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9440" windowHeight="9735" firstSheet="13" activeTab="16"/>
  </bookViews>
  <sheets>
    <sheet name="capitolo 1 NO" sheetId="1" r:id="rId1"/>
    <sheet name="capitolo 2" sheetId="2" r:id="rId2"/>
    <sheet name="capitolo 3 NO" sheetId="3" r:id="rId3"/>
    <sheet name="capitolo 4 NO" sheetId="4" r:id="rId4"/>
    <sheet name="capitolo 5 NO" sheetId="5" r:id="rId5"/>
    <sheet name="capitolo 6 NO" sheetId="6" r:id="rId6"/>
    <sheet name="capitolo 7 NO" sheetId="7" r:id="rId7"/>
    <sheet name="capitolo 8 NO" sheetId="8" r:id="rId8"/>
    <sheet name="capitolo 9 NO" sheetId="9" r:id="rId9"/>
    <sheet name="capitolo 10 NO" sheetId="10" r:id="rId10"/>
    <sheet name="capitolo 11 NO" sheetId="11" r:id="rId11"/>
    <sheet name="capitolo 12 NO" sheetId="12" r:id="rId12"/>
    <sheet name="capitolo 13 NO" sheetId="13" r:id="rId13"/>
    <sheet name="capitolo 14 NO" sheetId="14" r:id="rId14"/>
    <sheet name="capitolo 15 NO" sheetId="15" r:id="rId15"/>
    <sheet name="capitolo 16 NO" sheetId="16" r:id="rId16"/>
    <sheet name="capitolo 17" sheetId="17" r:id="rId17"/>
    <sheet name="capitolo 18" sheetId="18" r:id="rId18"/>
    <sheet name="capitolo 19" sheetId="19" r:id="rId19"/>
    <sheet name="capitolo 20 NO" sheetId="20" r:id="rId20"/>
    <sheet name="capitolo 21 NO" sheetId="21" r:id="rId21"/>
    <sheet name="Nuovi prezzi NO" sheetId="26" r:id="rId22"/>
    <sheet name="sicurezza" sheetId="22" r:id="rId23"/>
    <sheet name="somme per sottocapitoli" sheetId="29" r:id="rId24"/>
    <sheet name="Riepilogo" sheetId="23" r:id="rId25"/>
    <sheet name="tabelle" sheetId="24" r:id="rId26"/>
    <sheet name="QUADRO ECONOMICO" sheetId="27" r:id="rId27"/>
    <sheet name="ALLEGATO A" sheetId="28" r:id="rId28"/>
    <sheet name="MANODOPERA PRESENTE IN CANTIERE" sheetId="30" r:id="rId29"/>
    <sheet name="Analisi prezzi con operai" sheetId="31" r:id="rId30"/>
    <sheet name="Analisi prezzi squadra tipo" sheetId="32" r:id="rId31"/>
  </sheets>
  <definedNames>
    <definedName name="_xlnm._FilterDatabase" localSheetId="0" hidden="1">'capitolo 1 NO'!$A$1:$I$397</definedName>
    <definedName name="_xlnm._FilterDatabase" localSheetId="12" hidden="1">'capitolo 13 NO'!$A$1:$H$6117</definedName>
    <definedName name="_xlnm.Print_Titles" localSheetId="0">'capitolo 1 NO'!$1:$2</definedName>
    <definedName name="_xlnm.Print_Titles" localSheetId="9">'capitolo 10 NO'!$1:$2</definedName>
    <definedName name="_xlnm.Print_Titles" localSheetId="10">'capitolo 11 NO'!$1:$2</definedName>
    <definedName name="_xlnm.Print_Titles" localSheetId="11">'capitolo 12 NO'!$1:$2</definedName>
    <definedName name="_xlnm.Print_Titles" localSheetId="12">'capitolo 13 NO'!$1:$2</definedName>
    <definedName name="_xlnm.Print_Titles" localSheetId="13">'capitolo 14 NO'!$1:$2</definedName>
    <definedName name="_xlnm.Print_Titles" localSheetId="14">'capitolo 15 NO'!$1:$2</definedName>
    <definedName name="_xlnm.Print_Titles" localSheetId="15">'capitolo 16 NO'!$1:$2</definedName>
    <definedName name="_xlnm.Print_Titles" localSheetId="16">'capitolo 17'!$1:$2</definedName>
    <definedName name="_xlnm.Print_Titles" localSheetId="17">'capitolo 18'!$1:$2</definedName>
    <definedName name="_xlnm.Print_Titles" localSheetId="18">'capitolo 19'!$1:$2</definedName>
    <definedName name="_xlnm.Print_Titles" localSheetId="1">'capitolo 2'!$1:$2</definedName>
    <definedName name="_xlnm.Print_Titles" localSheetId="19">'capitolo 20 NO'!$1:$2</definedName>
    <definedName name="_xlnm.Print_Titles" localSheetId="20">'capitolo 21 NO'!$1:$2</definedName>
    <definedName name="_xlnm.Print_Titles" localSheetId="2">'capitolo 3 NO'!$1:$2</definedName>
    <definedName name="_xlnm.Print_Titles" localSheetId="3">'capitolo 4 NO'!$1:$2</definedName>
    <definedName name="_xlnm.Print_Titles" localSheetId="4">'capitolo 5 NO'!$1:$2</definedName>
    <definedName name="_xlnm.Print_Titles" localSheetId="5">'capitolo 6 NO'!$1:$2</definedName>
    <definedName name="_xlnm.Print_Titles" localSheetId="6">'capitolo 7 NO'!$1:$2</definedName>
    <definedName name="_xlnm.Print_Titles" localSheetId="7">'capitolo 8 NO'!$1:$2</definedName>
    <definedName name="_xlnm.Print_Titles" localSheetId="8">'capitolo 9 NO'!$1:$2</definedName>
    <definedName name="_xlnm.Print_Titles" localSheetId="22">sicurezza!$1:$2</definedName>
  </definedNames>
  <calcPr calcId="152511"/>
</workbook>
</file>

<file path=xl/calcChain.xml><?xml version="1.0" encoding="utf-8"?>
<calcChain xmlns="http://schemas.openxmlformats.org/spreadsheetml/2006/main">
  <c r="H12" i="22" l="1"/>
  <c r="G12" i="22"/>
  <c r="G22" i="22" l="1"/>
  <c r="H22" i="22"/>
  <c r="G23" i="22"/>
  <c r="H23" i="22"/>
  <c r="G42" i="32" l="1"/>
  <c r="G34" i="32"/>
  <c r="G33" i="32"/>
  <c r="G32" i="32"/>
  <c r="G31" i="32"/>
  <c r="G27" i="32"/>
  <c r="G26" i="32"/>
  <c r="G25" i="32"/>
  <c r="G24" i="32"/>
  <c r="G20" i="32"/>
  <c r="G19" i="32"/>
  <c r="G18" i="32"/>
  <c r="G17" i="32"/>
  <c r="G13" i="32"/>
  <c r="G12" i="32"/>
  <c r="G11" i="32"/>
  <c r="G10" i="32"/>
  <c r="G42" i="31"/>
  <c r="G34" i="31"/>
  <c r="G33" i="31"/>
  <c r="G32" i="31"/>
  <c r="G31" i="31"/>
  <c r="G25" i="31"/>
  <c r="G26" i="31"/>
  <c r="G27" i="31"/>
  <c r="G24" i="31"/>
  <c r="G18" i="31"/>
  <c r="G19" i="31"/>
  <c r="G20" i="31"/>
  <c r="G17" i="31"/>
  <c r="G11" i="31"/>
  <c r="G12" i="31"/>
  <c r="G13" i="31"/>
  <c r="G10" i="31"/>
  <c r="H8" i="30"/>
  <c r="H22" i="30" s="1"/>
  <c r="D392" i="29"/>
  <c r="F392" i="29"/>
  <c r="G5" i="21"/>
  <c r="H5" i="21"/>
  <c r="G6" i="21"/>
  <c r="H6" i="21"/>
  <c r="G7" i="21"/>
  <c r="H7" i="21"/>
  <c r="G8" i="21"/>
  <c r="H8" i="21"/>
  <c r="G9" i="21"/>
  <c r="H9" i="21"/>
  <c r="G10" i="21"/>
  <c r="H10" i="21"/>
  <c r="G11" i="21"/>
  <c r="H11" i="21"/>
  <c r="G12" i="21"/>
  <c r="H12" i="21"/>
  <c r="G13" i="21"/>
  <c r="H13" i="21"/>
  <c r="G14" i="21"/>
  <c r="H14" i="21"/>
  <c r="G15" i="21"/>
  <c r="H15" i="21"/>
  <c r="G16" i="21"/>
  <c r="H16" i="21"/>
  <c r="G17" i="21"/>
  <c r="H17" i="21"/>
  <c r="G18" i="21"/>
  <c r="H18" i="21"/>
  <c r="G20" i="21"/>
  <c r="H20" i="21"/>
  <c r="G21" i="21"/>
  <c r="H21" i="21"/>
  <c r="G22" i="21"/>
  <c r="H22" i="21"/>
  <c r="G25" i="21"/>
  <c r="H25" i="21"/>
  <c r="G26" i="21"/>
  <c r="H26" i="21"/>
  <c r="G27" i="21"/>
  <c r="H27" i="21"/>
  <c r="G28" i="21"/>
  <c r="H28" i="21"/>
  <c r="G29" i="21"/>
  <c r="H29" i="21"/>
  <c r="G31" i="21"/>
  <c r="H31" i="21"/>
  <c r="G32" i="21"/>
  <c r="H32" i="21"/>
  <c r="G33" i="21"/>
  <c r="H33" i="21"/>
  <c r="G34" i="21"/>
  <c r="H34" i="21"/>
  <c r="G35" i="21"/>
  <c r="H35" i="21"/>
  <c r="G36" i="21"/>
  <c r="H36" i="21"/>
  <c r="G38" i="21"/>
  <c r="H38" i="21"/>
  <c r="G39" i="21"/>
  <c r="H39" i="21"/>
  <c r="G40" i="21"/>
  <c r="H40" i="21"/>
  <c r="G41" i="21"/>
  <c r="H41" i="21"/>
  <c r="G43" i="21"/>
  <c r="H43" i="21"/>
  <c r="G44" i="21"/>
  <c r="H44" i="21"/>
  <c r="G45" i="21"/>
  <c r="H45" i="21"/>
  <c r="G46" i="21"/>
  <c r="H46" i="21"/>
  <c r="G47" i="21"/>
  <c r="H47" i="21"/>
  <c r="G48" i="21"/>
  <c r="H48" i="21"/>
  <c r="G49" i="21"/>
  <c r="H49" i="21"/>
  <c r="G50" i="21"/>
  <c r="H50" i="21"/>
  <c r="G51" i="21"/>
  <c r="H51" i="21"/>
  <c r="G52" i="21"/>
  <c r="H52" i="21"/>
  <c r="G53" i="21"/>
  <c r="H53" i="21"/>
  <c r="G55" i="21"/>
  <c r="H55" i="21"/>
  <c r="G56" i="21"/>
  <c r="H56" i="21"/>
  <c r="G57" i="21"/>
  <c r="H57" i="21"/>
  <c r="G58" i="21"/>
  <c r="H58" i="21"/>
  <c r="G59" i="21"/>
  <c r="H59" i="21"/>
  <c r="G61" i="21"/>
  <c r="H61" i="21"/>
  <c r="G62" i="21"/>
  <c r="H62" i="21"/>
  <c r="G63" i="21"/>
  <c r="H63" i="21"/>
  <c r="G64" i="21"/>
  <c r="H64" i="21"/>
  <c r="G66" i="21"/>
  <c r="H66" i="21"/>
  <c r="G67" i="21"/>
  <c r="H67" i="21"/>
  <c r="G68" i="21"/>
  <c r="H68" i="21"/>
  <c r="G69" i="21"/>
  <c r="H69" i="21"/>
  <c r="G70" i="21"/>
  <c r="H70" i="21"/>
  <c r="G71" i="21"/>
  <c r="H71" i="21"/>
  <c r="G73" i="21"/>
  <c r="H73" i="21"/>
  <c r="G74" i="21"/>
  <c r="H74" i="21"/>
  <c r="G75" i="21"/>
  <c r="H75" i="21"/>
  <c r="G76" i="21"/>
  <c r="H76" i="21"/>
  <c r="G77" i="21"/>
  <c r="H77" i="21"/>
  <c r="G78" i="21"/>
  <c r="H78" i="21"/>
  <c r="G79" i="21"/>
  <c r="H79" i="21"/>
  <c r="G80" i="21"/>
  <c r="H80" i="21"/>
  <c r="G81" i="21"/>
  <c r="H81" i="21"/>
  <c r="G82" i="21"/>
  <c r="H82" i="21"/>
  <c r="G83" i="21"/>
  <c r="H83" i="21"/>
  <c r="G84" i="21"/>
  <c r="H84" i="21"/>
  <c r="G85" i="21"/>
  <c r="H85" i="21"/>
  <c r="G86" i="21"/>
  <c r="H86" i="21"/>
  <c r="G87" i="21"/>
  <c r="H87" i="21"/>
  <c r="G88" i="21"/>
  <c r="H88" i="21"/>
  <c r="G89" i="21"/>
  <c r="H89" i="21"/>
  <c r="G90" i="21"/>
  <c r="H90" i="21"/>
  <c r="G91" i="21"/>
  <c r="H91" i="21"/>
  <c r="G92" i="21"/>
  <c r="H92" i="21"/>
  <c r="G93" i="21"/>
  <c r="H93" i="21"/>
  <c r="G94" i="21"/>
  <c r="H94" i="21"/>
  <c r="G95" i="21"/>
  <c r="H95" i="21"/>
  <c r="G97" i="21"/>
  <c r="H97" i="21"/>
  <c r="G99" i="21"/>
  <c r="H99" i="21"/>
  <c r="G100" i="21"/>
  <c r="H100" i="21"/>
  <c r="G101" i="21"/>
  <c r="H101" i="21"/>
  <c r="G102" i="21"/>
  <c r="H102" i="21"/>
  <c r="G103" i="21"/>
  <c r="H103" i="21"/>
  <c r="G104" i="21"/>
  <c r="H104" i="21"/>
  <c r="G105" i="21"/>
  <c r="H105" i="21"/>
  <c r="G106" i="21"/>
  <c r="H106" i="21"/>
  <c r="G107" i="21"/>
  <c r="H107" i="21"/>
  <c r="G108" i="21"/>
  <c r="H108" i="21"/>
  <c r="G110" i="21"/>
  <c r="H110" i="21"/>
  <c r="G111" i="21"/>
  <c r="H111" i="21"/>
  <c r="G112" i="21"/>
  <c r="H112" i="21"/>
  <c r="G114" i="21"/>
  <c r="H114" i="21"/>
  <c r="G115" i="21"/>
  <c r="H115" i="21"/>
  <c r="G117" i="21"/>
  <c r="H117" i="21"/>
  <c r="G118" i="21"/>
  <c r="H118" i="21"/>
  <c r="G119" i="21"/>
  <c r="H119" i="21"/>
  <c r="G120" i="21"/>
  <c r="H120" i="21"/>
  <c r="G121" i="21"/>
  <c r="H121" i="21"/>
  <c r="G122" i="21"/>
  <c r="H122" i="21"/>
  <c r="G125" i="21"/>
  <c r="H125" i="21"/>
  <c r="G126" i="21"/>
  <c r="H126" i="21"/>
  <c r="G127" i="21"/>
  <c r="H127" i="21"/>
  <c r="G128" i="21"/>
  <c r="H128" i="21"/>
  <c r="G130" i="21"/>
  <c r="H130" i="21"/>
  <c r="G131" i="21"/>
  <c r="H131" i="21"/>
  <c r="G133" i="21"/>
  <c r="H133" i="21"/>
  <c r="G134" i="21"/>
  <c r="H134" i="21"/>
  <c r="G135" i="21"/>
  <c r="H135" i="21"/>
  <c r="G137" i="21"/>
  <c r="H137" i="21"/>
  <c r="G138" i="21"/>
  <c r="H138" i="21"/>
  <c r="G139" i="21"/>
  <c r="H139" i="21"/>
  <c r="G140" i="21"/>
  <c r="H140" i="21"/>
  <c r="G141" i="21"/>
  <c r="H141" i="21"/>
  <c r="G143" i="21"/>
  <c r="H143" i="21"/>
  <c r="G144" i="21"/>
  <c r="H144" i="21"/>
  <c r="G145" i="21"/>
  <c r="H145" i="21"/>
  <c r="G146" i="21"/>
  <c r="H146" i="21"/>
  <c r="G147" i="21"/>
  <c r="H147" i="21"/>
  <c r="G148" i="21"/>
  <c r="H148" i="21"/>
  <c r="G149" i="21"/>
  <c r="H149" i="21"/>
  <c r="G150" i="21"/>
  <c r="H150" i="21"/>
  <c r="G151" i="21"/>
  <c r="H151" i="21"/>
  <c r="G152" i="21"/>
  <c r="H152" i="21"/>
  <c r="G153" i="21"/>
  <c r="H153" i="21"/>
  <c r="G154" i="21"/>
  <c r="H154" i="21"/>
  <c r="G155" i="21"/>
  <c r="H155" i="21"/>
  <c r="G156" i="21"/>
  <c r="H156" i="21"/>
  <c r="G157" i="21"/>
  <c r="H157" i="21"/>
  <c r="G158" i="21"/>
  <c r="H158" i="21"/>
  <c r="G159" i="21"/>
  <c r="H159" i="21"/>
  <c r="G162" i="21"/>
  <c r="H162" i="21"/>
  <c r="G163" i="21"/>
  <c r="H163" i="21"/>
  <c r="G165" i="21"/>
  <c r="H165" i="21"/>
  <c r="G166" i="21"/>
  <c r="H166" i="21"/>
  <c r="G167" i="21"/>
  <c r="H167" i="21"/>
  <c r="G168" i="21"/>
  <c r="H168" i="21"/>
  <c r="G170" i="21"/>
  <c r="H170" i="21"/>
  <c r="G171" i="21"/>
  <c r="H171" i="21"/>
  <c r="G172" i="21"/>
  <c r="H172" i="21"/>
  <c r="G173" i="21"/>
  <c r="H173" i="21"/>
  <c r="G174" i="21"/>
  <c r="H174" i="21"/>
  <c r="G175" i="21"/>
  <c r="H175" i="21"/>
  <c r="G176" i="21"/>
  <c r="H176" i="21"/>
  <c r="G177" i="21"/>
  <c r="H177" i="21"/>
  <c r="G178" i="21"/>
  <c r="H178" i="21"/>
  <c r="G180" i="21"/>
  <c r="H180" i="21"/>
  <c r="G181" i="21"/>
  <c r="H181" i="21"/>
  <c r="G182" i="21"/>
  <c r="H182" i="21"/>
  <c r="G184" i="21"/>
  <c r="H184" i="21"/>
  <c r="G185" i="21"/>
  <c r="H185" i="21"/>
  <c r="G186" i="21"/>
  <c r="H186" i="21"/>
  <c r="G187" i="21"/>
  <c r="H187" i="21"/>
  <c r="G188" i="21"/>
  <c r="H188" i="21"/>
  <c r="G191" i="21"/>
  <c r="H191" i="21"/>
  <c r="G192" i="21"/>
  <c r="H192" i="21"/>
  <c r="G193" i="21"/>
  <c r="H193" i="21"/>
  <c r="G195" i="21"/>
  <c r="H195" i="21"/>
  <c r="G196" i="21"/>
  <c r="H196" i="21"/>
  <c r="G197" i="21"/>
  <c r="H197" i="21"/>
  <c r="G199" i="21"/>
  <c r="H199" i="21"/>
  <c r="G200" i="21"/>
  <c r="H200" i="21"/>
  <c r="G201" i="21"/>
  <c r="H201" i="21"/>
  <c r="G202" i="21"/>
  <c r="H202" i="21"/>
  <c r="G203" i="21"/>
  <c r="H203" i="21"/>
  <c r="G204" i="21"/>
  <c r="H204" i="21"/>
  <c r="G205" i="21"/>
  <c r="H205" i="21"/>
  <c r="G207" i="21"/>
  <c r="H207" i="21"/>
  <c r="G208" i="21"/>
  <c r="H208" i="21"/>
  <c r="G209" i="21"/>
  <c r="H209" i="21"/>
  <c r="G210" i="21"/>
  <c r="H210" i="21"/>
  <c r="G211" i="21"/>
  <c r="H211" i="21"/>
  <c r="G212" i="21"/>
  <c r="H212" i="21"/>
  <c r="G213" i="21"/>
  <c r="H213" i="21"/>
  <c r="G215" i="21"/>
  <c r="H215" i="21"/>
  <c r="G216" i="21"/>
  <c r="H216" i="21"/>
  <c r="G217" i="21"/>
  <c r="H217" i="21"/>
  <c r="G220" i="21"/>
  <c r="H220" i="21"/>
  <c r="G221" i="21"/>
  <c r="H221" i="21"/>
  <c r="G222" i="21"/>
  <c r="H222" i="21"/>
  <c r="G223" i="21"/>
  <c r="H223" i="21"/>
  <c r="G224" i="21"/>
  <c r="H224" i="21"/>
  <c r="G225" i="21"/>
  <c r="H225" i="21"/>
  <c r="G228" i="21"/>
  <c r="H228" i="21"/>
  <c r="G229" i="21"/>
  <c r="H229" i="21"/>
  <c r="G230" i="21"/>
  <c r="H230" i="21"/>
  <c r="G231" i="21"/>
  <c r="H231" i="21"/>
  <c r="G232" i="21"/>
  <c r="H232" i="21"/>
  <c r="G234" i="21"/>
  <c r="H234" i="21"/>
  <c r="G235" i="21"/>
  <c r="H235" i="21"/>
  <c r="G236" i="21"/>
  <c r="H236" i="21"/>
  <c r="G237" i="21"/>
  <c r="H237" i="21"/>
  <c r="G238" i="21"/>
  <c r="H238" i="21"/>
  <c r="G239" i="21"/>
  <c r="H239" i="21"/>
  <c r="G241" i="21"/>
  <c r="H241" i="21"/>
  <c r="G242" i="21"/>
  <c r="H242" i="21"/>
  <c r="G243" i="21"/>
  <c r="H243" i="21"/>
  <c r="G244" i="21"/>
  <c r="H244" i="21"/>
  <c r="G246" i="21"/>
  <c r="H246" i="21"/>
  <c r="G247" i="21"/>
  <c r="H247" i="21"/>
  <c r="G248" i="21"/>
  <c r="H248" i="21"/>
  <c r="G249" i="21"/>
  <c r="H249" i="21"/>
  <c r="G250" i="21"/>
  <c r="H250" i="21"/>
  <c r="G251" i="21"/>
  <c r="H251" i="21"/>
  <c r="G253" i="21"/>
  <c r="H253" i="21"/>
  <c r="G255" i="21"/>
  <c r="H255" i="21"/>
  <c r="G256" i="21"/>
  <c r="H256" i="21"/>
  <c r="G257" i="21"/>
  <c r="H257" i="21"/>
  <c r="G258" i="21"/>
  <c r="H258" i="21"/>
  <c r="G260" i="21"/>
  <c r="H260" i="21"/>
  <c r="G261" i="21"/>
  <c r="H261" i="21"/>
  <c r="G262" i="21"/>
  <c r="H262" i="21"/>
  <c r="G263" i="21"/>
  <c r="H263" i="21"/>
  <c r="G264" i="21"/>
  <c r="H264" i="21"/>
  <c r="G266" i="21"/>
  <c r="H266" i="21"/>
  <c r="G268" i="21"/>
  <c r="H268" i="21"/>
  <c r="G269" i="21"/>
  <c r="H269" i="21"/>
  <c r="G271" i="21"/>
  <c r="H271" i="21"/>
  <c r="G272" i="21"/>
  <c r="H272" i="21"/>
  <c r="G273" i="21"/>
  <c r="H273" i="21"/>
  <c r="G274" i="21"/>
  <c r="H274" i="21"/>
  <c r="G275" i="21"/>
  <c r="H275" i="21"/>
  <c r="G277" i="21"/>
  <c r="H277" i="21"/>
  <c r="G278" i="21"/>
  <c r="H278" i="21"/>
  <c r="G279" i="21"/>
  <c r="H279" i="21"/>
  <c r="G280" i="21"/>
  <c r="H280" i="21"/>
  <c r="G281" i="21"/>
  <c r="H281" i="21"/>
  <c r="G282" i="21"/>
  <c r="H282" i="21"/>
  <c r="G283" i="21"/>
  <c r="H283" i="21"/>
  <c r="G284" i="21"/>
  <c r="H284" i="21"/>
  <c r="G285" i="21"/>
  <c r="H285" i="21"/>
  <c r="G286" i="21"/>
  <c r="H286" i="21"/>
  <c r="G287" i="21"/>
  <c r="H287" i="21"/>
  <c r="G288" i="21"/>
  <c r="H288" i="21"/>
  <c r="G289" i="21"/>
  <c r="H289" i="21"/>
  <c r="G290" i="21"/>
  <c r="H290" i="21"/>
  <c r="G292" i="21"/>
  <c r="H292" i="21"/>
  <c r="G293" i="21"/>
  <c r="H293" i="21"/>
  <c r="G294" i="21"/>
  <c r="H294" i="21"/>
  <c r="G295" i="21"/>
  <c r="H295" i="21"/>
  <c r="G296" i="21"/>
  <c r="H296" i="21"/>
  <c r="G297" i="21"/>
  <c r="H297" i="21"/>
  <c r="G298" i="21"/>
  <c r="H298" i="21"/>
  <c r="G299" i="21"/>
  <c r="H299" i="21"/>
  <c r="G300" i="21"/>
  <c r="H300" i="21"/>
  <c r="G302" i="21"/>
  <c r="H302" i="21"/>
  <c r="G303" i="21"/>
  <c r="H303" i="21"/>
  <c r="G304" i="21"/>
  <c r="H304" i="21"/>
  <c r="G305" i="21"/>
  <c r="H305" i="21"/>
  <c r="G306" i="21"/>
  <c r="H306" i="21"/>
  <c r="G307" i="21"/>
  <c r="H307" i="21"/>
  <c r="G308" i="21"/>
  <c r="H308" i="21"/>
  <c r="G309" i="21"/>
  <c r="H309" i="21"/>
  <c r="G310" i="21"/>
  <c r="H310" i="21"/>
  <c r="G311" i="21"/>
  <c r="H311" i="21"/>
  <c r="G312" i="21"/>
  <c r="H312" i="21"/>
  <c r="G313" i="21"/>
  <c r="H313" i="21"/>
  <c r="G314" i="21"/>
  <c r="H314" i="21"/>
  <c r="G315" i="21"/>
  <c r="H315" i="21"/>
  <c r="G316" i="21"/>
  <c r="H316" i="21"/>
  <c r="G318" i="21"/>
  <c r="H318" i="21"/>
  <c r="G319" i="21"/>
  <c r="H319" i="21"/>
  <c r="G320" i="21"/>
  <c r="H320" i="21"/>
  <c r="G321" i="21"/>
  <c r="H321" i="21"/>
  <c r="G323" i="21"/>
  <c r="H323" i="21"/>
  <c r="G324" i="21"/>
  <c r="H324" i="21"/>
  <c r="G325" i="21"/>
  <c r="H325" i="21"/>
  <c r="G326" i="21"/>
  <c r="H326" i="21"/>
  <c r="G327" i="21"/>
  <c r="H327" i="21"/>
  <c r="G329" i="21"/>
  <c r="H329" i="21"/>
  <c r="G330" i="21"/>
  <c r="H330" i="21"/>
  <c r="G331" i="21"/>
  <c r="H331" i="21"/>
  <c r="G332" i="21"/>
  <c r="H332" i="21"/>
  <c r="G334" i="21"/>
  <c r="H334" i="21"/>
  <c r="G335" i="21"/>
  <c r="H335" i="21"/>
  <c r="G336" i="21"/>
  <c r="H336" i="21"/>
  <c r="G337" i="21"/>
  <c r="H337" i="21"/>
  <c r="G338" i="21"/>
  <c r="H338" i="21"/>
  <c r="G340" i="21"/>
  <c r="H340" i="21"/>
  <c r="G341" i="21"/>
  <c r="H341" i="21"/>
  <c r="G342" i="21"/>
  <c r="H342" i="21"/>
  <c r="G343" i="21"/>
  <c r="H343" i="21"/>
  <c r="G344" i="21"/>
  <c r="H344" i="21"/>
  <c r="G345" i="21"/>
  <c r="H345" i="21"/>
  <c r="G346" i="21"/>
  <c r="H346" i="21"/>
  <c r="G348" i="21"/>
  <c r="H348" i="21"/>
  <c r="G349" i="21"/>
  <c r="H349" i="21"/>
  <c r="G350" i="21"/>
  <c r="H350" i="21"/>
  <c r="G351" i="21"/>
  <c r="H351" i="21"/>
  <c r="G354" i="21"/>
  <c r="H354" i="21"/>
  <c r="G355" i="21"/>
  <c r="H355" i="21"/>
  <c r="G356" i="21"/>
  <c r="H356" i="21"/>
  <c r="G357" i="21"/>
  <c r="H357" i="21"/>
  <c r="G359" i="21"/>
  <c r="H359" i="21"/>
  <c r="G360" i="21"/>
  <c r="H360" i="21"/>
  <c r="G361" i="21"/>
  <c r="H361" i="21"/>
  <c r="G362" i="21"/>
  <c r="H362" i="21"/>
  <c r="G364" i="21"/>
  <c r="H364" i="21"/>
  <c r="G365" i="21"/>
  <c r="H365" i="21"/>
  <c r="G366" i="21"/>
  <c r="H366" i="21"/>
  <c r="G367" i="21"/>
  <c r="H367" i="21"/>
  <c r="G368" i="21"/>
  <c r="H368" i="21"/>
  <c r="G371" i="21"/>
  <c r="H371" i="21"/>
  <c r="G372" i="21"/>
  <c r="H372" i="21"/>
  <c r="G373" i="21"/>
  <c r="H373" i="21"/>
  <c r="G374" i="21"/>
  <c r="H374" i="21"/>
  <c r="G5" i="20"/>
  <c r="H5" i="20"/>
  <c r="G6" i="20"/>
  <c r="H6" i="20"/>
  <c r="G8" i="20"/>
  <c r="H8" i="20"/>
  <c r="G9" i="20"/>
  <c r="H9" i="20"/>
  <c r="G11" i="20"/>
  <c r="H11" i="20"/>
  <c r="G12" i="20"/>
  <c r="H12" i="20"/>
  <c r="G13" i="20"/>
  <c r="H13" i="20"/>
  <c r="G14" i="20"/>
  <c r="H14" i="20"/>
  <c r="G15" i="20"/>
  <c r="H15" i="20"/>
  <c r="G17" i="20"/>
  <c r="H17" i="20"/>
  <c r="G18" i="20"/>
  <c r="H18" i="20"/>
  <c r="G20" i="20"/>
  <c r="H20" i="20"/>
  <c r="G21" i="20"/>
  <c r="H21" i="20"/>
  <c r="G23" i="20"/>
  <c r="H23" i="20"/>
  <c r="G24" i="20"/>
  <c r="H24" i="20"/>
  <c r="G26" i="20"/>
  <c r="H26" i="20"/>
  <c r="G27" i="20"/>
  <c r="H27" i="20"/>
  <c r="G29" i="20"/>
  <c r="H29" i="20"/>
  <c r="G30" i="20"/>
  <c r="H30" i="20"/>
  <c r="G31" i="20"/>
  <c r="H31" i="20"/>
  <c r="G33" i="20"/>
  <c r="H33" i="20"/>
  <c r="G34" i="20"/>
  <c r="H34" i="20"/>
  <c r="G36" i="20"/>
  <c r="H36" i="20"/>
  <c r="G37" i="20"/>
  <c r="H37" i="20"/>
  <c r="G38" i="20"/>
  <c r="H38" i="20"/>
  <c r="G39" i="20"/>
  <c r="H39" i="20"/>
  <c r="G40" i="20"/>
  <c r="H40" i="20"/>
  <c r="G41" i="20"/>
  <c r="H41" i="20"/>
  <c r="G42" i="20"/>
  <c r="H42" i="20"/>
  <c r="G44" i="20"/>
  <c r="H44" i="20"/>
  <c r="G45" i="20"/>
  <c r="H45" i="20"/>
  <c r="G46" i="20"/>
  <c r="H46" i="20"/>
  <c r="G47" i="20"/>
  <c r="H47" i="20"/>
  <c r="G49" i="20"/>
  <c r="H49" i="20"/>
  <c r="G50" i="20"/>
  <c r="H50" i="20"/>
  <c r="G51" i="20"/>
  <c r="H51" i="20"/>
  <c r="G52" i="20"/>
  <c r="H52" i="20"/>
  <c r="G53" i="20"/>
  <c r="H53" i="20"/>
  <c r="G55" i="20"/>
  <c r="H55" i="20"/>
  <c r="G56" i="20"/>
  <c r="H56" i="20"/>
  <c r="G57" i="20"/>
  <c r="H57" i="20"/>
  <c r="G58" i="20"/>
  <c r="H58" i="20"/>
  <c r="G59" i="20"/>
  <c r="H59" i="20"/>
  <c r="G60" i="20"/>
  <c r="H60" i="20"/>
  <c r="G62" i="20"/>
  <c r="H62" i="20"/>
  <c r="G63" i="20"/>
  <c r="H63" i="20"/>
  <c r="G64" i="20"/>
  <c r="H64" i="20"/>
  <c r="G66" i="20"/>
  <c r="H66" i="20"/>
  <c r="G67" i="20"/>
  <c r="H67" i="20"/>
  <c r="G68" i="20"/>
  <c r="H68" i="20"/>
  <c r="G69" i="20"/>
  <c r="H69" i="20"/>
  <c r="G70" i="20"/>
  <c r="H70" i="20"/>
  <c r="G71" i="20"/>
  <c r="H71" i="20"/>
  <c r="G72" i="20"/>
  <c r="H72" i="20"/>
  <c r="G73" i="20"/>
  <c r="H73" i="20"/>
  <c r="G74" i="20"/>
  <c r="H74" i="20"/>
  <c r="G75" i="20"/>
  <c r="H75" i="20"/>
  <c r="G76" i="20"/>
  <c r="H76" i="20"/>
  <c r="G78" i="20"/>
  <c r="H78" i="20"/>
  <c r="G79" i="20"/>
  <c r="H79" i="20"/>
  <c r="G81" i="20"/>
  <c r="H81" i="20"/>
  <c r="G82" i="20"/>
  <c r="H82" i="20"/>
  <c r="G84" i="20"/>
  <c r="H84" i="20"/>
  <c r="G85" i="20"/>
  <c r="H85" i="20"/>
  <c r="G87" i="20"/>
  <c r="H87" i="20"/>
  <c r="G88" i="20"/>
  <c r="H88" i="20"/>
  <c r="G89" i="20"/>
  <c r="H89" i="20"/>
  <c r="G90" i="20"/>
  <c r="H90" i="20"/>
  <c r="G91" i="20"/>
  <c r="H91" i="20"/>
  <c r="G93" i="20"/>
  <c r="H93" i="20"/>
  <c r="G94" i="20"/>
  <c r="H94" i="20"/>
  <c r="G95" i="20"/>
  <c r="H95" i="20"/>
  <c r="G96" i="20"/>
  <c r="H96" i="20"/>
  <c r="G97" i="20"/>
  <c r="H97" i="20"/>
  <c r="G98" i="20"/>
  <c r="H98" i="20"/>
  <c r="G99" i="20"/>
  <c r="H99" i="20"/>
  <c r="G100" i="20"/>
  <c r="H100" i="20"/>
  <c r="G102" i="20"/>
  <c r="H102" i="20"/>
  <c r="G103" i="20"/>
  <c r="H103" i="20"/>
  <c r="G104" i="20"/>
  <c r="H104" i="20"/>
  <c r="G105" i="20"/>
  <c r="H105" i="20"/>
  <c r="G107" i="20"/>
  <c r="H107" i="20"/>
  <c r="G108" i="20"/>
  <c r="H108" i="20"/>
  <c r="G110" i="20"/>
  <c r="H110" i="20"/>
  <c r="G111" i="20"/>
  <c r="H111" i="20"/>
  <c r="G112" i="20"/>
  <c r="H112" i="20"/>
  <c r="G113" i="20"/>
  <c r="H113" i="20"/>
  <c r="G114" i="20"/>
  <c r="H114" i="20"/>
  <c r="G116" i="20"/>
  <c r="H116" i="20"/>
  <c r="G117" i="20"/>
  <c r="H117" i="20"/>
  <c r="G118" i="20"/>
  <c r="H118" i="20"/>
  <c r="G119" i="20"/>
  <c r="H119" i="20"/>
  <c r="G120" i="20"/>
  <c r="H120" i="20"/>
  <c r="G122" i="20"/>
  <c r="H122" i="20"/>
  <c r="G123" i="20"/>
  <c r="H123" i="20"/>
  <c r="G124" i="20"/>
  <c r="H124" i="20"/>
  <c r="G125" i="20"/>
  <c r="H125" i="20"/>
  <c r="G126" i="20"/>
  <c r="H126" i="20"/>
  <c r="G127" i="20"/>
  <c r="H127" i="20"/>
  <c r="G128" i="20"/>
  <c r="H128" i="20"/>
  <c r="G129" i="20"/>
  <c r="H129" i="20"/>
  <c r="G130" i="20"/>
  <c r="H130" i="20"/>
  <c r="G131" i="20"/>
  <c r="H131" i="20"/>
  <c r="G133" i="20"/>
  <c r="H133" i="20"/>
  <c r="G134" i="20"/>
  <c r="H134" i="20"/>
  <c r="G135" i="20"/>
  <c r="H135" i="20"/>
  <c r="G136" i="20"/>
  <c r="H136" i="20"/>
  <c r="G137" i="20"/>
  <c r="H137" i="20"/>
  <c r="G138" i="20"/>
  <c r="H138" i="20"/>
  <c r="G139" i="20"/>
  <c r="H139" i="20"/>
  <c r="G140" i="20"/>
  <c r="H140" i="20"/>
  <c r="G141" i="20"/>
  <c r="H141" i="20"/>
  <c r="G142" i="20"/>
  <c r="H142" i="20"/>
  <c r="G143" i="20"/>
  <c r="H143" i="20"/>
  <c r="G144" i="20"/>
  <c r="H144" i="20"/>
  <c r="G145" i="20"/>
  <c r="H145" i="20"/>
  <c r="G146" i="20"/>
  <c r="H146" i="20"/>
  <c r="G147" i="20"/>
  <c r="H147" i="20"/>
  <c r="G148" i="20"/>
  <c r="H148" i="20"/>
  <c r="G149" i="20"/>
  <c r="H149" i="20"/>
  <c r="G150" i="20"/>
  <c r="H150" i="20"/>
  <c r="G151" i="20"/>
  <c r="H151" i="20"/>
  <c r="G152" i="20"/>
  <c r="H152" i="20"/>
  <c r="G153" i="20"/>
  <c r="H153" i="20"/>
  <c r="G154" i="20"/>
  <c r="H154" i="20"/>
  <c r="G155" i="20"/>
  <c r="H155" i="20"/>
  <c r="G156" i="20"/>
  <c r="H156" i="20"/>
  <c r="G158" i="20"/>
  <c r="H158" i="20"/>
  <c r="G159" i="20"/>
  <c r="H159" i="20"/>
  <c r="G161" i="20"/>
  <c r="H161" i="20"/>
  <c r="G162" i="20"/>
  <c r="H162" i="20"/>
  <c r="G163" i="20"/>
  <c r="H163" i="20"/>
  <c r="G164" i="20"/>
  <c r="H164" i="20"/>
  <c r="G166" i="20"/>
  <c r="H166" i="20"/>
  <c r="G167" i="20"/>
  <c r="H167" i="20"/>
  <c r="G168" i="20"/>
  <c r="H168" i="20"/>
  <c r="G169" i="20"/>
  <c r="H169" i="20"/>
  <c r="G171" i="20"/>
  <c r="H171" i="20"/>
  <c r="G172" i="20"/>
  <c r="H172" i="20"/>
  <c r="G173" i="20"/>
  <c r="H173" i="20"/>
  <c r="G174" i="20"/>
  <c r="H174" i="20"/>
  <c r="G175" i="20"/>
  <c r="H175" i="20"/>
  <c r="G176" i="20"/>
  <c r="H176" i="20"/>
  <c r="G177" i="20"/>
  <c r="H177" i="20"/>
  <c r="G178" i="20"/>
  <c r="H178" i="20"/>
  <c r="G179" i="20"/>
  <c r="H179" i="20"/>
  <c r="G180" i="20"/>
  <c r="H180" i="20"/>
  <c r="G181" i="20"/>
  <c r="H181" i="20"/>
  <c r="G182" i="20"/>
  <c r="H182" i="20"/>
  <c r="G183" i="20"/>
  <c r="H183" i="20"/>
  <c r="G184" i="20"/>
  <c r="H184" i="20"/>
  <c r="G185" i="20"/>
  <c r="H185" i="20"/>
  <c r="G186" i="20"/>
  <c r="H186" i="20"/>
  <c r="G187" i="20"/>
  <c r="H187" i="20"/>
  <c r="G188" i="20"/>
  <c r="H188" i="20"/>
  <c r="G189" i="20"/>
  <c r="H189" i="20"/>
  <c r="G190" i="20"/>
  <c r="H190" i="20"/>
  <c r="G191" i="20"/>
  <c r="H191" i="20"/>
  <c r="G192" i="20"/>
  <c r="H192" i="20"/>
  <c r="G193" i="20"/>
  <c r="H193" i="20"/>
  <c r="G194" i="20"/>
  <c r="H194" i="20"/>
  <c r="G195" i="20"/>
  <c r="H195" i="20"/>
  <c r="G196" i="20"/>
  <c r="H196" i="20"/>
  <c r="G197" i="20"/>
  <c r="H197" i="20"/>
  <c r="G198" i="20"/>
  <c r="H198" i="20"/>
  <c r="G199" i="20"/>
  <c r="H199" i="20"/>
  <c r="G200" i="20"/>
  <c r="H200" i="20"/>
  <c r="G201" i="20"/>
  <c r="H201" i="20"/>
  <c r="G202" i="20"/>
  <c r="H202" i="20"/>
  <c r="G203" i="20"/>
  <c r="H203" i="20"/>
  <c r="G204" i="20"/>
  <c r="H204" i="20"/>
  <c r="G205" i="20"/>
  <c r="H205" i="20"/>
  <c r="G206" i="20"/>
  <c r="H206" i="20"/>
  <c r="G207" i="20"/>
  <c r="H207" i="20"/>
  <c r="G208" i="20"/>
  <c r="H208" i="20"/>
  <c r="G210" i="20"/>
  <c r="H210" i="20"/>
  <c r="G211" i="20"/>
  <c r="H211" i="20"/>
  <c r="G212" i="20"/>
  <c r="H212" i="20"/>
  <c r="G213" i="20"/>
  <c r="H213" i="20"/>
  <c r="G214" i="20"/>
  <c r="H214" i="20"/>
  <c r="G215" i="20"/>
  <c r="H215" i="20"/>
  <c r="G216" i="20"/>
  <c r="H216" i="20"/>
  <c r="G217" i="20"/>
  <c r="H217" i="20"/>
  <c r="G218" i="20"/>
  <c r="H218" i="20"/>
  <c r="G220" i="20"/>
  <c r="H220" i="20"/>
  <c r="G221" i="20"/>
  <c r="H221" i="20"/>
  <c r="G222" i="20"/>
  <c r="H222" i="20"/>
  <c r="G223" i="20"/>
  <c r="H223" i="20"/>
  <c r="G225" i="20"/>
  <c r="H225" i="20"/>
  <c r="G226" i="20"/>
  <c r="H226" i="20"/>
  <c r="G227" i="20"/>
  <c r="H227" i="20"/>
  <c r="G4" i="19"/>
  <c r="H4" i="19"/>
  <c r="G5" i="19"/>
  <c r="H5" i="19"/>
  <c r="G6" i="19"/>
  <c r="H6" i="19"/>
  <c r="G8" i="19"/>
  <c r="H8" i="19"/>
  <c r="G10" i="19"/>
  <c r="H10" i="19"/>
  <c r="G11" i="19"/>
  <c r="H11" i="19"/>
  <c r="G12" i="19"/>
  <c r="H12" i="19"/>
  <c r="G13" i="19"/>
  <c r="H13" i="19"/>
  <c r="G5" i="18"/>
  <c r="H5" i="18"/>
  <c r="G6" i="18"/>
  <c r="H6" i="18"/>
  <c r="G9" i="18"/>
  <c r="H9" i="18"/>
  <c r="G11" i="18"/>
  <c r="H11" i="18"/>
  <c r="G13" i="18"/>
  <c r="H13" i="18"/>
  <c r="G15" i="18"/>
  <c r="H15" i="18"/>
  <c r="G16" i="18"/>
  <c r="H16" i="18"/>
  <c r="G17" i="18"/>
  <c r="H17" i="18"/>
  <c r="G3" i="17"/>
  <c r="H3" i="17"/>
  <c r="G5" i="16"/>
  <c r="H5" i="16"/>
  <c r="G6" i="16"/>
  <c r="H6" i="16"/>
  <c r="G7" i="16"/>
  <c r="H7" i="16"/>
  <c r="G8" i="16"/>
  <c r="H8" i="16"/>
  <c r="G9" i="16"/>
  <c r="H9" i="16"/>
  <c r="G10" i="16"/>
  <c r="H10" i="16"/>
  <c r="G11" i="16"/>
  <c r="H11" i="16"/>
  <c r="G12" i="16"/>
  <c r="H12" i="16"/>
  <c r="G13" i="16"/>
  <c r="H13" i="16"/>
  <c r="G14" i="16"/>
  <c r="H14" i="16"/>
  <c r="G15" i="16"/>
  <c r="H15" i="16"/>
  <c r="G16" i="16"/>
  <c r="H16" i="16"/>
  <c r="G18" i="16"/>
  <c r="H18" i="16"/>
  <c r="G19" i="16"/>
  <c r="H19" i="16"/>
  <c r="G20" i="16"/>
  <c r="H20" i="16"/>
  <c r="G21" i="16"/>
  <c r="H21" i="16"/>
  <c r="G22" i="16"/>
  <c r="H22" i="16"/>
  <c r="G23" i="16"/>
  <c r="H23" i="16"/>
  <c r="G24" i="16"/>
  <c r="H24" i="16"/>
  <c r="G25" i="16"/>
  <c r="H25" i="16"/>
  <c r="G26" i="16"/>
  <c r="H26" i="16"/>
  <c r="G27" i="16"/>
  <c r="H27" i="16"/>
  <c r="G28" i="16"/>
  <c r="H28" i="16"/>
  <c r="G29" i="16"/>
  <c r="H29" i="16"/>
  <c r="G31" i="16"/>
  <c r="H31" i="16"/>
  <c r="G32" i="16"/>
  <c r="H32" i="16"/>
  <c r="G33" i="16"/>
  <c r="H33" i="16"/>
  <c r="G35" i="16"/>
  <c r="H35" i="16"/>
  <c r="G36" i="16"/>
  <c r="H36" i="16"/>
  <c r="G37" i="16"/>
  <c r="H37" i="16"/>
  <c r="G39" i="16"/>
  <c r="H39" i="16"/>
  <c r="G40" i="16"/>
  <c r="H40" i="16"/>
  <c r="G41" i="16"/>
  <c r="H41" i="16"/>
  <c r="G42" i="16"/>
  <c r="H42" i="16"/>
  <c r="G43" i="16"/>
  <c r="H43" i="16"/>
  <c r="G44" i="16"/>
  <c r="H44" i="16"/>
  <c r="G46" i="16"/>
  <c r="H46" i="16"/>
  <c r="G47" i="16"/>
  <c r="H47" i="16"/>
  <c r="G48" i="16"/>
  <c r="H48" i="16"/>
  <c r="G49" i="16"/>
  <c r="H49" i="16"/>
  <c r="G51" i="16"/>
  <c r="H51" i="16"/>
  <c r="G52" i="16"/>
  <c r="H52" i="16"/>
  <c r="G53" i="16"/>
  <c r="H53" i="16"/>
  <c r="G55" i="16"/>
  <c r="H55" i="16"/>
  <c r="G56" i="16"/>
  <c r="H56" i="16"/>
  <c r="G57" i="16"/>
  <c r="H57" i="16"/>
  <c r="G59" i="16"/>
  <c r="H59" i="16"/>
  <c r="G60" i="16"/>
  <c r="H60" i="16"/>
  <c r="G61" i="16"/>
  <c r="H61" i="16"/>
  <c r="G62" i="16"/>
  <c r="H62" i="16"/>
  <c r="G64" i="16"/>
  <c r="H64" i="16"/>
  <c r="G65" i="16"/>
  <c r="H65" i="16"/>
  <c r="G66" i="16"/>
  <c r="H66" i="16"/>
  <c r="G67" i="16"/>
  <c r="H67" i="16"/>
  <c r="G69" i="16"/>
  <c r="H69" i="16"/>
  <c r="G70" i="16"/>
  <c r="H70" i="16"/>
  <c r="G71" i="16"/>
  <c r="H71" i="16"/>
  <c r="G72" i="16"/>
  <c r="H72" i="16"/>
  <c r="G74" i="16"/>
  <c r="H74" i="16"/>
  <c r="G75" i="16"/>
  <c r="H75" i="16"/>
  <c r="G76" i="16"/>
  <c r="H76" i="16"/>
  <c r="G77" i="16"/>
  <c r="H77" i="16"/>
  <c r="G79" i="16"/>
  <c r="H79" i="16"/>
  <c r="G80" i="16"/>
  <c r="H80" i="16"/>
  <c r="G81" i="16"/>
  <c r="H81" i="16"/>
  <c r="G82" i="16"/>
  <c r="H82" i="16"/>
  <c r="G83" i="16"/>
  <c r="H83" i="16"/>
  <c r="G84" i="16"/>
  <c r="H84" i="16"/>
  <c r="G85" i="16"/>
  <c r="H85" i="16"/>
  <c r="G86" i="16"/>
  <c r="H86" i="16"/>
  <c r="G88" i="16"/>
  <c r="H88" i="16"/>
  <c r="G89" i="16"/>
  <c r="H89" i="16"/>
  <c r="G90" i="16"/>
  <c r="H90" i="16"/>
  <c r="G92" i="16"/>
  <c r="H92" i="16"/>
  <c r="G93" i="16"/>
  <c r="H93" i="16"/>
  <c r="G94" i="16"/>
  <c r="H94" i="16"/>
  <c r="G95" i="16"/>
  <c r="H95" i="16"/>
  <c r="G96" i="16"/>
  <c r="H96" i="16"/>
  <c r="G97" i="16"/>
  <c r="H97" i="16"/>
  <c r="G98" i="16"/>
  <c r="H98" i="16"/>
  <c r="G99" i="16"/>
  <c r="H99" i="16"/>
  <c r="G100" i="16"/>
  <c r="H100" i="16"/>
  <c r="G102" i="16"/>
  <c r="H102" i="16"/>
  <c r="G103" i="16"/>
  <c r="H103" i="16"/>
  <c r="G104" i="16"/>
  <c r="H104" i="16"/>
  <c r="G105" i="16"/>
  <c r="H105" i="16"/>
  <c r="G106" i="16"/>
  <c r="H106" i="16"/>
  <c r="G107" i="16"/>
  <c r="H107" i="16"/>
  <c r="G109" i="16"/>
  <c r="H109" i="16"/>
  <c r="G110" i="16"/>
  <c r="H110" i="16"/>
  <c r="G112" i="16"/>
  <c r="H112" i="16"/>
  <c r="G113" i="16"/>
  <c r="H113" i="16"/>
  <c r="G114" i="16"/>
  <c r="H114" i="16"/>
  <c r="G116" i="16"/>
  <c r="H116" i="16"/>
  <c r="G117" i="16"/>
  <c r="H117" i="16"/>
  <c r="G118" i="16"/>
  <c r="H118" i="16"/>
  <c r="G119" i="16"/>
  <c r="H119" i="16"/>
  <c r="G120" i="16"/>
  <c r="H120" i="16"/>
  <c r="G121" i="16"/>
  <c r="H121" i="16"/>
  <c r="G122" i="16"/>
  <c r="H122" i="16"/>
  <c r="G124" i="16"/>
  <c r="H124" i="16"/>
  <c r="G125" i="16"/>
  <c r="H125" i="16"/>
  <c r="G126" i="16"/>
  <c r="H126" i="16"/>
  <c r="G127" i="16"/>
  <c r="H127" i="16"/>
  <c r="G129" i="16"/>
  <c r="H129" i="16"/>
  <c r="G130" i="16"/>
  <c r="H130" i="16"/>
  <c r="G131" i="16"/>
  <c r="H131" i="16"/>
  <c r="G132" i="16"/>
  <c r="H132" i="16"/>
  <c r="G133" i="16"/>
  <c r="H133" i="16"/>
  <c r="G134" i="16"/>
  <c r="H134" i="16"/>
  <c r="G135" i="16"/>
  <c r="H135" i="16"/>
  <c r="G137" i="16"/>
  <c r="H137" i="16"/>
  <c r="G138" i="16"/>
  <c r="H138" i="16"/>
  <c r="G139" i="16"/>
  <c r="H139" i="16"/>
  <c r="G141" i="16"/>
  <c r="H141" i="16"/>
  <c r="G142" i="16"/>
  <c r="H142" i="16"/>
  <c r="G143" i="16"/>
  <c r="H143" i="16"/>
  <c r="G144" i="16"/>
  <c r="H144" i="16"/>
  <c r="G145" i="16"/>
  <c r="H145" i="16"/>
  <c r="G147" i="16"/>
  <c r="H147" i="16"/>
  <c r="G148" i="16"/>
  <c r="H148" i="16"/>
  <c r="G150" i="16"/>
  <c r="H150" i="16"/>
  <c r="G151" i="16"/>
  <c r="H151" i="16"/>
  <c r="G152" i="16"/>
  <c r="H152" i="16"/>
  <c r="G153" i="16"/>
  <c r="H153" i="16"/>
  <c r="G154" i="16"/>
  <c r="H154" i="16"/>
  <c r="G156" i="16"/>
  <c r="H156" i="16"/>
  <c r="G157" i="16"/>
  <c r="H157" i="16"/>
  <c r="G158" i="16"/>
  <c r="H158" i="16"/>
  <c r="G160" i="16"/>
  <c r="H160" i="16"/>
  <c r="G161" i="16"/>
  <c r="H161" i="16"/>
  <c r="G162" i="16"/>
  <c r="H162" i="16"/>
  <c r="G164" i="16"/>
  <c r="H164" i="16"/>
  <c r="G165" i="16"/>
  <c r="H165" i="16"/>
  <c r="G166" i="16"/>
  <c r="H166" i="16"/>
  <c r="G168" i="16"/>
  <c r="H168" i="16"/>
  <c r="G169" i="16"/>
  <c r="H169" i="16"/>
  <c r="G170" i="16"/>
  <c r="H170" i="16"/>
  <c r="G171" i="16"/>
  <c r="H171" i="16"/>
  <c r="G172" i="16"/>
  <c r="H172" i="16"/>
  <c r="G173" i="16"/>
  <c r="H173" i="16"/>
  <c r="G174" i="16"/>
  <c r="H174" i="16"/>
  <c r="G175" i="16"/>
  <c r="H175" i="16"/>
  <c r="G177" i="16"/>
  <c r="H177" i="16"/>
  <c r="G178" i="16"/>
  <c r="H178" i="16"/>
  <c r="G179" i="16"/>
  <c r="H179" i="16"/>
  <c r="G180" i="16"/>
  <c r="H180" i="16"/>
  <c r="G181" i="16"/>
  <c r="H181" i="16"/>
  <c r="G182" i="16"/>
  <c r="H182" i="16"/>
  <c r="G184" i="16"/>
  <c r="H184" i="16"/>
  <c r="G185" i="16"/>
  <c r="H185" i="16"/>
  <c r="G186" i="16"/>
  <c r="H186" i="16"/>
  <c r="G187" i="16"/>
  <c r="H187" i="16"/>
  <c r="G188" i="16"/>
  <c r="H188" i="16"/>
  <c r="G190" i="16"/>
  <c r="H190" i="16"/>
  <c r="G191" i="16"/>
  <c r="H191" i="16"/>
  <c r="G192" i="16"/>
  <c r="H192" i="16"/>
  <c r="G193" i="16"/>
  <c r="H193" i="16"/>
  <c r="G194" i="16"/>
  <c r="H194" i="16"/>
  <c r="G195" i="16"/>
  <c r="H195" i="16"/>
  <c r="G196" i="16"/>
  <c r="H196" i="16"/>
  <c r="G197" i="16"/>
  <c r="H197" i="16"/>
  <c r="G198" i="16"/>
  <c r="H198" i="16"/>
  <c r="G199" i="16"/>
  <c r="H199" i="16"/>
  <c r="G200" i="16"/>
  <c r="H200" i="16"/>
  <c r="G201" i="16"/>
  <c r="H201" i="16"/>
  <c r="G202" i="16"/>
  <c r="H202" i="16"/>
  <c r="G204" i="16"/>
  <c r="H204" i="16"/>
  <c r="G205" i="16"/>
  <c r="H205" i="16"/>
  <c r="G206" i="16"/>
  <c r="H206" i="16"/>
  <c r="G207" i="16"/>
  <c r="H207" i="16"/>
  <c r="G209" i="16"/>
  <c r="H209" i="16"/>
  <c r="G210" i="16"/>
  <c r="H210" i="16"/>
  <c r="G211" i="16"/>
  <c r="H211" i="16"/>
  <c r="G212" i="16"/>
  <c r="H212" i="16"/>
  <c r="G213" i="16"/>
  <c r="H213" i="16"/>
  <c r="G214" i="16"/>
  <c r="H214" i="16"/>
  <c r="G215" i="16"/>
  <c r="H215" i="16"/>
  <c r="G216" i="16"/>
  <c r="H216" i="16"/>
  <c r="G217" i="16"/>
  <c r="H217" i="16"/>
  <c r="G218" i="16"/>
  <c r="H218" i="16"/>
  <c r="G219" i="16"/>
  <c r="H219" i="16"/>
  <c r="G221" i="16"/>
  <c r="H221" i="16"/>
  <c r="G222" i="16"/>
  <c r="H222" i="16"/>
  <c r="G224" i="16"/>
  <c r="H224" i="16"/>
  <c r="G225" i="16"/>
  <c r="H225" i="16"/>
  <c r="G226" i="16"/>
  <c r="H226" i="16"/>
  <c r="G227" i="16"/>
  <c r="H227" i="16"/>
  <c r="G228" i="16"/>
  <c r="H228" i="16"/>
  <c r="G229" i="16"/>
  <c r="H229" i="16"/>
  <c r="G230" i="16"/>
  <c r="H230" i="16"/>
  <c r="G231" i="16"/>
  <c r="H231" i="16"/>
  <c r="G232" i="16"/>
  <c r="H232" i="16"/>
  <c r="G233" i="16"/>
  <c r="H233" i="16"/>
  <c r="G234" i="16"/>
  <c r="H234" i="16"/>
  <c r="G235" i="16"/>
  <c r="H235" i="16"/>
  <c r="G236" i="16"/>
  <c r="H236" i="16"/>
  <c r="G237" i="16"/>
  <c r="H237" i="16"/>
  <c r="G238" i="16"/>
  <c r="H238" i="16"/>
  <c r="G239" i="16"/>
  <c r="H239" i="16"/>
  <c r="G241" i="16"/>
  <c r="H241" i="16"/>
  <c r="G242" i="16"/>
  <c r="H242" i="16"/>
  <c r="G243" i="16"/>
  <c r="H243" i="16"/>
  <c r="G245" i="16"/>
  <c r="H245" i="16"/>
  <c r="G246" i="16"/>
  <c r="H246" i="16"/>
  <c r="G247" i="16"/>
  <c r="H247" i="16"/>
  <c r="G249" i="16"/>
  <c r="H249" i="16"/>
  <c r="G250" i="16"/>
  <c r="H250" i="16"/>
  <c r="G251" i="16"/>
  <c r="H251" i="16"/>
  <c r="G253" i="16"/>
  <c r="H253" i="16"/>
  <c r="G254" i="16"/>
  <c r="H254" i="16"/>
  <c r="G255" i="16"/>
  <c r="H255" i="16"/>
  <c r="G256" i="16"/>
  <c r="H256" i="16"/>
  <c r="G257" i="16"/>
  <c r="H257" i="16"/>
  <c r="G258" i="16"/>
  <c r="H258" i="16"/>
  <c r="G259" i="16"/>
  <c r="H259" i="16"/>
  <c r="G260" i="16"/>
  <c r="H260" i="16"/>
  <c r="G261" i="16"/>
  <c r="H261" i="16"/>
  <c r="G263" i="16"/>
  <c r="H263" i="16"/>
  <c r="G264" i="16"/>
  <c r="H264" i="16"/>
  <c r="G265" i="16"/>
  <c r="H265" i="16"/>
  <c r="G266" i="16"/>
  <c r="H266" i="16"/>
  <c r="G267" i="16"/>
  <c r="H267" i="16"/>
  <c r="G268" i="16"/>
  <c r="H268" i="16"/>
  <c r="G269" i="16"/>
  <c r="H269" i="16"/>
  <c r="G270" i="16"/>
  <c r="H270" i="16"/>
  <c r="G271" i="16"/>
  <c r="H271" i="16"/>
  <c r="G272" i="16"/>
  <c r="H272" i="16"/>
  <c r="G274" i="16"/>
  <c r="H274" i="16"/>
  <c r="G275" i="16"/>
  <c r="H275" i="16"/>
  <c r="G276" i="16"/>
  <c r="H276" i="16"/>
  <c r="G277" i="16"/>
  <c r="H277" i="16"/>
  <c r="G278" i="16"/>
  <c r="H278" i="16"/>
  <c r="G279" i="16"/>
  <c r="H279" i="16"/>
  <c r="G280" i="16"/>
  <c r="H280" i="16"/>
  <c r="G281" i="16"/>
  <c r="H281" i="16"/>
  <c r="G282" i="16"/>
  <c r="H282" i="16"/>
  <c r="G283" i="16"/>
  <c r="H283" i="16"/>
  <c r="G286" i="16"/>
  <c r="H286" i="16"/>
  <c r="G287" i="16"/>
  <c r="H287" i="16"/>
  <c r="G288" i="16"/>
  <c r="H288" i="16"/>
  <c r="G289" i="16"/>
  <c r="H289" i="16"/>
  <c r="G290" i="16"/>
  <c r="H290" i="16"/>
  <c r="G291" i="16"/>
  <c r="H291" i="16"/>
  <c r="G292" i="16"/>
  <c r="H292" i="16"/>
  <c r="G293" i="16"/>
  <c r="H293" i="16"/>
  <c r="G294" i="16"/>
  <c r="H294" i="16"/>
  <c r="G295" i="16"/>
  <c r="H295" i="16"/>
  <c r="G297" i="16"/>
  <c r="H297" i="16"/>
  <c r="G298" i="16"/>
  <c r="H298" i="16"/>
  <c r="G299" i="16"/>
  <c r="H299" i="16"/>
  <c r="G300" i="16"/>
  <c r="H300" i="16"/>
  <c r="G301" i="16"/>
  <c r="H301" i="16"/>
  <c r="G302" i="16"/>
  <c r="H302" i="16"/>
  <c r="G304" i="16"/>
  <c r="H304" i="16"/>
  <c r="G305" i="16"/>
  <c r="H305" i="16"/>
  <c r="G306" i="16"/>
  <c r="H306" i="16"/>
  <c r="G307" i="16"/>
  <c r="H307" i="16"/>
  <c r="G309" i="16"/>
  <c r="H309" i="16"/>
  <c r="G310" i="16"/>
  <c r="H310" i="16"/>
  <c r="G311" i="16"/>
  <c r="H311" i="16"/>
  <c r="G312" i="16"/>
  <c r="H312" i="16"/>
  <c r="G314" i="16"/>
  <c r="H314" i="16"/>
  <c r="G315" i="16"/>
  <c r="H315" i="16"/>
  <c r="G316" i="16"/>
  <c r="H316" i="16"/>
  <c r="G317" i="16"/>
  <c r="H317" i="16"/>
  <c r="G318" i="16"/>
  <c r="H318" i="16"/>
  <c r="G319" i="16"/>
  <c r="H319" i="16"/>
  <c r="G320" i="16"/>
  <c r="H320" i="16"/>
  <c r="G321" i="16"/>
  <c r="H321" i="16"/>
  <c r="G322" i="16"/>
  <c r="H322" i="16"/>
  <c r="G323" i="16"/>
  <c r="H323" i="16"/>
  <c r="G325" i="16"/>
  <c r="H325" i="16"/>
  <c r="G326" i="16"/>
  <c r="H326" i="16"/>
  <c r="G327" i="16"/>
  <c r="H327" i="16"/>
  <c r="G328" i="16"/>
  <c r="H328" i="16"/>
  <c r="G329" i="16"/>
  <c r="H329" i="16"/>
  <c r="G330" i="16"/>
  <c r="H330" i="16"/>
  <c r="G331" i="16"/>
  <c r="H331" i="16"/>
  <c r="G332" i="16"/>
  <c r="H332" i="16"/>
  <c r="G333" i="16"/>
  <c r="H333" i="16"/>
  <c r="G335" i="16"/>
  <c r="H335" i="16"/>
  <c r="G336" i="16"/>
  <c r="H336" i="16"/>
  <c r="G337" i="16"/>
  <c r="H337" i="16"/>
  <c r="G338" i="16"/>
  <c r="H338" i="16"/>
  <c r="G340" i="16"/>
  <c r="H340" i="16"/>
  <c r="G341" i="16"/>
  <c r="H341" i="16"/>
  <c r="G342" i="16"/>
  <c r="H342" i="16"/>
  <c r="G343" i="16"/>
  <c r="H343" i="16"/>
  <c r="G344" i="16"/>
  <c r="H344" i="16"/>
  <c r="G346" i="16"/>
  <c r="H346" i="16"/>
  <c r="G347" i="16"/>
  <c r="H347" i="16"/>
  <c r="G348" i="16"/>
  <c r="H348" i="16"/>
  <c r="G350" i="16"/>
  <c r="H350" i="16"/>
  <c r="G351" i="16"/>
  <c r="H351" i="16"/>
  <c r="G353" i="16"/>
  <c r="H353" i="16"/>
  <c r="G354" i="16"/>
  <c r="H354" i="16"/>
  <c r="G355" i="16"/>
  <c r="H355" i="16"/>
  <c r="G357" i="16"/>
  <c r="H357" i="16"/>
  <c r="G358" i="16"/>
  <c r="H358" i="16"/>
  <c r="G359" i="16"/>
  <c r="H359" i="16"/>
  <c r="G360" i="16"/>
  <c r="H360" i="16"/>
  <c r="G361" i="16"/>
  <c r="H361" i="16"/>
  <c r="G362" i="16"/>
  <c r="H362" i="16"/>
  <c r="G363" i="16"/>
  <c r="H363" i="16"/>
  <c r="G364" i="16"/>
  <c r="H364" i="16"/>
  <c r="G365" i="16"/>
  <c r="H365" i="16"/>
  <c r="G366" i="16"/>
  <c r="H366" i="16"/>
  <c r="G367" i="16"/>
  <c r="H367" i="16"/>
  <c r="G368" i="16"/>
  <c r="H368" i="16"/>
  <c r="G369" i="16"/>
  <c r="H369" i="16"/>
  <c r="G370" i="16"/>
  <c r="H370" i="16"/>
  <c r="G371" i="16"/>
  <c r="H371" i="16"/>
  <c r="G373" i="16"/>
  <c r="H373" i="16"/>
  <c r="G374" i="16"/>
  <c r="H374" i="16"/>
  <c r="G375" i="16"/>
  <c r="H375" i="16"/>
  <c r="G377" i="16"/>
  <c r="H377" i="16"/>
  <c r="G378" i="16"/>
  <c r="H378" i="16"/>
  <c r="G379" i="16"/>
  <c r="H379" i="16"/>
  <c r="G380" i="16"/>
  <c r="H380" i="16"/>
  <c r="G381" i="16"/>
  <c r="H381" i="16"/>
  <c r="G382" i="16"/>
  <c r="H382" i="16"/>
  <c r="G383" i="16"/>
  <c r="H383" i="16"/>
  <c r="G384" i="16"/>
  <c r="H384" i="16"/>
  <c r="G385" i="16"/>
  <c r="H385" i="16"/>
  <c r="G386" i="16"/>
  <c r="H386" i="16"/>
  <c r="G387" i="16"/>
  <c r="H387" i="16"/>
  <c r="G388" i="16"/>
  <c r="H388" i="16"/>
  <c r="G390" i="16"/>
  <c r="H390" i="16"/>
  <c r="G391" i="16"/>
  <c r="H391" i="16"/>
  <c r="G392" i="16"/>
  <c r="H392" i="16"/>
  <c r="G393" i="16"/>
  <c r="H393" i="16"/>
  <c r="G395" i="16"/>
  <c r="H395" i="16"/>
  <c r="G396" i="16"/>
  <c r="H396" i="16"/>
  <c r="G397" i="16"/>
  <c r="H397" i="16"/>
  <c r="G399" i="16"/>
  <c r="H399" i="16"/>
  <c r="G400" i="16"/>
  <c r="H400" i="16"/>
  <c r="G401" i="16"/>
  <c r="H401" i="16"/>
  <c r="G402" i="16"/>
  <c r="H402" i="16"/>
  <c r="G403" i="16"/>
  <c r="H403" i="16"/>
  <c r="G405" i="16"/>
  <c r="H405" i="16"/>
  <c r="G406" i="16"/>
  <c r="H406" i="16"/>
  <c r="G407" i="16"/>
  <c r="H407" i="16"/>
  <c r="G3018" i="15"/>
  <c r="H3018" i="15"/>
  <c r="H3017" i="15"/>
  <c r="F249" i="29" s="1"/>
  <c r="G3017" i="15"/>
  <c r="G4" i="15"/>
  <c r="H4" i="15"/>
  <c r="G5" i="15"/>
  <c r="H5" i="15"/>
  <c r="G7" i="15"/>
  <c r="H7" i="15"/>
  <c r="G8" i="15"/>
  <c r="H8" i="15"/>
  <c r="G10" i="15"/>
  <c r="H10" i="15"/>
  <c r="G11" i="15"/>
  <c r="H11" i="15"/>
  <c r="G13" i="15"/>
  <c r="H13" i="15"/>
  <c r="G14" i="15"/>
  <c r="H14" i="15"/>
  <c r="G16" i="15"/>
  <c r="H16" i="15"/>
  <c r="G17" i="15"/>
  <c r="H17" i="15"/>
  <c r="G18" i="15"/>
  <c r="H18" i="15"/>
  <c r="G19" i="15"/>
  <c r="H19" i="15"/>
  <c r="G21" i="15"/>
  <c r="H21" i="15"/>
  <c r="G22" i="15"/>
  <c r="H22" i="15"/>
  <c r="G23" i="15"/>
  <c r="H23" i="15"/>
  <c r="G24" i="15"/>
  <c r="H24" i="15"/>
  <c r="G26" i="15"/>
  <c r="H26" i="15"/>
  <c r="G27" i="15"/>
  <c r="H27" i="15"/>
  <c r="G29" i="15"/>
  <c r="H29" i="15"/>
  <c r="G30" i="15"/>
  <c r="H30" i="15"/>
  <c r="G32" i="15"/>
  <c r="H32" i="15"/>
  <c r="G33" i="15"/>
  <c r="H33" i="15"/>
  <c r="G35" i="15"/>
  <c r="H35" i="15"/>
  <c r="G36" i="15"/>
  <c r="H36" i="15"/>
  <c r="G38" i="15"/>
  <c r="H38" i="15"/>
  <c r="G39" i="15"/>
  <c r="H39" i="15"/>
  <c r="G41" i="15"/>
  <c r="H41" i="15"/>
  <c r="G42" i="15"/>
  <c r="H42" i="15"/>
  <c r="G43" i="15"/>
  <c r="H43" i="15"/>
  <c r="G44" i="15"/>
  <c r="H44" i="15"/>
  <c r="G45" i="15"/>
  <c r="H45" i="15"/>
  <c r="G46" i="15"/>
  <c r="H46" i="15"/>
  <c r="G47" i="15"/>
  <c r="H47" i="15"/>
  <c r="G48" i="15"/>
  <c r="H48" i="15"/>
  <c r="G50" i="15"/>
  <c r="H50" i="15"/>
  <c r="G51" i="15"/>
  <c r="H51" i="15"/>
  <c r="G52" i="15"/>
  <c r="H52" i="15"/>
  <c r="G53" i="15"/>
  <c r="H53" i="15"/>
  <c r="G54" i="15"/>
  <c r="H54" i="15"/>
  <c r="G55" i="15"/>
  <c r="H55" i="15"/>
  <c r="G56" i="15"/>
  <c r="H56" i="15"/>
  <c r="G57" i="15"/>
  <c r="H57" i="15"/>
  <c r="G58" i="15"/>
  <c r="H58" i="15"/>
  <c r="G59" i="15"/>
  <c r="H59" i="15"/>
  <c r="G60" i="15"/>
  <c r="H60" i="15"/>
  <c r="G61" i="15"/>
  <c r="H61" i="15"/>
  <c r="G62" i="15"/>
  <c r="H62" i="15"/>
  <c r="G64" i="15"/>
  <c r="H64" i="15"/>
  <c r="G65" i="15"/>
  <c r="H65" i="15"/>
  <c r="G67" i="15"/>
  <c r="H67" i="15"/>
  <c r="G68" i="15"/>
  <c r="H68" i="15"/>
  <c r="G69" i="15"/>
  <c r="H69" i="15"/>
  <c r="G70" i="15"/>
  <c r="H70" i="15"/>
  <c r="G72" i="15"/>
  <c r="H72" i="15"/>
  <c r="G73" i="15"/>
  <c r="H73" i="15"/>
  <c r="G74" i="15"/>
  <c r="H74" i="15"/>
  <c r="G75" i="15"/>
  <c r="H75" i="15"/>
  <c r="G76" i="15"/>
  <c r="H76" i="15"/>
  <c r="G77" i="15"/>
  <c r="H77" i="15"/>
  <c r="G79" i="15"/>
  <c r="H79" i="15"/>
  <c r="G80" i="15"/>
  <c r="H80" i="15"/>
  <c r="G81" i="15"/>
  <c r="H81" i="15"/>
  <c r="G83" i="15"/>
  <c r="H83" i="15"/>
  <c r="G84" i="15"/>
  <c r="H84" i="15"/>
  <c r="G85" i="15"/>
  <c r="H85" i="15"/>
  <c r="G86" i="15"/>
  <c r="H86" i="15"/>
  <c r="G88" i="15"/>
  <c r="H88" i="15"/>
  <c r="G89" i="15"/>
  <c r="H89" i="15"/>
  <c r="G91" i="15"/>
  <c r="H91" i="15"/>
  <c r="G92" i="15"/>
  <c r="H92" i="15"/>
  <c r="G93" i="15"/>
  <c r="H93" i="15"/>
  <c r="G94" i="15"/>
  <c r="H94" i="15"/>
  <c r="G96" i="15"/>
  <c r="H96" i="15"/>
  <c r="G97" i="15"/>
  <c r="H97" i="15"/>
  <c r="G98" i="15"/>
  <c r="H98" i="15"/>
  <c r="G99" i="15"/>
  <c r="H99" i="15"/>
  <c r="G101" i="15"/>
  <c r="H101" i="15"/>
  <c r="G102" i="15"/>
  <c r="H102" i="15"/>
  <c r="G103" i="15"/>
  <c r="H103" i="15"/>
  <c r="G104" i="15"/>
  <c r="H104" i="15"/>
  <c r="G106" i="15"/>
  <c r="H106" i="15"/>
  <c r="G107" i="15"/>
  <c r="H107" i="15"/>
  <c r="G108" i="15"/>
  <c r="H108" i="15"/>
  <c r="G109" i="15"/>
  <c r="H109" i="15"/>
  <c r="G111" i="15"/>
  <c r="H111" i="15"/>
  <c r="G112" i="15"/>
  <c r="H112" i="15"/>
  <c r="G113" i="15"/>
  <c r="H113" i="15"/>
  <c r="G114" i="15"/>
  <c r="H114" i="15"/>
  <c r="G116" i="15"/>
  <c r="H116" i="15"/>
  <c r="G117" i="15"/>
  <c r="H117" i="15"/>
  <c r="G118" i="15"/>
  <c r="H118" i="15"/>
  <c r="G119" i="15"/>
  <c r="H119" i="15"/>
  <c r="G121" i="15"/>
  <c r="H121" i="15"/>
  <c r="G122" i="15"/>
  <c r="H122" i="15"/>
  <c r="G123" i="15"/>
  <c r="H123" i="15"/>
  <c r="G124" i="15"/>
  <c r="H124" i="15"/>
  <c r="G125" i="15"/>
  <c r="H125" i="15"/>
  <c r="G126" i="15"/>
  <c r="H126" i="15"/>
  <c r="G127" i="15"/>
  <c r="H127" i="15"/>
  <c r="G128" i="15"/>
  <c r="H128" i="15"/>
  <c r="G129" i="15"/>
  <c r="H129" i="15"/>
  <c r="G130" i="15"/>
  <c r="H130" i="15"/>
  <c r="G131" i="15"/>
  <c r="H131" i="15"/>
  <c r="G132" i="15"/>
  <c r="H132" i="15"/>
  <c r="G133" i="15"/>
  <c r="H133" i="15"/>
  <c r="G134" i="15"/>
  <c r="H134" i="15"/>
  <c r="G135" i="15"/>
  <c r="H135" i="15"/>
  <c r="G136" i="15"/>
  <c r="H136" i="15"/>
  <c r="G137" i="15"/>
  <c r="H137" i="15"/>
  <c r="G138" i="15"/>
  <c r="H138" i="15"/>
  <c r="G139" i="15"/>
  <c r="H139" i="15"/>
  <c r="G140" i="15"/>
  <c r="H140" i="15"/>
  <c r="G142" i="15"/>
  <c r="H142" i="15"/>
  <c r="G143" i="15"/>
  <c r="H143" i="15"/>
  <c r="G144" i="15"/>
  <c r="H144" i="15"/>
  <c r="G145" i="15"/>
  <c r="H145" i="15"/>
  <c r="G146" i="15"/>
  <c r="H146" i="15"/>
  <c r="G147" i="15"/>
  <c r="H147" i="15"/>
  <c r="G148" i="15"/>
  <c r="H148" i="15"/>
  <c r="G149" i="15"/>
  <c r="H149" i="15"/>
  <c r="G150" i="15"/>
  <c r="H150" i="15"/>
  <c r="G151" i="15"/>
  <c r="H151" i="15"/>
  <c r="G152" i="15"/>
  <c r="H152" i="15"/>
  <c r="G153" i="15"/>
  <c r="H153" i="15"/>
  <c r="G154" i="15"/>
  <c r="H154" i="15"/>
  <c r="G155" i="15"/>
  <c r="H155" i="15"/>
  <c r="G156" i="15"/>
  <c r="H156" i="15"/>
  <c r="G157" i="15"/>
  <c r="H157" i="15"/>
  <c r="G158" i="15"/>
  <c r="H158" i="15"/>
  <c r="G159" i="15"/>
  <c r="H159" i="15"/>
  <c r="G160" i="15"/>
  <c r="H160" i="15"/>
  <c r="G161" i="15"/>
  <c r="H161" i="15"/>
  <c r="G162" i="15"/>
  <c r="H162" i="15"/>
  <c r="G164" i="15"/>
  <c r="H164" i="15"/>
  <c r="G165" i="15"/>
  <c r="H165" i="15"/>
  <c r="G166" i="15"/>
  <c r="H166" i="15"/>
  <c r="G167" i="15"/>
  <c r="H167" i="15"/>
  <c r="G168" i="15"/>
  <c r="H168" i="15"/>
  <c r="G169" i="15"/>
  <c r="H169" i="15"/>
  <c r="G171" i="15"/>
  <c r="H171" i="15"/>
  <c r="G172" i="15"/>
  <c r="H172" i="15"/>
  <c r="G173" i="15"/>
  <c r="H173" i="15"/>
  <c r="G174" i="15"/>
  <c r="H174" i="15"/>
  <c r="G175" i="15"/>
  <c r="H175" i="15"/>
  <c r="G176" i="15"/>
  <c r="H176" i="15"/>
  <c r="G177" i="15"/>
  <c r="H177" i="15"/>
  <c r="G178" i="15"/>
  <c r="H178" i="15"/>
  <c r="G179" i="15"/>
  <c r="H179" i="15"/>
  <c r="G181" i="15"/>
  <c r="H181" i="15"/>
  <c r="G182" i="15"/>
  <c r="H182" i="15"/>
  <c r="G183" i="15"/>
  <c r="H183" i="15"/>
  <c r="G184" i="15"/>
  <c r="H184" i="15"/>
  <c r="G185" i="15"/>
  <c r="H185" i="15"/>
  <c r="G187" i="15"/>
  <c r="H187" i="15"/>
  <c r="G188" i="15"/>
  <c r="H188" i="15"/>
  <c r="G189" i="15"/>
  <c r="H189" i="15"/>
  <c r="G190" i="15"/>
  <c r="H190" i="15"/>
  <c r="G191" i="15"/>
  <c r="H191" i="15"/>
  <c r="G192" i="15"/>
  <c r="H192" i="15"/>
  <c r="G193" i="15"/>
  <c r="H193" i="15"/>
  <c r="G194" i="15"/>
  <c r="H194" i="15"/>
  <c r="G195" i="15"/>
  <c r="H195" i="15"/>
  <c r="G196" i="15"/>
  <c r="H196" i="15"/>
  <c r="G197" i="15"/>
  <c r="H197" i="15"/>
  <c r="G198" i="15"/>
  <c r="H198" i="15"/>
  <c r="G199" i="15"/>
  <c r="H199" i="15"/>
  <c r="G200" i="15"/>
  <c r="H200" i="15"/>
  <c r="G201" i="15"/>
  <c r="H201" i="15"/>
  <c r="G202" i="15"/>
  <c r="H202" i="15"/>
  <c r="G203" i="15"/>
  <c r="H203" i="15"/>
  <c r="G204" i="15"/>
  <c r="H204" i="15"/>
  <c r="G205" i="15"/>
  <c r="H205" i="15"/>
  <c r="G206" i="15"/>
  <c r="H206" i="15"/>
  <c r="G207" i="15"/>
  <c r="H207" i="15"/>
  <c r="G208" i="15"/>
  <c r="H208" i="15"/>
  <c r="G209" i="15"/>
  <c r="H209" i="15"/>
  <c r="G210" i="15"/>
  <c r="H210" i="15"/>
  <c r="G211" i="15"/>
  <c r="H211" i="15"/>
  <c r="G212" i="15"/>
  <c r="H212" i="15"/>
  <c r="G213" i="15"/>
  <c r="H213" i="15"/>
  <c r="G214" i="15"/>
  <c r="H214" i="15"/>
  <c r="G215" i="15"/>
  <c r="H215" i="15"/>
  <c r="G216" i="15"/>
  <c r="H216" i="15"/>
  <c r="G217" i="15"/>
  <c r="H217" i="15"/>
  <c r="G218" i="15"/>
  <c r="H218" i="15"/>
  <c r="G219" i="15"/>
  <c r="H219" i="15"/>
  <c r="G220" i="15"/>
  <c r="H220" i="15"/>
  <c r="G221" i="15"/>
  <c r="H221" i="15"/>
  <c r="G222" i="15"/>
  <c r="H222" i="15"/>
  <c r="G224" i="15"/>
  <c r="H224" i="15"/>
  <c r="G225" i="15"/>
  <c r="H225" i="15"/>
  <c r="G226" i="15"/>
  <c r="H226" i="15"/>
  <c r="G227" i="15"/>
  <c r="H227" i="15"/>
  <c r="G228" i="15"/>
  <c r="H228" i="15"/>
  <c r="G229" i="15"/>
  <c r="H229" i="15"/>
  <c r="G230" i="15"/>
  <c r="H230" i="15"/>
  <c r="G231" i="15"/>
  <c r="H231" i="15"/>
  <c r="G232" i="15"/>
  <c r="H232" i="15"/>
  <c r="G233" i="15"/>
  <c r="H233" i="15"/>
  <c r="G234" i="15"/>
  <c r="H234" i="15"/>
  <c r="G235" i="15"/>
  <c r="H235" i="15"/>
  <c r="G236" i="15"/>
  <c r="H236" i="15"/>
  <c r="G237" i="15"/>
  <c r="H237" i="15"/>
  <c r="G238" i="15"/>
  <c r="H238" i="15"/>
  <c r="G239" i="15"/>
  <c r="H239" i="15"/>
  <c r="G240" i="15"/>
  <c r="H240" i="15"/>
  <c r="G241" i="15"/>
  <c r="H241" i="15"/>
  <c r="G242" i="15"/>
  <c r="H242" i="15"/>
  <c r="G243" i="15"/>
  <c r="H243" i="15"/>
  <c r="G244" i="15"/>
  <c r="H244" i="15"/>
  <c r="G245" i="15"/>
  <c r="H245" i="15"/>
  <c r="G247" i="15"/>
  <c r="H247" i="15"/>
  <c r="G248" i="15"/>
  <c r="H248" i="15"/>
  <c r="G249" i="15"/>
  <c r="H249" i="15"/>
  <c r="G250" i="15"/>
  <c r="H250" i="15"/>
  <c r="G251" i="15"/>
  <c r="H251" i="15"/>
  <c r="G252" i="15"/>
  <c r="H252" i="15"/>
  <c r="G253" i="15"/>
  <c r="H253" i="15"/>
  <c r="G254" i="15"/>
  <c r="H254" i="15"/>
  <c r="G255" i="15"/>
  <c r="H255" i="15"/>
  <c r="G256" i="15"/>
  <c r="H256" i="15"/>
  <c r="G257" i="15"/>
  <c r="H257" i="15"/>
  <c r="G258" i="15"/>
  <c r="H258" i="15"/>
  <c r="G259" i="15"/>
  <c r="H259" i="15"/>
  <c r="G260" i="15"/>
  <c r="H260" i="15"/>
  <c r="G261" i="15"/>
  <c r="H261" i="15"/>
  <c r="G262" i="15"/>
  <c r="H262" i="15"/>
  <c r="G263" i="15"/>
  <c r="H263" i="15"/>
  <c r="G264" i="15"/>
  <c r="H264" i="15"/>
  <c r="G265" i="15"/>
  <c r="H265" i="15"/>
  <c r="G266" i="15"/>
  <c r="H266" i="15"/>
  <c r="G267" i="15"/>
  <c r="H267" i="15"/>
  <c r="G268" i="15"/>
  <c r="H268" i="15"/>
  <c r="G270" i="15"/>
  <c r="H270" i="15"/>
  <c r="G271" i="15"/>
  <c r="H271" i="15"/>
  <c r="G272" i="15"/>
  <c r="H272" i="15"/>
  <c r="G273" i="15"/>
  <c r="H273" i="15"/>
  <c r="G274" i="15"/>
  <c r="H274" i="15"/>
  <c r="G275" i="15"/>
  <c r="H275" i="15"/>
  <c r="G276" i="15"/>
  <c r="H276" i="15"/>
  <c r="G277" i="15"/>
  <c r="H277" i="15"/>
  <c r="G278" i="15"/>
  <c r="H278" i="15"/>
  <c r="G280" i="15"/>
  <c r="H280" i="15"/>
  <c r="G281" i="15"/>
  <c r="H281" i="15"/>
  <c r="G282" i="15"/>
  <c r="H282" i="15"/>
  <c r="G283" i="15"/>
  <c r="H283" i="15"/>
  <c r="G284" i="15"/>
  <c r="H284" i="15"/>
  <c r="G285" i="15"/>
  <c r="H285" i="15"/>
  <c r="G287" i="15"/>
  <c r="H287" i="15"/>
  <c r="G288" i="15"/>
  <c r="H288" i="15"/>
  <c r="G289" i="15"/>
  <c r="H289" i="15"/>
  <c r="G290" i="15"/>
  <c r="H290" i="15"/>
  <c r="G291" i="15"/>
  <c r="H291" i="15"/>
  <c r="G292" i="15"/>
  <c r="H292" i="15"/>
  <c r="G293" i="15"/>
  <c r="H293" i="15"/>
  <c r="G294" i="15"/>
  <c r="H294" i="15"/>
  <c r="G295" i="15"/>
  <c r="H295" i="15"/>
  <c r="G296" i="15"/>
  <c r="H296" i="15"/>
  <c r="G298" i="15"/>
  <c r="H298" i="15"/>
  <c r="G299" i="15"/>
  <c r="H299" i="15"/>
  <c r="G300" i="15"/>
  <c r="H300" i="15"/>
  <c r="G301" i="15"/>
  <c r="H301" i="15"/>
  <c r="G303" i="15"/>
  <c r="H303" i="15"/>
  <c r="G304" i="15"/>
  <c r="H304" i="15"/>
  <c r="G306" i="15"/>
  <c r="H306" i="15"/>
  <c r="G307" i="15"/>
  <c r="H307" i="15"/>
  <c r="G308" i="15"/>
  <c r="H308" i="15"/>
  <c r="G309" i="15"/>
  <c r="H309" i="15"/>
  <c r="G310" i="15"/>
  <c r="H310" i="15"/>
  <c r="G311" i="15"/>
  <c r="H311" i="15"/>
  <c r="G313" i="15"/>
  <c r="H313" i="15"/>
  <c r="G314" i="15"/>
  <c r="H314" i="15"/>
  <c r="G315" i="15"/>
  <c r="H315" i="15"/>
  <c r="G317" i="15"/>
  <c r="H317" i="15"/>
  <c r="G319" i="15"/>
  <c r="H319" i="15"/>
  <c r="G320" i="15"/>
  <c r="H320" i="15"/>
  <c r="G321" i="15"/>
  <c r="H321" i="15"/>
  <c r="G322" i="15"/>
  <c r="H322" i="15"/>
  <c r="G324" i="15"/>
  <c r="H324" i="15"/>
  <c r="G325" i="15"/>
  <c r="H325" i="15"/>
  <c r="G327" i="15"/>
  <c r="H327" i="15"/>
  <c r="G328" i="15"/>
  <c r="H328" i="15"/>
  <c r="G330" i="15"/>
  <c r="H330" i="15"/>
  <c r="G331" i="15"/>
  <c r="H331" i="15"/>
  <c r="G332" i="15"/>
  <c r="H332" i="15"/>
  <c r="G333" i="15"/>
  <c r="H333" i="15"/>
  <c r="G334" i="15"/>
  <c r="H334" i="15"/>
  <c r="G335" i="15"/>
  <c r="H335" i="15"/>
  <c r="G336" i="15"/>
  <c r="H336" i="15"/>
  <c r="G338" i="15"/>
  <c r="H338" i="15"/>
  <c r="G339" i="15"/>
  <c r="H339" i="15"/>
  <c r="G340" i="15"/>
  <c r="H340" i="15"/>
  <c r="G341" i="15"/>
  <c r="H341" i="15"/>
  <c r="G342" i="15"/>
  <c r="H342" i="15"/>
  <c r="G343" i="15"/>
  <c r="H343" i="15"/>
  <c r="G344" i="15"/>
  <c r="H344" i="15"/>
  <c r="G345" i="15"/>
  <c r="H345" i="15"/>
  <c r="G346" i="15"/>
  <c r="H346" i="15"/>
  <c r="G347" i="15"/>
  <c r="H347" i="15"/>
  <c r="G348" i="15"/>
  <c r="H348" i="15"/>
  <c r="G349" i="15"/>
  <c r="H349" i="15"/>
  <c r="G350" i="15"/>
  <c r="H350" i="15"/>
  <c r="G351" i="15"/>
  <c r="H351" i="15"/>
  <c r="G352" i="15"/>
  <c r="H352" i="15"/>
  <c r="G354" i="15"/>
  <c r="H354" i="15"/>
  <c r="G355" i="15"/>
  <c r="H355" i="15"/>
  <c r="G356" i="15"/>
  <c r="H356" i="15"/>
  <c r="G357" i="15"/>
  <c r="H357" i="15"/>
  <c r="G358" i="15"/>
  <c r="H358" i="15"/>
  <c r="G359" i="15"/>
  <c r="H359" i="15"/>
  <c r="G361" i="15"/>
  <c r="H361" i="15"/>
  <c r="G362" i="15"/>
  <c r="H362" i="15"/>
  <c r="G364" i="15"/>
  <c r="H364" i="15"/>
  <c r="G365" i="15"/>
  <c r="H365" i="15"/>
  <c r="G366" i="15"/>
  <c r="H366" i="15"/>
  <c r="G367" i="15"/>
  <c r="H367" i="15"/>
  <c r="G368" i="15"/>
  <c r="H368" i="15"/>
  <c r="G369" i="15"/>
  <c r="H369" i="15"/>
  <c r="G371" i="15"/>
  <c r="H371" i="15"/>
  <c r="G372" i="15"/>
  <c r="H372" i="15"/>
  <c r="G373" i="15"/>
  <c r="H373" i="15"/>
  <c r="G375" i="15"/>
  <c r="H375" i="15"/>
  <c r="G376" i="15"/>
  <c r="H376" i="15"/>
  <c r="G377" i="15"/>
  <c r="H377" i="15"/>
  <c r="G379" i="15"/>
  <c r="H379" i="15"/>
  <c r="G380" i="15"/>
  <c r="H380" i="15"/>
  <c r="G381" i="15"/>
  <c r="H381" i="15"/>
  <c r="G383" i="15"/>
  <c r="H383" i="15"/>
  <c r="G384" i="15"/>
  <c r="H384" i="15"/>
  <c r="G385" i="15"/>
  <c r="H385" i="15"/>
  <c r="G387" i="15"/>
  <c r="H387" i="15"/>
  <c r="G388" i="15"/>
  <c r="H388" i="15"/>
  <c r="G389" i="15"/>
  <c r="H389" i="15"/>
  <c r="G390" i="15"/>
  <c r="H390" i="15"/>
  <c r="G392" i="15"/>
  <c r="H392" i="15"/>
  <c r="G393" i="15"/>
  <c r="H393" i="15"/>
  <c r="G395" i="15"/>
  <c r="H395" i="15"/>
  <c r="G396" i="15"/>
  <c r="H396" i="15"/>
  <c r="G397" i="15"/>
  <c r="H397" i="15"/>
  <c r="G399" i="15"/>
  <c r="H399" i="15"/>
  <c r="G400" i="15"/>
  <c r="H400" i="15"/>
  <c r="G401" i="15"/>
  <c r="H401" i="15"/>
  <c r="G402" i="15"/>
  <c r="H402" i="15"/>
  <c r="G404" i="15"/>
  <c r="H404" i="15"/>
  <c r="G405" i="15"/>
  <c r="H405" i="15"/>
  <c r="G406" i="15"/>
  <c r="H406" i="15"/>
  <c r="G407" i="15"/>
  <c r="H407" i="15"/>
  <c r="G409" i="15"/>
  <c r="H409" i="15"/>
  <c r="G410" i="15"/>
  <c r="H410" i="15"/>
  <c r="G411" i="15"/>
  <c r="H411" i="15"/>
  <c r="G413" i="15"/>
  <c r="H413" i="15"/>
  <c r="G414" i="15"/>
  <c r="H414" i="15"/>
  <c r="G415" i="15"/>
  <c r="H415" i="15"/>
  <c r="G416" i="15"/>
  <c r="H416" i="15"/>
  <c r="G417" i="15"/>
  <c r="H417" i="15"/>
  <c r="G418" i="15"/>
  <c r="H418" i="15"/>
  <c r="G420" i="15"/>
  <c r="H420" i="15"/>
  <c r="G421" i="15"/>
  <c r="H421" i="15"/>
  <c r="G422" i="15"/>
  <c r="H422" i="15"/>
  <c r="G423" i="15"/>
  <c r="H423" i="15"/>
  <c r="G424" i="15"/>
  <c r="H424" i="15"/>
  <c r="G425" i="15"/>
  <c r="H425" i="15"/>
  <c r="G426" i="15"/>
  <c r="H426" i="15"/>
  <c r="G427" i="15"/>
  <c r="H427" i="15"/>
  <c r="G428" i="15"/>
  <c r="H428" i="15"/>
  <c r="G429" i="15"/>
  <c r="H429" i="15"/>
  <c r="G430" i="15"/>
  <c r="H430" i="15"/>
  <c r="G431" i="15"/>
  <c r="H431" i="15"/>
  <c r="G432" i="15"/>
  <c r="H432" i="15"/>
  <c r="G434" i="15"/>
  <c r="H434" i="15"/>
  <c r="G435" i="15"/>
  <c r="H435" i="15"/>
  <c r="G436" i="15"/>
  <c r="H436" i="15"/>
  <c r="G437" i="15"/>
  <c r="H437" i="15"/>
  <c r="G439" i="15"/>
  <c r="H439" i="15"/>
  <c r="G440" i="15"/>
  <c r="H440" i="15"/>
  <c r="G441" i="15"/>
  <c r="H441" i="15"/>
  <c r="G442" i="15"/>
  <c r="H442" i="15"/>
  <c r="G444" i="15"/>
  <c r="H444" i="15"/>
  <c r="G445" i="15"/>
  <c r="H445" i="15"/>
  <c r="G446" i="15"/>
  <c r="H446" i="15"/>
  <c r="G447" i="15"/>
  <c r="H447" i="15"/>
  <c r="G448" i="15"/>
  <c r="H448" i="15"/>
  <c r="G449" i="15"/>
  <c r="H449" i="15"/>
  <c r="G450" i="15"/>
  <c r="H450" i="15"/>
  <c r="G451" i="15"/>
  <c r="H451" i="15"/>
  <c r="G453" i="15"/>
  <c r="H453" i="15"/>
  <c r="G454" i="15"/>
  <c r="H454" i="15"/>
  <c r="G455" i="15"/>
  <c r="H455" i="15"/>
  <c r="G456" i="15"/>
  <c r="H456" i="15"/>
  <c r="G457" i="15"/>
  <c r="H457" i="15"/>
  <c r="G458" i="15"/>
  <c r="H458" i="15"/>
  <c r="G459" i="15"/>
  <c r="H459" i="15"/>
  <c r="G461" i="15"/>
  <c r="H461" i="15"/>
  <c r="G462" i="15"/>
  <c r="H462" i="15"/>
  <c r="G463" i="15"/>
  <c r="H463" i="15"/>
  <c r="G464" i="15"/>
  <c r="H464" i="15"/>
  <c r="G466" i="15"/>
  <c r="H466" i="15"/>
  <c r="G467" i="15"/>
  <c r="H467" i="15"/>
  <c r="G468" i="15"/>
  <c r="H468" i="15"/>
  <c r="G469" i="15"/>
  <c r="H469" i="15"/>
  <c r="G471" i="15"/>
  <c r="H471" i="15"/>
  <c r="G472" i="15"/>
  <c r="H472" i="15"/>
  <c r="G473" i="15"/>
  <c r="H473" i="15"/>
  <c r="G474" i="15"/>
  <c r="H474" i="15"/>
  <c r="G476" i="15"/>
  <c r="H476" i="15"/>
  <c r="G477" i="15"/>
  <c r="H477" i="15"/>
  <c r="G478" i="15"/>
  <c r="H478" i="15"/>
  <c r="G480" i="15"/>
  <c r="H480" i="15"/>
  <c r="G481" i="15"/>
  <c r="H481" i="15"/>
  <c r="G483" i="15"/>
  <c r="H483" i="15"/>
  <c r="G484" i="15"/>
  <c r="H484" i="15"/>
  <c r="G485" i="15"/>
  <c r="H485" i="15"/>
  <c r="G486" i="15"/>
  <c r="H486" i="15"/>
  <c r="G487" i="15"/>
  <c r="H487" i="15"/>
  <c r="G488" i="15"/>
  <c r="H488" i="15"/>
  <c r="G489" i="15"/>
  <c r="H489" i="15"/>
  <c r="G490" i="15"/>
  <c r="H490" i="15"/>
  <c r="G491" i="15"/>
  <c r="H491" i="15"/>
  <c r="G492" i="15"/>
  <c r="H492" i="15"/>
  <c r="G493" i="15"/>
  <c r="H493" i="15"/>
  <c r="G494" i="15"/>
  <c r="H494" i="15"/>
  <c r="G496" i="15"/>
  <c r="H496" i="15"/>
  <c r="G497" i="15"/>
  <c r="H497" i="15"/>
  <c r="G498" i="15"/>
  <c r="H498" i="15"/>
  <c r="G499" i="15"/>
  <c r="H499" i="15"/>
  <c r="G501" i="15"/>
  <c r="H501" i="15"/>
  <c r="G502" i="15"/>
  <c r="H502" i="15"/>
  <c r="G503" i="15"/>
  <c r="H503" i="15"/>
  <c r="G504" i="15"/>
  <c r="H504" i="15"/>
  <c r="G505" i="15"/>
  <c r="H505" i="15"/>
  <c r="G506" i="15"/>
  <c r="H506" i="15"/>
  <c r="G507" i="15"/>
  <c r="H507" i="15"/>
  <c r="G509" i="15"/>
  <c r="H509" i="15"/>
  <c r="G510" i="15"/>
  <c r="H510" i="15"/>
  <c r="G511" i="15"/>
  <c r="H511" i="15"/>
  <c r="G512" i="15"/>
  <c r="H512" i="15"/>
  <c r="G513" i="15"/>
  <c r="H513" i="15"/>
  <c r="G515" i="15"/>
  <c r="H515" i="15"/>
  <c r="G516" i="15"/>
  <c r="H516" i="15"/>
  <c r="G517" i="15"/>
  <c r="H517" i="15"/>
  <c r="G518" i="15"/>
  <c r="H518" i="15"/>
  <c r="G519" i="15"/>
  <c r="H519" i="15"/>
  <c r="G520" i="15"/>
  <c r="H520" i="15"/>
  <c r="G521" i="15"/>
  <c r="H521" i="15"/>
  <c r="G522" i="15"/>
  <c r="H522" i="15"/>
  <c r="G523" i="15"/>
  <c r="H523" i="15"/>
  <c r="G525" i="15"/>
  <c r="H525" i="15"/>
  <c r="G526" i="15"/>
  <c r="H526" i="15"/>
  <c r="G528" i="15"/>
  <c r="H528" i="15"/>
  <c r="G529" i="15"/>
  <c r="H529" i="15"/>
  <c r="G531" i="15"/>
  <c r="H531" i="15"/>
  <c r="G532" i="15"/>
  <c r="H532" i="15"/>
  <c r="G533" i="15"/>
  <c r="H533" i="15"/>
  <c r="G534" i="15"/>
  <c r="H534" i="15"/>
  <c r="G535" i="15"/>
  <c r="H535" i="15"/>
  <c r="G536" i="15"/>
  <c r="H536" i="15"/>
  <c r="G537" i="15"/>
  <c r="H537" i="15"/>
  <c r="G539" i="15"/>
  <c r="H539" i="15"/>
  <c r="G540" i="15"/>
  <c r="H540" i="15"/>
  <c r="G541" i="15"/>
  <c r="H541" i="15"/>
  <c r="G542" i="15"/>
  <c r="H542" i="15"/>
  <c r="G544" i="15"/>
  <c r="H544" i="15"/>
  <c r="G545" i="15"/>
  <c r="H545" i="15"/>
  <c r="G546" i="15"/>
  <c r="H546" i="15"/>
  <c r="G547" i="15"/>
  <c r="H547" i="15"/>
  <c r="G548" i="15"/>
  <c r="H548" i="15"/>
  <c r="G550" i="15"/>
  <c r="H550" i="15"/>
  <c r="G551" i="15"/>
  <c r="H551" i="15"/>
  <c r="G552" i="15"/>
  <c r="H552" i="15"/>
  <c r="G554" i="15"/>
  <c r="H554" i="15"/>
  <c r="G555" i="15"/>
  <c r="H555" i="15"/>
  <c r="G556" i="15"/>
  <c r="H556" i="15"/>
  <c r="G557" i="15"/>
  <c r="H557" i="15"/>
  <c r="G558" i="15"/>
  <c r="H558" i="15"/>
  <c r="G560" i="15"/>
  <c r="H560" i="15"/>
  <c r="G561" i="15"/>
  <c r="H561" i="15"/>
  <c r="G562" i="15"/>
  <c r="H562" i="15"/>
  <c r="G563" i="15"/>
  <c r="H563" i="15"/>
  <c r="G564" i="15"/>
  <c r="H564" i="15"/>
  <c r="G565" i="15"/>
  <c r="H565" i="15"/>
  <c r="G567" i="15"/>
  <c r="H567" i="15"/>
  <c r="G568" i="15"/>
  <c r="H568" i="15"/>
  <c r="G569" i="15"/>
  <c r="H569" i="15"/>
  <c r="G571" i="15"/>
  <c r="H571" i="15"/>
  <c r="G572" i="15"/>
  <c r="H572" i="15"/>
  <c r="G574" i="15"/>
  <c r="H574" i="15"/>
  <c r="G575" i="15"/>
  <c r="H575" i="15"/>
  <c r="G576" i="15"/>
  <c r="H576" i="15"/>
  <c r="G577" i="15"/>
  <c r="H577" i="15"/>
  <c r="G579" i="15"/>
  <c r="H579" i="15"/>
  <c r="G580" i="15"/>
  <c r="H580" i="15"/>
  <c r="G581" i="15"/>
  <c r="H581" i="15"/>
  <c r="G582" i="15"/>
  <c r="H582" i="15"/>
  <c r="G583" i="15"/>
  <c r="H583" i="15"/>
  <c r="G584" i="15"/>
  <c r="H584" i="15"/>
  <c r="G585" i="15"/>
  <c r="H585" i="15"/>
  <c r="G586" i="15"/>
  <c r="H586" i="15"/>
  <c r="G588" i="15"/>
  <c r="H588" i="15"/>
  <c r="G589" i="15"/>
  <c r="H589" i="15"/>
  <c r="G590" i="15"/>
  <c r="H590" i="15"/>
  <c r="G591" i="15"/>
  <c r="H591" i="15"/>
  <c r="G592" i="15"/>
  <c r="H592" i="15"/>
  <c r="G593" i="15"/>
  <c r="H593" i="15"/>
  <c r="G594" i="15"/>
  <c r="H594" i="15"/>
  <c r="G595" i="15"/>
  <c r="H595" i="15"/>
  <c r="G597" i="15"/>
  <c r="H597" i="15"/>
  <c r="G598" i="15"/>
  <c r="H598" i="15"/>
  <c r="G599" i="15"/>
  <c r="H599" i="15"/>
  <c r="G600" i="15"/>
  <c r="H600" i="15"/>
  <c r="G601" i="15"/>
  <c r="H601" i="15"/>
  <c r="G602" i="15"/>
  <c r="H602" i="15"/>
  <c r="G604" i="15"/>
  <c r="H604" i="15"/>
  <c r="G605" i="15"/>
  <c r="H605" i="15"/>
  <c r="G606" i="15"/>
  <c r="H606" i="15"/>
  <c r="G608" i="15"/>
  <c r="H608" i="15"/>
  <c r="G609" i="15"/>
  <c r="H609" i="15"/>
  <c r="G610" i="15"/>
  <c r="H610" i="15"/>
  <c r="G612" i="15"/>
  <c r="H612" i="15"/>
  <c r="G613" i="15"/>
  <c r="H613" i="15"/>
  <c r="G614" i="15"/>
  <c r="H614" i="15"/>
  <c r="G615" i="15"/>
  <c r="H615" i="15"/>
  <c r="G617" i="15"/>
  <c r="H617" i="15"/>
  <c r="G618" i="15"/>
  <c r="H618" i="15"/>
  <c r="G620" i="15"/>
  <c r="H620" i="15"/>
  <c r="G621" i="15"/>
  <c r="H621" i="15"/>
  <c r="G622" i="15"/>
  <c r="H622" i="15"/>
  <c r="G624" i="15"/>
  <c r="H624" i="15"/>
  <c r="G625" i="15"/>
  <c r="H625" i="15"/>
  <c r="G627" i="15"/>
  <c r="H627" i="15"/>
  <c r="G628" i="15"/>
  <c r="H628" i="15"/>
  <c r="G631" i="15"/>
  <c r="H631" i="15"/>
  <c r="G632" i="15"/>
  <c r="H632" i="15"/>
  <c r="G633" i="15"/>
  <c r="H633" i="15"/>
  <c r="G634" i="15"/>
  <c r="H634" i="15"/>
  <c r="G635" i="15"/>
  <c r="H635" i="15"/>
  <c r="G636" i="15"/>
  <c r="H636" i="15"/>
  <c r="G637" i="15"/>
  <c r="H637" i="15"/>
  <c r="G638" i="15"/>
  <c r="H638" i="15"/>
  <c r="G639" i="15"/>
  <c r="H639" i="15"/>
  <c r="G640" i="15"/>
  <c r="H640" i="15"/>
  <c r="G641" i="15"/>
  <c r="H641" i="15"/>
  <c r="G642" i="15"/>
  <c r="H642" i="15"/>
  <c r="G643" i="15"/>
  <c r="H643" i="15"/>
  <c r="G644" i="15"/>
  <c r="H644" i="15"/>
  <c r="G645" i="15"/>
  <c r="H645" i="15"/>
  <c r="G647" i="15"/>
  <c r="H647" i="15"/>
  <c r="G648" i="15"/>
  <c r="H648" i="15"/>
  <c r="G649" i="15"/>
  <c r="H649" i="15"/>
  <c r="G650" i="15"/>
  <c r="H650" i="15"/>
  <c r="G651" i="15"/>
  <c r="H651" i="15"/>
  <c r="G652" i="15"/>
  <c r="H652" i="15"/>
  <c r="G653" i="15"/>
  <c r="H653" i="15"/>
  <c r="G654" i="15"/>
  <c r="H654" i="15"/>
  <c r="G655" i="15"/>
  <c r="H655" i="15"/>
  <c r="G656" i="15"/>
  <c r="H656" i="15"/>
  <c r="G657" i="15"/>
  <c r="H657" i="15"/>
  <c r="G658" i="15"/>
  <c r="H658" i="15"/>
  <c r="G659" i="15"/>
  <c r="H659" i="15"/>
  <c r="G660" i="15"/>
  <c r="H660" i="15"/>
  <c r="G661" i="15"/>
  <c r="H661" i="15"/>
  <c r="G662" i="15"/>
  <c r="H662" i="15"/>
  <c r="G663" i="15"/>
  <c r="H663" i="15"/>
  <c r="G664" i="15"/>
  <c r="H664" i="15"/>
  <c r="G665" i="15"/>
  <c r="H665" i="15"/>
  <c r="G666" i="15"/>
  <c r="H666" i="15"/>
  <c r="G667" i="15"/>
  <c r="H667" i="15"/>
  <c r="G668" i="15"/>
  <c r="H668" i="15"/>
  <c r="G669" i="15"/>
  <c r="H669" i="15"/>
  <c r="G670" i="15"/>
  <c r="H670" i="15"/>
  <c r="G671" i="15"/>
  <c r="H671" i="15"/>
  <c r="G672" i="15"/>
  <c r="H672" i="15"/>
  <c r="G673" i="15"/>
  <c r="H673" i="15"/>
  <c r="G674" i="15"/>
  <c r="H674" i="15"/>
  <c r="G675" i="15"/>
  <c r="H675" i="15"/>
  <c r="G676" i="15"/>
  <c r="H676" i="15"/>
  <c r="G677" i="15"/>
  <c r="H677" i="15"/>
  <c r="G678" i="15"/>
  <c r="H678" i="15"/>
  <c r="G679" i="15"/>
  <c r="H679" i="15"/>
  <c r="G680" i="15"/>
  <c r="H680" i="15"/>
  <c r="G681" i="15"/>
  <c r="H681" i="15"/>
  <c r="G682" i="15"/>
  <c r="H682" i="15"/>
  <c r="G683" i="15"/>
  <c r="H683" i="15"/>
  <c r="G684" i="15"/>
  <c r="H684" i="15"/>
  <c r="G685" i="15"/>
  <c r="H685" i="15"/>
  <c r="G686" i="15"/>
  <c r="H686" i="15"/>
  <c r="G687" i="15"/>
  <c r="H687" i="15"/>
  <c r="G688" i="15"/>
  <c r="H688" i="15"/>
  <c r="G689" i="15"/>
  <c r="H689" i="15"/>
  <c r="G690" i="15"/>
  <c r="H690" i="15"/>
  <c r="G692" i="15"/>
  <c r="H692" i="15"/>
  <c r="G693" i="15"/>
  <c r="H693" i="15"/>
  <c r="G694" i="15"/>
  <c r="H694" i="15"/>
  <c r="G695" i="15"/>
  <c r="H695" i="15"/>
  <c r="G696" i="15"/>
  <c r="H696" i="15"/>
  <c r="G697" i="15"/>
  <c r="H697" i="15"/>
  <c r="G698" i="15"/>
  <c r="H698" i="15"/>
  <c r="G699" i="15"/>
  <c r="H699" i="15"/>
  <c r="G700" i="15"/>
  <c r="H700" i="15"/>
  <c r="G701" i="15"/>
  <c r="H701" i="15"/>
  <c r="G702" i="15"/>
  <c r="H702" i="15"/>
  <c r="G703" i="15"/>
  <c r="H703" i="15"/>
  <c r="G705" i="15"/>
  <c r="H705" i="15"/>
  <c r="G706" i="15"/>
  <c r="H706" i="15"/>
  <c r="G707" i="15"/>
  <c r="H707" i="15"/>
  <c r="G708" i="15"/>
  <c r="H708" i="15"/>
  <c r="G709" i="15"/>
  <c r="H709" i="15"/>
  <c r="G710" i="15"/>
  <c r="H710" i="15"/>
  <c r="G711" i="15"/>
  <c r="H711" i="15"/>
  <c r="G712" i="15"/>
  <c r="H712" i="15"/>
  <c r="G713" i="15"/>
  <c r="H713" i="15"/>
  <c r="G714" i="15"/>
  <c r="H714" i="15"/>
  <c r="G715" i="15"/>
  <c r="H715" i="15"/>
  <c r="G717" i="15"/>
  <c r="H717" i="15"/>
  <c r="G718" i="15"/>
  <c r="H718" i="15"/>
  <c r="G719" i="15"/>
  <c r="H719" i="15"/>
  <c r="G720" i="15"/>
  <c r="H720" i="15"/>
  <c r="G721" i="15"/>
  <c r="H721" i="15"/>
  <c r="G722" i="15"/>
  <c r="H722" i="15"/>
  <c r="G723" i="15"/>
  <c r="H723" i="15"/>
  <c r="G724" i="15"/>
  <c r="H724" i="15"/>
  <c r="G725" i="15"/>
  <c r="H725" i="15"/>
  <c r="G726" i="15"/>
  <c r="H726" i="15"/>
  <c r="G727" i="15"/>
  <c r="H727" i="15"/>
  <c r="G728" i="15"/>
  <c r="H728" i="15"/>
  <c r="G729" i="15"/>
  <c r="H729" i="15"/>
  <c r="G730" i="15"/>
  <c r="H730" i="15"/>
  <c r="G731" i="15"/>
  <c r="H731" i="15"/>
  <c r="G732" i="15"/>
  <c r="H732" i="15"/>
  <c r="G733" i="15"/>
  <c r="H733" i="15"/>
  <c r="G734" i="15"/>
  <c r="H734" i="15"/>
  <c r="G735" i="15"/>
  <c r="H735" i="15"/>
  <c r="G736" i="15"/>
  <c r="H736" i="15"/>
  <c r="G737" i="15"/>
  <c r="H737" i="15"/>
  <c r="G738" i="15"/>
  <c r="H738" i="15"/>
  <c r="G739" i="15"/>
  <c r="H739" i="15"/>
  <c r="G740" i="15"/>
  <c r="H740" i="15"/>
  <c r="G741" i="15"/>
  <c r="H741" i="15"/>
  <c r="G742" i="15"/>
  <c r="H742" i="15"/>
  <c r="G743" i="15"/>
  <c r="H743" i="15"/>
  <c r="G744" i="15"/>
  <c r="H744" i="15"/>
  <c r="G745" i="15"/>
  <c r="H745" i="15"/>
  <c r="G746" i="15"/>
  <c r="H746" i="15"/>
  <c r="G747" i="15"/>
  <c r="H747" i="15"/>
  <c r="G748" i="15"/>
  <c r="H748" i="15"/>
  <c r="G749" i="15"/>
  <c r="H749" i="15"/>
  <c r="G750" i="15"/>
  <c r="H750" i="15"/>
  <c r="G751" i="15"/>
  <c r="H751" i="15"/>
  <c r="G753" i="15"/>
  <c r="H753" i="15"/>
  <c r="G754" i="15"/>
  <c r="H754" i="15"/>
  <c r="G755" i="15"/>
  <c r="H755" i="15"/>
  <c r="G756" i="15"/>
  <c r="H756" i="15"/>
  <c r="G757" i="15"/>
  <c r="H757" i="15"/>
  <c r="G758" i="15"/>
  <c r="H758" i="15"/>
  <c r="G759" i="15"/>
  <c r="H759" i="15"/>
  <c r="G760" i="15"/>
  <c r="H760" i="15"/>
  <c r="G761" i="15"/>
  <c r="H761" i="15"/>
  <c r="G762" i="15"/>
  <c r="H762" i="15"/>
  <c r="G763" i="15"/>
  <c r="H763" i="15"/>
  <c r="G764" i="15"/>
  <c r="H764" i="15"/>
  <c r="G765" i="15"/>
  <c r="H765" i="15"/>
  <c r="G766" i="15"/>
  <c r="H766" i="15"/>
  <c r="G767" i="15"/>
  <c r="H767" i="15"/>
  <c r="G768" i="15"/>
  <c r="H768" i="15"/>
  <c r="G769" i="15"/>
  <c r="H769" i="15"/>
  <c r="G770" i="15"/>
  <c r="H770" i="15"/>
  <c r="G771" i="15"/>
  <c r="H771" i="15"/>
  <c r="G772" i="15"/>
  <c r="H772" i="15"/>
  <c r="G773" i="15"/>
  <c r="H773" i="15"/>
  <c r="G774" i="15"/>
  <c r="H774" i="15"/>
  <c r="G775" i="15"/>
  <c r="H775" i="15"/>
  <c r="G776" i="15"/>
  <c r="H776" i="15"/>
  <c r="G777" i="15"/>
  <c r="H777" i="15"/>
  <c r="G778" i="15"/>
  <c r="H778" i="15"/>
  <c r="G779" i="15"/>
  <c r="H779" i="15"/>
  <c r="G780" i="15"/>
  <c r="H780" i="15"/>
  <c r="G781" i="15"/>
  <c r="H781" i="15"/>
  <c r="G782" i="15"/>
  <c r="H782" i="15"/>
  <c r="G783" i="15"/>
  <c r="H783" i="15"/>
  <c r="G784" i="15"/>
  <c r="H784" i="15"/>
  <c r="G785" i="15"/>
  <c r="H785" i="15"/>
  <c r="G786" i="15"/>
  <c r="H786" i="15"/>
  <c r="G787" i="15"/>
  <c r="H787" i="15"/>
  <c r="G788" i="15"/>
  <c r="H788" i="15"/>
  <c r="G790" i="15"/>
  <c r="H790" i="15"/>
  <c r="G791" i="15"/>
  <c r="H791" i="15"/>
  <c r="G792" i="15"/>
  <c r="H792" i="15"/>
  <c r="G793" i="15"/>
  <c r="H793" i="15"/>
  <c r="G794" i="15"/>
  <c r="H794" i="15"/>
  <c r="G795" i="15"/>
  <c r="H795" i="15"/>
  <c r="G796" i="15"/>
  <c r="H796" i="15"/>
  <c r="G797" i="15"/>
  <c r="H797" i="15"/>
  <c r="G798" i="15"/>
  <c r="H798" i="15"/>
  <c r="G799" i="15"/>
  <c r="H799" i="15"/>
  <c r="G801" i="15"/>
  <c r="H801" i="15"/>
  <c r="G802" i="15"/>
  <c r="H802" i="15"/>
  <c r="G803" i="15"/>
  <c r="H803" i="15"/>
  <c r="G804" i="15"/>
  <c r="H804" i="15"/>
  <c r="G805" i="15"/>
  <c r="H805" i="15"/>
  <c r="G806" i="15"/>
  <c r="H806" i="15"/>
  <c r="G807" i="15"/>
  <c r="H807" i="15"/>
  <c r="G808" i="15"/>
  <c r="H808" i="15"/>
  <c r="G809" i="15"/>
  <c r="H809" i="15"/>
  <c r="G810" i="15"/>
  <c r="H810" i="15"/>
  <c r="G811" i="15"/>
  <c r="H811" i="15"/>
  <c r="G812" i="15"/>
  <c r="H812" i="15"/>
  <c r="G813" i="15"/>
  <c r="H813" i="15"/>
  <c r="G814" i="15"/>
  <c r="H814" i="15"/>
  <c r="G815" i="15"/>
  <c r="H815" i="15"/>
  <c r="G817" i="15"/>
  <c r="H817" i="15"/>
  <c r="G818" i="15"/>
  <c r="H818" i="15"/>
  <c r="G819" i="15"/>
  <c r="H819" i="15"/>
  <c r="G820" i="15"/>
  <c r="H820" i="15"/>
  <c r="G821" i="15"/>
  <c r="H821" i="15"/>
  <c r="G822" i="15"/>
  <c r="H822" i="15"/>
  <c r="G823" i="15"/>
  <c r="H823" i="15"/>
  <c r="G824" i="15"/>
  <c r="H824" i="15"/>
  <c r="G825" i="15"/>
  <c r="H825" i="15"/>
  <c r="G826" i="15"/>
  <c r="H826" i="15"/>
  <c r="G827" i="15"/>
  <c r="H827" i="15"/>
  <c r="G828" i="15"/>
  <c r="H828" i="15"/>
  <c r="G829" i="15"/>
  <c r="H829" i="15"/>
  <c r="G830" i="15"/>
  <c r="H830" i="15"/>
  <c r="G831" i="15"/>
  <c r="H831" i="15"/>
  <c r="G833" i="15"/>
  <c r="H833" i="15"/>
  <c r="G834" i="15"/>
  <c r="H834" i="15"/>
  <c r="G835" i="15"/>
  <c r="H835" i="15"/>
  <c r="G836" i="15"/>
  <c r="H836" i="15"/>
  <c r="G837" i="15"/>
  <c r="H837" i="15"/>
  <c r="G838" i="15"/>
  <c r="H838" i="15"/>
  <c r="G839" i="15"/>
  <c r="H839" i="15"/>
  <c r="G840" i="15"/>
  <c r="H840" i="15"/>
  <c r="G841" i="15"/>
  <c r="H841" i="15"/>
  <c r="G842" i="15"/>
  <c r="H842" i="15"/>
  <c r="G843" i="15"/>
  <c r="H843" i="15"/>
  <c r="G844" i="15"/>
  <c r="H844" i="15"/>
  <c r="G845" i="15"/>
  <c r="H845" i="15"/>
  <c r="G846" i="15"/>
  <c r="H846" i="15"/>
  <c r="G847" i="15"/>
  <c r="H847" i="15"/>
  <c r="G849" i="15"/>
  <c r="H849" i="15"/>
  <c r="G850" i="15"/>
  <c r="H850" i="15"/>
  <c r="G851" i="15"/>
  <c r="H851" i="15"/>
  <c r="G852" i="15"/>
  <c r="H852" i="15"/>
  <c r="G853" i="15"/>
  <c r="H853" i="15"/>
  <c r="G854" i="15"/>
  <c r="H854" i="15"/>
  <c r="G855" i="15"/>
  <c r="H855" i="15"/>
  <c r="G856" i="15"/>
  <c r="H856" i="15"/>
  <c r="G857" i="15"/>
  <c r="H857" i="15"/>
  <c r="G858" i="15"/>
  <c r="H858" i="15"/>
  <c r="G859" i="15"/>
  <c r="H859" i="15"/>
  <c r="G860" i="15"/>
  <c r="H860" i="15"/>
  <c r="G861" i="15"/>
  <c r="H861" i="15"/>
  <c r="G862" i="15"/>
  <c r="H862" i="15"/>
  <c r="G863" i="15"/>
  <c r="H863" i="15"/>
  <c r="G864" i="15"/>
  <c r="H864" i="15"/>
  <c r="G866" i="15"/>
  <c r="H866" i="15"/>
  <c r="G867" i="15"/>
  <c r="H867" i="15"/>
  <c r="G869" i="15"/>
  <c r="H869" i="15"/>
  <c r="G870" i="15"/>
  <c r="H870" i="15"/>
  <c r="G872" i="15"/>
  <c r="H872" i="15"/>
  <c r="G873" i="15"/>
  <c r="H873" i="15"/>
  <c r="G874" i="15"/>
  <c r="H874" i="15"/>
  <c r="G875" i="15"/>
  <c r="H875" i="15"/>
  <c r="G876" i="15"/>
  <c r="H876" i="15"/>
  <c r="G877" i="15"/>
  <c r="H877" i="15"/>
  <c r="G878" i="15"/>
  <c r="H878" i="15"/>
  <c r="G880" i="15"/>
  <c r="H880" i="15"/>
  <c r="G881" i="15"/>
  <c r="H881" i="15"/>
  <c r="G882" i="15"/>
  <c r="H882" i="15"/>
  <c r="G883" i="15"/>
  <c r="H883" i="15"/>
  <c r="G884" i="15"/>
  <c r="H884" i="15"/>
  <c r="G885" i="15"/>
  <c r="H885" i="15"/>
  <c r="G886" i="15"/>
  <c r="H886" i="15"/>
  <c r="G887" i="15"/>
  <c r="H887" i="15"/>
  <c r="G889" i="15"/>
  <c r="H889" i="15"/>
  <c r="G890" i="15"/>
  <c r="H890" i="15"/>
  <c r="G891" i="15"/>
  <c r="H891" i="15"/>
  <c r="G892" i="15"/>
  <c r="H892" i="15"/>
  <c r="G893" i="15"/>
  <c r="H893" i="15"/>
  <c r="G894" i="15"/>
  <c r="H894" i="15"/>
  <c r="G895" i="15"/>
  <c r="H895" i="15"/>
  <c r="G897" i="15"/>
  <c r="H897" i="15"/>
  <c r="G898" i="15"/>
  <c r="H898" i="15"/>
  <c r="G899" i="15"/>
  <c r="H899" i="15"/>
  <c r="G900" i="15"/>
  <c r="H900" i="15"/>
  <c r="G901" i="15"/>
  <c r="H901" i="15"/>
  <c r="G902" i="15"/>
  <c r="H902" i="15"/>
  <c r="G903" i="15"/>
  <c r="H903" i="15"/>
  <c r="G904" i="15"/>
  <c r="H904" i="15"/>
  <c r="G906" i="15"/>
  <c r="H906" i="15"/>
  <c r="G907" i="15"/>
  <c r="H907" i="15"/>
  <c r="G908" i="15"/>
  <c r="H908" i="15"/>
  <c r="G910" i="15"/>
  <c r="H910" i="15"/>
  <c r="G911" i="15"/>
  <c r="H911" i="15"/>
  <c r="G913" i="15"/>
  <c r="H913" i="15"/>
  <c r="G914" i="15"/>
  <c r="H914" i="15"/>
  <c r="G915" i="15"/>
  <c r="H915" i="15"/>
  <c r="G916" i="15"/>
  <c r="H916" i="15"/>
  <c r="G917" i="15"/>
  <c r="H917" i="15"/>
  <c r="G918" i="15"/>
  <c r="H918" i="15"/>
  <c r="G919" i="15"/>
  <c r="H919" i="15"/>
  <c r="G920" i="15"/>
  <c r="H920" i="15"/>
  <c r="G921" i="15"/>
  <c r="H921" i="15"/>
  <c r="G922" i="15"/>
  <c r="H922" i="15"/>
  <c r="G923" i="15"/>
  <c r="H923" i="15"/>
  <c r="G925" i="15"/>
  <c r="H925" i="15"/>
  <c r="G926" i="15"/>
  <c r="H926" i="15"/>
  <c r="G927" i="15"/>
  <c r="H927" i="15"/>
  <c r="G928" i="15"/>
  <c r="H928" i="15"/>
  <c r="G929" i="15"/>
  <c r="H929" i="15"/>
  <c r="G930" i="15"/>
  <c r="H930" i="15"/>
  <c r="G931" i="15"/>
  <c r="H931" i="15"/>
  <c r="G932" i="15"/>
  <c r="H932" i="15"/>
  <c r="G933" i="15"/>
  <c r="H933" i="15"/>
  <c r="G934" i="15"/>
  <c r="H934" i="15"/>
  <c r="G935" i="15"/>
  <c r="H935" i="15"/>
  <c r="G936" i="15"/>
  <c r="H936" i="15"/>
  <c r="G937" i="15"/>
  <c r="H937" i="15"/>
  <c r="G938" i="15"/>
  <c r="H938" i="15"/>
  <c r="G939" i="15"/>
  <c r="H939" i="15"/>
  <c r="G941" i="15"/>
  <c r="H941" i="15"/>
  <c r="G942" i="15"/>
  <c r="H942" i="15"/>
  <c r="G943" i="15"/>
  <c r="H943" i="15"/>
  <c r="G944" i="15"/>
  <c r="H944" i="15"/>
  <c r="G945" i="15"/>
  <c r="H945" i="15"/>
  <c r="G947" i="15"/>
  <c r="H947" i="15"/>
  <c r="G948" i="15"/>
  <c r="H948" i="15"/>
  <c r="G949" i="15"/>
  <c r="H949" i="15"/>
  <c r="G950" i="15"/>
  <c r="H950" i="15"/>
  <c r="G951" i="15"/>
  <c r="H951" i="15"/>
  <c r="G952" i="15"/>
  <c r="H952" i="15"/>
  <c r="G953" i="15"/>
  <c r="H953" i="15"/>
  <c r="G954" i="15"/>
  <c r="H954" i="15"/>
  <c r="G956" i="15"/>
  <c r="H956" i="15"/>
  <c r="G957" i="15"/>
  <c r="H957" i="15"/>
  <c r="G958" i="15"/>
  <c r="H958" i="15"/>
  <c r="G959" i="15"/>
  <c r="H959" i="15"/>
  <c r="G960" i="15"/>
  <c r="H960" i="15"/>
  <c r="G961" i="15"/>
  <c r="H961" i="15"/>
  <c r="G962" i="15"/>
  <c r="H962" i="15"/>
  <c r="G963" i="15"/>
  <c r="H963" i="15"/>
  <c r="G965" i="15"/>
  <c r="H965" i="15"/>
  <c r="G966" i="15"/>
  <c r="H966" i="15"/>
  <c r="G967" i="15"/>
  <c r="H967" i="15"/>
  <c r="G969" i="15"/>
  <c r="H969" i="15"/>
  <c r="G970" i="15"/>
  <c r="H970" i="15"/>
  <c r="G971" i="15"/>
  <c r="H971" i="15"/>
  <c r="G972" i="15"/>
  <c r="H972" i="15"/>
  <c r="G973" i="15"/>
  <c r="H973" i="15"/>
  <c r="G975" i="15"/>
  <c r="H975" i="15"/>
  <c r="G976" i="15"/>
  <c r="H976" i="15"/>
  <c r="G977" i="15"/>
  <c r="H977" i="15"/>
  <c r="G978" i="15"/>
  <c r="H978" i="15"/>
  <c r="G979" i="15"/>
  <c r="H979" i="15"/>
  <c r="G980" i="15"/>
  <c r="H980" i="15"/>
  <c r="G981" i="15"/>
  <c r="H981" i="15"/>
  <c r="G982" i="15"/>
  <c r="H982" i="15"/>
  <c r="G983" i="15"/>
  <c r="H983" i="15"/>
  <c r="G984" i="15"/>
  <c r="H984" i="15"/>
  <c r="G985" i="15"/>
  <c r="H985" i="15"/>
  <c r="G986" i="15"/>
  <c r="H986" i="15"/>
  <c r="G987" i="15"/>
  <c r="H987" i="15"/>
  <c r="G989" i="15"/>
  <c r="H989" i="15"/>
  <c r="G990" i="15"/>
  <c r="H990" i="15"/>
  <c r="G991" i="15"/>
  <c r="H991" i="15"/>
  <c r="G992" i="15"/>
  <c r="H992" i="15"/>
  <c r="G993" i="15"/>
  <c r="H993" i="15"/>
  <c r="G994" i="15"/>
  <c r="H994" i="15"/>
  <c r="G995" i="15"/>
  <c r="H995" i="15"/>
  <c r="G996" i="15"/>
  <c r="H996" i="15"/>
  <c r="G997" i="15"/>
  <c r="H997" i="15"/>
  <c r="G998" i="15"/>
  <c r="H998" i="15"/>
  <c r="G999" i="15"/>
  <c r="H999" i="15"/>
  <c r="G1000" i="15"/>
  <c r="H1000" i="15"/>
  <c r="G1001" i="15"/>
  <c r="H1001" i="15"/>
  <c r="G1003" i="15"/>
  <c r="H1003" i="15"/>
  <c r="G1004" i="15"/>
  <c r="H1004" i="15"/>
  <c r="G1005" i="15"/>
  <c r="H1005" i="15"/>
  <c r="G1006" i="15"/>
  <c r="H1006" i="15"/>
  <c r="G1007" i="15"/>
  <c r="H1007" i="15"/>
  <c r="G1008" i="15"/>
  <c r="H1008" i="15"/>
  <c r="G1009" i="15"/>
  <c r="H1009" i="15"/>
  <c r="G1010" i="15"/>
  <c r="H1010" i="15"/>
  <c r="G1011" i="15"/>
  <c r="H1011" i="15"/>
  <c r="G1013" i="15"/>
  <c r="H1013" i="15"/>
  <c r="G1014" i="15"/>
  <c r="H1014" i="15"/>
  <c r="G1015" i="15"/>
  <c r="H1015" i="15"/>
  <c r="G1016" i="15"/>
  <c r="H1016" i="15"/>
  <c r="G1017" i="15"/>
  <c r="H1017" i="15"/>
  <c r="G1018" i="15"/>
  <c r="H1018" i="15"/>
  <c r="G1019" i="15"/>
  <c r="H1019" i="15"/>
  <c r="G1021" i="15"/>
  <c r="H1021" i="15"/>
  <c r="G1022" i="15"/>
  <c r="H1022" i="15"/>
  <c r="G1023" i="15"/>
  <c r="H1023" i="15"/>
  <c r="G1024" i="15"/>
  <c r="H1024" i="15"/>
  <c r="G1026" i="15"/>
  <c r="H1026" i="15"/>
  <c r="G1027" i="15"/>
  <c r="H1027" i="15"/>
  <c r="G1028" i="15"/>
  <c r="H1028" i="15"/>
  <c r="G1029" i="15"/>
  <c r="H1029" i="15"/>
  <c r="G1030" i="15"/>
  <c r="H1030" i="15"/>
  <c r="G1032" i="15"/>
  <c r="H1032" i="15"/>
  <c r="G1033" i="15"/>
  <c r="H1033" i="15"/>
  <c r="G1034" i="15"/>
  <c r="H1034" i="15"/>
  <c r="G1035" i="15"/>
  <c r="H1035" i="15"/>
  <c r="G1036" i="15"/>
  <c r="H1036" i="15"/>
  <c r="G1037" i="15"/>
  <c r="H1037" i="15"/>
  <c r="G1038" i="15"/>
  <c r="H1038" i="15"/>
  <c r="G1039" i="15"/>
  <c r="H1039" i="15"/>
  <c r="G1040" i="15"/>
  <c r="H1040" i="15"/>
  <c r="G1041" i="15"/>
  <c r="H1041" i="15"/>
  <c r="G1042" i="15"/>
  <c r="H1042" i="15"/>
  <c r="G1043" i="15"/>
  <c r="H1043" i="15"/>
  <c r="G1044" i="15"/>
  <c r="H1044" i="15"/>
  <c r="G1045" i="15"/>
  <c r="H1045" i="15"/>
  <c r="G1046" i="15"/>
  <c r="H1046" i="15"/>
  <c r="G1047" i="15"/>
  <c r="H1047" i="15"/>
  <c r="G1048" i="15"/>
  <c r="H1048" i="15"/>
  <c r="G1050" i="15"/>
  <c r="H1050" i="15"/>
  <c r="G1051" i="15"/>
  <c r="H1051" i="15"/>
  <c r="G1052" i="15"/>
  <c r="H1052" i="15"/>
  <c r="G1053" i="15"/>
  <c r="H1053" i="15"/>
  <c r="G1054" i="15"/>
  <c r="H1054" i="15"/>
  <c r="G1055" i="15"/>
  <c r="H1055" i="15"/>
  <c r="G1056" i="15"/>
  <c r="H1056" i="15"/>
  <c r="G1057" i="15"/>
  <c r="H1057" i="15"/>
  <c r="G1058" i="15"/>
  <c r="H1058" i="15"/>
  <c r="G1059" i="15"/>
  <c r="H1059" i="15"/>
  <c r="G1060" i="15"/>
  <c r="H1060" i="15"/>
  <c r="G1061" i="15"/>
  <c r="H1061" i="15"/>
  <c r="G1062" i="15"/>
  <c r="H1062" i="15"/>
  <c r="G1063" i="15"/>
  <c r="H1063" i="15"/>
  <c r="G1064" i="15"/>
  <c r="H1064" i="15"/>
  <c r="G1065" i="15"/>
  <c r="H1065" i="15"/>
  <c r="G1066" i="15"/>
  <c r="H1066" i="15"/>
  <c r="G1067" i="15"/>
  <c r="H1067" i="15"/>
  <c r="G1068" i="15"/>
  <c r="H1068" i="15"/>
  <c r="G1069" i="15"/>
  <c r="H1069" i="15"/>
  <c r="G1070" i="15"/>
  <c r="H1070" i="15"/>
  <c r="G1071" i="15"/>
  <c r="H1071" i="15"/>
  <c r="G1072" i="15"/>
  <c r="H1072" i="15"/>
  <c r="G1074" i="15"/>
  <c r="H1074" i="15"/>
  <c r="G1075" i="15"/>
  <c r="H1075" i="15"/>
  <c r="G1077" i="15"/>
  <c r="H1077" i="15"/>
  <c r="G1078" i="15"/>
  <c r="H1078" i="15"/>
  <c r="G1081" i="15"/>
  <c r="H1081" i="15"/>
  <c r="G1082" i="15"/>
  <c r="H1082" i="15"/>
  <c r="G1083" i="15"/>
  <c r="H1083" i="15"/>
  <c r="G1084" i="15"/>
  <c r="H1084" i="15"/>
  <c r="G1085" i="15"/>
  <c r="H1085" i="15"/>
  <c r="G1086" i="15"/>
  <c r="H1086" i="15"/>
  <c r="G1088" i="15"/>
  <c r="H1088" i="15"/>
  <c r="G1089" i="15"/>
  <c r="H1089" i="15"/>
  <c r="G1090" i="15"/>
  <c r="H1090" i="15"/>
  <c r="G1091" i="15"/>
  <c r="H1091" i="15"/>
  <c r="G1092" i="15"/>
  <c r="H1092" i="15"/>
  <c r="G1093" i="15"/>
  <c r="H1093" i="15"/>
  <c r="G1094" i="15"/>
  <c r="H1094" i="15"/>
  <c r="G1095" i="15"/>
  <c r="H1095" i="15"/>
  <c r="G1097" i="15"/>
  <c r="H1097" i="15"/>
  <c r="G1098" i="15"/>
  <c r="H1098" i="15"/>
  <c r="G1099" i="15"/>
  <c r="H1099" i="15"/>
  <c r="G1100" i="15"/>
  <c r="H1100" i="15"/>
  <c r="G1101" i="15"/>
  <c r="H1101" i="15"/>
  <c r="G1102" i="15"/>
  <c r="H1102" i="15"/>
  <c r="G1103" i="15"/>
  <c r="H1103" i="15"/>
  <c r="G1104" i="15"/>
  <c r="H1104" i="15"/>
  <c r="G1106" i="15"/>
  <c r="H1106" i="15"/>
  <c r="G1107" i="15"/>
  <c r="H1107" i="15"/>
  <c r="G1108" i="15"/>
  <c r="H1108" i="15"/>
  <c r="G1109" i="15"/>
  <c r="H1109" i="15"/>
  <c r="G1110" i="15"/>
  <c r="H1110" i="15"/>
  <c r="G1111" i="15"/>
  <c r="H1111" i="15"/>
  <c r="G1113" i="15"/>
  <c r="H1113" i="15"/>
  <c r="G1114" i="15"/>
  <c r="H1114" i="15"/>
  <c r="G1115" i="15"/>
  <c r="H1115" i="15"/>
  <c r="G1116" i="15"/>
  <c r="H1116" i="15"/>
  <c r="G1117" i="15"/>
  <c r="H1117" i="15"/>
  <c r="G1118" i="15"/>
  <c r="H1118" i="15"/>
  <c r="G1120" i="15"/>
  <c r="H1120" i="15"/>
  <c r="G1121" i="15"/>
  <c r="H1121" i="15"/>
  <c r="G1122" i="15"/>
  <c r="H1122" i="15"/>
  <c r="G1123" i="15"/>
  <c r="H1123" i="15"/>
  <c r="G1124" i="15"/>
  <c r="H1124" i="15"/>
  <c r="G1125" i="15"/>
  <c r="H1125" i="15"/>
  <c r="G1127" i="15"/>
  <c r="H1127" i="15"/>
  <c r="G1128" i="15"/>
  <c r="H1128" i="15"/>
  <c r="G1129" i="15"/>
  <c r="H1129" i="15"/>
  <c r="G1130" i="15"/>
  <c r="H1130" i="15"/>
  <c r="G1131" i="15"/>
  <c r="H1131" i="15"/>
  <c r="G1132" i="15"/>
  <c r="H1132" i="15"/>
  <c r="G1133" i="15"/>
  <c r="H1133" i="15"/>
  <c r="G1135" i="15"/>
  <c r="H1135" i="15"/>
  <c r="G1136" i="15"/>
  <c r="H1136" i="15"/>
  <c r="G1137" i="15"/>
  <c r="H1137" i="15"/>
  <c r="G1138" i="15"/>
  <c r="H1138" i="15"/>
  <c r="G1139" i="15"/>
  <c r="H1139" i="15"/>
  <c r="G1140" i="15"/>
  <c r="H1140" i="15"/>
  <c r="G1141" i="15"/>
  <c r="H1141" i="15"/>
  <c r="G1142" i="15"/>
  <c r="H1142" i="15"/>
  <c r="G1143" i="15"/>
  <c r="H1143" i="15"/>
  <c r="G1144" i="15"/>
  <c r="H1144" i="15"/>
  <c r="G1145" i="15"/>
  <c r="H1145" i="15"/>
  <c r="G1146" i="15"/>
  <c r="H1146" i="15"/>
  <c r="G1148" i="15"/>
  <c r="H1148" i="15"/>
  <c r="G1149" i="15"/>
  <c r="H1149" i="15"/>
  <c r="G1150" i="15"/>
  <c r="H1150" i="15"/>
  <c r="G1151" i="15"/>
  <c r="H1151" i="15"/>
  <c r="G1152" i="15"/>
  <c r="H1152" i="15"/>
  <c r="G1153" i="15"/>
  <c r="H1153" i="15"/>
  <c r="G1154" i="15"/>
  <c r="H1154" i="15"/>
  <c r="G1156" i="15"/>
  <c r="H1156" i="15"/>
  <c r="G1157" i="15"/>
  <c r="H1157" i="15"/>
  <c r="G1158" i="15"/>
  <c r="H1158" i="15"/>
  <c r="G1159" i="15"/>
  <c r="H1159" i="15"/>
  <c r="G1160" i="15"/>
  <c r="H1160" i="15"/>
  <c r="G1161" i="15"/>
  <c r="H1161" i="15"/>
  <c r="G1162" i="15"/>
  <c r="H1162" i="15"/>
  <c r="G1163" i="15"/>
  <c r="H1163" i="15"/>
  <c r="G1165" i="15"/>
  <c r="H1165" i="15"/>
  <c r="G1166" i="15"/>
  <c r="H1166" i="15"/>
  <c r="G1167" i="15"/>
  <c r="H1167" i="15"/>
  <c r="G1168" i="15"/>
  <c r="H1168" i="15"/>
  <c r="G1169" i="15"/>
  <c r="H1169" i="15"/>
  <c r="G1170" i="15"/>
  <c r="H1170" i="15"/>
  <c r="G1171" i="15"/>
  <c r="H1171" i="15"/>
  <c r="G1173" i="15"/>
  <c r="H1173" i="15"/>
  <c r="G1174" i="15"/>
  <c r="H1174" i="15"/>
  <c r="G1176" i="15"/>
  <c r="H1176" i="15"/>
  <c r="G1177" i="15"/>
  <c r="H1177" i="15"/>
  <c r="G1178" i="15"/>
  <c r="H1178" i="15"/>
  <c r="G1179" i="15"/>
  <c r="H1179" i="15"/>
  <c r="G1180" i="15"/>
  <c r="H1180" i="15"/>
  <c r="G1181" i="15"/>
  <c r="H1181" i="15"/>
  <c r="G1182" i="15"/>
  <c r="H1182" i="15"/>
  <c r="G1183" i="15"/>
  <c r="H1183" i="15"/>
  <c r="G1184" i="15"/>
  <c r="H1184" i="15"/>
  <c r="G1185" i="15"/>
  <c r="H1185" i="15"/>
  <c r="G1186" i="15"/>
  <c r="H1186" i="15"/>
  <c r="G1188" i="15"/>
  <c r="H1188" i="15"/>
  <c r="G1189" i="15"/>
  <c r="H1189" i="15"/>
  <c r="G1190" i="15"/>
  <c r="H1190" i="15"/>
  <c r="G1191" i="15"/>
  <c r="H1191" i="15"/>
  <c r="G1192" i="15"/>
  <c r="H1192" i="15"/>
  <c r="G1193" i="15"/>
  <c r="H1193" i="15"/>
  <c r="G1194" i="15"/>
  <c r="H1194" i="15"/>
  <c r="G1195" i="15"/>
  <c r="H1195" i="15"/>
  <c r="G1196" i="15"/>
  <c r="H1196" i="15"/>
  <c r="G1197" i="15"/>
  <c r="H1197" i="15"/>
  <c r="G1198" i="15"/>
  <c r="H1198" i="15"/>
  <c r="G1199" i="15"/>
  <c r="H1199" i="15"/>
  <c r="G1200" i="15"/>
  <c r="H1200" i="15"/>
  <c r="G1201" i="15"/>
  <c r="H1201" i="15"/>
  <c r="G1202" i="15"/>
  <c r="H1202" i="15"/>
  <c r="G1203" i="15"/>
  <c r="H1203" i="15"/>
  <c r="G1204" i="15"/>
  <c r="H1204" i="15"/>
  <c r="G1205" i="15"/>
  <c r="H1205" i="15"/>
  <c r="G1206" i="15"/>
  <c r="H1206" i="15"/>
  <c r="G1207" i="15"/>
  <c r="H1207" i="15"/>
  <c r="G1208" i="15"/>
  <c r="H1208" i="15"/>
  <c r="G1209" i="15"/>
  <c r="H1209" i="15"/>
  <c r="G1210" i="15"/>
  <c r="H1210" i="15"/>
  <c r="G1211" i="15"/>
  <c r="H1211" i="15"/>
  <c r="G1212" i="15"/>
  <c r="H1212" i="15"/>
  <c r="G1213" i="15"/>
  <c r="H1213" i="15"/>
  <c r="G1214" i="15"/>
  <c r="H1214" i="15"/>
  <c r="G1215" i="15"/>
  <c r="H1215" i="15"/>
  <c r="G1216" i="15"/>
  <c r="H1216" i="15"/>
  <c r="G1217" i="15"/>
  <c r="H1217" i="15"/>
  <c r="G1219" i="15"/>
  <c r="H1219" i="15"/>
  <c r="G1220" i="15"/>
  <c r="H1220" i="15"/>
  <c r="G1221" i="15"/>
  <c r="H1221" i="15"/>
  <c r="G1222" i="15"/>
  <c r="H1222" i="15"/>
  <c r="G1223" i="15"/>
  <c r="H1223" i="15"/>
  <c r="G1224" i="15"/>
  <c r="H1224" i="15"/>
  <c r="G1225" i="15"/>
  <c r="H1225" i="15"/>
  <c r="G1226" i="15"/>
  <c r="H1226" i="15"/>
  <c r="G1227" i="15"/>
  <c r="H1227" i="15"/>
  <c r="G1228" i="15"/>
  <c r="H1228" i="15"/>
  <c r="G1229" i="15"/>
  <c r="H1229" i="15"/>
  <c r="G1230" i="15"/>
  <c r="H1230" i="15"/>
  <c r="G1231" i="15"/>
  <c r="H1231" i="15"/>
  <c r="G1232" i="15"/>
  <c r="H1232" i="15"/>
  <c r="G1233" i="15"/>
  <c r="H1233" i="15"/>
  <c r="G1234" i="15"/>
  <c r="H1234" i="15"/>
  <c r="G1235" i="15"/>
  <c r="H1235" i="15"/>
  <c r="G1236" i="15"/>
  <c r="H1236" i="15"/>
  <c r="G1237" i="15"/>
  <c r="H1237" i="15"/>
  <c r="G1238" i="15"/>
  <c r="H1238" i="15"/>
  <c r="G1239" i="15"/>
  <c r="H1239" i="15"/>
  <c r="G1240" i="15"/>
  <c r="H1240" i="15"/>
  <c r="G1241" i="15"/>
  <c r="H1241" i="15"/>
  <c r="G1242" i="15"/>
  <c r="H1242" i="15"/>
  <c r="G1243" i="15"/>
  <c r="H1243" i="15"/>
  <c r="G1245" i="15"/>
  <c r="H1245" i="15"/>
  <c r="G1246" i="15"/>
  <c r="H1246" i="15"/>
  <c r="G1247" i="15"/>
  <c r="H1247" i="15"/>
  <c r="G1248" i="15"/>
  <c r="H1248" i="15"/>
  <c r="G1249" i="15"/>
  <c r="H1249" i="15"/>
  <c r="G1251" i="15"/>
  <c r="H1251" i="15"/>
  <c r="G1252" i="15"/>
  <c r="H1252" i="15"/>
  <c r="G1253" i="15"/>
  <c r="H1253" i="15"/>
  <c r="G1254" i="15"/>
  <c r="H1254" i="15"/>
  <c r="G1255" i="15"/>
  <c r="H1255" i="15"/>
  <c r="G1256" i="15"/>
  <c r="H1256" i="15"/>
  <c r="G1257" i="15"/>
  <c r="H1257" i="15"/>
  <c r="G1258" i="15"/>
  <c r="H1258" i="15"/>
  <c r="G1259" i="15"/>
  <c r="H1259" i="15"/>
  <c r="G1260" i="15"/>
  <c r="H1260" i="15"/>
  <c r="G1261" i="15"/>
  <c r="H1261" i="15"/>
  <c r="G1262" i="15"/>
  <c r="H1262" i="15"/>
  <c r="G1263" i="15"/>
  <c r="H1263" i="15"/>
  <c r="G1264" i="15"/>
  <c r="H1264" i="15"/>
  <c r="G1265" i="15"/>
  <c r="H1265" i="15"/>
  <c r="G1266" i="15"/>
  <c r="H1266" i="15"/>
  <c r="G1267" i="15"/>
  <c r="H1267" i="15"/>
  <c r="G1268" i="15"/>
  <c r="H1268" i="15"/>
  <c r="G1269" i="15"/>
  <c r="H1269" i="15"/>
  <c r="G1270" i="15"/>
  <c r="H1270" i="15"/>
  <c r="G1272" i="15"/>
  <c r="H1272" i="15"/>
  <c r="G1273" i="15"/>
  <c r="H1273" i="15"/>
  <c r="G1274" i="15"/>
  <c r="H1274" i="15"/>
  <c r="G1275" i="15"/>
  <c r="H1275" i="15"/>
  <c r="G1276" i="15"/>
  <c r="H1276" i="15"/>
  <c r="G1278" i="15"/>
  <c r="H1278" i="15"/>
  <c r="G1279" i="15"/>
  <c r="H1279" i="15"/>
  <c r="G1281" i="15"/>
  <c r="H1281" i="15"/>
  <c r="G1282" i="15"/>
  <c r="H1282" i="15"/>
  <c r="G1283" i="15"/>
  <c r="H1283" i="15"/>
  <c r="G1284" i="15"/>
  <c r="H1284" i="15"/>
  <c r="G1285" i="15"/>
  <c r="H1285" i="15"/>
  <c r="G1286" i="15"/>
  <c r="H1286" i="15"/>
  <c r="G1287" i="15"/>
  <c r="H1287" i="15"/>
  <c r="G1288" i="15"/>
  <c r="H1288" i="15"/>
  <c r="G1289" i="15"/>
  <c r="H1289" i="15"/>
  <c r="G1290" i="15"/>
  <c r="H1290" i="15"/>
  <c r="G1291" i="15"/>
  <c r="H1291" i="15"/>
  <c r="G1292" i="15"/>
  <c r="H1292" i="15"/>
  <c r="G1293" i="15"/>
  <c r="H1293" i="15"/>
  <c r="G1294" i="15"/>
  <c r="H1294" i="15"/>
  <c r="G1295" i="15"/>
  <c r="H1295" i="15"/>
  <c r="G1296" i="15"/>
  <c r="H1296" i="15"/>
  <c r="G1297" i="15"/>
  <c r="H1297" i="15"/>
  <c r="G1298" i="15"/>
  <c r="H1298" i="15"/>
  <c r="G1299" i="15"/>
  <c r="H1299" i="15"/>
  <c r="G1300" i="15"/>
  <c r="H1300" i="15"/>
  <c r="G1301" i="15"/>
  <c r="H1301" i="15"/>
  <c r="G1302" i="15"/>
  <c r="H1302" i="15"/>
  <c r="G1303" i="15"/>
  <c r="H1303" i="15"/>
  <c r="G1304" i="15"/>
  <c r="H1304" i="15"/>
  <c r="G1305" i="15"/>
  <c r="H1305" i="15"/>
  <c r="G1306" i="15"/>
  <c r="H1306" i="15"/>
  <c r="G1307" i="15"/>
  <c r="H1307" i="15"/>
  <c r="G1308" i="15"/>
  <c r="H1308" i="15"/>
  <c r="G1309" i="15"/>
  <c r="H1309" i="15"/>
  <c r="G1310" i="15"/>
  <c r="H1310" i="15"/>
  <c r="G1311" i="15"/>
  <c r="H1311" i="15"/>
  <c r="G1312" i="15"/>
  <c r="H1312" i="15"/>
  <c r="G1313" i="15"/>
  <c r="H1313" i="15"/>
  <c r="G1314" i="15"/>
  <c r="H1314" i="15"/>
  <c r="G1315" i="15"/>
  <c r="H1315" i="15"/>
  <c r="G1316" i="15"/>
  <c r="H1316" i="15"/>
  <c r="G1317" i="15"/>
  <c r="H1317" i="15"/>
  <c r="G1318" i="15"/>
  <c r="H1318" i="15"/>
  <c r="G1319" i="15"/>
  <c r="H1319" i="15"/>
  <c r="G1320" i="15"/>
  <c r="H1320" i="15"/>
  <c r="G1321" i="15"/>
  <c r="H1321" i="15"/>
  <c r="G1322" i="15"/>
  <c r="H1322" i="15"/>
  <c r="G1323" i="15"/>
  <c r="H1323" i="15"/>
  <c r="G1324" i="15"/>
  <c r="H1324" i="15"/>
  <c r="G1325" i="15"/>
  <c r="H1325" i="15"/>
  <c r="G1326" i="15"/>
  <c r="H1326" i="15"/>
  <c r="G1327" i="15"/>
  <c r="H1327" i="15"/>
  <c r="G1328" i="15"/>
  <c r="H1328" i="15"/>
  <c r="G1329" i="15"/>
  <c r="H1329" i="15"/>
  <c r="G1330" i="15"/>
  <c r="H1330" i="15"/>
  <c r="G1331" i="15"/>
  <c r="H1331" i="15"/>
  <c r="G1332" i="15"/>
  <c r="H1332" i="15"/>
  <c r="G1333" i="15"/>
  <c r="H1333" i="15"/>
  <c r="G1334" i="15"/>
  <c r="H1334" i="15"/>
  <c r="G1335" i="15"/>
  <c r="H1335" i="15"/>
  <c r="G1336" i="15"/>
  <c r="H1336" i="15"/>
  <c r="G1337" i="15"/>
  <c r="H1337" i="15"/>
  <c r="G1338" i="15"/>
  <c r="H1338" i="15"/>
  <c r="G1340" i="15"/>
  <c r="H1340" i="15"/>
  <c r="G1341" i="15"/>
  <c r="H1341" i="15"/>
  <c r="G1342" i="15"/>
  <c r="H1342" i="15"/>
  <c r="G1343" i="15"/>
  <c r="H1343" i="15"/>
  <c r="G1344" i="15"/>
  <c r="H1344" i="15"/>
  <c r="G1345" i="15"/>
  <c r="H1345" i="15"/>
  <c r="G1346" i="15"/>
  <c r="H1346" i="15"/>
  <c r="G1347" i="15"/>
  <c r="H1347" i="15"/>
  <c r="G1348" i="15"/>
  <c r="H1348" i="15"/>
  <c r="G1349" i="15"/>
  <c r="H1349" i="15"/>
  <c r="G1351" i="15"/>
  <c r="H1351" i="15"/>
  <c r="G1352" i="15"/>
  <c r="H1352" i="15"/>
  <c r="G1353" i="15"/>
  <c r="H1353" i="15"/>
  <c r="G1354" i="15"/>
  <c r="H1354" i="15"/>
  <c r="G1355" i="15"/>
  <c r="H1355" i="15"/>
  <c r="G1356" i="15"/>
  <c r="H1356" i="15"/>
  <c r="G1357" i="15"/>
  <c r="H1357" i="15"/>
  <c r="G1358" i="15"/>
  <c r="H1358" i="15"/>
  <c r="G1359" i="15"/>
  <c r="H1359" i="15"/>
  <c r="G1361" i="15"/>
  <c r="H1361" i="15"/>
  <c r="G1362" i="15"/>
  <c r="H1362" i="15"/>
  <c r="G1364" i="15"/>
  <c r="H1364" i="15"/>
  <c r="G1365" i="15"/>
  <c r="H1365" i="15"/>
  <c r="G1366" i="15"/>
  <c r="H1366" i="15"/>
  <c r="G1367" i="15"/>
  <c r="H1367" i="15"/>
  <c r="G1368" i="15"/>
  <c r="H1368" i="15"/>
  <c r="G1369" i="15"/>
  <c r="H1369" i="15"/>
  <c r="G1370" i="15"/>
  <c r="H1370" i="15"/>
  <c r="G1371" i="15"/>
  <c r="H1371" i="15"/>
  <c r="G1372" i="15"/>
  <c r="H1372" i="15"/>
  <c r="G1373" i="15"/>
  <c r="H1373" i="15"/>
  <c r="G1374" i="15"/>
  <c r="H1374" i="15"/>
  <c r="G1375" i="15"/>
  <c r="H1375" i="15"/>
  <c r="G1376" i="15"/>
  <c r="H1376" i="15"/>
  <c r="G1377" i="15"/>
  <c r="H1377" i="15"/>
  <c r="G1378" i="15"/>
  <c r="H1378" i="15"/>
  <c r="G1379" i="15"/>
  <c r="H1379" i="15"/>
  <c r="G1381" i="15"/>
  <c r="H1381" i="15"/>
  <c r="G1382" i="15"/>
  <c r="H1382" i="15"/>
  <c r="G1383" i="15"/>
  <c r="H1383" i="15"/>
  <c r="G1384" i="15"/>
  <c r="H1384" i="15"/>
  <c r="G1385" i="15"/>
  <c r="H1385" i="15"/>
  <c r="G1386" i="15"/>
  <c r="H1386" i="15"/>
  <c r="G1387" i="15"/>
  <c r="H1387" i="15"/>
  <c r="G1388" i="15"/>
  <c r="H1388" i="15"/>
  <c r="G1389" i="15"/>
  <c r="H1389" i="15"/>
  <c r="G1390" i="15"/>
  <c r="H1390" i="15"/>
  <c r="G1391" i="15"/>
  <c r="H1391" i="15"/>
  <c r="G1392" i="15"/>
  <c r="H1392" i="15"/>
  <c r="G1393" i="15"/>
  <c r="H1393" i="15"/>
  <c r="G1394" i="15"/>
  <c r="H1394" i="15"/>
  <c r="G1395" i="15"/>
  <c r="H1395" i="15"/>
  <c r="G1396" i="15"/>
  <c r="H1396" i="15"/>
  <c r="G1397" i="15"/>
  <c r="H1397" i="15"/>
  <c r="G1398" i="15"/>
  <c r="H1398" i="15"/>
  <c r="G1399" i="15"/>
  <c r="H1399" i="15"/>
  <c r="G1400" i="15"/>
  <c r="H1400" i="15"/>
  <c r="G1401" i="15"/>
  <c r="H1401" i="15"/>
  <c r="G1403" i="15"/>
  <c r="H1403" i="15"/>
  <c r="G1404" i="15"/>
  <c r="H1404" i="15"/>
  <c r="G1405" i="15"/>
  <c r="H1405" i="15"/>
  <c r="G1406" i="15"/>
  <c r="H1406" i="15"/>
  <c r="G1407" i="15"/>
  <c r="H1407" i="15"/>
  <c r="G1408" i="15"/>
  <c r="H1408" i="15"/>
  <c r="G1409" i="15"/>
  <c r="H1409" i="15"/>
  <c r="G1410" i="15"/>
  <c r="H1410" i="15"/>
  <c r="G1411" i="15"/>
  <c r="H1411" i="15"/>
  <c r="G1413" i="15"/>
  <c r="H1413" i="15"/>
  <c r="G1414" i="15"/>
  <c r="H1414" i="15"/>
  <c r="G1415" i="15"/>
  <c r="H1415" i="15"/>
  <c r="G1416" i="15"/>
  <c r="H1416" i="15"/>
  <c r="G1417" i="15"/>
  <c r="H1417" i="15"/>
  <c r="G1420" i="15"/>
  <c r="H1420" i="15"/>
  <c r="G1421" i="15"/>
  <c r="H1421" i="15"/>
  <c r="G1422" i="15"/>
  <c r="H1422" i="15"/>
  <c r="G1423" i="15"/>
  <c r="H1423" i="15"/>
  <c r="G1424" i="15"/>
  <c r="H1424" i="15"/>
  <c r="G1425" i="15"/>
  <c r="H1425" i="15"/>
  <c r="G1426" i="15"/>
  <c r="H1426" i="15"/>
  <c r="G1427" i="15"/>
  <c r="H1427" i="15"/>
  <c r="G1428" i="15"/>
  <c r="H1428" i="15"/>
  <c r="G1429" i="15"/>
  <c r="H1429" i="15"/>
  <c r="G1430" i="15"/>
  <c r="H1430" i="15"/>
  <c r="G1431" i="15"/>
  <c r="H1431" i="15"/>
  <c r="G1432" i="15"/>
  <c r="H1432" i="15"/>
  <c r="G1433" i="15"/>
  <c r="H1433" i="15"/>
  <c r="G1434" i="15"/>
  <c r="H1434" i="15"/>
  <c r="G1436" i="15"/>
  <c r="H1436" i="15"/>
  <c r="G1437" i="15"/>
  <c r="H1437" i="15"/>
  <c r="G1438" i="15"/>
  <c r="H1438" i="15"/>
  <c r="G1439" i="15"/>
  <c r="H1439" i="15"/>
  <c r="G1440" i="15"/>
  <c r="H1440" i="15"/>
  <c r="G1442" i="15"/>
  <c r="H1442" i="15"/>
  <c r="G1443" i="15"/>
  <c r="H1443" i="15"/>
  <c r="G1444" i="15"/>
  <c r="H1444" i="15"/>
  <c r="G1445" i="15"/>
  <c r="H1445" i="15"/>
  <c r="G1446" i="15"/>
  <c r="H1446" i="15"/>
  <c r="G1447" i="15"/>
  <c r="H1447" i="15"/>
  <c r="G1449" i="15"/>
  <c r="H1449" i="15"/>
  <c r="G1450" i="15"/>
  <c r="H1450" i="15"/>
  <c r="G1452" i="15"/>
  <c r="H1452" i="15"/>
  <c r="G1453" i="15"/>
  <c r="H1453" i="15"/>
  <c r="G1454" i="15"/>
  <c r="H1454" i="15"/>
  <c r="G1455" i="15"/>
  <c r="H1455" i="15"/>
  <c r="G1456" i="15"/>
  <c r="H1456" i="15"/>
  <c r="G1457" i="15"/>
  <c r="H1457" i="15"/>
  <c r="G1459" i="15"/>
  <c r="H1459" i="15"/>
  <c r="G1460" i="15"/>
  <c r="H1460" i="15"/>
  <c r="G1461" i="15"/>
  <c r="H1461" i="15"/>
  <c r="G1463" i="15"/>
  <c r="H1463" i="15"/>
  <c r="G1464" i="15"/>
  <c r="H1464" i="15"/>
  <c r="G1465" i="15"/>
  <c r="H1465" i="15"/>
  <c r="G1466" i="15"/>
  <c r="H1466" i="15"/>
  <c r="G1467" i="15"/>
  <c r="H1467" i="15"/>
  <c r="G1468" i="15"/>
  <c r="H1468" i="15"/>
  <c r="G1469" i="15"/>
  <c r="H1469" i="15"/>
  <c r="G1470" i="15"/>
  <c r="H1470" i="15"/>
  <c r="G1471" i="15"/>
  <c r="H1471" i="15"/>
  <c r="G1472" i="15"/>
  <c r="H1472" i="15"/>
  <c r="G1473" i="15"/>
  <c r="H1473" i="15"/>
  <c r="G1474" i="15"/>
  <c r="H1474" i="15"/>
  <c r="G1475" i="15"/>
  <c r="H1475" i="15"/>
  <c r="G1476" i="15"/>
  <c r="H1476" i="15"/>
  <c r="G1477" i="15"/>
  <c r="H1477" i="15"/>
  <c r="G1479" i="15"/>
  <c r="H1479" i="15"/>
  <c r="G1480" i="15"/>
  <c r="H1480" i="15"/>
  <c r="G1481" i="15"/>
  <c r="H1481" i="15"/>
  <c r="G1482" i="15"/>
  <c r="H1482" i="15"/>
  <c r="G1483" i="15"/>
  <c r="H1483" i="15"/>
  <c r="G1484" i="15"/>
  <c r="H1484" i="15"/>
  <c r="G1485" i="15"/>
  <c r="H1485" i="15"/>
  <c r="G1486" i="15"/>
  <c r="H1486" i="15"/>
  <c r="G1488" i="15"/>
  <c r="H1488" i="15"/>
  <c r="G1489" i="15"/>
  <c r="H1489" i="15"/>
  <c r="G1490" i="15"/>
  <c r="H1490" i="15"/>
  <c r="G1491" i="15"/>
  <c r="H1491" i="15"/>
  <c r="G1492" i="15"/>
  <c r="H1492" i="15"/>
  <c r="G1493" i="15"/>
  <c r="H1493" i="15"/>
  <c r="G1494" i="15"/>
  <c r="H1494" i="15"/>
  <c r="G1495" i="15"/>
  <c r="H1495" i="15"/>
  <c r="G1496" i="15"/>
  <c r="H1496" i="15"/>
  <c r="G1498" i="15"/>
  <c r="H1498" i="15"/>
  <c r="G1499" i="15"/>
  <c r="H1499" i="15"/>
  <c r="G1500" i="15"/>
  <c r="H1500" i="15"/>
  <c r="G1501" i="15"/>
  <c r="H1501" i="15"/>
  <c r="G1502" i="15"/>
  <c r="H1502" i="15"/>
  <c r="G1503" i="15"/>
  <c r="H1503" i="15"/>
  <c r="G1504" i="15"/>
  <c r="H1504" i="15"/>
  <c r="G1505" i="15"/>
  <c r="H1505" i="15"/>
  <c r="G1506" i="15"/>
  <c r="H1506" i="15"/>
  <c r="G1508" i="15"/>
  <c r="H1508" i="15"/>
  <c r="G1509" i="15"/>
  <c r="H1509" i="15"/>
  <c r="G1510" i="15"/>
  <c r="H1510" i="15"/>
  <c r="G1511" i="15"/>
  <c r="H1511" i="15"/>
  <c r="G1512" i="15"/>
  <c r="H1512" i="15"/>
  <c r="G1513" i="15"/>
  <c r="H1513" i="15"/>
  <c r="G1514" i="15"/>
  <c r="H1514" i="15"/>
  <c r="G1515" i="15"/>
  <c r="H1515" i="15"/>
  <c r="G1517" i="15"/>
  <c r="H1517" i="15"/>
  <c r="G1518" i="15"/>
  <c r="H1518" i="15"/>
  <c r="G1519" i="15"/>
  <c r="H1519" i="15"/>
  <c r="G1520" i="15"/>
  <c r="H1520" i="15"/>
  <c r="G1521" i="15"/>
  <c r="H1521" i="15"/>
  <c r="G1522" i="15"/>
  <c r="H1522" i="15"/>
  <c r="G1523" i="15"/>
  <c r="H1523" i="15"/>
  <c r="G1524" i="15"/>
  <c r="H1524" i="15"/>
  <c r="G1525" i="15"/>
  <c r="H1525" i="15"/>
  <c r="G1526" i="15"/>
  <c r="H1526" i="15"/>
  <c r="G1527" i="15"/>
  <c r="H1527" i="15"/>
  <c r="G1528" i="15"/>
  <c r="H1528" i="15"/>
  <c r="G1529" i="15"/>
  <c r="H1529" i="15"/>
  <c r="G1530" i="15"/>
  <c r="H1530" i="15"/>
  <c r="G1531" i="15"/>
  <c r="H1531" i="15"/>
  <c r="G1532" i="15"/>
  <c r="H1532" i="15"/>
  <c r="G1533" i="15"/>
  <c r="H1533" i="15"/>
  <c r="G1534" i="15"/>
  <c r="H1534" i="15"/>
  <c r="G1535" i="15"/>
  <c r="H1535" i="15"/>
  <c r="G1536" i="15"/>
  <c r="H1536" i="15"/>
  <c r="G1537" i="15"/>
  <c r="H1537" i="15"/>
  <c r="G1538" i="15"/>
  <c r="H1538" i="15"/>
  <c r="G1539" i="15"/>
  <c r="H1539" i="15"/>
  <c r="G1540" i="15"/>
  <c r="H1540" i="15"/>
  <c r="G1541" i="15"/>
  <c r="H1541" i="15"/>
  <c r="G1542" i="15"/>
  <c r="H1542" i="15"/>
  <c r="G1543" i="15"/>
  <c r="H1543" i="15"/>
  <c r="G1544" i="15"/>
  <c r="H1544" i="15"/>
  <c r="G1545" i="15"/>
  <c r="H1545" i="15"/>
  <c r="G1546" i="15"/>
  <c r="H1546" i="15"/>
  <c r="G1547" i="15"/>
  <c r="H1547" i="15"/>
  <c r="G1548" i="15"/>
  <c r="H1548" i="15"/>
  <c r="G1549" i="15"/>
  <c r="H1549" i="15"/>
  <c r="G1550" i="15"/>
  <c r="H1550" i="15"/>
  <c r="G1551" i="15"/>
  <c r="H1551" i="15"/>
  <c r="G1552" i="15"/>
  <c r="H1552" i="15"/>
  <c r="G1553" i="15"/>
  <c r="H1553" i="15"/>
  <c r="G1554" i="15"/>
  <c r="H1554" i="15"/>
  <c r="G1555" i="15"/>
  <c r="H1555" i="15"/>
  <c r="G1556" i="15"/>
  <c r="H1556" i="15"/>
  <c r="G1557" i="15"/>
  <c r="H1557" i="15"/>
  <c r="G1558" i="15"/>
  <c r="H1558" i="15"/>
  <c r="G1559" i="15"/>
  <c r="H1559" i="15"/>
  <c r="G1560" i="15"/>
  <c r="H1560" i="15"/>
  <c r="G1561" i="15"/>
  <c r="H1561" i="15"/>
  <c r="G1563" i="15"/>
  <c r="H1563" i="15"/>
  <c r="G1564" i="15"/>
  <c r="H1564" i="15"/>
  <c r="G1565" i="15"/>
  <c r="H1565" i="15"/>
  <c r="G1566" i="15"/>
  <c r="H1566" i="15"/>
  <c r="G1567" i="15"/>
  <c r="H1567" i="15"/>
  <c r="G1568" i="15"/>
  <c r="H1568" i="15"/>
  <c r="G1569" i="15"/>
  <c r="H1569" i="15"/>
  <c r="G1570" i="15"/>
  <c r="H1570" i="15"/>
  <c r="G1571" i="15"/>
  <c r="H1571" i="15"/>
  <c r="G1572" i="15"/>
  <c r="H1572" i="15"/>
  <c r="G1573" i="15"/>
  <c r="H1573" i="15"/>
  <c r="G1574" i="15"/>
  <c r="H1574" i="15"/>
  <c r="G1575" i="15"/>
  <c r="H1575" i="15"/>
  <c r="G1576" i="15"/>
  <c r="H1576" i="15"/>
  <c r="G1577" i="15"/>
  <c r="H1577" i="15"/>
  <c r="G1578" i="15"/>
  <c r="H1578" i="15"/>
  <c r="G1579" i="15"/>
  <c r="H1579" i="15"/>
  <c r="G1580" i="15"/>
  <c r="H1580" i="15"/>
  <c r="G1581" i="15"/>
  <c r="H1581" i="15"/>
  <c r="G1582" i="15"/>
  <c r="H1582" i="15"/>
  <c r="G1583" i="15"/>
  <c r="H1583" i="15"/>
  <c r="G1584" i="15"/>
  <c r="H1584" i="15"/>
  <c r="G1585" i="15"/>
  <c r="H1585" i="15"/>
  <c r="G1586" i="15"/>
  <c r="H1586" i="15"/>
  <c r="G1587" i="15"/>
  <c r="H1587" i="15"/>
  <c r="G1588" i="15"/>
  <c r="H1588" i="15"/>
  <c r="G1589" i="15"/>
  <c r="H1589" i="15"/>
  <c r="G1590" i="15"/>
  <c r="H1590" i="15"/>
  <c r="G1591" i="15"/>
  <c r="H1591" i="15"/>
  <c r="G1592" i="15"/>
  <c r="H1592" i="15"/>
  <c r="G1593" i="15"/>
  <c r="H1593" i="15"/>
  <c r="G1595" i="15"/>
  <c r="H1595" i="15"/>
  <c r="G1596" i="15"/>
  <c r="H1596" i="15"/>
  <c r="G1597" i="15"/>
  <c r="H1597" i="15"/>
  <c r="G1599" i="15"/>
  <c r="H1599" i="15"/>
  <c r="G1600" i="15"/>
  <c r="H1600" i="15"/>
  <c r="G1601" i="15"/>
  <c r="H1601" i="15"/>
  <c r="G1602" i="15"/>
  <c r="H1602" i="15"/>
  <c r="G1603" i="15"/>
  <c r="H1603" i="15"/>
  <c r="G1604" i="15"/>
  <c r="H1604" i="15"/>
  <c r="G1605" i="15"/>
  <c r="H1605" i="15"/>
  <c r="G1606" i="15"/>
  <c r="H1606" i="15"/>
  <c r="G1608" i="15"/>
  <c r="H1608" i="15"/>
  <c r="G1609" i="15"/>
  <c r="H1609" i="15"/>
  <c r="G1610" i="15"/>
  <c r="H1610" i="15"/>
  <c r="G1611" i="15"/>
  <c r="H1611" i="15"/>
  <c r="G1612" i="15"/>
  <c r="H1612" i="15"/>
  <c r="G1613" i="15"/>
  <c r="H1613" i="15"/>
  <c r="G1614" i="15"/>
  <c r="H1614" i="15"/>
  <c r="G1615" i="15"/>
  <c r="H1615" i="15"/>
  <c r="G1616" i="15"/>
  <c r="H1616" i="15"/>
  <c r="G1617" i="15"/>
  <c r="H1617" i="15"/>
  <c r="G1618" i="15"/>
  <c r="H1618" i="15"/>
  <c r="G1619" i="15"/>
  <c r="H1619" i="15"/>
  <c r="G1620" i="15"/>
  <c r="H1620" i="15"/>
  <c r="G1621" i="15"/>
  <c r="H1621" i="15"/>
  <c r="G1622" i="15"/>
  <c r="H1622" i="15"/>
  <c r="G1623" i="15"/>
  <c r="H1623" i="15"/>
  <c r="G1624" i="15"/>
  <c r="H1624" i="15"/>
  <c r="G1625" i="15"/>
  <c r="H1625" i="15"/>
  <c r="G1626" i="15"/>
  <c r="H1626" i="15"/>
  <c r="G1627" i="15"/>
  <c r="H1627" i="15"/>
  <c r="G1628" i="15"/>
  <c r="H1628" i="15"/>
  <c r="G1629" i="15"/>
  <c r="H1629" i="15"/>
  <c r="G1630" i="15"/>
  <c r="H1630" i="15"/>
  <c r="G1631" i="15"/>
  <c r="H1631" i="15"/>
  <c r="G1632" i="15"/>
  <c r="H1632" i="15"/>
  <c r="G1633" i="15"/>
  <c r="H1633" i="15"/>
  <c r="G1635" i="15"/>
  <c r="H1635" i="15"/>
  <c r="G1636" i="15"/>
  <c r="H1636" i="15"/>
  <c r="G1638" i="15"/>
  <c r="H1638" i="15"/>
  <c r="G1639" i="15"/>
  <c r="H1639" i="15"/>
  <c r="G1640" i="15"/>
  <c r="H1640" i="15"/>
  <c r="G1641" i="15"/>
  <c r="H1641" i="15"/>
  <c r="G1642" i="15"/>
  <c r="H1642" i="15"/>
  <c r="G1643" i="15"/>
  <c r="H1643" i="15"/>
  <c r="G1644" i="15"/>
  <c r="H1644" i="15"/>
  <c r="G1645" i="15"/>
  <c r="H1645" i="15"/>
  <c r="G1646" i="15"/>
  <c r="H1646" i="15"/>
  <c r="G1647" i="15"/>
  <c r="H1647" i="15"/>
  <c r="G1648" i="15"/>
  <c r="H1648" i="15"/>
  <c r="G1649" i="15"/>
  <c r="H1649" i="15"/>
  <c r="G1650" i="15"/>
  <c r="H1650" i="15"/>
  <c r="G1651" i="15"/>
  <c r="H1651" i="15"/>
  <c r="G1652" i="15"/>
  <c r="H1652" i="15"/>
  <c r="G1653" i="15"/>
  <c r="H1653" i="15"/>
  <c r="G1654" i="15"/>
  <c r="H1654" i="15"/>
  <c r="G1656" i="15"/>
  <c r="H1656" i="15"/>
  <c r="G1657" i="15"/>
  <c r="H1657" i="15"/>
  <c r="G1658" i="15"/>
  <c r="H1658" i="15"/>
  <c r="G1659" i="15"/>
  <c r="H1659" i="15"/>
  <c r="G1660" i="15"/>
  <c r="H1660" i="15"/>
  <c r="G1661" i="15"/>
  <c r="H1661" i="15"/>
  <c r="G1662" i="15"/>
  <c r="H1662" i="15"/>
  <c r="G1663" i="15"/>
  <c r="H1663" i="15"/>
  <c r="G1664" i="15"/>
  <c r="H1664" i="15"/>
  <c r="G1665" i="15"/>
  <c r="H1665" i="15"/>
  <c r="G1666" i="15"/>
  <c r="H1666" i="15"/>
  <c r="G1667" i="15"/>
  <c r="H1667" i="15"/>
  <c r="G1668" i="15"/>
  <c r="H1668" i="15"/>
  <c r="G1669" i="15"/>
  <c r="H1669" i="15"/>
  <c r="G1670" i="15"/>
  <c r="H1670" i="15"/>
  <c r="G1671" i="15"/>
  <c r="H1671" i="15"/>
  <c r="G1672" i="15"/>
  <c r="H1672" i="15"/>
  <c r="G1673" i="15"/>
  <c r="H1673" i="15"/>
  <c r="G1674" i="15"/>
  <c r="H1674" i="15"/>
  <c r="G1675" i="15"/>
  <c r="H1675" i="15"/>
  <c r="G1676" i="15"/>
  <c r="H1676" i="15"/>
  <c r="G1677" i="15"/>
  <c r="H1677" i="15"/>
  <c r="G1679" i="15"/>
  <c r="H1679" i="15"/>
  <c r="G1680" i="15"/>
  <c r="H1680" i="15"/>
  <c r="G1681" i="15"/>
  <c r="H1681" i="15"/>
  <c r="G1682" i="15"/>
  <c r="H1682" i="15"/>
  <c r="G1683" i="15"/>
  <c r="H1683" i="15"/>
  <c r="G1684" i="15"/>
  <c r="H1684" i="15"/>
  <c r="G1685" i="15"/>
  <c r="H1685" i="15"/>
  <c r="G1686" i="15"/>
  <c r="H1686" i="15"/>
  <c r="G1687" i="15"/>
  <c r="H1687" i="15"/>
  <c r="G1688" i="15"/>
  <c r="H1688" i="15"/>
  <c r="G1689" i="15"/>
  <c r="H1689" i="15"/>
  <c r="G1690" i="15"/>
  <c r="H1690" i="15"/>
  <c r="G1691" i="15"/>
  <c r="H1691" i="15"/>
  <c r="G1692" i="15"/>
  <c r="H1692" i="15"/>
  <c r="G1693" i="15"/>
  <c r="H1693" i="15"/>
  <c r="G1694" i="15"/>
  <c r="H1694" i="15"/>
  <c r="G1695" i="15"/>
  <c r="H1695" i="15"/>
  <c r="G1696" i="15"/>
  <c r="H1696" i="15"/>
  <c r="G1697" i="15"/>
  <c r="H1697" i="15"/>
  <c r="G1698" i="15"/>
  <c r="H1698" i="15"/>
  <c r="G1699" i="15"/>
  <c r="H1699" i="15"/>
  <c r="G1701" i="15"/>
  <c r="H1701" i="15"/>
  <c r="G1702" i="15"/>
  <c r="H1702" i="15"/>
  <c r="G1703" i="15"/>
  <c r="H1703" i="15"/>
  <c r="G1704" i="15"/>
  <c r="H1704" i="15"/>
  <c r="G1705" i="15"/>
  <c r="H1705" i="15"/>
  <c r="G1706" i="15"/>
  <c r="H1706" i="15"/>
  <c r="G1707" i="15"/>
  <c r="H1707" i="15"/>
  <c r="G1708" i="15"/>
  <c r="H1708" i="15"/>
  <c r="G1710" i="15"/>
  <c r="H1710" i="15"/>
  <c r="G1711" i="15"/>
  <c r="H1711" i="15"/>
  <c r="G1712" i="15"/>
  <c r="H1712" i="15"/>
  <c r="G1713" i="15"/>
  <c r="H1713" i="15"/>
  <c r="G1714" i="15"/>
  <c r="H1714" i="15"/>
  <c r="G1715" i="15"/>
  <c r="H1715" i="15"/>
  <c r="G1716" i="15"/>
  <c r="H1716" i="15"/>
  <c r="G1717" i="15"/>
  <c r="H1717" i="15"/>
  <c r="G1718" i="15"/>
  <c r="H1718" i="15"/>
  <c r="G1719" i="15"/>
  <c r="H1719" i="15"/>
  <c r="G1720" i="15"/>
  <c r="H1720" i="15"/>
  <c r="G1721" i="15"/>
  <c r="H1721" i="15"/>
  <c r="G1722" i="15"/>
  <c r="H1722" i="15"/>
  <c r="G1723" i="15"/>
  <c r="H1723" i="15"/>
  <c r="G1724" i="15"/>
  <c r="H1724" i="15"/>
  <c r="G1725" i="15"/>
  <c r="H1725" i="15"/>
  <c r="G1726" i="15"/>
  <c r="H1726" i="15"/>
  <c r="G1727" i="15"/>
  <c r="H1727" i="15"/>
  <c r="G1728" i="15"/>
  <c r="H1728" i="15"/>
  <c r="G1729" i="15"/>
  <c r="H1729" i="15"/>
  <c r="G1731" i="15"/>
  <c r="H1731" i="15"/>
  <c r="G1732" i="15"/>
  <c r="H1732" i="15"/>
  <c r="G1733" i="15"/>
  <c r="H1733" i="15"/>
  <c r="G1734" i="15"/>
  <c r="H1734" i="15"/>
  <c r="G1736" i="15"/>
  <c r="H1736" i="15"/>
  <c r="G1737" i="15"/>
  <c r="H1737" i="15"/>
  <c r="G1738" i="15"/>
  <c r="H1738" i="15"/>
  <c r="G1739" i="15"/>
  <c r="H1739" i="15"/>
  <c r="G1740" i="15"/>
  <c r="H1740" i="15"/>
  <c r="G1741" i="15"/>
  <c r="H1741" i="15"/>
  <c r="G1742" i="15"/>
  <c r="H1742" i="15"/>
  <c r="G1743" i="15"/>
  <c r="H1743" i="15"/>
  <c r="G1744" i="15"/>
  <c r="H1744" i="15"/>
  <c r="G1745" i="15"/>
  <c r="H1745" i="15"/>
  <c r="G1746" i="15"/>
  <c r="H1746" i="15"/>
  <c r="G1747" i="15"/>
  <c r="H1747" i="15"/>
  <c r="G1748" i="15"/>
  <c r="H1748" i="15"/>
  <c r="G1749" i="15"/>
  <c r="H1749" i="15"/>
  <c r="G1750" i="15"/>
  <c r="H1750" i="15"/>
  <c r="G1751" i="15"/>
  <c r="H1751" i="15"/>
  <c r="G1752" i="15"/>
  <c r="H1752" i="15"/>
  <c r="G1753" i="15"/>
  <c r="H1753" i="15"/>
  <c r="G1754" i="15"/>
  <c r="H1754" i="15"/>
  <c r="G1755" i="15"/>
  <c r="H1755" i="15"/>
  <c r="G1756" i="15"/>
  <c r="H1756" i="15"/>
  <c r="G1757" i="15"/>
  <c r="H1757" i="15"/>
  <c r="G1758" i="15"/>
  <c r="H1758" i="15"/>
  <c r="G1759" i="15"/>
  <c r="H1759" i="15"/>
  <c r="G1760" i="15"/>
  <c r="H1760" i="15"/>
  <c r="G1761" i="15"/>
  <c r="H1761" i="15"/>
  <c r="G1762" i="15"/>
  <c r="H1762" i="15"/>
  <c r="G1763" i="15"/>
  <c r="H1763" i="15"/>
  <c r="G1764" i="15"/>
  <c r="H1764" i="15"/>
  <c r="G1765" i="15"/>
  <c r="H1765" i="15"/>
  <c r="G1766" i="15"/>
  <c r="H1766" i="15"/>
  <c r="G1767" i="15"/>
  <c r="H1767" i="15"/>
  <c r="G1768" i="15"/>
  <c r="H1768" i="15"/>
  <c r="G1769" i="15"/>
  <c r="H1769" i="15"/>
  <c r="G1770" i="15"/>
  <c r="H1770" i="15"/>
  <c r="G1771" i="15"/>
  <c r="H1771" i="15"/>
  <c r="G1772" i="15"/>
  <c r="H1772" i="15"/>
  <c r="G1773" i="15"/>
  <c r="H1773" i="15"/>
  <c r="G1774" i="15"/>
  <c r="H1774" i="15"/>
  <c r="G1775" i="15"/>
  <c r="H1775" i="15"/>
  <c r="G1776" i="15"/>
  <c r="H1776" i="15"/>
  <c r="G1777" i="15"/>
  <c r="H1777" i="15"/>
  <c r="G1778" i="15"/>
  <c r="H1778" i="15"/>
  <c r="G1779" i="15"/>
  <c r="H1779" i="15"/>
  <c r="G1780" i="15"/>
  <c r="H1780" i="15"/>
  <c r="G1781" i="15"/>
  <c r="H1781" i="15"/>
  <c r="G1782" i="15"/>
  <c r="H1782" i="15"/>
  <c r="G1783" i="15"/>
  <c r="H1783" i="15"/>
  <c r="G1784" i="15"/>
  <c r="H1784" i="15"/>
  <c r="G1785" i="15"/>
  <c r="H1785" i="15"/>
  <c r="G1786" i="15"/>
  <c r="H1786" i="15"/>
  <c r="G1787" i="15"/>
  <c r="H1787" i="15"/>
  <c r="G1788" i="15"/>
  <c r="H1788" i="15"/>
  <c r="G1789" i="15"/>
  <c r="H1789" i="15"/>
  <c r="G1790" i="15"/>
  <c r="H1790" i="15"/>
  <c r="G1791" i="15"/>
  <c r="H1791" i="15"/>
  <c r="G1792" i="15"/>
  <c r="H1792" i="15"/>
  <c r="G1793" i="15"/>
  <c r="H1793" i="15"/>
  <c r="G1794" i="15"/>
  <c r="H1794" i="15"/>
  <c r="G1795" i="15"/>
  <c r="H1795" i="15"/>
  <c r="G1796" i="15"/>
  <c r="H1796" i="15"/>
  <c r="G1797" i="15"/>
  <c r="H1797" i="15"/>
  <c r="G1798" i="15"/>
  <c r="H1798" i="15"/>
  <c r="G1799" i="15"/>
  <c r="H1799" i="15"/>
  <c r="G1800" i="15"/>
  <c r="H1800" i="15"/>
  <c r="G1801" i="15"/>
  <c r="H1801" i="15"/>
  <c r="G1802" i="15"/>
  <c r="H1802" i="15"/>
  <c r="G1803" i="15"/>
  <c r="H1803" i="15"/>
  <c r="G1804" i="15"/>
  <c r="H1804" i="15"/>
  <c r="G1805" i="15"/>
  <c r="H1805" i="15"/>
  <c r="G1806" i="15"/>
  <c r="H1806" i="15"/>
  <c r="G1807" i="15"/>
  <c r="H1807" i="15"/>
  <c r="G1808" i="15"/>
  <c r="H1808" i="15"/>
  <c r="G1809" i="15"/>
  <c r="H1809" i="15"/>
  <c r="G1810" i="15"/>
  <c r="H1810" i="15"/>
  <c r="G1811" i="15"/>
  <c r="H1811" i="15"/>
  <c r="G1812" i="15"/>
  <c r="H1812" i="15"/>
  <c r="G1813" i="15"/>
  <c r="H1813" i="15"/>
  <c r="G1814" i="15"/>
  <c r="H1814" i="15"/>
  <c r="G1815" i="15"/>
  <c r="H1815" i="15"/>
  <c r="G1816" i="15"/>
  <c r="H1816" i="15"/>
  <c r="G1817" i="15"/>
  <c r="H1817" i="15"/>
  <c r="G1818" i="15"/>
  <c r="H1818" i="15"/>
  <c r="G1819" i="15"/>
  <c r="H1819" i="15"/>
  <c r="G1820" i="15"/>
  <c r="H1820" i="15"/>
  <c r="G1822" i="15"/>
  <c r="H1822" i="15"/>
  <c r="G1823" i="15"/>
  <c r="H1823" i="15"/>
  <c r="G1824" i="15"/>
  <c r="H1824" i="15"/>
  <c r="G1825" i="15"/>
  <c r="H1825" i="15"/>
  <c r="G1826" i="15"/>
  <c r="H1826" i="15"/>
  <c r="G1827" i="15"/>
  <c r="H1827" i="15"/>
  <c r="G1828" i="15"/>
  <c r="H1828" i="15"/>
  <c r="G1829" i="15"/>
  <c r="H1829" i="15"/>
  <c r="G1830" i="15"/>
  <c r="H1830" i="15"/>
  <c r="G1831" i="15"/>
  <c r="H1831" i="15"/>
  <c r="G1833" i="15"/>
  <c r="H1833" i="15"/>
  <c r="G1834" i="15"/>
  <c r="H1834" i="15"/>
  <c r="G1835" i="15"/>
  <c r="H1835" i="15"/>
  <c r="G1836" i="15"/>
  <c r="H1836" i="15"/>
  <c r="G1837" i="15"/>
  <c r="H1837" i="15"/>
  <c r="G1838" i="15"/>
  <c r="H1838" i="15"/>
  <c r="G1839" i="15"/>
  <c r="H1839" i="15"/>
  <c r="G1840" i="15"/>
  <c r="H1840" i="15"/>
  <c r="G1841" i="15"/>
  <c r="H1841" i="15"/>
  <c r="G1843" i="15"/>
  <c r="H1843" i="15"/>
  <c r="G1844" i="15"/>
  <c r="H1844" i="15"/>
  <c r="G1845" i="15"/>
  <c r="H1845" i="15"/>
  <c r="G1846" i="15"/>
  <c r="H1846" i="15"/>
  <c r="G1847" i="15"/>
  <c r="H1847" i="15"/>
  <c r="G1848" i="15"/>
  <c r="H1848" i="15"/>
  <c r="G1850" i="15"/>
  <c r="H1850" i="15"/>
  <c r="G1851" i="15"/>
  <c r="H1851" i="15"/>
  <c r="G1852" i="15"/>
  <c r="H1852" i="15"/>
  <c r="G1853" i="15"/>
  <c r="H1853" i="15"/>
  <c r="G1854" i="15"/>
  <c r="H1854" i="15"/>
  <c r="G1855" i="15"/>
  <c r="H1855" i="15"/>
  <c r="G1856" i="15"/>
  <c r="H1856" i="15"/>
  <c r="G1857" i="15"/>
  <c r="H1857" i="15"/>
  <c r="G1859" i="15"/>
  <c r="H1859" i="15"/>
  <c r="G1860" i="15"/>
  <c r="H1860" i="15"/>
  <c r="G1861" i="15"/>
  <c r="H1861" i="15"/>
  <c r="G1862" i="15"/>
  <c r="H1862" i="15"/>
  <c r="G1863" i="15"/>
  <c r="H1863" i="15"/>
  <c r="G1865" i="15"/>
  <c r="H1865" i="15"/>
  <c r="G1866" i="15"/>
  <c r="H1866" i="15"/>
  <c r="G1867" i="15"/>
  <c r="H1867" i="15"/>
  <c r="G1868" i="15"/>
  <c r="H1868" i="15"/>
  <c r="G1869" i="15"/>
  <c r="H1869" i="15"/>
  <c r="G1870" i="15"/>
  <c r="H1870" i="15"/>
  <c r="G1871" i="15"/>
  <c r="H1871" i="15"/>
  <c r="G1872" i="15"/>
  <c r="H1872" i="15"/>
  <c r="G1874" i="15"/>
  <c r="H1874" i="15"/>
  <c r="G1875" i="15"/>
  <c r="H1875" i="15"/>
  <c r="G1876" i="15"/>
  <c r="H1876" i="15"/>
  <c r="G1877" i="15"/>
  <c r="H1877" i="15"/>
  <c r="G1878" i="15"/>
  <c r="H1878" i="15"/>
  <c r="G1879" i="15"/>
  <c r="H1879" i="15"/>
  <c r="G1880" i="15"/>
  <c r="H1880" i="15"/>
  <c r="G1881" i="15"/>
  <c r="H1881" i="15"/>
  <c r="G1882" i="15"/>
  <c r="H1882" i="15"/>
  <c r="G1883" i="15"/>
  <c r="H1883" i="15"/>
  <c r="G1884" i="15"/>
  <c r="H1884" i="15"/>
  <c r="G1886" i="15"/>
  <c r="H1886" i="15"/>
  <c r="G1887" i="15"/>
  <c r="H1887" i="15"/>
  <c r="G1888" i="15"/>
  <c r="H1888" i="15"/>
  <c r="G1889" i="15"/>
  <c r="H1889" i="15"/>
  <c r="G1890" i="15"/>
  <c r="H1890" i="15"/>
  <c r="G1892" i="15"/>
  <c r="H1892" i="15"/>
  <c r="G1893" i="15"/>
  <c r="H1893" i="15"/>
  <c r="G1896" i="15"/>
  <c r="H1896" i="15"/>
  <c r="G1897" i="15"/>
  <c r="H1897" i="15"/>
  <c r="G1898" i="15"/>
  <c r="H1898" i="15"/>
  <c r="G1899" i="15"/>
  <c r="H1899" i="15"/>
  <c r="G1901" i="15"/>
  <c r="H1901" i="15"/>
  <c r="G1902" i="15"/>
  <c r="H1902" i="15"/>
  <c r="G1903" i="15"/>
  <c r="H1903" i="15"/>
  <c r="G1904" i="15"/>
  <c r="H1904" i="15"/>
  <c r="G1906" i="15"/>
  <c r="H1906" i="15"/>
  <c r="G1907" i="15"/>
  <c r="H1907" i="15"/>
  <c r="G1908" i="15"/>
  <c r="H1908" i="15"/>
  <c r="G1909" i="15"/>
  <c r="H1909" i="15"/>
  <c r="G1910" i="15"/>
  <c r="H1910" i="15"/>
  <c r="G1911" i="15"/>
  <c r="H1911" i="15"/>
  <c r="G1912" i="15"/>
  <c r="H1912" i="15"/>
  <c r="G1913" i="15"/>
  <c r="H1913" i="15"/>
  <c r="G1915" i="15"/>
  <c r="H1915" i="15"/>
  <c r="G1916" i="15"/>
  <c r="H1916" i="15"/>
  <c r="G1917" i="15"/>
  <c r="H1917" i="15"/>
  <c r="G1918" i="15"/>
  <c r="H1918" i="15"/>
  <c r="G1920" i="15"/>
  <c r="H1920" i="15"/>
  <c r="G1921" i="15"/>
  <c r="H1921" i="15"/>
  <c r="G1922" i="15"/>
  <c r="H1922" i="15"/>
  <c r="G1923" i="15"/>
  <c r="H1923" i="15"/>
  <c r="G1924" i="15"/>
  <c r="H1924" i="15"/>
  <c r="G1925" i="15"/>
  <c r="H1925" i="15"/>
  <c r="G1926" i="15"/>
  <c r="H1926" i="15"/>
  <c r="G1927" i="15"/>
  <c r="H1927" i="15"/>
  <c r="G1929" i="15"/>
  <c r="H1929" i="15"/>
  <c r="G1930" i="15"/>
  <c r="H1930" i="15"/>
  <c r="G1931" i="15"/>
  <c r="H1931" i="15"/>
  <c r="G1933" i="15"/>
  <c r="H1933" i="15"/>
  <c r="G1934" i="15"/>
  <c r="H1934" i="15"/>
  <c r="G1935" i="15"/>
  <c r="H1935" i="15"/>
  <c r="G1937" i="15"/>
  <c r="H1937" i="15"/>
  <c r="G1938" i="15"/>
  <c r="H1938" i="15"/>
  <c r="G1939" i="15"/>
  <c r="H1939" i="15"/>
  <c r="G1941" i="15"/>
  <c r="H1941" i="15"/>
  <c r="G1942" i="15"/>
  <c r="H1942" i="15"/>
  <c r="G1944" i="15"/>
  <c r="H1944" i="15"/>
  <c r="G1945" i="15"/>
  <c r="H1945" i="15"/>
  <c r="G1946" i="15"/>
  <c r="H1946" i="15"/>
  <c r="G1947" i="15"/>
  <c r="H1947" i="15"/>
  <c r="G1948" i="15"/>
  <c r="H1948" i="15"/>
  <c r="G1950" i="15"/>
  <c r="H1950" i="15"/>
  <c r="G1951" i="15"/>
  <c r="H1951" i="15"/>
  <c r="G1953" i="15"/>
  <c r="H1953" i="15"/>
  <c r="G1954" i="15"/>
  <c r="H1954" i="15"/>
  <c r="G1955" i="15"/>
  <c r="H1955" i="15"/>
  <c r="G1956" i="15"/>
  <c r="H1956" i="15"/>
  <c r="G1957" i="15"/>
  <c r="H1957" i="15"/>
  <c r="G1958" i="15"/>
  <c r="H1958" i="15"/>
  <c r="G1960" i="15"/>
  <c r="H1960" i="15"/>
  <c r="G1961" i="15"/>
  <c r="H1961" i="15"/>
  <c r="G1962" i="15"/>
  <c r="H1962" i="15"/>
  <c r="G1964" i="15"/>
  <c r="H1964" i="15"/>
  <c r="G1965" i="15"/>
  <c r="H1965" i="15"/>
  <c r="G1966" i="15"/>
  <c r="H1966" i="15"/>
  <c r="G1967" i="15"/>
  <c r="H1967" i="15"/>
  <c r="G1968" i="15"/>
  <c r="H1968" i="15"/>
  <c r="G1970" i="15"/>
  <c r="H1970" i="15"/>
  <c r="G1971" i="15"/>
  <c r="H1971" i="15"/>
  <c r="G1972" i="15"/>
  <c r="H1972" i="15"/>
  <c r="G1973" i="15"/>
  <c r="H1973" i="15"/>
  <c r="G1974" i="15"/>
  <c r="H1974" i="15"/>
  <c r="G1975" i="15"/>
  <c r="H1975" i="15"/>
  <c r="G1976" i="15"/>
  <c r="H1976" i="15"/>
  <c r="G1978" i="15"/>
  <c r="H1978" i="15"/>
  <c r="G1979" i="15"/>
  <c r="H1979" i="15"/>
  <c r="G1981" i="15"/>
  <c r="H1981" i="15"/>
  <c r="G1982" i="15"/>
  <c r="H1982" i="15"/>
  <c r="G1983" i="15"/>
  <c r="H1983" i="15"/>
  <c r="G1985" i="15"/>
  <c r="H1985" i="15"/>
  <c r="G1986" i="15"/>
  <c r="H1986" i="15"/>
  <c r="G1987" i="15"/>
  <c r="H1987" i="15"/>
  <c r="G1988" i="15"/>
  <c r="H1988" i="15"/>
  <c r="G1990" i="15"/>
  <c r="H1990" i="15"/>
  <c r="G1991" i="15"/>
  <c r="H1991" i="15"/>
  <c r="G1992" i="15"/>
  <c r="H1992" i="15"/>
  <c r="G1994" i="15"/>
  <c r="H1994" i="15"/>
  <c r="G1995" i="15"/>
  <c r="H1995" i="15"/>
  <c r="G1996" i="15"/>
  <c r="H1996" i="15"/>
  <c r="G1998" i="15"/>
  <c r="H1998" i="15"/>
  <c r="G1999" i="15"/>
  <c r="H1999" i="15"/>
  <c r="G2000" i="15"/>
  <c r="H2000" i="15"/>
  <c r="G2001" i="15"/>
  <c r="H2001" i="15"/>
  <c r="G2004" i="15"/>
  <c r="H2004" i="15"/>
  <c r="G2005" i="15"/>
  <c r="H2005" i="15"/>
  <c r="G2006" i="15"/>
  <c r="H2006" i="15"/>
  <c r="G2008" i="15"/>
  <c r="H2008" i="15"/>
  <c r="G2009" i="15"/>
  <c r="H2009" i="15"/>
  <c r="G2010" i="15"/>
  <c r="H2010" i="15"/>
  <c r="G2011" i="15"/>
  <c r="H2011" i="15"/>
  <c r="G2013" i="15"/>
  <c r="H2013" i="15"/>
  <c r="G2014" i="15"/>
  <c r="H2014" i="15"/>
  <c r="G2015" i="15"/>
  <c r="H2015" i="15"/>
  <c r="G2016" i="15"/>
  <c r="H2016" i="15"/>
  <c r="G2017" i="15"/>
  <c r="H2017" i="15"/>
  <c r="G2018" i="15"/>
  <c r="H2018" i="15"/>
  <c r="G2019" i="15"/>
  <c r="H2019" i="15"/>
  <c r="G2020" i="15"/>
  <c r="H2020" i="15"/>
  <c r="G2021" i="15"/>
  <c r="H2021" i="15"/>
  <c r="G2022" i="15"/>
  <c r="H2022" i="15"/>
  <c r="G2023" i="15"/>
  <c r="H2023" i="15"/>
  <c r="G2024" i="15"/>
  <c r="H2024" i="15"/>
  <c r="G2025" i="15"/>
  <c r="H2025" i="15"/>
  <c r="G2026" i="15"/>
  <c r="H2026" i="15"/>
  <c r="G2027" i="15"/>
  <c r="H2027" i="15"/>
  <c r="G2028" i="15"/>
  <c r="H2028" i="15"/>
  <c r="G2029" i="15"/>
  <c r="H2029" i="15"/>
  <c r="G2030" i="15"/>
  <c r="H2030" i="15"/>
  <c r="G2032" i="15"/>
  <c r="H2032" i="15"/>
  <c r="G2033" i="15"/>
  <c r="H2033" i="15"/>
  <c r="G2034" i="15"/>
  <c r="H2034" i="15"/>
  <c r="G2035" i="15"/>
  <c r="H2035" i="15"/>
  <c r="G2036" i="15"/>
  <c r="H2036" i="15"/>
  <c r="G2037" i="15"/>
  <c r="H2037" i="15"/>
  <c r="G2038" i="15"/>
  <c r="H2038" i="15"/>
  <c r="G2039" i="15"/>
  <c r="H2039" i="15"/>
  <c r="G2040" i="15"/>
  <c r="H2040" i="15"/>
  <c r="G2042" i="15"/>
  <c r="H2042" i="15"/>
  <c r="G2043" i="15"/>
  <c r="H2043" i="15"/>
  <c r="G2044" i="15"/>
  <c r="H2044" i="15"/>
  <c r="G2045" i="15"/>
  <c r="H2045" i="15"/>
  <c r="G2046" i="15"/>
  <c r="H2046" i="15"/>
  <c r="G2047" i="15"/>
  <c r="H2047" i="15"/>
  <c r="G2048" i="15"/>
  <c r="H2048" i="15"/>
  <c r="G2049" i="15"/>
  <c r="H2049" i="15"/>
  <c r="G2050" i="15"/>
  <c r="H2050" i="15"/>
  <c r="G2051" i="15"/>
  <c r="H2051" i="15"/>
  <c r="G2052" i="15"/>
  <c r="H2052" i="15"/>
  <c r="G2054" i="15"/>
  <c r="H2054" i="15"/>
  <c r="G2055" i="15"/>
  <c r="H2055" i="15"/>
  <c r="G2056" i="15"/>
  <c r="H2056" i="15"/>
  <c r="G2057" i="15"/>
  <c r="H2057" i="15"/>
  <c r="G2058" i="15"/>
  <c r="H2058" i="15"/>
  <c r="G2059" i="15"/>
  <c r="H2059" i="15"/>
  <c r="G2060" i="15"/>
  <c r="H2060" i="15"/>
  <c r="G2061" i="15"/>
  <c r="H2061" i="15"/>
  <c r="G2062" i="15"/>
  <c r="H2062" i="15"/>
  <c r="G2063" i="15"/>
  <c r="H2063" i="15"/>
  <c r="G2064" i="15"/>
  <c r="H2064" i="15"/>
  <c r="G2065" i="15"/>
  <c r="H2065" i="15"/>
  <c r="G2066" i="15"/>
  <c r="H2066" i="15"/>
  <c r="G2067" i="15"/>
  <c r="H2067" i="15"/>
  <c r="G2068" i="15"/>
  <c r="H2068" i="15"/>
  <c r="G2069" i="15"/>
  <c r="H2069" i="15"/>
  <c r="G2070" i="15"/>
  <c r="H2070" i="15"/>
  <c r="G2071" i="15"/>
  <c r="H2071" i="15"/>
  <c r="G2072" i="15"/>
  <c r="H2072" i="15"/>
  <c r="G2073" i="15"/>
  <c r="H2073" i="15"/>
  <c r="G2074" i="15"/>
  <c r="H2074" i="15"/>
  <c r="G2075" i="15"/>
  <c r="H2075" i="15"/>
  <c r="G2077" i="15"/>
  <c r="H2077" i="15"/>
  <c r="G2078" i="15"/>
  <c r="H2078" i="15"/>
  <c r="G2079" i="15"/>
  <c r="H2079" i="15"/>
  <c r="G2080" i="15"/>
  <c r="H2080" i="15"/>
  <c r="G2081" i="15"/>
  <c r="H2081" i="15"/>
  <c r="G2082" i="15"/>
  <c r="H2082" i="15"/>
  <c r="G2083" i="15"/>
  <c r="H2083" i="15"/>
  <c r="G2084" i="15"/>
  <c r="H2084" i="15"/>
  <c r="G2085" i="15"/>
  <c r="H2085" i="15"/>
  <c r="G2086" i="15"/>
  <c r="H2086" i="15"/>
  <c r="G2087" i="15"/>
  <c r="H2087" i="15"/>
  <c r="G2088" i="15"/>
  <c r="H2088" i="15"/>
  <c r="G2089" i="15"/>
  <c r="H2089" i="15"/>
  <c r="G2090" i="15"/>
  <c r="H2090" i="15"/>
  <c r="G2091" i="15"/>
  <c r="H2091" i="15"/>
  <c r="G2092" i="15"/>
  <c r="H2092" i="15"/>
  <c r="G2093" i="15"/>
  <c r="H2093" i="15"/>
  <c r="G2094" i="15"/>
  <c r="H2094" i="15"/>
  <c r="G2096" i="15"/>
  <c r="H2096" i="15"/>
  <c r="G2097" i="15"/>
  <c r="H2097" i="15"/>
  <c r="G2098" i="15"/>
  <c r="H2098" i="15"/>
  <c r="G2099" i="15"/>
  <c r="H2099" i="15"/>
  <c r="G2100" i="15"/>
  <c r="H2100" i="15"/>
  <c r="G2101" i="15"/>
  <c r="H2101" i="15"/>
  <c r="G2102" i="15"/>
  <c r="H2102" i="15"/>
  <c r="G2103" i="15"/>
  <c r="H2103" i="15"/>
  <c r="G2104" i="15"/>
  <c r="H2104" i="15"/>
  <c r="G2105" i="15"/>
  <c r="H2105" i="15"/>
  <c r="G2106" i="15"/>
  <c r="H2106" i="15"/>
  <c r="G2108" i="15"/>
  <c r="H2108" i="15"/>
  <c r="G2109" i="15"/>
  <c r="H2109" i="15"/>
  <c r="G2110" i="15"/>
  <c r="H2110" i="15"/>
  <c r="G2111" i="15"/>
  <c r="H2111" i="15"/>
  <c r="G2112" i="15"/>
  <c r="H2112" i="15"/>
  <c r="G2113" i="15"/>
  <c r="H2113" i="15"/>
  <c r="G2114" i="15"/>
  <c r="H2114" i="15"/>
  <c r="G2115" i="15"/>
  <c r="H2115" i="15"/>
  <c r="G2116" i="15"/>
  <c r="H2116" i="15"/>
  <c r="G2117" i="15"/>
  <c r="H2117" i="15"/>
  <c r="G2119" i="15"/>
  <c r="H2119" i="15"/>
  <c r="G2120" i="15"/>
  <c r="H2120" i="15"/>
  <c r="G2121" i="15"/>
  <c r="H2121" i="15"/>
  <c r="G2122" i="15"/>
  <c r="H2122" i="15"/>
  <c r="G2123" i="15"/>
  <c r="H2123" i="15"/>
  <c r="G2124" i="15"/>
  <c r="H2124" i="15"/>
  <c r="G2125" i="15"/>
  <c r="H2125" i="15"/>
  <c r="G2126" i="15"/>
  <c r="H2126" i="15"/>
  <c r="G2127" i="15"/>
  <c r="H2127" i="15"/>
  <c r="G2129" i="15"/>
  <c r="H2129" i="15"/>
  <c r="G2130" i="15"/>
  <c r="H2130" i="15"/>
  <c r="G2131" i="15"/>
  <c r="H2131" i="15"/>
  <c r="G2132" i="15"/>
  <c r="H2132" i="15"/>
  <c r="G2134" i="15"/>
  <c r="H2134" i="15"/>
  <c r="G2135" i="15"/>
  <c r="H2135" i="15"/>
  <c r="G2136" i="15"/>
  <c r="H2136" i="15"/>
  <c r="G2137" i="15"/>
  <c r="H2137" i="15"/>
  <c r="G2138" i="15"/>
  <c r="H2138" i="15"/>
  <c r="G2139" i="15"/>
  <c r="H2139" i="15"/>
  <c r="G2141" i="15"/>
  <c r="H2141" i="15"/>
  <c r="G2142" i="15"/>
  <c r="H2142" i="15"/>
  <c r="G2143" i="15"/>
  <c r="H2143" i="15"/>
  <c r="G2144" i="15"/>
  <c r="H2144" i="15"/>
  <c r="G2145" i="15"/>
  <c r="H2145" i="15"/>
  <c r="G2146" i="15"/>
  <c r="H2146" i="15"/>
  <c r="G2147" i="15"/>
  <c r="H2147" i="15"/>
  <c r="G2148" i="15"/>
  <c r="H2148" i="15"/>
  <c r="G2149" i="15"/>
  <c r="H2149" i="15"/>
  <c r="G2150" i="15"/>
  <c r="H2150" i="15"/>
  <c r="G2151" i="15"/>
  <c r="H2151" i="15"/>
  <c r="G2152" i="15"/>
  <c r="H2152" i="15"/>
  <c r="G2154" i="15"/>
  <c r="H2154" i="15"/>
  <c r="G2155" i="15"/>
  <c r="H2155" i="15"/>
  <c r="G2156" i="15"/>
  <c r="H2156" i="15"/>
  <c r="G2157" i="15"/>
  <c r="H2157" i="15"/>
  <c r="G2158" i="15"/>
  <c r="H2158" i="15"/>
  <c r="G2159" i="15"/>
  <c r="H2159" i="15"/>
  <c r="G2160" i="15"/>
  <c r="H2160" i="15"/>
  <c r="G2161" i="15"/>
  <c r="H2161" i="15"/>
  <c r="G2162" i="15"/>
  <c r="H2162" i="15"/>
  <c r="G2163" i="15"/>
  <c r="H2163" i="15"/>
  <c r="G2164" i="15"/>
  <c r="H2164" i="15"/>
  <c r="G2165" i="15"/>
  <c r="H2165" i="15"/>
  <c r="G2167" i="15"/>
  <c r="H2167" i="15"/>
  <c r="G2168" i="15"/>
  <c r="H2168" i="15"/>
  <c r="G2169" i="15"/>
  <c r="H2169" i="15"/>
  <c r="G2170" i="15"/>
  <c r="H2170" i="15"/>
  <c r="G2171" i="15"/>
  <c r="H2171" i="15"/>
  <c r="G2172" i="15"/>
  <c r="H2172" i="15"/>
  <c r="G2173" i="15"/>
  <c r="H2173" i="15"/>
  <c r="G2175" i="15"/>
  <c r="H2175" i="15"/>
  <c r="G2176" i="15"/>
  <c r="H2176" i="15"/>
  <c r="G2177" i="15"/>
  <c r="H2177" i="15"/>
  <c r="G2178" i="15"/>
  <c r="H2178" i="15"/>
  <c r="G2179" i="15"/>
  <c r="H2179" i="15"/>
  <c r="G2180" i="15"/>
  <c r="H2180" i="15"/>
  <c r="G2181" i="15"/>
  <c r="H2181" i="15"/>
  <c r="G2182" i="15"/>
  <c r="H2182" i="15"/>
  <c r="G2183" i="15"/>
  <c r="H2183" i="15"/>
  <c r="G2184" i="15"/>
  <c r="H2184" i="15"/>
  <c r="G2186" i="15"/>
  <c r="H2186" i="15"/>
  <c r="G2187" i="15"/>
  <c r="H2187" i="15"/>
  <c r="G2188" i="15"/>
  <c r="H2188" i="15"/>
  <c r="G2189" i="15"/>
  <c r="H2189" i="15"/>
  <c r="G2190" i="15"/>
  <c r="H2190" i="15"/>
  <c r="G2191" i="15"/>
  <c r="H2191" i="15"/>
  <c r="G2192" i="15"/>
  <c r="H2192" i="15"/>
  <c r="G2193" i="15"/>
  <c r="H2193" i="15"/>
  <c r="G2194" i="15"/>
  <c r="H2194" i="15"/>
  <c r="G2195" i="15"/>
  <c r="H2195" i="15"/>
  <c r="G2197" i="15"/>
  <c r="H2197" i="15"/>
  <c r="G2198" i="15"/>
  <c r="H2198" i="15"/>
  <c r="G2199" i="15"/>
  <c r="H2199" i="15"/>
  <c r="G2200" i="15"/>
  <c r="H2200" i="15"/>
  <c r="G2201" i="15"/>
  <c r="H2201" i="15"/>
  <c r="G2202" i="15"/>
  <c r="H2202" i="15"/>
  <c r="G2203" i="15"/>
  <c r="H2203" i="15"/>
  <c r="G2204" i="15"/>
  <c r="H2204" i="15"/>
  <c r="G2205" i="15"/>
  <c r="H2205" i="15"/>
  <c r="G2206" i="15"/>
  <c r="H2206" i="15"/>
  <c r="G2207" i="15"/>
  <c r="H2207" i="15"/>
  <c r="G2209" i="15"/>
  <c r="H2209" i="15"/>
  <c r="G2210" i="15"/>
  <c r="H2210" i="15"/>
  <c r="G2211" i="15"/>
  <c r="H2211" i="15"/>
  <c r="G2212" i="15"/>
  <c r="H2212" i="15"/>
  <c r="G2213" i="15"/>
  <c r="H2213" i="15"/>
  <c r="G2215" i="15"/>
  <c r="H2215" i="15"/>
  <c r="G2216" i="15"/>
  <c r="H2216" i="15"/>
  <c r="G2217" i="15"/>
  <c r="H2217" i="15"/>
  <c r="G2218" i="15"/>
  <c r="H2218" i="15"/>
  <c r="G2219" i="15"/>
  <c r="H2219" i="15"/>
  <c r="G2220" i="15"/>
  <c r="H2220" i="15"/>
  <c r="G2221" i="15"/>
  <c r="H2221" i="15"/>
  <c r="G2222" i="15"/>
  <c r="H2222" i="15"/>
  <c r="G2224" i="15"/>
  <c r="H2224" i="15"/>
  <c r="G2225" i="15"/>
  <c r="H2225" i="15"/>
  <c r="G2226" i="15"/>
  <c r="H2226" i="15"/>
  <c r="G2228" i="15"/>
  <c r="H2228" i="15"/>
  <c r="G2229" i="15"/>
  <c r="H2229" i="15"/>
  <c r="G2230" i="15"/>
  <c r="H2230" i="15"/>
  <c r="G2231" i="15"/>
  <c r="H2231" i="15"/>
  <c r="G2232" i="15"/>
  <c r="H2232" i="15"/>
  <c r="G2234" i="15"/>
  <c r="H2234" i="15"/>
  <c r="G2235" i="15"/>
  <c r="H2235" i="15"/>
  <c r="G2236" i="15"/>
  <c r="H2236" i="15"/>
  <c r="G2238" i="15"/>
  <c r="H2238" i="15"/>
  <c r="G2239" i="15"/>
  <c r="H2239" i="15"/>
  <c r="G2240" i="15"/>
  <c r="H2240" i="15"/>
  <c r="G2241" i="15"/>
  <c r="H2241" i="15"/>
  <c r="G2242" i="15"/>
  <c r="H2242" i="15"/>
  <c r="G2243" i="15"/>
  <c r="H2243" i="15"/>
  <c r="G2244" i="15"/>
  <c r="H2244" i="15"/>
  <c r="G2245" i="15"/>
  <c r="H2245" i="15"/>
  <c r="G2246" i="15"/>
  <c r="H2246" i="15"/>
  <c r="G2247" i="15"/>
  <c r="H2247" i="15"/>
  <c r="G2249" i="15"/>
  <c r="H2249" i="15"/>
  <c r="G2250" i="15"/>
  <c r="H2250" i="15"/>
  <c r="G2251" i="15"/>
  <c r="H2251" i="15"/>
  <c r="G2252" i="15"/>
  <c r="H2252" i="15"/>
  <c r="G2253" i="15"/>
  <c r="H2253" i="15"/>
  <c r="G2254" i="15"/>
  <c r="H2254" i="15"/>
  <c r="G2255" i="15"/>
  <c r="H2255" i="15"/>
  <c r="G2256" i="15"/>
  <c r="H2256" i="15"/>
  <c r="G2257" i="15"/>
  <c r="H2257" i="15"/>
  <c r="G2258" i="15"/>
  <c r="H2258" i="15"/>
  <c r="G2259" i="15"/>
  <c r="H2259" i="15"/>
  <c r="G2260" i="15"/>
  <c r="H2260" i="15"/>
  <c r="G2261" i="15"/>
  <c r="H2261" i="15"/>
  <c r="G2262" i="15"/>
  <c r="H2262" i="15"/>
  <c r="G2263" i="15"/>
  <c r="H2263" i="15"/>
  <c r="G2264" i="15"/>
  <c r="H2264" i="15"/>
  <c r="G2265" i="15"/>
  <c r="H2265" i="15"/>
  <c r="G2267" i="15"/>
  <c r="H2267" i="15"/>
  <c r="G2268" i="15"/>
  <c r="H2268" i="15"/>
  <c r="G2269" i="15"/>
  <c r="H2269" i="15"/>
  <c r="G2271" i="15"/>
  <c r="H2271" i="15"/>
  <c r="G2272" i="15"/>
  <c r="H2272" i="15"/>
  <c r="G2273" i="15"/>
  <c r="H2273" i="15"/>
  <c r="G2275" i="15"/>
  <c r="H2275" i="15"/>
  <c r="G2276" i="15"/>
  <c r="H2276" i="15"/>
  <c r="G2278" i="15"/>
  <c r="H2278" i="15"/>
  <c r="G2279" i="15"/>
  <c r="H2279" i="15"/>
  <c r="G2280" i="15"/>
  <c r="H2280" i="15"/>
  <c r="G2281" i="15"/>
  <c r="H2281" i="15"/>
  <c r="G2282" i="15"/>
  <c r="H2282" i="15"/>
  <c r="G2283" i="15"/>
  <c r="H2283" i="15"/>
  <c r="G2284" i="15"/>
  <c r="H2284" i="15"/>
  <c r="G2285" i="15"/>
  <c r="H2285" i="15"/>
  <c r="G2286" i="15"/>
  <c r="H2286" i="15"/>
  <c r="G2287" i="15"/>
  <c r="H2287" i="15"/>
  <c r="G2288" i="15"/>
  <c r="H2288" i="15"/>
  <c r="G2289" i="15"/>
  <c r="H2289" i="15"/>
  <c r="G2290" i="15"/>
  <c r="H2290" i="15"/>
  <c r="G2291" i="15"/>
  <c r="H2291" i="15"/>
  <c r="G2292" i="15"/>
  <c r="H2292" i="15"/>
  <c r="G2293" i="15"/>
  <c r="H2293" i="15"/>
  <c r="G2294" i="15"/>
  <c r="H2294" i="15"/>
  <c r="G2295" i="15"/>
  <c r="H2295" i="15"/>
  <c r="G2296" i="15"/>
  <c r="H2296" i="15"/>
  <c r="G2297" i="15"/>
  <c r="H2297" i="15"/>
  <c r="G2298" i="15"/>
  <c r="H2298" i="15"/>
  <c r="G2299" i="15"/>
  <c r="H2299" i="15"/>
  <c r="G2300" i="15"/>
  <c r="H2300" i="15"/>
  <c r="G2302" i="15"/>
  <c r="H2302" i="15"/>
  <c r="G2303" i="15"/>
  <c r="H2303" i="15"/>
  <c r="G2304" i="15"/>
  <c r="H2304" i="15"/>
  <c r="G2305" i="15"/>
  <c r="H2305" i="15"/>
  <c r="G2306" i="15"/>
  <c r="H2306" i="15"/>
  <c r="G2308" i="15"/>
  <c r="H2308" i="15"/>
  <c r="G2309" i="15"/>
  <c r="H2309" i="15"/>
  <c r="G2310" i="15"/>
  <c r="H2310" i="15"/>
  <c r="G2311" i="15"/>
  <c r="H2311" i="15"/>
  <c r="G2312" i="15"/>
  <c r="H2312" i="15"/>
  <c r="G2313" i="15"/>
  <c r="H2313" i="15"/>
  <c r="G2314" i="15"/>
  <c r="H2314" i="15"/>
  <c r="G2315" i="15"/>
  <c r="H2315" i="15"/>
  <c r="G2316" i="15"/>
  <c r="H2316" i="15"/>
  <c r="G2317" i="15"/>
  <c r="H2317" i="15"/>
  <c r="G2318" i="15"/>
  <c r="H2318" i="15"/>
  <c r="G2319" i="15"/>
  <c r="H2319" i="15"/>
  <c r="G2320" i="15"/>
  <c r="H2320" i="15"/>
  <c r="G2321" i="15"/>
  <c r="H2321" i="15"/>
  <c r="G2323" i="15"/>
  <c r="H2323" i="15"/>
  <c r="G2324" i="15"/>
  <c r="H2324" i="15"/>
  <c r="G2325" i="15"/>
  <c r="H2325" i="15"/>
  <c r="G2326" i="15"/>
  <c r="H2326" i="15"/>
  <c r="G2327" i="15"/>
  <c r="H2327" i="15"/>
  <c r="G2328" i="15"/>
  <c r="H2328" i="15"/>
  <c r="G2329" i="15"/>
  <c r="H2329" i="15"/>
  <c r="G2330" i="15"/>
  <c r="H2330" i="15"/>
  <c r="G2331" i="15"/>
  <c r="H2331" i="15"/>
  <c r="G2333" i="15"/>
  <c r="H2333" i="15"/>
  <c r="G2334" i="15"/>
  <c r="H2334" i="15"/>
  <c r="G2335" i="15"/>
  <c r="H2335" i="15"/>
  <c r="G2336" i="15"/>
  <c r="H2336" i="15"/>
  <c r="G2338" i="15"/>
  <c r="H2338" i="15"/>
  <c r="G2339" i="15"/>
  <c r="H2339" i="15"/>
  <c r="G2340" i="15"/>
  <c r="H2340" i="15"/>
  <c r="G2342" i="15"/>
  <c r="H2342" i="15"/>
  <c r="G2343" i="15"/>
  <c r="H2343" i="15"/>
  <c r="G2344" i="15"/>
  <c r="H2344" i="15"/>
  <c r="G2345" i="15"/>
  <c r="H2345" i="15"/>
  <c r="G2346" i="15"/>
  <c r="H2346" i="15"/>
  <c r="G2347" i="15"/>
  <c r="H2347" i="15"/>
  <c r="G2349" i="15"/>
  <c r="H2349" i="15"/>
  <c r="G2350" i="15"/>
  <c r="H2350" i="15"/>
  <c r="G2351" i="15"/>
  <c r="H2351" i="15"/>
  <c r="G2352" i="15"/>
  <c r="H2352" i="15"/>
  <c r="G2354" i="15"/>
  <c r="H2354" i="15"/>
  <c r="G2355" i="15"/>
  <c r="H2355" i="15"/>
  <c r="G2357" i="15"/>
  <c r="H2357" i="15"/>
  <c r="G2358" i="15"/>
  <c r="H2358" i="15"/>
  <c r="G2359" i="15"/>
  <c r="H2359" i="15"/>
  <c r="G2360" i="15"/>
  <c r="H2360" i="15"/>
  <c r="G2361" i="15"/>
  <c r="H2361" i="15"/>
  <c r="G2362" i="15"/>
  <c r="H2362" i="15"/>
  <c r="G2363" i="15"/>
  <c r="H2363" i="15"/>
  <c r="G2364" i="15"/>
  <c r="H2364" i="15"/>
  <c r="G2366" i="15"/>
  <c r="H2366" i="15"/>
  <c r="G2367" i="15"/>
  <c r="H2367" i="15"/>
  <c r="G2368" i="15"/>
  <c r="H2368" i="15"/>
  <c r="G2370" i="15"/>
  <c r="H2370" i="15"/>
  <c r="G2371" i="15"/>
  <c r="H2371" i="15"/>
  <c r="G2372" i="15"/>
  <c r="H2372" i="15"/>
  <c r="G2373" i="15"/>
  <c r="H2373" i="15"/>
  <c r="G2374" i="15"/>
  <c r="H2374" i="15"/>
  <c r="G2376" i="15"/>
  <c r="H2376" i="15"/>
  <c r="G2377" i="15"/>
  <c r="H2377" i="15"/>
  <c r="G2378" i="15"/>
  <c r="H2378" i="15"/>
  <c r="G2379" i="15"/>
  <c r="H2379" i="15"/>
  <c r="G2380" i="15"/>
  <c r="H2380" i="15"/>
  <c r="G2381" i="15"/>
  <c r="H2381" i="15"/>
  <c r="G2382" i="15"/>
  <c r="H2382" i="15"/>
  <c r="G2383" i="15"/>
  <c r="H2383" i="15"/>
  <c r="G2384" i="15"/>
  <c r="H2384" i="15"/>
  <c r="G2385" i="15"/>
  <c r="H2385" i="15"/>
  <c r="G2386" i="15"/>
  <c r="H2386" i="15"/>
  <c r="G2388" i="15"/>
  <c r="H2388" i="15"/>
  <c r="G2389" i="15"/>
  <c r="H2389" i="15"/>
  <c r="G2390" i="15"/>
  <c r="H2390" i="15"/>
  <c r="G2391" i="15"/>
  <c r="H2391" i="15"/>
  <c r="G2392" i="15"/>
  <c r="H2392" i="15"/>
  <c r="G2393" i="15"/>
  <c r="H2393" i="15"/>
  <c r="G2394" i="15"/>
  <c r="H2394" i="15"/>
  <c r="G2395" i="15"/>
  <c r="H2395" i="15"/>
  <c r="G2396" i="15"/>
  <c r="H2396" i="15"/>
  <c r="G2398" i="15"/>
  <c r="H2398" i="15"/>
  <c r="G2399" i="15"/>
  <c r="H2399" i="15"/>
  <c r="G2400" i="15"/>
  <c r="H2400" i="15"/>
  <c r="G2401" i="15"/>
  <c r="H2401" i="15"/>
  <c r="G2403" i="15"/>
  <c r="H2403" i="15"/>
  <c r="G2404" i="15"/>
  <c r="H2404" i="15"/>
  <c r="G2405" i="15"/>
  <c r="H2405" i="15"/>
  <c r="G2406" i="15"/>
  <c r="H2406" i="15"/>
  <c r="G2407" i="15"/>
  <c r="H2407" i="15"/>
  <c r="G2408" i="15"/>
  <c r="H2408" i="15"/>
  <c r="G2409" i="15"/>
  <c r="H2409" i="15"/>
  <c r="G2410" i="15"/>
  <c r="H2410" i="15"/>
  <c r="G2411" i="15"/>
  <c r="H2411" i="15"/>
  <c r="G2412" i="15"/>
  <c r="H2412" i="15"/>
  <c r="G2413" i="15"/>
  <c r="H2413" i="15"/>
  <c r="G2414" i="15"/>
  <c r="H2414" i="15"/>
  <c r="G2416" i="15"/>
  <c r="H2416" i="15"/>
  <c r="G2417" i="15"/>
  <c r="H2417" i="15"/>
  <c r="G2418" i="15"/>
  <c r="H2418" i="15"/>
  <c r="G2419" i="15"/>
  <c r="H2419" i="15"/>
  <c r="G2420" i="15"/>
  <c r="H2420" i="15"/>
  <c r="G2421" i="15"/>
  <c r="H2421" i="15"/>
  <c r="G2422" i="15"/>
  <c r="H2422" i="15"/>
  <c r="G2423" i="15"/>
  <c r="H2423" i="15"/>
  <c r="G2424" i="15"/>
  <c r="H2424" i="15"/>
  <c r="G2425" i="15"/>
  <c r="H2425" i="15"/>
  <c r="G2427" i="15"/>
  <c r="H2427" i="15"/>
  <c r="G2428" i="15"/>
  <c r="H2428" i="15"/>
  <c r="G2429" i="15"/>
  <c r="H2429" i="15"/>
  <c r="G2430" i="15"/>
  <c r="H2430" i="15"/>
  <c r="G2431" i="15"/>
  <c r="H2431" i="15"/>
  <c r="G2433" i="15"/>
  <c r="H2433" i="15"/>
  <c r="G2434" i="15"/>
  <c r="H2434" i="15"/>
  <c r="G2435" i="15"/>
  <c r="H2435" i="15"/>
  <c r="G2436" i="15"/>
  <c r="H2436" i="15"/>
  <c r="G2438" i="15"/>
  <c r="H2438" i="15"/>
  <c r="G2439" i="15"/>
  <c r="H2439" i="15"/>
  <c r="G2440" i="15"/>
  <c r="H2440" i="15"/>
  <c r="G2441" i="15"/>
  <c r="H2441" i="15"/>
  <c r="G2443" i="15"/>
  <c r="H2443" i="15"/>
  <c r="G2444" i="15"/>
  <c r="H2444" i="15"/>
  <c r="G2445" i="15"/>
  <c r="H2445" i="15"/>
  <c r="G2446" i="15"/>
  <c r="H2446" i="15"/>
  <c r="G2447" i="15"/>
  <c r="H2447" i="15"/>
  <c r="G2448" i="15"/>
  <c r="H2448" i="15"/>
  <c r="G2449" i="15"/>
  <c r="H2449" i="15"/>
  <c r="G2450" i="15"/>
  <c r="H2450" i="15"/>
  <c r="G2451" i="15"/>
  <c r="H2451" i="15"/>
  <c r="G2452" i="15"/>
  <c r="H2452" i="15"/>
  <c r="G2453" i="15"/>
  <c r="H2453" i="15"/>
  <c r="G2454" i="15"/>
  <c r="H2454" i="15"/>
  <c r="G2455" i="15"/>
  <c r="H2455" i="15"/>
  <c r="G2456" i="15"/>
  <c r="H2456" i="15"/>
  <c r="G2458" i="15"/>
  <c r="H2458" i="15"/>
  <c r="G2459" i="15"/>
  <c r="H2459" i="15"/>
  <c r="G2461" i="15"/>
  <c r="H2461" i="15"/>
  <c r="G2462" i="15"/>
  <c r="H2462" i="15"/>
  <c r="G2463" i="15"/>
  <c r="H2463" i="15"/>
  <c r="G2464" i="15"/>
  <c r="H2464" i="15"/>
  <c r="G2465" i="15"/>
  <c r="H2465" i="15"/>
  <c r="G2466" i="15"/>
  <c r="H2466" i="15"/>
  <c r="G2467" i="15"/>
  <c r="H2467" i="15"/>
  <c r="G2468" i="15"/>
  <c r="H2468" i="15"/>
  <c r="G2469" i="15"/>
  <c r="H2469" i="15"/>
  <c r="G2470" i="15"/>
  <c r="H2470" i="15"/>
  <c r="G2472" i="15"/>
  <c r="H2472" i="15"/>
  <c r="G2473" i="15"/>
  <c r="H2473" i="15"/>
  <c r="G2474" i="15"/>
  <c r="H2474" i="15"/>
  <c r="G2475" i="15"/>
  <c r="H2475" i="15"/>
  <c r="G2476" i="15"/>
  <c r="H2476" i="15"/>
  <c r="G2477" i="15"/>
  <c r="H2477" i="15"/>
  <c r="G2478" i="15"/>
  <c r="H2478" i="15"/>
  <c r="G2479" i="15"/>
  <c r="H2479" i="15"/>
  <c r="G2480" i="15"/>
  <c r="H2480" i="15"/>
  <c r="G2481" i="15"/>
  <c r="H2481" i="15"/>
  <c r="G2482" i="15"/>
  <c r="H2482" i="15"/>
  <c r="G2484" i="15"/>
  <c r="H2484" i="15"/>
  <c r="G2485" i="15"/>
  <c r="H2485" i="15"/>
  <c r="G2486" i="15"/>
  <c r="H2486" i="15"/>
  <c r="G2487" i="15"/>
  <c r="H2487" i="15"/>
  <c r="G2488" i="15"/>
  <c r="H2488" i="15"/>
  <c r="G2489" i="15"/>
  <c r="H2489" i="15"/>
  <c r="G2491" i="15"/>
  <c r="H2491" i="15"/>
  <c r="G2492" i="15"/>
  <c r="H2492" i="15"/>
  <c r="G2493" i="15"/>
  <c r="H2493" i="15"/>
  <c r="G2494" i="15"/>
  <c r="H2494" i="15"/>
  <c r="G2496" i="15"/>
  <c r="H2496" i="15"/>
  <c r="G2497" i="15"/>
  <c r="H2497" i="15"/>
  <c r="G2499" i="15"/>
  <c r="H2499" i="15"/>
  <c r="G2500" i="15"/>
  <c r="H2500" i="15"/>
  <c r="G2501" i="15"/>
  <c r="H2501" i="15"/>
  <c r="G2502" i="15"/>
  <c r="H2502" i="15"/>
  <c r="G2503" i="15"/>
  <c r="H2503" i="15"/>
  <c r="G2504" i="15"/>
  <c r="H2504" i="15"/>
  <c r="G2505" i="15"/>
  <c r="H2505" i="15"/>
  <c r="G2507" i="15"/>
  <c r="H2507" i="15"/>
  <c r="G2508" i="15"/>
  <c r="H2508" i="15"/>
  <c r="G2509" i="15"/>
  <c r="H2509" i="15"/>
  <c r="G2510" i="15"/>
  <c r="H2510" i="15"/>
  <c r="G2511" i="15"/>
  <c r="H2511" i="15"/>
  <c r="G2512" i="15"/>
  <c r="H2512" i="15"/>
  <c r="G2513" i="15"/>
  <c r="H2513" i="15"/>
  <c r="G2514" i="15"/>
  <c r="H2514" i="15"/>
  <c r="G2516" i="15"/>
  <c r="H2516" i="15"/>
  <c r="G2517" i="15"/>
  <c r="H2517" i="15"/>
  <c r="G2518" i="15"/>
  <c r="H2518" i="15"/>
  <c r="G2520" i="15"/>
  <c r="H2520" i="15"/>
  <c r="G2521" i="15"/>
  <c r="H2521" i="15"/>
  <c r="G2523" i="15"/>
  <c r="H2523" i="15"/>
  <c r="G2524" i="15"/>
  <c r="H2524" i="15"/>
  <c r="G2525" i="15"/>
  <c r="H2525" i="15"/>
  <c r="G2527" i="15"/>
  <c r="H2527" i="15"/>
  <c r="G2528" i="15"/>
  <c r="H2528" i="15"/>
  <c r="G2529" i="15"/>
  <c r="H2529" i="15"/>
  <c r="G2530" i="15"/>
  <c r="H2530" i="15"/>
  <c r="G2532" i="15"/>
  <c r="H2532" i="15"/>
  <c r="G2533" i="15"/>
  <c r="H2533" i="15"/>
  <c r="G2534" i="15"/>
  <c r="H2534" i="15"/>
  <c r="G2535" i="15"/>
  <c r="H2535" i="15"/>
  <c r="G2537" i="15"/>
  <c r="H2537" i="15"/>
  <c r="G2538" i="15"/>
  <c r="H2538" i="15"/>
  <c r="G2539" i="15"/>
  <c r="H2539" i="15"/>
  <c r="G2540" i="15"/>
  <c r="H2540" i="15"/>
  <c r="G2542" i="15"/>
  <c r="H2542" i="15"/>
  <c r="G2543" i="15"/>
  <c r="H2543" i="15"/>
  <c r="G2544" i="15"/>
  <c r="H2544" i="15"/>
  <c r="G2545" i="15"/>
  <c r="H2545" i="15"/>
  <c r="G2546" i="15"/>
  <c r="H2546" i="15"/>
  <c r="G2548" i="15"/>
  <c r="H2548" i="15"/>
  <c r="G2549" i="15"/>
  <c r="H2549" i="15"/>
  <c r="G2550" i="15"/>
  <c r="H2550" i="15"/>
  <c r="G2552" i="15"/>
  <c r="H2552" i="15"/>
  <c r="G2553" i="15"/>
  <c r="H2553" i="15"/>
  <c r="G2554" i="15"/>
  <c r="H2554" i="15"/>
  <c r="G2555" i="15"/>
  <c r="H2555" i="15"/>
  <c r="G2556" i="15"/>
  <c r="H2556" i="15"/>
  <c r="G2557" i="15"/>
  <c r="H2557" i="15"/>
  <c r="G2559" i="15"/>
  <c r="H2559" i="15"/>
  <c r="G2560" i="15"/>
  <c r="H2560" i="15"/>
  <c r="G2561" i="15"/>
  <c r="H2561" i="15"/>
  <c r="G2562" i="15"/>
  <c r="H2562" i="15"/>
  <c r="G2564" i="15"/>
  <c r="H2564" i="15"/>
  <c r="G2565" i="15"/>
  <c r="H2565" i="15"/>
  <c r="G2566" i="15"/>
  <c r="H2566" i="15"/>
  <c r="G2567" i="15"/>
  <c r="H2567" i="15"/>
  <c r="G2569" i="15"/>
  <c r="H2569" i="15"/>
  <c r="G2570" i="15"/>
  <c r="H2570" i="15"/>
  <c r="G2571" i="15"/>
  <c r="H2571" i="15"/>
  <c r="G2572" i="15"/>
  <c r="H2572" i="15"/>
  <c r="G2573" i="15"/>
  <c r="H2573" i="15"/>
  <c r="G2574" i="15"/>
  <c r="H2574" i="15"/>
  <c r="G2576" i="15"/>
  <c r="H2576" i="15"/>
  <c r="G2577" i="15"/>
  <c r="H2577" i="15"/>
  <c r="G2578" i="15"/>
  <c r="H2578" i="15"/>
  <c r="G2579" i="15"/>
  <c r="H2579" i="15"/>
  <c r="G2581" i="15"/>
  <c r="H2581" i="15"/>
  <c r="G2582" i="15"/>
  <c r="H2582" i="15"/>
  <c r="G2583" i="15"/>
  <c r="H2583" i="15"/>
  <c r="G2584" i="15"/>
  <c r="H2584" i="15"/>
  <c r="G2586" i="15"/>
  <c r="H2586" i="15"/>
  <c r="G2587" i="15"/>
  <c r="H2587" i="15"/>
  <c r="G2588" i="15"/>
  <c r="H2588" i="15"/>
  <c r="G2589" i="15"/>
  <c r="H2589" i="15"/>
  <c r="G2590" i="15"/>
  <c r="H2590" i="15"/>
  <c r="G2592" i="15"/>
  <c r="H2592" i="15"/>
  <c r="G2593" i="15"/>
  <c r="H2593" i="15"/>
  <c r="G2594" i="15"/>
  <c r="H2594" i="15"/>
  <c r="G2596" i="15"/>
  <c r="H2596" i="15"/>
  <c r="G2597" i="15"/>
  <c r="H2597" i="15"/>
  <c r="G2598" i="15"/>
  <c r="H2598" i="15"/>
  <c r="G2599" i="15"/>
  <c r="H2599" i="15"/>
  <c r="G2602" i="15"/>
  <c r="H2602" i="15"/>
  <c r="G2603" i="15"/>
  <c r="H2603" i="15"/>
  <c r="G2605" i="15"/>
  <c r="H2605" i="15"/>
  <c r="G2606" i="15"/>
  <c r="H2606" i="15"/>
  <c r="G2607" i="15"/>
  <c r="H2607" i="15"/>
  <c r="G2608" i="15"/>
  <c r="H2608" i="15"/>
  <c r="G2610" i="15"/>
  <c r="H2610" i="15"/>
  <c r="G2611" i="15"/>
  <c r="H2611" i="15"/>
  <c r="G2613" i="15"/>
  <c r="H2613" i="15"/>
  <c r="G2614" i="15"/>
  <c r="H2614" i="15"/>
  <c r="G2615" i="15"/>
  <c r="H2615" i="15"/>
  <c r="G2616" i="15"/>
  <c r="H2616" i="15"/>
  <c r="G2617" i="15"/>
  <c r="H2617" i="15"/>
  <c r="G2618" i="15"/>
  <c r="H2618" i="15"/>
  <c r="G2619" i="15"/>
  <c r="H2619" i="15"/>
  <c r="G2620" i="15"/>
  <c r="H2620" i="15"/>
  <c r="G2622" i="15"/>
  <c r="H2622" i="15"/>
  <c r="G2623" i="15"/>
  <c r="H2623" i="15"/>
  <c r="G2624" i="15"/>
  <c r="H2624" i="15"/>
  <c r="G2625" i="15"/>
  <c r="H2625" i="15"/>
  <c r="G2626" i="15"/>
  <c r="H2626" i="15"/>
  <c r="G2627" i="15"/>
  <c r="H2627" i="15"/>
  <c r="G2629" i="15"/>
  <c r="H2629" i="15"/>
  <c r="G2630" i="15"/>
  <c r="H2630" i="15"/>
  <c r="G2631" i="15"/>
  <c r="H2631" i="15"/>
  <c r="G2632" i="15"/>
  <c r="H2632" i="15"/>
  <c r="G2633" i="15"/>
  <c r="H2633" i="15"/>
  <c r="G2634" i="15"/>
  <c r="H2634" i="15"/>
  <c r="G2636" i="15"/>
  <c r="H2636" i="15"/>
  <c r="G2637" i="15"/>
  <c r="H2637" i="15"/>
  <c r="G2639" i="15"/>
  <c r="H2639" i="15"/>
  <c r="G2640" i="15"/>
  <c r="H2640" i="15"/>
  <c r="G2641" i="15"/>
  <c r="H2641" i="15"/>
  <c r="G2642" i="15"/>
  <c r="H2642" i="15"/>
  <c r="G2644" i="15"/>
  <c r="H2644" i="15"/>
  <c r="G2645" i="15"/>
  <c r="H2645" i="15"/>
  <c r="G2647" i="15"/>
  <c r="H2647" i="15"/>
  <c r="G2648" i="15"/>
  <c r="H2648" i="15"/>
  <c r="G2649" i="15"/>
  <c r="H2649" i="15"/>
  <c r="G2650" i="15"/>
  <c r="H2650" i="15"/>
  <c r="G2651" i="15"/>
  <c r="H2651" i="15"/>
  <c r="G2652" i="15"/>
  <c r="H2652" i="15"/>
  <c r="G2653" i="15"/>
  <c r="H2653" i="15"/>
  <c r="G2654" i="15"/>
  <c r="H2654" i="15"/>
  <c r="G2656" i="15"/>
  <c r="H2656" i="15"/>
  <c r="G2657" i="15"/>
  <c r="H2657" i="15"/>
  <c r="G2659" i="15"/>
  <c r="H2659" i="15"/>
  <c r="G2660" i="15"/>
  <c r="H2660" i="15"/>
  <c r="G2662" i="15"/>
  <c r="H2662" i="15"/>
  <c r="G2663" i="15"/>
  <c r="H2663" i="15"/>
  <c r="G2665" i="15"/>
  <c r="H2665" i="15"/>
  <c r="G2666" i="15"/>
  <c r="H2666" i="15"/>
  <c r="G2668" i="15"/>
  <c r="H2668" i="15"/>
  <c r="G2669" i="15"/>
  <c r="H2669" i="15"/>
  <c r="G2671" i="15"/>
  <c r="H2671" i="15"/>
  <c r="G2672" i="15"/>
  <c r="H2672" i="15"/>
  <c r="G2674" i="15"/>
  <c r="H2674" i="15"/>
  <c r="G2675" i="15"/>
  <c r="H2675" i="15"/>
  <c r="G2676" i="15"/>
  <c r="H2676" i="15"/>
  <c r="G2677" i="15"/>
  <c r="H2677" i="15"/>
  <c r="G2678" i="15"/>
  <c r="H2678" i="15"/>
  <c r="G2679" i="15"/>
  <c r="H2679" i="15"/>
  <c r="G2681" i="15"/>
  <c r="H2681" i="15"/>
  <c r="G2682" i="15"/>
  <c r="H2682" i="15"/>
  <c r="G2683" i="15"/>
  <c r="H2683" i="15"/>
  <c r="G2684" i="15"/>
  <c r="H2684" i="15"/>
  <c r="G2685" i="15"/>
  <c r="H2685" i="15"/>
  <c r="G2686" i="15"/>
  <c r="H2686" i="15"/>
  <c r="G2687" i="15"/>
  <c r="H2687" i="15"/>
  <c r="G2688" i="15"/>
  <c r="H2688" i="15"/>
  <c r="G2689" i="15"/>
  <c r="H2689" i="15"/>
  <c r="G2690" i="15"/>
  <c r="H2690" i="15"/>
  <c r="G2691" i="15"/>
  <c r="H2691" i="15"/>
  <c r="G2692" i="15"/>
  <c r="H2692" i="15"/>
  <c r="G2693" i="15"/>
  <c r="H2693" i="15"/>
  <c r="G2694" i="15"/>
  <c r="H2694" i="15"/>
  <c r="G2695" i="15"/>
  <c r="H2695" i="15"/>
  <c r="G2696" i="15"/>
  <c r="H2696" i="15"/>
  <c r="G2697" i="15"/>
  <c r="H2697" i="15"/>
  <c r="G2698" i="15"/>
  <c r="H2698" i="15"/>
  <c r="G2699" i="15"/>
  <c r="H2699" i="15"/>
  <c r="G2700" i="15"/>
  <c r="H2700" i="15"/>
  <c r="G2701" i="15"/>
  <c r="H2701" i="15"/>
  <c r="G2702" i="15"/>
  <c r="H2702" i="15"/>
  <c r="G2703" i="15"/>
  <c r="H2703" i="15"/>
  <c r="G2704" i="15"/>
  <c r="H2704" i="15"/>
  <c r="G2705" i="15"/>
  <c r="H2705" i="15"/>
  <c r="G2706" i="15"/>
  <c r="H2706" i="15"/>
  <c r="G2707" i="15"/>
  <c r="H2707" i="15"/>
  <c r="G2708" i="15"/>
  <c r="H2708" i="15"/>
  <c r="G2709" i="15"/>
  <c r="H2709" i="15"/>
  <c r="G2710" i="15"/>
  <c r="H2710" i="15"/>
  <c r="G2711" i="15"/>
  <c r="H2711" i="15"/>
  <c r="G2712" i="15"/>
  <c r="H2712" i="15"/>
  <c r="G2713" i="15"/>
  <c r="H2713" i="15"/>
  <c r="G2714" i="15"/>
  <c r="H2714" i="15"/>
  <c r="G2715" i="15"/>
  <c r="H2715" i="15"/>
  <c r="G2716" i="15"/>
  <c r="H2716" i="15"/>
  <c r="G2717" i="15"/>
  <c r="H2717" i="15"/>
  <c r="G2718" i="15"/>
  <c r="H2718" i="15"/>
  <c r="G2719" i="15"/>
  <c r="H2719" i="15"/>
  <c r="G2720" i="15"/>
  <c r="H2720" i="15"/>
  <c r="G2721" i="15"/>
  <c r="H2721" i="15"/>
  <c r="G2722" i="15"/>
  <c r="H2722" i="15"/>
  <c r="G2724" i="15"/>
  <c r="H2724" i="15"/>
  <c r="G2725" i="15"/>
  <c r="H2725" i="15"/>
  <c r="G2726" i="15"/>
  <c r="H2726" i="15"/>
  <c r="G2727" i="15"/>
  <c r="H2727" i="15"/>
  <c r="G2728" i="15"/>
  <c r="H2728" i="15"/>
  <c r="G2729" i="15"/>
  <c r="H2729" i="15"/>
  <c r="G2730" i="15"/>
  <c r="H2730" i="15"/>
  <c r="G2731" i="15"/>
  <c r="H2731" i="15"/>
  <c r="G2732" i="15"/>
  <c r="H2732" i="15"/>
  <c r="G2733" i="15"/>
  <c r="H2733" i="15"/>
  <c r="G2734" i="15"/>
  <c r="H2734" i="15"/>
  <c r="G2735" i="15"/>
  <c r="H2735" i="15"/>
  <c r="G2736" i="15"/>
  <c r="H2736" i="15"/>
  <c r="G2737" i="15"/>
  <c r="H2737" i="15"/>
  <c r="G2739" i="15"/>
  <c r="H2739" i="15"/>
  <c r="G2740" i="15"/>
  <c r="H2740" i="15"/>
  <c r="G2741" i="15"/>
  <c r="H2741" i="15"/>
  <c r="G2742" i="15"/>
  <c r="H2742" i="15"/>
  <c r="G2743" i="15"/>
  <c r="H2743" i="15"/>
  <c r="G2744" i="15"/>
  <c r="H2744" i="15"/>
  <c r="G2745" i="15"/>
  <c r="H2745" i="15"/>
  <c r="G2746" i="15"/>
  <c r="H2746" i="15"/>
  <c r="G2747" i="15"/>
  <c r="H2747" i="15"/>
  <c r="G2748" i="15"/>
  <c r="H2748" i="15"/>
  <c r="G2749" i="15"/>
  <c r="H2749" i="15"/>
  <c r="G2750" i="15"/>
  <c r="H2750" i="15"/>
  <c r="G2751" i="15"/>
  <c r="H2751" i="15"/>
  <c r="G2752" i="15"/>
  <c r="H2752" i="15"/>
  <c r="G2754" i="15"/>
  <c r="H2754" i="15"/>
  <c r="G2755" i="15"/>
  <c r="H2755" i="15"/>
  <c r="G2756" i="15"/>
  <c r="H2756" i="15"/>
  <c r="G2757" i="15"/>
  <c r="H2757" i="15"/>
  <c r="G2758" i="15"/>
  <c r="H2758" i="15"/>
  <c r="G2759" i="15"/>
  <c r="H2759" i="15"/>
  <c r="G2760" i="15"/>
  <c r="H2760" i="15"/>
  <c r="G2761" i="15"/>
  <c r="H2761" i="15"/>
  <c r="G2762" i="15"/>
  <c r="H2762" i="15"/>
  <c r="G2763" i="15"/>
  <c r="H2763" i="15"/>
  <c r="G2764" i="15"/>
  <c r="H2764" i="15"/>
  <c r="G2765" i="15"/>
  <c r="H2765" i="15"/>
  <c r="G2766" i="15"/>
  <c r="H2766" i="15"/>
  <c r="G2767" i="15"/>
  <c r="H2767" i="15"/>
  <c r="G2769" i="15"/>
  <c r="H2769" i="15"/>
  <c r="G2770" i="15"/>
  <c r="H2770" i="15"/>
  <c r="G2771" i="15"/>
  <c r="H2771" i="15"/>
  <c r="G2772" i="15"/>
  <c r="H2772" i="15"/>
  <c r="G2773" i="15"/>
  <c r="H2773" i="15"/>
  <c r="G2774" i="15"/>
  <c r="H2774" i="15"/>
  <c r="G2775" i="15"/>
  <c r="H2775" i="15"/>
  <c r="G2776" i="15"/>
  <c r="H2776" i="15"/>
  <c r="G2777" i="15"/>
  <c r="H2777" i="15"/>
  <c r="G2778" i="15"/>
  <c r="H2778" i="15"/>
  <c r="G2779" i="15"/>
  <c r="H2779" i="15"/>
  <c r="G2780" i="15"/>
  <c r="H2780" i="15"/>
  <c r="G2781" i="15"/>
  <c r="H2781" i="15"/>
  <c r="G2782" i="15"/>
  <c r="H2782" i="15"/>
  <c r="G2784" i="15"/>
  <c r="H2784" i="15"/>
  <c r="G2785" i="15"/>
  <c r="H2785" i="15"/>
  <c r="G2786" i="15"/>
  <c r="H2786" i="15"/>
  <c r="G2787" i="15"/>
  <c r="H2787" i="15"/>
  <c r="G2788" i="15"/>
  <c r="H2788" i="15"/>
  <c r="G2789" i="15"/>
  <c r="H2789" i="15"/>
  <c r="G2790" i="15"/>
  <c r="H2790" i="15"/>
  <c r="G2792" i="15"/>
  <c r="H2792" i="15"/>
  <c r="G2793" i="15"/>
  <c r="H2793" i="15"/>
  <c r="G2794" i="15"/>
  <c r="H2794" i="15"/>
  <c r="G2795" i="15"/>
  <c r="H2795" i="15"/>
  <c r="G2796" i="15"/>
  <c r="H2796" i="15"/>
  <c r="G2797" i="15"/>
  <c r="H2797" i="15"/>
  <c r="G2798" i="15"/>
  <c r="H2798" i="15"/>
  <c r="G2799" i="15"/>
  <c r="H2799" i="15"/>
  <c r="G2800" i="15"/>
  <c r="H2800" i="15"/>
  <c r="G2801" i="15"/>
  <c r="H2801" i="15"/>
  <c r="G2802" i="15"/>
  <c r="H2802" i="15"/>
  <c r="G2803" i="15"/>
  <c r="H2803" i="15"/>
  <c r="G2804" i="15"/>
  <c r="H2804" i="15"/>
  <c r="G2806" i="15"/>
  <c r="H2806" i="15"/>
  <c r="G2807" i="15"/>
  <c r="H2807" i="15"/>
  <c r="G2808" i="15"/>
  <c r="H2808" i="15"/>
  <c r="G2809" i="15"/>
  <c r="H2809" i="15"/>
  <c r="G2810" i="15"/>
  <c r="H2810" i="15"/>
  <c r="G2811" i="15"/>
  <c r="H2811" i="15"/>
  <c r="G2812" i="15"/>
  <c r="H2812" i="15"/>
  <c r="G2813" i="15"/>
  <c r="H2813" i="15"/>
  <c r="G2815" i="15"/>
  <c r="H2815" i="15"/>
  <c r="G2816" i="15"/>
  <c r="H2816" i="15"/>
  <c r="G2817" i="15"/>
  <c r="H2817" i="15"/>
  <c r="G2818" i="15"/>
  <c r="H2818" i="15"/>
  <c r="G2819" i="15"/>
  <c r="H2819" i="15"/>
  <c r="G2820" i="15"/>
  <c r="H2820" i="15"/>
  <c r="G2821" i="15"/>
  <c r="H2821" i="15"/>
  <c r="G2822" i="15"/>
  <c r="H2822" i="15"/>
  <c r="G2823" i="15"/>
  <c r="H2823" i="15"/>
  <c r="G2824" i="15"/>
  <c r="H2824" i="15"/>
  <c r="G2825" i="15"/>
  <c r="H2825" i="15"/>
  <c r="G2826" i="15"/>
  <c r="H2826" i="15"/>
  <c r="G2827" i="15"/>
  <c r="H2827" i="15"/>
  <c r="G2829" i="15"/>
  <c r="H2829" i="15"/>
  <c r="G2830" i="15"/>
  <c r="H2830" i="15"/>
  <c r="G2831" i="15"/>
  <c r="H2831" i="15"/>
  <c r="G2832" i="15"/>
  <c r="H2832" i="15"/>
  <c r="G2833" i="15"/>
  <c r="H2833" i="15"/>
  <c r="G2834" i="15"/>
  <c r="H2834" i="15"/>
  <c r="G2835" i="15"/>
  <c r="H2835" i="15"/>
  <c r="G2836" i="15"/>
  <c r="H2836" i="15"/>
  <c r="G2837" i="15"/>
  <c r="H2837" i="15"/>
  <c r="G2838" i="15"/>
  <c r="H2838" i="15"/>
  <c r="G2839" i="15"/>
  <c r="H2839" i="15"/>
  <c r="G2840" i="15"/>
  <c r="H2840" i="15"/>
  <c r="G2841" i="15"/>
  <c r="H2841" i="15"/>
  <c r="G2842" i="15"/>
  <c r="H2842" i="15"/>
  <c r="G2843" i="15"/>
  <c r="H2843" i="15"/>
  <c r="G2844" i="15"/>
  <c r="H2844" i="15"/>
  <c r="G2845" i="15"/>
  <c r="H2845" i="15"/>
  <c r="G2847" i="15"/>
  <c r="H2847" i="15"/>
  <c r="G2848" i="15"/>
  <c r="H2848" i="15"/>
  <c r="G2849" i="15"/>
  <c r="H2849" i="15"/>
  <c r="G2850" i="15"/>
  <c r="H2850" i="15"/>
  <c r="G2851" i="15"/>
  <c r="H2851" i="15"/>
  <c r="G2852" i="15"/>
  <c r="H2852" i="15"/>
  <c r="G2853" i="15"/>
  <c r="H2853" i="15"/>
  <c r="G2854" i="15"/>
  <c r="H2854" i="15"/>
  <c r="G2855" i="15"/>
  <c r="H2855" i="15"/>
  <c r="G2856" i="15"/>
  <c r="H2856" i="15"/>
  <c r="G2857" i="15"/>
  <c r="H2857" i="15"/>
  <c r="G2858" i="15"/>
  <c r="H2858" i="15"/>
  <c r="G2859" i="15"/>
  <c r="H2859" i="15"/>
  <c r="G2860" i="15"/>
  <c r="H2860" i="15"/>
  <c r="G2861" i="15"/>
  <c r="H2861" i="15"/>
  <c r="G2863" i="15"/>
  <c r="H2863" i="15"/>
  <c r="G2864" i="15"/>
  <c r="H2864" i="15"/>
  <c r="G2865" i="15"/>
  <c r="H2865" i="15"/>
  <c r="G2866" i="15"/>
  <c r="H2866" i="15"/>
  <c r="G2867" i="15"/>
  <c r="H2867" i="15"/>
  <c r="G2868" i="15"/>
  <c r="H2868" i="15"/>
  <c r="G2869" i="15"/>
  <c r="H2869" i="15"/>
  <c r="G2870" i="15"/>
  <c r="H2870" i="15"/>
  <c r="G2872" i="15"/>
  <c r="H2872" i="15"/>
  <c r="G2873" i="15"/>
  <c r="H2873" i="15"/>
  <c r="G2875" i="15"/>
  <c r="H2875" i="15"/>
  <c r="G2876" i="15"/>
  <c r="H2876" i="15"/>
  <c r="G2877" i="15"/>
  <c r="H2877" i="15"/>
  <c r="G2878" i="15"/>
  <c r="H2878" i="15"/>
  <c r="G2879" i="15"/>
  <c r="H2879" i="15"/>
  <c r="G2880" i="15"/>
  <c r="H2880" i="15"/>
  <c r="G2881" i="15"/>
  <c r="H2881" i="15"/>
  <c r="G2882" i="15"/>
  <c r="H2882" i="15"/>
  <c r="G2883" i="15"/>
  <c r="H2883" i="15"/>
  <c r="G2884" i="15"/>
  <c r="H2884" i="15"/>
  <c r="G2885" i="15"/>
  <c r="H2885" i="15"/>
  <c r="G2886" i="15"/>
  <c r="H2886" i="15"/>
  <c r="G2887" i="15"/>
  <c r="H2887" i="15"/>
  <c r="G2888" i="15"/>
  <c r="H2888" i="15"/>
  <c r="G2889" i="15"/>
  <c r="H2889" i="15"/>
  <c r="G2890" i="15"/>
  <c r="H2890" i="15"/>
  <c r="G2891" i="15"/>
  <c r="H2891" i="15"/>
  <c r="G2892" i="15"/>
  <c r="H2892" i="15"/>
  <c r="G2893" i="15"/>
  <c r="H2893" i="15"/>
  <c r="G2894" i="15"/>
  <c r="H2894" i="15"/>
  <c r="G2895" i="15"/>
  <c r="H2895" i="15"/>
  <c r="G2896" i="15"/>
  <c r="H2896" i="15"/>
  <c r="G2897" i="15"/>
  <c r="H2897" i="15"/>
  <c r="G2898" i="15"/>
  <c r="H2898" i="15"/>
  <c r="G2899" i="15"/>
  <c r="H2899" i="15"/>
  <c r="G2900" i="15"/>
  <c r="H2900" i="15"/>
  <c r="G2901" i="15"/>
  <c r="H2901" i="15"/>
  <c r="G2902" i="15"/>
  <c r="H2902" i="15"/>
  <c r="G2903" i="15"/>
  <c r="H2903" i="15"/>
  <c r="G2904" i="15"/>
  <c r="H2904" i="15"/>
  <c r="G2905" i="15"/>
  <c r="H2905" i="15"/>
  <c r="G2906" i="15"/>
  <c r="H2906" i="15"/>
  <c r="G2907" i="15"/>
  <c r="H2907" i="15"/>
  <c r="G2908" i="15"/>
  <c r="H2908" i="15"/>
  <c r="G2909" i="15"/>
  <c r="H2909" i="15"/>
  <c r="G2910" i="15"/>
  <c r="H2910" i="15"/>
  <c r="G2911" i="15"/>
  <c r="H2911" i="15"/>
  <c r="G2912" i="15"/>
  <c r="H2912" i="15"/>
  <c r="G2913" i="15"/>
  <c r="H2913" i="15"/>
  <c r="G2914" i="15"/>
  <c r="H2914" i="15"/>
  <c r="G2915" i="15"/>
  <c r="H2915" i="15"/>
  <c r="G2916" i="15"/>
  <c r="H2916" i="15"/>
  <c r="G2917" i="15"/>
  <c r="H2917" i="15"/>
  <c r="G2918" i="15"/>
  <c r="H2918" i="15"/>
  <c r="G2919" i="15"/>
  <c r="H2919" i="15"/>
  <c r="G2920" i="15"/>
  <c r="H2920" i="15"/>
  <c r="G2921" i="15"/>
  <c r="H2921" i="15"/>
  <c r="G2922" i="15"/>
  <c r="H2922" i="15"/>
  <c r="G2923" i="15"/>
  <c r="H2923" i="15"/>
  <c r="G2924" i="15"/>
  <c r="H2924" i="15"/>
  <c r="G2925" i="15"/>
  <c r="H2925" i="15"/>
  <c r="G2926" i="15"/>
  <c r="H2926" i="15"/>
  <c r="G2927" i="15"/>
  <c r="H2927" i="15"/>
  <c r="G2928" i="15"/>
  <c r="H2928" i="15"/>
  <c r="G2929" i="15"/>
  <c r="H2929" i="15"/>
  <c r="G2930" i="15"/>
  <c r="H2930" i="15"/>
  <c r="G2931" i="15"/>
  <c r="H2931" i="15"/>
  <c r="G2932" i="15"/>
  <c r="H2932" i="15"/>
  <c r="G2933" i="15"/>
  <c r="H2933" i="15"/>
  <c r="G2934" i="15"/>
  <c r="H2934" i="15"/>
  <c r="G2935" i="15"/>
  <c r="H2935" i="15"/>
  <c r="G2936" i="15"/>
  <c r="H2936" i="15"/>
  <c r="G2937" i="15"/>
  <c r="H2937" i="15"/>
  <c r="G2938" i="15"/>
  <c r="H2938" i="15"/>
  <c r="G2939" i="15"/>
  <c r="H2939" i="15"/>
  <c r="G2940" i="15"/>
  <c r="H2940" i="15"/>
  <c r="G2941" i="15"/>
  <c r="H2941" i="15"/>
  <c r="G2942" i="15"/>
  <c r="H2942" i="15"/>
  <c r="G2943" i="15"/>
  <c r="H2943" i="15"/>
  <c r="G2944" i="15"/>
  <c r="H2944" i="15"/>
  <c r="G2945" i="15"/>
  <c r="H2945" i="15"/>
  <c r="G2946" i="15"/>
  <c r="H2946" i="15"/>
  <c r="G2947" i="15"/>
  <c r="H2947" i="15"/>
  <c r="G2948" i="15"/>
  <c r="H2948" i="15"/>
  <c r="G2949" i="15"/>
  <c r="H2949" i="15"/>
  <c r="G2950" i="15"/>
  <c r="H2950" i="15"/>
  <c r="G2951" i="15"/>
  <c r="H2951" i="15"/>
  <c r="G2952" i="15"/>
  <c r="H2952" i="15"/>
  <c r="G2953" i="15"/>
  <c r="H2953" i="15"/>
  <c r="G2954" i="15"/>
  <c r="H2954" i="15"/>
  <c r="G2955" i="15"/>
  <c r="H2955" i="15"/>
  <c r="G2956" i="15"/>
  <c r="H2956" i="15"/>
  <c r="G2957" i="15"/>
  <c r="H2957" i="15"/>
  <c r="G2958" i="15"/>
  <c r="H2958" i="15"/>
  <c r="G2959" i="15"/>
  <c r="H2959" i="15"/>
  <c r="G2960" i="15"/>
  <c r="H2960" i="15"/>
  <c r="G2961" i="15"/>
  <c r="H2961" i="15"/>
  <c r="G2962" i="15"/>
  <c r="H2962" i="15"/>
  <c r="G2963" i="15"/>
  <c r="H2963" i="15"/>
  <c r="G2964" i="15"/>
  <c r="H2964" i="15"/>
  <c r="G2965" i="15"/>
  <c r="H2965" i="15"/>
  <c r="G2966" i="15"/>
  <c r="H2966" i="15"/>
  <c r="G2967" i="15"/>
  <c r="H2967" i="15"/>
  <c r="G2968" i="15"/>
  <c r="H2968" i="15"/>
  <c r="G2969" i="15"/>
  <c r="H2969" i="15"/>
  <c r="G2970" i="15"/>
  <c r="H2970" i="15"/>
  <c r="G2971" i="15"/>
  <c r="H2971" i="15"/>
  <c r="G2972" i="15"/>
  <c r="H2972" i="15"/>
  <c r="G2973" i="15"/>
  <c r="H2973" i="15"/>
  <c r="G2974" i="15"/>
  <c r="H2974" i="15"/>
  <c r="G2975" i="15"/>
  <c r="H2975" i="15"/>
  <c r="G2976" i="15"/>
  <c r="H2976" i="15"/>
  <c r="G2977" i="15"/>
  <c r="H2977" i="15"/>
  <c r="G2978" i="15"/>
  <c r="H2978" i="15"/>
  <c r="G2979" i="15"/>
  <c r="H2979" i="15"/>
  <c r="G2980" i="15"/>
  <c r="H2980" i="15"/>
  <c r="G2981" i="15"/>
  <c r="H2981" i="15"/>
  <c r="G2982" i="15"/>
  <c r="H2982" i="15"/>
  <c r="G2983" i="15"/>
  <c r="H2983" i="15"/>
  <c r="G2984" i="15"/>
  <c r="H2984" i="15"/>
  <c r="G2985" i="15"/>
  <c r="H2985" i="15"/>
  <c r="G2986" i="15"/>
  <c r="H2986" i="15"/>
  <c r="G2987" i="15"/>
  <c r="H2987" i="15"/>
  <c r="G2989" i="15"/>
  <c r="H2989" i="15"/>
  <c r="G2990" i="15"/>
  <c r="H2990" i="15"/>
  <c r="G2991" i="15"/>
  <c r="H2991" i="15"/>
  <c r="G2992" i="15"/>
  <c r="H2992" i="15"/>
  <c r="G2993" i="15"/>
  <c r="H2993" i="15"/>
  <c r="G2994" i="15"/>
  <c r="H2994" i="15"/>
  <c r="G2995" i="15"/>
  <c r="H2995" i="15"/>
  <c r="G2996" i="15"/>
  <c r="H2996" i="15"/>
  <c r="G2997" i="15"/>
  <c r="H2997" i="15"/>
  <c r="G2998" i="15"/>
  <c r="H2998" i="15"/>
  <c r="G2999" i="15"/>
  <c r="H2999" i="15"/>
  <c r="G3000" i="15"/>
  <c r="H3000" i="15"/>
  <c r="G3001" i="15"/>
  <c r="H3001" i="15"/>
  <c r="G3002" i="15"/>
  <c r="H3002" i="15"/>
  <c r="G3003" i="15"/>
  <c r="H3003" i="15"/>
  <c r="G3004" i="15"/>
  <c r="H3004" i="15"/>
  <c r="G3005" i="15"/>
  <c r="H3005" i="15"/>
  <c r="G3006" i="15"/>
  <c r="H3006" i="15"/>
  <c r="G3007" i="15"/>
  <c r="H3007" i="15"/>
  <c r="G3008" i="15"/>
  <c r="H3008" i="15"/>
  <c r="G3009" i="15"/>
  <c r="H3009" i="15"/>
  <c r="G3010" i="15"/>
  <c r="H3010" i="15"/>
  <c r="G3011" i="15"/>
  <c r="H3011" i="15"/>
  <c r="G3012" i="15"/>
  <c r="H3012" i="15"/>
  <c r="G3013" i="15"/>
  <c r="H3013" i="15"/>
  <c r="G3014" i="15"/>
  <c r="H3014" i="15"/>
  <c r="G3015" i="15"/>
  <c r="H3015" i="15"/>
  <c r="G3020" i="15"/>
  <c r="H3020" i="15"/>
  <c r="G3021" i="15"/>
  <c r="H3021" i="15"/>
  <c r="G3022" i="15"/>
  <c r="H3022" i="15"/>
  <c r="G3023" i="15"/>
  <c r="H3023" i="15"/>
  <c r="G5" i="14"/>
  <c r="H5" i="14"/>
  <c r="G6" i="14"/>
  <c r="H6" i="14"/>
  <c r="G7" i="14"/>
  <c r="H7" i="14"/>
  <c r="G8" i="14"/>
  <c r="H8" i="14"/>
  <c r="G9" i="14"/>
  <c r="H9" i="14"/>
  <c r="G10" i="14"/>
  <c r="H10" i="14"/>
  <c r="G11" i="14"/>
  <c r="H11" i="14"/>
  <c r="G12" i="14"/>
  <c r="H12" i="14"/>
  <c r="G13" i="14"/>
  <c r="H13" i="14"/>
  <c r="G14" i="14"/>
  <c r="H14" i="14"/>
  <c r="G15" i="14"/>
  <c r="H15" i="14"/>
  <c r="G16" i="14"/>
  <c r="H16" i="14"/>
  <c r="G17" i="14"/>
  <c r="H17" i="14"/>
  <c r="G18" i="14"/>
  <c r="H18" i="14"/>
  <c r="G19" i="14"/>
  <c r="H19" i="14"/>
  <c r="G20" i="14"/>
  <c r="H20" i="14"/>
  <c r="G21" i="14"/>
  <c r="H21" i="14"/>
  <c r="G22" i="14"/>
  <c r="H22" i="14"/>
  <c r="G24" i="14"/>
  <c r="H24" i="14"/>
  <c r="G25" i="14"/>
  <c r="H25" i="14"/>
  <c r="G26" i="14"/>
  <c r="H26" i="14"/>
  <c r="G27" i="14"/>
  <c r="H27" i="14"/>
  <c r="G28" i="14"/>
  <c r="H28" i="14"/>
  <c r="G29" i="14"/>
  <c r="H29" i="14"/>
  <c r="G30" i="14"/>
  <c r="H30" i="14"/>
  <c r="G31" i="14"/>
  <c r="H31" i="14"/>
  <c r="G32" i="14"/>
  <c r="H32" i="14"/>
  <c r="G33" i="14"/>
  <c r="H33" i="14"/>
  <c r="G34" i="14"/>
  <c r="H34" i="14"/>
  <c r="G35" i="14"/>
  <c r="H35" i="14"/>
  <c r="G36" i="14"/>
  <c r="H36" i="14"/>
  <c r="G37" i="14"/>
  <c r="H37" i="14"/>
  <c r="G38" i="14"/>
  <c r="H38" i="14"/>
  <c r="G39" i="14"/>
  <c r="H39" i="14"/>
  <c r="G40" i="14"/>
  <c r="H40" i="14"/>
  <c r="G41" i="14"/>
  <c r="H41" i="14"/>
  <c r="G42" i="14"/>
  <c r="H42" i="14"/>
  <c r="G43" i="14"/>
  <c r="H43" i="14"/>
  <c r="G44" i="14"/>
  <c r="H44" i="14"/>
  <c r="G45" i="14"/>
  <c r="H45" i="14"/>
  <c r="G46" i="14"/>
  <c r="H46" i="14"/>
  <c r="G47" i="14"/>
  <c r="H47" i="14"/>
  <c r="G49" i="14"/>
  <c r="H49" i="14"/>
  <c r="G50" i="14"/>
  <c r="H50" i="14"/>
  <c r="G51" i="14"/>
  <c r="H51" i="14"/>
  <c r="G54" i="14"/>
  <c r="H54" i="14"/>
  <c r="G55" i="14"/>
  <c r="H55" i="14"/>
  <c r="G56" i="14"/>
  <c r="H56" i="14"/>
  <c r="G58" i="14"/>
  <c r="H58" i="14"/>
  <c r="G59" i="14"/>
  <c r="H59" i="14"/>
  <c r="G60" i="14"/>
  <c r="H60" i="14"/>
  <c r="G61" i="14"/>
  <c r="H61" i="14"/>
  <c r="G63" i="14"/>
  <c r="H63" i="14"/>
  <c r="G64" i="14"/>
  <c r="H64" i="14"/>
  <c r="G65" i="14"/>
  <c r="H65" i="14"/>
  <c r="G66" i="14"/>
  <c r="H66" i="14"/>
  <c r="G67" i="14"/>
  <c r="H67" i="14"/>
  <c r="G68" i="14"/>
  <c r="H68" i="14"/>
  <c r="G69" i="14"/>
  <c r="H69" i="14"/>
  <c r="G70" i="14"/>
  <c r="H70" i="14"/>
  <c r="G71" i="14"/>
  <c r="H71" i="14"/>
  <c r="G72" i="14"/>
  <c r="H72" i="14"/>
  <c r="G73" i="14"/>
  <c r="H73" i="14"/>
  <c r="G75" i="14"/>
  <c r="H75" i="14"/>
  <c r="G76" i="14"/>
  <c r="H76" i="14"/>
  <c r="G77" i="14"/>
  <c r="H77" i="14"/>
  <c r="G78" i="14"/>
  <c r="H78" i="14"/>
  <c r="G79" i="14"/>
  <c r="H79" i="14"/>
  <c r="G81" i="14"/>
  <c r="H81" i="14"/>
  <c r="G82" i="14"/>
  <c r="H82" i="14"/>
  <c r="G83" i="14"/>
  <c r="H83" i="14"/>
  <c r="G85" i="14"/>
  <c r="H85" i="14"/>
  <c r="G86" i="14"/>
  <c r="H86" i="14"/>
  <c r="G87" i="14"/>
  <c r="H87" i="14"/>
  <c r="G88" i="14"/>
  <c r="H88" i="14"/>
  <c r="G90" i="14"/>
  <c r="H90" i="14"/>
  <c r="G91" i="14"/>
  <c r="H91" i="14"/>
  <c r="G93" i="14"/>
  <c r="H93" i="14"/>
  <c r="G94" i="14"/>
  <c r="H94" i="14"/>
  <c r="G96" i="14"/>
  <c r="H96" i="14"/>
  <c r="G97" i="14"/>
  <c r="H97" i="14"/>
  <c r="G98" i="14"/>
  <c r="H98" i="14"/>
  <c r="G99" i="14"/>
  <c r="H99" i="14"/>
  <c r="G101" i="14"/>
  <c r="H101" i="14"/>
  <c r="G102" i="14"/>
  <c r="H102" i="14"/>
  <c r="G104" i="14"/>
  <c r="H104" i="14"/>
  <c r="G105" i="14"/>
  <c r="H105" i="14"/>
  <c r="G107" i="14"/>
  <c r="H107" i="14"/>
  <c r="G108" i="14"/>
  <c r="H108" i="14"/>
  <c r="G109" i="14"/>
  <c r="H109" i="14"/>
  <c r="G110" i="14"/>
  <c r="H110" i="14"/>
  <c r="G111" i="14"/>
  <c r="H111" i="14"/>
  <c r="G112" i="14"/>
  <c r="H112" i="14"/>
  <c r="G113" i="14"/>
  <c r="H113" i="14"/>
  <c r="G114" i="14"/>
  <c r="H114" i="14"/>
  <c r="G115" i="14"/>
  <c r="H115" i="14"/>
  <c r="G116" i="14"/>
  <c r="H116" i="14"/>
  <c r="G117" i="14"/>
  <c r="H117" i="14"/>
  <c r="G119" i="14"/>
  <c r="H119" i="14"/>
  <c r="G120" i="14"/>
  <c r="H120" i="14"/>
  <c r="G121" i="14"/>
  <c r="H121" i="14"/>
  <c r="G124" i="14"/>
  <c r="H124" i="14"/>
  <c r="G125" i="14"/>
  <c r="H125" i="14"/>
  <c r="G126" i="14"/>
  <c r="H126" i="14"/>
  <c r="G127" i="14"/>
  <c r="H127" i="14"/>
  <c r="G128" i="14"/>
  <c r="H128" i="14"/>
  <c r="G129" i="14"/>
  <c r="H129" i="14"/>
  <c r="G130" i="14"/>
  <c r="H130" i="14"/>
  <c r="G131" i="14"/>
  <c r="H131" i="14"/>
  <c r="G132" i="14"/>
  <c r="H132" i="14"/>
  <c r="G134" i="14"/>
  <c r="H134" i="14"/>
  <c r="G135" i="14"/>
  <c r="H135" i="14"/>
  <c r="G136" i="14"/>
  <c r="H136" i="14"/>
  <c r="G137" i="14"/>
  <c r="H137" i="14"/>
  <c r="G138" i="14"/>
  <c r="H138" i="14"/>
  <c r="G139" i="14"/>
  <c r="H139" i="14"/>
  <c r="G141" i="14"/>
  <c r="H141" i="14"/>
  <c r="G142" i="14"/>
  <c r="H142" i="14"/>
  <c r="G144" i="14"/>
  <c r="H144" i="14"/>
  <c r="G145" i="14"/>
  <c r="H145" i="14"/>
  <c r="G146" i="14"/>
  <c r="H146" i="14"/>
  <c r="G148" i="14"/>
  <c r="H148" i="14"/>
  <c r="G149" i="14"/>
  <c r="H149" i="14"/>
  <c r="G150" i="14"/>
  <c r="H150" i="14"/>
  <c r="G152" i="14"/>
  <c r="H152" i="14"/>
  <c r="G153" i="14"/>
  <c r="H153" i="14"/>
  <c r="G155" i="14"/>
  <c r="H155" i="14"/>
  <c r="G156" i="14"/>
  <c r="H156" i="14"/>
  <c r="G158" i="14"/>
  <c r="H158" i="14"/>
  <c r="G159" i="14"/>
  <c r="H159" i="14"/>
  <c r="G161" i="14"/>
  <c r="H161" i="14"/>
  <c r="G162" i="14"/>
  <c r="H162" i="14"/>
  <c r="G164" i="14"/>
  <c r="H164" i="14"/>
  <c r="G165" i="14"/>
  <c r="H165" i="14"/>
  <c r="G167" i="14"/>
  <c r="H167" i="14"/>
  <c r="G168" i="14"/>
  <c r="H168" i="14"/>
  <c r="G169" i="14"/>
  <c r="H169" i="14"/>
  <c r="G171" i="14"/>
  <c r="H171" i="14"/>
  <c r="G172" i="14"/>
  <c r="H172" i="14"/>
  <c r="G173" i="14"/>
  <c r="H173" i="14"/>
  <c r="G174" i="14"/>
  <c r="H174" i="14"/>
  <c r="G176" i="14"/>
  <c r="H176" i="14"/>
  <c r="G177" i="14"/>
  <c r="H177" i="14"/>
  <c r="G178" i="14"/>
  <c r="H178" i="14"/>
  <c r="G179" i="14"/>
  <c r="H179" i="14"/>
  <c r="G180" i="14"/>
  <c r="H180" i="14"/>
  <c r="G182" i="14"/>
  <c r="H182" i="14"/>
  <c r="G183" i="14"/>
  <c r="H183" i="14"/>
  <c r="G185" i="14"/>
  <c r="H185" i="14"/>
  <c r="G186" i="14"/>
  <c r="H186" i="14"/>
  <c r="G187" i="14"/>
  <c r="H187" i="14"/>
  <c r="G188" i="14"/>
  <c r="H188" i="14"/>
  <c r="G189" i="14"/>
  <c r="H189" i="14"/>
  <c r="G190" i="14"/>
  <c r="H190" i="14"/>
  <c r="G191" i="14"/>
  <c r="H191" i="14"/>
  <c r="G193" i="14"/>
  <c r="H193" i="14"/>
  <c r="G194" i="14"/>
  <c r="H194" i="14"/>
  <c r="G195" i="14"/>
  <c r="H195" i="14"/>
  <c r="G196" i="14"/>
  <c r="H196" i="14"/>
  <c r="G199" i="14"/>
  <c r="H199" i="14"/>
  <c r="G200" i="14"/>
  <c r="H200" i="14"/>
  <c r="G201" i="14"/>
  <c r="H201" i="14"/>
  <c r="G202" i="14"/>
  <c r="H202" i="14"/>
  <c r="G203" i="14"/>
  <c r="H203" i="14"/>
  <c r="G204" i="14"/>
  <c r="H204" i="14"/>
  <c r="G205" i="14"/>
  <c r="H205" i="14"/>
  <c r="G206" i="14"/>
  <c r="H206" i="14"/>
  <c r="G207" i="14"/>
  <c r="H207" i="14"/>
  <c r="G208" i="14"/>
  <c r="H208" i="14"/>
  <c r="G209" i="14"/>
  <c r="H209" i="14"/>
  <c r="G210" i="14"/>
  <c r="H210" i="14"/>
  <c r="G211" i="14"/>
  <c r="H211" i="14"/>
  <c r="G212" i="14"/>
  <c r="H212" i="14"/>
  <c r="G213" i="14"/>
  <c r="H213" i="14"/>
  <c r="G215" i="14"/>
  <c r="H215" i="14"/>
  <c r="G216" i="14"/>
  <c r="H216" i="14"/>
  <c r="G217" i="14"/>
  <c r="H217" i="14"/>
  <c r="G218" i="14"/>
  <c r="H218" i="14"/>
  <c r="G219" i="14"/>
  <c r="H219" i="14"/>
  <c r="G220" i="14"/>
  <c r="H220" i="14"/>
  <c r="G221" i="14"/>
  <c r="H221" i="14"/>
  <c r="G222" i="14"/>
  <c r="H222" i="14"/>
  <c r="G223" i="14"/>
  <c r="H223" i="14"/>
  <c r="G224" i="14"/>
  <c r="H224" i="14"/>
  <c r="G225" i="14"/>
  <c r="H225" i="14"/>
  <c r="G226" i="14"/>
  <c r="H226" i="14"/>
  <c r="G227" i="14"/>
  <c r="H227" i="14"/>
  <c r="G228" i="14"/>
  <c r="H228" i="14"/>
  <c r="G229" i="14"/>
  <c r="H229" i="14"/>
  <c r="G230" i="14"/>
  <c r="H230" i="14"/>
  <c r="G231" i="14"/>
  <c r="H231" i="14"/>
  <c r="G232" i="14"/>
  <c r="H232" i="14"/>
  <c r="G233" i="14"/>
  <c r="H233" i="14"/>
  <c r="G234" i="14"/>
  <c r="H234" i="14"/>
  <c r="G236" i="14"/>
  <c r="H236" i="14"/>
  <c r="G237" i="14"/>
  <c r="H237" i="14"/>
  <c r="G238" i="14"/>
  <c r="H238" i="14"/>
  <c r="G239" i="14"/>
  <c r="H239" i="14"/>
  <c r="G240" i="14"/>
  <c r="H240" i="14"/>
  <c r="G241" i="14"/>
  <c r="H241" i="14"/>
  <c r="G242" i="14"/>
  <c r="H242" i="14"/>
  <c r="G243" i="14"/>
  <c r="H243" i="14"/>
  <c r="G244" i="14"/>
  <c r="H244" i="14"/>
  <c r="G245" i="14"/>
  <c r="H245" i="14"/>
  <c r="G247" i="14"/>
  <c r="H247" i="14"/>
  <c r="G248" i="14"/>
  <c r="H248" i="14"/>
  <c r="G249" i="14"/>
  <c r="H249" i="14"/>
  <c r="G250" i="14"/>
  <c r="H250" i="14"/>
  <c r="G251" i="14"/>
  <c r="H251" i="14"/>
  <c r="G252" i="14"/>
  <c r="H252" i="14"/>
  <c r="G253" i="14"/>
  <c r="H253" i="14"/>
  <c r="G254" i="14"/>
  <c r="H254" i="14"/>
  <c r="G255" i="14"/>
  <c r="H255" i="14"/>
  <c r="G256" i="14"/>
  <c r="H256" i="14"/>
  <c r="G258" i="14"/>
  <c r="H258" i="14"/>
  <c r="G259" i="14"/>
  <c r="H259" i="14"/>
  <c r="G260" i="14"/>
  <c r="H260" i="14"/>
  <c r="G261" i="14"/>
  <c r="H261" i="14"/>
  <c r="G262" i="14"/>
  <c r="H262" i="14"/>
  <c r="G263" i="14"/>
  <c r="H263" i="14"/>
  <c r="G264" i="14"/>
  <c r="H264" i="14"/>
  <c r="G266" i="14"/>
  <c r="H266" i="14"/>
  <c r="G267" i="14"/>
  <c r="H267" i="14"/>
  <c r="G5" i="13"/>
  <c r="H5" i="13"/>
  <c r="G6" i="13"/>
  <c r="H6" i="13"/>
  <c r="G7" i="13"/>
  <c r="H7" i="13"/>
  <c r="G8" i="13"/>
  <c r="H8" i="13"/>
  <c r="G9" i="13"/>
  <c r="H9" i="13"/>
  <c r="G10" i="13"/>
  <c r="H10" i="13"/>
  <c r="G11" i="13"/>
  <c r="H11" i="13"/>
  <c r="G13" i="13"/>
  <c r="H13" i="13"/>
  <c r="G14" i="13"/>
  <c r="H14" i="13"/>
  <c r="G15" i="13"/>
  <c r="H15" i="13"/>
  <c r="G17" i="13"/>
  <c r="H17" i="13"/>
  <c r="G18" i="13"/>
  <c r="H18" i="13"/>
  <c r="G19" i="13"/>
  <c r="H19" i="13"/>
  <c r="G20" i="13"/>
  <c r="H20" i="13"/>
  <c r="G21" i="13"/>
  <c r="H21" i="13"/>
  <c r="G22" i="13"/>
  <c r="H22" i="13"/>
  <c r="G23" i="13"/>
  <c r="H23" i="13"/>
  <c r="G25" i="13"/>
  <c r="H25" i="13"/>
  <c r="G26" i="13"/>
  <c r="H26" i="13"/>
  <c r="G28" i="13"/>
  <c r="H28" i="13"/>
  <c r="G29" i="13"/>
  <c r="H29" i="13"/>
  <c r="G31" i="13"/>
  <c r="H31" i="13"/>
  <c r="G32" i="13"/>
  <c r="H32" i="13"/>
  <c r="G33" i="13"/>
  <c r="H33" i="13"/>
  <c r="G34" i="13"/>
  <c r="H34" i="13"/>
  <c r="G35" i="13"/>
  <c r="H35" i="13"/>
  <c r="G36" i="13"/>
  <c r="H36" i="13"/>
  <c r="G38" i="13"/>
  <c r="H38" i="13"/>
  <c r="G39" i="13"/>
  <c r="H39" i="13"/>
  <c r="G40" i="13"/>
  <c r="H40" i="13"/>
  <c r="G42" i="13"/>
  <c r="H42" i="13"/>
  <c r="G43" i="13"/>
  <c r="H43" i="13"/>
  <c r="G44" i="13"/>
  <c r="H44" i="13"/>
  <c r="G45" i="13"/>
  <c r="H45" i="13"/>
  <c r="G46" i="13"/>
  <c r="H46" i="13"/>
  <c r="G47" i="13"/>
  <c r="H47" i="13"/>
  <c r="G49" i="13"/>
  <c r="H49" i="13"/>
  <c r="G50" i="13"/>
  <c r="H50" i="13"/>
  <c r="G52" i="13"/>
  <c r="H52" i="13"/>
  <c r="G53" i="13"/>
  <c r="H53" i="13"/>
  <c r="G55" i="13"/>
  <c r="H55" i="13"/>
  <c r="G56" i="13"/>
  <c r="H56" i="13"/>
  <c r="G58" i="13"/>
  <c r="H58" i="13"/>
  <c r="G59" i="13"/>
  <c r="H59" i="13"/>
  <c r="G60" i="13"/>
  <c r="H60" i="13"/>
  <c r="G62" i="13"/>
  <c r="H62" i="13"/>
  <c r="G63" i="13"/>
  <c r="H63" i="13"/>
  <c r="G64" i="13"/>
  <c r="H64" i="13"/>
  <c r="G66" i="13"/>
  <c r="H66" i="13"/>
  <c r="G67" i="13"/>
  <c r="H67" i="13"/>
  <c r="G68" i="13"/>
  <c r="H68" i="13"/>
  <c r="G70" i="13"/>
  <c r="H70" i="13"/>
  <c r="G71" i="13"/>
  <c r="H71" i="13"/>
  <c r="G72" i="13"/>
  <c r="H72" i="13"/>
  <c r="G74" i="13"/>
  <c r="H74" i="13"/>
  <c r="G75" i="13"/>
  <c r="H75" i="13"/>
  <c r="G76" i="13"/>
  <c r="H76" i="13"/>
  <c r="G78" i="13"/>
  <c r="H78" i="13"/>
  <c r="G79" i="13"/>
  <c r="H79" i="13"/>
  <c r="G80" i="13"/>
  <c r="H80" i="13"/>
  <c r="G82" i="13"/>
  <c r="H82" i="13"/>
  <c r="G83" i="13"/>
  <c r="H83" i="13"/>
  <c r="G85" i="13"/>
  <c r="H85" i="13"/>
  <c r="G86" i="13"/>
  <c r="H86" i="13"/>
  <c r="G88" i="13"/>
  <c r="H88" i="13"/>
  <c r="G89" i="13"/>
  <c r="H89" i="13"/>
  <c r="G91" i="13"/>
  <c r="H91" i="13"/>
  <c r="G92" i="13"/>
  <c r="H92" i="13"/>
  <c r="G94" i="13"/>
  <c r="H94" i="13"/>
  <c r="G95" i="13"/>
  <c r="H95" i="13"/>
  <c r="G96" i="13"/>
  <c r="H96" i="13"/>
  <c r="G97" i="13"/>
  <c r="H97" i="13"/>
  <c r="G98" i="13"/>
  <c r="H98" i="13"/>
  <c r="G99" i="13"/>
  <c r="H99" i="13"/>
  <c r="G100" i="13"/>
  <c r="H100" i="13"/>
  <c r="G101" i="13"/>
  <c r="H101" i="13"/>
  <c r="G102" i="13"/>
  <c r="H102" i="13"/>
  <c r="G103" i="13"/>
  <c r="H103" i="13"/>
  <c r="G105" i="13"/>
  <c r="H105" i="13"/>
  <c r="G106" i="13"/>
  <c r="H106" i="13"/>
  <c r="G108" i="13"/>
  <c r="H108" i="13"/>
  <c r="G109" i="13"/>
  <c r="H109" i="13"/>
  <c r="G111" i="13"/>
  <c r="H111" i="13"/>
  <c r="G112" i="13"/>
  <c r="H112" i="13"/>
  <c r="G114" i="13"/>
  <c r="H114" i="13"/>
  <c r="G115" i="13"/>
  <c r="H115" i="13"/>
  <c r="G117" i="13"/>
  <c r="H117" i="13"/>
  <c r="G118" i="13"/>
  <c r="H118" i="13"/>
  <c r="G120" i="13"/>
  <c r="H120" i="13"/>
  <c r="G121" i="13"/>
  <c r="H121" i="13"/>
  <c r="G123" i="13"/>
  <c r="H123" i="13"/>
  <c r="G124" i="13"/>
  <c r="H124" i="13"/>
  <c r="G126" i="13"/>
  <c r="H126" i="13"/>
  <c r="G127" i="13"/>
  <c r="H127" i="13"/>
  <c r="G129" i="13"/>
  <c r="H129" i="13"/>
  <c r="G130" i="13"/>
  <c r="H130" i="13"/>
  <c r="G131" i="13"/>
  <c r="H131" i="13"/>
  <c r="G132" i="13"/>
  <c r="H132" i="13"/>
  <c r="G133" i="13"/>
  <c r="H133" i="13"/>
  <c r="G135" i="13"/>
  <c r="H135" i="13"/>
  <c r="G136" i="13"/>
  <c r="H136" i="13"/>
  <c r="G137" i="13"/>
  <c r="H137" i="13"/>
  <c r="G138" i="13"/>
  <c r="H138" i="13"/>
  <c r="G141" i="13"/>
  <c r="H141" i="13"/>
  <c r="G142" i="13"/>
  <c r="H142" i="13"/>
  <c r="G144" i="13"/>
  <c r="H144" i="13"/>
  <c r="G145" i="13"/>
  <c r="H145" i="13"/>
  <c r="G146" i="13"/>
  <c r="H146" i="13"/>
  <c r="G148" i="13"/>
  <c r="H148" i="13"/>
  <c r="G149" i="13"/>
  <c r="H149" i="13"/>
  <c r="G151" i="13"/>
  <c r="H151" i="13"/>
  <c r="G152" i="13"/>
  <c r="H152" i="13"/>
  <c r="G155" i="13"/>
  <c r="H155" i="13"/>
  <c r="G156" i="13"/>
  <c r="H156" i="13"/>
  <c r="G157" i="13"/>
  <c r="H157" i="13"/>
  <c r="G158" i="13"/>
  <c r="H158" i="13"/>
  <c r="G160" i="13"/>
  <c r="H160" i="13"/>
  <c r="G161" i="13"/>
  <c r="H161" i="13"/>
  <c r="G162" i="13"/>
  <c r="H162" i="13"/>
  <c r="G163" i="13"/>
  <c r="H163" i="13"/>
  <c r="G165" i="13"/>
  <c r="H165" i="13"/>
  <c r="G166" i="13"/>
  <c r="H166" i="13"/>
  <c r="G167" i="13"/>
  <c r="H167" i="13"/>
  <c r="G168" i="13"/>
  <c r="H168" i="13"/>
  <c r="G169" i="13"/>
  <c r="H169" i="13"/>
  <c r="G170" i="13"/>
  <c r="H170" i="13"/>
  <c r="G171" i="13"/>
  <c r="H171" i="13"/>
  <c r="G172" i="13"/>
  <c r="H172" i="13"/>
  <c r="G173" i="13"/>
  <c r="H173" i="13"/>
  <c r="G175" i="13"/>
  <c r="H175" i="13"/>
  <c r="G176" i="13"/>
  <c r="H176" i="13"/>
  <c r="G177" i="13"/>
  <c r="H177" i="13"/>
  <c r="G178" i="13"/>
  <c r="H178" i="13"/>
  <c r="G179" i="13"/>
  <c r="H179" i="13"/>
  <c r="G180" i="13"/>
  <c r="H180" i="13"/>
  <c r="G181" i="13"/>
  <c r="H181" i="13"/>
  <c r="G182" i="13"/>
  <c r="H182" i="13"/>
  <c r="G183" i="13"/>
  <c r="H183" i="13"/>
  <c r="G185" i="13"/>
  <c r="H185" i="13"/>
  <c r="G186" i="13"/>
  <c r="H186" i="13"/>
  <c r="G187" i="13"/>
  <c r="H187" i="13"/>
  <c r="G188" i="13"/>
  <c r="H188" i="13"/>
  <c r="G189" i="13"/>
  <c r="H189" i="13"/>
  <c r="G190" i="13"/>
  <c r="H190" i="13"/>
  <c r="G191" i="13"/>
  <c r="H191" i="13"/>
  <c r="G192" i="13"/>
  <c r="H192" i="13"/>
  <c r="G193" i="13"/>
  <c r="H193" i="13"/>
  <c r="G194" i="13"/>
  <c r="H194" i="13"/>
  <c r="G195" i="13"/>
  <c r="H195" i="13"/>
  <c r="G196" i="13"/>
  <c r="H196" i="13"/>
  <c r="G198" i="13"/>
  <c r="H198" i="13"/>
  <c r="G199" i="13"/>
  <c r="H199" i="13"/>
  <c r="G200" i="13"/>
  <c r="H200" i="13"/>
  <c r="G201" i="13"/>
  <c r="H201" i="13"/>
  <c r="G202" i="13"/>
  <c r="H202" i="13"/>
  <c r="G203" i="13"/>
  <c r="H203" i="13"/>
  <c r="G204" i="13"/>
  <c r="H204" i="13"/>
  <c r="G205" i="13"/>
  <c r="H205" i="13"/>
  <c r="G206" i="13"/>
  <c r="H206" i="13"/>
  <c r="G207" i="13"/>
  <c r="H207" i="13"/>
  <c r="G208" i="13"/>
  <c r="H208" i="13"/>
  <c r="G209" i="13"/>
  <c r="H209" i="13"/>
  <c r="G211" i="13"/>
  <c r="H211" i="13"/>
  <c r="G212" i="13"/>
  <c r="H212" i="13"/>
  <c r="G213" i="13"/>
  <c r="H213" i="13"/>
  <c r="G214" i="13"/>
  <c r="H214" i="13"/>
  <c r="G215" i="13"/>
  <c r="H215" i="13"/>
  <c r="G216" i="13"/>
  <c r="H216" i="13"/>
  <c r="G217" i="13"/>
  <c r="H217" i="13"/>
  <c r="G218" i="13"/>
  <c r="H218" i="13"/>
  <c r="G219" i="13"/>
  <c r="H219" i="13"/>
  <c r="G221" i="13"/>
  <c r="H221" i="13"/>
  <c r="G222" i="13"/>
  <c r="H222" i="13"/>
  <c r="G223" i="13"/>
  <c r="H223" i="13"/>
  <c r="G224" i="13"/>
  <c r="H224" i="13"/>
  <c r="G225" i="13"/>
  <c r="H225" i="13"/>
  <c r="G226" i="13"/>
  <c r="H226" i="13"/>
  <c r="G227" i="13"/>
  <c r="H227" i="13"/>
  <c r="G228" i="13"/>
  <c r="H228" i="13"/>
  <c r="G229" i="13"/>
  <c r="H229" i="13"/>
  <c r="G230" i="13"/>
  <c r="H230" i="13"/>
  <c r="G232" i="13"/>
  <c r="H232" i="13"/>
  <c r="G233" i="13"/>
  <c r="H233" i="13"/>
  <c r="G234" i="13"/>
  <c r="H234" i="13"/>
  <c r="G235" i="13"/>
  <c r="H235" i="13"/>
  <c r="G236" i="13"/>
  <c r="H236" i="13"/>
  <c r="G237" i="13"/>
  <c r="H237" i="13"/>
  <c r="G238" i="13"/>
  <c r="H238" i="13"/>
  <c r="G240" i="13"/>
  <c r="H240" i="13"/>
  <c r="G241" i="13"/>
  <c r="H241" i="13"/>
  <c r="G242" i="13"/>
  <c r="H242" i="13"/>
  <c r="G243" i="13"/>
  <c r="H243" i="13"/>
  <c r="G244" i="13"/>
  <c r="H244" i="13"/>
  <c r="G245" i="13"/>
  <c r="H245" i="13"/>
  <c r="G246" i="13"/>
  <c r="H246" i="13"/>
  <c r="G248" i="13"/>
  <c r="H248" i="13"/>
  <c r="G249" i="13"/>
  <c r="H249" i="13"/>
  <c r="G250" i="13"/>
  <c r="H250" i="13"/>
  <c r="G252" i="13"/>
  <c r="H252" i="13"/>
  <c r="G253" i="13"/>
  <c r="H253" i="13"/>
  <c r="G254" i="13"/>
  <c r="H254" i="13"/>
  <c r="G256" i="13"/>
  <c r="H256" i="13"/>
  <c r="G257" i="13"/>
  <c r="H257" i="13"/>
  <c r="G258" i="13"/>
  <c r="H258" i="13"/>
  <c r="G260" i="13"/>
  <c r="H260" i="13"/>
  <c r="G261" i="13"/>
  <c r="H261" i="13"/>
  <c r="G262" i="13"/>
  <c r="H262" i="13"/>
  <c r="G263" i="13"/>
  <c r="H263" i="13"/>
  <c r="G264" i="13"/>
  <c r="H264" i="13"/>
  <c r="G265" i="13"/>
  <c r="H265" i="13"/>
  <c r="G267" i="13"/>
  <c r="H267" i="13"/>
  <c r="G268" i="13"/>
  <c r="H268" i="13"/>
  <c r="G269" i="13"/>
  <c r="H269" i="13"/>
  <c r="G270" i="13"/>
  <c r="H270" i="13"/>
  <c r="G271" i="13"/>
  <c r="H271" i="13"/>
  <c r="G272" i="13"/>
  <c r="H272" i="13"/>
  <c r="G274" i="13"/>
  <c r="H274" i="13"/>
  <c r="G275" i="13"/>
  <c r="H275" i="13"/>
  <c r="G276" i="13"/>
  <c r="H276" i="13"/>
  <c r="G278" i="13"/>
  <c r="H278" i="13"/>
  <c r="G279" i="13"/>
  <c r="H279" i="13"/>
  <c r="G280" i="13"/>
  <c r="H280" i="13"/>
  <c r="G282" i="13"/>
  <c r="H282" i="13"/>
  <c r="G283" i="13"/>
  <c r="H283" i="13"/>
  <c r="G284" i="13"/>
  <c r="H284" i="13"/>
  <c r="G286" i="13"/>
  <c r="H286" i="13"/>
  <c r="G287" i="13"/>
  <c r="H287" i="13"/>
  <c r="G288" i="13"/>
  <c r="H288" i="13"/>
  <c r="G289" i="13"/>
  <c r="H289" i="13"/>
  <c r="G290" i="13"/>
  <c r="H290" i="13"/>
  <c r="G291" i="13"/>
  <c r="H291" i="13"/>
  <c r="G293" i="13"/>
  <c r="H293" i="13"/>
  <c r="G294" i="13"/>
  <c r="H294" i="13"/>
  <c r="G295" i="13"/>
  <c r="H295" i="13"/>
  <c r="G298" i="13"/>
  <c r="H298" i="13"/>
  <c r="G299" i="13"/>
  <c r="H299" i="13"/>
  <c r="G300" i="13"/>
  <c r="H300" i="13"/>
  <c r="G301" i="13"/>
  <c r="H301" i="13"/>
  <c r="G302" i="13"/>
  <c r="H302" i="13"/>
  <c r="G303" i="13"/>
  <c r="H303" i="13"/>
  <c r="G304" i="13"/>
  <c r="H304" i="13"/>
  <c r="G305" i="13"/>
  <c r="H305" i="13"/>
  <c r="G307" i="13"/>
  <c r="H307" i="13"/>
  <c r="G308" i="13"/>
  <c r="H308" i="13"/>
  <c r="G309" i="13"/>
  <c r="H309" i="13"/>
  <c r="G310" i="13"/>
  <c r="H310" i="13"/>
  <c r="G311" i="13"/>
  <c r="H311" i="13"/>
  <c r="G312" i="13"/>
  <c r="H312" i="13"/>
  <c r="G313" i="13"/>
  <c r="H313" i="13"/>
  <c r="G314" i="13"/>
  <c r="H314" i="13"/>
  <c r="G316" i="13"/>
  <c r="H316" i="13"/>
  <c r="G317" i="13"/>
  <c r="H317" i="13"/>
  <c r="G318" i="13"/>
  <c r="H318" i="13"/>
  <c r="G319" i="13"/>
  <c r="H319" i="13"/>
  <c r="G320" i="13"/>
  <c r="H320" i="13"/>
  <c r="G321" i="13"/>
  <c r="H321" i="13"/>
  <c r="G322" i="13"/>
  <c r="H322" i="13"/>
  <c r="G323" i="13"/>
  <c r="H323" i="13"/>
  <c r="G324" i="13"/>
  <c r="H324" i="13"/>
  <c r="G326" i="13"/>
  <c r="H326" i="13"/>
  <c r="G327" i="13"/>
  <c r="H327" i="13"/>
  <c r="G328" i="13"/>
  <c r="H328" i="13"/>
  <c r="G329" i="13"/>
  <c r="H329" i="13"/>
  <c r="G330" i="13"/>
  <c r="H330" i="13"/>
  <c r="G331" i="13"/>
  <c r="H331" i="13"/>
  <c r="G332" i="13"/>
  <c r="H332" i="13"/>
  <c r="G333" i="13"/>
  <c r="H333" i="13"/>
  <c r="G334" i="13"/>
  <c r="H334" i="13"/>
  <c r="G335" i="13"/>
  <c r="H335" i="13"/>
  <c r="G336" i="13"/>
  <c r="H336" i="13"/>
  <c r="G337" i="13"/>
  <c r="H337" i="13"/>
  <c r="G338" i="13"/>
  <c r="H338" i="13"/>
  <c r="G339" i="13"/>
  <c r="H339" i="13"/>
  <c r="G340" i="13"/>
  <c r="H340" i="13"/>
  <c r="G341" i="13"/>
  <c r="H341" i="13"/>
  <c r="G343" i="13"/>
  <c r="H343" i="13"/>
  <c r="G344" i="13"/>
  <c r="H344" i="13"/>
  <c r="G345" i="13"/>
  <c r="H345" i="13"/>
  <c r="G346" i="13"/>
  <c r="H346" i="13"/>
  <c r="G347" i="13"/>
  <c r="H347" i="13"/>
  <c r="G348" i="13"/>
  <c r="H348" i="13"/>
  <c r="G349" i="13"/>
  <c r="H349" i="13"/>
  <c r="G350" i="13"/>
  <c r="H350" i="13"/>
  <c r="G351" i="13"/>
  <c r="H351" i="13"/>
  <c r="G352" i="13"/>
  <c r="H352" i="13"/>
  <c r="G353" i="13"/>
  <c r="H353" i="13"/>
  <c r="G354" i="13"/>
  <c r="H354" i="13"/>
  <c r="G355" i="13"/>
  <c r="H355" i="13"/>
  <c r="G356" i="13"/>
  <c r="H356" i="13"/>
  <c r="G357" i="13"/>
  <c r="H357" i="13"/>
  <c r="G358" i="13"/>
  <c r="H358" i="13"/>
  <c r="G360" i="13"/>
  <c r="H360" i="13"/>
  <c r="G361" i="13"/>
  <c r="H361" i="13"/>
  <c r="G362" i="13"/>
  <c r="H362" i="13"/>
  <c r="G363" i="13"/>
  <c r="H363" i="13"/>
  <c r="G364" i="13"/>
  <c r="H364" i="13"/>
  <c r="G366" i="13"/>
  <c r="H366" i="13"/>
  <c r="G367" i="13"/>
  <c r="H367" i="13"/>
  <c r="G369" i="13"/>
  <c r="H369" i="13"/>
  <c r="G370" i="13"/>
  <c r="H370" i="13"/>
  <c r="G371" i="13"/>
  <c r="H371" i="13"/>
  <c r="G372" i="13"/>
  <c r="H372" i="13"/>
  <c r="G373" i="13"/>
  <c r="H373" i="13"/>
  <c r="G374" i="13"/>
  <c r="H374" i="13"/>
  <c r="G376" i="13"/>
  <c r="H376" i="13"/>
  <c r="G377" i="13"/>
  <c r="H377" i="13"/>
  <c r="G378" i="13"/>
  <c r="H378" i="13"/>
  <c r="G379" i="13"/>
  <c r="H379" i="13"/>
  <c r="G380" i="13"/>
  <c r="H380" i="13"/>
  <c r="G381" i="13"/>
  <c r="H381" i="13"/>
  <c r="G382" i="13"/>
  <c r="H382" i="13"/>
  <c r="G384" i="13"/>
  <c r="H384" i="13"/>
  <c r="G385" i="13"/>
  <c r="H385" i="13"/>
  <c r="G387" i="13"/>
  <c r="H387" i="13"/>
  <c r="G388" i="13"/>
  <c r="H388" i="13"/>
  <c r="G389" i="13"/>
  <c r="H389" i="13"/>
  <c r="G390" i="13"/>
  <c r="H390" i="13"/>
  <c r="G391" i="13"/>
  <c r="H391" i="13"/>
  <c r="G392" i="13"/>
  <c r="H392" i="13"/>
  <c r="G393" i="13"/>
  <c r="H393" i="13"/>
  <c r="G394" i="13"/>
  <c r="H394" i="13"/>
  <c r="G395" i="13"/>
  <c r="H395" i="13"/>
  <c r="G396" i="13"/>
  <c r="H396" i="13"/>
  <c r="G397" i="13"/>
  <c r="H397" i="13"/>
  <c r="G398" i="13"/>
  <c r="H398" i="13"/>
  <c r="G399" i="13"/>
  <c r="H399" i="13"/>
  <c r="G400" i="13"/>
  <c r="H400" i="13"/>
  <c r="G402" i="13"/>
  <c r="H402" i="13"/>
  <c r="G403" i="13"/>
  <c r="H403" i="13"/>
  <c r="G404" i="13"/>
  <c r="H404" i="13"/>
  <c r="G405" i="13"/>
  <c r="H405" i="13"/>
  <c r="G406" i="13"/>
  <c r="H406" i="13"/>
  <c r="G407" i="13"/>
  <c r="H407" i="13"/>
  <c r="G408" i="13"/>
  <c r="H408" i="13"/>
  <c r="G409" i="13"/>
  <c r="H409" i="13"/>
  <c r="G410" i="13"/>
  <c r="H410" i="13"/>
  <c r="G411" i="13"/>
  <c r="H411" i="13"/>
  <c r="G412" i="13"/>
  <c r="H412" i="13"/>
  <c r="G413" i="13"/>
  <c r="H413" i="13"/>
  <c r="G414" i="13"/>
  <c r="H414" i="13"/>
  <c r="G415" i="13"/>
  <c r="H415" i="13"/>
  <c r="G416" i="13"/>
  <c r="H416" i="13"/>
  <c r="G417" i="13"/>
  <c r="H417" i="13"/>
  <c r="G418" i="13"/>
  <c r="H418" i="13"/>
  <c r="G419" i="13"/>
  <c r="H419" i="13"/>
  <c r="G420" i="13"/>
  <c r="H420" i="13"/>
  <c r="G421" i="13"/>
  <c r="H421" i="13"/>
  <c r="G423" i="13"/>
  <c r="H423" i="13"/>
  <c r="G424" i="13"/>
  <c r="H424" i="13"/>
  <c r="G425" i="13"/>
  <c r="H425" i="13"/>
  <c r="G426" i="13"/>
  <c r="H426" i="13"/>
  <c r="G427" i="13"/>
  <c r="H427" i="13"/>
  <c r="G428" i="13"/>
  <c r="H428" i="13"/>
  <c r="G429" i="13"/>
  <c r="H429" i="13"/>
  <c r="G430" i="13"/>
  <c r="H430" i="13"/>
  <c r="G431" i="13"/>
  <c r="H431" i="13"/>
  <c r="G432" i="13"/>
  <c r="H432" i="13"/>
  <c r="G433" i="13"/>
  <c r="H433" i="13"/>
  <c r="G434" i="13"/>
  <c r="H434" i="13"/>
  <c r="G435" i="13"/>
  <c r="H435" i="13"/>
  <c r="G436" i="13"/>
  <c r="H436" i="13"/>
  <c r="G437" i="13"/>
  <c r="H437" i="13"/>
  <c r="G438" i="13"/>
  <c r="H438" i="13"/>
  <c r="G439" i="13"/>
  <c r="H439" i="13"/>
  <c r="G440" i="13"/>
  <c r="H440" i="13"/>
  <c r="G441" i="13"/>
  <c r="H441" i="13"/>
  <c r="G442" i="13"/>
  <c r="H442" i="13"/>
  <c r="G444" i="13"/>
  <c r="H444" i="13"/>
  <c r="G445" i="13"/>
  <c r="H445" i="13"/>
  <c r="G446" i="13"/>
  <c r="H446" i="13"/>
  <c r="G447" i="13"/>
  <c r="H447" i="13"/>
  <c r="G448" i="13"/>
  <c r="H448" i="13"/>
  <c r="G449" i="13"/>
  <c r="H449" i="13"/>
  <c r="G450" i="13"/>
  <c r="H450" i="13"/>
  <c r="G451" i="13"/>
  <c r="H451" i="13"/>
  <c r="G452" i="13"/>
  <c r="H452" i="13"/>
  <c r="G453" i="13"/>
  <c r="H453" i="13"/>
  <c r="G454" i="13"/>
  <c r="H454" i="13"/>
  <c r="G455" i="13"/>
  <c r="H455" i="13"/>
  <c r="G456" i="13"/>
  <c r="H456" i="13"/>
  <c r="G457" i="13"/>
  <c r="H457" i="13"/>
  <c r="G458" i="13"/>
  <c r="H458" i="13"/>
  <c r="G459" i="13"/>
  <c r="H459" i="13"/>
  <c r="G461" i="13"/>
  <c r="H461" i="13"/>
  <c r="G462" i="13"/>
  <c r="H462" i="13"/>
  <c r="G463" i="13"/>
  <c r="H463" i="13"/>
  <c r="G464" i="13"/>
  <c r="H464" i="13"/>
  <c r="G465" i="13"/>
  <c r="H465" i="13"/>
  <c r="G466" i="13"/>
  <c r="H466" i="13"/>
  <c r="G467" i="13"/>
  <c r="H467" i="13"/>
  <c r="G468" i="13"/>
  <c r="H468" i="13"/>
  <c r="G469" i="13"/>
  <c r="H469" i="13"/>
  <c r="G470" i="13"/>
  <c r="H470" i="13"/>
  <c r="G471" i="13"/>
  <c r="H471" i="13"/>
  <c r="G472" i="13"/>
  <c r="H472" i="13"/>
  <c r="G473" i="13"/>
  <c r="H473" i="13"/>
  <c r="G474" i="13"/>
  <c r="H474" i="13"/>
  <c r="G475" i="13"/>
  <c r="H475" i="13"/>
  <c r="G476" i="13"/>
  <c r="H476" i="13"/>
  <c r="G478" i="13"/>
  <c r="H478" i="13"/>
  <c r="G479" i="13"/>
  <c r="H479" i="13"/>
  <c r="G480" i="13"/>
  <c r="H480" i="13"/>
  <c r="G481" i="13"/>
  <c r="H481" i="13"/>
  <c r="G483" i="13"/>
  <c r="H483" i="13"/>
  <c r="G484" i="13"/>
  <c r="H484" i="13"/>
  <c r="G486" i="13"/>
  <c r="H486" i="13"/>
  <c r="G487" i="13"/>
  <c r="H487" i="13"/>
  <c r="G488" i="13"/>
  <c r="H488" i="13"/>
  <c r="G489" i="13"/>
  <c r="H489" i="13"/>
  <c r="G490" i="13"/>
  <c r="H490" i="13"/>
  <c r="G493" i="13"/>
  <c r="H493" i="13"/>
  <c r="G494" i="13"/>
  <c r="H494" i="13"/>
  <c r="G495" i="13"/>
  <c r="H495" i="13"/>
  <c r="G496" i="13"/>
  <c r="H496" i="13"/>
  <c r="G497" i="13"/>
  <c r="H497" i="13"/>
  <c r="G498" i="13"/>
  <c r="H498" i="13"/>
  <c r="G500" i="13"/>
  <c r="H500" i="13"/>
  <c r="G501" i="13"/>
  <c r="H501" i="13"/>
  <c r="G502" i="13"/>
  <c r="H502" i="13"/>
  <c r="G503" i="13"/>
  <c r="H503" i="13"/>
  <c r="G504" i="13"/>
  <c r="H504" i="13"/>
  <c r="G505" i="13"/>
  <c r="H505" i="13"/>
  <c r="G506" i="13"/>
  <c r="H506" i="13"/>
  <c r="G508" i="13"/>
  <c r="H508" i="13"/>
  <c r="G509" i="13"/>
  <c r="H509" i="13"/>
  <c r="G510" i="13"/>
  <c r="H510" i="13"/>
  <c r="G511" i="13"/>
  <c r="H511" i="13"/>
  <c r="G512" i="13"/>
  <c r="H512" i="13"/>
  <c r="G513" i="13"/>
  <c r="H513" i="13"/>
  <c r="G515" i="13"/>
  <c r="H515" i="13"/>
  <c r="G516" i="13"/>
  <c r="H516" i="13"/>
  <c r="G517" i="13"/>
  <c r="H517" i="13"/>
  <c r="G518" i="13"/>
  <c r="H518" i="13"/>
  <c r="G519" i="13"/>
  <c r="H519" i="13"/>
  <c r="G520" i="13"/>
  <c r="H520" i="13"/>
  <c r="G521" i="13"/>
  <c r="H521" i="13"/>
  <c r="G522" i="13"/>
  <c r="H522" i="13"/>
  <c r="G524" i="13"/>
  <c r="H524" i="13"/>
  <c r="G525" i="13"/>
  <c r="H525" i="13"/>
  <c r="G526" i="13"/>
  <c r="H526" i="13"/>
  <c r="G527" i="13"/>
  <c r="H527" i="13"/>
  <c r="G528" i="13"/>
  <c r="H528" i="13"/>
  <c r="G529" i="13"/>
  <c r="H529" i="13"/>
  <c r="G530" i="13"/>
  <c r="H530" i="13"/>
  <c r="G531" i="13"/>
  <c r="H531" i="13"/>
  <c r="G532" i="13"/>
  <c r="H532" i="13"/>
  <c r="G533" i="13"/>
  <c r="H533" i="13"/>
  <c r="G534" i="13"/>
  <c r="H534" i="13"/>
  <c r="G535" i="13"/>
  <c r="H535" i="13"/>
  <c r="G536" i="13"/>
  <c r="H536" i="13"/>
  <c r="G537" i="13"/>
  <c r="H537" i="13"/>
  <c r="G538" i="13"/>
  <c r="H538" i="13"/>
  <c r="G539" i="13"/>
  <c r="H539" i="13"/>
  <c r="G541" i="13"/>
  <c r="H541" i="13"/>
  <c r="G542" i="13"/>
  <c r="H542" i="13"/>
  <c r="G543" i="13"/>
  <c r="H543" i="13"/>
  <c r="G544" i="13"/>
  <c r="H544" i="13"/>
  <c r="G545" i="13"/>
  <c r="H545" i="13"/>
  <c r="G546" i="13"/>
  <c r="H546" i="13"/>
  <c r="G547" i="13"/>
  <c r="H547" i="13"/>
  <c r="G548" i="13"/>
  <c r="H548" i="13"/>
  <c r="G550" i="13"/>
  <c r="H550" i="13"/>
  <c r="G551" i="13"/>
  <c r="H551" i="13"/>
  <c r="G552" i="13"/>
  <c r="H552" i="13"/>
  <c r="G553" i="13"/>
  <c r="H553" i="13"/>
  <c r="G554" i="13"/>
  <c r="H554" i="13"/>
  <c r="G555" i="13"/>
  <c r="H555" i="13"/>
  <c r="G556" i="13"/>
  <c r="H556" i="13"/>
  <c r="G557" i="13"/>
  <c r="H557" i="13"/>
  <c r="G560" i="13"/>
  <c r="H560" i="13"/>
  <c r="G561" i="13"/>
  <c r="H561" i="13"/>
  <c r="G562" i="13"/>
  <c r="H562" i="13"/>
  <c r="G564" i="13"/>
  <c r="H564" i="13"/>
  <c r="G565" i="13"/>
  <c r="H565" i="13"/>
  <c r="G566" i="13"/>
  <c r="H566" i="13"/>
  <c r="G568" i="13"/>
  <c r="H568" i="13"/>
  <c r="G569" i="13"/>
  <c r="H569" i="13"/>
  <c r="G571" i="13"/>
  <c r="H571" i="13"/>
  <c r="G572" i="13"/>
  <c r="H572" i="13"/>
  <c r="G573" i="13"/>
  <c r="H573" i="13"/>
  <c r="G575" i="13"/>
  <c r="H575" i="13"/>
  <c r="G576" i="13"/>
  <c r="H576" i="13"/>
  <c r="G578" i="13"/>
  <c r="H578" i="13"/>
  <c r="G579" i="13"/>
  <c r="H579" i="13"/>
  <c r="G581" i="13"/>
  <c r="H581" i="13"/>
  <c r="G582" i="13"/>
  <c r="H582" i="13"/>
  <c r="G584" i="13"/>
  <c r="H584" i="13"/>
  <c r="G585" i="13"/>
  <c r="H585" i="13"/>
  <c r="G586" i="13"/>
  <c r="H586" i="13"/>
  <c r="G587" i="13"/>
  <c r="H587" i="13"/>
  <c r="G588" i="13"/>
  <c r="H588" i="13"/>
  <c r="G589" i="13"/>
  <c r="H589" i="13"/>
  <c r="G591" i="13"/>
  <c r="H591" i="13"/>
  <c r="G592" i="13"/>
  <c r="H592" i="13"/>
  <c r="G593" i="13"/>
  <c r="H593" i="13"/>
  <c r="G594" i="13"/>
  <c r="H594" i="13"/>
  <c r="G595" i="13"/>
  <c r="H595" i="13"/>
  <c r="G596" i="13"/>
  <c r="H596" i="13"/>
  <c r="G597" i="13"/>
  <c r="H597" i="13"/>
  <c r="G598" i="13"/>
  <c r="H598" i="13"/>
  <c r="G599" i="13"/>
  <c r="H599" i="13"/>
  <c r="G601" i="13"/>
  <c r="H601" i="13"/>
  <c r="G602" i="13"/>
  <c r="H602" i="13"/>
  <c r="G604" i="13"/>
  <c r="H604" i="13"/>
  <c r="G605" i="13"/>
  <c r="H605" i="13"/>
  <c r="G606" i="13"/>
  <c r="H606" i="13"/>
  <c r="G607" i="13"/>
  <c r="H607" i="13"/>
  <c r="G609" i="13"/>
  <c r="H609" i="13"/>
  <c r="G610" i="13"/>
  <c r="H610" i="13"/>
  <c r="G611" i="13"/>
  <c r="H611" i="13"/>
  <c r="G612" i="13"/>
  <c r="H612" i="13"/>
  <c r="G613" i="13"/>
  <c r="H613" i="13"/>
  <c r="G614" i="13"/>
  <c r="H614" i="13"/>
  <c r="G615" i="13"/>
  <c r="H615" i="13"/>
  <c r="G616" i="13"/>
  <c r="H616" i="13"/>
  <c r="G617" i="13"/>
  <c r="H617" i="13"/>
  <c r="G618" i="13"/>
  <c r="H618" i="13"/>
  <c r="G619" i="13"/>
  <c r="H619" i="13"/>
  <c r="G620" i="13"/>
  <c r="H620" i="13"/>
  <c r="G621" i="13"/>
  <c r="H621" i="13"/>
  <c r="G622" i="13"/>
  <c r="H622" i="13"/>
  <c r="G623" i="13"/>
  <c r="H623" i="13"/>
  <c r="G624" i="13"/>
  <c r="H624" i="13"/>
  <c r="G625" i="13"/>
  <c r="H625" i="13"/>
  <c r="G626" i="13"/>
  <c r="H626" i="13"/>
  <c r="G628" i="13"/>
  <c r="H628" i="13"/>
  <c r="G629" i="13"/>
  <c r="H629" i="13"/>
  <c r="G630" i="13"/>
  <c r="H630" i="13"/>
  <c r="G632" i="13"/>
  <c r="H632" i="13"/>
  <c r="G633" i="13"/>
  <c r="H633" i="13"/>
  <c r="G635" i="13"/>
  <c r="H635" i="13"/>
  <c r="G636" i="13"/>
  <c r="H636" i="13"/>
  <c r="G637" i="13"/>
  <c r="H637" i="13"/>
  <c r="G638" i="13"/>
  <c r="H638" i="13"/>
  <c r="G639" i="13"/>
  <c r="H639" i="13"/>
  <c r="G640" i="13"/>
  <c r="H640" i="13"/>
  <c r="G642" i="13"/>
  <c r="H642" i="13"/>
  <c r="G643" i="13"/>
  <c r="H643" i="13"/>
  <c r="G644" i="13"/>
  <c r="H644" i="13"/>
  <c r="G645" i="13"/>
  <c r="H645" i="13"/>
  <c r="G646" i="13"/>
  <c r="H646" i="13"/>
  <c r="G647" i="13"/>
  <c r="H647" i="13"/>
  <c r="G648" i="13"/>
  <c r="H648" i="13"/>
  <c r="G649" i="13"/>
  <c r="H649" i="13"/>
  <c r="G650" i="13"/>
  <c r="H650" i="13"/>
  <c r="G652" i="13"/>
  <c r="H652" i="13"/>
  <c r="G653" i="13"/>
  <c r="H653" i="13"/>
  <c r="G654" i="13"/>
  <c r="H654" i="13"/>
  <c r="G655" i="13"/>
  <c r="H655" i="13"/>
  <c r="G657" i="13"/>
  <c r="H657" i="13"/>
  <c r="G658" i="13"/>
  <c r="H658" i="13"/>
  <c r="G659" i="13"/>
  <c r="H659" i="13"/>
  <c r="G660" i="13"/>
  <c r="H660" i="13"/>
  <c r="G662" i="13"/>
  <c r="H662" i="13"/>
  <c r="G663" i="13"/>
  <c r="H663" i="13"/>
  <c r="G664" i="13"/>
  <c r="H664" i="13"/>
  <c r="G665" i="13"/>
  <c r="H665" i="13"/>
  <c r="G667" i="13"/>
  <c r="H667" i="13"/>
  <c r="G668" i="13"/>
  <c r="H668" i="13"/>
  <c r="G669" i="13"/>
  <c r="H669" i="13"/>
  <c r="G670" i="13"/>
  <c r="H670" i="13"/>
  <c r="G672" i="13"/>
  <c r="H672" i="13"/>
  <c r="G673" i="13"/>
  <c r="H673" i="13"/>
  <c r="G675" i="13"/>
  <c r="H675" i="13"/>
  <c r="G676" i="13"/>
  <c r="H676" i="13"/>
  <c r="G678" i="13"/>
  <c r="H678" i="13"/>
  <c r="G679" i="13"/>
  <c r="H679" i="13"/>
  <c r="G680" i="13"/>
  <c r="H680" i="13"/>
  <c r="G681" i="13"/>
  <c r="H681" i="13"/>
  <c r="G683" i="13"/>
  <c r="H683" i="13"/>
  <c r="G684" i="13"/>
  <c r="H684" i="13"/>
  <c r="G685" i="13"/>
  <c r="H685" i="13"/>
  <c r="G687" i="13"/>
  <c r="H687" i="13"/>
  <c r="G688" i="13"/>
  <c r="H688" i="13"/>
  <c r="G689" i="13"/>
  <c r="H689" i="13"/>
  <c r="G690" i="13"/>
  <c r="H690" i="13"/>
  <c r="G691" i="13"/>
  <c r="H691" i="13"/>
  <c r="G692" i="13"/>
  <c r="H692" i="13"/>
  <c r="G694" i="13"/>
  <c r="H694" i="13"/>
  <c r="G695" i="13"/>
  <c r="H695" i="13"/>
  <c r="G696" i="13"/>
  <c r="H696" i="13"/>
  <c r="G697" i="13"/>
  <c r="H697" i="13"/>
  <c r="G698" i="13"/>
  <c r="H698" i="13"/>
  <c r="G699" i="13"/>
  <c r="H699" i="13"/>
  <c r="G702" i="13"/>
  <c r="H702" i="13"/>
  <c r="G703" i="13"/>
  <c r="H703" i="13"/>
  <c r="G705" i="13"/>
  <c r="H705" i="13"/>
  <c r="G706" i="13"/>
  <c r="H706" i="13"/>
  <c r="G708" i="13"/>
  <c r="H708" i="13"/>
  <c r="G709" i="13"/>
  <c r="H709" i="13"/>
  <c r="G711" i="13"/>
  <c r="H711" i="13"/>
  <c r="G712" i="13"/>
  <c r="H712" i="13"/>
  <c r="G714" i="13"/>
  <c r="H714" i="13"/>
  <c r="G715" i="13"/>
  <c r="H715" i="13"/>
  <c r="G717" i="13"/>
  <c r="H717" i="13"/>
  <c r="G718" i="13"/>
  <c r="H718" i="13"/>
  <c r="G720" i="13"/>
  <c r="H720" i="13"/>
  <c r="G721" i="13"/>
  <c r="H721" i="13"/>
  <c r="G723" i="13"/>
  <c r="H723" i="13"/>
  <c r="G724" i="13"/>
  <c r="H724" i="13"/>
  <c r="G726" i="13"/>
  <c r="H726" i="13"/>
  <c r="G727" i="13"/>
  <c r="H727" i="13"/>
  <c r="G729" i="13"/>
  <c r="H729" i="13"/>
  <c r="G730" i="13"/>
  <c r="H730" i="13"/>
  <c r="G732" i="13"/>
  <c r="H732" i="13"/>
  <c r="G733" i="13"/>
  <c r="H733" i="13"/>
  <c r="G735" i="13"/>
  <c r="H735" i="13"/>
  <c r="G736" i="13"/>
  <c r="H736" i="13"/>
  <c r="G738" i="13"/>
  <c r="H738" i="13"/>
  <c r="G739" i="13"/>
  <c r="H739" i="13"/>
  <c r="G741" i="13"/>
  <c r="H741" i="13"/>
  <c r="G742" i="13"/>
  <c r="H742" i="13"/>
  <c r="G744" i="13"/>
  <c r="H744" i="13"/>
  <c r="G745" i="13"/>
  <c r="H745" i="13"/>
  <c r="G746" i="13"/>
  <c r="H746" i="13"/>
  <c r="G747" i="13"/>
  <c r="H747" i="13"/>
  <c r="G749" i="13"/>
  <c r="H749" i="13"/>
  <c r="G750" i="13"/>
  <c r="H750" i="13"/>
  <c r="G751" i="13"/>
  <c r="H751" i="13"/>
  <c r="G753" i="13"/>
  <c r="H753" i="13"/>
  <c r="G754" i="13"/>
  <c r="H754" i="13"/>
  <c r="G755" i="13"/>
  <c r="H755" i="13"/>
  <c r="G756" i="13"/>
  <c r="H756" i="13"/>
  <c r="G758" i="13"/>
  <c r="H758" i="13"/>
  <c r="G759" i="13"/>
  <c r="H759" i="13"/>
  <c r="G760" i="13"/>
  <c r="H760" i="13"/>
  <c r="G761" i="13"/>
  <c r="H761" i="13"/>
  <c r="G764" i="13"/>
  <c r="H764" i="13"/>
  <c r="G765" i="13"/>
  <c r="H765" i="13"/>
  <c r="G766" i="13"/>
  <c r="H766" i="13"/>
  <c r="G767" i="13"/>
  <c r="H767" i="13"/>
  <c r="G768" i="13"/>
  <c r="H768" i="13"/>
  <c r="G769" i="13"/>
  <c r="H769" i="13"/>
  <c r="G771" i="13"/>
  <c r="H771" i="13"/>
  <c r="G772" i="13"/>
  <c r="H772" i="13"/>
  <c r="G773" i="13"/>
  <c r="H773" i="13"/>
  <c r="G774" i="13"/>
  <c r="H774" i="13"/>
  <c r="G775" i="13"/>
  <c r="H775" i="13"/>
  <c r="G776" i="13"/>
  <c r="H776" i="13"/>
  <c r="G777" i="13"/>
  <c r="H777" i="13"/>
  <c r="G778" i="13"/>
  <c r="H778" i="13"/>
  <c r="G779" i="13"/>
  <c r="H779" i="13"/>
  <c r="G780" i="13"/>
  <c r="H780" i="13"/>
  <c r="G781" i="13"/>
  <c r="H781" i="13"/>
  <c r="G782" i="13"/>
  <c r="H782" i="13"/>
  <c r="G783" i="13"/>
  <c r="H783" i="13"/>
  <c r="G784" i="13"/>
  <c r="H784" i="13"/>
  <c r="G786" i="13"/>
  <c r="H786" i="13"/>
  <c r="G787" i="13"/>
  <c r="H787" i="13"/>
  <c r="G788" i="13"/>
  <c r="H788" i="13"/>
  <c r="G789" i="13"/>
  <c r="H789" i="13"/>
  <c r="G790" i="13"/>
  <c r="H790" i="13"/>
  <c r="G791" i="13"/>
  <c r="H791" i="13"/>
  <c r="G792" i="13"/>
  <c r="H792" i="13"/>
  <c r="G794" i="13"/>
  <c r="H794" i="13"/>
  <c r="G795" i="13"/>
  <c r="H795" i="13"/>
  <c r="G796" i="13"/>
  <c r="H796" i="13"/>
  <c r="G797" i="13"/>
  <c r="H797" i="13"/>
  <c r="G798" i="13"/>
  <c r="H798" i="13"/>
  <c r="G799" i="13"/>
  <c r="H799" i="13"/>
  <c r="G800" i="13"/>
  <c r="H800" i="13"/>
  <c r="G802" i="13"/>
  <c r="H802" i="13"/>
  <c r="G803" i="13"/>
  <c r="H803" i="13"/>
  <c r="G805" i="13"/>
  <c r="H805" i="13"/>
  <c r="G806" i="13"/>
  <c r="H806" i="13"/>
  <c r="G807" i="13"/>
  <c r="H807" i="13"/>
  <c r="G808" i="13"/>
  <c r="H808" i="13"/>
  <c r="G809" i="13"/>
  <c r="H809" i="13"/>
  <c r="G810" i="13"/>
  <c r="H810" i="13"/>
  <c r="G811" i="13"/>
  <c r="H811" i="13"/>
  <c r="G813" i="13"/>
  <c r="H813" i="13"/>
  <c r="G814" i="13"/>
  <c r="H814" i="13"/>
  <c r="G815" i="13"/>
  <c r="H815" i="13"/>
  <c r="G816" i="13"/>
  <c r="H816" i="13"/>
  <c r="G818" i="13"/>
  <c r="H818" i="13"/>
  <c r="G819" i="13"/>
  <c r="H819" i="13"/>
  <c r="G820" i="13"/>
  <c r="H820" i="13"/>
  <c r="G821" i="13"/>
  <c r="H821" i="13"/>
  <c r="G822" i="13"/>
  <c r="H822" i="13"/>
  <c r="G823" i="13"/>
  <c r="H823" i="13"/>
  <c r="G824" i="13"/>
  <c r="H824" i="13"/>
  <c r="G826" i="13"/>
  <c r="H826" i="13"/>
  <c r="G827" i="13"/>
  <c r="H827" i="13"/>
  <c r="G828" i="13"/>
  <c r="H828" i="13"/>
  <c r="G829" i="13"/>
  <c r="H829" i="13"/>
  <c r="G830" i="13"/>
  <c r="H830" i="13"/>
  <c r="G831" i="13"/>
  <c r="H831" i="13"/>
  <c r="G832" i="13"/>
  <c r="H832" i="13"/>
  <c r="G833" i="13"/>
  <c r="H833" i="13"/>
  <c r="G834" i="13"/>
  <c r="H834" i="13"/>
  <c r="G836" i="13"/>
  <c r="H836" i="13"/>
  <c r="G837" i="13"/>
  <c r="H837" i="13"/>
  <c r="G838" i="13"/>
  <c r="H838" i="13"/>
  <c r="G839" i="13"/>
  <c r="H839" i="13"/>
  <c r="G840" i="13"/>
  <c r="H840" i="13"/>
  <c r="G841" i="13"/>
  <c r="H841" i="13"/>
  <c r="G843" i="13"/>
  <c r="H843" i="13"/>
  <c r="G844" i="13"/>
  <c r="H844" i="13"/>
  <c r="G845" i="13"/>
  <c r="H845" i="13"/>
  <c r="G846" i="13"/>
  <c r="H846" i="13"/>
  <c r="G847" i="13"/>
  <c r="H847" i="13"/>
  <c r="G848" i="13"/>
  <c r="H848" i="13"/>
  <c r="G849" i="13"/>
  <c r="H849" i="13"/>
  <c r="G850" i="13"/>
  <c r="H850" i="13"/>
  <c r="G851" i="13"/>
  <c r="H851" i="13"/>
  <c r="G852" i="13"/>
  <c r="H852" i="13"/>
  <c r="G853" i="13"/>
  <c r="H853" i="13"/>
  <c r="G855" i="13"/>
  <c r="H855" i="13"/>
  <c r="G856" i="13"/>
  <c r="H856" i="13"/>
  <c r="G857" i="13"/>
  <c r="H857" i="13"/>
  <c r="G858" i="13"/>
  <c r="H858" i="13"/>
  <c r="G859" i="13"/>
  <c r="H859" i="13"/>
  <c r="G860" i="13"/>
  <c r="H860" i="13"/>
  <c r="G861" i="13"/>
  <c r="H861" i="13"/>
  <c r="G862" i="13"/>
  <c r="H862" i="13"/>
  <c r="G863" i="13"/>
  <c r="H863" i="13"/>
  <c r="G864" i="13"/>
  <c r="H864" i="13"/>
  <c r="G866" i="13"/>
  <c r="H866" i="13"/>
  <c r="G867" i="13"/>
  <c r="H867" i="13"/>
  <c r="G868" i="13"/>
  <c r="H868" i="13"/>
  <c r="G870" i="13"/>
  <c r="H870" i="13"/>
  <c r="G871" i="13"/>
  <c r="H871" i="13"/>
  <c r="G872" i="13"/>
  <c r="H872" i="13"/>
  <c r="G873" i="13"/>
  <c r="H873" i="13"/>
  <c r="G874" i="13"/>
  <c r="H874" i="13"/>
  <c r="G875" i="13"/>
  <c r="H875" i="13"/>
  <c r="G877" i="13"/>
  <c r="H877" i="13"/>
  <c r="G878" i="13"/>
  <c r="H878" i="13"/>
  <c r="G879" i="13"/>
  <c r="H879" i="13"/>
  <c r="G880" i="13"/>
  <c r="H880" i="13"/>
  <c r="G882" i="13"/>
  <c r="H882" i="13"/>
  <c r="G883" i="13"/>
  <c r="H883" i="13"/>
  <c r="G884" i="13"/>
  <c r="H884" i="13"/>
  <c r="G885" i="13"/>
  <c r="H885" i="13"/>
  <c r="G887" i="13"/>
  <c r="H887" i="13"/>
  <c r="G888" i="13"/>
  <c r="H888" i="13"/>
  <c r="G889" i="13"/>
  <c r="H889" i="13"/>
  <c r="G890" i="13"/>
  <c r="H890" i="13"/>
  <c r="G891" i="13"/>
  <c r="H891" i="13"/>
  <c r="G892" i="13"/>
  <c r="H892" i="13"/>
  <c r="G895" i="13"/>
  <c r="H895" i="13"/>
  <c r="G896" i="13"/>
  <c r="H896" i="13"/>
  <c r="G897" i="13"/>
  <c r="H897" i="13"/>
  <c r="G898" i="13"/>
  <c r="H898" i="13"/>
  <c r="G899" i="13"/>
  <c r="H899" i="13"/>
  <c r="G900" i="13"/>
  <c r="H900" i="13"/>
  <c r="G901" i="13"/>
  <c r="H901" i="13"/>
  <c r="G902" i="13"/>
  <c r="H902" i="13"/>
  <c r="G903" i="13"/>
  <c r="H903" i="13"/>
  <c r="G904" i="13"/>
  <c r="H904" i="13"/>
  <c r="G905" i="13"/>
  <c r="H905" i="13"/>
  <c r="G906" i="13"/>
  <c r="H906" i="13"/>
  <c r="G907" i="13"/>
  <c r="H907" i="13"/>
  <c r="G909" i="13"/>
  <c r="H909" i="13"/>
  <c r="G910" i="13"/>
  <c r="H910" i="13"/>
  <c r="G911" i="13"/>
  <c r="H911" i="13"/>
  <c r="G912" i="13"/>
  <c r="H912" i="13"/>
  <c r="G913" i="13"/>
  <c r="H913" i="13"/>
  <c r="G914" i="13"/>
  <c r="H914" i="13"/>
  <c r="G915" i="13"/>
  <c r="H915" i="13"/>
  <c r="G916" i="13"/>
  <c r="H916" i="13"/>
  <c r="G917" i="13"/>
  <c r="H917" i="13"/>
  <c r="G918" i="13"/>
  <c r="H918" i="13"/>
  <c r="G919" i="13"/>
  <c r="H919" i="13"/>
  <c r="G920" i="13"/>
  <c r="H920" i="13"/>
  <c r="G921" i="13"/>
  <c r="H921" i="13"/>
  <c r="G923" i="13"/>
  <c r="H923" i="13"/>
  <c r="G924" i="13"/>
  <c r="H924" i="13"/>
  <c r="G925" i="13"/>
  <c r="H925" i="13"/>
  <c r="G927" i="13"/>
  <c r="H927" i="13"/>
  <c r="G928" i="13"/>
  <c r="H928" i="13"/>
  <c r="G930" i="13"/>
  <c r="H930" i="13"/>
  <c r="G931" i="13"/>
  <c r="H931" i="13"/>
  <c r="G932" i="13"/>
  <c r="H932" i="13"/>
  <c r="G933" i="13"/>
  <c r="H933" i="13"/>
  <c r="G934" i="13"/>
  <c r="H934" i="13"/>
  <c r="G936" i="13"/>
  <c r="H936" i="13"/>
  <c r="G937" i="13"/>
  <c r="H937" i="13"/>
  <c r="G938" i="13"/>
  <c r="H938" i="13"/>
  <c r="G939" i="13"/>
  <c r="H939" i="13"/>
  <c r="G940" i="13"/>
  <c r="H940" i="13"/>
  <c r="G942" i="13"/>
  <c r="H942" i="13"/>
  <c r="G943" i="13"/>
  <c r="H943" i="13"/>
  <c r="G944" i="13"/>
  <c r="H944" i="13"/>
  <c r="G945" i="13"/>
  <c r="H945" i="13"/>
  <c r="G946" i="13"/>
  <c r="H946" i="13"/>
  <c r="G948" i="13"/>
  <c r="H948" i="13"/>
  <c r="G949" i="13"/>
  <c r="H949" i="13"/>
  <c r="G950" i="13"/>
  <c r="H950" i="13"/>
  <c r="G951" i="13"/>
  <c r="H951" i="13"/>
  <c r="G952" i="13"/>
  <c r="H952" i="13"/>
  <c r="G953" i="13"/>
  <c r="H953" i="13"/>
  <c r="G955" i="13"/>
  <c r="H955" i="13"/>
  <c r="G956" i="13"/>
  <c r="H956" i="13"/>
  <c r="G957" i="13"/>
  <c r="H957" i="13"/>
  <c r="G958" i="13"/>
  <c r="H958" i="13"/>
  <c r="G959" i="13"/>
  <c r="H959" i="13"/>
  <c r="G960" i="13"/>
  <c r="H960" i="13"/>
  <c r="G961" i="13"/>
  <c r="H961" i="13"/>
  <c r="G962" i="13"/>
  <c r="H962" i="13"/>
  <c r="G963" i="13"/>
  <c r="H963" i="13"/>
  <c r="G965" i="13"/>
  <c r="H965" i="13"/>
  <c r="G966" i="13"/>
  <c r="H966" i="13"/>
  <c r="G967" i="13"/>
  <c r="H967" i="13"/>
  <c r="G968" i="13"/>
  <c r="H968" i="13"/>
  <c r="G969" i="13"/>
  <c r="H969" i="13"/>
  <c r="G970" i="13"/>
  <c r="H970" i="13"/>
  <c r="G971" i="13"/>
  <c r="H971" i="13"/>
  <c r="G972" i="13"/>
  <c r="H972" i="13"/>
  <c r="G973" i="13"/>
  <c r="H973" i="13"/>
  <c r="G975" i="13"/>
  <c r="H975" i="13"/>
  <c r="G976" i="13"/>
  <c r="H976" i="13"/>
  <c r="G977" i="13"/>
  <c r="H977" i="13"/>
  <c r="G978" i="13"/>
  <c r="H978" i="13"/>
  <c r="G979" i="13"/>
  <c r="H979" i="13"/>
  <c r="G980" i="13"/>
  <c r="H980" i="13"/>
  <c r="G981" i="13"/>
  <c r="H981" i="13"/>
  <c r="G982" i="13"/>
  <c r="H982" i="13"/>
  <c r="G983" i="13"/>
  <c r="H983" i="13"/>
  <c r="G985" i="13"/>
  <c r="H985" i="13"/>
  <c r="G986" i="13"/>
  <c r="H986" i="13"/>
  <c r="G987" i="13"/>
  <c r="H987" i="13"/>
  <c r="G988" i="13"/>
  <c r="H988" i="13"/>
  <c r="G989" i="13"/>
  <c r="H989" i="13"/>
  <c r="G990" i="13"/>
  <c r="H990" i="13"/>
  <c r="G991" i="13"/>
  <c r="H991" i="13"/>
  <c r="G992" i="13"/>
  <c r="H992" i="13"/>
  <c r="G994" i="13"/>
  <c r="H994" i="13"/>
  <c r="G995" i="13"/>
  <c r="H995" i="13"/>
  <c r="G996" i="13"/>
  <c r="H996" i="13"/>
  <c r="G997" i="13"/>
  <c r="H997" i="13"/>
  <c r="G999" i="13"/>
  <c r="H999" i="13"/>
  <c r="G1000" i="13"/>
  <c r="H1000" i="13"/>
  <c r="G1001" i="13"/>
  <c r="H1001" i="13"/>
  <c r="G1002" i="13"/>
  <c r="H1002" i="13"/>
  <c r="G1003" i="13"/>
  <c r="H1003" i="13"/>
  <c r="G1004" i="13"/>
  <c r="H1004" i="13"/>
  <c r="G1005" i="13"/>
  <c r="H1005" i="13"/>
  <c r="G1006" i="13"/>
  <c r="H1006" i="13"/>
  <c r="G1007" i="13"/>
  <c r="H1007" i="13"/>
  <c r="G1009" i="13"/>
  <c r="H1009" i="13"/>
  <c r="G1010" i="13"/>
  <c r="H1010" i="13"/>
  <c r="G1011" i="13"/>
  <c r="H1011" i="13"/>
  <c r="G1012" i="13"/>
  <c r="H1012" i="13"/>
  <c r="G1013" i="13"/>
  <c r="H1013" i="13"/>
  <c r="G1014" i="13"/>
  <c r="H1014" i="13"/>
  <c r="G1015" i="13"/>
  <c r="H1015" i="13"/>
  <c r="G1016" i="13"/>
  <c r="H1016" i="13"/>
  <c r="G1017" i="13"/>
  <c r="H1017" i="13"/>
  <c r="G1018" i="13"/>
  <c r="H1018" i="13"/>
  <c r="G1019" i="13"/>
  <c r="H1019" i="13"/>
  <c r="G1020" i="13"/>
  <c r="H1020" i="13"/>
  <c r="G1021" i="13"/>
  <c r="H1021" i="13"/>
  <c r="G1022" i="13"/>
  <c r="H1022" i="13"/>
  <c r="G1023" i="13"/>
  <c r="H1023" i="13"/>
  <c r="G1024" i="13"/>
  <c r="H1024" i="13"/>
  <c r="G1026" i="13"/>
  <c r="H1026" i="13"/>
  <c r="G1027" i="13"/>
  <c r="H1027" i="13"/>
  <c r="G1028" i="13"/>
  <c r="H1028" i="13"/>
  <c r="G1029" i="13"/>
  <c r="H1029" i="13"/>
  <c r="G1030" i="13"/>
  <c r="H1030" i="13"/>
  <c r="G1031" i="13"/>
  <c r="H1031" i="13"/>
  <c r="G1032" i="13"/>
  <c r="H1032" i="13"/>
  <c r="G1033" i="13"/>
  <c r="H1033" i="13"/>
  <c r="G1034" i="13"/>
  <c r="H1034" i="13"/>
  <c r="G1035" i="13"/>
  <c r="H1035" i="13"/>
  <c r="G1036" i="13"/>
  <c r="H1036" i="13"/>
  <c r="G1037" i="13"/>
  <c r="H1037" i="13"/>
  <c r="G1038" i="13"/>
  <c r="H1038" i="13"/>
  <c r="G1039" i="13"/>
  <c r="H1039" i="13"/>
  <c r="G1041" i="13"/>
  <c r="H1041" i="13"/>
  <c r="G1042" i="13"/>
  <c r="H1042" i="13"/>
  <c r="G1043" i="13"/>
  <c r="H1043" i="13"/>
  <c r="G1044" i="13"/>
  <c r="H1044" i="13"/>
  <c r="G1046" i="13"/>
  <c r="H1046" i="13"/>
  <c r="G1047" i="13"/>
  <c r="H1047" i="13"/>
  <c r="G1048" i="13"/>
  <c r="H1048" i="13"/>
  <c r="G1049" i="13"/>
  <c r="H1049" i="13"/>
  <c r="G1050" i="13"/>
  <c r="H1050" i="13"/>
  <c r="G1051" i="13"/>
  <c r="H1051" i="13"/>
  <c r="G1052" i="13"/>
  <c r="H1052" i="13"/>
  <c r="G1053" i="13"/>
  <c r="H1053" i="13"/>
  <c r="G1054" i="13"/>
  <c r="H1054" i="13"/>
  <c r="G1056" i="13"/>
  <c r="H1056" i="13"/>
  <c r="G1057" i="13"/>
  <c r="H1057" i="13"/>
  <c r="G1058" i="13"/>
  <c r="H1058" i="13"/>
  <c r="G1059" i="13"/>
  <c r="H1059" i="13"/>
  <c r="G1060" i="13"/>
  <c r="H1060" i="13"/>
  <c r="G1061" i="13"/>
  <c r="H1061" i="13"/>
  <c r="G1062" i="13"/>
  <c r="H1062" i="13"/>
  <c r="G1063" i="13"/>
  <c r="H1063" i="13"/>
  <c r="G1064" i="13"/>
  <c r="H1064" i="13"/>
  <c r="G1065" i="13"/>
  <c r="H1065" i="13"/>
  <c r="G1067" i="13"/>
  <c r="H1067" i="13"/>
  <c r="G1068" i="13"/>
  <c r="H1068" i="13"/>
  <c r="G1069" i="13"/>
  <c r="H1069" i="13"/>
  <c r="G1070" i="13"/>
  <c r="H1070" i="13"/>
  <c r="G1071" i="13"/>
  <c r="H1071" i="13"/>
  <c r="G1074" i="13"/>
  <c r="H1074" i="13"/>
  <c r="G1075" i="13"/>
  <c r="H1075" i="13"/>
  <c r="G1076" i="13"/>
  <c r="H1076" i="13"/>
  <c r="G1077" i="13"/>
  <c r="H1077" i="13"/>
  <c r="G1078" i="13"/>
  <c r="H1078" i="13"/>
  <c r="G1080" i="13"/>
  <c r="H1080" i="13"/>
  <c r="G1081" i="13"/>
  <c r="H1081" i="13"/>
  <c r="G1082" i="13"/>
  <c r="H1082" i="13"/>
  <c r="G1083" i="13"/>
  <c r="H1083" i="13"/>
  <c r="G1085" i="13"/>
  <c r="H1085" i="13"/>
  <c r="G1086" i="13"/>
  <c r="H1086" i="13"/>
  <c r="G1087" i="13"/>
  <c r="H1087" i="13"/>
  <c r="G1088" i="13"/>
  <c r="H1088" i="13"/>
  <c r="G1090" i="13"/>
  <c r="H1090" i="13"/>
  <c r="G1091" i="13"/>
  <c r="H1091" i="13"/>
  <c r="G1092" i="13"/>
  <c r="H1092" i="13"/>
  <c r="G1093" i="13"/>
  <c r="H1093" i="13"/>
  <c r="G1094" i="13"/>
  <c r="H1094" i="13"/>
  <c r="G1095" i="13"/>
  <c r="H1095" i="13"/>
  <c r="G1096" i="13"/>
  <c r="H1096" i="13"/>
  <c r="G1097" i="13"/>
  <c r="H1097" i="13"/>
  <c r="G1098" i="13"/>
  <c r="H1098" i="13"/>
  <c r="G1100" i="13"/>
  <c r="H1100" i="13"/>
  <c r="G1101" i="13"/>
  <c r="H1101" i="13"/>
  <c r="G1102" i="13"/>
  <c r="H1102" i="13"/>
  <c r="G1103" i="13"/>
  <c r="H1103" i="13"/>
  <c r="G1104" i="13"/>
  <c r="H1104" i="13"/>
  <c r="G1105" i="13"/>
  <c r="H1105" i="13"/>
  <c r="G1106" i="13"/>
  <c r="H1106" i="13"/>
  <c r="G1107" i="13"/>
  <c r="H1107" i="13"/>
  <c r="G1108" i="13"/>
  <c r="H1108" i="13"/>
  <c r="G1110" i="13"/>
  <c r="H1110" i="13"/>
  <c r="G1111" i="13"/>
  <c r="H1111" i="13"/>
  <c r="G1112" i="13"/>
  <c r="H1112" i="13"/>
  <c r="G1113" i="13"/>
  <c r="H1113" i="13"/>
  <c r="G1114" i="13"/>
  <c r="H1114" i="13"/>
  <c r="G1115" i="13"/>
  <c r="H1115" i="13"/>
  <c r="G1116" i="13"/>
  <c r="H1116" i="13"/>
  <c r="G1117" i="13"/>
  <c r="H1117" i="13"/>
  <c r="G1118" i="13"/>
  <c r="H1118" i="13"/>
  <c r="G1120" i="13"/>
  <c r="H1120" i="13"/>
  <c r="G1121" i="13"/>
  <c r="H1121" i="13"/>
  <c r="G1122" i="13"/>
  <c r="H1122" i="13"/>
  <c r="G1123" i="13"/>
  <c r="H1123" i="13"/>
  <c r="G1124" i="13"/>
  <c r="H1124" i="13"/>
  <c r="G1125" i="13"/>
  <c r="H1125" i="13"/>
  <c r="G1126" i="13"/>
  <c r="H1126" i="13"/>
  <c r="G1127" i="13"/>
  <c r="H1127" i="13"/>
  <c r="G1128" i="13"/>
  <c r="H1128" i="13"/>
  <c r="G1129" i="13"/>
  <c r="H1129" i="13"/>
  <c r="G1131" i="13"/>
  <c r="H1131" i="13"/>
  <c r="G1132" i="13"/>
  <c r="H1132" i="13"/>
  <c r="G1133" i="13"/>
  <c r="H1133" i="13"/>
  <c r="G1134" i="13"/>
  <c r="H1134" i="13"/>
  <c r="G1135" i="13"/>
  <c r="H1135" i="13"/>
  <c r="G1136" i="13"/>
  <c r="H1136" i="13"/>
  <c r="G1137" i="13"/>
  <c r="H1137" i="13"/>
  <c r="G1138" i="13"/>
  <c r="H1138" i="13"/>
  <c r="G1139" i="13"/>
  <c r="H1139" i="13"/>
  <c r="G1140" i="13"/>
  <c r="H1140" i="13"/>
  <c r="G1142" i="13"/>
  <c r="H1142" i="13"/>
  <c r="G1143" i="13"/>
  <c r="H1143" i="13"/>
  <c r="G1144" i="13"/>
  <c r="H1144" i="13"/>
  <c r="G1145" i="13"/>
  <c r="H1145" i="13"/>
  <c r="G1146" i="13"/>
  <c r="H1146" i="13"/>
  <c r="G1147" i="13"/>
  <c r="H1147" i="13"/>
  <c r="G1148" i="13"/>
  <c r="H1148" i="13"/>
  <c r="G1149" i="13"/>
  <c r="H1149" i="13"/>
  <c r="G1151" i="13"/>
  <c r="H1151" i="13"/>
  <c r="G1152" i="13"/>
  <c r="H1152" i="13"/>
  <c r="G1153" i="13"/>
  <c r="H1153" i="13"/>
  <c r="G1154" i="13"/>
  <c r="H1154" i="13"/>
  <c r="G1155" i="13"/>
  <c r="H1155" i="13"/>
  <c r="G1156" i="13"/>
  <c r="H1156" i="13"/>
  <c r="G1157" i="13"/>
  <c r="H1157" i="13"/>
  <c r="G1158" i="13"/>
  <c r="H1158" i="13"/>
  <c r="G1159" i="13"/>
  <c r="H1159" i="13"/>
  <c r="G1160" i="13"/>
  <c r="H1160" i="13"/>
  <c r="G1161" i="13"/>
  <c r="H1161" i="13"/>
  <c r="G1162" i="13"/>
  <c r="H1162" i="13"/>
  <c r="G1163" i="13"/>
  <c r="H1163" i="13"/>
  <c r="G1164" i="13"/>
  <c r="H1164" i="13"/>
  <c r="G1165" i="13"/>
  <c r="H1165" i="13"/>
  <c r="G1166" i="13"/>
  <c r="H1166" i="13"/>
  <c r="G1168" i="13"/>
  <c r="H1168" i="13"/>
  <c r="G1169" i="13"/>
  <c r="H1169" i="13"/>
  <c r="G1170" i="13"/>
  <c r="H1170" i="13"/>
  <c r="G1171" i="13"/>
  <c r="H1171" i="13"/>
  <c r="G1172" i="13"/>
  <c r="H1172" i="13"/>
  <c r="G1173" i="13"/>
  <c r="H1173" i="13"/>
  <c r="G1174" i="13"/>
  <c r="H1174" i="13"/>
  <c r="G1175" i="13"/>
  <c r="H1175" i="13"/>
  <c r="G1176" i="13"/>
  <c r="H1176" i="13"/>
  <c r="G1178" i="13"/>
  <c r="H1178" i="13"/>
  <c r="G1179" i="13"/>
  <c r="H1179" i="13"/>
  <c r="G1180" i="13"/>
  <c r="H1180" i="13"/>
  <c r="G1181" i="13"/>
  <c r="H1181" i="13"/>
  <c r="G1182" i="13"/>
  <c r="H1182" i="13"/>
  <c r="G1183" i="13"/>
  <c r="H1183" i="13"/>
  <c r="G1184" i="13"/>
  <c r="H1184" i="13"/>
  <c r="G1185" i="13"/>
  <c r="H1185" i="13"/>
  <c r="G1186" i="13"/>
  <c r="H1186" i="13"/>
  <c r="G1188" i="13"/>
  <c r="H1188" i="13"/>
  <c r="G1189" i="13"/>
  <c r="H1189" i="13"/>
  <c r="G1190" i="13"/>
  <c r="H1190" i="13"/>
  <c r="G1191" i="13"/>
  <c r="H1191" i="13"/>
  <c r="G1192" i="13"/>
  <c r="H1192" i="13"/>
  <c r="G1193" i="13"/>
  <c r="H1193" i="13"/>
  <c r="G1194" i="13"/>
  <c r="H1194" i="13"/>
  <c r="G1195" i="13"/>
  <c r="H1195" i="13"/>
  <c r="G1197" i="13"/>
  <c r="H1197" i="13"/>
  <c r="G1198" i="13"/>
  <c r="H1198" i="13"/>
  <c r="G1199" i="13"/>
  <c r="H1199" i="13"/>
  <c r="G1200" i="13"/>
  <c r="H1200" i="13"/>
  <c r="G1201" i="13"/>
  <c r="H1201" i="13"/>
  <c r="G1203" i="13"/>
  <c r="H1203" i="13"/>
  <c r="G1204" i="13"/>
  <c r="H1204" i="13"/>
  <c r="G1205" i="13"/>
  <c r="H1205" i="13"/>
  <c r="G1206" i="13"/>
  <c r="H1206" i="13"/>
  <c r="G1208" i="13"/>
  <c r="H1208" i="13"/>
  <c r="G1209" i="13"/>
  <c r="H1209" i="13"/>
  <c r="G1210" i="13"/>
  <c r="H1210" i="13"/>
  <c r="G1211" i="13"/>
  <c r="H1211" i="13"/>
  <c r="G1212" i="13"/>
  <c r="H1212" i="13"/>
  <c r="G1213" i="13"/>
  <c r="H1213" i="13"/>
  <c r="G1214" i="13"/>
  <c r="H1214" i="13"/>
  <c r="G1215" i="13"/>
  <c r="H1215" i="13"/>
  <c r="G1216" i="13"/>
  <c r="H1216" i="13"/>
  <c r="G1217" i="13"/>
  <c r="H1217" i="13"/>
  <c r="G1218" i="13"/>
  <c r="H1218" i="13"/>
  <c r="G1219" i="13"/>
  <c r="H1219" i="13"/>
  <c r="G1220" i="13"/>
  <c r="H1220" i="13"/>
  <c r="G1221" i="13"/>
  <c r="H1221" i="13"/>
  <c r="G1222" i="13"/>
  <c r="H1222" i="13"/>
  <c r="G1223" i="13"/>
  <c r="H1223" i="13"/>
  <c r="G1225" i="13"/>
  <c r="H1225" i="13"/>
  <c r="G1226" i="13"/>
  <c r="H1226" i="13"/>
  <c r="G1227" i="13"/>
  <c r="H1227" i="13"/>
  <c r="G1228" i="13"/>
  <c r="H1228" i="13"/>
  <c r="G1230" i="13"/>
  <c r="H1230" i="13"/>
  <c r="G1231" i="13"/>
  <c r="H1231" i="13"/>
  <c r="G1232" i="13"/>
  <c r="H1232" i="13"/>
  <c r="G1233" i="13"/>
  <c r="H1233" i="13"/>
  <c r="G1234" i="13"/>
  <c r="H1234" i="13"/>
  <c r="G1235" i="13"/>
  <c r="H1235" i="13"/>
  <c r="G1236" i="13"/>
  <c r="H1236" i="13"/>
  <c r="G1237" i="13"/>
  <c r="H1237" i="13"/>
  <c r="G1238" i="13"/>
  <c r="H1238" i="13"/>
  <c r="G1239" i="13"/>
  <c r="H1239" i="13"/>
  <c r="G1241" i="13"/>
  <c r="H1241" i="13"/>
  <c r="G1242" i="13"/>
  <c r="H1242" i="13"/>
  <c r="G1243" i="13"/>
  <c r="H1243" i="13"/>
  <c r="G1244" i="13"/>
  <c r="H1244" i="13"/>
  <c r="G1245" i="13"/>
  <c r="H1245" i="13"/>
  <c r="G1246" i="13"/>
  <c r="H1246" i="13"/>
  <c r="G1247" i="13"/>
  <c r="H1247" i="13"/>
  <c r="G1248" i="13"/>
  <c r="H1248" i="13"/>
  <c r="G1250" i="13"/>
  <c r="H1250" i="13"/>
  <c r="G1251" i="13"/>
  <c r="H1251" i="13"/>
  <c r="G1252" i="13"/>
  <c r="H1252" i="13"/>
  <c r="G1253" i="13"/>
  <c r="H1253" i="13"/>
  <c r="G1254" i="13"/>
  <c r="H1254" i="13"/>
  <c r="G1255" i="13"/>
  <c r="H1255" i="13"/>
  <c r="G1256" i="13"/>
  <c r="H1256" i="13"/>
  <c r="G1258" i="13"/>
  <c r="H1258" i="13"/>
  <c r="G1259" i="13"/>
  <c r="H1259" i="13"/>
  <c r="G1260" i="13"/>
  <c r="H1260" i="13"/>
  <c r="G1261" i="13"/>
  <c r="H1261" i="13"/>
  <c r="G1262" i="13"/>
  <c r="H1262" i="13"/>
  <c r="G1263" i="13"/>
  <c r="H1263" i="13"/>
  <c r="G1264" i="13"/>
  <c r="H1264" i="13"/>
  <c r="G1265" i="13"/>
  <c r="H1265" i="13"/>
  <c r="G1266" i="13"/>
  <c r="H1266" i="13"/>
  <c r="G1267" i="13"/>
  <c r="H1267" i="13"/>
  <c r="G1269" i="13"/>
  <c r="H1269" i="13"/>
  <c r="G1270" i="13"/>
  <c r="H1270" i="13"/>
  <c r="G1273" i="13"/>
  <c r="H1273" i="13"/>
  <c r="G1274" i="13"/>
  <c r="H1274" i="13"/>
  <c r="G1275" i="13"/>
  <c r="H1275" i="13"/>
  <c r="G1277" i="13"/>
  <c r="H1277" i="13"/>
  <c r="G1278" i="13"/>
  <c r="H1278" i="13"/>
  <c r="G1279" i="13"/>
  <c r="H1279" i="13"/>
  <c r="G1280" i="13"/>
  <c r="H1280" i="13"/>
  <c r="G1282" i="13"/>
  <c r="H1282" i="13"/>
  <c r="G1283" i="13"/>
  <c r="H1283" i="13"/>
  <c r="G1285" i="13"/>
  <c r="H1285" i="13"/>
  <c r="G1286" i="13"/>
  <c r="H1286" i="13"/>
  <c r="G1287" i="13"/>
  <c r="H1287" i="13"/>
  <c r="G1288" i="13"/>
  <c r="H1288" i="13"/>
  <c r="G1289" i="13"/>
  <c r="H1289" i="13"/>
  <c r="G1291" i="13"/>
  <c r="H1291" i="13"/>
  <c r="G1292" i="13"/>
  <c r="H1292" i="13"/>
  <c r="G1293" i="13"/>
  <c r="H1293" i="13"/>
  <c r="G1294" i="13"/>
  <c r="H1294" i="13"/>
  <c r="G1296" i="13"/>
  <c r="H1296" i="13"/>
  <c r="G1297" i="13"/>
  <c r="H1297" i="13"/>
  <c r="G1299" i="13"/>
  <c r="H1299" i="13"/>
  <c r="G1300" i="13"/>
  <c r="H1300" i="13"/>
  <c r="G1301" i="13"/>
  <c r="H1301" i="13"/>
  <c r="G1303" i="13"/>
  <c r="H1303" i="13"/>
  <c r="G1304" i="13"/>
  <c r="H1304" i="13"/>
  <c r="G1306" i="13"/>
  <c r="H1306" i="13"/>
  <c r="G1307" i="13"/>
  <c r="H1307" i="13"/>
  <c r="G1308" i="13"/>
  <c r="H1308" i="13"/>
  <c r="G1309" i="13"/>
  <c r="H1309" i="13"/>
  <c r="G1310" i="13"/>
  <c r="H1310" i="13"/>
  <c r="G1312" i="13"/>
  <c r="H1312" i="13"/>
  <c r="G1313" i="13"/>
  <c r="H1313" i="13"/>
  <c r="G1314" i="13"/>
  <c r="H1314" i="13"/>
  <c r="G1315" i="13"/>
  <c r="H1315" i="13"/>
  <c r="G1316" i="13"/>
  <c r="H1316" i="13"/>
  <c r="G1318" i="13"/>
  <c r="H1318" i="13"/>
  <c r="G1319" i="13"/>
  <c r="H1319" i="13"/>
  <c r="G1321" i="13"/>
  <c r="H1321" i="13"/>
  <c r="G1322" i="13"/>
  <c r="H1322" i="13"/>
  <c r="G1323" i="13"/>
  <c r="H1323" i="13"/>
  <c r="G1325" i="13"/>
  <c r="H1325" i="13"/>
  <c r="G1326" i="13"/>
  <c r="H1326" i="13"/>
  <c r="G1327" i="13"/>
  <c r="H1327" i="13"/>
  <c r="G1328" i="13"/>
  <c r="H1328" i="13"/>
  <c r="G1329" i="13"/>
  <c r="H1329" i="13"/>
  <c r="G1331" i="13"/>
  <c r="H1331" i="13"/>
  <c r="G1332" i="13"/>
  <c r="H1332" i="13"/>
  <c r="G1333" i="13"/>
  <c r="H1333" i="13"/>
  <c r="G1334" i="13"/>
  <c r="H1334" i="13"/>
  <c r="G1336" i="13"/>
  <c r="H1336" i="13"/>
  <c r="G1337" i="13"/>
  <c r="H1337" i="13"/>
  <c r="G1339" i="13"/>
  <c r="H1339" i="13"/>
  <c r="G1340" i="13"/>
  <c r="H1340" i="13"/>
  <c r="G1342" i="13"/>
  <c r="H1342" i="13"/>
  <c r="G1343" i="13"/>
  <c r="H1343" i="13"/>
  <c r="G1345" i="13"/>
  <c r="H1345" i="13"/>
  <c r="G1346" i="13"/>
  <c r="H1346" i="13"/>
  <c r="G1348" i="13"/>
  <c r="H1348" i="13"/>
  <c r="G1349" i="13"/>
  <c r="H1349" i="13"/>
  <c r="G1351" i="13"/>
  <c r="H1351" i="13"/>
  <c r="G1352" i="13"/>
  <c r="H1352" i="13"/>
  <c r="G1354" i="13"/>
  <c r="H1354" i="13"/>
  <c r="G1355" i="13"/>
  <c r="H1355" i="13"/>
  <c r="G1357" i="13"/>
  <c r="H1357" i="13"/>
  <c r="G1358" i="13"/>
  <c r="H1358" i="13"/>
  <c r="G1359" i="13"/>
  <c r="H1359" i="13"/>
  <c r="G1360" i="13"/>
  <c r="H1360" i="13"/>
  <c r="G1361" i="13"/>
  <c r="H1361" i="13"/>
  <c r="G1363" i="13"/>
  <c r="H1363" i="13"/>
  <c r="G1364" i="13"/>
  <c r="H1364" i="13"/>
  <c r="G1365" i="13"/>
  <c r="H1365" i="13"/>
  <c r="G1367" i="13"/>
  <c r="H1367" i="13"/>
  <c r="G1368" i="13"/>
  <c r="H1368" i="13"/>
  <c r="G1369" i="13"/>
  <c r="H1369" i="13"/>
  <c r="G1371" i="13"/>
  <c r="H1371" i="13"/>
  <c r="G1372" i="13"/>
  <c r="H1372" i="13"/>
  <c r="G1374" i="13"/>
  <c r="H1374" i="13"/>
  <c r="G1375" i="13"/>
  <c r="H1375" i="13"/>
  <c r="G1376" i="13"/>
  <c r="H1376" i="13"/>
  <c r="G1377" i="13"/>
  <c r="H1377" i="13"/>
  <c r="G1378" i="13"/>
  <c r="H1378" i="13"/>
  <c r="G1381" i="13"/>
  <c r="H1381" i="13"/>
  <c r="G1382" i="13"/>
  <c r="H1382" i="13"/>
  <c r="G1383" i="13"/>
  <c r="H1383" i="13"/>
  <c r="G1384" i="13"/>
  <c r="H1384" i="13"/>
  <c r="G1385" i="13"/>
  <c r="H1385" i="13"/>
  <c r="G1386" i="13"/>
  <c r="H1386" i="13"/>
  <c r="G1387" i="13"/>
  <c r="H1387" i="13"/>
  <c r="G1388" i="13"/>
  <c r="H1388" i="13"/>
  <c r="G1389" i="13"/>
  <c r="H1389" i="13"/>
  <c r="G1390" i="13"/>
  <c r="H1390" i="13"/>
  <c r="G1391" i="13"/>
  <c r="H1391" i="13"/>
  <c r="G1392" i="13"/>
  <c r="H1392" i="13"/>
  <c r="G1394" i="13"/>
  <c r="H1394" i="13"/>
  <c r="G1395" i="13"/>
  <c r="H1395" i="13"/>
  <c r="G1396" i="13"/>
  <c r="H1396" i="13"/>
  <c r="G1397" i="13"/>
  <c r="H1397" i="13"/>
  <c r="G1398" i="13"/>
  <c r="H1398" i="13"/>
  <c r="G1399" i="13"/>
  <c r="H1399" i="13"/>
  <c r="G1400" i="13"/>
  <c r="H1400" i="13"/>
  <c r="G1401" i="13"/>
  <c r="H1401" i="13"/>
  <c r="G1402" i="13"/>
  <c r="H1402" i="13"/>
  <c r="G1403" i="13"/>
  <c r="H1403" i="13"/>
  <c r="G1405" i="13"/>
  <c r="H1405" i="13"/>
  <c r="G1406" i="13"/>
  <c r="H1406" i="13"/>
  <c r="G1407" i="13"/>
  <c r="H1407" i="13"/>
  <c r="G1408" i="13"/>
  <c r="H1408" i="13"/>
  <c r="G1409" i="13"/>
  <c r="H1409" i="13"/>
  <c r="G1410" i="13"/>
  <c r="H1410" i="13"/>
  <c r="G1411" i="13"/>
  <c r="H1411" i="13"/>
  <c r="G1412" i="13"/>
  <c r="H1412" i="13"/>
  <c r="G1413" i="13"/>
  <c r="H1413" i="13"/>
  <c r="G1415" i="13"/>
  <c r="H1415" i="13"/>
  <c r="G1416" i="13"/>
  <c r="H1416" i="13"/>
  <c r="G1417" i="13"/>
  <c r="H1417" i="13"/>
  <c r="G1418" i="13"/>
  <c r="H1418" i="13"/>
  <c r="G1420" i="13"/>
  <c r="H1420" i="13"/>
  <c r="G1421" i="13"/>
  <c r="H1421" i="13"/>
  <c r="G1422" i="13"/>
  <c r="H1422" i="13"/>
  <c r="G1424" i="13"/>
  <c r="H1424" i="13"/>
  <c r="G1425" i="13"/>
  <c r="H1425" i="13"/>
  <c r="G1426" i="13"/>
  <c r="H1426" i="13"/>
  <c r="G1427" i="13"/>
  <c r="H1427" i="13"/>
  <c r="G1428" i="13"/>
  <c r="H1428" i="13"/>
  <c r="G1429" i="13"/>
  <c r="H1429" i="13"/>
  <c r="G1430" i="13"/>
  <c r="H1430" i="13"/>
  <c r="G1431" i="13"/>
  <c r="H1431" i="13"/>
  <c r="G1432" i="13"/>
  <c r="H1432" i="13"/>
  <c r="G1433" i="13"/>
  <c r="H1433" i="13"/>
  <c r="G1435" i="13"/>
  <c r="H1435" i="13"/>
  <c r="G1436" i="13"/>
  <c r="H1436" i="13"/>
  <c r="G1437" i="13"/>
  <c r="H1437" i="13"/>
  <c r="G1438" i="13"/>
  <c r="H1438" i="13"/>
  <c r="G1439" i="13"/>
  <c r="H1439" i="13"/>
  <c r="G1440" i="13"/>
  <c r="H1440" i="13"/>
  <c r="G1441" i="13"/>
  <c r="H1441" i="13"/>
  <c r="G1442" i="13"/>
  <c r="H1442" i="13"/>
  <c r="G1444" i="13"/>
  <c r="H1444" i="13"/>
  <c r="G1445" i="13"/>
  <c r="H1445" i="13"/>
  <c r="G1446" i="13"/>
  <c r="H1446" i="13"/>
  <c r="G1447" i="13"/>
  <c r="H1447" i="13"/>
  <c r="G1448" i="13"/>
  <c r="H1448" i="13"/>
  <c r="G1449" i="13"/>
  <c r="H1449" i="13"/>
  <c r="G1450" i="13"/>
  <c r="H1450" i="13"/>
  <c r="G1451" i="13"/>
  <c r="H1451" i="13"/>
  <c r="G1452" i="13"/>
  <c r="H1452" i="13"/>
  <c r="G1453" i="13"/>
  <c r="H1453" i="13"/>
  <c r="G1454" i="13"/>
  <c r="H1454" i="13"/>
  <c r="G1455" i="13"/>
  <c r="H1455" i="13"/>
  <c r="G1456" i="13"/>
  <c r="H1456" i="13"/>
  <c r="G1457" i="13"/>
  <c r="H1457" i="13"/>
  <c r="G1458" i="13"/>
  <c r="H1458" i="13"/>
  <c r="G1459" i="13"/>
  <c r="H1459" i="13"/>
  <c r="G1460" i="13"/>
  <c r="H1460" i="13"/>
  <c r="G1461" i="13"/>
  <c r="H1461" i="13"/>
  <c r="G1462" i="13"/>
  <c r="H1462" i="13"/>
  <c r="G1463" i="13"/>
  <c r="H1463" i="13"/>
  <c r="G1464" i="13"/>
  <c r="H1464" i="13"/>
  <c r="G1465" i="13"/>
  <c r="H1465" i="13"/>
  <c r="G1466" i="13"/>
  <c r="H1466" i="13"/>
  <c r="G1467" i="13"/>
  <c r="H1467" i="13"/>
  <c r="G1468" i="13"/>
  <c r="H1468" i="13"/>
  <c r="G1470" i="13"/>
  <c r="H1470" i="13"/>
  <c r="G1471" i="13"/>
  <c r="H1471" i="13"/>
  <c r="G1472" i="13"/>
  <c r="H1472" i="13"/>
  <c r="G1473" i="13"/>
  <c r="H1473" i="13"/>
  <c r="G1474" i="13"/>
  <c r="H1474" i="13"/>
  <c r="G1475" i="13"/>
  <c r="H1475" i="13"/>
  <c r="G1476" i="13"/>
  <c r="H1476" i="13"/>
  <c r="G1477" i="13"/>
  <c r="H1477" i="13"/>
  <c r="G1478" i="13"/>
  <c r="H1478" i="13"/>
  <c r="G1479" i="13"/>
  <c r="H1479" i="13"/>
  <c r="G1480" i="13"/>
  <c r="H1480" i="13"/>
  <c r="G1481" i="13"/>
  <c r="H1481" i="13"/>
  <c r="G1482" i="13"/>
  <c r="H1482" i="13"/>
  <c r="G1483" i="13"/>
  <c r="H1483" i="13"/>
  <c r="G1484" i="13"/>
  <c r="H1484" i="13"/>
  <c r="G1485" i="13"/>
  <c r="H1485" i="13"/>
  <c r="G1486" i="13"/>
  <c r="H1486" i="13"/>
  <c r="G1487" i="13"/>
  <c r="H1487" i="13"/>
  <c r="G1488" i="13"/>
  <c r="H1488" i="13"/>
  <c r="G1489" i="13"/>
  <c r="H1489" i="13"/>
  <c r="G1490" i="13"/>
  <c r="H1490" i="13"/>
  <c r="G1491" i="13"/>
  <c r="H1491" i="13"/>
  <c r="G1492" i="13"/>
  <c r="H1492" i="13"/>
  <c r="G1493" i="13"/>
  <c r="H1493" i="13"/>
  <c r="G1494" i="13"/>
  <c r="H1494" i="13"/>
  <c r="G1495" i="13"/>
  <c r="H1495" i="13"/>
  <c r="G1496" i="13"/>
  <c r="H1496" i="13"/>
  <c r="G1497" i="13"/>
  <c r="H1497" i="13"/>
  <c r="G1498" i="13"/>
  <c r="H1498" i="13"/>
  <c r="G1499" i="13"/>
  <c r="H1499" i="13"/>
  <c r="G1500" i="13"/>
  <c r="H1500" i="13"/>
  <c r="G1501" i="13"/>
  <c r="H1501" i="13"/>
  <c r="G1502" i="13"/>
  <c r="H1502" i="13"/>
  <c r="G1503" i="13"/>
  <c r="H1503" i="13"/>
  <c r="G1504" i="13"/>
  <c r="H1504" i="13"/>
  <c r="G1505" i="13"/>
  <c r="H1505" i="13"/>
  <c r="G1506" i="13"/>
  <c r="H1506" i="13"/>
  <c r="G1507" i="13"/>
  <c r="H1507" i="13"/>
  <c r="G1508" i="13"/>
  <c r="H1508" i="13"/>
  <c r="G1509" i="13"/>
  <c r="H1509" i="13"/>
  <c r="G1511" i="13"/>
  <c r="H1511" i="13"/>
  <c r="G1512" i="13"/>
  <c r="H1512" i="13"/>
  <c r="G1513" i="13"/>
  <c r="H1513" i="13"/>
  <c r="G1514" i="13"/>
  <c r="H1514" i="13"/>
  <c r="G1515" i="13"/>
  <c r="H1515" i="13"/>
  <c r="G1516" i="13"/>
  <c r="H1516" i="13"/>
  <c r="G1517" i="13"/>
  <c r="H1517" i="13"/>
  <c r="G1518" i="13"/>
  <c r="H1518" i="13"/>
  <c r="G1519" i="13"/>
  <c r="H1519" i="13"/>
  <c r="G1520" i="13"/>
  <c r="H1520" i="13"/>
  <c r="G1521" i="13"/>
  <c r="H1521" i="13"/>
  <c r="G1522" i="13"/>
  <c r="H1522" i="13"/>
  <c r="G1523" i="13"/>
  <c r="H1523" i="13"/>
  <c r="G1524" i="13"/>
  <c r="H1524" i="13"/>
  <c r="G1525" i="13"/>
  <c r="H1525" i="13"/>
  <c r="G1526" i="13"/>
  <c r="H1526" i="13"/>
  <c r="G1527" i="13"/>
  <c r="H1527" i="13"/>
  <c r="G1528" i="13"/>
  <c r="H1528" i="13"/>
  <c r="G1529" i="13"/>
  <c r="H1529" i="13"/>
  <c r="G1530" i="13"/>
  <c r="H1530" i="13"/>
  <c r="G1531" i="13"/>
  <c r="H1531" i="13"/>
  <c r="G1532" i="13"/>
  <c r="H1532" i="13"/>
  <c r="G1533" i="13"/>
  <c r="H1533" i="13"/>
  <c r="G1534" i="13"/>
  <c r="H1534" i="13"/>
  <c r="G1535" i="13"/>
  <c r="H1535" i="13"/>
  <c r="G1537" i="13"/>
  <c r="H1537" i="13"/>
  <c r="G1538" i="13"/>
  <c r="H1538" i="13"/>
  <c r="G1539" i="13"/>
  <c r="H1539" i="13"/>
  <c r="G1540" i="13"/>
  <c r="H1540" i="13"/>
  <c r="G1541" i="13"/>
  <c r="H1541" i="13"/>
  <c r="G1542" i="13"/>
  <c r="H1542" i="13"/>
  <c r="G1543" i="13"/>
  <c r="H1543" i="13"/>
  <c r="G1544" i="13"/>
  <c r="H1544" i="13"/>
  <c r="G1546" i="13"/>
  <c r="H1546" i="13"/>
  <c r="G1547" i="13"/>
  <c r="H1547" i="13"/>
  <c r="G1548" i="13"/>
  <c r="H1548" i="13"/>
  <c r="G1549" i="13"/>
  <c r="H1549" i="13"/>
  <c r="G1550" i="13"/>
  <c r="H1550" i="13"/>
  <c r="G1552" i="13"/>
  <c r="H1552" i="13"/>
  <c r="G1553" i="13"/>
  <c r="H1553" i="13"/>
  <c r="G1554" i="13"/>
  <c r="H1554" i="13"/>
  <c r="G1555" i="13"/>
  <c r="H1555" i="13"/>
  <c r="G1556" i="13"/>
  <c r="H1556" i="13"/>
  <c r="G1557" i="13"/>
  <c r="H1557" i="13"/>
  <c r="G1559" i="13"/>
  <c r="H1559" i="13"/>
  <c r="G1560" i="13"/>
  <c r="H1560" i="13"/>
  <c r="G1561" i="13"/>
  <c r="H1561" i="13"/>
  <c r="G1562" i="13"/>
  <c r="H1562" i="13"/>
  <c r="G1564" i="13"/>
  <c r="H1564" i="13"/>
  <c r="G1565" i="13"/>
  <c r="H1565" i="13"/>
  <c r="G1566" i="13"/>
  <c r="H1566" i="13"/>
  <c r="G1567" i="13"/>
  <c r="H1567" i="13"/>
  <c r="G1568" i="13"/>
  <c r="H1568" i="13"/>
  <c r="G1569" i="13"/>
  <c r="H1569" i="13"/>
  <c r="G1570" i="13"/>
  <c r="H1570" i="13"/>
  <c r="G1571" i="13"/>
  <c r="H1571" i="13"/>
  <c r="G1572" i="13"/>
  <c r="H1572" i="13"/>
  <c r="G1573" i="13"/>
  <c r="H1573" i="13"/>
  <c r="G1574" i="13"/>
  <c r="H1574" i="13"/>
  <c r="G1575" i="13"/>
  <c r="H1575" i="13"/>
  <c r="G1576" i="13"/>
  <c r="H1576" i="13"/>
  <c r="G1577" i="13"/>
  <c r="H1577" i="13"/>
  <c r="G1578" i="13"/>
  <c r="H1578" i="13"/>
  <c r="G1579" i="13"/>
  <c r="H1579" i="13"/>
  <c r="G1580" i="13"/>
  <c r="H1580" i="13"/>
  <c r="G1581" i="13"/>
  <c r="H1581" i="13"/>
  <c r="G1583" i="13"/>
  <c r="H1583" i="13"/>
  <c r="G1584" i="13"/>
  <c r="H1584" i="13"/>
  <c r="G1585" i="13"/>
  <c r="H1585" i="13"/>
  <c r="G1587" i="13"/>
  <c r="H1587" i="13"/>
  <c r="G1588" i="13"/>
  <c r="H1588" i="13"/>
  <c r="G1589" i="13"/>
  <c r="H1589" i="13"/>
  <c r="G1590" i="13"/>
  <c r="H1590" i="13"/>
  <c r="G1591" i="13"/>
  <c r="H1591" i="13"/>
  <c r="G1593" i="13"/>
  <c r="H1593" i="13"/>
  <c r="G1594" i="13"/>
  <c r="H1594" i="13"/>
  <c r="G1595" i="13"/>
  <c r="H1595" i="13"/>
  <c r="G1596" i="13"/>
  <c r="H1596" i="13"/>
  <c r="G1597" i="13"/>
  <c r="H1597" i="13"/>
  <c r="G1598" i="13"/>
  <c r="H1598" i="13"/>
  <c r="G1599" i="13"/>
  <c r="H1599" i="13"/>
  <c r="G1600" i="13"/>
  <c r="H1600" i="13"/>
  <c r="G1601" i="13"/>
  <c r="H1601" i="13"/>
  <c r="G1602" i="13"/>
  <c r="H1602" i="13"/>
  <c r="G1603" i="13"/>
  <c r="H1603" i="13"/>
  <c r="G1605" i="13"/>
  <c r="H1605" i="13"/>
  <c r="G1606" i="13"/>
  <c r="H1606" i="13"/>
  <c r="G1607" i="13"/>
  <c r="H1607" i="13"/>
  <c r="G1608" i="13"/>
  <c r="H1608" i="13"/>
  <c r="G1609" i="13"/>
  <c r="H1609" i="13"/>
  <c r="G1610" i="13"/>
  <c r="H1610" i="13"/>
  <c r="G1611" i="13"/>
  <c r="G6117" i="13" s="1"/>
  <c r="H1611" i="13"/>
  <c r="G1612" i="13"/>
  <c r="H1612" i="13"/>
  <c r="G1613" i="13"/>
  <c r="H1613" i="13"/>
  <c r="G1614" i="13"/>
  <c r="H1614" i="13"/>
  <c r="G1615" i="13"/>
  <c r="H1615" i="13"/>
  <c r="G1616" i="13"/>
  <c r="H1616" i="13"/>
  <c r="G1617" i="13"/>
  <c r="H1617" i="13"/>
  <c r="G1618" i="13"/>
  <c r="H1618" i="13"/>
  <c r="G1619" i="13"/>
  <c r="H1619" i="13"/>
  <c r="G1620" i="13"/>
  <c r="H1620" i="13"/>
  <c r="G1621" i="13"/>
  <c r="H1621" i="13"/>
  <c r="G1622" i="13"/>
  <c r="H1622" i="13"/>
  <c r="G1623" i="13"/>
  <c r="H1623" i="13"/>
  <c r="G1624" i="13"/>
  <c r="H1624" i="13"/>
  <c r="G1625" i="13"/>
  <c r="H1625" i="13"/>
  <c r="G1626" i="13"/>
  <c r="H1626" i="13"/>
  <c r="G1627" i="13"/>
  <c r="H1627" i="13"/>
  <c r="G1628" i="13"/>
  <c r="H1628" i="13"/>
  <c r="G1629" i="13"/>
  <c r="H1629" i="13"/>
  <c r="G1631" i="13"/>
  <c r="H1631" i="13"/>
  <c r="G1632" i="13"/>
  <c r="H1632" i="13"/>
  <c r="G1633" i="13"/>
  <c r="H1633" i="13"/>
  <c r="G1634" i="13"/>
  <c r="H1634" i="13"/>
  <c r="G1635" i="13"/>
  <c r="H1635" i="13"/>
  <c r="G1636" i="13"/>
  <c r="H1636" i="13"/>
  <c r="G1637" i="13"/>
  <c r="H1637" i="13"/>
  <c r="G1638" i="13"/>
  <c r="H1638" i="13"/>
  <c r="G1639" i="13"/>
  <c r="H1639" i="13"/>
  <c r="G1640" i="13"/>
  <c r="H1640" i="13"/>
  <c r="G1641" i="13"/>
  <c r="H1641" i="13"/>
  <c r="G1642" i="13"/>
  <c r="H1642" i="13"/>
  <c r="G1643" i="13"/>
  <c r="H1643" i="13"/>
  <c r="G1644" i="13"/>
  <c r="H1644" i="13"/>
  <c r="G1645" i="13"/>
  <c r="H1645" i="13"/>
  <c r="G1646" i="13"/>
  <c r="H1646" i="13"/>
  <c r="G1647" i="13"/>
  <c r="H1647" i="13"/>
  <c r="G1649" i="13"/>
  <c r="H1649" i="13"/>
  <c r="G1650" i="13"/>
  <c r="H1650" i="13"/>
  <c r="G1651" i="13"/>
  <c r="H1651" i="13"/>
  <c r="G1652" i="13"/>
  <c r="H1652" i="13"/>
  <c r="G1653" i="13"/>
  <c r="H1653" i="13"/>
  <c r="G1654" i="13"/>
  <c r="H1654" i="13"/>
  <c r="G1655" i="13"/>
  <c r="H1655" i="13"/>
  <c r="G1656" i="13"/>
  <c r="H1656" i="13"/>
  <c r="G1657" i="13"/>
  <c r="H1657" i="13"/>
  <c r="G1658" i="13"/>
  <c r="H1658" i="13"/>
  <c r="G1659" i="13"/>
  <c r="H1659" i="13"/>
  <c r="G1660" i="13"/>
  <c r="H1660" i="13"/>
  <c r="G1661" i="13"/>
  <c r="H1661" i="13"/>
  <c r="G1662" i="13"/>
  <c r="H1662" i="13"/>
  <c r="G1663" i="13"/>
  <c r="H1663" i="13"/>
  <c r="G1666" i="13"/>
  <c r="H1666" i="13"/>
  <c r="G1667" i="13"/>
  <c r="H1667" i="13"/>
  <c r="G1668" i="13"/>
  <c r="H1668" i="13"/>
  <c r="G1669" i="13"/>
  <c r="H1669" i="13"/>
  <c r="G1670" i="13"/>
  <c r="H1670" i="13"/>
  <c r="G1671" i="13"/>
  <c r="H1671" i="13"/>
  <c r="G1672" i="13"/>
  <c r="H1672" i="13"/>
  <c r="G1673" i="13"/>
  <c r="H1673" i="13"/>
  <c r="G1674" i="13"/>
  <c r="H1674" i="13"/>
  <c r="G1676" i="13"/>
  <c r="H1676" i="13"/>
  <c r="G1677" i="13"/>
  <c r="H1677" i="13"/>
  <c r="G1678" i="13"/>
  <c r="H1678" i="13"/>
  <c r="G1679" i="13"/>
  <c r="H1679" i="13"/>
  <c r="G1680" i="13"/>
  <c r="H1680" i="13"/>
  <c r="G1681" i="13"/>
  <c r="H1681" i="13"/>
  <c r="G1682" i="13"/>
  <c r="H1682" i="13"/>
  <c r="G1683" i="13"/>
  <c r="H1683" i="13"/>
  <c r="G1684" i="13"/>
  <c r="H1684" i="13"/>
  <c r="G1686" i="13"/>
  <c r="H1686" i="13"/>
  <c r="G1687" i="13"/>
  <c r="H1687" i="13"/>
  <c r="G1688" i="13"/>
  <c r="H1688" i="13"/>
  <c r="G1689" i="13"/>
  <c r="H1689" i="13"/>
  <c r="G1690" i="13"/>
  <c r="H1690" i="13"/>
  <c r="G1691" i="13"/>
  <c r="H1691" i="13"/>
  <c r="G1693" i="13"/>
  <c r="H1693" i="13"/>
  <c r="G1694" i="13"/>
  <c r="H1694" i="13"/>
  <c r="G1695" i="13"/>
  <c r="H1695" i="13"/>
  <c r="G1696" i="13"/>
  <c r="H1696" i="13"/>
  <c r="G1698" i="13"/>
  <c r="H1698" i="13"/>
  <c r="G1699" i="13"/>
  <c r="H1699" i="13"/>
  <c r="G1700" i="13"/>
  <c r="H1700" i="13"/>
  <c r="G1701" i="13"/>
  <c r="H1701" i="13"/>
  <c r="G1702" i="13"/>
  <c r="H1702" i="13"/>
  <c r="G1703" i="13"/>
  <c r="H1703" i="13"/>
  <c r="G1704" i="13"/>
  <c r="H1704" i="13"/>
  <c r="G1705" i="13"/>
  <c r="H1705" i="13"/>
  <c r="G1706" i="13"/>
  <c r="H1706" i="13"/>
  <c r="G1707" i="13"/>
  <c r="H1707" i="13"/>
  <c r="G1708" i="13"/>
  <c r="H1708" i="13"/>
  <c r="G1709" i="13"/>
  <c r="H1709" i="13"/>
  <c r="G1710" i="13"/>
  <c r="H1710" i="13"/>
  <c r="G1711" i="13"/>
  <c r="H1711" i="13"/>
  <c r="G1712" i="13"/>
  <c r="H1712" i="13"/>
  <c r="G1713" i="13"/>
  <c r="H1713" i="13"/>
  <c r="G1714" i="13"/>
  <c r="H1714" i="13"/>
  <c r="G1715" i="13"/>
  <c r="H1715" i="13"/>
  <c r="G1716" i="13"/>
  <c r="H1716" i="13"/>
  <c r="G1717" i="13"/>
  <c r="H1717" i="13"/>
  <c r="G1719" i="13"/>
  <c r="H1719" i="13"/>
  <c r="G1720" i="13"/>
  <c r="H1720" i="13"/>
  <c r="G1721" i="13"/>
  <c r="H1721" i="13"/>
  <c r="G1722" i="13"/>
  <c r="H1722" i="13"/>
  <c r="G1723" i="13"/>
  <c r="H1723" i="13"/>
  <c r="G1724" i="13"/>
  <c r="H1724" i="13"/>
  <c r="G1725" i="13"/>
  <c r="H1725" i="13"/>
  <c r="G1726" i="13"/>
  <c r="H1726" i="13"/>
  <c r="G1727" i="13"/>
  <c r="H1727" i="13"/>
  <c r="G1728" i="13"/>
  <c r="H1728" i="13"/>
  <c r="G1729" i="13"/>
  <c r="H1729" i="13"/>
  <c r="G1730" i="13"/>
  <c r="H1730" i="13"/>
  <c r="G1731" i="13"/>
  <c r="H1731" i="13"/>
  <c r="G1732" i="13"/>
  <c r="H1732" i="13"/>
  <c r="G1733" i="13"/>
  <c r="H1733" i="13"/>
  <c r="G1735" i="13"/>
  <c r="H1735" i="13"/>
  <c r="G1736" i="13"/>
  <c r="H1736" i="13"/>
  <c r="G1737" i="13"/>
  <c r="H1737" i="13"/>
  <c r="G1738" i="13"/>
  <c r="H1738" i="13"/>
  <c r="G1739" i="13"/>
  <c r="H1739" i="13"/>
  <c r="G1740" i="13"/>
  <c r="H1740" i="13"/>
  <c r="G1741" i="13"/>
  <c r="H1741" i="13"/>
  <c r="G1742" i="13"/>
  <c r="H1742" i="13"/>
  <c r="G1743" i="13"/>
  <c r="H1743" i="13"/>
  <c r="G1744" i="13"/>
  <c r="H1744" i="13"/>
  <c r="G1746" i="13"/>
  <c r="H1746" i="13"/>
  <c r="G1747" i="13"/>
  <c r="H1747" i="13"/>
  <c r="G1748" i="13"/>
  <c r="H1748" i="13"/>
  <c r="G1749" i="13"/>
  <c r="H1749" i="13"/>
  <c r="G1750" i="13"/>
  <c r="H1750" i="13"/>
  <c r="G1751" i="13"/>
  <c r="H1751" i="13"/>
  <c r="G1752" i="13"/>
  <c r="H1752" i="13"/>
  <c r="G1753" i="13"/>
  <c r="H1753" i="13"/>
  <c r="G1754" i="13"/>
  <c r="H1754" i="13"/>
  <c r="G1755" i="13"/>
  <c r="H1755" i="13"/>
  <c r="G1757" i="13"/>
  <c r="H1757" i="13"/>
  <c r="G1758" i="13"/>
  <c r="H1758" i="13"/>
  <c r="G1759" i="13"/>
  <c r="H1759" i="13"/>
  <c r="G1760" i="13"/>
  <c r="H1760" i="13"/>
  <c r="G1761" i="13"/>
  <c r="H1761" i="13"/>
  <c r="G1762" i="13"/>
  <c r="H1762" i="13"/>
  <c r="G1763" i="13"/>
  <c r="H1763" i="13"/>
  <c r="G1765" i="13"/>
  <c r="H1765" i="13"/>
  <c r="G1766" i="13"/>
  <c r="H1766" i="13"/>
  <c r="G1768" i="13"/>
  <c r="H1768" i="13"/>
  <c r="G1769" i="13"/>
  <c r="H1769" i="13"/>
  <c r="G1770" i="13"/>
  <c r="H1770" i="13"/>
  <c r="G1771" i="13"/>
  <c r="H1771" i="13"/>
  <c r="G1772" i="13"/>
  <c r="H1772" i="13"/>
  <c r="G1774" i="13"/>
  <c r="H1774" i="13"/>
  <c r="G1775" i="13"/>
  <c r="H1775" i="13"/>
  <c r="G1776" i="13"/>
  <c r="H1776" i="13"/>
  <c r="G1777" i="13"/>
  <c r="H1777" i="13"/>
  <c r="G1778" i="13"/>
  <c r="H1778" i="13"/>
  <c r="G1779" i="13"/>
  <c r="H1779" i="13"/>
  <c r="G1780" i="13"/>
  <c r="H1780" i="13"/>
  <c r="G1781" i="13"/>
  <c r="H1781" i="13"/>
  <c r="G1782" i="13"/>
  <c r="H1782" i="13"/>
  <c r="G1783" i="13"/>
  <c r="H1783" i="13"/>
  <c r="G1785" i="13"/>
  <c r="H1785" i="13"/>
  <c r="G1786" i="13"/>
  <c r="H1786" i="13"/>
  <c r="G1788" i="13"/>
  <c r="H1788" i="13"/>
  <c r="G1789" i="13"/>
  <c r="H1789" i="13"/>
  <c r="G1790" i="13"/>
  <c r="H1790" i="13"/>
  <c r="G1791" i="13"/>
  <c r="H1791" i="13"/>
  <c r="G1792" i="13"/>
  <c r="H1792" i="13"/>
  <c r="G1793" i="13"/>
  <c r="H1793" i="13"/>
  <c r="G1794" i="13"/>
  <c r="H1794" i="13"/>
  <c r="G1796" i="13"/>
  <c r="H1796" i="13"/>
  <c r="G1797" i="13"/>
  <c r="H1797" i="13"/>
  <c r="G1798" i="13"/>
  <c r="H1798" i="13"/>
  <c r="G1799" i="13"/>
  <c r="H1799" i="13"/>
  <c r="G1800" i="13"/>
  <c r="H1800" i="13"/>
  <c r="G1801" i="13"/>
  <c r="H1801" i="13"/>
  <c r="G1802" i="13"/>
  <c r="H1802" i="13"/>
  <c r="G1803" i="13"/>
  <c r="H1803" i="13"/>
  <c r="G1804" i="13"/>
  <c r="H1804" i="13"/>
  <c r="G1805" i="13"/>
  <c r="H1805" i="13"/>
  <c r="G1806" i="13"/>
  <c r="H1806" i="13"/>
  <c r="G1807" i="13"/>
  <c r="H1807" i="13"/>
  <c r="G1808" i="13"/>
  <c r="H1808" i="13"/>
  <c r="G1809" i="13"/>
  <c r="H1809" i="13"/>
  <c r="G1810" i="13"/>
  <c r="H1810" i="13"/>
  <c r="G1811" i="13"/>
  <c r="H1811" i="13"/>
  <c r="G1812" i="13"/>
  <c r="H1812" i="13"/>
  <c r="G1813" i="13"/>
  <c r="H1813" i="13"/>
  <c r="G1814" i="13"/>
  <c r="H1814" i="13"/>
  <c r="G1816" i="13"/>
  <c r="H1816" i="13"/>
  <c r="G1817" i="13"/>
  <c r="H1817" i="13"/>
  <c r="G1819" i="13"/>
  <c r="H1819" i="13"/>
  <c r="G1820" i="13"/>
  <c r="H1820" i="13"/>
  <c r="G1821" i="13"/>
  <c r="H1821" i="13"/>
  <c r="G1822" i="13"/>
  <c r="H1822" i="13"/>
  <c r="G1823" i="13"/>
  <c r="H1823" i="13"/>
  <c r="G1824" i="13"/>
  <c r="H1824" i="13"/>
  <c r="G1825" i="13"/>
  <c r="H1825" i="13"/>
  <c r="G1826" i="13"/>
  <c r="H1826" i="13"/>
  <c r="G1827" i="13"/>
  <c r="H1827" i="13"/>
  <c r="G1828" i="13"/>
  <c r="H1828" i="13"/>
  <c r="G1829" i="13"/>
  <c r="H1829" i="13"/>
  <c r="G1831" i="13"/>
  <c r="H1831" i="13"/>
  <c r="G1832" i="13"/>
  <c r="H1832" i="13"/>
  <c r="G1834" i="13"/>
  <c r="H1834" i="13"/>
  <c r="G1835" i="13"/>
  <c r="H1835" i="13"/>
  <c r="G1836" i="13"/>
  <c r="H1836" i="13"/>
  <c r="G1838" i="13"/>
  <c r="H1838" i="13"/>
  <c r="G1839" i="13"/>
  <c r="H1839" i="13"/>
  <c r="G1840" i="13"/>
  <c r="H1840" i="13"/>
  <c r="G1842" i="13"/>
  <c r="H1842" i="13"/>
  <c r="G1843" i="13"/>
  <c r="H1843" i="13"/>
  <c r="G1844" i="13"/>
  <c r="H1844" i="13"/>
  <c r="G1845" i="13"/>
  <c r="H1845" i="13"/>
  <c r="G1846" i="13"/>
  <c r="H1846" i="13"/>
  <c r="G1847" i="13"/>
  <c r="H1847" i="13"/>
  <c r="G1849" i="13"/>
  <c r="H1849" i="13"/>
  <c r="G1850" i="13"/>
  <c r="H1850" i="13"/>
  <c r="G1851" i="13"/>
  <c r="H1851" i="13"/>
  <c r="G1852" i="13"/>
  <c r="H1852" i="13"/>
  <c r="G1853" i="13"/>
  <c r="H1853" i="13"/>
  <c r="G1854" i="13"/>
  <c r="H1854" i="13"/>
  <c r="G1855" i="13"/>
  <c r="H1855" i="13"/>
  <c r="G1856" i="13"/>
  <c r="H1856" i="13"/>
  <c r="G1858" i="13"/>
  <c r="H1858" i="13"/>
  <c r="G1859" i="13"/>
  <c r="H1859" i="13"/>
  <c r="G1860" i="13"/>
  <c r="H1860" i="13"/>
  <c r="G1861" i="13"/>
  <c r="H1861" i="13"/>
  <c r="G1862" i="13"/>
  <c r="H1862" i="13"/>
  <c r="G1863" i="13"/>
  <c r="H1863" i="13"/>
  <c r="G1864" i="13"/>
  <c r="H1864" i="13"/>
  <c r="G1865" i="13"/>
  <c r="H1865" i="13"/>
  <c r="G1866" i="13"/>
  <c r="H1866" i="13"/>
  <c r="G1867" i="13"/>
  <c r="H1867" i="13"/>
  <c r="G1868" i="13"/>
  <c r="H1868" i="13"/>
  <c r="G1869" i="13"/>
  <c r="H1869" i="13"/>
  <c r="G1870" i="13"/>
  <c r="H1870" i="13"/>
  <c r="G1871" i="13"/>
  <c r="H1871" i="13"/>
  <c r="G1872" i="13"/>
  <c r="H1872" i="13"/>
  <c r="G1873" i="13"/>
  <c r="H1873" i="13"/>
  <c r="G1874" i="13"/>
  <c r="H1874" i="13"/>
  <c r="G1875" i="13"/>
  <c r="H1875" i="13"/>
  <c r="G1876" i="13"/>
  <c r="H1876" i="13"/>
  <c r="G1877" i="13"/>
  <c r="H1877" i="13"/>
  <c r="G1878" i="13"/>
  <c r="H1878" i="13"/>
  <c r="G1880" i="13"/>
  <c r="H1880" i="13"/>
  <c r="G1881" i="13"/>
  <c r="H1881" i="13"/>
  <c r="G1882" i="13"/>
  <c r="H1882" i="13"/>
  <c r="G1883" i="13"/>
  <c r="H1883" i="13"/>
  <c r="G1884" i="13"/>
  <c r="H1884" i="13"/>
  <c r="G1885" i="13"/>
  <c r="H1885" i="13"/>
  <c r="G1886" i="13"/>
  <c r="H1886" i="13"/>
  <c r="G1887" i="13"/>
  <c r="H1887" i="13"/>
  <c r="G1888" i="13"/>
  <c r="H1888" i="13"/>
  <c r="G1889" i="13"/>
  <c r="H1889" i="13"/>
  <c r="G1890" i="13"/>
  <c r="H1890" i="13"/>
  <c r="G1891" i="13"/>
  <c r="H1891" i="13"/>
  <c r="G1892" i="13"/>
  <c r="H1892" i="13"/>
  <c r="G1893" i="13"/>
  <c r="H1893" i="13"/>
  <c r="G1894" i="13"/>
  <c r="H1894" i="13"/>
  <c r="G1895" i="13"/>
  <c r="H1895" i="13"/>
  <c r="G1896" i="13"/>
  <c r="H1896" i="13"/>
  <c r="G1897" i="13"/>
  <c r="H1897" i="13"/>
  <c r="G1898" i="13"/>
  <c r="H1898" i="13"/>
  <c r="G1899" i="13"/>
  <c r="H1899" i="13"/>
  <c r="G1900" i="13"/>
  <c r="H1900" i="13"/>
  <c r="G1903" i="13"/>
  <c r="H1903" i="13"/>
  <c r="G1904" i="13"/>
  <c r="H1904" i="13"/>
  <c r="G1905" i="13"/>
  <c r="H1905" i="13"/>
  <c r="G1906" i="13"/>
  <c r="H1906" i="13"/>
  <c r="G1907" i="13"/>
  <c r="H1907" i="13"/>
  <c r="G1908" i="13"/>
  <c r="H1908" i="13"/>
  <c r="G1910" i="13"/>
  <c r="H1910" i="13"/>
  <c r="G1911" i="13"/>
  <c r="H1911" i="13"/>
  <c r="G1912" i="13"/>
  <c r="H1912" i="13"/>
  <c r="G1913" i="13"/>
  <c r="H1913" i="13"/>
  <c r="G1914" i="13"/>
  <c r="H1914" i="13"/>
  <c r="G1916" i="13"/>
  <c r="H1916" i="13"/>
  <c r="G1917" i="13"/>
  <c r="H1917" i="13"/>
  <c r="G1918" i="13"/>
  <c r="H1918" i="13"/>
  <c r="G1919" i="13"/>
  <c r="H1919" i="13"/>
  <c r="G1920" i="13"/>
  <c r="H1920" i="13"/>
  <c r="G1921" i="13"/>
  <c r="H1921" i="13"/>
  <c r="G1923" i="13"/>
  <c r="H1923" i="13"/>
  <c r="G1924" i="13"/>
  <c r="H1924" i="13"/>
  <c r="G1925" i="13"/>
  <c r="H1925" i="13"/>
  <c r="G1926" i="13"/>
  <c r="H1926" i="13"/>
  <c r="G1927" i="13"/>
  <c r="H1927" i="13"/>
  <c r="G1928" i="13"/>
  <c r="H1928" i="13"/>
  <c r="G1930" i="13"/>
  <c r="H1930" i="13"/>
  <c r="G1931" i="13"/>
  <c r="H1931" i="13"/>
  <c r="G1932" i="13"/>
  <c r="H1932" i="13"/>
  <c r="G1933" i="13"/>
  <c r="H1933" i="13"/>
  <c r="G1934" i="13"/>
  <c r="H1934" i="13"/>
  <c r="G1935" i="13"/>
  <c r="H1935" i="13"/>
  <c r="G1936" i="13"/>
  <c r="H1936" i="13"/>
  <c r="G1937" i="13"/>
  <c r="H1937" i="13"/>
  <c r="G1939" i="13"/>
  <c r="H1939" i="13"/>
  <c r="G1940" i="13"/>
  <c r="H1940" i="13"/>
  <c r="G1941" i="13"/>
  <c r="H1941" i="13"/>
  <c r="G1942" i="13"/>
  <c r="H1942" i="13"/>
  <c r="G1943" i="13"/>
  <c r="H1943" i="13"/>
  <c r="G1944" i="13"/>
  <c r="H1944" i="13"/>
  <c r="G1946" i="13"/>
  <c r="H1946" i="13"/>
  <c r="G1947" i="13"/>
  <c r="H1947" i="13"/>
  <c r="G1948" i="13"/>
  <c r="H1948" i="13"/>
  <c r="G1949" i="13"/>
  <c r="H1949" i="13"/>
  <c r="G1950" i="13"/>
  <c r="H1950" i="13"/>
  <c r="G1952" i="13"/>
  <c r="H1952" i="13"/>
  <c r="G1953" i="13"/>
  <c r="H1953" i="13"/>
  <c r="G1954" i="13"/>
  <c r="H1954" i="13"/>
  <c r="G1955" i="13"/>
  <c r="H1955" i="13"/>
  <c r="G1956" i="13"/>
  <c r="H1956" i="13"/>
  <c r="G1957" i="13"/>
  <c r="H1957" i="13"/>
  <c r="G1958" i="13"/>
  <c r="H1958" i="13"/>
  <c r="G1959" i="13"/>
  <c r="H1959" i="13"/>
  <c r="G1960" i="13"/>
  <c r="H1960" i="13"/>
  <c r="G1961" i="13"/>
  <c r="H1961" i="13"/>
  <c r="G1963" i="13"/>
  <c r="H1963" i="13"/>
  <c r="G1964" i="13"/>
  <c r="H1964" i="13"/>
  <c r="G1965" i="13"/>
  <c r="H1965" i="13"/>
  <c r="G1966" i="13"/>
  <c r="H1966" i="13"/>
  <c r="G1967" i="13"/>
  <c r="H1967" i="13"/>
  <c r="G1969" i="13"/>
  <c r="H1969" i="13"/>
  <c r="G1970" i="13"/>
  <c r="H1970" i="13"/>
  <c r="G1971" i="13"/>
  <c r="H1971" i="13"/>
  <c r="G1972" i="13"/>
  <c r="H1972" i="13"/>
  <c r="G1973" i="13"/>
  <c r="H1973" i="13"/>
  <c r="G1974" i="13"/>
  <c r="H1974" i="13"/>
  <c r="G1975" i="13"/>
  <c r="H1975" i="13"/>
  <c r="G1976" i="13"/>
  <c r="H1976" i="13"/>
  <c r="G1977" i="13"/>
  <c r="H1977" i="13"/>
  <c r="G1979" i="13"/>
  <c r="H1979" i="13"/>
  <c r="G1980" i="13"/>
  <c r="H1980" i="13"/>
  <c r="G1981" i="13"/>
  <c r="H1981" i="13"/>
  <c r="G1983" i="13"/>
  <c r="H1983" i="13"/>
  <c r="G1984" i="13"/>
  <c r="H1984" i="13"/>
  <c r="G1985" i="13"/>
  <c r="H1985" i="13"/>
  <c r="G1987" i="13"/>
  <c r="H1987" i="13"/>
  <c r="G1988" i="13"/>
  <c r="H1988" i="13"/>
  <c r="G1989" i="13"/>
  <c r="H1989" i="13"/>
  <c r="G1990" i="13"/>
  <c r="H1990" i="13"/>
  <c r="G1991" i="13"/>
  <c r="H1991" i="13"/>
  <c r="G1992" i="13"/>
  <c r="H1992" i="13"/>
  <c r="G1993" i="13"/>
  <c r="H1993" i="13"/>
  <c r="G1994" i="13"/>
  <c r="H1994" i="13"/>
  <c r="G1995" i="13"/>
  <c r="H1995" i="13"/>
  <c r="G1996" i="13"/>
  <c r="H1996" i="13"/>
  <c r="G1997" i="13"/>
  <c r="H1997" i="13"/>
  <c r="G1998" i="13"/>
  <c r="H1998" i="13"/>
  <c r="G1999" i="13"/>
  <c r="H1999" i="13"/>
  <c r="G2000" i="13"/>
  <c r="H2000" i="13"/>
  <c r="G2001" i="13"/>
  <c r="H2001" i="13"/>
  <c r="G2002" i="13"/>
  <c r="H2002" i="13"/>
  <c r="G2003" i="13"/>
  <c r="H2003" i="13"/>
  <c r="G2004" i="13"/>
  <c r="H2004" i="13"/>
  <c r="G2005" i="13"/>
  <c r="H2005" i="13"/>
  <c r="G2007" i="13"/>
  <c r="H2007" i="13"/>
  <c r="G2008" i="13"/>
  <c r="H2008" i="13"/>
  <c r="G2009" i="13"/>
  <c r="H2009" i="13"/>
  <c r="G2010" i="13"/>
  <c r="H2010" i="13"/>
  <c r="G2011" i="13"/>
  <c r="H2011" i="13"/>
  <c r="G2012" i="13"/>
  <c r="H2012" i="13"/>
  <c r="G2013" i="13"/>
  <c r="H2013" i="13"/>
  <c r="G2014" i="13"/>
  <c r="H2014" i="13"/>
  <c r="G2015" i="13"/>
  <c r="H2015" i="13"/>
  <c r="G2016" i="13"/>
  <c r="H2016" i="13"/>
  <c r="G2017" i="13"/>
  <c r="H2017" i="13"/>
  <c r="G2018" i="13"/>
  <c r="H2018" i="13"/>
  <c r="G2019" i="13"/>
  <c r="H2019" i="13"/>
  <c r="G2020" i="13"/>
  <c r="H2020" i="13"/>
  <c r="G2021" i="13"/>
  <c r="H2021" i="13"/>
  <c r="G2022" i="13"/>
  <c r="H2022" i="13"/>
  <c r="G2023" i="13"/>
  <c r="H2023" i="13"/>
  <c r="G2024" i="13"/>
  <c r="H2024" i="13"/>
  <c r="G2025" i="13"/>
  <c r="H2025" i="13"/>
  <c r="G2027" i="13"/>
  <c r="H2027" i="13"/>
  <c r="G2028" i="13"/>
  <c r="H2028" i="13"/>
  <c r="G2029" i="13"/>
  <c r="H2029" i="13"/>
  <c r="G2030" i="13"/>
  <c r="H2030" i="13"/>
  <c r="G2031" i="13"/>
  <c r="H2031" i="13"/>
  <c r="G2032" i="13"/>
  <c r="H2032" i="13"/>
  <c r="G2033" i="13"/>
  <c r="H2033" i="13"/>
  <c r="G2034" i="13"/>
  <c r="H2034" i="13"/>
  <c r="G2035" i="13"/>
  <c r="H2035" i="13"/>
  <c r="G2036" i="13"/>
  <c r="H2036" i="13"/>
  <c r="G2037" i="13"/>
  <c r="H2037" i="13"/>
  <c r="G2038" i="13"/>
  <c r="H2038" i="13"/>
  <c r="G2039" i="13"/>
  <c r="H2039" i="13"/>
  <c r="G2040" i="13"/>
  <c r="H2040" i="13"/>
  <c r="G2041" i="13"/>
  <c r="H2041" i="13"/>
  <c r="G2042" i="13"/>
  <c r="H2042" i="13"/>
  <c r="G2043" i="13"/>
  <c r="H2043" i="13"/>
  <c r="G2044" i="13"/>
  <c r="H2044" i="13"/>
  <c r="G2045" i="13"/>
  <c r="H2045" i="13"/>
  <c r="G2047" i="13"/>
  <c r="H2047" i="13"/>
  <c r="G2048" i="13"/>
  <c r="H2048" i="13"/>
  <c r="G2049" i="13"/>
  <c r="H2049" i="13"/>
  <c r="G2050" i="13"/>
  <c r="H2050" i="13"/>
  <c r="G2051" i="13"/>
  <c r="H2051" i="13"/>
  <c r="G2053" i="13"/>
  <c r="H2053" i="13"/>
  <c r="G2054" i="13"/>
  <c r="H2054" i="13"/>
  <c r="G2055" i="13"/>
  <c r="H2055" i="13"/>
  <c r="H6117" i="13" s="1"/>
  <c r="G2056" i="13"/>
  <c r="H2056" i="13"/>
  <c r="G2057" i="13"/>
  <c r="H2057" i="13"/>
  <c r="G2058" i="13"/>
  <c r="H2058" i="13"/>
  <c r="G2059" i="13"/>
  <c r="H2059" i="13"/>
  <c r="G2060" i="13"/>
  <c r="H2060" i="13"/>
  <c r="G2061" i="13"/>
  <c r="H2061" i="13"/>
  <c r="G2063" i="13"/>
  <c r="H2063" i="13"/>
  <c r="G2064" i="13"/>
  <c r="H2064" i="13"/>
  <c r="G2065" i="13"/>
  <c r="H2065" i="13"/>
  <c r="G2066" i="13"/>
  <c r="H2066" i="13"/>
  <c r="G2067" i="13"/>
  <c r="H2067" i="13"/>
  <c r="G2069" i="13"/>
  <c r="H2069" i="13"/>
  <c r="G2070" i="13"/>
  <c r="H2070" i="13"/>
  <c r="G2071" i="13"/>
  <c r="H2071" i="13"/>
  <c r="G2072" i="13"/>
  <c r="H2072" i="13"/>
  <c r="G2073" i="13"/>
  <c r="H2073" i="13"/>
  <c r="G2074" i="13"/>
  <c r="H2074" i="13"/>
  <c r="G2075" i="13"/>
  <c r="H2075" i="13"/>
  <c r="G2076" i="13"/>
  <c r="H2076" i="13"/>
  <c r="G2077" i="13"/>
  <c r="H2077" i="13"/>
  <c r="G2078" i="13"/>
  <c r="H2078" i="13"/>
  <c r="G2079" i="13"/>
  <c r="H2079" i="13"/>
  <c r="G2081" i="13"/>
  <c r="H2081" i="13"/>
  <c r="G2082" i="13"/>
  <c r="H2082" i="13"/>
  <c r="G2083" i="13"/>
  <c r="H2083" i="13"/>
  <c r="G2084" i="13"/>
  <c r="H2084" i="13"/>
  <c r="G2085" i="13"/>
  <c r="H2085" i="13"/>
  <c r="G2086" i="13"/>
  <c r="H2086" i="13"/>
  <c r="G2087" i="13"/>
  <c r="H2087" i="13"/>
  <c r="G2088" i="13"/>
  <c r="H2088" i="13"/>
  <c r="G2089" i="13"/>
  <c r="H2089" i="13"/>
  <c r="G2091" i="13"/>
  <c r="H2091" i="13"/>
  <c r="G2092" i="13"/>
  <c r="H2092" i="13"/>
  <c r="G2093" i="13"/>
  <c r="H2093" i="13"/>
  <c r="G2094" i="13"/>
  <c r="H2094" i="13"/>
  <c r="G2096" i="13"/>
  <c r="H2096" i="13"/>
  <c r="G2097" i="13"/>
  <c r="H2097" i="13"/>
  <c r="G2098" i="13"/>
  <c r="H2098" i="13"/>
  <c r="G2099" i="13"/>
  <c r="H2099" i="13"/>
  <c r="G2100" i="13"/>
  <c r="H2100" i="13"/>
  <c r="G2101" i="13"/>
  <c r="H2101" i="13"/>
  <c r="G2104" i="13"/>
  <c r="H2104" i="13"/>
  <c r="G2105" i="13"/>
  <c r="H2105" i="13"/>
  <c r="G2106" i="13"/>
  <c r="H2106" i="13"/>
  <c r="G2107" i="13"/>
  <c r="H2107" i="13"/>
  <c r="G2108" i="13"/>
  <c r="H2108" i="13"/>
  <c r="G2109" i="13"/>
  <c r="H2109" i="13"/>
  <c r="G2110" i="13"/>
  <c r="H2110" i="13"/>
  <c r="G2111" i="13"/>
  <c r="H2111" i="13"/>
  <c r="G2112" i="13"/>
  <c r="H2112" i="13"/>
  <c r="G2113" i="13"/>
  <c r="H2113" i="13"/>
  <c r="G2114" i="13"/>
  <c r="H2114" i="13"/>
  <c r="G2115" i="13"/>
  <c r="H2115" i="13"/>
  <c r="G2116" i="13"/>
  <c r="H2116" i="13"/>
  <c r="G2117" i="13"/>
  <c r="H2117" i="13"/>
  <c r="G2118" i="13"/>
  <c r="H2118" i="13"/>
  <c r="G2119" i="13"/>
  <c r="H2119" i="13"/>
  <c r="G2120" i="13"/>
  <c r="H2120" i="13"/>
  <c r="G2122" i="13"/>
  <c r="H2122" i="13"/>
  <c r="G2123" i="13"/>
  <c r="H2123" i="13"/>
  <c r="G2124" i="13"/>
  <c r="H2124" i="13"/>
  <c r="G2125" i="13"/>
  <c r="H2125" i="13"/>
  <c r="G2126" i="13"/>
  <c r="H2126" i="13"/>
  <c r="G2127" i="13"/>
  <c r="H2127" i="13"/>
  <c r="G2128" i="13"/>
  <c r="H2128" i="13"/>
  <c r="G2129" i="13"/>
  <c r="H2129" i="13"/>
  <c r="G2130" i="13"/>
  <c r="H2130" i="13"/>
  <c r="G2131" i="13"/>
  <c r="H2131" i="13"/>
  <c r="G2132" i="13"/>
  <c r="H2132" i="13"/>
  <c r="G2133" i="13"/>
  <c r="H2133" i="13"/>
  <c r="G2134" i="13"/>
  <c r="H2134" i="13"/>
  <c r="G2135" i="13"/>
  <c r="H2135" i="13"/>
  <c r="G2136" i="13"/>
  <c r="H2136" i="13"/>
  <c r="G2137" i="13"/>
  <c r="H2137" i="13"/>
  <c r="G2138" i="13"/>
  <c r="H2138" i="13"/>
  <c r="G2140" i="13"/>
  <c r="H2140" i="13"/>
  <c r="G2141" i="13"/>
  <c r="H2141" i="13"/>
  <c r="G2142" i="13"/>
  <c r="H2142" i="13"/>
  <c r="G2143" i="13"/>
  <c r="H2143" i="13"/>
  <c r="G2144" i="13"/>
  <c r="H2144" i="13"/>
  <c r="G2146" i="13"/>
  <c r="H2146" i="13"/>
  <c r="G2147" i="13"/>
  <c r="H2147" i="13"/>
  <c r="G2148" i="13"/>
  <c r="H2148" i="13"/>
  <c r="G2149" i="13"/>
  <c r="H2149" i="13"/>
  <c r="G2150" i="13"/>
  <c r="H2150" i="13"/>
  <c r="G2151" i="13"/>
  <c r="H2151" i="13"/>
  <c r="G2153" i="13"/>
  <c r="H2153" i="13"/>
  <c r="G2154" i="13"/>
  <c r="H2154" i="13"/>
  <c r="G2155" i="13"/>
  <c r="H2155" i="13"/>
  <c r="G2156" i="13"/>
  <c r="H2156" i="13"/>
  <c r="G2157" i="13"/>
  <c r="H2157" i="13"/>
  <c r="G2158" i="13"/>
  <c r="H2158" i="13"/>
  <c r="G2159" i="13"/>
  <c r="H2159" i="13"/>
  <c r="G2160" i="13"/>
  <c r="H2160" i="13"/>
  <c r="G2161" i="13"/>
  <c r="H2161" i="13"/>
  <c r="G2162" i="13"/>
  <c r="H2162" i="13"/>
  <c r="G2163" i="13"/>
  <c r="H2163" i="13"/>
  <c r="G2165" i="13"/>
  <c r="H2165" i="13"/>
  <c r="G2166" i="13"/>
  <c r="H2166" i="13"/>
  <c r="G2167" i="13"/>
  <c r="H2167" i="13"/>
  <c r="G2168" i="13"/>
  <c r="H2168" i="13"/>
  <c r="G2169" i="13"/>
  <c r="H2169" i="13"/>
  <c r="G2170" i="13"/>
  <c r="H2170" i="13"/>
  <c r="G2171" i="13"/>
  <c r="H2171" i="13"/>
  <c r="G2172" i="13"/>
  <c r="H2172" i="13"/>
  <c r="G2173" i="13"/>
  <c r="H2173" i="13"/>
  <c r="G2174" i="13"/>
  <c r="H2174" i="13"/>
  <c r="G2175" i="13"/>
  <c r="H2175" i="13"/>
  <c r="G2176" i="13"/>
  <c r="H2176" i="13"/>
  <c r="G2177" i="13"/>
  <c r="H2177" i="13"/>
  <c r="G2179" i="13"/>
  <c r="H2179" i="13"/>
  <c r="G2180" i="13"/>
  <c r="H2180" i="13"/>
  <c r="G2181" i="13"/>
  <c r="H2181" i="13"/>
  <c r="G2182" i="13"/>
  <c r="H2182" i="13"/>
  <c r="G2183" i="13"/>
  <c r="H2183" i="13"/>
  <c r="G2184" i="13"/>
  <c r="H2184" i="13"/>
  <c r="G2185" i="13"/>
  <c r="H2185" i="13"/>
  <c r="G2186" i="13"/>
  <c r="H2186" i="13"/>
  <c r="G2188" i="13"/>
  <c r="H2188" i="13"/>
  <c r="G2189" i="13"/>
  <c r="H2189" i="13"/>
  <c r="G2190" i="13"/>
  <c r="H2190" i="13"/>
  <c r="G2191" i="13"/>
  <c r="H2191" i="13"/>
  <c r="G2193" i="13"/>
  <c r="H2193" i="13"/>
  <c r="G2194" i="13"/>
  <c r="H2194" i="13"/>
  <c r="G2195" i="13"/>
  <c r="H2195" i="13"/>
  <c r="G2196" i="13"/>
  <c r="H2196" i="13"/>
  <c r="G2197" i="13"/>
  <c r="H2197" i="13"/>
  <c r="G2198" i="13"/>
  <c r="H2198" i="13"/>
  <c r="G2199" i="13"/>
  <c r="H2199" i="13"/>
  <c r="G2200" i="13"/>
  <c r="H2200" i="13"/>
  <c r="G2201" i="13"/>
  <c r="H2201" i="13"/>
  <c r="G2202" i="13"/>
  <c r="H2202" i="13"/>
  <c r="G2204" i="13"/>
  <c r="H2204" i="13"/>
  <c r="G2205" i="13"/>
  <c r="H2205" i="13"/>
  <c r="G2206" i="13"/>
  <c r="H2206" i="13"/>
  <c r="G2207" i="13"/>
  <c r="H2207" i="13"/>
  <c r="G2208" i="13"/>
  <c r="H2208" i="13"/>
  <c r="G2209" i="13"/>
  <c r="H2209" i="13"/>
  <c r="G2210" i="13"/>
  <c r="H2210" i="13"/>
  <c r="G2211" i="13"/>
  <c r="H2211" i="13"/>
  <c r="G2212" i="13"/>
  <c r="H2212" i="13"/>
  <c r="G2213" i="13"/>
  <c r="H2213" i="13"/>
  <c r="G2215" i="13"/>
  <c r="H2215" i="13"/>
  <c r="G2216" i="13"/>
  <c r="H2216" i="13"/>
  <c r="G2217" i="13"/>
  <c r="H2217" i="13"/>
  <c r="G2218" i="13"/>
  <c r="H2218" i="13"/>
  <c r="G2220" i="13"/>
  <c r="H2220" i="13"/>
  <c r="G2221" i="13"/>
  <c r="H2221" i="13"/>
  <c r="G2222" i="13"/>
  <c r="H2222" i="13"/>
  <c r="G2223" i="13"/>
  <c r="H2223" i="13"/>
  <c r="G2224" i="13"/>
  <c r="H2224" i="13"/>
  <c r="G2226" i="13"/>
  <c r="H2226" i="13"/>
  <c r="G2227" i="13"/>
  <c r="H2227" i="13"/>
  <c r="G2228" i="13"/>
  <c r="H2228" i="13"/>
  <c r="G2229" i="13"/>
  <c r="H2229" i="13"/>
  <c r="G2230" i="13"/>
  <c r="H2230" i="13"/>
  <c r="G2231" i="13"/>
  <c r="H2231" i="13"/>
  <c r="G2232" i="13"/>
  <c r="H2232" i="13"/>
  <c r="G2233" i="13"/>
  <c r="H2233" i="13"/>
  <c r="G2234" i="13"/>
  <c r="H2234" i="13"/>
  <c r="G2235" i="13"/>
  <c r="H2235" i="13"/>
  <c r="G2237" i="13"/>
  <c r="H2237" i="13"/>
  <c r="G2238" i="13"/>
  <c r="H2238" i="13"/>
  <c r="G2239" i="13"/>
  <c r="H2239" i="13"/>
  <c r="G2240" i="13"/>
  <c r="H2240" i="13"/>
  <c r="G2241" i="13"/>
  <c r="H2241" i="13"/>
  <c r="G2242" i="13"/>
  <c r="H2242" i="13"/>
  <c r="G2243" i="13"/>
  <c r="H2243" i="13"/>
  <c r="G2244" i="13"/>
  <c r="H2244" i="13"/>
  <c r="G2245" i="13"/>
  <c r="H2245" i="13"/>
  <c r="G2246" i="13"/>
  <c r="H2246" i="13"/>
  <c r="G2248" i="13"/>
  <c r="H2248" i="13"/>
  <c r="G2249" i="13"/>
  <c r="H2249" i="13"/>
  <c r="G2250" i="13"/>
  <c r="H2250" i="13"/>
  <c r="G2251" i="13"/>
  <c r="H2251" i="13"/>
  <c r="G2252" i="13"/>
  <c r="H2252" i="13"/>
  <c r="G2253" i="13"/>
  <c r="H2253" i="13"/>
  <c r="G2254" i="13"/>
  <c r="H2254" i="13"/>
  <c r="G2255" i="13"/>
  <c r="H2255" i="13"/>
  <c r="G2256" i="13"/>
  <c r="H2256" i="13"/>
  <c r="G2257" i="13"/>
  <c r="H2257" i="13"/>
  <c r="G2259" i="13"/>
  <c r="H2259" i="13"/>
  <c r="G2260" i="13"/>
  <c r="H2260" i="13"/>
  <c r="G2261" i="13"/>
  <c r="H2261" i="13"/>
  <c r="G2262" i="13"/>
  <c r="H2262" i="13"/>
  <c r="G2263" i="13"/>
  <c r="H2263" i="13"/>
  <c r="G2264" i="13"/>
  <c r="H2264" i="13"/>
  <c r="G2265" i="13"/>
  <c r="H2265" i="13"/>
  <c r="G2266" i="13"/>
  <c r="H2266" i="13"/>
  <c r="G2267" i="13"/>
  <c r="H2267" i="13"/>
  <c r="G2268" i="13"/>
  <c r="H2268" i="13"/>
  <c r="G2270" i="13"/>
  <c r="H2270" i="13"/>
  <c r="G2271" i="13"/>
  <c r="H2271" i="13"/>
  <c r="G2272" i="13"/>
  <c r="H2272" i="13"/>
  <c r="G2273" i="13"/>
  <c r="H2273" i="13"/>
  <c r="G2274" i="13"/>
  <c r="H2274" i="13"/>
  <c r="G2275" i="13"/>
  <c r="H2275" i="13"/>
  <c r="G2276" i="13"/>
  <c r="H2276" i="13"/>
  <c r="G2277" i="13"/>
  <c r="H2277" i="13"/>
  <c r="G2278" i="13"/>
  <c r="H2278" i="13"/>
  <c r="G2279" i="13"/>
  <c r="H2279" i="13"/>
  <c r="G2280" i="13"/>
  <c r="H2280" i="13"/>
  <c r="G2281" i="13"/>
  <c r="H2281" i="13"/>
  <c r="G2282" i="13"/>
  <c r="H2282" i="13"/>
  <c r="G2283" i="13"/>
  <c r="H2283" i="13"/>
  <c r="G2284" i="13"/>
  <c r="H2284" i="13"/>
  <c r="G2285" i="13"/>
  <c r="H2285" i="13"/>
  <c r="G2286" i="13"/>
  <c r="H2286" i="13"/>
  <c r="G2287" i="13"/>
  <c r="H2287" i="13"/>
  <c r="G2289" i="13"/>
  <c r="H2289" i="13"/>
  <c r="G2290" i="13"/>
  <c r="H2290" i="13"/>
  <c r="G2291" i="13"/>
  <c r="H2291" i="13"/>
  <c r="G2292" i="13"/>
  <c r="H2292" i="13"/>
  <c r="G2293" i="13"/>
  <c r="H2293" i="13"/>
  <c r="G2294" i="13"/>
  <c r="H2294" i="13"/>
  <c r="G2295" i="13"/>
  <c r="H2295" i="13"/>
  <c r="G2296" i="13"/>
  <c r="H2296" i="13"/>
  <c r="G2297" i="13"/>
  <c r="H2297" i="13"/>
  <c r="G2298" i="13"/>
  <c r="H2298" i="13"/>
  <c r="G2299" i="13"/>
  <c r="H2299" i="13"/>
  <c r="G2300" i="13"/>
  <c r="H2300" i="13"/>
  <c r="G2301" i="13"/>
  <c r="H2301" i="13"/>
  <c r="G2302" i="13"/>
  <c r="H2302" i="13"/>
  <c r="G2303" i="13"/>
  <c r="H2303" i="13"/>
  <c r="G2304" i="13"/>
  <c r="H2304" i="13"/>
  <c r="G2305" i="13"/>
  <c r="H2305" i="13"/>
  <c r="G2306" i="13"/>
  <c r="H2306" i="13"/>
  <c r="G2308" i="13"/>
  <c r="H2308" i="13"/>
  <c r="G2309" i="13"/>
  <c r="H2309" i="13"/>
  <c r="G2310" i="13"/>
  <c r="H2310" i="13"/>
  <c r="G2311" i="13"/>
  <c r="H2311" i="13"/>
  <c r="G2312" i="13"/>
  <c r="H2312" i="13"/>
  <c r="G2313" i="13"/>
  <c r="H2313" i="13"/>
  <c r="G2314" i="13"/>
  <c r="H2314" i="13"/>
  <c r="G2315" i="13"/>
  <c r="H2315" i="13"/>
  <c r="G2316" i="13"/>
  <c r="H2316" i="13"/>
  <c r="G2317" i="13"/>
  <c r="H2317" i="13"/>
  <c r="G2319" i="13"/>
  <c r="H2319" i="13"/>
  <c r="G2320" i="13"/>
  <c r="H2320" i="13"/>
  <c r="G2321" i="13"/>
  <c r="H2321" i="13"/>
  <c r="G2322" i="13"/>
  <c r="H2322" i="13"/>
  <c r="G2323" i="13"/>
  <c r="H2323" i="13"/>
  <c r="G2324" i="13"/>
  <c r="H2324" i="13"/>
  <c r="G2325" i="13"/>
  <c r="H2325" i="13"/>
  <c r="G2326" i="13"/>
  <c r="H2326" i="13"/>
  <c r="G2327" i="13"/>
  <c r="H2327" i="13"/>
  <c r="G2328" i="13"/>
  <c r="H2328" i="13"/>
  <c r="G2330" i="13"/>
  <c r="H2330" i="13"/>
  <c r="G2331" i="13"/>
  <c r="H2331" i="13"/>
  <c r="G2332" i="13"/>
  <c r="H2332" i="13"/>
  <c r="G2333" i="13"/>
  <c r="H2333" i="13"/>
  <c r="G2334" i="13"/>
  <c r="H2334" i="13"/>
  <c r="G2336" i="13"/>
  <c r="H2336" i="13"/>
  <c r="G2337" i="13"/>
  <c r="H2337" i="13"/>
  <c r="G2338" i="13"/>
  <c r="H2338" i="13"/>
  <c r="G2339" i="13"/>
  <c r="H2339" i="13"/>
  <c r="G2340" i="13"/>
  <c r="H2340" i="13"/>
  <c r="G2341" i="13"/>
  <c r="H2341" i="13"/>
  <c r="G2343" i="13"/>
  <c r="H2343" i="13"/>
  <c r="G2344" i="13"/>
  <c r="H2344" i="13"/>
  <c r="G2345" i="13"/>
  <c r="H2345" i="13"/>
  <c r="G2347" i="13"/>
  <c r="H2347" i="13"/>
  <c r="G2348" i="13"/>
  <c r="H2348" i="13"/>
  <c r="G2349" i="13"/>
  <c r="H2349" i="13"/>
  <c r="G2350" i="13"/>
  <c r="H2350" i="13"/>
  <c r="G2352" i="13"/>
  <c r="H2352" i="13"/>
  <c r="G2353" i="13"/>
  <c r="H2353" i="13"/>
  <c r="G2354" i="13"/>
  <c r="H2354" i="13"/>
  <c r="G2355" i="13"/>
  <c r="H2355" i="13"/>
  <c r="G2357" i="13"/>
  <c r="H2357" i="13"/>
  <c r="G2358" i="13"/>
  <c r="H2358" i="13"/>
  <c r="G2359" i="13"/>
  <c r="H2359" i="13"/>
  <c r="G2360" i="13"/>
  <c r="H2360" i="13"/>
  <c r="G2361" i="13"/>
  <c r="H2361" i="13"/>
  <c r="G2362" i="13"/>
  <c r="H2362" i="13"/>
  <c r="G2363" i="13"/>
  <c r="H2363" i="13"/>
  <c r="G2364" i="13"/>
  <c r="H2364" i="13"/>
  <c r="G2365" i="13"/>
  <c r="H2365" i="13"/>
  <c r="G2366" i="13"/>
  <c r="H2366" i="13"/>
  <c r="G2367" i="13"/>
  <c r="H2367" i="13"/>
  <c r="G2368" i="13"/>
  <c r="H2368" i="13"/>
  <c r="G2370" i="13"/>
  <c r="H2370" i="13"/>
  <c r="G2371" i="13"/>
  <c r="H2371" i="13"/>
  <c r="G2372" i="13"/>
  <c r="H2372" i="13"/>
  <c r="G2373" i="13"/>
  <c r="H2373" i="13"/>
  <c r="G2374" i="13"/>
  <c r="H2374" i="13"/>
  <c r="G2375" i="13"/>
  <c r="H2375" i="13"/>
  <c r="G2376" i="13"/>
  <c r="H2376" i="13"/>
  <c r="G2377" i="13"/>
  <c r="H2377" i="13"/>
  <c r="G2378" i="13"/>
  <c r="H2378" i="13"/>
  <c r="G2379" i="13"/>
  <c r="H2379" i="13"/>
  <c r="G2380" i="13"/>
  <c r="H2380" i="13"/>
  <c r="G2381" i="13"/>
  <c r="H2381" i="13"/>
  <c r="G2382" i="13"/>
  <c r="H2382" i="13"/>
  <c r="G2383" i="13"/>
  <c r="H2383" i="13"/>
  <c r="G2385" i="13"/>
  <c r="H2385" i="13"/>
  <c r="G2386" i="13"/>
  <c r="H2386" i="13"/>
  <c r="G2387" i="13"/>
  <c r="H2387" i="13"/>
  <c r="G2388" i="13"/>
  <c r="H2388" i="13"/>
  <c r="G2389" i="13"/>
  <c r="H2389" i="13"/>
  <c r="G2390" i="13"/>
  <c r="H2390" i="13"/>
  <c r="G2391" i="13"/>
  <c r="H2391" i="13"/>
  <c r="G2393" i="13"/>
  <c r="H2393" i="13"/>
  <c r="G2394" i="13"/>
  <c r="H2394" i="13"/>
  <c r="G2395" i="13"/>
  <c r="H2395" i="13"/>
  <c r="G2397" i="13"/>
  <c r="H2397" i="13"/>
  <c r="G2398" i="13"/>
  <c r="H2398" i="13"/>
  <c r="G2399" i="13"/>
  <c r="H2399" i="13"/>
  <c r="G2400" i="13"/>
  <c r="H2400" i="13"/>
  <c r="G2401" i="13"/>
  <c r="H2401" i="13"/>
  <c r="G2402" i="13"/>
  <c r="H2402" i="13"/>
  <c r="G2403" i="13"/>
  <c r="H2403" i="13"/>
  <c r="G2404" i="13"/>
  <c r="H2404" i="13"/>
  <c r="G2405" i="13"/>
  <c r="H2405" i="13"/>
  <c r="G2406" i="13"/>
  <c r="H2406" i="13"/>
  <c r="G2407" i="13"/>
  <c r="H2407" i="13"/>
  <c r="G2408" i="13"/>
  <c r="H2408" i="13"/>
  <c r="G2409" i="13"/>
  <c r="H2409" i="13"/>
  <c r="G2410" i="13"/>
  <c r="H2410" i="13"/>
  <c r="G2411" i="13"/>
  <c r="H2411" i="13"/>
  <c r="G2413" i="13"/>
  <c r="H2413" i="13"/>
  <c r="G2414" i="13"/>
  <c r="H2414" i="13"/>
  <c r="G2415" i="13"/>
  <c r="H2415" i="13"/>
  <c r="G2416" i="13"/>
  <c r="H2416" i="13"/>
  <c r="G2417" i="13"/>
  <c r="H2417" i="13"/>
  <c r="G2418" i="13"/>
  <c r="H2418" i="13"/>
  <c r="G2419" i="13"/>
  <c r="H2419" i="13"/>
  <c r="G2421" i="13"/>
  <c r="H2421" i="13"/>
  <c r="G2422" i="13"/>
  <c r="H2422" i="13"/>
  <c r="G2423" i="13"/>
  <c r="H2423" i="13"/>
  <c r="G2424" i="13"/>
  <c r="H2424" i="13"/>
  <c r="G2425" i="13"/>
  <c r="H2425" i="13"/>
  <c r="G2426" i="13"/>
  <c r="H2426" i="13"/>
  <c r="G2427" i="13"/>
  <c r="H2427" i="13"/>
  <c r="G2429" i="13"/>
  <c r="H2429" i="13"/>
  <c r="G2430" i="13"/>
  <c r="H2430" i="13"/>
  <c r="G2431" i="13"/>
  <c r="H2431" i="13"/>
  <c r="G2432" i="13"/>
  <c r="H2432" i="13"/>
  <c r="G2433" i="13"/>
  <c r="H2433" i="13"/>
  <c r="G2434" i="13"/>
  <c r="H2434" i="13"/>
  <c r="G2435" i="13"/>
  <c r="H2435" i="13"/>
  <c r="G2436" i="13"/>
  <c r="H2436" i="13"/>
  <c r="G2437" i="13"/>
  <c r="H2437" i="13"/>
  <c r="G2438" i="13"/>
  <c r="H2438" i="13"/>
  <c r="G2439" i="13"/>
  <c r="H2439" i="13"/>
  <c r="G2440" i="13"/>
  <c r="H2440" i="13"/>
  <c r="G2441" i="13"/>
  <c r="H2441" i="13"/>
  <c r="G2442" i="13"/>
  <c r="H2442" i="13"/>
  <c r="G2443" i="13"/>
  <c r="H2443" i="13"/>
  <c r="G2445" i="13"/>
  <c r="H2445" i="13"/>
  <c r="G2446" i="13"/>
  <c r="H2446" i="13"/>
  <c r="G2447" i="13"/>
  <c r="H2447" i="13"/>
  <c r="G2448" i="13"/>
  <c r="H2448" i="13"/>
  <c r="G2450" i="13"/>
  <c r="H2450" i="13"/>
  <c r="G2451" i="13"/>
  <c r="H2451" i="13"/>
  <c r="G2452" i="13"/>
  <c r="H2452" i="13"/>
  <c r="G2453" i="13"/>
  <c r="H2453" i="13"/>
  <c r="G2454" i="13"/>
  <c r="H2454" i="13"/>
  <c r="G2455" i="13"/>
  <c r="H2455" i="13"/>
  <c r="G2456" i="13"/>
  <c r="H2456" i="13"/>
  <c r="G2457" i="13"/>
  <c r="H2457" i="13"/>
  <c r="G2458" i="13"/>
  <c r="H2458" i="13"/>
  <c r="G2459" i="13"/>
  <c r="H2459" i="13"/>
  <c r="G2461" i="13"/>
  <c r="H2461" i="13"/>
  <c r="G2462" i="13"/>
  <c r="H2462" i="13"/>
  <c r="G2463" i="13"/>
  <c r="H2463" i="13"/>
  <c r="G2465" i="13"/>
  <c r="H2465" i="13"/>
  <c r="G2466" i="13"/>
  <c r="H2466" i="13"/>
  <c r="G2467" i="13"/>
  <c r="H2467" i="13"/>
  <c r="G2469" i="13"/>
  <c r="H2469" i="13"/>
  <c r="G2470" i="13"/>
  <c r="H2470" i="13"/>
  <c r="G2471" i="13"/>
  <c r="H2471" i="13"/>
  <c r="G2472" i="13"/>
  <c r="H2472" i="13"/>
  <c r="G2474" i="13"/>
  <c r="H2474" i="13"/>
  <c r="G2475" i="13"/>
  <c r="H2475" i="13"/>
  <c r="G2476" i="13"/>
  <c r="H2476" i="13"/>
  <c r="G2477" i="13"/>
  <c r="H2477" i="13"/>
  <c r="G2478" i="13"/>
  <c r="H2478" i="13"/>
  <c r="G2479" i="13"/>
  <c r="H2479" i="13"/>
  <c r="G2480" i="13"/>
  <c r="H2480" i="13"/>
  <c r="G2481" i="13"/>
  <c r="H2481" i="13"/>
  <c r="G2482" i="13"/>
  <c r="H2482" i="13"/>
  <c r="G2483" i="13"/>
  <c r="H2483" i="13"/>
  <c r="G2484" i="13"/>
  <c r="H2484" i="13"/>
  <c r="G2485" i="13"/>
  <c r="H2485" i="13"/>
  <c r="G2486" i="13"/>
  <c r="H2486" i="13"/>
  <c r="G2487" i="13"/>
  <c r="H2487" i="13"/>
  <c r="G2488" i="13"/>
  <c r="H2488" i="13"/>
  <c r="G2489" i="13"/>
  <c r="H2489" i="13"/>
  <c r="G2491" i="13"/>
  <c r="H2491" i="13"/>
  <c r="G2492" i="13"/>
  <c r="H2492" i="13"/>
  <c r="G2493" i="13"/>
  <c r="H2493" i="13"/>
  <c r="G2494" i="13"/>
  <c r="H2494" i="13"/>
  <c r="G2495" i="13"/>
  <c r="H2495" i="13"/>
  <c r="G2496" i="13"/>
  <c r="H2496" i="13"/>
  <c r="G2497" i="13"/>
  <c r="H2497" i="13"/>
  <c r="G2498" i="13"/>
  <c r="H2498" i="13"/>
  <c r="G2499" i="13"/>
  <c r="H2499" i="13"/>
  <c r="G2500" i="13"/>
  <c r="H2500" i="13"/>
  <c r="G2501" i="13"/>
  <c r="H2501" i="13"/>
  <c r="G2502" i="13"/>
  <c r="H2502" i="13"/>
  <c r="G2503" i="13"/>
  <c r="H2503" i="13"/>
  <c r="G2504" i="13"/>
  <c r="H2504" i="13"/>
  <c r="G2505" i="13"/>
  <c r="H2505" i="13"/>
  <c r="G2506" i="13"/>
  <c r="H2506" i="13"/>
  <c r="G2507" i="13"/>
  <c r="H2507" i="13"/>
  <c r="G2508" i="13"/>
  <c r="H2508" i="13"/>
  <c r="G2510" i="13"/>
  <c r="H2510" i="13"/>
  <c r="G2511" i="13"/>
  <c r="H2511" i="13"/>
  <c r="G2512" i="13"/>
  <c r="H2512" i="13"/>
  <c r="G2513" i="13"/>
  <c r="H2513" i="13"/>
  <c r="G2514" i="13"/>
  <c r="H2514" i="13"/>
  <c r="G2515" i="13"/>
  <c r="H2515" i="13"/>
  <c r="G2516" i="13"/>
  <c r="H2516" i="13"/>
  <c r="G2517" i="13"/>
  <c r="H2517" i="13"/>
  <c r="G2518" i="13"/>
  <c r="H2518" i="13"/>
  <c r="G2519" i="13"/>
  <c r="H2519" i="13"/>
  <c r="G2520" i="13"/>
  <c r="H2520" i="13"/>
  <c r="G2521" i="13"/>
  <c r="H2521" i="13"/>
  <c r="G2522" i="13"/>
  <c r="H2522" i="13"/>
  <c r="G2523" i="13"/>
  <c r="H2523" i="13"/>
  <c r="G2524" i="13"/>
  <c r="H2524" i="13"/>
  <c r="G2525" i="13"/>
  <c r="H2525" i="13"/>
  <c r="G2526" i="13"/>
  <c r="H2526" i="13"/>
  <c r="G2527" i="13"/>
  <c r="H2527" i="13"/>
  <c r="G2528" i="13"/>
  <c r="H2528" i="13"/>
  <c r="G2529" i="13"/>
  <c r="H2529" i="13"/>
  <c r="G2531" i="13"/>
  <c r="H2531" i="13"/>
  <c r="G2532" i="13"/>
  <c r="H2532" i="13"/>
  <c r="G2533" i="13"/>
  <c r="H2533" i="13"/>
  <c r="G2534" i="13"/>
  <c r="H2534" i="13"/>
  <c r="G2535" i="13"/>
  <c r="H2535" i="13"/>
  <c r="G2536" i="13"/>
  <c r="H2536" i="13"/>
  <c r="G2537" i="13"/>
  <c r="H2537" i="13"/>
  <c r="G2538" i="13"/>
  <c r="H2538" i="13"/>
  <c r="G2539" i="13"/>
  <c r="H2539" i="13"/>
  <c r="G2540" i="13"/>
  <c r="H2540" i="13"/>
  <c r="G2541" i="13"/>
  <c r="H2541" i="13"/>
  <c r="G2542" i="13"/>
  <c r="H2542" i="13"/>
  <c r="G2543" i="13"/>
  <c r="H2543" i="13"/>
  <c r="G2544" i="13"/>
  <c r="H2544" i="13"/>
  <c r="G2545" i="13"/>
  <c r="H2545" i="13"/>
  <c r="G2546" i="13"/>
  <c r="H2546" i="13"/>
  <c r="G2547" i="13"/>
  <c r="H2547" i="13"/>
  <c r="G2548" i="13"/>
  <c r="H2548" i="13"/>
  <c r="G2549" i="13"/>
  <c r="H2549" i="13"/>
  <c r="G2550" i="13"/>
  <c r="H2550" i="13"/>
  <c r="G2552" i="13"/>
  <c r="H2552" i="13"/>
  <c r="G2553" i="13"/>
  <c r="H2553" i="13"/>
  <c r="G2554" i="13"/>
  <c r="H2554" i="13"/>
  <c r="G2555" i="13"/>
  <c r="H2555" i="13"/>
  <c r="G2556" i="13"/>
  <c r="H2556" i="13"/>
  <c r="G2557" i="13"/>
  <c r="H2557" i="13"/>
  <c r="G2558" i="13"/>
  <c r="H2558" i="13"/>
  <c r="G2559" i="13"/>
  <c r="H2559" i="13"/>
  <c r="G2560" i="13"/>
  <c r="H2560" i="13"/>
  <c r="G2562" i="13"/>
  <c r="H2562" i="13"/>
  <c r="G2563" i="13"/>
  <c r="H2563" i="13"/>
  <c r="G2564" i="13"/>
  <c r="H2564" i="13"/>
  <c r="G2565" i="13"/>
  <c r="H2565" i="13"/>
  <c r="G2566" i="13"/>
  <c r="H2566" i="13"/>
  <c r="G2567" i="13"/>
  <c r="H2567" i="13"/>
  <c r="G2568" i="13"/>
  <c r="H2568" i="13"/>
  <c r="G2569" i="13"/>
  <c r="H2569" i="13"/>
  <c r="G2570" i="13"/>
  <c r="H2570" i="13"/>
  <c r="G2572" i="13"/>
  <c r="H2572" i="13"/>
  <c r="G2573" i="13"/>
  <c r="H2573" i="13"/>
  <c r="G2574" i="13"/>
  <c r="H2574" i="13"/>
  <c r="G2575" i="13"/>
  <c r="H2575" i="13"/>
  <c r="G2576" i="13"/>
  <c r="H2576" i="13"/>
  <c r="G2577" i="13"/>
  <c r="H2577" i="13"/>
  <c r="G2578" i="13"/>
  <c r="H2578" i="13"/>
  <c r="G2579" i="13"/>
  <c r="H2579" i="13"/>
  <c r="G2580" i="13"/>
  <c r="H2580" i="13"/>
  <c r="G2581" i="13"/>
  <c r="H2581" i="13"/>
  <c r="G2583" i="13"/>
  <c r="H2583" i="13"/>
  <c r="G2584" i="13"/>
  <c r="H2584" i="13"/>
  <c r="G2585" i="13"/>
  <c r="H2585" i="13"/>
  <c r="G2586" i="13"/>
  <c r="H2586" i="13"/>
  <c r="G2587" i="13"/>
  <c r="H2587" i="13"/>
  <c r="G2588" i="13"/>
  <c r="H2588" i="13"/>
  <c r="G2589" i="13"/>
  <c r="H2589" i="13"/>
  <c r="G2590" i="13"/>
  <c r="H2590" i="13"/>
  <c r="G2591" i="13"/>
  <c r="H2591" i="13"/>
  <c r="G2592" i="13"/>
  <c r="H2592" i="13"/>
  <c r="G2594" i="13"/>
  <c r="H2594" i="13"/>
  <c r="G2595" i="13"/>
  <c r="H2595" i="13"/>
  <c r="G2596" i="13"/>
  <c r="H2596" i="13"/>
  <c r="G2597" i="13"/>
  <c r="H2597" i="13"/>
  <c r="G2598" i="13"/>
  <c r="H2598" i="13"/>
  <c r="G2599" i="13"/>
  <c r="H2599" i="13"/>
  <c r="G2600" i="13"/>
  <c r="H2600" i="13"/>
  <c r="G2601" i="13"/>
  <c r="H2601" i="13"/>
  <c r="G2602" i="13"/>
  <c r="H2602" i="13"/>
  <c r="G2603" i="13"/>
  <c r="H2603" i="13"/>
  <c r="G2604" i="13"/>
  <c r="H2604" i="13"/>
  <c r="G2606" i="13"/>
  <c r="H2606" i="13"/>
  <c r="G2607" i="13"/>
  <c r="H2607" i="13"/>
  <c r="G2608" i="13"/>
  <c r="H2608" i="13"/>
  <c r="G2609" i="13"/>
  <c r="H2609" i="13"/>
  <c r="G2610" i="13"/>
  <c r="H2610" i="13"/>
  <c r="G2611" i="13"/>
  <c r="H2611" i="13"/>
  <c r="G2612" i="13"/>
  <c r="H2612" i="13"/>
  <c r="G2613" i="13"/>
  <c r="H2613" i="13"/>
  <c r="G2614" i="13"/>
  <c r="H2614" i="13"/>
  <c r="G2615" i="13"/>
  <c r="H2615" i="13"/>
  <c r="G2616" i="13"/>
  <c r="H2616" i="13"/>
  <c r="G2617" i="13"/>
  <c r="H2617" i="13"/>
  <c r="G2619" i="13"/>
  <c r="H2619" i="13"/>
  <c r="G2620" i="13"/>
  <c r="H2620" i="13"/>
  <c r="G2621" i="13"/>
  <c r="H2621" i="13"/>
  <c r="G2622" i="13"/>
  <c r="H2622" i="13"/>
  <c r="G2623" i="13"/>
  <c r="H2623" i="13"/>
  <c r="G2624" i="13"/>
  <c r="H2624" i="13"/>
  <c r="G2626" i="13"/>
  <c r="H2626" i="13"/>
  <c r="G2627" i="13"/>
  <c r="H2627" i="13"/>
  <c r="G2628" i="13"/>
  <c r="H2628" i="13"/>
  <c r="G2629" i="13"/>
  <c r="H2629" i="13"/>
  <c r="G2630" i="13"/>
  <c r="H2630" i="13"/>
  <c r="G2631" i="13"/>
  <c r="H2631" i="13"/>
  <c r="G2632" i="13"/>
  <c r="H2632" i="13"/>
  <c r="G2633" i="13"/>
  <c r="H2633" i="13"/>
  <c r="G2634" i="13"/>
  <c r="H2634" i="13"/>
  <c r="G2635" i="13"/>
  <c r="H2635" i="13"/>
  <c r="G2636" i="13"/>
  <c r="H2636" i="13"/>
  <c r="G2637" i="13"/>
  <c r="H2637" i="13"/>
  <c r="G2639" i="13"/>
  <c r="H2639" i="13"/>
  <c r="G2640" i="13"/>
  <c r="H2640" i="13"/>
  <c r="G2641" i="13"/>
  <c r="H2641" i="13"/>
  <c r="G2642" i="13"/>
  <c r="H2642" i="13"/>
  <c r="G2643" i="13"/>
  <c r="H2643" i="13"/>
  <c r="G2644" i="13"/>
  <c r="H2644" i="13"/>
  <c r="G2645" i="13"/>
  <c r="H2645" i="13"/>
  <c r="G2648" i="13"/>
  <c r="H2648" i="13"/>
  <c r="G2649" i="13"/>
  <c r="H2649" i="13"/>
  <c r="G2650" i="13"/>
  <c r="H2650" i="13"/>
  <c r="G2651" i="13"/>
  <c r="H2651" i="13"/>
  <c r="G2652" i="13"/>
  <c r="H2652" i="13"/>
  <c r="G2653" i="13"/>
  <c r="H2653" i="13"/>
  <c r="G2654" i="13"/>
  <c r="H2654" i="13"/>
  <c r="G2655" i="13"/>
  <c r="H2655" i="13"/>
  <c r="G2656" i="13"/>
  <c r="H2656" i="13"/>
  <c r="G2657" i="13"/>
  <c r="H2657" i="13"/>
  <c r="G2659" i="13"/>
  <c r="H2659" i="13"/>
  <c r="G2660" i="13"/>
  <c r="H2660" i="13"/>
  <c r="G2661" i="13"/>
  <c r="H2661" i="13"/>
  <c r="G2662" i="13"/>
  <c r="H2662" i="13"/>
  <c r="G2663" i="13"/>
  <c r="H2663" i="13"/>
  <c r="G2664" i="13"/>
  <c r="H2664" i="13"/>
  <c r="G2665" i="13"/>
  <c r="H2665" i="13"/>
  <c r="G2666" i="13"/>
  <c r="H2666" i="13"/>
  <c r="G2667" i="13"/>
  <c r="H2667" i="13"/>
  <c r="G2668" i="13"/>
  <c r="H2668" i="13"/>
  <c r="G2669" i="13"/>
  <c r="H2669" i="13"/>
  <c r="G2670" i="13"/>
  <c r="H2670" i="13"/>
  <c r="G2671" i="13"/>
  <c r="H2671" i="13"/>
  <c r="G2672" i="13"/>
  <c r="H2672" i="13"/>
  <c r="G2673" i="13"/>
  <c r="H2673" i="13"/>
  <c r="G2674" i="13"/>
  <c r="H2674" i="13"/>
  <c r="G2676" i="13"/>
  <c r="H2676" i="13"/>
  <c r="G2677" i="13"/>
  <c r="H2677" i="13"/>
  <c r="G2678" i="13"/>
  <c r="H2678" i="13"/>
  <c r="G2679" i="13"/>
  <c r="H2679" i="13"/>
  <c r="G2680" i="13"/>
  <c r="H2680" i="13"/>
  <c r="G2681" i="13"/>
  <c r="H2681" i="13"/>
  <c r="G2682" i="13"/>
  <c r="H2682" i="13"/>
  <c r="G2683" i="13"/>
  <c r="H2683" i="13"/>
  <c r="G2684" i="13"/>
  <c r="H2684" i="13"/>
  <c r="G2685" i="13"/>
  <c r="H2685" i="13"/>
  <c r="G2686" i="13"/>
  <c r="H2686" i="13"/>
  <c r="G2687" i="13"/>
  <c r="H2687" i="13"/>
  <c r="G2688" i="13"/>
  <c r="H2688" i="13"/>
  <c r="G2689" i="13"/>
  <c r="H2689" i="13"/>
  <c r="G2691" i="13"/>
  <c r="H2691" i="13"/>
  <c r="G2692" i="13"/>
  <c r="H2692" i="13"/>
  <c r="G2693" i="13"/>
  <c r="H2693" i="13"/>
  <c r="G2694" i="13"/>
  <c r="H2694" i="13"/>
  <c r="G2695" i="13"/>
  <c r="H2695" i="13"/>
  <c r="G2696" i="13"/>
  <c r="H2696" i="13"/>
  <c r="G2697" i="13"/>
  <c r="H2697" i="13"/>
  <c r="G2698" i="13"/>
  <c r="H2698" i="13"/>
  <c r="G2699" i="13"/>
  <c r="H2699" i="13"/>
  <c r="G2700" i="13"/>
  <c r="H2700" i="13"/>
  <c r="G2701" i="13"/>
  <c r="H2701" i="13"/>
  <c r="G2702" i="13"/>
  <c r="H2702" i="13"/>
  <c r="G2704" i="13"/>
  <c r="H2704" i="13"/>
  <c r="G2705" i="13"/>
  <c r="H2705" i="13"/>
  <c r="G2706" i="13"/>
  <c r="H2706" i="13"/>
  <c r="G2707" i="13"/>
  <c r="H2707" i="13"/>
  <c r="G2708" i="13"/>
  <c r="H2708" i="13"/>
  <c r="G2709" i="13"/>
  <c r="H2709" i="13"/>
  <c r="G2710" i="13"/>
  <c r="H2710" i="13"/>
  <c r="G2711" i="13"/>
  <c r="H2711" i="13"/>
  <c r="G2712" i="13"/>
  <c r="H2712" i="13"/>
  <c r="G2713" i="13"/>
  <c r="H2713" i="13"/>
  <c r="G2714" i="13"/>
  <c r="H2714" i="13"/>
  <c r="G2715" i="13"/>
  <c r="H2715" i="13"/>
  <c r="G2717" i="13"/>
  <c r="H2717" i="13"/>
  <c r="G2718" i="13"/>
  <c r="H2718" i="13"/>
  <c r="G2719" i="13"/>
  <c r="H2719" i="13"/>
  <c r="G2720" i="13"/>
  <c r="H2720" i="13"/>
  <c r="G2721" i="13"/>
  <c r="H2721" i="13"/>
  <c r="G2722" i="13"/>
  <c r="H2722" i="13"/>
  <c r="G2723" i="13"/>
  <c r="H2723" i="13"/>
  <c r="G2724" i="13"/>
  <c r="H2724" i="13"/>
  <c r="G2725" i="13"/>
  <c r="H2725" i="13"/>
  <c r="G2727" i="13"/>
  <c r="H2727" i="13"/>
  <c r="G2728" i="13"/>
  <c r="H2728" i="13"/>
  <c r="G2729" i="13"/>
  <c r="H2729" i="13"/>
  <c r="G2730" i="13"/>
  <c r="H2730" i="13"/>
  <c r="G2731" i="13"/>
  <c r="H2731" i="13"/>
  <c r="G2732" i="13"/>
  <c r="H2732" i="13"/>
  <c r="G2733" i="13"/>
  <c r="H2733" i="13"/>
  <c r="G2734" i="13"/>
  <c r="H2734" i="13"/>
  <c r="G2735" i="13"/>
  <c r="H2735" i="13"/>
  <c r="G2736" i="13"/>
  <c r="H2736" i="13"/>
  <c r="G2737" i="13"/>
  <c r="H2737" i="13"/>
  <c r="G2738" i="13"/>
  <c r="H2738" i="13"/>
  <c r="G2739" i="13"/>
  <c r="H2739" i="13"/>
  <c r="G2740" i="13"/>
  <c r="H2740" i="13"/>
  <c r="G2741" i="13"/>
  <c r="H2741" i="13"/>
  <c r="G2743" i="13"/>
  <c r="H2743" i="13"/>
  <c r="G2744" i="13"/>
  <c r="H2744" i="13"/>
  <c r="G2745" i="13"/>
  <c r="H2745" i="13"/>
  <c r="G2746" i="13"/>
  <c r="H2746" i="13"/>
  <c r="G2747" i="13"/>
  <c r="H2747" i="13"/>
  <c r="G2748" i="13"/>
  <c r="H2748" i="13"/>
  <c r="G2749" i="13"/>
  <c r="H2749" i="13"/>
  <c r="G2750" i="13"/>
  <c r="H2750" i="13"/>
  <c r="G2751" i="13"/>
  <c r="H2751" i="13"/>
  <c r="G2752" i="13"/>
  <c r="H2752" i="13"/>
  <c r="G2753" i="13"/>
  <c r="H2753" i="13"/>
  <c r="G2754" i="13"/>
  <c r="H2754" i="13"/>
  <c r="G2755" i="13"/>
  <c r="H2755" i="13"/>
  <c r="G2756" i="13"/>
  <c r="H2756" i="13"/>
  <c r="G2757" i="13"/>
  <c r="H2757" i="13"/>
  <c r="G2758" i="13"/>
  <c r="H2758" i="13"/>
  <c r="G2759" i="13"/>
  <c r="H2759" i="13"/>
  <c r="G2761" i="13"/>
  <c r="H2761" i="13"/>
  <c r="G2762" i="13"/>
  <c r="H2762" i="13"/>
  <c r="G2763" i="13"/>
  <c r="H2763" i="13"/>
  <c r="G2764" i="13"/>
  <c r="H2764" i="13"/>
  <c r="G2765" i="13"/>
  <c r="H2765" i="13"/>
  <c r="G2766" i="13"/>
  <c r="H2766" i="13"/>
  <c r="G2767" i="13"/>
  <c r="H2767" i="13"/>
  <c r="G2768" i="13"/>
  <c r="H2768" i="13"/>
  <c r="G2769" i="13"/>
  <c r="H2769" i="13"/>
  <c r="G2770" i="13"/>
  <c r="H2770" i="13"/>
  <c r="G2771" i="13"/>
  <c r="H2771" i="13"/>
  <c r="G2772" i="13"/>
  <c r="H2772" i="13"/>
  <c r="G2773" i="13"/>
  <c r="H2773" i="13"/>
  <c r="G2774" i="13"/>
  <c r="H2774" i="13"/>
  <c r="G2775" i="13"/>
  <c r="H2775" i="13"/>
  <c r="G2776" i="13"/>
  <c r="H2776" i="13"/>
  <c r="G2777" i="13"/>
  <c r="H2777" i="13"/>
  <c r="G2778" i="13"/>
  <c r="H2778" i="13"/>
  <c r="G2779" i="13"/>
  <c r="H2779" i="13"/>
  <c r="G2781" i="13"/>
  <c r="H2781" i="13"/>
  <c r="G2782" i="13"/>
  <c r="H2782" i="13"/>
  <c r="G2783" i="13"/>
  <c r="H2783" i="13"/>
  <c r="G2784" i="13"/>
  <c r="H2784" i="13"/>
  <c r="G2785" i="13"/>
  <c r="H2785" i="13"/>
  <c r="G2786" i="13"/>
  <c r="H2786" i="13"/>
  <c r="G2787" i="13"/>
  <c r="H2787" i="13"/>
  <c r="G2788" i="13"/>
  <c r="H2788" i="13"/>
  <c r="G2789" i="13"/>
  <c r="H2789" i="13"/>
  <c r="G2791" i="13"/>
  <c r="H2791" i="13"/>
  <c r="G2792" i="13"/>
  <c r="H2792" i="13"/>
  <c r="G2793" i="13"/>
  <c r="H2793" i="13"/>
  <c r="G2794" i="13"/>
  <c r="H2794" i="13"/>
  <c r="G2795" i="13"/>
  <c r="H2795" i="13"/>
  <c r="G2796" i="13"/>
  <c r="H2796" i="13"/>
  <c r="G2797" i="13"/>
  <c r="H2797" i="13"/>
  <c r="G2798" i="13"/>
  <c r="H2798" i="13"/>
  <c r="G2799" i="13"/>
  <c r="H2799" i="13"/>
  <c r="G2800" i="13"/>
  <c r="H2800" i="13"/>
  <c r="G2801" i="13"/>
  <c r="H2801" i="13"/>
  <c r="G2803" i="13"/>
  <c r="H2803" i="13"/>
  <c r="G2804" i="13"/>
  <c r="H2804" i="13"/>
  <c r="G2805" i="13"/>
  <c r="H2805" i="13"/>
  <c r="G2806" i="13"/>
  <c r="H2806" i="13"/>
  <c r="G2807" i="13"/>
  <c r="H2807" i="13"/>
  <c r="G2808" i="13"/>
  <c r="H2808" i="13"/>
  <c r="G2809" i="13"/>
  <c r="H2809" i="13"/>
  <c r="G2810" i="13"/>
  <c r="H2810" i="13"/>
  <c r="G2811" i="13"/>
  <c r="H2811" i="13"/>
  <c r="G2812" i="13"/>
  <c r="H2812" i="13"/>
  <c r="G2813" i="13"/>
  <c r="H2813" i="13"/>
  <c r="G2815" i="13"/>
  <c r="H2815" i="13"/>
  <c r="G2816" i="13"/>
  <c r="H2816" i="13"/>
  <c r="G2817" i="13"/>
  <c r="H2817" i="13"/>
  <c r="G2818" i="13"/>
  <c r="H2818" i="13"/>
  <c r="G2819" i="13"/>
  <c r="H2819" i="13"/>
  <c r="G2820" i="13"/>
  <c r="H2820" i="13"/>
  <c r="G2822" i="13"/>
  <c r="H2822" i="13"/>
  <c r="G2823" i="13"/>
  <c r="H2823" i="13"/>
  <c r="G2824" i="13"/>
  <c r="H2824" i="13"/>
  <c r="G2825" i="13"/>
  <c r="H2825" i="13"/>
  <c r="G2826" i="13"/>
  <c r="H2826" i="13"/>
  <c r="G2827" i="13"/>
  <c r="H2827" i="13"/>
  <c r="G2828" i="13"/>
  <c r="H2828" i="13"/>
  <c r="G2829" i="13"/>
  <c r="H2829" i="13"/>
  <c r="G2830" i="13"/>
  <c r="H2830" i="13"/>
  <c r="G2831" i="13"/>
  <c r="H2831" i="13"/>
  <c r="G2832" i="13"/>
  <c r="H2832" i="13"/>
  <c r="G2833" i="13"/>
  <c r="H2833" i="13"/>
  <c r="G2834" i="13"/>
  <c r="H2834" i="13"/>
  <c r="G2835" i="13"/>
  <c r="H2835" i="13"/>
  <c r="G2836" i="13"/>
  <c r="H2836" i="13"/>
  <c r="G2837" i="13"/>
  <c r="H2837" i="13"/>
  <c r="G2839" i="13"/>
  <c r="H2839" i="13"/>
  <c r="G2840" i="13"/>
  <c r="H2840" i="13"/>
  <c r="G2841" i="13"/>
  <c r="H2841" i="13"/>
  <c r="G2842" i="13"/>
  <c r="H2842" i="13"/>
  <c r="G2843" i="13"/>
  <c r="H2843" i="13"/>
  <c r="G2844" i="13"/>
  <c r="H2844" i="13"/>
  <c r="G2845" i="13"/>
  <c r="H2845" i="13"/>
  <c r="G2846" i="13"/>
  <c r="H2846" i="13"/>
  <c r="G2847" i="13"/>
  <c r="H2847" i="13"/>
  <c r="G2848" i="13"/>
  <c r="H2848" i="13"/>
  <c r="G2849" i="13"/>
  <c r="H2849" i="13"/>
  <c r="G2850" i="13"/>
  <c r="H2850" i="13"/>
  <c r="G2851" i="13"/>
  <c r="H2851" i="13"/>
  <c r="G2852" i="13"/>
  <c r="H2852" i="13"/>
  <c r="G2853" i="13"/>
  <c r="H2853" i="13"/>
  <c r="G2854" i="13"/>
  <c r="H2854" i="13"/>
  <c r="G2856" i="13"/>
  <c r="H2856" i="13"/>
  <c r="G2857" i="13"/>
  <c r="H2857" i="13"/>
  <c r="G2858" i="13"/>
  <c r="H2858" i="13"/>
  <c r="G2859" i="13"/>
  <c r="H2859" i="13"/>
  <c r="G2860" i="13"/>
  <c r="H2860" i="13"/>
  <c r="G2861" i="13"/>
  <c r="H2861" i="13"/>
  <c r="G2862" i="13"/>
  <c r="H2862" i="13"/>
  <c r="G2863" i="13"/>
  <c r="H2863" i="13"/>
  <c r="G2864" i="13"/>
  <c r="H2864" i="13"/>
  <c r="G2865" i="13"/>
  <c r="H2865" i="13"/>
  <c r="G2866" i="13"/>
  <c r="H2866" i="13"/>
  <c r="G2867" i="13"/>
  <c r="H2867" i="13"/>
  <c r="G2868" i="13"/>
  <c r="H2868" i="13"/>
  <c r="G2869" i="13"/>
  <c r="H2869" i="13"/>
  <c r="G2870" i="13"/>
  <c r="H2870" i="13"/>
  <c r="G2872" i="13"/>
  <c r="H2872" i="13"/>
  <c r="G2873" i="13"/>
  <c r="H2873" i="13"/>
  <c r="G2874" i="13"/>
  <c r="H2874" i="13"/>
  <c r="G2875" i="13"/>
  <c r="H2875" i="13"/>
  <c r="G2876" i="13"/>
  <c r="H2876" i="13"/>
  <c r="G2877" i="13"/>
  <c r="H2877" i="13"/>
  <c r="G2878" i="13"/>
  <c r="H2878" i="13"/>
  <c r="G2879" i="13"/>
  <c r="H2879" i="13"/>
  <c r="G2881" i="13"/>
  <c r="H2881" i="13"/>
  <c r="G2882" i="13"/>
  <c r="H2882" i="13"/>
  <c r="G2883" i="13"/>
  <c r="H2883" i="13"/>
  <c r="G2885" i="13"/>
  <c r="H2885" i="13"/>
  <c r="G2886" i="13"/>
  <c r="H2886" i="13"/>
  <c r="G2887" i="13"/>
  <c r="H2887" i="13"/>
  <c r="G2888" i="13"/>
  <c r="H2888" i="13"/>
  <c r="G2889" i="13"/>
  <c r="H2889" i="13"/>
  <c r="G2890" i="13"/>
  <c r="H2890" i="13"/>
  <c r="G2891" i="13"/>
  <c r="H2891" i="13"/>
  <c r="G2892" i="13"/>
  <c r="H2892" i="13"/>
  <c r="G2894" i="13"/>
  <c r="H2894" i="13"/>
  <c r="G2895" i="13"/>
  <c r="H2895" i="13"/>
  <c r="G2897" i="13"/>
  <c r="H2897" i="13"/>
  <c r="G2898" i="13"/>
  <c r="H2898" i="13"/>
  <c r="G2900" i="13"/>
  <c r="H2900" i="13"/>
  <c r="G2901" i="13"/>
  <c r="H2901" i="13"/>
  <c r="G2904" i="13"/>
  <c r="H2904" i="13"/>
  <c r="G2905" i="13"/>
  <c r="H2905" i="13"/>
  <c r="G2906" i="13"/>
  <c r="H2906" i="13"/>
  <c r="G2907" i="13"/>
  <c r="H2907" i="13"/>
  <c r="G2909" i="13"/>
  <c r="H2909" i="13"/>
  <c r="G2910" i="13"/>
  <c r="H2910" i="13"/>
  <c r="G2912" i="13"/>
  <c r="H2912" i="13"/>
  <c r="G2913" i="13"/>
  <c r="H2913" i="13"/>
  <c r="G2914" i="13"/>
  <c r="H2914" i="13"/>
  <c r="G2915" i="13"/>
  <c r="H2915" i="13"/>
  <c r="G2917" i="13"/>
  <c r="H2917" i="13"/>
  <c r="G2918" i="13"/>
  <c r="H2918" i="13"/>
  <c r="G2919" i="13"/>
  <c r="H2919" i="13"/>
  <c r="G2920" i="13"/>
  <c r="H2920" i="13"/>
  <c r="G2922" i="13"/>
  <c r="H2922" i="13"/>
  <c r="G2923" i="13"/>
  <c r="H2923" i="13"/>
  <c r="G2924" i="13"/>
  <c r="H2924" i="13"/>
  <c r="G2925" i="13"/>
  <c r="H2925" i="13"/>
  <c r="G2926" i="13"/>
  <c r="H2926" i="13"/>
  <c r="G2927" i="13"/>
  <c r="H2927" i="13"/>
  <c r="G2928" i="13"/>
  <c r="H2928" i="13"/>
  <c r="G2929" i="13"/>
  <c r="H2929" i="13"/>
  <c r="G2931" i="13"/>
  <c r="H2931" i="13"/>
  <c r="G2932" i="13"/>
  <c r="H2932" i="13"/>
  <c r="G2933" i="13"/>
  <c r="H2933" i="13"/>
  <c r="G2934" i="13"/>
  <c r="H2934" i="13"/>
  <c r="G2935" i="13"/>
  <c r="H2935" i="13"/>
  <c r="G2936" i="13"/>
  <c r="H2936" i="13"/>
  <c r="G2937" i="13"/>
  <c r="H2937" i="13"/>
  <c r="G2938" i="13"/>
  <c r="H2938" i="13"/>
  <c r="G2940" i="13"/>
  <c r="H2940" i="13"/>
  <c r="G2941" i="13"/>
  <c r="H2941" i="13"/>
  <c r="G2942" i="13"/>
  <c r="H2942" i="13"/>
  <c r="G2943" i="13"/>
  <c r="H2943" i="13"/>
  <c r="G2944" i="13"/>
  <c r="H2944" i="13"/>
  <c r="G2945" i="13"/>
  <c r="H2945" i="13"/>
  <c r="G2946" i="13"/>
  <c r="H2946" i="13"/>
  <c r="G2948" i="13"/>
  <c r="H2948" i="13"/>
  <c r="G2949" i="13"/>
  <c r="H2949" i="13"/>
  <c r="G2950" i="13"/>
  <c r="H2950" i="13"/>
  <c r="G2951" i="13"/>
  <c r="H2951" i="13"/>
  <c r="G2952" i="13"/>
  <c r="H2952" i="13"/>
  <c r="G2953" i="13"/>
  <c r="H2953" i="13"/>
  <c r="G2955" i="13"/>
  <c r="H2955" i="13"/>
  <c r="G2956" i="13"/>
  <c r="H2956" i="13"/>
  <c r="G2957" i="13"/>
  <c r="H2957" i="13"/>
  <c r="G2958" i="13"/>
  <c r="H2958" i="13"/>
  <c r="G2959" i="13"/>
  <c r="H2959" i="13"/>
  <c r="G2960" i="13"/>
  <c r="H2960" i="13"/>
  <c r="G2961" i="13"/>
  <c r="H2961" i="13"/>
  <c r="G2963" i="13"/>
  <c r="H2963" i="13"/>
  <c r="G2964" i="13"/>
  <c r="H2964" i="13"/>
  <c r="G2965" i="13"/>
  <c r="H2965" i="13"/>
  <c r="G2966" i="13"/>
  <c r="H2966" i="13"/>
  <c r="G2967" i="13"/>
  <c r="H2967" i="13"/>
  <c r="G2968" i="13"/>
  <c r="H2968" i="13"/>
  <c r="G2969" i="13"/>
  <c r="H2969" i="13"/>
  <c r="G2970" i="13"/>
  <c r="H2970" i="13"/>
  <c r="G2971" i="13"/>
  <c r="H2971" i="13"/>
  <c r="G2972" i="13"/>
  <c r="H2972" i="13"/>
  <c r="G2973" i="13"/>
  <c r="H2973" i="13"/>
  <c r="G2975" i="13"/>
  <c r="H2975" i="13"/>
  <c r="G2976" i="13"/>
  <c r="H2976" i="13"/>
  <c r="G2977" i="13"/>
  <c r="H2977" i="13"/>
  <c r="G2978" i="13"/>
  <c r="H2978" i="13"/>
  <c r="G2979" i="13"/>
  <c r="H2979" i="13"/>
  <c r="G2980" i="13"/>
  <c r="H2980" i="13"/>
  <c r="G2981" i="13"/>
  <c r="H2981" i="13"/>
  <c r="G2982" i="13"/>
  <c r="H2982" i="13"/>
  <c r="G2983" i="13"/>
  <c r="H2983" i="13"/>
  <c r="G2985" i="13"/>
  <c r="H2985" i="13"/>
  <c r="G2986" i="13"/>
  <c r="H2986" i="13"/>
  <c r="G2987" i="13"/>
  <c r="H2987" i="13"/>
  <c r="G2988" i="13"/>
  <c r="H2988" i="13"/>
  <c r="G2989" i="13"/>
  <c r="H2989" i="13"/>
  <c r="G2990" i="13"/>
  <c r="H2990" i="13"/>
  <c r="G2991" i="13"/>
  <c r="H2991" i="13"/>
  <c r="G2992" i="13"/>
  <c r="H2992" i="13"/>
  <c r="G2993" i="13"/>
  <c r="H2993" i="13"/>
  <c r="G2994" i="13"/>
  <c r="H2994" i="13"/>
  <c r="G2995" i="13"/>
  <c r="H2995" i="13"/>
  <c r="G2996" i="13"/>
  <c r="H2996" i="13"/>
  <c r="G2997" i="13"/>
  <c r="H2997" i="13"/>
  <c r="G2998" i="13"/>
  <c r="H2998" i="13"/>
  <c r="G2999" i="13"/>
  <c r="H2999" i="13"/>
  <c r="G3000" i="13"/>
  <c r="H3000" i="13"/>
  <c r="G3001" i="13"/>
  <c r="H3001" i="13"/>
  <c r="G3002" i="13"/>
  <c r="H3002" i="13"/>
  <c r="G3004" i="13"/>
  <c r="H3004" i="13"/>
  <c r="G3005" i="13"/>
  <c r="H3005" i="13"/>
  <c r="G3006" i="13"/>
  <c r="H3006" i="13"/>
  <c r="G3007" i="13"/>
  <c r="H3007" i="13"/>
  <c r="G3008" i="13"/>
  <c r="H3008" i="13"/>
  <c r="G3009" i="13"/>
  <c r="H3009" i="13"/>
  <c r="G3010" i="13"/>
  <c r="H3010" i="13"/>
  <c r="G3011" i="13"/>
  <c r="H3011" i="13"/>
  <c r="G3012" i="13"/>
  <c r="H3012" i="13"/>
  <c r="G3013" i="13"/>
  <c r="H3013" i="13"/>
  <c r="G3014" i="13"/>
  <c r="H3014" i="13"/>
  <c r="G3015" i="13"/>
  <c r="H3015" i="13"/>
  <c r="G3016" i="13"/>
  <c r="H3016" i="13"/>
  <c r="G3017" i="13"/>
  <c r="H3017" i="13"/>
  <c r="G3018" i="13"/>
  <c r="H3018" i="13"/>
  <c r="G3019" i="13"/>
  <c r="H3019" i="13"/>
  <c r="G3020" i="13"/>
  <c r="H3020" i="13"/>
  <c r="G3021" i="13"/>
  <c r="H3021" i="13"/>
  <c r="G3023" i="13"/>
  <c r="H3023" i="13"/>
  <c r="G3024" i="13"/>
  <c r="H3024" i="13"/>
  <c r="G3026" i="13"/>
  <c r="H3026" i="13"/>
  <c r="G3027" i="13"/>
  <c r="H3027" i="13"/>
  <c r="G3028" i="13"/>
  <c r="H3028" i="13"/>
  <c r="G3029" i="13"/>
  <c r="H3029" i="13"/>
  <c r="G3030" i="13"/>
  <c r="H3030" i="13"/>
  <c r="G3031" i="13"/>
  <c r="H3031" i="13"/>
  <c r="G3032" i="13"/>
  <c r="H3032" i="13"/>
  <c r="G3034" i="13"/>
  <c r="H3034" i="13"/>
  <c r="G3035" i="13"/>
  <c r="H3035" i="13"/>
  <c r="G3036" i="13"/>
  <c r="H3036" i="13"/>
  <c r="G3037" i="13"/>
  <c r="H3037" i="13"/>
  <c r="G3039" i="13"/>
  <c r="H3039" i="13"/>
  <c r="G3040" i="13"/>
  <c r="H3040" i="13"/>
  <c r="G3041" i="13"/>
  <c r="H3041" i="13"/>
  <c r="G3042" i="13"/>
  <c r="H3042" i="13"/>
  <c r="G3043" i="13"/>
  <c r="H3043" i="13"/>
  <c r="G3044" i="13"/>
  <c r="H3044" i="13"/>
  <c r="G3045" i="13"/>
  <c r="H3045" i="13"/>
  <c r="G3046" i="13"/>
  <c r="H3046" i="13"/>
  <c r="G3047" i="13"/>
  <c r="H3047" i="13"/>
  <c r="G3048" i="13"/>
  <c r="H3048" i="13"/>
  <c r="G3049" i="13"/>
  <c r="H3049" i="13"/>
  <c r="G3051" i="13"/>
  <c r="H3051" i="13"/>
  <c r="G3052" i="13"/>
  <c r="H3052" i="13"/>
  <c r="G3053" i="13"/>
  <c r="H3053" i="13"/>
  <c r="G3054" i="13"/>
  <c r="H3054" i="13"/>
  <c r="G3055" i="13"/>
  <c r="H3055" i="13"/>
  <c r="G3056" i="13"/>
  <c r="H3056" i="13"/>
  <c r="G3057" i="13"/>
  <c r="H3057" i="13"/>
  <c r="G3059" i="13"/>
  <c r="H3059" i="13"/>
  <c r="G3060" i="13"/>
  <c r="H3060" i="13"/>
  <c r="G3061" i="13"/>
  <c r="H3061" i="13"/>
  <c r="G3062" i="13"/>
  <c r="H3062" i="13"/>
  <c r="G3063" i="13"/>
  <c r="H3063" i="13"/>
  <c r="G3064" i="13"/>
  <c r="H3064" i="13"/>
  <c r="G3065" i="13"/>
  <c r="H3065" i="13"/>
  <c r="G3067" i="13"/>
  <c r="H3067" i="13"/>
  <c r="G3068" i="13"/>
  <c r="H3068" i="13"/>
  <c r="G3069" i="13"/>
  <c r="H3069" i="13"/>
  <c r="G3070" i="13"/>
  <c r="H3070" i="13"/>
  <c r="G3071" i="13"/>
  <c r="H3071" i="13"/>
  <c r="G3072" i="13"/>
  <c r="H3072" i="13"/>
  <c r="G3073" i="13"/>
  <c r="H3073" i="13"/>
  <c r="G3074" i="13"/>
  <c r="H3074" i="13"/>
  <c r="G3075" i="13"/>
  <c r="H3075" i="13"/>
  <c r="G3076" i="13"/>
  <c r="H3076" i="13"/>
  <c r="G3077" i="13"/>
  <c r="H3077" i="13"/>
  <c r="G3078" i="13"/>
  <c r="H3078" i="13"/>
  <c r="G3079" i="13"/>
  <c r="H3079" i="13"/>
  <c r="G3080" i="13"/>
  <c r="H3080" i="13"/>
  <c r="G3082" i="13"/>
  <c r="H3082" i="13"/>
  <c r="G3083" i="13"/>
  <c r="H3083" i="13"/>
  <c r="G3084" i="13"/>
  <c r="H3084" i="13"/>
  <c r="G3085" i="13"/>
  <c r="H3085" i="13"/>
  <c r="G3086" i="13"/>
  <c r="H3086" i="13"/>
  <c r="G3087" i="13"/>
  <c r="H3087" i="13"/>
  <c r="G3088" i="13"/>
  <c r="H3088" i="13"/>
  <c r="G3089" i="13"/>
  <c r="H3089" i="13"/>
  <c r="G3090" i="13"/>
  <c r="H3090" i="13"/>
  <c r="G3092" i="13"/>
  <c r="H3092" i="13"/>
  <c r="G3093" i="13"/>
  <c r="H3093" i="13"/>
  <c r="G3094" i="13"/>
  <c r="H3094" i="13"/>
  <c r="G3096" i="13"/>
  <c r="H3096" i="13"/>
  <c r="G3097" i="13"/>
  <c r="H3097" i="13"/>
  <c r="G3098" i="13"/>
  <c r="H3098" i="13"/>
  <c r="G3099" i="13"/>
  <c r="H3099" i="13"/>
  <c r="G3101" i="13"/>
  <c r="H3101" i="13"/>
  <c r="G3102" i="13"/>
  <c r="H3102" i="13"/>
  <c r="G3103" i="13"/>
  <c r="H3103" i="13"/>
  <c r="G3104" i="13"/>
  <c r="H3104" i="13"/>
  <c r="G3105" i="13"/>
  <c r="H3105" i="13"/>
  <c r="G3106" i="13"/>
  <c r="H3106" i="13"/>
  <c r="G3107" i="13"/>
  <c r="H3107" i="13"/>
  <c r="G3108" i="13"/>
  <c r="H3108" i="13"/>
  <c r="G3110" i="13"/>
  <c r="H3110" i="13"/>
  <c r="G3111" i="13"/>
  <c r="H3111" i="13"/>
  <c r="G3112" i="13"/>
  <c r="H3112" i="13"/>
  <c r="G3113" i="13"/>
  <c r="H3113" i="13"/>
  <c r="G3114" i="13"/>
  <c r="H3114" i="13"/>
  <c r="G3115" i="13"/>
  <c r="H3115" i="13"/>
  <c r="G3118" i="13"/>
  <c r="H3118" i="13"/>
  <c r="G3119" i="13"/>
  <c r="H3119" i="13"/>
  <c r="G3120" i="13"/>
  <c r="H3120" i="13"/>
  <c r="G3121" i="13"/>
  <c r="H3121" i="13"/>
  <c r="G3122" i="13"/>
  <c r="H3122" i="13"/>
  <c r="G3123" i="13"/>
  <c r="H3123" i="13"/>
  <c r="G3124" i="13"/>
  <c r="H3124" i="13"/>
  <c r="G3125" i="13"/>
  <c r="H3125" i="13"/>
  <c r="G3126" i="13"/>
  <c r="H3126" i="13"/>
  <c r="G3127" i="13"/>
  <c r="H3127" i="13"/>
  <c r="G3129" i="13"/>
  <c r="H3129" i="13"/>
  <c r="G3130" i="13"/>
  <c r="H3130" i="13"/>
  <c r="G3131" i="13"/>
  <c r="H3131" i="13"/>
  <c r="G3132" i="13"/>
  <c r="H3132" i="13"/>
  <c r="G3133" i="13"/>
  <c r="H3133" i="13"/>
  <c r="G3134" i="13"/>
  <c r="H3134" i="13"/>
  <c r="G3136" i="13"/>
  <c r="H3136" i="13"/>
  <c r="G3137" i="13"/>
  <c r="H3137" i="13"/>
  <c r="G3138" i="13"/>
  <c r="H3138" i="13"/>
  <c r="G3139" i="13"/>
  <c r="H3139" i="13"/>
  <c r="G3140" i="13"/>
  <c r="H3140" i="13"/>
  <c r="G3141" i="13"/>
  <c r="H3141" i="13"/>
  <c r="G3143" i="13"/>
  <c r="H3143" i="13"/>
  <c r="G3144" i="13"/>
  <c r="H3144" i="13"/>
  <c r="G3145" i="13"/>
  <c r="H3145" i="13"/>
  <c r="G3146" i="13"/>
  <c r="H3146" i="13"/>
  <c r="G3147" i="13"/>
  <c r="H3147" i="13"/>
  <c r="G3149" i="13"/>
  <c r="H3149" i="13"/>
  <c r="G3150" i="13"/>
  <c r="H3150" i="13"/>
  <c r="G3151" i="13"/>
  <c r="H3151" i="13"/>
  <c r="G3152" i="13"/>
  <c r="H3152" i="13"/>
  <c r="G3154" i="13"/>
  <c r="H3154" i="13"/>
  <c r="G3155" i="13"/>
  <c r="H3155" i="13"/>
  <c r="G3156" i="13"/>
  <c r="H3156" i="13"/>
  <c r="G3157" i="13"/>
  <c r="H3157" i="13"/>
  <c r="G3158" i="13"/>
  <c r="H3158" i="13"/>
  <c r="G3159" i="13"/>
  <c r="H3159" i="13"/>
  <c r="G3160" i="13"/>
  <c r="H3160" i="13"/>
  <c r="G3161" i="13"/>
  <c r="H3161" i="13"/>
  <c r="G3162" i="13"/>
  <c r="H3162" i="13"/>
  <c r="G3163" i="13"/>
  <c r="H3163" i="13"/>
  <c r="G3164" i="13"/>
  <c r="H3164" i="13"/>
  <c r="G3166" i="13"/>
  <c r="H3166" i="13"/>
  <c r="G3167" i="13"/>
  <c r="H3167" i="13"/>
  <c r="G3168" i="13"/>
  <c r="H3168" i="13"/>
  <c r="G3169" i="13"/>
  <c r="H3169" i="13"/>
  <c r="G3171" i="13"/>
  <c r="H3171" i="13"/>
  <c r="G3172" i="13"/>
  <c r="H3172" i="13"/>
  <c r="G3173" i="13"/>
  <c r="H3173" i="13"/>
  <c r="G3174" i="13"/>
  <c r="H3174" i="13"/>
  <c r="G3176" i="13"/>
  <c r="H3176" i="13"/>
  <c r="G3177" i="13"/>
  <c r="H3177" i="13"/>
  <c r="G3178" i="13"/>
  <c r="H3178" i="13"/>
  <c r="G3179" i="13"/>
  <c r="H3179" i="13"/>
  <c r="G3181" i="13"/>
  <c r="H3181" i="13"/>
  <c r="G3182" i="13"/>
  <c r="H3182" i="13"/>
  <c r="G3183" i="13"/>
  <c r="H3183" i="13"/>
  <c r="G3184" i="13"/>
  <c r="H3184" i="13"/>
  <c r="G3186" i="13"/>
  <c r="H3186" i="13"/>
  <c r="G3187" i="13"/>
  <c r="H3187" i="13"/>
  <c r="G3188" i="13"/>
  <c r="H3188" i="13"/>
  <c r="G3189" i="13"/>
  <c r="H3189" i="13"/>
  <c r="G3191" i="13"/>
  <c r="H3191" i="13"/>
  <c r="G3192" i="13"/>
  <c r="H3192" i="13"/>
  <c r="G3193" i="13"/>
  <c r="H3193" i="13"/>
  <c r="G3194" i="13"/>
  <c r="H3194" i="13"/>
  <c r="G3195" i="13"/>
  <c r="H3195" i="13"/>
  <c r="G3196" i="13"/>
  <c r="H3196" i="13"/>
  <c r="G3197" i="13"/>
  <c r="H3197" i="13"/>
  <c r="G3198" i="13"/>
  <c r="H3198" i="13"/>
  <c r="G3199" i="13"/>
  <c r="H3199" i="13"/>
  <c r="G3200" i="13"/>
  <c r="H3200" i="13"/>
  <c r="G3202" i="13"/>
  <c r="H3202" i="13"/>
  <c r="G3203" i="13"/>
  <c r="H3203" i="13"/>
  <c r="G3204" i="13"/>
  <c r="H3204" i="13"/>
  <c r="G3205" i="13"/>
  <c r="H3205" i="13"/>
  <c r="G3206" i="13"/>
  <c r="H3206" i="13"/>
  <c r="G3207" i="13"/>
  <c r="H3207" i="13"/>
  <c r="G3209" i="13"/>
  <c r="H3209" i="13"/>
  <c r="G3210" i="13"/>
  <c r="H3210" i="13"/>
  <c r="G3211" i="13"/>
  <c r="H3211" i="13"/>
  <c r="G3212" i="13"/>
  <c r="H3212" i="13"/>
  <c r="G3213" i="13"/>
  <c r="H3213" i="13"/>
  <c r="G3214" i="13"/>
  <c r="H3214" i="13"/>
  <c r="G3216" i="13"/>
  <c r="H3216" i="13"/>
  <c r="G3217" i="13"/>
  <c r="H3217" i="13"/>
  <c r="G3218" i="13"/>
  <c r="H3218" i="13"/>
  <c r="G3219" i="13"/>
  <c r="H3219" i="13"/>
  <c r="G3220" i="13"/>
  <c r="H3220" i="13"/>
  <c r="G3221" i="13"/>
  <c r="H3221" i="13"/>
  <c r="G3222" i="13"/>
  <c r="H3222" i="13"/>
  <c r="G3223" i="13"/>
  <c r="H3223" i="13"/>
  <c r="G3225" i="13"/>
  <c r="H3225" i="13"/>
  <c r="G3226" i="13"/>
  <c r="H3226" i="13"/>
  <c r="G3227" i="13"/>
  <c r="H3227" i="13"/>
  <c r="G3228" i="13"/>
  <c r="H3228" i="13"/>
  <c r="G3229" i="13"/>
  <c r="H3229" i="13"/>
  <c r="G3230" i="13"/>
  <c r="H3230" i="13"/>
  <c r="G3231" i="13"/>
  <c r="H3231" i="13"/>
  <c r="G3232" i="13"/>
  <c r="H3232" i="13"/>
  <c r="G3233" i="13"/>
  <c r="H3233" i="13"/>
  <c r="G3234" i="13"/>
  <c r="H3234" i="13"/>
  <c r="G3235" i="13"/>
  <c r="H3235" i="13"/>
  <c r="G3236" i="13"/>
  <c r="H3236" i="13"/>
  <c r="G3237" i="13"/>
  <c r="H3237" i="13"/>
  <c r="G3238" i="13"/>
  <c r="H3238" i="13"/>
  <c r="G3240" i="13"/>
  <c r="H3240" i="13"/>
  <c r="G3241" i="13"/>
  <c r="H3241" i="13"/>
  <c r="G3242" i="13"/>
  <c r="H3242" i="13"/>
  <c r="G3243" i="13"/>
  <c r="H3243" i="13"/>
  <c r="G3244" i="13"/>
  <c r="H3244" i="13"/>
  <c r="G3245" i="13"/>
  <c r="H3245" i="13"/>
  <c r="G3246" i="13"/>
  <c r="H3246" i="13"/>
  <c r="G3247" i="13"/>
  <c r="H3247" i="13"/>
  <c r="G3248" i="13"/>
  <c r="H3248" i="13"/>
  <c r="G3249" i="13"/>
  <c r="H3249" i="13"/>
  <c r="G3251" i="13"/>
  <c r="H3251" i="13"/>
  <c r="G3252" i="13"/>
  <c r="H3252" i="13"/>
  <c r="G3253" i="13"/>
  <c r="H3253" i="13"/>
  <c r="G3254" i="13"/>
  <c r="H3254" i="13"/>
  <c r="G3255" i="13"/>
  <c r="H3255" i="13"/>
  <c r="G3256" i="13"/>
  <c r="H3256" i="13"/>
  <c r="G3257" i="13"/>
  <c r="H3257" i="13"/>
  <c r="G3258" i="13"/>
  <c r="H3258" i="13"/>
  <c r="G3259" i="13"/>
  <c r="H3259" i="13"/>
  <c r="G3260" i="13"/>
  <c r="H3260" i="13"/>
  <c r="G3262" i="13"/>
  <c r="H3262" i="13"/>
  <c r="G3263" i="13"/>
  <c r="H3263" i="13"/>
  <c r="G3264" i="13"/>
  <c r="H3264" i="13"/>
  <c r="G3265" i="13"/>
  <c r="H3265" i="13"/>
  <c r="G3266" i="13"/>
  <c r="H3266" i="13"/>
  <c r="G3267" i="13"/>
  <c r="H3267" i="13"/>
  <c r="G3268" i="13"/>
  <c r="H3268" i="13"/>
  <c r="G3269" i="13"/>
  <c r="H3269" i="13"/>
  <c r="G3270" i="13"/>
  <c r="H3270" i="13"/>
  <c r="G3271" i="13"/>
  <c r="H3271" i="13"/>
  <c r="G3272" i="13"/>
  <c r="H3272" i="13"/>
  <c r="G3273" i="13"/>
  <c r="H3273" i="13"/>
  <c r="G3274" i="13"/>
  <c r="H3274" i="13"/>
  <c r="G3276" i="13"/>
  <c r="H3276" i="13"/>
  <c r="G3277" i="13"/>
  <c r="H3277" i="13"/>
  <c r="G3278" i="13"/>
  <c r="H3278" i="13"/>
  <c r="G3279" i="13"/>
  <c r="H3279" i="13"/>
  <c r="G3280" i="13"/>
  <c r="H3280" i="13"/>
  <c r="G3281" i="13"/>
  <c r="H3281" i="13"/>
  <c r="G3282" i="13"/>
  <c r="H3282" i="13"/>
  <c r="G3283" i="13"/>
  <c r="H3283" i="13"/>
  <c r="G3284" i="13"/>
  <c r="H3284" i="13"/>
  <c r="G3285" i="13"/>
  <c r="H3285" i="13"/>
  <c r="G3287" i="13"/>
  <c r="H3287" i="13"/>
  <c r="G3288" i="13"/>
  <c r="H3288" i="13"/>
  <c r="G3289" i="13"/>
  <c r="H3289" i="13"/>
  <c r="G3290" i="13"/>
  <c r="H3290" i="13"/>
  <c r="G3291" i="13"/>
  <c r="H3291" i="13"/>
  <c r="G3292" i="13"/>
  <c r="H3292" i="13"/>
  <c r="G3293" i="13"/>
  <c r="H3293" i="13"/>
  <c r="G3294" i="13"/>
  <c r="H3294" i="13"/>
  <c r="G3295" i="13"/>
  <c r="H3295" i="13"/>
  <c r="G3296" i="13"/>
  <c r="H3296" i="13"/>
  <c r="G3298" i="13"/>
  <c r="H3298" i="13"/>
  <c r="G3299" i="13"/>
  <c r="H3299" i="13"/>
  <c r="G3300" i="13"/>
  <c r="H3300" i="13"/>
  <c r="G3301" i="13"/>
  <c r="H3301" i="13"/>
  <c r="G3303" i="13"/>
  <c r="H3303" i="13"/>
  <c r="G3304" i="13"/>
  <c r="H3304" i="13"/>
  <c r="G3305" i="13"/>
  <c r="H3305" i="13"/>
  <c r="G3306" i="13"/>
  <c r="H3306" i="13"/>
  <c r="G3307" i="13"/>
  <c r="H3307" i="13"/>
  <c r="G3308" i="13"/>
  <c r="H3308" i="13"/>
  <c r="G3309" i="13"/>
  <c r="H3309" i="13"/>
  <c r="G3310" i="13"/>
  <c r="H3310" i="13"/>
  <c r="G3311" i="13"/>
  <c r="H3311" i="13"/>
  <c r="G3312" i="13"/>
  <c r="H3312" i="13"/>
  <c r="G3313" i="13"/>
  <c r="H3313" i="13"/>
  <c r="G3314" i="13"/>
  <c r="H3314" i="13"/>
  <c r="G3316" i="13"/>
  <c r="H3316" i="13"/>
  <c r="G3317" i="13"/>
  <c r="H3317" i="13"/>
  <c r="G3318" i="13"/>
  <c r="H3318" i="13"/>
  <c r="G3319" i="13"/>
  <c r="H3319" i="13"/>
  <c r="G3320" i="13"/>
  <c r="H3320" i="13"/>
  <c r="G3321" i="13"/>
  <c r="H3321" i="13"/>
  <c r="G3322" i="13"/>
  <c r="H3322" i="13"/>
  <c r="G3323" i="13"/>
  <c r="H3323" i="13"/>
  <c r="G3324" i="13"/>
  <c r="H3324" i="13"/>
  <c r="G3325" i="13"/>
  <c r="H3325" i="13"/>
  <c r="G3326" i="13"/>
  <c r="H3326" i="13"/>
  <c r="G3327" i="13"/>
  <c r="H3327" i="13"/>
  <c r="G3329" i="13"/>
  <c r="H3329" i="13"/>
  <c r="G3330" i="13"/>
  <c r="H3330" i="13"/>
  <c r="G3331" i="13"/>
  <c r="H3331" i="13"/>
  <c r="G3332" i="13"/>
  <c r="H3332" i="13"/>
  <c r="G3333" i="13"/>
  <c r="H3333" i="13"/>
  <c r="G3334" i="13"/>
  <c r="H3334" i="13"/>
  <c r="G3335" i="13"/>
  <c r="H3335" i="13"/>
  <c r="G3336" i="13"/>
  <c r="H3336" i="13"/>
  <c r="G3338" i="13"/>
  <c r="H3338" i="13"/>
  <c r="G3339" i="13"/>
  <c r="H3339" i="13"/>
  <c r="G3340" i="13"/>
  <c r="H3340" i="13"/>
  <c r="G3341" i="13"/>
  <c r="H3341" i="13"/>
  <c r="G3342" i="13"/>
  <c r="H3342" i="13"/>
  <c r="G3343" i="13"/>
  <c r="H3343" i="13"/>
  <c r="G3344" i="13"/>
  <c r="H3344" i="13"/>
  <c r="G3345" i="13"/>
  <c r="H3345" i="13"/>
  <c r="G3346" i="13"/>
  <c r="H3346" i="13"/>
  <c r="G3347" i="13"/>
  <c r="H3347" i="13"/>
  <c r="G3349" i="13"/>
  <c r="H3349" i="13"/>
  <c r="G3350" i="13"/>
  <c r="H3350" i="13"/>
  <c r="G3351" i="13"/>
  <c r="H3351" i="13"/>
  <c r="G3352" i="13"/>
  <c r="H3352" i="13"/>
  <c r="G3353" i="13"/>
  <c r="H3353" i="13"/>
  <c r="G3354" i="13"/>
  <c r="H3354" i="13"/>
  <c r="G3356" i="13"/>
  <c r="H3356" i="13"/>
  <c r="G3357" i="13"/>
  <c r="H3357" i="13"/>
  <c r="G3358" i="13"/>
  <c r="H3358" i="13"/>
  <c r="G3360" i="13"/>
  <c r="H3360" i="13"/>
  <c r="G3361" i="13"/>
  <c r="H3361" i="13"/>
  <c r="G3362" i="13"/>
  <c r="H3362" i="13"/>
  <c r="G3363" i="13"/>
  <c r="H3363" i="13"/>
  <c r="G3364" i="13"/>
  <c r="H3364" i="13"/>
  <c r="G3365" i="13"/>
  <c r="H3365" i="13"/>
  <c r="G3366" i="13"/>
  <c r="H3366" i="13"/>
  <c r="G3367" i="13"/>
  <c r="H3367" i="13"/>
  <c r="G3368" i="13"/>
  <c r="H3368" i="13"/>
  <c r="G3369" i="13"/>
  <c r="H3369" i="13"/>
  <c r="G3370" i="13"/>
  <c r="H3370" i="13"/>
  <c r="G3371" i="13"/>
  <c r="H3371" i="13"/>
  <c r="G3372" i="13"/>
  <c r="H3372" i="13"/>
  <c r="G3374" i="13"/>
  <c r="H3374" i="13"/>
  <c r="G3375" i="13"/>
  <c r="H3375" i="13"/>
  <c r="G3376" i="13"/>
  <c r="H3376" i="13"/>
  <c r="G3377" i="13"/>
  <c r="H3377" i="13"/>
  <c r="G3378" i="13"/>
  <c r="H3378" i="13"/>
  <c r="G3379" i="13"/>
  <c r="H3379" i="13"/>
  <c r="G3380" i="13"/>
  <c r="H3380" i="13"/>
  <c r="G3381" i="13"/>
  <c r="H3381" i="13"/>
  <c r="G3382" i="13"/>
  <c r="H3382" i="13"/>
  <c r="G3383" i="13"/>
  <c r="H3383" i="13"/>
  <c r="G3384" i="13"/>
  <c r="H3384" i="13"/>
  <c r="G3385" i="13"/>
  <c r="H3385" i="13"/>
  <c r="G3386" i="13"/>
  <c r="H3386" i="13"/>
  <c r="G3388" i="13"/>
  <c r="H3388" i="13"/>
  <c r="G3389" i="13"/>
  <c r="H3389" i="13"/>
  <c r="G3390" i="13"/>
  <c r="H3390" i="13"/>
  <c r="G3392" i="13"/>
  <c r="H3392" i="13"/>
  <c r="G3393" i="13"/>
  <c r="H3393" i="13"/>
  <c r="G3394" i="13"/>
  <c r="H3394" i="13"/>
  <c r="G3395" i="13"/>
  <c r="H3395" i="13"/>
  <c r="G3396" i="13"/>
  <c r="H3396" i="13"/>
  <c r="G3397" i="13"/>
  <c r="H3397" i="13"/>
  <c r="G3398" i="13"/>
  <c r="H3398" i="13"/>
  <c r="G3400" i="13"/>
  <c r="H3400" i="13"/>
  <c r="G3401" i="13"/>
  <c r="H3401" i="13"/>
  <c r="G3402" i="13"/>
  <c r="H3402" i="13"/>
  <c r="G3403" i="13"/>
  <c r="H3403" i="13"/>
  <c r="G3404" i="13"/>
  <c r="H3404" i="13"/>
  <c r="G3405" i="13"/>
  <c r="H3405" i="13"/>
  <c r="G3407" i="13"/>
  <c r="H3407" i="13"/>
  <c r="G3408" i="13"/>
  <c r="H3408" i="13"/>
  <c r="G3409" i="13"/>
  <c r="H3409" i="13"/>
  <c r="G3411" i="13"/>
  <c r="H3411" i="13"/>
  <c r="G3412" i="13"/>
  <c r="H3412" i="13"/>
  <c r="G3413" i="13"/>
  <c r="H3413" i="13"/>
  <c r="G3414" i="13"/>
  <c r="H3414" i="13"/>
  <c r="G3415" i="13"/>
  <c r="H3415" i="13"/>
  <c r="G3416" i="13"/>
  <c r="H3416" i="13"/>
  <c r="G3418" i="13"/>
  <c r="H3418" i="13"/>
  <c r="G3419" i="13"/>
  <c r="H3419" i="13"/>
  <c r="G3420" i="13"/>
  <c r="H3420" i="13"/>
  <c r="G3421" i="13"/>
  <c r="H3421" i="13"/>
  <c r="G3423" i="13"/>
  <c r="H3423" i="13"/>
  <c r="G3424" i="13"/>
  <c r="H3424" i="13"/>
  <c r="G3425" i="13"/>
  <c r="H3425" i="13"/>
  <c r="G3426" i="13"/>
  <c r="H3426" i="13"/>
  <c r="G3427" i="13"/>
  <c r="H3427" i="13"/>
  <c r="G3428" i="13"/>
  <c r="H3428" i="13"/>
  <c r="G3429" i="13"/>
  <c r="H3429" i="13"/>
  <c r="G3430" i="13"/>
  <c r="H3430" i="13"/>
  <c r="G3431" i="13"/>
  <c r="H3431" i="13"/>
  <c r="G3432" i="13"/>
  <c r="H3432" i="13"/>
  <c r="G3434" i="13"/>
  <c r="H3434" i="13"/>
  <c r="G3435" i="13"/>
  <c r="H3435" i="13"/>
  <c r="G3436" i="13"/>
  <c r="H3436" i="13"/>
  <c r="G3437" i="13"/>
  <c r="H3437" i="13"/>
  <c r="G3438" i="13"/>
  <c r="H3438" i="13"/>
  <c r="G3439" i="13"/>
  <c r="H3439" i="13"/>
  <c r="G3440" i="13"/>
  <c r="H3440" i="13"/>
  <c r="G3441" i="13"/>
  <c r="H3441" i="13"/>
  <c r="G3442" i="13"/>
  <c r="H3442" i="13"/>
  <c r="G3443" i="13"/>
  <c r="H3443" i="13"/>
  <c r="G3444" i="13"/>
  <c r="H3444" i="13"/>
  <c r="G3445" i="13"/>
  <c r="H3445" i="13"/>
  <c r="G3446" i="13"/>
  <c r="H3446" i="13"/>
  <c r="G3448" i="13"/>
  <c r="H3448" i="13"/>
  <c r="G3449" i="13"/>
  <c r="H3449" i="13"/>
  <c r="G3450" i="13"/>
  <c r="H3450" i="13"/>
  <c r="G3451" i="13"/>
  <c r="H3451" i="13"/>
  <c r="G3452" i="13"/>
  <c r="H3452" i="13"/>
  <c r="G3453" i="13"/>
  <c r="H3453" i="13"/>
  <c r="G3454" i="13"/>
  <c r="H3454" i="13"/>
  <c r="G3455" i="13"/>
  <c r="H3455" i="13"/>
  <c r="G3456" i="13"/>
  <c r="H3456" i="13"/>
  <c r="G3457" i="13"/>
  <c r="H3457" i="13"/>
  <c r="G3459" i="13"/>
  <c r="H3459" i="13"/>
  <c r="G3460" i="13"/>
  <c r="H3460" i="13"/>
  <c r="G3461" i="13"/>
  <c r="H3461" i="13"/>
  <c r="G3462" i="13"/>
  <c r="H3462" i="13"/>
  <c r="G3463" i="13"/>
  <c r="H3463" i="13"/>
  <c r="G3464" i="13"/>
  <c r="H3464" i="13"/>
  <c r="G3465" i="13"/>
  <c r="H3465" i="13"/>
  <c r="G3466" i="13"/>
  <c r="H3466" i="13"/>
  <c r="G3467" i="13"/>
  <c r="H3467" i="13"/>
  <c r="G3468" i="13"/>
  <c r="H3468" i="13"/>
  <c r="G3469" i="13"/>
  <c r="H3469" i="13"/>
  <c r="G3470" i="13"/>
  <c r="H3470" i="13"/>
  <c r="G3471" i="13"/>
  <c r="H3471" i="13"/>
  <c r="G3473" i="13"/>
  <c r="H3473" i="13"/>
  <c r="G3474" i="13"/>
  <c r="H3474" i="13"/>
  <c r="G3475" i="13"/>
  <c r="H3475" i="13"/>
  <c r="G3476" i="13"/>
  <c r="H3476" i="13"/>
  <c r="G3477" i="13"/>
  <c r="H3477" i="13"/>
  <c r="G3478" i="13"/>
  <c r="H3478" i="13"/>
  <c r="G3479" i="13"/>
  <c r="H3479" i="13"/>
  <c r="G3480" i="13"/>
  <c r="H3480" i="13"/>
  <c r="G3481" i="13"/>
  <c r="H3481" i="13"/>
  <c r="G3482" i="13"/>
  <c r="H3482" i="13"/>
  <c r="G3483" i="13"/>
  <c r="H3483" i="13"/>
  <c r="G3484" i="13"/>
  <c r="H3484" i="13"/>
  <c r="G3485" i="13"/>
  <c r="H3485" i="13"/>
  <c r="G3486" i="13"/>
  <c r="H3486" i="13"/>
  <c r="G3488" i="13"/>
  <c r="H3488" i="13"/>
  <c r="G3489" i="13"/>
  <c r="H3489" i="13"/>
  <c r="G3490" i="13"/>
  <c r="H3490" i="13"/>
  <c r="G3491" i="13"/>
  <c r="H3491" i="13"/>
  <c r="G3492" i="13"/>
  <c r="H3492" i="13"/>
  <c r="G3493" i="13"/>
  <c r="H3493" i="13"/>
  <c r="G3494" i="13"/>
  <c r="H3494" i="13"/>
  <c r="G3495" i="13"/>
  <c r="H3495" i="13"/>
  <c r="G3496" i="13"/>
  <c r="H3496" i="13"/>
  <c r="G3497" i="13"/>
  <c r="H3497" i="13"/>
  <c r="G3499" i="13"/>
  <c r="H3499" i="13"/>
  <c r="G3500" i="13"/>
  <c r="H3500" i="13"/>
  <c r="G3501" i="13"/>
  <c r="H3501" i="13"/>
  <c r="G3502" i="13"/>
  <c r="H3502" i="13"/>
  <c r="G3503" i="13"/>
  <c r="H3503" i="13"/>
  <c r="G3504" i="13"/>
  <c r="H3504" i="13"/>
  <c r="G3505" i="13"/>
  <c r="H3505" i="13"/>
  <c r="G3506" i="13"/>
  <c r="H3506" i="13"/>
  <c r="G3507" i="13"/>
  <c r="H3507" i="13"/>
  <c r="G3508" i="13"/>
  <c r="H3508" i="13"/>
  <c r="G3509" i="13"/>
  <c r="H3509" i="13"/>
  <c r="G3510" i="13"/>
  <c r="H3510" i="13"/>
  <c r="G3511" i="13"/>
  <c r="H3511" i="13"/>
  <c r="G3513" i="13"/>
  <c r="H3513" i="13"/>
  <c r="G3514" i="13"/>
  <c r="H3514" i="13"/>
  <c r="G3515" i="13"/>
  <c r="H3515" i="13"/>
  <c r="G3516" i="13"/>
  <c r="H3516" i="13"/>
  <c r="G3517" i="13"/>
  <c r="H3517" i="13"/>
  <c r="G3518" i="13"/>
  <c r="H3518" i="13"/>
  <c r="G3519" i="13"/>
  <c r="H3519" i="13"/>
  <c r="G3520" i="13"/>
  <c r="H3520" i="13"/>
  <c r="G3521" i="13"/>
  <c r="H3521" i="13"/>
  <c r="G3523" i="13"/>
  <c r="H3523" i="13"/>
  <c r="G3524" i="13"/>
  <c r="H3524" i="13"/>
  <c r="G3526" i="13"/>
  <c r="H3526" i="13"/>
  <c r="G3527" i="13"/>
  <c r="H3527" i="13"/>
  <c r="G3528" i="13"/>
  <c r="H3528" i="13"/>
  <c r="G3529" i="13"/>
  <c r="H3529" i="13"/>
  <c r="G3530" i="13"/>
  <c r="H3530" i="13"/>
  <c r="G3531" i="13"/>
  <c r="H3531" i="13"/>
  <c r="G3532" i="13"/>
  <c r="H3532" i="13"/>
  <c r="G3533" i="13"/>
  <c r="H3533" i="13"/>
  <c r="G3534" i="13"/>
  <c r="H3534" i="13"/>
  <c r="G3535" i="13"/>
  <c r="H3535" i="13"/>
  <c r="G3536" i="13"/>
  <c r="H3536" i="13"/>
  <c r="G3537" i="13"/>
  <c r="H3537" i="13"/>
  <c r="G3538" i="13"/>
  <c r="H3538" i="13"/>
  <c r="G3539" i="13"/>
  <c r="H3539" i="13"/>
  <c r="G3540" i="13"/>
  <c r="H3540" i="13"/>
  <c r="G3541" i="13"/>
  <c r="H3541" i="13"/>
  <c r="G3542" i="13"/>
  <c r="H3542" i="13"/>
  <c r="G3543" i="13"/>
  <c r="H3543" i="13"/>
  <c r="G3546" i="13"/>
  <c r="H3546" i="13"/>
  <c r="G3547" i="13"/>
  <c r="H3547" i="13"/>
  <c r="G3548" i="13"/>
  <c r="H3548" i="13"/>
  <c r="G3549" i="13"/>
  <c r="H3549" i="13"/>
  <c r="G3550" i="13"/>
  <c r="H3550" i="13"/>
  <c r="G3552" i="13"/>
  <c r="H3552" i="13"/>
  <c r="G3553" i="13"/>
  <c r="H3553" i="13"/>
  <c r="G3554" i="13"/>
  <c r="H3554" i="13"/>
  <c r="G3556" i="13"/>
  <c r="H3556" i="13"/>
  <c r="G3557" i="13"/>
  <c r="H3557" i="13"/>
  <c r="G3558" i="13"/>
  <c r="H3558" i="13"/>
  <c r="G3560" i="13"/>
  <c r="H3560" i="13"/>
  <c r="G3561" i="13"/>
  <c r="H3561" i="13"/>
  <c r="G3563" i="13"/>
  <c r="H3563" i="13"/>
  <c r="G3564" i="13"/>
  <c r="H3564" i="13"/>
  <c r="G3565" i="13"/>
  <c r="H3565" i="13"/>
  <c r="G3567" i="13"/>
  <c r="H3567" i="13"/>
  <c r="G3568" i="13"/>
  <c r="H3568" i="13"/>
  <c r="G3569" i="13"/>
  <c r="H3569" i="13"/>
  <c r="G3570" i="13"/>
  <c r="H3570" i="13"/>
  <c r="G3571" i="13"/>
  <c r="H3571" i="13"/>
  <c r="G3572" i="13"/>
  <c r="H3572" i="13"/>
  <c r="G3573" i="13"/>
  <c r="H3573" i="13"/>
  <c r="G3575" i="13"/>
  <c r="H3575" i="13"/>
  <c r="G3576" i="13"/>
  <c r="H3576" i="13"/>
  <c r="G3577" i="13"/>
  <c r="H3577" i="13"/>
  <c r="G3579" i="13"/>
  <c r="H3579" i="13"/>
  <c r="G3580" i="13"/>
  <c r="H3580" i="13"/>
  <c r="G3582" i="13"/>
  <c r="H3582" i="13"/>
  <c r="G3583" i="13"/>
  <c r="H3583" i="13"/>
  <c r="G3584" i="13"/>
  <c r="H3584" i="13"/>
  <c r="G3585" i="13"/>
  <c r="H3585" i="13"/>
  <c r="G3586" i="13"/>
  <c r="H3586" i="13"/>
  <c r="G3587" i="13"/>
  <c r="H3587" i="13"/>
  <c r="G3588" i="13"/>
  <c r="H3588" i="13"/>
  <c r="G3590" i="13"/>
  <c r="H3590" i="13"/>
  <c r="G3591" i="13"/>
  <c r="H3591" i="13"/>
  <c r="G3592" i="13"/>
  <c r="H3592" i="13"/>
  <c r="G3593" i="13"/>
  <c r="H3593" i="13"/>
  <c r="G3595" i="13"/>
  <c r="H3595" i="13"/>
  <c r="G3596" i="13"/>
  <c r="H3596" i="13"/>
  <c r="G3597" i="13"/>
  <c r="H3597" i="13"/>
  <c r="G3599" i="13"/>
  <c r="H3599" i="13"/>
  <c r="G3600" i="13"/>
  <c r="H3600" i="13"/>
  <c r="G3602" i="13"/>
  <c r="H3602" i="13"/>
  <c r="G3603" i="13"/>
  <c r="H3603" i="13"/>
  <c r="G3605" i="13"/>
  <c r="H3605" i="13"/>
  <c r="G3606" i="13"/>
  <c r="H3606" i="13"/>
  <c r="G3607" i="13"/>
  <c r="H3607" i="13"/>
  <c r="G3609" i="13"/>
  <c r="H3609" i="13"/>
  <c r="G3610" i="13"/>
  <c r="H3610" i="13"/>
  <c r="G3611" i="13"/>
  <c r="H3611" i="13"/>
  <c r="G3612" i="13"/>
  <c r="H3612" i="13"/>
  <c r="G3614" i="13"/>
  <c r="H3614" i="13"/>
  <c r="G3615" i="13"/>
  <c r="H3615" i="13"/>
  <c r="G3616" i="13"/>
  <c r="H3616" i="13"/>
  <c r="G3618" i="13"/>
  <c r="H3618" i="13"/>
  <c r="G3619" i="13"/>
  <c r="H3619" i="13"/>
  <c r="G3620" i="13"/>
  <c r="H3620" i="13"/>
  <c r="G3621" i="13"/>
  <c r="H3621" i="13"/>
  <c r="G3622" i="13"/>
  <c r="H3622" i="13"/>
  <c r="G3624" i="13"/>
  <c r="H3624" i="13"/>
  <c r="G3625" i="13"/>
  <c r="H3625" i="13"/>
  <c r="G3626" i="13"/>
  <c r="H3626" i="13"/>
  <c r="G3627" i="13"/>
  <c r="H3627" i="13"/>
  <c r="G3628" i="13"/>
  <c r="H3628" i="13"/>
  <c r="G3629" i="13"/>
  <c r="H3629" i="13"/>
  <c r="G3631" i="13"/>
  <c r="H3631" i="13"/>
  <c r="G3632" i="13"/>
  <c r="H3632" i="13"/>
  <c r="G3633" i="13"/>
  <c r="H3633" i="13"/>
  <c r="G3634" i="13"/>
  <c r="H3634" i="13"/>
  <c r="G3635" i="13"/>
  <c r="H3635" i="13"/>
  <c r="G3636" i="13"/>
  <c r="H3636" i="13"/>
  <c r="G3637" i="13"/>
  <c r="H3637" i="13"/>
  <c r="G3638" i="13"/>
  <c r="H3638" i="13"/>
  <c r="G3639" i="13"/>
  <c r="H3639" i="13"/>
  <c r="G3640" i="13"/>
  <c r="H3640" i="13"/>
  <c r="G3641" i="13"/>
  <c r="H3641" i="13"/>
  <c r="G3642" i="13"/>
  <c r="H3642" i="13"/>
  <c r="G3643" i="13"/>
  <c r="H3643" i="13"/>
  <c r="G3645" i="13"/>
  <c r="H3645" i="13"/>
  <c r="G3646" i="13"/>
  <c r="H3646" i="13"/>
  <c r="G3647" i="13"/>
  <c r="H3647" i="13"/>
  <c r="G3648" i="13"/>
  <c r="H3648" i="13"/>
  <c r="G3649" i="13"/>
  <c r="H3649" i="13"/>
  <c r="G3650" i="13"/>
  <c r="H3650" i="13"/>
  <c r="G3651" i="13"/>
  <c r="H3651" i="13"/>
  <c r="G3652" i="13"/>
  <c r="H3652" i="13"/>
  <c r="G3653" i="13"/>
  <c r="H3653" i="13"/>
  <c r="G3654" i="13"/>
  <c r="H3654" i="13"/>
  <c r="G3655" i="13"/>
  <c r="H3655" i="13"/>
  <c r="G3657" i="13"/>
  <c r="H3657" i="13"/>
  <c r="G3658" i="13"/>
  <c r="H3658" i="13"/>
  <c r="G3659" i="13"/>
  <c r="H3659" i="13"/>
  <c r="G3661" i="13"/>
  <c r="H3661" i="13"/>
  <c r="G3662" i="13"/>
  <c r="H3662" i="13"/>
  <c r="G3663" i="13"/>
  <c r="H3663" i="13"/>
  <c r="G3664" i="13"/>
  <c r="H3664" i="13"/>
  <c r="G3665" i="13"/>
  <c r="H3665" i="13"/>
  <c r="G3667" i="13"/>
  <c r="H3667" i="13"/>
  <c r="G3668" i="13"/>
  <c r="H3668" i="13"/>
  <c r="G3669" i="13"/>
  <c r="H3669" i="13"/>
  <c r="G3671" i="13"/>
  <c r="H3671" i="13"/>
  <c r="G3672" i="13"/>
  <c r="H3672" i="13"/>
  <c r="G3673" i="13"/>
  <c r="H3673" i="13"/>
  <c r="G3674" i="13"/>
  <c r="H3674" i="13"/>
  <c r="G3675" i="13"/>
  <c r="H3675" i="13"/>
  <c r="G3677" i="13"/>
  <c r="H3677" i="13"/>
  <c r="G3678" i="13"/>
  <c r="H3678" i="13"/>
  <c r="G3679" i="13"/>
  <c r="H3679" i="13"/>
  <c r="G3680" i="13"/>
  <c r="H3680" i="13"/>
  <c r="G3681" i="13"/>
  <c r="H3681" i="13"/>
  <c r="G3682" i="13"/>
  <c r="H3682" i="13"/>
  <c r="G3684" i="13"/>
  <c r="H3684" i="13"/>
  <c r="G3685" i="13"/>
  <c r="H3685" i="13"/>
  <c r="G3686" i="13"/>
  <c r="H3686" i="13"/>
  <c r="G3687" i="13"/>
  <c r="H3687" i="13"/>
  <c r="G3688" i="13"/>
  <c r="H3688" i="13"/>
  <c r="G3689" i="13"/>
  <c r="H3689" i="13"/>
  <c r="G3691" i="13"/>
  <c r="H3691" i="13"/>
  <c r="G3692" i="13"/>
  <c r="H3692" i="13"/>
  <c r="G3693" i="13"/>
  <c r="H3693" i="13"/>
  <c r="G3694" i="13"/>
  <c r="H3694" i="13"/>
  <c r="G3696" i="13"/>
  <c r="H3696" i="13"/>
  <c r="G3697" i="13"/>
  <c r="H3697" i="13"/>
  <c r="G3698" i="13"/>
  <c r="H3698" i="13"/>
  <c r="G3700" i="13"/>
  <c r="H3700" i="13"/>
  <c r="G3701" i="13"/>
  <c r="H3701" i="13"/>
  <c r="G3702" i="13"/>
  <c r="H3702" i="13"/>
  <c r="G3704" i="13"/>
  <c r="H3704" i="13"/>
  <c r="G3705" i="13"/>
  <c r="H3705" i="13"/>
  <c r="G3706" i="13"/>
  <c r="H3706" i="13"/>
  <c r="G3707" i="13"/>
  <c r="H3707" i="13"/>
  <c r="G3708" i="13"/>
  <c r="H3708" i="13"/>
  <c r="G3709" i="13"/>
  <c r="H3709" i="13"/>
  <c r="G3711" i="13"/>
  <c r="H3711" i="13"/>
  <c r="G3712" i="13"/>
  <c r="H3712" i="13"/>
  <c r="G3713" i="13"/>
  <c r="H3713" i="13"/>
  <c r="G3714" i="13"/>
  <c r="H3714" i="13"/>
  <c r="G3715" i="13"/>
  <c r="H3715" i="13"/>
  <c r="G3717" i="13"/>
  <c r="H3717" i="13"/>
  <c r="G3718" i="13"/>
  <c r="H3718" i="13"/>
  <c r="G3719" i="13"/>
  <c r="H3719" i="13"/>
  <c r="G3720" i="13"/>
  <c r="H3720" i="13"/>
  <c r="G3721" i="13"/>
  <c r="H3721" i="13"/>
  <c r="G3722" i="13"/>
  <c r="H3722" i="13"/>
  <c r="G3723" i="13"/>
  <c r="H3723" i="13"/>
  <c r="G3724" i="13"/>
  <c r="H3724" i="13"/>
  <c r="G3725" i="13"/>
  <c r="H3725" i="13"/>
  <c r="G3727" i="13"/>
  <c r="H3727" i="13"/>
  <c r="G3728" i="13"/>
  <c r="H3728" i="13"/>
  <c r="G3729" i="13"/>
  <c r="H3729" i="13"/>
  <c r="G3730" i="13"/>
  <c r="H3730" i="13"/>
  <c r="G3731" i="13"/>
  <c r="H3731" i="13"/>
  <c r="G3732" i="13"/>
  <c r="H3732" i="13"/>
  <c r="G3733" i="13"/>
  <c r="H3733" i="13"/>
  <c r="G3734" i="13"/>
  <c r="H3734" i="13"/>
  <c r="G3735" i="13"/>
  <c r="H3735" i="13"/>
  <c r="G3736" i="13"/>
  <c r="H3736" i="13"/>
  <c r="G3738" i="13"/>
  <c r="H3738" i="13"/>
  <c r="G3739" i="13"/>
  <c r="H3739" i="13"/>
  <c r="G3740" i="13"/>
  <c r="H3740" i="13"/>
  <c r="G3741" i="13"/>
  <c r="H3741" i="13"/>
  <c r="G3742" i="13"/>
  <c r="H3742" i="13"/>
  <c r="G3744" i="13"/>
  <c r="H3744" i="13"/>
  <c r="G3745" i="13"/>
  <c r="H3745" i="13"/>
  <c r="G3746" i="13"/>
  <c r="H3746" i="13"/>
  <c r="G3747" i="13"/>
  <c r="H3747" i="13"/>
  <c r="G3748" i="13"/>
  <c r="H3748" i="13"/>
  <c r="G3749" i="13"/>
  <c r="H3749" i="13"/>
  <c r="G3750" i="13"/>
  <c r="H3750" i="13"/>
  <c r="G3751" i="13"/>
  <c r="H3751" i="13"/>
  <c r="G3752" i="13"/>
  <c r="H3752" i="13"/>
  <c r="G3753" i="13"/>
  <c r="H3753" i="13"/>
  <c r="G3754" i="13"/>
  <c r="H3754" i="13"/>
  <c r="G3756" i="13"/>
  <c r="H3756" i="13"/>
  <c r="G3757" i="13"/>
  <c r="H3757" i="13"/>
  <c r="G3758" i="13"/>
  <c r="H3758" i="13"/>
  <c r="G3759" i="13"/>
  <c r="H3759" i="13"/>
  <c r="G3760" i="13"/>
  <c r="H3760" i="13"/>
  <c r="G3761" i="13"/>
  <c r="H3761" i="13"/>
  <c r="G3762" i="13"/>
  <c r="H3762" i="13"/>
  <c r="G3763" i="13"/>
  <c r="H3763" i="13"/>
  <c r="G3764" i="13"/>
  <c r="H3764" i="13"/>
  <c r="G3766" i="13"/>
  <c r="H3766" i="13"/>
  <c r="G3767" i="13"/>
  <c r="H3767" i="13"/>
  <c r="G3768" i="13"/>
  <c r="H3768" i="13"/>
  <c r="G3769" i="13"/>
  <c r="H3769" i="13"/>
  <c r="G3770" i="13"/>
  <c r="H3770" i="13"/>
  <c r="G3771" i="13"/>
  <c r="H3771" i="13"/>
  <c r="G3773" i="13"/>
  <c r="H3773" i="13"/>
  <c r="G3774" i="13"/>
  <c r="H3774" i="13"/>
  <c r="G3775" i="13"/>
  <c r="H3775" i="13"/>
  <c r="G3776" i="13"/>
  <c r="H3776" i="13"/>
  <c r="G3777" i="13"/>
  <c r="H3777" i="13"/>
  <c r="G3778" i="13"/>
  <c r="H3778" i="13"/>
  <c r="G3780" i="13"/>
  <c r="H3780" i="13"/>
  <c r="G3781" i="13"/>
  <c r="H3781" i="13"/>
  <c r="G3782" i="13"/>
  <c r="H3782" i="13"/>
  <c r="G3783" i="13"/>
  <c r="H3783" i="13"/>
  <c r="G3784" i="13"/>
  <c r="H3784" i="13"/>
  <c r="G3785" i="13"/>
  <c r="H3785" i="13"/>
  <c r="G3787" i="13"/>
  <c r="H3787" i="13"/>
  <c r="G3788" i="13"/>
  <c r="H3788" i="13"/>
  <c r="G3789" i="13"/>
  <c r="H3789" i="13"/>
  <c r="G3790" i="13"/>
  <c r="H3790" i="13"/>
  <c r="G3791" i="13"/>
  <c r="H3791" i="13"/>
  <c r="G3793" i="13"/>
  <c r="H3793" i="13"/>
  <c r="G3794" i="13"/>
  <c r="H3794" i="13"/>
  <c r="G3795" i="13"/>
  <c r="H3795" i="13"/>
  <c r="G3796" i="13"/>
  <c r="H3796" i="13"/>
  <c r="G3797" i="13"/>
  <c r="H3797" i="13"/>
  <c r="G3798" i="13"/>
  <c r="H3798" i="13"/>
  <c r="G3799" i="13"/>
  <c r="H3799" i="13"/>
  <c r="G3800" i="13"/>
  <c r="H3800" i="13"/>
  <c r="G3802" i="13"/>
  <c r="H3802" i="13"/>
  <c r="G3803" i="13"/>
  <c r="H3803" i="13"/>
  <c r="G3804" i="13"/>
  <c r="H3804" i="13"/>
  <c r="G3805" i="13"/>
  <c r="H3805" i="13"/>
  <c r="G3806" i="13"/>
  <c r="H3806" i="13"/>
  <c r="G3808" i="13"/>
  <c r="H3808" i="13"/>
  <c r="G3809" i="13"/>
  <c r="H3809" i="13"/>
  <c r="G3810" i="13"/>
  <c r="H3810" i="13"/>
  <c r="G3811" i="13"/>
  <c r="H3811" i="13"/>
  <c r="G3812" i="13"/>
  <c r="H3812" i="13"/>
  <c r="G3813" i="13"/>
  <c r="H3813" i="13"/>
  <c r="G3814" i="13"/>
  <c r="H3814" i="13"/>
  <c r="G3815" i="13"/>
  <c r="H3815" i="13"/>
  <c r="G3816" i="13"/>
  <c r="H3816" i="13"/>
  <c r="G3817" i="13"/>
  <c r="H3817" i="13"/>
  <c r="G3818" i="13"/>
  <c r="H3818" i="13"/>
  <c r="G3820" i="13"/>
  <c r="H3820" i="13"/>
  <c r="G3821" i="13"/>
  <c r="H3821" i="13"/>
  <c r="G3822" i="13"/>
  <c r="H3822" i="13"/>
  <c r="G3823" i="13"/>
  <c r="H3823" i="13"/>
  <c r="G3824" i="13"/>
  <c r="H3824" i="13"/>
  <c r="G3825" i="13"/>
  <c r="H3825" i="13"/>
  <c r="G3827" i="13"/>
  <c r="H3827" i="13"/>
  <c r="G3828" i="13"/>
  <c r="H3828" i="13"/>
  <c r="G3829" i="13"/>
  <c r="H3829" i="13"/>
  <c r="G3830" i="13"/>
  <c r="H3830" i="13"/>
  <c r="G3831" i="13"/>
  <c r="H3831" i="13"/>
  <c r="G3832" i="13"/>
  <c r="H3832" i="13"/>
  <c r="G3833" i="13"/>
  <c r="H3833" i="13"/>
  <c r="G3834" i="13"/>
  <c r="H3834" i="13"/>
  <c r="G3836" i="13"/>
  <c r="H3836" i="13"/>
  <c r="G3837" i="13"/>
  <c r="H3837" i="13"/>
  <c r="G3838" i="13"/>
  <c r="H3838" i="13"/>
  <c r="G3839" i="13"/>
  <c r="H3839" i="13"/>
  <c r="G3840" i="13"/>
  <c r="H3840" i="13"/>
  <c r="G3842" i="13"/>
  <c r="H3842" i="13"/>
  <c r="G3843" i="13"/>
  <c r="H3843" i="13"/>
  <c r="G3844" i="13"/>
  <c r="H3844" i="13"/>
  <c r="G3845" i="13"/>
  <c r="H3845" i="13"/>
  <c r="G3846" i="13"/>
  <c r="H3846" i="13"/>
  <c r="G3847" i="13"/>
  <c r="H3847" i="13"/>
  <c r="G3848" i="13"/>
  <c r="H3848" i="13"/>
  <c r="G3850" i="13"/>
  <c r="H3850" i="13"/>
  <c r="G3851" i="13"/>
  <c r="H3851" i="13"/>
  <c r="G3852" i="13"/>
  <c r="H3852" i="13"/>
  <c r="G3853" i="13"/>
  <c r="H3853" i="13"/>
  <c r="G3854" i="13"/>
  <c r="H3854" i="13"/>
  <c r="G3855" i="13"/>
  <c r="H3855" i="13"/>
  <c r="G3856" i="13"/>
  <c r="H3856" i="13"/>
  <c r="G3858" i="13"/>
  <c r="H3858" i="13"/>
  <c r="G3859" i="13"/>
  <c r="H3859" i="13"/>
  <c r="G3860" i="13"/>
  <c r="H3860" i="13"/>
  <c r="G3861" i="13"/>
  <c r="H3861" i="13"/>
  <c r="G3862" i="13"/>
  <c r="H3862" i="13"/>
  <c r="G3863" i="13"/>
  <c r="H3863" i="13"/>
  <c r="G3864" i="13"/>
  <c r="H3864" i="13"/>
  <c r="G3865" i="13"/>
  <c r="H3865" i="13"/>
  <c r="G3867" i="13"/>
  <c r="H3867" i="13"/>
  <c r="G3868" i="13"/>
  <c r="H3868" i="13"/>
  <c r="G3869" i="13"/>
  <c r="H3869" i="13"/>
  <c r="G3870" i="13"/>
  <c r="H3870" i="13"/>
  <c r="G3871" i="13"/>
  <c r="H3871" i="13"/>
  <c r="G3872" i="13"/>
  <c r="H3872" i="13"/>
  <c r="G3873" i="13"/>
  <c r="H3873" i="13"/>
  <c r="G3875" i="13"/>
  <c r="H3875" i="13"/>
  <c r="G3876" i="13"/>
  <c r="H3876" i="13"/>
  <c r="G3877" i="13"/>
  <c r="H3877" i="13"/>
  <c r="G3878" i="13"/>
  <c r="H3878" i="13"/>
  <c r="G3879" i="13"/>
  <c r="H3879" i="13"/>
  <c r="G3880" i="13"/>
  <c r="H3880" i="13"/>
  <c r="G3881" i="13"/>
  <c r="H3881" i="13"/>
  <c r="G3882" i="13"/>
  <c r="H3882" i="13"/>
  <c r="G3883" i="13"/>
  <c r="H3883" i="13"/>
  <c r="G3884" i="13"/>
  <c r="H3884" i="13"/>
  <c r="G3885" i="13"/>
  <c r="H3885" i="13"/>
  <c r="G3886" i="13"/>
  <c r="H3886" i="13"/>
  <c r="G3887" i="13"/>
  <c r="H3887" i="13"/>
  <c r="G3889" i="13"/>
  <c r="H3889" i="13"/>
  <c r="G3890" i="13"/>
  <c r="H3890" i="13"/>
  <c r="G3891" i="13"/>
  <c r="H3891" i="13"/>
  <c r="G3892" i="13"/>
  <c r="H3892" i="13"/>
  <c r="G3893" i="13"/>
  <c r="H3893" i="13"/>
  <c r="G3894" i="13"/>
  <c r="H3894" i="13"/>
  <c r="G3895" i="13"/>
  <c r="H3895" i="13"/>
  <c r="G3898" i="13"/>
  <c r="H3898" i="13"/>
  <c r="G3899" i="13"/>
  <c r="H3899" i="13"/>
  <c r="G3900" i="13"/>
  <c r="H3900" i="13"/>
  <c r="G3902" i="13"/>
  <c r="H3902" i="13"/>
  <c r="G3903" i="13"/>
  <c r="H3903" i="13"/>
  <c r="G3904" i="13"/>
  <c r="H3904" i="13"/>
  <c r="G3905" i="13"/>
  <c r="H3905" i="13"/>
  <c r="G3907" i="13"/>
  <c r="H3907" i="13"/>
  <c r="G3908" i="13"/>
  <c r="H3908" i="13"/>
  <c r="G3909" i="13"/>
  <c r="H3909" i="13"/>
  <c r="G3910" i="13"/>
  <c r="H3910" i="13"/>
  <c r="G3912" i="13"/>
  <c r="H3912" i="13"/>
  <c r="G3913" i="13"/>
  <c r="H3913" i="13"/>
  <c r="G3914" i="13"/>
  <c r="H3914" i="13"/>
  <c r="G3916" i="13"/>
  <c r="H3916" i="13"/>
  <c r="G3917" i="13"/>
  <c r="H3917" i="13"/>
  <c r="G3918" i="13"/>
  <c r="H3918" i="13"/>
  <c r="G3919" i="13"/>
  <c r="H3919" i="13"/>
  <c r="G3920" i="13"/>
  <c r="H3920" i="13"/>
  <c r="G3921" i="13"/>
  <c r="H3921" i="13"/>
  <c r="G3922" i="13"/>
  <c r="H3922" i="13"/>
  <c r="G3923" i="13"/>
  <c r="H3923" i="13"/>
  <c r="G3925" i="13"/>
  <c r="H3925" i="13"/>
  <c r="G3926" i="13"/>
  <c r="H3926" i="13"/>
  <c r="G3927" i="13"/>
  <c r="H3927" i="13"/>
  <c r="G3928" i="13"/>
  <c r="H3928" i="13"/>
  <c r="G3929" i="13"/>
  <c r="H3929" i="13"/>
  <c r="G3930" i="13"/>
  <c r="H3930" i="13"/>
  <c r="G3931" i="13"/>
  <c r="H3931" i="13"/>
  <c r="G3932" i="13"/>
  <c r="H3932" i="13"/>
  <c r="G3933" i="13"/>
  <c r="H3933" i="13"/>
  <c r="G3934" i="13"/>
  <c r="H3934" i="13"/>
  <c r="G3936" i="13"/>
  <c r="H3936" i="13"/>
  <c r="G3937" i="13"/>
  <c r="H3937" i="13"/>
  <c r="G3938" i="13"/>
  <c r="H3938" i="13"/>
  <c r="G3939" i="13"/>
  <c r="H3939" i="13"/>
  <c r="G3940" i="13"/>
  <c r="H3940" i="13"/>
  <c r="G3941" i="13"/>
  <c r="H3941" i="13"/>
  <c r="G3942" i="13"/>
  <c r="H3942" i="13"/>
  <c r="G3943" i="13"/>
  <c r="H3943" i="13"/>
  <c r="G3944" i="13"/>
  <c r="H3944" i="13"/>
  <c r="G3945" i="13"/>
  <c r="H3945" i="13"/>
  <c r="G3946" i="13"/>
  <c r="H3946" i="13"/>
  <c r="G3947" i="13"/>
  <c r="H3947" i="13"/>
  <c r="G3948" i="13"/>
  <c r="H3948" i="13"/>
  <c r="G3949" i="13"/>
  <c r="H3949" i="13"/>
  <c r="G3950" i="13"/>
  <c r="H3950" i="13"/>
  <c r="G3951" i="13"/>
  <c r="H3951" i="13"/>
  <c r="G3952" i="13"/>
  <c r="H3952" i="13"/>
  <c r="G3953" i="13"/>
  <c r="H3953" i="13"/>
  <c r="G3954" i="13"/>
  <c r="H3954" i="13"/>
  <c r="G3955" i="13"/>
  <c r="H3955" i="13"/>
  <c r="G3957" i="13"/>
  <c r="H3957" i="13"/>
  <c r="G3958" i="13"/>
  <c r="H3958" i="13"/>
  <c r="G3959" i="13"/>
  <c r="H3959" i="13"/>
  <c r="G3960" i="13"/>
  <c r="H3960" i="13"/>
  <c r="G3961" i="13"/>
  <c r="H3961" i="13"/>
  <c r="G3962" i="13"/>
  <c r="H3962" i="13"/>
  <c r="G3963" i="13"/>
  <c r="H3963" i="13"/>
  <c r="G3964" i="13"/>
  <c r="H3964" i="13"/>
  <c r="G3965" i="13"/>
  <c r="H3965" i="13"/>
  <c r="G3966" i="13"/>
  <c r="H3966" i="13"/>
  <c r="G3967" i="13"/>
  <c r="H3967" i="13"/>
  <c r="G3968" i="13"/>
  <c r="H3968" i="13"/>
  <c r="G3969" i="13"/>
  <c r="H3969" i="13"/>
  <c r="G3971" i="13"/>
  <c r="H3971" i="13"/>
  <c r="G3972" i="13"/>
  <c r="H3972" i="13"/>
  <c r="G3973" i="13"/>
  <c r="H3973" i="13"/>
  <c r="G3974" i="13"/>
  <c r="H3974" i="13"/>
  <c r="G3975" i="13"/>
  <c r="H3975" i="13"/>
  <c r="G3976" i="13"/>
  <c r="H3976" i="13"/>
  <c r="G3977" i="13"/>
  <c r="H3977" i="13"/>
  <c r="G3978" i="13"/>
  <c r="H3978" i="13"/>
  <c r="G3979" i="13"/>
  <c r="H3979" i="13"/>
  <c r="G3980" i="13"/>
  <c r="H3980" i="13"/>
  <c r="G3981" i="13"/>
  <c r="H3981" i="13"/>
  <c r="G3982" i="13"/>
  <c r="H3982" i="13"/>
  <c r="G3983" i="13"/>
  <c r="H3983" i="13"/>
  <c r="G3984" i="13"/>
  <c r="H3984" i="13"/>
  <c r="G3985" i="13"/>
  <c r="H3985" i="13"/>
  <c r="G3987" i="13"/>
  <c r="H3987" i="13"/>
  <c r="G3988" i="13"/>
  <c r="H3988" i="13"/>
  <c r="G3989" i="13"/>
  <c r="H3989" i="13"/>
  <c r="G3990" i="13"/>
  <c r="H3990" i="13"/>
  <c r="G3991" i="13"/>
  <c r="H3991" i="13"/>
  <c r="G3992" i="13"/>
  <c r="H3992" i="13"/>
  <c r="G3993" i="13"/>
  <c r="H3993" i="13"/>
  <c r="G3994" i="13"/>
  <c r="H3994" i="13"/>
  <c r="G3995" i="13"/>
  <c r="H3995" i="13"/>
  <c r="G3996" i="13"/>
  <c r="H3996" i="13"/>
  <c r="G3998" i="13"/>
  <c r="H3998" i="13"/>
  <c r="G3999" i="13"/>
  <c r="H3999" i="13"/>
  <c r="G4000" i="13"/>
  <c r="H4000" i="13"/>
  <c r="G4001" i="13"/>
  <c r="H4001" i="13"/>
  <c r="G4002" i="13"/>
  <c r="H4002" i="13"/>
  <c r="G4003" i="13"/>
  <c r="H4003" i="13"/>
  <c r="G4004" i="13"/>
  <c r="H4004" i="13"/>
  <c r="G4005" i="13"/>
  <c r="H4005" i="13"/>
  <c r="G4007" i="13"/>
  <c r="H4007" i="13"/>
  <c r="G4008" i="13"/>
  <c r="H4008" i="13"/>
  <c r="G4009" i="13"/>
  <c r="H4009" i="13"/>
  <c r="G4011" i="13"/>
  <c r="H4011" i="13"/>
  <c r="G4012" i="13"/>
  <c r="H4012" i="13"/>
  <c r="G4013" i="13"/>
  <c r="H4013" i="13"/>
  <c r="G4014" i="13"/>
  <c r="H4014" i="13"/>
  <c r="G4015" i="13"/>
  <c r="H4015" i="13"/>
  <c r="G4016" i="13"/>
  <c r="H4016" i="13"/>
  <c r="G4018" i="13"/>
  <c r="H4018" i="13"/>
  <c r="G4019" i="13"/>
  <c r="H4019" i="13"/>
  <c r="G4020" i="13"/>
  <c r="H4020" i="13"/>
  <c r="G4021" i="13"/>
  <c r="H4021" i="13"/>
  <c r="G4022" i="13"/>
  <c r="H4022" i="13"/>
  <c r="G4023" i="13"/>
  <c r="H4023" i="13"/>
  <c r="G4025" i="13"/>
  <c r="H4025" i="13"/>
  <c r="G4026" i="13"/>
  <c r="H4026" i="13"/>
  <c r="G4027" i="13"/>
  <c r="H4027" i="13"/>
  <c r="G4028" i="13"/>
  <c r="H4028" i="13"/>
  <c r="G4029" i="13"/>
  <c r="H4029" i="13"/>
  <c r="G4030" i="13"/>
  <c r="H4030" i="13"/>
  <c r="G4032" i="13"/>
  <c r="H4032" i="13"/>
  <c r="G4033" i="13"/>
  <c r="H4033" i="13"/>
  <c r="G4034" i="13"/>
  <c r="H4034" i="13"/>
  <c r="G4035" i="13"/>
  <c r="H4035" i="13"/>
  <c r="G4036" i="13"/>
  <c r="H4036" i="13"/>
  <c r="G4038" i="13"/>
  <c r="H4038" i="13"/>
  <c r="G4039" i="13"/>
  <c r="H4039" i="13"/>
  <c r="G4040" i="13"/>
  <c r="H4040" i="13"/>
  <c r="G4042" i="13"/>
  <c r="H4042" i="13"/>
  <c r="G4043" i="13"/>
  <c r="H4043" i="13"/>
  <c r="G4044" i="13"/>
  <c r="H4044" i="13"/>
  <c r="G4045" i="13"/>
  <c r="H4045" i="13"/>
  <c r="G4047" i="13"/>
  <c r="H4047" i="13"/>
  <c r="G4048" i="13"/>
  <c r="H4048" i="13"/>
  <c r="G4049" i="13"/>
  <c r="H4049" i="13"/>
  <c r="G4050" i="13"/>
  <c r="H4050" i="13"/>
  <c r="G4052" i="13"/>
  <c r="H4052" i="13"/>
  <c r="G4053" i="13"/>
  <c r="H4053" i="13"/>
  <c r="G4054" i="13"/>
  <c r="H4054" i="13"/>
  <c r="G4055" i="13"/>
  <c r="H4055" i="13"/>
  <c r="G4056" i="13"/>
  <c r="H4056" i="13"/>
  <c r="G4058" i="13"/>
  <c r="H4058" i="13"/>
  <c r="G4059" i="13"/>
  <c r="H4059" i="13"/>
  <c r="G4060" i="13"/>
  <c r="H4060" i="13"/>
  <c r="G4061" i="13"/>
  <c r="H4061" i="13"/>
  <c r="G4063" i="13"/>
  <c r="H4063" i="13"/>
  <c r="G4064" i="13"/>
  <c r="H4064" i="13"/>
  <c r="G4065" i="13"/>
  <c r="H4065" i="13"/>
  <c r="G4066" i="13"/>
  <c r="H4066" i="13"/>
  <c r="G4067" i="13"/>
  <c r="H4067" i="13"/>
  <c r="G4069" i="13"/>
  <c r="H4069" i="13"/>
  <c r="G4070" i="13"/>
  <c r="H4070" i="13"/>
  <c r="G4071" i="13"/>
  <c r="H4071" i="13"/>
  <c r="G4072" i="13"/>
  <c r="H4072" i="13"/>
  <c r="G4074" i="13"/>
  <c r="H4074" i="13"/>
  <c r="G4075" i="13"/>
  <c r="H4075" i="13"/>
  <c r="G4076" i="13"/>
  <c r="H4076" i="13"/>
  <c r="G4077" i="13"/>
  <c r="H4077" i="13"/>
  <c r="G4079" i="13"/>
  <c r="H4079" i="13"/>
  <c r="G4080" i="13"/>
  <c r="H4080" i="13"/>
  <c r="G4081" i="13"/>
  <c r="H4081" i="13"/>
  <c r="G4082" i="13"/>
  <c r="H4082" i="13"/>
  <c r="G4083" i="13"/>
  <c r="H4083" i="13"/>
  <c r="G4084" i="13"/>
  <c r="H4084" i="13"/>
  <c r="G4085" i="13"/>
  <c r="H4085" i="13"/>
  <c r="G4086" i="13"/>
  <c r="H4086" i="13"/>
  <c r="G4087" i="13"/>
  <c r="H4087" i="13"/>
  <c r="G4088" i="13"/>
  <c r="H4088" i="13"/>
  <c r="G4089" i="13"/>
  <c r="H4089" i="13"/>
  <c r="G4090" i="13"/>
  <c r="H4090" i="13"/>
  <c r="G4091" i="13"/>
  <c r="H4091" i="13"/>
  <c r="G4092" i="13"/>
  <c r="H4092" i="13"/>
  <c r="G4093" i="13"/>
  <c r="H4093" i="13"/>
  <c r="G4094" i="13"/>
  <c r="H4094" i="13"/>
  <c r="G4095" i="13"/>
  <c r="H4095" i="13"/>
  <c r="G4096" i="13"/>
  <c r="H4096" i="13"/>
  <c r="G4097" i="13"/>
  <c r="H4097" i="13"/>
  <c r="G4098" i="13"/>
  <c r="H4098" i="13"/>
  <c r="G4099" i="13"/>
  <c r="H4099" i="13"/>
  <c r="G4100" i="13"/>
  <c r="H4100" i="13"/>
  <c r="G4101" i="13"/>
  <c r="H4101" i="13"/>
  <c r="G4102" i="13"/>
  <c r="H4102" i="13"/>
  <c r="G4103" i="13"/>
  <c r="H4103" i="13"/>
  <c r="G4104" i="13"/>
  <c r="H4104" i="13"/>
  <c r="G4105" i="13"/>
  <c r="H4105" i="13"/>
  <c r="G4106" i="13"/>
  <c r="H4106" i="13"/>
  <c r="G4107" i="13"/>
  <c r="H4107" i="13"/>
  <c r="G4108" i="13"/>
  <c r="H4108" i="13"/>
  <c r="G4110" i="13"/>
  <c r="H4110" i="13"/>
  <c r="G4111" i="13"/>
  <c r="H4111" i="13"/>
  <c r="G4113" i="13"/>
  <c r="H4113" i="13"/>
  <c r="G4114" i="13"/>
  <c r="H4114" i="13"/>
  <c r="G4115" i="13"/>
  <c r="H4115" i="13"/>
  <c r="G4117" i="13"/>
  <c r="H4117" i="13"/>
  <c r="G4118" i="13"/>
  <c r="H4118" i="13"/>
  <c r="G4119" i="13"/>
  <c r="H4119" i="13"/>
  <c r="G4120" i="13"/>
  <c r="H4120" i="13"/>
  <c r="G4122" i="13"/>
  <c r="H4122" i="13"/>
  <c r="G4123" i="13"/>
  <c r="H4123" i="13"/>
  <c r="G4124" i="13"/>
  <c r="H4124" i="13"/>
  <c r="G4127" i="13"/>
  <c r="H4127" i="13"/>
  <c r="G4128" i="13"/>
  <c r="H4128" i="13"/>
  <c r="G4129" i="13"/>
  <c r="H4129" i="13"/>
  <c r="G4130" i="13"/>
  <c r="H4130" i="13"/>
  <c r="G4131" i="13"/>
  <c r="H4131" i="13"/>
  <c r="G4132" i="13"/>
  <c r="H4132" i="13"/>
  <c r="G4133" i="13"/>
  <c r="H4133" i="13"/>
  <c r="G4134" i="13"/>
  <c r="H4134" i="13"/>
  <c r="G4135" i="13"/>
  <c r="H4135" i="13"/>
  <c r="G4136" i="13"/>
  <c r="H4136" i="13"/>
  <c r="G4137" i="13"/>
  <c r="H4137" i="13"/>
  <c r="G4138" i="13"/>
  <c r="H4138" i="13"/>
  <c r="G4139" i="13"/>
  <c r="H4139" i="13"/>
  <c r="G4140" i="13"/>
  <c r="H4140" i="13"/>
  <c r="G4142" i="13"/>
  <c r="H4142" i="13"/>
  <c r="G4143" i="13"/>
  <c r="H4143" i="13"/>
  <c r="G4144" i="13"/>
  <c r="H4144" i="13"/>
  <c r="G4145" i="13"/>
  <c r="H4145" i="13"/>
  <c r="G4146" i="13"/>
  <c r="H4146" i="13"/>
  <c r="G4147" i="13"/>
  <c r="H4147" i="13"/>
  <c r="G4149" i="13"/>
  <c r="H4149" i="13"/>
  <c r="G4150" i="13"/>
  <c r="H4150" i="13"/>
  <c r="G4151" i="13"/>
  <c r="H4151" i="13"/>
  <c r="G4152" i="13"/>
  <c r="H4152" i="13"/>
  <c r="G4153" i="13"/>
  <c r="H4153" i="13"/>
  <c r="G4154" i="13"/>
  <c r="H4154" i="13"/>
  <c r="G4155" i="13"/>
  <c r="H4155" i="13"/>
  <c r="G4156" i="13"/>
  <c r="H4156" i="13"/>
  <c r="G4157" i="13"/>
  <c r="H4157" i="13"/>
  <c r="G4158" i="13"/>
  <c r="H4158" i="13"/>
  <c r="G4159" i="13"/>
  <c r="H4159" i="13"/>
  <c r="G4160" i="13"/>
  <c r="H4160" i="13"/>
  <c r="G4161" i="13"/>
  <c r="H4161" i="13"/>
  <c r="G4162" i="13"/>
  <c r="H4162" i="13"/>
  <c r="G4164" i="13"/>
  <c r="H4164" i="13"/>
  <c r="G4165" i="13"/>
  <c r="H4165" i="13"/>
  <c r="G4166" i="13"/>
  <c r="H4166" i="13"/>
  <c r="G4167" i="13"/>
  <c r="H4167" i="13"/>
  <c r="G4168" i="13"/>
  <c r="H4168" i="13"/>
  <c r="G4169" i="13"/>
  <c r="H4169" i="13"/>
  <c r="G4170" i="13"/>
  <c r="H4170" i="13"/>
  <c r="G4171" i="13"/>
  <c r="H4171" i="13"/>
  <c r="G4172" i="13"/>
  <c r="H4172" i="13"/>
  <c r="G4173" i="13"/>
  <c r="H4173" i="13"/>
  <c r="G4174" i="13"/>
  <c r="H4174" i="13"/>
  <c r="G4175" i="13"/>
  <c r="H4175" i="13"/>
  <c r="G4176" i="13"/>
  <c r="H4176" i="13"/>
  <c r="G4177" i="13"/>
  <c r="H4177" i="13"/>
  <c r="G4179" i="13"/>
  <c r="H4179" i="13"/>
  <c r="G4180" i="13"/>
  <c r="H4180" i="13"/>
  <c r="G4181" i="13"/>
  <c r="H4181" i="13"/>
  <c r="G4182" i="13"/>
  <c r="H4182" i="13"/>
  <c r="G4183" i="13"/>
  <c r="H4183" i="13"/>
  <c r="G4184" i="13"/>
  <c r="H4184" i="13"/>
  <c r="G4185" i="13"/>
  <c r="H4185" i="13"/>
  <c r="G4186" i="13"/>
  <c r="H4186" i="13"/>
  <c r="G4187" i="13"/>
  <c r="H4187" i="13"/>
  <c r="G4188" i="13"/>
  <c r="H4188" i="13"/>
  <c r="G4189" i="13"/>
  <c r="H4189" i="13"/>
  <c r="G4190" i="13"/>
  <c r="H4190" i="13"/>
  <c r="G4193" i="13"/>
  <c r="H4193" i="13"/>
  <c r="G4194" i="13"/>
  <c r="H4194" i="13"/>
  <c r="G4195" i="13"/>
  <c r="H4195" i="13"/>
  <c r="G4196" i="13"/>
  <c r="H4196" i="13"/>
  <c r="G4197" i="13"/>
  <c r="H4197" i="13"/>
  <c r="G4199" i="13"/>
  <c r="H4199" i="13"/>
  <c r="G4200" i="13"/>
  <c r="H4200" i="13"/>
  <c r="G4201" i="13"/>
  <c r="H4201" i="13"/>
  <c r="G4202" i="13"/>
  <c r="H4202" i="13"/>
  <c r="G4203" i="13"/>
  <c r="H4203" i="13"/>
  <c r="G4205" i="13"/>
  <c r="H4205" i="13"/>
  <c r="G4206" i="13"/>
  <c r="H4206" i="13"/>
  <c r="G4207" i="13"/>
  <c r="H4207" i="13"/>
  <c r="G4208" i="13"/>
  <c r="H4208" i="13"/>
  <c r="G4209" i="13"/>
  <c r="H4209" i="13"/>
  <c r="G4211" i="13"/>
  <c r="H4211" i="13"/>
  <c r="G4212" i="13"/>
  <c r="H4212" i="13"/>
  <c r="G4213" i="13"/>
  <c r="H4213" i="13"/>
  <c r="G4214" i="13"/>
  <c r="H4214" i="13"/>
  <c r="G4216" i="13"/>
  <c r="H4216" i="13"/>
  <c r="G4217" i="13"/>
  <c r="H4217" i="13"/>
  <c r="G4218" i="13"/>
  <c r="H4218" i="13"/>
  <c r="G4219" i="13"/>
  <c r="H4219" i="13"/>
  <c r="G4220" i="13"/>
  <c r="H4220" i="13"/>
  <c r="G4221" i="13"/>
  <c r="H4221" i="13"/>
  <c r="G4223" i="13"/>
  <c r="H4223" i="13"/>
  <c r="G4224" i="13"/>
  <c r="H4224" i="13"/>
  <c r="G4226" i="13"/>
  <c r="H4226" i="13"/>
  <c r="G4227" i="13"/>
  <c r="H4227" i="13"/>
  <c r="G4228" i="13"/>
  <c r="H4228" i="13"/>
  <c r="G4229" i="13"/>
  <c r="H4229" i="13"/>
  <c r="G4230" i="13"/>
  <c r="H4230" i="13"/>
  <c r="G4231" i="13"/>
  <c r="H4231" i="13"/>
  <c r="G4233" i="13"/>
  <c r="H4233" i="13"/>
  <c r="G4234" i="13"/>
  <c r="H4234" i="13"/>
  <c r="G4235" i="13"/>
  <c r="H4235" i="13"/>
  <c r="G4236" i="13"/>
  <c r="H4236" i="13"/>
  <c r="G4237" i="13"/>
  <c r="H4237" i="13"/>
  <c r="G4238" i="13"/>
  <c r="H4238" i="13"/>
  <c r="G4239" i="13"/>
  <c r="H4239" i="13"/>
  <c r="G4240" i="13"/>
  <c r="H4240" i="13"/>
  <c r="G4242" i="13"/>
  <c r="H4242" i="13"/>
  <c r="G4243" i="13"/>
  <c r="H4243" i="13"/>
  <c r="G4244" i="13"/>
  <c r="H4244" i="13"/>
  <c r="G4245" i="13"/>
  <c r="H4245" i="13"/>
  <c r="G4246" i="13"/>
  <c r="H4246" i="13"/>
  <c r="G4247" i="13"/>
  <c r="H4247" i="13"/>
  <c r="G4248" i="13"/>
  <c r="H4248" i="13"/>
  <c r="G4249" i="13"/>
  <c r="H4249" i="13"/>
  <c r="G4250" i="13"/>
  <c r="H4250" i="13"/>
  <c r="G4252" i="13"/>
  <c r="H4252" i="13"/>
  <c r="G4253" i="13"/>
  <c r="H4253" i="13"/>
  <c r="G4254" i="13"/>
  <c r="H4254" i="13"/>
  <c r="G4255" i="13"/>
  <c r="H4255" i="13"/>
  <c r="G4256" i="13"/>
  <c r="H4256" i="13"/>
  <c r="G4257" i="13"/>
  <c r="H4257" i="13"/>
  <c r="G4258" i="13"/>
  <c r="H4258" i="13"/>
  <c r="G4259" i="13"/>
  <c r="H4259" i="13"/>
  <c r="G4261" i="13"/>
  <c r="H4261" i="13"/>
  <c r="G4262" i="13"/>
  <c r="H4262" i="13"/>
  <c r="G4263" i="13"/>
  <c r="H4263" i="13"/>
  <c r="G4264" i="13"/>
  <c r="H4264" i="13"/>
  <c r="G4265" i="13"/>
  <c r="H4265" i="13"/>
  <c r="G4266" i="13"/>
  <c r="H4266" i="13"/>
  <c r="G4267" i="13"/>
  <c r="H4267" i="13"/>
  <c r="G4268" i="13"/>
  <c r="H4268" i="13"/>
  <c r="G4270" i="13"/>
  <c r="H4270" i="13"/>
  <c r="G4271" i="13"/>
  <c r="H4271" i="13"/>
  <c r="G4272" i="13"/>
  <c r="H4272" i="13"/>
  <c r="G4273" i="13"/>
  <c r="H4273" i="13"/>
  <c r="G4275" i="13"/>
  <c r="H4275" i="13"/>
  <c r="G4276" i="13"/>
  <c r="H4276" i="13"/>
  <c r="G4277" i="13"/>
  <c r="H4277" i="13"/>
  <c r="G4278" i="13"/>
  <c r="H4278" i="13"/>
  <c r="G4279" i="13"/>
  <c r="H4279" i="13"/>
  <c r="G4280" i="13"/>
  <c r="H4280" i="13"/>
  <c r="G4281" i="13"/>
  <c r="H4281" i="13"/>
  <c r="G4282" i="13"/>
  <c r="H4282" i="13"/>
  <c r="G4284" i="13"/>
  <c r="H4284" i="13"/>
  <c r="G4285" i="13"/>
  <c r="H4285" i="13"/>
  <c r="G4286" i="13"/>
  <c r="H4286" i="13"/>
  <c r="G4287" i="13"/>
  <c r="H4287" i="13"/>
  <c r="G4288" i="13"/>
  <c r="H4288" i="13"/>
  <c r="G4289" i="13"/>
  <c r="H4289" i="13"/>
  <c r="G4290" i="13"/>
  <c r="H4290" i="13"/>
  <c r="G4291" i="13"/>
  <c r="H4291" i="13"/>
  <c r="G4292" i="13"/>
  <c r="H4292" i="13"/>
  <c r="G4293" i="13"/>
  <c r="H4293" i="13"/>
  <c r="G4294" i="13"/>
  <c r="H4294" i="13"/>
  <c r="G4295" i="13"/>
  <c r="H4295" i="13"/>
  <c r="G4296" i="13"/>
  <c r="H4296" i="13"/>
  <c r="G4297" i="13"/>
  <c r="H4297" i="13"/>
  <c r="G4298" i="13"/>
  <c r="H4298" i="13"/>
  <c r="G4299" i="13"/>
  <c r="H4299" i="13"/>
  <c r="G4300" i="13"/>
  <c r="H4300" i="13"/>
  <c r="G4301" i="13"/>
  <c r="H4301" i="13"/>
  <c r="G4302" i="13"/>
  <c r="H4302" i="13"/>
  <c r="G4303" i="13"/>
  <c r="H4303" i="13"/>
  <c r="G4304" i="13"/>
  <c r="H4304" i="13"/>
  <c r="G4305" i="13"/>
  <c r="H4305" i="13"/>
  <c r="G4307" i="13"/>
  <c r="H4307" i="13"/>
  <c r="G4308" i="13"/>
  <c r="H4308" i="13"/>
  <c r="G4309" i="13"/>
  <c r="H4309" i="13"/>
  <c r="G4310" i="13"/>
  <c r="H4310" i="13"/>
  <c r="G4311" i="13"/>
  <c r="H4311" i="13"/>
  <c r="G4312" i="13"/>
  <c r="H4312" i="13"/>
  <c r="G4313" i="13"/>
  <c r="H4313" i="13"/>
  <c r="G4314" i="13"/>
  <c r="H4314" i="13"/>
  <c r="G4316" i="13"/>
  <c r="H4316" i="13"/>
  <c r="G4317" i="13"/>
  <c r="H4317" i="13"/>
  <c r="G4318" i="13"/>
  <c r="H4318" i="13"/>
  <c r="G4319" i="13"/>
  <c r="H4319" i="13"/>
  <c r="G4320" i="13"/>
  <c r="H4320" i="13"/>
  <c r="G4321" i="13"/>
  <c r="H4321" i="13"/>
  <c r="G4322" i="13"/>
  <c r="H4322" i="13"/>
  <c r="G4323" i="13"/>
  <c r="H4323" i="13"/>
  <c r="G4324" i="13"/>
  <c r="H4324" i="13"/>
  <c r="G4325" i="13"/>
  <c r="H4325" i="13"/>
  <c r="G4326" i="13"/>
  <c r="H4326" i="13"/>
  <c r="G4327" i="13"/>
  <c r="H4327" i="13"/>
  <c r="G4328" i="13"/>
  <c r="H4328" i="13"/>
  <c r="G4329" i="13"/>
  <c r="H4329" i="13"/>
  <c r="G4330" i="13"/>
  <c r="H4330" i="13"/>
  <c r="G4332" i="13"/>
  <c r="H4332" i="13"/>
  <c r="G4333" i="13"/>
  <c r="H4333" i="13"/>
  <c r="G4334" i="13"/>
  <c r="H4334" i="13"/>
  <c r="G4335" i="13"/>
  <c r="H4335" i="13"/>
  <c r="G4336" i="13"/>
  <c r="H4336" i="13"/>
  <c r="G4337" i="13"/>
  <c r="H4337" i="13"/>
  <c r="G4339" i="13"/>
  <c r="H4339" i="13"/>
  <c r="G4340" i="13"/>
  <c r="H4340" i="13"/>
  <c r="G4341" i="13"/>
  <c r="H4341" i="13"/>
  <c r="G4342" i="13"/>
  <c r="H4342" i="13"/>
  <c r="G4343" i="13"/>
  <c r="H4343" i="13"/>
  <c r="G4344" i="13"/>
  <c r="H4344" i="13"/>
  <c r="G4345" i="13"/>
  <c r="H4345" i="13"/>
  <c r="G4347" i="13"/>
  <c r="H4347" i="13"/>
  <c r="G4348" i="13"/>
  <c r="H4348" i="13"/>
  <c r="G4349" i="13"/>
  <c r="H4349" i="13"/>
  <c r="G4350" i="13"/>
  <c r="H4350" i="13"/>
  <c r="G4351" i="13"/>
  <c r="H4351" i="13"/>
  <c r="G4352" i="13"/>
  <c r="H4352" i="13"/>
  <c r="G4353" i="13"/>
  <c r="H4353" i="13"/>
  <c r="G4354" i="13"/>
  <c r="H4354" i="13"/>
  <c r="G4355" i="13"/>
  <c r="H4355" i="13"/>
  <c r="G4356" i="13"/>
  <c r="H4356" i="13"/>
  <c r="G4357" i="13"/>
  <c r="H4357" i="13"/>
  <c r="G4358" i="13"/>
  <c r="H4358" i="13"/>
  <c r="G4359" i="13"/>
  <c r="H4359" i="13"/>
  <c r="G4361" i="13"/>
  <c r="H4361" i="13"/>
  <c r="G4362" i="13"/>
  <c r="H4362" i="13"/>
  <c r="G4363" i="13"/>
  <c r="H4363" i="13"/>
  <c r="G4364" i="13"/>
  <c r="H4364" i="13"/>
  <c r="G4365" i="13"/>
  <c r="H4365" i="13"/>
  <c r="G4366" i="13"/>
  <c r="H4366" i="13"/>
  <c r="G4367" i="13"/>
  <c r="H4367" i="13"/>
  <c r="G4368" i="13"/>
  <c r="H4368" i="13"/>
  <c r="G4369" i="13"/>
  <c r="H4369" i="13"/>
  <c r="G4370" i="13"/>
  <c r="H4370" i="13"/>
  <c r="G4371" i="13"/>
  <c r="H4371" i="13"/>
  <c r="G4372" i="13"/>
  <c r="H4372" i="13"/>
  <c r="G4373" i="13"/>
  <c r="H4373" i="13"/>
  <c r="G4374" i="13"/>
  <c r="H4374" i="13"/>
  <c r="G4375" i="13"/>
  <c r="H4375" i="13"/>
  <c r="G4376" i="13"/>
  <c r="H4376" i="13"/>
  <c r="G4377" i="13"/>
  <c r="H4377" i="13"/>
  <c r="G4378" i="13"/>
  <c r="H4378" i="13"/>
  <c r="G4379" i="13"/>
  <c r="H4379" i="13"/>
  <c r="G4380" i="13"/>
  <c r="H4380" i="13"/>
  <c r="G4381" i="13"/>
  <c r="H4381" i="13"/>
  <c r="G4382" i="13"/>
  <c r="H4382" i="13"/>
  <c r="G4383" i="13"/>
  <c r="H4383" i="13"/>
  <c r="G4384" i="13"/>
  <c r="H4384" i="13"/>
  <c r="G4385" i="13"/>
  <c r="H4385" i="13"/>
  <c r="G4387" i="13"/>
  <c r="H4387" i="13"/>
  <c r="G4388" i="13"/>
  <c r="H4388" i="13"/>
  <c r="G4389" i="13"/>
  <c r="H4389" i="13"/>
  <c r="G4390" i="13"/>
  <c r="H4390" i="13"/>
  <c r="G4391" i="13"/>
  <c r="H4391" i="13"/>
  <c r="G4393" i="13"/>
  <c r="H4393" i="13"/>
  <c r="G4394" i="13"/>
  <c r="H4394" i="13"/>
  <c r="G4395" i="13"/>
  <c r="H4395" i="13"/>
  <c r="G4396" i="13"/>
  <c r="H4396" i="13"/>
  <c r="G4397" i="13"/>
  <c r="H4397" i="13"/>
  <c r="G4399" i="13"/>
  <c r="H4399" i="13"/>
  <c r="G4400" i="13"/>
  <c r="H4400" i="13"/>
  <c r="G4401" i="13"/>
  <c r="H4401" i="13"/>
  <c r="G4402" i="13"/>
  <c r="H4402" i="13"/>
  <c r="G4403" i="13"/>
  <c r="H4403" i="13"/>
  <c r="G4405" i="13"/>
  <c r="H4405" i="13"/>
  <c r="G4406" i="13"/>
  <c r="H4406" i="13"/>
  <c r="G4407" i="13"/>
  <c r="H4407" i="13"/>
  <c r="G4408" i="13"/>
  <c r="H4408" i="13"/>
  <c r="G4409" i="13"/>
  <c r="H4409" i="13"/>
  <c r="G4411" i="13"/>
  <c r="H4411" i="13"/>
  <c r="G4412" i="13"/>
  <c r="H4412" i="13"/>
  <c r="G4413" i="13"/>
  <c r="H4413" i="13"/>
  <c r="G4414" i="13"/>
  <c r="H4414" i="13"/>
  <c r="G4415" i="13"/>
  <c r="H4415" i="13"/>
  <c r="G4416" i="13"/>
  <c r="H4416" i="13"/>
  <c r="G4418" i="13"/>
  <c r="H4418" i="13"/>
  <c r="G4419" i="13"/>
  <c r="H4419" i="13"/>
  <c r="G4420" i="13"/>
  <c r="H4420" i="13"/>
  <c r="G4421" i="13"/>
  <c r="H4421" i="13"/>
  <c r="G4422" i="13"/>
  <c r="H4422" i="13"/>
  <c r="G4423" i="13"/>
  <c r="H4423" i="13"/>
  <c r="G4424" i="13"/>
  <c r="H4424" i="13"/>
  <c r="G4425" i="13"/>
  <c r="H4425" i="13"/>
  <c r="G4426" i="13"/>
  <c r="H4426" i="13"/>
  <c r="G4427" i="13"/>
  <c r="H4427" i="13"/>
  <c r="G4428" i="13"/>
  <c r="H4428" i="13"/>
  <c r="G4429" i="13"/>
  <c r="H4429" i="13"/>
  <c r="G4430" i="13"/>
  <c r="H4430" i="13"/>
  <c r="G4431" i="13"/>
  <c r="H4431" i="13"/>
  <c r="G4432" i="13"/>
  <c r="H4432" i="13"/>
  <c r="G4433" i="13"/>
  <c r="H4433" i="13"/>
  <c r="G4435" i="13"/>
  <c r="H4435" i="13"/>
  <c r="G4436" i="13"/>
  <c r="H4436" i="13"/>
  <c r="G4437" i="13"/>
  <c r="H4437" i="13"/>
  <c r="G4438" i="13"/>
  <c r="H4438" i="13"/>
  <c r="G4439" i="13"/>
  <c r="H4439" i="13"/>
  <c r="G4440" i="13"/>
  <c r="H4440" i="13"/>
  <c r="G4441" i="13"/>
  <c r="H4441" i="13"/>
  <c r="G4442" i="13"/>
  <c r="H4442" i="13"/>
  <c r="G4443" i="13"/>
  <c r="H4443" i="13"/>
  <c r="G4444" i="13"/>
  <c r="H4444" i="13"/>
  <c r="G4445" i="13"/>
  <c r="H4445" i="13"/>
  <c r="G4446" i="13"/>
  <c r="H4446" i="13"/>
  <c r="G4449" i="13"/>
  <c r="H4449" i="13"/>
  <c r="G4450" i="13"/>
  <c r="H4450" i="13"/>
  <c r="G4451" i="13"/>
  <c r="H4451" i="13"/>
  <c r="G4452" i="13"/>
  <c r="H4452" i="13"/>
  <c r="G4453" i="13"/>
  <c r="H4453" i="13"/>
  <c r="G4454" i="13"/>
  <c r="H4454" i="13"/>
  <c r="G4455" i="13"/>
  <c r="H4455" i="13"/>
  <c r="G4456" i="13"/>
  <c r="H4456" i="13"/>
  <c r="G4457" i="13"/>
  <c r="H4457" i="13"/>
  <c r="G4458" i="13"/>
  <c r="H4458" i="13"/>
  <c r="G4459" i="13"/>
  <c r="H4459" i="13"/>
  <c r="G4461" i="13"/>
  <c r="H4461" i="13"/>
  <c r="G4462" i="13"/>
  <c r="H4462" i="13"/>
  <c r="G4463" i="13"/>
  <c r="H4463" i="13"/>
  <c r="G4464" i="13"/>
  <c r="H4464" i="13"/>
  <c r="G4465" i="13"/>
  <c r="H4465" i="13"/>
  <c r="G4466" i="13"/>
  <c r="H4466" i="13"/>
  <c r="G4467" i="13"/>
  <c r="H4467" i="13"/>
  <c r="G4468" i="13"/>
  <c r="H4468" i="13"/>
  <c r="G4469" i="13"/>
  <c r="H4469" i="13"/>
  <c r="G4471" i="13"/>
  <c r="H4471" i="13"/>
  <c r="G4472" i="13"/>
  <c r="H4472" i="13"/>
  <c r="G4473" i="13"/>
  <c r="H4473" i="13"/>
  <c r="G4474" i="13"/>
  <c r="H4474" i="13"/>
  <c r="G4475" i="13"/>
  <c r="H4475" i="13"/>
  <c r="G4476" i="13"/>
  <c r="H4476" i="13"/>
  <c r="G4477" i="13"/>
  <c r="H4477" i="13"/>
  <c r="G4478" i="13"/>
  <c r="H4478" i="13"/>
  <c r="G4479" i="13"/>
  <c r="H4479" i="13"/>
  <c r="G4480" i="13"/>
  <c r="H4480" i="13"/>
  <c r="G4481" i="13"/>
  <c r="H4481" i="13"/>
  <c r="G4482" i="13"/>
  <c r="H4482" i="13"/>
  <c r="G4483" i="13"/>
  <c r="H4483" i="13"/>
  <c r="G4485" i="13"/>
  <c r="H4485" i="13"/>
  <c r="G4486" i="13"/>
  <c r="H4486" i="13"/>
  <c r="G4487" i="13"/>
  <c r="H4487" i="13"/>
  <c r="G4488" i="13"/>
  <c r="H4488" i="13"/>
  <c r="G4489" i="13"/>
  <c r="H4489" i="13"/>
  <c r="G4490" i="13"/>
  <c r="H4490" i="13"/>
  <c r="G4491" i="13"/>
  <c r="H4491" i="13"/>
  <c r="G4492" i="13"/>
  <c r="H4492" i="13"/>
  <c r="G4493" i="13"/>
  <c r="H4493" i="13"/>
  <c r="G4494" i="13"/>
  <c r="H4494" i="13"/>
  <c r="G4495" i="13"/>
  <c r="H4495" i="13"/>
  <c r="G4496" i="13"/>
  <c r="H4496" i="13"/>
  <c r="G4497" i="13"/>
  <c r="H4497" i="13"/>
  <c r="G4498" i="13"/>
  <c r="H4498" i="13"/>
  <c r="G4499" i="13"/>
  <c r="H4499" i="13"/>
  <c r="G4500" i="13"/>
  <c r="H4500" i="13"/>
  <c r="G4501" i="13"/>
  <c r="H4501" i="13"/>
  <c r="G4502" i="13"/>
  <c r="H4502" i="13"/>
  <c r="G4503" i="13"/>
  <c r="H4503" i="13"/>
  <c r="G4504" i="13"/>
  <c r="H4504" i="13"/>
  <c r="G4505" i="13"/>
  <c r="H4505" i="13"/>
  <c r="G4506" i="13"/>
  <c r="H4506" i="13"/>
  <c r="G4507" i="13"/>
  <c r="H4507" i="13"/>
  <c r="G4508" i="13"/>
  <c r="H4508" i="13"/>
  <c r="G4510" i="13"/>
  <c r="H4510" i="13"/>
  <c r="G4511" i="13"/>
  <c r="H4511" i="13"/>
  <c r="G4512" i="13"/>
  <c r="H4512" i="13"/>
  <c r="G4513" i="13"/>
  <c r="H4513" i="13"/>
  <c r="G4514" i="13"/>
  <c r="H4514" i="13"/>
  <c r="G4515" i="13"/>
  <c r="H4515" i="13"/>
  <c r="G4516" i="13"/>
  <c r="H4516" i="13"/>
  <c r="G4517" i="13"/>
  <c r="H4517" i="13"/>
  <c r="G4518" i="13"/>
  <c r="H4518" i="13"/>
  <c r="G4519" i="13"/>
  <c r="H4519" i="13"/>
  <c r="G4520" i="13"/>
  <c r="H4520" i="13"/>
  <c r="G4521" i="13"/>
  <c r="H4521" i="13"/>
  <c r="G4522" i="13"/>
  <c r="H4522" i="13"/>
  <c r="G4523" i="13"/>
  <c r="H4523" i="13"/>
  <c r="G4524" i="13"/>
  <c r="H4524" i="13"/>
  <c r="G4525" i="13"/>
  <c r="H4525" i="13"/>
  <c r="G4527" i="13"/>
  <c r="H4527" i="13"/>
  <c r="G4528" i="13"/>
  <c r="H4528" i="13"/>
  <c r="G4529" i="13"/>
  <c r="H4529" i="13"/>
  <c r="G4530" i="13"/>
  <c r="H4530" i="13"/>
  <c r="G4531" i="13"/>
  <c r="H4531" i="13"/>
  <c r="G4532" i="13"/>
  <c r="H4532" i="13"/>
  <c r="G4533" i="13"/>
  <c r="H4533" i="13"/>
  <c r="G4534" i="13"/>
  <c r="H4534" i="13"/>
  <c r="G4535" i="13"/>
  <c r="H4535" i="13"/>
  <c r="G4536" i="13"/>
  <c r="H4536" i="13"/>
  <c r="G4537" i="13"/>
  <c r="H4537" i="13"/>
  <c r="G4538" i="13"/>
  <c r="H4538" i="13"/>
  <c r="G4539" i="13"/>
  <c r="H4539" i="13"/>
  <c r="G4540" i="13"/>
  <c r="H4540" i="13"/>
  <c r="G4541" i="13"/>
  <c r="H4541" i="13"/>
  <c r="G4542" i="13"/>
  <c r="H4542" i="13"/>
  <c r="G4544" i="13"/>
  <c r="H4544" i="13"/>
  <c r="G4545" i="13"/>
  <c r="H4545" i="13"/>
  <c r="G4546" i="13"/>
  <c r="H4546" i="13"/>
  <c r="G4547" i="13"/>
  <c r="H4547" i="13"/>
  <c r="G4548" i="13"/>
  <c r="H4548" i="13"/>
  <c r="G4549" i="13"/>
  <c r="H4549" i="13"/>
  <c r="G4550" i="13"/>
  <c r="H4550" i="13"/>
  <c r="G4551" i="13"/>
  <c r="H4551" i="13"/>
  <c r="G4552" i="13"/>
  <c r="H4552" i="13"/>
  <c r="G4553" i="13"/>
  <c r="H4553" i="13"/>
  <c r="G4554" i="13"/>
  <c r="H4554" i="13"/>
  <c r="G4555" i="13"/>
  <c r="H4555" i="13"/>
  <c r="G4556" i="13"/>
  <c r="H4556" i="13"/>
  <c r="G4557" i="13"/>
  <c r="H4557" i="13"/>
  <c r="G4558" i="13"/>
  <c r="H4558" i="13"/>
  <c r="G4560" i="13"/>
  <c r="H4560" i="13"/>
  <c r="G4561" i="13"/>
  <c r="H4561" i="13"/>
  <c r="G4562" i="13"/>
  <c r="H4562" i="13"/>
  <c r="G4563" i="13"/>
  <c r="H4563" i="13"/>
  <c r="G4564" i="13"/>
  <c r="H4564" i="13"/>
  <c r="G4565" i="13"/>
  <c r="H4565" i="13"/>
  <c r="G4566" i="13"/>
  <c r="H4566" i="13"/>
  <c r="G4567" i="13"/>
  <c r="H4567" i="13"/>
  <c r="G4568" i="13"/>
  <c r="H4568" i="13"/>
  <c r="G4569" i="13"/>
  <c r="H4569" i="13"/>
  <c r="G4570" i="13"/>
  <c r="H4570" i="13"/>
  <c r="G4571" i="13"/>
  <c r="H4571" i="13"/>
  <c r="G4572" i="13"/>
  <c r="H4572" i="13"/>
  <c r="G4573" i="13"/>
  <c r="H4573" i="13"/>
  <c r="G4574" i="13"/>
  <c r="H4574" i="13"/>
  <c r="G4576" i="13"/>
  <c r="H4576" i="13"/>
  <c r="G4577" i="13"/>
  <c r="H4577" i="13"/>
  <c r="G4579" i="13"/>
  <c r="H4579" i="13"/>
  <c r="G4580" i="13"/>
  <c r="H4580" i="13"/>
  <c r="G4581" i="13"/>
  <c r="H4581" i="13"/>
  <c r="G4582" i="13"/>
  <c r="H4582" i="13"/>
  <c r="G4583" i="13"/>
  <c r="H4583" i="13"/>
  <c r="G4585" i="13"/>
  <c r="H4585" i="13"/>
  <c r="G4586" i="13"/>
  <c r="H4586" i="13"/>
  <c r="G4587" i="13"/>
  <c r="H4587" i="13"/>
  <c r="G4588" i="13"/>
  <c r="H4588" i="13"/>
  <c r="G4590" i="13"/>
  <c r="H4590" i="13"/>
  <c r="G4591" i="13"/>
  <c r="H4591" i="13"/>
  <c r="G4592" i="13"/>
  <c r="H4592" i="13"/>
  <c r="G4594" i="13"/>
  <c r="H4594" i="13"/>
  <c r="G4595" i="13"/>
  <c r="H4595" i="13"/>
  <c r="G4596" i="13"/>
  <c r="H4596" i="13"/>
  <c r="G4597" i="13"/>
  <c r="H4597" i="13"/>
  <c r="G4599" i="13"/>
  <c r="H4599" i="13"/>
  <c r="G4600" i="13"/>
  <c r="H4600" i="13"/>
  <c r="G4601" i="13"/>
  <c r="H4601" i="13"/>
  <c r="G4602" i="13"/>
  <c r="H4602" i="13"/>
  <c r="G4604" i="13"/>
  <c r="H4604" i="13"/>
  <c r="G4605" i="13"/>
  <c r="H4605" i="13"/>
  <c r="G4606" i="13"/>
  <c r="H4606" i="13"/>
  <c r="G4607" i="13"/>
  <c r="H4607" i="13"/>
  <c r="G4609" i="13"/>
  <c r="H4609" i="13"/>
  <c r="G4610" i="13"/>
  <c r="H4610" i="13"/>
  <c r="G4611" i="13"/>
  <c r="H4611" i="13"/>
  <c r="G4612" i="13"/>
  <c r="H4612" i="13"/>
  <c r="G4614" i="13"/>
  <c r="H4614" i="13"/>
  <c r="G4615" i="13"/>
  <c r="H4615" i="13"/>
  <c r="G4616" i="13"/>
  <c r="H4616" i="13"/>
  <c r="G4617" i="13"/>
  <c r="H4617" i="13"/>
  <c r="G4619" i="13"/>
  <c r="H4619" i="13"/>
  <c r="G4620" i="13"/>
  <c r="H4620" i="13"/>
  <c r="G4621" i="13"/>
  <c r="H4621" i="13"/>
  <c r="G4622" i="13"/>
  <c r="H4622" i="13"/>
  <c r="G4624" i="13"/>
  <c r="H4624" i="13"/>
  <c r="G4625" i="13"/>
  <c r="H4625" i="13"/>
  <c r="G4626" i="13"/>
  <c r="H4626" i="13"/>
  <c r="G4627" i="13"/>
  <c r="H4627" i="13"/>
  <c r="G4628" i="13"/>
  <c r="H4628" i="13"/>
  <c r="G4629" i="13"/>
  <c r="H4629" i="13"/>
  <c r="G4631" i="13"/>
  <c r="H4631" i="13"/>
  <c r="G4632" i="13"/>
  <c r="H4632" i="13"/>
  <c r="G4633" i="13"/>
  <c r="H4633" i="13"/>
  <c r="G4634" i="13"/>
  <c r="H4634" i="13"/>
  <c r="G4635" i="13"/>
  <c r="H4635" i="13"/>
  <c r="G4636" i="13"/>
  <c r="H4636" i="13"/>
  <c r="G4638" i="13"/>
  <c r="H4638" i="13"/>
  <c r="G4639" i="13"/>
  <c r="H4639" i="13"/>
  <c r="G4640" i="13"/>
  <c r="H4640" i="13"/>
  <c r="G4642" i="13"/>
  <c r="H4642" i="13"/>
  <c r="G4643" i="13"/>
  <c r="H4643" i="13"/>
  <c r="G4644" i="13"/>
  <c r="H4644" i="13"/>
  <c r="G4645" i="13"/>
  <c r="H4645" i="13"/>
  <c r="G4647" i="13"/>
  <c r="H4647" i="13"/>
  <c r="G4648" i="13"/>
  <c r="H4648" i="13"/>
  <c r="G4649" i="13"/>
  <c r="H4649" i="13"/>
  <c r="G4650" i="13"/>
  <c r="H4650" i="13"/>
  <c r="G4652" i="13"/>
  <c r="H4652" i="13"/>
  <c r="G4653" i="13"/>
  <c r="H4653" i="13"/>
  <c r="G4654" i="13"/>
  <c r="H4654" i="13"/>
  <c r="G4655" i="13"/>
  <c r="H4655" i="13"/>
  <c r="G4657" i="13"/>
  <c r="H4657" i="13"/>
  <c r="G4658" i="13"/>
  <c r="H4658" i="13"/>
  <c r="G4659" i="13"/>
  <c r="H4659" i="13"/>
  <c r="G4660" i="13"/>
  <c r="H4660" i="13"/>
  <c r="G4662" i="13"/>
  <c r="H4662" i="13"/>
  <c r="G4663" i="13"/>
  <c r="H4663" i="13"/>
  <c r="G4664" i="13"/>
  <c r="H4664" i="13"/>
  <c r="G4665" i="13"/>
  <c r="H4665" i="13"/>
  <c r="G4667" i="13"/>
  <c r="H4667" i="13"/>
  <c r="G4668" i="13"/>
  <c r="H4668" i="13"/>
  <c r="G4669" i="13"/>
  <c r="H4669" i="13"/>
  <c r="G4670" i="13"/>
  <c r="H4670" i="13"/>
  <c r="G4672" i="13"/>
  <c r="H4672" i="13"/>
  <c r="G4673" i="13"/>
  <c r="H4673" i="13"/>
  <c r="G4674" i="13"/>
  <c r="H4674" i="13"/>
  <c r="G4675" i="13"/>
  <c r="H4675" i="13"/>
  <c r="G4677" i="13"/>
  <c r="H4677" i="13"/>
  <c r="G4678" i="13"/>
  <c r="H4678" i="13"/>
  <c r="G4679" i="13"/>
  <c r="H4679" i="13"/>
  <c r="G4680" i="13"/>
  <c r="H4680" i="13"/>
  <c r="G4681" i="13"/>
  <c r="H4681" i="13"/>
  <c r="G4682" i="13"/>
  <c r="H4682" i="13"/>
  <c r="G4683" i="13"/>
  <c r="H4683" i="13"/>
  <c r="G4684" i="13"/>
  <c r="H4684" i="13"/>
  <c r="G4685" i="13"/>
  <c r="H4685" i="13"/>
  <c r="G4687" i="13"/>
  <c r="H4687" i="13"/>
  <c r="G4688" i="13"/>
  <c r="H4688" i="13"/>
  <c r="G4689" i="13"/>
  <c r="H4689" i="13"/>
  <c r="G4690" i="13"/>
  <c r="H4690" i="13"/>
  <c r="G4691" i="13"/>
  <c r="H4691" i="13"/>
  <c r="G4692" i="13"/>
  <c r="H4692" i="13"/>
  <c r="G4693" i="13"/>
  <c r="H4693" i="13"/>
  <c r="G4694" i="13"/>
  <c r="H4694" i="13"/>
  <c r="G4695" i="13"/>
  <c r="H4695" i="13"/>
  <c r="G4697" i="13"/>
  <c r="H4697" i="13"/>
  <c r="G4698" i="13"/>
  <c r="H4698" i="13"/>
  <c r="G4699" i="13"/>
  <c r="H4699" i="13"/>
  <c r="G4700" i="13"/>
  <c r="H4700" i="13"/>
  <c r="G4701" i="13"/>
  <c r="H4701" i="13"/>
  <c r="G4703" i="13"/>
  <c r="H4703" i="13"/>
  <c r="G4704" i="13"/>
  <c r="H4704" i="13"/>
  <c r="G4705" i="13"/>
  <c r="H4705" i="13"/>
  <c r="G4706" i="13"/>
  <c r="H4706" i="13"/>
  <c r="G4707" i="13"/>
  <c r="H4707" i="13"/>
  <c r="G4709" i="13"/>
  <c r="H4709" i="13"/>
  <c r="G4710" i="13"/>
  <c r="H4710" i="13"/>
  <c r="G4711" i="13"/>
  <c r="H4711" i="13"/>
  <c r="G4712" i="13"/>
  <c r="H4712" i="13"/>
  <c r="G4713" i="13"/>
  <c r="H4713" i="13"/>
  <c r="G4714" i="13"/>
  <c r="H4714" i="13"/>
  <c r="G4715" i="13"/>
  <c r="H4715" i="13"/>
  <c r="G4717" i="13"/>
  <c r="H4717" i="13"/>
  <c r="G4718" i="13"/>
  <c r="H4718" i="13"/>
  <c r="G4719" i="13"/>
  <c r="H4719" i="13"/>
  <c r="G4720" i="13"/>
  <c r="H4720" i="13"/>
  <c r="G4721" i="13"/>
  <c r="H4721" i="13"/>
  <c r="G4722" i="13"/>
  <c r="H4722" i="13"/>
  <c r="G4723" i="13"/>
  <c r="H4723" i="13"/>
  <c r="G4725" i="13"/>
  <c r="H4725" i="13"/>
  <c r="G4726" i="13"/>
  <c r="H4726" i="13"/>
  <c r="G4727" i="13"/>
  <c r="H4727" i="13"/>
  <c r="G4728" i="13"/>
  <c r="H4728" i="13"/>
  <c r="G4729" i="13"/>
  <c r="H4729" i="13"/>
  <c r="G4731" i="13"/>
  <c r="H4731" i="13"/>
  <c r="G4732" i="13"/>
  <c r="H4732" i="13"/>
  <c r="G4733" i="13"/>
  <c r="H4733" i="13"/>
  <c r="G4734" i="13"/>
  <c r="H4734" i="13"/>
  <c r="G4735" i="13"/>
  <c r="H4735" i="13"/>
  <c r="G4737" i="13"/>
  <c r="H4737" i="13"/>
  <c r="G4738" i="13"/>
  <c r="H4738" i="13"/>
  <c r="G4739" i="13"/>
  <c r="H4739" i="13"/>
  <c r="G4740" i="13"/>
  <c r="H4740" i="13"/>
  <c r="G4742" i="13"/>
  <c r="H4742" i="13"/>
  <c r="G4743" i="13"/>
  <c r="H4743" i="13"/>
  <c r="G4744" i="13"/>
  <c r="H4744" i="13"/>
  <c r="G4745" i="13"/>
  <c r="H4745" i="13"/>
  <c r="G4747" i="13"/>
  <c r="H4747" i="13"/>
  <c r="G4748" i="13"/>
  <c r="H4748" i="13"/>
  <c r="G4749" i="13"/>
  <c r="H4749" i="13"/>
  <c r="G4750" i="13"/>
  <c r="H4750" i="13"/>
  <c r="G4751" i="13"/>
  <c r="H4751" i="13"/>
  <c r="G4752" i="13"/>
  <c r="H4752" i="13"/>
  <c r="G4754" i="13"/>
  <c r="H4754" i="13"/>
  <c r="G4755" i="13"/>
  <c r="H4755" i="13"/>
  <c r="G4756" i="13"/>
  <c r="H4756" i="13"/>
  <c r="G4757" i="13"/>
  <c r="H4757" i="13"/>
  <c r="G4759" i="13"/>
  <c r="H4759" i="13"/>
  <c r="G4760" i="13"/>
  <c r="H4760" i="13"/>
  <c r="G4761" i="13"/>
  <c r="H4761" i="13"/>
  <c r="G4762" i="13"/>
  <c r="H4762" i="13"/>
  <c r="G4764" i="13"/>
  <c r="H4764" i="13"/>
  <c r="G4765" i="13"/>
  <c r="H4765" i="13"/>
  <c r="G4766" i="13"/>
  <c r="H4766" i="13"/>
  <c r="G4767" i="13"/>
  <c r="H4767" i="13"/>
  <c r="G4769" i="13"/>
  <c r="H4769" i="13"/>
  <c r="G4770" i="13"/>
  <c r="H4770" i="13"/>
  <c r="G4771" i="13"/>
  <c r="H4771" i="13"/>
  <c r="G4772" i="13"/>
  <c r="H4772" i="13"/>
  <c r="G4773" i="13"/>
  <c r="H4773" i="13"/>
  <c r="G4774" i="13"/>
  <c r="H4774" i="13"/>
  <c r="G4775" i="13"/>
  <c r="H4775" i="13"/>
  <c r="G4776" i="13"/>
  <c r="H4776" i="13"/>
  <c r="G4777" i="13"/>
  <c r="H4777" i="13"/>
  <c r="G4778" i="13"/>
  <c r="H4778" i="13"/>
  <c r="G4780" i="13"/>
  <c r="H4780" i="13"/>
  <c r="G4781" i="13"/>
  <c r="H4781" i="13"/>
  <c r="G4782" i="13"/>
  <c r="H4782" i="13"/>
  <c r="G4783" i="13"/>
  <c r="H4783" i="13"/>
  <c r="G4784" i="13"/>
  <c r="H4784" i="13"/>
  <c r="G4785" i="13"/>
  <c r="H4785" i="13"/>
  <c r="G4786" i="13"/>
  <c r="H4786" i="13"/>
  <c r="G4787" i="13"/>
  <c r="H4787" i="13"/>
  <c r="G4788" i="13"/>
  <c r="H4788" i="13"/>
  <c r="G4789" i="13"/>
  <c r="H4789" i="13"/>
  <c r="G4791" i="13"/>
  <c r="H4791" i="13"/>
  <c r="G4792" i="13"/>
  <c r="H4792" i="13"/>
  <c r="G4793" i="13"/>
  <c r="H4793" i="13"/>
  <c r="G4794" i="13"/>
  <c r="H4794" i="13"/>
  <c r="G4796" i="13"/>
  <c r="H4796" i="13"/>
  <c r="G4797" i="13"/>
  <c r="H4797" i="13"/>
  <c r="G4798" i="13"/>
  <c r="H4798" i="13"/>
  <c r="G4799" i="13"/>
  <c r="H4799" i="13"/>
  <c r="G4801" i="13"/>
  <c r="H4801" i="13"/>
  <c r="G4802" i="13"/>
  <c r="H4802" i="13"/>
  <c r="G4803" i="13"/>
  <c r="H4803" i="13"/>
  <c r="G4804" i="13"/>
  <c r="H4804" i="13"/>
  <c r="G4806" i="13"/>
  <c r="H4806" i="13"/>
  <c r="G4807" i="13"/>
  <c r="H4807" i="13"/>
  <c r="G4808" i="13"/>
  <c r="H4808" i="13"/>
  <c r="G4809" i="13"/>
  <c r="H4809" i="13"/>
  <c r="G4810" i="13"/>
  <c r="H4810" i="13"/>
  <c r="G4812" i="13"/>
  <c r="H4812" i="13"/>
  <c r="G4813" i="13"/>
  <c r="H4813" i="13"/>
  <c r="G4814" i="13"/>
  <c r="H4814" i="13"/>
  <c r="G4816" i="13"/>
  <c r="H4816" i="13"/>
  <c r="G4817" i="13"/>
  <c r="H4817" i="13"/>
  <c r="G4818" i="13"/>
  <c r="H4818" i="13"/>
  <c r="G4820" i="13"/>
  <c r="H4820" i="13"/>
  <c r="G4821" i="13"/>
  <c r="H4821" i="13"/>
  <c r="G4822" i="13"/>
  <c r="H4822" i="13"/>
  <c r="G4823" i="13"/>
  <c r="H4823" i="13"/>
  <c r="G4825" i="13"/>
  <c r="H4825" i="13"/>
  <c r="G4826" i="13"/>
  <c r="H4826" i="13"/>
  <c r="G4827" i="13"/>
  <c r="H4827" i="13"/>
  <c r="G4828" i="13"/>
  <c r="H4828" i="13"/>
  <c r="G4829" i="13"/>
  <c r="H4829" i="13"/>
  <c r="G4830" i="13"/>
  <c r="H4830" i="13"/>
  <c r="G4831" i="13"/>
  <c r="H4831" i="13"/>
  <c r="G4833" i="13"/>
  <c r="H4833" i="13"/>
  <c r="G4834" i="13"/>
  <c r="H4834" i="13"/>
  <c r="G4835" i="13"/>
  <c r="H4835" i="13"/>
  <c r="G4836" i="13"/>
  <c r="H4836" i="13"/>
  <c r="G4837" i="13"/>
  <c r="H4837" i="13"/>
  <c r="G4838" i="13"/>
  <c r="H4838" i="13"/>
  <c r="G4839" i="13"/>
  <c r="H4839" i="13"/>
  <c r="G4840" i="13"/>
  <c r="H4840" i="13"/>
  <c r="G4842" i="13"/>
  <c r="H4842" i="13"/>
  <c r="G4843" i="13"/>
  <c r="H4843" i="13"/>
  <c r="G4844" i="13"/>
  <c r="H4844" i="13"/>
  <c r="G4845" i="13"/>
  <c r="H4845" i="13"/>
  <c r="G4846" i="13"/>
  <c r="H4846" i="13"/>
  <c r="G4847" i="13"/>
  <c r="H4847" i="13"/>
  <c r="G4848" i="13"/>
  <c r="H4848" i="13"/>
  <c r="G4849" i="13"/>
  <c r="H4849" i="13"/>
  <c r="G4850" i="13"/>
  <c r="H4850" i="13"/>
  <c r="G4851" i="13"/>
  <c r="H4851" i="13"/>
  <c r="G4852" i="13"/>
  <c r="H4852" i="13"/>
  <c r="G4853" i="13"/>
  <c r="H4853" i="13"/>
  <c r="G4854" i="13"/>
  <c r="H4854" i="13"/>
  <c r="G4855" i="13"/>
  <c r="H4855" i="13"/>
  <c r="G4856" i="13"/>
  <c r="H4856" i="13"/>
  <c r="G4857" i="13"/>
  <c r="H4857" i="13"/>
  <c r="G4858" i="13"/>
  <c r="H4858" i="13"/>
  <c r="G4859" i="13"/>
  <c r="H4859" i="13"/>
  <c r="G4860" i="13"/>
  <c r="H4860" i="13"/>
  <c r="G4861" i="13"/>
  <c r="H4861" i="13"/>
  <c r="G4862" i="13"/>
  <c r="H4862" i="13"/>
  <c r="G4863" i="13"/>
  <c r="H4863" i="13"/>
  <c r="G4864" i="13"/>
  <c r="H4864" i="13"/>
  <c r="G4865" i="13"/>
  <c r="H4865" i="13"/>
  <c r="G4866" i="13"/>
  <c r="H4866" i="13"/>
  <c r="G4868" i="13"/>
  <c r="H4868" i="13"/>
  <c r="G4869" i="13"/>
  <c r="H4869" i="13"/>
  <c r="G4870" i="13"/>
  <c r="H4870" i="13"/>
  <c r="G4871" i="13"/>
  <c r="H4871" i="13"/>
  <c r="G4873" i="13"/>
  <c r="H4873" i="13"/>
  <c r="G4874" i="13"/>
  <c r="H4874" i="13"/>
  <c r="G4875" i="13"/>
  <c r="H4875" i="13"/>
  <c r="G4876" i="13"/>
  <c r="H4876" i="13"/>
  <c r="G4877" i="13"/>
  <c r="H4877" i="13"/>
  <c r="G4878" i="13"/>
  <c r="H4878" i="13"/>
  <c r="G4880" i="13"/>
  <c r="H4880" i="13"/>
  <c r="G4881" i="13"/>
  <c r="H4881" i="13"/>
  <c r="G4882" i="13"/>
  <c r="H4882" i="13"/>
  <c r="G4883" i="13"/>
  <c r="H4883" i="13"/>
  <c r="G4884" i="13"/>
  <c r="H4884" i="13"/>
  <c r="G4885" i="13"/>
  <c r="H4885" i="13"/>
  <c r="G4886" i="13"/>
  <c r="H4886" i="13"/>
  <c r="G4887" i="13"/>
  <c r="H4887" i="13"/>
  <c r="G4888" i="13"/>
  <c r="H4888" i="13"/>
  <c r="G4889" i="13"/>
  <c r="H4889" i="13"/>
  <c r="G4890" i="13"/>
  <c r="H4890" i="13"/>
  <c r="G4892" i="13"/>
  <c r="H4892" i="13"/>
  <c r="G4893" i="13"/>
  <c r="H4893" i="13"/>
  <c r="G4894" i="13"/>
  <c r="H4894" i="13"/>
  <c r="G4896" i="13"/>
  <c r="H4896" i="13"/>
  <c r="G4897" i="13"/>
  <c r="H4897" i="13"/>
  <c r="G4898" i="13"/>
  <c r="H4898" i="13"/>
  <c r="G4899" i="13"/>
  <c r="H4899" i="13"/>
  <c r="G4901" i="13"/>
  <c r="H4901" i="13"/>
  <c r="G4902" i="13"/>
  <c r="H4902" i="13"/>
  <c r="G4903" i="13"/>
  <c r="H4903" i="13"/>
  <c r="G4904" i="13"/>
  <c r="H4904" i="13"/>
  <c r="G4906" i="13"/>
  <c r="H4906" i="13"/>
  <c r="G4907" i="13"/>
  <c r="H4907" i="13"/>
  <c r="G4908" i="13"/>
  <c r="H4908" i="13"/>
  <c r="G4909" i="13"/>
  <c r="H4909" i="13"/>
  <c r="G4911" i="13"/>
  <c r="H4911" i="13"/>
  <c r="G4912" i="13"/>
  <c r="H4912" i="13"/>
  <c r="G4913" i="13"/>
  <c r="H4913" i="13"/>
  <c r="G4914" i="13"/>
  <c r="H4914" i="13"/>
  <c r="G4915" i="13"/>
  <c r="H4915" i="13"/>
  <c r="G4916" i="13"/>
  <c r="H4916" i="13"/>
  <c r="G4918" i="13"/>
  <c r="H4918" i="13"/>
  <c r="G4919" i="13"/>
  <c r="H4919" i="13"/>
  <c r="G4920" i="13"/>
  <c r="H4920" i="13"/>
  <c r="G4921" i="13"/>
  <c r="H4921" i="13"/>
  <c r="G4922" i="13"/>
  <c r="H4922" i="13"/>
  <c r="G4923" i="13"/>
  <c r="H4923" i="13"/>
  <c r="G4925" i="13"/>
  <c r="H4925" i="13"/>
  <c r="G4926" i="13"/>
  <c r="H4926" i="13"/>
  <c r="G4927" i="13"/>
  <c r="H4927" i="13"/>
  <c r="G4928" i="13"/>
  <c r="H4928" i="13"/>
  <c r="G4929" i="13"/>
  <c r="H4929" i="13"/>
  <c r="G4930" i="13"/>
  <c r="H4930" i="13"/>
  <c r="G4932" i="13"/>
  <c r="H4932" i="13"/>
  <c r="G4933" i="13"/>
  <c r="H4933" i="13"/>
  <c r="G4934" i="13"/>
  <c r="H4934" i="13"/>
  <c r="G4935" i="13"/>
  <c r="H4935" i="13"/>
  <c r="G4936" i="13"/>
  <c r="H4936" i="13"/>
  <c r="G4937" i="13"/>
  <c r="H4937" i="13"/>
  <c r="G4939" i="13"/>
  <c r="H4939" i="13"/>
  <c r="G4940" i="13"/>
  <c r="H4940" i="13"/>
  <c r="G4941" i="13"/>
  <c r="H4941" i="13"/>
  <c r="G4942" i="13"/>
  <c r="H4942" i="13"/>
  <c r="G4943" i="13"/>
  <c r="H4943" i="13"/>
  <c r="G4944" i="13"/>
  <c r="H4944" i="13"/>
  <c r="G4945" i="13"/>
  <c r="H4945" i="13"/>
  <c r="G4946" i="13"/>
  <c r="H4946" i="13"/>
  <c r="G4947" i="13"/>
  <c r="H4947" i="13"/>
  <c r="G4948" i="13"/>
  <c r="H4948" i="13"/>
  <c r="G4949" i="13"/>
  <c r="H4949" i="13"/>
  <c r="G4951" i="13"/>
  <c r="H4951" i="13"/>
  <c r="G4952" i="13"/>
  <c r="H4952" i="13"/>
  <c r="G4953" i="13"/>
  <c r="H4953" i="13"/>
  <c r="G4954" i="13"/>
  <c r="H4954" i="13"/>
  <c r="G4955" i="13"/>
  <c r="H4955" i="13"/>
  <c r="G4956" i="13"/>
  <c r="H4956" i="13"/>
  <c r="G4957" i="13"/>
  <c r="H4957" i="13"/>
  <c r="G4959" i="13"/>
  <c r="H4959" i="13"/>
  <c r="G4960" i="13"/>
  <c r="H4960" i="13"/>
  <c r="G4961" i="13"/>
  <c r="H4961" i="13"/>
  <c r="G4964" i="13"/>
  <c r="H4964" i="13"/>
  <c r="G4965" i="13"/>
  <c r="H4965" i="13"/>
  <c r="G4966" i="13"/>
  <c r="H4966" i="13"/>
  <c r="G4968" i="13"/>
  <c r="H4968" i="13"/>
  <c r="G4969" i="13"/>
  <c r="H4969" i="13"/>
  <c r="G4970" i="13"/>
  <c r="H4970" i="13"/>
  <c r="G4972" i="13"/>
  <c r="H4972" i="13"/>
  <c r="G4973" i="13"/>
  <c r="H4973" i="13"/>
  <c r="G4974" i="13"/>
  <c r="H4974" i="13"/>
  <c r="G4976" i="13"/>
  <c r="H4976" i="13"/>
  <c r="G4977" i="13"/>
  <c r="H4977" i="13"/>
  <c r="G4978" i="13"/>
  <c r="H4978" i="13"/>
  <c r="G4980" i="13"/>
  <c r="H4980" i="13"/>
  <c r="G4981" i="13"/>
  <c r="H4981" i="13"/>
  <c r="G4982" i="13"/>
  <c r="H4982" i="13"/>
  <c r="G4983" i="13"/>
  <c r="H4983" i="13"/>
  <c r="G4985" i="13"/>
  <c r="H4985" i="13"/>
  <c r="G4986" i="13"/>
  <c r="H4986" i="13"/>
  <c r="G4987" i="13"/>
  <c r="H4987" i="13"/>
  <c r="G4988" i="13"/>
  <c r="H4988" i="13"/>
  <c r="G4990" i="13"/>
  <c r="H4990" i="13"/>
  <c r="G4991" i="13"/>
  <c r="H4991" i="13"/>
  <c r="G4992" i="13"/>
  <c r="H4992" i="13"/>
  <c r="G4994" i="13"/>
  <c r="H4994" i="13"/>
  <c r="G4995" i="13"/>
  <c r="H4995" i="13"/>
  <c r="G4996" i="13"/>
  <c r="H4996" i="13"/>
  <c r="G4999" i="13"/>
  <c r="H4999" i="13"/>
  <c r="G5000" i="13"/>
  <c r="H5000" i="13"/>
  <c r="G5001" i="13"/>
  <c r="H5001" i="13"/>
  <c r="G5002" i="13"/>
  <c r="H5002" i="13"/>
  <c r="G5003" i="13"/>
  <c r="H5003" i="13"/>
  <c r="G5004" i="13"/>
  <c r="H5004" i="13"/>
  <c r="G5005" i="13"/>
  <c r="H5005" i="13"/>
  <c r="G5007" i="13"/>
  <c r="H5007" i="13"/>
  <c r="G5008" i="13"/>
  <c r="H5008" i="13"/>
  <c r="G5009" i="13"/>
  <c r="H5009" i="13"/>
  <c r="G5010" i="13"/>
  <c r="H5010" i="13"/>
  <c r="G5011" i="13"/>
  <c r="H5011" i="13"/>
  <c r="G5012" i="13"/>
  <c r="H5012" i="13"/>
  <c r="G5013" i="13"/>
  <c r="H5013" i="13"/>
  <c r="G5015" i="13"/>
  <c r="H5015" i="13"/>
  <c r="G5016" i="13"/>
  <c r="H5016" i="13"/>
  <c r="G5017" i="13"/>
  <c r="H5017" i="13"/>
  <c r="G5018" i="13"/>
  <c r="H5018" i="13"/>
  <c r="G5019" i="13"/>
  <c r="H5019" i="13"/>
  <c r="G5020" i="13"/>
  <c r="H5020" i="13"/>
  <c r="G5021" i="13"/>
  <c r="H5021" i="13"/>
  <c r="G5023" i="13"/>
  <c r="H5023" i="13"/>
  <c r="G5024" i="13"/>
  <c r="H5024" i="13"/>
  <c r="G5025" i="13"/>
  <c r="H5025" i="13"/>
  <c r="G5026" i="13"/>
  <c r="H5026" i="13"/>
  <c r="G5027" i="13"/>
  <c r="H5027" i="13"/>
  <c r="G5028" i="13"/>
  <c r="H5028" i="13"/>
  <c r="G5029" i="13"/>
  <c r="H5029" i="13"/>
  <c r="G5031" i="13"/>
  <c r="H5031" i="13"/>
  <c r="G5032" i="13"/>
  <c r="H5032" i="13"/>
  <c r="G5033" i="13"/>
  <c r="H5033" i="13"/>
  <c r="G5034" i="13"/>
  <c r="H5034" i="13"/>
  <c r="G5035" i="13"/>
  <c r="H5035" i="13"/>
  <c r="G5036" i="13"/>
  <c r="H5036" i="13"/>
  <c r="G5037" i="13"/>
  <c r="H5037" i="13"/>
  <c r="G5039" i="13"/>
  <c r="H5039" i="13"/>
  <c r="G5040" i="13"/>
  <c r="H5040" i="13"/>
  <c r="G5041" i="13"/>
  <c r="H5041" i="13"/>
  <c r="G5042" i="13"/>
  <c r="H5042" i="13"/>
  <c r="G5043" i="13"/>
  <c r="H5043" i="13"/>
  <c r="G5044" i="13"/>
  <c r="H5044" i="13"/>
  <c r="G5045" i="13"/>
  <c r="H5045" i="13"/>
  <c r="G5046" i="13"/>
  <c r="H5046" i="13"/>
  <c r="G5047" i="13"/>
  <c r="H5047" i="13"/>
  <c r="G5049" i="13"/>
  <c r="H5049" i="13"/>
  <c r="G5050" i="13"/>
  <c r="H5050" i="13"/>
  <c r="G5051" i="13"/>
  <c r="H5051" i="13"/>
  <c r="G5052" i="13"/>
  <c r="H5052" i="13"/>
  <c r="G5053" i="13"/>
  <c r="H5053" i="13"/>
  <c r="G5054" i="13"/>
  <c r="H5054" i="13"/>
  <c r="G5055" i="13"/>
  <c r="H5055" i="13"/>
  <c r="G5056" i="13"/>
  <c r="H5056" i="13"/>
  <c r="G5057" i="13"/>
  <c r="H5057" i="13"/>
  <c r="G5059" i="13"/>
  <c r="H5059" i="13"/>
  <c r="G5060" i="13"/>
  <c r="H5060" i="13"/>
  <c r="G5061" i="13"/>
  <c r="H5061" i="13"/>
  <c r="G5062" i="13"/>
  <c r="H5062" i="13"/>
  <c r="G5063" i="13"/>
  <c r="H5063" i="13"/>
  <c r="G5064" i="13"/>
  <c r="H5064" i="13"/>
  <c r="G5065" i="13"/>
  <c r="H5065" i="13"/>
  <c r="G5066" i="13"/>
  <c r="H5066" i="13"/>
  <c r="G5067" i="13"/>
  <c r="H5067" i="13"/>
  <c r="G5069" i="13"/>
  <c r="H5069" i="13"/>
  <c r="G5070" i="13"/>
  <c r="H5070" i="13"/>
  <c r="G5071" i="13"/>
  <c r="H5071" i="13"/>
  <c r="G5072" i="13"/>
  <c r="H5072" i="13"/>
  <c r="G5073" i="13"/>
  <c r="H5073" i="13"/>
  <c r="G5074" i="13"/>
  <c r="H5074" i="13"/>
  <c r="G5075" i="13"/>
  <c r="H5075" i="13"/>
  <c r="G5076" i="13"/>
  <c r="H5076" i="13"/>
  <c r="G5077" i="13"/>
  <c r="H5077" i="13"/>
  <c r="G5079" i="13"/>
  <c r="H5079" i="13"/>
  <c r="G5080" i="13"/>
  <c r="H5080" i="13"/>
  <c r="G5081" i="13"/>
  <c r="H5081" i="13"/>
  <c r="G5082" i="13"/>
  <c r="H5082" i="13"/>
  <c r="G5083" i="13"/>
  <c r="H5083" i="13"/>
  <c r="G5084" i="13"/>
  <c r="H5084" i="13"/>
  <c r="G5085" i="13"/>
  <c r="H5085" i="13"/>
  <c r="G5086" i="13"/>
  <c r="H5086" i="13"/>
  <c r="G5087" i="13"/>
  <c r="H5087" i="13"/>
  <c r="G5089" i="13"/>
  <c r="H5089" i="13"/>
  <c r="G5090" i="13"/>
  <c r="H5090" i="13"/>
  <c r="G5091" i="13"/>
  <c r="H5091" i="13"/>
  <c r="G5092" i="13"/>
  <c r="H5092" i="13"/>
  <c r="G5093" i="13"/>
  <c r="H5093" i="13"/>
  <c r="G5094" i="13"/>
  <c r="H5094" i="13"/>
  <c r="G5095" i="13"/>
  <c r="H5095" i="13"/>
  <c r="G5096" i="13"/>
  <c r="H5096" i="13"/>
  <c r="G5097" i="13"/>
  <c r="H5097" i="13"/>
  <c r="G5099" i="13"/>
  <c r="H5099" i="13"/>
  <c r="G5100" i="13"/>
  <c r="H5100" i="13"/>
  <c r="G5101" i="13"/>
  <c r="H5101" i="13"/>
  <c r="G5102" i="13"/>
  <c r="H5102" i="13"/>
  <c r="G5103" i="13"/>
  <c r="H5103" i="13"/>
  <c r="G5104" i="13"/>
  <c r="H5104" i="13"/>
  <c r="G5105" i="13"/>
  <c r="H5105" i="13"/>
  <c r="G5106" i="13"/>
  <c r="H5106" i="13"/>
  <c r="G5107" i="13"/>
  <c r="H5107" i="13"/>
  <c r="G5109" i="13"/>
  <c r="H5109" i="13"/>
  <c r="G5110" i="13"/>
  <c r="H5110" i="13"/>
  <c r="G5111" i="13"/>
  <c r="H5111" i="13"/>
  <c r="G5112" i="13"/>
  <c r="H5112" i="13"/>
  <c r="G5113" i="13"/>
  <c r="H5113" i="13"/>
  <c r="G5114" i="13"/>
  <c r="H5114" i="13"/>
  <c r="G5115" i="13"/>
  <c r="H5115" i="13"/>
  <c r="G5116" i="13"/>
  <c r="H5116" i="13"/>
  <c r="G5117" i="13"/>
  <c r="H5117" i="13"/>
  <c r="G5119" i="13"/>
  <c r="H5119" i="13"/>
  <c r="G5120" i="13"/>
  <c r="H5120" i="13"/>
  <c r="G5121" i="13"/>
  <c r="H5121" i="13"/>
  <c r="G5122" i="13"/>
  <c r="H5122" i="13"/>
  <c r="G5123" i="13"/>
  <c r="H5123" i="13"/>
  <c r="G5124" i="13"/>
  <c r="H5124" i="13"/>
  <c r="G5125" i="13"/>
  <c r="H5125" i="13"/>
  <c r="G5126" i="13"/>
  <c r="H5126" i="13"/>
  <c r="G5127" i="13"/>
  <c r="H5127" i="13"/>
  <c r="G5128" i="13"/>
  <c r="H5128" i="13"/>
  <c r="G5129" i="13"/>
  <c r="H5129" i="13"/>
  <c r="G5130" i="13"/>
  <c r="H5130" i="13"/>
  <c r="G5131" i="13"/>
  <c r="H5131" i="13"/>
  <c r="G5133" i="13"/>
  <c r="H5133" i="13"/>
  <c r="G5134" i="13"/>
  <c r="H5134" i="13"/>
  <c r="G5135" i="13"/>
  <c r="H5135" i="13"/>
  <c r="G5138" i="13"/>
  <c r="H5138" i="13"/>
  <c r="G5139" i="13"/>
  <c r="H5139" i="13"/>
  <c r="G5140" i="13"/>
  <c r="H5140" i="13"/>
  <c r="G5141" i="13"/>
  <c r="H5141" i="13"/>
  <c r="G5142" i="13"/>
  <c r="H5142" i="13"/>
  <c r="G5143" i="13"/>
  <c r="H5143" i="13"/>
  <c r="G5144" i="13"/>
  <c r="H5144" i="13"/>
  <c r="G5145" i="13"/>
  <c r="H5145" i="13"/>
  <c r="G5146" i="13"/>
  <c r="H5146" i="13"/>
  <c r="G5147" i="13"/>
  <c r="H5147" i="13"/>
  <c r="G5148" i="13"/>
  <c r="H5148" i="13"/>
  <c r="G5149" i="13"/>
  <c r="H5149" i="13"/>
  <c r="G5150" i="13"/>
  <c r="H5150" i="13"/>
  <c r="G5151" i="13"/>
  <c r="H5151" i="13"/>
  <c r="G5152" i="13"/>
  <c r="H5152" i="13"/>
  <c r="G5153" i="13"/>
  <c r="H5153" i="13"/>
  <c r="G5154" i="13"/>
  <c r="H5154" i="13"/>
  <c r="G5155" i="13"/>
  <c r="H5155" i="13"/>
  <c r="G5156" i="13"/>
  <c r="H5156" i="13"/>
  <c r="G5157" i="13"/>
  <c r="H5157" i="13"/>
  <c r="G5158" i="13"/>
  <c r="H5158" i="13"/>
  <c r="G5159" i="13"/>
  <c r="H5159" i="13"/>
  <c r="G5160" i="13"/>
  <c r="H5160" i="13"/>
  <c r="G5161" i="13"/>
  <c r="H5161" i="13"/>
  <c r="G5162" i="13"/>
  <c r="H5162" i="13"/>
  <c r="G5163" i="13"/>
  <c r="H5163" i="13"/>
  <c r="G5164" i="13"/>
  <c r="H5164" i="13"/>
  <c r="G5165" i="13"/>
  <c r="H5165" i="13"/>
  <c r="G5166" i="13"/>
  <c r="H5166" i="13"/>
  <c r="G5168" i="13"/>
  <c r="H5168" i="13"/>
  <c r="G5169" i="13"/>
  <c r="H5169" i="13"/>
  <c r="G5170" i="13"/>
  <c r="H5170" i="13"/>
  <c r="G5171" i="13"/>
  <c r="H5171" i="13"/>
  <c r="G5172" i="13"/>
  <c r="H5172" i="13"/>
  <c r="G5173" i="13"/>
  <c r="H5173" i="13"/>
  <c r="G5174" i="13"/>
  <c r="H5174" i="13"/>
  <c r="G5175" i="13"/>
  <c r="H5175" i="13"/>
  <c r="G5176" i="13"/>
  <c r="H5176" i="13"/>
  <c r="G5177" i="13"/>
  <c r="H5177" i="13"/>
  <c r="G5178" i="13"/>
  <c r="H5178" i="13"/>
  <c r="G5179" i="13"/>
  <c r="H5179" i="13"/>
  <c r="G5180" i="13"/>
  <c r="H5180" i="13"/>
  <c r="G5181" i="13"/>
  <c r="H5181" i="13"/>
  <c r="G5182" i="13"/>
  <c r="H5182" i="13"/>
  <c r="G5183" i="13"/>
  <c r="H5183" i="13"/>
  <c r="G5184" i="13"/>
  <c r="H5184" i="13"/>
  <c r="G5185" i="13"/>
  <c r="H5185" i="13"/>
  <c r="G5186" i="13"/>
  <c r="H5186" i="13"/>
  <c r="G5187" i="13"/>
  <c r="H5187" i="13"/>
  <c r="G5188" i="13"/>
  <c r="H5188" i="13"/>
  <c r="G5189" i="13"/>
  <c r="H5189" i="13"/>
  <c r="G5190" i="13"/>
  <c r="H5190" i="13"/>
  <c r="G5191" i="13"/>
  <c r="H5191" i="13"/>
  <c r="G5192" i="13"/>
  <c r="H5192" i="13"/>
  <c r="G5193" i="13"/>
  <c r="H5193" i="13"/>
  <c r="G5194" i="13"/>
  <c r="H5194" i="13"/>
  <c r="G5195" i="13"/>
  <c r="H5195" i="13"/>
  <c r="G5196" i="13"/>
  <c r="H5196" i="13"/>
  <c r="G5198" i="13"/>
  <c r="H5198" i="13"/>
  <c r="G5199" i="13"/>
  <c r="H5199" i="13"/>
  <c r="G5200" i="13"/>
  <c r="H5200" i="13"/>
  <c r="G5201" i="13"/>
  <c r="H5201" i="13"/>
  <c r="G5202" i="13"/>
  <c r="H5202" i="13"/>
  <c r="G5203" i="13"/>
  <c r="H5203" i="13"/>
  <c r="G5204" i="13"/>
  <c r="H5204" i="13"/>
  <c r="G5205" i="13"/>
  <c r="H5205" i="13"/>
  <c r="G5206" i="13"/>
  <c r="H5206" i="13"/>
  <c r="G5207" i="13"/>
  <c r="H5207" i="13"/>
  <c r="G5208" i="13"/>
  <c r="H5208" i="13"/>
  <c r="G5209" i="13"/>
  <c r="H5209" i="13"/>
  <c r="G5210" i="13"/>
  <c r="H5210" i="13"/>
  <c r="G5211" i="13"/>
  <c r="H5211" i="13"/>
  <c r="G5212" i="13"/>
  <c r="H5212" i="13"/>
  <c r="G5213" i="13"/>
  <c r="H5213" i="13"/>
  <c r="G5214" i="13"/>
  <c r="H5214" i="13"/>
  <c r="G5215" i="13"/>
  <c r="H5215" i="13"/>
  <c r="G5216" i="13"/>
  <c r="H5216" i="13"/>
  <c r="G5217" i="13"/>
  <c r="H5217" i="13"/>
  <c r="G5218" i="13"/>
  <c r="H5218" i="13"/>
  <c r="G5219" i="13"/>
  <c r="H5219" i="13"/>
  <c r="G5220" i="13"/>
  <c r="H5220" i="13"/>
  <c r="G5221" i="13"/>
  <c r="H5221" i="13"/>
  <c r="G5222" i="13"/>
  <c r="H5222" i="13"/>
  <c r="G5223" i="13"/>
  <c r="H5223" i="13"/>
  <c r="G5224" i="13"/>
  <c r="H5224" i="13"/>
  <c r="G5225" i="13"/>
  <c r="H5225" i="13"/>
  <c r="G5226" i="13"/>
  <c r="H5226" i="13"/>
  <c r="G5228" i="13"/>
  <c r="H5228" i="13"/>
  <c r="G5229" i="13"/>
  <c r="H5229" i="13"/>
  <c r="G5230" i="13"/>
  <c r="H5230" i="13"/>
  <c r="G5231" i="13"/>
  <c r="H5231" i="13"/>
  <c r="G5232" i="13"/>
  <c r="H5232" i="13"/>
  <c r="G5233" i="13"/>
  <c r="H5233" i="13"/>
  <c r="G5234" i="13"/>
  <c r="H5234" i="13"/>
  <c r="G5235" i="13"/>
  <c r="H5235" i="13"/>
  <c r="G5236" i="13"/>
  <c r="H5236" i="13"/>
  <c r="G5237" i="13"/>
  <c r="H5237" i="13"/>
  <c r="G5238" i="13"/>
  <c r="H5238" i="13"/>
  <c r="G5239" i="13"/>
  <c r="H5239" i="13"/>
  <c r="G5240" i="13"/>
  <c r="H5240" i="13"/>
  <c r="G5241" i="13"/>
  <c r="H5241" i="13"/>
  <c r="G5242" i="13"/>
  <c r="H5242" i="13"/>
  <c r="G5243" i="13"/>
  <c r="H5243" i="13"/>
  <c r="G5244" i="13"/>
  <c r="H5244" i="13"/>
  <c r="G5245" i="13"/>
  <c r="H5245" i="13"/>
  <c r="G5246" i="13"/>
  <c r="H5246" i="13"/>
  <c r="G5247" i="13"/>
  <c r="H5247" i="13"/>
  <c r="G5248" i="13"/>
  <c r="H5248" i="13"/>
  <c r="G5249" i="13"/>
  <c r="H5249" i="13"/>
  <c r="G5250" i="13"/>
  <c r="H5250" i="13"/>
  <c r="G5251" i="13"/>
  <c r="H5251" i="13"/>
  <c r="G5252" i="13"/>
  <c r="H5252" i="13"/>
  <c r="G5253" i="13"/>
  <c r="H5253" i="13"/>
  <c r="G5254" i="13"/>
  <c r="H5254" i="13"/>
  <c r="G5255" i="13"/>
  <c r="H5255" i="13"/>
  <c r="G5256" i="13"/>
  <c r="H5256" i="13"/>
  <c r="G5258" i="13"/>
  <c r="H5258" i="13"/>
  <c r="G5259" i="13"/>
  <c r="H5259" i="13"/>
  <c r="G5260" i="13"/>
  <c r="H5260" i="13"/>
  <c r="G5261" i="13"/>
  <c r="H5261" i="13"/>
  <c r="G5262" i="13"/>
  <c r="H5262" i="13"/>
  <c r="G5263" i="13"/>
  <c r="H5263" i="13"/>
  <c r="G5264" i="13"/>
  <c r="H5264" i="13"/>
  <c r="G5265" i="13"/>
  <c r="H5265" i="13"/>
  <c r="G5266" i="13"/>
  <c r="H5266" i="13"/>
  <c r="G5267" i="13"/>
  <c r="H5267" i="13"/>
  <c r="G5268" i="13"/>
  <c r="H5268" i="13"/>
  <c r="G5269" i="13"/>
  <c r="H5269" i="13"/>
  <c r="G5270" i="13"/>
  <c r="H5270" i="13"/>
  <c r="G5271" i="13"/>
  <c r="H5271" i="13"/>
  <c r="G5272" i="13"/>
  <c r="H5272" i="13"/>
  <c r="G5273" i="13"/>
  <c r="H5273" i="13"/>
  <c r="G5274" i="13"/>
  <c r="H5274" i="13"/>
  <c r="G5275" i="13"/>
  <c r="H5275" i="13"/>
  <c r="G5276" i="13"/>
  <c r="H5276" i="13"/>
  <c r="G5277" i="13"/>
  <c r="H5277" i="13"/>
  <c r="G5278" i="13"/>
  <c r="H5278" i="13"/>
  <c r="G5279" i="13"/>
  <c r="H5279" i="13"/>
  <c r="G5280" i="13"/>
  <c r="H5280" i="13"/>
  <c r="G5281" i="13"/>
  <c r="H5281" i="13"/>
  <c r="G5282" i="13"/>
  <c r="H5282" i="13"/>
  <c r="G5283" i="13"/>
  <c r="H5283" i="13"/>
  <c r="G5284" i="13"/>
  <c r="H5284" i="13"/>
  <c r="G5285" i="13"/>
  <c r="H5285" i="13"/>
  <c r="G5286" i="13"/>
  <c r="H5286" i="13"/>
  <c r="G5288" i="13"/>
  <c r="H5288" i="13"/>
  <c r="G5289" i="13"/>
  <c r="H5289" i="13"/>
  <c r="G5290" i="13"/>
  <c r="H5290" i="13"/>
  <c r="G5291" i="13"/>
  <c r="H5291" i="13"/>
  <c r="G5292" i="13"/>
  <c r="H5292" i="13"/>
  <c r="G5293" i="13"/>
  <c r="H5293" i="13"/>
  <c r="G5294" i="13"/>
  <c r="H5294" i="13"/>
  <c r="G5295" i="13"/>
  <c r="H5295" i="13"/>
  <c r="G5296" i="13"/>
  <c r="H5296" i="13"/>
  <c r="G5297" i="13"/>
  <c r="H5297" i="13"/>
  <c r="G5298" i="13"/>
  <c r="H5298" i="13"/>
  <c r="G5299" i="13"/>
  <c r="H5299" i="13"/>
  <c r="G5300" i="13"/>
  <c r="H5300" i="13"/>
  <c r="G5301" i="13"/>
  <c r="H5301" i="13"/>
  <c r="G5302" i="13"/>
  <c r="H5302" i="13"/>
  <c r="G5303" i="13"/>
  <c r="H5303" i="13"/>
  <c r="G5304" i="13"/>
  <c r="H5304" i="13"/>
  <c r="G5305" i="13"/>
  <c r="H5305" i="13"/>
  <c r="G5306" i="13"/>
  <c r="H5306" i="13"/>
  <c r="G5307" i="13"/>
  <c r="H5307" i="13"/>
  <c r="G5308" i="13"/>
  <c r="H5308" i="13"/>
  <c r="G5309" i="13"/>
  <c r="H5309" i="13"/>
  <c r="G5310" i="13"/>
  <c r="H5310" i="13"/>
  <c r="G5311" i="13"/>
  <c r="H5311" i="13"/>
  <c r="G5312" i="13"/>
  <c r="H5312" i="13"/>
  <c r="G5313" i="13"/>
  <c r="H5313" i="13"/>
  <c r="G5314" i="13"/>
  <c r="H5314" i="13"/>
  <c r="G5315" i="13"/>
  <c r="H5315" i="13"/>
  <c r="G5316" i="13"/>
  <c r="H5316" i="13"/>
  <c r="G5318" i="13"/>
  <c r="H5318" i="13"/>
  <c r="G5319" i="13"/>
  <c r="H5319" i="13"/>
  <c r="G5320" i="13"/>
  <c r="H5320" i="13"/>
  <c r="G5321" i="13"/>
  <c r="H5321" i="13"/>
  <c r="G5322" i="13"/>
  <c r="H5322" i="13"/>
  <c r="G5323" i="13"/>
  <c r="H5323" i="13"/>
  <c r="G5324" i="13"/>
  <c r="H5324" i="13"/>
  <c r="G5325" i="13"/>
  <c r="H5325" i="13"/>
  <c r="G5326" i="13"/>
  <c r="H5326" i="13"/>
  <c r="G5327" i="13"/>
  <c r="H5327" i="13"/>
  <c r="G5328" i="13"/>
  <c r="H5328" i="13"/>
  <c r="G5329" i="13"/>
  <c r="H5329" i="13"/>
  <c r="G5330" i="13"/>
  <c r="H5330" i="13"/>
  <c r="G5331" i="13"/>
  <c r="H5331" i="13"/>
  <c r="G5332" i="13"/>
  <c r="H5332" i="13"/>
  <c r="G5333" i="13"/>
  <c r="H5333" i="13"/>
  <c r="G5334" i="13"/>
  <c r="H5334" i="13"/>
  <c r="G5335" i="13"/>
  <c r="H5335" i="13"/>
  <c r="G5336" i="13"/>
  <c r="H5336" i="13"/>
  <c r="G5337" i="13"/>
  <c r="H5337" i="13"/>
  <c r="G5338" i="13"/>
  <c r="H5338" i="13"/>
  <c r="G5339" i="13"/>
  <c r="H5339" i="13"/>
  <c r="G5340" i="13"/>
  <c r="H5340" i="13"/>
  <c r="G5341" i="13"/>
  <c r="H5341" i="13"/>
  <c r="G5342" i="13"/>
  <c r="H5342" i="13"/>
  <c r="G5343" i="13"/>
  <c r="H5343" i="13"/>
  <c r="G5344" i="13"/>
  <c r="H5344" i="13"/>
  <c r="G5345" i="13"/>
  <c r="H5345" i="13"/>
  <c r="G5346" i="13"/>
  <c r="H5346" i="13"/>
  <c r="G5348" i="13"/>
  <c r="H5348" i="13"/>
  <c r="G5349" i="13"/>
  <c r="H5349" i="13"/>
  <c r="G5350" i="13"/>
  <c r="H5350" i="13"/>
  <c r="G5351" i="13"/>
  <c r="H5351" i="13"/>
  <c r="G5352" i="13"/>
  <c r="H5352" i="13"/>
  <c r="G5353" i="13"/>
  <c r="H5353" i="13"/>
  <c r="G5354" i="13"/>
  <c r="H5354" i="13"/>
  <c r="G5355" i="13"/>
  <c r="H5355" i="13"/>
  <c r="G5356" i="13"/>
  <c r="H5356" i="13"/>
  <c r="G5357" i="13"/>
  <c r="H5357" i="13"/>
  <c r="G5358" i="13"/>
  <c r="H5358" i="13"/>
  <c r="G5359" i="13"/>
  <c r="H5359" i="13"/>
  <c r="G5360" i="13"/>
  <c r="H5360" i="13"/>
  <c r="G5361" i="13"/>
  <c r="H5361" i="13"/>
  <c r="G5362" i="13"/>
  <c r="H5362" i="13"/>
  <c r="G5363" i="13"/>
  <c r="H5363" i="13"/>
  <c r="G5364" i="13"/>
  <c r="H5364" i="13"/>
  <c r="G5365" i="13"/>
  <c r="H5365" i="13"/>
  <c r="G5366" i="13"/>
  <c r="H5366" i="13"/>
  <c r="G5367" i="13"/>
  <c r="H5367" i="13"/>
  <c r="G5368" i="13"/>
  <c r="H5368" i="13"/>
  <c r="G5369" i="13"/>
  <c r="H5369" i="13"/>
  <c r="G5370" i="13"/>
  <c r="H5370" i="13"/>
  <c r="G5371" i="13"/>
  <c r="H5371" i="13"/>
  <c r="G5372" i="13"/>
  <c r="H5372" i="13"/>
  <c r="G5373" i="13"/>
  <c r="H5373" i="13"/>
  <c r="G5374" i="13"/>
  <c r="H5374" i="13"/>
  <c r="G5375" i="13"/>
  <c r="H5375" i="13"/>
  <c r="G5376" i="13"/>
  <c r="H5376" i="13"/>
  <c r="G5378" i="13"/>
  <c r="H5378" i="13"/>
  <c r="G5379" i="13"/>
  <c r="H5379" i="13"/>
  <c r="G5380" i="13"/>
  <c r="H5380" i="13"/>
  <c r="G5381" i="13"/>
  <c r="H5381" i="13"/>
  <c r="G5382" i="13"/>
  <c r="H5382" i="13"/>
  <c r="G5383" i="13"/>
  <c r="H5383" i="13"/>
  <c r="G5384" i="13"/>
  <c r="H5384" i="13"/>
  <c r="G5385" i="13"/>
  <c r="H5385" i="13"/>
  <c r="G5386" i="13"/>
  <c r="H5386" i="13"/>
  <c r="G5387" i="13"/>
  <c r="H5387" i="13"/>
  <c r="G5388" i="13"/>
  <c r="H5388" i="13"/>
  <c r="G5389" i="13"/>
  <c r="H5389" i="13"/>
  <c r="G5390" i="13"/>
  <c r="H5390" i="13"/>
  <c r="G5391" i="13"/>
  <c r="H5391" i="13"/>
  <c r="G5392" i="13"/>
  <c r="H5392" i="13"/>
  <c r="G5393" i="13"/>
  <c r="H5393" i="13"/>
  <c r="G5394" i="13"/>
  <c r="H5394" i="13"/>
  <c r="G5395" i="13"/>
  <c r="H5395" i="13"/>
  <c r="G5396" i="13"/>
  <c r="H5396" i="13"/>
  <c r="G5397" i="13"/>
  <c r="H5397" i="13"/>
  <c r="G5398" i="13"/>
  <c r="H5398" i="13"/>
  <c r="G5399" i="13"/>
  <c r="H5399" i="13"/>
  <c r="G5400" i="13"/>
  <c r="H5400" i="13"/>
  <c r="G5401" i="13"/>
  <c r="H5401" i="13"/>
  <c r="G5402" i="13"/>
  <c r="H5402" i="13"/>
  <c r="G5403" i="13"/>
  <c r="H5403" i="13"/>
  <c r="G5404" i="13"/>
  <c r="H5404" i="13"/>
  <c r="G5405" i="13"/>
  <c r="H5405" i="13"/>
  <c r="G5406" i="13"/>
  <c r="H5406" i="13"/>
  <c r="G5408" i="13"/>
  <c r="H5408" i="13"/>
  <c r="G5409" i="13"/>
  <c r="H5409" i="13"/>
  <c r="G5410" i="13"/>
  <c r="H5410" i="13"/>
  <c r="G5411" i="13"/>
  <c r="H5411" i="13"/>
  <c r="G5412" i="13"/>
  <c r="H5412" i="13"/>
  <c r="G5413" i="13"/>
  <c r="H5413" i="13"/>
  <c r="G5414" i="13"/>
  <c r="H5414" i="13"/>
  <c r="G5415" i="13"/>
  <c r="H5415" i="13"/>
  <c r="G5416" i="13"/>
  <c r="H5416" i="13"/>
  <c r="G5417" i="13"/>
  <c r="H5417" i="13"/>
  <c r="G5418" i="13"/>
  <c r="H5418" i="13"/>
  <c r="G5419" i="13"/>
  <c r="H5419" i="13"/>
  <c r="G5420" i="13"/>
  <c r="H5420" i="13"/>
  <c r="G5421" i="13"/>
  <c r="H5421" i="13"/>
  <c r="G5422" i="13"/>
  <c r="H5422" i="13"/>
  <c r="G5423" i="13"/>
  <c r="H5423" i="13"/>
  <c r="G5424" i="13"/>
  <c r="H5424" i="13"/>
  <c r="G5425" i="13"/>
  <c r="H5425" i="13"/>
  <c r="G5426" i="13"/>
  <c r="H5426" i="13"/>
  <c r="G5427" i="13"/>
  <c r="H5427" i="13"/>
  <c r="G5428" i="13"/>
  <c r="H5428" i="13"/>
  <c r="G5429" i="13"/>
  <c r="H5429" i="13"/>
  <c r="G5430" i="13"/>
  <c r="H5430" i="13"/>
  <c r="G5431" i="13"/>
  <c r="H5431" i="13"/>
  <c r="G5432" i="13"/>
  <c r="H5432" i="13"/>
  <c r="G5433" i="13"/>
  <c r="H5433" i="13"/>
  <c r="G5434" i="13"/>
  <c r="H5434" i="13"/>
  <c r="G5435" i="13"/>
  <c r="H5435" i="13"/>
  <c r="G5436" i="13"/>
  <c r="H5436" i="13"/>
  <c r="G5438" i="13"/>
  <c r="H5438" i="13"/>
  <c r="G5439" i="13"/>
  <c r="H5439" i="13"/>
  <c r="G5440" i="13"/>
  <c r="H5440" i="13"/>
  <c r="G5441" i="13"/>
  <c r="H5441" i="13"/>
  <c r="G5442" i="13"/>
  <c r="H5442" i="13"/>
  <c r="G5443" i="13"/>
  <c r="H5443" i="13"/>
  <c r="G5444" i="13"/>
  <c r="H5444" i="13"/>
  <c r="G5445" i="13"/>
  <c r="H5445" i="13"/>
  <c r="G5446" i="13"/>
  <c r="H5446" i="13"/>
  <c r="G5447" i="13"/>
  <c r="H5447" i="13"/>
  <c r="G5448" i="13"/>
  <c r="H5448" i="13"/>
  <c r="G5449" i="13"/>
  <c r="H5449" i="13"/>
  <c r="G5450" i="13"/>
  <c r="H5450" i="13"/>
  <c r="G5451" i="13"/>
  <c r="H5451" i="13"/>
  <c r="G5452" i="13"/>
  <c r="H5452" i="13"/>
  <c r="G5453" i="13"/>
  <c r="H5453" i="13"/>
  <c r="G5454" i="13"/>
  <c r="H5454" i="13"/>
  <c r="G5455" i="13"/>
  <c r="H5455" i="13"/>
  <c r="G5456" i="13"/>
  <c r="H5456" i="13"/>
  <c r="G5457" i="13"/>
  <c r="H5457" i="13"/>
  <c r="G5458" i="13"/>
  <c r="H5458" i="13"/>
  <c r="G5459" i="13"/>
  <c r="H5459" i="13"/>
  <c r="G5460" i="13"/>
  <c r="H5460" i="13"/>
  <c r="G5461" i="13"/>
  <c r="H5461" i="13"/>
  <c r="G5462" i="13"/>
  <c r="H5462" i="13"/>
  <c r="G5463" i="13"/>
  <c r="H5463" i="13"/>
  <c r="G5464" i="13"/>
  <c r="H5464" i="13"/>
  <c r="G5465" i="13"/>
  <c r="H5465" i="13"/>
  <c r="G5466" i="13"/>
  <c r="H5466" i="13"/>
  <c r="G5468" i="13"/>
  <c r="H5468" i="13"/>
  <c r="G5469" i="13"/>
  <c r="H5469" i="13"/>
  <c r="G5470" i="13"/>
  <c r="H5470" i="13"/>
  <c r="G5471" i="13"/>
  <c r="H5471" i="13"/>
  <c r="G5472" i="13"/>
  <c r="H5472" i="13"/>
  <c r="G5473" i="13"/>
  <c r="H5473" i="13"/>
  <c r="G5474" i="13"/>
  <c r="H5474" i="13"/>
  <c r="G5475" i="13"/>
  <c r="H5475" i="13"/>
  <c r="G5476" i="13"/>
  <c r="H5476" i="13"/>
  <c r="G5477" i="13"/>
  <c r="H5477" i="13"/>
  <c r="G5478" i="13"/>
  <c r="H5478" i="13"/>
  <c r="G5479" i="13"/>
  <c r="H5479" i="13"/>
  <c r="G5480" i="13"/>
  <c r="H5480" i="13"/>
  <c r="G5481" i="13"/>
  <c r="H5481" i="13"/>
  <c r="G5482" i="13"/>
  <c r="H5482" i="13"/>
  <c r="G5483" i="13"/>
  <c r="H5483" i="13"/>
  <c r="G5484" i="13"/>
  <c r="H5484" i="13"/>
  <c r="G5485" i="13"/>
  <c r="H5485" i="13"/>
  <c r="G5486" i="13"/>
  <c r="H5486" i="13"/>
  <c r="G5487" i="13"/>
  <c r="H5487" i="13"/>
  <c r="G5488" i="13"/>
  <c r="H5488" i="13"/>
  <c r="G5489" i="13"/>
  <c r="H5489" i="13"/>
  <c r="G5490" i="13"/>
  <c r="H5490" i="13"/>
  <c r="G5491" i="13"/>
  <c r="H5491" i="13"/>
  <c r="G5492" i="13"/>
  <c r="H5492" i="13"/>
  <c r="G5493" i="13"/>
  <c r="H5493" i="13"/>
  <c r="G5494" i="13"/>
  <c r="H5494" i="13"/>
  <c r="G5495" i="13"/>
  <c r="H5495" i="13"/>
  <c r="G5496" i="13"/>
  <c r="H5496" i="13"/>
  <c r="G5498" i="13"/>
  <c r="H5498" i="13"/>
  <c r="G5499" i="13"/>
  <c r="H5499" i="13"/>
  <c r="G5500" i="13"/>
  <c r="H5500" i="13"/>
  <c r="G5501" i="13"/>
  <c r="H5501" i="13"/>
  <c r="G5502" i="13"/>
  <c r="H5502" i="13"/>
  <c r="G5503" i="13"/>
  <c r="H5503" i="13"/>
  <c r="G5504" i="13"/>
  <c r="H5504" i="13"/>
  <c r="G5505" i="13"/>
  <c r="H5505" i="13"/>
  <c r="G5506" i="13"/>
  <c r="H5506" i="13"/>
  <c r="G5507" i="13"/>
  <c r="H5507" i="13"/>
  <c r="G5508" i="13"/>
  <c r="H5508" i="13"/>
  <c r="G5509" i="13"/>
  <c r="H5509" i="13"/>
  <c r="G5510" i="13"/>
  <c r="H5510" i="13"/>
  <c r="G5511" i="13"/>
  <c r="H5511" i="13"/>
  <c r="G5512" i="13"/>
  <c r="H5512" i="13"/>
  <c r="G5513" i="13"/>
  <c r="H5513" i="13"/>
  <c r="G5514" i="13"/>
  <c r="H5514" i="13"/>
  <c r="G5515" i="13"/>
  <c r="H5515" i="13"/>
  <c r="G5516" i="13"/>
  <c r="H5516" i="13"/>
  <c r="G5517" i="13"/>
  <c r="H5517" i="13"/>
  <c r="G5518" i="13"/>
  <c r="H5518" i="13"/>
  <c r="G5519" i="13"/>
  <c r="H5519" i="13"/>
  <c r="G5520" i="13"/>
  <c r="H5520" i="13"/>
  <c r="G5521" i="13"/>
  <c r="H5521" i="13"/>
  <c r="G5522" i="13"/>
  <c r="H5522" i="13"/>
  <c r="G5523" i="13"/>
  <c r="H5523" i="13"/>
  <c r="G5524" i="13"/>
  <c r="H5524" i="13"/>
  <c r="G5525" i="13"/>
  <c r="H5525" i="13"/>
  <c r="G5526" i="13"/>
  <c r="H5526" i="13"/>
  <c r="G5528" i="13"/>
  <c r="H5528" i="13"/>
  <c r="G5529" i="13"/>
  <c r="H5529" i="13"/>
  <c r="G5530" i="13"/>
  <c r="H5530" i="13"/>
  <c r="G5531" i="13"/>
  <c r="H5531" i="13"/>
  <c r="G5532" i="13"/>
  <c r="H5532" i="13"/>
  <c r="G5533" i="13"/>
  <c r="H5533" i="13"/>
  <c r="G5534" i="13"/>
  <c r="H5534" i="13"/>
  <c r="G5535" i="13"/>
  <c r="H5535" i="13"/>
  <c r="G5536" i="13"/>
  <c r="H5536" i="13"/>
  <c r="G5537" i="13"/>
  <c r="H5537" i="13"/>
  <c r="G5538" i="13"/>
  <c r="H5538" i="13"/>
  <c r="G5539" i="13"/>
  <c r="H5539" i="13"/>
  <c r="G5540" i="13"/>
  <c r="H5540" i="13"/>
  <c r="G5541" i="13"/>
  <c r="H5541" i="13"/>
  <c r="G5542" i="13"/>
  <c r="H5542" i="13"/>
  <c r="G5543" i="13"/>
  <c r="H5543" i="13"/>
  <c r="G5544" i="13"/>
  <c r="H5544" i="13"/>
  <c r="G5545" i="13"/>
  <c r="H5545" i="13"/>
  <c r="G5546" i="13"/>
  <c r="H5546" i="13"/>
  <c r="G5547" i="13"/>
  <c r="H5547" i="13"/>
  <c r="G5548" i="13"/>
  <c r="H5548" i="13"/>
  <c r="G5549" i="13"/>
  <c r="H5549" i="13"/>
  <c r="G5550" i="13"/>
  <c r="H5550" i="13"/>
  <c r="G5551" i="13"/>
  <c r="H5551" i="13"/>
  <c r="G5552" i="13"/>
  <c r="H5552" i="13"/>
  <c r="G5553" i="13"/>
  <c r="H5553" i="13"/>
  <c r="G5554" i="13"/>
  <c r="H5554" i="13"/>
  <c r="G5555" i="13"/>
  <c r="H5555" i="13"/>
  <c r="G5556" i="13"/>
  <c r="H5556" i="13"/>
  <c r="G5559" i="13"/>
  <c r="H5559" i="13"/>
  <c r="G5560" i="13"/>
  <c r="H5560" i="13"/>
  <c r="G5562" i="13"/>
  <c r="H5562" i="13"/>
  <c r="G5563" i="13"/>
  <c r="H5563" i="13"/>
  <c r="G5565" i="13"/>
  <c r="H5565" i="13"/>
  <c r="G5566" i="13"/>
  <c r="H5566" i="13"/>
  <c r="G5568" i="13"/>
  <c r="H5568" i="13"/>
  <c r="G5569" i="13"/>
  <c r="H5569" i="13"/>
  <c r="G5571" i="13"/>
  <c r="H5571" i="13"/>
  <c r="G5572" i="13"/>
  <c r="H5572" i="13"/>
  <c r="G5574" i="13"/>
  <c r="H5574" i="13"/>
  <c r="G5575" i="13"/>
  <c r="H5575" i="13"/>
  <c r="G5577" i="13"/>
  <c r="H5577" i="13"/>
  <c r="G5578" i="13"/>
  <c r="H5578" i="13"/>
  <c r="G5580" i="13"/>
  <c r="H5580" i="13"/>
  <c r="G5581" i="13"/>
  <c r="H5581" i="13"/>
  <c r="G5583" i="13"/>
  <c r="H5583" i="13"/>
  <c r="G5584" i="13"/>
  <c r="H5584" i="13"/>
  <c r="G5586" i="13"/>
  <c r="H5586" i="13"/>
  <c r="G5587" i="13"/>
  <c r="H5587" i="13"/>
  <c r="G5589" i="13"/>
  <c r="H5589" i="13"/>
  <c r="G5590" i="13"/>
  <c r="H5590" i="13"/>
  <c r="G5592" i="13"/>
  <c r="H5592" i="13"/>
  <c r="G5593" i="13"/>
  <c r="H5593" i="13"/>
  <c r="G5595" i="13"/>
  <c r="H5595" i="13"/>
  <c r="G5596" i="13"/>
  <c r="H5596" i="13"/>
  <c r="G5598" i="13"/>
  <c r="H5598" i="13"/>
  <c r="G5599" i="13"/>
  <c r="H5599" i="13"/>
  <c r="G5601" i="13"/>
  <c r="H5601" i="13"/>
  <c r="G5602" i="13"/>
  <c r="H5602" i="13"/>
  <c r="G5604" i="13"/>
  <c r="H5604" i="13"/>
  <c r="G5605" i="13"/>
  <c r="H5605" i="13"/>
  <c r="G5607" i="13"/>
  <c r="H5607" i="13"/>
  <c r="G5608" i="13"/>
  <c r="H5608" i="13"/>
  <c r="G5610" i="13"/>
  <c r="H5610" i="13"/>
  <c r="G5611" i="13"/>
  <c r="H5611" i="13"/>
  <c r="G5613" i="13"/>
  <c r="H5613" i="13"/>
  <c r="G5614" i="13"/>
  <c r="H5614" i="13"/>
  <c r="G5616" i="13"/>
  <c r="H5616" i="13"/>
  <c r="G5617" i="13"/>
  <c r="H5617" i="13"/>
  <c r="G5619" i="13"/>
  <c r="H5619" i="13"/>
  <c r="G5620" i="13"/>
  <c r="H5620" i="13"/>
  <c r="G5622" i="13"/>
  <c r="H5622" i="13"/>
  <c r="G5623" i="13"/>
  <c r="H5623" i="13"/>
  <c r="G5625" i="13"/>
  <c r="H5625" i="13"/>
  <c r="G5626" i="13"/>
  <c r="H5626" i="13"/>
  <c r="G5628" i="13"/>
  <c r="H5628" i="13"/>
  <c r="G5629" i="13"/>
  <c r="H5629" i="13"/>
  <c r="G5630" i="13"/>
  <c r="H5630" i="13"/>
  <c r="G5631" i="13"/>
  <c r="H5631" i="13"/>
  <c r="G5632" i="13"/>
  <c r="H5632" i="13"/>
  <c r="G5634" i="13"/>
  <c r="H5634" i="13"/>
  <c r="G5635" i="13"/>
  <c r="H5635" i="13"/>
  <c r="G5637" i="13"/>
  <c r="H5637" i="13"/>
  <c r="G5638" i="13"/>
  <c r="H5638" i="13"/>
  <c r="G5640" i="13"/>
  <c r="H5640" i="13"/>
  <c r="G5641" i="13"/>
  <c r="H5641" i="13"/>
  <c r="G5643" i="13"/>
  <c r="H5643" i="13"/>
  <c r="G5644" i="13"/>
  <c r="H5644" i="13"/>
  <c r="G5646" i="13"/>
  <c r="H5646" i="13"/>
  <c r="G5647" i="13"/>
  <c r="H5647" i="13"/>
  <c r="G5648" i="13"/>
  <c r="H5648" i="13"/>
  <c r="G5649" i="13"/>
  <c r="H5649" i="13"/>
  <c r="G5651" i="13"/>
  <c r="H5651" i="13"/>
  <c r="G5652" i="13"/>
  <c r="H5652" i="13"/>
  <c r="G5654" i="13"/>
  <c r="H5654" i="13"/>
  <c r="G5655" i="13"/>
  <c r="H5655" i="13"/>
  <c r="G5658" i="13"/>
  <c r="H5658" i="13"/>
  <c r="G5659" i="13"/>
  <c r="H5659" i="13"/>
  <c r="G5660" i="13"/>
  <c r="H5660" i="13"/>
  <c r="G5661" i="13"/>
  <c r="H5661" i="13"/>
  <c r="G5662" i="13"/>
  <c r="H5662" i="13"/>
  <c r="G5663" i="13"/>
  <c r="H5663" i="13"/>
  <c r="G5664" i="13"/>
  <c r="H5664" i="13"/>
  <c r="G5665" i="13"/>
  <c r="H5665" i="13"/>
  <c r="G5666" i="13"/>
  <c r="H5666" i="13"/>
  <c r="G5667" i="13"/>
  <c r="H5667" i="13"/>
  <c r="G5668" i="13"/>
  <c r="H5668" i="13"/>
  <c r="G5669" i="13"/>
  <c r="H5669" i="13"/>
  <c r="G5670" i="13"/>
  <c r="H5670" i="13"/>
  <c r="G5671" i="13"/>
  <c r="H5671" i="13"/>
  <c r="G5672" i="13"/>
  <c r="H5672" i="13"/>
  <c r="G5673" i="13"/>
  <c r="H5673" i="13"/>
  <c r="G5674" i="13"/>
  <c r="H5674" i="13"/>
  <c r="G5675" i="13"/>
  <c r="H5675" i="13"/>
  <c r="G5676" i="13"/>
  <c r="H5676" i="13"/>
  <c r="G5677" i="13"/>
  <c r="H5677" i="13"/>
  <c r="G5679" i="13"/>
  <c r="H5679" i="13"/>
  <c r="G5680" i="13"/>
  <c r="H5680" i="13"/>
  <c r="G5681" i="13"/>
  <c r="H5681" i="13"/>
  <c r="G5682" i="13"/>
  <c r="H5682" i="13"/>
  <c r="G5683" i="13"/>
  <c r="H5683" i="13"/>
  <c r="G5684" i="13"/>
  <c r="H5684" i="13"/>
  <c r="G5685" i="13"/>
  <c r="H5685" i="13"/>
  <c r="G5686" i="13"/>
  <c r="H5686" i="13"/>
  <c r="G5687" i="13"/>
  <c r="H5687" i="13"/>
  <c r="G5690" i="13"/>
  <c r="H5690" i="13"/>
  <c r="G5691" i="13"/>
  <c r="H5691" i="13"/>
  <c r="G5692" i="13"/>
  <c r="H5692" i="13"/>
  <c r="G5693" i="13"/>
  <c r="H5693" i="13"/>
  <c r="G5694" i="13"/>
  <c r="H5694" i="13"/>
  <c r="G5695" i="13"/>
  <c r="H5695" i="13"/>
  <c r="G5696" i="13"/>
  <c r="H5696" i="13"/>
  <c r="G5698" i="13"/>
  <c r="H5698" i="13"/>
  <c r="G5699" i="13"/>
  <c r="H5699" i="13"/>
  <c r="G5700" i="13"/>
  <c r="H5700" i="13"/>
  <c r="G5701" i="13"/>
  <c r="H5701" i="13"/>
  <c r="G5702" i="13"/>
  <c r="H5702" i="13"/>
  <c r="G5704" i="13"/>
  <c r="H5704" i="13"/>
  <c r="G5705" i="13"/>
  <c r="H5705" i="13"/>
  <c r="G5706" i="13"/>
  <c r="H5706" i="13"/>
  <c r="G5707" i="13"/>
  <c r="H5707" i="13"/>
  <c r="G5708" i="13"/>
  <c r="H5708" i="13"/>
  <c r="G5709" i="13"/>
  <c r="H5709" i="13"/>
  <c r="G5710" i="13"/>
  <c r="H5710" i="13"/>
  <c r="G5711" i="13"/>
  <c r="H5711" i="13"/>
  <c r="G5712" i="13"/>
  <c r="H5712" i="13"/>
  <c r="G5713" i="13"/>
  <c r="H5713" i="13"/>
  <c r="G5714" i="13"/>
  <c r="H5714" i="13"/>
  <c r="G5715" i="13"/>
  <c r="H5715" i="13"/>
  <c r="G5717" i="13"/>
  <c r="H5717" i="13"/>
  <c r="G5718" i="13"/>
  <c r="H5718" i="13"/>
  <c r="G5719" i="13"/>
  <c r="H5719" i="13"/>
  <c r="G5720" i="13"/>
  <c r="H5720" i="13"/>
  <c r="G5721" i="13"/>
  <c r="H5721" i="13"/>
  <c r="G5722" i="13"/>
  <c r="H5722" i="13"/>
  <c r="G5724" i="13"/>
  <c r="H5724" i="13"/>
  <c r="G5725" i="13"/>
  <c r="H5725" i="13"/>
  <c r="G5726" i="13"/>
  <c r="H5726" i="13"/>
  <c r="G5727" i="13"/>
  <c r="H5727" i="13"/>
  <c r="G5728" i="13"/>
  <c r="H5728" i="13"/>
  <c r="G5729" i="13"/>
  <c r="H5729" i="13"/>
  <c r="G5730" i="13"/>
  <c r="H5730" i="13"/>
  <c r="G5731" i="13"/>
  <c r="H5731" i="13"/>
  <c r="G5732" i="13"/>
  <c r="H5732" i="13"/>
  <c r="G5733" i="13"/>
  <c r="H5733" i="13"/>
  <c r="G5734" i="13"/>
  <c r="H5734" i="13"/>
  <c r="G5735" i="13"/>
  <c r="H5735" i="13"/>
  <c r="G5736" i="13"/>
  <c r="H5736" i="13"/>
  <c r="G5737" i="13"/>
  <c r="H5737" i="13"/>
  <c r="G5739" i="13"/>
  <c r="H5739" i="13"/>
  <c r="G5740" i="13"/>
  <c r="H5740" i="13"/>
  <c r="G5741" i="13"/>
  <c r="H5741" i="13"/>
  <c r="G5742" i="13"/>
  <c r="H5742" i="13"/>
  <c r="G5743" i="13"/>
  <c r="H5743" i="13"/>
  <c r="G5744" i="13"/>
  <c r="H5744" i="13"/>
  <c r="G5745" i="13"/>
  <c r="H5745" i="13"/>
  <c r="G5746" i="13"/>
  <c r="H5746" i="13"/>
  <c r="G5747" i="13"/>
  <c r="H5747" i="13"/>
  <c r="G5748" i="13"/>
  <c r="H5748" i="13"/>
  <c r="G5749" i="13"/>
  <c r="H5749" i="13"/>
  <c r="G5750" i="13"/>
  <c r="H5750" i="13"/>
  <c r="G5752" i="13"/>
  <c r="H5752" i="13"/>
  <c r="G5753" i="13"/>
  <c r="H5753" i="13"/>
  <c r="G5754" i="13"/>
  <c r="H5754" i="13"/>
  <c r="G5755" i="13"/>
  <c r="H5755" i="13"/>
  <c r="G5756" i="13"/>
  <c r="H5756" i="13"/>
  <c r="G5757" i="13"/>
  <c r="H5757" i="13"/>
  <c r="G5759" i="13"/>
  <c r="H5759" i="13"/>
  <c r="G5760" i="13"/>
  <c r="H5760" i="13"/>
  <c r="G5761" i="13"/>
  <c r="H5761" i="13"/>
  <c r="G5762" i="13"/>
  <c r="H5762" i="13"/>
  <c r="G5763" i="13"/>
  <c r="H5763" i="13"/>
  <c r="G5764" i="13"/>
  <c r="H5764" i="13"/>
  <c r="G5765" i="13"/>
  <c r="H5765" i="13"/>
  <c r="G5766" i="13"/>
  <c r="H5766" i="13"/>
  <c r="G5767" i="13"/>
  <c r="H5767" i="13"/>
  <c r="G5768" i="13"/>
  <c r="H5768" i="13"/>
  <c r="G5769" i="13"/>
  <c r="H5769" i="13"/>
  <c r="G5770" i="13"/>
  <c r="H5770" i="13"/>
  <c r="G5771" i="13"/>
  <c r="H5771" i="13"/>
  <c r="G5772" i="13"/>
  <c r="H5772" i="13"/>
  <c r="G5773" i="13"/>
  <c r="H5773" i="13"/>
  <c r="G5774" i="13"/>
  <c r="H5774" i="13"/>
  <c r="G5776" i="13"/>
  <c r="H5776" i="13"/>
  <c r="G5777" i="13"/>
  <c r="H5777" i="13"/>
  <c r="G5778" i="13"/>
  <c r="H5778" i="13"/>
  <c r="G5779" i="13"/>
  <c r="H5779" i="13"/>
  <c r="G5780" i="13"/>
  <c r="H5780" i="13"/>
  <c r="G5781" i="13"/>
  <c r="H5781" i="13"/>
  <c r="G5782" i="13"/>
  <c r="H5782" i="13"/>
  <c r="G5783" i="13"/>
  <c r="H5783" i="13"/>
  <c r="G5784" i="13"/>
  <c r="H5784" i="13"/>
  <c r="G5785" i="13"/>
  <c r="H5785" i="13"/>
  <c r="G5786" i="13"/>
  <c r="H5786" i="13"/>
  <c r="G5787" i="13"/>
  <c r="H5787" i="13"/>
  <c r="G5788" i="13"/>
  <c r="H5788" i="13"/>
  <c r="G5789" i="13"/>
  <c r="H5789" i="13"/>
  <c r="G5790" i="13"/>
  <c r="H5790" i="13"/>
  <c r="G5791" i="13"/>
  <c r="H5791" i="13"/>
  <c r="G5792" i="13"/>
  <c r="H5792" i="13"/>
  <c r="G5793" i="13"/>
  <c r="H5793" i="13"/>
  <c r="G5794" i="13"/>
  <c r="H5794" i="13"/>
  <c r="G5795" i="13"/>
  <c r="H5795" i="13"/>
  <c r="G5796" i="13"/>
  <c r="H5796" i="13"/>
  <c r="G5797" i="13"/>
  <c r="H5797" i="13"/>
  <c r="G5798" i="13"/>
  <c r="H5798" i="13"/>
  <c r="G5799" i="13"/>
  <c r="H5799" i="13"/>
  <c r="G5800" i="13"/>
  <c r="H5800" i="13"/>
  <c r="G5801" i="13"/>
  <c r="H5801" i="13"/>
  <c r="G5802" i="13"/>
  <c r="H5802" i="13"/>
  <c r="G5803" i="13"/>
  <c r="H5803" i="13"/>
  <c r="G5805" i="13"/>
  <c r="H5805" i="13"/>
  <c r="G5806" i="13"/>
  <c r="H5806" i="13"/>
  <c r="G5807" i="13"/>
  <c r="H5807" i="13"/>
  <c r="G5808" i="13"/>
  <c r="H5808" i="13"/>
  <c r="G5809" i="13"/>
  <c r="H5809" i="13"/>
  <c r="G5810" i="13"/>
  <c r="H5810" i="13"/>
  <c r="G5811" i="13"/>
  <c r="H5811" i="13"/>
  <c r="G5812" i="13"/>
  <c r="H5812" i="13"/>
  <c r="G5813" i="13"/>
  <c r="H5813" i="13"/>
  <c r="G5814" i="13"/>
  <c r="H5814" i="13"/>
  <c r="G5815" i="13"/>
  <c r="H5815" i="13"/>
  <c r="G5816" i="13"/>
  <c r="H5816" i="13"/>
  <c r="G5817" i="13"/>
  <c r="H5817" i="13"/>
  <c r="G5818" i="13"/>
  <c r="H5818" i="13"/>
  <c r="G5819" i="13"/>
  <c r="H5819" i="13"/>
  <c r="G5820" i="13"/>
  <c r="H5820" i="13"/>
  <c r="G5821" i="13"/>
  <c r="H5821" i="13"/>
  <c r="G5822" i="13"/>
  <c r="H5822" i="13"/>
  <c r="G5823" i="13"/>
  <c r="H5823" i="13"/>
  <c r="G5824" i="13"/>
  <c r="H5824" i="13"/>
  <c r="G5825" i="13"/>
  <c r="H5825" i="13"/>
  <c r="G5826" i="13"/>
  <c r="H5826" i="13"/>
  <c r="G5827" i="13"/>
  <c r="H5827" i="13"/>
  <c r="G5828" i="13"/>
  <c r="H5828" i="13"/>
  <c r="G5829" i="13"/>
  <c r="H5829" i="13"/>
  <c r="G5830" i="13"/>
  <c r="H5830" i="13"/>
  <c r="G5831" i="13"/>
  <c r="H5831" i="13"/>
  <c r="G5832" i="13"/>
  <c r="H5832" i="13"/>
  <c r="G5834" i="13"/>
  <c r="H5834" i="13"/>
  <c r="G5835" i="13"/>
  <c r="H5835" i="13"/>
  <c r="G5836" i="13"/>
  <c r="H5836" i="13"/>
  <c r="G5837" i="13"/>
  <c r="H5837" i="13"/>
  <c r="G5838" i="13"/>
  <c r="H5838" i="13"/>
  <c r="G5839" i="13"/>
  <c r="H5839" i="13"/>
  <c r="G5840" i="13"/>
  <c r="H5840" i="13"/>
  <c r="G5841" i="13"/>
  <c r="H5841" i="13"/>
  <c r="G5842" i="13"/>
  <c r="H5842" i="13"/>
  <c r="G5843" i="13"/>
  <c r="H5843" i="13"/>
  <c r="G5844" i="13"/>
  <c r="H5844" i="13"/>
  <c r="G5845" i="13"/>
  <c r="H5845" i="13"/>
  <c r="G5846" i="13"/>
  <c r="H5846" i="13"/>
  <c r="G5847" i="13"/>
  <c r="H5847" i="13"/>
  <c r="G5849" i="13"/>
  <c r="H5849" i="13"/>
  <c r="G5850" i="13"/>
  <c r="H5850" i="13"/>
  <c r="G5851" i="13"/>
  <c r="H5851" i="13"/>
  <c r="G5852" i="13"/>
  <c r="H5852" i="13"/>
  <c r="G5853" i="13"/>
  <c r="H5853" i="13"/>
  <c r="G5854" i="13"/>
  <c r="H5854" i="13"/>
  <c r="G5855" i="13"/>
  <c r="H5855" i="13"/>
  <c r="G5856" i="13"/>
  <c r="H5856" i="13"/>
  <c r="G5857" i="13"/>
  <c r="H5857" i="13"/>
  <c r="G5858" i="13"/>
  <c r="H5858" i="13"/>
  <c r="G5859" i="13"/>
  <c r="H5859" i="13"/>
  <c r="G5860" i="13"/>
  <c r="H5860" i="13"/>
  <c r="G5861" i="13"/>
  <c r="H5861" i="13"/>
  <c r="G5862" i="13"/>
  <c r="H5862" i="13"/>
  <c r="G5863" i="13"/>
  <c r="H5863" i="13"/>
  <c r="G5864" i="13"/>
  <c r="H5864" i="13"/>
  <c r="G5865" i="13"/>
  <c r="H5865" i="13"/>
  <c r="G5866" i="13"/>
  <c r="H5866" i="13"/>
  <c r="G5867" i="13"/>
  <c r="H5867" i="13"/>
  <c r="G5869" i="13"/>
  <c r="H5869" i="13"/>
  <c r="G5870" i="13"/>
  <c r="H5870" i="13"/>
  <c r="G5871" i="13"/>
  <c r="H5871" i="13"/>
  <c r="G5872" i="13"/>
  <c r="H5872" i="13"/>
  <c r="G5873" i="13"/>
  <c r="H5873" i="13"/>
  <c r="G5874" i="13"/>
  <c r="H5874" i="13"/>
  <c r="G5875" i="13"/>
  <c r="H5875" i="13"/>
  <c r="G5876" i="13"/>
  <c r="H5876" i="13"/>
  <c r="G5877" i="13"/>
  <c r="H5877" i="13"/>
  <c r="G5878" i="13"/>
  <c r="H5878" i="13"/>
  <c r="G5879" i="13"/>
  <c r="H5879" i="13"/>
  <c r="G5880" i="13"/>
  <c r="H5880" i="13"/>
  <c r="G5881" i="13"/>
  <c r="H5881" i="13"/>
  <c r="G5882" i="13"/>
  <c r="H5882" i="13"/>
  <c r="G5883" i="13"/>
  <c r="H5883" i="13"/>
  <c r="G5884" i="13"/>
  <c r="H5884" i="13"/>
  <c r="G5885" i="13"/>
  <c r="H5885" i="13"/>
  <c r="G5886" i="13"/>
  <c r="H5886" i="13"/>
  <c r="G5887" i="13"/>
  <c r="H5887" i="13"/>
  <c r="G5889" i="13"/>
  <c r="H5889" i="13"/>
  <c r="G5890" i="13"/>
  <c r="H5890" i="13"/>
  <c r="G5891" i="13"/>
  <c r="H5891" i="13"/>
  <c r="G5892" i="13"/>
  <c r="H5892" i="13"/>
  <c r="G5893" i="13"/>
  <c r="H5893" i="13"/>
  <c r="G5895" i="13"/>
  <c r="H5895" i="13"/>
  <c r="G5896" i="13"/>
  <c r="H5896" i="13"/>
  <c r="G5897" i="13"/>
  <c r="H5897" i="13"/>
  <c r="G5898" i="13"/>
  <c r="H5898" i="13"/>
  <c r="G5899" i="13"/>
  <c r="H5899" i="13"/>
  <c r="G5900" i="13"/>
  <c r="H5900" i="13"/>
  <c r="G5901" i="13"/>
  <c r="H5901" i="13"/>
  <c r="G5902" i="13"/>
  <c r="H5902" i="13"/>
  <c r="G5903" i="13"/>
  <c r="H5903" i="13"/>
  <c r="G5904" i="13"/>
  <c r="H5904" i="13"/>
  <c r="G5905" i="13"/>
  <c r="H5905" i="13"/>
  <c r="G5906" i="13"/>
  <c r="H5906" i="13"/>
  <c r="G5907" i="13"/>
  <c r="H5907" i="13"/>
  <c r="G5908" i="13"/>
  <c r="H5908" i="13"/>
  <c r="G5909" i="13"/>
  <c r="H5909" i="13"/>
  <c r="G5910" i="13"/>
  <c r="H5910" i="13"/>
  <c r="G5911" i="13"/>
  <c r="H5911" i="13"/>
  <c r="G5912" i="13"/>
  <c r="H5912" i="13"/>
  <c r="G5913" i="13"/>
  <c r="H5913" i="13"/>
  <c r="G5914" i="13"/>
  <c r="H5914" i="13"/>
  <c r="G5915" i="13"/>
  <c r="H5915" i="13"/>
  <c r="G5916" i="13"/>
  <c r="H5916" i="13"/>
  <c r="G5917" i="13"/>
  <c r="H5917" i="13"/>
  <c r="G5918" i="13"/>
  <c r="H5918" i="13"/>
  <c r="G5919" i="13"/>
  <c r="H5919" i="13"/>
  <c r="G5920" i="13"/>
  <c r="H5920" i="13"/>
  <c r="G5921" i="13"/>
  <c r="H5921" i="13"/>
  <c r="G5923" i="13"/>
  <c r="H5923" i="13"/>
  <c r="G5924" i="13"/>
  <c r="H5924" i="13"/>
  <c r="G5925" i="13"/>
  <c r="H5925" i="13"/>
  <c r="G5926" i="13"/>
  <c r="H5926" i="13"/>
  <c r="G5927" i="13"/>
  <c r="H5927" i="13"/>
  <c r="G5928" i="13"/>
  <c r="H5928" i="13"/>
  <c r="G5929" i="13"/>
  <c r="H5929" i="13"/>
  <c r="G5930" i="13"/>
  <c r="H5930" i="13"/>
  <c r="G5931" i="13"/>
  <c r="H5931" i="13"/>
  <c r="G5932" i="13"/>
  <c r="H5932" i="13"/>
  <c r="G5933" i="13"/>
  <c r="H5933" i="13"/>
  <c r="G5934" i="13"/>
  <c r="H5934" i="13"/>
  <c r="G5935" i="13"/>
  <c r="H5935" i="13"/>
  <c r="G5936" i="13"/>
  <c r="H5936" i="13"/>
  <c r="G5937" i="13"/>
  <c r="H5937" i="13"/>
  <c r="G5938" i="13"/>
  <c r="H5938" i="13"/>
  <c r="G5939" i="13"/>
  <c r="H5939" i="13"/>
  <c r="G5940" i="13"/>
  <c r="H5940" i="13"/>
  <c r="G5941" i="13"/>
  <c r="H5941" i="13"/>
  <c r="G5942" i="13"/>
  <c r="H5942" i="13"/>
  <c r="G5943" i="13"/>
  <c r="H5943" i="13"/>
  <c r="G5944" i="13"/>
  <c r="H5944" i="13"/>
  <c r="G5945" i="13"/>
  <c r="H5945" i="13"/>
  <c r="G5946" i="13"/>
  <c r="H5946" i="13"/>
  <c r="G5947" i="13"/>
  <c r="H5947" i="13"/>
  <c r="G5948" i="13"/>
  <c r="H5948" i="13"/>
  <c r="G5949" i="13"/>
  <c r="H5949" i="13"/>
  <c r="G5950" i="13"/>
  <c r="H5950" i="13"/>
  <c r="G5951" i="13"/>
  <c r="H5951" i="13"/>
  <c r="G5952" i="13"/>
  <c r="H5952" i="13"/>
  <c r="G5954" i="13"/>
  <c r="H5954" i="13"/>
  <c r="G5955" i="13"/>
  <c r="H5955" i="13"/>
  <c r="G5956" i="13"/>
  <c r="H5956" i="13"/>
  <c r="G5957" i="13"/>
  <c r="H5957" i="13"/>
  <c r="G5958" i="13"/>
  <c r="H5958" i="13"/>
  <c r="G5959" i="13"/>
  <c r="H5959" i="13"/>
  <c r="G5960" i="13"/>
  <c r="H5960" i="13"/>
  <c r="G5961" i="13"/>
  <c r="H5961" i="13"/>
  <c r="G5962" i="13"/>
  <c r="H5962" i="13"/>
  <c r="G5963" i="13"/>
  <c r="H5963" i="13"/>
  <c r="G5964" i="13"/>
  <c r="H5964" i="13"/>
  <c r="G5965" i="13"/>
  <c r="H5965" i="13"/>
  <c r="G5966" i="13"/>
  <c r="H5966" i="13"/>
  <c r="G5967" i="13"/>
  <c r="H5967" i="13"/>
  <c r="G5968" i="13"/>
  <c r="H5968" i="13"/>
  <c r="G5969" i="13"/>
  <c r="H5969" i="13"/>
  <c r="G5970" i="13"/>
  <c r="H5970" i="13"/>
  <c r="G5971" i="13"/>
  <c r="H5971" i="13"/>
  <c r="G5972" i="13"/>
  <c r="H5972" i="13"/>
  <c r="G5973" i="13"/>
  <c r="H5973" i="13"/>
  <c r="G5974" i="13"/>
  <c r="H5974" i="13"/>
  <c r="G5975" i="13"/>
  <c r="H5975" i="13"/>
  <c r="G5976" i="13"/>
  <c r="H5976" i="13"/>
  <c r="G5977" i="13"/>
  <c r="H5977" i="13"/>
  <c r="G5978" i="13"/>
  <c r="H5978" i="13"/>
  <c r="G5980" i="13"/>
  <c r="H5980" i="13"/>
  <c r="G5981" i="13"/>
  <c r="H5981" i="13"/>
  <c r="G5983" i="13"/>
  <c r="H5983" i="13"/>
  <c r="G5984" i="13"/>
  <c r="H5984" i="13"/>
  <c r="G5986" i="13"/>
  <c r="H5986" i="13"/>
  <c r="G5987" i="13"/>
  <c r="H5987" i="13"/>
  <c r="G5988" i="13"/>
  <c r="H5988" i="13"/>
  <c r="G5989" i="13"/>
  <c r="H5989" i="13"/>
  <c r="G5990" i="13"/>
  <c r="H5990" i="13"/>
  <c r="G5991" i="13"/>
  <c r="H5991" i="13"/>
  <c r="G5992" i="13"/>
  <c r="H5992" i="13"/>
  <c r="G5993" i="13"/>
  <c r="H5993" i="13"/>
  <c r="G5994" i="13"/>
  <c r="H5994" i="13"/>
  <c r="G5995" i="13"/>
  <c r="H5995" i="13"/>
  <c r="G5996" i="13"/>
  <c r="H5996" i="13"/>
  <c r="G5997" i="13"/>
  <c r="H5997" i="13"/>
  <c r="G5998" i="13"/>
  <c r="H5998" i="13"/>
  <c r="G6000" i="13"/>
  <c r="H6000" i="13"/>
  <c r="G6001" i="13"/>
  <c r="H6001" i="13"/>
  <c r="G6002" i="13"/>
  <c r="H6002" i="13"/>
  <c r="G6003" i="13"/>
  <c r="H6003" i="13"/>
  <c r="G6005" i="13"/>
  <c r="H6005" i="13"/>
  <c r="G6006" i="13"/>
  <c r="H6006" i="13"/>
  <c r="G6007" i="13"/>
  <c r="H6007" i="13"/>
  <c r="G6008" i="13"/>
  <c r="H6008" i="13"/>
  <c r="G6010" i="13"/>
  <c r="H6010" i="13"/>
  <c r="G6011" i="13"/>
  <c r="H6011" i="13"/>
  <c r="G6012" i="13"/>
  <c r="H6012" i="13"/>
  <c r="G6013" i="13"/>
  <c r="H6013" i="13"/>
  <c r="G6015" i="13"/>
  <c r="H6015" i="13"/>
  <c r="G6016" i="13"/>
  <c r="H6016" i="13"/>
  <c r="G6017" i="13"/>
  <c r="H6017" i="13"/>
  <c r="G6018" i="13"/>
  <c r="H6018" i="13"/>
  <c r="G6020" i="13"/>
  <c r="H6020" i="13"/>
  <c r="G6021" i="13"/>
  <c r="H6021" i="13"/>
  <c r="G6022" i="13"/>
  <c r="H6022" i="13"/>
  <c r="G6023" i="13"/>
  <c r="H6023" i="13"/>
  <c r="G6025" i="13"/>
  <c r="H6025" i="13"/>
  <c r="G6026" i="13"/>
  <c r="H6026" i="13"/>
  <c r="G6027" i="13"/>
  <c r="H6027" i="13"/>
  <c r="G6028" i="13"/>
  <c r="H6028" i="13"/>
  <c r="G6030" i="13"/>
  <c r="H6030" i="13"/>
  <c r="G6031" i="13"/>
  <c r="H6031" i="13"/>
  <c r="G6032" i="13"/>
  <c r="H6032" i="13"/>
  <c r="G6033" i="13"/>
  <c r="H6033" i="13"/>
  <c r="G6035" i="13"/>
  <c r="H6035" i="13"/>
  <c r="G6036" i="13"/>
  <c r="H6036" i="13"/>
  <c r="G6037" i="13"/>
  <c r="H6037" i="13"/>
  <c r="G6038" i="13"/>
  <c r="H6038" i="13"/>
  <c r="G6040" i="13"/>
  <c r="H6040" i="13"/>
  <c r="G6041" i="13"/>
  <c r="H6041" i="13"/>
  <c r="G6042" i="13"/>
  <c r="H6042" i="13"/>
  <c r="G6043" i="13"/>
  <c r="H6043" i="13"/>
  <c r="G6044" i="13"/>
  <c r="H6044" i="13"/>
  <c r="G6046" i="13"/>
  <c r="H6046" i="13"/>
  <c r="G6047" i="13"/>
  <c r="H6047" i="13"/>
  <c r="G6048" i="13"/>
  <c r="H6048" i="13"/>
  <c r="G6049" i="13"/>
  <c r="H6049" i="13"/>
  <c r="G6050" i="13"/>
  <c r="H6050" i="13"/>
  <c r="G6052" i="13"/>
  <c r="H6052" i="13"/>
  <c r="G6053" i="13"/>
  <c r="H6053" i="13"/>
  <c r="G6054" i="13"/>
  <c r="H6054" i="13"/>
  <c r="G6055" i="13"/>
  <c r="H6055" i="13"/>
  <c r="G6056" i="13"/>
  <c r="H6056" i="13"/>
  <c r="G6057" i="13"/>
  <c r="H6057" i="13"/>
  <c r="G6059" i="13"/>
  <c r="H6059" i="13"/>
  <c r="G6060" i="13"/>
  <c r="H6060" i="13"/>
  <c r="G6061" i="13"/>
  <c r="H6061" i="13"/>
  <c r="G6062" i="13"/>
  <c r="H6062" i="13"/>
  <c r="G6063" i="13"/>
  <c r="H6063" i="13"/>
  <c r="G6064" i="13"/>
  <c r="H6064" i="13"/>
  <c r="G6066" i="13"/>
  <c r="H6066" i="13"/>
  <c r="G6067" i="13"/>
  <c r="H6067" i="13"/>
  <c r="G6068" i="13"/>
  <c r="H6068" i="13"/>
  <c r="G6069" i="13"/>
  <c r="H6069" i="13"/>
  <c r="G6071" i="13"/>
  <c r="H6071" i="13"/>
  <c r="G6072" i="13"/>
  <c r="H6072" i="13"/>
  <c r="G6073" i="13"/>
  <c r="H6073" i="13"/>
  <c r="G6074" i="13"/>
  <c r="H6074" i="13"/>
  <c r="G6075" i="13"/>
  <c r="H6075" i="13"/>
  <c r="G6076" i="13"/>
  <c r="H6076" i="13"/>
  <c r="G6077" i="13"/>
  <c r="H6077" i="13"/>
  <c r="G6078" i="13"/>
  <c r="H6078" i="13"/>
  <c r="G6079" i="13"/>
  <c r="H6079" i="13"/>
  <c r="G6080" i="13"/>
  <c r="H6080" i="13"/>
  <c r="G6081" i="13"/>
  <c r="H6081" i="13"/>
  <c r="G6082" i="13"/>
  <c r="H6082" i="13"/>
  <c r="G6083" i="13"/>
  <c r="H6083" i="13"/>
  <c r="G6084" i="13"/>
  <c r="H6084" i="13"/>
  <c r="G6086" i="13"/>
  <c r="H6086" i="13"/>
  <c r="G6087" i="13"/>
  <c r="H6087" i="13"/>
  <c r="G6088" i="13"/>
  <c r="H6088" i="13"/>
  <c r="G6089" i="13"/>
  <c r="H6089" i="13"/>
  <c r="G6091" i="13"/>
  <c r="H6091" i="13"/>
  <c r="G6092" i="13"/>
  <c r="H6092" i="13"/>
  <c r="G6094" i="13"/>
  <c r="H6094" i="13"/>
  <c r="G6095" i="13"/>
  <c r="H6095" i="13"/>
  <c r="G6097" i="13"/>
  <c r="H6097" i="13"/>
  <c r="G6098" i="13"/>
  <c r="H6098" i="13"/>
  <c r="G6101" i="13"/>
  <c r="H6101" i="13"/>
  <c r="G6102" i="13"/>
  <c r="H6102" i="13"/>
  <c r="G6103" i="13"/>
  <c r="H6103" i="13"/>
  <c r="G6104" i="13"/>
  <c r="H6104" i="13"/>
  <c r="G6105" i="13"/>
  <c r="H6105" i="13"/>
  <c r="G6106" i="13"/>
  <c r="H6106" i="13"/>
  <c r="G6108" i="13"/>
  <c r="H6108" i="13"/>
  <c r="G6109" i="13"/>
  <c r="H6109" i="13"/>
  <c r="G6110" i="13"/>
  <c r="H6110" i="13"/>
  <c r="G6111" i="13"/>
  <c r="H6111" i="13"/>
  <c r="G6112" i="13"/>
  <c r="H6112" i="13"/>
  <c r="G6113" i="13"/>
  <c r="H6113" i="13"/>
  <c r="G6115" i="13"/>
  <c r="H6115" i="13"/>
  <c r="G6116" i="13"/>
  <c r="H6116" i="13"/>
  <c r="G5" i="12"/>
  <c r="H5" i="12"/>
  <c r="G6" i="12"/>
  <c r="H6" i="12"/>
  <c r="G7" i="12"/>
  <c r="H7" i="12"/>
  <c r="G8" i="12"/>
  <c r="H8" i="12"/>
  <c r="G9" i="12"/>
  <c r="H9" i="12"/>
  <c r="G10" i="12"/>
  <c r="H10" i="12"/>
  <c r="G12" i="12"/>
  <c r="H12" i="12"/>
  <c r="G13" i="12"/>
  <c r="H13" i="12"/>
  <c r="G14" i="12"/>
  <c r="H14" i="12"/>
  <c r="G16" i="12"/>
  <c r="H16" i="12"/>
  <c r="G17" i="12"/>
  <c r="H17" i="12"/>
  <c r="G18" i="12"/>
  <c r="H18" i="12"/>
  <c r="G20" i="12"/>
  <c r="H20" i="12"/>
  <c r="G21" i="12"/>
  <c r="H21" i="12"/>
  <c r="G22" i="12"/>
  <c r="H22" i="12"/>
  <c r="G23" i="12"/>
  <c r="H23" i="12"/>
  <c r="G24" i="12"/>
  <c r="H24" i="12"/>
  <c r="G25" i="12"/>
  <c r="H25" i="12"/>
  <c r="G26" i="12"/>
  <c r="H26" i="12"/>
  <c r="G27" i="12"/>
  <c r="H27" i="12"/>
  <c r="G28" i="12"/>
  <c r="H28" i="12"/>
  <c r="G29" i="12"/>
  <c r="H29" i="12"/>
  <c r="G30" i="12"/>
  <c r="H30" i="12"/>
  <c r="G31" i="12"/>
  <c r="H31" i="12"/>
  <c r="G32" i="12"/>
  <c r="H32" i="12"/>
  <c r="G33" i="12"/>
  <c r="H33" i="12"/>
  <c r="G34" i="12"/>
  <c r="H34" i="12"/>
  <c r="G36" i="12"/>
  <c r="H36" i="12"/>
  <c r="G37" i="12"/>
  <c r="H37" i="12"/>
  <c r="G38" i="12"/>
  <c r="H38" i="12"/>
  <c r="G39" i="12"/>
  <c r="H39" i="12"/>
  <c r="G40" i="12"/>
  <c r="H40" i="12"/>
  <c r="G42" i="12"/>
  <c r="H42" i="12"/>
  <c r="G43" i="12"/>
  <c r="H43" i="12"/>
  <c r="G44" i="12"/>
  <c r="H44" i="12"/>
  <c r="G45" i="12"/>
  <c r="H45" i="12"/>
  <c r="G46" i="12"/>
  <c r="H46" i="12"/>
  <c r="G48" i="12"/>
  <c r="H48" i="12"/>
  <c r="G49" i="12"/>
  <c r="H49" i="12"/>
  <c r="G50" i="12"/>
  <c r="H50" i="12"/>
  <c r="G51" i="12"/>
  <c r="H51" i="12"/>
  <c r="G53" i="12"/>
  <c r="H53" i="12"/>
  <c r="G54" i="12"/>
  <c r="H54" i="12"/>
  <c r="G55" i="12"/>
  <c r="H55" i="12"/>
  <c r="G57" i="12"/>
  <c r="H57" i="12"/>
  <c r="G58" i="12"/>
  <c r="H58" i="12"/>
  <c r="G59" i="12"/>
  <c r="H59" i="12"/>
  <c r="G60" i="12"/>
  <c r="H60" i="12"/>
  <c r="G61" i="12"/>
  <c r="H61" i="12"/>
  <c r="G62" i="12"/>
  <c r="H62" i="12"/>
  <c r="G65" i="12"/>
  <c r="H65" i="12"/>
  <c r="G66" i="12"/>
  <c r="H66" i="12"/>
  <c r="G67" i="12"/>
  <c r="H67" i="12"/>
  <c r="G68" i="12"/>
  <c r="H68" i="12"/>
  <c r="G69" i="12"/>
  <c r="H69" i="12"/>
  <c r="G71" i="12"/>
  <c r="H71" i="12"/>
  <c r="G72" i="12"/>
  <c r="H72" i="12"/>
  <c r="G73" i="12"/>
  <c r="H73" i="12"/>
  <c r="G75" i="12"/>
  <c r="H75" i="12"/>
  <c r="G76" i="12"/>
  <c r="H76" i="12"/>
  <c r="G78" i="12"/>
  <c r="H78" i="12"/>
  <c r="G79" i="12"/>
  <c r="H79" i="12"/>
  <c r="G81" i="12"/>
  <c r="H81" i="12"/>
  <c r="G82" i="12"/>
  <c r="H82" i="12"/>
  <c r="G83" i="12"/>
  <c r="H83" i="12"/>
  <c r="G84" i="12"/>
  <c r="H84" i="12"/>
  <c r="G87" i="12"/>
  <c r="H87" i="12"/>
  <c r="G88" i="12"/>
  <c r="H88" i="12"/>
  <c r="G89" i="12"/>
  <c r="H89" i="12"/>
  <c r="G90" i="12"/>
  <c r="H90" i="12"/>
  <c r="G91" i="12"/>
  <c r="H91" i="12"/>
  <c r="G92" i="12"/>
  <c r="H92" i="12"/>
  <c r="G93" i="12"/>
  <c r="H93" i="12"/>
  <c r="G94" i="12"/>
  <c r="H94" i="12"/>
  <c r="G96" i="12"/>
  <c r="H96" i="12"/>
  <c r="G97" i="12"/>
  <c r="H97" i="12"/>
  <c r="G98" i="12"/>
  <c r="H98" i="12"/>
  <c r="G99" i="12"/>
  <c r="H99" i="12"/>
  <c r="G100" i="12"/>
  <c r="H100" i="12"/>
  <c r="G101" i="12"/>
  <c r="H101" i="12"/>
  <c r="G102" i="12"/>
  <c r="H102" i="12"/>
  <c r="G104" i="12"/>
  <c r="H104" i="12"/>
  <c r="G105" i="12"/>
  <c r="H105" i="12"/>
  <c r="G106" i="12"/>
  <c r="H106" i="12"/>
  <c r="G107" i="12"/>
  <c r="H107" i="12"/>
  <c r="G109" i="12"/>
  <c r="H109" i="12"/>
  <c r="G110" i="12"/>
  <c r="H110" i="12"/>
  <c r="G111" i="12"/>
  <c r="H111" i="12"/>
  <c r="G112" i="12"/>
  <c r="H112" i="12"/>
  <c r="G113" i="12"/>
  <c r="H113" i="12"/>
  <c r="G114" i="12"/>
  <c r="H114" i="12"/>
  <c r="G116" i="12"/>
  <c r="H116" i="12"/>
  <c r="G118" i="12"/>
  <c r="H118" i="12"/>
  <c r="G119" i="12"/>
  <c r="H119" i="12"/>
  <c r="G120" i="12"/>
  <c r="H120" i="12"/>
  <c r="G121" i="12"/>
  <c r="H121" i="12"/>
  <c r="G122" i="12"/>
  <c r="H122" i="12"/>
  <c r="G123" i="12"/>
  <c r="H123" i="12"/>
  <c r="G124" i="12"/>
  <c r="H124" i="12"/>
  <c r="G125" i="12"/>
  <c r="H125" i="12"/>
  <c r="G126" i="12"/>
  <c r="H126" i="12"/>
  <c r="G128" i="12"/>
  <c r="H128" i="12"/>
  <c r="G129" i="12"/>
  <c r="H129" i="12"/>
  <c r="G130" i="12"/>
  <c r="H130" i="12"/>
  <c r="G132" i="12"/>
  <c r="H132" i="12"/>
  <c r="G133" i="12"/>
  <c r="H133" i="12"/>
  <c r="G134" i="12"/>
  <c r="H134" i="12"/>
  <c r="G135" i="12"/>
  <c r="H135" i="12"/>
  <c r="G136" i="12"/>
  <c r="H136" i="12"/>
  <c r="G138" i="12"/>
  <c r="H138" i="12"/>
  <c r="G139" i="12"/>
  <c r="H139" i="12"/>
  <c r="G140" i="12"/>
  <c r="H140" i="12"/>
  <c r="G141" i="12"/>
  <c r="H141" i="12"/>
  <c r="G142" i="12"/>
  <c r="H142" i="12"/>
  <c r="G143" i="12"/>
  <c r="H143" i="12"/>
  <c r="G144" i="12"/>
  <c r="H144" i="12"/>
  <c r="G145" i="12"/>
  <c r="H145" i="12"/>
  <c r="G147" i="12"/>
  <c r="H147" i="12"/>
  <c r="G148" i="12"/>
  <c r="H148" i="12"/>
  <c r="G149" i="12"/>
  <c r="H149" i="12"/>
  <c r="G150" i="12"/>
  <c r="H150" i="12"/>
  <c r="G151" i="12"/>
  <c r="H151" i="12"/>
  <c r="G152" i="12"/>
  <c r="H152" i="12"/>
  <c r="G153" i="12"/>
  <c r="H153" i="12"/>
  <c r="G154" i="12"/>
  <c r="H154" i="12"/>
  <c r="G155" i="12"/>
  <c r="H155" i="12"/>
  <c r="G156" i="12"/>
  <c r="H156" i="12"/>
  <c r="G157" i="12"/>
  <c r="H157" i="12"/>
  <c r="G158" i="12"/>
  <c r="H158" i="12"/>
  <c r="G159" i="12"/>
  <c r="H159" i="12"/>
  <c r="G160" i="12"/>
  <c r="H160" i="12"/>
  <c r="G161" i="12"/>
  <c r="H161" i="12"/>
  <c r="G162" i="12"/>
  <c r="H162" i="12"/>
  <c r="G163" i="12"/>
  <c r="H163" i="12"/>
  <c r="G164" i="12"/>
  <c r="H164" i="12"/>
  <c r="G167" i="12"/>
  <c r="H167" i="12"/>
  <c r="G168" i="12"/>
  <c r="H168" i="12"/>
  <c r="G169" i="12"/>
  <c r="H169" i="12"/>
  <c r="G170" i="12"/>
  <c r="H170" i="12"/>
  <c r="G171" i="12"/>
  <c r="H171" i="12"/>
  <c r="G172" i="12"/>
  <c r="H172" i="12"/>
  <c r="G173" i="12"/>
  <c r="H173" i="12"/>
  <c r="G174" i="12"/>
  <c r="H174" i="12"/>
  <c r="G175" i="12"/>
  <c r="H175" i="12"/>
  <c r="G176" i="12"/>
  <c r="H176" i="12"/>
  <c r="G177" i="12"/>
  <c r="H177" i="12"/>
  <c r="G178" i="12"/>
  <c r="H178" i="12"/>
  <c r="G179" i="12"/>
  <c r="H179" i="12"/>
  <c r="G180" i="12"/>
  <c r="H180" i="12"/>
  <c r="G6" i="11"/>
  <c r="H6" i="11"/>
  <c r="G7" i="11"/>
  <c r="H7" i="11"/>
  <c r="G8" i="11"/>
  <c r="H8" i="11"/>
  <c r="G10" i="11"/>
  <c r="H10" i="11"/>
  <c r="G11" i="11"/>
  <c r="H11" i="11"/>
  <c r="G12" i="11"/>
  <c r="H12" i="11"/>
  <c r="G13" i="11"/>
  <c r="H13" i="11"/>
  <c r="G15" i="11"/>
  <c r="H15" i="11"/>
  <c r="G16" i="11"/>
  <c r="H16" i="11"/>
  <c r="G17" i="11"/>
  <c r="H17" i="11"/>
  <c r="G18" i="11"/>
  <c r="H18" i="11"/>
  <c r="G20" i="11"/>
  <c r="H20" i="11"/>
  <c r="G21" i="11"/>
  <c r="H21" i="11"/>
  <c r="G22" i="11"/>
  <c r="H22" i="11"/>
  <c r="G24" i="11"/>
  <c r="H24" i="11"/>
  <c r="G25" i="11"/>
  <c r="H25" i="11"/>
  <c r="G26" i="11"/>
  <c r="H26" i="11"/>
  <c r="G27" i="11"/>
  <c r="H27" i="11"/>
  <c r="G29" i="11"/>
  <c r="H29" i="11"/>
  <c r="G30" i="11"/>
  <c r="H30" i="11"/>
  <c r="G31" i="11"/>
  <c r="H31" i="11"/>
  <c r="G32" i="11"/>
  <c r="H32" i="11"/>
  <c r="G33" i="11"/>
  <c r="H33" i="11"/>
  <c r="G34" i="11"/>
  <c r="H34" i="11"/>
  <c r="G35" i="11"/>
  <c r="H35" i="11"/>
  <c r="G36" i="11"/>
  <c r="H36" i="11"/>
  <c r="G37" i="11"/>
  <c r="H37" i="11"/>
  <c r="G38" i="11"/>
  <c r="H38" i="11"/>
  <c r="G39" i="11"/>
  <c r="H39" i="11"/>
  <c r="G40" i="11"/>
  <c r="H40" i="11"/>
  <c r="G41" i="11"/>
  <c r="H41" i="11"/>
  <c r="G42" i="11"/>
  <c r="H42" i="11"/>
  <c r="G43" i="11"/>
  <c r="H43" i="11"/>
  <c r="G44" i="11"/>
  <c r="H44" i="11"/>
  <c r="G45" i="11"/>
  <c r="H45" i="11"/>
  <c r="G47" i="11"/>
  <c r="H47" i="11"/>
  <c r="G49" i="11"/>
  <c r="H49" i="11"/>
  <c r="G50" i="11"/>
  <c r="H50" i="11"/>
  <c r="G51" i="11"/>
  <c r="H51" i="11"/>
  <c r="G52" i="11"/>
  <c r="H52" i="11"/>
  <c r="G53" i="11"/>
  <c r="H53" i="11"/>
  <c r="G54" i="11"/>
  <c r="H54" i="11"/>
  <c r="G55" i="11"/>
  <c r="H55" i="11"/>
  <c r="G56" i="11"/>
  <c r="H56" i="11"/>
  <c r="G57" i="11"/>
  <c r="H57" i="11"/>
  <c r="G58" i="11"/>
  <c r="H58" i="11"/>
  <c r="G59" i="11"/>
  <c r="H59" i="11"/>
  <c r="G61" i="11"/>
  <c r="H61" i="11"/>
  <c r="G62" i="11"/>
  <c r="H62" i="11"/>
  <c r="G63" i="11"/>
  <c r="H63" i="11"/>
  <c r="G64" i="11"/>
  <c r="H64" i="11"/>
  <c r="G66" i="11"/>
  <c r="H66" i="11"/>
  <c r="G68" i="11"/>
  <c r="H68" i="11"/>
  <c r="G69" i="11"/>
  <c r="H69" i="11"/>
  <c r="G70" i="11"/>
  <c r="H70" i="11"/>
  <c r="G72" i="11"/>
  <c r="H72" i="11"/>
  <c r="G73" i="11"/>
  <c r="H73" i="11"/>
  <c r="G74" i="11"/>
  <c r="H74" i="11"/>
  <c r="G75" i="11"/>
  <c r="H75" i="11"/>
  <c r="G76" i="11"/>
  <c r="H76" i="11"/>
  <c r="G5" i="10"/>
  <c r="H5" i="10"/>
  <c r="G6" i="10"/>
  <c r="H6" i="10"/>
  <c r="G7" i="10"/>
  <c r="H7" i="10"/>
  <c r="G8" i="10"/>
  <c r="H8" i="10"/>
  <c r="G10" i="10"/>
  <c r="H10" i="10"/>
  <c r="G11" i="10"/>
  <c r="H11" i="10"/>
  <c r="G12" i="10"/>
  <c r="H12" i="10"/>
  <c r="G14" i="10"/>
  <c r="H14" i="10"/>
  <c r="G15" i="10"/>
  <c r="H15" i="10"/>
  <c r="G16" i="10"/>
  <c r="H16" i="10"/>
  <c r="G17" i="10"/>
  <c r="H17" i="10"/>
  <c r="G18" i="10"/>
  <c r="H18" i="10"/>
  <c r="G19" i="10"/>
  <c r="H19" i="10"/>
  <c r="G20" i="10"/>
  <c r="H20" i="10"/>
  <c r="G22" i="10"/>
  <c r="H22" i="10"/>
  <c r="G23" i="10"/>
  <c r="H23" i="10"/>
  <c r="G25" i="10"/>
  <c r="H25" i="10"/>
  <c r="G26" i="10"/>
  <c r="H26" i="10"/>
  <c r="H139" i="9"/>
  <c r="G139" i="9"/>
  <c r="H133" i="9"/>
  <c r="G133" i="9"/>
  <c r="G5" i="9"/>
  <c r="H5" i="9"/>
  <c r="H218" i="9" s="1"/>
  <c r="F12" i="23" s="1"/>
  <c r="G6" i="9"/>
  <c r="G218" i="9" s="1"/>
  <c r="D12" i="23" s="1"/>
  <c r="H6" i="9"/>
  <c r="G7" i="9"/>
  <c r="H7" i="9"/>
  <c r="G8" i="9"/>
  <c r="H8" i="9"/>
  <c r="G9" i="9"/>
  <c r="H9" i="9"/>
  <c r="G10" i="9"/>
  <c r="H10" i="9"/>
  <c r="G11" i="9"/>
  <c r="H11" i="9"/>
  <c r="G13" i="9"/>
  <c r="H13" i="9"/>
  <c r="G14" i="9"/>
  <c r="H14" i="9"/>
  <c r="G15" i="9"/>
  <c r="H15" i="9"/>
  <c r="G16" i="9"/>
  <c r="H16" i="9"/>
  <c r="G17" i="9"/>
  <c r="H17" i="9"/>
  <c r="G18" i="9"/>
  <c r="H18" i="9"/>
  <c r="G19" i="9"/>
  <c r="H19" i="9"/>
  <c r="G20" i="9"/>
  <c r="H20" i="9"/>
  <c r="G22" i="9"/>
  <c r="H22" i="9"/>
  <c r="G23" i="9"/>
  <c r="H23" i="9"/>
  <c r="G24" i="9"/>
  <c r="H24" i="9"/>
  <c r="G25" i="9"/>
  <c r="H25" i="9"/>
  <c r="G26" i="9"/>
  <c r="H26" i="9"/>
  <c r="G27" i="9"/>
  <c r="H27" i="9"/>
  <c r="G28" i="9"/>
  <c r="H28" i="9"/>
  <c r="G29" i="9"/>
  <c r="H29" i="9"/>
  <c r="G31" i="9"/>
  <c r="H31" i="9"/>
  <c r="G32" i="9"/>
  <c r="H32" i="9"/>
  <c r="G33" i="9"/>
  <c r="H33" i="9"/>
  <c r="G34" i="9"/>
  <c r="H34" i="9"/>
  <c r="G36" i="9"/>
  <c r="H36" i="9"/>
  <c r="G37" i="9"/>
  <c r="H37" i="9"/>
  <c r="G38" i="9"/>
  <c r="H38" i="9"/>
  <c r="G39" i="9"/>
  <c r="H39" i="9"/>
  <c r="G41" i="9"/>
  <c r="H41" i="9"/>
  <c r="G42" i="9"/>
  <c r="H42" i="9"/>
  <c r="G43" i="9"/>
  <c r="H43" i="9"/>
  <c r="G44" i="9"/>
  <c r="H44" i="9"/>
  <c r="G45" i="9"/>
  <c r="H45" i="9"/>
  <c r="G47" i="9"/>
  <c r="H47" i="9"/>
  <c r="G48" i="9"/>
  <c r="H48" i="9"/>
  <c r="G49" i="9"/>
  <c r="H49" i="9"/>
  <c r="G50" i="9"/>
  <c r="H50" i="9"/>
  <c r="G52" i="9"/>
  <c r="H52" i="9"/>
  <c r="G53" i="9"/>
  <c r="H53" i="9"/>
  <c r="G54" i="9"/>
  <c r="H54" i="9"/>
  <c r="G56" i="9"/>
  <c r="H56" i="9"/>
  <c r="G57" i="9"/>
  <c r="H57" i="9"/>
  <c r="G58" i="9"/>
  <c r="H58" i="9"/>
  <c r="G59" i="9"/>
  <c r="H59" i="9"/>
  <c r="G60" i="9"/>
  <c r="H60" i="9"/>
  <c r="G62" i="9"/>
  <c r="H62" i="9"/>
  <c r="G63" i="9"/>
  <c r="H63" i="9"/>
  <c r="G64" i="9"/>
  <c r="H64" i="9"/>
  <c r="G66" i="9"/>
  <c r="H66" i="9"/>
  <c r="G67" i="9"/>
  <c r="H67" i="9"/>
  <c r="G68" i="9"/>
  <c r="H68" i="9"/>
  <c r="G70" i="9"/>
  <c r="H70" i="9"/>
  <c r="G71" i="9"/>
  <c r="H71" i="9"/>
  <c r="G72" i="9"/>
  <c r="H72" i="9"/>
  <c r="G73" i="9"/>
  <c r="H73" i="9"/>
  <c r="G74" i="9"/>
  <c r="H74" i="9"/>
  <c r="G76" i="9"/>
  <c r="H76" i="9"/>
  <c r="G77" i="9"/>
  <c r="H77" i="9"/>
  <c r="G78" i="9"/>
  <c r="H78" i="9"/>
  <c r="G79" i="9"/>
  <c r="H79" i="9"/>
  <c r="G81" i="9"/>
  <c r="H81" i="9"/>
  <c r="G82" i="9"/>
  <c r="H82" i="9"/>
  <c r="G83" i="9"/>
  <c r="H83" i="9"/>
  <c r="G84" i="9"/>
  <c r="H84" i="9"/>
  <c r="G85" i="9"/>
  <c r="H85" i="9"/>
  <c r="G86" i="9"/>
  <c r="H86" i="9"/>
  <c r="G87" i="9"/>
  <c r="H87" i="9"/>
  <c r="G89" i="9"/>
  <c r="H89" i="9"/>
  <c r="G90" i="9"/>
  <c r="H90" i="9"/>
  <c r="G91" i="9"/>
  <c r="H91" i="9"/>
  <c r="G92" i="9"/>
  <c r="H92" i="9"/>
  <c r="G93" i="9"/>
  <c r="H93" i="9"/>
  <c r="G96" i="9"/>
  <c r="H96" i="9"/>
  <c r="G97" i="9"/>
  <c r="H97" i="9"/>
  <c r="G98" i="9"/>
  <c r="H98" i="9"/>
  <c r="G99" i="9"/>
  <c r="H99" i="9"/>
  <c r="G100" i="9"/>
  <c r="H100" i="9"/>
  <c r="G101" i="9"/>
  <c r="H101" i="9"/>
  <c r="G102" i="9"/>
  <c r="H102" i="9"/>
  <c r="G104" i="9"/>
  <c r="H104" i="9"/>
  <c r="G105" i="9"/>
  <c r="H105" i="9"/>
  <c r="G107" i="9"/>
  <c r="H107" i="9"/>
  <c r="G108" i="9"/>
  <c r="H108" i="9"/>
  <c r="G110" i="9"/>
  <c r="H110" i="9"/>
  <c r="G111" i="9"/>
  <c r="H111" i="9"/>
  <c r="G112" i="9"/>
  <c r="H112" i="9"/>
  <c r="G114" i="9"/>
  <c r="H114" i="9"/>
  <c r="G115" i="9"/>
  <c r="H115" i="9"/>
  <c r="G116" i="9"/>
  <c r="H116" i="9"/>
  <c r="G117" i="9"/>
  <c r="H117" i="9"/>
  <c r="G118" i="9"/>
  <c r="H118" i="9"/>
  <c r="G119" i="9"/>
  <c r="H119" i="9"/>
  <c r="G120" i="9"/>
  <c r="H120" i="9"/>
  <c r="G121" i="9"/>
  <c r="H121" i="9"/>
  <c r="G122" i="9"/>
  <c r="H122" i="9"/>
  <c r="G123" i="9"/>
  <c r="H123" i="9"/>
  <c r="G126" i="9"/>
  <c r="H126" i="9"/>
  <c r="G127" i="9"/>
  <c r="H127" i="9"/>
  <c r="G128" i="9"/>
  <c r="H128" i="9"/>
  <c r="G131" i="9"/>
  <c r="H131" i="9"/>
  <c r="G132" i="9"/>
  <c r="H132" i="9"/>
  <c r="G137" i="9"/>
  <c r="H137" i="9"/>
  <c r="G138" i="9"/>
  <c r="H138" i="9"/>
  <c r="G141" i="9"/>
  <c r="H141" i="9"/>
  <c r="G144" i="9"/>
  <c r="H144" i="9"/>
  <c r="G145" i="9"/>
  <c r="H145" i="9"/>
  <c r="G146" i="9"/>
  <c r="H146" i="9"/>
  <c r="G147" i="9"/>
  <c r="H147" i="9"/>
  <c r="G150" i="9"/>
  <c r="H150" i="9"/>
  <c r="G151" i="9"/>
  <c r="H151" i="9"/>
  <c r="G152" i="9"/>
  <c r="H152" i="9"/>
  <c r="G153" i="9"/>
  <c r="H153" i="9"/>
  <c r="G156" i="9"/>
  <c r="H156" i="9"/>
  <c r="G157" i="9"/>
  <c r="H157" i="9"/>
  <c r="G159" i="9"/>
  <c r="H159" i="9"/>
  <c r="G160" i="9"/>
  <c r="H160" i="9"/>
  <c r="G161" i="9"/>
  <c r="H161" i="9"/>
  <c r="G162" i="9"/>
  <c r="H162" i="9"/>
  <c r="G163" i="9"/>
  <c r="H163" i="9"/>
  <c r="G164" i="9"/>
  <c r="H164" i="9"/>
  <c r="G165" i="9"/>
  <c r="H165" i="9"/>
  <c r="G167" i="9"/>
  <c r="H167" i="9"/>
  <c r="G168" i="9"/>
  <c r="H168" i="9"/>
  <c r="G170" i="9"/>
  <c r="H170" i="9"/>
  <c r="G171" i="9"/>
  <c r="H171" i="9"/>
  <c r="G172" i="9"/>
  <c r="H172" i="9"/>
  <c r="G174" i="9"/>
  <c r="H174" i="9"/>
  <c r="G175" i="9"/>
  <c r="H175" i="9"/>
  <c r="G176" i="9"/>
  <c r="H176" i="9"/>
  <c r="G177" i="9"/>
  <c r="H177" i="9"/>
  <c r="G178" i="9"/>
  <c r="H178" i="9"/>
  <c r="G179" i="9"/>
  <c r="H179" i="9"/>
  <c r="G180" i="9"/>
  <c r="H180" i="9"/>
  <c r="G181" i="9"/>
  <c r="H181" i="9"/>
  <c r="G182" i="9"/>
  <c r="H182" i="9"/>
  <c r="G183" i="9"/>
  <c r="H183" i="9"/>
  <c r="G184" i="9"/>
  <c r="H184" i="9"/>
  <c r="G185" i="9"/>
  <c r="H185" i="9"/>
  <c r="G186" i="9"/>
  <c r="H186" i="9"/>
  <c r="G187" i="9"/>
  <c r="H187" i="9"/>
  <c r="G188" i="9"/>
  <c r="H188" i="9"/>
  <c r="G189" i="9"/>
  <c r="H189" i="9"/>
  <c r="G190" i="9"/>
  <c r="H190" i="9"/>
  <c r="G191" i="9"/>
  <c r="H191" i="9"/>
  <c r="G192" i="9"/>
  <c r="H192" i="9"/>
  <c r="G193" i="9"/>
  <c r="H193" i="9"/>
  <c r="G194" i="9"/>
  <c r="H194" i="9"/>
  <c r="G195" i="9"/>
  <c r="H195" i="9"/>
  <c r="G196" i="9"/>
  <c r="H196" i="9"/>
  <c r="G197" i="9"/>
  <c r="H197" i="9"/>
  <c r="G198" i="9"/>
  <c r="H198" i="9"/>
  <c r="G199" i="9"/>
  <c r="H199" i="9"/>
  <c r="G200" i="9"/>
  <c r="H200" i="9"/>
  <c r="G201" i="9"/>
  <c r="H201" i="9"/>
  <c r="G203" i="9"/>
  <c r="H203" i="9"/>
  <c r="G204" i="9"/>
  <c r="H204" i="9"/>
  <c r="G205" i="9"/>
  <c r="H205" i="9"/>
  <c r="G207" i="9"/>
  <c r="H207" i="9"/>
  <c r="G208" i="9"/>
  <c r="H208" i="9"/>
  <c r="G209" i="9"/>
  <c r="H209" i="9"/>
  <c r="G210" i="9"/>
  <c r="H210" i="9"/>
  <c r="G211" i="9"/>
  <c r="H211" i="9"/>
  <c r="G212" i="9"/>
  <c r="H212" i="9"/>
  <c r="G213" i="9"/>
  <c r="H213" i="9"/>
  <c r="G214" i="9"/>
  <c r="H214" i="9"/>
  <c r="G216" i="9"/>
  <c r="H216" i="9"/>
  <c r="G217" i="9"/>
  <c r="H217" i="9"/>
  <c r="G6" i="8"/>
  <c r="H6" i="8"/>
  <c r="G7" i="8"/>
  <c r="H7" i="8"/>
  <c r="G8" i="8"/>
  <c r="H8" i="8"/>
  <c r="G10" i="8"/>
  <c r="H10" i="8"/>
  <c r="G11" i="8"/>
  <c r="H11" i="8"/>
  <c r="G12" i="8"/>
  <c r="H12" i="8"/>
  <c r="G13" i="8"/>
  <c r="H13" i="8"/>
  <c r="G15" i="8"/>
  <c r="H15" i="8"/>
  <c r="G16" i="8"/>
  <c r="H16" i="8"/>
  <c r="G18" i="8"/>
  <c r="H18" i="8"/>
  <c r="G19" i="8"/>
  <c r="H19" i="8"/>
  <c r="G20" i="8"/>
  <c r="H20" i="8"/>
  <c r="G21" i="8"/>
  <c r="H21" i="8"/>
  <c r="G23" i="8"/>
  <c r="H23" i="8"/>
  <c r="G24" i="8"/>
  <c r="H24" i="8"/>
  <c r="G25" i="8"/>
  <c r="H25" i="8"/>
  <c r="G26" i="8"/>
  <c r="H26" i="8"/>
  <c r="G27" i="8"/>
  <c r="H27" i="8"/>
  <c r="G28" i="8"/>
  <c r="H28" i="8"/>
  <c r="G30" i="8"/>
  <c r="H30" i="8"/>
  <c r="G31" i="8"/>
  <c r="H31" i="8"/>
  <c r="G33" i="8"/>
  <c r="H33" i="8"/>
  <c r="G34" i="8"/>
  <c r="H34" i="8"/>
  <c r="G35" i="8"/>
  <c r="H35" i="8"/>
  <c r="G36" i="8"/>
  <c r="H36" i="8"/>
  <c r="G37" i="8"/>
  <c r="H37" i="8"/>
  <c r="G40" i="8"/>
  <c r="H40" i="8"/>
  <c r="G41" i="8"/>
  <c r="H41" i="8"/>
  <c r="G42" i="8"/>
  <c r="H42" i="8"/>
  <c r="G43" i="8"/>
  <c r="H43" i="8"/>
  <c r="G44" i="8"/>
  <c r="H44" i="8"/>
  <c r="G45" i="8"/>
  <c r="H45" i="8"/>
  <c r="G46" i="8"/>
  <c r="H46" i="8"/>
  <c r="G47" i="8"/>
  <c r="H47" i="8"/>
  <c r="G48" i="8"/>
  <c r="H48" i="8"/>
  <c r="G49" i="8"/>
  <c r="H49" i="8"/>
  <c r="G50" i="8"/>
  <c r="H50" i="8"/>
  <c r="G51" i="8"/>
  <c r="H51" i="8"/>
  <c r="G53" i="8"/>
  <c r="H53" i="8"/>
  <c r="G54" i="8"/>
  <c r="H54" i="8"/>
  <c r="G55" i="8"/>
  <c r="H55" i="8"/>
  <c r="G56" i="8"/>
  <c r="H56" i="8"/>
  <c r="G57" i="8"/>
  <c r="H57" i="8"/>
  <c r="G58" i="8"/>
  <c r="H58" i="8"/>
  <c r="G59" i="8"/>
  <c r="H59" i="8"/>
  <c r="G60" i="8"/>
  <c r="H60" i="8"/>
  <c r="G61" i="8"/>
  <c r="H61" i="8"/>
  <c r="G62" i="8"/>
  <c r="H62" i="8"/>
  <c r="G63" i="8"/>
  <c r="H63" i="8"/>
  <c r="G64" i="8"/>
  <c r="H64" i="8"/>
  <c r="G66" i="8"/>
  <c r="H66" i="8"/>
  <c r="G67" i="8"/>
  <c r="H67" i="8"/>
  <c r="G68" i="8"/>
  <c r="H68" i="8"/>
  <c r="G69" i="8"/>
  <c r="H69" i="8"/>
  <c r="G70" i="8"/>
  <c r="H70" i="8"/>
  <c r="G71" i="8"/>
  <c r="H71" i="8"/>
  <c r="G72" i="8"/>
  <c r="H72" i="8"/>
  <c r="G73" i="8"/>
  <c r="H73" i="8"/>
  <c r="G74" i="8"/>
  <c r="H74" i="8"/>
  <c r="G75" i="8"/>
  <c r="H75" i="8"/>
  <c r="G76" i="8"/>
  <c r="H76" i="8"/>
  <c r="G77" i="8"/>
  <c r="H77" i="8"/>
  <c r="G78" i="8"/>
  <c r="H78" i="8"/>
  <c r="G80" i="8"/>
  <c r="H80" i="8"/>
  <c r="G81" i="8"/>
  <c r="H81" i="8"/>
  <c r="G82" i="8"/>
  <c r="H82" i="8"/>
  <c r="G83" i="8"/>
  <c r="H83" i="8"/>
  <c r="G84" i="8"/>
  <c r="H84" i="8"/>
  <c r="G85" i="8"/>
  <c r="H85" i="8"/>
  <c r="G87" i="8"/>
  <c r="H87" i="8"/>
  <c r="G88" i="8"/>
  <c r="H88" i="8"/>
  <c r="G89" i="8"/>
  <c r="H89" i="8"/>
  <c r="G90" i="8"/>
  <c r="H90" i="8"/>
  <c r="G91" i="8"/>
  <c r="H91" i="8"/>
  <c r="G92" i="8"/>
  <c r="H92" i="8"/>
  <c r="G93" i="8"/>
  <c r="H93" i="8"/>
  <c r="G95" i="8"/>
  <c r="H95" i="8"/>
  <c r="G96" i="8"/>
  <c r="H96" i="8"/>
  <c r="G97" i="8"/>
  <c r="H97" i="8"/>
  <c r="G98" i="8"/>
  <c r="H98" i="8"/>
  <c r="G99" i="8"/>
  <c r="H99" i="8"/>
  <c r="G100" i="8"/>
  <c r="H100" i="8"/>
  <c r="G101" i="8"/>
  <c r="H101" i="8"/>
  <c r="G103" i="8"/>
  <c r="H103" i="8"/>
  <c r="G104" i="8"/>
  <c r="H104" i="8"/>
  <c r="G105" i="8"/>
  <c r="H105" i="8"/>
  <c r="G106" i="8"/>
  <c r="H106" i="8"/>
  <c r="G107" i="8"/>
  <c r="H107" i="8"/>
  <c r="G108" i="8"/>
  <c r="H108" i="8"/>
  <c r="G109" i="8"/>
  <c r="H109" i="8"/>
  <c r="G110" i="8"/>
  <c r="H110" i="8"/>
  <c r="G111" i="8"/>
  <c r="H111" i="8"/>
  <c r="G112" i="8"/>
  <c r="H112" i="8"/>
  <c r="G113" i="8"/>
  <c r="H113" i="8"/>
  <c r="G114" i="8"/>
  <c r="H114" i="8"/>
  <c r="G115" i="8"/>
  <c r="H115" i="8"/>
  <c r="G116" i="8"/>
  <c r="H116" i="8"/>
  <c r="G117" i="8"/>
  <c r="H117" i="8"/>
  <c r="G119" i="8"/>
  <c r="H119" i="8"/>
  <c r="G120" i="8"/>
  <c r="H120" i="8"/>
  <c r="G121" i="8"/>
  <c r="H121" i="8"/>
  <c r="G122" i="8"/>
  <c r="H122" i="8"/>
  <c r="G123" i="8"/>
  <c r="H123" i="8"/>
  <c r="G124" i="8"/>
  <c r="H124" i="8"/>
  <c r="G125" i="8"/>
  <c r="H125" i="8"/>
  <c r="G126" i="8"/>
  <c r="H126" i="8"/>
  <c r="G127" i="8"/>
  <c r="H127" i="8"/>
  <c r="G128" i="8"/>
  <c r="H128" i="8"/>
  <c r="G129" i="8"/>
  <c r="H129" i="8"/>
  <c r="G130" i="8"/>
  <c r="H130" i="8"/>
  <c r="G131" i="8"/>
  <c r="H131" i="8"/>
  <c r="G132" i="8"/>
  <c r="H132" i="8"/>
  <c r="G133" i="8"/>
  <c r="H133" i="8"/>
  <c r="G135" i="8"/>
  <c r="H135" i="8"/>
  <c r="G136" i="8"/>
  <c r="H136" i="8"/>
  <c r="G137" i="8"/>
  <c r="H137" i="8"/>
  <c r="G138" i="8"/>
  <c r="H138" i="8"/>
  <c r="G139" i="8"/>
  <c r="H139" i="8"/>
  <c r="G140" i="8"/>
  <c r="H140" i="8"/>
  <c r="G141" i="8"/>
  <c r="H141" i="8"/>
  <c r="G142" i="8"/>
  <c r="H142" i="8"/>
  <c r="G143" i="8"/>
  <c r="H143" i="8"/>
  <c r="G144" i="8"/>
  <c r="H144" i="8"/>
  <c r="G146" i="8"/>
  <c r="H146" i="8"/>
  <c r="G147" i="8"/>
  <c r="H147" i="8"/>
  <c r="G148" i="8"/>
  <c r="H148" i="8"/>
  <c r="G149" i="8"/>
  <c r="H149" i="8"/>
  <c r="G150" i="8"/>
  <c r="H150" i="8"/>
  <c r="G151" i="8"/>
  <c r="H151" i="8"/>
  <c r="G152" i="8"/>
  <c r="H152" i="8"/>
  <c r="G153" i="8"/>
  <c r="H153" i="8"/>
  <c r="G154" i="8"/>
  <c r="H154" i="8"/>
  <c r="G155" i="8"/>
  <c r="H155" i="8"/>
  <c r="G157" i="8"/>
  <c r="H157" i="8"/>
  <c r="G158" i="8"/>
  <c r="H158" i="8"/>
  <c r="G159" i="8"/>
  <c r="H159" i="8"/>
  <c r="G160" i="8"/>
  <c r="H160" i="8"/>
  <c r="G161" i="8"/>
  <c r="H161" i="8"/>
  <c r="G162" i="8"/>
  <c r="H162" i="8"/>
  <c r="G163" i="8"/>
  <c r="H163" i="8"/>
  <c r="G164" i="8"/>
  <c r="H164" i="8"/>
  <c r="G165" i="8"/>
  <c r="H165" i="8"/>
  <c r="G167" i="8"/>
  <c r="H167" i="8"/>
  <c r="G168" i="8"/>
  <c r="H168" i="8"/>
  <c r="G169" i="8"/>
  <c r="H169" i="8"/>
  <c r="G170" i="8"/>
  <c r="H170" i="8"/>
  <c r="G171" i="8"/>
  <c r="H171" i="8"/>
  <c r="G172" i="8"/>
  <c r="H172" i="8"/>
  <c r="G175" i="8"/>
  <c r="H175" i="8"/>
  <c r="G176" i="8"/>
  <c r="H176" i="8"/>
  <c r="G177" i="8"/>
  <c r="H177" i="8"/>
  <c r="G178" i="8"/>
  <c r="H178" i="8"/>
  <c r="G179" i="8"/>
  <c r="H179" i="8"/>
  <c r="G181" i="8"/>
  <c r="H181" i="8"/>
  <c r="G182" i="8"/>
  <c r="H182" i="8"/>
  <c r="G183" i="8"/>
  <c r="H183" i="8"/>
  <c r="G184" i="8"/>
  <c r="H184" i="8"/>
  <c r="G185" i="8"/>
  <c r="H185" i="8"/>
  <c r="G187" i="8"/>
  <c r="H187" i="8"/>
  <c r="G188" i="8"/>
  <c r="H188" i="8"/>
  <c r="G189" i="8"/>
  <c r="H189" i="8"/>
  <c r="G190" i="8"/>
  <c r="H190" i="8"/>
  <c r="G191" i="8"/>
  <c r="H191" i="8"/>
  <c r="G193" i="8"/>
  <c r="H193" i="8"/>
  <c r="G194" i="8"/>
  <c r="H194" i="8"/>
  <c r="G195" i="8"/>
  <c r="H195" i="8"/>
  <c r="G196" i="8"/>
  <c r="H196" i="8"/>
  <c r="G197" i="8"/>
  <c r="H197" i="8"/>
  <c r="G199" i="8"/>
  <c r="H199" i="8"/>
  <c r="G200" i="8"/>
  <c r="H200" i="8"/>
  <c r="G201" i="8"/>
  <c r="H201" i="8"/>
  <c r="G202" i="8"/>
  <c r="H202" i="8"/>
  <c r="G203" i="8"/>
  <c r="H203" i="8"/>
  <c r="G205" i="8"/>
  <c r="H205" i="8"/>
  <c r="G206" i="8"/>
  <c r="H206" i="8"/>
  <c r="G207" i="8"/>
  <c r="H207" i="8"/>
  <c r="G208" i="8"/>
  <c r="H208" i="8"/>
  <c r="G209" i="8"/>
  <c r="H209" i="8"/>
  <c r="G210" i="8"/>
  <c r="H210" i="8"/>
  <c r="G211" i="8"/>
  <c r="H211" i="8"/>
  <c r="G212" i="8"/>
  <c r="H212" i="8"/>
  <c r="G213" i="8"/>
  <c r="H213" i="8"/>
  <c r="G215" i="8"/>
  <c r="H215" i="8"/>
  <c r="G216" i="8"/>
  <c r="H216" i="8"/>
  <c r="G217" i="8"/>
  <c r="H217" i="8"/>
  <c r="G218" i="8"/>
  <c r="H218" i="8"/>
  <c r="G219" i="8"/>
  <c r="H219" i="8"/>
  <c r="G220" i="8"/>
  <c r="H220" i="8"/>
  <c r="G222" i="8"/>
  <c r="H222" i="8"/>
  <c r="G223" i="8"/>
  <c r="H223" i="8"/>
  <c r="G224" i="8"/>
  <c r="H224" i="8"/>
  <c r="G225" i="8"/>
  <c r="H225" i="8"/>
  <c r="G226" i="8"/>
  <c r="H226" i="8"/>
  <c r="G227" i="8"/>
  <c r="H227" i="8"/>
  <c r="G228" i="8"/>
  <c r="H228" i="8"/>
  <c r="G229" i="8"/>
  <c r="H229" i="8"/>
  <c r="G230" i="8"/>
  <c r="H230" i="8"/>
  <c r="G231" i="8"/>
  <c r="H231" i="8"/>
  <c r="G232" i="8"/>
  <c r="H232" i="8"/>
  <c r="G234" i="8"/>
  <c r="H234" i="8"/>
  <c r="G235" i="8"/>
  <c r="H235" i="8"/>
  <c r="G236" i="8"/>
  <c r="H236" i="8"/>
  <c r="G237" i="8"/>
  <c r="H237" i="8"/>
  <c r="G238" i="8"/>
  <c r="H238" i="8"/>
  <c r="G239" i="8"/>
  <c r="H239" i="8"/>
  <c r="G240" i="8"/>
  <c r="H240" i="8"/>
  <c r="G241" i="8"/>
  <c r="H241" i="8"/>
  <c r="G242" i="8"/>
  <c r="H242" i="8"/>
  <c r="G243" i="8"/>
  <c r="H243" i="8"/>
  <c r="G244" i="8"/>
  <c r="H244" i="8"/>
  <c r="G245" i="8"/>
  <c r="H245" i="8"/>
  <c r="G246" i="8"/>
  <c r="H246" i="8"/>
  <c r="G247" i="8"/>
  <c r="H247" i="8"/>
  <c r="G248" i="8"/>
  <c r="H248" i="8"/>
  <c r="G250" i="8"/>
  <c r="H250" i="8"/>
  <c r="G251" i="8"/>
  <c r="H251" i="8"/>
  <c r="G252" i="8"/>
  <c r="H252" i="8"/>
  <c r="G253" i="8"/>
  <c r="H253" i="8"/>
  <c r="G254" i="8"/>
  <c r="H254" i="8"/>
  <c r="G255" i="8"/>
  <c r="H255" i="8"/>
  <c r="G256" i="8"/>
  <c r="H256" i="8"/>
  <c r="G257" i="8"/>
  <c r="H257" i="8"/>
  <c r="G258" i="8"/>
  <c r="H258" i="8"/>
  <c r="G259" i="8"/>
  <c r="H259" i="8"/>
  <c r="G260" i="8"/>
  <c r="H260" i="8"/>
  <c r="G261" i="8"/>
  <c r="H261" i="8"/>
  <c r="G262" i="8"/>
  <c r="H262" i="8"/>
  <c r="G263" i="8"/>
  <c r="H263" i="8"/>
  <c r="G264" i="8"/>
  <c r="H264" i="8"/>
  <c r="G266" i="8"/>
  <c r="H266" i="8"/>
  <c r="G267" i="8"/>
  <c r="H267" i="8"/>
  <c r="G268" i="8"/>
  <c r="H268" i="8"/>
  <c r="G269" i="8"/>
  <c r="H269" i="8"/>
  <c r="G270" i="8"/>
  <c r="H270" i="8"/>
  <c r="G271" i="8"/>
  <c r="H271" i="8"/>
  <c r="G272" i="8"/>
  <c r="H272" i="8"/>
  <c r="G273" i="8"/>
  <c r="H273" i="8"/>
  <c r="G274" i="8"/>
  <c r="H274" i="8"/>
  <c r="G275" i="8"/>
  <c r="H275" i="8"/>
  <c r="G276" i="8"/>
  <c r="H276" i="8"/>
  <c r="G277" i="8"/>
  <c r="H277" i="8"/>
  <c r="G278" i="8"/>
  <c r="H278" i="8"/>
  <c r="G279" i="8"/>
  <c r="H279" i="8"/>
  <c r="G281" i="8"/>
  <c r="H281" i="8"/>
  <c r="G282" i="8"/>
  <c r="H282" i="8"/>
  <c r="G283" i="8"/>
  <c r="H283" i="8"/>
  <c r="G284" i="8"/>
  <c r="H284" i="8"/>
  <c r="G285" i="8"/>
  <c r="H285" i="8"/>
  <c r="G286" i="8"/>
  <c r="H286" i="8"/>
  <c r="G287" i="8"/>
  <c r="H287" i="8"/>
  <c r="G288" i="8"/>
  <c r="H288" i="8"/>
  <c r="G289" i="8"/>
  <c r="H289" i="8"/>
  <c r="G290" i="8"/>
  <c r="H290" i="8"/>
  <c r="G291" i="8"/>
  <c r="H291" i="8"/>
  <c r="G292" i="8"/>
  <c r="H292" i="8"/>
  <c r="G293" i="8"/>
  <c r="H293" i="8"/>
  <c r="G294" i="8"/>
  <c r="H294" i="8"/>
  <c r="G295" i="8"/>
  <c r="H295" i="8"/>
  <c r="G297" i="8"/>
  <c r="H297" i="8"/>
  <c r="G298" i="8"/>
  <c r="H298" i="8"/>
  <c r="G299" i="8"/>
  <c r="H299" i="8"/>
  <c r="G300" i="8"/>
  <c r="H300" i="8"/>
  <c r="G301" i="8"/>
  <c r="H301" i="8"/>
  <c r="G302" i="8"/>
  <c r="H302" i="8"/>
  <c r="G303" i="8"/>
  <c r="H303" i="8"/>
  <c r="G304" i="8"/>
  <c r="H304" i="8"/>
  <c r="G305" i="8"/>
  <c r="H305" i="8"/>
  <c r="G306" i="8"/>
  <c r="H306" i="8"/>
  <c r="G307" i="8"/>
  <c r="H307" i="8"/>
  <c r="G308" i="8"/>
  <c r="H308" i="8"/>
  <c r="G309" i="8"/>
  <c r="H309" i="8"/>
  <c r="G310" i="8"/>
  <c r="H310" i="8"/>
  <c r="G311" i="8"/>
  <c r="H311" i="8"/>
  <c r="G313" i="8"/>
  <c r="H313" i="8"/>
  <c r="G314" i="8"/>
  <c r="H314" i="8"/>
  <c r="G315" i="8"/>
  <c r="H315" i="8"/>
  <c r="G316" i="8"/>
  <c r="H316" i="8"/>
  <c r="G317" i="8"/>
  <c r="H317" i="8"/>
  <c r="G318" i="8"/>
  <c r="H318" i="8"/>
  <c r="G319" i="8"/>
  <c r="H319" i="8"/>
  <c r="G320" i="8"/>
  <c r="H320" i="8"/>
  <c r="G321" i="8"/>
  <c r="H321" i="8"/>
  <c r="G322" i="8"/>
  <c r="H322" i="8"/>
  <c r="G323" i="8"/>
  <c r="H323" i="8"/>
  <c r="G324" i="8"/>
  <c r="H324" i="8"/>
  <c r="G325" i="8"/>
  <c r="H325" i="8"/>
  <c r="G326" i="8"/>
  <c r="H326" i="8"/>
  <c r="G327" i="8"/>
  <c r="H327" i="8"/>
  <c r="G329" i="8"/>
  <c r="H329" i="8"/>
  <c r="G330" i="8"/>
  <c r="H330" i="8"/>
  <c r="G331" i="8"/>
  <c r="H331" i="8"/>
  <c r="G332" i="8"/>
  <c r="H332" i="8"/>
  <c r="G333" i="8"/>
  <c r="H333" i="8"/>
  <c r="G334" i="8"/>
  <c r="H334" i="8"/>
  <c r="G335" i="8"/>
  <c r="H335" i="8"/>
  <c r="G336" i="8"/>
  <c r="H336" i="8"/>
  <c r="G337" i="8"/>
  <c r="H337" i="8"/>
  <c r="G338" i="8"/>
  <c r="H338" i="8"/>
  <c r="G339" i="8"/>
  <c r="H339" i="8"/>
  <c r="G340" i="8"/>
  <c r="H340" i="8"/>
  <c r="G341" i="8"/>
  <c r="H341" i="8"/>
  <c r="G342" i="8"/>
  <c r="H342" i="8"/>
  <c r="G343" i="8"/>
  <c r="H343" i="8"/>
  <c r="G345" i="8"/>
  <c r="H345" i="8"/>
  <c r="G346" i="8"/>
  <c r="H346" i="8"/>
  <c r="G347" i="8"/>
  <c r="H347" i="8"/>
  <c r="G348" i="8"/>
  <c r="H348" i="8"/>
  <c r="G349" i="8"/>
  <c r="H349" i="8"/>
  <c r="G351" i="8"/>
  <c r="H351" i="8"/>
  <c r="G352" i="8"/>
  <c r="H352" i="8"/>
  <c r="G353" i="8"/>
  <c r="H353" i="8"/>
  <c r="G354" i="8"/>
  <c r="H354" i="8"/>
  <c r="G355" i="8"/>
  <c r="H355" i="8"/>
  <c r="G357" i="8"/>
  <c r="H357" i="8"/>
  <c r="G358" i="8"/>
  <c r="H358" i="8"/>
  <c r="G359" i="8"/>
  <c r="H359" i="8"/>
  <c r="G360" i="8"/>
  <c r="H360" i="8"/>
  <c r="G361" i="8"/>
  <c r="H361" i="8"/>
  <c r="G363" i="8"/>
  <c r="H363" i="8"/>
  <c r="G364" i="8"/>
  <c r="H364" i="8"/>
  <c r="G365" i="8"/>
  <c r="H365" i="8"/>
  <c r="G366" i="8"/>
  <c r="H366" i="8"/>
  <c r="G367" i="8"/>
  <c r="H367" i="8"/>
  <c r="G369" i="8"/>
  <c r="H369" i="8"/>
  <c r="G370" i="8"/>
  <c r="H370" i="8"/>
  <c r="G371" i="8"/>
  <c r="H371" i="8"/>
  <c r="G373" i="8"/>
  <c r="H373" i="8"/>
  <c r="G374" i="8"/>
  <c r="H374" i="8"/>
  <c r="G375" i="8"/>
  <c r="H375" i="8"/>
  <c r="G376" i="8"/>
  <c r="H376" i="8"/>
  <c r="G377" i="8"/>
  <c r="H377" i="8"/>
  <c r="G378" i="8"/>
  <c r="H378" i="8"/>
  <c r="G379" i="8"/>
  <c r="H379" i="8"/>
  <c r="G380" i="8"/>
  <c r="H380" i="8"/>
  <c r="G381" i="8"/>
  <c r="H381" i="8"/>
  <c r="G382" i="8"/>
  <c r="H382" i="8"/>
  <c r="G383" i="8"/>
  <c r="H383" i="8"/>
  <c r="G385" i="8"/>
  <c r="H385" i="8"/>
  <c r="G386" i="8"/>
  <c r="H386" i="8"/>
  <c r="G387" i="8"/>
  <c r="H387" i="8"/>
  <c r="G388" i="8"/>
  <c r="H388" i="8"/>
  <c r="G389" i="8"/>
  <c r="H389" i="8"/>
  <c r="G390" i="8"/>
  <c r="H390" i="8"/>
  <c r="G391" i="8"/>
  <c r="H391" i="8"/>
  <c r="G392" i="8"/>
  <c r="H392" i="8"/>
  <c r="G393" i="8"/>
  <c r="H393" i="8"/>
  <c r="G394" i="8"/>
  <c r="H394" i="8"/>
  <c r="G395" i="8"/>
  <c r="H395" i="8"/>
  <c r="G396" i="8"/>
  <c r="H396" i="8"/>
  <c r="G398" i="8"/>
  <c r="H398" i="8"/>
  <c r="G399" i="8"/>
  <c r="H399" i="8"/>
  <c r="G4" i="7"/>
  <c r="G255" i="7" s="1"/>
  <c r="D10" i="23" s="1"/>
  <c r="H4" i="7"/>
  <c r="G5" i="7"/>
  <c r="H5" i="7"/>
  <c r="H255" i="7" s="1"/>
  <c r="F10" i="23" s="1"/>
  <c r="G7" i="7"/>
  <c r="H7" i="7"/>
  <c r="G8" i="7"/>
  <c r="H8" i="7"/>
  <c r="G9" i="7"/>
  <c r="H9" i="7"/>
  <c r="G10" i="7"/>
  <c r="H10" i="7"/>
  <c r="G12" i="7"/>
  <c r="H12" i="7"/>
  <c r="G13" i="7"/>
  <c r="H13" i="7"/>
  <c r="G15" i="7"/>
  <c r="H15" i="7"/>
  <c r="G16" i="7"/>
  <c r="H16" i="7"/>
  <c r="G17" i="7"/>
  <c r="H17" i="7"/>
  <c r="G19" i="7"/>
  <c r="H19" i="7"/>
  <c r="G20" i="7"/>
  <c r="H20" i="7"/>
  <c r="G21" i="7"/>
  <c r="H21" i="7"/>
  <c r="G22" i="7"/>
  <c r="H22" i="7"/>
  <c r="G24" i="7"/>
  <c r="H24" i="7"/>
  <c r="G25" i="7"/>
  <c r="H25" i="7"/>
  <c r="G26" i="7"/>
  <c r="H26" i="7"/>
  <c r="G27" i="7"/>
  <c r="H27" i="7"/>
  <c r="G28" i="7"/>
  <c r="H28" i="7"/>
  <c r="G30" i="7"/>
  <c r="H30" i="7"/>
  <c r="G31" i="7"/>
  <c r="H31" i="7"/>
  <c r="G32" i="7"/>
  <c r="H32" i="7"/>
  <c r="G33" i="7"/>
  <c r="H33" i="7"/>
  <c r="G34" i="7"/>
  <c r="H34" i="7"/>
  <c r="G35" i="7"/>
  <c r="H35" i="7"/>
  <c r="G36" i="7"/>
  <c r="H36" i="7"/>
  <c r="G37" i="7"/>
  <c r="H37" i="7"/>
  <c r="G38" i="7"/>
  <c r="H38" i="7"/>
  <c r="G39" i="7"/>
  <c r="H39" i="7"/>
  <c r="G40" i="7"/>
  <c r="H40" i="7"/>
  <c r="G41" i="7"/>
  <c r="H41" i="7"/>
  <c r="G42" i="7"/>
  <c r="H42" i="7"/>
  <c r="G43" i="7"/>
  <c r="H43" i="7"/>
  <c r="G44" i="7"/>
  <c r="H44" i="7"/>
  <c r="G45" i="7"/>
  <c r="H45" i="7"/>
  <c r="G46" i="7"/>
  <c r="H46" i="7"/>
  <c r="G47" i="7"/>
  <c r="H47" i="7"/>
  <c r="G48" i="7"/>
  <c r="H48" i="7"/>
  <c r="G50" i="7"/>
  <c r="H50" i="7"/>
  <c r="G51" i="7"/>
  <c r="H51" i="7"/>
  <c r="G53" i="7"/>
  <c r="H53" i="7"/>
  <c r="G54" i="7"/>
  <c r="H54" i="7"/>
  <c r="G55" i="7"/>
  <c r="H55" i="7"/>
  <c r="G57" i="7"/>
  <c r="H57" i="7"/>
  <c r="G58" i="7"/>
  <c r="H58" i="7"/>
  <c r="G59" i="7"/>
  <c r="H59" i="7"/>
  <c r="G60" i="7"/>
  <c r="H60" i="7"/>
  <c r="G61" i="7"/>
  <c r="H61" i="7"/>
  <c r="G63" i="7"/>
  <c r="H63" i="7"/>
  <c r="G64" i="7"/>
  <c r="H64" i="7"/>
  <c r="G65" i="7"/>
  <c r="H65" i="7"/>
  <c r="G66" i="7"/>
  <c r="H66" i="7"/>
  <c r="G68" i="7"/>
  <c r="H68" i="7"/>
  <c r="G69" i="7"/>
  <c r="H69" i="7"/>
  <c r="G70" i="7"/>
  <c r="H70" i="7"/>
  <c r="G71" i="7"/>
  <c r="H71" i="7"/>
  <c r="G72" i="7"/>
  <c r="H72" i="7"/>
  <c r="G73" i="7"/>
  <c r="H73" i="7"/>
  <c r="G74" i="7"/>
  <c r="H74" i="7"/>
  <c r="G75" i="7"/>
  <c r="H75" i="7"/>
  <c r="G76" i="7"/>
  <c r="H76" i="7"/>
  <c r="G77" i="7"/>
  <c r="H77" i="7"/>
  <c r="G78" i="7"/>
  <c r="H78" i="7"/>
  <c r="G79" i="7"/>
  <c r="H79" i="7"/>
  <c r="G80" i="7"/>
  <c r="H80" i="7"/>
  <c r="G83" i="7"/>
  <c r="H83" i="7"/>
  <c r="G84" i="7"/>
  <c r="H84" i="7"/>
  <c r="G86" i="7"/>
  <c r="H86" i="7"/>
  <c r="G87" i="7"/>
  <c r="H87" i="7"/>
  <c r="G88" i="7"/>
  <c r="H88" i="7"/>
  <c r="G90" i="7"/>
  <c r="H90" i="7"/>
  <c r="G91" i="7"/>
  <c r="H91" i="7"/>
  <c r="G93" i="7"/>
  <c r="H93" i="7"/>
  <c r="G94" i="7"/>
  <c r="H94" i="7"/>
  <c r="G95" i="7"/>
  <c r="H95" i="7"/>
  <c r="G97" i="7"/>
  <c r="H97" i="7"/>
  <c r="G98" i="7"/>
  <c r="H98" i="7"/>
  <c r="G99" i="7"/>
  <c r="H99" i="7"/>
  <c r="G100" i="7"/>
  <c r="H100" i="7"/>
  <c r="G101" i="7"/>
  <c r="H101" i="7"/>
  <c r="G103" i="7"/>
  <c r="H103" i="7"/>
  <c r="G104" i="7"/>
  <c r="H104" i="7"/>
  <c r="G106" i="7"/>
  <c r="H106" i="7"/>
  <c r="G107" i="7"/>
  <c r="H107" i="7"/>
  <c r="G109" i="7"/>
  <c r="H109" i="7"/>
  <c r="G110" i="7"/>
  <c r="H110" i="7"/>
  <c r="G111" i="7"/>
  <c r="H111" i="7"/>
  <c r="G112" i="7"/>
  <c r="H112" i="7"/>
  <c r="G113" i="7"/>
  <c r="H113" i="7"/>
  <c r="G115" i="7"/>
  <c r="H115" i="7"/>
  <c r="G116" i="7"/>
  <c r="H116" i="7"/>
  <c r="G117" i="7"/>
  <c r="H117" i="7"/>
  <c r="G118" i="7"/>
  <c r="H118" i="7"/>
  <c r="G119" i="7"/>
  <c r="H119" i="7"/>
  <c r="G121" i="7"/>
  <c r="H121" i="7"/>
  <c r="G122" i="7"/>
  <c r="H122" i="7"/>
  <c r="G124" i="7"/>
  <c r="H124" i="7"/>
  <c r="G125" i="7"/>
  <c r="H125" i="7"/>
  <c r="G127" i="7"/>
  <c r="H127" i="7"/>
  <c r="G128" i="7"/>
  <c r="H128" i="7"/>
  <c r="G130" i="7"/>
  <c r="H130" i="7"/>
  <c r="G131" i="7"/>
  <c r="H131" i="7"/>
  <c r="G133" i="7"/>
  <c r="H133" i="7"/>
  <c r="G134" i="7"/>
  <c r="H134" i="7"/>
  <c r="G135" i="7"/>
  <c r="H135" i="7"/>
  <c r="G137" i="7"/>
  <c r="H137" i="7"/>
  <c r="G138" i="7"/>
  <c r="H138" i="7"/>
  <c r="G139" i="7"/>
  <c r="H139" i="7"/>
  <c r="G140" i="7"/>
  <c r="H140" i="7"/>
  <c r="G141" i="7"/>
  <c r="H141" i="7"/>
  <c r="G142" i="7"/>
  <c r="H142" i="7"/>
  <c r="G144" i="7"/>
  <c r="H144" i="7"/>
  <c r="G145" i="7"/>
  <c r="H145" i="7"/>
  <c r="G147" i="7"/>
  <c r="H147" i="7"/>
  <c r="G148" i="7"/>
  <c r="H148" i="7"/>
  <c r="G150" i="7"/>
  <c r="H150" i="7"/>
  <c r="G151" i="7"/>
  <c r="H151" i="7"/>
  <c r="G152" i="7"/>
  <c r="H152" i="7"/>
  <c r="G153" i="7"/>
  <c r="H153" i="7"/>
  <c r="G154" i="7"/>
  <c r="H154" i="7"/>
  <c r="G155" i="7"/>
  <c r="H155" i="7"/>
  <c r="G157" i="7"/>
  <c r="H157" i="7"/>
  <c r="G158" i="7"/>
  <c r="H158" i="7"/>
  <c r="G159" i="7"/>
  <c r="H159" i="7"/>
  <c r="G160" i="7"/>
  <c r="H160" i="7"/>
  <c r="G161" i="7"/>
  <c r="H161" i="7"/>
  <c r="G163" i="7"/>
  <c r="H163" i="7"/>
  <c r="G164" i="7"/>
  <c r="H164" i="7"/>
  <c r="G165" i="7"/>
  <c r="H165" i="7"/>
  <c r="G167" i="7"/>
  <c r="H167" i="7"/>
  <c r="G168" i="7"/>
  <c r="H168" i="7"/>
  <c r="G169" i="7"/>
  <c r="H169" i="7"/>
  <c r="G171" i="7"/>
  <c r="H171" i="7"/>
  <c r="G172" i="7"/>
  <c r="H172" i="7"/>
  <c r="G173" i="7"/>
  <c r="H173" i="7"/>
  <c r="G174" i="7"/>
  <c r="H174" i="7"/>
  <c r="G175" i="7"/>
  <c r="H175" i="7"/>
  <c r="G177" i="7"/>
  <c r="H177" i="7"/>
  <c r="G178" i="7"/>
  <c r="H178" i="7"/>
  <c r="G180" i="7"/>
  <c r="H180" i="7"/>
  <c r="G181" i="7"/>
  <c r="H181" i="7"/>
  <c r="G182" i="7"/>
  <c r="H182" i="7"/>
  <c r="G183" i="7"/>
  <c r="H183" i="7"/>
  <c r="G184" i="7"/>
  <c r="H184" i="7"/>
  <c r="G185" i="7"/>
  <c r="H185" i="7"/>
  <c r="G186" i="7"/>
  <c r="H186" i="7"/>
  <c r="G187" i="7"/>
  <c r="H187" i="7"/>
  <c r="G189" i="7"/>
  <c r="H189" i="7"/>
  <c r="G190" i="7"/>
  <c r="H190" i="7"/>
  <c r="G191" i="7"/>
  <c r="H191" i="7"/>
  <c r="G193" i="7"/>
  <c r="H193" i="7"/>
  <c r="G194" i="7"/>
  <c r="H194" i="7"/>
  <c r="G195" i="7"/>
  <c r="H195" i="7"/>
  <c r="G197" i="7"/>
  <c r="H197" i="7"/>
  <c r="G198" i="7"/>
  <c r="H198" i="7"/>
  <c r="G199" i="7"/>
  <c r="H199" i="7"/>
  <c r="G201" i="7"/>
  <c r="H201" i="7"/>
  <c r="G202" i="7"/>
  <c r="H202" i="7"/>
  <c r="G204" i="7"/>
  <c r="H204" i="7"/>
  <c r="G205" i="7"/>
  <c r="H205" i="7"/>
  <c r="G206" i="7"/>
  <c r="H206" i="7"/>
  <c r="G207" i="7"/>
  <c r="H207" i="7"/>
  <c r="G209" i="7"/>
  <c r="H209" i="7"/>
  <c r="G210" i="7"/>
  <c r="H210" i="7"/>
  <c r="G211" i="7"/>
  <c r="H211" i="7"/>
  <c r="G213" i="7"/>
  <c r="H213" i="7"/>
  <c r="G214" i="7"/>
  <c r="H214" i="7"/>
  <c r="G215" i="7"/>
  <c r="H215" i="7"/>
  <c r="G217" i="7"/>
  <c r="H217" i="7"/>
  <c r="G218" i="7"/>
  <c r="H218" i="7"/>
  <c r="G221" i="7"/>
  <c r="H221" i="7"/>
  <c r="G222" i="7"/>
  <c r="H222" i="7"/>
  <c r="G223" i="7"/>
  <c r="H223" i="7"/>
  <c r="G225" i="7"/>
  <c r="H225" i="7"/>
  <c r="G226" i="7"/>
  <c r="H226" i="7"/>
  <c r="G228" i="7"/>
  <c r="H228" i="7"/>
  <c r="G229" i="7"/>
  <c r="H229" i="7"/>
  <c r="G230" i="7"/>
  <c r="H230" i="7"/>
  <c r="G231" i="7"/>
  <c r="H231" i="7"/>
  <c r="G232" i="7"/>
  <c r="H232" i="7"/>
  <c r="G234" i="7"/>
  <c r="H234" i="7"/>
  <c r="G235" i="7"/>
  <c r="H235" i="7"/>
  <c r="G236" i="7"/>
  <c r="H236" i="7"/>
  <c r="G238" i="7"/>
  <c r="H238" i="7"/>
  <c r="G239" i="7"/>
  <c r="H239" i="7"/>
  <c r="G240" i="7"/>
  <c r="H240" i="7"/>
  <c r="G241" i="7"/>
  <c r="H241" i="7"/>
  <c r="G242" i="7"/>
  <c r="H242" i="7"/>
  <c r="G244" i="7"/>
  <c r="H244" i="7"/>
  <c r="G245" i="7"/>
  <c r="H245" i="7"/>
  <c r="G246" i="7"/>
  <c r="H246" i="7"/>
  <c r="G247" i="7"/>
  <c r="H247" i="7"/>
  <c r="G249" i="7"/>
  <c r="H249" i="7"/>
  <c r="G250" i="7"/>
  <c r="H250" i="7"/>
  <c r="G251" i="7"/>
  <c r="H251" i="7"/>
  <c r="G252" i="7"/>
  <c r="H252" i="7"/>
  <c r="G253" i="7"/>
  <c r="H253" i="7"/>
  <c r="G254" i="7"/>
  <c r="H254" i="7"/>
  <c r="G4" i="6"/>
  <c r="H4" i="6"/>
  <c r="G5" i="6"/>
  <c r="H5" i="6"/>
  <c r="G7" i="6"/>
  <c r="H7" i="6"/>
  <c r="G8" i="6"/>
  <c r="H8" i="6"/>
  <c r="G9" i="6"/>
  <c r="H9" i="6"/>
  <c r="G10" i="6"/>
  <c r="H10" i="6"/>
  <c r="G11" i="6"/>
  <c r="H11" i="6"/>
  <c r="G12" i="6"/>
  <c r="H12" i="6"/>
  <c r="G13" i="6"/>
  <c r="H13" i="6"/>
  <c r="G14" i="6"/>
  <c r="H14" i="6"/>
  <c r="G15" i="6"/>
  <c r="H15" i="6"/>
  <c r="G16" i="6"/>
  <c r="H16" i="6"/>
  <c r="G17" i="6"/>
  <c r="H17" i="6"/>
  <c r="G18" i="6"/>
  <c r="H18" i="6"/>
  <c r="G19" i="6"/>
  <c r="H19" i="6"/>
  <c r="G20" i="6"/>
  <c r="H20" i="6"/>
  <c r="G22" i="6"/>
  <c r="H22" i="6"/>
  <c r="G23" i="6"/>
  <c r="H23" i="6"/>
  <c r="G25" i="6"/>
  <c r="H25" i="6"/>
  <c r="G26" i="6"/>
  <c r="H26" i="6"/>
  <c r="G27" i="6"/>
  <c r="H27" i="6"/>
  <c r="G28" i="6"/>
  <c r="H28" i="6"/>
  <c r="G29" i="6"/>
  <c r="H29" i="6"/>
  <c r="G30" i="6"/>
  <c r="H30" i="6"/>
  <c r="G31" i="6"/>
  <c r="H31" i="6"/>
  <c r="G33" i="6"/>
  <c r="H33" i="6"/>
  <c r="G34" i="6"/>
  <c r="H34" i="6"/>
  <c r="G35" i="6"/>
  <c r="H35" i="6"/>
  <c r="G36" i="6"/>
  <c r="H36" i="6"/>
  <c r="G38" i="6"/>
  <c r="H38" i="6"/>
  <c r="G39" i="6"/>
  <c r="H39" i="6"/>
  <c r="G40" i="6"/>
  <c r="H40" i="6"/>
  <c r="G41" i="6"/>
  <c r="H41" i="6"/>
  <c r="G42" i="6"/>
  <c r="H42" i="6"/>
  <c r="G43" i="6"/>
  <c r="H43" i="6"/>
  <c r="G44" i="6"/>
  <c r="H44" i="6"/>
  <c r="G45" i="6"/>
  <c r="H45" i="6"/>
  <c r="G47" i="6"/>
  <c r="H47" i="6"/>
  <c r="G48" i="6"/>
  <c r="H48" i="6"/>
  <c r="G50" i="6"/>
  <c r="H50" i="6"/>
  <c r="G51" i="6"/>
  <c r="H51" i="6"/>
  <c r="G52" i="6"/>
  <c r="H52" i="6"/>
  <c r="G53" i="6"/>
  <c r="H53" i="6"/>
  <c r="G54" i="6"/>
  <c r="H54" i="6"/>
  <c r="G55" i="6"/>
  <c r="H55" i="6"/>
  <c r="G57" i="6"/>
  <c r="H57" i="6"/>
  <c r="G58" i="6"/>
  <c r="H58" i="6"/>
  <c r="G59" i="6"/>
  <c r="H59" i="6"/>
  <c r="G60" i="6"/>
  <c r="H60" i="6"/>
  <c r="G62" i="6"/>
  <c r="H62" i="6"/>
  <c r="G63" i="6"/>
  <c r="H63" i="6"/>
  <c r="G64" i="6"/>
  <c r="H64" i="6"/>
  <c r="G65" i="6"/>
  <c r="H65" i="6"/>
  <c r="G66" i="6"/>
  <c r="H66" i="6"/>
  <c r="G67" i="6"/>
  <c r="H67" i="6"/>
  <c r="G68" i="6"/>
  <c r="H68" i="6"/>
  <c r="G70" i="6"/>
  <c r="H70" i="6"/>
  <c r="G71" i="6"/>
  <c r="H71" i="6"/>
  <c r="G73" i="6"/>
  <c r="H73" i="6"/>
  <c r="G74" i="6"/>
  <c r="H74" i="6"/>
  <c r="G76" i="6"/>
  <c r="H76" i="6"/>
  <c r="G77" i="6"/>
  <c r="H77" i="6"/>
  <c r="G78" i="6"/>
  <c r="H78" i="6"/>
  <c r="G79" i="6"/>
  <c r="H79" i="6"/>
  <c r="G80" i="6"/>
  <c r="H80" i="6"/>
  <c r="G81" i="6"/>
  <c r="H81" i="6"/>
  <c r="G83" i="6"/>
  <c r="H83" i="6"/>
  <c r="G84" i="6"/>
  <c r="H84" i="6"/>
  <c r="G85" i="6"/>
  <c r="H85" i="6"/>
  <c r="G86" i="6"/>
  <c r="H86" i="6"/>
  <c r="G88" i="6"/>
  <c r="H88" i="6"/>
  <c r="G89" i="6"/>
  <c r="H89" i="6"/>
  <c r="G90" i="6"/>
  <c r="H90" i="6"/>
  <c r="G91" i="6"/>
  <c r="H91" i="6"/>
  <c r="G92" i="6"/>
  <c r="H92" i="6"/>
  <c r="G93" i="6"/>
  <c r="H93" i="6"/>
  <c r="G94" i="6"/>
  <c r="H94" i="6"/>
  <c r="G95" i="6"/>
  <c r="H95" i="6"/>
  <c r="G97" i="6"/>
  <c r="H97" i="6"/>
  <c r="G98" i="6"/>
  <c r="H98" i="6"/>
  <c r="G99" i="6"/>
  <c r="H99" i="6"/>
  <c r="G101" i="6"/>
  <c r="H101" i="6"/>
  <c r="G102" i="6"/>
  <c r="H102" i="6"/>
  <c r="G103" i="6"/>
  <c r="H103" i="6"/>
  <c r="G105" i="6"/>
  <c r="H105" i="6"/>
  <c r="G106" i="6"/>
  <c r="H106" i="6"/>
  <c r="G107" i="6"/>
  <c r="H107" i="6"/>
  <c r="G108" i="6"/>
  <c r="H108" i="6"/>
  <c r="G109" i="6"/>
  <c r="H109" i="6"/>
  <c r="G110" i="6"/>
  <c r="H110" i="6"/>
  <c r="G111" i="6"/>
  <c r="H111" i="6"/>
  <c r="G112" i="6"/>
  <c r="H112" i="6"/>
  <c r="G114" i="6"/>
  <c r="H114" i="6"/>
  <c r="G115" i="6"/>
  <c r="H115" i="6"/>
  <c r="G116" i="6"/>
  <c r="H116" i="6"/>
  <c r="G118" i="6"/>
  <c r="H118" i="6"/>
  <c r="G119" i="6"/>
  <c r="H119" i="6"/>
  <c r="G120" i="6"/>
  <c r="H120" i="6"/>
  <c r="G122" i="6"/>
  <c r="H122" i="6"/>
  <c r="G123" i="6"/>
  <c r="H123" i="6"/>
  <c r="G125" i="6"/>
  <c r="H125" i="6"/>
  <c r="G126" i="6"/>
  <c r="H126" i="6"/>
  <c r="G129" i="6"/>
  <c r="H129" i="6"/>
  <c r="G130" i="6"/>
  <c r="H130" i="6"/>
  <c r="G131" i="6"/>
  <c r="H131" i="6"/>
  <c r="G132" i="6"/>
  <c r="H132" i="6"/>
  <c r="G134" i="6"/>
  <c r="H134" i="6"/>
  <c r="G135" i="6"/>
  <c r="H135" i="6"/>
  <c r="G137" i="6"/>
  <c r="H137" i="6"/>
  <c r="G138" i="6"/>
  <c r="H138" i="6"/>
  <c r="G139" i="6"/>
  <c r="H139" i="6"/>
  <c r="G141" i="6"/>
  <c r="H141" i="6"/>
  <c r="G142" i="6"/>
  <c r="H142" i="6"/>
  <c r="G144" i="6"/>
  <c r="H144" i="6"/>
  <c r="G145" i="6"/>
  <c r="H145" i="6"/>
  <c r="G146" i="6"/>
  <c r="H146" i="6"/>
  <c r="G148" i="6"/>
  <c r="H148" i="6"/>
  <c r="G149" i="6"/>
  <c r="H149" i="6"/>
  <c r="G151" i="6"/>
  <c r="H151" i="6"/>
  <c r="G152" i="6"/>
  <c r="H152" i="6"/>
  <c r="G154" i="6"/>
  <c r="H154" i="6"/>
  <c r="G155" i="6"/>
  <c r="H155" i="6"/>
  <c r="G157" i="6"/>
  <c r="H157" i="6"/>
  <c r="G158" i="6"/>
  <c r="H158" i="6"/>
  <c r="G160" i="6"/>
  <c r="H160" i="6"/>
  <c r="G161" i="6"/>
  <c r="H161" i="6"/>
  <c r="G162" i="6"/>
  <c r="H162" i="6"/>
  <c r="G163" i="6"/>
  <c r="H163" i="6"/>
  <c r="G165" i="6"/>
  <c r="H165" i="6"/>
  <c r="G166" i="6"/>
  <c r="H166" i="6"/>
  <c r="G167" i="6"/>
  <c r="H167" i="6"/>
  <c r="G168" i="6"/>
  <c r="H168" i="6"/>
  <c r="G169" i="6"/>
  <c r="H169" i="6"/>
  <c r="G171" i="6"/>
  <c r="H171" i="6"/>
  <c r="G172" i="6"/>
  <c r="H172" i="6"/>
  <c r="G173" i="6"/>
  <c r="H173" i="6"/>
  <c r="G175" i="6"/>
  <c r="H175" i="6"/>
  <c r="G176" i="6"/>
  <c r="H176" i="6"/>
  <c r="G177" i="6"/>
  <c r="H177" i="6"/>
  <c r="G178" i="6"/>
  <c r="H178" i="6"/>
  <c r="G180" i="6"/>
  <c r="H180" i="6"/>
  <c r="G181" i="6"/>
  <c r="H181" i="6"/>
  <c r="G182" i="6"/>
  <c r="H182" i="6"/>
  <c r="G183" i="6"/>
  <c r="H183" i="6"/>
  <c r="G185" i="6"/>
  <c r="H185" i="6"/>
  <c r="G186" i="6"/>
  <c r="H186" i="6"/>
  <c r="G188" i="6"/>
  <c r="H188" i="6"/>
  <c r="G189" i="6"/>
  <c r="H189" i="6"/>
  <c r="G192" i="6"/>
  <c r="H192" i="6"/>
  <c r="G193" i="6"/>
  <c r="H193" i="6"/>
  <c r="G194" i="6"/>
  <c r="H194" i="6"/>
  <c r="G196" i="6"/>
  <c r="H196" i="6"/>
  <c r="G197" i="6"/>
  <c r="H197" i="6"/>
  <c r="G198" i="6"/>
  <c r="H198" i="6"/>
  <c r="G200" i="6"/>
  <c r="H200" i="6"/>
  <c r="G201" i="6"/>
  <c r="H201" i="6"/>
  <c r="G203" i="6"/>
  <c r="H203" i="6"/>
  <c r="G204" i="6"/>
  <c r="H204" i="6"/>
  <c r="G205" i="6"/>
  <c r="H205" i="6"/>
  <c r="G207" i="6"/>
  <c r="H207" i="6"/>
  <c r="G208" i="6"/>
  <c r="H208" i="6"/>
  <c r="G209" i="6"/>
  <c r="H209" i="6"/>
  <c r="G211" i="6"/>
  <c r="H211" i="6"/>
  <c r="G212" i="6"/>
  <c r="H212" i="6"/>
  <c r="G214" i="6"/>
  <c r="H214" i="6"/>
  <c r="G215" i="6"/>
  <c r="H215" i="6"/>
  <c r="G216" i="6"/>
  <c r="H216" i="6"/>
  <c r="G217" i="6"/>
  <c r="H217" i="6"/>
  <c r="G219" i="6"/>
  <c r="H219" i="6"/>
  <c r="G220" i="6"/>
  <c r="H220" i="6"/>
  <c r="G221" i="6"/>
  <c r="H221" i="6"/>
  <c r="G223" i="6"/>
  <c r="H223" i="6"/>
  <c r="G224" i="6"/>
  <c r="H224" i="6"/>
  <c r="G225" i="6"/>
  <c r="H225" i="6"/>
  <c r="G227" i="6"/>
  <c r="H227" i="6"/>
  <c r="G228" i="6"/>
  <c r="H228" i="6"/>
  <c r="G229" i="6"/>
  <c r="H229" i="6"/>
  <c r="G231" i="6"/>
  <c r="H231" i="6"/>
  <c r="G232" i="6"/>
  <c r="H232" i="6"/>
  <c r="G233" i="6"/>
  <c r="H233" i="6"/>
  <c r="G235" i="6"/>
  <c r="H235" i="6"/>
  <c r="G237" i="6"/>
  <c r="H237" i="6"/>
  <c r="G238" i="6"/>
  <c r="H238" i="6"/>
  <c r="G239" i="6"/>
  <c r="H239" i="6"/>
  <c r="G240" i="6"/>
  <c r="H240" i="6"/>
  <c r="G242" i="6"/>
  <c r="H242" i="6"/>
  <c r="G243" i="6"/>
  <c r="H243" i="6"/>
  <c r="G245" i="6"/>
  <c r="H245" i="6"/>
  <c r="G246" i="6"/>
  <c r="H246" i="6"/>
  <c r="G248" i="6"/>
  <c r="H248" i="6"/>
  <c r="G249" i="6"/>
  <c r="H249" i="6"/>
  <c r="G250" i="6"/>
  <c r="H250" i="6"/>
  <c r="G251" i="6"/>
  <c r="H251" i="6"/>
  <c r="G252" i="6"/>
  <c r="H252" i="6"/>
  <c r="G253" i="6"/>
  <c r="H253" i="6"/>
  <c r="G254" i="6"/>
  <c r="H254" i="6"/>
  <c r="G255" i="6"/>
  <c r="H255" i="6"/>
  <c r="G256" i="6"/>
  <c r="H256" i="6"/>
  <c r="G257" i="6"/>
  <c r="H257" i="6"/>
  <c r="G258" i="6"/>
  <c r="H258" i="6"/>
  <c r="G259" i="6"/>
  <c r="H259" i="6"/>
  <c r="G260" i="6"/>
  <c r="H260" i="6"/>
  <c r="G261" i="6"/>
  <c r="H261" i="6"/>
  <c r="G262" i="6"/>
  <c r="H262" i="6"/>
  <c r="G263" i="6"/>
  <c r="H263" i="6"/>
  <c r="G264" i="6"/>
  <c r="H264" i="6"/>
  <c r="G265" i="6"/>
  <c r="H265" i="6"/>
  <c r="G267" i="6"/>
  <c r="H267" i="6"/>
  <c r="G268" i="6"/>
  <c r="H268" i="6"/>
  <c r="G269" i="6"/>
  <c r="H269" i="6"/>
  <c r="G271" i="6"/>
  <c r="H271" i="6"/>
  <c r="G272" i="6"/>
  <c r="H272" i="6"/>
  <c r="G273" i="6"/>
  <c r="H273" i="6"/>
  <c r="G274" i="6"/>
  <c r="H274" i="6"/>
  <c r="G275" i="6"/>
  <c r="H275" i="6"/>
  <c r="G276" i="6"/>
  <c r="H276" i="6"/>
  <c r="G277" i="6"/>
  <c r="H277" i="6"/>
  <c r="G278" i="6"/>
  <c r="H278" i="6"/>
  <c r="G279" i="6"/>
  <c r="H279" i="6"/>
  <c r="G280" i="6"/>
  <c r="H280" i="6"/>
  <c r="G281" i="6"/>
  <c r="H281" i="6"/>
  <c r="G282" i="6"/>
  <c r="H282" i="6"/>
  <c r="G283" i="6"/>
  <c r="H283" i="6"/>
  <c r="G284" i="6"/>
  <c r="H284" i="6"/>
  <c r="G285" i="6"/>
  <c r="H285" i="6"/>
  <c r="G286" i="6"/>
  <c r="H286" i="6"/>
  <c r="G288" i="6"/>
  <c r="H288" i="6"/>
  <c r="G289" i="6"/>
  <c r="H289" i="6"/>
  <c r="G290" i="6"/>
  <c r="H290" i="6"/>
  <c r="G291" i="6"/>
  <c r="H291" i="6"/>
  <c r="G293" i="6"/>
  <c r="H293" i="6"/>
  <c r="G294" i="6"/>
  <c r="H294" i="6"/>
  <c r="G295" i="6"/>
  <c r="H295" i="6"/>
  <c r="G296" i="6"/>
  <c r="H296" i="6"/>
  <c r="G297" i="6"/>
  <c r="H297" i="6"/>
  <c r="G298" i="6"/>
  <c r="H298" i="6"/>
  <c r="G299" i="6"/>
  <c r="H299" i="6"/>
  <c r="G300" i="6"/>
  <c r="H300" i="6"/>
  <c r="G301" i="6"/>
  <c r="H301" i="6"/>
  <c r="G303" i="6"/>
  <c r="H303" i="6"/>
  <c r="G304" i="6"/>
  <c r="H304" i="6"/>
  <c r="G306" i="6"/>
  <c r="H306" i="6"/>
  <c r="G307" i="6"/>
  <c r="H307" i="6"/>
  <c r="G308" i="6"/>
  <c r="H308" i="6"/>
  <c r="G309" i="6"/>
  <c r="H309" i="6"/>
  <c r="G310" i="6"/>
  <c r="H310" i="6"/>
  <c r="G312" i="6"/>
  <c r="H312" i="6"/>
  <c r="G313" i="6"/>
  <c r="H313" i="6"/>
  <c r="G314" i="6"/>
  <c r="H314" i="6"/>
  <c r="G315" i="6"/>
  <c r="H315" i="6"/>
  <c r="G316" i="6"/>
  <c r="H316" i="6"/>
  <c r="G318" i="6"/>
  <c r="H318" i="6"/>
  <c r="G319" i="6"/>
  <c r="H319" i="6"/>
  <c r="G320" i="6"/>
  <c r="H320" i="6"/>
  <c r="G322" i="6"/>
  <c r="H322" i="6"/>
  <c r="G323" i="6"/>
  <c r="H323" i="6"/>
  <c r="G324" i="6"/>
  <c r="H324" i="6"/>
  <c r="G325" i="6"/>
  <c r="H325" i="6"/>
  <c r="G326" i="6"/>
  <c r="H326" i="6"/>
  <c r="G327" i="6"/>
  <c r="H327" i="6"/>
  <c r="G328" i="6"/>
  <c r="H328" i="6"/>
  <c r="G330" i="6"/>
  <c r="H330" i="6"/>
  <c r="G331" i="6"/>
  <c r="H331" i="6"/>
  <c r="G332" i="6"/>
  <c r="H332" i="6"/>
  <c r="G333" i="6"/>
  <c r="H333" i="6"/>
  <c r="G334" i="6"/>
  <c r="H334" i="6"/>
  <c r="G335" i="6"/>
  <c r="H335" i="6"/>
  <c r="G336" i="6"/>
  <c r="H336" i="6"/>
  <c r="G337" i="6"/>
  <c r="H337" i="6"/>
  <c r="G338" i="6"/>
  <c r="H338" i="6"/>
  <c r="G339" i="6"/>
  <c r="H339" i="6"/>
  <c r="G340" i="6"/>
  <c r="H340" i="6"/>
  <c r="G341" i="6"/>
  <c r="H341" i="6"/>
  <c r="G342" i="6"/>
  <c r="H342" i="6"/>
  <c r="G344" i="6"/>
  <c r="H344" i="6"/>
  <c r="G345" i="6"/>
  <c r="H345" i="6"/>
  <c r="G346" i="6"/>
  <c r="H346" i="6"/>
  <c r="G347" i="6"/>
  <c r="H347" i="6"/>
  <c r="G348" i="6"/>
  <c r="H348" i="6"/>
  <c r="G349" i="6"/>
  <c r="H349" i="6"/>
  <c r="G350" i="6"/>
  <c r="H350" i="6"/>
  <c r="G351" i="6"/>
  <c r="H351" i="6"/>
  <c r="G352" i="6"/>
  <c r="H352" i="6"/>
  <c r="G353" i="6"/>
  <c r="H353" i="6"/>
  <c r="G354" i="6"/>
  <c r="H354" i="6"/>
  <c r="G355" i="6"/>
  <c r="H355" i="6"/>
  <c r="G356" i="6"/>
  <c r="H356" i="6"/>
  <c r="G357" i="6"/>
  <c r="H357" i="6"/>
  <c r="G358" i="6"/>
  <c r="H358" i="6"/>
  <c r="G359" i="6"/>
  <c r="H359" i="6"/>
  <c r="G360" i="6"/>
  <c r="H360" i="6"/>
  <c r="G361" i="6"/>
  <c r="H361" i="6"/>
  <c r="G363" i="6"/>
  <c r="H363" i="6"/>
  <c r="G364" i="6"/>
  <c r="H364" i="6"/>
  <c r="G365" i="6"/>
  <c r="H365" i="6"/>
  <c r="G366" i="6"/>
  <c r="H366" i="6"/>
  <c r="G368" i="6"/>
  <c r="H368" i="6"/>
  <c r="G369" i="6"/>
  <c r="H369" i="6"/>
  <c r="G370" i="6"/>
  <c r="H370" i="6"/>
  <c r="G372" i="6"/>
  <c r="H372" i="6"/>
  <c r="G373" i="6"/>
  <c r="H373" i="6"/>
  <c r="G375" i="6"/>
  <c r="H375" i="6"/>
  <c r="G376" i="6"/>
  <c r="H376" i="6"/>
  <c r="G377" i="6"/>
  <c r="H377" i="6"/>
  <c r="G379" i="6"/>
  <c r="H379" i="6"/>
  <c r="G380" i="6"/>
  <c r="H380" i="6"/>
  <c r="G381" i="6"/>
  <c r="H381" i="6"/>
  <c r="G383" i="6"/>
  <c r="H383" i="6"/>
  <c r="G384" i="6"/>
  <c r="H384" i="6"/>
  <c r="G385" i="6"/>
  <c r="H385" i="6"/>
  <c r="G386" i="6"/>
  <c r="H386" i="6"/>
  <c r="G387" i="6"/>
  <c r="H387" i="6"/>
  <c r="G388" i="6"/>
  <c r="H388" i="6"/>
  <c r="G389" i="6"/>
  <c r="H389" i="6"/>
  <c r="G390" i="6"/>
  <c r="H390" i="6"/>
  <c r="G391" i="6"/>
  <c r="H391" i="6"/>
  <c r="G392" i="6"/>
  <c r="H392" i="6"/>
  <c r="G394" i="6"/>
  <c r="H394" i="6"/>
  <c r="G395" i="6"/>
  <c r="H395" i="6"/>
  <c r="G396" i="6"/>
  <c r="H396" i="6"/>
  <c r="G397" i="6"/>
  <c r="H397" i="6"/>
  <c r="G398" i="6"/>
  <c r="H398" i="6"/>
  <c r="G399" i="6"/>
  <c r="H399" i="6"/>
  <c r="G400" i="6"/>
  <c r="H400" i="6"/>
  <c r="G401" i="6"/>
  <c r="H401" i="6"/>
  <c r="G403" i="6"/>
  <c r="H403" i="6"/>
  <c r="G404" i="6"/>
  <c r="H404" i="6"/>
  <c r="G405" i="6"/>
  <c r="H405" i="6"/>
  <c r="G406" i="6"/>
  <c r="H406" i="6"/>
  <c r="G407" i="6"/>
  <c r="H407" i="6"/>
  <c r="G408" i="6"/>
  <c r="H408" i="6"/>
  <c r="G409" i="6"/>
  <c r="H409" i="6"/>
  <c r="G410" i="6"/>
  <c r="H410" i="6"/>
  <c r="G411" i="6"/>
  <c r="H411" i="6"/>
  <c r="G412" i="6"/>
  <c r="H412" i="6"/>
  <c r="G414" i="6"/>
  <c r="H414" i="6"/>
  <c r="G415" i="6"/>
  <c r="H415" i="6"/>
  <c r="G416" i="6"/>
  <c r="H416" i="6"/>
  <c r="G417" i="6"/>
  <c r="H417" i="6"/>
  <c r="G418" i="6"/>
  <c r="H418" i="6"/>
  <c r="G419" i="6"/>
  <c r="H419" i="6"/>
  <c r="G420" i="6"/>
  <c r="H420" i="6"/>
  <c r="G421" i="6"/>
  <c r="H421" i="6"/>
  <c r="G422" i="6"/>
  <c r="H422" i="6"/>
  <c r="G424" i="6"/>
  <c r="H424" i="6"/>
  <c r="G425" i="6"/>
  <c r="H425" i="6"/>
  <c r="G426" i="6"/>
  <c r="H426" i="6"/>
  <c r="G427" i="6"/>
  <c r="H427" i="6"/>
  <c r="G429" i="6"/>
  <c r="H429" i="6"/>
  <c r="G430" i="6"/>
  <c r="H430" i="6"/>
  <c r="G431" i="6"/>
  <c r="H431" i="6"/>
  <c r="G432" i="6"/>
  <c r="H432" i="6"/>
  <c r="G433" i="6"/>
  <c r="H433" i="6"/>
  <c r="G434" i="6"/>
  <c r="H434" i="6"/>
  <c r="G435" i="6"/>
  <c r="H435" i="6"/>
  <c r="G436" i="6"/>
  <c r="H436" i="6"/>
  <c r="G437" i="6"/>
  <c r="H437" i="6"/>
  <c r="G438" i="6"/>
  <c r="H438" i="6"/>
  <c r="G440" i="6"/>
  <c r="H440" i="6"/>
  <c r="G441" i="6"/>
  <c r="H441" i="6"/>
  <c r="G442" i="6"/>
  <c r="H442" i="6"/>
  <c r="G443" i="6"/>
  <c r="H443" i="6"/>
  <c r="G444" i="6"/>
  <c r="H444" i="6"/>
  <c r="G446" i="6"/>
  <c r="H446" i="6"/>
  <c r="G447" i="6"/>
  <c r="H447" i="6"/>
  <c r="G449" i="6"/>
  <c r="H449" i="6"/>
  <c r="G450" i="6"/>
  <c r="H450" i="6"/>
  <c r="G451" i="6"/>
  <c r="H451" i="6"/>
  <c r="G452" i="6"/>
  <c r="H452" i="6"/>
  <c r="G453" i="6"/>
  <c r="H453" i="6"/>
  <c r="G454" i="6"/>
  <c r="H454" i="6"/>
  <c r="G455" i="6"/>
  <c r="H455" i="6"/>
  <c r="G456" i="6"/>
  <c r="H456" i="6"/>
  <c r="G458" i="6"/>
  <c r="H458" i="6"/>
  <c r="G459" i="6"/>
  <c r="H459" i="6"/>
  <c r="G460" i="6"/>
  <c r="H460" i="6"/>
  <c r="G462" i="6"/>
  <c r="H462" i="6"/>
  <c r="G463" i="6"/>
  <c r="H463" i="6"/>
  <c r="G464" i="6"/>
  <c r="H464" i="6"/>
  <c r="G465" i="6"/>
  <c r="H465" i="6"/>
  <c r="G466" i="6"/>
  <c r="H466" i="6"/>
  <c r="G467" i="6"/>
  <c r="H467" i="6"/>
  <c r="G469" i="6"/>
  <c r="H469" i="6"/>
  <c r="G470" i="6"/>
  <c r="H470" i="6"/>
  <c r="G472" i="6"/>
  <c r="H472" i="6"/>
  <c r="G473" i="6"/>
  <c r="H473" i="6"/>
  <c r="G474" i="6"/>
  <c r="H474" i="6"/>
  <c r="G475" i="6"/>
  <c r="H475" i="6"/>
  <c r="G476" i="6"/>
  <c r="H476" i="6"/>
  <c r="G477" i="6"/>
  <c r="H477" i="6"/>
  <c r="G479" i="6"/>
  <c r="H479" i="6"/>
  <c r="G480" i="6"/>
  <c r="H480" i="6"/>
  <c r="G481" i="6"/>
  <c r="H481" i="6"/>
  <c r="G483" i="6"/>
  <c r="H483" i="6"/>
  <c r="G484" i="6"/>
  <c r="H484" i="6"/>
  <c r="G485" i="6"/>
  <c r="H485" i="6"/>
  <c r="G487" i="6"/>
  <c r="H487" i="6"/>
  <c r="G488" i="6"/>
  <c r="H488" i="6"/>
  <c r="G489" i="6"/>
  <c r="H489" i="6"/>
  <c r="G490" i="6"/>
  <c r="H490" i="6"/>
  <c r="G491" i="6"/>
  <c r="H491" i="6"/>
  <c r="G492" i="6"/>
  <c r="H492" i="6"/>
  <c r="G493" i="6"/>
  <c r="H493" i="6"/>
  <c r="G494" i="6"/>
  <c r="H494" i="6"/>
  <c r="G495" i="6"/>
  <c r="H495" i="6"/>
  <c r="G497" i="6"/>
  <c r="H497" i="6"/>
  <c r="G499" i="6"/>
  <c r="H499" i="6"/>
  <c r="G500" i="6"/>
  <c r="H500" i="6"/>
  <c r="G501" i="6"/>
  <c r="H501" i="6"/>
  <c r="G502" i="6"/>
  <c r="H502" i="6"/>
  <c r="G503" i="6"/>
  <c r="H503" i="6"/>
  <c r="G504" i="6"/>
  <c r="H504" i="6"/>
  <c r="G506" i="6"/>
  <c r="H506" i="6"/>
  <c r="G507" i="6"/>
  <c r="H507" i="6"/>
  <c r="G509" i="6"/>
  <c r="H509" i="6"/>
  <c r="G510" i="6"/>
  <c r="H510" i="6"/>
  <c r="G512" i="6"/>
  <c r="H512" i="6"/>
  <c r="G513" i="6"/>
  <c r="H513" i="6"/>
  <c r="G515" i="6"/>
  <c r="H515" i="6"/>
  <c r="G516" i="6"/>
  <c r="H516" i="6"/>
  <c r="G518" i="6"/>
  <c r="H518" i="6"/>
  <c r="G519" i="6"/>
  <c r="H519" i="6"/>
  <c r="G521" i="6"/>
  <c r="H521" i="6"/>
  <c r="G522" i="6"/>
  <c r="H522" i="6"/>
  <c r="G523" i="6"/>
  <c r="H523" i="6"/>
  <c r="G524" i="6"/>
  <c r="H524" i="6"/>
  <c r="G525" i="6"/>
  <c r="H525" i="6"/>
  <c r="G526" i="6"/>
  <c r="H526" i="6"/>
  <c r="G527" i="6"/>
  <c r="H527" i="6"/>
  <c r="G528" i="6"/>
  <c r="H528" i="6"/>
  <c r="G529" i="6"/>
  <c r="H529" i="6"/>
  <c r="G531" i="6"/>
  <c r="H531" i="6"/>
  <c r="G532" i="6"/>
  <c r="H532" i="6"/>
  <c r="G534" i="6"/>
  <c r="H534" i="6"/>
  <c r="G535" i="6"/>
  <c r="H535" i="6"/>
  <c r="G536" i="6"/>
  <c r="H536" i="6"/>
  <c r="G537" i="6"/>
  <c r="H537" i="6"/>
  <c r="G538" i="6"/>
  <c r="H538" i="6"/>
  <c r="G5" i="5"/>
  <c r="H5" i="5"/>
  <c r="G6" i="5"/>
  <c r="H6" i="5"/>
  <c r="G7" i="5"/>
  <c r="H7" i="5"/>
  <c r="G8" i="5"/>
  <c r="H8" i="5"/>
  <c r="G9" i="5"/>
  <c r="H9" i="5"/>
  <c r="G11" i="5"/>
  <c r="H11" i="5"/>
  <c r="G12" i="5"/>
  <c r="H12" i="5"/>
  <c r="G13" i="5"/>
  <c r="H13" i="5"/>
  <c r="G14" i="5"/>
  <c r="H14" i="5"/>
  <c r="G15" i="5"/>
  <c r="H15" i="5"/>
  <c r="G17" i="5"/>
  <c r="H17" i="5"/>
  <c r="G18" i="5"/>
  <c r="H18" i="5"/>
  <c r="G19" i="5"/>
  <c r="H19" i="5"/>
  <c r="G20" i="5"/>
  <c r="H20" i="5"/>
  <c r="G21" i="5"/>
  <c r="H21" i="5"/>
  <c r="G23" i="5"/>
  <c r="H23" i="5"/>
  <c r="G24" i="5"/>
  <c r="H24" i="5"/>
  <c r="G25" i="5"/>
  <c r="H25" i="5"/>
  <c r="G26" i="5"/>
  <c r="H26" i="5"/>
  <c r="G27" i="5"/>
  <c r="H27" i="5"/>
  <c r="G29" i="5"/>
  <c r="H29" i="5"/>
  <c r="G30" i="5"/>
  <c r="H30" i="5"/>
  <c r="G31" i="5"/>
  <c r="H31" i="5"/>
  <c r="G32" i="5"/>
  <c r="H32" i="5"/>
  <c r="G33" i="5"/>
  <c r="H33" i="5"/>
  <c r="G34" i="5"/>
  <c r="H34" i="5"/>
  <c r="G35" i="5"/>
  <c r="H35" i="5"/>
  <c r="G37" i="5"/>
  <c r="H37" i="5"/>
  <c r="G38" i="5"/>
  <c r="H38" i="5"/>
  <c r="G40" i="5"/>
  <c r="H40" i="5"/>
  <c r="G41" i="5"/>
  <c r="H41" i="5"/>
  <c r="G42" i="5"/>
  <c r="H42" i="5"/>
  <c r="G43" i="5"/>
  <c r="H43" i="5"/>
  <c r="G44" i="5"/>
  <c r="H44" i="5"/>
  <c r="G46" i="5"/>
  <c r="H46" i="5"/>
  <c r="G47" i="5"/>
  <c r="H47" i="5"/>
  <c r="G48" i="5"/>
  <c r="H48" i="5"/>
  <c r="G49" i="5"/>
  <c r="H49" i="5"/>
  <c r="G50" i="5"/>
  <c r="H50" i="5"/>
  <c r="G52" i="5"/>
  <c r="H52" i="5"/>
  <c r="G53" i="5"/>
  <c r="H53" i="5"/>
  <c r="G54" i="5"/>
  <c r="H54" i="5"/>
  <c r="G55" i="5"/>
  <c r="H55" i="5"/>
  <c r="G57" i="5"/>
  <c r="H57" i="5"/>
  <c r="G58" i="5"/>
  <c r="H58" i="5"/>
  <c r="G59" i="5"/>
  <c r="H59" i="5"/>
  <c r="G60" i="5"/>
  <c r="H60" i="5"/>
  <c r="G61" i="5"/>
  <c r="H61" i="5"/>
  <c r="G62" i="5"/>
  <c r="H62" i="5"/>
  <c r="G63" i="5"/>
  <c r="H63" i="5"/>
  <c r="G64" i="5"/>
  <c r="H64" i="5"/>
  <c r="G66" i="5"/>
  <c r="H66" i="5"/>
  <c r="G67" i="5"/>
  <c r="H67" i="5"/>
  <c r="G69" i="5"/>
  <c r="H69" i="5"/>
  <c r="G70" i="5"/>
  <c r="H70" i="5"/>
  <c r="G71" i="5"/>
  <c r="H71" i="5"/>
  <c r="G72" i="5"/>
  <c r="H72" i="5"/>
  <c r="G75" i="5"/>
  <c r="H75" i="5"/>
  <c r="G76" i="5"/>
  <c r="H76" i="5"/>
  <c r="G78" i="5"/>
  <c r="H78" i="5"/>
  <c r="G79" i="5"/>
  <c r="H79" i="5"/>
  <c r="G81" i="5"/>
  <c r="H81" i="5"/>
  <c r="G82" i="5"/>
  <c r="H82" i="5"/>
  <c r="G84" i="5"/>
  <c r="H84" i="5"/>
  <c r="G85" i="5"/>
  <c r="H85" i="5"/>
  <c r="G86" i="5"/>
  <c r="H86" i="5"/>
  <c r="G87" i="5"/>
  <c r="H87" i="5"/>
  <c r="G88" i="5"/>
  <c r="H88" i="5"/>
  <c r="G89" i="5"/>
  <c r="H89" i="5"/>
  <c r="G90" i="5"/>
  <c r="H90" i="5"/>
  <c r="G91" i="5"/>
  <c r="H91" i="5"/>
  <c r="G93" i="5"/>
  <c r="H93" i="5"/>
  <c r="G94" i="5"/>
  <c r="H94" i="5"/>
  <c r="G96" i="5"/>
  <c r="H96" i="5"/>
  <c r="G97" i="5"/>
  <c r="H97" i="5"/>
  <c r="G98" i="5"/>
  <c r="H98" i="5"/>
  <c r="G100" i="5"/>
  <c r="H100" i="5"/>
  <c r="G101" i="5"/>
  <c r="H101" i="5"/>
  <c r="G103" i="5"/>
  <c r="H103" i="5"/>
  <c r="G104" i="5"/>
  <c r="H104" i="5"/>
  <c r="G105" i="5"/>
  <c r="H105" i="5"/>
  <c r="G106" i="5"/>
  <c r="H106" i="5"/>
  <c r="G107" i="5"/>
  <c r="H107" i="5"/>
  <c r="G108" i="5"/>
  <c r="H108" i="5"/>
  <c r="G110" i="5"/>
  <c r="H110" i="5"/>
  <c r="G111" i="5"/>
  <c r="H111" i="5"/>
  <c r="G112" i="5"/>
  <c r="H112" i="5"/>
  <c r="G114" i="5"/>
  <c r="H114" i="5"/>
  <c r="G115" i="5"/>
  <c r="H115" i="5"/>
  <c r="G116" i="5"/>
  <c r="H116" i="5"/>
  <c r="G118" i="5"/>
  <c r="H118" i="5"/>
  <c r="G119" i="5"/>
  <c r="H119" i="5"/>
  <c r="G120" i="5"/>
  <c r="H120" i="5"/>
  <c r="G121" i="5"/>
  <c r="H121" i="5"/>
  <c r="G122" i="5"/>
  <c r="H122" i="5"/>
  <c r="G124" i="5"/>
  <c r="H124" i="5"/>
  <c r="G125" i="5"/>
  <c r="H125" i="5"/>
  <c r="G126" i="5"/>
  <c r="H126" i="5"/>
  <c r="G127" i="5"/>
  <c r="H127" i="5"/>
  <c r="G129" i="5"/>
  <c r="H129" i="5"/>
  <c r="G130" i="5"/>
  <c r="H130" i="5"/>
  <c r="G131" i="5"/>
  <c r="H131" i="5"/>
  <c r="G132" i="5"/>
  <c r="H132" i="5"/>
  <c r="G133" i="5"/>
  <c r="H133" i="5"/>
  <c r="G136" i="5"/>
  <c r="H136" i="5"/>
  <c r="G137" i="5"/>
  <c r="H137" i="5"/>
  <c r="G138" i="5"/>
  <c r="H138" i="5"/>
  <c r="G140" i="5"/>
  <c r="H140" i="5"/>
  <c r="G141" i="5"/>
  <c r="H141" i="5"/>
  <c r="G142" i="5"/>
  <c r="H142" i="5"/>
  <c r="G144" i="5"/>
  <c r="H144" i="5"/>
  <c r="G145" i="5"/>
  <c r="H145" i="5"/>
  <c r="G146" i="5"/>
  <c r="H146" i="5"/>
  <c r="G148" i="5"/>
  <c r="G150" i="5" s="1"/>
  <c r="H148" i="5"/>
  <c r="G149" i="5"/>
  <c r="H149" i="5"/>
  <c r="G4" i="4"/>
  <c r="H4" i="4"/>
  <c r="G5" i="4"/>
  <c r="H5" i="4"/>
  <c r="G6" i="4"/>
  <c r="H6" i="4"/>
  <c r="G7" i="4"/>
  <c r="H7" i="4"/>
  <c r="G8" i="4"/>
  <c r="H8" i="4"/>
  <c r="G9" i="4"/>
  <c r="H9" i="4"/>
  <c r="G10" i="4"/>
  <c r="H10" i="4"/>
  <c r="G11" i="4"/>
  <c r="H11" i="4"/>
  <c r="G12" i="4"/>
  <c r="H12" i="4"/>
  <c r="G13" i="4"/>
  <c r="H13" i="4"/>
  <c r="G14" i="4"/>
  <c r="H14" i="4"/>
  <c r="G15" i="4"/>
  <c r="H15" i="4"/>
  <c r="G16" i="4"/>
  <c r="H16" i="4"/>
  <c r="G17" i="4"/>
  <c r="H17" i="4"/>
  <c r="G18" i="4"/>
  <c r="H18" i="4"/>
  <c r="G19" i="4"/>
  <c r="H19" i="4"/>
  <c r="G21" i="4"/>
  <c r="H21" i="4"/>
  <c r="G22" i="4"/>
  <c r="H22" i="4"/>
  <c r="G23" i="4"/>
  <c r="H23" i="4"/>
  <c r="G24" i="4"/>
  <c r="H24" i="4"/>
  <c r="G25" i="4"/>
  <c r="H25" i="4"/>
  <c r="G27" i="4"/>
  <c r="H27" i="4"/>
  <c r="G28" i="4"/>
  <c r="H28" i="4"/>
  <c r="G29" i="4"/>
  <c r="H29" i="4"/>
  <c r="G30" i="4"/>
  <c r="H30" i="4"/>
  <c r="G31" i="4"/>
  <c r="H31" i="4"/>
  <c r="G32" i="4"/>
  <c r="H32" i="4"/>
  <c r="G33" i="4"/>
  <c r="H33" i="4"/>
  <c r="G34" i="4"/>
  <c r="H34" i="4"/>
  <c r="G35" i="4"/>
  <c r="H35" i="4"/>
  <c r="G36" i="4"/>
  <c r="H36" i="4"/>
  <c r="G37" i="4"/>
  <c r="H37" i="4"/>
  <c r="G38" i="4"/>
  <c r="H38" i="4"/>
  <c r="G39" i="4"/>
  <c r="H39" i="4"/>
  <c r="G41" i="4"/>
  <c r="H41" i="4"/>
  <c r="G42" i="4"/>
  <c r="H42" i="4"/>
  <c r="G43" i="4"/>
  <c r="H43" i="4"/>
  <c r="G44" i="4"/>
  <c r="H44" i="4"/>
  <c r="G45" i="4"/>
  <c r="H45" i="4"/>
  <c r="G46" i="4"/>
  <c r="H46" i="4"/>
  <c r="G47" i="4"/>
  <c r="H47" i="4"/>
  <c r="G48" i="4"/>
  <c r="H48" i="4"/>
  <c r="G49" i="4"/>
  <c r="H49" i="4"/>
  <c r="G50" i="4"/>
  <c r="H50" i="4"/>
  <c r="G51" i="4"/>
  <c r="H51" i="4"/>
  <c r="G52" i="4"/>
  <c r="H52" i="4"/>
  <c r="G53" i="4"/>
  <c r="H53" i="4"/>
  <c r="G54" i="4"/>
  <c r="H54" i="4"/>
  <c r="G55" i="4"/>
  <c r="H55" i="4"/>
  <c r="G56" i="4"/>
  <c r="H56" i="4"/>
  <c r="G58" i="4"/>
  <c r="H58" i="4"/>
  <c r="G59" i="4"/>
  <c r="H59" i="4"/>
  <c r="G60" i="4"/>
  <c r="H60" i="4"/>
  <c r="G61" i="4"/>
  <c r="H61" i="4"/>
  <c r="G62" i="4"/>
  <c r="H62" i="4"/>
  <c r="G64" i="4"/>
  <c r="H64" i="4"/>
  <c r="G65" i="4"/>
  <c r="H65" i="4"/>
  <c r="G66" i="4"/>
  <c r="H66" i="4"/>
  <c r="G67" i="4"/>
  <c r="H67" i="4"/>
  <c r="G68" i="4"/>
  <c r="H68" i="4"/>
  <c r="G69" i="4"/>
  <c r="H69" i="4"/>
  <c r="G71" i="4"/>
  <c r="H71" i="4"/>
  <c r="G72" i="4"/>
  <c r="H72" i="4"/>
  <c r="G73" i="4"/>
  <c r="H73" i="4"/>
  <c r="G74" i="4"/>
  <c r="H74" i="4"/>
  <c r="G75" i="4"/>
  <c r="H75" i="4"/>
  <c r="G76" i="4"/>
  <c r="H76" i="4"/>
  <c r="G77" i="4"/>
  <c r="H77" i="4"/>
  <c r="G79" i="4"/>
  <c r="H79" i="4"/>
  <c r="G80" i="4"/>
  <c r="H80" i="4"/>
  <c r="G83" i="4"/>
  <c r="H83" i="4"/>
  <c r="G84" i="4"/>
  <c r="H84" i="4"/>
  <c r="G85" i="4"/>
  <c r="H85" i="4"/>
  <c r="G86" i="4"/>
  <c r="H86" i="4"/>
  <c r="G87" i="4"/>
  <c r="H87" i="4"/>
  <c r="G88" i="4"/>
  <c r="H88" i="4"/>
  <c r="G90" i="4"/>
  <c r="H90" i="4"/>
  <c r="G91" i="4"/>
  <c r="H91" i="4"/>
  <c r="G93" i="4"/>
  <c r="H93" i="4"/>
  <c r="G94" i="4"/>
  <c r="H94" i="4"/>
  <c r="G96" i="4"/>
  <c r="H96" i="4"/>
  <c r="G97" i="4"/>
  <c r="H97" i="4"/>
  <c r="G98" i="4"/>
  <c r="H98" i="4"/>
  <c r="G99" i="4"/>
  <c r="H99" i="4"/>
  <c r="G100" i="4"/>
  <c r="H100" i="4"/>
  <c r="G101" i="4"/>
  <c r="H101" i="4"/>
  <c r="G103" i="4"/>
  <c r="H103" i="4"/>
  <c r="G104" i="4"/>
  <c r="H104" i="4"/>
  <c r="G105" i="4"/>
  <c r="H105" i="4"/>
  <c r="G107" i="4"/>
  <c r="H107" i="4"/>
  <c r="G108" i="4"/>
  <c r="H108" i="4"/>
  <c r="G109" i="4"/>
  <c r="H109" i="4"/>
  <c r="G110" i="4"/>
  <c r="H110" i="4"/>
  <c r="G112" i="4"/>
  <c r="H112" i="4"/>
  <c r="G113" i="4"/>
  <c r="H113" i="4"/>
  <c r="G114" i="4"/>
  <c r="H114" i="4"/>
  <c r="G115" i="4"/>
  <c r="H115" i="4"/>
  <c r="G116" i="4"/>
  <c r="H116" i="4"/>
  <c r="G119" i="4"/>
  <c r="H119" i="4"/>
  <c r="G120" i="4"/>
  <c r="H120" i="4"/>
  <c r="G122" i="4"/>
  <c r="H122" i="4"/>
  <c r="G123" i="4"/>
  <c r="H123" i="4"/>
  <c r="G124" i="4"/>
  <c r="H124" i="4"/>
  <c r="G125" i="4"/>
  <c r="H125" i="4"/>
  <c r="G127" i="4"/>
  <c r="H127" i="4"/>
  <c r="G128" i="4"/>
  <c r="H128" i="4"/>
  <c r="G129" i="4"/>
  <c r="H129" i="4"/>
  <c r="G131" i="4"/>
  <c r="H131" i="4"/>
  <c r="G132" i="4"/>
  <c r="H132" i="4"/>
  <c r="G133" i="4"/>
  <c r="H133" i="4"/>
  <c r="G135" i="4"/>
  <c r="H135" i="4"/>
  <c r="G136" i="4"/>
  <c r="H136" i="4"/>
  <c r="G137" i="4"/>
  <c r="H137" i="4"/>
  <c r="G139" i="4"/>
  <c r="H139" i="4"/>
  <c r="G140" i="4"/>
  <c r="H140" i="4"/>
  <c r="G141" i="4"/>
  <c r="H141" i="4"/>
  <c r="G142" i="4"/>
  <c r="H142" i="4"/>
  <c r="G144" i="4"/>
  <c r="H144" i="4"/>
  <c r="G145" i="4"/>
  <c r="H145" i="4"/>
  <c r="G147" i="4"/>
  <c r="H147" i="4"/>
  <c r="G148" i="4"/>
  <c r="H148" i="4"/>
  <c r="G150" i="4"/>
  <c r="H150" i="4"/>
  <c r="G151" i="4"/>
  <c r="H151" i="4"/>
  <c r="G152" i="4"/>
  <c r="H152" i="4"/>
  <c r="G153" i="4"/>
  <c r="H153" i="4"/>
  <c r="G154" i="4"/>
  <c r="H154" i="4"/>
  <c r="G156" i="4"/>
  <c r="H156" i="4"/>
  <c r="G157" i="4"/>
  <c r="H157" i="4"/>
  <c r="G158" i="4"/>
  <c r="H158" i="4"/>
  <c r="G159" i="4"/>
  <c r="H159" i="4"/>
  <c r="G161" i="4"/>
  <c r="H161" i="4"/>
  <c r="G162" i="4"/>
  <c r="H162" i="4"/>
  <c r="G163" i="4"/>
  <c r="H163" i="4"/>
  <c r="G164" i="4"/>
  <c r="H164" i="4"/>
  <c r="G165" i="4"/>
  <c r="H165" i="4"/>
  <c r="G166" i="4"/>
  <c r="H166" i="4"/>
  <c r="G167" i="4"/>
  <c r="H167" i="4"/>
  <c r="G168" i="4"/>
  <c r="H168" i="4"/>
  <c r="G169" i="4"/>
  <c r="H169" i="4"/>
  <c r="G170" i="4"/>
  <c r="H170" i="4"/>
  <c r="G171" i="4"/>
  <c r="H171" i="4"/>
  <c r="G172" i="4"/>
  <c r="H172" i="4"/>
  <c r="G173" i="4"/>
  <c r="H173" i="4"/>
  <c r="G175" i="4"/>
  <c r="H175" i="4"/>
  <c r="G176" i="4"/>
  <c r="H176" i="4"/>
  <c r="G177" i="4"/>
  <c r="H177" i="4"/>
  <c r="G178" i="4"/>
  <c r="H178" i="4"/>
  <c r="G179" i="4"/>
  <c r="H179" i="4"/>
  <c r="G180" i="4"/>
  <c r="H180" i="4"/>
  <c r="G183" i="4"/>
  <c r="H183" i="4"/>
  <c r="G184" i="4"/>
  <c r="H184" i="4"/>
  <c r="G185" i="4"/>
  <c r="H185" i="4"/>
  <c r="G186" i="4"/>
  <c r="H186" i="4"/>
  <c r="G187" i="4"/>
  <c r="H187" i="4"/>
  <c r="G188" i="4"/>
  <c r="H188" i="4"/>
  <c r="G189" i="4"/>
  <c r="H189" i="4"/>
  <c r="G190" i="4"/>
  <c r="H190" i="4"/>
  <c r="G191" i="4"/>
  <c r="H191" i="4"/>
  <c r="G193" i="4"/>
  <c r="H193" i="4"/>
  <c r="G194" i="4"/>
  <c r="H194" i="4"/>
  <c r="G196" i="4"/>
  <c r="H196" i="4"/>
  <c r="G197" i="4"/>
  <c r="H197" i="4"/>
  <c r="G199" i="4"/>
  <c r="H199" i="4"/>
  <c r="G200" i="4"/>
  <c r="H200" i="4"/>
  <c r="G201" i="4"/>
  <c r="H201" i="4"/>
  <c r="G202" i="4"/>
  <c r="H202" i="4"/>
  <c r="G203" i="4"/>
  <c r="H203" i="4"/>
  <c r="G204" i="4"/>
  <c r="H204" i="4"/>
  <c r="G205" i="4"/>
  <c r="H205" i="4"/>
  <c r="G206" i="4"/>
  <c r="H206" i="4"/>
  <c r="G207" i="4"/>
  <c r="H207" i="4"/>
  <c r="G208" i="4"/>
  <c r="H208" i="4"/>
  <c r="G210" i="4"/>
  <c r="H210" i="4"/>
  <c r="G211" i="4"/>
  <c r="H211" i="4"/>
  <c r="G212" i="4"/>
  <c r="H212" i="4"/>
  <c r="G213" i="4"/>
  <c r="H213" i="4"/>
  <c r="G214" i="4"/>
  <c r="H214" i="4"/>
  <c r="G215" i="4"/>
  <c r="H215" i="4"/>
  <c r="G217" i="4"/>
  <c r="H217" i="4"/>
  <c r="G218" i="4"/>
  <c r="H218" i="4"/>
  <c r="G219" i="4"/>
  <c r="H219" i="4"/>
  <c r="G220" i="4"/>
  <c r="H220" i="4"/>
  <c r="G222" i="4"/>
  <c r="H222" i="4"/>
  <c r="G223" i="4"/>
  <c r="H223" i="4"/>
  <c r="G224" i="4"/>
  <c r="H224" i="4"/>
  <c r="G225" i="4"/>
  <c r="H225" i="4"/>
  <c r="G226" i="4"/>
  <c r="H226" i="4"/>
  <c r="G228" i="4"/>
  <c r="H228" i="4"/>
  <c r="G229" i="4"/>
  <c r="H229" i="4"/>
  <c r="G231" i="4"/>
  <c r="H231" i="4"/>
  <c r="G232" i="4"/>
  <c r="H232" i="4"/>
  <c r="G233" i="4"/>
  <c r="H233" i="4"/>
  <c r="G235" i="4"/>
  <c r="H235" i="4"/>
  <c r="G236" i="4"/>
  <c r="H236" i="4"/>
  <c r="G237" i="4"/>
  <c r="H237" i="4"/>
  <c r="G238" i="4"/>
  <c r="H238" i="4"/>
  <c r="G239" i="4"/>
  <c r="H239" i="4"/>
  <c r="G240" i="4"/>
  <c r="H240" i="4"/>
  <c r="G241" i="4"/>
  <c r="H241" i="4"/>
  <c r="G242" i="4"/>
  <c r="H242" i="4"/>
  <c r="G243" i="4"/>
  <c r="H243" i="4"/>
  <c r="G244" i="4"/>
  <c r="H244" i="4"/>
  <c r="G245" i="4"/>
  <c r="H245" i="4"/>
  <c r="G246" i="4"/>
  <c r="H246" i="4"/>
  <c r="G247" i="4"/>
  <c r="H247" i="4"/>
  <c r="G249" i="4"/>
  <c r="H249" i="4"/>
  <c r="G250" i="4"/>
  <c r="H250" i="4"/>
  <c r="G251" i="4"/>
  <c r="H251" i="4"/>
  <c r="G253" i="4"/>
  <c r="H253" i="4"/>
  <c r="G255" i="4"/>
  <c r="H255" i="4"/>
  <c r="G256" i="4"/>
  <c r="H256" i="4"/>
  <c r="G258" i="4"/>
  <c r="H258" i="4"/>
  <c r="G259" i="4"/>
  <c r="H259" i="4"/>
  <c r="G260" i="4"/>
  <c r="H260" i="4"/>
  <c r="G261" i="4"/>
  <c r="H261" i="4"/>
  <c r="G262" i="4"/>
  <c r="H262" i="4"/>
  <c r="G263" i="4"/>
  <c r="H263" i="4"/>
  <c r="G265" i="4"/>
  <c r="H265" i="4"/>
  <c r="G266" i="4"/>
  <c r="H266" i="4"/>
  <c r="G267" i="4"/>
  <c r="H267" i="4"/>
  <c r="G269" i="4"/>
  <c r="H269" i="4"/>
  <c r="G270" i="4"/>
  <c r="H270" i="4"/>
  <c r="G271" i="4"/>
  <c r="H271" i="4"/>
  <c r="G273" i="4"/>
  <c r="H273" i="4"/>
  <c r="G274" i="4"/>
  <c r="H274" i="4"/>
  <c r="G275" i="4"/>
  <c r="H275" i="4"/>
  <c r="G277" i="4"/>
  <c r="H277" i="4"/>
  <c r="G278" i="4"/>
  <c r="H278" i="4"/>
  <c r="G279" i="4"/>
  <c r="H279" i="4"/>
  <c r="G280" i="4"/>
  <c r="H280" i="4"/>
  <c r="G281" i="4"/>
  <c r="H281" i="4"/>
  <c r="G282" i="4"/>
  <c r="H282" i="4"/>
  <c r="G284" i="4"/>
  <c r="H284" i="4"/>
  <c r="G285" i="4"/>
  <c r="H285" i="4"/>
  <c r="G287" i="4"/>
  <c r="H287" i="4"/>
  <c r="G288" i="4"/>
  <c r="H288" i="4"/>
  <c r="G289" i="4"/>
  <c r="H289" i="4"/>
  <c r="G290" i="4"/>
  <c r="H290" i="4"/>
  <c r="G291" i="4"/>
  <c r="H291" i="4"/>
  <c r="G292" i="4"/>
  <c r="H292" i="4"/>
  <c r="G293" i="4"/>
  <c r="H293" i="4"/>
  <c r="G294" i="4"/>
  <c r="H294" i="4"/>
  <c r="G295" i="4"/>
  <c r="H295" i="4"/>
  <c r="G296" i="4"/>
  <c r="H296" i="4"/>
  <c r="G297" i="4"/>
  <c r="H297" i="4"/>
  <c r="G298" i="4"/>
  <c r="H298" i="4"/>
  <c r="G299" i="4"/>
  <c r="H299" i="4"/>
  <c r="G300" i="4"/>
  <c r="H300" i="4"/>
  <c r="G301" i="4"/>
  <c r="H301" i="4"/>
  <c r="G302" i="4"/>
  <c r="H302" i="4"/>
  <c r="G303" i="4"/>
  <c r="H303" i="4"/>
  <c r="G304" i="4"/>
  <c r="H304" i="4"/>
  <c r="G306" i="4"/>
  <c r="H306" i="4"/>
  <c r="G307" i="4"/>
  <c r="H307" i="4"/>
  <c r="G308" i="4"/>
  <c r="H308" i="4"/>
  <c r="G309" i="4"/>
  <c r="H309" i="4"/>
  <c r="G310" i="4"/>
  <c r="H310" i="4"/>
  <c r="G311" i="4"/>
  <c r="H311" i="4"/>
  <c r="G330" i="3"/>
  <c r="H330" i="3"/>
  <c r="G12" i="3"/>
  <c r="H12" i="3"/>
  <c r="G13" i="3"/>
  <c r="H13" i="3"/>
  <c r="G14" i="3"/>
  <c r="H14" i="3"/>
  <c r="G15" i="3"/>
  <c r="H15" i="3"/>
  <c r="G17" i="3"/>
  <c r="H17" i="3"/>
  <c r="G18" i="3"/>
  <c r="H18" i="3"/>
  <c r="G19" i="3"/>
  <c r="H19" i="3"/>
  <c r="G20" i="3"/>
  <c r="H20" i="3"/>
  <c r="G21" i="3"/>
  <c r="H21" i="3"/>
  <c r="G22" i="3"/>
  <c r="H22" i="3"/>
  <c r="G23" i="3"/>
  <c r="H23" i="3"/>
  <c r="G24" i="3"/>
  <c r="H24" i="3"/>
  <c r="G25" i="3"/>
  <c r="H25" i="3"/>
  <c r="G26" i="3"/>
  <c r="H26" i="3"/>
  <c r="G27" i="3"/>
  <c r="H27" i="3"/>
  <c r="G28" i="3"/>
  <c r="H28" i="3"/>
  <c r="G29" i="3"/>
  <c r="H29" i="3"/>
  <c r="G30" i="3"/>
  <c r="H30" i="3"/>
  <c r="G31" i="3"/>
  <c r="H31" i="3"/>
  <c r="G32" i="3"/>
  <c r="H32" i="3"/>
  <c r="G33" i="3"/>
  <c r="H33" i="3"/>
  <c r="G34" i="3"/>
  <c r="H34" i="3"/>
  <c r="G36" i="3"/>
  <c r="H36" i="3"/>
  <c r="G37" i="3"/>
  <c r="H37" i="3"/>
  <c r="G39" i="3"/>
  <c r="H39" i="3"/>
  <c r="G40" i="3"/>
  <c r="H40" i="3"/>
  <c r="G41" i="3"/>
  <c r="H41" i="3"/>
  <c r="G42" i="3"/>
  <c r="H42" i="3"/>
  <c r="G43" i="3"/>
  <c r="H43" i="3"/>
  <c r="G44" i="3"/>
  <c r="H44" i="3"/>
  <c r="G45" i="3"/>
  <c r="H45" i="3"/>
  <c r="G46" i="3"/>
  <c r="H46" i="3"/>
  <c r="G47" i="3"/>
  <c r="H47" i="3"/>
  <c r="G48" i="3"/>
  <c r="H48" i="3"/>
  <c r="G49" i="3"/>
  <c r="H49" i="3"/>
  <c r="G51" i="3"/>
  <c r="H51" i="3"/>
  <c r="G52" i="3"/>
  <c r="H52" i="3"/>
  <c r="G53" i="3"/>
  <c r="H53" i="3"/>
  <c r="G54" i="3"/>
  <c r="H54" i="3"/>
  <c r="G55" i="3"/>
  <c r="H55" i="3"/>
  <c r="G56" i="3"/>
  <c r="H56" i="3"/>
  <c r="G57" i="3"/>
  <c r="H57" i="3"/>
  <c r="G58" i="3"/>
  <c r="H58" i="3"/>
  <c r="G60" i="3"/>
  <c r="H60" i="3"/>
  <c r="G61" i="3"/>
  <c r="H61" i="3"/>
  <c r="G63" i="3"/>
  <c r="H63" i="3"/>
  <c r="G64" i="3"/>
  <c r="H64" i="3"/>
  <c r="G65" i="3"/>
  <c r="H65" i="3"/>
  <c r="G66" i="3"/>
  <c r="H66" i="3"/>
  <c r="G68" i="3"/>
  <c r="H68" i="3"/>
  <c r="G69" i="3"/>
  <c r="H69" i="3"/>
  <c r="G70" i="3"/>
  <c r="H70" i="3"/>
  <c r="G72" i="3"/>
  <c r="H72" i="3"/>
  <c r="G73" i="3"/>
  <c r="H73" i="3"/>
  <c r="G74" i="3"/>
  <c r="H74" i="3"/>
  <c r="G75" i="3"/>
  <c r="H75" i="3"/>
  <c r="G77" i="3"/>
  <c r="H77" i="3"/>
  <c r="G78" i="3"/>
  <c r="H78" i="3"/>
  <c r="G79" i="3"/>
  <c r="H79" i="3"/>
  <c r="G80" i="3"/>
  <c r="H80" i="3"/>
  <c r="G82" i="3"/>
  <c r="H82" i="3"/>
  <c r="G83" i="3"/>
  <c r="H83" i="3"/>
  <c r="G84" i="3"/>
  <c r="H84" i="3"/>
  <c r="G85" i="3"/>
  <c r="H85" i="3"/>
  <c r="G86" i="3"/>
  <c r="H86" i="3"/>
  <c r="G87" i="3"/>
  <c r="H87" i="3"/>
  <c r="G88" i="3"/>
  <c r="H88" i="3"/>
  <c r="G89" i="3"/>
  <c r="H89" i="3"/>
  <c r="G90" i="3"/>
  <c r="H90" i="3"/>
  <c r="G92" i="3"/>
  <c r="H92" i="3"/>
  <c r="G93" i="3"/>
  <c r="H93" i="3"/>
  <c r="G94" i="3"/>
  <c r="H94" i="3"/>
  <c r="G96" i="3"/>
  <c r="H96" i="3"/>
  <c r="G97" i="3"/>
  <c r="H97" i="3"/>
  <c r="G98" i="3"/>
  <c r="H98" i="3"/>
  <c r="G100" i="3"/>
  <c r="H100" i="3"/>
  <c r="G101" i="3"/>
  <c r="H101" i="3"/>
  <c r="G102" i="3"/>
  <c r="H102" i="3"/>
  <c r="G104" i="3"/>
  <c r="H104" i="3"/>
  <c r="G105" i="3"/>
  <c r="H105" i="3"/>
  <c r="G107" i="3"/>
  <c r="H107" i="3"/>
  <c r="G108" i="3"/>
  <c r="H108" i="3"/>
  <c r="G109" i="3"/>
  <c r="H109" i="3"/>
  <c r="G111" i="3"/>
  <c r="H111" i="3"/>
  <c r="G112" i="3"/>
  <c r="H112" i="3"/>
  <c r="G113" i="3"/>
  <c r="H113" i="3"/>
  <c r="G115" i="3"/>
  <c r="H115" i="3"/>
  <c r="G116" i="3"/>
  <c r="H116" i="3"/>
  <c r="G117" i="3"/>
  <c r="H117" i="3"/>
  <c r="G118" i="3"/>
  <c r="H118" i="3"/>
  <c r="G119" i="3"/>
  <c r="H119" i="3"/>
  <c r="G120" i="3"/>
  <c r="H120" i="3"/>
  <c r="G121" i="3"/>
  <c r="H121" i="3"/>
  <c r="G123" i="3"/>
  <c r="H123" i="3"/>
  <c r="G124" i="3"/>
  <c r="H124" i="3"/>
  <c r="G125" i="3"/>
  <c r="H125" i="3"/>
  <c r="G126" i="3"/>
  <c r="H126" i="3"/>
  <c r="G127" i="3"/>
  <c r="H127" i="3"/>
  <c r="G128" i="3"/>
  <c r="H128" i="3"/>
  <c r="G130" i="3"/>
  <c r="H130" i="3"/>
  <c r="G131" i="3"/>
  <c r="H131" i="3"/>
  <c r="G132" i="3"/>
  <c r="H132" i="3"/>
  <c r="G133" i="3"/>
  <c r="H133" i="3"/>
  <c r="G134" i="3"/>
  <c r="H134" i="3"/>
  <c r="G135" i="3"/>
  <c r="H135" i="3"/>
  <c r="G136" i="3"/>
  <c r="H136" i="3"/>
  <c r="G137" i="3"/>
  <c r="H137" i="3"/>
  <c r="G138" i="3"/>
  <c r="H138" i="3"/>
  <c r="G139" i="3"/>
  <c r="H139" i="3"/>
  <c r="G140" i="3"/>
  <c r="H140" i="3"/>
  <c r="G141" i="3"/>
  <c r="H141" i="3"/>
  <c r="G143" i="3"/>
  <c r="H143" i="3"/>
  <c r="G144" i="3"/>
  <c r="H144" i="3"/>
  <c r="G145" i="3"/>
  <c r="H145" i="3"/>
  <c r="G146" i="3"/>
  <c r="H146" i="3"/>
  <c r="G147" i="3"/>
  <c r="H147" i="3"/>
  <c r="G148" i="3"/>
  <c r="H148" i="3"/>
  <c r="G149" i="3"/>
  <c r="H149" i="3"/>
  <c r="G151" i="3"/>
  <c r="H151" i="3"/>
  <c r="G152" i="3"/>
  <c r="H152" i="3"/>
  <c r="G153" i="3"/>
  <c r="H153" i="3"/>
  <c r="G154" i="3"/>
  <c r="H154" i="3"/>
  <c r="G155" i="3"/>
  <c r="H155" i="3"/>
  <c r="G156" i="3"/>
  <c r="H156" i="3"/>
  <c r="G158" i="3"/>
  <c r="H158" i="3"/>
  <c r="G159" i="3"/>
  <c r="H159" i="3"/>
  <c r="G160" i="3"/>
  <c r="H160" i="3"/>
  <c r="G162" i="3"/>
  <c r="H162" i="3"/>
  <c r="G163" i="3"/>
  <c r="H163" i="3"/>
  <c r="G164" i="3"/>
  <c r="H164" i="3"/>
  <c r="G166" i="3"/>
  <c r="H166" i="3"/>
  <c r="G167" i="3"/>
  <c r="H167" i="3"/>
  <c r="G168" i="3"/>
  <c r="H168" i="3"/>
  <c r="G169" i="3"/>
  <c r="H169" i="3"/>
  <c r="G170" i="3"/>
  <c r="H170" i="3"/>
  <c r="G171" i="3"/>
  <c r="H171" i="3"/>
  <c r="G172" i="3"/>
  <c r="H172" i="3"/>
  <c r="G173" i="3"/>
  <c r="H173" i="3"/>
  <c r="G175" i="3"/>
  <c r="H175" i="3"/>
  <c r="G176" i="3"/>
  <c r="H176" i="3"/>
  <c r="G178" i="3"/>
  <c r="H178" i="3"/>
  <c r="G179" i="3"/>
  <c r="H179" i="3"/>
  <c r="G180" i="3"/>
  <c r="H180" i="3"/>
  <c r="G181" i="3"/>
  <c r="H181" i="3"/>
  <c r="G182" i="3"/>
  <c r="H182" i="3"/>
  <c r="G183" i="3"/>
  <c r="H183" i="3"/>
  <c r="G184" i="3"/>
  <c r="H184" i="3"/>
  <c r="G185" i="3"/>
  <c r="H185" i="3"/>
  <c r="G186" i="3"/>
  <c r="H186" i="3"/>
  <c r="G187" i="3"/>
  <c r="H187" i="3"/>
  <c r="G189" i="3"/>
  <c r="H189" i="3"/>
  <c r="G190" i="3"/>
  <c r="H190" i="3"/>
  <c r="G191" i="3"/>
  <c r="H191" i="3"/>
  <c r="G192" i="3"/>
  <c r="H192" i="3"/>
  <c r="G193" i="3"/>
  <c r="H193" i="3"/>
  <c r="G194" i="3"/>
  <c r="H194" i="3"/>
  <c r="G196" i="3"/>
  <c r="H196" i="3"/>
  <c r="G197" i="3"/>
  <c r="H197" i="3"/>
  <c r="G198" i="3"/>
  <c r="H198" i="3"/>
  <c r="G200" i="3"/>
  <c r="H200" i="3"/>
  <c r="G201" i="3"/>
  <c r="H201" i="3"/>
  <c r="G202" i="3"/>
  <c r="H202" i="3"/>
  <c r="G204" i="3"/>
  <c r="H204" i="3"/>
  <c r="G205" i="3"/>
  <c r="H205" i="3"/>
  <c r="G206" i="3"/>
  <c r="H206" i="3"/>
  <c r="G208" i="3"/>
  <c r="H208" i="3"/>
  <c r="G209" i="3"/>
  <c r="H209" i="3"/>
  <c r="G210" i="3"/>
  <c r="H210" i="3"/>
  <c r="G211" i="3"/>
  <c r="H211" i="3"/>
  <c r="G212" i="3"/>
  <c r="H212" i="3"/>
  <c r="G213" i="3"/>
  <c r="H213" i="3"/>
  <c r="G215" i="3"/>
  <c r="H215" i="3"/>
  <c r="G216" i="3"/>
  <c r="H216" i="3"/>
  <c r="G217" i="3"/>
  <c r="H217" i="3"/>
  <c r="G218" i="3"/>
  <c r="H218" i="3"/>
  <c r="G219" i="3"/>
  <c r="H219" i="3"/>
  <c r="G220" i="3"/>
  <c r="H220" i="3"/>
  <c r="G221" i="3"/>
  <c r="H221" i="3"/>
  <c r="G223" i="3"/>
  <c r="H223" i="3"/>
  <c r="G224" i="3"/>
  <c r="H224" i="3"/>
  <c r="G225" i="3"/>
  <c r="H225" i="3"/>
  <c r="G226" i="3"/>
  <c r="H226" i="3"/>
  <c r="G227" i="3"/>
  <c r="H227" i="3"/>
  <c r="G228" i="3"/>
  <c r="H228" i="3"/>
  <c r="G229" i="3"/>
  <c r="H229" i="3"/>
  <c r="G231" i="3"/>
  <c r="H231" i="3"/>
  <c r="G232" i="3"/>
  <c r="H232" i="3"/>
  <c r="G233" i="3"/>
  <c r="H233" i="3"/>
  <c r="G235" i="3"/>
  <c r="H235" i="3"/>
  <c r="G236" i="3"/>
  <c r="H236" i="3"/>
  <c r="G237" i="3"/>
  <c r="H237" i="3"/>
  <c r="G238" i="3"/>
  <c r="H238" i="3"/>
  <c r="G239" i="3"/>
  <c r="H239" i="3"/>
  <c r="G241" i="3"/>
  <c r="H241" i="3"/>
  <c r="G242" i="3"/>
  <c r="H242" i="3"/>
  <c r="G243" i="3"/>
  <c r="H243" i="3"/>
  <c r="G244" i="3"/>
  <c r="H244" i="3"/>
  <c r="G245" i="3"/>
  <c r="H245" i="3"/>
  <c r="G246" i="3"/>
  <c r="H246" i="3"/>
  <c r="G249" i="3"/>
  <c r="H249" i="3"/>
  <c r="G250" i="3"/>
  <c r="H250" i="3"/>
  <c r="G251" i="3"/>
  <c r="H251" i="3"/>
  <c r="G252" i="3"/>
  <c r="H252" i="3"/>
  <c r="G254" i="3"/>
  <c r="H254" i="3"/>
  <c r="G255" i="3"/>
  <c r="H255" i="3"/>
  <c r="G256" i="3"/>
  <c r="H256" i="3"/>
  <c r="G257" i="3"/>
  <c r="H257" i="3"/>
  <c r="G259" i="3"/>
  <c r="H259" i="3"/>
  <c r="G260" i="3"/>
  <c r="H260" i="3"/>
  <c r="G261" i="3"/>
  <c r="H261" i="3"/>
  <c r="G263" i="3"/>
  <c r="H263" i="3"/>
  <c r="G264" i="3"/>
  <c r="H264" i="3"/>
  <c r="G266" i="3"/>
  <c r="H266" i="3"/>
  <c r="G267" i="3"/>
  <c r="H267" i="3"/>
  <c r="G268" i="3"/>
  <c r="H268" i="3"/>
  <c r="G270" i="3"/>
  <c r="H270" i="3"/>
  <c r="G271" i="3"/>
  <c r="H271" i="3"/>
  <c r="G272" i="3"/>
  <c r="H272" i="3"/>
  <c r="G274" i="3"/>
  <c r="H274" i="3"/>
  <c r="G275" i="3"/>
  <c r="H275" i="3"/>
  <c r="G277" i="3"/>
  <c r="H277" i="3"/>
  <c r="G278" i="3"/>
  <c r="H278" i="3"/>
  <c r="G279" i="3"/>
  <c r="H279" i="3"/>
  <c r="G280" i="3"/>
  <c r="H280" i="3"/>
  <c r="G282" i="3"/>
  <c r="H282" i="3"/>
  <c r="G283" i="3"/>
  <c r="H283" i="3"/>
  <c r="G284" i="3"/>
  <c r="H284" i="3"/>
  <c r="G285" i="3"/>
  <c r="H285" i="3"/>
  <c r="G287" i="3"/>
  <c r="H287" i="3"/>
  <c r="G288" i="3"/>
  <c r="H288" i="3"/>
  <c r="G289" i="3"/>
  <c r="H289" i="3"/>
  <c r="G291" i="3"/>
  <c r="H291" i="3"/>
  <c r="G292" i="3"/>
  <c r="H292" i="3"/>
  <c r="G293" i="3"/>
  <c r="H293" i="3"/>
  <c r="G295" i="3"/>
  <c r="H295" i="3"/>
  <c r="G296" i="3"/>
  <c r="H296" i="3"/>
  <c r="G298" i="3"/>
  <c r="H298" i="3"/>
  <c r="G299" i="3"/>
  <c r="H299" i="3"/>
  <c r="G300" i="3"/>
  <c r="H300" i="3"/>
  <c r="G302" i="3"/>
  <c r="H302" i="3"/>
  <c r="G303" i="3"/>
  <c r="H303" i="3"/>
  <c r="G304" i="3"/>
  <c r="H304" i="3"/>
  <c r="G305" i="3"/>
  <c r="H305" i="3"/>
  <c r="G306" i="3"/>
  <c r="H306" i="3"/>
  <c r="G307" i="3"/>
  <c r="H307" i="3"/>
  <c r="G308" i="3"/>
  <c r="H308" i="3"/>
  <c r="G310" i="3"/>
  <c r="H310" i="3"/>
  <c r="G311" i="3"/>
  <c r="H311" i="3"/>
  <c r="G312" i="3"/>
  <c r="H312" i="3"/>
  <c r="G314" i="3"/>
  <c r="H314" i="3"/>
  <c r="G315" i="3"/>
  <c r="H315" i="3"/>
  <c r="G316" i="3"/>
  <c r="H316" i="3"/>
  <c r="G317" i="3"/>
  <c r="H317" i="3"/>
  <c r="G318" i="3"/>
  <c r="H318" i="3"/>
  <c r="G319" i="3"/>
  <c r="H319" i="3"/>
  <c r="G320" i="3"/>
  <c r="H320" i="3"/>
  <c r="G322" i="3"/>
  <c r="H322" i="3"/>
  <c r="G323" i="3"/>
  <c r="H323" i="3"/>
  <c r="G324" i="3"/>
  <c r="H324" i="3"/>
  <c r="G326" i="3"/>
  <c r="H326" i="3"/>
  <c r="G327" i="3"/>
  <c r="H327" i="3"/>
  <c r="G328" i="3"/>
  <c r="H328" i="3"/>
  <c r="G329" i="3"/>
  <c r="H329" i="3"/>
  <c r="G331" i="3"/>
  <c r="H331" i="3"/>
  <c r="G332" i="3"/>
  <c r="H332" i="3"/>
  <c r="G333" i="3"/>
  <c r="H333" i="3"/>
  <c r="G335" i="3"/>
  <c r="H335" i="3"/>
  <c r="G336" i="3"/>
  <c r="H336" i="3"/>
  <c r="G337" i="3"/>
  <c r="H337" i="3"/>
  <c r="G338" i="3"/>
  <c r="H338" i="3"/>
  <c r="G340" i="3"/>
  <c r="H340" i="3"/>
  <c r="G341" i="3"/>
  <c r="H341" i="3"/>
  <c r="G342" i="3"/>
  <c r="H342" i="3"/>
  <c r="G343" i="3"/>
  <c r="H343" i="3"/>
  <c r="G344" i="3"/>
  <c r="H344" i="3"/>
  <c r="G345" i="3"/>
  <c r="H345" i="3"/>
  <c r="G346" i="3"/>
  <c r="H346" i="3"/>
  <c r="G347" i="3"/>
  <c r="H347" i="3"/>
  <c r="G348" i="3"/>
  <c r="H348" i="3"/>
  <c r="G349" i="3"/>
  <c r="H349" i="3"/>
  <c r="G350" i="3"/>
  <c r="H350" i="3"/>
  <c r="G351" i="3"/>
  <c r="H351" i="3"/>
  <c r="G352" i="3"/>
  <c r="H352" i="3"/>
  <c r="G353" i="3"/>
  <c r="H353" i="3"/>
  <c r="G355" i="3"/>
  <c r="H355" i="3"/>
  <c r="G356" i="3"/>
  <c r="H356" i="3"/>
  <c r="G357" i="3"/>
  <c r="H357" i="3"/>
  <c r="G358" i="3"/>
  <c r="H358" i="3"/>
  <c r="G359" i="3"/>
  <c r="H359" i="3"/>
  <c r="G361" i="3"/>
  <c r="H361" i="3"/>
  <c r="G362" i="3"/>
  <c r="H362" i="3"/>
  <c r="G363" i="3"/>
  <c r="H363" i="3"/>
  <c r="G364" i="3"/>
  <c r="H364" i="3"/>
  <c r="G365" i="3"/>
  <c r="H365" i="3"/>
  <c r="G366" i="3"/>
  <c r="H366" i="3"/>
  <c r="G369" i="3"/>
  <c r="H369" i="3"/>
  <c r="G370" i="3"/>
  <c r="H370" i="3"/>
  <c r="G371" i="3"/>
  <c r="H371" i="3"/>
  <c r="G373" i="3"/>
  <c r="H373" i="3"/>
  <c r="G374" i="3"/>
  <c r="H374" i="3"/>
  <c r="G375" i="3"/>
  <c r="H375" i="3"/>
  <c r="G376" i="3"/>
  <c r="H376" i="3"/>
  <c r="G5" i="3"/>
  <c r="H5" i="3"/>
  <c r="G6" i="3"/>
  <c r="H6" i="3"/>
  <c r="G7" i="3"/>
  <c r="H7" i="3"/>
  <c r="G8" i="3"/>
  <c r="H8" i="3"/>
  <c r="G9" i="3"/>
  <c r="H9" i="3"/>
  <c r="G5" i="2"/>
  <c r="H5" i="2"/>
  <c r="G6" i="1"/>
  <c r="H6" i="1"/>
  <c r="G7" i="1"/>
  <c r="H7" i="1"/>
  <c r="G9" i="1"/>
  <c r="H9" i="1"/>
  <c r="G10" i="1"/>
  <c r="H10" i="1"/>
  <c r="G12" i="1"/>
  <c r="H12" i="1"/>
  <c r="G13" i="1"/>
  <c r="H13" i="1"/>
  <c r="G15" i="1"/>
  <c r="H15" i="1"/>
  <c r="G16" i="1"/>
  <c r="H16" i="1"/>
  <c r="G17" i="1"/>
  <c r="H17" i="1"/>
  <c r="G19" i="1"/>
  <c r="H19" i="1"/>
  <c r="G20" i="1"/>
  <c r="H20" i="1"/>
  <c r="G22" i="1"/>
  <c r="H22" i="1"/>
  <c r="G23" i="1"/>
  <c r="H23" i="1"/>
  <c r="G25" i="1"/>
  <c r="H25" i="1"/>
  <c r="G26" i="1"/>
  <c r="H26" i="1"/>
  <c r="G27" i="1"/>
  <c r="H27" i="1"/>
  <c r="G28" i="1"/>
  <c r="H28" i="1"/>
  <c r="G29" i="1"/>
  <c r="H29" i="1"/>
  <c r="G31" i="1"/>
  <c r="H31" i="1"/>
  <c r="G32" i="1"/>
  <c r="H32" i="1"/>
  <c r="G33" i="1"/>
  <c r="H33" i="1"/>
  <c r="G35" i="1"/>
  <c r="H35" i="1"/>
  <c r="G36" i="1"/>
  <c r="H36" i="1"/>
  <c r="G37" i="1"/>
  <c r="H37" i="1"/>
  <c r="G38" i="1"/>
  <c r="H38" i="1"/>
  <c r="G40" i="1"/>
  <c r="H40" i="1"/>
  <c r="G41" i="1"/>
  <c r="H41" i="1"/>
  <c r="G43" i="1"/>
  <c r="H43" i="1"/>
  <c r="G44" i="1"/>
  <c r="H44" i="1"/>
  <c r="G46" i="1"/>
  <c r="H46" i="1"/>
  <c r="G47" i="1"/>
  <c r="H47" i="1"/>
  <c r="G49" i="1"/>
  <c r="H49" i="1"/>
  <c r="G50" i="1"/>
  <c r="H50" i="1"/>
  <c r="G52" i="1"/>
  <c r="H52" i="1"/>
  <c r="G53" i="1"/>
  <c r="H53" i="1"/>
  <c r="G54" i="1"/>
  <c r="H54" i="1"/>
  <c r="G55" i="1"/>
  <c r="H55" i="1"/>
  <c r="G56" i="1"/>
  <c r="H56" i="1"/>
  <c r="G57" i="1"/>
  <c r="H57" i="1"/>
  <c r="G59" i="1"/>
  <c r="H59" i="1"/>
  <c r="G60" i="1"/>
  <c r="H60" i="1"/>
  <c r="G62" i="1"/>
  <c r="H62" i="1"/>
  <c r="G63" i="1"/>
  <c r="H63" i="1"/>
  <c r="G64" i="1"/>
  <c r="H64" i="1"/>
  <c r="G65" i="1"/>
  <c r="H65" i="1"/>
  <c r="G67" i="1"/>
  <c r="H67" i="1"/>
  <c r="G68" i="1"/>
  <c r="H68" i="1"/>
  <c r="G70" i="1"/>
  <c r="H70" i="1"/>
  <c r="G71" i="1"/>
  <c r="H71" i="1"/>
  <c r="G73" i="1"/>
  <c r="H73" i="1"/>
  <c r="G74" i="1"/>
  <c r="H74" i="1"/>
  <c r="G76" i="1"/>
  <c r="H76" i="1"/>
  <c r="G77" i="1"/>
  <c r="H77" i="1"/>
  <c r="G79" i="1"/>
  <c r="H79" i="1"/>
  <c r="G80" i="1"/>
  <c r="H80" i="1"/>
  <c r="G81" i="1"/>
  <c r="H81" i="1"/>
  <c r="G83" i="1"/>
  <c r="H83" i="1"/>
  <c r="G84" i="1"/>
  <c r="H84" i="1"/>
  <c r="G85" i="1"/>
  <c r="H85" i="1"/>
  <c r="G88" i="1"/>
  <c r="H88" i="1"/>
  <c r="G89" i="1"/>
  <c r="H89" i="1"/>
  <c r="G90" i="1"/>
  <c r="H90" i="1"/>
  <c r="G92" i="1"/>
  <c r="H92" i="1"/>
  <c r="G93" i="1"/>
  <c r="H93" i="1"/>
  <c r="G94" i="1"/>
  <c r="H94" i="1"/>
  <c r="G95" i="1"/>
  <c r="H95" i="1"/>
  <c r="G97" i="1"/>
  <c r="H97" i="1"/>
  <c r="G99" i="1"/>
  <c r="H99" i="1"/>
  <c r="G100" i="1"/>
  <c r="H100" i="1"/>
  <c r="G101" i="1"/>
  <c r="H101" i="1"/>
  <c r="G102" i="1"/>
  <c r="H102" i="1"/>
  <c r="G103" i="1"/>
  <c r="H103" i="1"/>
  <c r="G105" i="1"/>
  <c r="H105" i="1"/>
  <c r="G106" i="1"/>
  <c r="H106" i="1"/>
  <c r="G107" i="1"/>
  <c r="H107" i="1"/>
  <c r="G108" i="1"/>
  <c r="H108" i="1"/>
  <c r="G109" i="1"/>
  <c r="H109" i="1"/>
  <c r="G110" i="1"/>
  <c r="H110" i="1"/>
  <c r="G111" i="1"/>
  <c r="H111" i="1"/>
  <c r="G112" i="1"/>
  <c r="H112" i="1"/>
  <c r="G114" i="1"/>
  <c r="H114" i="1"/>
  <c r="G115" i="1"/>
  <c r="H115" i="1"/>
  <c r="G116" i="1"/>
  <c r="H116" i="1"/>
  <c r="G118" i="1"/>
  <c r="H118" i="1"/>
  <c r="G119" i="1"/>
  <c r="H119" i="1"/>
  <c r="G120" i="1"/>
  <c r="H120" i="1"/>
  <c r="G121" i="1"/>
  <c r="H121" i="1"/>
  <c r="G123" i="1"/>
  <c r="H123" i="1"/>
  <c r="G125" i="1"/>
  <c r="H125" i="1"/>
  <c r="G126" i="1"/>
  <c r="H126" i="1"/>
  <c r="G128" i="1"/>
  <c r="H128" i="1"/>
  <c r="G129" i="1"/>
  <c r="H129" i="1"/>
  <c r="G131" i="1"/>
  <c r="H131" i="1"/>
  <c r="G132" i="1"/>
  <c r="H132" i="1"/>
  <c r="G133" i="1"/>
  <c r="H133" i="1"/>
  <c r="G135" i="1"/>
  <c r="H135" i="1"/>
  <c r="G136" i="1"/>
  <c r="H136" i="1"/>
  <c r="G137" i="1"/>
  <c r="H137" i="1"/>
  <c r="G139" i="1"/>
  <c r="H139" i="1"/>
  <c r="G140" i="1"/>
  <c r="H140" i="1"/>
  <c r="G141" i="1"/>
  <c r="H141" i="1"/>
  <c r="G143" i="1"/>
  <c r="H143" i="1"/>
  <c r="G144" i="1"/>
  <c r="H144" i="1"/>
  <c r="G145" i="1"/>
  <c r="H145" i="1"/>
  <c r="G146" i="1"/>
  <c r="H146" i="1"/>
  <c r="G148" i="1"/>
  <c r="H148" i="1"/>
  <c r="G149" i="1"/>
  <c r="H149" i="1"/>
  <c r="G150" i="1"/>
  <c r="H150" i="1"/>
  <c r="G152" i="1"/>
  <c r="H152" i="1"/>
  <c r="G153" i="1"/>
  <c r="H153" i="1"/>
  <c r="G154" i="1"/>
  <c r="H154" i="1"/>
  <c r="G155" i="1"/>
  <c r="H155" i="1"/>
  <c r="G156" i="1"/>
  <c r="H156" i="1"/>
  <c r="G157" i="1"/>
  <c r="H157" i="1"/>
  <c r="G158" i="1"/>
  <c r="H158" i="1"/>
  <c r="G160" i="1"/>
  <c r="H160" i="1"/>
  <c r="G161" i="1"/>
  <c r="H161" i="1"/>
  <c r="G162" i="1"/>
  <c r="H162" i="1"/>
  <c r="G163" i="1"/>
  <c r="H163" i="1"/>
  <c r="G164" i="1"/>
  <c r="H164" i="1"/>
  <c r="G165" i="1"/>
  <c r="H165" i="1"/>
  <c r="G166" i="1"/>
  <c r="H166" i="1"/>
  <c r="G168" i="1"/>
  <c r="H168" i="1"/>
  <c r="G170" i="1"/>
  <c r="H170" i="1"/>
  <c r="G171" i="1"/>
  <c r="H171" i="1"/>
  <c r="G172" i="1"/>
  <c r="H172" i="1"/>
  <c r="G173" i="1"/>
  <c r="H173" i="1"/>
  <c r="G174" i="1"/>
  <c r="H174" i="1"/>
  <c r="G175" i="1"/>
  <c r="H175" i="1"/>
  <c r="G176" i="1"/>
  <c r="H176" i="1"/>
  <c r="G177" i="1"/>
  <c r="H177" i="1"/>
  <c r="G179" i="1"/>
  <c r="H179" i="1"/>
  <c r="G180" i="1"/>
  <c r="H180" i="1"/>
  <c r="G181" i="1"/>
  <c r="H181" i="1"/>
  <c r="G182" i="1"/>
  <c r="H182" i="1"/>
  <c r="G183" i="1"/>
  <c r="H183" i="1"/>
  <c r="G185" i="1"/>
  <c r="H185" i="1"/>
  <c r="G186" i="1"/>
  <c r="H186" i="1"/>
  <c r="G187" i="1"/>
  <c r="H187" i="1"/>
  <c r="G188" i="1"/>
  <c r="H188" i="1"/>
  <c r="G191" i="1"/>
  <c r="H191" i="1"/>
  <c r="G192" i="1"/>
  <c r="H192" i="1"/>
  <c r="G193" i="1"/>
  <c r="H193" i="1"/>
  <c r="G194" i="1"/>
  <c r="H194" i="1"/>
  <c r="G195" i="1"/>
  <c r="H195" i="1"/>
  <c r="G196" i="1"/>
  <c r="H196" i="1"/>
  <c r="G198" i="1"/>
  <c r="H198" i="1"/>
  <c r="G199" i="1"/>
  <c r="H199" i="1"/>
  <c r="G201" i="1"/>
  <c r="H201" i="1"/>
  <c r="G202" i="1"/>
  <c r="H202" i="1"/>
  <c r="G205" i="1"/>
  <c r="H205" i="1"/>
  <c r="G206" i="1"/>
  <c r="H206" i="1"/>
  <c r="G207" i="1"/>
  <c r="H207" i="1"/>
  <c r="G208" i="1"/>
  <c r="H208" i="1"/>
  <c r="G209" i="1"/>
  <c r="H209" i="1"/>
  <c r="G210" i="1"/>
  <c r="H210" i="1"/>
  <c r="G212" i="1"/>
  <c r="H212" i="1"/>
  <c r="G213" i="1"/>
  <c r="H213" i="1"/>
  <c r="G214" i="1"/>
  <c r="H214" i="1"/>
  <c r="G215" i="1"/>
  <c r="H215" i="1"/>
  <c r="G216" i="1"/>
  <c r="H216" i="1"/>
  <c r="G217" i="1"/>
  <c r="H217" i="1"/>
  <c r="G218" i="1"/>
  <c r="H218" i="1"/>
  <c r="G219" i="1"/>
  <c r="H219" i="1"/>
  <c r="G220" i="1"/>
  <c r="H220" i="1"/>
  <c r="G221" i="1"/>
  <c r="H221" i="1"/>
  <c r="G224" i="1"/>
  <c r="H224" i="1"/>
  <c r="G225" i="1"/>
  <c r="H225" i="1"/>
  <c r="G227" i="1"/>
  <c r="H227" i="1"/>
  <c r="G228" i="1"/>
  <c r="H228" i="1"/>
  <c r="G230" i="1"/>
  <c r="H230" i="1"/>
  <c r="G231" i="1"/>
  <c r="H231" i="1"/>
  <c r="G233" i="1"/>
  <c r="H233" i="1"/>
  <c r="G235" i="1"/>
  <c r="H235" i="1"/>
  <c r="G236" i="1"/>
  <c r="H236" i="1"/>
  <c r="G237" i="1"/>
  <c r="H237" i="1"/>
  <c r="G238" i="1"/>
  <c r="H238" i="1"/>
  <c r="G239" i="1"/>
  <c r="H239" i="1"/>
  <c r="G240" i="1"/>
  <c r="H240" i="1"/>
  <c r="G241" i="1"/>
  <c r="H241" i="1"/>
  <c r="G243" i="1"/>
  <c r="H243" i="1"/>
  <c r="G244" i="1"/>
  <c r="H244" i="1"/>
  <c r="G245" i="1"/>
  <c r="H245" i="1"/>
  <c r="G246" i="1"/>
  <c r="H246" i="1"/>
  <c r="G247" i="1"/>
  <c r="H247" i="1"/>
  <c r="G248" i="1"/>
  <c r="H248" i="1"/>
  <c r="G249" i="1"/>
  <c r="H249" i="1"/>
  <c r="G250" i="1"/>
  <c r="H250" i="1"/>
  <c r="G251" i="1"/>
  <c r="H251" i="1"/>
  <c r="G252" i="1"/>
  <c r="H252" i="1"/>
  <c r="G254" i="1"/>
  <c r="H254" i="1"/>
  <c r="G255" i="1"/>
  <c r="H255" i="1"/>
  <c r="G256" i="1"/>
  <c r="H256" i="1"/>
  <c r="G257" i="1"/>
  <c r="H257" i="1"/>
  <c r="G258" i="1"/>
  <c r="H258" i="1"/>
  <c r="G259" i="1"/>
  <c r="H259" i="1"/>
  <c r="G260" i="1"/>
  <c r="H260" i="1"/>
  <c r="G263" i="1"/>
  <c r="H263" i="1"/>
  <c r="G264" i="1"/>
  <c r="H264" i="1"/>
  <c r="G265" i="1"/>
  <c r="H265" i="1"/>
  <c r="G266" i="1"/>
  <c r="H266" i="1"/>
  <c r="G267" i="1"/>
  <c r="H267" i="1"/>
  <c r="G269" i="1"/>
  <c r="H269" i="1"/>
  <c r="G270" i="1"/>
  <c r="H270" i="1"/>
  <c r="G271" i="1"/>
  <c r="H271" i="1"/>
  <c r="G272" i="1"/>
  <c r="H272" i="1"/>
  <c r="G273" i="1"/>
  <c r="H273" i="1"/>
  <c r="G275" i="1"/>
  <c r="H275" i="1"/>
  <c r="G276" i="1"/>
  <c r="H276" i="1"/>
  <c r="G277" i="1"/>
  <c r="H277" i="1"/>
  <c r="G278" i="1"/>
  <c r="H278" i="1"/>
  <c r="G279" i="1"/>
  <c r="H279" i="1"/>
  <c r="G281" i="1"/>
  <c r="H281" i="1"/>
  <c r="G282" i="1"/>
  <c r="H282" i="1"/>
  <c r="G283" i="1"/>
  <c r="H283" i="1"/>
  <c r="G285" i="1"/>
  <c r="H285" i="1"/>
  <c r="G286" i="1"/>
  <c r="H286" i="1"/>
  <c r="G287" i="1"/>
  <c r="H287" i="1"/>
  <c r="G289" i="1"/>
  <c r="H289" i="1"/>
  <c r="G290" i="1"/>
  <c r="H290" i="1"/>
  <c r="G291" i="1"/>
  <c r="H291" i="1"/>
  <c r="G292" i="1"/>
  <c r="H292" i="1"/>
  <c r="G293" i="1"/>
  <c r="H293" i="1"/>
  <c r="G295" i="1"/>
  <c r="H295" i="1"/>
  <c r="G296" i="1"/>
  <c r="H296" i="1"/>
  <c r="G297" i="1"/>
  <c r="H297" i="1"/>
  <c r="G298" i="1"/>
  <c r="H298" i="1"/>
  <c r="G299" i="1"/>
  <c r="H299" i="1"/>
  <c r="G301" i="1"/>
  <c r="H301" i="1"/>
  <c r="G302" i="1"/>
  <c r="H302" i="1"/>
  <c r="G303" i="1"/>
  <c r="H303" i="1"/>
  <c r="G304" i="1"/>
  <c r="H304" i="1"/>
  <c r="G305" i="1"/>
  <c r="H305" i="1"/>
  <c r="G307" i="1"/>
  <c r="H307" i="1"/>
  <c r="G308" i="1"/>
  <c r="H308" i="1"/>
  <c r="G309" i="1"/>
  <c r="H309" i="1"/>
  <c r="G310" i="1"/>
  <c r="H310" i="1"/>
  <c r="G311" i="1"/>
  <c r="H311" i="1"/>
  <c r="G312" i="1"/>
  <c r="H312" i="1"/>
  <c r="G313" i="1"/>
  <c r="H313" i="1"/>
  <c r="G314" i="1"/>
  <c r="H314" i="1"/>
  <c r="G315" i="1"/>
  <c r="H315" i="1"/>
  <c r="G317" i="1"/>
  <c r="H317" i="1"/>
  <c r="G318" i="1"/>
  <c r="H318" i="1"/>
  <c r="G319" i="1"/>
  <c r="H319" i="1"/>
  <c r="G320" i="1"/>
  <c r="H320" i="1"/>
  <c r="G322" i="1"/>
  <c r="H322" i="1"/>
  <c r="G323" i="1"/>
  <c r="H323" i="1"/>
  <c r="G324" i="1"/>
  <c r="H324" i="1"/>
  <c r="G325" i="1"/>
  <c r="H325" i="1"/>
  <c r="G327" i="1"/>
  <c r="H327" i="1"/>
  <c r="G329" i="1"/>
  <c r="H329" i="1"/>
  <c r="G330" i="1"/>
  <c r="H330" i="1"/>
  <c r="G331" i="1"/>
  <c r="H331" i="1"/>
  <c r="G332" i="1"/>
  <c r="H332" i="1"/>
  <c r="G333" i="1"/>
  <c r="H333" i="1"/>
  <c r="G334" i="1"/>
  <c r="H334" i="1"/>
  <c r="G335" i="1"/>
  <c r="H335" i="1"/>
  <c r="G336" i="1"/>
  <c r="H336" i="1"/>
  <c r="G337" i="1"/>
  <c r="H337" i="1"/>
  <c r="G338" i="1"/>
  <c r="H338" i="1"/>
  <c r="G339" i="1"/>
  <c r="H339" i="1"/>
  <c r="G340" i="1"/>
  <c r="H340" i="1"/>
  <c r="G342" i="1"/>
  <c r="H342" i="1"/>
  <c r="G343" i="1"/>
  <c r="H343" i="1"/>
  <c r="G344" i="1"/>
  <c r="H344" i="1"/>
  <c r="G346" i="1"/>
  <c r="H346" i="1"/>
  <c r="G347" i="1"/>
  <c r="H347" i="1"/>
  <c r="G348" i="1"/>
  <c r="H348" i="1"/>
  <c r="G349" i="1"/>
  <c r="H349" i="1"/>
  <c r="G351" i="1"/>
  <c r="H351" i="1"/>
  <c r="G352" i="1"/>
  <c r="H352" i="1"/>
  <c r="G353" i="1"/>
  <c r="H353" i="1"/>
  <c r="G354" i="1"/>
  <c r="H354" i="1"/>
  <c r="G355" i="1"/>
  <c r="H355" i="1"/>
  <c r="G357" i="1"/>
  <c r="H357" i="1"/>
  <c r="G358" i="1"/>
  <c r="H358" i="1"/>
  <c r="G359" i="1"/>
  <c r="H359" i="1"/>
  <c r="G360" i="1"/>
  <c r="H360" i="1"/>
  <c r="G362" i="1"/>
  <c r="H362" i="1"/>
  <c r="G363" i="1"/>
  <c r="H363" i="1"/>
  <c r="G364" i="1"/>
  <c r="H364" i="1"/>
  <c r="G365" i="1"/>
  <c r="H365" i="1"/>
  <c r="G367" i="1"/>
  <c r="H367" i="1"/>
  <c r="G368" i="1"/>
  <c r="H368" i="1"/>
  <c r="G369" i="1"/>
  <c r="H369" i="1"/>
  <c r="G370" i="1"/>
  <c r="H370" i="1"/>
  <c r="G371" i="1"/>
  <c r="H371" i="1"/>
  <c r="G372" i="1"/>
  <c r="H372" i="1"/>
  <c r="G373" i="1"/>
  <c r="H373" i="1"/>
  <c r="G375" i="1"/>
  <c r="H375" i="1"/>
  <c r="G376" i="1"/>
  <c r="H376" i="1"/>
  <c r="G377" i="1"/>
  <c r="H377" i="1"/>
  <c r="G378" i="1"/>
  <c r="H378" i="1"/>
  <c r="G379" i="1"/>
  <c r="H379" i="1"/>
  <c r="G380" i="1"/>
  <c r="H380" i="1"/>
  <c r="G381" i="1"/>
  <c r="H381" i="1"/>
  <c r="G382" i="1"/>
  <c r="H382" i="1"/>
  <c r="G384" i="1"/>
  <c r="H384" i="1"/>
  <c r="G385" i="1"/>
  <c r="H385" i="1"/>
  <c r="G387" i="1"/>
  <c r="H387" i="1"/>
  <c r="G388" i="1"/>
  <c r="H388" i="1"/>
  <c r="G389" i="1"/>
  <c r="H389" i="1"/>
  <c r="G391" i="1"/>
  <c r="H391" i="1"/>
  <c r="G392" i="1"/>
  <c r="H392" i="1"/>
  <c r="G393" i="1"/>
  <c r="H393" i="1"/>
  <c r="G395" i="1"/>
  <c r="H395" i="1"/>
  <c r="G396" i="1"/>
  <c r="H396" i="1"/>
  <c r="G4" i="1"/>
  <c r="H4" i="1"/>
  <c r="F4" i="29" s="1"/>
  <c r="I7" i="27"/>
  <c r="G4" i="26"/>
  <c r="G13" i="27"/>
  <c r="F13" i="27"/>
  <c r="H13" i="27"/>
  <c r="G3" i="26"/>
  <c r="G8" i="26"/>
  <c r="H8" i="26"/>
  <c r="G23" i="26"/>
  <c r="H23" i="26"/>
  <c r="G20" i="26"/>
  <c r="H20" i="26"/>
  <c r="G12" i="26"/>
  <c r="G26" i="26" s="1"/>
  <c r="D25" i="23" s="1"/>
  <c r="H12" i="26"/>
  <c r="H3" i="26"/>
  <c r="H25" i="26"/>
  <c r="G25" i="26"/>
  <c r="H24" i="26"/>
  <c r="G24" i="26"/>
  <c r="H22" i="26"/>
  <c r="G22" i="26"/>
  <c r="H21" i="26"/>
  <c r="G21" i="26"/>
  <c r="H19" i="26"/>
  <c r="G19" i="26"/>
  <c r="H18" i="26"/>
  <c r="G18" i="26"/>
  <c r="H17" i="26"/>
  <c r="G17" i="26"/>
  <c r="H16" i="26"/>
  <c r="G16" i="26"/>
  <c r="H15" i="26"/>
  <c r="G15" i="26"/>
  <c r="H14" i="26"/>
  <c r="G14" i="26"/>
  <c r="H13" i="26"/>
  <c r="G13" i="26"/>
  <c r="H11" i="26"/>
  <c r="G11" i="26"/>
  <c r="H10" i="26"/>
  <c r="G10" i="26"/>
  <c r="H9" i="26"/>
  <c r="G9" i="26"/>
  <c r="H7" i="26"/>
  <c r="G7" i="26"/>
  <c r="H6" i="26"/>
  <c r="G6" i="26"/>
  <c r="H5" i="26"/>
  <c r="G5" i="26"/>
  <c r="H4" i="26"/>
  <c r="G5" i="22"/>
  <c r="H5" i="22"/>
  <c r="G6" i="22"/>
  <c r="H6" i="22"/>
  <c r="G8" i="22"/>
  <c r="H8" i="22"/>
  <c r="G9" i="22"/>
  <c r="H9" i="22"/>
  <c r="G11" i="22"/>
  <c r="H11" i="22"/>
  <c r="G13" i="22"/>
  <c r="H13" i="22"/>
  <c r="G17" i="22"/>
  <c r="H17" i="22"/>
  <c r="G19" i="22"/>
  <c r="H19" i="22"/>
  <c r="G26" i="22"/>
  <c r="H26" i="22"/>
  <c r="G27" i="22"/>
  <c r="H27" i="22"/>
  <c r="G4" i="21"/>
  <c r="H4" i="21"/>
  <c r="F329" i="29" s="1"/>
  <c r="H18" i="18"/>
  <c r="F21" i="23" s="1"/>
  <c r="H4" i="17"/>
  <c r="F20" i="23" s="1"/>
  <c r="H408" i="16"/>
  <c r="F19" i="23" s="1"/>
  <c r="G3024" i="15"/>
  <c r="D18" i="23" s="1"/>
  <c r="H268" i="14"/>
  <c r="F17" i="23" s="1"/>
  <c r="G268" i="14"/>
  <c r="D17" i="23" s="1"/>
  <c r="H181" i="12"/>
  <c r="F15" i="23" s="1"/>
  <c r="G181" i="12"/>
  <c r="D15" i="23" s="1"/>
  <c r="G5" i="11"/>
  <c r="H5" i="11"/>
  <c r="F149" i="29" s="1"/>
  <c r="G77" i="11"/>
  <c r="D14" i="23" s="1"/>
  <c r="H5" i="8"/>
  <c r="F121" i="29" s="1"/>
  <c r="G5" i="8"/>
  <c r="H539" i="6"/>
  <c r="F9" i="23" s="1"/>
  <c r="H10" i="3"/>
  <c r="H377" i="3" s="1"/>
  <c r="F6" i="23" s="1"/>
  <c r="G10" i="3"/>
  <c r="H6" i="2"/>
  <c r="F5" i="23" s="1"/>
  <c r="G397" i="1" l="1"/>
  <c r="G377" i="3"/>
  <c r="D6" i="23" s="1"/>
  <c r="D149" i="29"/>
  <c r="H3024" i="15"/>
  <c r="F18" i="23" s="1"/>
  <c r="H18" i="23" s="1"/>
  <c r="H375" i="21"/>
  <c r="F24" i="23" s="1"/>
  <c r="F7" i="29"/>
  <c r="F6" i="29"/>
  <c r="F5" i="29"/>
  <c r="H5" i="29" s="1"/>
  <c r="H312" i="4"/>
  <c r="H150" i="5"/>
  <c r="H77" i="11"/>
  <c r="F14" i="23" s="1"/>
  <c r="D329" i="29"/>
  <c r="D356" i="29" s="1"/>
  <c r="F10" i="29"/>
  <c r="H14" i="32"/>
  <c r="H21" i="32"/>
  <c r="H28" i="32"/>
  <c r="H35" i="32"/>
  <c r="G6" i="2"/>
  <c r="D5" i="23" s="1"/>
  <c r="H5" i="23" s="1"/>
  <c r="G375" i="21"/>
  <c r="D24" i="23" s="1"/>
  <c r="D384" i="29"/>
  <c r="G28" i="22"/>
  <c r="D34" i="23" s="1"/>
  <c r="H37" i="27" s="1"/>
  <c r="F406" i="29"/>
  <c r="F405" i="29"/>
  <c r="F400" i="29"/>
  <c r="F399" i="29"/>
  <c r="F398" i="29"/>
  <c r="F397" i="29"/>
  <c r="F396" i="29"/>
  <c r="F395" i="29"/>
  <c r="G400" i="8"/>
  <c r="D11" i="23" s="1"/>
  <c r="D121" i="29"/>
  <c r="F384" i="29"/>
  <c r="H384" i="29" s="1"/>
  <c r="H28" i="22"/>
  <c r="F34" i="23" s="1"/>
  <c r="D406" i="29"/>
  <c r="D405" i="29"/>
  <c r="D400" i="29"/>
  <c r="D399" i="29"/>
  <c r="D398" i="29"/>
  <c r="D397" i="29"/>
  <c r="D396" i="29"/>
  <c r="D395" i="29"/>
  <c r="D394" i="29"/>
  <c r="D393" i="29"/>
  <c r="D389" i="29"/>
  <c r="F394" i="29"/>
  <c r="F393" i="29"/>
  <c r="F389" i="29"/>
  <c r="D388" i="29"/>
  <c r="D387" i="29"/>
  <c r="D386" i="29"/>
  <c r="D385" i="29"/>
  <c r="D19" i="29"/>
  <c r="D18" i="29"/>
  <c r="D17" i="29"/>
  <c r="H17" i="29" s="1"/>
  <c r="D16" i="29"/>
  <c r="D15" i="29"/>
  <c r="D14" i="29"/>
  <c r="D13" i="29"/>
  <c r="H13" i="29" s="1"/>
  <c r="D12" i="29"/>
  <c r="D11" i="29"/>
  <c r="D10" i="29"/>
  <c r="D9" i="29"/>
  <c r="D8" i="29"/>
  <c r="D7" i="29"/>
  <c r="D6" i="29"/>
  <c r="D5" i="29"/>
  <c r="D31" i="29"/>
  <c r="D30" i="29"/>
  <c r="H30" i="29" s="1"/>
  <c r="D29" i="29"/>
  <c r="D28" i="29"/>
  <c r="H28" i="29" s="1"/>
  <c r="D27" i="29"/>
  <c r="D26" i="29"/>
  <c r="D32" i="29" s="1"/>
  <c r="D55" i="29"/>
  <c r="D60" i="29"/>
  <c r="D59" i="29"/>
  <c r="D58" i="29"/>
  <c r="D57" i="29"/>
  <c r="D56" i="29"/>
  <c r="H56" i="29" s="1"/>
  <c r="D76" i="29"/>
  <c r="D75" i="29"/>
  <c r="D74" i="29"/>
  <c r="D73" i="29"/>
  <c r="H73" i="29" s="1"/>
  <c r="D72" i="29"/>
  <c r="D71" i="29"/>
  <c r="D70" i="29"/>
  <c r="D69" i="29"/>
  <c r="H69" i="29" s="1"/>
  <c r="D68" i="29"/>
  <c r="D67" i="29"/>
  <c r="D86" i="29"/>
  <c r="D85" i="29"/>
  <c r="D84" i="29"/>
  <c r="D83" i="29"/>
  <c r="D87" i="29" s="1"/>
  <c r="D105" i="29"/>
  <c r="D104" i="29"/>
  <c r="D103" i="29"/>
  <c r="D102" i="29"/>
  <c r="D101" i="29"/>
  <c r="D114" i="29"/>
  <c r="D113" i="29"/>
  <c r="D112" i="29"/>
  <c r="D123" i="29"/>
  <c r="D122" i="29"/>
  <c r="D134" i="29"/>
  <c r="D133" i="29"/>
  <c r="D132" i="29"/>
  <c r="D131" i="29"/>
  <c r="D130" i="29"/>
  <c r="D142" i="29"/>
  <c r="D143" i="29" s="1"/>
  <c r="D151" i="29"/>
  <c r="D150" i="29"/>
  <c r="D162" i="29"/>
  <c r="D161" i="29"/>
  <c r="D160" i="29"/>
  <c r="D159" i="29"/>
  <c r="D163" i="29" s="1"/>
  <c r="D158" i="29"/>
  <c r="D215" i="29"/>
  <c r="D214" i="29"/>
  <c r="D213" i="29"/>
  <c r="D212" i="29"/>
  <c r="D211" i="29"/>
  <c r="D210" i="29"/>
  <c r="D209" i="29"/>
  <c r="D208" i="29"/>
  <c r="D207" i="29"/>
  <c r="D206" i="29"/>
  <c r="D205" i="29"/>
  <c r="D204" i="29"/>
  <c r="D203" i="29"/>
  <c r="D202" i="29"/>
  <c r="D201" i="29"/>
  <c r="D200" i="29"/>
  <c r="D199" i="29"/>
  <c r="D198" i="29"/>
  <c r="D197" i="29"/>
  <c r="D196" i="29"/>
  <c r="D195" i="29"/>
  <c r="D194" i="29"/>
  <c r="D193" i="29"/>
  <c r="D192" i="29"/>
  <c r="D191" i="29"/>
  <c r="D190" i="29"/>
  <c r="D189" i="29"/>
  <c r="D188" i="29"/>
  <c r="D187" i="29"/>
  <c r="D186" i="29"/>
  <c r="D185" i="29"/>
  <c r="D216" i="29" s="1"/>
  <c r="D226" i="29"/>
  <c r="D225" i="29"/>
  <c r="D224" i="29"/>
  <c r="D223" i="29"/>
  <c r="D222" i="29"/>
  <c r="D250" i="29"/>
  <c r="D248" i="29"/>
  <c r="D247" i="29"/>
  <c r="D246" i="29"/>
  <c r="D245" i="29"/>
  <c r="D244" i="29"/>
  <c r="D243" i="29"/>
  <c r="D242" i="29"/>
  <c r="D241" i="29"/>
  <c r="D240" i="29"/>
  <c r="D239" i="29"/>
  <c r="D251" i="29" s="1"/>
  <c r="D238" i="29"/>
  <c r="D259" i="29"/>
  <c r="D258" i="29"/>
  <c r="D257" i="29"/>
  <c r="H257" i="29" s="1"/>
  <c r="D268" i="29"/>
  <c r="D267" i="29"/>
  <c r="D266" i="29"/>
  <c r="D288" i="29"/>
  <c r="D287" i="29"/>
  <c r="D286" i="29"/>
  <c r="D285" i="29"/>
  <c r="D284" i="29"/>
  <c r="D289" i="29" s="1"/>
  <c r="D302" i="29"/>
  <c r="D301" i="29"/>
  <c r="D300" i="29"/>
  <c r="D299" i="29"/>
  <c r="D298" i="29"/>
  <c r="D297" i="29"/>
  <c r="D296" i="29"/>
  <c r="D295" i="29"/>
  <c r="D310" i="29"/>
  <c r="D309" i="29"/>
  <c r="D311" i="29" s="1"/>
  <c r="D355" i="29"/>
  <c r="D354" i="29"/>
  <c r="D353" i="29"/>
  <c r="D352" i="29"/>
  <c r="D351" i="29"/>
  <c r="D350" i="29"/>
  <c r="D349" i="29"/>
  <c r="D348" i="29"/>
  <c r="H348" i="29" s="1"/>
  <c r="D347" i="29"/>
  <c r="D346" i="29"/>
  <c r="D345" i="29"/>
  <c r="D344" i="29"/>
  <c r="D343" i="29"/>
  <c r="D342" i="29"/>
  <c r="D341" i="29"/>
  <c r="D340" i="29"/>
  <c r="D339" i="29"/>
  <c r="D338" i="29"/>
  <c r="D337" i="29"/>
  <c r="D336" i="29"/>
  <c r="D335" i="29"/>
  <c r="D334" i="29"/>
  <c r="H334" i="29" s="1"/>
  <c r="D333" i="29"/>
  <c r="D332" i="29"/>
  <c r="D331" i="29"/>
  <c r="D330" i="29"/>
  <c r="F388" i="29"/>
  <c r="F387" i="29"/>
  <c r="F386" i="29"/>
  <c r="F385" i="29"/>
  <c r="F19" i="29"/>
  <c r="F18" i="29"/>
  <c r="H18" i="29" s="1"/>
  <c r="F17" i="29"/>
  <c r="F16" i="29"/>
  <c r="F15" i="29"/>
  <c r="F14" i="29"/>
  <c r="H14" i="29" s="1"/>
  <c r="F13" i="29"/>
  <c r="F12" i="29"/>
  <c r="F11" i="29"/>
  <c r="F9" i="29"/>
  <c r="H9" i="29" s="1"/>
  <c r="F8" i="29"/>
  <c r="F31" i="29"/>
  <c r="F30" i="29"/>
  <c r="F29" i="29"/>
  <c r="F28" i="29"/>
  <c r="F27" i="29"/>
  <c r="F26" i="29"/>
  <c r="F32" i="29" s="1"/>
  <c r="F55" i="29"/>
  <c r="F61" i="29" s="1"/>
  <c r="F60" i="29"/>
  <c r="F59" i="29"/>
  <c r="F58" i="29"/>
  <c r="F57" i="29"/>
  <c r="H57" i="29" s="1"/>
  <c r="F56" i="29"/>
  <c r="F76" i="29"/>
  <c r="H76" i="29" s="1"/>
  <c r="F75" i="29"/>
  <c r="F74" i="29"/>
  <c r="H74" i="29" s="1"/>
  <c r="F73" i="29"/>
  <c r="F72" i="29"/>
  <c r="F71" i="29"/>
  <c r="F70" i="29"/>
  <c r="F69" i="29"/>
  <c r="F68" i="29"/>
  <c r="F77" i="29" s="1"/>
  <c r="H77" i="29" s="1"/>
  <c r="F67" i="29"/>
  <c r="G312" i="4"/>
  <c r="D7" i="23" s="1"/>
  <c r="F86" i="29"/>
  <c r="F85" i="29"/>
  <c r="F84" i="29"/>
  <c r="F83" i="29"/>
  <c r="F87" i="29" s="1"/>
  <c r="F105" i="29"/>
  <c r="F104" i="29"/>
  <c r="F103" i="29"/>
  <c r="F102" i="29"/>
  <c r="H102" i="29" s="1"/>
  <c r="F101" i="29"/>
  <c r="F114" i="29"/>
  <c r="H114" i="29" s="1"/>
  <c r="F113" i="29"/>
  <c r="F112" i="29"/>
  <c r="H112" i="29" s="1"/>
  <c r="F123" i="29"/>
  <c r="F122" i="29"/>
  <c r="F124" i="29" s="1"/>
  <c r="F134" i="29"/>
  <c r="F133" i="29"/>
  <c r="F132" i="29"/>
  <c r="F131" i="29"/>
  <c r="H131" i="29" s="1"/>
  <c r="F130" i="29"/>
  <c r="F142" i="29"/>
  <c r="F143" i="29" s="1"/>
  <c r="H143" i="29" s="1"/>
  <c r="F151" i="29"/>
  <c r="F150" i="29"/>
  <c r="F152" i="29" s="1"/>
  <c r="F162" i="29"/>
  <c r="H162" i="29" s="1"/>
  <c r="F161" i="29"/>
  <c r="F160" i="29"/>
  <c r="F159" i="29"/>
  <c r="F158" i="29"/>
  <c r="F215" i="29"/>
  <c r="H215" i="29" s="1"/>
  <c r="F214" i="29"/>
  <c r="F213" i="29"/>
  <c r="F212" i="29"/>
  <c r="F211" i="29"/>
  <c r="H211" i="29" s="1"/>
  <c r="F210" i="29"/>
  <c r="F209" i="29"/>
  <c r="H209" i="29" s="1"/>
  <c r="F208" i="29"/>
  <c r="F207" i="29"/>
  <c r="F206" i="29"/>
  <c r="F205" i="29"/>
  <c r="H205" i="29" s="1"/>
  <c r="F204" i="29"/>
  <c r="F203" i="29"/>
  <c r="H203" i="29" s="1"/>
  <c r="F202" i="29"/>
  <c r="F201" i="29"/>
  <c r="H201" i="29" s="1"/>
  <c r="F200" i="29"/>
  <c r="F199" i="29"/>
  <c r="F198" i="29"/>
  <c r="F197" i="29"/>
  <c r="F196" i="29"/>
  <c r="F195" i="29"/>
  <c r="H195" i="29" s="1"/>
  <c r="F194" i="29"/>
  <c r="F193" i="29"/>
  <c r="H193" i="29" s="1"/>
  <c r="F192" i="29"/>
  <c r="F191" i="29"/>
  <c r="F190" i="29"/>
  <c r="F189" i="29"/>
  <c r="F188" i="29"/>
  <c r="F187" i="29"/>
  <c r="H187" i="29" s="1"/>
  <c r="F186" i="29"/>
  <c r="F185" i="29"/>
  <c r="F216" i="29" s="1"/>
  <c r="H216" i="29" s="1"/>
  <c r="F226" i="29"/>
  <c r="F225" i="29"/>
  <c r="F227" i="29" s="1"/>
  <c r="H227" i="29" s="1"/>
  <c r="F224" i="29"/>
  <c r="F223" i="29"/>
  <c r="H223" i="29" s="1"/>
  <c r="F222" i="29"/>
  <c r="F250" i="29"/>
  <c r="H250" i="29" s="1"/>
  <c r="F248" i="29"/>
  <c r="F247" i="29"/>
  <c r="F246" i="29"/>
  <c r="F245" i="29"/>
  <c r="H245" i="29" s="1"/>
  <c r="F244" i="29"/>
  <c r="F243" i="29"/>
  <c r="F242" i="29"/>
  <c r="F241" i="29"/>
  <c r="H241" i="29" s="1"/>
  <c r="F240" i="29"/>
  <c r="F239" i="29"/>
  <c r="F251" i="29" s="1"/>
  <c r="F238" i="29"/>
  <c r="D249" i="29"/>
  <c r="H249" i="29" s="1"/>
  <c r="F259" i="29"/>
  <c r="F258" i="29"/>
  <c r="H258" i="29" s="1"/>
  <c r="F257" i="29"/>
  <c r="F268" i="29"/>
  <c r="F267" i="29"/>
  <c r="F266" i="29"/>
  <c r="F288" i="29"/>
  <c r="F287" i="29"/>
  <c r="F286" i="29"/>
  <c r="F285" i="29"/>
  <c r="F284" i="29"/>
  <c r="F302" i="29"/>
  <c r="F301" i="29"/>
  <c r="F300" i="29"/>
  <c r="F299" i="29"/>
  <c r="F298" i="29"/>
  <c r="F297" i="29"/>
  <c r="F296" i="29"/>
  <c r="F295" i="29"/>
  <c r="F310" i="29"/>
  <c r="H310" i="29" s="1"/>
  <c r="F309" i="29"/>
  <c r="F311" i="29" s="1"/>
  <c r="H311" i="29" s="1"/>
  <c r="F355" i="29"/>
  <c r="H355" i="29" s="1"/>
  <c r="F354" i="29"/>
  <c r="F353" i="29"/>
  <c r="H353" i="29" s="1"/>
  <c r="F352" i="29"/>
  <c r="H352" i="29" s="1"/>
  <c r="F351" i="29"/>
  <c r="H351" i="29" s="1"/>
  <c r="F350" i="29"/>
  <c r="F349" i="29"/>
  <c r="F348" i="29"/>
  <c r="F347" i="29"/>
  <c r="H347" i="29" s="1"/>
  <c r="F346" i="29"/>
  <c r="F345" i="29"/>
  <c r="H345" i="29" s="1"/>
  <c r="F344" i="29"/>
  <c r="F343" i="29"/>
  <c r="H343" i="29" s="1"/>
  <c r="F342" i="29"/>
  <c r="F341" i="29"/>
  <c r="F340" i="29"/>
  <c r="F339" i="29"/>
  <c r="H339" i="29" s="1"/>
  <c r="F338" i="29"/>
  <c r="F337" i="29"/>
  <c r="H337" i="29" s="1"/>
  <c r="F336" i="29"/>
  <c r="F335" i="29"/>
  <c r="H335" i="29" s="1"/>
  <c r="F334" i="29"/>
  <c r="F333" i="29"/>
  <c r="F332" i="29"/>
  <c r="F331" i="29"/>
  <c r="H331" i="29" s="1"/>
  <c r="F330" i="29"/>
  <c r="H14" i="31"/>
  <c r="H28" i="31"/>
  <c r="H21" i="31"/>
  <c r="H35" i="31"/>
  <c r="H406" i="29"/>
  <c r="D401" i="29"/>
  <c r="D402" i="29"/>
  <c r="D391" i="29"/>
  <c r="D390" i="29"/>
  <c r="F403" i="29"/>
  <c r="F401" i="29"/>
  <c r="F402" i="29"/>
  <c r="D404" i="29"/>
  <c r="D403" i="29"/>
  <c r="F404" i="29"/>
  <c r="H404" i="29" s="1"/>
  <c r="H403" i="29"/>
  <c r="H395" i="29"/>
  <c r="H396" i="29"/>
  <c r="H397" i="29"/>
  <c r="H398" i="29"/>
  <c r="F390" i="29"/>
  <c r="H392" i="29"/>
  <c r="F391" i="29"/>
  <c r="H354" i="29"/>
  <c r="H340" i="29"/>
  <c r="H332" i="29"/>
  <c r="H346" i="29"/>
  <c r="H224" i="29"/>
  <c r="H333" i="29"/>
  <c r="H341" i="29"/>
  <c r="H349" i="29"/>
  <c r="H330" i="29"/>
  <c r="D260" i="29"/>
  <c r="H267" i="29"/>
  <c r="H259" i="29"/>
  <c r="H247" i="29"/>
  <c r="H243" i="29"/>
  <c r="D227" i="29"/>
  <c r="H238" i="29"/>
  <c r="H240" i="29"/>
  <c r="H242" i="29"/>
  <c r="H244" i="29"/>
  <c r="H246" i="29"/>
  <c r="H248" i="29"/>
  <c r="H239" i="29"/>
  <c r="H226" i="29"/>
  <c r="H222" i="29"/>
  <c r="H188" i="29"/>
  <c r="H199" i="29"/>
  <c r="H212" i="29"/>
  <c r="H214" i="29"/>
  <c r="H196" i="29"/>
  <c r="H210" i="29"/>
  <c r="H208" i="29"/>
  <c r="H207" i="29"/>
  <c r="H204" i="29"/>
  <c r="H202" i="29"/>
  <c r="H200" i="29"/>
  <c r="H198" i="29"/>
  <c r="H197" i="29"/>
  <c r="H194" i="29"/>
  <c r="H192" i="29"/>
  <c r="H191" i="29"/>
  <c r="H190" i="29"/>
  <c r="H213" i="29"/>
  <c r="H206" i="29"/>
  <c r="H189" i="29"/>
  <c r="H86" i="29"/>
  <c r="H72" i="29"/>
  <c r="H84" i="29"/>
  <c r="H123" i="29"/>
  <c r="H134" i="29"/>
  <c r="H104" i="29"/>
  <c r="D152" i="29"/>
  <c r="H160" i="29"/>
  <c r="H186" i="29"/>
  <c r="H185" i="29"/>
  <c r="F163" i="29"/>
  <c r="H159" i="29"/>
  <c r="H158" i="29"/>
  <c r="H58" i="29"/>
  <c r="H150" i="29"/>
  <c r="H151" i="29"/>
  <c r="H149" i="29"/>
  <c r="D115" i="29"/>
  <c r="F135" i="29"/>
  <c r="H132" i="29"/>
  <c r="D135" i="29"/>
  <c r="H133" i="29"/>
  <c r="H130" i="29"/>
  <c r="D124" i="29"/>
  <c r="H121" i="29"/>
  <c r="F106" i="29"/>
  <c r="H106" i="29" s="1"/>
  <c r="H113" i="29"/>
  <c r="D106" i="29"/>
  <c r="F115" i="29"/>
  <c r="H115" i="29" s="1"/>
  <c r="H105" i="29"/>
  <c r="H103" i="29"/>
  <c r="H101" i="29"/>
  <c r="H85" i="29"/>
  <c r="H75" i="29"/>
  <c r="D77" i="29"/>
  <c r="H31" i="29"/>
  <c r="H60" i="29"/>
  <c r="H70" i="29"/>
  <c r="D20" i="29"/>
  <c r="F20" i="29"/>
  <c r="H67" i="29"/>
  <c r="H71" i="29"/>
  <c r="H59" i="29"/>
  <c r="H55" i="29"/>
  <c r="D4" i="29"/>
  <c r="H7" i="29"/>
  <c r="H11" i="29"/>
  <c r="H15" i="29"/>
  <c r="H19" i="29"/>
  <c r="H6" i="29"/>
  <c r="H8" i="29"/>
  <c r="H10" i="29"/>
  <c r="H12" i="29"/>
  <c r="H16" i="29"/>
  <c r="H24" i="23"/>
  <c r="G18" i="18"/>
  <c r="D21" i="23" s="1"/>
  <c r="H21" i="23" s="1"/>
  <c r="G4" i="17"/>
  <c r="D20" i="23" s="1"/>
  <c r="H20" i="23" s="1"/>
  <c r="G408" i="16"/>
  <c r="D19" i="23" s="1"/>
  <c r="H19" i="23" s="1"/>
  <c r="F16" i="23"/>
  <c r="D16" i="23"/>
  <c r="H27" i="10"/>
  <c r="F13" i="23" s="1"/>
  <c r="G27" i="10"/>
  <c r="D13" i="23" s="1"/>
  <c r="H400" i="8"/>
  <c r="F11" i="23" s="1"/>
  <c r="H11" i="23" s="1"/>
  <c r="G539" i="6"/>
  <c r="D9" i="23" s="1"/>
  <c r="H9" i="23" s="1"/>
  <c r="F8" i="23"/>
  <c r="D8" i="23"/>
  <c r="F7" i="23"/>
  <c r="H6" i="23"/>
  <c r="H397" i="1"/>
  <c r="F4" i="23" s="1"/>
  <c r="G228" i="20"/>
  <c r="D23" i="23" s="1"/>
  <c r="H12" i="23"/>
  <c r="H14" i="23"/>
  <c r="H10" i="23"/>
  <c r="H15" i="23"/>
  <c r="H17" i="23"/>
  <c r="H26" i="26"/>
  <c r="F25" i="23" s="1"/>
  <c r="H25" i="23" s="1"/>
  <c r="H228" i="20"/>
  <c r="F23" i="23" s="1"/>
  <c r="H14" i="19"/>
  <c r="F22" i="23" s="1"/>
  <c r="G14" i="19"/>
  <c r="D22" i="23" s="1"/>
  <c r="D4" i="23"/>
  <c r="H251" i="29" l="1"/>
  <c r="D61" i="29"/>
  <c r="H61" i="29" s="1"/>
  <c r="H68" i="29"/>
  <c r="H83" i="29"/>
  <c r="H225" i="29"/>
  <c r="F356" i="29"/>
  <c r="H338" i="29"/>
  <c r="H342" i="29"/>
  <c r="H350" i="29"/>
  <c r="H152" i="29"/>
  <c r="H36" i="32"/>
  <c r="H23" i="23"/>
  <c r="H13" i="23"/>
  <c r="H122" i="29"/>
  <c r="H142" i="29"/>
  <c r="H329" i="29"/>
  <c r="H336" i="29"/>
  <c r="H344" i="29"/>
  <c r="H309" i="29"/>
  <c r="D407" i="29"/>
  <c r="H385" i="29"/>
  <c r="H387" i="29"/>
  <c r="H400" i="29"/>
  <c r="H386" i="29"/>
  <c r="H388" i="29"/>
  <c r="H389" i="29"/>
  <c r="H394" i="29"/>
  <c r="H393" i="29"/>
  <c r="H391" i="29"/>
  <c r="H405" i="29"/>
  <c r="H401" i="29"/>
  <c r="H402" i="29"/>
  <c r="H300" i="29"/>
  <c r="H301" i="29"/>
  <c r="H297" i="29"/>
  <c r="H299" i="29"/>
  <c r="H296" i="29"/>
  <c r="H298" i="29"/>
  <c r="D303" i="29"/>
  <c r="H27" i="29"/>
  <c r="H29" i="29"/>
  <c r="F269" i="29"/>
  <c r="H284" i="29"/>
  <c r="H288" i="29"/>
  <c r="H285" i="29"/>
  <c r="H286" i="29"/>
  <c r="H266" i="29"/>
  <c r="H268" i="29"/>
  <c r="H26" i="29"/>
  <c r="F303" i="29"/>
  <c r="H302" i="29"/>
  <c r="H287" i="29"/>
  <c r="F289" i="29"/>
  <c r="F260" i="29"/>
  <c r="H260" i="29" s="1"/>
  <c r="D269" i="29"/>
  <c r="H399" i="29"/>
  <c r="H42" i="27"/>
  <c r="H16" i="30"/>
  <c r="H295" i="29"/>
  <c r="H356" i="29"/>
  <c r="H390" i="29"/>
  <c r="H36" i="31"/>
  <c r="I10" i="31" s="1"/>
  <c r="H161" i="29"/>
  <c r="F407" i="29"/>
  <c r="H289" i="29"/>
  <c r="H87" i="29"/>
  <c r="H124" i="29"/>
  <c r="H163" i="29"/>
  <c r="H32" i="29"/>
  <c r="H135" i="29"/>
  <c r="H4" i="29"/>
  <c r="H16" i="23"/>
  <c r="H8" i="23"/>
  <c r="H7" i="23"/>
  <c r="H34" i="23"/>
  <c r="H22" i="23"/>
  <c r="D27" i="23"/>
  <c r="F27" i="23"/>
  <c r="H4" i="23"/>
  <c r="I17" i="32" l="1"/>
  <c r="I32" i="32"/>
  <c r="I25" i="32"/>
  <c r="I18" i="32"/>
  <c r="H37" i="32"/>
  <c r="H38" i="32" s="1"/>
  <c r="H39" i="32" s="1"/>
  <c r="H40" i="32" s="1"/>
  <c r="H42" i="32" s="1"/>
  <c r="I31" i="32"/>
  <c r="I24" i="32"/>
  <c r="I14" i="32"/>
  <c r="I19" i="32"/>
  <c r="I34" i="32"/>
  <c r="I27" i="32"/>
  <c r="I20" i="32"/>
  <c r="I33" i="32"/>
  <c r="I26" i="32"/>
  <c r="H407" i="29"/>
  <c r="H303" i="29"/>
  <c r="H269" i="29"/>
  <c r="I13" i="31"/>
  <c r="I12" i="31"/>
  <c r="I24" i="31"/>
  <c r="I27" i="31"/>
  <c r="H37" i="31"/>
  <c r="H38" i="31" s="1"/>
  <c r="H39" i="31" s="1"/>
  <c r="H40" i="31" s="1"/>
  <c r="H42" i="31" s="1"/>
  <c r="I18" i="31"/>
  <c r="I32" i="31"/>
  <c r="I19" i="31"/>
  <c r="I33" i="31"/>
  <c r="I11" i="31"/>
  <c r="I20" i="31"/>
  <c r="I26" i="31"/>
  <c r="I34" i="31"/>
  <c r="I17" i="31"/>
  <c r="I25" i="31"/>
  <c r="I31" i="31"/>
  <c r="H15" i="30"/>
  <c r="H17" i="30" s="1"/>
  <c r="H21" i="30" s="1"/>
  <c r="H41" i="27"/>
  <c r="H43" i="27" s="1"/>
  <c r="H45" i="27" s="1"/>
  <c r="D30" i="23"/>
  <c r="B13" i="24" s="1"/>
  <c r="F30" i="23"/>
  <c r="I28" i="32" l="1"/>
  <c r="I35" i="32"/>
  <c r="I21" i="32"/>
  <c r="I23" i="30"/>
  <c r="I26" i="30" s="1"/>
  <c r="I14" i="31"/>
  <c r="I35" i="31"/>
  <c r="I21" i="31"/>
  <c r="I28" i="31"/>
  <c r="H30" i="23"/>
  <c r="H28" i="27"/>
  <c r="H35" i="27" s="1"/>
  <c r="H26" i="27"/>
  <c r="H46" i="27" s="1"/>
  <c r="H49" i="27" s="1"/>
  <c r="B13" i="27"/>
  <c r="I36" i="32" l="1"/>
  <c r="I36" i="31"/>
  <c r="D13" i="27"/>
  <c r="I13" i="27" s="1"/>
  <c r="H29" i="27" s="1"/>
  <c r="H51" i="27"/>
  <c r="H52" i="27" s="1"/>
  <c r="H36" i="27" l="1"/>
  <c r="H30" i="27"/>
  <c r="H32" i="27" s="1"/>
  <c r="H33" i="27" s="1"/>
  <c r="H38" i="27" l="1"/>
  <c r="H20" i="29"/>
</calcChain>
</file>

<file path=xl/sharedStrings.xml><?xml version="1.0" encoding="utf-8"?>
<sst xmlns="http://schemas.openxmlformats.org/spreadsheetml/2006/main" count="39457" uniqueCount="23962">
  <si>
    <t>Numero d'ordine</t>
  </si>
  <si>
    <t>Descrizione dell'articolo</t>
  </si>
  <si>
    <t>u.m.</t>
  </si>
  <si>
    <t>prezzo
€</t>
  </si>
  <si>
    <t>costo
min.
€</t>
  </si>
  <si>
    <t>1.1.10</t>
  </si>
  <si>
    <t>cad</t>
  </si>
  <si>
    <t>1.1.20.0</t>
  </si>
  <si>
    <t>1.1.20.1</t>
  </si>
  <si>
    <t>Per distanza fino a m 300.</t>
  </si>
  <si>
    <t>1.1.20.2</t>
  </si>
  <si>
    <t>Per distanza superiore a m 300.</t>
  </si>
  <si>
    <t>1.1.30.0</t>
  </si>
  <si>
    <t>1.1.30.1</t>
  </si>
  <si>
    <t xml:space="preserve">Da m 0 a m 30. </t>
  </si>
  <si>
    <t>m</t>
  </si>
  <si>
    <t>1.1.30.2</t>
  </si>
  <si>
    <t xml:space="preserve">Da m 30,01 a m 60. </t>
  </si>
  <si>
    <t>1.1.40.0</t>
  </si>
  <si>
    <t>1.1.40.1</t>
  </si>
  <si>
    <t>Da m 0 a m 30.</t>
  </si>
  <si>
    <t>1.1.40.2</t>
  </si>
  <si>
    <t>Da m 30,01 a m 60.</t>
  </si>
  <si>
    <t>1.1.50.0</t>
  </si>
  <si>
    <t>1.1.50.1</t>
  </si>
  <si>
    <t>1.1.50.2</t>
  </si>
  <si>
    <t>1.1.60</t>
  </si>
  <si>
    <t>1.1.70.0</t>
  </si>
  <si>
    <t>1.1.70.1</t>
  </si>
  <si>
    <t>1.1.70.2</t>
  </si>
  <si>
    <t>1.1.80.0</t>
  </si>
  <si>
    <t>1.1.80.1</t>
  </si>
  <si>
    <t>1.1.80.2</t>
  </si>
  <si>
    <t>1.1.90.0</t>
  </si>
  <si>
    <t>1.1.90.1</t>
  </si>
  <si>
    <t>Per profondità da m 0,01 a m 10,00.</t>
  </si>
  <si>
    <t>1.1.90.2</t>
  </si>
  <si>
    <t>1.1.100</t>
  </si>
  <si>
    <t>1.1.110</t>
  </si>
  <si>
    <t>1.1.120</t>
  </si>
  <si>
    <t>1.1.130.0</t>
  </si>
  <si>
    <t>1.1.130.1</t>
  </si>
  <si>
    <t>Da m 0 a m 20.</t>
  </si>
  <si>
    <t>1.1.130.2</t>
  </si>
  <si>
    <t>Da m 20,01 a m 40.</t>
  </si>
  <si>
    <t>1.1.130.3</t>
  </si>
  <si>
    <t>Da m 40,01 a m 60.</t>
  </si>
  <si>
    <t>1.1.140.0</t>
  </si>
  <si>
    <t>1.1.140.1</t>
  </si>
  <si>
    <t>1.1.140.2</t>
  </si>
  <si>
    <t>1.1.140.3</t>
  </si>
  <si>
    <t>1.1.150</t>
  </si>
  <si>
    <t>1.1.160.0</t>
  </si>
  <si>
    <t>1.1.160.1</t>
  </si>
  <si>
    <t>1.1.160.2</t>
  </si>
  <si>
    <t>1.1.170.0</t>
  </si>
  <si>
    <t>1.1.170.1</t>
  </si>
  <si>
    <t>Da m 0 a m 15.</t>
  </si>
  <si>
    <t>1.1.170.2</t>
  </si>
  <si>
    <t>Da m 15,01 a m 30.</t>
  </si>
  <si>
    <t>1.1.180.0</t>
  </si>
  <si>
    <t>1.1.180.1</t>
  </si>
  <si>
    <t>Per ogni installazione.</t>
  </si>
  <si>
    <t>1.1.180.2</t>
  </si>
  <si>
    <t>Per ogni metro installato.</t>
  </si>
  <si>
    <t>1.1.190.0</t>
  </si>
  <si>
    <t>1.1.190.1</t>
  </si>
  <si>
    <t>1.1.190.2</t>
  </si>
  <si>
    <t>Per ogni metro di doppio tubo in PVC installato.</t>
  </si>
  <si>
    <t>1.1.200.0</t>
  </si>
  <si>
    <t>1.1.200.1</t>
  </si>
  <si>
    <t>1.1.200.2</t>
  </si>
  <si>
    <t>Per ogni metro di tubo installato.</t>
  </si>
  <si>
    <t>1.1.210</t>
  </si>
  <si>
    <t>1.1.220</t>
  </si>
  <si>
    <t>1.1.230</t>
  </si>
  <si>
    <t>1.1.240</t>
  </si>
  <si>
    <t>1.2.10</t>
  </si>
  <si>
    <t>1.2.20</t>
  </si>
  <si>
    <t>1.2.30.0</t>
  </si>
  <si>
    <t>1.2.30.1</t>
  </si>
  <si>
    <t>Con punta meccanica.</t>
  </si>
  <si>
    <t>1.2.30.2</t>
  </si>
  <si>
    <t>Con punta elettrica.</t>
  </si>
  <si>
    <t>1.2.30.3</t>
  </si>
  <si>
    <t>Con punta piezocono.</t>
  </si>
  <si>
    <t>1.2.30.4</t>
  </si>
  <si>
    <t>Dissipazione con punta piezocono.</t>
  </si>
  <si>
    <t>h</t>
  </si>
  <si>
    <t>1.3.10</t>
  </si>
  <si>
    <t>1.3.20</t>
  </si>
  <si>
    <t>1.3.30.0</t>
  </si>
  <si>
    <t>1.3.30.1</t>
  </si>
  <si>
    <t>Per ogni metro di profondità senza uso di rivestimento delle aste.</t>
  </si>
  <si>
    <t>1.3.30.2</t>
  </si>
  <si>
    <t>Per ogni metro di profondità con uso del rivestimento delle aste.</t>
  </si>
  <si>
    <t>1.4.10</t>
  </si>
  <si>
    <t>1.4.20</t>
  </si>
  <si>
    <t>1.4.30.0</t>
  </si>
  <si>
    <t>1.4.30.1</t>
  </si>
  <si>
    <t>1.4.30.2</t>
  </si>
  <si>
    <t>1.5.10</t>
  </si>
  <si>
    <t>1.5.20</t>
  </si>
  <si>
    <t>1.5.30</t>
  </si>
  <si>
    <t>1.5.40.0</t>
  </si>
  <si>
    <t>1.5.40.1</t>
  </si>
  <si>
    <t>Compenso per prova della durata fino ad un'ora.</t>
  </si>
  <si>
    <t>1.5.40.2</t>
  </si>
  <si>
    <t>Compenso per prova a partire dalla seconda ora.</t>
  </si>
  <si>
    <t>1.5.40.3</t>
  </si>
  <si>
    <t>Compenso per prova a partire dalla settima ora.</t>
  </si>
  <si>
    <t>1.6.10.0</t>
  </si>
  <si>
    <t>1.6.10.1</t>
  </si>
  <si>
    <t>Per approntamento di ogni prova in foro di sondaggio.</t>
  </si>
  <si>
    <t>1.6.10.2</t>
  </si>
  <si>
    <t>Tipo "Lugeon".</t>
  </si>
  <si>
    <t>1.6.10.3</t>
  </si>
  <si>
    <t>Tipo "Lefranc".</t>
  </si>
  <si>
    <t>1.6.20.0</t>
  </si>
  <si>
    <t>1.6.20.1</t>
  </si>
  <si>
    <t>Installazione e rimozione della pompa e dei tubi di mandata.</t>
  </si>
  <si>
    <t>1.6.20.2</t>
  </si>
  <si>
    <t>Spurgo e sviluppo del piezometro a mezzo "air lift" e/o pompaggio.</t>
  </si>
  <si>
    <t>1.6.20.3</t>
  </si>
  <si>
    <t>Esecuzione prove di pompaggio in piezometri diametro mm 100 con pompa da 2-3 l x s.</t>
  </si>
  <si>
    <t>1.6.30</t>
  </si>
  <si>
    <t>1.7.10</t>
  </si>
  <si>
    <t>1.7.20.0</t>
  </si>
  <si>
    <t>1.7.20.1</t>
  </si>
  <si>
    <t>Per ogni livello di lettura eseguito su due guide.</t>
  </si>
  <si>
    <t>1.7.20.2</t>
  </si>
  <si>
    <t>Per ogni livello di lettura eseguito su quattro guide.</t>
  </si>
  <si>
    <t>1.7.20.3</t>
  </si>
  <si>
    <t>Elaborazione dati relativi a ciascuna misura eseguita su un tubo inclinometrico, comprensiva della restituzione grafica.</t>
  </si>
  <si>
    <t>1.7.30</t>
  </si>
  <si>
    <t>1.7.40</t>
  </si>
  <si>
    <t>1.7.50.0</t>
  </si>
  <si>
    <t>1.7.50.1</t>
  </si>
  <si>
    <t xml:space="preserve">Testa di misura in acciaio inox monobase, completa di coperchio di protezione a tenuta stagna realizzato con materiale non soggetto a corrosione e provvisto di sistema di chiusura. </t>
  </si>
  <si>
    <t>1.7.50.2</t>
  </si>
  <si>
    <t>Testa di misura in acciaio inox multibase (max n.6 basi), completa di coperchio di protezione a tenuta stagna realizzato con materiale non soggetto a corrosione e provvisto di sistema di chiusura.</t>
  </si>
  <si>
    <t>1.7.60</t>
  </si>
  <si>
    <t>1.7.70</t>
  </si>
  <si>
    <t>1.7.80</t>
  </si>
  <si>
    <t>1.7.90</t>
  </si>
  <si>
    <t>1.7.100</t>
  </si>
  <si>
    <t>1.7.110</t>
  </si>
  <si>
    <t>1.8.10</t>
  </si>
  <si>
    <t>1.8.11</t>
  </si>
  <si>
    <t>1.8.20</t>
  </si>
  <si>
    <t>1.8.30.0</t>
  </si>
  <si>
    <t>1.8.30.1</t>
  </si>
  <si>
    <t>Per prova eseguita con piastra di diametro &gt;300mm</t>
  </si>
  <si>
    <t>1.8.30.2</t>
  </si>
  <si>
    <t>Per ogni ciclo di carico e scarico aggiuntivo</t>
  </si>
  <si>
    <t>1.8.30.3</t>
  </si>
  <si>
    <t>Per ogni incremento di carico aggiuntivo.</t>
  </si>
  <si>
    <t>1.8.40</t>
  </si>
  <si>
    <t>1.9.10</t>
  </si>
  <si>
    <t>a corpo</t>
  </si>
  <si>
    <t>1.9.20.0</t>
  </si>
  <si>
    <t>1.9.20.1</t>
  </si>
  <si>
    <t>Per strumentazione tipo SEV.</t>
  </si>
  <si>
    <t>1.9.20.2</t>
  </si>
  <si>
    <t>1.9.30.0</t>
  </si>
  <si>
    <t>1.9.30.1</t>
  </si>
  <si>
    <t>Per ogni sondaggio con stendimento A-B &lt; 200 m.</t>
  </si>
  <si>
    <t>1.9.30.2</t>
  </si>
  <si>
    <t>Per ogni successivo tratto di m 100 o frazione oltre i primi m 200.</t>
  </si>
  <si>
    <t>1.9.40.0</t>
  </si>
  <si>
    <t>1.9.40.1</t>
  </si>
  <si>
    <t>Per ogni sondaggio con stendimento di A-B &lt; 200 m.</t>
  </si>
  <si>
    <t>1.9.40.2</t>
  </si>
  <si>
    <t>1.9.50</t>
  </si>
  <si>
    <t>1.9.71.0</t>
  </si>
  <si>
    <t>1.9.71.1</t>
  </si>
  <si>
    <t>Per profili con equidistanza elettrodica fino a m 3.</t>
  </si>
  <si>
    <t>1.9.71.2</t>
  </si>
  <si>
    <t>Per profili con equidistanza elettrodica sopra i m 3.</t>
  </si>
  <si>
    <t>1.9.72</t>
  </si>
  <si>
    <t>1.9.80.0</t>
  </si>
  <si>
    <t>1.9.80.1</t>
  </si>
  <si>
    <t>1.9.80.2</t>
  </si>
  <si>
    <t>Per installazione attrezzature di indagine in foro per down hole.</t>
  </si>
  <si>
    <t>1.9.80.3</t>
  </si>
  <si>
    <t>Per installazione attrezzature di indagine in foro per cross-hole.</t>
  </si>
  <si>
    <t>1.9.90.0</t>
  </si>
  <si>
    <t>1.9.90.1</t>
  </si>
  <si>
    <t>Con spaziature geofoniche ≤ m 5.</t>
  </si>
  <si>
    <t>1.9.90.2</t>
  </si>
  <si>
    <t>Con spaziature geofoniche &gt; m 5 e &lt; m 10.</t>
  </si>
  <si>
    <t>1.9.91</t>
  </si>
  <si>
    <t>1.9.100</t>
  </si>
  <si>
    <t>1.9.121.0</t>
  </si>
  <si>
    <t>1.9.121.1</t>
  </si>
  <si>
    <t>1.9.121.2</t>
  </si>
  <si>
    <t>1.9.130</t>
  </si>
  <si>
    <t>1.9.140</t>
  </si>
  <si>
    <t>1.9.150</t>
  </si>
  <si>
    <t>1.9.160</t>
  </si>
  <si>
    <t>1.9.170</t>
  </si>
  <si>
    <t>1.9.180</t>
  </si>
  <si>
    <t>1.9.190</t>
  </si>
  <si>
    <t>1.9.200</t>
  </si>
  <si>
    <t>1.9.210</t>
  </si>
  <si>
    <t>1.9.220.0</t>
  </si>
  <si>
    <t>1.9.220.1</t>
  </si>
  <si>
    <t>Gamma naturale, resistività 16”,64”, laterale, resistenza “single point”, potenziali spontanei, temperatura e conducibilità del fluido congiuntamente.</t>
  </si>
  <si>
    <t>1.9.220.2</t>
  </si>
  <si>
    <t>Gamma naturale.</t>
  </si>
  <si>
    <t>1.9.220.3</t>
  </si>
  <si>
    <t>Ps, Single Point.</t>
  </si>
  <si>
    <t>1.9.220.4</t>
  </si>
  <si>
    <t>Ps, 16”,64”, laterale.</t>
  </si>
  <si>
    <t>1.9.220.5</t>
  </si>
  <si>
    <t>Temperatura.</t>
  </si>
  <si>
    <t>1.9.220.6</t>
  </si>
  <si>
    <t>Caliper.</t>
  </si>
  <si>
    <t>1.9.220.7</t>
  </si>
  <si>
    <t>Flow-meter.</t>
  </si>
  <si>
    <t>1.10.1</t>
  </si>
  <si>
    <t>1.10.10.0</t>
  </si>
  <si>
    <t>1.10.10.1</t>
  </si>
  <si>
    <t>Con diametro del palo cm 30.</t>
  </si>
  <si>
    <t>1.10.10.2</t>
  </si>
  <si>
    <t>Con diametro del palo cm 40.</t>
  </si>
  <si>
    <t>1.10.10.3</t>
  </si>
  <si>
    <t>Con diametro del palo cm 50.</t>
  </si>
  <si>
    <t>1.10.10.4</t>
  </si>
  <si>
    <t>Con diametro del palo cm 60.</t>
  </si>
  <si>
    <t>1.10.10.5</t>
  </si>
  <si>
    <t>Con diametro del palo cm 80.</t>
  </si>
  <si>
    <t>1.10.10.6</t>
  </si>
  <si>
    <t>Con diametro del palo cm 100.</t>
  </si>
  <si>
    <t>1.10.10.7</t>
  </si>
  <si>
    <t>Con diametro del palo cm 120.</t>
  </si>
  <si>
    <t>1.10.10.8</t>
  </si>
  <si>
    <t>Con diametro del palo cm 150.</t>
  </si>
  <si>
    <t>1.10.20.0</t>
  </si>
  <si>
    <t>1.10.20.1</t>
  </si>
  <si>
    <t>Per lunghezza oltre i m 20 da applicarsi per ogni metro eccedente e per qualsiasi diametro. Misurato a cm di diametro per metro di lunghezza.</t>
  </si>
  <si>
    <t>mxcm</t>
  </si>
  <si>
    <t>1.10.20.2</t>
  </si>
  <si>
    <t>1.10.20.3</t>
  </si>
  <si>
    <t>1.10.20.4</t>
  </si>
  <si>
    <t>Per perforazioni in roccia da discreta a buona (RMR system), esclusa la mina, al m x cm e per trovanti superiori a m 1,00.</t>
  </si>
  <si>
    <t>1.10.30</t>
  </si>
  <si>
    <t>1.10.40.0</t>
  </si>
  <si>
    <t>1.10.40.1</t>
  </si>
  <si>
    <t>Per lunghezza di palo infisso fino a m 10 e carico assiale in testa non inferiore a ton 60.</t>
  </si>
  <si>
    <t>1.10.40.2</t>
  </si>
  <si>
    <t>Per lunghezza di palo infisso fino a m 12 e carico assiale non inferiore in testa a ton 90.</t>
  </si>
  <si>
    <t>1.10.40.3</t>
  </si>
  <si>
    <t>Per lunghezza di palo infisso fino a m 14 e carico assiale in testa non inferiore a ton 115.</t>
  </si>
  <si>
    <t>1.10.40.4</t>
  </si>
  <si>
    <t>Per lunghezza di palo infisso fino a m 16 e carico assiale in testa non inferiore a ton 135.</t>
  </si>
  <si>
    <t>1.11.10.0</t>
  </si>
  <si>
    <t>1.11.10.1</t>
  </si>
  <si>
    <t>Dello spessore di cm 60 e profondità fino a m 30,00.</t>
  </si>
  <si>
    <t>mq</t>
  </si>
  <si>
    <t>1.11.10.2</t>
  </si>
  <si>
    <t>Dello spessore di cm 60 e profondità da m 30,01 a m 40,00.</t>
  </si>
  <si>
    <t>1.11.10.3</t>
  </si>
  <si>
    <t>Dello spessore di cm 60 e profondità da m 40,01 a m 50,00.</t>
  </si>
  <si>
    <t>1.11.10.4</t>
  </si>
  <si>
    <t>Dello spessore di cm 80 e profondità fino a m 30,00.</t>
  </si>
  <si>
    <t>1.11.10.5</t>
  </si>
  <si>
    <t>Dello spessore di cm 80 e profondità da m 30,01 a m 40,00.</t>
  </si>
  <si>
    <t>1.11.10.6</t>
  </si>
  <si>
    <t>Dello spessore di cm 80 e profondità di m 40,01 a m 50,00.</t>
  </si>
  <si>
    <t>1.11.20.0</t>
  </si>
  <si>
    <t>1.11.20.1</t>
  </si>
  <si>
    <t>Per scavi fino a m 30,00.</t>
  </si>
  <si>
    <t>1.11.20.2</t>
  </si>
  <si>
    <t>Per la parte di scavo oltre m 30,00.</t>
  </si>
  <si>
    <t>1.11.30.0</t>
  </si>
  <si>
    <t>1.11.30.1</t>
  </si>
  <si>
    <t>Scavo di spessore di cm 60.</t>
  </si>
  <si>
    <t>1.11.30.2</t>
  </si>
  <si>
    <t>Scavo di spessore di cm 80.</t>
  </si>
  <si>
    <t>1.12.10.0</t>
  </si>
  <si>
    <t>1.12.10.1</t>
  </si>
  <si>
    <t>Con diametro cm 130-160.</t>
  </si>
  <si>
    <t>1.12.10.2</t>
  </si>
  <si>
    <t>Con diametro cm 161-190.</t>
  </si>
  <si>
    <t>1.12.10.3</t>
  </si>
  <si>
    <t>Con diametro cm 191-210.</t>
  </si>
  <si>
    <t>1.12.10.4</t>
  </si>
  <si>
    <t>Con diametro cm 211-230.</t>
  </si>
  <si>
    <t>1.12.10.5</t>
  </si>
  <si>
    <t>Con diametro cm 231-330.</t>
  </si>
  <si>
    <t>1.12.10.6</t>
  </si>
  <si>
    <t>Con diametro cm 331-400.</t>
  </si>
  <si>
    <t>1.12.20.0</t>
  </si>
  <si>
    <t>1.12.20.1</t>
  </si>
  <si>
    <t>1.12.20.2</t>
  </si>
  <si>
    <t>1.12.20.3</t>
  </si>
  <si>
    <t>1.12.20.4</t>
  </si>
  <si>
    <t>1.12.20.5</t>
  </si>
  <si>
    <t>1.12.20.6</t>
  </si>
  <si>
    <t>1.12.30</t>
  </si>
  <si>
    <t>kg</t>
  </si>
  <si>
    <t>1.12.40</t>
  </si>
  <si>
    <t>1.12.50</t>
  </si>
  <si>
    <t>1.12.60</t>
  </si>
  <si>
    <t>mc</t>
  </si>
  <si>
    <t>1.13.10.0</t>
  </si>
  <si>
    <t>1.13.10.1</t>
  </si>
  <si>
    <t>Da m 0 a m 25,00.</t>
  </si>
  <si>
    <t>1.13.10.2</t>
  </si>
  <si>
    <t>Da m 25,01 a m 50.</t>
  </si>
  <si>
    <t>1.13.20.0</t>
  </si>
  <si>
    <t>1.13.20.1</t>
  </si>
  <si>
    <t>1.13.20.2</t>
  </si>
  <si>
    <t>1.13.30.0</t>
  </si>
  <si>
    <t>1.13.30.1</t>
  </si>
  <si>
    <t>Per rivestimento provvisorio del foro effettuato con macchina perforatrice all'aperto con idonea camicia metallica.</t>
  </si>
  <si>
    <t>1.13.30.2</t>
  </si>
  <si>
    <t>Per attraversamento di calcestruzzo armato mediante perforazione non inferiore a mm 90 con corone diamantate.</t>
  </si>
  <si>
    <t>1.14.1</t>
  </si>
  <si>
    <t>1.14.10.0</t>
  </si>
  <si>
    <t>1.14.10.1</t>
  </si>
  <si>
    <t>Micropalo con foro diametro mm 85/90 e anima tubolare diametro esterno max mm 50.</t>
  </si>
  <si>
    <t>1.14.10.2</t>
  </si>
  <si>
    <t>Micropalo con foro diametro mm 91/120 e anima tubolare diametro esterno max mm 60.</t>
  </si>
  <si>
    <t>1.14.10.3</t>
  </si>
  <si>
    <t>Micropalo con foro diametro mm 121/140 e anima tubolare diametro esterno max mm 80.</t>
  </si>
  <si>
    <t>1.14.10.4</t>
  </si>
  <si>
    <t>Micropalo con foro diametro mm 141/160 e anima tubolare diametro esterno max mm 89.</t>
  </si>
  <si>
    <t>1.14.10.5</t>
  </si>
  <si>
    <t>Micropalo con foro diametro mm 161/180 e anima tubolare diametro esterno max mm 101.</t>
  </si>
  <si>
    <t>1.14.10.6</t>
  </si>
  <si>
    <t>Micropalo con foro diametro mm 181/200 e anima tubolare diametro esterno max mm 114.</t>
  </si>
  <si>
    <t>1.14.10.7</t>
  </si>
  <si>
    <t>Micropalo con foro diametro mm 201/220 e anima tubolare diametro esterno max mm 114.</t>
  </si>
  <si>
    <t>1.14.20.0</t>
  </si>
  <si>
    <t>1.14.20.1</t>
  </si>
  <si>
    <t>Micropalo con foro diametro mm 85/90 e anima tubolare diametro esterno max mm 50 circa.</t>
  </si>
  <si>
    <t>1.14.20.2</t>
  </si>
  <si>
    <t>1.14.20.3</t>
  </si>
  <si>
    <t>Micropalo con foro diametro mm 121/140 e anima tubolare diametro esterno massimo mm 80.</t>
  </si>
  <si>
    <t>1.14.20.4</t>
  </si>
  <si>
    <t>Micropalo con foro diametro mm 141/160 e anima tubolare diametro esterno massimo mm 89 circa.</t>
  </si>
  <si>
    <t>1.14.20.5</t>
  </si>
  <si>
    <t>Micropalo con foro diametro mm 161/180 e anima tubolare diametro esterno massimo mm 101.</t>
  </si>
  <si>
    <t>1.14.20.6</t>
  </si>
  <si>
    <t>Micropalo con foro diametro mm 181/200 e anima tubolare diametro esterno massimo mm 114.</t>
  </si>
  <si>
    <t>1.14.20.7</t>
  </si>
  <si>
    <t>Micropalo con foro diametro mm 201/220 e anima tubolare diametro esterno massimo mm 114.</t>
  </si>
  <si>
    <t>1.14.30</t>
  </si>
  <si>
    <t>q</t>
  </si>
  <si>
    <t>1.14.40</t>
  </si>
  <si>
    <t>1.14.50</t>
  </si>
  <si>
    <t>1.14.60.0</t>
  </si>
  <si>
    <t>1.14.60.1</t>
  </si>
  <si>
    <t>1.14.60.2</t>
  </si>
  <si>
    <t>1.14.60.3</t>
  </si>
  <si>
    <t>1.14.60.4</t>
  </si>
  <si>
    <t>1.14.60.5</t>
  </si>
  <si>
    <t>1.14.60.6</t>
  </si>
  <si>
    <t>1.14.60.7</t>
  </si>
  <si>
    <t>1.15.10.0</t>
  </si>
  <si>
    <t>1.15.10.1</t>
  </si>
  <si>
    <t>Per diametro medio reso di mm 60-79.</t>
  </si>
  <si>
    <t>1.15.10.2</t>
  </si>
  <si>
    <t>Per diametro medio reso di mm 80-89.</t>
  </si>
  <si>
    <t>1.15.10.3</t>
  </si>
  <si>
    <t>Per diametro medio reso di mm 90-109.</t>
  </si>
  <si>
    <t>1.15.10.4</t>
  </si>
  <si>
    <t>Per diametro medio reso di mm 110-149.</t>
  </si>
  <si>
    <t>1.15.10.5</t>
  </si>
  <si>
    <t>Per diametro medio reso di mm 150-180.</t>
  </si>
  <si>
    <t>1.15.20.0</t>
  </si>
  <si>
    <t>1.15.20.1</t>
  </si>
  <si>
    <t>1.15.20.2</t>
  </si>
  <si>
    <t>1.15.20.3</t>
  </si>
  <si>
    <t>1.15.20.4</t>
  </si>
  <si>
    <t>1.15.20.5</t>
  </si>
  <si>
    <t>1.15.30.0</t>
  </si>
  <si>
    <t>1.15.30.1</t>
  </si>
  <si>
    <t>Per diametro di mm 60-79.</t>
  </si>
  <si>
    <t>1.15.30.2</t>
  </si>
  <si>
    <t>Per diametro di mm 80-89.</t>
  </si>
  <si>
    <t>1.15.30.3</t>
  </si>
  <si>
    <t>Per diametro di mm 90-109.</t>
  </si>
  <si>
    <t>1.15.30.4</t>
  </si>
  <si>
    <t>Per diametro di mm 110-149.</t>
  </si>
  <si>
    <t>1.15.30.5</t>
  </si>
  <si>
    <t>Per diametro di mm 150-180.</t>
  </si>
  <si>
    <t>1.15.40.0</t>
  </si>
  <si>
    <t>1.15.40.1</t>
  </si>
  <si>
    <t>Per bonifica.</t>
  </si>
  <si>
    <t>1.15.40.2</t>
  </si>
  <si>
    <t>Per chiodature.</t>
  </si>
  <si>
    <t>1.15.40.3</t>
  </si>
  <si>
    <t>Per tiranti.</t>
  </si>
  <si>
    <t>1.15.50.0</t>
  </si>
  <si>
    <t>1.15.50.1</t>
  </si>
  <si>
    <t>1.15.50.2</t>
  </si>
  <si>
    <t>1.15.50.3</t>
  </si>
  <si>
    <t>1.15.60.0</t>
  </si>
  <si>
    <t>1.15.60.1</t>
  </si>
  <si>
    <t>1.15.60.2</t>
  </si>
  <si>
    <t>1.15.60.3</t>
  </si>
  <si>
    <t>1.15.60.4</t>
  </si>
  <si>
    <t>1.15.60.5</t>
  </si>
  <si>
    <t>1.15.70.0</t>
  </si>
  <si>
    <t>1.15.70.1</t>
  </si>
  <si>
    <t>1.15.70.2</t>
  </si>
  <si>
    <t>1.15.70.3</t>
  </si>
  <si>
    <t>1.15.70.4</t>
  </si>
  <si>
    <t>1.15.70.5</t>
  </si>
  <si>
    <t>1.15.80.0</t>
  </si>
  <si>
    <t>1.15.80.1</t>
  </si>
  <si>
    <t>1.15.80.2</t>
  </si>
  <si>
    <t>1.15.80.3</t>
  </si>
  <si>
    <t>1.15.80.4</t>
  </si>
  <si>
    <t>1.15.80.5</t>
  </si>
  <si>
    <t>1.15.90.0</t>
  </si>
  <si>
    <t>1.15.90.1</t>
  </si>
  <si>
    <t>Per tiranti da 1 trefolo.</t>
  </si>
  <si>
    <t>1.15.90.2</t>
  </si>
  <si>
    <t>Per tiranti da 2 trefoli.</t>
  </si>
  <si>
    <t>1.15.90.3</t>
  </si>
  <si>
    <t>Per tiranti da 3 trefoli.</t>
  </si>
  <si>
    <t>1.15.90.4</t>
  </si>
  <si>
    <t>Per tiranti da 4 trefoli.</t>
  </si>
  <si>
    <t>1.15.90.5</t>
  </si>
  <si>
    <t>Per tiranti da 5 trefoli.</t>
  </si>
  <si>
    <t>1.15.90.6</t>
  </si>
  <si>
    <t>Per tiranti da 6 trefoli.</t>
  </si>
  <si>
    <t>1.15.90.7</t>
  </si>
  <si>
    <t>Per tiranti da 7 trefoli.</t>
  </si>
  <si>
    <t>1.15.90.8</t>
  </si>
  <si>
    <t>Per tiranti da 8 trefoli.</t>
  </si>
  <si>
    <t>1.15.100</t>
  </si>
  <si>
    <t>1.15.110.0</t>
  </si>
  <si>
    <t>1.15.110.1</t>
  </si>
  <si>
    <t>Tiranti da tendere da n.1-10.</t>
  </si>
  <si>
    <t>1.15.110.2</t>
  </si>
  <si>
    <t>Tiranti da tendere da n.11-20.</t>
  </si>
  <si>
    <t>1.15.110.3</t>
  </si>
  <si>
    <t>Tiranti da tendere da n.21-30.</t>
  </si>
  <si>
    <t>1.15.110.4</t>
  </si>
  <si>
    <t>Tiranti da tendere oltre n.30.</t>
  </si>
  <si>
    <t>1.15.120.0</t>
  </si>
  <si>
    <t>1.15.120.1</t>
  </si>
  <si>
    <t>Tiranti da ritendere da n.1-10.</t>
  </si>
  <si>
    <t>1.15.120.2</t>
  </si>
  <si>
    <t>Tiranti da ritendere da n.11-20.</t>
  </si>
  <si>
    <t>1.15.120.3</t>
  </si>
  <si>
    <t>Tiranti da ritendere da n.21-30.</t>
  </si>
  <si>
    <t>1.15.120.4</t>
  </si>
  <si>
    <t>Tiranti da ritendere oltre n.30.</t>
  </si>
  <si>
    <t>1.16.10</t>
  </si>
  <si>
    <t>1.16.20.0</t>
  </si>
  <si>
    <t>1.16.20.1</t>
  </si>
  <si>
    <t>Per perforazioni del diametro di mm 400 con colonna ad elementi filettati.</t>
  </si>
  <si>
    <t>1.16.20.2</t>
  </si>
  <si>
    <t>Per perforazioni del diametro di mm 500 con colonna ad elementi filettati.</t>
  </si>
  <si>
    <t>1.16.20.3</t>
  </si>
  <si>
    <t>Per perforazioni del diametro di mm 600 con colonna ad elementi filettati.</t>
  </si>
  <si>
    <t>1.16.20.4</t>
  </si>
  <si>
    <t>Per perforazioni del diametro di mm 700 con colonna ad elementi filettati.</t>
  </si>
  <si>
    <t>1.16.20.5</t>
  </si>
  <si>
    <t>Per perforazioni del diametro di mm 800 con colonna ad elementi filettati.</t>
  </si>
  <si>
    <t>1.16.20.6</t>
  </si>
  <si>
    <t>Per perforazioni del diametro di mm 400 con morsa giracolonna, con saldatura del rivestimento provvisorio.</t>
  </si>
  <si>
    <t>1.16.20.7</t>
  </si>
  <si>
    <t>Per perforazioni del diametro di mm 500 con morsa giracolonna, con saldatura del rivestimento provvisorio.</t>
  </si>
  <si>
    <t>1.16.20.8</t>
  </si>
  <si>
    <t>Per perforazioni del diametro di mm 600 con morsa giracolonna, con saldatura del rivestimento provvisorio.</t>
  </si>
  <si>
    <t>1.16.30</t>
  </si>
  <si>
    <t>1.16.40</t>
  </si>
  <si>
    <t>1.16.50</t>
  </si>
  <si>
    <t>1.16.60</t>
  </si>
  <si>
    <t>1.16.70.0</t>
  </si>
  <si>
    <t>1.16.70.1</t>
  </si>
  <si>
    <t>Per diametro di perforazione fino a 8" 1/2.</t>
  </si>
  <si>
    <t>1.16.70.2</t>
  </si>
  <si>
    <t>Per diametro di perforazione fino a 12" 1/2.</t>
  </si>
  <si>
    <t>1.16.70.3</t>
  </si>
  <si>
    <t>Per diametro di perforazione fino a 17" 1/2.</t>
  </si>
  <si>
    <t>1.16.80.0</t>
  </si>
  <si>
    <t>1.16.80.1</t>
  </si>
  <si>
    <t>1.16.80.2</t>
  </si>
  <si>
    <t>1.16.80.3</t>
  </si>
  <si>
    <t>1.16.90</t>
  </si>
  <si>
    <t>1.16.100.0</t>
  </si>
  <si>
    <t>1.16.100.1</t>
  </si>
  <si>
    <t>Per diametro di perforazione fino a 7".</t>
  </si>
  <si>
    <t>1.16.100.2</t>
  </si>
  <si>
    <t>1.16.100.3</t>
  </si>
  <si>
    <t>1.16.100.4</t>
  </si>
  <si>
    <t>1.16.110</t>
  </si>
  <si>
    <t>1.16.120.0</t>
  </si>
  <si>
    <t>1.16.120.1</t>
  </si>
  <si>
    <t>Per diametro di perforazione fino a mm 600.</t>
  </si>
  <si>
    <t>1.16.120.2</t>
  </si>
  <si>
    <t>Per diametro di perforazione fino a mm 800.</t>
  </si>
  <si>
    <t>1.16.120.3</t>
  </si>
  <si>
    <t>Per diametro di perforazione fino a mm 1000.</t>
  </si>
  <si>
    <t>1.16.120.4</t>
  </si>
  <si>
    <t>Per diametro di perforazione oltre a mm 1000.</t>
  </si>
  <si>
    <t>1.16.130.0</t>
  </si>
  <si>
    <t>1.16.130.1</t>
  </si>
  <si>
    <t>1.16.130.2</t>
  </si>
  <si>
    <t>1.16.130.3</t>
  </si>
  <si>
    <t>1.16.130.4</t>
  </si>
  <si>
    <t>1.16.140.0</t>
  </si>
  <si>
    <t>1.16.140.1</t>
  </si>
  <si>
    <t>Tubazione cieca in acciaio al carbonio.</t>
  </si>
  <si>
    <t>1.16.140.2</t>
  </si>
  <si>
    <t>Tubazione cieca in acciaio inox AISI 304.</t>
  </si>
  <si>
    <t>1.16.150</t>
  </si>
  <si>
    <t>1.16.160</t>
  </si>
  <si>
    <t>1.16.170</t>
  </si>
  <si>
    <t>1.16.180</t>
  </si>
  <si>
    <t>1.16.190</t>
  </si>
  <si>
    <t>1.16.200.0</t>
  </si>
  <si>
    <t>1.16.200.1</t>
  </si>
  <si>
    <t>Per diametro fino a D = mm 100-114 e spessore mm 4 - 6,2 - tubo cieco.</t>
  </si>
  <si>
    <t>1.16.200.2</t>
  </si>
  <si>
    <t>Per diametro fino a D = mm 100-114 e spessore mm 4 - 6,2 - tubo filtro.</t>
  </si>
  <si>
    <t>1.16.200.3</t>
  </si>
  <si>
    <t>Per diametro fino a D = mm 200 e spessore mm 8-12 - tubo cieco.</t>
  </si>
  <si>
    <t>1.16.200.4</t>
  </si>
  <si>
    <t>Per diametro fino a D = mm 200 e spessore mm 8-12 - tubo filtro.</t>
  </si>
  <si>
    <t>1.16.200.5</t>
  </si>
  <si>
    <t>Per diametro fino a D = mm 300 e spessore mm 12-16 - tubo cieco.</t>
  </si>
  <si>
    <t>1.16.200.6</t>
  </si>
  <si>
    <t>Per diametro fino a D = mm 300 e spessore mm 12-16 - tubo filtro.</t>
  </si>
  <si>
    <t>1.16.200.7</t>
  </si>
  <si>
    <t>Per diametro fino a D = mm 400 e spessore mm 17-22 - tubo cieco.</t>
  </si>
  <si>
    <t>1.16.200.8</t>
  </si>
  <si>
    <t>Per diametro fino a D = mm 400 e spessore mm 17-22 - tubo filtro.</t>
  </si>
  <si>
    <t>1.16.210.0</t>
  </si>
  <si>
    <t>1.16.210.1</t>
  </si>
  <si>
    <t>Per perforazioni fino al diametro mm 500.</t>
  </si>
  <si>
    <t>1.16.210.2</t>
  </si>
  <si>
    <t>Per perforazioni di diametro superiore a mm 500.</t>
  </si>
  <si>
    <t>1.16.220.0</t>
  </si>
  <si>
    <t>1.16.220.1</t>
  </si>
  <si>
    <t>Eseguita con argilla di cava.</t>
  </si>
  <si>
    <t>1.16.220.2</t>
  </si>
  <si>
    <t>Eseguita con calcestruzzo.</t>
  </si>
  <si>
    <t>1.16.220.3</t>
  </si>
  <si>
    <t>Eseguita con boiacca pura di cemento.</t>
  </si>
  <si>
    <t>1.16.230.0</t>
  </si>
  <si>
    <t>1.16.230.1</t>
  </si>
  <si>
    <t>Allestimento del sistema di spurgo.</t>
  </si>
  <si>
    <t>1.16.230.2</t>
  </si>
  <si>
    <t>Avviamento del sistema di spurgo del pozzo eseguito con motocompressore d'aria a doppia colonna.</t>
  </si>
  <si>
    <t>1.16.230.3</t>
  </si>
  <si>
    <t>Avviamento del sistema di spurgo del pozzo eseguito con pistone e sonda.</t>
  </si>
  <si>
    <t>1.16.240.0</t>
  </si>
  <si>
    <t>1.16.240.1</t>
  </si>
  <si>
    <t>Allestimento del sistema di pompaggio e di prova.</t>
  </si>
  <si>
    <t>1.16.240.2</t>
  </si>
  <si>
    <t>Avviamento del pozzo eseguito con pompa sommersa di idonea portata e prevalenza.</t>
  </si>
  <si>
    <t>quantità</t>
  </si>
  <si>
    <t>A</t>
  </si>
  <si>
    <t>B</t>
  </si>
  <si>
    <t>C</t>
  </si>
  <si>
    <t>D</t>
  </si>
  <si>
    <t>E</t>
  </si>
  <si>
    <t>F</t>
  </si>
  <si>
    <t>G</t>
  </si>
  <si>
    <t>H</t>
  </si>
  <si>
    <t>Costo minimo manodopera 
D x F</t>
  </si>
  <si>
    <t>Costo totale 
D x E</t>
  </si>
  <si>
    <t>2.2.10.0</t>
  </si>
  <si>
    <t>2.2.10.1</t>
  </si>
  <si>
    <t>Con materiale proveniente dagli scavi di cantiere.</t>
  </si>
  <si>
    <t>mqxcm</t>
  </si>
  <si>
    <t>3.1.10.0</t>
  </si>
  <si>
    <t>3.1.10.1</t>
  </si>
  <si>
    <t>Con cemento grigio nelle proporzioni di q.li 3,5 di cemento tipo 325 per mc di sabbia per spessori fino a cm 7.</t>
  </si>
  <si>
    <t>3.1.10.2</t>
  </si>
  <si>
    <t>Con cemento grigio nelle proporzioni di q.li 3,5 di cemento tipo 325 per mc di sabbia per spessori oltre cm 7 e per ogni centimetro in più.</t>
  </si>
  <si>
    <t>3.1.10.3</t>
  </si>
  <si>
    <t>Con calce idraulica naturale nelle proporzioni di q.li 3,5 di calce per mc di sabbia per spessori fino a cm 7.</t>
  </si>
  <si>
    <t>3.1.10.4</t>
  </si>
  <si>
    <t>Con calce idraulica naturale nelle proporzioni di q.li 3,5 di calce per mc di sabbia spessori oltre cm 7 e per ogni centimetro in più.</t>
  </si>
  <si>
    <t>3.1.10.5</t>
  </si>
  <si>
    <t>Con cemento bianco nelle proporzioni di q.li 3,5 di cemento tipo 325 per mc di sabbia per spessori fino a cm 7.</t>
  </si>
  <si>
    <t>3.1.10.6</t>
  </si>
  <si>
    <t>Con cemento bianco nelle proporzioni di q.li 3,5 di cemento tipo 325 per mc di sabbia per spessori oltre cm 7 e per ogni centimetro in più.</t>
  </si>
  <si>
    <t>3.1.20.0</t>
  </si>
  <si>
    <t>3.1.20.1</t>
  </si>
  <si>
    <t>Con cemento grigio nelle proporzioni di q.li 3 di cemento tipo 325 per mc di sabbia, per spessori fino a cm 7.</t>
  </si>
  <si>
    <t>3.1.20.2</t>
  </si>
  <si>
    <t>Con cemento grigio nelle proporzioni di q.li 3 di cemento tipo 325 per mc di sabbia, per spessori oltre cm 7 e per ogni centimetro in più.</t>
  </si>
  <si>
    <t>3.1.20.3</t>
  </si>
  <si>
    <t>Con cemento bianco nelle proporzioni di q.li 3 di cemento tipo 325 per mc di sabbia, per spessori fino a cm 7.</t>
  </si>
  <si>
    <t>3.1.20.4</t>
  </si>
  <si>
    <t>Con cemento bianco nelle proporzioni di q.li 3 di cemento tipo 325 per mc di sabbia, per spessori oltre cm 7 e per ogni centimetro in più.</t>
  </si>
  <si>
    <t>3.1.30.0</t>
  </si>
  <si>
    <t>3.1.30.1</t>
  </si>
  <si>
    <t>Con vermiculite confezionato con Kg 300 di cemento grigio per mc d'impasto e per spessori fino a cm 7.</t>
  </si>
  <si>
    <t>3.1.30.2</t>
  </si>
  <si>
    <t>Con vermiculite confezionato con Kg 300 di cemento grigio per mc d'impasto e per spessori oltre cm 7 e per ogni centimetro in più.</t>
  </si>
  <si>
    <t>3.1.30.3</t>
  </si>
  <si>
    <t>Con perlite di granulometria mm 2-3 confezionato con Kg 300 di cemento grigio per mc d'impasto e per spessori fino a cm 7.</t>
  </si>
  <si>
    <t>3.1.30.4</t>
  </si>
  <si>
    <t>Con perlite di granulometria mm 2-3 confezionato con Kg 300 di cemento grigio per mc d'impasto e per spessori oltre cm 7 e per ogni centimetro in più.</t>
  </si>
  <si>
    <t>3.1.30.5</t>
  </si>
  <si>
    <t>Con granulati di pomice confezionati con Kg 300 di cemento grigio per mc di impasto e per spessori fino a cm 7.</t>
  </si>
  <si>
    <t>3.1.30.6</t>
  </si>
  <si>
    <t>Con granulati di pomice confezionati con Kg 300 di cemento grigio per mc di impasto e per spessori oltre cm 7 e per ogni centimetro in più.</t>
  </si>
  <si>
    <t>3.1.30.7</t>
  </si>
  <si>
    <t>Con argilla espansa in granuli la cui dimensione varia da mm 3-8 a mm 8-15, confezionato con Kg 300 di cemento grigio per mc di impasto e per spessori fino a cm 7.</t>
  </si>
  <si>
    <t>3.1.30.8</t>
  </si>
  <si>
    <t>Con argilla espansa in granuli la cui dimensione varia da mm 3-8 a mm 8-15, confezionato con Kg 300 di cemento grigio per mc di impasto e per spessori oltre cm 7 e per ogni centimetro in più.</t>
  </si>
  <si>
    <t>3.1.30.9</t>
  </si>
  <si>
    <t>Con calcestruzzo cellulare, alleggerito con sfere di polistirolo, al 50% del volume, confezionato con Kg 300 di cemento grigio per mc di impasto e per spessori fino a cm 7.</t>
  </si>
  <si>
    <t>3.1.30.10</t>
  </si>
  <si>
    <t>Con calcestruzzo cellulare, alleggerito con sfere di polistirolo, confezionato con Kg 300 di cemento grigio per mc di impasto e per spessori oltre cm 7 e per ogni centimetro in più.</t>
  </si>
  <si>
    <t>3.1.30.11</t>
  </si>
  <si>
    <t>Con argilla espansa in granuli la cui dimensione varia da mm 3-8 a mm 8-15 confezionato con Kg. 300 di calce idraulica naturale per mc di impasto e per spessori fino a cm 7.</t>
  </si>
  <si>
    <t>3.1.30.12</t>
  </si>
  <si>
    <t>Con argilla espansa in granuli la cui dimensione varia da mm 3-8 a mm 8-15 confezionato con Kg. 300 calce idraulica naturale per mc di impasto e per spessori oltre cm 7 e per ogni centimetro in più.</t>
  </si>
  <si>
    <t>3.1.30.13</t>
  </si>
  <si>
    <t>Con sughero granulare confezionato con Kg. 300 di calce idraulica naturale per mc di impasto e per spessori fino a cm 7.</t>
  </si>
  <si>
    <t>3.1.30.14</t>
  </si>
  <si>
    <t>Con sughero granulare confezionato con Kg. 300 calce idraulica naturale per mc di impasto e per spessori oltre cm 7 e per ogni centimetro in più.</t>
  </si>
  <si>
    <t>3.1.30.15</t>
  </si>
  <si>
    <t>Con argilla espansa in granuli la cui dimensione varia da mm 3-8 a mm 8-15, confezionato con Kg 300 di cemento bianco per mc di impasto e per spessori fino a cm 7.</t>
  </si>
  <si>
    <t>3.1.30.16</t>
  </si>
  <si>
    <t>Con argilla espansa in granuli la cui dimensione varia da mm 3-8 a mm 8-15, confezionato con Kg 300 di cemento bianco per mc di impasto e per spessori oltre cm 7 e per ogni centimetro in più.</t>
  </si>
  <si>
    <t>3.1.30.17</t>
  </si>
  <si>
    <t>Con sughero granulare confezionato con Kg. 300 di cemento bianco, per mc di impasto e per spessori fino a cm 7.</t>
  </si>
  <si>
    <t>3.1.30.18</t>
  </si>
  <si>
    <t>Con sughero granulare confezionato con Kg. 300 di cemento bianco, per mc di impasto e per spessori oltre cm 7 e per ogni centimetro in più.</t>
  </si>
  <si>
    <t>3.1.40.0</t>
  </si>
  <si>
    <t>3.1.40.1</t>
  </si>
  <si>
    <t>A secco.</t>
  </si>
  <si>
    <t>3.1.40.2</t>
  </si>
  <si>
    <t>Bagnato.</t>
  </si>
  <si>
    <t>3.1.50.0</t>
  </si>
  <si>
    <t>3.1.50.1</t>
  </si>
  <si>
    <t>Massetto da cm 1 di spessore con boiacca.</t>
  </si>
  <si>
    <t>3.1.50.2</t>
  </si>
  <si>
    <t>Per ogni cm in più e fino a cm 4.</t>
  </si>
  <si>
    <t>3.1.50.3</t>
  </si>
  <si>
    <t>Massetto da cm 4,1 con telo di polietilene.</t>
  </si>
  <si>
    <t>3.1.50.4</t>
  </si>
  <si>
    <t>Per ogni cm in più oltre i cm 4,1.</t>
  </si>
  <si>
    <t>3.1.51</t>
  </si>
  <si>
    <t>3.1.52</t>
  </si>
  <si>
    <t>3.1.53</t>
  </si>
  <si>
    <t>3.1.54</t>
  </si>
  <si>
    <t>3.1.55</t>
  </si>
  <si>
    <t>3.1.56</t>
  </si>
  <si>
    <t>3.1.60</t>
  </si>
  <si>
    <t>3.1.70.0</t>
  </si>
  <si>
    <t>3.1.70.1</t>
  </si>
  <si>
    <t>Con ghiaia di fiume lavata.</t>
  </si>
  <si>
    <t>3.1.70.2</t>
  </si>
  <si>
    <t>Con pietrisco di cava.</t>
  </si>
  <si>
    <t>3.1.80</t>
  </si>
  <si>
    <t>3.1.81</t>
  </si>
  <si>
    <t>3.1.82</t>
  </si>
  <si>
    <t>3.1.90</t>
  </si>
  <si>
    <t>3.1.100</t>
  </si>
  <si>
    <t>3.1.120.0</t>
  </si>
  <si>
    <t>3.1.120.1</t>
  </si>
  <si>
    <t>Rete in polipropilene riciclata e riciclabile con maglia dimensioni mm 42 x mm 27 circa.</t>
  </si>
  <si>
    <t>3.1.120.2</t>
  </si>
  <si>
    <t>Rete in polipropilene riciclata e riciclabile con maglia dimensioni mm 69 x mm 48 circa.</t>
  </si>
  <si>
    <t>3.2.10</t>
  </si>
  <si>
    <t>3.2.20</t>
  </si>
  <si>
    <t>3.2.30</t>
  </si>
  <si>
    <t>3.2.40</t>
  </si>
  <si>
    <t>3.2.50.0</t>
  </si>
  <si>
    <t>3.2.50.1</t>
  </si>
  <si>
    <t>Con malta cementizia dosata a q.li 3 di cemento grigio tipo 325.</t>
  </si>
  <si>
    <t>3.2.50.2</t>
  </si>
  <si>
    <t>Con malta dosata a q.li 3,5 di calce idraulica naturale.</t>
  </si>
  <si>
    <t>3.2.50.3</t>
  </si>
  <si>
    <t>Con malta cementizia dosata a q.li 3 di cemento bianco tipo 325.</t>
  </si>
  <si>
    <t>3.2.60.0</t>
  </si>
  <si>
    <t>3.2.60.1</t>
  </si>
  <si>
    <t>3.2.60.2</t>
  </si>
  <si>
    <t>3.2.60.3</t>
  </si>
  <si>
    <t>3.2.70</t>
  </si>
  <si>
    <t>3.2.80.0</t>
  </si>
  <si>
    <t>3.2.80.1</t>
  </si>
  <si>
    <t>3.2.80.2</t>
  </si>
  <si>
    <t>3.2.80.3</t>
  </si>
  <si>
    <t>3.2.90</t>
  </si>
  <si>
    <t>3.2.100.0</t>
  </si>
  <si>
    <t>3.2.100.1</t>
  </si>
  <si>
    <t>Con malta cementizia dosata a q.li 3 di cemento grigio tipo 325 disposti a coltello con mattoni comuni.</t>
  </si>
  <si>
    <t>3.2.100.2</t>
  </si>
  <si>
    <t>Con malta cementizia dosata a q.li 3 di cemento grigio tipo 325 disposti ad una testa con mattoni comuni.</t>
  </si>
  <si>
    <t>3.2.100.3</t>
  </si>
  <si>
    <t>Con malta cementizia dosata a q.li 3 di cemento grigio tipo 325 con mattoni fatti a mano ad impasto molle non trafilato e/o pressato, disposti ad una testa.</t>
  </si>
  <si>
    <t>3.2.100.4</t>
  </si>
  <si>
    <t>Con malta dosata a di q.li 3,5 di calce idraulica naturale disposti a coltello con mattoni comuni.</t>
  </si>
  <si>
    <t>3.2.100.5</t>
  </si>
  <si>
    <t>Con malta dosata a di q.li 3,5 di calce idraulica naturale disposti ad una testa con mattoni comuni.</t>
  </si>
  <si>
    <t>3.2.100.6</t>
  </si>
  <si>
    <t>Con malta dosata a di q.li 3,5 di calce idraulica naturale con mattoni fatti a mano ad impasto molle non trafilato e/o pressato, disposti ad una testa.</t>
  </si>
  <si>
    <t>3.2.100.7</t>
  </si>
  <si>
    <t>Con malta cementizia dosata a q.li 3 di cemento bianco tipo 325 disposti a coltello con mattoni comuni.</t>
  </si>
  <si>
    <t>3.2.100.8</t>
  </si>
  <si>
    <t>Con malta cementizia dosata a q.li 3 di cemento bianco tipo 325 disposti ad una testa con mattoni comuni.</t>
  </si>
  <si>
    <t>3.2.100.9</t>
  </si>
  <si>
    <t>Con malta cementizia dosata a q.li 3 di cemento bianco tipo 325 con mattoni fatti a mano ad impasto molle non trafilato e/o pressato, disposti ad una testa.</t>
  </si>
  <si>
    <t>3.2.110.0</t>
  </si>
  <si>
    <t>3.2.110.1</t>
  </si>
  <si>
    <t>3.2.110.2</t>
  </si>
  <si>
    <t>3.2.110.3</t>
  </si>
  <si>
    <t>3.2.120.0</t>
  </si>
  <si>
    <t>3.2.120.1</t>
  </si>
  <si>
    <t>3.2.120.2</t>
  </si>
  <si>
    <t>3.2.120.3</t>
  </si>
  <si>
    <t>3.2.130.0</t>
  </si>
  <si>
    <t>3.2.130.1</t>
  </si>
  <si>
    <t>3.2.130.2</t>
  </si>
  <si>
    <t>3.2.130.3</t>
  </si>
  <si>
    <t>3.2.131.0</t>
  </si>
  <si>
    <t>3.2.131.1</t>
  </si>
  <si>
    <t>Posti a coltello.</t>
  </si>
  <si>
    <t>3.2.131.2</t>
  </si>
  <si>
    <t>Posti in piano.</t>
  </si>
  <si>
    <t>3.2.140.0</t>
  </si>
  <si>
    <t>3.2.140.1</t>
  </si>
  <si>
    <t>3.2.140.2</t>
  </si>
  <si>
    <t>3.2.140.3</t>
  </si>
  <si>
    <t>3.2.150.0</t>
  </si>
  <si>
    <t>3.2.150.1</t>
  </si>
  <si>
    <t>3.2.150.2</t>
  </si>
  <si>
    <t>3.2.150.3</t>
  </si>
  <si>
    <t>3.2.160.0</t>
  </si>
  <si>
    <t>3.2.160.1</t>
  </si>
  <si>
    <t>Con malta cementizia dosata  q.li 3 di cemento grigio tipo 325, con mattoni a facciavista lisci.</t>
  </si>
  <si>
    <t>3.2.160.2</t>
  </si>
  <si>
    <t>Con malta cementizia dosata q.li 3 di cemento grigio tipo 325, con mattoni a facciavista bugnati o sabbiati.</t>
  </si>
  <si>
    <t>3.2.160.3</t>
  </si>
  <si>
    <t>Con malta dosata q.li 3,5 di calce idraulica naturale, con mattoni a facciavista lisci.</t>
  </si>
  <si>
    <t>3.2.160.4</t>
  </si>
  <si>
    <t>Con malta dosata q.li 3,5 di calce idraulica naturale, con mattoni a facciavista bugnati o sabbiati.</t>
  </si>
  <si>
    <t>3.2.160.5</t>
  </si>
  <si>
    <t>Con malta cementizia dosata a q.li 3 di cemento bianco tipo 325, con mattoni a facciavista lisci.</t>
  </si>
  <si>
    <t>3.2.160.6</t>
  </si>
  <si>
    <t>Con malta cementizia dosata a q.li 3 di cemento bianco tipo 325, con mattoni a facciavista bugnati o sabbiati.</t>
  </si>
  <si>
    <t>3.2.170</t>
  </si>
  <si>
    <t>3.2.180.0</t>
  </si>
  <si>
    <t>3.2.180.1</t>
  </si>
  <si>
    <t>Blocco sismico portante con o senza incastro (con certificato di origine), con malta cementizia dosata  q.li 3 di cemento grigio tipo 325 .</t>
  </si>
  <si>
    <t>3.2.180.2</t>
  </si>
  <si>
    <t>Blocco per tamponatura con o senza incastro (con certificato di origine), con malta cementizia dosata  q.li 3 di cemento grigio tipo 325.</t>
  </si>
  <si>
    <t>3.2.180.3</t>
  </si>
  <si>
    <t>Blocco sismico portante con o senza incastro (con certificato di origine), con malta dosata  q.li 3,5 di calce idraulica naturale.</t>
  </si>
  <si>
    <t>3.2.180.4</t>
  </si>
  <si>
    <t>Blocco per tamponatura con o senza incastro (con certificato di origine), con malta dosata  q.li 3,5 di calce idraulica naturale.</t>
  </si>
  <si>
    <t>3.2.180.5</t>
  </si>
  <si>
    <t>Blocco sismico portante con o senza incastro (con certificato di origine), con malta cementizia dosata  q.li 3 di cemento bianco tipo 325 .</t>
  </si>
  <si>
    <t>3.2.180.6</t>
  </si>
  <si>
    <t>Blocco per tamponatura con o senza incastro (con certificato di origine), con malta cementizia dosata  q.li 3 di cemento bianco tipo 325.</t>
  </si>
  <si>
    <t>3.2.190.0</t>
  </si>
  <si>
    <t>3.2.190.1</t>
  </si>
  <si>
    <t>Blocco portante con o senza incastro, con malta cementizia dosata q.li 3 di cemento grigio tipo 325.</t>
  </si>
  <si>
    <t>3.2.190.2</t>
  </si>
  <si>
    <t>Blocco per tamponatura con o senza incastro, con malta cementizia dosata q.li 3 di cemento grigio tipo 325.</t>
  </si>
  <si>
    <t>3.2.190.4</t>
  </si>
  <si>
    <t>Listone splittato da tamponatura a facciavista, cm 14 di spessore, con malta cementizia dosata q.li 3 di cemento grigio tipo 325.</t>
  </si>
  <si>
    <t>3.2.190.5</t>
  </si>
  <si>
    <t>Doppio listone splittato da tamponatura a facciavista, cm 22 di spessore, con malta cementizia dosata q.li 3 di cemento grigio tipo 325.</t>
  </si>
  <si>
    <t>3.2.190.6</t>
  </si>
  <si>
    <t>Listello splittato da tamponatura a facciavista, cm 12 di spessore, con malta cementizia dosata q.li 3 di cemento grigio tipo 325.</t>
  </si>
  <si>
    <t>3.2.190.7</t>
  </si>
  <si>
    <t>Blocco portante con o senza incastro con malta dosata q.li 3,5 di calce idraulica naturale.</t>
  </si>
  <si>
    <t>3.2.190.8</t>
  </si>
  <si>
    <t>Blocco per tamponatura con o senza incastro, con malta dosata q.li 3,5 di calce idraulica naturale.</t>
  </si>
  <si>
    <t>3.2.190.9</t>
  </si>
  <si>
    <t xml:space="preserve">Blocco rigato da tamponatura a facciavista, cm 25 di spessore, con  malta dosata q.li 3,5 di calce idraulica naturale. </t>
  </si>
  <si>
    <t>3.2.190.10</t>
  </si>
  <si>
    <t>Blocco portante con o senza incastro, con malta cementizia dosata a q.li 3 di cemento bianco tipo 325.</t>
  </si>
  <si>
    <t>3.2.190.11</t>
  </si>
  <si>
    <t>Blocco per tamponatura con o senza incastro, con malta cementizia dosata a q.li 3 di cemento bianco tipo 325.</t>
  </si>
  <si>
    <t>3.2.190.12</t>
  </si>
  <si>
    <t>Blocco rigato da tamponatura a facciavista, cm 25 di spessore, con malta cementizia dosata a q.li 3 di cemento bianco tipo 325.</t>
  </si>
  <si>
    <t>3.2.190.13</t>
  </si>
  <si>
    <t>3.2.191.0</t>
  </si>
  <si>
    <t>3.2.191.1</t>
  </si>
  <si>
    <t>Blocco portante, con malta dosata q.li 3,5 di calce idraulica naturale.</t>
  </si>
  <si>
    <t>3.2.191.2</t>
  </si>
  <si>
    <t>Blocco per tamponatura, con malta dosata q.li 3,5 di calce idraulica naturale.</t>
  </si>
  <si>
    <t>3.2.191.3</t>
  </si>
  <si>
    <t>Blocco portante con foglio termico con fibre di cocco. (mm 10), con malta dosata q.li 3,5 di calce idraulica naturale.</t>
  </si>
  <si>
    <t>3.2.191.4</t>
  </si>
  <si>
    <t>Blocco portante, con malta cementizia dosata a q.li 3 di cemento bianco tipo 325.</t>
  </si>
  <si>
    <t>3.2.191.5</t>
  </si>
  <si>
    <t>Blocco per tamponatura, con malta cementizia dosata a q.li 3 di cemento bianco tipo 325.</t>
  </si>
  <si>
    <t>3.2.191.6</t>
  </si>
  <si>
    <t>Blocco portante con foglio termico con fibre di cocco. (mm 10), con malta cementizia dosata a q.li 3 di cemento bianco tipo 325.</t>
  </si>
  <si>
    <t>3.2.192</t>
  </si>
  <si>
    <t>3.2.200.0</t>
  </si>
  <si>
    <t>3.2.200.1</t>
  </si>
  <si>
    <t>Senza armatura, con malta cementizia dosata q.li 3 di cemento grigio tipo 325.</t>
  </si>
  <si>
    <t>3.2.200.2</t>
  </si>
  <si>
    <t>Con traliccio orizzontale di armatura, compresa, fino ad una incidenza di 20 Kg di armatura per mc di muratura, con malta cementizia dosata q.li 3 di cemento grigio tipo 325.</t>
  </si>
  <si>
    <t>3.2.200.3</t>
  </si>
  <si>
    <t>Senza armatura, con malta dosata a q.li 3,5 di calce idraulica naturale.</t>
  </si>
  <si>
    <t>3.2.200.4</t>
  </si>
  <si>
    <t>Con traliccio orizzontale di armatura, compresa, fino ad una incidenza di 20 Kg di armatura per mc di muratura, con malta dosata a q.li 3,5 di calce idraulica naturale.</t>
  </si>
  <si>
    <t>3.2.200.5</t>
  </si>
  <si>
    <t>Senza armatura, con malta cementizia dosata a q.li 3 di cemento bianco tipo 325.</t>
  </si>
  <si>
    <t>3.2.200.6</t>
  </si>
  <si>
    <t>Con traliccio orizzontale di armatura, compresa, fino ad una incidenza di 20 Kg di armatura per mc di muratura, con malta cementizia dosata a q.li 3 di cemento bianco tipo 325.</t>
  </si>
  <si>
    <t>3.2.210.0</t>
  </si>
  <si>
    <t>3.2.210.1</t>
  </si>
  <si>
    <t>Con malta cementizia dosata q.li 3 di cemento grigio tipo 325.</t>
  </si>
  <si>
    <t>3.2.210.2</t>
  </si>
  <si>
    <t>3.2.210.3</t>
  </si>
  <si>
    <t>3.2.220.0</t>
  </si>
  <si>
    <t>3.2.220.1</t>
  </si>
  <si>
    <t>3.2.220.2</t>
  </si>
  <si>
    <t>3.2.220.3</t>
  </si>
  <si>
    <t>3.2.230.0</t>
  </si>
  <si>
    <t>3.2.230.1</t>
  </si>
  <si>
    <t>Posti a coltello, con malta cementizia dosata q.li 3 di cemento grigio tipo 325.</t>
  </si>
  <si>
    <t>3.2.230.2</t>
  </si>
  <si>
    <t>Posti in piano, con malta cementizia dosata q.li 3 di cemento grigio tipo 325.</t>
  </si>
  <si>
    <t>3.2.230.3</t>
  </si>
  <si>
    <t>Posti a coltello, con malta dosata a q.li 3,5 di calce idraulica naturale.</t>
  </si>
  <si>
    <t>3.2.230.4</t>
  </si>
  <si>
    <t>Posti in piano, con malta dosata a q.li 3,5 di calce idraulica naturale.</t>
  </si>
  <si>
    <t>3.2.230.5</t>
  </si>
  <si>
    <t>Posti a coltello, con malta cementizia dosata a q.li 3 di cemento bianco tipo 325.</t>
  </si>
  <si>
    <t>3.2.230.6</t>
  </si>
  <si>
    <t>Posti in piano, con malta cementizia dosata a q.li 3 di cemento bianco tipo 325.</t>
  </si>
  <si>
    <t>3.2.240</t>
  </si>
  <si>
    <t>3.2.250</t>
  </si>
  <si>
    <t>3.2.260.0</t>
  </si>
  <si>
    <t>3.2.260.1</t>
  </si>
  <si>
    <t>Spessore tramezzo cm 12.</t>
  </si>
  <si>
    <t>3.2.260.2</t>
  </si>
  <si>
    <t>Spessore tramezzo cm 15.</t>
  </si>
  <si>
    <t>3.2.270.0</t>
  </si>
  <si>
    <t>3.2.270.1</t>
  </si>
  <si>
    <t>Spessore cm 8, con malta cementizia dosata q.li 3 di cemento grigio tipo 325.</t>
  </si>
  <si>
    <t>3.2.270.2</t>
  </si>
  <si>
    <t>Spessore cm 12, con malta cementizia dosata q.li 3 di cemento grigio tipo 325.</t>
  </si>
  <si>
    <t>3.2.270.3</t>
  </si>
  <si>
    <t>Spessore cm 15, con malta cementizia dosata q.li 3 di cemento grigio tipo 325.</t>
  </si>
  <si>
    <t>3.2.270.4</t>
  </si>
  <si>
    <t>Spessore cm 8, con malta dosata a q.li 3,5 di calce idraulica naturale.</t>
  </si>
  <si>
    <t>3.2.270.5</t>
  </si>
  <si>
    <t>Spessore cm 12, con malta dosata a q.li 3,5 di calce idraulica naturale.</t>
  </si>
  <si>
    <t>3.2.270.6</t>
  </si>
  <si>
    <t>Spessore cm 15, con malta dosata a q.li 3,5 di calce idraulica naturale.</t>
  </si>
  <si>
    <t>3.2.270.7</t>
  </si>
  <si>
    <t>Spessore cm 8, con malta cementizia dosata a q.li 3 di cemento bianco tipo 325.</t>
  </si>
  <si>
    <t>3.2.270.8</t>
  </si>
  <si>
    <t>Spessore cm 12, con malta cementizia dosata a q.li 3 di cemento bianco tipo 325.</t>
  </si>
  <si>
    <t>3.2.270.9</t>
  </si>
  <si>
    <t>Spessore cm 15, con malta cementizia dosata a q.li 3 di cemento bianco tipo 325.</t>
  </si>
  <si>
    <t>3.2.280</t>
  </si>
  <si>
    <t>3.2.290.0</t>
  </si>
  <si>
    <t>3.2.290.1</t>
  </si>
  <si>
    <t>Con mattoni pieni, con malta cementizia dosata q.li 3 di cemento grigio tipo 325.</t>
  </si>
  <si>
    <t>3.2.290.2</t>
  </si>
  <si>
    <t>Con mattoni semipieni, con malta cementizia dosata q.li 3 di cemento grigio tipo 325.</t>
  </si>
  <si>
    <t>3.2.290.3</t>
  </si>
  <si>
    <t>Con mattoni pieni, con malta dosata a q.li 3,5 di calce idraulica naturale.</t>
  </si>
  <si>
    <t>3.2.290.4</t>
  </si>
  <si>
    <t>Con mattoni semipieni, con malta dosata a q.li 3,5 di calce idraulica naturale.</t>
  </si>
  <si>
    <t>3.2.290.5</t>
  </si>
  <si>
    <t>Con mattoni pieni, con malta cementizia dosata a q.li 3 di cemento bianco tipo 325.</t>
  </si>
  <si>
    <t>3.2.290.6</t>
  </si>
  <si>
    <t>Con mattoni semipieni, con malta cementizia dosata a q.li 3 di cemento bianco tipo 325.</t>
  </si>
  <si>
    <t>3.2.300.0</t>
  </si>
  <si>
    <t>3.2.300.1</t>
  </si>
  <si>
    <t>3.2.300.2</t>
  </si>
  <si>
    <t>3.2.300.3</t>
  </si>
  <si>
    <t>3.2.310.0</t>
  </si>
  <si>
    <t>3.2.310.1</t>
  </si>
  <si>
    <t>3.2.310.2</t>
  </si>
  <si>
    <t>3.2.310.3</t>
  </si>
  <si>
    <t>3.2.320.0</t>
  </si>
  <si>
    <t>3.2.320.1</t>
  </si>
  <si>
    <t>Con malta cementizia dosata q.li 3 di cemento tipo 325.</t>
  </si>
  <si>
    <t>3.2.320.2</t>
  </si>
  <si>
    <t>3.2.320.3</t>
  </si>
  <si>
    <t>3.2.330.0</t>
  </si>
  <si>
    <t>3.2.330.1</t>
  </si>
  <si>
    <t>3.2.330.2</t>
  </si>
  <si>
    <t>3.2.330.3</t>
  </si>
  <si>
    <t>3.2.330.4</t>
  </si>
  <si>
    <t>3.2.330.5</t>
  </si>
  <si>
    <t>3.2.330.6</t>
  </si>
  <si>
    <t>3.2.340.0</t>
  </si>
  <si>
    <t>3.2.340.1</t>
  </si>
  <si>
    <t>3.2.340.2</t>
  </si>
  <si>
    <t>3.2.340.3</t>
  </si>
  <si>
    <t>3.2.340.4</t>
  </si>
  <si>
    <t>3.2.340.5</t>
  </si>
  <si>
    <t>3.2.340.6</t>
  </si>
  <si>
    <t>3.2.350</t>
  </si>
  <si>
    <t>3.2.360.0</t>
  </si>
  <si>
    <t>3.2.360.1</t>
  </si>
  <si>
    <t>Con mattoni pieni comuni, con malta cementizia dosata q.li 3 di cemento grigio tipo 325.</t>
  </si>
  <si>
    <t>3.2.360.2</t>
  </si>
  <si>
    <t>Con mattoni pieni comuni fatti a mano, con malta cementizia dosata q.li 3 di cemento grigio tipo 325.</t>
  </si>
  <si>
    <t>3.2.360.3</t>
  </si>
  <si>
    <t>Con mattoni pieni comuni, con malta dosata a q.li 3,5 di calce idraulica naturale.</t>
  </si>
  <si>
    <t>3.2.360.4</t>
  </si>
  <si>
    <t>Con mattoni pieni comuni fatti a mano, con malta dosata a q.li 3,5 di calce idraulica naturale.</t>
  </si>
  <si>
    <t>3.2.360.5</t>
  </si>
  <si>
    <t>Con mattoni pieni comuni, con malta cementizia dosata a q.li 3 di cemento bianco tipo 325.</t>
  </si>
  <si>
    <t>3.2.360.6</t>
  </si>
  <si>
    <t>Con mattoni pieni comuni fatti a mano, con malta cementizia dosata a q.li 3 di cemento bianco tipo 325.</t>
  </si>
  <si>
    <t>3.2.370</t>
  </si>
  <si>
    <t>3.2.371.0</t>
  </si>
  <si>
    <t>3.2.371.1</t>
  </si>
  <si>
    <t>Pareti divisorie spessore mm 80.</t>
  </si>
  <si>
    <t>3.2.371.2</t>
  </si>
  <si>
    <t>Pareti divisorie spessore mm 100.</t>
  </si>
  <si>
    <t>3.2.371.3</t>
  </si>
  <si>
    <t>Pareti divisorie spessore mm 125.</t>
  </si>
  <si>
    <t>3.2.372.0</t>
  </si>
  <si>
    <t>3.2.372.1</t>
  </si>
  <si>
    <t>3.2.372.2</t>
  </si>
  <si>
    <t>3.2.373</t>
  </si>
  <si>
    <t>3.2.374</t>
  </si>
  <si>
    <t>3.2.375</t>
  </si>
  <si>
    <t>3.2.380.0</t>
  </si>
  <si>
    <t>3.2.380.1</t>
  </si>
  <si>
    <t>Con elementi dello spessore di cm 3 (tavelle), con malta cementizia dosata q.li 3 di cemento grigio tipo 325.</t>
  </si>
  <si>
    <t>3.2.380.2</t>
  </si>
  <si>
    <t>Con elementi dello spessore di cm 6 (tavelloni), con malta cementizia dosata q.li 3 di cemento grigio tipo 325.</t>
  </si>
  <si>
    <t>3.2.380.3</t>
  </si>
  <si>
    <t>Con elementi dello spessore di cm 3 (tavelle), con malta dosata a q.li 3,5  di calce idraulica naturale.</t>
  </si>
  <si>
    <t>3.2.380.4</t>
  </si>
  <si>
    <t>Con elementi dello spessore di cm 6 (tavelloni), con malta dosata a q.li 3,5  di calce idraulica naturale.</t>
  </si>
  <si>
    <t>3.2.380.5</t>
  </si>
  <si>
    <t>Con elementi dello spessore di cm 3 (tavelle), con malta cementizia dosata a q.li 3 di cemento bianco tipo 325.</t>
  </si>
  <si>
    <t>3.2.380.6</t>
  </si>
  <si>
    <t>Con elementi dello spessore di cm 6 (tavelloni), con malta cementizia dosata a q.li 3 di cemento bianco tipo 325.</t>
  </si>
  <si>
    <t>3.3.11.0</t>
  </si>
  <si>
    <t>3.3.11.1</t>
  </si>
  <si>
    <t xml:space="preserve">C25/30 (Rck 30 N/mmq). </t>
  </si>
  <si>
    <t>3.3.11.2</t>
  </si>
  <si>
    <t>C28/35 (Rck 35 N/mmq).</t>
  </si>
  <si>
    <t>3.3.11.3</t>
  </si>
  <si>
    <t>C32/40 (Rck 40 N/mmq).</t>
  </si>
  <si>
    <t>3.3.11.4</t>
  </si>
  <si>
    <t>C35/45 (Rck 45 N/mmq).</t>
  </si>
  <si>
    <t>3.3.12.0</t>
  </si>
  <si>
    <t>3.3.12.1</t>
  </si>
  <si>
    <t>C25/30 (Rck 30 N/mmq).</t>
  </si>
  <si>
    <t>3.3.12.2</t>
  </si>
  <si>
    <t>3.3.12.3</t>
  </si>
  <si>
    <t>3.3.12.4</t>
  </si>
  <si>
    <t>3.3.13.0</t>
  </si>
  <si>
    <t>3.3.13.1</t>
  </si>
  <si>
    <t>3.3.13.2</t>
  </si>
  <si>
    <t>3.3.13.3</t>
  </si>
  <si>
    <t>3.3.14.0</t>
  </si>
  <si>
    <t>3.3.14.1</t>
  </si>
  <si>
    <t>3.3.14.2</t>
  </si>
  <si>
    <t>3.3.15.0</t>
  </si>
  <si>
    <t>3.3.15.1</t>
  </si>
  <si>
    <t>3.3.15.2</t>
  </si>
  <si>
    <t>3.3.15.3</t>
  </si>
  <si>
    <t>3.3.16.0</t>
  </si>
  <si>
    <t>3.3.16.1</t>
  </si>
  <si>
    <t>3.3.16.2</t>
  </si>
  <si>
    <t>3.3.17</t>
  </si>
  <si>
    <t>3.3.18.0</t>
  </si>
  <si>
    <t>3.3.18.1</t>
  </si>
  <si>
    <t>3.3.18.2</t>
  </si>
  <si>
    <t>3.3.19.0</t>
  </si>
  <si>
    <t>3.3.19.1</t>
  </si>
  <si>
    <t>3.3.19.2</t>
  </si>
  <si>
    <t>3.3.19.3</t>
  </si>
  <si>
    <t>3.3.19.4</t>
  </si>
  <si>
    <t>3.3.21.0</t>
  </si>
  <si>
    <t>3.3.21.1</t>
  </si>
  <si>
    <t>3.3.21.2</t>
  </si>
  <si>
    <t>3.3.21.3</t>
  </si>
  <si>
    <t>3.3.21.4</t>
  </si>
  <si>
    <t>3.3.22.0</t>
  </si>
  <si>
    <t>3.3.22.1</t>
  </si>
  <si>
    <t>3.3.22.2</t>
  </si>
  <si>
    <t>3.3.22.3</t>
  </si>
  <si>
    <t>3.3.23.0</t>
  </si>
  <si>
    <t>3.3.23.1</t>
  </si>
  <si>
    <t>3.3.23.2</t>
  </si>
  <si>
    <t>C32/40 Rck 40 N/mmq).</t>
  </si>
  <si>
    <t>3.3.23.3</t>
  </si>
  <si>
    <t>3.3.24.0</t>
  </si>
  <si>
    <t>3.3.24.1</t>
  </si>
  <si>
    <t>3.3.24.2</t>
  </si>
  <si>
    <t>3.3.25.0</t>
  </si>
  <si>
    <t>3.3.25.1</t>
  </si>
  <si>
    <t>C12/15 (Rck 15 N/mmq).</t>
  </si>
  <si>
    <t>3.3.25.2</t>
  </si>
  <si>
    <t>C16/20 (Rck 20 N/mmq).</t>
  </si>
  <si>
    <t>3.3.25.3</t>
  </si>
  <si>
    <t>C20/25 (Rck 25 N/mmq).</t>
  </si>
  <si>
    <t>3.3.27.0</t>
  </si>
  <si>
    <t>3.3.27.1</t>
  </si>
  <si>
    <t>Massa volumica 400 kg/mc.</t>
  </si>
  <si>
    <t>3.3.27.2</t>
  </si>
  <si>
    <t>Massa volumica 500 kg/mc.</t>
  </si>
  <si>
    <t>3.3.27.3</t>
  </si>
  <si>
    <t>Massa volumica 600 kg/mc.</t>
  </si>
  <si>
    <t>3.3.27.4</t>
  </si>
  <si>
    <t>Massa volumica 700 kg/mc.</t>
  </si>
  <si>
    <t>3.3.27.5</t>
  </si>
  <si>
    <t>Massa volumica 800 kg/mc.</t>
  </si>
  <si>
    <t>3.3.27.6</t>
  </si>
  <si>
    <t>Massa volumica 900 kg/mc.</t>
  </si>
  <si>
    <t>3.3.27.7</t>
  </si>
  <si>
    <t>Massa volumica 1000 kg/mc.</t>
  </si>
  <si>
    <t>3.3.28.0</t>
  </si>
  <si>
    <t>3.3.28.1</t>
  </si>
  <si>
    <t>Lento.</t>
  </si>
  <si>
    <t>3.3.28.2</t>
  </si>
  <si>
    <t>Medio.</t>
  </si>
  <si>
    <t>3.3.28.3</t>
  </si>
  <si>
    <t>Rapido.</t>
  </si>
  <si>
    <t>3.3.29.0</t>
  </si>
  <si>
    <t>3.3.29.1</t>
  </si>
  <si>
    <t>Massa volumica 1100 kg/mc.</t>
  </si>
  <si>
    <t>3.3.29.2</t>
  </si>
  <si>
    <t>Massa volumica 1200 kg/mc.</t>
  </si>
  <si>
    <t>3.3.29.3</t>
  </si>
  <si>
    <t>Massa volumica 1300 kg/mc.</t>
  </si>
  <si>
    <t>3.3.29.4</t>
  </si>
  <si>
    <t>Massa volumica 1400 kg/mc.</t>
  </si>
  <si>
    <t>3.3.29.5</t>
  </si>
  <si>
    <t>Massa volumica 1500 kg/mc.</t>
  </si>
  <si>
    <t>3.3.29.6</t>
  </si>
  <si>
    <t>Massa volumica 1600 kg/mc.</t>
  </si>
  <si>
    <t>3.3.29.7</t>
  </si>
  <si>
    <t>Massa volumica 1700 kg/mc.</t>
  </si>
  <si>
    <t>3.3.31.0</t>
  </si>
  <si>
    <t>3.3.31.1</t>
  </si>
  <si>
    <t>3.3.31.2</t>
  </si>
  <si>
    <t>3.3.31.3</t>
  </si>
  <si>
    <t>3.3.35.0</t>
  </si>
  <si>
    <t>3.3.35.1</t>
  </si>
  <si>
    <t>Per getto di opere in elevazione quali travi, pilastri, solette e similari di spessore superiore o uguale a cm 15.</t>
  </si>
  <si>
    <t>3.3.35.2</t>
  </si>
  <si>
    <t>Per getto di muri continui in elevazione o di sostegno, pareti con superficie esterna sia a piombo che a scarpa, rettilinea o curva, di spessore superiore o uguale a cm 15.</t>
  </si>
  <si>
    <t>3.3.35.3</t>
  </si>
  <si>
    <t>Per getto di strutture sottili in elevazione dello spessore inferiore a cm 15.</t>
  </si>
  <si>
    <t>3.3.35.4</t>
  </si>
  <si>
    <t>Per getti orizzontali armati di solai in lamiera zincata pressopiegata collaborante. E’ esclusa la lamiera.</t>
  </si>
  <si>
    <t>3.3.70</t>
  </si>
  <si>
    <t>3.3.80</t>
  </si>
  <si>
    <t>dmc</t>
  </si>
  <si>
    <t>3.3.90</t>
  </si>
  <si>
    <t>3.3.120</t>
  </si>
  <si>
    <t>3.3.130.0</t>
  </si>
  <si>
    <t>3.3.130.1</t>
  </si>
  <si>
    <t>Per muri di sostegno e fondazioni.</t>
  </si>
  <si>
    <t>3.3.130.2</t>
  </si>
  <si>
    <t>Per strutture in elevazione quali pilastri, travi fino ad una luce di m. 10, pareti anche sottili e simili.</t>
  </si>
  <si>
    <t>3.3.130.3</t>
  </si>
  <si>
    <t>Per particolari forme geometriche anche curvilinee, elementi a sbalzo e rampe scale.</t>
  </si>
  <si>
    <t>3.3.140</t>
  </si>
  <si>
    <t>3.4.60</t>
  </si>
  <si>
    <t>3.4.70</t>
  </si>
  <si>
    <t>3.4.80</t>
  </si>
  <si>
    <t>3.4.120</t>
  </si>
  <si>
    <t>3.4.130</t>
  </si>
  <si>
    <t>3.4.140</t>
  </si>
  <si>
    <t>3.4.150</t>
  </si>
  <si>
    <t>3.4.160</t>
  </si>
  <si>
    <t>3.4.170</t>
  </si>
  <si>
    <t>3.4.180</t>
  </si>
  <si>
    <t>3.4.190</t>
  </si>
  <si>
    <t>3.4.200</t>
  </si>
  <si>
    <t>3.4.210</t>
  </si>
  <si>
    <t>3.4.220</t>
  </si>
  <si>
    <t>3.4.230.0</t>
  </si>
  <si>
    <t>3.4.230.1</t>
  </si>
  <si>
    <t>Fibre sintetiche.</t>
  </si>
  <si>
    <t>3.4.230.2</t>
  </si>
  <si>
    <t>Fibre in acciaio.</t>
  </si>
  <si>
    <t>3.4.230.3</t>
  </si>
  <si>
    <t>Fibre sintetiche strutturali.</t>
  </si>
  <si>
    <t>3.4.230.4</t>
  </si>
  <si>
    <t>Agente espansivo.</t>
  </si>
  <si>
    <t>3.4.230.5</t>
  </si>
  <si>
    <t>Pigmenti colorati.</t>
  </si>
  <si>
    <t>3.5.20</t>
  </si>
  <si>
    <t>3.5.30</t>
  </si>
  <si>
    <t>3.5.40</t>
  </si>
  <si>
    <t>3.5.50</t>
  </si>
  <si>
    <t>3.5.60</t>
  </si>
  <si>
    <t>3.5.70</t>
  </si>
  <si>
    <t>3.6.10.0</t>
  </si>
  <si>
    <t>3.6.10.1</t>
  </si>
  <si>
    <t>Con blocchetti a camera d'aria, ciascuno di superficie fino a cmq 600 e di spessore oltre mm 60 e fino a mm 80.</t>
  </si>
  <si>
    <t>3.6.10.2</t>
  </si>
  <si>
    <t>Con blocchetti a camera d'aria colorati, ciascuno fino a cmq 600 e di spessore fino a mm 80.</t>
  </si>
  <si>
    <t>3.6.20</t>
  </si>
  <si>
    <t>3.6.30.0</t>
  </si>
  <si>
    <t>3.6.30.1</t>
  </si>
  <si>
    <t>Con diffusori semplici a piastra di spessore da mm 55 ciascuno e di lato fino a mm 150.</t>
  </si>
  <si>
    <t>3.6.30.2</t>
  </si>
  <si>
    <t>Con diffusori semplici a tazza di spessore fino a mm 70 a pianta quadrata o circolare e di diametro o lato fino a mm 200.</t>
  </si>
  <si>
    <t>3.6.30.3</t>
  </si>
  <si>
    <t>Con blocchetti a camera d'aria circolari o quadrati, di diametro o di lato fino a mm 150 e spessore mm 105.</t>
  </si>
  <si>
    <t>3.6.30.4</t>
  </si>
  <si>
    <t>Con blocchetti a camera d'aria circolari o quadrati di diametro o lato oltre mm 200 e spessore oltre mm 80.E175</t>
  </si>
  <si>
    <t>4.1.10</t>
  </si>
  <si>
    <t>4.1.20</t>
  </si>
  <si>
    <t>4.1.21</t>
  </si>
  <si>
    <t>4.1.22</t>
  </si>
  <si>
    <t>4.1.30</t>
  </si>
  <si>
    <t>4.1.31</t>
  </si>
  <si>
    <t>4.1.32</t>
  </si>
  <si>
    <t>4.1.40</t>
  </si>
  <si>
    <t>4.1.41</t>
  </si>
  <si>
    <t>4.1.42</t>
  </si>
  <si>
    <t>4.1.50.0</t>
  </si>
  <si>
    <t>4.1.50.1</t>
  </si>
  <si>
    <t>Su muratura in pietrame e mattoni.</t>
  </si>
  <si>
    <t>4.1.50.2</t>
  </si>
  <si>
    <t>Su muratura in tufo.</t>
  </si>
  <si>
    <t>4.1.51</t>
  </si>
  <si>
    <t>4.1.52</t>
  </si>
  <si>
    <t>4.1.60</t>
  </si>
  <si>
    <t>4.1.70.0</t>
  </si>
  <si>
    <t>4.1.70.1</t>
  </si>
  <si>
    <t>Muratura in conci di pietra squadrata o a spigolo vivo.</t>
  </si>
  <si>
    <t>4.1.70.2</t>
  </si>
  <si>
    <t>Muratura mista in conci e mattoni laterizi.</t>
  </si>
  <si>
    <t>4.1.70.3</t>
  </si>
  <si>
    <t>Muratura in laterizi.</t>
  </si>
  <si>
    <t>4.1.71</t>
  </si>
  <si>
    <t>4.1.72</t>
  </si>
  <si>
    <t>4.1.80.0</t>
  </si>
  <si>
    <t>4.1.80.1</t>
  </si>
  <si>
    <t>In mattoni comuni.</t>
  </si>
  <si>
    <t>4.1.80.2</t>
  </si>
  <si>
    <t>In mattoni antichi.</t>
  </si>
  <si>
    <t>4.1.80.3</t>
  </si>
  <si>
    <t>In pietra rasa e teste scoperte ovvero in ciottolato.</t>
  </si>
  <si>
    <t>4.1.80.4</t>
  </si>
  <si>
    <t>In pietra squadrata a corsi quasi regolari.</t>
  </si>
  <si>
    <t>4.1.80.5</t>
  </si>
  <si>
    <t>In pietra squadrata regolare.</t>
  </si>
  <si>
    <t>4.1.81</t>
  </si>
  <si>
    <t>4.1.82</t>
  </si>
  <si>
    <t>4.1.90</t>
  </si>
  <si>
    <t>4.1.91</t>
  </si>
  <si>
    <t>4.1.92</t>
  </si>
  <si>
    <t>4.1.100</t>
  </si>
  <si>
    <t>4.1.101</t>
  </si>
  <si>
    <t>4.1.102</t>
  </si>
  <si>
    <t>4.1.110.0</t>
  </si>
  <si>
    <t>4.1.110.1</t>
  </si>
  <si>
    <t>4.1.110.2</t>
  </si>
  <si>
    <t>In mattoni di tipo antico.</t>
  </si>
  <si>
    <t>4.1.110.3</t>
  </si>
  <si>
    <t>In mattoni antichi di recupero.</t>
  </si>
  <si>
    <t>4.1.110.4</t>
  </si>
  <si>
    <t>In pietra rasa e teste scoperte.</t>
  </si>
  <si>
    <t>4.1.110.5</t>
  </si>
  <si>
    <t>4.1.110.6</t>
  </si>
  <si>
    <t>4.1.111</t>
  </si>
  <si>
    <t>4.1.112</t>
  </si>
  <si>
    <t>4.1.120</t>
  </si>
  <si>
    <t>4.1.121</t>
  </si>
  <si>
    <t>4.1.122</t>
  </si>
  <si>
    <t>4.1.130</t>
  </si>
  <si>
    <t>4.1.131</t>
  </si>
  <si>
    <t>4.1.132</t>
  </si>
  <si>
    <t>4.1.140</t>
  </si>
  <si>
    <t>4.1.150</t>
  </si>
  <si>
    <t>4.1.160.0</t>
  </si>
  <si>
    <t>4.1.160.1</t>
  </si>
  <si>
    <t>Con tamponatura esterna in mattoni pieni e interna in forati di cm 12.</t>
  </si>
  <si>
    <t>4.1.160.2</t>
  </si>
  <si>
    <t>Con tamponatura esterna in mattoni pieni e interna in foratini di cm 8.</t>
  </si>
  <si>
    <t>4.1.160.3</t>
  </si>
  <si>
    <t>Con tamponatura esterna in forati di tipo pesante di cm 12 e interna di cm 8.</t>
  </si>
  <si>
    <t>4.1.161</t>
  </si>
  <si>
    <t>4.1.162</t>
  </si>
  <si>
    <t>4.1.170.0</t>
  </si>
  <si>
    <t>4.1.170.1</t>
  </si>
  <si>
    <t>In fibra di carbonio - primo strato.</t>
  </si>
  <si>
    <t>4.1.170.2</t>
  </si>
  <si>
    <t>In fibra di carbonio - per ogni strato successivo al primo.</t>
  </si>
  <si>
    <t>4.1.170.3</t>
  </si>
  <si>
    <t>In fibra di vetro - primo strato.</t>
  </si>
  <si>
    <t>4.1.170.4</t>
  </si>
  <si>
    <t>In fibra di vetro - per ogni strato successivo al primo.</t>
  </si>
  <si>
    <t>4.1.170.5</t>
  </si>
  <si>
    <t>In fibra  aramidica - primo strato.</t>
  </si>
  <si>
    <t>4.1.170.6</t>
  </si>
  <si>
    <t>In fibra  aramidica - per ogni strato successivo al primo.</t>
  </si>
  <si>
    <t>4.1.180.0</t>
  </si>
  <si>
    <t>4.1.180.1</t>
  </si>
  <si>
    <t>Barre in fibra di carbonio - diametro mm 8.</t>
  </si>
  <si>
    <t>4.1.180.2</t>
  </si>
  <si>
    <t>Barre in fibra di carbonio - diametro mm 10.</t>
  </si>
  <si>
    <t>4.1.180.3</t>
  </si>
  <si>
    <t>Barre in fibra di carbonio - diametro mm 12.</t>
  </si>
  <si>
    <t>4.1.180.4</t>
  </si>
  <si>
    <t>Barre in fibra di vetro - diametro mm 10.</t>
  </si>
  <si>
    <t>4.1.180.5</t>
  </si>
  <si>
    <t>Barre in fibra di vetro - diametro mm 12.</t>
  </si>
  <si>
    <t>4.1.180.6</t>
  </si>
  <si>
    <t>Barre in fibra aramidica - diametro mm 10.</t>
  </si>
  <si>
    <t>4.1.180.7</t>
  </si>
  <si>
    <t>Barre in fibra aramidica - diametro mm 12.</t>
  </si>
  <si>
    <t>4.1.190.0</t>
  </si>
  <si>
    <t>4.1.190.1</t>
  </si>
  <si>
    <t>4.1.190.2</t>
  </si>
  <si>
    <t>4.2.10.0</t>
  </si>
  <si>
    <t>4.2.10.1</t>
  </si>
  <si>
    <t>Architravi in c.a. prefabbricati.</t>
  </si>
  <si>
    <t>4.2.10.2</t>
  </si>
  <si>
    <t>Architravi in c.a. realizzati in opera.</t>
  </si>
  <si>
    <t>4.2.10.3</t>
  </si>
  <si>
    <t>Architravi in putrelle in ferro.</t>
  </si>
  <si>
    <t>4.2.10.4</t>
  </si>
  <si>
    <t>Architravi in putrelle in ferro e tiranti di collegamento.</t>
  </si>
  <si>
    <t>4.2.10.5</t>
  </si>
  <si>
    <t>Architravi in legno di essenza dura.</t>
  </si>
  <si>
    <t>4.2.20</t>
  </si>
  <si>
    <t>4.2.30.0</t>
  </si>
  <si>
    <t>4.2.30.1</t>
  </si>
  <si>
    <t>Su muratura di mattoni.</t>
  </si>
  <si>
    <t>4.2.30.2</t>
  </si>
  <si>
    <t>Su muratura di pietrame.</t>
  </si>
  <si>
    <t>4.2.40.0</t>
  </si>
  <si>
    <t>4.2.40.1</t>
  </si>
  <si>
    <t>Su murature laterizie.</t>
  </si>
  <si>
    <t>4.2.40.2</t>
  </si>
  <si>
    <t>Su murature di pietrame o miste.</t>
  </si>
  <si>
    <t>4.2.50.0</t>
  </si>
  <si>
    <t>4.2.50.1</t>
  </si>
  <si>
    <t>4.2.50.2</t>
  </si>
  <si>
    <t>4.2.50.3</t>
  </si>
  <si>
    <t>4.2.50.4</t>
  </si>
  <si>
    <t>4.2.50.5</t>
  </si>
  <si>
    <t>4.2.50.6</t>
  </si>
  <si>
    <t>4.2.60.0</t>
  </si>
  <si>
    <t>4.2.60.1</t>
  </si>
  <si>
    <t>4.2.60.2</t>
  </si>
  <si>
    <t>4.2.60.3</t>
  </si>
  <si>
    <t>4.2.70.0</t>
  </si>
  <si>
    <t>4.2.70.1</t>
  </si>
  <si>
    <t>4.2.70.2</t>
  </si>
  <si>
    <t>4.2.70.3</t>
  </si>
  <si>
    <t>4.2.70.4</t>
  </si>
  <si>
    <t>4.3.10</t>
  </si>
  <si>
    <t>4.3.20</t>
  </si>
  <si>
    <t>4.3.30</t>
  </si>
  <si>
    <t>4.3.40</t>
  </si>
  <si>
    <t>4.3.50</t>
  </si>
  <si>
    <t>4.4.10.0</t>
  </si>
  <si>
    <t>4.4.10.1</t>
  </si>
  <si>
    <t>Con applicazione su una sola faccia della muratura.</t>
  </si>
  <si>
    <t>4.4.10.2</t>
  </si>
  <si>
    <t>Con applicazione su entrambe le facce.</t>
  </si>
  <si>
    <t>4.4.20.0</t>
  </si>
  <si>
    <t>4.4.20.1</t>
  </si>
  <si>
    <t>Consolidamento di strutture murarie a sacco fino allo spessore medio di cm 50.</t>
  </si>
  <si>
    <t>4.4.20.2</t>
  </si>
  <si>
    <t>Consolidamento di strutture murarie a sacco, spessore da cm 51 e fino a cm 70.</t>
  </si>
  <si>
    <t>4.4.20.3</t>
  </si>
  <si>
    <t>Consolidamento di strutture murarie a sacco, spessore da cm 70 e fino a cm 100.</t>
  </si>
  <si>
    <t>4.4.30</t>
  </si>
  <si>
    <t>4.4.40.0</t>
  </si>
  <si>
    <t>4.4.40.1</t>
  </si>
  <si>
    <t>Fori in murature di tufo.</t>
  </si>
  <si>
    <t>4.4.40.2</t>
  </si>
  <si>
    <t>Fori in murature di mattoni.</t>
  </si>
  <si>
    <t>4.4.40.3</t>
  </si>
  <si>
    <t>Fori in murature di pietrame e/o conglomerati cementizi  non armati.</t>
  </si>
  <si>
    <t>4.4.50.0</t>
  </si>
  <si>
    <t>4.4.50.1</t>
  </si>
  <si>
    <t>Perfori in murature in tufo.</t>
  </si>
  <si>
    <t>4.4.50.2</t>
  </si>
  <si>
    <t>Perfori in murature in mattoni.</t>
  </si>
  <si>
    <t>4.4.50.3</t>
  </si>
  <si>
    <t>Perfori in murature in pietrame e conglomerati cementizi non armati.</t>
  </si>
  <si>
    <t>4.4.60.0</t>
  </si>
  <si>
    <t>4.4.60.1</t>
  </si>
  <si>
    <t>Murature in tufo.</t>
  </si>
  <si>
    <t>4.4.60.2</t>
  </si>
  <si>
    <t>Murature in mattoni.</t>
  </si>
  <si>
    <t>4.4.60.3</t>
  </si>
  <si>
    <t>Murature in pietrame e conglomerati cementizi non armati.</t>
  </si>
  <si>
    <t>4.4.70.0</t>
  </si>
  <si>
    <t>4.4.70.1</t>
  </si>
  <si>
    <t>Iniezioni per perfori fino a mm 25.</t>
  </si>
  <si>
    <t>4.4.70.2</t>
  </si>
  <si>
    <t>Iniezioni per perfori da mm 26 a mm 37.</t>
  </si>
  <si>
    <t>4.4.70.3</t>
  </si>
  <si>
    <t>Iniezioni per perfori oltre i mm 37 e fino a mm 45.</t>
  </si>
  <si>
    <t>4.4.70.4</t>
  </si>
  <si>
    <t>Iniezioni per perfori oltre i mm 45 e fino a mm 65.</t>
  </si>
  <si>
    <t>4.4.80.0</t>
  </si>
  <si>
    <t>4.4.80.1</t>
  </si>
  <si>
    <t>4.4.80.2</t>
  </si>
  <si>
    <t>Iniezioni per perfori da mm 26 e mm 37.</t>
  </si>
  <si>
    <t>4.4.90.0</t>
  </si>
  <si>
    <t>4.4.90.1</t>
  </si>
  <si>
    <t>4.4.90.2</t>
  </si>
  <si>
    <t>4.4.100.0</t>
  </si>
  <si>
    <t>4.4.100.1</t>
  </si>
  <si>
    <t>Iniezioni in perfori fino a mm 25.</t>
  </si>
  <si>
    <t>4.4.100.2</t>
  </si>
  <si>
    <t>4.4.110</t>
  </si>
  <si>
    <t>4.4.120</t>
  </si>
  <si>
    <t>4.4.130</t>
  </si>
  <si>
    <t>4.5.10</t>
  </si>
  <si>
    <t>4.5.20</t>
  </si>
  <si>
    <t>4.5.30</t>
  </si>
  <si>
    <t>4.5.40</t>
  </si>
  <si>
    <t>4.6.10</t>
  </si>
  <si>
    <t>4.6.11</t>
  </si>
  <si>
    <t>4.6.12</t>
  </si>
  <si>
    <t>4.6.20</t>
  </si>
  <si>
    <t>4.6.30</t>
  </si>
  <si>
    <t>4.6.31</t>
  </si>
  <si>
    <t>4.6.32</t>
  </si>
  <si>
    <t>4.6.40</t>
  </si>
  <si>
    <t>4.6.41</t>
  </si>
  <si>
    <t>4.6.42</t>
  </si>
  <si>
    <t>4.6.50</t>
  </si>
  <si>
    <t>4.6.51</t>
  </si>
  <si>
    <t>4.6.52</t>
  </si>
  <si>
    <t>4.6.60.0</t>
  </si>
  <si>
    <t>4.6.60.1</t>
  </si>
  <si>
    <t>4.6.60.2</t>
  </si>
  <si>
    <t>4.6.60.3</t>
  </si>
  <si>
    <t xml:space="preserve">In fibra di vetro - primo strato. </t>
  </si>
  <si>
    <t>4.6.60.4</t>
  </si>
  <si>
    <t>4.6.60.5</t>
  </si>
  <si>
    <t>In fibra aramidica - primo strato.</t>
  </si>
  <si>
    <t>4.6.60.6</t>
  </si>
  <si>
    <t>In fibra aramidica - per ogni strato successivo al primo.</t>
  </si>
  <si>
    <t>4.7.10.0</t>
  </si>
  <si>
    <t>4.7.10.1</t>
  </si>
  <si>
    <t>Lesioni capillari.</t>
  </si>
  <si>
    <t>4.7.10.2</t>
  </si>
  <si>
    <t>Lesioni medio-grosse.</t>
  </si>
  <si>
    <t>4.7.20</t>
  </si>
  <si>
    <t>4.7.30</t>
  </si>
  <si>
    <t>4.7.40</t>
  </si>
  <si>
    <t>4.7.50</t>
  </si>
  <si>
    <t>4.7.60</t>
  </si>
  <si>
    <t>4.7.70</t>
  </si>
  <si>
    <t>4.7.80</t>
  </si>
  <si>
    <t>4.7.90.0</t>
  </si>
  <si>
    <t>4.7.90.1</t>
  </si>
  <si>
    <t>Fissato a cassero a secco.</t>
  </si>
  <si>
    <t>4.7.90.2</t>
  </si>
  <si>
    <t>Incollato.</t>
  </si>
  <si>
    <t>4.7.100.0</t>
  </si>
  <si>
    <t>4.7.100.1</t>
  </si>
  <si>
    <t>4.7.100.2</t>
  </si>
  <si>
    <t>4.7.110.0</t>
  </si>
  <si>
    <t>4.7.110.1</t>
  </si>
  <si>
    <t>In nastro di fibra di carbonio - primo strato.</t>
  </si>
  <si>
    <t>4.7.110.2</t>
  </si>
  <si>
    <t>In nastro di  fibra di carbonio - per ogni strato successivo al primo.</t>
  </si>
  <si>
    <t>4.7.110.3</t>
  </si>
  <si>
    <t>In lamelle di fibra di carbonio - dimensioni bxs mm 80x1,2.</t>
  </si>
  <si>
    <t>4.7.110.4</t>
  </si>
  <si>
    <t>In lamelle di fibra di carbonio - dimensioni bxs mm 80x1,4.</t>
  </si>
  <si>
    <t>4.7.110.5</t>
  </si>
  <si>
    <t>In lamelle di fibra di carbonio - dimensioni bxs mm 100x1,2.</t>
  </si>
  <si>
    <t>4.7.110.6</t>
  </si>
  <si>
    <t>In lamelle di fibra di carbonio - dimensioni bxs mm 100x1,4.</t>
  </si>
  <si>
    <t>4.7.110.7</t>
  </si>
  <si>
    <t>In lamelle di fibra di carbonio - dimensioni bxs mm 120x1,2.</t>
  </si>
  <si>
    <t>4.7.110.8</t>
  </si>
  <si>
    <t>In lamelle di fibra di carbonio - dimensioni bxs mm 120x1,4.</t>
  </si>
  <si>
    <t>4.7.110.9</t>
  </si>
  <si>
    <t>In fibra aramidica densità 220 g/mq - bidirezionale - primo strato.</t>
  </si>
  <si>
    <t>4.7.110.10</t>
  </si>
  <si>
    <t>In fibra aramidica densità 220 g/mq - bidirezionale - per ogni strato successivo al primo.</t>
  </si>
  <si>
    <t>4.7.120.0</t>
  </si>
  <si>
    <t>4.7.120.1</t>
  </si>
  <si>
    <t>4.7.120.2</t>
  </si>
  <si>
    <t>4.7.120.3</t>
  </si>
  <si>
    <t>4.7.120.4</t>
  </si>
  <si>
    <t>4.7.120.5</t>
  </si>
  <si>
    <t>4.7.120.6</t>
  </si>
  <si>
    <t>4.7.130.0</t>
  </si>
  <si>
    <t>4.7.130.1</t>
  </si>
  <si>
    <t>In fibra di carbonio-strato unico.</t>
  </si>
  <si>
    <t>4.7.130.2</t>
  </si>
  <si>
    <t>In fibra aramidica-strato unico.</t>
  </si>
  <si>
    <t>4.7.140</t>
  </si>
  <si>
    <t>4.7.150</t>
  </si>
  <si>
    <t>4.8.10</t>
  </si>
  <si>
    <t>4.8.11</t>
  </si>
  <si>
    <t>4.8.20</t>
  </si>
  <si>
    <t>4.8.30</t>
  </si>
  <si>
    <t>4.8.40</t>
  </si>
  <si>
    <t>4.8.50.0</t>
  </si>
  <si>
    <t>4.8.50.1</t>
  </si>
  <si>
    <t>Recupero funzionalità statica in beton di sezioni maggiori o uguali a cmq 250;</t>
  </si>
  <si>
    <t>4.8.50.2</t>
  </si>
  <si>
    <t>Recupero della funzionalità statica in beton di sezioni minori a cmq 250.</t>
  </si>
  <si>
    <t>4.8.60.0</t>
  </si>
  <si>
    <t>4.8.60.1</t>
  </si>
  <si>
    <t>Per barre di diametri da mm 12 a mm 16.</t>
  </si>
  <si>
    <t>4.8.60.2</t>
  </si>
  <si>
    <t>Per barre di diametri da mm 18 a mm 20.</t>
  </si>
  <si>
    <t>4.8.60.3</t>
  </si>
  <si>
    <t>Per barre di diametri da mm 22 a mm 26.</t>
  </si>
  <si>
    <t>4.8.70.0</t>
  </si>
  <si>
    <t>4.8.70.1</t>
  </si>
  <si>
    <t>Per barre del diametro di mm 16 della lunghezza massima  di cm 30.</t>
  </si>
  <si>
    <t>4.8.70.2</t>
  </si>
  <si>
    <t>Per barre del diametro di mm 20 della lunghezza massima di cm 40.</t>
  </si>
  <si>
    <t>4.8.80</t>
  </si>
  <si>
    <t>4.8.90</t>
  </si>
  <si>
    <t>4.8.100</t>
  </si>
  <si>
    <t>4.8.110</t>
  </si>
  <si>
    <t>4.8.120</t>
  </si>
  <si>
    <t>4.8.130</t>
  </si>
  <si>
    <t>4.8.140</t>
  </si>
  <si>
    <t>4.8.150</t>
  </si>
  <si>
    <t>4.8.151</t>
  </si>
  <si>
    <t>4.8.160</t>
  </si>
  <si>
    <t>4.8.161</t>
  </si>
  <si>
    <t>4.8.170.0</t>
  </si>
  <si>
    <t>4.8.170.1</t>
  </si>
  <si>
    <t>Con spianamento fino al piano superiore del profilato in conglomerato alleggerito.</t>
  </si>
  <si>
    <t>4.8.170.2</t>
  </si>
  <si>
    <t>Con semplice tavellonato.</t>
  </si>
  <si>
    <t>4.8.170.3</t>
  </si>
  <si>
    <t>Con doppio tavellonato e camera d’aria.</t>
  </si>
  <si>
    <t>4.9.10</t>
  </si>
  <si>
    <t>4.9.20.0</t>
  </si>
  <si>
    <t>4.9.20.1</t>
  </si>
  <si>
    <t>Tetto alla "marsigliese".</t>
  </si>
  <si>
    <t>4.9.20.2</t>
  </si>
  <si>
    <t>Tetto alla "romana".</t>
  </si>
  <si>
    <t>4.9.30.0</t>
  </si>
  <si>
    <t>4.9.30.1</t>
  </si>
  <si>
    <t>Con pianelle.</t>
  </si>
  <si>
    <t>4.9.30.2</t>
  </si>
  <si>
    <t>Con tavelle.</t>
  </si>
  <si>
    <t>4.9.30.3</t>
  </si>
  <si>
    <t>Con pianelle e calce idraulica naturale dosata a  q.li 3,5 di calce.</t>
  </si>
  <si>
    <t>4.9.30.4</t>
  </si>
  <si>
    <t>Con pianelle e cemento bianco dosato a  q.li 3 di cemento 325.</t>
  </si>
  <si>
    <t>4.9.30.5</t>
  </si>
  <si>
    <t>Con tavelle e calce idraulica naturale dosata a  q.li 3,5 di calce.</t>
  </si>
  <si>
    <t>4.9.30.6</t>
  </si>
  <si>
    <t>Con tavelle e cemento bianco dosato a  q.li 3 di cemento 325.</t>
  </si>
  <si>
    <t>4.9.40.0</t>
  </si>
  <si>
    <t>4.9.40.1</t>
  </si>
  <si>
    <t>Riparazione di manto di copertura con sostituzione fino al 20% di tegole nuove.</t>
  </si>
  <si>
    <t>4.9.40.2</t>
  </si>
  <si>
    <t>Riparazione di manto di copertura con sostituzione fino al 40% di tegole nuove.</t>
  </si>
  <si>
    <t>4.9.40.3</t>
  </si>
  <si>
    <t>Riparazione di manto di copertura con sostituzione fino al 60% di tegole nuove.</t>
  </si>
  <si>
    <t>4.9.50.0</t>
  </si>
  <si>
    <t>4.9.50.1</t>
  </si>
  <si>
    <t>4.9.50.2</t>
  </si>
  <si>
    <t>4.9.50.3</t>
  </si>
  <si>
    <t>4.9.60.0</t>
  </si>
  <si>
    <t>4.9.60.1</t>
  </si>
  <si>
    <t>Riparazione di manto di copertura con sostituzione fino al 20% di coppi..</t>
  </si>
  <si>
    <t>4.9.60.2</t>
  </si>
  <si>
    <t>Riparazione di manto di copertura con sostituzione fino al 40% di coppi.</t>
  </si>
  <si>
    <t>4.9.60.3</t>
  </si>
  <si>
    <t>Riparazione di manto di copertura con sostituzione fino al 60% di coppi.</t>
  </si>
  <si>
    <t>4.9.70.0</t>
  </si>
  <si>
    <t>4.9.70.1</t>
  </si>
  <si>
    <t>Riparazione di manto di copertura con sostituzione fino al 20% di embrici e coppi.</t>
  </si>
  <si>
    <t>4.9.70.2</t>
  </si>
  <si>
    <t>Riparazione di manto di copertura con sostituzione fino al 40% di embrici e coppi.</t>
  </si>
  <si>
    <t>4.9.70.3</t>
  </si>
  <si>
    <t>Riparazione di manto di copertura con sostituzione fino al 60% di embrici e coppi.</t>
  </si>
  <si>
    <t>4.9.90</t>
  </si>
  <si>
    <t>4.9.100</t>
  </si>
  <si>
    <t>4.9.101</t>
  </si>
  <si>
    <t>4.10.10</t>
  </si>
  <si>
    <t>4.10.20</t>
  </si>
  <si>
    <t>4.10.30.0</t>
  </si>
  <si>
    <t>4.10.30.1</t>
  </si>
  <si>
    <t>All'interno, resistente alla controspinta fino a 1 atm, su supporti in calcestruzzo, con dosaggio di Kg 3,5 al metro quadrato di prodotto compresa preparazione di zone incoerenti, ferri passanti, riprese di getto.</t>
  </si>
  <si>
    <t>4.10.30.2</t>
  </si>
  <si>
    <t>All'esterno su supporti in calcestruzzo o intonaci cementizi, da interrare, mediante l'impiego di cemento speciale in grado di resistere al rinterro con dosaggio di Kg 1,5/2,5 al metro quadrato compresa preparazione di zone incoerenti, ferri passanti, riprese di getto etc.</t>
  </si>
  <si>
    <t>4.10.40</t>
  </si>
  <si>
    <t>4.10.50</t>
  </si>
  <si>
    <t>4.10.60</t>
  </si>
  <si>
    <t>4.10.70</t>
  </si>
  <si>
    <t>4.10.80</t>
  </si>
  <si>
    <t>4.10.90</t>
  </si>
  <si>
    <t>4.10.100</t>
  </si>
  <si>
    <t>4.10.110</t>
  </si>
  <si>
    <t>4.10.120</t>
  </si>
  <si>
    <t>4.10.130</t>
  </si>
  <si>
    <t>4.10.140</t>
  </si>
  <si>
    <t>4.10.150</t>
  </si>
  <si>
    <t>4.10.160</t>
  </si>
  <si>
    <t>4.10.170</t>
  </si>
  <si>
    <t>4.10.171</t>
  </si>
  <si>
    <t>4.10.172</t>
  </si>
  <si>
    <t>4.10.180.0</t>
  </si>
  <si>
    <t>4.10.180.1</t>
  </si>
  <si>
    <t>Coppi, embrici e tegole.</t>
  </si>
  <si>
    <t>4.10.180.2</t>
  </si>
  <si>
    <t>Pianelle.</t>
  </si>
  <si>
    <t>4.10.180.3</t>
  </si>
  <si>
    <t>Mattoni.</t>
  </si>
  <si>
    <t>4.10.180.4</t>
  </si>
  <si>
    <t>Conci in pietra.</t>
  </si>
  <si>
    <t>4.10.180.5</t>
  </si>
  <si>
    <t>Travi principali e secondarie, travetti, architravi, etc. in legno.</t>
  </si>
  <si>
    <t>5.1.10.0</t>
  </si>
  <si>
    <t>5.1.10.1</t>
  </si>
  <si>
    <t>Per luci nette fino a m 5,00.</t>
  </si>
  <si>
    <t>5.1.10.2</t>
  </si>
  <si>
    <t>Per luci nette da m 5,01 a m 5,50.</t>
  </si>
  <si>
    <t>5.1.10.3</t>
  </si>
  <si>
    <t>Per luci nette da m 5,51 a m 6,00.</t>
  </si>
  <si>
    <t>5.1.10.4</t>
  </si>
  <si>
    <t>Per luci nette da m 6,01 a m 6,50.</t>
  </si>
  <si>
    <t>5.1.10.5</t>
  </si>
  <si>
    <t>Per luci nette da m 6,51 a m 7,00.</t>
  </si>
  <si>
    <t>5.1.20.0</t>
  </si>
  <si>
    <t>5.1.20.1</t>
  </si>
  <si>
    <t>5.1.20.2</t>
  </si>
  <si>
    <t>5.1.20.3</t>
  </si>
  <si>
    <t>5.1.20.4</t>
  </si>
  <si>
    <t>5.1.20.5</t>
  </si>
  <si>
    <t>5.1.30.0</t>
  </si>
  <si>
    <t>5.1.30.1</t>
  </si>
  <si>
    <t>5.1.30.2</t>
  </si>
  <si>
    <t>5.1.30.3</t>
  </si>
  <si>
    <t>5.1.30.4</t>
  </si>
  <si>
    <t>5.1.30.5</t>
  </si>
  <si>
    <t>5.1.40.0</t>
  </si>
  <si>
    <t>5.1.40.1</t>
  </si>
  <si>
    <t>5.1.40.2</t>
  </si>
  <si>
    <t>5.1.40.3</t>
  </si>
  <si>
    <t>5.1.40.4</t>
  </si>
  <si>
    <t>5.1.40.5</t>
  </si>
  <si>
    <t>5.1.50.0</t>
  </si>
  <si>
    <t>5.1.50.1</t>
  </si>
  <si>
    <t>Spessore da cm 18-22 (sovraccarico totale massimo 700 Kg/mq).</t>
  </si>
  <si>
    <t>5.1.50.2</t>
  </si>
  <si>
    <t>Spessore da cm 25-28 (sovraccarico totale massimo 600 Kg/mq).</t>
  </si>
  <si>
    <t>5.1.50.3</t>
  </si>
  <si>
    <t>Spessore da cm 31-35 (sovraccarico totale massimo 500Kg/mq).</t>
  </si>
  <si>
    <t>5.1.50.4</t>
  </si>
  <si>
    <t>Spessore cm 38-40 (sovraccarico totale massimo 450 Kg/mq).</t>
  </si>
  <si>
    <t>5.1.60</t>
  </si>
  <si>
    <t>5.1.70</t>
  </si>
  <si>
    <t>5.1.80</t>
  </si>
  <si>
    <t>5.1.90.0</t>
  </si>
  <si>
    <t>5.1.90.1</t>
  </si>
  <si>
    <t>Compresa la fondazione dei muretti.</t>
  </si>
  <si>
    <t>5.1.90.2</t>
  </si>
  <si>
    <t>Poggiante su piano esistente.</t>
  </si>
  <si>
    <t>5.1.91.0</t>
  </si>
  <si>
    <t>5.1.91.1</t>
  </si>
  <si>
    <t>Elementi modulari altezza cm 12 - 13.</t>
  </si>
  <si>
    <t>5.1.91.2</t>
  </si>
  <si>
    <t>Elementi modulari altezza cm 16.</t>
  </si>
  <si>
    <t>5.1.91.3</t>
  </si>
  <si>
    <t>Elementi modulari altezza cm 27.</t>
  </si>
  <si>
    <t>5.1.91.4</t>
  </si>
  <si>
    <t>Elementi modulari altezza cm 40.</t>
  </si>
  <si>
    <t>5.1.91.5</t>
  </si>
  <si>
    <t>Elementi modulari altezza cm 45 - 50.</t>
  </si>
  <si>
    <t>5.1.92.0</t>
  </si>
  <si>
    <t>5.1.92.1</t>
  </si>
  <si>
    <t>Casseforme a perdere altezza cm 14 per casseri altezza cm 16.</t>
  </si>
  <si>
    <t>5.1.92.2</t>
  </si>
  <si>
    <t>Casseforme a perdere altezza cm 25 per casseri altezza cm 27.</t>
  </si>
  <si>
    <t>5.1.92.3</t>
  </si>
  <si>
    <t>Casseforme a perdere altezza cm 38 per casseri altezza cm 40.</t>
  </si>
  <si>
    <t>5.1.92.4</t>
  </si>
  <si>
    <t>Casseforme a perdere altezza cm 43-48 per casseri altezza cm 45-50.</t>
  </si>
  <si>
    <t>5.1.100</t>
  </si>
  <si>
    <t>5.1.110.0</t>
  </si>
  <si>
    <t>5.1.110.1</t>
  </si>
  <si>
    <t>Orditura principale e secondaria in legno abete e tavellonato.</t>
  </si>
  <si>
    <t>5.1.110.2</t>
  </si>
  <si>
    <t>Orditura principale e secondaria in legno castagno e tavellonato.</t>
  </si>
  <si>
    <t>5.1.110.3</t>
  </si>
  <si>
    <t>Orditura principale, secondaria e tavolato in legno abete, oppure pianellato nuovo.</t>
  </si>
  <si>
    <t>5.1.110.4</t>
  </si>
  <si>
    <t>Orditura principale, secondaria e tavolato in legno castagno oppure pianellato nuovo.</t>
  </si>
  <si>
    <t>5.1.111.0</t>
  </si>
  <si>
    <t>5.1.111.1</t>
  </si>
  <si>
    <t>Orditura principale e secondaria in legno abete e tavolato, soletta con cemento bianco.</t>
  </si>
  <si>
    <t>5.1.111.2</t>
  </si>
  <si>
    <t>Orditura principale e secondaria in legno castagno e tavolato, soletta con cemento bianco.</t>
  </si>
  <si>
    <t>5.1.111.3</t>
  </si>
  <si>
    <t>Orditura principale e secondaria in legno abete e tavolato, soletta con calce idraulica naturale.</t>
  </si>
  <si>
    <t>5.1.111.4</t>
  </si>
  <si>
    <t>Orditura principale e secondaria in legno castagno e tavolato, soletta con calce idraulica naturale.</t>
  </si>
  <si>
    <t>5.1.111.5</t>
  </si>
  <si>
    <t>Orditura principale e secondaria in legno abete e pianellato nuovo, soletta con cemento bianco.</t>
  </si>
  <si>
    <t>5.1.111.6</t>
  </si>
  <si>
    <t>Orditura principale e secondaria in legno castagno e pianellato nuovo, soletta con cemento bianco.</t>
  </si>
  <si>
    <t>5.1.111.7</t>
  </si>
  <si>
    <t>Orditura principale e secondaria in legno abete e pianellato nuovo, soletta con calce idraulica naturale..</t>
  </si>
  <si>
    <t>5.1.111.8</t>
  </si>
  <si>
    <t>Orditura principale e secondaria in legno castagno e pianellato nuovo, soletta con calce idraulica naturale.</t>
  </si>
  <si>
    <t>5.1.112.0</t>
  </si>
  <si>
    <t>5.1.112.1</t>
  </si>
  <si>
    <t>Orditura principale, secondaria e tavolato di abete.</t>
  </si>
  <si>
    <t>5.1.112.2</t>
  </si>
  <si>
    <t>Orditura principale, secondaria e tavolato di castagno.</t>
  </si>
  <si>
    <t>5.1.113.0</t>
  </si>
  <si>
    <t>5.1.113.1</t>
  </si>
  <si>
    <t>Per luci fino da m. 3,00 a m. 5,00, spessore pannello cm. 20.</t>
  </si>
  <si>
    <t>5.1.113.2</t>
  </si>
  <si>
    <t>Per luci fino da m. 4,00 a m. 6,00, spessore pannello cm. 25.</t>
  </si>
  <si>
    <t>5.1.113.3</t>
  </si>
  <si>
    <t>Per luci fino da m. 4,00 a m. 6,00, spessore pannello cm. 30.</t>
  </si>
  <si>
    <t>5.1.120</t>
  </si>
  <si>
    <t>5.2.10.0</t>
  </si>
  <si>
    <t>5.2.10.1</t>
  </si>
  <si>
    <t>In legno di abete.</t>
  </si>
  <si>
    <t>5.2.10.2</t>
  </si>
  <si>
    <t>In legno di castagno.</t>
  </si>
  <si>
    <t>5.2.20.0</t>
  </si>
  <si>
    <t>5.2.20.1</t>
  </si>
  <si>
    <t>5.2.20.2</t>
  </si>
  <si>
    <t>5.2.30.0</t>
  </si>
  <si>
    <t>5.2.30.1</t>
  </si>
  <si>
    <t>5.2.30.2</t>
  </si>
  <si>
    <t>5.2.40.0</t>
  </si>
  <si>
    <t>5.2.40.1</t>
  </si>
  <si>
    <t>5.2.40.2</t>
  </si>
  <si>
    <t>5.2.50</t>
  </si>
  <si>
    <t>5.2.51</t>
  </si>
  <si>
    <t>5.2.52</t>
  </si>
  <si>
    <t>5.2.53</t>
  </si>
  <si>
    <t>5.2.54</t>
  </si>
  <si>
    <t>5.2.60</t>
  </si>
  <si>
    <t>5.2.70.0</t>
  </si>
  <si>
    <t>5.2.70.1</t>
  </si>
  <si>
    <t>Per sporto di gronda fino a cm 50.</t>
  </si>
  <si>
    <t>5.2.70.2</t>
  </si>
  <si>
    <t>Per sporto di gronda da cm 51 a cm 75.</t>
  </si>
  <si>
    <t>5.2.71.0</t>
  </si>
  <si>
    <t>5.2.71.1</t>
  </si>
  <si>
    <t>Con zampini in legno di pino nazionale.</t>
  </si>
  <si>
    <t>5.2.71.2</t>
  </si>
  <si>
    <t>Con zampini in legno di castagno.</t>
  </si>
  <si>
    <t>5.2.71.3</t>
  </si>
  <si>
    <t>Con zampini in calcestruzzo.</t>
  </si>
  <si>
    <t>5.2.80.0</t>
  </si>
  <si>
    <t>5.2.80.1</t>
  </si>
  <si>
    <t>Con schema statico semplice (travi semplicemente appoggiate, e simili).</t>
  </si>
  <si>
    <t>5.2.80.2</t>
  </si>
  <si>
    <t>Con schema statico complesso (travi reticolari, strutture curvilinee, telai spaziali e simili).</t>
  </si>
  <si>
    <t>5.2.81.0</t>
  </si>
  <si>
    <t>5.2.81.1</t>
  </si>
  <si>
    <t>Pannelli con spessore mm. 105, peso 28 Kg/mq.</t>
  </si>
  <si>
    <t>5.2.81.2</t>
  </si>
  <si>
    <t>Pannelli monolitici strutturali con spessore mm. 130 aventi strato di legno lamellare di mm. 15 su entrambi i lati, peso 30 Kg/mq, portanti fino a luci di ml. 5,00.</t>
  </si>
  <si>
    <t>5.2.81.3</t>
  </si>
  <si>
    <t xml:space="preserve">Pannelli con spessore mm. 105 con camera di ventilazione,  peso 28 Kg/mq. </t>
  </si>
  <si>
    <t>5.2.82</t>
  </si>
  <si>
    <t>5.2.83</t>
  </si>
  <si>
    <t>5.2.90</t>
  </si>
  <si>
    <t>5.2.100.0</t>
  </si>
  <si>
    <t>5.2.100.1</t>
  </si>
  <si>
    <t>Realizzato con pianelle di recupero comunque reperibili in cantiere.</t>
  </si>
  <si>
    <t>5.2.100.2</t>
  </si>
  <si>
    <t>Realizzato con tavelloni.</t>
  </si>
  <si>
    <t>5.2.100.3</t>
  </si>
  <si>
    <t>Realizzato con pianelle di recupero comunque non reperibili in cantiere.</t>
  </si>
  <si>
    <t>5.3.10</t>
  </si>
  <si>
    <t>5.3.20</t>
  </si>
  <si>
    <t>5.3.30</t>
  </si>
  <si>
    <t>5.3.40.0</t>
  </si>
  <si>
    <t>5.3.40.1</t>
  </si>
  <si>
    <t>Con coppi e sottocoppi.</t>
  </si>
  <si>
    <t>5.3.40.2</t>
  </si>
  <si>
    <t>Con coppi e sottocoppi anticati.</t>
  </si>
  <si>
    <t>5.3.40.3</t>
  </si>
  <si>
    <t>Con tegole e coppi.</t>
  </si>
  <si>
    <t>5.3.40.4</t>
  </si>
  <si>
    <t>Con tegole e coppi anticati.</t>
  </si>
  <si>
    <t>5.3.50</t>
  </si>
  <si>
    <t>5.3.60.0</t>
  </si>
  <si>
    <t>5.3.60.1</t>
  </si>
  <si>
    <t>Lamiere con spessore di 6/10 mm.</t>
  </si>
  <si>
    <t>5.3.60.2</t>
  </si>
  <si>
    <t>Lamiere con spessore di 7/10 mm.</t>
  </si>
  <si>
    <t>5.3.60.3</t>
  </si>
  <si>
    <t>Lamiere con spessore di 8/10 mm.</t>
  </si>
  <si>
    <t>5.3.60.4</t>
  </si>
  <si>
    <t>Maggiorazione per preverniciatura su ogni faccia.</t>
  </si>
  <si>
    <t>5.3.70.0</t>
  </si>
  <si>
    <t>5.3.70.1</t>
  </si>
  <si>
    <t>Artificiale.</t>
  </si>
  <si>
    <t>5.3.70.2</t>
  </si>
  <si>
    <t>Naturale.</t>
  </si>
  <si>
    <t>5.3.80</t>
  </si>
  <si>
    <t>5.3.100</t>
  </si>
  <si>
    <t>5.3.110</t>
  </si>
  <si>
    <t>5.4.10.0</t>
  </si>
  <si>
    <t>5.4.10.1</t>
  </si>
  <si>
    <t>Con guaina impermeabile costituita da fogli di cellulosa trattata ai sali di boro ed oli vegetali, con sovrapposizioni di almeno cm 20, fissati con nastri adesivi specifici all’uso. Sono inoltre comprese: le converse adesive adatte all’uso a tenuta stagna per risvolti passaggi tubazioni e lucernari; le guarnizioni a tenuta stagna dei fori per chiodi e viti; quanto occorre per dare il lavoro finito.</t>
  </si>
  <si>
    <t>5.4.10.2</t>
  </si>
  <si>
    <t>Con guaina impermeabile traspirante costituita da fogli tessuto sintetico a base di poliolefine flessibili, resistenza minima allo strappo N = 140, resistenza al passaggio del vapore µ &lt; 40, con sovrapposizioni di almeno cm 20, fissati con nastri adesivi specifici all’uso, compreso converse adesive adatte all’uso a tenuta stagna per risvolti passaggi tubazioni e lucernari, guarnizioni a tenuta stagna dei fori per chiodi e viti.</t>
  </si>
  <si>
    <t>5.4.20</t>
  </si>
  <si>
    <t>5.4.30.0</t>
  </si>
  <si>
    <t>5.4.30.1</t>
  </si>
  <si>
    <t>Con guaina impermeabile costituita da fogli di cellulosa trattata ai sali di boro ed oli vegetali, con sovrapposizioni di almeno cm 20, fissati con nastri adesivi specifici all’uso, compreso converse adesive adatte all’uso a tenuta stagna per risvolti passaggi tubazioni e lucernari, guarnizioni a tenuta stagna dei fori per chiodi e viti.</t>
  </si>
  <si>
    <t>5.4.30.2</t>
  </si>
  <si>
    <t>Con guaina impermeabile traspirante costituita da fogli tessuto sintetico a base di poliolefine flessibili, resistenza minima allo strappo N = 140, resistenza al passaggio del vapore λ &lt; 40, con sovrapposizioni di almeno cm 20, fissati con nastri adesivi specifici all’uso, compreso converse adesive adatte all’uso a tenuta stagna per risvolti passaggi tubazioni e lucernari, guarnizioni a tenuta stagna dei fori per chiodi e viti.</t>
  </si>
  <si>
    <t>5.4.40</t>
  </si>
  <si>
    <t>5.4.50.0</t>
  </si>
  <si>
    <t>5.4.50.1</t>
  </si>
  <si>
    <t>5.4.50.2</t>
  </si>
  <si>
    <t>Con guaina impermeabile traspirante costituita da fogli tessuto sintetico a base di poliolefine flessibili, resistenza minima allo strappo N = 140, resistenza al passaggio del vapore µ &lt; 40, con sovrapposizioni di almeno cm 20, fissati con nastri adesivi specifici all’uso, compreso converse adesive adatte all’uso a tenuta stagna per risvolti passaggi tubazioni, lucernari, guarnizioni a tenuta stagna dei fori per chiodi e viti.</t>
  </si>
  <si>
    <t>5.4.60</t>
  </si>
  <si>
    <t>5.4.70.0</t>
  </si>
  <si>
    <t>5.4.70.1</t>
  </si>
  <si>
    <t>5.4.70.2</t>
  </si>
  <si>
    <t>6.1.10</t>
  </si>
  <si>
    <t>6.1.20</t>
  </si>
  <si>
    <t>6.1.21.0</t>
  </si>
  <si>
    <t>6.1.21.1</t>
  </si>
  <si>
    <t>Con malta di grassello di calce.</t>
  </si>
  <si>
    <t>6.1.21.2</t>
  </si>
  <si>
    <t>Con malta di calce idraulica naturale.</t>
  </si>
  <si>
    <t>6.1.22</t>
  </si>
  <si>
    <t>6.1.30</t>
  </si>
  <si>
    <t>6.1.40</t>
  </si>
  <si>
    <t>6.1.50</t>
  </si>
  <si>
    <t>6.1.60</t>
  </si>
  <si>
    <t>6.1.70</t>
  </si>
  <si>
    <t>6.1.80</t>
  </si>
  <si>
    <t>6.1.90</t>
  </si>
  <si>
    <t>6.1.100</t>
  </si>
  <si>
    <t>6.1.110</t>
  </si>
  <si>
    <t>6.1.120</t>
  </si>
  <si>
    <t>6.1.130</t>
  </si>
  <si>
    <t>6.1.140.0</t>
  </si>
  <si>
    <t>6.1.140.1</t>
  </si>
  <si>
    <t>Eseguito all’interno.</t>
  </si>
  <si>
    <t>6.1.140.2</t>
  </si>
  <si>
    <t>Eseguito all’esterno.</t>
  </si>
  <si>
    <t>6.1.150.0</t>
  </si>
  <si>
    <t>6.1.150.1</t>
  </si>
  <si>
    <t>Eseguito all’interno per ogni centimetro di spessore.</t>
  </si>
  <si>
    <t>6.1.150.2</t>
  </si>
  <si>
    <t>Eseguito all’esterno per ogni centimetro di spessore.</t>
  </si>
  <si>
    <t>6.1.160</t>
  </si>
  <si>
    <t>6.1.170</t>
  </si>
  <si>
    <t>6.1.180</t>
  </si>
  <si>
    <t>6.1.190</t>
  </si>
  <si>
    <t>6.1.200</t>
  </si>
  <si>
    <t>6.1.210.0</t>
  </si>
  <si>
    <t>6.1.210.1</t>
  </si>
  <si>
    <t>Con malta comune o bastarda.</t>
  </si>
  <si>
    <t>6.1.210.2</t>
  </si>
  <si>
    <t>Con malta di cemento, composta da Kg 400 di cemento per mc 1,00 di sabbia.</t>
  </si>
  <si>
    <t>6.1.210.3</t>
  </si>
  <si>
    <t>Con malta fine di calce spenta e pozzolana.</t>
  </si>
  <si>
    <t>6.1.210.4</t>
  </si>
  <si>
    <t>Con malta di calce idrata e sabbia composta da mc 0,44 di calce per mc 1,00 di sabbia.</t>
  </si>
  <si>
    <t>6.1.220.0</t>
  </si>
  <si>
    <t>6.1.220.1</t>
  </si>
  <si>
    <t>6.1.220.2</t>
  </si>
  <si>
    <t>Con malta di cemento composta da Kg 400 di cemento per mc 1,00 di sabbia.</t>
  </si>
  <si>
    <t>6.1.220.3</t>
  </si>
  <si>
    <t>6.1.220.4</t>
  </si>
  <si>
    <t>Con malta di calce idrata e sabbia, composta da mc 0,44 di calce per mc 1,00 di sabbia.</t>
  </si>
  <si>
    <t>6.1.230</t>
  </si>
  <si>
    <t>6.1.240</t>
  </si>
  <si>
    <t>6.1.250</t>
  </si>
  <si>
    <t>6.1.260</t>
  </si>
  <si>
    <t>6.1.270.0</t>
  </si>
  <si>
    <t>6.1.270.1</t>
  </si>
  <si>
    <t>Eseguito all'interno.</t>
  </si>
  <si>
    <t>6.1.270.2</t>
  </si>
  <si>
    <t>Eseguito all'esterno.</t>
  </si>
  <si>
    <t>6.1.280.0</t>
  </si>
  <si>
    <t>6.1.280.1</t>
  </si>
  <si>
    <t>A base di cemento.</t>
  </si>
  <si>
    <t>6.1.280.2</t>
  </si>
  <si>
    <t>A base di grassello di calce.</t>
  </si>
  <si>
    <t>6.1.290</t>
  </si>
  <si>
    <t>6.1.300</t>
  </si>
  <si>
    <t>6.1.310</t>
  </si>
  <si>
    <t>6.1.320</t>
  </si>
  <si>
    <t>6.1.330.0</t>
  </si>
  <si>
    <t>6.1.330.1</t>
  </si>
  <si>
    <t>Per spessore mm 6.</t>
  </si>
  <si>
    <t>6.1.330.2</t>
  </si>
  <si>
    <t>Per spessore mm 10.</t>
  </si>
  <si>
    <t>6.1.330.3</t>
  </si>
  <si>
    <t>Per spessore mm 13.</t>
  </si>
  <si>
    <t>6.1.330.4</t>
  </si>
  <si>
    <t>Per ogni mm in più oltre i 13 mm.</t>
  </si>
  <si>
    <t>6.1.340.0</t>
  </si>
  <si>
    <t>6.1.340.1</t>
  </si>
  <si>
    <t>Per spessore medio di cm 2,0.</t>
  </si>
  <si>
    <t>6.1.340.2</t>
  </si>
  <si>
    <t>Per spessore medio di cm 3,0.</t>
  </si>
  <si>
    <t>6.1.350</t>
  </si>
  <si>
    <t>6.1.360</t>
  </si>
  <si>
    <t>6.1.370</t>
  </si>
  <si>
    <t>6.1.380</t>
  </si>
  <si>
    <t>6.1.390</t>
  </si>
  <si>
    <t>6.1.400.0</t>
  </si>
  <si>
    <t>6.1.400.1</t>
  </si>
  <si>
    <t>Paraspigoli in lamiera zincata.</t>
  </si>
  <si>
    <t>6.1.400.2</t>
  </si>
  <si>
    <t>Paraspigoli in plastica.</t>
  </si>
  <si>
    <t>6.1.410.0</t>
  </si>
  <si>
    <t>6.1.410.1</t>
  </si>
  <si>
    <t>Di pareti interne.</t>
  </si>
  <si>
    <t>6.1.410.2</t>
  </si>
  <si>
    <t>Di pareti esterne.</t>
  </si>
  <si>
    <t>6.1.411.0</t>
  </si>
  <si>
    <t>6.1.411.1</t>
  </si>
  <si>
    <t>Di pareti interne con malta di grassello di calce.</t>
  </si>
  <si>
    <t>6.1.411.2</t>
  </si>
  <si>
    <t>Di pareti interne con malta di calce idraulica naturale.</t>
  </si>
  <si>
    <t>6.1.411.3</t>
  </si>
  <si>
    <t>Di pareti esterne con malta di grassello di calce.</t>
  </si>
  <si>
    <t>6.1.411.4</t>
  </si>
  <si>
    <t>Di pareti esterne con malta di calce idraulica naturale.</t>
  </si>
  <si>
    <t>6.1.420</t>
  </si>
  <si>
    <t>6.1.430</t>
  </si>
  <si>
    <t>6.1.431.0</t>
  </si>
  <si>
    <t>6.1.431.1</t>
  </si>
  <si>
    <t>6.1.431.2</t>
  </si>
  <si>
    <t>6.1.440</t>
  </si>
  <si>
    <t>6.1.441</t>
  </si>
  <si>
    <t>6.1.450.0</t>
  </si>
  <si>
    <t>6.1.450.1</t>
  </si>
  <si>
    <t>Su muratura eseguita nuova in pietrame senza ausili.</t>
  </si>
  <si>
    <t>6.1.450.2</t>
  </si>
  <si>
    <t>Su muratura eseguita nuova di mattoni e/o conci sbozzati o squadrati senza ausili.</t>
  </si>
  <si>
    <t>6.1.450.3</t>
  </si>
  <si>
    <t>Su muratura in pietrame eseguita nuova con ausili.</t>
  </si>
  <si>
    <t>6.1.450.4</t>
  </si>
  <si>
    <t>Su muratura eseguita nuova di mattoni o conci sbozzati o squadrati con ausili.</t>
  </si>
  <si>
    <t>6.1.450.5</t>
  </si>
  <si>
    <t>Su muratura esistente in pietrame senza ausili.</t>
  </si>
  <si>
    <t>6.1.450.6</t>
  </si>
  <si>
    <t>Su muratura esistente di mattoni e/o conci sbozzati o squadrati senza ausili.</t>
  </si>
  <si>
    <t>6.1.450.7</t>
  </si>
  <si>
    <t>Su muratura in pietrame esistente con ausili.</t>
  </si>
  <si>
    <t>6.1.450.8</t>
  </si>
  <si>
    <t>Su muratura esistente di mattoni o conci sbozzati o squadrati con ausili.</t>
  </si>
  <si>
    <t>6.1.451.0</t>
  </si>
  <si>
    <t>6.1.451.1</t>
  </si>
  <si>
    <t>6.1.451.2</t>
  </si>
  <si>
    <t>Con l’impiego di malta di calce idraulica naturale.</t>
  </si>
  <si>
    <t>6.1.460</t>
  </si>
  <si>
    <t>6.1.461.0</t>
  </si>
  <si>
    <t>6.1.461.1</t>
  </si>
  <si>
    <t>6.1.461.2</t>
  </si>
  <si>
    <t>6.1.470</t>
  </si>
  <si>
    <t>6.1.471.0</t>
  </si>
  <si>
    <t>6.1.471.1</t>
  </si>
  <si>
    <t>6.1.471.2</t>
  </si>
  <si>
    <t>6.1.472</t>
  </si>
  <si>
    <t>6.1.480</t>
  </si>
  <si>
    <t>6.1.490</t>
  </si>
  <si>
    <t>6.1.500</t>
  </si>
  <si>
    <t>6.1.510</t>
  </si>
  <si>
    <t>6.1.520</t>
  </si>
  <si>
    <t>6.1.530.0</t>
  </si>
  <si>
    <t>6.1.530.1</t>
  </si>
  <si>
    <t>Stuccatura di conci di pietra sbozzata o squadrata.</t>
  </si>
  <si>
    <t>6.1.530.2</t>
  </si>
  <si>
    <t>Stuccatura di conci di pietra e manufatti laterizi.</t>
  </si>
  <si>
    <t>6.1.530.3</t>
  </si>
  <si>
    <t>Stuccatura di pietrame e manufatti laterizi posto in opera caoticamente.</t>
  </si>
  <si>
    <t>6.1.531.0</t>
  </si>
  <si>
    <t>6.1.531.1</t>
  </si>
  <si>
    <t>6.1.531.2</t>
  </si>
  <si>
    <t>6.1.540</t>
  </si>
  <si>
    <t>6.1.541.0</t>
  </si>
  <si>
    <t>6.1.541.1</t>
  </si>
  <si>
    <t>6.1.541.2</t>
  </si>
  <si>
    <t>6.1.550.0</t>
  </si>
  <si>
    <t>6.1.550.1</t>
  </si>
  <si>
    <t>Rete in polipropilene con maglia dimensioni mm 42 x mm 27 circa.</t>
  </si>
  <si>
    <t>6.1.550.2</t>
  </si>
  <si>
    <t>Rete in polipropilene con maglia dimensioni mm 69 x mm 48 circa.</t>
  </si>
  <si>
    <t>6.2.10.0</t>
  </si>
  <si>
    <t>6.2.10.1</t>
  </si>
  <si>
    <t>Piastrelle a tinta unita delle dimensioni di cm 10x10.</t>
  </si>
  <si>
    <t>6.2.10.2</t>
  </si>
  <si>
    <t>Piastrelle a tinta unita delle dimensioni di cm 13x13, 20x20.</t>
  </si>
  <si>
    <t>6.2.10.3</t>
  </si>
  <si>
    <t>Piastrelle a colori sfumati e marmorizzate delle dimensioni di cm 20x20, 20x25.</t>
  </si>
  <si>
    <t>6.2.10.4</t>
  </si>
  <si>
    <t>Piastrelle a colori sfumati e marmorizzate delle dimensioni di cm 25x30, 25x40.</t>
  </si>
  <si>
    <t>6.2.30.0</t>
  </si>
  <si>
    <t>6.2.30.1</t>
  </si>
  <si>
    <t>Listelli con superficie liscia.</t>
  </si>
  <si>
    <t>6.2.30.2</t>
  </si>
  <si>
    <t>Listelli con superficie sabbiata.</t>
  </si>
  <si>
    <t>6.2.40.0</t>
  </si>
  <si>
    <t>6.2.40.1</t>
  </si>
  <si>
    <t>Di spessore di cm 2.</t>
  </si>
  <si>
    <t>6.2.40.2</t>
  </si>
  <si>
    <t>Di spessore di cm 3.</t>
  </si>
  <si>
    <t>6.2.50</t>
  </si>
  <si>
    <t>6.2.60.0</t>
  </si>
  <si>
    <t>6.2.60.1</t>
  </si>
  <si>
    <t>6.2.60.2</t>
  </si>
  <si>
    <t>6.2.70.0</t>
  </si>
  <si>
    <t>6.2.70.1</t>
  </si>
  <si>
    <t>6.2.70.2</t>
  </si>
  <si>
    <t>6.2.70.3</t>
  </si>
  <si>
    <t>Di spessore di cm 4.</t>
  </si>
  <si>
    <t>6.2.71.0</t>
  </si>
  <si>
    <t>6.2.71.1</t>
  </si>
  <si>
    <t>Spessore cm 2.</t>
  </si>
  <si>
    <t>6.2.71.2</t>
  </si>
  <si>
    <t>Spessore cm 3.</t>
  </si>
  <si>
    <t>6.2.72.0</t>
  </si>
  <si>
    <t>6.2.72.1</t>
  </si>
  <si>
    <t>6.2.72.2</t>
  </si>
  <si>
    <t>6.2.73.0</t>
  </si>
  <si>
    <t>6.2.73.1</t>
  </si>
  <si>
    <t>6.2.73.2</t>
  </si>
  <si>
    <t>6.2.74.0</t>
  </si>
  <si>
    <t>6.2.74.1</t>
  </si>
  <si>
    <t>6.2.74.2</t>
  </si>
  <si>
    <t>6.2.80.0</t>
  </si>
  <si>
    <t>6.2.80.1</t>
  </si>
  <si>
    <t>Di spessore cm 12 e altezza fino a cm 80.</t>
  </si>
  <si>
    <t>6.2.80.2</t>
  </si>
  <si>
    <t>Di spessore da cm 12 a 15 ed altezza oltre cm 80.</t>
  </si>
  <si>
    <t>6.2.80.3</t>
  </si>
  <si>
    <t>Di spessore da cm 16 a 20 ed altezza fino a cm 80.</t>
  </si>
  <si>
    <t>6.2.80.4</t>
  </si>
  <si>
    <t>Di spessore da cm 16 a 20 ed altezza oltre cm 80.</t>
  </si>
  <si>
    <t>6.2.81.0</t>
  </si>
  <si>
    <t>6.2.81.1</t>
  </si>
  <si>
    <t>Della larghezza di cm 15 a correre.</t>
  </si>
  <si>
    <t>6.2.81.2</t>
  </si>
  <si>
    <t>Della larghezza di cm 20 a correre.</t>
  </si>
  <si>
    <t>6.2.81.3</t>
  </si>
  <si>
    <t>Della larghezza di cm 25 a correre.</t>
  </si>
  <si>
    <t>6.2.81.4</t>
  </si>
  <si>
    <t>Della larghezza di cm 30 a correre.</t>
  </si>
  <si>
    <t>6.2.82</t>
  </si>
  <si>
    <t>6.2.83.0</t>
  </si>
  <si>
    <t>6.2.83.1</t>
  </si>
  <si>
    <t>Delle dimensioni di cm 10x30x2.</t>
  </si>
  <si>
    <t>6.2.83.2</t>
  </si>
  <si>
    <t>Delle dimensioni di cm 12x30x2.</t>
  </si>
  <si>
    <t>6.2.83.3</t>
  </si>
  <si>
    <t>Delle dimensioni di cm 15x30x2.</t>
  </si>
  <si>
    <t>6.2.90.0</t>
  </si>
  <si>
    <t>6.2.90.1</t>
  </si>
  <si>
    <t>6.2.90.2</t>
  </si>
  <si>
    <t>Piastrelle a tinta unita delle dimensioni di cm 20x20.</t>
  </si>
  <si>
    <t>6.2.90.3</t>
  </si>
  <si>
    <t>Piastrelle a colori sfumati e marmorizzate delle dimensioni di cm 20x25.</t>
  </si>
  <si>
    <t>6.2.90.4</t>
  </si>
  <si>
    <t>Piastrelle a colori sfumati e marmorizzate delle dimensioni di cm 25x33,3.</t>
  </si>
  <si>
    <t>6.2.100.0</t>
  </si>
  <si>
    <t>6.2.100.1</t>
  </si>
  <si>
    <t>Piastrelle con disegni a rilievo levigate delle dimensioni di cm 30x30.</t>
  </si>
  <si>
    <t>6.2.100.2</t>
  </si>
  <si>
    <t>Piastrelle in tinta unita levigate delle dimensioni di cm 40x40.</t>
  </si>
  <si>
    <t>6.2.100.3</t>
  </si>
  <si>
    <t>Piastrelle in tinta unita, opache delle dimensioni di cm 30x30.</t>
  </si>
  <si>
    <t>6.2.100.4</t>
  </si>
  <si>
    <t>Piastrelle in tinta unita, opache delle dimensioni di cm 40x40.</t>
  </si>
  <si>
    <t>6.2.110.0</t>
  </si>
  <si>
    <t>6.2.110.1</t>
  </si>
  <si>
    <t>Mattoni pieni comuni antigelivi posti ad una testa a faccia vista da cm 6x12x24.</t>
  </si>
  <si>
    <t>6.2.110.2</t>
  </si>
  <si>
    <t>Mattoni pieni comuni antigelivi posti ad una testa sabbiati da cm 6x12x24.</t>
  </si>
  <si>
    <t>6.2.120.0</t>
  </si>
  <si>
    <t>6.2.120.1</t>
  </si>
  <si>
    <t>Piastrelle in Klinker non smaltate da cm 6x24 e spessore cm 1,2; colori correnti.</t>
  </si>
  <si>
    <t>6.2.120.2</t>
  </si>
  <si>
    <t>Piastrelle di Klinker smaltate da cm 6x24 e spessore cm 1; colori correnti.</t>
  </si>
  <si>
    <t>6.3.10.0</t>
  </si>
  <si>
    <t>6.3.10.1</t>
  </si>
  <si>
    <t>Di spessore cm 2.</t>
  </si>
  <si>
    <t>6.3.10.2</t>
  </si>
  <si>
    <t xml:space="preserve">Di spessore cm 3. </t>
  </si>
  <si>
    <t>6.3.10.3</t>
  </si>
  <si>
    <t>Di spessore cm 4.</t>
  </si>
  <si>
    <t>6.3.20.0</t>
  </si>
  <si>
    <t>6.3.20.1</t>
  </si>
  <si>
    <t>6.3.20.2</t>
  </si>
  <si>
    <t>Di spessore cm 3.</t>
  </si>
  <si>
    <t>6.3.20.3</t>
  </si>
  <si>
    <t>6.3.30.0</t>
  </si>
  <si>
    <t>6.3.30.1</t>
  </si>
  <si>
    <t>Altezza cm 8 e spessore cm 1.</t>
  </si>
  <si>
    <t>6.3.30.2</t>
  </si>
  <si>
    <t>Di altezza cm 10 e spessore cm 1-1,50.</t>
  </si>
  <si>
    <t>6.3.40.0</t>
  </si>
  <si>
    <t>6.3.40.1</t>
  </si>
  <si>
    <t>6.3.40.2</t>
  </si>
  <si>
    <t xml:space="preserve">Di spessore di cm 3. </t>
  </si>
  <si>
    <t>6.3.40.3</t>
  </si>
  <si>
    <t>6.3.50.0</t>
  </si>
  <si>
    <t>6.3.50.1</t>
  </si>
  <si>
    <t>6.3.50.2</t>
  </si>
  <si>
    <t>6.3.50.3</t>
  </si>
  <si>
    <t>6.3.60.0</t>
  </si>
  <si>
    <t>6.3.60.1</t>
  </si>
  <si>
    <t>6.3.60.2</t>
  </si>
  <si>
    <t>Altezza cm 10 e spessore cm 1-1,50.</t>
  </si>
  <si>
    <t>6.3.70.0</t>
  </si>
  <si>
    <t>6.3.70.1</t>
  </si>
  <si>
    <t>6.3.70.2</t>
  </si>
  <si>
    <t>6.3.70.3</t>
  </si>
  <si>
    <t>6.3.70.4</t>
  </si>
  <si>
    <t>Di spessore di cm 5.</t>
  </si>
  <si>
    <t>6.3.80.0</t>
  </si>
  <si>
    <t>6.3.80.1</t>
  </si>
  <si>
    <t>6.3.80.2</t>
  </si>
  <si>
    <t xml:space="preserve">Di spessore cm 4. </t>
  </si>
  <si>
    <t>6.3.80.3</t>
  </si>
  <si>
    <t>Di spessore cm 5.</t>
  </si>
  <si>
    <t>6.3.90.0</t>
  </si>
  <si>
    <t>6.3.90.1</t>
  </si>
  <si>
    <t>6.3.90.2</t>
  </si>
  <si>
    <t>6.3.90.3</t>
  </si>
  <si>
    <t>6.3.100.0</t>
  </si>
  <si>
    <t>6.3.100.1</t>
  </si>
  <si>
    <t>6.3.100.2</t>
  </si>
  <si>
    <t>6.3.100.3</t>
  </si>
  <si>
    <t>Spessore cm 4.</t>
  </si>
  <si>
    <t>6.3.110.0</t>
  </si>
  <si>
    <t>6.3.110.1</t>
  </si>
  <si>
    <t>6.3.110.2</t>
  </si>
  <si>
    <t>6.3.110.3</t>
  </si>
  <si>
    <t>6.4.10</t>
  </si>
  <si>
    <t>6.4.20.0</t>
  </si>
  <si>
    <t>6.4.20.1</t>
  </si>
  <si>
    <t>Con graniglia fine non decorata (mm 0,5-5).</t>
  </si>
  <si>
    <t>6.4.20.2</t>
  </si>
  <si>
    <t>Con graniglia media non decorata (mm 2,5-11).</t>
  </si>
  <si>
    <t>6.4.20.3</t>
  </si>
  <si>
    <t>Con graniglia grossa non decorata (mm 5-20).</t>
  </si>
  <si>
    <t>6.4.20.4</t>
  </si>
  <si>
    <t>Con graniglia fine decorata (mm 0,5-5).</t>
  </si>
  <si>
    <t>6.4.30.0</t>
  </si>
  <si>
    <t>6.4.30.1</t>
  </si>
  <si>
    <t>Dello spessore di mm 25-30.</t>
  </si>
  <si>
    <t>6.4.30.2</t>
  </si>
  <si>
    <t>Dello spessore di mm 31-40.</t>
  </si>
  <si>
    <t>6.4.40.0</t>
  </si>
  <si>
    <t>6.4.40.1</t>
  </si>
  <si>
    <t>Con frammenti di travertino dello spessore di mm. 25-30.</t>
  </si>
  <si>
    <t>6.4.40.2</t>
  </si>
  <si>
    <t>Con frammenti di marmo bianco o colorato dello spessore di mm. 25-30.</t>
  </si>
  <si>
    <t>6.4.50.0</t>
  </si>
  <si>
    <t>6.4.50.1</t>
  </si>
  <si>
    <t>Nuvolato apuano.</t>
  </si>
  <si>
    <t>6.4.50.2</t>
  </si>
  <si>
    <t>Carrara.</t>
  </si>
  <si>
    <t>6.4.50.3</t>
  </si>
  <si>
    <t>Trani chiaro.</t>
  </si>
  <si>
    <t>6.4.50.4</t>
  </si>
  <si>
    <t>Botticino nuvolato e classico.</t>
  </si>
  <si>
    <t>6.4.50.5</t>
  </si>
  <si>
    <t>Chiampo paglierino perlato.</t>
  </si>
  <si>
    <t>6.4.50.6</t>
  </si>
  <si>
    <t>Trani scuro.</t>
  </si>
  <si>
    <t>6.4.50.7</t>
  </si>
  <si>
    <t>Perlato Tirreno royal e filetto rosso.</t>
  </si>
  <si>
    <t>6.4.50.8</t>
  </si>
  <si>
    <t>Aurisina chiara e fiorita.</t>
  </si>
  <si>
    <t>6.4.50.9</t>
  </si>
  <si>
    <t>Fior di pesco carnico extra.</t>
  </si>
  <si>
    <t>6.4.50.10</t>
  </si>
  <si>
    <t>Marmo verde alpi.</t>
  </si>
  <si>
    <t>6.4.50.11</t>
  </si>
  <si>
    <t>Marmo giallo di Siena.</t>
  </si>
  <si>
    <t>6.4.50.12</t>
  </si>
  <si>
    <t>Nero Piemonte.</t>
  </si>
  <si>
    <t>6.4.50.13</t>
  </si>
  <si>
    <t>Travertino chiaro romano.</t>
  </si>
  <si>
    <t>6.4.50.14</t>
  </si>
  <si>
    <t>Travertino scuro romano.</t>
  </si>
  <si>
    <t>6.4.50.15</t>
  </si>
  <si>
    <t>Pietra arenaria grigio perla.</t>
  </si>
  <si>
    <t>6.4.50.16</t>
  </si>
  <si>
    <t>Pietra arenaria di Manciano color nocciola ruggine.</t>
  </si>
  <si>
    <t>6.4.50.17</t>
  </si>
  <si>
    <t>Pietra vulcanica lavagrigia.</t>
  </si>
  <si>
    <t>6.4.50.18</t>
  </si>
  <si>
    <t>Pietra vulcanica lavarosa.</t>
  </si>
  <si>
    <t>6.4.60.0</t>
  </si>
  <si>
    <t>6.4.60.1</t>
  </si>
  <si>
    <t>Breccia aurora, breccia pernice rosata e rosa.</t>
  </si>
  <si>
    <t>6.4.60.2</t>
  </si>
  <si>
    <t xml:space="preserve">Breccia aurora oniciata. </t>
  </si>
  <si>
    <t>6.4.60.3</t>
  </si>
  <si>
    <t>Arabescato rosso o robico.</t>
  </si>
  <si>
    <t>6.4.70.0</t>
  </si>
  <si>
    <t>6.4.70.1</t>
  </si>
  <si>
    <t>Serpentino Valmalenco.</t>
  </si>
  <si>
    <t>6.4.70.2</t>
  </si>
  <si>
    <t>Serizzo di Dublino.</t>
  </si>
  <si>
    <t>6.4.70.3</t>
  </si>
  <si>
    <t>Granito sardo grigio e rosa.</t>
  </si>
  <si>
    <t>6.4.70.4</t>
  </si>
  <si>
    <t>Granito bianco Montorfano.</t>
  </si>
  <si>
    <t>6.4.70.5</t>
  </si>
  <si>
    <t>Granito nero Brasile.</t>
  </si>
  <si>
    <t>6.4.70.6</t>
  </si>
  <si>
    <t>Granito nero Africa.</t>
  </si>
  <si>
    <t>6.4.70.7</t>
  </si>
  <si>
    <t>Rosso imperiale.</t>
  </si>
  <si>
    <t>6.4.70.8</t>
  </si>
  <si>
    <t>Labrador scuro o azzurro.</t>
  </si>
  <si>
    <t>6.4.70.9</t>
  </si>
  <si>
    <t>Baltio Brown cm 2.</t>
  </si>
  <si>
    <t>6.4.70.10</t>
  </si>
  <si>
    <t>Baltio Brown cm 3.</t>
  </si>
  <si>
    <t>6.4.70.11</t>
  </si>
  <si>
    <t>Rosso multicolor cm 2.</t>
  </si>
  <si>
    <t>6.4.70.12</t>
  </si>
  <si>
    <t>Rosso multicolor cm 3.</t>
  </si>
  <si>
    <t>6.4.70.13</t>
  </si>
  <si>
    <t>Rosa porrino cm 2, Rosa antico, Grigio sardo.</t>
  </si>
  <si>
    <t>6.4.70.14</t>
  </si>
  <si>
    <t>Rosa porrino cm 3.</t>
  </si>
  <si>
    <t>6.4.70.15</t>
  </si>
  <si>
    <t>Rosso Balmoral G/F.</t>
  </si>
  <si>
    <t>6.4.70.16</t>
  </si>
  <si>
    <t>Rosso multicolor, Verde marina.</t>
  </si>
  <si>
    <t>6.4.71.0</t>
  </si>
  <si>
    <t>6.4.71.1</t>
  </si>
  <si>
    <t>6.4.71.2</t>
  </si>
  <si>
    <t>6.4.71.3</t>
  </si>
  <si>
    <t>6.4.71.4</t>
  </si>
  <si>
    <t>6.4.72.0</t>
  </si>
  <si>
    <t>6.4.72.1</t>
  </si>
  <si>
    <t>Di spessore cm 3-6 circa.</t>
  </si>
  <si>
    <t>6.4.72.2</t>
  </si>
  <si>
    <t>Di spessore cm 6-8 circa.</t>
  </si>
  <si>
    <t>6.4.73</t>
  </si>
  <si>
    <t>6.4.74</t>
  </si>
  <si>
    <t>6.4.75</t>
  </si>
  <si>
    <t>6.4.76</t>
  </si>
  <si>
    <t>6.4.80</t>
  </si>
  <si>
    <t>6.4.90</t>
  </si>
  <si>
    <t>6.4.100</t>
  </si>
  <si>
    <t>6.4.110.0</t>
  </si>
  <si>
    <t>6.4.110.1</t>
  </si>
  <si>
    <t>Piastrelle di gres rosso a superficie liscia delle dimensioni di cm 7,5x15.</t>
  </si>
  <si>
    <t>6.4.110.2</t>
  </si>
  <si>
    <t>Piastrelle di gres rosso anche carreggiabili delle dimensioni di cm 7,5x15 - di cm 15x15 o di cm 10x10 e spessore di mm 12, con superficie rigata, bugnata, scanalata o zigrinata.</t>
  </si>
  <si>
    <t>6.4.120.0</t>
  </si>
  <si>
    <t>6.4.120.1</t>
  </si>
  <si>
    <t>Piastrelle per interni o esterni, opache, delle dimensioni di cm 10x20 e 20x20.</t>
  </si>
  <si>
    <t>6.4.120.2</t>
  </si>
  <si>
    <t>Piastrelle per interni od esterni, opache delle dimensioni cm 20x30.</t>
  </si>
  <si>
    <t>6.4.120.3</t>
  </si>
  <si>
    <t>Piastrelle per interni od esterni, opache, delle dimensioni di cm 30x30.</t>
  </si>
  <si>
    <t>6.4.120.4</t>
  </si>
  <si>
    <t>Piastrelle solo per interni, levigate, delle dimensioni di cm 30x30.</t>
  </si>
  <si>
    <t>6.4.120.5</t>
  </si>
  <si>
    <t>Piastrelle solo per interni, levigate, delle dimensioni di cm 40x40.</t>
  </si>
  <si>
    <t>6.4.130.0</t>
  </si>
  <si>
    <t>6.4.130.1</t>
  </si>
  <si>
    <t>Piastrelle monocottura in pasta bianca, per interni o per esterni - gruppo BI - in tinta unita delle dimensioni di cm 20x20.</t>
  </si>
  <si>
    <t>6.4.130.2</t>
  </si>
  <si>
    <t xml:space="preserve">Piastrelle monocottura in pasta bianca per interni o per esterni - gruppo BI - a colori sfumati delle dimensioni di cm 20x20. </t>
  </si>
  <si>
    <t>6.4.130.3</t>
  </si>
  <si>
    <t>Piastrelle monocottura in pasta bianca per interni o per esterni - gruppo BI o BIIA - a colori sfumati delle dimensioni di cm 33,3x33,3.</t>
  </si>
  <si>
    <t>6.4.130.4</t>
  </si>
  <si>
    <t>Piastrelle monocottura in pasta bianca per interni o per esterni - gruppo BI o BIIA - di graniglia o marmorizzate delle dimensioni di cm 33,3x33,3.</t>
  </si>
  <si>
    <t>6.4.130.5</t>
  </si>
  <si>
    <t>Piastrelle monocottura in pasta bianca per interni o per esterni - gruppo BI o BIIA - di graniglia o marmorizzate delle dimensioni di cm 40x40.</t>
  </si>
  <si>
    <t>6.4.140.0</t>
  </si>
  <si>
    <t>6.4.140.1</t>
  </si>
  <si>
    <t>Piastrelle da levigare da cm. 15X30, 18x36, 30x30.</t>
  </si>
  <si>
    <t>6.4.140.2</t>
  </si>
  <si>
    <t>Piastrelle da levigare da cm. 40x40.</t>
  </si>
  <si>
    <t>6.4.140.3</t>
  </si>
  <si>
    <t>Regolini da cm. 27X4,5X4.</t>
  </si>
  <si>
    <t>6.4.150.0</t>
  </si>
  <si>
    <t>6.4.150.1</t>
  </si>
  <si>
    <t>Piastrelle di cotto grezzo da cm. 15x30, 18x36, 30x30.</t>
  </si>
  <si>
    <t>6.4.150.2</t>
  </si>
  <si>
    <t>Piastrelle di cotto arrotato da crudo da cm. 15x30, 18x36, 30x30</t>
  </si>
  <si>
    <t>6.4.150.3</t>
  </si>
  <si>
    <t>Piastrelle di cotto arrotato da crudo da cm. 40x40.</t>
  </si>
  <si>
    <t>6.4.150.4</t>
  </si>
  <si>
    <t>Piastrelle prelevigate da cm. 15x30, 18x36, 30x30.</t>
  </si>
  <si>
    <t>6.4.150.5</t>
  </si>
  <si>
    <t>Piastrelle prelevigate da cm. 40x40.</t>
  </si>
  <si>
    <t>6.4.150.6</t>
  </si>
  <si>
    <t>Regolini da cm. 27x4,5x4.</t>
  </si>
  <si>
    <t>6.4.150.7</t>
  </si>
  <si>
    <t>Piastrelle con superficie spianata a mano dello spessore di cm. 4.</t>
  </si>
  <si>
    <t>6.4.151.0</t>
  </si>
  <si>
    <t>6.4.151.1</t>
  </si>
  <si>
    <t>Piastrelle del formato cm. 12,5 x 25 di colore grigio.</t>
  </si>
  <si>
    <t>6.4.151.2</t>
  </si>
  <si>
    <t>Piastrelle del formato cm. 12,5 x 25 di colore arancio, avorio, giallo, mattone cotto, verde bosco.</t>
  </si>
  <si>
    <t>6.4.151.3</t>
  </si>
  <si>
    <t>Piastrelle del formato cm. 12,5 x 25 di colore rosso, nero, testa di moro, salmone, bianco.</t>
  </si>
  <si>
    <t>6.4.151.4</t>
  </si>
  <si>
    <t>Piastrelle del formato cm. 12,5 x 25 di colore verde scuro, verde chiaro.</t>
  </si>
  <si>
    <t>6.4.151.5</t>
  </si>
  <si>
    <t>Piastrelle del formato cm. 25 x 25 di colore grigio.</t>
  </si>
  <si>
    <t>6.4.151.6</t>
  </si>
  <si>
    <t>Piastrelle del formato cm. 25 x 25 di colore arancio, avorio, giallo, mattone cotto, verde bosco.</t>
  </si>
  <si>
    <t>6.4.151.7</t>
  </si>
  <si>
    <t>Piastrelle del formato cm. 25 x 25 di colore rosso, nero, testa di moro, salmone, bianco.</t>
  </si>
  <si>
    <t>6.4.151.8</t>
  </si>
  <si>
    <t>Piastrelle del formato cm. 25 x 25 di colore verde scuro, verde chiaro.</t>
  </si>
  <si>
    <t>6.4.151.9</t>
  </si>
  <si>
    <t>Piastrelle del formato cm. 25 x 25 di colore blu.</t>
  </si>
  <si>
    <t>6.4.151.10</t>
  </si>
  <si>
    <t>Piastrelle del formato cm. 6,2 x 25 di colore grigio.</t>
  </si>
  <si>
    <t>6.4.151.11</t>
  </si>
  <si>
    <t>Piastrelle del formato cm. 6,2 x 25 di colore arancio, avorio, giallo, mattone cotto, verde bosco.</t>
  </si>
  <si>
    <t>6.4.151.12</t>
  </si>
  <si>
    <t>Piastrelle del formato cm. 6,2 x 25 di colore rosso, nero, testa di moro, salmone, bianco.</t>
  </si>
  <si>
    <t>6.4.151.13</t>
  </si>
  <si>
    <t>Piastrelle del formato cm. 6,2 x 25 di colore verde scuro, verde chiaro.</t>
  </si>
  <si>
    <t>6.4.152.0</t>
  </si>
  <si>
    <t>6.4.152.1</t>
  </si>
  <si>
    <t>6.4.152.2</t>
  </si>
  <si>
    <t>6.4.152.3</t>
  </si>
  <si>
    <t>6.4.152.4</t>
  </si>
  <si>
    <t>6.4.152.5</t>
  </si>
  <si>
    <t>Piastrelle del formato cm. 12,5 x 25 di colore blu.</t>
  </si>
  <si>
    <t>6.4.152.6</t>
  </si>
  <si>
    <t>6.4.152.7</t>
  </si>
  <si>
    <t>6.4.152.8</t>
  </si>
  <si>
    <t>6.4.152.9</t>
  </si>
  <si>
    <t>6.4.152.10</t>
  </si>
  <si>
    <t>6.4.152.11</t>
  </si>
  <si>
    <t>6.4.152.12</t>
  </si>
  <si>
    <t>6.4.152.13</t>
  </si>
  <si>
    <t>6.4.152.14</t>
  </si>
  <si>
    <t>6.4.153</t>
  </si>
  <si>
    <t>6.4.154</t>
  </si>
  <si>
    <t>6.4.155</t>
  </si>
  <si>
    <t>6.4.160</t>
  </si>
  <si>
    <t>6.4.170.0</t>
  </si>
  <si>
    <t>6.4.170.1</t>
  </si>
  <si>
    <t>Piastrelle serie opache o smaltate delle dimensioni di cm 12,5x25.</t>
  </si>
  <si>
    <t>6.4.170.2</t>
  </si>
  <si>
    <t>Piastrelle serie opache o smaltate delle dimensioni di cm 24,5x24,5.</t>
  </si>
  <si>
    <t>6.4.170.3</t>
  </si>
  <si>
    <t>Piastrelle serie opache o smaltate delle dimensioni di cm 32x32.</t>
  </si>
  <si>
    <t>6.4.170.4</t>
  </si>
  <si>
    <t>Compenso per eventuale posa fugata e stilata.</t>
  </si>
  <si>
    <t>6.4.180.0</t>
  </si>
  <si>
    <t>6.4.180.1</t>
  </si>
  <si>
    <t>Ciottoli di fiume a tinta unita, pezzatura mm 8-20.</t>
  </si>
  <si>
    <t>6.4.180.2</t>
  </si>
  <si>
    <t>Ciottoli di fiume colori vari o con realizzazione di decori, pezzatura mm 8-20.</t>
  </si>
  <si>
    <t>6.4.190</t>
  </si>
  <si>
    <t>6.4.200.0</t>
  </si>
  <si>
    <t>6.4.200.1</t>
  </si>
  <si>
    <t>Spessore mm 2.</t>
  </si>
  <si>
    <t>6.4.200.2</t>
  </si>
  <si>
    <t>Spessore mm 3.</t>
  </si>
  <si>
    <t>6.4.210.0</t>
  </si>
  <si>
    <t>6.4.210.1</t>
  </si>
  <si>
    <t>Tipo agugliato in fibre sintetiche a superficie compatta e rovescio trattato con resine sintetiche, spessore mm 4-4,5.</t>
  </si>
  <si>
    <t>6.4.210.2</t>
  </si>
  <si>
    <t>Tipo taftato in fibre sintetiche di superficie a velluto o riccio con supporto in tela juta doppia, spessore mm 10.</t>
  </si>
  <si>
    <t>6.4.210.3</t>
  </si>
  <si>
    <t>Supporto di feltro posto in opera tra massetto di sottofondo e moquette, spessore mm 8-10.</t>
  </si>
  <si>
    <t>6.4.220.0</t>
  </si>
  <si>
    <t>6.4.220.1</t>
  </si>
  <si>
    <t>In pura lana vergine.</t>
  </si>
  <si>
    <t>6.4.220.2</t>
  </si>
  <si>
    <t>In fibre naturali e ignifughe.</t>
  </si>
  <si>
    <t>6.4.220.3</t>
  </si>
  <si>
    <t>6.4.230.0</t>
  </si>
  <si>
    <t>6.4.230.1</t>
  </si>
  <si>
    <t>Afrormosia (Standard).</t>
  </si>
  <si>
    <t>6.4.230.2</t>
  </si>
  <si>
    <t>Panga-Panga (I Scelta).</t>
  </si>
  <si>
    <t>6.4.230.3</t>
  </si>
  <si>
    <t>Iroko' (I Scelta).</t>
  </si>
  <si>
    <t>6.4.230.4</t>
  </si>
  <si>
    <t>Noce Mutenie (I Scelta).</t>
  </si>
  <si>
    <t>6.4.230.5</t>
  </si>
  <si>
    <t>Rovere (I Scelta).</t>
  </si>
  <si>
    <t>6.4.230.6</t>
  </si>
  <si>
    <t>Rovere (Standard).</t>
  </si>
  <si>
    <t>6.4.230.7</t>
  </si>
  <si>
    <t>Teak (Standard).</t>
  </si>
  <si>
    <t>6.4.230.8</t>
  </si>
  <si>
    <t>Doussiè Africa ( I Scelta).</t>
  </si>
  <si>
    <t>6.4.230.9</t>
  </si>
  <si>
    <t>Predisposizione per la posa su piano esistente - MODO 1.</t>
  </si>
  <si>
    <t>6.4.230.10</t>
  </si>
  <si>
    <t>Predisposizione per la posa su magatelli - MODO 2.</t>
  </si>
  <si>
    <t>6.4.240.0</t>
  </si>
  <si>
    <t>6.4.240.1</t>
  </si>
  <si>
    <t>6.4.240.2</t>
  </si>
  <si>
    <t>Iroko' (I Scelta)</t>
  </si>
  <si>
    <t>6.4.240.3</t>
  </si>
  <si>
    <t>Jatobà (I Scelta).</t>
  </si>
  <si>
    <t>6.4.240.4</t>
  </si>
  <si>
    <t>6.4.240.5</t>
  </si>
  <si>
    <t>6.4.240.6</t>
  </si>
  <si>
    <t>6.4.240.7</t>
  </si>
  <si>
    <t>6.4.240.8</t>
  </si>
  <si>
    <t>6.4.250.0</t>
  </si>
  <si>
    <t>6.4.250.1</t>
  </si>
  <si>
    <t>6.4.250.2</t>
  </si>
  <si>
    <t>Ipè (I Scelta).</t>
  </si>
  <si>
    <t>6.4.250.3</t>
  </si>
  <si>
    <t>6.4.250.4</t>
  </si>
  <si>
    <t>6.4.250.5</t>
  </si>
  <si>
    <t>6.4.250.6</t>
  </si>
  <si>
    <t>6.4.250.7</t>
  </si>
  <si>
    <t>6.4.250.8</t>
  </si>
  <si>
    <t>6.4.250.9</t>
  </si>
  <si>
    <t>Olivo (I Scelta).</t>
  </si>
  <si>
    <t>6.4.250.10</t>
  </si>
  <si>
    <t>Doussiè Africa (I Scelta).</t>
  </si>
  <si>
    <t>6.4.260.0</t>
  </si>
  <si>
    <t>6.4.260.1</t>
  </si>
  <si>
    <t>A mosaico, spessore mm 8, Rovere di Slavonia.</t>
  </si>
  <si>
    <t>6.4.260.2</t>
  </si>
  <si>
    <t>A mosaico, spessore mm 8, Rovere Paranà.</t>
  </si>
  <si>
    <t>6.4.260.3</t>
  </si>
  <si>
    <t>A mosaico, spessore mm 8, Frassino di Slavonia.</t>
  </si>
  <si>
    <t>6.4.260.4</t>
  </si>
  <si>
    <t>A mosaico, spessore mm 8, Iroko.</t>
  </si>
  <si>
    <t>6.4.260.5</t>
  </si>
  <si>
    <t>A mosaico, spessore mm 8, Teak di Rodesia.</t>
  </si>
  <si>
    <t>6.4.260.6</t>
  </si>
  <si>
    <t>In listoncini, spessore mm 10, Rovere di Slavonia.</t>
  </si>
  <si>
    <t>6.4.260.7</t>
  </si>
  <si>
    <t>In listoncini, spessore mm 10, Iroko.</t>
  </si>
  <si>
    <t>6.4.260.8</t>
  </si>
  <si>
    <t>In listoncini, spessore mm 10, Panga-Panga.</t>
  </si>
  <si>
    <t>6.4.260.9</t>
  </si>
  <si>
    <t>In listoncini, spessore mm 10, Doussiè Asia.</t>
  </si>
  <si>
    <t>6.4.270.0</t>
  </si>
  <si>
    <t>6.4.270.1</t>
  </si>
  <si>
    <t>Iroko' (dimensioni mm. 160 x 160 I scelta).</t>
  </si>
  <si>
    <t>6.4.270.2</t>
  </si>
  <si>
    <t>Rovere (dimensioni mm. 120 x 120 I scelta).</t>
  </si>
  <si>
    <t>6.4.270.3</t>
  </si>
  <si>
    <t>Rovere (dimensioni mm. 120 x 120 standard).</t>
  </si>
  <si>
    <t>6.4.270.4</t>
  </si>
  <si>
    <t>Doussiè Africa (dimensioni mm. 120 x 120 e mm. 160 x 160 I scelta).</t>
  </si>
  <si>
    <t>6.4.280.0</t>
  </si>
  <si>
    <t>6.4.280.1</t>
  </si>
  <si>
    <t>Larice.</t>
  </si>
  <si>
    <t>6.4.280.2</t>
  </si>
  <si>
    <t>Abete.</t>
  </si>
  <si>
    <t>6.4.280.3</t>
  </si>
  <si>
    <t>Pino.</t>
  </si>
  <si>
    <t>6.4.280.4</t>
  </si>
  <si>
    <t>Rovere.</t>
  </si>
  <si>
    <t>6.4.280.5</t>
  </si>
  <si>
    <t>Acacia.</t>
  </si>
  <si>
    <t>6.4.280.6</t>
  </si>
  <si>
    <t>Frassino.</t>
  </si>
  <si>
    <t>6.4.280.7</t>
  </si>
  <si>
    <t>Acero.</t>
  </si>
  <si>
    <t>6.4.280.8</t>
  </si>
  <si>
    <t>Pero.</t>
  </si>
  <si>
    <t>6.4.280.9</t>
  </si>
  <si>
    <t>Faggio.</t>
  </si>
  <si>
    <t>6.4.290</t>
  </si>
  <si>
    <t>6.4.300.0</t>
  </si>
  <si>
    <t>6.4.300.1</t>
  </si>
  <si>
    <t>Nera da mm 2,7.</t>
  </si>
  <si>
    <t>6.4.300.2</t>
  </si>
  <si>
    <t>Nera da mm 4.</t>
  </si>
  <si>
    <t>6.4.300.3</t>
  </si>
  <si>
    <t>Colorata da mm 2,7.</t>
  </si>
  <si>
    <t>6.4.300.4</t>
  </si>
  <si>
    <t>Colorata da mm 4.</t>
  </si>
  <si>
    <t>6.4.310</t>
  </si>
  <si>
    <t>6.4.320.0</t>
  </si>
  <si>
    <t>6.4.320.1</t>
  </si>
  <si>
    <t>Di spessore mm 2,5.</t>
  </si>
  <si>
    <t>6.4.320.2</t>
  </si>
  <si>
    <t>Di spessore mm 3,2.</t>
  </si>
  <si>
    <t>6.4.321.0</t>
  </si>
  <si>
    <t>6.4.321.1</t>
  </si>
  <si>
    <t>Di spessore mm 2,0, peso circa Kg/mq 2,4.</t>
  </si>
  <si>
    <t>6.4.321.2</t>
  </si>
  <si>
    <t>Di spessore mm 2,5, peso circa Kg/mq 3,0.</t>
  </si>
  <si>
    <t>6.4.321.3</t>
  </si>
  <si>
    <t>Di spessore mm 3,2, peso circa Kg/mq 3,9.</t>
  </si>
  <si>
    <t>6.4.330</t>
  </si>
  <si>
    <t>6.4.340</t>
  </si>
  <si>
    <t>6.4.350</t>
  </si>
  <si>
    <t>6.4.360</t>
  </si>
  <si>
    <t>6.4.370</t>
  </si>
  <si>
    <t>6.4.380.0</t>
  </si>
  <si>
    <t>6.4.380.1</t>
  </si>
  <si>
    <t>Con la stuccatura dei giunti.</t>
  </si>
  <si>
    <t>6.4.380.2</t>
  </si>
  <si>
    <t>Ad opus incertum.</t>
  </si>
  <si>
    <t>6.4.380.3</t>
  </si>
  <si>
    <t>A lastre regolari, poste a filari.</t>
  </si>
  <si>
    <t>6.4.400.0</t>
  </si>
  <si>
    <t>6.4.400.1</t>
  </si>
  <si>
    <t>Di spessore cm 8.</t>
  </si>
  <si>
    <t>6.4.400.2</t>
  </si>
  <si>
    <t>Di spessore cm 10.</t>
  </si>
  <si>
    <t>6.4.400.3</t>
  </si>
  <si>
    <t>Di spessore cm 12.</t>
  </si>
  <si>
    <t>6.4.410</t>
  </si>
  <si>
    <t>6.4.411</t>
  </si>
  <si>
    <t>6.4.412</t>
  </si>
  <si>
    <t>6.4.420.0</t>
  </si>
  <si>
    <t>6.4.420.1</t>
  </si>
  <si>
    <t>Pannelli modulari in P.V.C..</t>
  </si>
  <si>
    <t>6.4.420.2</t>
  </si>
  <si>
    <t>Pannelli modulari in laminato plastico.</t>
  </si>
  <si>
    <t>6.4.430.0</t>
  </si>
  <si>
    <t>6.4.430.1</t>
  </si>
  <si>
    <t>Di zinco da mm 30x3.</t>
  </si>
  <si>
    <t>6.4.430.2</t>
  </si>
  <si>
    <t>Di ottone da mm 25x3.</t>
  </si>
  <si>
    <t>6.4.430.3</t>
  </si>
  <si>
    <t>Di plastica da mm 25x5.</t>
  </si>
  <si>
    <t>6.4.430.4</t>
  </si>
  <si>
    <t>Di ottone per fissaggio moquette, per porta.</t>
  </si>
  <si>
    <t>6.4.440</t>
  </si>
  <si>
    <t>6.4.450</t>
  </si>
  <si>
    <t>6.4.460.0</t>
  </si>
  <si>
    <t>6.4.460.1</t>
  </si>
  <si>
    <t>Per traffico leggero, spessore mm 3.</t>
  </si>
  <si>
    <t>6.4.460.2</t>
  </si>
  <si>
    <t>Per traffico medio-pesante, spessore mm 6.</t>
  </si>
  <si>
    <t>6.4.460.3</t>
  </si>
  <si>
    <t>Per traffico pesante, spessore mm 8.</t>
  </si>
  <si>
    <t>6.4.470.0</t>
  </si>
  <si>
    <t>6.4.470.1</t>
  </si>
  <si>
    <t>6.4.470.2</t>
  </si>
  <si>
    <t>Spessore cm 6.</t>
  </si>
  <si>
    <t>6.4.470.3</t>
  </si>
  <si>
    <t>Spessore cm 8.</t>
  </si>
  <si>
    <t>6.4.480.0</t>
  </si>
  <si>
    <t>6.4.480.1</t>
  </si>
  <si>
    <t>Posto ad opera incerta.</t>
  </si>
  <si>
    <t>6.4.480.2</t>
  </si>
  <si>
    <t>Posto con piastrelle tranciate, larghezza cm 15, a correre.</t>
  </si>
  <si>
    <t>6.4.480.3</t>
  </si>
  <si>
    <t>Posto con piastrelle tranciate, larghezza cm 20, a correre.</t>
  </si>
  <si>
    <t>6.4.490</t>
  </si>
  <si>
    <t>6.4.500</t>
  </si>
  <si>
    <t>6.4.510</t>
  </si>
  <si>
    <t>6.4.520</t>
  </si>
  <si>
    <t>6.4.530</t>
  </si>
  <si>
    <t>6.4.540</t>
  </si>
  <si>
    <t>6.5.10</t>
  </si>
  <si>
    <t>6.5.20.0</t>
  </si>
  <si>
    <t>6.5.20.1</t>
  </si>
  <si>
    <t>Per pavimenti in travertino e graniglie.</t>
  </si>
  <si>
    <t>6.5.20.2</t>
  </si>
  <si>
    <t>Per pavimenti in marmo.</t>
  </si>
  <si>
    <t>6.5.20.3</t>
  </si>
  <si>
    <t>Per pavimenti in granito o pietra dura.</t>
  </si>
  <si>
    <t>6.5.30</t>
  </si>
  <si>
    <t>6.5.40</t>
  </si>
  <si>
    <t>6.5.50</t>
  </si>
  <si>
    <t>6.5.60.0</t>
  </si>
  <si>
    <t>6.5.60.1</t>
  </si>
  <si>
    <t>Per marmi e travertini.</t>
  </si>
  <si>
    <t>6.5.60.2</t>
  </si>
  <si>
    <t>Per pietre dure (graniti, ecc.).</t>
  </si>
  <si>
    <t>6.5.70.0</t>
  </si>
  <si>
    <t>6.5.70.1</t>
  </si>
  <si>
    <t>Per pietre tenere e marmi.</t>
  </si>
  <si>
    <t>6.5.70.2</t>
  </si>
  <si>
    <t>6.5.80.0</t>
  </si>
  <si>
    <t>6.5.80.1</t>
  </si>
  <si>
    <t>6.5.80.2</t>
  </si>
  <si>
    <t>6.5.90.0</t>
  </si>
  <si>
    <t>6.5.90.1</t>
  </si>
  <si>
    <t>6.5.90.2</t>
  </si>
  <si>
    <t>Per pietre dure (graniti ecc.).</t>
  </si>
  <si>
    <t>6.5.100.0</t>
  </si>
  <si>
    <t>6.5.100.1</t>
  </si>
  <si>
    <t>6.5.100.2</t>
  </si>
  <si>
    <t>6.5.110.0</t>
  </si>
  <si>
    <t>6.5.110.1</t>
  </si>
  <si>
    <t>Di lato mm 30.</t>
  </si>
  <si>
    <t>6.5.110.2</t>
  </si>
  <si>
    <t>Di lato mm 40.</t>
  </si>
  <si>
    <t>6.5.110.3</t>
  </si>
  <si>
    <t>Di lato mm 50.</t>
  </si>
  <si>
    <t>6.5.110.4</t>
  </si>
  <si>
    <t>Di lato mm 60.</t>
  </si>
  <si>
    <t>6.5.120</t>
  </si>
  <si>
    <t>6.5.130</t>
  </si>
  <si>
    <t>6.5.140</t>
  </si>
  <si>
    <t>6.5.150</t>
  </si>
  <si>
    <t>6.5.160</t>
  </si>
  <si>
    <t>6.5.170.0</t>
  </si>
  <si>
    <t>6.5.170.1</t>
  </si>
  <si>
    <t>Trattamento eseguito a mano.</t>
  </si>
  <si>
    <t>6.5.170.2</t>
  </si>
  <si>
    <t>Trattamento eseguito a macchina.</t>
  </si>
  <si>
    <t>6.5.180.0</t>
  </si>
  <si>
    <t>6.5.180.1</t>
  </si>
  <si>
    <t>Esecuzione a mano.</t>
  </si>
  <si>
    <t>6.5.180.2</t>
  </si>
  <si>
    <t xml:space="preserve">Esecuzione a macchina. </t>
  </si>
  <si>
    <t>6.5.190</t>
  </si>
  <si>
    <t>6.5.200</t>
  </si>
  <si>
    <t>6.5.210</t>
  </si>
  <si>
    <t>7.1.10</t>
  </si>
  <si>
    <t>7.1.20</t>
  </si>
  <si>
    <t>7.1.30.0</t>
  </si>
  <si>
    <t>7.1.30.1</t>
  </si>
  <si>
    <t>Spessore mm 2 supporto alluminio.</t>
  </si>
  <si>
    <t>7.1.30.2</t>
  </si>
  <si>
    <t>Spessore mm 3 supporto alluminio più feltro di vetro.</t>
  </si>
  <si>
    <t>7.1.30.3</t>
  </si>
  <si>
    <t>Spessore mm 4 supporto alluminio più feltro di vetro.</t>
  </si>
  <si>
    <t>7.1.40</t>
  </si>
  <si>
    <t>7.1.50.0</t>
  </si>
  <si>
    <t>7.1.50.1</t>
  </si>
  <si>
    <t>Spessore mm 4.</t>
  </si>
  <si>
    <t>7.1.50.2</t>
  </si>
  <si>
    <t>Con autoprotezione minerale: spessore mm 4,0 più l'ardesia.</t>
  </si>
  <si>
    <t>7.1.60.0</t>
  </si>
  <si>
    <t>7.1.60.1</t>
  </si>
  <si>
    <t>7.1.60.2</t>
  </si>
  <si>
    <t>7.1.60.3</t>
  </si>
  <si>
    <t>Con autoprotezione minerale in ardesia del peso di Kgxmq 4,5.</t>
  </si>
  <si>
    <t>7.1.70.0</t>
  </si>
  <si>
    <t>7.1.70.1</t>
  </si>
  <si>
    <t>7.1.70.2</t>
  </si>
  <si>
    <t>7.1.70.3</t>
  </si>
  <si>
    <t>Spessore mm 5.</t>
  </si>
  <si>
    <t>7.1.70.4</t>
  </si>
  <si>
    <t>Con autoprotezione minerale in ardesia del peso Kgxmq.4,5.</t>
  </si>
  <si>
    <t>7.1.80.0</t>
  </si>
  <si>
    <t>7.1.80.1</t>
  </si>
  <si>
    <t>7.1.80.2</t>
  </si>
  <si>
    <t>Con autoprotezione minerale: spessore mm 4 più l’ardesia.</t>
  </si>
  <si>
    <t>7.1.90</t>
  </si>
  <si>
    <t>7.1.100</t>
  </si>
  <si>
    <t>7.1.110</t>
  </si>
  <si>
    <t>7.1.120.0</t>
  </si>
  <si>
    <t>7.1.120.1</t>
  </si>
  <si>
    <t>Del peso di Kg x mq 0,300;</t>
  </si>
  <si>
    <t>7.1.120.2</t>
  </si>
  <si>
    <t xml:space="preserve">Del peso di Kg x mq 0,500. </t>
  </si>
  <si>
    <t>7.1.120.3</t>
  </si>
  <si>
    <t>Del peso di Kg x mq 0,700.</t>
  </si>
  <si>
    <t>7.1.120.4</t>
  </si>
  <si>
    <t>Del peso di Kg x mq 1,0.</t>
  </si>
  <si>
    <t>7.1.130</t>
  </si>
  <si>
    <t>7.1.140</t>
  </si>
  <si>
    <t>7.1.150</t>
  </si>
  <si>
    <t>7.1.160</t>
  </si>
  <si>
    <t>7.1.170</t>
  </si>
  <si>
    <t>7.1.180</t>
  </si>
  <si>
    <t>7.1.190</t>
  </si>
  <si>
    <t>7.1.200</t>
  </si>
  <si>
    <t>7.1.230</t>
  </si>
  <si>
    <t>7.1.240</t>
  </si>
  <si>
    <t>7.1.250</t>
  </si>
  <si>
    <t>7.1.251</t>
  </si>
  <si>
    <t>7.1.260</t>
  </si>
  <si>
    <t>7.1.280</t>
  </si>
  <si>
    <t>7.1.290</t>
  </si>
  <si>
    <t>7.1.300.0</t>
  </si>
  <si>
    <t>7.1.300.1</t>
  </si>
  <si>
    <t>Sovrapposizione MODO 1.</t>
  </si>
  <si>
    <t>7.1.300.2</t>
  </si>
  <si>
    <t>Sigillatura MODO 2.</t>
  </si>
  <si>
    <t>7.1.310.0</t>
  </si>
  <si>
    <t>7.1.310.1</t>
  </si>
  <si>
    <t>7.1.310.2</t>
  </si>
  <si>
    <t>7.1.320</t>
  </si>
  <si>
    <t>7.1.330.0</t>
  </si>
  <si>
    <t>7.1.330.1</t>
  </si>
  <si>
    <t>Di spessore mm 1,2.</t>
  </si>
  <si>
    <t>7.1.330.2</t>
  </si>
  <si>
    <t>Di spessore mm 1,5.</t>
  </si>
  <si>
    <t>7.1.330.3</t>
  </si>
  <si>
    <t>Di spessore mm. 1,8.</t>
  </si>
  <si>
    <t>7.1.330.4</t>
  </si>
  <si>
    <t>Di spessore mm 2,0.</t>
  </si>
  <si>
    <t>7.1.340</t>
  </si>
  <si>
    <t>7.1.350.0</t>
  </si>
  <si>
    <t>7.1.350.1</t>
  </si>
  <si>
    <t>Con vernici acriliche colore bianco, rosso, verde, testa di moro.</t>
  </si>
  <si>
    <t>7.1.350.2</t>
  </si>
  <si>
    <t>Con vernici all'alluminio bituminoso.</t>
  </si>
  <si>
    <t>7.1.360</t>
  </si>
  <si>
    <t>7.1.370</t>
  </si>
  <si>
    <t>7.1.380.0</t>
  </si>
  <si>
    <t>7.1.380.1</t>
  </si>
  <si>
    <t>Con feltro da gxmq 140.</t>
  </si>
  <si>
    <t>7.1.380.2</t>
  </si>
  <si>
    <t>Con feltro da gxmq 200.</t>
  </si>
  <si>
    <t>7.1.380.3</t>
  </si>
  <si>
    <t>Con feltro da gxmq 300.</t>
  </si>
  <si>
    <t>7.1.380.4</t>
  </si>
  <si>
    <t>Con feltro da gxmq 550.</t>
  </si>
  <si>
    <t>7.1.380.5</t>
  </si>
  <si>
    <t>Con feltro da gxmq 1000.</t>
  </si>
  <si>
    <t>7.1.380.6</t>
  </si>
  <si>
    <t>Con feltro a filo continuo da gxmq 350.</t>
  </si>
  <si>
    <t>7.1.390</t>
  </si>
  <si>
    <t>7.1.400</t>
  </si>
  <si>
    <t>7.1.410</t>
  </si>
  <si>
    <t>7.1.420</t>
  </si>
  <si>
    <t>7.1.430</t>
  </si>
  <si>
    <t>7.1.440</t>
  </si>
  <si>
    <t>7.1.450</t>
  </si>
  <si>
    <t>7.2.10.0</t>
  </si>
  <si>
    <t>7.2.10.1</t>
  </si>
  <si>
    <t xml:space="preserve">Spessore cm 4. </t>
  </si>
  <si>
    <t>7.2.10.2</t>
  </si>
  <si>
    <t>Per ogni centimetro in più.</t>
  </si>
  <si>
    <t>7.2.20.0</t>
  </si>
  <si>
    <t>7.2.20.1</t>
  </si>
  <si>
    <t xml:space="preserve">Spessore cm 3. </t>
  </si>
  <si>
    <t>7.2.20.2</t>
  </si>
  <si>
    <t>7.2.30</t>
  </si>
  <si>
    <t>7.2.40.0</t>
  </si>
  <si>
    <t>7.2.40.1</t>
  </si>
  <si>
    <t>7.2.40.2</t>
  </si>
  <si>
    <t>7.2.50.0</t>
  </si>
  <si>
    <t>7.2.50.1</t>
  </si>
  <si>
    <t>Spessore pannello cm 3; spessore membrana mm4.</t>
  </si>
  <si>
    <t>7.2.50.2</t>
  </si>
  <si>
    <t>Spessore pannello cm 4; spessore membrana mm4.</t>
  </si>
  <si>
    <t>7.2.50.3</t>
  </si>
  <si>
    <t>Spessore pannello cm 5; spessore membrana mm4.</t>
  </si>
  <si>
    <t>7.2.60.0</t>
  </si>
  <si>
    <t>7.2.60.1</t>
  </si>
  <si>
    <t>Spessore cm 5 in lana di vetro.</t>
  </si>
  <si>
    <t>7.2.60.2</t>
  </si>
  <si>
    <t>Spessore cm 8 in lana di vetro.</t>
  </si>
  <si>
    <t>7.2.60.3</t>
  </si>
  <si>
    <t>Spessore cm 5 in lana di roccia.</t>
  </si>
  <si>
    <t>7.2.60.4</t>
  </si>
  <si>
    <t>Spessore cm 6 in lana di roccia.</t>
  </si>
  <si>
    <t>7.2.60.5</t>
  </si>
  <si>
    <t>Spessore cm 8 in lana di roccia.</t>
  </si>
  <si>
    <t>7.2.70.0</t>
  </si>
  <si>
    <t>7.2.70.1</t>
  </si>
  <si>
    <t>Spessore pannello cm 3.</t>
  </si>
  <si>
    <t>7.2.70.2</t>
  </si>
  <si>
    <t>Per ogni centimetro in più</t>
  </si>
  <si>
    <t>7.2.80.0</t>
  </si>
  <si>
    <t>7.2.80.1</t>
  </si>
  <si>
    <t xml:space="preserve">Spessore pannello cm 4. </t>
  </si>
  <si>
    <t>7.2.80.2</t>
  </si>
  <si>
    <t>7.2.90.0</t>
  </si>
  <si>
    <t>7.2.90.1</t>
  </si>
  <si>
    <t xml:space="preserve">Spessore pannello cm 3. </t>
  </si>
  <si>
    <t>7.2.90.2</t>
  </si>
  <si>
    <t>7.2.100</t>
  </si>
  <si>
    <t>7.2.110</t>
  </si>
  <si>
    <t>7.2.120</t>
  </si>
  <si>
    <t>7.2.121.0</t>
  </si>
  <si>
    <t>7.2.121.1</t>
  </si>
  <si>
    <t>Per l'applicazione su intonaci esistenti tinteggiati con l'uso di primer a solvente aggrappante o fissativo, compreso lavaggio etc.</t>
  </si>
  <si>
    <t>7.2.121.2</t>
  </si>
  <si>
    <t>Per l'applicazione di lamiera striata fissata meccanicamente e con aumento di malta cementizia rigida Kg x mq da 7,5 a 9.</t>
  </si>
  <si>
    <t>7.2.121.3</t>
  </si>
  <si>
    <t>Per l'applicazione di doppia rete in fibra di vetro (densità g x mq 180) e triplo strato di collanti o mastici e per aumento di Kg x mq 1,5 di malta.</t>
  </si>
  <si>
    <t>7.2.121.4</t>
  </si>
  <si>
    <t>Per l'applicazione su muratura rustica o mattoni a facciavista con l'aumento di malta aggrappante a primer fissativo nella misura necessaria.</t>
  </si>
  <si>
    <t>7.2.130</t>
  </si>
  <si>
    <t>7.2.131.0</t>
  </si>
  <si>
    <t>7.2.131.1</t>
  </si>
  <si>
    <t>Isolamento a cappotto per lo spessore di cm 1.</t>
  </si>
  <si>
    <t>7.2.131.2</t>
  </si>
  <si>
    <t>Compenso per ogni cm in più di spessore.</t>
  </si>
  <si>
    <t>7.2.140.0</t>
  </si>
  <si>
    <t>7.2.140.1</t>
  </si>
  <si>
    <t xml:space="preserve">Spessore cm 2. </t>
  </si>
  <si>
    <t>7.2.140.2</t>
  </si>
  <si>
    <t>7.2.150.0</t>
  </si>
  <si>
    <t>7.2.150.1</t>
  </si>
  <si>
    <t>7.2.150.2</t>
  </si>
  <si>
    <t>7.2.160.0</t>
  </si>
  <si>
    <t>7.2.160.1</t>
  </si>
  <si>
    <t>7.2.160.2</t>
  </si>
  <si>
    <t>7.2.170.0</t>
  </si>
  <si>
    <t>7.2.170.1</t>
  </si>
  <si>
    <t xml:space="preserve">Spessore medio cm 5,5. </t>
  </si>
  <si>
    <t>7.2.170.2</t>
  </si>
  <si>
    <t xml:space="preserve">Spessore medio cm 6,5. </t>
  </si>
  <si>
    <t>7.2.170.3</t>
  </si>
  <si>
    <t xml:space="preserve">Spessore medio cm 8,5. </t>
  </si>
  <si>
    <t>7.2.180.0</t>
  </si>
  <si>
    <t>7.2.180.1</t>
  </si>
  <si>
    <t xml:space="preserve">Spessore medio cm 5. </t>
  </si>
  <si>
    <t>7.2.180.2</t>
  </si>
  <si>
    <t xml:space="preserve">Spessore medio cm 6. </t>
  </si>
  <si>
    <t>7.2.180.3</t>
  </si>
  <si>
    <t>7.2.180.4</t>
  </si>
  <si>
    <t xml:space="preserve">Spessore medio cm 7,5. </t>
  </si>
  <si>
    <t>7.2.180.5</t>
  </si>
  <si>
    <t xml:space="preserve">Spessore medio cm 8,. </t>
  </si>
  <si>
    <t>7.2.180.6</t>
  </si>
  <si>
    <t xml:space="preserve">Spessore medio cm 10. </t>
  </si>
  <si>
    <t>7.2.190.0</t>
  </si>
  <si>
    <t>7.2.190.1</t>
  </si>
  <si>
    <t>7.2.190.2</t>
  </si>
  <si>
    <t>7.2.200.0</t>
  </si>
  <si>
    <t>7.2.200.1</t>
  </si>
  <si>
    <t>7.2.200.2</t>
  </si>
  <si>
    <t>7.2.210.0</t>
  </si>
  <si>
    <t>7.2.210.1</t>
  </si>
  <si>
    <t>7.2.210.2</t>
  </si>
  <si>
    <t>7.2.210.3</t>
  </si>
  <si>
    <t>Spessore mm 10.</t>
  </si>
  <si>
    <t>7.2.211</t>
  </si>
  <si>
    <t>7.2.212</t>
  </si>
  <si>
    <t>7.2.213</t>
  </si>
  <si>
    <t>7.2.220.0</t>
  </si>
  <si>
    <t>7.2.220.1</t>
  </si>
  <si>
    <t>7.2.220.2</t>
  </si>
  <si>
    <t>Spessore pannello cm 4.</t>
  </si>
  <si>
    <t>7.2.220.3</t>
  </si>
  <si>
    <t>Spessore pannello cm 6.</t>
  </si>
  <si>
    <t>7.2.220.4</t>
  </si>
  <si>
    <t>Spessore pannello cm 8.</t>
  </si>
  <si>
    <t>7.2.230</t>
  </si>
  <si>
    <t>7.2.240.0</t>
  </si>
  <si>
    <t>7.2.240.1</t>
  </si>
  <si>
    <t>Spessore pannello mm 8.</t>
  </si>
  <si>
    <t>7.2.240.2</t>
  </si>
  <si>
    <t>Spessore pannello mm 12.</t>
  </si>
  <si>
    <t>7.2.240.3</t>
  </si>
  <si>
    <t>Spessore pannello mm 19.</t>
  </si>
  <si>
    <t>7.2.250.0</t>
  </si>
  <si>
    <t>7.2.250.1</t>
  </si>
  <si>
    <t>Larghezza pannello e passo listello di legno da cm 60.</t>
  </si>
  <si>
    <t>7.2.250.2</t>
  </si>
  <si>
    <t>Larghezza pannello e passo listello di legno da cm 40.</t>
  </si>
  <si>
    <t>7.2.251</t>
  </si>
  <si>
    <t>7.2.260.0</t>
  </si>
  <si>
    <t>7.2.260.1</t>
  </si>
  <si>
    <t>Spessore pannello cm. 2</t>
  </si>
  <si>
    <t>7.2.260.2</t>
  </si>
  <si>
    <t>7.2.260.3</t>
  </si>
  <si>
    <t>7.2.260.4</t>
  </si>
  <si>
    <t>Spessore pannello cm 5.</t>
  </si>
  <si>
    <t>7.2.270</t>
  </si>
  <si>
    <t>7.2.280.0</t>
  </si>
  <si>
    <t>7.2.280.1</t>
  </si>
  <si>
    <t>Granulometria mm 6/14.</t>
  </si>
  <si>
    <t>7.2.280.2</t>
  </si>
  <si>
    <t>Granulometria mm 2/6.</t>
  </si>
  <si>
    <t>7.2.290.0</t>
  </si>
  <si>
    <t>7.2.290.1</t>
  </si>
  <si>
    <t>Spessore pannello cm 1,5.</t>
  </si>
  <si>
    <t>7.2.290.2</t>
  </si>
  <si>
    <t>Spessore pannello cm 2,0.</t>
  </si>
  <si>
    <t>7.2.290.3</t>
  </si>
  <si>
    <t>Spessore pannello cm 2,5.</t>
  </si>
  <si>
    <t>7.2.290.4</t>
  </si>
  <si>
    <t>Spessore pannello cm 3,5.</t>
  </si>
  <si>
    <t>7.2.290.5</t>
  </si>
  <si>
    <t>Spessore pannello cm 5,0.</t>
  </si>
  <si>
    <t>7.2.291</t>
  </si>
  <si>
    <t>7.2.292</t>
  </si>
  <si>
    <t>7.2.293</t>
  </si>
  <si>
    <t>7.2.300.0</t>
  </si>
  <si>
    <t>7.2.300.1</t>
  </si>
  <si>
    <t>7.2.300.2</t>
  </si>
  <si>
    <t>7.2.300.3</t>
  </si>
  <si>
    <t>7.2.310.0</t>
  </si>
  <si>
    <t>7.2.310.1</t>
  </si>
  <si>
    <t>7.2.310.2</t>
  </si>
  <si>
    <t>Spessore pannello cm. 3,5.</t>
  </si>
  <si>
    <t>7.2.310.3</t>
  </si>
  <si>
    <t>Spessore pannello cm. 5,0.</t>
  </si>
  <si>
    <t>7.2.320.0</t>
  </si>
  <si>
    <t>7.2.320.1</t>
  </si>
  <si>
    <t>7.2.320.2</t>
  </si>
  <si>
    <t>7.2.320.3</t>
  </si>
  <si>
    <t>7.2.330.0</t>
  </si>
  <si>
    <t>7.2.330.1</t>
  </si>
  <si>
    <t>7.2.330.2</t>
  </si>
  <si>
    <t>7.2.340.0</t>
  </si>
  <si>
    <t>7.2.340.1</t>
  </si>
  <si>
    <t>Spessore pannello mm 2.</t>
  </si>
  <si>
    <t>7.2.340.2</t>
  </si>
  <si>
    <t>Spessore pannello mm 5.</t>
  </si>
  <si>
    <t>7.2.340.3</t>
  </si>
  <si>
    <t>Spessore pannello mm 10.</t>
  </si>
  <si>
    <t>7.2.350</t>
  </si>
  <si>
    <t>7.2.360.0</t>
  </si>
  <si>
    <t>7.2.360.1</t>
  </si>
  <si>
    <t>7.2.360.2</t>
  </si>
  <si>
    <t>Spessore mm 25.</t>
  </si>
  <si>
    <t>7.2.370</t>
  </si>
  <si>
    <t>7.2.380.0</t>
  </si>
  <si>
    <t>7.2.380.1</t>
  </si>
  <si>
    <t>Spessore mm 40.</t>
  </si>
  <si>
    <t>7.2.380.2</t>
  </si>
  <si>
    <t>Spessore mm 50.</t>
  </si>
  <si>
    <t>7.2.380.3</t>
  </si>
  <si>
    <t>Spessore mm. 60.</t>
  </si>
  <si>
    <t>7.2.390.0</t>
  </si>
  <si>
    <t>7.2.390.1</t>
  </si>
  <si>
    <t>Spessore mm 20.</t>
  </si>
  <si>
    <t>7.2.390.2</t>
  </si>
  <si>
    <t>7.3.10.0</t>
  </si>
  <si>
    <t>7.3.10.1</t>
  </si>
  <si>
    <t>Con pannelli.</t>
  </si>
  <si>
    <t>7.3.10.2</t>
  </si>
  <si>
    <t>Con doghe.</t>
  </si>
  <si>
    <t>7.3.20</t>
  </si>
  <si>
    <t>7.3.30.0</t>
  </si>
  <si>
    <t>7.3.30.1</t>
  </si>
  <si>
    <t>A superficie liscia.</t>
  </si>
  <si>
    <t>7.3.30.2</t>
  </si>
  <si>
    <t>A superficie decorata.</t>
  </si>
  <si>
    <t>7.3.40.0</t>
  </si>
  <si>
    <t>7.3.40.1</t>
  </si>
  <si>
    <t>Con lamiera di spessore di mm 2.</t>
  </si>
  <si>
    <t>7.3.40.2</t>
  </si>
  <si>
    <t>Con lamiera di spessore di mm 3.</t>
  </si>
  <si>
    <t>7.3.50</t>
  </si>
  <si>
    <t>7.3.60</t>
  </si>
  <si>
    <t>7.3.70</t>
  </si>
  <si>
    <t>7.3.80.0</t>
  </si>
  <si>
    <t>7.3.80.1</t>
  </si>
  <si>
    <t>7.3.80.2</t>
  </si>
  <si>
    <t>7.3.90</t>
  </si>
  <si>
    <t>7.3.100.0</t>
  </si>
  <si>
    <t>7.3.100.1</t>
  </si>
  <si>
    <t>Grigliato con maglie da cm 3,75 x 3,75.</t>
  </si>
  <si>
    <t>7.3.100.2</t>
  </si>
  <si>
    <t>Grigliato con maglie da cm 5 x 5.</t>
  </si>
  <si>
    <t>7.3.100.3</t>
  </si>
  <si>
    <t>Grigliato con maglie da cm 7,5 x 7,5.</t>
  </si>
  <si>
    <t>7.3.100.4</t>
  </si>
  <si>
    <t>Grigliato con maglie da cm 10 x 10.</t>
  </si>
  <si>
    <t>7.3.100.5</t>
  </si>
  <si>
    <t>Grigliato con maglie da cm. 15 x 15.</t>
  </si>
  <si>
    <t>7.3.110.0</t>
  </si>
  <si>
    <t>7.3.110.1</t>
  </si>
  <si>
    <t>Pannelli a soffitto con barriera al vapore.</t>
  </si>
  <si>
    <t>7.3.110.2</t>
  </si>
  <si>
    <t>Pannelli a soffitto senza barriera al vapore.</t>
  </si>
  <si>
    <t>7.3.110.3</t>
  </si>
  <si>
    <t>Pannelli a parete con barriera al vapore.</t>
  </si>
  <si>
    <t>7.3.110.4</t>
  </si>
  <si>
    <t>Pannelli a parete senza barriera al vapore.</t>
  </si>
  <si>
    <t>7.3.120.0</t>
  </si>
  <si>
    <t>7.3.120.1</t>
  </si>
  <si>
    <t>7.3.120.2</t>
  </si>
  <si>
    <t>7.3.120.3</t>
  </si>
  <si>
    <t>7.3.120.4</t>
  </si>
  <si>
    <t xml:space="preserve">Pannelli a parete senza barriera al vapore. </t>
  </si>
  <si>
    <t>7.3.130</t>
  </si>
  <si>
    <t>7.3.140</t>
  </si>
  <si>
    <t>8.1.10.0</t>
  </si>
  <si>
    <t>8.1.10.1</t>
  </si>
  <si>
    <t>Della sezione di cm 8x8 o diametro mm 80, spessore mm 6/10.</t>
  </si>
  <si>
    <t>8.1.10.2</t>
  </si>
  <si>
    <t>Della sezione di cm 8x8 o diametro mm 80, spessore mm 8/10.</t>
  </si>
  <si>
    <t>8.1.10.3</t>
  </si>
  <si>
    <t>Della sezione di cm 10x10 o diametro mm 100, spessore mm 6/10.</t>
  </si>
  <si>
    <t>8.1.10.4</t>
  </si>
  <si>
    <t>Della sezione di cm 10x10 o diametro mm 100, spessore mm 8/10.</t>
  </si>
  <si>
    <t>8.1.20.0</t>
  </si>
  <si>
    <t>8.1.20.1</t>
  </si>
  <si>
    <t>Dello spessore di mm 8/10, sviluppo cm 33.</t>
  </si>
  <si>
    <t>8.1.20.2</t>
  </si>
  <si>
    <t>Dello spessore di mm 10/10, sviluppo cm 33.</t>
  </si>
  <si>
    <t>8.1.20.3</t>
  </si>
  <si>
    <t>Dello spessore di mm 8/10, sviluppo cm 50.</t>
  </si>
  <si>
    <t>8.1.20.4</t>
  </si>
  <si>
    <t>Dello spessore di mm 10/10, sviluppo cm 50.</t>
  </si>
  <si>
    <t>8.1.30.0</t>
  </si>
  <si>
    <t>8.1.30.1</t>
  </si>
  <si>
    <t>Della sezione di cm 8x8 o diametro mm 80.</t>
  </si>
  <si>
    <t>8.1.30.2</t>
  </si>
  <si>
    <t>Della sezione di cm 10x10 o diametro mm 100.</t>
  </si>
  <si>
    <t>8.1.40.0</t>
  </si>
  <si>
    <t>8.1.40.1</t>
  </si>
  <si>
    <t>Della sezione cm 8x8 o diametro mm 80, spessore 6/10.</t>
  </si>
  <si>
    <t>8.1.40.2</t>
  </si>
  <si>
    <t>Della sezione cm 8x8 o diametro mm 80, spessore 8/10.</t>
  </si>
  <si>
    <t>8.1.40.3</t>
  </si>
  <si>
    <t>Della sezione cm 10x10 o diametro mm 100, spessore 6/10.</t>
  </si>
  <si>
    <t>8.1.40.4</t>
  </si>
  <si>
    <t>Della sezione cm 10x10 o diametro mm 100, spessore 8/10.</t>
  </si>
  <si>
    <t>8.1.50.0</t>
  </si>
  <si>
    <t>8.1.50.1</t>
  </si>
  <si>
    <t>Dello spessore di mm 6/10, sviluppo cm 33.</t>
  </si>
  <si>
    <t>8.1.50.2</t>
  </si>
  <si>
    <t>8.1.50.3</t>
  </si>
  <si>
    <t>Dello spessore di mm 6/10, sviluppo cm 50.</t>
  </si>
  <si>
    <t>8.1.50.4</t>
  </si>
  <si>
    <t>8.1.60</t>
  </si>
  <si>
    <t>8.1.70</t>
  </si>
  <si>
    <t>8.1.80.0</t>
  </si>
  <si>
    <t>8.1.80.1</t>
  </si>
  <si>
    <t>Del diametro di mm 80.</t>
  </si>
  <si>
    <t>8.1.80.2</t>
  </si>
  <si>
    <t>Del diametro di mm 100.</t>
  </si>
  <si>
    <t>8.1.90.0</t>
  </si>
  <si>
    <t>8.1.90.1</t>
  </si>
  <si>
    <t>Lamiere con spessore 6/10 mm.</t>
  </si>
  <si>
    <t>8.1.90.2</t>
  </si>
  <si>
    <t>Lamiere con spessore 8/10 mm.</t>
  </si>
  <si>
    <t>8.1.100</t>
  </si>
  <si>
    <t>8.1.110</t>
  </si>
  <si>
    <t>8.1.120</t>
  </si>
  <si>
    <t>8.2.10.0</t>
  </si>
  <si>
    <t>8.2.10.1</t>
  </si>
  <si>
    <t>D x s = 32 x 3,0.</t>
  </si>
  <si>
    <t>8.2.10.2</t>
  </si>
  <si>
    <t>D x s = 40 x 3,0.</t>
  </si>
  <si>
    <t>8.2.10.3</t>
  </si>
  <si>
    <t>D x s = 50 x 3,0.</t>
  </si>
  <si>
    <t>8.2.10.4</t>
  </si>
  <si>
    <t>D x s = 63 x 3,0.</t>
  </si>
  <si>
    <t>8.2.10.5</t>
  </si>
  <si>
    <t>D x s = 75 x 3,0.</t>
  </si>
  <si>
    <t>8.2.10.6</t>
  </si>
  <si>
    <t>D x s = 90 x 3,5.</t>
  </si>
  <si>
    <t>8.2.10.7</t>
  </si>
  <si>
    <t>D x s = 110 x 4,3.</t>
  </si>
  <si>
    <t>8.2.10.8</t>
  </si>
  <si>
    <t>D x s = 125 x 4,9.</t>
  </si>
  <si>
    <t>8.2.10.9</t>
  </si>
  <si>
    <t>D x s = 160 x 6,2.</t>
  </si>
  <si>
    <t>8.2.10.10</t>
  </si>
  <si>
    <t>D x s = 200 x 6,2.</t>
  </si>
  <si>
    <t>8.2.10.11</t>
  </si>
  <si>
    <t>D x s = 250 x 7,8.</t>
  </si>
  <si>
    <t>8.2.10.12</t>
  </si>
  <si>
    <t>D x s = 315 x 9,8.</t>
  </si>
  <si>
    <t>8.2.20.0</t>
  </si>
  <si>
    <t>8.2.20.1</t>
  </si>
  <si>
    <t>8.2.20.2</t>
  </si>
  <si>
    <t>8.2.20.3</t>
  </si>
  <si>
    <t>8.2.20.4</t>
  </si>
  <si>
    <t>8.2.20.5</t>
  </si>
  <si>
    <t>8.2.20.6</t>
  </si>
  <si>
    <t>8.2.20.7</t>
  </si>
  <si>
    <t>8.2.20.8</t>
  </si>
  <si>
    <t>8.2.20.9</t>
  </si>
  <si>
    <t>8.2.20.10</t>
  </si>
  <si>
    <t>8.2.20.11</t>
  </si>
  <si>
    <t>8.2.20.12</t>
  </si>
  <si>
    <t>8.2.30.0</t>
  </si>
  <si>
    <t>8.2.30.1</t>
  </si>
  <si>
    <t>Diametro esterno tubo mm 32.</t>
  </si>
  <si>
    <t>8.2.30.2</t>
  </si>
  <si>
    <t>Diametro esterno tubo mm 40.</t>
  </si>
  <si>
    <t>8.2.30.3</t>
  </si>
  <si>
    <t>Diametro esterno tubo mm 50.</t>
  </si>
  <si>
    <t>8.2.30.4</t>
  </si>
  <si>
    <t>Diametro esterno tubo mm 63.</t>
  </si>
  <si>
    <t>8.2.30.5</t>
  </si>
  <si>
    <t>Diametro esterno tubo mm 75.</t>
  </si>
  <si>
    <t>8.2.30.6</t>
  </si>
  <si>
    <t>Diametro esterno tubo mm 90.</t>
  </si>
  <si>
    <t>8.2.30.7</t>
  </si>
  <si>
    <t>Diametro esterno tubo mm 110.</t>
  </si>
  <si>
    <t>8.2.30.8</t>
  </si>
  <si>
    <t>Diametro esterno tubo mm 125.</t>
  </si>
  <si>
    <t>8.2.30.9</t>
  </si>
  <si>
    <t>Diametro esterno tubo mm 160.</t>
  </si>
  <si>
    <t>8.2.30.10</t>
  </si>
  <si>
    <t>Diametro esterno tubo mm 200.</t>
  </si>
  <si>
    <t>8.2.30.11</t>
  </si>
  <si>
    <t>Diametro esterno tubo mm 250.</t>
  </si>
  <si>
    <t>8.2.30.12</t>
  </si>
  <si>
    <t>Diametro esterno tubo mm 315.</t>
  </si>
  <si>
    <t>8.2.30.13</t>
  </si>
  <si>
    <t>Costo per metro quadrato di rivestimento.</t>
  </si>
  <si>
    <t>8.2.40.0</t>
  </si>
  <si>
    <t>8.2.40.1</t>
  </si>
  <si>
    <t>D x s = 50 x 4,0.</t>
  </si>
  <si>
    <t>8.2.40.2</t>
  </si>
  <si>
    <t>D x s = 75 x 4,5.</t>
  </si>
  <si>
    <t>8.2.40.3</t>
  </si>
  <si>
    <t>D x s = 90 x 4,5.</t>
  </si>
  <si>
    <t>8.2.40.4</t>
  </si>
  <si>
    <t>D x s = 110 x 5,3.</t>
  </si>
  <si>
    <t>8.2.40.5</t>
  </si>
  <si>
    <t>D x s = 125 x 5,3.</t>
  </si>
  <si>
    <t>8.2.40.6</t>
  </si>
  <si>
    <t>D x s = 150 x 5,3.</t>
  </si>
  <si>
    <t>8.2.50.0</t>
  </si>
  <si>
    <t>8.2.50.1</t>
  </si>
  <si>
    <t>D x s = 32 x 1,8.</t>
  </si>
  <si>
    <t>8.2.50.2</t>
  </si>
  <si>
    <t>D x s = 40 x 1,8.</t>
  </si>
  <si>
    <t>8.2.50.3</t>
  </si>
  <si>
    <t>D x s = 50 x 1,8.</t>
  </si>
  <si>
    <t>8.2.50.4</t>
  </si>
  <si>
    <t>D x s = 75 x 1,9.</t>
  </si>
  <si>
    <t>8.2.50.5</t>
  </si>
  <si>
    <t>D x s = 110 x 2,7.</t>
  </si>
  <si>
    <t>8.2.50.6</t>
  </si>
  <si>
    <t>D x s = 125 x 3,1.</t>
  </si>
  <si>
    <t>8.2.50.7</t>
  </si>
  <si>
    <t>D x s = 160 x 3,9.</t>
  </si>
  <si>
    <t>8.2.60.0</t>
  </si>
  <si>
    <t>8.2.60.1</t>
  </si>
  <si>
    <t>8.2.60.2</t>
  </si>
  <si>
    <t>8.2.60.3</t>
  </si>
  <si>
    <t>8.2.60.4</t>
  </si>
  <si>
    <t>8.2.60.5</t>
  </si>
  <si>
    <t>8.2.60.6</t>
  </si>
  <si>
    <t>8.2.60.7</t>
  </si>
  <si>
    <t>8.2.70.0</t>
  </si>
  <si>
    <t>8.2.70.1</t>
  </si>
  <si>
    <t>D x s = 32 x 1,2.</t>
  </si>
  <si>
    <t>8.2.70.2</t>
  </si>
  <si>
    <t>D x s = 40 x 1,2.</t>
  </si>
  <si>
    <t>8.2.70.3</t>
  </si>
  <si>
    <t>D x s = 50 x 1,2.</t>
  </si>
  <si>
    <t>8.2.70.4</t>
  </si>
  <si>
    <t>D x s = 63 x 1,3.</t>
  </si>
  <si>
    <t>8.2.70.5</t>
  </si>
  <si>
    <t>D x s = 80 x 1,5.</t>
  </si>
  <si>
    <t>8.2.70.6</t>
  </si>
  <si>
    <t>D x s = 100 x 1,7.</t>
  </si>
  <si>
    <t>8.2.70.7</t>
  </si>
  <si>
    <t>D x s = 110 x 1,8.</t>
  </si>
  <si>
    <t>8.2.70.8</t>
  </si>
  <si>
    <t>D x s = 125 x 2,0.</t>
  </si>
  <si>
    <t>8.2.70.9</t>
  </si>
  <si>
    <t>D x s = 140 x 2,3.</t>
  </si>
  <si>
    <t>8.2.70.10</t>
  </si>
  <si>
    <t>D x s = 160 x 2,6.</t>
  </si>
  <si>
    <t>8.2.70.11</t>
  </si>
  <si>
    <t>D x s = 200 x 3,2.</t>
  </si>
  <si>
    <t>8.2.70.12</t>
  </si>
  <si>
    <t>D x s = 250 x 4,0.</t>
  </si>
  <si>
    <t>8.2.70.13</t>
  </si>
  <si>
    <t>D x s = 315 x 5,0.</t>
  </si>
  <si>
    <t>8.2.70.14</t>
  </si>
  <si>
    <t>D x s = 400 x 6,0.</t>
  </si>
  <si>
    <t>8.2.70.15</t>
  </si>
  <si>
    <t>D x s = 500 x 7,0.</t>
  </si>
  <si>
    <t>8.2.80.0</t>
  </si>
  <si>
    <t>8.2.80.1</t>
  </si>
  <si>
    <t>8.2.80.2</t>
  </si>
  <si>
    <t>8.2.80.3</t>
  </si>
  <si>
    <t>8.2.80.4</t>
  </si>
  <si>
    <t>8.2.80.5</t>
  </si>
  <si>
    <t>8.2.80.6</t>
  </si>
  <si>
    <t>8.2.80.7</t>
  </si>
  <si>
    <t>8.2.80.8</t>
  </si>
  <si>
    <t>8.2.80.9</t>
  </si>
  <si>
    <t>8.2.80.10</t>
  </si>
  <si>
    <t>8.2.80.11</t>
  </si>
  <si>
    <t>8.2.80.12</t>
  </si>
  <si>
    <t>8.2.80.13</t>
  </si>
  <si>
    <t>8.2.80.14</t>
  </si>
  <si>
    <t>8.2.80.15</t>
  </si>
  <si>
    <t>8.2.90.0</t>
  </si>
  <si>
    <t>8.2.90.1</t>
  </si>
  <si>
    <t>8.2.90.2</t>
  </si>
  <si>
    <t>8.2.90.3</t>
  </si>
  <si>
    <t>8.2.90.4</t>
  </si>
  <si>
    <t>D x s = 80 x 3,0.</t>
  </si>
  <si>
    <t>8.2.90.5</t>
  </si>
  <si>
    <t>D x s = 100 x 3,00.</t>
  </si>
  <si>
    <t>8.2.90.6</t>
  </si>
  <si>
    <t>D x s = 110 x 3,2.</t>
  </si>
  <si>
    <t>8.2.90.7</t>
  </si>
  <si>
    <t>D x s = 125 x 3,2.</t>
  </si>
  <si>
    <t>8.2.90.8</t>
  </si>
  <si>
    <t>D x s = 140 x 3,2.</t>
  </si>
  <si>
    <t>8.2.90.9</t>
  </si>
  <si>
    <t>D x s = 160 x 3,2.</t>
  </si>
  <si>
    <t>8.2.90.10</t>
  </si>
  <si>
    <t>8.2.100.0</t>
  </si>
  <si>
    <t>8.2.100.1</t>
  </si>
  <si>
    <t>8.2.100.2</t>
  </si>
  <si>
    <t>8.2.100.3</t>
  </si>
  <si>
    <t>8.2.100.4</t>
  </si>
  <si>
    <t>8.2.100.5</t>
  </si>
  <si>
    <t>8.2.100.6</t>
  </si>
  <si>
    <t>8.2.100.7</t>
  </si>
  <si>
    <t>8.2.100.8</t>
  </si>
  <si>
    <t>8.2.100.9</t>
  </si>
  <si>
    <t>8.2.100.10</t>
  </si>
  <si>
    <t>8.2.110.0</t>
  </si>
  <si>
    <t>8.2.110.1</t>
  </si>
  <si>
    <t>8.2.110.2</t>
  </si>
  <si>
    <t>8.2.110.3</t>
  </si>
  <si>
    <t>D x s = 160 x 4,0.</t>
  </si>
  <si>
    <t>8.2.110.4</t>
  </si>
  <si>
    <t>D x s = 200 x 4,9.</t>
  </si>
  <si>
    <t>8.2.110.5</t>
  </si>
  <si>
    <t>D x s = 250 x 6,2.</t>
  </si>
  <si>
    <t>8.2.110.6</t>
  </si>
  <si>
    <t>D x s = 315 x 7,7.</t>
  </si>
  <si>
    <t>8.2.110.7</t>
  </si>
  <si>
    <t>D x s = 400 x 9,8.</t>
  </si>
  <si>
    <t>8.2.110.8</t>
  </si>
  <si>
    <t>D x s = 500 x 12,3.</t>
  </si>
  <si>
    <t>8.2.110.9</t>
  </si>
  <si>
    <t>D x s = 630 x 15,4.</t>
  </si>
  <si>
    <t>8.2.120.0</t>
  </si>
  <si>
    <t>8.2.120.1</t>
  </si>
  <si>
    <t>Tubo DN 50 mm - Spessore mm 4.</t>
  </si>
  <si>
    <t>8.2.120.2</t>
  </si>
  <si>
    <t>Tubo DN  75 mm - Spessore mm 4.</t>
  </si>
  <si>
    <t>8.2.120.3</t>
  </si>
  <si>
    <t>Tubo DN 100 mm - Spessore mm 5.</t>
  </si>
  <si>
    <t>8.2.120.4</t>
  </si>
  <si>
    <t>Tubo DN 125 mm - Spessore mm 5.</t>
  </si>
  <si>
    <t>8.2.120.5</t>
  </si>
  <si>
    <t>Tubo DN 150 mm - Spessore mm 5.</t>
  </si>
  <si>
    <t>8.2.120.6</t>
  </si>
  <si>
    <t>Tubo DN 200 mm - Spessore mm 5.</t>
  </si>
  <si>
    <t>8.3.10.0</t>
  </si>
  <si>
    <t>8.3.10.1</t>
  </si>
  <si>
    <t>Della dimensione interna cm 15x15.</t>
  </si>
  <si>
    <t>8.3.10.2</t>
  </si>
  <si>
    <t>Della dimensione interna cm 20x20.</t>
  </si>
  <si>
    <t>8.3.10.3</t>
  </si>
  <si>
    <t>Della dimensione interna cm 20x30.</t>
  </si>
  <si>
    <t>8.3.10.4</t>
  </si>
  <si>
    <t>Della dimensione interna cm 30x30.</t>
  </si>
  <si>
    <t>8.3.10.5</t>
  </si>
  <si>
    <t>Della dimensione interna cm 30x40.</t>
  </si>
  <si>
    <t>8.3.20.0</t>
  </si>
  <si>
    <t>8.3.20.1</t>
  </si>
  <si>
    <t>Della dimensione interna cm 15x20.</t>
  </si>
  <si>
    <t>8.3.20.2</t>
  </si>
  <si>
    <t>8.3.20.3</t>
  </si>
  <si>
    <t>8.3.20.4</t>
  </si>
  <si>
    <t>8.3.20.5</t>
  </si>
  <si>
    <t>Della dimensione interna cm 40x40.</t>
  </si>
  <si>
    <t>8.3.30.0</t>
  </si>
  <si>
    <t>8.3.30.1</t>
  </si>
  <si>
    <t>Della dimensione interna di cm 16x33.</t>
  </si>
  <si>
    <t>8.3.30.2</t>
  </si>
  <si>
    <t>Della dimensione interna di cm 16x43.</t>
  </si>
  <si>
    <t>8.3.30.3</t>
  </si>
  <si>
    <t>Della dimensione interna di cm 20x43.</t>
  </si>
  <si>
    <t>8.3.30.4</t>
  </si>
  <si>
    <t>Della dimensione interna di cm 25x48.</t>
  </si>
  <si>
    <t>8.3.30.5</t>
  </si>
  <si>
    <t>Della dimensione interna di cm 29x56.</t>
  </si>
  <si>
    <t>8.3.40.0</t>
  </si>
  <si>
    <t>8.3.40.1</t>
  </si>
  <si>
    <t>Delle dimensioni interne di cm 20x20.</t>
  </si>
  <si>
    <t>8.3.40.2</t>
  </si>
  <si>
    <t>Delle dimensioni interne di cm 20x30.</t>
  </si>
  <si>
    <t>8.3.40.3</t>
  </si>
  <si>
    <t>Delle dimensioni interne di cm 30x30.</t>
  </si>
  <si>
    <t>8.3.40.4</t>
  </si>
  <si>
    <t>Delle dimensioni interne di cm 30x40.</t>
  </si>
  <si>
    <t>8.3.40.5</t>
  </si>
  <si>
    <t>Delle dimensioni interne di cm 40x40.</t>
  </si>
  <si>
    <t>8.3.50.0</t>
  </si>
  <si>
    <t>8.3.50.1</t>
  </si>
  <si>
    <t>Delle dimensioni interne di cm 16x30.</t>
  </si>
  <si>
    <t>8.3.50.2</t>
  </si>
  <si>
    <t>Delle dimensioni interne di cm 16x43.</t>
  </si>
  <si>
    <t>8.3.50.3</t>
  </si>
  <si>
    <t>Delle dimensioni interne di cm 20x43.</t>
  </si>
  <si>
    <t>8.3.50.4</t>
  </si>
  <si>
    <t>Delle dimensioni interne di cm 25x43.</t>
  </si>
  <si>
    <t>8.3.50.5</t>
  </si>
  <si>
    <t>Delle dimensioni interne di cm 30x50.</t>
  </si>
  <si>
    <t>8.3.51.0</t>
  </si>
  <si>
    <t>8.3.51.1</t>
  </si>
  <si>
    <t>Circolari del diametro  interno cm19, misure esterne cm 26x26.</t>
  </si>
  <si>
    <t>8.3.51.2</t>
  </si>
  <si>
    <t>Circolari del diametro  interno cm 22, misure esterne cm 30x30.</t>
  </si>
  <si>
    <t>8.3.51.3</t>
  </si>
  <si>
    <t>Circolari del diametro  interno cm 25, misure esterne cm 35x35.</t>
  </si>
  <si>
    <t>8.3.51.4</t>
  </si>
  <si>
    <t>Circolari del diametro  interno cm 30, misure esterne cm 40x40.</t>
  </si>
  <si>
    <t>8.3.51.5</t>
  </si>
  <si>
    <t>Ovoidali della dimensione interna cm 17x42, esterna cm 25x50.</t>
  </si>
  <si>
    <t>8.3.51.6</t>
  </si>
  <si>
    <t>Quadrate della dimensione interna cm 15x15, esterna cm 23x23.</t>
  </si>
  <si>
    <t>8.3.51.7</t>
  </si>
  <si>
    <t>Quadrate della dimensione interna cm 20x20, esterna cm 29x29.</t>
  </si>
  <si>
    <t>8.3.51.8</t>
  </si>
  <si>
    <t>Rettangolari della dimensione interna cm 12x37, esterna cm 20x45</t>
  </si>
  <si>
    <t>8.3.51.9</t>
  </si>
  <si>
    <t>Rettangolari della dimensione interna cm 25x40, esterna cm 35x50.</t>
  </si>
  <si>
    <t>8.3.52.0</t>
  </si>
  <si>
    <t>8.3.52.1</t>
  </si>
  <si>
    <t>Torrino della dimensione interna cm 30x40, esterna cm 40x50.</t>
  </si>
  <si>
    <t>8.3.52.2</t>
  </si>
  <si>
    <t>Raccogli condensa della dimensione esterna cm 35x52.</t>
  </si>
  <si>
    <t>8.3.52.3</t>
  </si>
  <si>
    <t>Curve della dimensione interna cm 30, esterna cm 40x40.</t>
  </si>
  <si>
    <t>8.3.52.4</t>
  </si>
  <si>
    <t>Elementi di attraversamento della dimensione interna cm 30, esterna cm 40x40.</t>
  </si>
  <si>
    <t>8.3.52.5</t>
  </si>
  <si>
    <t>Raccoglitore cenere della dimensione cm 32x25x24.</t>
  </si>
  <si>
    <t>8.3.52.6</t>
  </si>
  <si>
    <t>Sportello ispezione della dimensione cm 19,5x24,5.</t>
  </si>
  <si>
    <t>8.3.60.0</t>
  </si>
  <si>
    <t>8.3.60.1</t>
  </si>
  <si>
    <t>Delle dimensioni esterne di cm 24x24 e diametro interno cm 12.</t>
  </si>
  <si>
    <t>8.3.60.2</t>
  </si>
  <si>
    <t>Delle dimensioni esterne di cm 30x30 e diametro interno cm 14.</t>
  </si>
  <si>
    <t>8.3.60.3</t>
  </si>
  <si>
    <t>Delle dimensioni esterne di cm 30x30 e diametro interno cm 16.</t>
  </si>
  <si>
    <t>8.3.60.4</t>
  </si>
  <si>
    <t>Delle dimensioni esterne di cm 35x35 e diametro interno cm 18.</t>
  </si>
  <si>
    <t>8.3.60.5</t>
  </si>
  <si>
    <t>Delle dimensioni esterne di cm 39x39 e diametro interno cm 20.</t>
  </si>
  <si>
    <t>8.3.60.6</t>
  </si>
  <si>
    <t>Delle dimensioni esterne di cm 48x48 e diametro interno cm 25.</t>
  </si>
  <si>
    <t>8.3.60.7</t>
  </si>
  <si>
    <t>Delle dimensioni esterne di cm 53x53 e diametro interno cm 30.</t>
  </si>
  <si>
    <t>8.3.60.8</t>
  </si>
  <si>
    <t>Delle dimensioni esterne di cm 58x58 e diametro interno cm 35.</t>
  </si>
  <si>
    <t>8.3.60.9</t>
  </si>
  <si>
    <t>Delle dimensioni esterne di cm 64x64 e diametro interno cm 40.</t>
  </si>
  <si>
    <t>8.3.60.10</t>
  </si>
  <si>
    <t>Delle dimensioni esterne di cm 73x73 e diametro interno cm 45.</t>
  </si>
  <si>
    <t>8.3.60.11</t>
  </si>
  <si>
    <t>Delle dimensioni esterne di cm 78x78 e diametro interno cm 50.</t>
  </si>
  <si>
    <t>8.3.65.0</t>
  </si>
  <si>
    <t>8.3.65.1</t>
  </si>
  <si>
    <t>Diametro interno del condotto mm 60.</t>
  </si>
  <si>
    <t>8.3.65.2</t>
  </si>
  <si>
    <t>Diametro interno del condotto mm 80.</t>
  </si>
  <si>
    <t>8.3.65.3</t>
  </si>
  <si>
    <t>Diametro interno del condotto mm 100.</t>
  </si>
  <si>
    <t>8.3.65.4</t>
  </si>
  <si>
    <t>Diametro interno del condotto mm 120.</t>
  </si>
  <si>
    <t>8.3.65.5</t>
  </si>
  <si>
    <t>Diametro interno del condotto mm 125.</t>
  </si>
  <si>
    <t>8.3.65.6</t>
  </si>
  <si>
    <t>Diametro interno del condotto mm 130.</t>
  </si>
  <si>
    <t>8.3.65.7</t>
  </si>
  <si>
    <t>Diametro interno del condotto mm 140.</t>
  </si>
  <si>
    <t>8.3.65.8</t>
  </si>
  <si>
    <t>Diametro interno del condotto mm 150.</t>
  </si>
  <si>
    <t>8.3.65.9</t>
  </si>
  <si>
    <t>Diametro interno del condotto mm 160.</t>
  </si>
  <si>
    <t>8.3.65.10</t>
  </si>
  <si>
    <t>Diametro interno del condotto mm 180.</t>
  </si>
  <si>
    <t>8.3.65.11</t>
  </si>
  <si>
    <t>Diametro interno del condotto mm 200.</t>
  </si>
  <si>
    <t>8.3.65.12</t>
  </si>
  <si>
    <t>Diametro interno del condotto mm 220.</t>
  </si>
  <si>
    <t>8.3.65.13</t>
  </si>
  <si>
    <t>Diametro interno del condotto mm 250.</t>
  </si>
  <si>
    <t>8.3.65.14</t>
  </si>
  <si>
    <t>Diametro interno del condotto mm 280.</t>
  </si>
  <si>
    <t>8.3.65.15</t>
  </si>
  <si>
    <t>Diametro interno del condotto mm 300.</t>
  </si>
  <si>
    <t>8.3.70.0</t>
  </si>
  <si>
    <t>8.3.70.1</t>
  </si>
  <si>
    <t>8.3.70.2</t>
  </si>
  <si>
    <t>8.3.70.3</t>
  </si>
  <si>
    <t>8.3.70.4</t>
  </si>
  <si>
    <t>8.3.70.5</t>
  </si>
  <si>
    <t>8.3.70.6</t>
  </si>
  <si>
    <t>8.3.70.7</t>
  </si>
  <si>
    <t>8.3.70.8</t>
  </si>
  <si>
    <t>8.3.70.9</t>
  </si>
  <si>
    <t>8.3.70.10</t>
  </si>
  <si>
    <t>8.3.70.11</t>
  </si>
  <si>
    <t>8.3.70.12</t>
  </si>
  <si>
    <t>8.3.70.13</t>
  </si>
  <si>
    <t>8.3.70.14</t>
  </si>
  <si>
    <t>Diametro interno del condotto mm 350.</t>
  </si>
  <si>
    <t>8.3.70.15</t>
  </si>
  <si>
    <t>Diametro interno del condotto mm 400.</t>
  </si>
  <si>
    <t>8.3.80.0</t>
  </si>
  <si>
    <t>8.3.80.1</t>
  </si>
  <si>
    <t>8.3.80.2</t>
  </si>
  <si>
    <t>8.3.80.3</t>
  </si>
  <si>
    <t>8.3.80.5</t>
  </si>
  <si>
    <t>8.3.80.6</t>
  </si>
  <si>
    <t>8.3.80.7</t>
  </si>
  <si>
    <t>8.3.80.8</t>
  </si>
  <si>
    <t>8.3.80.9</t>
  </si>
  <si>
    <t>8.3.80.10</t>
  </si>
  <si>
    <t>8.3.80.11</t>
  </si>
  <si>
    <t>8.3.80.12</t>
  </si>
  <si>
    <t>8.3.80.13</t>
  </si>
  <si>
    <t>8.3.80.14</t>
  </si>
  <si>
    <t>8.3.80.15</t>
  </si>
  <si>
    <t>8.3.90.0</t>
  </si>
  <si>
    <t>8.3.90.1</t>
  </si>
  <si>
    <t>8.3.90.2</t>
  </si>
  <si>
    <t>8.3.90.3</t>
  </si>
  <si>
    <t>8.3.90.4</t>
  </si>
  <si>
    <t>8.3.90.5</t>
  </si>
  <si>
    <t>8.3.90.6</t>
  </si>
  <si>
    <t>8.3.90.7</t>
  </si>
  <si>
    <t>8.3.90.8</t>
  </si>
  <si>
    <t>8.3.90.9</t>
  </si>
  <si>
    <t>8.3.90.10</t>
  </si>
  <si>
    <t>8.3.90.11</t>
  </si>
  <si>
    <t>Diametro interno del condotto mm 450.</t>
  </si>
  <si>
    <t>8.3.90.12</t>
  </si>
  <si>
    <t>Diametro interno del condotto mm 500.</t>
  </si>
  <si>
    <t>8.3.90.13</t>
  </si>
  <si>
    <t>Diametro interno del condotto mm 550.</t>
  </si>
  <si>
    <t>8.3.90.14</t>
  </si>
  <si>
    <t>Diametro interno del condotto mm 600.</t>
  </si>
  <si>
    <t>8.3.90.15</t>
  </si>
  <si>
    <t>Diametro interno del condotto mm 650.</t>
  </si>
  <si>
    <t>8.3.100.0</t>
  </si>
  <si>
    <t>8.3.100.1</t>
  </si>
  <si>
    <t>8.3.100.2</t>
  </si>
  <si>
    <t>8.3.100.3</t>
  </si>
  <si>
    <t>8.3.100.4</t>
  </si>
  <si>
    <t>8.3.100.5</t>
  </si>
  <si>
    <t>8.3.100.6</t>
  </si>
  <si>
    <t>8.3.100.7</t>
  </si>
  <si>
    <t>8.3.100.8</t>
  </si>
  <si>
    <t>8.3.100.9</t>
  </si>
  <si>
    <t>8.3.100.10</t>
  </si>
  <si>
    <t>8.3.100.11</t>
  </si>
  <si>
    <t>8.3.100.12</t>
  </si>
  <si>
    <t>8.3.100.13</t>
  </si>
  <si>
    <t>8.3.100.14</t>
  </si>
  <si>
    <t>8.3.100.15</t>
  </si>
  <si>
    <t>8.3.110.0</t>
  </si>
  <si>
    <t>8.3.110.1</t>
  </si>
  <si>
    <t>8.3.110.2</t>
  </si>
  <si>
    <t>8.3.110.3</t>
  </si>
  <si>
    <t>8.3.110.4</t>
  </si>
  <si>
    <t>8.3.110.5</t>
  </si>
  <si>
    <t>8.3.110.6</t>
  </si>
  <si>
    <t>8.3.110.7</t>
  </si>
  <si>
    <t>8.3.110.8</t>
  </si>
  <si>
    <t>8.3.110.9</t>
  </si>
  <si>
    <t>8.3.110.10</t>
  </si>
  <si>
    <t>8.3.110.11</t>
  </si>
  <si>
    <t>8.3.110.12</t>
  </si>
  <si>
    <t>8.3.110.13</t>
  </si>
  <si>
    <t>8.3.110.14</t>
  </si>
  <si>
    <t>8.3.110.15</t>
  </si>
  <si>
    <t>8.3.120.0</t>
  </si>
  <si>
    <t>8.3.120.1</t>
  </si>
  <si>
    <t>8.3.120.2</t>
  </si>
  <si>
    <t>8.3.120.3</t>
  </si>
  <si>
    <t>8.3.120.4</t>
  </si>
  <si>
    <t>8.3.120.5</t>
  </si>
  <si>
    <t>8.3.120.6</t>
  </si>
  <si>
    <t>8.3.120.7</t>
  </si>
  <si>
    <t>8.3.120.8</t>
  </si>
  <si>
    <t>8.3.120.9</t>
  </si>
  <si>
    <t>8.3.120.10</t>
  </si>
  <si>
    <t>8.3.120.11</t>
  </si>
  <si>
    <t>8.3.120.12</t>
  </si>
  <si>
    <t>8.3.120.13</t>
  </si>
  <si>
    <t>8.3.120.14</t>
  </si>
  <si>
    <t>8.3.120.15</t>
  </si>
  <si>
    <t>8.3.130.0</t>
  </si>
  <si>
    <t>8.3.130.1</t>
  </si>
  <si>
    <t>Diametro interno del camino mm 120.</t>
  </si>
  <si>
    <t>8.3.130.2</t>
  </si>
  <si>
    <t>Diametro interno del camino mm 160.</t>
  </si>
  <si>
    <t>8.3.130.3</t>
  </si>
  <si>
    <t>Diametro interno del camino mm 200.</t>
  </si>
  <si>
    <t>8.3.130.4</t>
  </si>
  <si>
    <t>Diametro interno del camino mm 250.</t>
  </si>
  <si>
    <t>8.3.130.5</t>
  </si>
  <si>
    <t>Diametro interno del camino mm 300.</t>
  </si>
  <si>
    <t>8.3.140.0</t>
  </si>
  <si>
    <t>8.3.140.1</t>
  </si>
  <si>
    <t>8.3.140.2</t>
  </si>
  <si>
    <t>8.3.140.3</t>
  </si>
  <si>
    <t>8.3.140.4</t>
  </si>
  <si>
    <t>8.3.140.5</t>
  </si>
  <si>
    <t>8.3.145.0</t>
  </si>
  <si>
    <t>8.3.145.1</t>
  </si>
  <si>
    <t>Diametro esterno del condotto mm 80.</t>
  </si>
  <si>
    <t>8.3.145.2</t>
  </si>
  <si>
    <t>Diametro esterno del condotto mm 110.</t>
  </si>
  <si>
    <t>8.3.145.3</t>
  </si>
  <si>
    <t>Diametro esterno del condotto mm 125.</t>
  </si>
  <si>
    <t>8.3.145.4</t>
  </si>
  <si>
    <t>Diametro esterno del condotto mm 160.</t>
  </si>
  <si>
    <t>8.3.145.5</t>
  </si>
  <si>
    <t>Diametro esterno del condotto mm 200.</t>
  </si>
  <si>
    <t>8.3.146.0</t>
  </si>
  <si>
    <t>8.3.146.1</t>
  </si>
  <si>
    <t>8.3.146.2</t>
  </si>
  <si>
    <t>8.3.146.3</t>
  </si>
  <si>
    <t>8.3.146.4</t>
  </si>
  <si>
    <t>8.3.146.5</t>
  </si>
  <si>
    <t>8.3.150.0</t>
  </si>
  <si>
    <t>8.3.150.1</t>
  </si>
  <si>
    <t>Struttura in acciaio nero verniciato.</t>
  </si>
  <si>
    <t>8.3.150.2</t>
  </si>
  <si>
    <t>Struttura in acciaio zincato.</t>
  </si>
  <si>
    <t>8.3.150.3</t>
  </si>
  <si>
    <t xml:space="preserve">Struttura in acciaio zincato verniciato.  </t>
  </si>
  <si>
    <t>8.3.160.0</t>
  </si>
  <si>
    <t>8.3.160.1</t>
  </si>
  <si>
    <t>Diametro del tubo mm 120.</t>
  </si>
  <si>
    <t>8.3.160.2</t>
  </si>
  <si>
    <t>Diametro del tubo mm 140.</t>
  </si>
  <si>
    <t>8.3.160.3</t>
  </si>
  <si>
    <t>Diametro del tubo mm 150.</t>
  </si>
  <si>
    <t>8.3.160.4</t>
  </si>
  <si>
    <t>Diametro del tubo mm 160.</t>
  </si>
  <si>
    <t>8.3.160.5</t>
  </si>
  <si>
    <t>Diametro del tubo mm 180.</t>
  </si>
  <si>
    <t>8.3.160.6</t>
  </si>
  <si>
    <t>Diametro del tubo mm 200.</t>
  </si>
  <si>
    <t>8.3.160.7</t>
  </si>
  <si>
    <t>Diametro del tubo mm 220.</t>
  </si>
  <si>
    <t>8.3.160.8</t>
  </si>
  <si>
    <t>Diametro del tubo mm 250.</t>
  </si>
  <si>
    <t>8.3.160.9</t>
  </si>
  <si>
    <t>Diametro del tubo mm 300.</t>
  </si>
  <si>
    <t>8.3.160.10</t>
  </si>
  <si>
    <t>Diametro del tubo mm 350.</t>
  </si>
  <si>
    <t>8.3.160.11</t>
  </si>
  <si>
    <t>Diametro del tubo mm 400.</t>
  </si>
  <si>
    <t>8.3.170.0</t>
  </si>
  <si>
    <t>8.3.170.1</t>
  </si>
  <si>
    <t>Diametro interno del tubo mm 120.</t>
  </si>
  <si>
    <t>8.3.170.2</t>
  </si>
  <si>
    <t>Diametro interno del tubo mm 140.</t>
  </si>
  <si>
    <t>8.3.170.3</t>
  </si>
  <si>
    <t>Diametro interno del tubo mm 150.</t>
  </si>
  <si>
    <t>8.3.170.4</t>
  </si>
  <si>
    <t>Diametro interno del tubo mm 160.</t>
  </si>
  <si>
    <t>8.3.170.5</t>
  </si>
  <si>
    <t>Diametro interno del tubo mm 180.</t>
  </si>
  <si>
    <t>8.3.170.6</t>
  </si>
  <si>
    <t>Diametro interno del tubo mm 200.</t>
  </si>
  <si>
    <t>8.3.170.7</t>
  </si>
  <si>
    <t>Diametro interno del tubo mm 220.</t>
  </si>
  <si>
    <t>8.3.170.8</t>
  </si>
  <si>
    <t>Diametro interno del tubo mm 250.</t>
  </si>
  <si>
    <t>8.3.170.9</t>
  </si>
  <si>
    <t>Diametro interno del tubo mm 300.</t>
  </si>
  <si>
    <t>8.3.170.10</t>
  </si>
  <si>
    <t>Diametro interno del tubo mm 350.</t>
  </si>
  <si>
    <t>8.3.170.11</t>
  </si>
  <si>
    <t>Diametro interno del tubo mm 400.</t>
  </si>
  <si>
    <t>8.3.180</t>
  </si>
  <si>
    <t>8.3.190.0</t>
  </si>
  <si>
    <t>8.3.190.1</t>
  </si>
  <si>
    <t>Sportello LxH = mm 200 x mm 300.</t>
  </si>
  <si>
    <t>8.3.190.2</t>
  </si>
  <si>
    <t>Sportello LxH = mm 300 x mm 400.</t>
  </si>
  <si>
    <t>9.1.10.0</t>
  </si>
  <si>
    <t>9.1.10.1</t>
  </si>
  <si>
    <t>In legno di Abete verniciato a due mani di vernice sintetica a colore, previa mano di preparazione con prodotto impregnante contro muffe e funghi.</t>
  </si>
  <si>
    <t>9.1.10.2</t>
  </si>
  <si>
    <t>In legno di Pino di Svezia verniciato trasparente al naturale, previa mano di preparazione con prodotti impregnanti contro muffe e funghi.</t>
  </si>
  <si>
    <t>9.1.10.3</t>
  </si>
  <si>
    <t>In legno di Pitch-Pine verniciato trasparente al naturale, previa mano di preparazione con prodotti impregnanti contro muffe e funghi.</t>
  </si>
  <si>
    <t>9.1.10.4</t>
  </si>
  <si>
    <t>In legno di Castagno verniciato trasparente al naturale, previa mano di preparazione con prodotti impregnanti contro muffe e funghi.</t>
  </si>
  <si>
    <t>9.1.10.5</t>
  </si>
  <si>
    <t>In legno di Douglas verniciato trasparente al naturale, previa mano di preparazione con prodotti impregnanti contro muffe e funghi.</t>
  </si>
  <si>
    <t>9.1.20</t>
  </si>
  <si>
    <t>9.1.30</t>
  </si>
  <si>
    <t>9.1.50.0</t>
  </si>
  <si>
    <t>9.1.50.1</t>
  </si>
  <si>
    <t>Ad una anta, misure standard (dimensioni luce netta cm 75-80-90 x 210).</t>
  </si>
  <si>
    <t>9.1.50.2</t>
  </si>
  <si>
    <t>A due ante, misure standard (dimensioni luce netta da cm 110 a cm 180 x 210).</t>
  </si>
  <si>
    <t>9.1.50.3</t>
  </si>
  <si>
    <t>Ad una anta, misure standard, con vetro chiaro o stampato, compreso (dimensioni luce netta cm 75-80-90 x 210).</t>
  </si>
  <si>
    <t>9.1.50.4</t>
  </si>
  <si>
    <t>A due ante, misure standard, con vetro chiaro o stampato, compreso (dimensioni luce netta da cm 110 a cm 180 x 210).</t>
  </si>
  <si>
    <t>9.1.50.5</t>
  </si>
  <si>
    <t>Ad una anta, misure fuori standard.</t>
  </si>
  <si>
    <t>9.1.50.6</t>
  </si>
  <si>
    <t>A due ante, misure fuori standard.</t>
  </si>
  <si>
    <t>9.1.50.7</t>
  </si>
  <si>
    <t>Ad una anta, misure fuori standard, con vetro chiaro o stampato, compreso.</t>
  </si>
  <si>
    <t>9.1.50.8</t>
  </si>
  <si>
    <t>A due ante, misure fuori standard, con vetro chiaro o stampato, compreso.</t>
  </si>
  <si>
    <t>9.1.60.0</t>
  </si>
  <si>
    <t>9.1.60.1</t>
  </si>
  <si>
    <t>9.1.60.2</t>
  </si>
  <si>
    <t>9.1.60.3</t>
  </si>
  <si>
    <t>9.1.60.4</t>
  </si>
  <si>
    <t>9.1.60.5</t>
  </si>
  <si>
    <t>Ad un anta, misure fuori standard.</t>
  </si>
  <si>
    <t>9.1.60.6</t>
  </si>
  <si>
    <t>9.1.60.7</t>
  </si>
  <si>
    <t>9.1.60.8</t>
  </si>
  <si>
    <t>9.1.70.0</t>
  </si>
  <si>
    <t>9.1.70.1</t>
  </si>
  <si>
    <t>Ad una anta, misure standard (dimensioni luce netta cm 90 x 210).</t>
  </si>
  <si>
    <t>9.1.70.2</t>
  </si>
  <si>
    <t>A due ante uguali od asimmetriche, misure standard (dimensioni luce netta cm 110 x 210).</t>
  </si>
  <si>
    <t>9.1.70.3</t>
  </si>
  <si>
    <t>9.1.70.4</t>
  </si>
  <si>
    <t>A due ante uguali od asimmetriche, misure fuori standard.</t>
  </si>
  <si>
    <t>9.1.80.0</t>
  </si>
  <si>
    <t>9.1.80.1</t>
  </si>
  <si>
    <t>Ad una anta, misure standard (dimensioni luce netta cm 90x 220).</t>
  </si>
  <si>
    <t>9.1.80.2</t>
  </si>
  <si>
    <t>A due ante uguali od asimmetriche, misure standard (dimensioni luce netta cm 110x220).</t>
  </si>
  <si>
    <t>9.1.80.3</t>
  </si>
  <si>
    <t>9.1.80.4</t>
  </si>
  <si>
    <t>9.1.90.0</t>
  </si>
  <si>
    <t>9.1.90.1</t>
  </si>
  <si>
    <t>9.1.90.2</t>
  </si>
  <si>
    <t>9.1.90.3</t>
  </si>
  <si>
    <t>9.1.90.4</t>
  </si>
  <si>
    <t>9.1.100</t>
  </si>
  <si>
    <t>9.1.110.0</t>
  </si>
  <si>
    <t>9.1.110.1</t>
  </si>
  <si>
    <t>Per larghezza del controtelaio fino a cm 8,5.</t>
  </si>
  <si>
    <t>9.1.110.2</t>
  </si>
  <si>
    <t>Compenso per ogni cm in più oltre i cm 8,6 e fino a cm 20,0.</t>
  </si>
  <si>
    <t>cm</t>
  </si>
  <si>
    <t>9.1.111</t>
  </si>
  <si>
    <t>9.1.120</t>
  </si>
  <si>
    <t>9.1.130.0</t>
  </si>
  <si>
    <t>Corrimano.</t>
  </si>
  <si>
    <t>9.1.130.1</t>
  </si>
  <si>
    <t>In noce Tanganica.</t>
  </si>
  <si>
    <t>9.1.130.2</t>
  </si>
  <si>
    <t>In Mogano Kotibe' o in Douglas.</t>
  </si>
  <si>
    <t>9.1.130.3</t>
  </si>
  <si>
    <t>In legno di Rovere.</t>
  </si>
  <si>
    <t>9.1.140.0</t>
  </si>
  <si>
    <t>9.1.140.1</t>
  </si>
  <si>
    <t>Porte.</t>
  </si>
  <si>
    <t>9.1.140.2</t>
  </si>
  <si>
    <t>Portoni o porte con sopraluce.</t>
  </si>
  <si>
    <t>9.1.140.3</t>
  </si>
  <si>
    <t>9.1.140.4</t>
  </si>
  <si>
    <t>Imbotti.</t>
  </si>
  <si>
    <t>9.1.140.5</t>
  </si>
  <si>
    <t>Portoni con sopraluce.</t>
  </si>
  <si>
    <t>9.1.150.0</t>
  </si>
  <si>
    <t>9.1.150.1</t>
  </si>
  <si>
    <t>In legno di Douglas.</t>
  </si>
  <si>
    <t>9.1.150.2</t>
  </si>
  <si>
    <t>In legno di Pitch-Pine.</t>
  </si>
  <si>
    <t>9.1.160</t>
  </si>
  <si>
    <t>9.1.170.0</t>
  </si>
  <si>
    <t>9.1.170.1</t>
  </si>
  <si>
    <t>In legno di Abete verniciato a due mani di vernice sintetica a colore, previa la mano di preparazione con prodotto impregnante contro muffe e funghi.</t>
  </si>
  <si>
    <t>9.1.170.2</t>
  </si>
  <si>
    <t>In legno di Castagno verniciato trasparente al naturale , previa mano di preparazione con prodotti impregnanti contro muffe e funghi.</t>
  </si>
  <si>
    <t>9.1.180</t>
  </si>
  <si>
    <t>9.1.190.0</t>
  </si>
  <si>
    <t>9.1.190.1</t>
  </si>
  <si>
    <t>In legno di Abete.</t>
  </si>
  <si>
    <t>9.1.190.2</t>
  </si>
  <si>
    <t>In legno di Pino di Svezia.</t>
  </si>
  <si>
    <t>9.1.190.3</t>
  </si>
  <si>
    <t>9.1.190.4</t>
  </si>
  <si>
    <t>In legno di Castagno.</t>
  </si>
  <si>
    <t>9.1.190.5</t>
  </si>
  <si>
    <t>9.1.200.0</t>
  </si>
  <si>
    <t>9.1.200.1</t>
  </si>
  <si>
    <t>In legno di Abete compresa la verniciatura a due mani di vernice sintetica a colore, previa mano di preparazione con prodotto impregnante contro muffe e funghi</t>
  </si>
  <si>
    <t>9.1.200.2</t>
  </si>
  <si>
    <t>In legno di Douglas compresa la verniciatura trasparente al naturale, previa mano di preparazione con prodotto impregnante contro muffe e funghi.</t>
  </si>
  <si>
    <t>9.1.200.3</t>
  </si>
  <si>
    <t>In legno di Pino di Svezia compresa la verniciatura trasparente al naturale, previa mano di preparazione con prodotto impregnante contro muffe e funghi.</t>
  </si>
  <si>
    <t>9.1.200.4</t>
  </si>
  <si>
    <t>In legno di Pitch-Pine compresa la verniciatura trasparente al naturale, previa mano di preparazione con prodotto impregnante contro muffe e funghi.</t>
  </si>
  <si>
    <t>9.1.210.0</t>
  </si>
  <si>
    <t>9.1.210.1</t>
  </si>
  <si>
    <t>In legno di Abete compresa la verniciatura a due mani di vernice sintetica a colore, previa mano di preparazione con prodotto impregnante contro muffe e funghi.</t>
  </si>
  <si>
    <t>9.1.210.2</t>
  </si>
  <si>
    <t>9.1.210.3</t>
  </si>
  <si>
    <t>9.1.210.4</t>
  </si>
  <si>
    <t>9.1.220</t>
  </si>
  <si>
    <t>9.1.230</t>
  </si>
  <si>
    <t>9.1.250</t>
  </si>
  <si>
    <t>9.2.10</t>
  </si>
  <si>
    <t>9.2.20</t>
  </si>
  <si>
    <t>9.2.30</t>
  </si>
  <si>
    <t>9.2.40</t>
  </si>
  <si>
    <t>9.2.50</t>
  </si>
  <si>
    <t>9.3.10.0</t>
  </si>
  <si>
    <t>9.3.10.1</t>
  </si>
  <si>
    <t>A battuta semplice ad una o più ante.</t>
  </si>
  <si>
    <t>9.3.10.2</t>
  </si>
  <si>
    <t>A saliscendi contrappesati.</t>
  </si>
  <si>
    <t>9.3.10.3</t>
  </si>
  <si>
    <t>A saliscendi controbilanciati.</t>
  </si>
  <si>
    <t>9.3.10.4</t>
  </si>
  <si>
    <t>A scorrevoli orizzontali.</t>
  </si>
  <si>
    <t>9.3.10.5</t>
  </si>
  <si>
    <t>A bilico orizzontali.</t>
  </si>
  <si>
    <t>9.3.20</t>
  </si>
  <si>
    <t>9.3.30</t>
  </si>
  <si>
    <t>9.3.40.0</t>
  </si>
  <si>
    <t>9.3.40.1</t>
  </si>
  <si>
    <t>Con alette fisse.</t>
  </si>
  <si>
    <t>9.3.40.2</t>
  </si>
  <si>
    <t>Con alette orientabili.</t>
  </si>
  <si>
    <t>9.3.50.0</t>
  </si>
  <si>
    <t>9.3.50.1</t>
  </si>
  <si>
    <t>9.3.50.2</t>
  </si>
  <si>
    <t>9.3.60.0</t>
  </si>
  <si>
    <t>9.3.60.1</t>
  </si>
  <si>
    <t>Infisso con telaio semplice.</t>
  </si>
  <si>
    <t>9.3.60.2</t>
  </si>
  <si>
    <t>Infisso con telaio munito di mostra.</t>
  </si>
  <si>
    <t>9.3.70</t>
  </si>
  <si>
    <t>9.3.80.0</t>
  </si>
  <si>
    <t>9.3.80.1</t>
  </si>
  <si>
    <t>Con laminato plastico semplice a due facce.</t>
  </si>
  <si>
    <t>9.3.80.2</t>
  </si>
  <si>
    <t>Con doppio laminato plastico a una faccia ad interposto materiale isolante.</t>
  </si>
  <si>
    <t>9.3.80.3</t>
  </si>
  <si>
    <t>Con lamiera di alluminio semplice verniciata.</t>
  </si>
  <si>
    <t>9.3.80.4</t>
  </si>
  <si>
    <t>Con lamiera di alluminio doppia verniciata con interposto strato isolante.</t>
  </si>
  <si>
    <t>9.3.90</t>
  </si>
  <si>
    <t>9.3.100</t>
  </si>
  <si>
    <t>9.3.110</t>
  </si>
  <si>
    <t>9.3.120</t>
  </si>
  <si>
    <t>9.3.130</t>
  </si>
  <si>
    <t>9.3.140</t>
  </si>
  <si>
    <t>9.4.10.0</t>
  </si>
  <si>
    <t>9.4.10.1</t>
  </si>
  <si>
    <t>Colore bianco con aletta fissa.</t>
  </si>
  <si>
    <t>9.4.10.2</t>
  </si>
  <si>
    <t>Colore bianco con aletta orientabile.</t>
  </si>
  <si>
    <t>9.4.10.3</t>
  </si>
  <si>
    <t>Sovrapprezzo P.V.C. rivestito.</t>
  </si>
  <si>
    <t>9.4.20.0</t>
  </si>
  <si>
    <t>9.4.20.1</t>
  </si>
  <si>
    <t>Colore bianco.</t>
  </si>
  <si>
    <t>9.4.20.2</t>
  </si>
  <si>
    <t>9.4.30</t>
  </si>
  <si>
    <t>9.4.40.0</t>
  </si>
  <si>
    <t>9.4.40.1</t>
  </si>
  <si>
    <t>9.4.40.2</t>
  </si>
  <si>
    <t>9.4.50</t>
  </si>
  <si>
    <t>9.4.60</t>
  </si>
  <si>
    <t>9.4.70.0</t>
  </si>
  <si>
    <t>9.4.70.1</t>
  </si>
  <si>
    <t>9.4.70.2</t>
  </si>
  <si>
    <t>Colore bianco con altezza orientabile.</t>
  </si>
  <si>
    <t>9.4.70.3</t>
  </si>
  <si>
    <t>9.4.80.0</t>
  </si>
  <si>
    <t>9.4.80.1</t>
  </si>
  <si>
    <t>9.4.80.2</t>
  </si>
  <si>
    <t>Sovrapprezzo per mobilitazione finestra finto legno</t>
  </si>
  <si>
    <t>9.4.90</t>
  </si>
  <si>
    <t>9.4.100</t>
  </si>
  <si>
    <t>9.5.10.0</t>
  </si>
  <si>
    <t>9.5.10.1</t>
  </si>
  <si>
    <t>Vetro semplice da mm 1,8 a mm 2,2.</t>
  </si>
  <si>
    <t>9.5.10.2</t>
  </si>
  <si>
    <t>Vetro semidoppio da mm 2,8 a mm 3,2.</t>
  </si>
  <si>
    <t>9.5.20.0</t>
  </si>
  <si>
    <t>9.5.20.1</t>
  </si>
  <si>
    <t>Cristallo float spessore mm 3.</t>
  </si>
  <si>
    <t>9.5.20.2</t>
  </si>
  <si>
    <t>Cristallo float spessore mm 4.</t>
  </si>
  <si>
    <t>9.5.20.3</t>
  </si>
  <si>
    <t>Cristallo float spessore mm 5.</t>
  </si>
  <si>
    <t>9.5.20.4</t>
  </si>
  <si>
    <t>Cristallo float spessore mm 6.</t>
  </si>
  <si>
    <t>9.5.20.5</t>
  </si>
  <si>
    <t>Cristallo float spessore mm 8.</t>
  </si>
  <si>
    <t>9.5.20.6</t>
  </si>
  <si>
    <t>Cristallo float incolore spessore mm 10.</t>
  </si>
  <si>
    <t>9.5.20.7</t>
  </si>
  <si>
    <t>Cristallo float incolore spessore mm 12.</t>
  </si>
  <si>
    <t>9.5.30.0</t>
  </si>
  <si>
    <t>9.5.30.1</t>
  </si>
  <si>
    <t>Bianco nazionale</t>
  </si>
  <si>
    <t>9.5.30.2</t>
  </si>
  <si>
    <t>Bianco belga</t>
  </si>
  <si>
    <t>9.5.40.0</t>
  </si>
  <si>
    <t>9.5.40.1</t>
  </si>
  <si>
    <t>Colorato nazionale</t>
  </si>
  <si>
    <t>9.5.40.2</t>
  </si>
  <si>
    <t>Colorato belga</t>
  </si>
  <si>
    <t>9.5.50</t>
  </si>
  <si>
    <t>9.5.60.0</t>
  </si>
  <si>
    <t>9.5.60.1</t>
  </si>
  <si>
    <t>Vetro camera mm 3-6-3.</t>
  </si>
  <si>
    <t>9.5.60.2</t>
  </si>
  <si>
    <t>Vetro camera mm 3-9-3.</t>
  </si>
  <si>
    <t>9.5.60.3</t>
  </si>
  <si>
    <t>Vetro camera mm 3-12-3.</t>
  </si>
  <si>
    <t>9.5.60.4</t>
  </si>
  <si>
    <t>Vetro camera mm 3-15-3.</t>
  </si>
  <si>
    <t>9.5.60.5</t>
  </si>
  <si>
    <t>Vetro camera mm 4-6-4.</t>
  </si>
  <si>
    <t>9.5.60.6</t>
  </si>
  <si>
    <t>Vetro camera mm 4-9-4.</t>
  </si>
  <si>
    <t>9.5.60.7</t>
  </si>
  <si>
    <t>Vetro camera mm 4-10-4.</t>
  </si>
  <si>
    <t>9.5.60.8</t>
  </si>
  <si>
    <t>Vetro camera mm 4-12-4.</t>
  </si>
  <si>
    <t>9.5.60.9</t>
  </si>
  <si>
    <t>Vetro camera mm 4-15-4.</t>
  </si>
  <si>
    <t>9.5.60.10</t>
  </si>
  <si>
    <t>Vetro camera mm 5-6-5.</t>
  </si>
  <si>
    <t>9.5.60.11</t>
  </si>
  <si>
    <t>Vetro camera mm 5-9-5.</t>
  </si>
  <si>
    <t>9.5.60.12</t>
  </si>
  <si>
    <t>Vetro camera mm 5-12-5.</t>
  </si>
  <si>
    <t>9.5.60.13</t>
  </si>
  <si>
    <t>Vetro camera mm 5-15-5.</t>
  </si>
  <si>
    <t>9.5.60.14</t>
  </si>
  <si>
    <t>Vetro camera mm 6-6-6.</t>
  </si>
  <si>
    <t>9.5.60.15</t>
  </si>
  <si>
    <t>Vetro camera mm 6-9-6.</t>
  </si>
  <si>
    <t>9.5.60.16</t>
  </si>
  <si>
    <t>Vetro camera mm 6-12-6.</t>
  </si>
  <si>
    <t>9.5.60.17</t>
  </si>
  <si>
    <t>Vetro camera mm 6-15-6.</t>
  </si>
  <si>
    <t>9.5.60.18</t>
  </si>
  <si>
    <t>Vetro camera mm 4-12-6/7.</t>
  </si>
  <si>
    <t>9.5.60.19</t>
  </si>
  <si>
    <t>Vetro camera mm 4-12-8/9.</t>
  </si>
  <si>
    <t>9.5.60.20</t>
  </si>
  <si>
    <t>Vetro camera mm 4-12-10/11.</t>
  </si>
  <si>
    <t>9.5.60.21</t>
  </si>
  <si>
    <t>Vetro camera mm 4-12-10/11 con il plastico mm 0,76.</t>
  </si>
  <si>
    <t>9.5.60.22</t>
  </si>
  <si>
    <t>Vetro camera mm 4-12-11/12.</t>
  </si>
  <si>
    <t>9.5.60.23</t>
  </si>
  <si>
    <t>Vetro camera mm 6/7-12-6/7.</t>
  </si>
  <si>
    <t>9.5.60.24</t>
  </si>
  <si>
    <t>Vetro camera mm 8/9-12-8/9.</t>
  </si>
  <si>
    <t>9.5.60.25</t>
  </si>
  <si>
    <t>Vetro camera mm 10/11-12-10/11.</t>
  </si>
  <si>
    <t>9.5.60.26</t>
  </si>
  <si>
    <t>Vetro camera mm 4-12-18/19.</t>
  </si>
  <si>
    <t>9.5.60.27</t>
  </si>
  <si>
    <t>Vetro camera mm 4-12-26/27.</t>
  </si>
  <si>
    <t>9.5.60.28</t>
  </si>
  <si>
    <t>Vetro camera mm 4-12-retinato.</t>
  </si>
  <si>
    <t>9.5.70.0</t>
  </si>
  <si>
    <t>9.5.70.1</t>
  </si>
  <si>
    <t>Posa in opera a pettine e greca.</t>
  </si>
  <si>
    <t>9.5.70.2</t>
  </si>
  <si>
    <t>Posa in opera a camera d'aria.</t>
  </si>
  <si>
    <t>9.5.80</t>
  </si>
  <si>
    <t>9.5.90.0</t>
  </si>
  <si>
    <t>9.5.90.1</t>
  </si>
  <si>
    <t>Vetro stratificato spessore mm 6/7.</t>
  </si>
  <si>
    <t>9.5.90.2</t>
  </si>
  <si>
    <t>Vetro stratificato spessore mm 8/9.</t>
  </si>
  <si>
    <t>9.5.90.3</t>
  </si>
  <si>
    <t>Vetro stratificato spessore mm 10/11.</t>
  </si>
  <si>
    <t>9.5.90.4</t>
  </si>
  <si>
    <t>Vetro stratificato spessore mm 10/11 rinforzato con plastico mm 0,76.</t>
  </si>
  <si>
    <t>9.5.90.5</t>
  </si>
  <si>
    <t>Vetro stratificato spessore mm 11/12.</t>
  </si>
  <si>
    <t>9.5.90.6</t>
  </si>
  <si>
    <t>Vetro stratificato Blindato (tre lastre) spessore mm 18/19.</t>
  </si>
  <si>
    <t>9.5.90.7</t>
  </si>
  <si>
    <t>Vetro stratificato Blindato (tre lastre) spessore mm 26/27.</t>
  </si>
  <si>
    <t>9.5.90.8</t>
  </si>
  <si>
    <t>Vetro stratificato Blindato (quattro lastre) spessore mm 36/38.</t>
  </si>
  <si>
    <t>9.5.100.0</t>
  </si>
  <si>
    <t>9.5.100.1</t>
  </si>
  <si>
    <t>Dello spessore di mm 8.</t>
  </si>
  <si>
    <t>9.5.100.2</t>
  </si>
  <si>
    <t>Dello spessore di mm 12.</t>
  </si>
  <si>
    <t>10.1.10.0</t>
  </si>
  <si>
    <t>10.1.10.1</t>
  </si>
  <si>
    <t>Per puntazze, staffe, grappe, zanche, braccioli, cicogne, collarini, cerniere, bandelle, spagnolette, nottoli, ganci, perni e simili.</t>
  </si>
  <si>
    <t>10.1.10.2</t>
  </si>
  <si>
    <t>Per ringhiere, inferriate, cancelli e simili.</t>
  </si>
  <si>
    <t>10.1.10.3</t>
  </si>
  <si>
    <t>Per chiusini di pozzetti costituiti da telaio in profilati e pannello in lamiera striata saldato al telaio mobile, completo di organo di chiusura.</t>
  </si>
  <si>
    <t>10.1.20</t>
  </si>
  <si>
    <t>10.1.30.0</t>
  </si>
  <si>
    <t>10.1.30.1</t>
  </si>
  <si>
    <t>Con lamiera da mm 8/10.</t>
  </si>
  <si>
    <t>10.1.30.2</t>
  </si>
  <si>
    <t>Con lamiera da mm 10/10.</t>
  </si>
  <si>
    <t>10.1.40</t>
  </si>
  <si>
    <t>10.1.50.0</t>
  </si>
  <si>
    <t>10.1.50.1</t>
  </si>
  <si>
    <t>Verniciata con una mano di antiruggine.</t>
  </si>
  <si>
    <t>10.1.50.2</t>
  </si>
  <si>
    <t>Zincata.</t>
  </si>
  <si>
    <t>10.1.50.3</t>
  </si>
  <si>
    <t>Verniciata a fuoco con tinte "RAL".</t>
  </si>
  <si>
    <t>10.1.60</t>
  </si>
  <si>
    <t>10.1.70</t>
  </si>
  <si>
    <t>10.1.80</t>
  </si>
  <si>
    <t>10.1.90</t>
  </si>
  <si>
    <t>10.1.100.0</t>
  </si>
  <si>
    <t>10.1.100.1</t>
  </si>
  <si>
    <t>Acciaio verniciato.</t>
  </si>
  <si>
    <t>10.1.100.2</t>
  </si>
  <si>
    <t>Acciaio zincato a caldo.</t>
  </si>
  <si>
    <t>10.1.110.0</t>
  </si>
  <si>
    <t>10.1.110.1</t>
  </si>
  <si>
    <t>10.1.110.2</t>
  </si>
  <si>
    <t>11.1.10.0</t>
  </si>
  <si>
    <t>11.1.10.1</t>
  </si>
  <si>
    <t>In acciaio Fe 360 B.</t>
  </si>
  <si>
    <t>11.1.10.2</t>
  </si>
  <si>
    <t>In acciaio Fe 430 B.</t>
  </si>
  <si>
    <t>11.1.10.3</t>
  </si>
  <si>
    <t>In acciaio Fe 510 B.</t>
  </si>
  <si>
    <t>11.1.11</t>
  </si>
  <si>
    <t>11.1.20.0</t>
  </si>
  <si>
    <t>11.1.20.1</t>
  </si>
  <si>
    <t>11.1.20.2</t>
  </si>
  <si>
    <t>11.1.20.3</t>
  </si>
  <si>
    <t>11.1.21</t>
  </si>
  <si>
    <t>11.1.30.0</t>
  </si>
  <si>
    <t>11.1.30.1</t>
  </si>
  <si>
    <t>11.1.30.2</t>
  </si>
  <si>
    <t>11.1.30.3</t>
  </si>
  <si>
    <t>11.1.31</t>
  </si>
  <si>
    <t>11.1.40.0</t>
  </si>
  <si>
    <t>11.1.40.1</t>
  </si>
  <si>
    <t>Con profilati a freddo (compresi pressopiegati).</t>
  </si>
  <si>
    <t>11.1.40.2</t>
  </si>
  <si>
    <t>Con profilati a caldo (LCTU).</t>
  </si>
  <si>
    <t>11.1.41</t>
  </si>
  <si>
    <t>11.1.50.0</t>
  </si>
  <si>
    <t>11.1.50.1</t>
  </si>
  <si>
    <t>In acciaio Fe360B.</t>
  </si>
  <si>
    <t>11.1.50.2</t>
  </si>
  <si>
    <t>In acciaio Fe430B.</t>
  </si>
  <si>
    <t>11.1.50.3</t>
  </si>
  <si>
    <t>In acciaio Fe510B.</t>
  </si>
  <si>
    <t>11.1.51</t>
  </si>
  <si>
    <t>11.1.60.0</t>
  </si>
  <si>
    <t>11.1.60.1</t>
  </si>
  <si>
    <t>Tubolari senza saldatura, in acciaio Fe360B.</t>
  </si>
  <si>
    <t>11.1.60.2</t>
  </si>
  <si>
    <t>Tubolari con saldatura, in acciaio Fe360B.</t>
  </si>
  <si>
    <t>11.1.60.3</t>
  </si>
  <si>
    <t>Tubolari per travature reticolari, in acciaio Fe360B.</t>
  </si>
  <si>
    <t>11.1.60.4</t>
  </si>
  <si>
    <t>Tubolari senza saldatura, in acciaio Fe430B.</t>
  </si>
  <si>
    <t>11.1.60.5</t>
  </si>
  <si>
    <t>Tubolari con saldatura, in acciaio Fe430B.</t>
  </si>
  <si>
    <t>11.1.60.6</t>
  </si>
  <si>
    <t>Tubolari per travature reticolari, in acciaio Fe430B.</t>
  </si>
  <si>
    <t>11.1.60.7</t>
  </si>
  <si>
    <t>Tubolari senza saldatura, in acciaio Fe510B.</t>
  </si>
  <si>
    <t>11.1.60.8</t>
  </si>
  <si>
    <t>Tubolari con saldatura in acciaio Fe510B.</t>
  </si>
  <si>
    <t>11.1.60.9</t>
  </si>
  <si>
    <t>Tubolari per travature reticolari in acciaio Fe510B.</t>
  </si>
  <si>
    <t>11.1.61</t>
  </si>
  <si>
    <t>11.1.70</t>
  </si>
  <si>
    <t>11.1.71</t>
  </si>
  <si>
    <t>11.1.80</t>
  </si>
  <si>
    <t>11.1.81</t>
  </si>
  <si>
    <t>11.1.90</t>
  </si>
  <si>
    <t>11.1.91</t>
  </si>
  <si>
    <t>11.1.100</t>
  </si>
  <si>
    <t>11.2.10</t>
  </si>
  <si>
    <t>11.2.20.0</t>
  </si>
  <si>
    <t>11.2.20.1</t>
  </si>
  <si>
    <t>Grado di pulitura SA 2.</t>
  </si>
  <si>
    <t>11.2.20.2</t>
  </si>
  <si>
    <t>Grado di pulitura SA 2,5.</t>
  </si>
  <si>
    <t>11.2.20.3</t>
  </si>
  <si>
    <t>Grado di pulitura SA 3.</t>
  </si>
  <si>
    <t>11.2.30</t>
  </si>
  <si>
    <t>11.2.40</t>
  </si>
  <si>
    <t>11.2.50</t>
  </si>
  <si>
    <t>11.2.60</t>
  </si>
  <si>
    <t>11.2.70</t>
  </si>
  <si>
    <t>11.2.80</t>
  </si>
  <si>
    <t>11.2.90</t>
  </si>
  <si>
    <t>11.2.100</t>
  </si>
  <si>
    <t>11.2.110.0</t>
  </si>
  <si>
    <t>11.2.110.1</t>
  </si>
  <si>
    <t>Per immersione di strutture pesanti.</t>
  </si>
  <si>
    <t>11.2.110.2</t>
  </si>
  <si>
    <t>Per immersione di strutture leggere.</t>
  </si>
  <si>
    <t>11.2.110.3</t>
  </si>
  <si>
    <t>Per immersione di lamiere e tubi pesanti.</t>
  </si>
  <si>
    <t>11.2.110.4</t>
  </si>
  <si>
    <t>Per immersione di lamiere e tubi leggeri.</t>
  </si>
  <si>
    <t>11.3.10</t>
  </si>
  <si>
    <t>11.3.20.0</t>
  </si>
  <si>
    <t>11.3.20.1</t>
  </si>
  <si>
    <t>Pannelli con spessore mm 35.</t>
  </si>
  <si>
    <t>11.3.20.2</t>
  </si>
  <si>
    <t>Pannelli con spessore mm 50.</t>
  </si>
  <si>
    <t>11.3.20.3</t>
  </si>
  <si>
    <t>Pannelli con spessore mm 60.</t>
  </si>
  <si>
    <t>11.3.30.0</t>
  </si>
  <si>
    <t>11.3.30.1</t>
  </si>
  <si>
    <t>11.3.30.2</t>
  </si>
  <si>
    <t>11.3.30.3</t>
  </si>
  <si>
    <t>11.3.40</t>
  </si>
  <si>
    <t>11.3.50</t>
  </si>
  <si>
    <t>12.1.10.0</t>
  </si>
  <si>
    <t>12.1.10.1</t>
  </si>
  <si>
    <t>Per uno strato a coprire dato a pennello su superfici interne.</t>
  </si>
  <si>
    <t>12.1.10.2</t>
  </si>
  <si>
    <t>Per ogni strato eseguito con idonea macchina compresi eventuali riprese o interventi dati a pennello su superfici interne.</t>
  </si>
  <si>
    <t>12.1.10.3</t>
  </si>
  <si>
    <t>Per ogni strato di aggiunta di fissativo a base vinilica su tinteggio dato all'interno.</t>
  </si>
  <si>
    <t>12.1.10.4</t>
  </si>
  <si>
    <t>Per uno strato a coprire dato a pennello su superfici esterne.</t>
  </si>
  <si>
    <t>12.1.10.5</t>
  </si>
  <si>
    <t>Per ogni strato eseguito con idonea macchina, compresi eventuali riprese o interventi dati a pennello su superfici esterne.</t>
  </si>
  <si>
    <t>12.1.10.6</t>
  </si>
  <si>
    <t>Per ogni strato di aggiunta di fissativo a base vinilica su tinteggio dato all'esterno.</t>
  </si>
  <si>
    <t>12.1.20.0</t>
  </si>
  <si>
    <t>12.1.20.1</t>
  </si>
  <si>
    <t>A due strati del tipo liscio di cui il primo di fondo dato a pennello ed il secondo di finitura dato a rullo su pareti e soffitti intonacati a civile e gesso.</t>
  </si>
  <si>
    <t>12.1.20.2</t>
  </si>
  <si>
    <t>A due strati del tipo a buccia d'arancia di cui il primo di fondo dato a pennello ed il secondo di finitura dato a rullo su pareti e soffitti intonacati a civile e gesso.</t>
  </si>
  <si>
    <t>12.1.30</t>
  </si>
  <si>
    <t>12.1.40.0</t>
  </si>
  <si>
    <t>12.1.40.1</t>
  </si>
  <si>
    <t>A due strati su pareti e soffitti intonacati a civile.</t>
  </si>
  <si>
    <t>12.1.40.2</t>
  </si>
  <si>
    <t>A due strati su pareti e soffitti rasati a gesso.</t>
  </si>
  <si>
    <t>12.1.40.3</t>
  </si>
  <si>
    <t>Per uno strato in più dato a rullo.</t>
  </si>
  <si>
    <t>12.1.50.0</t>
  </si>
  <si>
    <t>12.1.50.1</t>
  </si>
  <si>
    <t>A due strati di idropittura acrilica pigmentata.</t>
  </si>
  <si>
    <t>12.1.50.2</t>
  </si>
  <si>
    <t>A due strati di idropittura acrilica al quarzo.</t>
  </si>
  <si>
    <t>12.1.60</t>
  </si>
  <si>
    <t>12.1.61</t>
  </si>
  <si>
    <t>12.1.62</t>
  </si>
  <si>
    <t>12.1.63</t>
  </si>
  <si>
    <t>12.1.64</t>
  </si>
  <si>
    <t>12.1.65</t>
  </si>
  <si>
    <t>12.1.66</t>
  </si>
  <si>
    <t>12.1.70</t>
  </si>
  <si>
    <t>12.1.80</t>
  </si>
  <si>
    <t>12.1.81</t>
  </si>
  <si>
    <t>12.1.82</t>
  </si>
  <si>
    <t>12.1.90</t>
  </si>
  <si>
    <t>12.1.100</t>
  </si>
  <si>
    <t>12.1.110.0</t>
  </si>
  <si>
    <t>12.1.110.1</t>
  </si>
  <si>
    <t>A due strati di pittura opaca tipo cementite.</t>
  </si>
  <si>
    <t>12.1.110.2</t>
  </si>
  <si>
    <t>A due strati di pittura semilucida a base di resine acriliche.</t>
  </si>
  <si>
    <t>12.1.120</t>
  </si>
  <si>
    <t>12.1.130</t>
  </si>
  <si>
    <t>12.1.140</t>
  </si>
  <si>
    <t>12.1.150.0</t>
  </si>
  <si>
    <t>12.1.150.1</t>
  </si>
  <si>
    <t>A due strati di pittura tipo normale liscia.</t>
  </si>
  <si>
    <t>12.1.150.2</t>
  </si>
  <si>
    <t>A due strati di pittura con cariche di quarzo micronizzate o ventilate.</t>
  </si>
  <si>
    <t>12.1.160</t>
  </si>
  <si>
    <t>12.1.170</t>
  </si>
  <si>
    <t>12.1.180</t>
  </si>
  <si>
    <t>12.1.190.0</t>
  </si>
  <si>
    <t>12.1.190.1</t>
  </si>
  <si>
    <t>Spessore fino a mm 1,2 di rilievo massimo.</t>
  </si>
  <si>
    <t>12.1.190.2</t>
  </si>
  <si>
    <t>Spessore medio fino a mm 2 di rilievo massimo.</t>
  </si>
  <si>
    <t>12.1.190.3</t>
  </si>
  <si>
    <t>Spessore grosso fino a mm 3 di rilievo massimo.</t>
  </si>
  <si>
    <t>12.1.200</t>
  </si>
  <si>
    <t>12.1.210.0</t>
  </si>
  <si>
    <t>12.1.210.1</t>
  </si>
  <si>
    <t>Spessore fino a mm 1,5 di rilievo massimo.</t>
  </si>
  <si>
    <t>12.1.210.2</t>
  </si>
  <si>
    <t>12.1.210.3</t>
  </si>
  <si>
    <t>12.1.220.0</t>
  </si>
  <si>
    <t>12.1.220.1</t>
  </si>
  <si>
    <t>Con graniglia naturale fine spessore fino a mm 3.</t>
  </si>
  <si>
    <t>12.1.220.2</t>
  </si>
  <si>
    <t>Con graniglia naturale media spessore fino a mm 4.</t>
  </si>
  <si>
    <t>12.1.220.3</t>
  </si>
  <si>
    <t>Con graniglia naturale grossa spessore fino a mm 5.</t>
  </si>
  <si>
    <t>12.1.221</t>
  </si>
  <si>
    <t>12.1.222</t>
  </si>
  <si>
    <t>12.1.223</t>
  </si>
  <si>
    <t>12.2.10.0</t>
  </si>
  <si>
    <t>12.2.10.1</t>
  </si>
  <si>
    <t>Con due mani date a pennello di smalto colorato sintetico.</t>
  </si>
  <si>
    <t>12.2.10.2</t>
  </si>
  <si>
    <t>Con due mani date a pennello con smalto colorato oleosintetico.</t>
  </si>
  <si>
    <t>12.2.10.3</t>
  </si>
  <si>
    <t>Sola finitura con due mani date a pennello di smalto colorato sintetico.</t>
  </si>
  <si>
    <t>12.2.10.4</t>
  </si>
  <si>
    <t>Solo finitura con due mani date a pennello di smalto colorato oleosintetico.</t>
  </si>
  <si>
    <t>12.2.20</t>
  </si>
  <si>
    <t>12.2.30.0</t>
  </si>
  <si>
    <t>12.2.30.1</t>
  </si>
  <si>
    <t>Finitura a due strati di vernice flatting per interno.</t>
  </si>
  <si>
    <t>12.2.30.2</t>
  </si>
  <si>
    <t>Finitura a due strati di vernice flatting per esterno.</t>
  </si>
  <si>
    <t>12.2.40</t>
  </si>
  <si>
    <t>12.2.50.0</t>
  </si>
  <si>
    <t>12.2.50.1</t>
  </si>
  <si>
    <t>Ad uno strato su superfici piallate piane.</t>
  </si>
  <si>
    <t>12.2.50.2</t>
  </si>
  <si>
    <t>Ad uno strato su superfici grezze di sega.</t>
  </si>
  <si>
    <t>12.2.51.0</t>
  </si>
  <si>
    <t>12.2.51.1</t>
  </si>
  <si>
    <t>Interno</t>
  </si>
  <si>
    <t>12.2.51.2</t>
  </si>
  <si>
    <t>Esterno</t>
  </si>
  <si>
    <t>12.2.52.0</t>
  </si>
  <si>
    <t>12.2.52.1</t>
  </si>
  <si>
    <t>12.2.52.2</t>
  </si>
  <si>
    <t>12.2.53</t>
  </si>
  <si>
    <t>12.2.54</t>
  </si>
  <si>
    <t>12.3.10.0</t>
  </si>
  <si>
    <t>12.3.10.1</t>
  </si>
  <si>
    <t>Ad uno strato con minio di piombo all'olio di lino od oleofenolico.</t>
  </si>
  <si>
    <t>12.3.10.2</t>
  </si>
  <si>
    <t>Ad uno strato con minio o cromato di piombo in resina alchidica.</t>
  </si>
  <si>
    <t>12.3.10.3</t>
  </si>
  <si>
    <t>Ad uno strato con ossido di ferro in veicolo sintetico.</t>
  </si>
  <si>
    <t>12.3.10.4</t>
  </si>
  <si>
    <t>Ad uno strato con cromato di zinco in veicolo sintetico.</t>
  </si>
  <si>
    <t>12.3.10.5</t>
  </si>
  <si>
    <t>Ad uno strato con fondi epossidici al cromato di zinco.</t>
  </si>
  <si>
    <t>12.3.10.6</t>
  </si>
  <si>
    <t>Ad uno strato con convertitori od ossido riduttori (fosfatazione o fertanizzazione).</t>
  </si>
  <si>
    <t>12.3.10.7</t>
  </si>
  <si>
    <t>Ad uno strato con primer di fondo (wash primer).</t>
  </si>
  <si>
    <t>12.3.20</t>
  </si>
  <si>
    <t>12.3.30.0</t>
  </si>
  <si>
    <t>12.3.30.1</t>
  </si>
  <si>
    <t>Finitura con due strati di smalto oleosintetico o sintetico.</t>
  </si>
  <si>
    <t>12.3.30.2</t>
  </si>
  <si>
    <t>Solo strato intermedio con smalto epossidico.</t>
  </si>
  <si>
    <t>12.3.30.3</t>
  </si>
  <si>
    <t>Solo strato di finitura con smalto epossidico.</t>
  </si>
  <si>
    <t>12.3.30.4</t>
  </si>
  <si>
    <t>Solo strato di smalto poliuretanico.</t>
  </si>
  <si>
    <t>12.3.30.5</t>
  </si>
  <si>
    <t>Solo strato di smalto epossicatrame.</t>
  </si>
  <si>
    <t>12.3.30.6</t>
  </si>
  <si>
    <t>Per uno strato di smalto epossicatrame.</t>
  </si>
  <si>
    <t>12.3.30.7</t>
  </si>
  <si>
    <t>Con due strati di pittura sintetica all'alluminio.</t>
  </si>
  <si>
    <t>12.3.40.0</t>
  </si>
  <si>
    <t>12.3.40.1</t>
  </si>
  <si>
    <t>Per uno strato in più di smalto oleosintetico e sintetico.</t>
  </si>
  <si>
    <t>12.3.40.2</t>
  </si>
  <si>
    <t>Per uno strato in più di smalto epossidico.</t>
  </si>
  <si>
    <t>12.3.40.3</t>
  </si>
  <si>
    <t>Per uno strato in più di smalto poliuretanico.</t>
  </si>
  <si>
    <t>12.3.40.4</t>
  </si>
  <si>
    <t>Per uno strato in più di pittura sintetica all'alluminio.</t>
  </si>
  <si>
    <t>12.3.50.0</t>
  </si>
  <si>
    <t>12.3.50.1</t>
  </si>
  <si>
    <t>A mano con pennello, su radiatori montati, da pulire e sverniciare.</t>
  </si>
  <si>
    <t>12.3.50.2</t>
  </si>
  <si>
    <t>A spruzzo, su radiatori di ghisa nuovi.</t>
  </si>
  <si>
    <t>12.3.60</t>
  </si>
  <si>
    <t>12.3.61</t>
  </si>
  <si>
    <t>12.3.70</t>
  </si>
  <si>
    <t>12.3.71</t>
  </si>
  <si>
    <t>12.4.10</t>
  </si>
  <si>
    <t>12.4.20.0</t>
  </si>
  <si>
    <t>12.4.20.1</t>
  </si>
  <si>
    <t>Lavatura a spugna, spazzolatura e sgrassaggio di pittura murale.</t>
  </si>
  <si>
    <t>12.4.20.2</t>
  </si>
  <si>
    <t>Raschiatura completa di vecchia tinteggiatura a calce per interni, con eventuali rappezzi al supporto.</t>
  </si>
  <si>
    <t>12.4.20.3</t>
  </si>
  <si>
    <t>Raschiatura completa di vecchia tinteggiatura a gesso, colla, tempera, idropittura.</t>
  </si>
  <si>
    <t>12.4.20.4</t>
  </si>
  <si>
    <t>Raschiatura completa di pittura opaca grassa, a smalto, pliolitica, epossidica, poliuretanica per interni, con rappezzo del supporto e rifacimento della imprimitura nei punti rappezzati in misura non superiore al 10% della superficie.</t>
  </si>
  <si>
    <t>12.4.20.5</t>
  </si>
  <si>
    <t>Raschiatura completa di pittura opaca grassa, a smalto, pliolitica, epossidica, poliuretanica per interni, con rappezzo del supporto e rifacimento della imprimitura nei punti rappezzati in misura non superiore al 20% della superficie.</t>
  </si>
  <si>
    <t>12.4.20.6</t>
  </si>
  <si>
    <t>Raschiatura completa di pittura opaca grassa, a smalto, pliolitica, epossidica, poliuretanica per interni, con rappezzo del supporto e rifacimento della imprimitura nei punti rappezzati in misura non superiore al 40% della superficie.</t>
  </si>
  <si>
    <t>12.4.20.7</t>
  </si>
  <si>
    <t>Raschiatura completa di rivestimento plastico pietrificante murale, con rappezzi del supporto e rifacimento della imprimitura nei punti rappezzati, in misura non superiore al 10% della superficie.</t>
  </si>
  <si>
    <t>12.4.20.8</t>
  </si>
  <si>
    <t>Raschiatura completa di rivestimento plastico pietrificante murale, con rappezzi del supporto e rifacimento della imprimitura nei punti rappezzati, in misura non superiore al 20% della superficie.</t>
  </si>
  <si>
    <t>12.4.20.9</t>
  </si>
  <si>
    <t>Raschiatura completa di rivestimento plastico pietrificante murale, con rappezzi del supporto e rifacimento della imprimitura nei punti rappezzati, in misura non superiore al 40% della superficie.</t>
  </si>
  <si>
    <t>12.4.30.0</t>
  </si>
  <si>
    <t>12.4.30.1</t>
  </si>
  <si>
    <t>Intonacate a civile nuove.</t>
  </si>
  <si>
    <t>12.4.30.2</t>
  </si>
  <si>
    <t>Rasate a gesso.</t>
  </si>
  <si>
    <t>12.4.40</t>
  </si>
  <si>
    <t>12.4.50.0</t>
  </si>
  <si>
    <t>12.4.50.1</t>
  </si>
  <si>
    <t>Lavatura e sgrassaggio con idoneo detersivo, di vecchia vernice.</t>
  </si>
  <si>
    <t>12.4.50.2</t>
  </si>
  <si>
    <t>Rimozione di vecchia vernice su legno con sverniciatore chimico.</t>
  </si>
  <si>
    <t>12.4.50.3</t>
  </si>
  <si>
    <t>Rimozione di vecchia vernice con fiamma, o con sverniciatore, con raschiatura a fondo della superficie verniciata.</t>
  </si>
  <si>
    <t>12.4.50.4</t>
  </si>
  <si>
    <t>Imprimitura di vecchie superfici dopo la rimozione della vernice, con stuccatura completa ed applicazione di uno strato, dato a pennello, di imprimitura con cementite e successiva carteggiatura.</t>
  </si>
  <si>
    <t>12.4.50.5</t>
  </si>
  <si>
    <t>Stuccatura saltuaria con stucco francese compresa la cartavetratura delle parti stuccate.</t>
  </si>
  <si>
    <t>12.4.60.0</t>
  </si>
  <si>
    <t>12.4.60.1</t>
  </si>
  <si>
    <t>Spazzolatura e carteggiatura manuale per la rimozione di ossidi incoerenti e materiali polverulenti.</t>
  </si>
  <si>
    <t>12.4.60.2</t>
  </si>
  <si>
    <t>Accurata pulitura realizzata con attrezzi manuali e meccanici per la rimozione di depositi di corrosione a scaglie o vaiolate e parti di pittura disancorata.</t>
  </si>
  <si>
    <t>12.4.60.3</t>
  </si>
  <si>
    <t>Sverniciatura da eseguire con prodotti atti alla rimozione di pitture esistenti compresa la normalizzazione dei valori di pH finale.</t>
  </si>
  <si>
    <t>12.4.60.4</t>
  </si>
  <si>
    <t>Lavaggio con solventi o soluzioni alcaline per la rimozione di untumi e grassi esistenti su superfici già verniciate.</t>
  </si>
  <si>
    <t>12.4.60.5</t>
  </si>
  <si>
    <t>Stuccatura saltuaria e parziale con stucco sintetico, compresa la carteggiatura delle parti stuccate.</t>
  </si>
  <si>
    <t>12.4.70</t>
  </si>
  <si>
    <t>12.4.80</t>
  </si>
  <si>
    <t>12.4.90</t>
  </si>
  <si>
    <t>12.4.100.0</t>
  </si>
  <si>
    <t>12.4.100.1</t>
  </si>
  <si>
    <t>Per asportazione di vecchie tinteggiature a calce o tempera su laterizi e lapidei.</t>
  </si>
  <si>
    <t>12.4.100.2</t>
  </si>
  <si>
    <t>Per asportazione di verniciature su opere in ferro.</t>
  </si>
  <si>
    <t>12.4.100.3</t>
  </si>
  <si>
    <t>Per asportazione di ruggine su opere in ferro.</t>
  </si>
  <si>
    <t>12.4.100.4</t>
  </si>
  <si>
    <t>Per asportazione di vernice a smalto su opere in legno e di tinteggiature a calce o tempera e su pianelle.</t>
  </si>
  <si>
    <t>12.4.110</t>
  </si>
  <si>
    <t>12.4.120</t>
  </si>
  <si>
    <t>12.4.130</t>
  </si>
  <si>
    <t>12.4.140</t>
  </si>
  <si>
    <t>12.4.150</t>
  </si>
  <si>
    <t>12.4.160</t>
  </si>
  <si>
    <t>12.4.170</t>
  </si>
  <si>
    <t>12.4.180</t>
  </si>
  <si>
    <t>12.4.190</t>
  </si>
  <si>
    <t>12.4.200</t>
  </si>
  <si>
    <t>12.4.210</t>
  </si>
  <si>
    <t>12.4.220</t>
  </si>
  <si>
    <t>12.4.230</t>
  </si>
  <si>
    <t>12.4.240</t>
  </si>
  <si>
    <t>12.5.10.0</t>
  </si>
  <si>
    <t>12.5.10.1</t>
  </si>
  <si>
    <t>Applicazione di carta fodera di vari colori.</t>
  </si>
  <si>
    <t>12.5.10.2</t>
  </si>
  <si>
    <t>Applicazione di carta tipo lavabile di vari colori.</t>
  </si>
  <si>
    <t>12.5.10.3</t>
  </si>
  <si>
    <t>Applicazione di carta tipo duplex lavabile di vari colori.</t>
  </si>
  <si>
    <t>12.5.10.4</t>
  </si>
  <si>
    <t>Applicazione di carta tipo serigrafico espanso.</t>
  </si>
  <si>
    <t>12.5.10.5</t>
  </si>
  <si>
    <t>Applicazione di carta vinilica con supporto in carta.</t>
  </si>
  <si>
    <t>12.5.10.6</t>
  </si>
  <si>
    <t>Applicazione di carta vinilica su tela.</t>
  </si>
  <si>
    <t>12.5.10.7</t>
  </si>
  <si>
    <t>Applicazione di carta "fil pose'".</t>
  </si>
  <si>
    <t>12.5.10.8</t>
  </si>
  <si>
    <t>Applicazione di paglie naturali.</t>
  </si>
  <si>
    <t>12.5.10.9</t>
  </si>
  <si>
    <t>Applicazione di tappezzeria tipo corrente di vari colori.</t>
  </si>
  <si>
    <t>12.5.10.10</t>
  </si>
  <si>
    <t>Applicazione di tappezzeria tipo fine di vari colori.</t>
  </si>
  <si>
    <t>12.5.10.11</t>
  </si>
  <si>
    <t>Applicazione di tappezzeria tipo lusso di vari colori su pareti preventivamente foderate.</t>
  </si>
  <si>
    <t>12.5.10.12</t>
  </si>
  <si>
    <t>Applicazione di supporto di plastica per parati tessuti.</t>
  </si>
  <si>
    <t>12.5.20</t>
  </si>
  <si>
    <t>12.5.30</t>
  </si>
  <si>
    <t>13.1.10.0</t>
  </si>
  <si>
    <t>13.1.10.1</t>
  </si>
  <si>
    <t>Quota fissa per ciascuna caldaia.</t>
  </si>
  <si>
    <t>13.1.10.2</t>
  </si>
  <si>
    <t>Quota aggiuntiva per piastre in acciaio.</t>
  </si>
  <si>
    <t>13.1.10.3</t>
  </si>
  <si>
    <t>Quota aggiuntiva per radiatori in alluminio.</t>
  </si>
  <si>
    <t>13.1.10.4</t>
  </si>
  <si>
    <t>13.1.10.5</t>
  </si>
  <si>
    <t>Maggiorazione per valvole termostatiche.</t>
  </si>
  <si>
    <t>13.1.10.6</t>
  </si>
  <si>
    <t>Maggiorazione per produzione ACS con accumulo.</t>
  </si>
  <si>
    <t>13.1.10.7</t>
  </si>
  <si>
    <t>Maggiorazione per caldaia a premiscelazione.</t>
  </si>
  <si>
    <t>13.1.15.0</t>
  </si>
  <si>
    <t>13.1.15.1</t>
  </si>
  <si>
    <t>13.1.15.2</t>
  </si>
  <si>
    <t>Quota aggiuntiva per pannello radiante a pavimento.</t>
  </si>
  <si>
    <t>13.1.15.3</t>
  </si>
  <si>
    <t>13.1.20.0</t>
  </si>
  <si>
    <t>13.1.20.1</t>
  </si>
  <si>
    <t>Quota fissa per ogni circuito con termoregolazione.</t>
  </si>
  <si>
    <t>13.1.20.2</t>
  </si>
  <si>
    <t>Quota fissa per ogni circuito senza termoregolazione.</t>
  </si>
  <si>
    <t>13.1.20.3</t>
  </si>
  <si>
    <t>Quota fissa per ogni valvola di zona.</t>
  </si>
  <si>
    <t>13.1.20.4</t>
  </si>
  <si>
    <t>13.1.20.5</t>
  </si>
  <si>
    <t>13.1.20.6</t>
  </si>
  <si>
    <t>Quota aggiuntiva per radiatori in ghisa o in acciaio.</t>
  </si>
  <si>
    <t>13.1.20.7</t>
  </si>
  <si>
    <t>13.1.30.0</t>
  </si>
  <si>
    <t>13.1.30.1</t>
  </si>
  <si>
    <t>13.1.30.2</t>
  </si>
  <si>
    <t>13.1.40.0</t>
  </si>
  <si>
    <t>13.1.40.1</t>
  </si>
  <si>
    <t>13.1.40.2</t>
  </si>
  <si>
    <t>Quota aggiuntiva per termostrisce.</t>
  </si>
  <si>
    <t>13.1.50.0</t>
  </si>
  <si>
    <t>13.1.50.1</t>
  </si>
  <si>
    <t>13.1.50.2</t>
  </si>
  <si>
    <t>13.1.50.3</t>
  </si>
  <si>
    <t>13.1.50.4</t>
  </si>
  <si>
    <t>Quota aggiuntiva per ventilconvettori modello verticale.</t>
  </si>
  <si>
    <t>13.1.50.5</t>
  </si>
  <si>
    <t>Quota aggiuntiva per ventilconvettori modello orizzontale pensile.</t>
  </si>
  <si>
    <t>13.1.50.6</t>
  </si>
  <si>
    <t>Maggiorazione per una valvola ON/OFF su ciascun ventilconvettore.</t>
  </si>
  <si>
    <t>13.1.60.0</t>
  </si>
  <si>
    <t>13.1.60.1</t>
  </si>
  <si>
    <t>Quota fissa per ogni circuito.</t>
  </si>
  <si>
    <t>13.1.60.2</t>
  </si>
  <si>
    <t>Quota aggiuntiva per aerotermi a proiezione orizzontale.</t>
  </si>
  <si>
    <t>13.1.60.3</t>
  </si>
  <si>
    <t>Quota aggiuntiva per aerotermi a proiezione verticale.</t>
  </si>
  <si>
    <t>13.1.70.0</t>
  </si>
  <si>
    <t>13.1.70.1</t>
  </si>
  <si>
    <t>13.1.70.2</t>
  </si>
  <si>
    <t>13.1.70.3</t>
  </si>
  <si>
    <t>13.1.70.4</t>
  </si>
  <si>
    <t>13.1.70.5</t>
  </si>
  <si>
    <t>13.1.70.6</t>
  </si>
  <si>
    <t>13.1.71.0</t>
  </si>
  <si>
    <t>13.1.71.1</t>
  </si>
  <si>
    <t>Quota fissa per ciascuna centrale di trattamento aria.</t>
  </si>
  <si>
    <t>13.1.71.2</t>
  </si>
  <si>
    <t>Quota aggiuntiva per volume dei locali trattati.</t>
  </si>
  <si>
    <t>13.1.72.0</t>
  </si>
  <si>
    <t>13.1.72.1</t>
  </si>
  <si>
    <t>13.1.72.2</t>
  </si>
  <si>
    <t>13.1.73.0</t>
  </si>
  <si>
    <t>13.1.73.1</t>
  </si>
  <si>
    <t>13.1.73.2</t>
  </si>
  <si>
    <t>13.1.80.0</t>
  </si>
  <si>
    <t>13.1.80.1</t>
  </si>
  <si>
    <t>Quota fissa per ciascuna centrale termica.</t>
  </si>
  <si>
    <t>13.1.80.2</t>
  </si>
  <si>
    <t>Quota aggiuntiva per generatore in acciaio.</t>
  </si>
  <si>
    <t>kW</t>
  </si>
  <si>
    <t>13.1.80.3</t>
  </si>
  <si>
    <t>Quota aggiuntiva per generatore in ghisa.</t>
  </si>
  <si>
    <t>13.1.90.0</t>
  </si>
  <si>
    <t>13.1.90.1</t>
  </si>
  <si>
    <t>13.1.90.2</t>
  </si>
  <si>
    <t>Quota aggiuntiva per generatori in acciaio.</t>
  </si>
  <si>
    <t>13.1.90.3</t>
  </si>
  <si>
    <t>Quota aggiuntiva per generatori in ghisa.</t>
  </si>
  <si>
    <t>13.1.100.0</t>
  </si>
  <si>
    <t>13.1.100.1</t>
  </si>
  <si>
    <t>13.1.100.2</t>
  </si>
  <si>
    <t>13.1.100.3</t>
  </si>
  <si>
    <t>13.1.110.0</t>
  </si>
  <si>
    <t>13.1.110.1</t>
  </si>
  <si>
    <t>13.1.110.2</t>
  </si>
  <si>
    <t>13.1.110.3</t>
  </si>
  <si>
    <t>13.1.120.0</t>
  </si>
  <si>
    <t>13.1.120.1</t>
  </si>
  <si>
    <t>13.1.120.2</t>
  </si>
  <si>
    <t>13.1.120.3</t>
  </si>
  <si>
    <t>13.1.130.0</t>
  </si>
  <si>
    <t>13.1.130.1</t>
  </si>
  <si>
    <t>13.1.130.2</t>
  </si>
  <si>
    <t>13.1.130.3</t>
  </si>
  <si>
    <t>13.1.131.0</t>
  </si>
  <si>
    <t>13.1.131.1</t>
  </si>
  <si>
    <t>13.1.131.2</t>
  </si>
  <si>
    <t>Quota aggiuntiva per generatore in acciaio a condensazione.</t>
  </si>
  <si>
    <t>13.1.132.0</t>
  </si>
  <si>
    <t>13.1.132.1</t>
  </si>
  <si>
    <t>13.1.132.2</t>
  </si>
  <si>
    <t>Quota aggiuntiva per generatori in acciaio a condensazione.</t>
  </si>
  <si>
    <t>13.1.140.0</t>
  </si>
  <si>
    <t>13.1.140.1</t>
  </si>
  <si>
    <t>Quota fissa per ciascuna centrale frigorifera.</t>
  </si>
  <si>
    <t>13.1.140.2</t>
  </si>
  <si>
    <t>Quota aggiuntiva per potenza utile.</t>
  </si>
  <si>
    <t>13.1.150.0</t>
  </si>
  <si>
    <t>13.1.150.1</t>
  </si>
  <si>
    <t>13.1.150.2</t>
  </si>
  <si>
    <t>13.1.160.0</t>
  </si>
  <si>
    <t>13.1.160.1</t>
  </si>
  <si>
    <t>Scaldacqua elettrico da l 10.</t>
  </si>
  <si>
    <t>13.1.160.2</t>
  </si>
  <si>
    <t>Scaldacqua elettrico da l 15.</t>
  </si>
  <si>
    <t>13.1.160.3</t>
  </si>
  <si>
    <t>Scaldacqua elettrico da l 30.</t>
  </si>
  <si>
    <t>13.1.160.4</t>
  </si>
  <si>
    <t>Scaldacqua elettrico da l 50.</t>
  </si>
  <si>
    <t>13.1.160.5</t>
  </si>
  <si>
    <t>Scaldacqua elettrico da l 80.</t>
  </si>
  <si>
    <t>13.1.160.6</t>
  </si>
  <si>
    <t>Scaldacqua elettrico da l 100.</t>
  </si>
  <si>
    <t>13.1.160.7</t>
  </si>
  <si>
    <t>Scaldacqua elettrico da l 120.</t>
  </si>
  <si>
    <t>13.1.160.8</t>
  </si>
  <si>
    <t>Scaldacqua termoelettrico da l 50.</t>
  </si>
  <si>
    <t>13.1.160.9</t>
  </si>
  <si>
    <t>Scaldacqua termoelettrico da l 80.</t>
  </si>
  <si>
    <t>13.1.160.10</t>
  </si>
  <si>
    <t>Scaldacqua termoelettrico da l 100.</t>
  </si>
  <si>
    <t>13.1.165.0</t>
  </si>
  <si>
    <t>13.1.165.1</t>
  </si>
  <si>
    <t>Quota fissa per ciascun impianto.</t>
  </si>
  <si>
    <t>13.1.165.2</t>
  </si>
  <si>
    <t>Quota aggiuntiva in funzione della potenza.</t>
  </si>
  <si>
    <t>13.1.170.0</t>
  </si>
  <si>
    <t>13.1.170.1</t>
  </si>
  <si>
    <t>13.1.170.2</t>
  </si>
  <si>
    <t>13.1.180.0</t>
  </si>
  <si>
    <t>13.1.180.1</t>
  </si>
  <si>
    <t>13.1.180.2</t>
  </si>
  <si>
    <t>13.1.190.0</t>
  </si>
  <si>
    <t>13.1.190.1</t>
  </si>
  <si>
    <t>13.1.190.2</t>
  </si>
  <si>
    <t>13.1.200.0</t>
  </si>
  <si>
    <t>13.1.200.1</t>
  </si>
  <si>
    <t>13.1.200.2</t>
  </si>
  <si>
    <t>13.1.210.0</t>
  </si>
  <si>
    <t>13.1.210.1</t>
  </si>
  <si>
    <t>Quota fissa per ciascun edificio.</t>
  </si>
  <si>
    <t>13.1.210.2</t>
  </si>
  <si>
    <t>Quota aggiuntiva per ciascuna unità servita.</t>
  </si>
  <si>
    <t>13.1.220.0</t>
  </si>
  <si>
    <t>13.1.220.1</t>
  </si>
  <si>
    <t>13.1.220.2</t>
  </si>
  <si>
    <t>13.1.230.0</t>
  </si>
  <si>
    <t>13.1.230.1</t>
  </si>
  <si>
    <t>13.1.230.2</t>
  </si>
  <si>
    <t>13.1.240.0</t>
  </si>
  <si>
    <t>13.1.240.1</t>
  </si>
  <si>
    <t>13.1.240.2</t>
  </si>
  <si>
    <t>Quota aggiuntiva per ciascun attacco VVF UNI 70.</t>
  </si>
  <si>
    <t>13.1.240.3</t>
  </si>
  <si>
    <t>Quota aggiuntiva per ciascuna cassetta con idrante UNI 45.</t>
  </si>
  <si>
    <t>13.1.240.4</t>
  </si>
  <si>
    <t>Quota aggiuntiva per ciascuna cassetta con idrante UNI 70.</t>
  </si>
  <si>
    <t>13.1.240.5</t>
  </si>
  <si>
    <t>Quota aggiuntiva per ciascun idrante soprassuolo.</t>
  </si>
  <si>
    <t>13.1.250.0</t>
  </si>
  <si>
    <t>13.1.250.1</t>
  </si>
  <si>
    <t>13.1.250.2</t>
  </si>
  <si>
    <t>Quota aggiuntiva per ciascun attacco VVF UNI 45.</t>
  </si>
  <si>
    <t>13.1.250.3</t>
  </si>
  <si>
    <t>Quota aggiuntiva per ciascuna cassetta portanaspo.</t>
  </si>
  <si>
    <t>13.1.250.4</t>
  </si>
  <si>
    <t>13.2.10.0</t>
  </si>
  <si>
    <t>13.2.10.1</t>
  </si>
  <si>
    <t>Quota fissa per ciascun luogo.</t>
  </si>
  <si>
    <t>13.2.10.2</t>
  </si>
  <si>
    <t>Quantità di materiale smantellato.</t>
  </si>
  <si>
    <t>13.2.20.0</t>
  </si>
  <si>
    <t>13.2.20.1</t>
  </si>
  <si>
    <t>Fino al DN 80.</t>
  </si>
  <si>
    <t>13.2.20.2</t>
  </si>
  <si>
    <t>Dal DN 100 fino al DN 150.</t>
  </si>
  <si>
    <t>13.2.20.3</t>
  </si>
  <si>
    <t>Dal DN 200 fino al DN 250.</t>
  </si>
  <si>
    <t>13.2.30.0</t>
  </si>
  <si>
    <t>13.2.30.1</t>
  </si>
  <si>
    <t>Manufatti tipo canne fumarie e simili.</t>
  </si>
  <si>
    <t>13.2.30.2</t>
  </si>
  <si>
    <t>Superficie smantellata contenente fibre d’amianto.</t>
  </si>
  <si>
    <t>13.2.40.0</t>
  </si>
  <si>
    <t>13.2.40.1</t>
  </si>
  <si>
    <t xml:space="preserve">Quota fissa per ogni cisterna. </t>
  </si>
  <si>
    <t>13.2.40.2</t>
  </si>
  <si>
    <t>Quota aggiuntiva per prodotto smaltito.</t>
  </si>
  <si>
    <t>13.3.10.0</t>
  </si>
  <si>
    <t>13.3.10.1</t>
  </si>
  <si>
    <t>Altezza massima dell'elemento mm 430.</t>
  </si>
  <si>
    <t>13.3.10.2</t>
  </si>
  <si>
    <t>Altezza massima dell'elemento mm 600.</t>
  </si>
  <si>
    <t>13.3.10.3</t>
  </si>
  <si>
    <t>Altezza massima dell'elemento mm 700.</t>
  </si>
  <si>
    <t>13.3.10.4</t>
  </si>
  <si>
    <t>Altezza massima dell'elemento mm 900.</t>
  </si>
  <si>
    <t>13.3.20.0</t>
  </si>
  <si>
    <t>13.3.20.1</t>
  </si>
  <si>
    <t>13.3.20.2</t>
  </si>
  <si>
    <t>13.3.20.3</t>
  </si>
  <si>
    <t>13.3.20.4</t>
  </si>
  <si>
    <t>13.3.30.0</t>
  </si>
  <si>
    <t>13.3.30.1</t>
  </si>
  <si>
    <t>Altezza massima dell'elemento mm 280.</t>
  </si>
  <si>
    <t>13.3.30.2</t>
  </si>
  <si>
    <t>13.3.30.3</t>
  </si>
  <si>
    <t>Altezza massima dell'elemento mm 580.</t>
  </si>
  <si>
    <t>13.3.30.4</t>
  </si>
  <si>
    <t>Altezza massima dell'elemento mm 680.</t>
  </si>
  <si>
    <t>13.3.30.5</t>
  </si>
  <si>
    <t>Altezza massima dell'elemento mm 780.</t>
  </si>
  <si>
    <t>13.3.30.6</t>
  </si>
  <si>
    <t>Altezza massima dell'elemento mm 880.</t>
  </si>
  <si>
    <t>13.3.30.7</t>
  </si>
  <si>
    <t>Altezza massima dell'elemento mm 1250.</t>
  </si>
  <si>
    <t>13.3.30.8</t>
  </si>
  <si>
    <t>Altezza massima dell'elemento mm 1650.</t>
  </si>
  <si>
    <t>13.3.30.9</t>
  </si>
  <si>
    <t>Altezza massima dell'elemento mm 2050.</t>
  </si>
  <si>
    <t>13.3.50.0</t>
  </si>
  <si>
    <t>13.3.50.1</t>
  </si>
  <si>
    <t>Altezza massima della piastra/ Numero ranghi = mm 400/1.</t>
  </si>
  <si>
    <t>13.3.50.2</t>
  </si>
  <si>
    <t>Altezza massima della piastra/Numero ranghi = mm 600/1.</t>
  </si>
  <si>
    <t>13.3.50.3</t>
  </si>
  <si>
    <t>Altezza massima della piastra/Numero ranghi = mm 900/1.</t>
  </si>
  <si>
    <t>13.3.50.4</t>
  </si>
  <si>
    <t>Altezza massima della piastra/Numero ranghi = mm 400/2.</t>
  </si>
  <si>
    <t>13.3.50.5</t>
  </si>
  <si>
    <t>Altezza massima della piastra/Numero ranghi = mm 600/2.</t>
  </si>
  <si>
    <t>13.3.50.6</t>
  </si>
  <si>
    <t>Altezza massima della piastra/Numero ranghi = mm 900/2.</t>
  </si>
  <si>
    <t>13.3.50.7</t>
  </si>
  <si>
    <t>Altezza massima della piastra/Numero ranghi = mm 400/3.</t>
  </si>
  <si>
    <t>13.3.50.8</t>
  </si>
  <si>
    <t>Altezza massima della piastra/Numero ranghi = mm 600/3.</t>
  </si>
  <si>
    <t>13.3.50.9</t>
  </si>
  <si>
    <t>Altezza massima della piastra/Numero ranghi = mm 900/3.</t>
  </si>
  <si>
    <t>13.3.60.0</t>
  </si>
  <si>
    <t>13.3.60.1</t>
  </si>
  <si>
    <t>Altezza massima del radiatore mm 200.</t>
  </si>
  <si>
    <t>13.3.60.2</t>
  </si>
  <si>
    <t>Altezza massima del radiatore mm 300.</t>
  </si>
  <si>
    <t>13.3.60.3</t>
  </si>
  <si>
    <t>Altezza massima del radiatore mm 400.</t>
  </si>
  <si>
    <t>13.3.60.4</t>
  </si>
  <si>
    <t>Altezza massima del radiatore mm 500.</t>
  </si>
  <si>
    <t>13.3.60.5</t>
  </si>
  <si>
    <t>Altezza massima del radiatore mm 600.</t>
  </si>
  <si>
    <t>13.3.60.6</t>
  </si>
  <si>
    <t>Altezza massima del radiatore mm 750.</t>
  </si>
  <si>
    <t>13.3.60.7</t>
  </si>
  <si>
    <t>Altezza massima del radiatore mm 900.</t>
  </si>
  <si>
    <t>13.3.60.8</t>
  </si>
  <si>
    <t>Altezza massima del radiatore mm 1000.</t>
  </si>
  <si>
    <t>13.3.60.9</t>
  </si>
  <si>
    <t>Altezza massima del radiatore mm 1500.</t>
  </si>
  <si>
    <t>13.3.60.10</t>
  </si>
  <si>
    <t>Altezza massima del radiatore mm 1800.</t>
  </si>
  <si>
    <t>13.3.60.11</t>
  </si>
  <si>
    <t>Altezza massima del radiatore mm 2000.</t>
  </si>
  <si>
    <t>13.3.60.12</t>
  </si>
  <si>
    <t>Altezza massima del radiatore mm 2500.</t>
  </si>
  <si>
    <t>13.3.70.0</t>
  </si>
  <si>
    <t>13.3.70.1</t>
  </si>
  <si>
    <t>13.3.70.2</t>
  </si>
  <si>
    <t>13.3.70.3</t>
  </si>
  <si>
    <t>13.3.70.4</t>
  </si>
  <si>
    <t>13.3.70.5</t>
  </si>
  <si>
    <t>13.3.70.6</t>
  </si>
  <si>
    <t>13.3.70.7</t>
  </si>
  <si>
    <t>13.3.70.8</t>
  </si>
  <si>
    <t>13.3.70.9</t>
  </si>
  <si>
    <t>13.3.70.10</t>
  </si>
  <si>
    <t>13.3.70.11</t>
  </si>
  <si>
    <t>13.3.70.12</t>
  </si>
  <si>
    <t>13.3.80.0</t>
  </si>
  <si>
    <t>13.3.80.1</t>
  </si>
  <si>
    <t>Altezza x larghezza = cm 76 x cm 45. Potenza 380 W.</t>
  </si>
  <si>
    <t>13.3.80.2</t>
  </si>
  <si>
    <t>Altezza x larghezza = cm 76 x cm 60. Potenza 490 W.</t>
  </si>
  <si>
    <t>13.3.80.3</t>
  </si>
  <si>
    <t>Altezza x larghezza = cm 76 x cm 100. Potenza 790 W.</t>
  </si>
  <si>
    <t>13.3.80.4</t>
  </si>
  <si>
    <t>Altezza x larghezza = cm 120 x cm 45. Potenza 550 W.</t>
  </si>
  <si>
    <t>13.3.80.5</t>
  </si>
  <si>
    <t>Altezza x larghezza = cm 120 x cm 60. Potenza 730 W.</t>
  </si>
  <si>
    <t>13.3.80.6</t>
  </si>
  <si>
    <t>Altezza x larghezza = cm 120 x cm 100. Potenza 1200 W.</t>
  </si>
  <si>
    <t>13.3.80.7</t>
  </si>
  <si>
    <t>Altezza x larghezza = cm 180 x cm 45. Potenza 860 W.</t>
  </si>
  <si>
    <t>13.3.80.8</t>
  </si>
  <si>
    <t>Altezza x larghezza = cm 180 x cm 60. Potenza 1110 W.</t>
  </si>
  <si>
    <t>13.3.80.9</t>
  </si>
  <si>
    <t>13.3.90.0</t>
  </si>
  <si>
    <t>13.3.90.1</t>
  </si>
  <si>
    <t>13.3.90.2</t>
  </si>
  <si>
    <t>13.3.90.3</t>
  </si>
  <si>
    <t>13.3.90.4</t>
  </si>
  <si>
    <t>13.3.90.5</t>
  </si>
  <si>
    <t>13.3.90.6</t>
  </si>
  <si>
    <t>13.3.90.7</t>
  </si>
  <si>
    <t>13.3.90.8</t>
  </si>
  <si>
    <t>13.3.90.9</t>
  </si>
  <si>
    <t>Altezza x larghezza = cm 180 x cm 100. Potenza 1790 W.</t>
  </si>
  <si>
    <t>13.3.95</t>
  </si>
  <si>
    <t>13.3.100.0</t>
  </si>
  <si>
    <t>13.3.100.1</t>
  </si>
  <si>
    <t>Larghezza della piastra mm 300. Resa termica 250 W/m.</t>
  </si>
  <si>
    <t>13.3.100.2</t>
  </si>
  <si>
    <t>Larghezza della piastra mm 450. Resa termica 370 W/m.</t>
  </si>
  <si>
    <t>13.3.100.3</t>
  </si>
  <si>
    <t>Larghezza della piastra mm 600. Resa termica 490 W/m.</t>
  </si>
  <si>
    <t>13.3.100.4</t>
  </si>
  <si>
    <t>Larghezza della piastra mm 750. Resa termica 620 W/m.</t>
  </si>
  <si>
    <t>13.3.100.5</t>
  </si>
  <si>
    <t>Larghezza della piastra mm 900. Resa termica 730 W/m.</t>
  </si>
  <si>
    <t>13.3.100.6</t>
  </si>
  <si>
    <t>Collettori di testa.</t>
  </si>
  <si>
    <t>13.3.100.7</t>
  </si>
  <si>
    <t>Scossaline anticonvettive per i due lati.</t>
  </si>
  <si>
    <t>13.3.110.0</t>
  </si>
  <si>
    <t>13.3.110.1</t>
  </si>
  <si>
    <t>Larghezza della piastra mm 300. Resa termica 460 W/m.</t>
  </si>
  <si>
    <t>13.3.110.2</t>
  </si>
  <si>
    <t>Larghezza della piastra mm 450. Resa termica 670 W/m.</t>
  </si>
  <si>
    <t>13.3.110.3</t>
  </si>
  <si>
    <t>Larghezza della piastra mm 600. Resa termica 880 W/m.</t>
  </si>
  <si>
    <t>13.3.110.4</t>
  </si>
  <si>
    <t>Larghezza della piastra mm 750. Resa termica 1090 W/m.</t>
  </si>
  <si>
    <t>13.3.110.5</t>
  </si>
  <si>
    <t>Larghezza della piastra mm 900. Resa termica 1300 W/m.</t>
  </si>
  <si>
    <t>13.3.110.6</t>
  </si>
  <si>
    <t>13.3.110.7</t>
  </si>
  <si>
    <t>13.3.115.0</t>
  </si>
  <si>
    <t>13.3.115.1</t>
  </si>
  <si>
    <t>Interasse del tubo: 10 cm.</t>
  </si>
  <si>
    <t>13.3.115.2</t>
  </si>
  <si>
    <t>13.3.115.3</t>
  </si>
  <si>
    <t>Interasse del tubo: 20 cm.</t>
  </si>
  <si>
    <t>13.3.116.0</t>
  </si>
  <si>
    <t>13.3.116.1</t>
  </si>
  <si>
    <t>13.3.116.2</t>
  </si>
  <si>
    <t>Interasse del tubo: 15 cm.</t>
  </si>
  <si>
    <t>13.3.116.3</t>
  </si>
  <si>
    <t>13.3.117.0</t>
  </si>
  <si>
    <t>13.3.117.1</t>
  </si>
  <si>
    <t>13.3.117.2</t>
  </si>
  <si>
    <t>13.3.117.3</t>
  </si>
  <si>
    <t>13.3.120.0</t>
  </si>
  <si>
    <t>13.3.120.1</t>
  </si>
  <si>
    <t>13.3.120.2</t>
  </si>
  <si>
    <t>13.3.120.3</t>
  </si>
  <si>
    <t>13.3.120.4</t>
  </si>
  <si>
    <t>13.3.120.5</t>
  </si>
  <si>
    <t>13.3.120.6</t>
  </si>
  <si>
    <t>13.3.122.0</t>
  </si>
  <si>
    <t>13.3.122.1</t>
  </si>
  <si>
    <t>13.3.122.2</t>
  </si>
  <si>
    <t>13.3.122.3</t>
  </si>
  <si>
    <t>13.3.122.4</t>
  </si>
  <si>
    <t>13.3.122.5</t>
  </si>
  <si>
    <t>13.3.122.6</t>
  </si>
  <si>
    <t>13.3.125.0</t>
  </si>
  <si>
    <t>13.3.125.1</t>
  </si>
  <si>
    <t>13.3.125.2</t>
  </si>
  <si>
    <t>13.3.125.3</t>
  </si>
  <si>
    <t>Interasse del tubo: 30 cm.</t>
  </si>
  <si>
    <t>13.3.126.0</t>
  </si>
  <si>
    <t>13.3.126.1</t>
  </si>
  <si>
    <t>13.3.126.2</t>
  </si>
  <si>
    <t>13.3.126.3</t>
  </si>
  <si>
    <t>13.3.127.0</t>
  </si>
  <si>
    <t>13.3.127.1</t>
  </si>
  <si>
    <t>13.3.127.2</t>
  </si>
  <si>
    <t>13.3.127.3</t>
  </si>
  <si>
    <t>13.3.130.0</t>
  </si>
  <si>
    <t>13.3.130.1</t>
  </si>
  <si>
    <t>Per allaccio.</t>
  </si>
  <si>
    <t>13.3.130.2</t>
  </si>
  <si>
    <t>Maggiorazione per valvola termostatica.</t>
  </si>
  <si>
    <t>13.3.130.3</t>
  </si>
  <si>
    <t>13.3.130.4</t>
  </si>
  <si>
    <t>Maggiorazione per valvola elettrotermica.</t>
  </si>
  <si>
    <t>13.3.130.5</t>
  </si>
  <si>
    <t>13.4.10.0</t>
  </si>
  <si>
    <t>13.4.10.1</t>
  </si>
  <si>
    <t>PT = 2,40 - PF = 1,00.</t>
  </si>
  <si>
    <t>13.4.10.2</t>
  </si>
  <si>
    <t>PT = 3,40 - PF = 1,50.</t>
  </si>
  <si>
    <t>13.4.10.3</t>
  </si>
  <si>
    <t>PT = 4,90 - PF = 2,40.</t>
  </si>
  <si>
    <t>13.4.10.4</t>
  </si>
  <si>
    <t>PT = 7,40 - PF = 3,40.</t>
  </si>
  <si>
    <t>13.4.10.5</t>
  </si>
  <si>
    <t>PT = 8,60 - PF = 3,90.</t>
  </si>
  <si>
    <t>13.4.10.6</t>
  </si>
  <si>
    <t>PT = 12,90 - PF = 5,10.</t>
  </si>
  <si>
    <t>13.4.10.7</t>
  </si>
  <si>
    <t>PT = 15,10 - PF = 6,00.</t>
  </si>
  <si>
    <t>13.4.10.8</t>
  </si>
  <si>
    <t>PT = 17,00 - PF = 7,60.</t>
  </si>
  <si>
    <t>13.4.20.0</t>
  </si>
  <si>
    <t>13.4.20.1</t>
  </si>
  <si>
    <t>13.4.20.2</t>
  </si>
  <si>
    <t>13.4.20.3</t>
  </si>
  <si>
    <t>13.4.20.4</t>
  </si>
  <si>
    <t>13.4.20.5</t>
  </si>
  <si>
    <t>13.4.20.6</t>
  </si>
  <si>
    <t>13.4.20.7</t>
  </si>
  <si>
    <t>13.4.20.8</t>
  </si>
  <si>
    <t>13.4.30.0</t>
  </si>
  <si>
    <t>13.4.30.1</t>
  </si>
  <si>
    <t>13.4.30.2</t>
  </si>
  <si>
    <t>13.4.30.3</t>
  </si>
  <si>
    <t>13.4.30.4</t>
  </si>
  <si>
    <t>13.4.30.5</t>
  </si>
  <si>
    <t>13.4.30.6</t>
  </si>
  <si>
    <t>13.4.30.7</t>
  </si>
  <si>
    <t>13.4.30.8</t>
  </si>
  <si>
    <t>13.4.42</t>
  </si>
  <si>
    <t>13.4.50.0</t>
  </si>
  <si>
    <t>13.4.50.1</t>
  </si>
  <si>
    <t>Batteria ad acqua calda a 1 rango per impianti a 4 tubi.</t>
  </si>
  <si>
    <t>13.4.50.2</t>
  </si>
  <si>
    <t>Pannello comando velocità.</t>
  </si>
  <si>
    <t>13.4.50.3</t>
  </si>
  <si>
    <t>Termostato ambiente elettronico con funzioni automatiche per impianti a 2 tubi.</t>
  </si>
  <si>
    <t>13.4.50.4</t>
  </si>
  <si>
    <t>Termostato ambiente elettronico con funzioni automatiche per impianti a 2 e 4 tubi.</t>
  </si>
  <si>
    <t>13.4.50.5</t>
  </si>
  <si>
    <t>Zoccoli di appoggio.</t>
  </si>
  <si>
    <t>13.4.50.6</t>
  </si>
  <si>
    <t>Serranda aria esterna.</t>
  </si>
  <si>
    <t>13.4.50.7</t>
  </si>
  <si>
    <t>Raccordo mandata o aspirazione diritto.</t>
  </si>
  <si>
    <t>13.4.50.8</t>
  </si>
  <si>
    <t>Raccordo mandata o aspirazione ad angolo.</t>
  </si>
  <si>
    <t>13.4.50.9</t>
  </si>
  <si>
    <t>Plenum di mandata con raccordi circolari.</t>
  </si>
  <si>
    <t>13.4.50.10</t>
  </si>
  <si>
    <t>Griglia di mandata con alette orientabili.</t>
  </si>
  <si>
    <t>13.4.50.11</t>
  </si>
  <si>
    <t>Griglia di aspirazione.</t>
  </si>
  <si>
    <t>13.4.50.12</t>
  </si>
  <si>
    <t>Griglia di aspirazione con filtro.</t>
  </si>
  <si>
    <t>13.4.50.13</t>
  </si>
  <si>
    <t>Pannello di chiusura posteriore.</t>
  </si>
  <si>
    <t>13.4.50.14</t>
  </si>
  <si>
    <t>Batteria elettrica di tipo corazzato con termostato di sicurezza.</t>
  </si>
  <si>
    <t>13.4.50.15</t>
  </si>
  <si>
    <t>Valvola a 3 vie ON-OFF con raccordi.</t>
  </si>
  <si>
    <t>13.4.50.16</t>
  </si>
  <si>
    <t>Motore potenziato per avere maggior prevalenza.</t>
  </si>
  <si>
    <t>13.4.60.0</t>
  </si>
  <si>
    <t>13.4.60.1</t>
  </si>
  <si>
    <t>13.4.60.2</t>
  </si>
  <si>
    <t>13.4.60.3</t>
  </si>
  <si>
    <t>13.4.60.4</t>
  </si>
  <si>
    <t>13.4.60.5</t>
  </si>
  <si>
    <t>13.4.60.6</t>
  </si>
  <si>
    <t>13.4.60.7</t>
  </si>
  <si>
    <t>13.4.60.8</t>
  </si>
  <si>
    <t>13.4.60.9</t>
  </si>
  <si>
    <t>13.4.60.10</t>
  </si>
  <si>
    <t>13.4.60.11</t>
  </si>
  <si>
    <t>13.4.60.12</t>
  </si>
  <si>
    <t>13.4.60.13</t>
  </si>
  <si>
    <t>13.4.60.14</t>
  </si>
  <si>
    <t>13.4.60.15</t>
  </si>
  <si>
    <t>13.4.60.16</t>
  </si>
  <si>
    <t>13.4.61.0</t>
  </si>
  <si>
    <t>13.4.61.1</t>
  </si>
  <si>
    <t>PT = 6,00 kW - PF = 2,00 kW - PA = 700 mc/h.</t>
  </si>
  <si>
    <t>13.4.61.2</t>
  </si>
  <si>
    <t>PT = 9,50 kW - PF = 4,00 kW - PA = 850 mc/h.</t>
  </si>
  <si>
    <t>13.4.61.3</t>
  </si>
  <si>
    <t>PT = 11,50 kW - PF = 5,50 kW - PA = 1100 mc/h.</t>
  </si>
  <si>
    <t>13.4.61.4</t>
  </si>
  <si>
    <t>PT = 20,50 kW - PF = 8,50 kW - PA = 1600 mc/h.</t>
  </si>
  <si>
    <t>13.4.61.5</t>
  </si>
  <si>
    <t>PT = 24,00 kW - PF = 11,00 kW - PA = 2100 mc/h.</t>
  </si>
  <si>
    <t>13.4.62.0</t>
  </si>
  <si>
    <t>13.4.62.1</t>
  </si>
  <si>
    <t>PT = 3,50 kW - PF = 5,00 kW - PA = 1100 mc/h.</t>
  </si>
  <si>
    <t>13.4.62.2</t>
  </si>
  <si>
    <t>PT = 7,50 kW - PF = 9,50 kW - PA = 2100 mc/h.</t>
  </si>
  <si>
    <t>13.4.63.0</t>
  </si>
  <si>
    <t>13.4.63.1</t>
  </si>
  <si>
    <t>Resistenza elettrica per ventilconvettore con portata aria fino a 1.100 mc/h.</t>
  </si>
  <si>
    <t>13.4.63.2</t>
  </si>
  <si>
    <t>Resistenza elettrica per ventilconvettore con portata aria oltre 1.100 mc/h.</t>
  </si>
  <si>
    <t>13.4.63.3</t>
  </si>
  <si>
    <t>Kit aria primaria per ventilconvettore con portata aria fino a 1.100 mc/h.</t>
  </si>
  <si>
    <t>13.4.63.4</t>
  </si>
  <si>
    <t>Kit aria primaria per ventilconvettore con portata aria oltre 1.100 mc/h.</t>
  </si>
  <si>
    <t>13.4.63.5</t>
  </si>
  <si>
    <t>Commutatore di velocità per montaggio a parete.</t>
  </si>
  <si>
    <t>13.4.63.6</t>
  </si>
  <si>
    <t>Termostato ambiente elettronico per montaggio a parete con funzioni automatiche per impianti a 2 e 4 tubi.</t>
  </si>
  <si>
    <t>13.4.70.0</t>
  </si>
  <si>
    <t>13.4.70.1</t>
  </si>
  <si>
    <t>PU = 2,10.</t>
  </si>
  <si>
    <t>13.4.70.2</t>
  </si>
  <si>
    <t>PU = 2,50.</t>
  </si>
  <si>
    <t>13.4.70.3</t>
  </si>
  <si>
    <t>PU = 3,10.</t>
  </si>
  <si>
    <t>13.4.70.4</t>
  </si>
  <si>
    <t>PU = 4,10.</t>
  </si>
  <si>
    <t>13.4.70.5</t>
  </si>
  <si>
    <t>PU = 4,80.</t>
  </si>
  <si>
    <t>13.4.70.6</t>
  </si>
  <si>
    <t>PU = 7,80.</t>
  </si>
  <si>
    <t>13.4.70.7</t>
  </si>
  <si>
    <t>PU = 9,10.</t>
  </si>
  <si>
    <t>13.4.71.0</t>
  </si>
  <si>
    <t>13.4.71.1</t>
  </si>
  <si>
    <t>13.4.71.2</t>
  </si>
  <si>
    <t>13.4.80.0</t>
  </si>
  <si>
    <t>13.4.80.1</t>
  </si>
  <si>
    <t>Convettore a circolazione naturale P = 500.</t>
  </si>
  <si>
    <t>13.4.80.2</t>
  </si>
  <si>
    <t>Convettore a circolazione naturale P = 750.</t>
  </si>
  <si>
    <t>13.4.80.3</t>
  </si>
  <si>
    <t>Convettore a circolazione naturale P = 1000.</t>
  </si>
  <si>
    <t>13.4.80.4</t>
  </si>
  <si>
    <t>Convettore a circolazione naturale P = 1250.</t>
  </si>
  <si>
    <t>13.4.80.5</t>
  </si>
  <si>
    <t>Convettore a circolazione naturale P = 1500.</t>
  </si>
  <si>
    <t>13.4.80.6</t>
  </si>
  <si>
    <t>Convettore a circolazione naturale P = 1750.</t>
  </si>
  <si>
    <t>13.4.80.7</t>
  </si>
  <si>
    <t>Convettore a circolazione naturale P = 2000.</t>
  </si>
  <si>
    <t>13.4.80.8</t>
  </si>
  <si>
    <t>Convettore a circolazione forzata P = 500.</t>
  </si>
  <si>
    <t>13.4.80.9</t>
  </si>
  <si>
    <t>Convettore a circolazione forzata P = 750.</t>
  </si>
  <si>
    <t>13.4.80.10</t>
  </si>
  <si>
    <t>Convettore a circolazione forzata P = 1000.</t>
  </si>
  <si>
    <t>13.4.80.11</t>
  </si>
  <si>
    <t>Convettore a circolazione forzata P = 1250.</t>
  </si>
  <si>
    <t>13.4.80.12</t>
  </si>
  <si>
    <t>Convettore a circolazione forzata P = 1500.</t>
  </si>
  <si>
    <t>13.4.80.13</t>
  </si>
  <si>
    <t>Convettore a circolazione forzata P = 1750.</t>
  </si>
  <si>
    <t>13.4.80.14</t>
  </si>
  <si>
    <t>Convettore a circolazione forzata P = 2000.</t>
  </si>
  <si>
    <t>13.4.90.0</t>
  </si>
  <si>
    <t>13.4.90.1</t>
  </si>
  <si>
    <t>PT = 5,2 - PA = 700 - H = 2,7 - L = 4,5.</t>
  </si>
  <si>
    <t>13.4.90.2</t>
  </si>
  <si>
    <t>PT = 6,4 - PA = 650 - H = 2,7 - L = 4,0.</t>
  </si>
  <si>
    <t>13.4.90.3</t>
  </si>
  <si>
    <t>PT = 7,9 - PA = 700 - H = 2,7 - L = 4,0.</t>
  </si>
  <si>
    <t>13.4.90.4</t>
  </si>
  <si>
    <t>PT = 10,8 - PA = 1500 - H = 3,2 - L = 7,5.</t>
  </si>
  <si>
    <t>13.4.90.5</t>
  </si>
  <si>
    <t>PT = 13,2 - PA = 1400 - H = 3,2 - L = 7,0.</t>
  </si>
  <si>
    <t>13.4.90.6</t>
  </si>
  <si>
    <t>PT = 14,3 - PA = 1600 - H = 3,4 - L = 7,0.</t>
  </si>
  <si>
    <t>13.4.90.7</t>
  </si>
  <si>
    <t>PT = 16,3 - PA = 1500 - H = 3,0 - L = 6,5.</t>
  </si>
  <si>
    <t>13.4.90.8</t>
  </si>
  <si>
    <t>PT = 18,7 - PA = 2600 - H = 3,5 - L = 8,5.</t>
  </si>
  <si>
    <t>13.4.90.9</t>
  </si>
  <si>
    <t>PT = 19,8 - PA = 2400 - H = 3,5 - L = 9,0.</t>
  </si>
  <si>
    <t>13.4.90.10</t>
  </si>
  <si>
    <t>PT = 24,3 - PA = 3100 - H = 3,2 - L = 11,5.</t>
  </si>
  <si>
    <t>13.4.90.11</t>
  </si>
  <si>
    <t>PT = 23,7 - PA = 2100 - H = 3,2 - L = 9,0.</t>
  </si>
  <si>
    <t>13.4.90.12</t>
  </si>
  <si>
    <t>PT = 26,6 - PA = 3000 - H = 3,2 - L = 10,5.</t>
  </si>
  <si>
    <t>13.4.90.13</t>
  </si>
  <si>
    <t>PT = 28,0 - PA = 2900 - H = 3,5 - L = 10,0.</t>
  </si>
  <si>
    <t>13.4.90.14</t>
  </si>
  <si>
    <t>PT = 30,1 - PA = 2900 - H = 3,5 - L = 10,5.</t>
  </si>
  <si>
    <t>13.4.90.15</t>
  </si>
  <si>
    <t>PT = 34,8 - PA = 6100 - H = 4,0 - L = 18,0.</t>
  </si>
  <si>
    <t>13.4.90.16</t>
  </si>
  <si>
    <t>PT = 46,9 - PA = 6000 - H = 4,0 - L = 17,0.</t>
  </si>
  <si>
    <t>13.4.90.17</t>
  </si>
  <si>
    <t>PT = 53,2 - PA = 5600 - H = 4,5 - L = 13,0.</t>
  </si>
  <si>
    <t>13.4.90.18</t>
  </si>
  <si>
    <t>PT = 54,7 - PA = 8900 - H = 4,5 - L = 21,0.</t>
  </si>
  <si>
    <t>13.4.90.19</t>
  </si>
  <si>
    <t>PT = 72,6 - PA = 8000 - H = 5,0 - L = 18,0.</t>
  </si>
  <si>
    <t>13.4.90.20</t>
  </si>
  <si>
    <t>PT = 80,2 - PA = 8700 - H = 5,0 - L = 18,0.</t>
  </si>
  <si>
    <t>13.4.100.0</t>
  </si>
  <si>
    <t>13.4.100.1</t>
  </si>
  <si>
    <t>13.4.100.2</t>
  </si>
  <si>
    <t>PT = 6,4 - PA = 600 - H = 2,7 - L = 4,0.</t>
  </si>
  <si>
    <t>13.4.100.3</t>
  </si>
  <si>
    <t>13.4.100.4</t>
  </si>
  <si>
    <t>13.4.100.5</t>
  </si>
  <si>
    <t>13.4.100.6</t>
  </si>
  <si>
    <t>13.4.100.7</t>
  </si>
  <si>
    <t>13.4.100.8</t>
  </si>
  <si>
    <t>13.4.100.9</t>
  </si>
  <si>
    <t>13.4.100.10</t>
  </si>
  <si>
    <t>13.4.100.11</t>
  </si>
  <si>
    <t>13.4.100.12</t>
  </si>
  <si>
    <t>13.4.100.13</t>
  </si>
  <si>
    <t>13.4.100.14</t>
  </si>
  <si>
    <t>13.4.100.15</t>
  </si>
  <si>
    <t>13.4.100.16</t>
  </si>
  <si>
    <t>13.4.100.17</t>
  </si>
  <si>
    <t>13.4.100.18</t>
  </si>
  <si>
    <t>13.4.100.19</t>
  </si>
  <si>
    <t>13.4.100.20</t>
  </si>
  <si>
    <t>13.4.110.0</t>
  </si>
  <si>
    <t>13.4.110.1</t>
  </si>
  <si>
    <t>PT = 11,0 - PA = 1700 - H = 4,0 - D = 11.</t>
  </si>
  <si>
    <t>13.4.110.2</t>
  </si>
  <si>
    <t>PT = 12,1 - PA = 1700 - H = 4,0 - D = 10.</t>
  </si>
  <si>
    <t>13.4.110.3</t>
  </si>
  <si>
    <t>PT = 14,6 - PA = 1700 - H = 4,0 - D = 13.</t>
  </si>
  <si>
    <t>13.4.110.4</t>
  </si>
  <si>
    <t>PT = 16,3 - PA = 1700 - H = 4,0 - D = 12.</t>
  </si>
  <si>
    <t>13.4.110.5</t>
  </si>
  <si>
    <t>PT = 21,5 - PA = 2800 - H = 4,0 - D = 16.</t>
  </si>
  <si>
    <t>13.4.110.6</t>
  </si>
  <si>
    <t>PT = 24,5 - PA = 2800 - H = 4,0 - D = 14.</t>
  </si>
  <si>
    <t>13.4.110.7</t>
  </si>
  <si>
    <t>PT = 29,3 - PA = 4200 - H = 4,5 - D = 17.</t>
  </si>
  <si>
    <t>13.4.110.8</t>
  </si>
  <si>
    <t>PT = 33,0 - PA = 4200 - H = 5,0 - D = 19.</t>
  </si>
  <si>
    <t>13.4.110.9</t>
  </si>
  <si>
    <t>PT = 35,6 - PA = 4200 - H = 5,0 - D = 20.</t>
  </si>
  <si>
    <t>13.4.110.10</t>
  </si>
  <si>
    <t>PT = 39,3 - PA = 5000 - H = 5,0 - D = 20.</t>
  </si>
  <si>
    <t>13.4.110.11</t>
  </si>
  <si>
    <t>PT = 45,4 - PA = 5000 - H = 5,0 - D = 22.</t>
  </si>
  <si>
    <t>13.4.110.12</t>
  </si>
  <si>
    <t>PT = 51,7 - PA = 6200 - H = 5,0 - D = 27.</t>
  </si>
  <si>
    <t>13.4.110.13</t>
  </si>
  <si>
    <t>PT = 55,0 - PA = 6200 - H = 6,0 - D = 22.</t>
  </si>
  <si>
    <t>13.4.110.14</t>
  </si>
  <si>
    <t>PT = 59,5 - PA = 6200 - H = 6,0 - D = 23.</t>
  </si>
  <si>
    <t>13.4.110.15</t>
  </si>
  <si>
    <t>PT = 90,1 - PA = 12200 - H = 8,0 - D = 25.</t>
  </si>
  <si>
    <t>13.4.110.16</t>
  </si>
  <si>
    <t>PT = 109 - PA = 17200 - H = 9,0 - D = 31.</t>
  </si>
  <si>
    <t>13.4.120.0</t>
  </si>
  <si>
    <t>13.4.120.1</t>
  </si>
  <si>
    <t>13.4.120.2</t>
  </si>
  <si>
    <t>13.4.120.3</t>
  </si>
  <si>
    <t>13.4.120.4</t>
  </si>
  <si>
    <t>13.4.120.5</t>
  </si>
  <si>
    <t>13.4.120.6</t>
  </si>
  <si>
    <t>13.4.120.7</t>
  </si>
  <si>
    <t>13.4.120.8</t>
  </si>
  <si>
    <t>13.4.120.9</t>
  </si>
  <si>
    <t>13.4.120.10</t>
  </si>
  <si>
    <t>13.4.120.11</t>
  </si>
  <si>
    <t>PT = 45,4 - PA = 5000 - H = 5,0 - D = 22</t>
  </si>
  <si>
    <t>13.4.120.12</t>
  </si>
  <si>
    <t>13.4.120.13</t>
  </si>
  <si>
    <t>13.4.120.14</t>
  </si>
  <si>
    <t>13.4.120.15</t>
  </si>
  <si>
    <t>13.4.120.16</t>
  </si>
  <si>
    <t>13.4.121.0</t>
  </si>
  <si>
    <t>13.4.121.1</t>
  </si>
  <si>
    <t>Quadretto elettrico IP55 in resina con interruttore salvamotore e contattore.</t>
  </si>
  <si>
    <t>13.4.121.2</t>
  </si>
  <si>
    <t>Quadretto elettrico IP55 in resina con interruttore salvamotore, contattore e termostato ambiente.</t>
  </si>
  <si>
    <t>13.4.121.3</t>
  </si>
  <si>
    <t>Quadretto elettrico IP55 in resina per aerotermi a doppia velocità con due interruttori salvamotore e due contattori.</t>
  </si>
  <si>
    <t>13.4.121.4</t>
  </si>
  <si>
    <t>Quadretto elettrico IP55 in resina per aerotermi a doppia velocità con due interruttori salvamotore, due contattori e termostato ambiente.</t>
  </si>
  <si>
    <t>13.4.122.0</t>
  </si>
  <si>
    <t>13.4.122.1</t>
  </si>
  <si>
    <t>Per allaccio di ciascun aerotermo ad una quota massima di m 4,0 dal pavimento.</t>
  </si>
  <si>
    <t>13.4.122.2</t>
  </si>
  <si>
    <t>Per allaccio di ciascun aerotermo ad una quota compresa fra m 4,0 e m 6,0 dal pavimento.</t>
  </si>
  <si>
    <t>13.4.130.0</t>
  </si>
  <si>
    <t>13.4.130.1</t>
  </si>
  <si>
    <t>Per allaccio 2 tubi senza scarico condensa.</t>
  </si>
  <si>
    <t>13.4.130.2</t>
  </si>
  <si>
    <t>Per allaccio 2 tubi con scarico condensa.</t>
  </si>
  <si>
    <t>13.4.130.3</t>
  </si>
  <si>
    <t>Per allaccio 4 tubi con scarico condensa.</t>
  </si>
  <si>
    <t>13.4.130.4</t>
  </si>
  <si>
    <t>13.4.130.5</t>
  </si>
  <si>
    <t>Maggiorazione per una valvola modulante su ciascun ventilconvettore.</t>
  </si>
  <si>
    <t>13.5.10.0</t>
  </si>
  <si>
    <t>13.5.10.1</t>
  </si>
  <si>
    <t>PU = 20 - Q = 2000.</t>
  </si>
  <si>
    <t>13.5.10.2</t>
  </si>
  <si>
    <t>PU = 25 - Q = 2100.</t>
  </si>
  <si>
    <t>13.5.10.3</t>
  </si>
  <si>
    <t>PU = 30 - Q = 2500.</t>
  </si>
  <si>
    <t>13.5.10.4</t>
  </si>
  <si>
    <t>PU = 45 - Q = 4000.</t>
  </si>
  <si>
    <t>13.5.10.5</t>
  </si>
  <si>
    <t>PU = 50 - Q = 5000.</t>
  </si>
  <si>
    <t>13.5.10.6</t>
  </si>
  <si>
    <t>PU = 75 - Q = 7000.</t>
  </si>
  <si>
    <t>13.5.20.0</t>
  </si>
  <si>
    <t>13.5.20.1</t>
  </si>
  <si>
    <t>13.5.20.2</t>
  </si>
  <si>
    <t>13.5.20.3</t>
  </si>
  <si>
    <t>13.5.20.4</t>
  </si>
  <si>
    <t>13.5.20.5</t>
  </si>
  <si>
    <t>13.5.20.6</t>
  </si>
  <si>
    <t>13.5.30</t>
  </si>
  <si>
    <t>13.5.40.0</t>
  </si>
  <si>
    <t>13.5.40.1</t>
  </si>
  <si>
    <t>PU = 15 - Q = 850, bruciatore gasolio con serbatoio da 80 litri.</t>
  </si>
  <si>
    <t>13.5.40.2</t>
  </si>
  <si>
    <t>PU = 20 - Q = 1100, bruciatore gasolio con serbatoio da 100 litri.</t>
  </si>
  <si>
    <t>13.5.40.3</t>
  </si>
  <si>
    <t>PU = 29 - Q = 1600, bruciatore gasolio con serbatoio da 130 litri.</t>
  </si>
  <si>
    <t>13.5.40.4</t>
  </si>
  <si>
    <t>PU = 15 - Q = 850, bruciatore a gas.</t>
  </si>
  <si>
    <t>13.5.40.5</t>
  </si>
  <si>
    <t>PU = 20 - Q = 1100, bruciatore a gas.</t>
  </si>
  <si>
    <t>13.5.40.6</t>
  </si>
  <si>
    <t>PU = 29 - Q = 1600, bruciatore a gas.</t>
  </si>
  <si>
    <t>13.5.50.0</t>
  </si>
  <si>
    <t>13.5.50.1</t>
  </si>
  <si>
    <t>PU = 40 - Q = 4000 (carrellato).</t>
  </si>
  <si>
    <t>13.5.50.2</t>
  </si>
  <si>
    <t>PU = 40 - Q = 4000 (pensile).</t>
  </si>
  <si>
    <t>13.5.50.3</t>
  </si>
  <si>
    <t>PU = 60 - Q = 5500 (carrellato).</t>
  </si>
  <si>
    <t>13.5.50.4</t>
  </si>
  <si>
    <t>PU = 60 - Q = 5500 (pensile).</t>
  </si>
  <si>
    <t>13.5.50.5</t>
  </si>
  <si>
    <t>PU = 100 - Q = 8000 (carrellato).</t>
  </si>
  <si>
    <t>13.5.50.6</t>
  </si>
  <si>
    <t>PU = 100 - Q = 8000 (pensile).</t>
  </si>
  <si>
    <t>13.5.50.7</t>
  </si>
  <si>
    <t>PU = 140 - Q = 12000 (carrellato).</t>
  </si>
  <si>
    <t>13.5.50.8</t>
  </si>
  <si>
    <t>PU = 140 - Q = 12000 (pensile).</t>
  </si>
  <si>
    <t>13.5.60.0</t>
  </si>
  <si>
    <t>13.5.60.1</t>
  </si>
  <si>
    <t>PU = 23 - Q = 1500.</t>
  </si>
  <si>
    <t>13.5.60.2</t>
  </si>
  <si>
    <t>PU = 35 - Q = 2500.</t>
  </si>
  <si>
    <t>13.5.60.3</t>
  </si>
  <si>
    <t>PU = 50 - Q = 4000.</t>
  </si>
  <si>
    <t>13.5.60.4</t>
  </si>
  <si>
    <t>PU = 90 - Q = 6500.</t>
  </si>
  <si>
    <t>13.5.60.5</t>
  </si>
  <si>
    <t>PU = 100 - Q = 7500.</t>
  </si>
  <si>
    <t>13.5.60.6</t>
  </si>
  <si>
    <t>PU = 140 - Q = 9000.</t>
  </si>
  <si>
    <t>13.5.60.7</t>
  </si>
  <si>
    <t>PU = 160 - Q = 11000.</t>
  </si>
  <si>
    <t>13.5.60.8</t>
  </si>
  <si>
    <t>PU = 200 - Q = 13000.</t>
  </si>
  <si>
    <t>13.5.60.9</t>
  </si>
  <si>
    <t>PU = 230 - Q = 15000.</t>
  </si>
  <si>
    <t>13.5.60.10</t>
  </si>
  <si>
    <t>PU = 290 - Q = 19000.</t>
  </si>
  <si>
    <t>13.5.60.11</t>
  </si>
  <si>
    <t>PU = 340 - Q = 22000.</t>
  </si>
  <si>
    <t>13.5.60.12</t>
  </si>
  <si>
    <t>PU = 400 - Q = 28000.</t>
  </si>
  <si>
    <t>13.5.60.13</t>
  </si>
  <si>
    <t>PU = 520 - Q = 33000.</t>
  </si>
  <si>
    <t>13.5.60.14</t>
  </si>
  <si>
    <t>PU = 570 - Q = 38000.</t>
  </si>
  <si>
    <t>13.5.60.15</t>
  </si>
  <si>
    <t>PU = 670 - Q = 45000.</t>
  </si>
  <si>
    <t>13.5.60.16</t>
  </si>
  <si>
    <t>PU = 870 - Q = 60000.</t>
  </si>
  <si>
    <t>13.5.70.0</t>
  </si>
  <si>
    <t>13.5.70.1</t>
  </si>
  <si>
    <t>Per portata d'aria da 1500 a 2500 mc/h.</t>
  </si>
  <si>
    <t>13.5.70.2</t>
  </si>
  <si>
    <t>Per portata d'aria da 4000 a 6500 mc/h.</t>
  </si>
  <si>
    <t>13.5.70.3</t>
  </si>
  <si>
    <t>Per portata d'aria da 7500 a 9000 mc/h.</t>
  </si>
  <si>
    <t>13.5.70.4</t>
  </si>
  <si>
    <t>Per portata d'aria da 11000 a 13000 mc/h.</t>
  </si>
  <si>
    <t>13.5.70.5</t>
  </si>
  <si>
    <t>Per portata d'aria da 15000 a 19000 mc/h.</t>
  </si>
  <si>
    <t>13.5.70.6</t>
  </si>
  <si>
    <t>Per portata d'aria da 22000 a 28000 mc/h.</t>
  </si>
  <si>
    <t>13.5.70.7</t>
  </si>
  <si>
    <t>Per portata d'aria da 33000 a 38000 mc/h.</t>
  </si>
  <si>
    <t>13.5.70.8</t>
  </si>
  <si>
    <t>Per portata d'aria da 45000 a 60000 mc/h.</t>
  </si>
  <si>
    <t>13.5.80.0</t>
  </si>
  <si>
    <t>13.5.80.1</t>
  </si>
  <si>
    <t>13.5.80.2</t>
  </si>
  <si>
    <t>13.5.80.3</t>
  </si>
  <si>
    <t>13.5.80.4</t>
  </si>
  <si>
    <t>13.5.80.5</t>
  </si>
  <si>
    <t>13.5.80.6</t>
  </si>
  <si>
    <t>13.5.80.7</t>
  </si>
  <si>
    <t>13.5.80.8</t>
  </si>
  <si>
    <t>13.6.10.0</t>
  </si>
  <si>
    <t>13.6.10.1</t>
  </si>
  <si>
    <t>PU = 14,0.</t>
  </si>
  <si>
    <t>13.6.10.2</t>
  </si>
  <si>
    <t>PU = 23,3.</t>
  </si>
  <si>
    <t>13.6.10.3</t>
  </si>
  <si>
    <t>PU = 28,0.</t>
  </si>
  <si>
    <t>13.6.20.0</t>
  </si>
  <si>
    <t>13.6.20.1</t>
  </si>
  <si>
    <t>13.6.20.2</t>
  </si>
  <si>
    <t>13.6.20.3</t>
  </si>
  <si>
    <t>13.6.30.0</t>
  </si>
  <si>
    <t>13.6.30.1</t>
  </si>
  <si>
    <t>PU = 23,3 - PA = 13.</t>
  </si>
  <si>
    <t>13.6.30.2</t>
  </si>
  <si>
    <t>PU = 28,0 - PA = 16.</t>
  </si>
  <si>
    <t>13.6.40.0</t>
  </si>
  <si>
    <t>13.6.40.1</t>
  </si>
  <si>
    <t>13.6.40.2</t>
  </si>
  <si>
    <t>13.6.40.3</t>
  </si>
  <si>
    <t>PU = 31,0 - PA = 18.</t>
  </si>
  <si>
    <t>13.6.50.0</t>
  </si>
  <si>
    <t>13.6.50.1</t>
  </si>
  <si>
    <t>PU = 23,3 - C = 45 - PA = 13.</t>
  </si>
  <si>
    <t>13.6.50.2</t>
  </si>
  <si>
    <t>PU = 28,0 - C = 45 - PA = 16.</t>
  </si>
  <si>
    <t>13.6.60.0</t>
  </si>
  <si>
    <t>13.6.60.1</t>
  </si>
  <si>
    <t>13.6.60.2</t>
  </si>
  <si>
    <t>13.6.61.0</t>
  </si>
  <si>
    <t>13.6.61.1</t>
  </si>
  <si>
    <t>13.6.61.2</t>
  </si>
  <si>
    <t>13.6.63.0</t>
  </si>
  <si>
    <t>13.6.63.1</t>
  </si>
  <si>
    <t>PU = 13,0.</t>
  </si>
  <si>
    <t>13.6.63.2</t>
  </si>
  <si>
    <t>PU = 23.3.</t>
  </si>
  <si>
    <t>13.6.63.3</t>
  </si>
  <si>
    <t>PU = 31,0.</t>
  </si>
  <si>
    <t>13.6.63.4</t>
  </si>
  <si>
    <t>PU = 47,0.</t>
  </si>
  <si>
    <t>13.6.63.5</t>
  </si>
  <si>
    <t>PU = 57,0.</t>
  </si>
  <si>
    <t>13.6.63.6</t>
  </si>
  <si>
    <t>PU = 77,0.</t>
  </si>
  <si>
    <t>13.6.66.0</t>
  </si>
  <si>
    <t>13.6.66.1</t>
  </si>
  <si>
    <t>C = 100 l - PS = 35 kW.</t>
  </si>
  <si>
    <t>13.6.66.2</t>
  </si>
  <si>
    <t>C = 150 l - PS = 35 kW.</t>
  </si>
  <si>
    <t>13.6.66.3</t>
  </si>
  <si>
    <t>C = 200 l - PS = 60 kW.</t>
  </si>
  <si>
    <t>13.6.66.4</t>
  </si>
  <si>
    <t>C = 300 l - PS = 60 kW.</t>
  </si>
  <si>
    <t>13.6.67.0</t>
  </si>
  <si>
    <t>13.6.67.1</t>
  </si>
  <si>
    <t>Kit scarico fumi orizzontale.</t>
  </si>
  <si>
    <t>13.6.67.2</t>
  </si>
  <si>
    <t>Kit scarico fumi verticale.</t>
  </si>
  <si>
    <t>13.6.67.3</t>
  </si>
  <si>
    <t>Kit aspirazione e scarico separati.</t>
  </si>
  <si>
    <t>13.6.67.4</t>
  </si>
  <si>
    <t>Prolunga cm 100 scarico fumi coassiale.</t>
  </si>
  <si>
    <t>13.6.67.5</t>
  </si>
  <si>
    <t>Curva 90° scarico fumi coassiale.</t>
  </si>
  <si>
    <t>13.6.67.6</t>
  </si>
  <si>
    <t>Prolunga cm 100 tubo semplice.</t>
  </si>
  <si>
    <t>13.6.67.7</t>
  </si>
  <si>
    <t>Curva 90° tubo semplice.</t>
  </si>
  <si>
    <t>13.6.67.8</t>
  </si>
  <si>
    <t>Orologio programmatore giornaliero.</t>
  </si>
  <si>
    <t>13.6.67.9</t>
  </si>
  <si>
    <t>Orologio programmatore settimanale.</t>
  </si>
  <si>
    <t>13.6.67.10</t>
  </si>
  <si>
    <t>Cronotermostato ambiente.</t>
  </si>
  <si>
    <t>13.6.67.11</t>
  </si>
  <si>
    <t>Sonda esterna e sonda ambiente per regolazione climatica.</t>
  </si>
  <si>
    <t>13.6.67.12</t>
  </si>
  <si>
    <t>Kit collegamento bollitore con valvola a 3 vie e sonda ad immersione.</t>
  </si>
  <si>
    <t>13.6.67.13</t>
  </si>
  <si>
    <t>13.6.67.14</t>
  </si>
  <si>
    <t>13.6.80.0</t>
  </si>
  <si>
    <t>13.6.80.1</t>
  </si>
  <si>
    <t>Due pannelli per chiusura laterale.</t>
  </si>
  <si>
    <t>13.6.80.2</t>
  </si>
  <si>
    <t>Pannello di comando per più gruppi termici.</t>
  </si>
  <si>
    <t>13.6.80.3</t>
  </si>
  <si>
    <t>Regolatore per il comando di valvole miscelatrici e produzione ACS.</t>
  </si>
  <si>
    <t>13.6.120.0</t>
  </si>
  <si>
    <t>13.6.120.1</t>
  </si>
  <si>
    <t>PU = 25.</t>
  </si>
  <si>
    <t>13.6.120.2</t>
  </si>
  <si>
    <t>PU = 31.</t>
  </si>
  <si>
    <t>13.6.130.0</t>
  </si>
  <si>
    <t>13.6.130.1</t>
  </si>
  <si>
    <t>PU = 25 - C = 35 - PA = 14.</t>
  </si>
  <si>
    <t>13.6.130.2</t>
  </si>
  <si>
    <t>PU = 25 - C = 60 - PA = 14.</t>
  </si>
  <si>
    <t>13.6.130.3</t>
  </si>
  <si>
    <t>PU = 25 - C = 120 - PA = 14.</t>
  </si>
  <si>
    <t>13.6.130.4</t>
  </si>
  <si>
    <t>PU = 31 - C = 35 - PA = 17.</t>
  </si>
  <si>
    <t>13.6.130.5</t>
  </si>
  <si>
    <t>PU = 31 - C = 60 - PA = 17.</t>
  </si>
  <si>
    <t>13.6.130.6</t>
  </si>
  <si>
    <t>PU = 31 - C = 120 - PA = 17.</t>
  </si>
  <si>
    <t>13.6.131.0</t>
  </si>
  <si>
    <t>13.6.131.1</t>
  </si>
  <si>
    <t>13.6.131.2</t>
  </si>
  <si>
    <t>13.6.131.3</t>
  </si>
  <si>
    <t>13.6.131.4</t>
  </si>
  <si>
    <t>13.6.131.5</t>
  </si>
  <si>
    <t>13.6.131.6</t>
  </si>
  <si>
    <t>13.6.131.7</t>
  </si>
  <si>
    <t>13.6.131.8</t>
  </si>
  <si>
    <t>13.6.131.9</t>
  </si>
  <si>
    <t>13.6.140.0</t>
  </si>
  <si>
    <t>13.6.140.1</t>
  </si>
  <si>
    <t>Bruciatore a gasolio - PU = 23.</t>
  </si>
  <si>
    <t>13.6.140.2</t>
  </si>
  <si>
    <t>Bruciatore a gas - PU = 23.</t>
  </si>
  <si>
    <t>13.6.140.3</t>
  </si>
  <si>
    <t>Bruciatore a gasolio - PU = 29.</t>
  </si>
  <si>
    <t>13.6.140.4</t>
  </si>
  <si>
    <t>Bruciatore a gas - PU = 29.</t>
  </si>
  <si>
    <t>13.6.141.0</t>
  </si>
  <si>
    <t>13.6.141.1</t>
  </si>
  <si>
    <t>13.6.141.2</t>
  </si>
  <si>
    <t>13.6.141.3</t>
  </si>
  <si>
    <t>13.6.141.4</t>
  </si>
  <si>
    <t>13.6.142.0</t>
  </si>
  <si>
    <t>13.6.142.1</t>
  </si>
  <si>
    <t>Bruciatore a gasolio - PU = 23 - C = 60 - PA = 13.</t>
  </si>
  <si>
    <t>13.6.142.2</t>
  </si>
  <si>
    <t>Bruciatore a gas - PU = 23 - C = 60 - PA = 13.</t>
  </si>
  <si>
    <t>13.6.142.3</t>
  </si>
  <si>
    <t>Bruciatore a gasolio - PU = 29 - C = 60 - PA = 13.</t>
  </si>
  <si>
    <t>13.6.142.4</t>
  </si>
  <si>
    <t>Bruciatore a gas - PU = 29 - C = 60 - PA = 13.</t>
  </si>
  <si>
    <t>13.6.143.0</t>
  </si>
  <si>
    <t>13.6.143.1</t>
  </si>
  <si>
    <t>13.6.143.2</t>
  </si>
  <si>
    <t>13.6.143.3</t>
  </si>
  <si>
    <t>13.6.143.4</t>
  </si>
  <si>
    <t>13.6.145.0</t>
  </si>
  <si>
    <t>13.6.145.1</t>
  </si>
  <si>
    <t>Quota fissa per ciascun gruppo termico.</t>
  </si>
  <si>
    <t>13.6.145.2</t>
  </si>
  <si>
    <t>Quota variabile.</t>
  </si>
  <si>
    <t>13.6.150.0</t>
  </si>
  <si>
    <t>13.6.150.1</t>
  </si>
  <si>
    <t>13.6.150.2</t>
  </si>
  <si>
    <t>13.6.155.0</t>
  </si>
  <si>
    <t>13.6.155.1</t>
  </si>
  <si>
    <t>Regolatore climatico con sonda esterna e sonda di mandata.</t>
  </si>
  <si>
    <t>13.6.155.2</t>
  </si>
  <si>
    <t>Modulo priorità ACS con sonda boiler.</t>
  </si>
  <si>
    <t>13.6.155.3</t>
  </si>
  <si>
    <t>Scheda gestione valvola miscelatrice con sonda di mandata.</t>
  </si>
  <si>
    <t>13.6.155.4</t>
  </si>
  <si>
    <t>Scheda per comando in cascata di più gruppi termici.</t>
  </si>
  <si>
    <t>13.6.160.0</t>
  </si>
  <si>
    <t>13.6.160.1</t>
  </si>
  <si>
    <t>Modulo con bollitore da 50 litri.</t>
  </si>
  <si>
    <t>13.6.160.2</t>
  </si>
  <si>
    <t>Modulo con bollitore da 75 litri.</t>
  </si>
  <si>
    <t>13.6.160.3</t>
  </si>
  <si>
    <t>Modulo con bollitore da 150 litri.</t>
  </si>
  <si>
    <t>13.6.161.0</t>
  </si>
  <si>
    <t>13.6.161.1</t>
  </si>
  <si>
    <t>Cronotermostato ambiente a due livelli.</t>
  </si>
  <si>
    <t>13.6.161.2</t>
  </si>
  <si>
    <t>Regolatore climatico con sonde e valvola miscelatrice.</t>
  </si>
  <si>
    <t>13.6.161.3</t>
  </si>
  <si>
    <t>Contatore di energia termica.</t>
  </si>
  <si>
    <t>13.6.161.4</t>
  </si>
  <si>
    <t>Interfaccia per collegamento del contatermie con unità master.</t>
  </si>
  <si>
    <t>13.6.161.5</t>
  </si>
  <si>
    <t>Unità master con modem e 2 sonde per controllo di massimo 127 moduli.</t>
  </si>
  <si>
    <t>13.6.161.6</t>
  </si>
  <si>
    <t>Linea bus di comunicazione.</t>
  </si>
  <si>
    <t>13.6.170.0</t>
  </si>
  <si>
    <t>13.6.170.1</t>
  </si>
  <si>
    <t>Sistema costituito da gruppo termico e termoventilante interna.</t>
  </si>
  <si>
    <t>13.6.170.2</t>
  </si>
  <si>
    <t>Programmatore di temperatura a raggi infrarossi per più unità.</t>
  </si>
  <si>
    <t>13.6.170.3</t>
  </si>
  <si>
    <t>Terminale di aspirazione scarico a parete.</t>
  </si>
  <si>
    <t>13.6.170.4</t>
  </si>
  <si>
    <t>Terminale di scarico a tetto.</t>
  </si>
  <si>
    <t>13.6.170.5</t>
  </si>
  <si>
    <t>Prolunga cm 100 con tubo semplice di scarico.</t>
  </si>
  <si>
    <t>13.6.170.6</t>
  </si>
  <si>
    <t>Curva 90° tubo semplice di scarico.</t>
  </si>
  <si>
    <t>13.7.10.0</t>
  </si>
  <si>
    <t>13.7.10.1</t>
  </si>
  <si>
    <t>Quota fissa per ciascun generatore.</t>
  </si>
  <si>
    <t>13.7.10.2</t>
  </si>
  <si>
    <t>13.7.11.0</t>
  </si>
  <si>
    <t>13.7.11.1</t>
  </si>
  <si>
    <t>13.7.11.2</t>
  </si>
  <si>
    <t>13.7.12.0</t>
  </si>
  <si>
    <t>13.7.12.1</t>
  </si>
  <si>
    <t>13.7.12.2</t>
  </si>
  <si>
    <t>13.7.13.0</t>
  </si>
  <si>
    <t>13.7.13.1</t>
  </si>
  <si>
    <t>13.7.13.2</t>
  </si>
  <si>
    <t>13.7.14.0</t>
  </si>
  <si>
    <t>13.7.14.1</t>
  </si>
  <si>
    <t>13.7.14.2</t>
  </si>
  <si>
    <t>13.7.20.0</t>
  </si>
  <si>
    <t>13.7.20.1</t>
  </si>
  <si>
    <t>13.7.20.2</t>
  </si>
  <si>
    <t>13.7.21.0</t>
  </si>
  <si>
    <t>13.7.21.1</t>
  </si>
  <si>
    <t>13.7.21.2</t>
  </si>
  <si>
    <t>13.7.22.0</t>
  </si>
  <si>
    <t>13.7.22.1</t>
  </si>
  <si>
    <t>13.7.22.2</t>
  </si>
  <si>
    <t>13.7.23.0</t>
  </si>
  <si>
    <t>13.7.23.1</t>
  </si>
  <si>
    <t>13.7.23.2</t>
  </si>
  <si>
    <t>13.7.24.0</t>
  </si>
  <si>
    <t>13.7.24.1</t>
  </si>
  <si>
    <t>13.7.24.2</t>
  </si>
  <si>
    <t>13.7.25.0</t>
  </si>
  <si>
    <t>13.7.25.1</t>
  </si>
  <si>
    <t>13.7.25.2</t>
  </si>
  <si>
    <t>13.7.26.0</t>
  </si>
  <si>
    <t>13.7.26.1</t>
  </si>
  <si>
    <t>13.7.26.2</t>
  </si>
  <si>
    <t>13.7.27.0</t>
  </si>
  <si>
    <t>13.7.27.1</t>
  </si>
  <si>
    <t>13.7.27.2</t>
  </si>
  <si>
    <t>13.7.28.0</t>
  </si>
  <si>
    <t>13.7.28.1</t>
  </si>
  <si>
    <t>13.7.28.2</t>
  </si>
  <si>
    <t>13.7.30.0</t>
  </si>
  <si>
    <t>13.7.30.1</t>
  </si>
  <si>
    <t>Pannello di regolazione per bruciatore bistadio.</t>
  </si>
  <si>
    <t>13.7.30.2</t>
  </si>
  <si>
    <t>Pannello di regolazione per bollitore remoto.</t>
  </si>
  <si>
    <t>13.7.30.3</t>
  </si>
  <si>
    <t>Pannello di regolazione climatica per riscaldamento e bollitore remoto.</t>
  </si>
  <si>
    <t>13.7.30.4</t>
  </si>
  <si>
    <t>Pannello di regolazione per comando valvola miscelatrice.</t>
  </si>
  <si>
    <t>13.7.31.0</t>
  </si>
  <si>
    <t>13.7.31.1</t>
  </si>
  <si>
    <t>13.7.31.2</t>
  </si>
  <si>
    <t>13.7.31.3</t>
  </si>
  <si>
    <t>Kit per alimentare un produttore di ACS.</t>
  </si>
  <si>
    <t>13.7.32.0</t>
  </si>
  <si>
    <t>13.7.32.1</t>
  </si>
  <si>
    <t>13.7.32.2</t>
  </si>
  <si>
    <t>13.7.32.3</t>
  </si>
  <si>
    <t>13.7.32.4</t>
  </si>
  <si>
    <t>Modulo armadio vuoto LxPxH = 900x770x2000.</t>
  </si>
  <si>
    <t>13.7.33.0</t>
  </si>
  <si>
    <t>13.7.33.1</t>
  </si>
  <si>
    <t>13.7.33.2</t>
  </si>
  <si>
    <t>13.7.33.3</t>
  </si>
  <si>
    <t>13.7.33.4</t>
  </si>
  <si>
    <t>Modulo armadio vuoto LxPxH = 2200x1000x2200.</t>
  </si>
  <si>
    <t>13.8.10.0</t>
  </si>
  <si>
    <t>13.8.10.1</t>
  </si>
  <si>
    <t>P = 1,9/3,0.</t>
  </si>
  <si>
    <t>13.8.10.2</t>
  </si>
  <si>
    <t>P = 2,7/5,0.</t>
  </si>
  <si>
    <t>13.8.10.3</t>
  </si>
  <si>
    <t>P = 4,0/10,0.</t>
  </si>
  <si>
    <t>13.8.10.4</t>
  </si>
  <si>
    <t>P = 7,0/15,0.</t>
  </si>
  <si>
    <t>13.8.10.5</t>
  </si>
  <si>
    <t>P = 10,0/20,0.</t>
  </si>
  <si>
    <t>13.8.10.6</t>
  </si>
  <si>
    <t>P = 15,0/28,0.</t>
  </si>
  <si>
    <t>13.8.20.0</t>
  </si>
  <si>
    <t>13.8.20.1</t>
  </si>
  <si>
    <t>P = 1,4/5.</t>
  </si>
  <si>
    <t>13.8.20.2</t>
  </si>
  <si>
    <t>P = 4,1/10.</t>
  </si>
  <si>
    <t>13.8.20.3</t>
  </si>
  <si>
    <t>P = 7/15.</t>
  </si>
  <si>
    <t>13.8.20.4</t>
  </si>
  <si>
    <t>P = 11/20.</t>
  </si>
  <si>
    <t>13.8.20.5</t>
  </si>
  <si>
    <t>P = 14/28.</t>
  </si>
  <si>
    <t>13.8.20.6</t>
  </si>
  <si>
    <t>P = 20/38.</t>
  </si>
  <si>
    <t>13.8.20.7</t>
  </si>
  <si>
    <t>P = 25/50.</t>
  </si>
  <si>
    <t>13.8.20.8</t>
  </si>
  <si>
    <t>P = 40/70.</t>
  </si>
  <si>
    <t>13.8.20.9</t>
  </si>
  <si>
    <t>P = 60/100.</t>
  </si>
  <si>
    <t>13.8.20.10</t>
  </si>
  <si>
    <t>P = 80/130.</t>
  </si>
  <si>
    <t>13.8.20.11</t>
  </si>
  <si>
    <t>P = 32/140.</t>
  </si>
  <si>
    <t>13.8.20.12</t>
  </si>
  <si>
    <t>P = 47/200.</t>
  </si>
  <si>
    <t>13.8.20.13</t>
  </si>
  <si>
    <t>P = 60/300.</t>
  </si>
  <si>
    <t>13.8.20.14</t>
  </si>
  <si>
    <t>P = 75/450.</t>
  </si>
  <si>
    <t>13.8.30.0</t>
  </si>
  <si>
    <t>13.8.30.1</t>
  </si>
  <si>
    <t>P = 7,5/28.</t>
  </si>
  <si>
    <t>13.8.30.2</t>
  </si>
  <si>
    <t>P = 8,5/38.</t>
  </si>
  <si>
    <t>13.8.30.3</t>
  </si>
  <si>
    <t>P = 11/50.</t>
  </si>
  <si>
    <t>13.8.30.4</t>
  </si>
  <si>
    <t>P = 35/140.</t>
  </si>
  <si>
    <t>13.8.30.5</t>
  </si>
  <si>
    <t>P = 50/200.</t>
  </si>
  <si>
    <t>13.8.30.6</t>
  </si>
  <si>
    <t>P = 75/300.</t>
  </si>
  <si>
    <t>13.8.30.7</t>
  </si>
  <si>
    <t>P = 100/450.</t>
  </si>
  <si>
    <t>13.8.35.0</t>
  </si>
  <si>
    <t>13.8.35.1</t>
  </si>
  <si>
    <t>Kit contaore.</t>
  </si>
  <si>
    <t>13.8.35.2</t>
  </si>
  <si>
    <t>Kit bio diesel fino a 30 kg/h.</t>
  </si>
  <si>
    <t>13.8.35.3</t>
  </si>
  <si>
    <t>Kit bio diesel fino a 50 kg/h.</t>
  </si>
  <si>
    <t>13.8.35.4</t>
  </si>
  <si>
    <t>Kit bio diesel fino a 130 kg/h.</t>
  </si>
  <si>
    <t>13.8.35.5</t>
  </si>
  <si>
    <t>Kit modulatore di potenza.</t>
  </si>
  <si>
    <t>13.8.35.6</t>
  </si>
  <si>
    <t>Sonda di temperatura.</t>
  </si>
  <si>
    <t>13.8.35.7</t>
  </si>
  <si>
    <t>Sonda di pressione.</t>
  </si>
  <si>
    <t>13.8.40.0</t>
  </si>
  <si>
    <t>13.8.40.1</t>
  </si>
  <si>
    <t>P = 4,5/10,0.</t>
  </si>
  <si>
    <t>13.8.40.2</t>
  </si>
  <si>
    <t>13.8.50.0</t>
  </si>
  <si>
    <t>13.8.50.1</t>
  </si>
  <si>
    <t>P = 15/30.</t>
  </si>
  <si>
    <t>13.8.50.2</t>
  </si>
  <si>
    <t>P = 18/45.</t>
  </si>
  <si>
    <t>13.8.50.3</t>
  </si>
  <si>
    <t>P = 30/60.</t>
  </si>
  <si>
    <t>13.8.50.4</t>
  </si>
  <si>
    <t>P = 43/100.</t>
  </si>
  <si>
    <t>13.8.50.5</t>
  </si>
  <si>
    <t>P = 28/140.</t>
  </si>
  <si>
    <t>13.8.50.6</t>
  </si>
  <si>
    <t>P = 45/200.</t>
  </si>
  <si>
    <t>13.8.50.7</t>
  </si>
  <si>
    <t>P = 55/300.</t>
  </si>
  <si>
    <t>13.8.70.0</t>
  </si>
  <si>
    <t>13.8.70.1</t>
  </si>
  <si>
    <t>13.8.70.2</t>
  </si>
  <si>
    <t>13.8.70.3</t>
  </si>
  <si>
    <t>13.8.70.4</t>
  </si>
  <si>
    <t>13.8.80.0</t>
  </si>
  <si>
    <t>13.8.80.1</t>
  </si>
  <si>
    <t>13.8.80.2</t>
  </si>
  <si>
    <t>P = 18/40.</t>
  </si>
  <si>
    <t>13.8.80.3</t>
  </si>
  <si>
    <t>13.8.80.4</t>
  </si>
  <si>
    <t>P = 43/90.</t>
  </si>
  <si>
    <t>13.8.80.5</t>
  </si>
  <si>
    <t>P = 70/130.</t>
  </si>
  <si>
    <t>13.8.80.6</t>
  </si>
  <si>
    <t>P = 100/200.</t>
  </si>
  <si>
    <t>13.8.80.7</t>
  </si>
  <si>
    <t>P = 150/300.</t>
  </si>
  <si>
    <t>13.8.85.0</t>
  </si>
  <si>
    <t>13.8.85.1</t>
  </si>
  <si>
    <t>Filtro a cartuccia per portate fino a 20 kg/h.</t>
  </si>
  <si>
    <t>13.8.85.2</t>
  </si>
  <si>
    <t>Filtro a cartuccia per portate fino a 100 kg/h.</t>
  </si>
  <si>
    <t>13.8.85.3</t>
  </si>
  <si>
    <t>Filtro autopulente per portate fino a 20 kg/h.</t>
  </si>
  <si>
    <t>13.8.85.4</t>
  </si>
  <si>
    <t>Filtro autopulente per portate fino a 100 kg/h.</t>
  </si>
  <si>
    <t>13.8.85.5</t>
  </si>
  <si>
    <t>Resistenza e filtro autopulente per portate fino a 450 kg/h.</t>
  </si>
  <si>
    <t>13.8.85.6</t>
  </si>
  <si>
    <t>13.8.85.7</t>
  </si>
  <si>
    <t>13.8.85.8</t>
  </si>
  <si>
    <t>13.8.85.9</t>
  </si>
  <si>
    <t>13.8.90.0</t>
  </si>
  <si>
    <t>13.8.90.1</t>
  </si>
  <si>
    <t>P = 16/52.</t>
  </si>
  <si>
    <t>13.8.90.2</t>
  </si>
  <si>
    <t>P = 35/91.</t>
  </si>
  <si>
    <t>13.8.90.3</t>
  </si>
  <si>
    <t>P = 65/189.</t>
  </si>
  <si>
    <t>13.8.90.4</t>
  </si>
  <si>
    <t>P = 110/246.</t>
  </si>
  <si>
    <t>13.8.90.5</t>
  </si>
  <si>
    <t>P = 163/349.</t>
  </si>
  <si>
    <t>13.8.90.6</t>
  </si>
  <si>
    <t>P = 232/465.</t>
  </si>
  <si>
    <t>13.8.100.0</t>
  </si>
  <si>
    <t>13.8.100.1</t>
  </si>
  <si>
    <t>13.8.100.2</t>
  </si>
  <si>
    <t>13.8.100.3</t>
  </si>
  <si>
    <t>13.8.100.4</t>
  </si>
  <si>
    <t>13.8.100.5</t>
  </si>
  <si>
    <t>P = 81/325.</t>
  </si>
  <si>
    <t>13.8.100.6</t>
  </si>
  <si>
    <t>P = 105/440.</t>
  </si>
  <si>
    <t>13.8.100.7</t>
  </si>
  <si>
    <t>P = 116/581.</t>
  </si>
  <si>
    <t>13.8.100.8</t>
  </si>
  <si>
    <t>P = 192/814.</t>
  </si>
  <si>
    <t>13.8.100.9</t>
  </si>
  <si>
    <t>P = 232/1163.</t>
  </si>
  <si>
    <t>13.8.100.10</t>
  </si>
  <si>
    <t>P = 372/1512.</t>
  </si>
  <si>
    <t>13.8.100.11</t>
  </si>
  <si>
    <t>P = 470/2290.</t>
  </si>
  <si>
    <t>13.8.110.0</t>
  </si>
  <si>
    <t>13.8.110.1</t>
  </si>
  <si>
    <t>P = 52/325.</t>
  </si>
  <si>
    <t>13.8.110.2</t>
  </si>
  <si>
    <t>P = 70/440.</t>
  </si>
  <si>
    <t>13.8.110.3</t>
  </si>
  <si>
    <t>P = 85/580.</t>
  </si>
  <si>
    <t>13.8.110.4</t>
  </si>
  <si>
    <t>P = 135/814.</t>
  </si>
  <si>
    <t>13.8.110.5</t>
  </si>
  <si>
    <t>P = 150/1163.</t>
  </si>
  <si>
    <t>13.8.110.6</t>
  </si>
  <si>
    <t>P = 160/1512.</t>
  </si>
  <si>
    <t>13.8.110.7</t>
  </si>
  <si>
    <t>P = 800/1760.</t>
  </si>
  <si>
    <t>13.8.110.8</t>
  </si>
  <si>
    <t>P = 1163/2210.</t>
  </si>
  <si>
    <t>13.8.110.9</t>
  </si>
  <si>
    <t>P = 1744/3488.</t>
  </si>
  <si>
    <t>13.8.110.10</t>
  </si>
  <si>
    <t>P = 2441/4885.</t>
  </si>
  <si>
    <t>13.8.115.0</t>
  </si>
  <si>
    <t>13.8.115.1</t>
  </si>
  <si>
    <t>13.8.115.2</t>
  </si>
  <si>
    <t>13.8.115.3</t>
  </si>
  <si>
    <t>13.8.130.0</t>
  </si>
  <si>
    <t>13.8.130.1</t>
  </si>
  <si>
    <t>P = 100/325.</t>
  </si>
  <si>
    <t>13.8.130.2</t>
  </si>
  <si>
    <t>P = 116/442.</t>
  </si>
  <si>
    <t>13.8.130.3</t>
  </si>
  <si>
    <t>P = 145/581.</t>
  </si>
  <si>
    <t>13.8.130.4</t>
  </si>
  <si>
    <t>P = 232/814.</t>
  </si>
  <si>
    <t>13.8.130.5</t>
  </si>
  <si>
    <t>P = 349/1163.</t>
  </si>
  <si>
    <t>13.8.130.6</t>
  </si>
  <si>
    <t>P = 465/1395.</t>
  </si>
  <si>
    <t>13.8.140.0</t>
  </si>
  <si>
    <t>13.8.140.1</t>
  </si>
  <si>
    <t>P = 820/1540.</t>
  </si>
  <si>
    <t>13.8.140.2</t>
  </si>
  <si>
    <t>P = 1163/2325.</t>
  </si>
  <si>
    <t>13.8.140.3</t>
  </si>
  <si>
    <t>13.8.140.4</t>
  </si>
  <si>
    <t>P = 2350/4650.</t>
  </si>
  <si>
    <t>13.8.150.0</t>
  </si>
  <si>
    <t>13.8.150.1</t>
  </si>
  <si>
    <t>P = 814/1628.</t>
  </si>
  <si>
    <t>13.8.150.2</t>
  </si>
  <si>
    <t>13.8.150.3</t>
  </si>
  <si>
    <t>13.8.150.4</t>
  </si>
  <si>
    <t>P = 2325/5000.</t>
  </si>
  <si>
    <t>13.8.160.0</t>
  </si>
  <si>
    <t>13.8.160.1</t>
  </si>
  <si>
    <t>Per bruciatori di potenza max fino a 500 kW.</t>
  </si>
  <si>
    <t>13.8.160.2</t>
  </si>
  <si>
    <t>Per bruciatori di potenza max fino a 800 kW.</t>
  </si>
  <si>
    <t>13.8.160.3</t>
  </si>
  <si>
    <t>Per bruciatori di potenza max fino a 1100 kW.</t>
  </si>
  <si>
    <t>13.8.160.4</t>
  </si>
  <si>
    <t>Per bruciatori di potenza max fino a 1800 kW.</t>
  </si>
  <si>
    <t>13.8.160.5</t>
  </si>
  <si>
    <t>Per bruciatori di potenza max fino a 2500 kW.</t>
  </si>
  <si>
    <t>13.8.160.6</t>
  </si>
  <si>
    <t>Per bruciatori di potenza max fino a 5000 kW.</t>
  </si>
  <si>
    <t>13.9.10.0</t>
  </si>
  <si>
    <t>13.9.10.1</t>
  </si>
  <si>
    <t>C = 1500 S = 3 D = 1,10.</t>
  </si>
  <si>
    <t>13.9.10.2</t>
  </si>
  <si>
    <t>C = 3000 S = 3 D = 1,27.</t>
  </si>
  <si>
    <t>13.9.10.3</t>
  </si>
  <si>
    <t>C = 3000 S = 4 D = 1,27.</t>
  </si>
  <si>
    <t>13.9.10.4</t>
  </si>
  <si>
    <t>C = 5000 S = 3 D = 1,56.</t>
  </si>
  <si>
    <t>13.9.10.5</t>
  </si>
  <si>
    <t>C = 5000 S = 4 D = 1,56.</t>
  </si>
  <si>
    <t>13.9.10.6</t>
  </si>
  <si>
    <t>C = 8000 S = 4 D = 1,96.</t>
  </si>
  <si>
    <t>13.9.10.7</t>
  </si>
  <si>
    <t>C = 8000 S = 5 D = 1,96.</t>
  </si>
  <si>
    <t>13.9.10.8</t>
  </si>
  <si>
    <t>C = 10000 S = 4 D = 2,01.</t>
  </si>
  <si>
    <t>13.9.10.9</t>
  </si>
  <si>
    <t>C = 10000 S = 5 D = 2,01.</t>
  </si>
  <si>
    <t>13.9.10.10</t>
  </si>
  <si>
    <t>C = 15000 S = 4 D = 2,28.</t>
  </si>
  <si>
    <t>13.9.10.11</t>
  </si>
  <si>
    <t>C = 15000 S = 5 D = 2,28.</t>
  </si>
  <si>
    <t>13.9.10.12</t>
  </si>
  <si>
    <t>C = 25000 S = 4 D = 2,47.</t>
  </si>
  <si>
    <t>13.9.10.13</t>
  </si>
  <si>
    <t>C = 25000 S = 5 D = 2,47.</t>
  </si>
  <si>
    <t>13.9.20.0</t>
  </si>
  <si>
    <t>13.9.20.1</t>
  </si>
  <si>
    <t>13.9.20.2</t>
  </si>
  <si>
    <t>13.9.20.3</t>
  </si>
  <si>
    <t>13.9.20.4</t>
  </si>
  <si>
    <t>13.9.20.5</t>
  </si>
  <si>
    <t>13.9.20.6</t>
  </si>
  <si>
    <t>13.9.20.7</t>
  </si>
  <si>
    <t>13.9.20.8</t>
  </si>
  <si>
    <t>13.9.20.9</t>
  </si>
  <si>
    <t>13.9.20.10</t>
  </si>
  <si>
    <t>13.9.20.11</t>
  </si>
  <si>
    <t>13.9.20.12</t>
  </si>
  <si>
    <t>13.9.20.13</t>
  </si>
  <si>
    <t>13.9.21.0</t>
  </si>
  <si>
    <t>13.9.21.1</t>
  </si>
  <si>
    <t>Quota fissa per ciascun serbatoio.</t>
  </si>
  <si>
    <t>13.9.21.2</t>
  </si>
  <si>
    <t>Quota per mq di superficie trattata con spessore minimo di 3 mm</t>
  </si>
  <si>
    <t>13.9.21.3</t>
  </si>
  <si>
    <t>Quota per mq di superficie trattata con spessore minimo di 5 mm</t>
  </si>
  <si>
    <t>13.9.22.0</t>
  </si>
  <si>
    <t>13.9.22.1</t>
  </si>
  <si>
    <t>13.9.22.2</t>
  </si>
  <si>
    <t>Quota per mq di superficie trattata.</t>
  </si>
  <si>
    <t>13.9.23.0</t>
  </si>
  <si>
    <t>13.9.23.1</t>
  </si>
  <si>
    <t>13.9.23.2</t>
  </si>
  <si>
    <t>13.9.30</t>
  </si>
  <si>
    <t>13.9.31</t>
  </si>
  <si>
    <t>13.9.40</t>
  </si>
  <si>
    <t>13.9.50.0</t>
  </si>
  <si>
    <t>13.9.50.1</t>
  </si>
  <si>
    <t>Valvola a membrana per intercettazione gasolio.</t>
  </si>
  <si>
    <t>13.9.50.2</t>
  </si>
  <si>
    <t>Indicatore livello meccanico.</t>
  </si>
  <si>
    <t>13.9.50.3</t>
  </si>
  <si>
    <t>Indicatore livello pneumatico con tubo da m 25.</t>
  </si>
  <si>
    <t>13.9.60</t>
  </si>
  <si>
    <t>13.9.70</t>
  </si>
  <si>
    <t>13.9.80.0</t>
  </si>
  <si>
    <t>13.9.80.1</t>
  </si>
  <si>
    <t>P = 60.</t>
  </si>
  <si>
    <t>13.9.80.2</t>
  </si>
  <si>
    <t>P = 100.</t>
  </si>
  <si>
    <t>13.9.80.3</t>
  </si>
  <si>
    <t>P = 200.</t>
  </si>
  <si>
    <t>13.9.80.4</t>
  </si>
  <si>
    <t>P = 400.</t>
  </si>
  <si>
    <t>13.9.90</t>
  </si>
  <si>
    <t>13.9.91.0</t>
  </si>
  <si>
    <t>13.9.91.1</t>
  </si>
  <si>
    <t>Impianto con portata fino a 300 kg/h.</t>
  </si>
  <si>
    <t>13.9.91.2</t>
  </si>
  <si>
    <t>Impianto con portata fino a 600 kg/h.</t>
  </si>
  <si>
    <t>13.9.91.3</t>
  </si>
  <si>
    <t>Impianto con portata fino a 300 kg/h e con una elettropompa e filtro di riserva in più.</t>
  </si>
  <si>
    <t>13.9.91.4</t>
  </si>
  <si>
    <t>Impianto con portata fino a 600 kg/h e con una elettropompa e filtro di riserva in più.</t>
  </si>
  <si>
    <t>13.9.92</t>
  </si>
  <si>
    <t>13.9.93</t>
  </si>
  <si>
    <t>13.9.100.0</t>
  </si>
  <si>
    <t>13.9.100.1</t>
  </si>
  <si>
    <t>Diametro nominale 15 (1/2") Q = 11.</t>
  </si>
  <si>
    <t>13.9.100.2</t>
  </si>
  <si>
    <t>Diametro nominale 20 (3/4") Q = 16.</t>
  </si>
  <si>
    <t>13.9.100.3</t>
  </si>
  <si>
    <t>Diametro nominale 25 (1") Q = 37.</t>
  </si>
  <si>
    <t>13.9.100.4</t>
  </si>
  <si>
    <t>Diametro nominale 32 (1"1/4) Q = 40.</t>
  </si>
  <si>
    <t>13.9.100.5</t>
  </si>
  <si>
    <t>Diametro nominale 40 (1"1/2) Q = 43.</t>
  </si>
  <si>
    <t>13.9.100.6</t>
  </si>
  <si>
    <t>Diametro nominale 50 (2") Q = 60.</t>
  </si>
  <si>
    <t>13.9.100.7</t>
  </si>
  <si>
    <t>Diametro nominale 65 (2"1/2) Q = 110.</t>
  </si>
  <si>
    <t>13.9.100.8</t>
  </si>
  <si>
    <t>Diametro nominale 80 (3") Q = 120.</t>
  </si>
  <si>
    <t>13.9.100.9</t>
  </si>
  <si>
    <t>Diametro nominale 100 (4") Q = 250.</t>
  </si>
  <si>
    <t>13.9.110.0</t>
  </si>
  <si>
    <t>13.9.110.1</t>
  </si>
  <si>
    <t>Diametro nominale 15 (1/2") Q = 4.</t>
  </si>
  <si>
    <t>13.9.110.2</t>
  </si>
  <si>
    <t>Diametro nominale 20 (3/4") Q = 13.</t>
  </si>
  <si>
    <t>13.9.110.3</t>
  </si>
  <si>
    <t>Diametro nominale 25 (1") Q = 16.</t>
  </si>
  <si>
    <t>13.9.110.4</t>
  </si>
  <si>
    <t>13.9.110.5</t>
  </si>
  <si>
    <t>Diametro nominale 40 (1"1/2) Q = 55.</t>
  </si>
  <si>
    <t>13.9.110.6</t>
  </si>
  <si>
    <t>Diametro nominale 50 (2") Q = 72.</t>
  </si>
  <si>
    <t>13.9.110.7</t>
  </si>
  <si>
    <t>Diametro nominale 65 (2"1/2) Q = 120.</t>
  </si>
  <si>
    <t>13.9.110.8</t>
  </si>
  <si>
    <t>13.9.110.9</t>
  </si>
  <si>
    <t>Diametro nominale 100 (4") Q = 180.</t>
  </si>
  <si>
    <t>13.9.120.0</t>
  </si>
  <si>
    <t>13.9.120.1</t>
  </si>
  <si>
    <t>13.9.120.2</t>
  </si>
  <si>
    <t>13.9.120.3</t>
  </si>
  <si>
    <t>Diametro nominale 25 (1") Q = 17.</t>
  </si>
  <si>
    <t>13.9.120.4</t>
  </si>
  <si>
    <t>Diametro nominale 32 (1"1/4) Q = 30.</t>
  </si>
  <si>
    <t>13.9.120.5</t>
  </si>
  <si>
    <t>Diametro nominale 40 (1"1/2) Q = 36.</t>
  </si>
  <si>
    <t>13.9.120.6</t>
  </si>
  <si>
    <t>Diametro nominale 50 (2") Q = 56.</t>
  </si>
  <si>
    <t>13.9.120.7</t>
  </si>
  <si>
    <t>13.9.120.8</t>
  </si>
  <si>
    <t>13.9.120.9</t>
  </si>
  <si>
    <t>13.9.121.0</t>
  </si>
  <si>
    <t>13.9.121.1</t>
  </si>
  <si>
    <t>Portata massima riferita al gas naturale di 25 Stmc/h. Diametro ingresso DN 20.</t>
  </si>
  <si>
    <t>13.9.121.2</t>
  </si>
  <si>
    <t>Portata massima riferita al gas naturale di 50 Stmc/h. Diametro ingresso DN 25.</t>
  </si>
  <si>
    <t>13.9.121.3</t>
  </si>
  <si>
    <t>Portata massima riferita al gas naturale di 80 Stmc/h. Diametro ingresso DN 32.</t>
  </si>
  <si>
    <t>13.9.121.4</t>
  </si>
  <si>
    <t>Portata massima riferita al gas naturale di 100 Stmc/h. Diametro ingresso DN 40.</t>
  </si>
  <si>
    <t>13.9.121.5</t>
  </si>
  <si>
    <t>Portata massima riferita al gas naturale di 120 Stmc/h. Diametro ingresso DN 40.</t>
  </si>
  <si>
    <t>13.9.121.6</t>
  </si>
  <si>
    <t>Portata massima riferita al gas naturale di 300 Stmc/h. Diametro ingresso DN 50.</t>
  </si>
  <si>
    <t>13.9.121.7</t>
  </si>
  <si>
    <t>Portata massima riferita al gas naturale di 500 Stmc/h. Diametro ingresso DN 80.</t>
  </si>
  <si>
    <t>13.9.121.8</t>
  </si>
  <si>
    <t>Portata massima riferita al gas naturale di 1000 Stmc/h. Diametro ingresso DN 80.</t>
  </si>
  <si>
    <t>13.9.122.0</t>
  </si>
  <si>
    <t>13.9.122.1</t>
  </si>
  <si>
    <t>13.9.122.2</t>
  </si>
  <si>
    <t>13.9.122.3</t>
  </si>
  <si>
    <t>13.9.122.4</t>
  </si>
  <si>
    <t>13.9.130.0</t>
  </si>
  <si>
    <t>13.9.130.1</t>
  </si>
  <si>
    <t>Diametro nominale 15 (1/2").</t>
  </si>
  <si>
    <t>13.9.130.2</t>
  </si>
  <si>
    <t>Diametro nominale 20 (3/4").</t>
  </si>
  <si>
    <t>13.9.130.3</t>
  </si>
  <si>
    <t>Diametro nominale 25 (1").</t>
  </si>
  <si>
    <t>13.9.130.4</t>
  </si>
  <si>
    <t>Diametro nominale 32 (1"1/4).</t>
  </si>
  <si>
    <t>13.9.130.5</t>
  </si>
  <si>
    <t>Diametro nominale 40 (1"1/2).</t>
  </si>
  <si>
    <t>13.9.130.6</t>
  </si>
  <si>
    <t>Diametro nominale 50 (2").</t>
  </si>
  <si>
    <t>13.9.130.7</t>
  </si>
  <si>
    <t>Diametro nominale 65 (2"1/2).</t>
  </si>
  <si>
    <t>13.9.130.8</t>
  </si>
  <si>
    <t>Diametro nominale 80 (3").</t>
  </si>
  <si>
    <t>13.9.130.9</t>
  </si>
  <si>
    <t>Diametro nominale 100 (4").</t>
  </si>
  <si>
    <t>13.9.131.0</t>
  </si>
  <si>
    <t>13.9.131.1</t>
  </si>
  <si>
    <t>Raccordo PE - rame, diam. 32 x 22, diritto.</t>
  </si>
  <si>
    <t>13.9.131.2</t>
  </si>
  <si>
    <t>Raccordo PE - rame, diam. 40 x 28, diritto.</t>
  </si>
  <si>
    <t>13.9.131.3</t>
  </si>
  <si>
    <t>Raccordo PE - acciaio, diam. 25 x DN 20, diritto.</t>
  </si>
  <si>
    <t>13.9.131.4</t>
  </si>
  <si>
    <t>Raccordo PE - acciaio, diam. 25 x DN 20, piegato.</t>
  </si>
  <si>
    <t>13.9.131.5</t>
  </si>
  <si>
    <t>Raccordo PE - acciaio, diam. 32 x DN 25, diritto.</t>
  </si>
  <si>
    <t>13.9.131.6</t>
  </si>
  <si>
    <t>Raccordo PE - acciaio, diam. 32 x DN 25, piegato.</t>
  </si>
  <si>
    <t>13.9.131.7</t>
  </si>
  <si>
    <t>Raccordo PE - acciaio, diam. 40 x DN 32, diritto.</t>
  </si>
  <si>
    <t>13.9.131.8</t>
  </si>
  <si>
    <t>Raccordo PE - acciaio, diam. 40 x DN 32, piegato.</t>
  </si>
  <si>
    <t>13.9.131.9</t>
  </si>
  <si>
    <t>Raccordo PE - acciaio, diam. 50 x DN 40, diritto.</t>
  </si>
  <si>
    <t>13.9.131.10</t>
  </si>
  <si>
    <t>Raccordo PE - acciaio, diam. 50 x DN 40, piegato.</t>
  </si>
  <si>
    <t>13.9.131.11</t>
  </si>
  <si>
    <t>Raccordo PE - acciaio, diam. 63 x DN 50, diritto.</t>
  </si>
  <si>
    <t>13.9.131.12</t>
  </si>
  <si>
    <t>Raccordo PE - acciaio, diam. 63 x DN 50, piegato.</t>
  </si>
  <si>
    <t>13.9.131.13</t>
  </si>
  <si>
    <t>Raccordo PE - acciaio, diam. 75 x DN 65, diritto.</t>
  </si>
  <si>
    <t>13.9.131.14</t>
  </si>
  <si>
    <t>Raccordo PE - acciaio, diam. 75 x DN 65, piegato.</t>
  </si>
  <si>
    <t>13.9.131.15</t>
  </si>
  <si>
    <t>Raccordo PE - acciaio, diam. 90 x DN 80, diritto.</t>
  </si>
  <si>
    <t>13.9.131.16</t>
  </si>
  <si>
    <t>Raccordo PE - acciaio, diam. 90 x DN 80, piegato.</t>
  </si>
  <si>
    <t>13.9.140.0</t>
  </si>
  <si>
    <t>13.9.140.1</t>
  </si>
  <si>
    <t>Diametro nominale 15 (1/2") PN = 10.</t>
  </si>
  <si>
    <t>13.9.140.2</t>
  </si>
  <si>
    <t>Diametro nominale 20 (3/4") PN = 10.</t>
  </si>
  <si>
    <t>13.9.140.3</t>
  </si>
  <si>
    <t>Diametro nominale 25 (1") PN = 10.</t>
  </si>
  <si>
    <t>13.9.140.4</t>
  </si>
  <si>
    <t>Diametro nominale 32 (1"1/4) PN = 10.</t>
  </si>
  <si>
    <t>13.9.140.5</t>
  </si>
  <si>
    <t>Diametro nominale 40 (1"1/2) PN = 10.</t>
  </si>
  <si>
    <t>13.9.140.6</t>
  </si>
  <si>
    <t>Diametro nominale 50 (2") PN = 10.</t>
  </si>
  <si>
    <t>13.9.140.7</t>
  </si>
  <si>
    <t>Diametro nominale 65 (2"1/2) PN = 10.</t>
  </si>
  <si>
    <t>13.9.140.8</t>
  </si>
  <si>
    <t>Diametro nominale 80 (3") PN = 10.</t>
  </si>
  <si>
    <t>13.9.140.9</t>
  </si>
  <si>
    <t>Diametro nominale 100 (4") PN = 25.</t>
  </si>
  <si>
    <t>13.9.140.10</t>
  </si>
  <si>
    <t>Diametro nominale 125 (5") PN = 25.</t>
  </si>
  <si>
    <t>13.9.140.11</t>
  </si>
  <si>
    <t>Diametro nominale 150 (5") PN = 25.</t>
  </si>
  <si>
    <t>13.9.140.12</t>
  </si>
  <si>
    <t>Diametro nominale 150 (6") PN = 25.</t>
  </si>
  <si>
    <t>13.9.140.13</t>
  </si>
  <si>
    <t>Diametro nominale 250 (10") PN = 25.</t>
  </si>
  <si>
    <t>13.9.140.14</t>
  </si>
  <si>
    <t>Diametro nominale 300 (12") PN = 25.</t>
  </si>
  <si>
    <t>13.9.150.0</t>
  </si>
  <si>
    <t>13.9.150.1</t>
  </si>
  <si>
    <t>Centralina con sola sonda interna.</t>
  </si>
  <si>
    <t>13.9.150.2</t>
  </si>
  <si>
    <t>Centralina con sonda interna e per 2 sonde remote.</t>
  </si>
  <si>
    <t>13.9.150.3</t>
  </si>
  <si>
    <t>Sonda remota.</t>
  </si>
  <si>
    <t>13.9.160</t>
  </si>
  <si>
    <t>13.9.170.0</t>
  </si>
  <si>
    <t>13.9.170.1</t>
  </si>
  <si>
    <t>13.9.170.2</t>
  </si>
  <si>
    <t>13.9.170.3</t>
  </si>
  <si>
    <t>13.9.170.4</t>
  </si>
  <si>
    <t>13.9.170.5</t>
  </si>
  <si>
    <t>13.9.170.6</t>
  </si>
  <si>
    <t>13.9.170.7</t>
  </si>
  <si>
    <t>13.9.170.8</t>
  </si>
  <si>
    <t>13.9.170.9</t>
  </si>
  <si>
    <t>13.9.180.0</t>
  </si>
  <si>
    <t>13.9.180.1</t>
  </si>
  <si>
    <t>13.9.180.2</t>
  </si>
  <si>
    <t>13.9.180.3</t>
  </si>
  <si>
    <t>13.9.180.4</t>
  </si>
  <si>
    <t>13.9.180.5</t>
  </si>
  <si>
    <t>13.9.180.6</t>
  </si>
  <si>
    <t>13.9.180.7</t>
  </si>
  <si>
    <t>13.9.180.8</t>
  </si>
  <si>
    <t>13.9.180.9</t>
  </si>
  <si>
    <t>13.9.190</t>
  </si>
  <si>
    <t>13.10.10.0</t>
  </si>
  <si>
    <t>13.10.10.1</t>
  </si>
  <si>
    <t>C = 80 - S = 0,50.</t>
  </si>
  <si>
    <t>13.10.10.2</t>
  </si>
  <si>
    <t>C = 100 - S = 0,60.</t>
  </si>
  <si>
    <t>13.10.10.3</t>
  </si>
  <si>
    <t>C = 150 - S = 0,90.</t>
  </si>
  <si>
    <t>13.10.10.4</t>
  </si>
  <si>
    <t>C = 200 - S = 1,00.</t>
  </si>
  <si>
    <t>13.10.10.5</t>
  </si>
  <si>
    <t>C = 300 - S = 1,35.</t>
  </si>
  <si>
    <t>13.10.20.0</t>
  </si>
  <si>
    <t>13.10.20.1</t>
  </si>
  <si>
    <t>13.10.20.2</t>
  </si>
  <si>
    <t>13.10.20.3</t>
  </si>
  <si>
    <t>13.10.20.4</t>
  </si>
  <si>
    <t>13.10.20.5</t>
  </si>
  <si>
    <t>13.10.30.0</t>
  </si>
  <si>
    <t>13.10.30.1</t>
  </si>
  <si>
    <t>13.10.30.2</t>
  </si>
  <si>
    <t>13.10.30.3</t>
  </si>
  <si>
    <t>13.10.30.4</t>
  </si>
  <si>
    <t>13.10.40.0</t>
  </si>
  <si>
    <t>13.10.40.1</t>
  </si>
  <si>
    <t>C = 170 - S = 1,15.</t>
  </si>
  <si>
    <t>13.10.40.2</t>
  </si>
  <si>
    <t>C = 240 - S = 1,35.</t>
  </si>
  <si>
    <t>13.10.40.3</t>
  </si>
  <si>
    <t>C = 350 - S = 1,75.</t>
  </si>
  <si>
    <t>13.10.40.4</t>
  </si>
  <si>
    <t>C = 500 - S = 2,30.</t>
  </si>
  <si>
    <t>13.10.50.0</t>
  </si>
  <si>
    <t>13.10.50.1</t>
  </si>
  <si>
    <t>13.10.50.2</t>
  </si>
  <si>
    <t>13.10.50.3</t>
  </si>
  <si>
    <t>13.10.50.4</t>
  </si>
  <si>
    <t>13.10.50.5</t>
  </si>
  <si>
    <t>13.10.50.6</t>
  </si>
  <si>
    <t>13.10.50.7</t>
  </si>
  <si>
    <t>13.10.50.8</t>
  </si>
  <si>
    <t>13.10.50.9</t>
  </si>
  <si>
    <t>13.10.60.0</t>
  </si>
  <si>
    <t>13.10.60.1</t>
  </si>
  <si>
    <t>C = 300 - S = 0,75.</t>
  </si>
  <si>
    <t>13.10.60.2</t>
  </si>
  <si>
    <t>C = 500 - S = 1,00.</t>
  </si>
  <si>
    <t>13.10.60.3</t>
  </si>
  <si>
    <t>C = 750 - S = 1,50.</t>
  </si>
  <si>
    <t>13.10.60.4</t>
  </si>
  <si>
    <t>C = 1000 - S = 2,00.</t>
  </si>
  <si>
    <t>13.10.60.5</t>
  </si>
  <si>
    <t>C = 1500 - S = 3,00.</t>
  </si>
  <si>
    <t>13.10.60.6</t>
  </si>
  <si>
    <t>C = 2000 - S = 4,00.</t>
  </si>
  <si>
    <t>13.10.60.7</t>
  </si>
  <si>
    <t>C = 3000 - S = 6,00.</t>
  </si>
  <si>
    <t>13.10.60.8</t>
  </si>
  <si>
    <t>C = 4000 - S = 8,00.</t>
  </si>
  <si>
    <t>13.10.60.9</t>
  </si>
  <si>
    <t>C = 5000 - S = 10,00.</t>
  </si>
  <si>
    <t>13.10.70.0</t>
  </si>
  <si>
    <t>13.10.70.1</t>
  </si>
  <si>
    <t>13.10.70.2</t>
  </si>
  <si>
    <t>13.10.70.3</t>
  </si>
  <si>
    <t>13.10.70.4</t>
  </si>
  <si>
    <t>13.10.70.5</t>
  </si>
  <si>
    <t>13.10.70.6</t>
  </si>
  <si>
    <t>13.10.70.7</t>
  </si>
  <si>
    <t>13.10.70.8</t>
  </si>
  <si>
    <t>13.10.70.9</t>
  </si>
  <si>
    <t>13.10.80.0</t>
  </si>
  <si>
    <t>13.10.80.1</t>
  </si>
  <si>
    <t>13.10.80.2</t>
  </si>
  <si>
    <t>C = 300 - S = 2,00.</t>
  </si>
  <si>
    <t>13.10.80.3</t>
  </si>
  <si>
    <t>C = 500 - S = 3,00.</t>
  </si>
  <si>
    <t>13.10.80.4</t>
  </si>
  <si>
    <t>C = 750 - S = 4,00.</t>
  </si>
  <si>
    <t>13.10.80.5</t>
  </si>
  <si>
    <t>C = 1000 - S = 5,00.</t>
  </si>
  <si>
    <t>13.10.80.6</t>
  </si>
  <si>
    <t>C = 1500 - S = 7,00.</t>
  </si>
  <si>
    <t>13.10.80.7</t>
  </si>
  <si>
    <t>C = 2000 - S = 8,00.</t>
  </si>
  <si>
    <t>13.10.80.8</t>
  </si>
  <si>
    <t>C = 3000 - S = 12,00.</t>
  </si>
  <si>
    <t>13.10.80.9</t>
  </si>
  <si>
    <t>C = 4000 - S = 16,00.</t>
  </si>
  <si>
    <t>13.10.80.10</t>
  </si>
  <si>
    <t>C = 5000 - S = 20,00.</t>
  </si>
  <si>
    <t>13.10.90.0</t>
  </si>
  <si>
    <t>13.10.90.1</t>
  </si>
  <si>
    <t>C = 200 - S1 = 1,00 - S2 = 0,75.</t>
  </si>
  <si>
    <t>13.10.90.2</t>
  </si>
  <si>
    <t>C = 300 - S1 = 2,00 - S2 = 0,75.</t>
  </si>
  <si>
    <t>13.10.90.3</t>
  </si>
  <si>
    <t>C = 500 - S1 = 3,00 - S2 = 1,00.</t>
  </si>
  <si>
    <t>13.10.90.4</t>
  </si>
  <si>
    <t>C = 750 - S1 = 4,00 - S2 = 1,00.</t>
  </si>
  <si>
    <t>13.10.90.5</t>
  </si>
  <si>
    <t>C = 1000 - S1 = 5,00 - S2 = 1,50.</t>
  </si>
  <si>
    <t>13.10.90.6</t>
  </si>
  <si>
    <t>C = 1500 - S1 = 7,00 - S2 = 1,50.</t>
  </si>
  <si>
    <t>13.10.90.7</t>
  </si>
  <si>
    <t>C = 2000 - S1 = 8,00 - S2 = 2,00.</t>
  </si>
  <si>
    <t>13.10.90.8</t>
  </si>
  <si>
    <t>C = 3000 - S1 = 12,00 - S2 = 3,00.</t>
  </si>
  <si>
    <t>13.10.90.9</t>
  </si>
  <si>
    <t>C = 4000 - S1 = 16,00 - S2 = 4,00.</t>
  </si>
  <si>
    <t>13.10.90.10</t>
  </si>
  <si>
    <t>C = 5000 - S1 = 20,00 - S2 = 5,00.</t>
  </si>
  <si>
    <t>13.10.100.0</t>
  </si>
  <si>
    <t>13.10.100.1</t>
  </si>
  <si>
    <t>13.10.100.2</t>
  </si>
  <si>
    <t>13.10.100.3</t>
  </si>
  <si>
    <t>13.10.100.4</t>
  </si>
  <si>
    <t>13.10.100.5</t>
  </si>
  <si>
    <t>13.10.100.6</t>
  </si>
  <si>
    <t>13.10.100.7</t>
  </si>
  <si>
    <t>13.10.100.8</t>
  </si>
  <si>
    <t>13.10.101.0</t>
  </si>
  <si>
    <t>13.10.101.1</t>
  </si>
  <si>
    <t>Termoaccumulatore con capacità di litri 200.</t>
  </si>
  <si>
    <t>13.10.101.2</t>
  </si>
  <si>
    <t>Termoaccumulatore con capacità di litri 300.</t>
  </si>
  <si>
    <t>13.10.101.3</t>
  </si>
  <si>
    <t>Termoaccumulatore con capacità di litri 500.</t>
  </si>
  <si>
    <t>13.10.101.4</t>
  </si>
  <si>
    <t>Termoaccumulatore con capacità di litri 800.</t>
  </si>
  <si>
    <t>13.10.101.5</t>
  </si>
  <si>
    <t>Termoaccumulatore con capacità di litri 1000.</t>
  </si>
  <si>
    <t>13.10.101.6</t>
  </si>
  <si>
    <t>Termoaccumulatore con capacità di litri 1500.</t>
  </si>
  <si>
    <t>13.10.101.7</t>
  </si>
  <si>
    <t>Termoaccumulatore con capacità di litri 2000.</t>
  </si>
  <si>
    <t>13.10.101.8</t>
  </si>
  <si>
    <t>Scambiatore a serpentino in acciaio al carbonio con superficie di 1,0 mq.</t>
  </si>
  <si>
    <t>13.10.101.9</t>
  </si>
  <si>
    <t>Scambiatore a serpentino in acciaio al carbonio con superficie di 2,0 mq.</t>
  </si>
  <si>
    <t>13.10.101.10</t>
  </si>
  <si>
    <t>Scambiatore a serpentino in acciaio al carbonio con superficie di 3,0 mq.</t>
  </si>
  <si>
    <t>13.10.101.11</t>
  </si>
  <si>
    <t>Scambiatore a serpentino in acciaio al carbonio con superficie di 4,0 mq.</t>
  </si>
  <si>
    <t>13.10.101.12</t>
  </si>
  <si>
    <t>Scambiatore a serpentino in acciaio al carbonio con superficie di 6,0 mq.</t>
  </si>
  <si>
    <t>13.10.101.13</t>
  </si>
  <si>
    <t>Scambiatore a serpentino in acciaio inox per acqua calda sanitaria con superficie di 5,0 mq.</t>
  </si>
  <si>
    <t>13.10.101.14</t>
  </si>
  <si>
    <t>Scambiatore a serpentino in acciaio inox per acqua calda sanitaria con superficie di 7,0 mq.</t>
  </si>
  <si>
    <t>13.10.101.15</t>
  </si>
  <si>
    <t>Scambiatore ad accumulo in acciaio inox per acqua calda sanitaria da 150 litri e superficie di scambio da 1,3 mq.</t>
  </si>
  <si>
    <t>13.10.101.16</t>
  </si>
  <si>
    <t>Scambiatore ad accumulo in acciaio inox per acqua calda sanitaria da 200 litri e superficie di scambio da 1,6 mq.</t>
  </si>
  <si>
    <t>13.10.110.0</t>
  </si>
  <si>
    <t>13.10.110.1</t>
  </si>
  <si>
    <t>C = 300.</t>
  </si>
  <si>
    <t>13.10.110.2</t>
  </si>
  <si>
    <t>C = 500.</t>
  </si>
  <si>
    <t>13.10.110.3</t>
  </si>
  <si>
    <t>C = 750.</t>
  </si>
  <si>
    <t>13.10.110.4</t>
  </si>
  <si>
    <t>C = 1000.</t>
  </si>
  <si>
    <t>13.10.110.5</t>
  </si>
  <si>
    <t>C = 1500.</t>
  </si>
  <si>
    <t>13.10.110.6</t>
  </si>
  <si>
    <t>C = 2000.</t>
  </si>
  <si>
    <t>13.10.110.7</t>
  </si>
  <si>
    <t>C = 3000.</t>
  </si>
  <si>
    <t>13.10.110.8</t>
  </si>
  <si>
    <t>C = 4000.</t>
  </si>
  <si>
    <t>13.10.110.9</t>
  </si>
  <si>
    <t>C = 5000.</t>
  </si>
  <si>
    <t>13.10.120.0</t>
  </si>
  <si>
    <t>13.10.120.1</t>
  </si>
  <si>
    <t>13.10.120.2</t>
  </si>
  <si>
    <t>13.10.120.3</t>
  </si>
  <si>
    <t>13.10.120.4</t>
  </si>
  <si>
    <t>13.10.120.5</t>
  </si>
  <si>
    <t>13.10.120.6</t>
  </si>
  <si>
    <t>13.10.120.7</t>
  </si>
  <si>
    <t>13.10.120.8</t>
  </si>
  <si>
    <t>13.10.120.9</t>
  </si>
  <si>
    <t>13.10.130.0</t>
  </si>
  <si>
    <t>13.10.130.1</t>
  </si>
  <si>
    <t>C = 160.</t>
  </si>
  <si>
    <t>13.10.130.2</t>
  </si>
  <si>
    <t>C = 230.</t>
  </si>
  <si>
    <t>13.10.130.3</t>
  </si>
  <si>
    <t>C = 350.</t>
  </si>
  <si>
    <t>13.10.130.4</t>
  </si>
  <si>
    <t>C = 450</t>
  </si>
  <si>
    <t>13.10.130.5</t>
  </si>
  <si>
    <t>C = 600.</t>
  </si>
  <si>
    <t>13.10.130.6</t>
  </si>
  <si>
    <t>C = 800.</t>
  </si>
  <si>
    <t>13.10.130.7</t>
  </si>
  <si>
    <t>13.10.130.8</t>
  </si>
  <si>
    <t>C = 1400.</t>
  </si>
  <si>
    <t>13.10.140.0</t>
  </si>
  <si>
    <t>13.10.140.1</t>
  </si>
  <si>
    <t>PA = 5.</t>
  </si>
  <si>
    <t>13.10.140.2</t>
  </si>
  <si>
    <t>PA = 10.</t>
  </si>
  <si>
    <t>13.10.140.3</t>
  </si>
  <si>
    <t>PA = 13.</t>
  </si>
  <si>
    <t>13.10.140.4</t>
  </si>
  <si>
    <t>PA = 16.</t>
  </si>
  <si>
    <t>13.10.140.5</t>
  </si>
  <si>
    <t>Maggiorazione per accensione elettronica.</t>
  </si>
  <si>
    <t>13.10.150.0</t>
  </si>
  <si>
    <t>13.10.150.1</t>
  </si>
  <si>
    <t>PA = 13 tiraggio bilanciato.</t>
  </si>
  <si>
    <t>13.10.150.2</t>
  </si>
  <si>
    <t>PA = 10 tiraggio forzato.</t>
  </si>
  <si>
    <t>13.10.150.3</t>
  </si>
  <si>
    <t>PA = 13 tiraggio forzato.</t>
  </si>
  <si>
    <t>13.10.150.4</t>
  </si>
  <si>
    <t>13.10.160.0</t>
  </si>
  <si>
    <t>13.10.160.1</t>
  </si>
  <si>
    <t>C = 50 - PF = 3,5.</t>
  </si>
  <si>
    <t>13.10.160.2</t>
  </si>
  <si>
    <t>C = 75 - PF = 5,2.</t>
  </si>
  <si>
    <t>13.10.160.3</t>
  </si>
  <si>
    <t>C = 100 - PF = 5,2.</t>
  </si>
  <si>
    <t>13.10.160.4</t>
  </si>
  <si>
    <t>C = 115 - PF = 7,5.</t>
  </si>
  <si>
    <t>13.10.160.5</t>
  </si>
  <si>
    <t>C = 155 - PF = 8,5.</t>
  </si>
  <si>
    <t>13.10.160.6</t>
  </si>
  <si>
    <t>C = 195 - PF = 10,2.</t>
  </si>
  <si>
    <t>13.10.160.7</t>
  </si>
  <si>
    <t>C = 290 - PF = 16,7.</t>
  </si>
  <si>
    <t>13.10.160.8</t>
  </si>
  <si>
    <t>C = 450 - PF = 22,0.</t>
  </si>
  <si>
    <t>13.10.160.9</t>
  </si>
  <si>
    <t>C = 800 - PF = 34,8.</t>
  </si>
  <si>
    <t>13.10.160.10</t>
  </si>
  <si>
    <t>C = 1000 - PF = 34,8.</t>
  </si>
  <si>
    <t>13.10.160.11</t>
  </si>
  <si>
    <t>C = 300 - PF = 38,0.</t>
  </si>
  <si>
    <t>13.10.160.12</t>
  </si>
  <si>
    <t>C = 350 - PF = 50,9.</t>
  </si>
  <si>
    <t>13.10.160.13</t>
  </si>
  <si>
    <t>C = 300 - PF = 59,8.</t>
  </si>
  <si>
    <t>13.10.160.14</t>
  </si>
  <si>
    <t>C = 350 - PF = 64,0.</t>
  </si>
  <si>
    <t>13.10.160.15</t>
  </si>
  <si>
    <t>C = 250 - PF = 88,5.</t>
  </si>
  <si>
    <t>13.10.160.16</t>
  </si>
  <si>
    <t>C = 250 - PF = 114,0</t>
  </si>
  <si>
    <t>13.10.200.0</t>
  </si>
  <si>
    <t>13.10.200.1</t>
  </si>
  <si>
    <t>C = 75 - PF = 3,4.</t>
  </si>
  <si>
    <t>13.10.200.2</t>
  </si>
  <si>
    <t>C = 100 - PF = 3,4.</t>
  </si>
  <si>
    <t>13.10.200.3</t>
  </si>
  <si>
    <t>C = 110 - PF = 7,9.</t>
  </si>
  <si>
    <t>13.10.200.4</t>
  </si>
  <si>
    <t>C = 145 - PF = 8,6.</t>
  </si>
  <si>
    <t>13.10.210.0</t>
  </si>
  <si>
    <t>13.10.210.1</t>
  </si>
  <si>
    <t>13.10.210.2</t>
  </si>
  <si>
    <t>C = 95 - PF = 3,4.</t>
  </si>
  <si>
    <t>13.10.210.3</t>
  </si>
  <si>
    <t>C = 115 - PF = 5,0.</t>
  </si>
  <si>
    <t>13.10.210.4</t>
  </si>
  <si>
    <t>C = 145 - PF = 18,0.</t>
  </si>
  <si>
    <t>13.10.210.5</t>
  </si>
  <si>
    <t>C = 175 - PF = 19,0.</t>
  </si>
  <si>
    <t>13.10.210.6</t>
  </si>
  <si>
    <t>C = 220 - PF = 28,5.</t>
  </si>
  <si>
    <t>13.10.210.7</t>
  </si>
  <si>
    <t>C = 300 - PF = 31,0.</t>
  </si>
  <si>
    <t>13.10.210.8</t>
  </si>
  <si>
    <t>C = 400 - PF = 31,0.</t>
  </si>
  <si>
    <t>13.10.210.9</t>
  </si>
  <si>
    <t>C = 300 - PF = 47,0.</t>
  </si>
  <si>
    <t>13.10.210.10</t>
  </si>
  <si>
    <t>C = 250 - PF = 75,0.</t>
  </si>
  <si>
    <t>13.10.215.0</t>
  </si>
  <si>
    <t>13.10.215.1</t>
  </si>
  <si>
    <t>Kit scarico fumi orizzontale per potenze fino a 6,0 kW.</t>
  </si>
  <si>
    <t>13.10.215.2</t>
  </si>
  <si>
    <t>Kit scarico fumi sdoppiato per potenze fino a 6,0 kW.</t>
  </si>
  <si>
    <t>13.10.215.3</t>
  </si>
  <si>
    <t>Kit scarico fumi verticale per potenze fino a 6,0 kW.</t>
  </si>
  <si>
    <t>13.10.215.4</t>
  </si>
  <si>
    <t>Kit scarico fumi orizzontale per potenze fino a 32,0 kW.</t>
  </si>
  <si>
    <t>13.10.215.5</t>
  </si>
  <si>
    <t>Kit scarico fumi sdoppiato per potenze fino a 32,0 kW.</t>
  </si>
  <si>
    <t>13.10.215.6</t>
  </si>
  <si>
    <t>Kit scarico fumi verticale per potenze fino a 32,0 kW.</t>
  </si>
  <si>
    <t>13.10.215.7</t>
  </si>
  <si>
    <t>Kit scarico fumi orizzontale per potenze fino a 75,0 kW.</t>
  </si>
  <si>
    <t>13.10.215.8</t>
  </si>
  <si>
    <t>Kit scarico fumi verticale per potenze fino a 75,0 kW.</t>
  </si>
  <si>
    <t>13.10.220.0</t>
  </si>
  <si>
    <t>13.10.220.1</t>
  </si>
  <si>
    <t>C = 320 - PF = 34,3.</t>
  </si>
  <si>
    <t>13.10.220.2</t>
  </si>
  <si>
    <t>C = 320 - PF = 58,0.</t>
  </si>
  <si>
    <t>13.10.220.3</t>
  </si>
  <si>
    <t>C = 320 - PF = 72,0.</t>
  </si>
  <si>
    <t>13.10.220.4</t>
  </si>
  <si>
    <t>C = 320 - PF = 92,0.</t>
  </si>
  <si>
    <t>13.10.220.5</t>
  </si>
  <si>
    <t>C = 280 - PF = 113,0.</t>
  </si>
  <si>
    <t>13.10.220.6</t>
  </si>
  <si>
    <t>C = 280 - PF = 133,0.</t>
  </si>
  <si>
    <t>13.10.220.7</t>
  </si>
  <si>
    <t>C = 250 - PF = 205,0.</t>
  </si>
  <si>
    <t>13.10.230.0</t>
  </si>
  <si>
    <t>13.10.230.1</t>
  </si>
  <si>
    <t>13.10.230.2</t>
  </si>
  <si>
    <t>13.10.230.3</t>
  </si>
  <si>
    <t>13.10.230.4</t>
  </si>
  <si>
    <t>13.10.230.5</t>
  </si>
  <si>
    <t>13.10.230.6</t>
  </si>
  <si>
    <t>13.10.230.7</t>
  </si>
  <si>
    <t>13.10.230.8</t>
  </si>
  <si>
    <t>13.10.230.9</t>
  </si>
  <si>
    <t>13.10.230.10</t>
  </si>
  <si>
    <t>13.10.240.0</t>
  </si>
  <si>
    <t>13.10.240.1</t>
  </si>
  <si>
    <t>C = 10 - PE = 1500.</t>
  </si>
  <si>
    <t>13.10.240.2</t>
  </si>
  <si>
    <t>C = 14 - PE = 1500.</t>
  </si>
  <si>
    <t>13.11.30.0</t>
  </si>
  <si>
    <t>13.11.30.1</t>
  </si>
  <si>
    <t>PU = 16,3 L x P x H = 90 x 60 x 85.</t>
  </si>
  <si>
    <t>13.11.30.2</t>
  </si>
  <si>
    <t>PU = 20,9 L x P x H = 99 x 60 x 85.</t>
  </si>
  <si>
    <t>13.11.30.3</t>
  </si>
  <si>
    <t>PU = 24,4 L x P x H = 104 x 60 x 85.</t>
  </si>
  <si>
    <t>13.11.40.0</t>
  </si>
  <si>
    <t>13.11.40.1</t>
  </si>
  <si>
    <t>PF = 19,5 DF = 200.</t>
  </si>
  <si>
    <t>13.11.40.2</t>
  </si>
  <si>
    <t>PF = 23,3 DF = 200.</t>
  </si>
  <si>
    <t>13.11.40.3</t>
  </si>
  <si>
    <t>PF = 29,0 DF = 250.</t>
  </si>
  <si>
    <t>13.11.40.4</t>
  </si>
  <si>
    <t>PF = 34,3 DF = 250.</t>
  </si>
  <si>
    <t>13.11.51.0</t>
  </si>
  <si>
    <t>13.11.51.1</t>
  </si>
  <si>
    <t>Portata massima della pompa massima della pompa 2,0 mc/h.</t>
  </si>
  <si>
    <t>13.11.51.2</t>
  </si>
  <si>
    <t>Portata massima della pompa 7,0 mc/h.</t>
  </si>
  <si>
    <t>13.11.61</t>
  </si>
  <si>
    <t>13.11.62</t>
  </si>
  <si>
    <t>13.11.63</t>
  </si>
  <si>
    <t>13.11.71.0</t>
  </si>
  <si>
    <t>13.11.71.1</t>
  </si>
  <si>
    <t>Impianto con 1 pannello da 2,2 mq e serbatoio da 150 litri.</t>
  </si>
  <si>
    <t>13.11.71.2</t>
  </si>
  <si>
    <t>Impianto con 2 pannelli da 2,2 mq e serbatoio da 200 litri.</t>
  </si>
  <si>
    <t>13.11.71.3</t>
  </si>
  <si>
    <t>Impianto con 3 pannelli da 2,2 mq e serbatoio da 300 litri.</t>
  </si>
  <si>
    <t>13.11.71.4</t>
  </si>
  <si>
    <t>Impianto con 4 pannelli da 2,2 mq e serbatoio da 400 litri.</t>
  </si>
  <si>
    <t>13.11.72.0</t>
  </si>
  <si>
    <t>13.11.72.1</t>
  </si>
  <si>
    <t>Impianto con 1 pannello da 1,8 mq e serbatoio da 130 a 160 litri.</t>
  </si>
  <si>
    <t>13.11.72.2</t>
  </si>
  <si>
    <t>Impianto con 2 pannelli da 1,8 mq e serbatoio da 220 a 260 litri.</t>
  </si>
  <si>
    <t>13.11.73.0</t>
  </si>
  <si>
    <t>13.11.73.1</t>
  </si>
  <si>
    <t>Impianto con 1 pannello da 1,9 mq e serbatoio da 150 litri.</t>
  </si>
  <si>
    <t>13.11.73.2</t>
  </si>
  <si>
    <t>Impianto con 1 pannello da 2,8 mq e serbatoio da 200 litri.</t>
  </si>
  <si>
    <t>13.11.73.3</t>
  </si>
  <si>
    <t>Impianto con 2 pannelli da 1,9 mq e serbatoio da 300 litri.</t>
  </si>
  <si>
    <t>13.11.74.0</t>
  </si>
  <si>
    <t>13.11.74.1</t>
  </si>
  <si>
    <t>Impianto con 1 pannello da 1,4 mq e serbatoio da 170 litri.</t>
  </si>
  <si>
    <t>13.11.74.2</t>
  </si>
  <si>
    <t>Impianto con 1 pannello da 2,3 mq e serbatoio da 260 litri.</t>
  </si>
  <si>
    <t>13.11.84.0</t>
  </si>
  <si>
    <t>13.11.80.1</t>
  </si>
  <si>
    <t>Glicole propilenico al 100%.</t>
  </si>
  <si>
    <t>13.11.80.2</t>
  </si>
  <si>
    <t>Glicole propilenico al 40% per temperature fino a -22°.</t>
  </si>
  <si>
    <t>13.11.80.3</t>
  </si>
  <si>
    <t>Glicole propilenico al 30% per temperature fino a -14°.</t>
  </si>
  <si>
    <t>13.11.80.4</t>
  </si>
  <si>
    <t>Glicole propilenico al 20% per temperature fino a - 8°.</t>
  </si>
  <si>
    <t>13.11.81</t>
  </si>
  <si>
    <t>13.11.90.0</t>
  </si>
  <si>
    <t>13.11.90.1</t>
  </si>
  <si>
    <t>PF = 14,9 - n = 80.</t>
  </si>
  <si>
    <t>13.11.90.2</t>
  </si>
  <si>
    <t>PF = 25,0 - n = 85.</t>
  </si>
  <si>
    <t>13.11.90.3</t>
  </si>
  <si>
    <t>PF = 34,8 - n = 85.</t>
  </si>
  <si>
    <t>13.11.90.4</t>
  </si>
  <si>
    <t>PF = 48,0 - n = 85.</t>
  </si>
  <si>
    <t>13.11.90.5</t>
  </si>
  <si>
    <t>PF = 75,0 - n = 85.</t>
  </si>
  <si>
    <t>13.11.100.0</t>
  </si>
  <si>
    <t>13.11.100.1</t>
  </si>
  <si>
    <t>PF = 15,0 - n = 90.</t>
  </si>
  <si>
    <t>13.11.100.2</t>
  </si>
  <si>
    <t>PF = 22,0 - n = 90.</t>
  </si>
  <si>
    <t>13.11.110.0</t>
  </si>
  <si>
    <t>13.11.110.1</t>
  </si>
  <si>
    <t>13.11.110.2</t>
  </si>
  <si>
    <t>13.11.110.3</t>
  </si>
  <si>
    <t>13.11.120.0</t>
  </si>
  <si>
    <t>13.11.120.1</t>
  </si>
  <si>
    <t>Serbatoio pellet da 250 litri.</t>
  </si>
  <si>
    <t>13.11.120.2</t>
  </si>
  <si>
    <t>Serbatoio pellet da 500 litri.</t>
  </si>
  <si>
    <t>13.11.120.3</t>
  </si>
  <si>
    <t>Bruciatore a pellet da 20 kW.</t>
  </si>
  <si>
    <t>13.11.120.4</t>
  </si>
  <si>
    <t>Caricatore a coclea lungo 1,5 m.</t>
  </si>
  <si>
    <t>13.11.120.5</t>
  </si>
  <si>
    <t>Caricatore a coclea lungo 2,5 m.</t>
  </si>
  <si>
    <t>13.11.130.0</t>
  </si>
  <si>
    <t>13.11.130.1</t>
  </si>
  <si>
    <t>Quota fissa.</t>
  </si>
  <si>
    <t>13.11.130.2</t>
  </si>
  <si>
    <t>13.11.130.3</t>
  </si>
  <si>
    <t>Quota aggiuntiva per acqua calda sanitaria con bollitore da 300 litri.</t>
  </si>
  <si>
    <t>13.11.130.4</t>
  </si>
  <si>
    <t>Quota aggiuntiva per reversibilità al raffrescamento.</t>
  </si>
  <si>
    <t>13.11.150.0</t>
  </si>
  <si>
    <t>13.11.150.1</t>
  </si>
  <si>
    <t>Quota fissa per ciascuna pompa di calore.</t>
  </si>
  <si>
    <t>13.11.150.2</t>
  </si>
  <si>
    <t>13.11.151.0</t>
  </si>
  <si>
    <t>13.11.151.1</t>
  </si>
  <si>
    <t>13.11.151.2</t>
  </si>
  <si>
    <t>Quota variabile</t>
  </si>
  <si>
    <t>13.11.152.0</t>
  </si>
  <si>
    <t>13.11.152.1</t>
  </si>
  <si>
    <t>13.11.152.2</t>
  </si>
  <si>
    <t>13.11.153.0</t>
  </si>
  <si>
    <t>13.11.153.1</t>
  </si>
  <si>
    <t>13.11.153.2</t>
  </si>
  <si>
    <t>13.11.160.0</t>
  </si>
  <si>
    <t>13.11.160.1</t>
  </si>
  <si>
    <t>13.11.160.2</t>
  </si>
  <si>
    <t>13.11.161.0</t>
  </si>
  <si>
    <t>13.11.161.1</t>
  </si>
  <si>
    <t>13.11.161.2</t>
  </si>
  <si>
    <t>13.11.162.0</t>
  </si>
  <si>
    <t>13.11.162.1</t>
  </si>
  <si>
    <t>13.11.162.2</t>
  </si>
  <si>
    <t>13.11.163.0</t>
  </si>
  <si>
    <t>13.11.163.1</t>
  </si>
  <si>
    <t>13.11.163.2</t>
  </si>
  <si>
    <t>13.11.163.3</t>
  </si>
  <si>
    <t>Modulo gestione climatica in base a temperatura esterna completo di sonda esterna.</t>
  </si>
  <si>
    <t>13.11.163.4</t>
  </si>
  <si>
    <t>Serbatoio di glicole in linea da 20 litri.</t>
  </si>
  <si>
    <t>13.11.163.5</t>
  </si>
  <si>
    <t>13.11.170.0</t>
  </si>
  <si>
    <t>13.11.170.1</t>
  </si>
  <si>
    <t>Quota fissa per apprestamento cantiere.</t>
  </si>
  <si>
    <t>13.11.170.2</t>
  </si>
  <si>
    <t>Quota variabile per metro di perforazione con sonda in polietilene a spessore maggiorato (PE 100).</t>
  </si>
  <si>
    <t>13.11.170.3</t>
  </si>
  <si>
    <t>Quota variabile per metro di perforazione con sonda in polietilene reticolato (PEXa).</t>
  </si>
  <si>
    <t>13.11.180.0</t>
  </si>
  <si>
    <t>13.11.180.1</t>
  </si>
  <si>
    <t>13.11.180.2</t>
  </si>
  <si>
    <t>Quota variabile per metro di trincea con sonda in polietilene a spessore maggiorato (PE 100).</t>
  </si>
  <si>
    <t>13.11.180.3</t>
  </si>
  <si>
    <t>Quota variabile per metro di trincea con sonda in polietilene reticolato (PEXa).</t>
  </si>
  <si>
    <t>13.11.190.0</t>
  </si>
  <si>
    <t>13.11.190.1</t>
  </si>
  <si>
    <t>13.11.190.2</t>
  </si>
  <si>
    <t>Simulazione dinamica.</t>
  </si>
  <si>
    <t>13.11.200.0</t>
  </si>
  <si>
    <t>13.11.200.1</t>
  </si>
  <si>
    <t>13.11.200.2</t>
  </si>
  <si>
    <t>13.11.200.3</t>
  </si>
  <si>
    <t>A=2"1/2 - D=1" - 8+8.</t>
  </si>
  <si>
    <t>13.11.200.4</t>
  </si>
  <si>
    <t>13.11.200.5</t>
  </si>
  <si>
    <t>13.12.10.0</t>
  </si>
  <si>
    <t>13.12.10.1</t>
  </si>
  <si>
    <t>Q = 0,0/ 1,8/ 3,6 - H = 0,38/0,23/0,07 - DN = mm 25.</t>
  </si>
  <si>
    <t>13.12.10.2</t>
  </si>
  <si>
    <t>Q = 0,0/ 1,9/ 3,8 - H = 0,56/0,40/0,18 - DN = mm 25.</t>
  </si>
  <si>
    <t>13.12.10.3</t>
  </si>
  <si>
    <t>Q = 0,0/ 2,5/ 5,0 - H = 0,72/0,58/0,32 - DN = mm 32</t>
  </si>
  <si>
    <t>13.12.10.4</t>
  </si>
  <si>
    <t>Q = 0,0/ 3,0/ 6,0 - H = 1,10/0,88/0,60 - DN = mm 32.</t>
  </si>
  <si>
    <t>13.12.10.5</t>
  </si>
  <si>
    <t>Q = 0,0/ 5,0/10,0 - H = 0,55/0,35/0,08 - DN = mm 40.</t>
  </si>
  <si>
    <t>13.12.10.6</t>
  </si>
  <si>
    <t>Q = 0,0/ 6,5/13,0 - H = 0,76/0,55/0,20 - DN = mm 40.</t>
  </si>
  <si>
    <t>13.12.10.7</t>
  </si>
  <si>
    <t>Q = 0,0/ 9,0/18,0 - H = 0,66/0,46/0,20 - DN = mm 50.</t>
  </si>
  <si>
    <t>13.12.10.8</t>
  </si>
  <si>
    <t>Q = 0,0/ 9,5/19,0 - H = 1,05/0,76/0,25 - DN = mm 50.</t>
  </si>
  <si>
    <t>13.12.10.9</t>
  </si>
  <si>
    <t>Q = 0,0/13,0/26,0 - H = 1,05/0,85/0,52 - DN = mm 50.</t>
  </si>
  <si>
    <t>13.12.10.10</t>
  </si>
  <si>
    <t>Q = 0,0/13,0/26,0 - H = 0,84/0,64/0,28 - DN = mm 65.</t>
  </si>
  <si>
    <t>13.12.10.11</t>
  </si>
  <si>
    <t>Q = 0,0/20,0/40,0 - H = 1,12/0,90/0,50 - DN = mm 65.</t>
  </si>
  <si>
    <t>13.12.10.12</t>
  </si>
  <si>
    <t>Q = 0,0/25,0/50,0 - H = 1,13/0,95/0,62 - DN = mm 80.</t>
  </si>
  <si>
    <t>13.12.20.0</t>
  </si>
  <si>
    <t>13.12.20.1</t>
  </si>
  <si>
    <t>Q = 0,0/ 1,3/ 2,6 - H = 0,38/0,25/0,12 - DN = mm 32.</t>
  </si>
  <si>
    <t>13.12.20.2</t>
  </si>
  <si>
    <t>Q = 0,0/ 1,4/ 2,8 - H = 0,56/0,43/0,25 - DN = mm 32.</t>
  </si>
  <si>
    <t>13.12.20.3</t>
  </si>
  <si>
    <t>Q = 0,0/ 2,0/ 4,0 - H = 0,72/0,60/0,39 - DN = mm 32</t>
  </si>
  <si>
    <t>13.12.20.4</t>
  </si>
  <si>
    <t>Q = 0,0/ 5,0/10,0 - H = 0,82/0,65/0,32 - DN = mm 40.</t>
  </si>
  <si>
    <t>13.12.20.5</t>
  </si>
  <si>
    <t>Q = 0,0/ 8,0/16,0 - H = 1,05/0,77/0,23 - DN = mm 50.</t>
  </si>
  <si>
    <t>13.12.20.6</t>
  </si>
  <si>
    <t>Q = 0,0/12,5/25,0 - H = 1,08/0,92/0,41 - DN = mm 50</t>
  </si>
  <si>
    <t>13.12.20.7</t>
  </si>
  <si>
    <t>Q = 0,0/14,0/28,0 - H = 1,68/1,30/0,50 - DN = mm 50.</t>
  </si>
  <si>
    <t>13.12.20.8</t>
  </si>
  <si>
    <t>Q = 0,0/18,0/36,0 - H = 1,13/0,88/0,42 - DN = mm 65.</t>
  </si>
  <si>
    <t>13.12.20.9</t>
  </si>
  <si>
    <t>Q = 0,0/20,0/40,0 - H = 1,65/1,34/0,60 - DN = mm 65.</t>
  </si>
  <si>
    <t>13.12.20.10</t>
  </si>
  <si>
    <t>Q = 0,0/23,0/46,0 -H = 1,10/0,90/0,55 - DN = mm 80.</t>
  </si>
  <si>
    <t>13.12.21.0</t>
  </si>
  <si>
    <t>13.12.21.1</t>
  </si>
  <si>
    <t>Q = 0,0/1,5/3,3 - H = 0,18/0,23/0,16 - DN = mm 25.</t>
  </si>
  <si>
    <t>13.12.21.2</t>
  </si>
  <si>
    <t>Q = 0,0/2,0/4,0 - H = 0,30/0,35/0,16 - DN = mm 25.</t>
  </si>
  <si>
    <t>13.12.21.3</t>
  </si>
  <si>
    <t>Q = 0,0/2,0/4,0 - H = 0,55/0,39/0,15 - DN = mm 32.</t>
  </si>
  <si>
    <t>13.12.21.4</t>
  </si>
  <si>
    <t>Q = 0,0/3,0/6,0 - H = 0,53/0,42/0,26 - DN = mm 40.</t>
  </si>
  <si>
    <t>13.12.21.5</t>
  </si>
  <si>
    <t>Q = 0,0/5,0/10,0 - H = 1,00/0,95/0,75 - DN = mm 40.</t>
  </si>
  <si>
    <t>13.12.21.6</t>
  </si>
  <si>
    <t>Q = 0,0/5,0/10,0 - H = 0,78/0,65/0,49 - DN = mm 50.</t>
  </si>
  <si>
    <t>13.12.21.7</t>
  </si>
  <si>
    <t>Q = 0,0/10,0/20,0 - H = 1,00/0,94/0,64 - DN = mm 50.</t>
  </si>
  <si>
    <t>13.12.21.8</t>
  </si>
  <si>
    <t>Q = 0,0/15,0/30,0 - H = 0,90/0,74/0,49 - DN = mm 65.</t>
  </si>
  <si>
    <t>13.12.21.9</t>
  </si>
  <si>
    <t>Q = 0,0/20,0/40,0 - H = 0,87/0,72/0,42 - DN = mm 80.</t>
  </si>
  <si>
    <t>13.12.30.0</t>
  </si>
  <si>
    <t>13.12.30.1</t>
  </si>
  <si>
    <t>Q = 0,0/ 1,0/ 2,0 - H = 0,14/0,09/0,03 - DN = mm 20.</t>
  </si>
  <si>
    <t>13.12.30.2</t>
  </si>
  <si>
    <t>Q = 0,0/ 1,5/ 2,5 -H = 0,30/0,20/0,10 - DN = mm 20.</t>
  </si>
  <si>
    <t>13.12.30.3</t>
  </si>
  <si>
    <t>Q = 0,0/ 2,0/ 3,5 - H = 0,39/0,28/0,14 - DN = mm 25.</t>
  </si>
  <si>
    <t>13.12.30.4</t>
  </si>
  <si>
    <t>Q = 0,0/ 2,5/ 4,5 - H = 0,54/0,30/0,11 - DN = mm 25.</t>
  </si>
  <si>
    <t>13.12.40.0</t>
  </si>
  <si>
    <t>13.12.40.1</t>
  </si>
  <si>
    <t>Q = 0,0/ 2,2/ 4,4 - H = 0,16/0,10/0,00 - DN = mm 25.</t>
  </si>
  <si>
    <t>13.12.40.2</t>
  </si>
  <si>
    <t>Q = 0,0/ 3,8/ 7,6 - H = 0,35/0,23/0,00 - DN = mm 25.</t>
  </si>
  <si>
    <t>13.12.40.3</t>
  </si>
  <si>
    <t>Q = 0,0/ 5,0/10,0 - H = 0,60/0,40/0,00 - DN = mm 32.</t>
  </si>
  <si>
    <t>13.12.50.0</t>
  </si>
  <si>
    <t>13.12.50.1</t>
  </si>
  <si>
    <t>Q = 2,0/ 4,0/ 8,0 - H = 0,42/0,39/0,26 - DN = mm 40.</t>
  </si>
  <si>
    <t>13.12.50.2</t>
  </si>
  <si>
    <t>Q = 2,0/ 6,0/10,0 H = 0,50/0,45/0,32 - DN = mm 40.</t>
  </si>
  <si>
    <t>13.12.50.3</t>
  </si>
  <si>
    <t>Q = 4,0/ 8,0/15,0 - H = 0,46/0,42/0,22 - DN = mm 50.</t>
  </si>
  <si>
    <t>13.12.50.4</t>
  </si>
  <si>
    <t>Q = 4,0/ 8,0/15,0 H = 0,60/0,56/0,35 - DN = mm 50.</t>
  </si>
  <si>
    <t>13.12.50.5</t>
  </si>
  <si>
    <t>Q = 8,0/15,0/25,0 - H = 0,56/0,47/0,24 - DN = mm 65.</t>
  </si>
  <si>
    <t>13.12.50.6</t>
  </si>
  <si>
    <t>Q = 8,0/15,0/25,0 - H = 0,64/0,56/0,31 - DN = mm 65.</t>
  </si>
  <si>
    <t>13.12.50.7</t>
  </si>
  <si>
    <t>Q = 15,0/30,0/45,0 - H = 0,60/0,51/0,27 - DN = mm 80.</t>
  </si>
  <si>
    <t>13.12.50.8</t>
  </si>
  <si>
    <t>Q = 15,0/30,0/50,0 - H = 0,73/0,62/0,24 - DN = mm 80.</t>
  </si>
  <si>
    <t>13.12.50.9</t>
  </si>
  <si>
    <t>Q = 20,0/40,0/70,0 - H = 0,78/0,72/0,41 - DN = mm 100.</t>
  </si>
  <si>
    <t>13.12.50.10</t>
  </si>
  <si>
    <t>Q = 20,0/40,0/80,0 - H = 0,98/0,93/0,47 - DN = mm 100.</t>
  </si>
  <si>
    <t>13.12.60.0</t>
  </si>
  <si>
    <t>13.12.60.1</t>
  </si>
  <si>
    <t>13.12.60.2</t>
  </si>
  <si>
    <t>Q = 2,0/ 6,0/10,0 - H = 0,50/0,45/0,32 - DN = mm 40.</t>
  </si>
  <si>
    <t>13.12.60.3</t>
  </si>
  <si>
    <t>13.12.60.4</t>
  </si>
  <si>
    <t>Q = 4,0/ 8,0/15,0 - H = 0,60/0,56/0,35 - DN = mm 50.</t>
  </si>
  <si>
    <t>13.12.60.5</t>
  </si>
  <si>
    <t>13.12.60.6</t>
  </si>
  <si>
    <t>13.12.60.7</t>
  </si>
  <si>
    <t>13.12.60.8</t>
  </si>
  <si>
    <t>13.12.70.0</t>
  </si>
  <si>
    <t>13.12.70.1</t>
  </si>
  <si>
    <t>Q = 2,0/6,0/10 - H = 0,52/0,45/0,25 - DN = mm 40.</t>
  </si>
  <si>
    <t>13.12.70.2</t>
  </si>
  <si>
    <t>Q = 2,0/8,0/12 - H = 0,64/0,48/0,26 - DN = mm 40.</t>
  </si>
  <si>
    <t>13.12.70.3</t>
  </si>
  <si>
    <t>Q = 3,0/10,0/16 - H = 0,70/0,60/0,35 - DN = mm 50.</t>
  </si>
  <si>
    <t>13.12.70.4</t>
  </si>
  <si>
    <t>Q = 3,0/12,0/20 - H = 0,86/0,69/0,33 - DN = mm 50.</t>
  </si>
  <si>
    <t>13.12.70.5</t>
  </si>
  <si>
    <t>Q = 3,0/12,0/20 - H = 1,05/0,90/0,50 - DN = mm 50.</t>
  </si>
  <si>
    <t>13.12.70.6</t>
  </si>
  <si>
    <t>Q = 4,5/18,0/30 - H = 0,58/0,47/0,24 - DN = mm 65.</t>
  </si>
  <si>
    <t>13.12.70.7</t>
  </si>
  <si>
    <t>Q = 4,5/20,0/35 - H = 0,75/0,62/0,30 - DN = mm 65.</t>
  </si>
  <si>
    <t>13.12.70.8</t>
  </si>
  <si>
    <t>Q = 4,5/22,0/35 - H = 0,88/0,76/0,50 - DN = mm 65.</t>
  </si>
  <si>
    <t>13.12.70.9</t>
  </si>
  <si>
    <t>Q = 4,5/22,0/35 - H = 1,08/0,93/0,70 - DN = mm 65.</t>
  </si>
  <si>
    <t>13.12.70.10</t>
  </si>
  <si>
    <t>Q = 4,5/25,0/35 - H = 1,15/0,90/0,60 - DN = mm 65.</t>
  </si>
  <si>
    <t>13.12.70.11</t>
  </si>
  <si>
    <t>Q = 4,5/25,0/35 - H = 1,36/1,20/0,84 - DN = mm 65.</t>
  </si>
  <si>
    <t>13.12.70.12</t>
  </si>
  <si>
    <t>Q = 4,5/25,0/45 - H = 1,59/1,31/0,73 - DN = mm 65.</t>
  </si>
  <si>
    <t>13.12.70.13</t>
  </si>
  <si>
    <t>Q = 9,0/30,0/60 - H = 0,78/0,69/0,35 - DN = mm 80.</t>
  </si>
  <si>
    <t>13.12.70.14</t>
  </si>
  <si>
    <t>Q = 9,0/30,0/60 - H = 0,96/0,89/0,57 - DN = mm 80.</t>
  </si>
  <si>
    <t xml:space="preserve">  cad</t>
  </si>
  <si>
    <t>13.12.70.15</t>
  </si>
  <si>
    <t>Q = 9,0/45,0/80 - H = 1,18/0,96/0,40 - DN = mm 80.</t>
  </si>
  <si>
    <t>13.12.70.16</t>
  </si>
  <si>
    <t>Q = 9,0/50,0/80 - H = 1,35/1,10/0,65 - DN = mm 80.</t>
  </si>
  <si>
    <t>13.12.70.17</t>
  </si>
  <si>
    <t>Q = 9,0/50,0/80 - H = 1,53/1,30/0,90 - DN = mm 80.</t>
  </si>
  <si>
    <t>13.12.70.18</t>
  </si>
  <si>
    <t>Q = 9,0/50,0/80 - H = 1,78/1,51/0,90 - DN = mm 80.</t>
  </si>
  <si>
    <t>13.12.70.19</t>
  </si>
  <si>
    <t>Q = 9,0/50,0/80 - H = 2,10/1,78/1,20 - DN = mm 80.</t>
  </si>
  <si>
    <t>13.12.70.20</t>
  </si>
  <si>
    <t>Q = 18,0/55,0/80 - H = 0,85/0,60/0,30 - DN = mm 100.</t>
  </si>
  <si>
    <t>13.12.70.21</t>
  </si>
  <si>
    <t>Q = 18,0/55,0/90 - H = 1,10/0,86/0,40 - DN = mm 100.</t>
  </si>
  <si>
    <t>13.12.70.22</t>
  </si>
  <si>
    <t>Q = 18,0/65,0/110 - H = 1,42/1,25/0,55 - DN = mm 100.</t>
  </si>
  <si>
    <t>13.12.70.23</t>
  </si>
  <si>
    <t>Q = 18,0/65,0/110 - H = 1,85/1,69/0,83 - DN = mm 100.</t>
  </si>
  <si>
    <t>13.12.70.24</t>
  </si>
  <si>
    <t>Q = 18,0/65,0/110 - H = 2,20/1,96/1,23 - DN = mm 100.</t>
  </si>
  <si>
    <t>13.12.70.25</t>
  </si>
  <si>
    <t>Q = 18,0/70,0/120 - H = 2,40/2,20/1,40 - DN = mm 100.</t>
  </si>
  <si>
    <t>13.12.80.0</t>
  </si>
  <si>
    <t>13.12.80.1</t>
  </si>
  <si>
    <t>Q = 0,0/ 3/ 6 - H = 1,18/1,10/0,88 - DN = mm 25.</t>
  </si>
  <si>
    <t>13.12.80.2</t>
  </si>
  <si>
    <t>Q = 0,0/ 4/ 8 - H = 0,68/0,65/0,56 - DN = mm 32.</t>
  </si>
  <si>
    <t>13.12.80.3</t>
  </si>
  <si>
    <t>Q = 0,0/ 4/ 8 - H = 0,98/0,95/0,84 - DN = mm 32.</t>
  </si>
  <si>
    <t>13.12.80.4</t>
  </si>
  <si>
    <t>Q = 0,0/ 4/ 8 - H = 1,31/1,25/1,05 - DN = mm 32.</t>
  </si>
  <si>
    <t>13.12.80.5</t>
  </si>
  <si>
    <t>Q = 0,0/ 4/ 8 - H = 2,10/1,98/1,62 - DN = mm 32.</t>
  </si>
  <si>
    <t>13.12.80.6</t>
  </si>
  <si>
    <t>Q = 0,0/ 7/ 14 - H = 0,70/0,66/0,53 - DN = mm 32.</t>
  </si>
  <si>
    <t>13.12.80.7</t>
  </si>
  <si>
    <t>Q = 0,0/ 7/ 14 - H = 1,04/0,95/0,68 - DN = mm 32.</t>
  </si>
  <si>
    <t>13.12.80.8</t>
  </si>
  <si>
    <t>Q = 0,0/ 7/ 14 - H = 1,32/1,25/1,00 - DN = mm 32.</t>
  </si>
  <si>
    <t>13.12.80.9</t>
  </si>
  <si>
    <t>Q = 0,0/ 7/ 14 - H = 2,18/2,10/1,70 - DN = mm 32.</t>
  </si>
  <si>
    <t>13.12.80.10</t>
  </si>
  <si>
    <t>Q = 0,0/ 12/ 24 - H = 0,56/0,52/0,38 - DN = mm 40.</t>
  </si>
  <si>
    <t>13.12.80.11</t>
  </si>
  <si>
    <t>Q = 0,0/ 12/ 24 - H = 1,03/0,97/0,80 - DN = mm 40.</t>
  </si>
  <si>
    <t>13.12.80.12</t>
  </si>
  <si>
    <t>Q = 0,0/ 12/ 24 - H = 1,36/1,30/1,00 - DN = mm 40.</t>
  </si>
  <si>
    <t>13.12.80.13</t>
  </si>
  <si>
    <t>Q = 0,0/ 12/ 24 - H = 2,15/2,08/1,78 - DN = mm 40.</t>
  </si>
  <si>
    <t>13.12.80.14</t>
  </si>
  <si>
    <t>Q = 0,0/ 12/ 24 - H = 2,80/2,70/2,00 - DN = mm 40.</t>
  </si>
  <si>
    <t>13.12.80.15</t>
  </si>
  <si>
    <t>Q = 0,0/ 23/ 46 - H = 0,56/0,46/0,30 - DN = mm 50.</t>
  </si>
  <si>
    <t>13.12.80.16</t>
  </si>
  <si>
    <t>Q = 0,0/ 23/ 46 - H = 0,98/0,88/0,65 - DN = mm 50.</t>
  </si>
  <si>
    <t>13.12.80.17</t>
  </si>
  <si>
    <t>Q = 0,0/ 25/ 50 - H = 1,58/1,50/1,02 - DN = mm 50.</t>
  </si>
  <si>
    <t>13.12.80.18</t>
  </si>
  <si>
    <t>Q = 0,0/ 25/ 50 - H = 2,51/2,35/1,75 - DN = mm 50.</t>
  </si>
  <si>
    <t>13.12.80.19</t>
  </si>
  <si>
    <t>Q = 0,0/ 25/ 50 - H = 2,80/2,70/2,00 - DN = mm 50.</t>
  </si>
  <si>
    <t>13.12.80.20</t>
  </si>
  <si>
    <t>Q = 0,0/ 30/ 60 - H = 0,52/0,48/0,35 - DN = mm 65.</t>
  </si>
  <si>
    <t>13.12.80.21</t>
  </si>
  <si>
    <t>Q = 0,0/ 30/ 60 - H = 0,78/0,72/0,50 - DN = mm 65.</t>
  </si>
  <si>
    <t>13.12.80.22</t>
  </si>
  <si>
    <t>Q = 0,0/ 40/ 80 - H = 1,07/1,00/0,65 - DN = mm 65.</t>
  </si>
  <si>
    <t>13.12.80.23</t>
  </si>
  <si>
    <t>Q = 0,0/ 40/ 80 - H = 1,66/1,65/1,20 - DN = mm 65.</t>
  </si>
  <si>
    <t>13.12.80.24</t>
  </si>
  <si>
    <t>Q = 0,0/ 40/ 80 - H = 2,47/2,35/1,78 - DN = mm 65.</t>
  </si>
  <si>
    <t>13.12.80.25</t>
  </si>
  <si>
    <t>Q = 0,0/ 45/ 90 - H = 2,90/2,70/2,00 - DN = mm 65.</t>
  </si>
  <si>
    <t>13.12.80.26</t>
  </si>
  <si>
    <t>Q = 0,0/ 60/120 - H = 0,70/0,60/0,32 - DN = mm 80.</t>
  </si>
  <si>
    <t>13.12.80.27</t>
  </si>
  <si>
    <t>Q = 0,0/ 60/120 - H = 1,08/0,97/0,77 - DN = mm 80.</t>
  </si>
  <si>
    <t>13.12.80.28</t>
  </si>
  <si>
    <t>Q = 0,0/ 60/120 - H = 1,45/1,35/0,92 - DN = mm 80.</t>
  </si>
  <si>
    <t>13.12.80.29</t>
  </si>
  <si>
    <t>Q = 0,0/ 60/120 - H = 2,35/2,25/1,70 - DN = mm 80.</t>
  </si>
  <si>
    <t>13.12.80.30</t>
  </si>
  <si>
    <t>Q = 0,0/ 80/160 - H = 3,60/3,30/2,50 - DN = mm 80.</t>
  </si>
  <si>
    <t>13.12.80.31</t>
  </si>
  <si>
    <t>Q = 0,0/ 100/200 - H = 1,05/0,95/0,530 - DN = mm 100.</t>
  </si>
  <si>
    <t>13.12.80.32</t>
  </si>
  <si>
    <t>Q = 0,0/ 100/200 - H = 1,70/1,58/1,00 - DN = mm 100.</t>
  </si>
  <si>
    <t>13.12.80.33</t>
  </si>
  <si>
    <t>Q = 0,0/ 100/200 - H = 2,37/2,25/1,50 - DN = mm 100.</t>
  </si>
  <si>
    <t>13.12.80.34</t>
  </si>
  <si>
    <t>Q = 0,0/ 110/220 - H = 3,25/3,00/2,30 - DN = mm 100.</t>
  </si>
  <si>
    <t>13.12.80.35</t>
  </si>
  <si>
    <t>Q = 0,0/ 150/300 - H = 1,62/1,53/1,15 - DN = mm 125.</t>
  </si>
  <si>
    <t>13.12.80.36</t>
  </si>
  <si>
    <t>Q = 0,0/ 170/340 - H = 2,22/2,10/1,35 - DN = mm 125.</t>
  </si>
  <si>
    <t>13.12.80.37</t>
  </si>
  <si>
    <t>Q = 0,0/ 180/360 - H = 2,49/2,35/1,57 - DN = mm 125.</t>
  </si>
  <si>
    <t>13.12.80.38</t>
  </si>
  <si>
    <t>Q = 0,0/ 220/440 - H = 1,34/1,25/0,75 - DN = mm 150.</t>
  </si>
  <si>
    <t>13.12.80.39</t>
  </si>
  <si>
    <t>Q = 0,0/ 250/500 - H = 1,70/1,50/0,80 - DN = mm 150.</t>
  </si>
  <si>
    <t>13.12.80.40</t>
  </si>
  <si>
    <t>Q = 0,0/ 270/540 - H = 2,18/1,95/1,20 - DN = mm 150.</t>
  </si>
  <si>
    <t>13.12.90.0</t>
  </si>
  <si>
    <t>13.12.90.1</t>
  </si>
  <si>
    <t>Q = 0,0/ 5/ 10 - H = 0,47/0,42/0,25 - DN = mm 40.</t>
  </si>
  <si>
    <t>13.12.90.2</t>
  </si>
  <si>
    <t>Q = 0,0/ 5/ 10 - H = 0,97/0,87/0,60 - DN = mm 40.</t>
  </si>
  <si>
    <t>13.12.90.3</t>
  </si>
  <si>
    <t>Q = 0,0/ 5/ 10 - H = 1,51/1,42/1,02 - DN = mm 40.</t>
  </si>
  <si>
    <t>13.12.90.4</t>
  </si>
  <si>
    <t>Q = 0,0/ 8/ 16 - H = 0,68/0,58/0,48 - DN = mm 50.</t>
  </si>
  <si>
    <t>13.12.90.5</t>
  </si>
  <si>
    <t>Q = 0,0/ 8/ 16 - H = 1,00/0,87/0,60 - DN = mm 50.</t>
  </si>
  <si>
    <t>13.12.90.6</t>
  </si>
  <si>
    <t>Q = 0,0/ 8/ 16 - H = 1,47/1,37/1,00 - DN = mm 50.</t>
  </si>
  <si>
    <t>13.12.90.7</t>
  </si>
  <si>
    <t>Q = 0,0/ 15/ 30 - H = 0,62/0,57/0,42 - DN = mm 65.</t>
  </si>
  <si>
    <t>13.12.90.8</t>
  </si>
  <si>
    <t>Q = 0,0/ 15/ 30 - H = 1,07/0,96/0,70 - DN = mm 65.</t>
  </si>
  <si>
    <t>13.12.90.9</t>
  </si>
  <si>
    <t>Q = 0,0/ 15/ 30 - H = 1,48/1,34/0,90 - DN = mm 65.</t>
  </si>
  <si>
    <t>13.12.90.10</t>
  </si>
  <si>
    <t>Q = 0,0/ 25/ 50 - H = 0,63/0,56/0,40 - DN = mm 80.</t>
  </si>
  <si>
    <t>13.12.90.11</t>
  </si>
  <si>
    <t>Q = 0,0/ 25/ 50 - H = 1,09/0,97/0,66 - DN = mm 80.</t>
  </si>
  <si>
    <t>13.12.90.12</t>
  </si>
  <si>
    <t>Q = 0,0/ 25/ 50 - H = 1,55/1,45/1,00 - DN = mm 80.</t>
  </si>
  <si>
    <t>13.12.90.13</t>
  </si>
  <si>
    <t>Q = 0,0/ 35/ 70 - H = 1,52/1,42/1,10 - DN = mm 80.</t>
  </si>
  <si>
    <t>13.12.90.14</t>
  </si>
  <si>
    <t>Q = 0,0/ 35/ 70 - H = 0,68/0,63/0,45 - DN = mm 100.</t>
  </si>
  <si>
    <t>13.12.90.15</t>
  </si>
  <si>
    <t>Q = 0,0/ 35/ 70 - H = 1,06/0,98/0,70 - DN = mm 100.</t>
  </si>
  <si>
    <t>13.12.90.16</t>
  </si>
  <si>
    <t>Q = 0,0/ 60/120 - H = 0,89/0,80/0,43 - DN = mm 100.</t>
  </si>
  <si>
    <t>13.12.90.17</t>
  </si>
  <si>
    <t>Q = 0,0/ 60/120 - H = 1,40/1,35/0,83 - DN = mm 100.</t>
  </si>
  <si>
    <t>13.12.90.18</t>
  </si>
  <si>
    <t>Q = 0,0/ 60/120 - H = 2,22/2,20/1,55 - DN = mm 100.</t>
  </si>
  <si>
    <t>13.12.90.19</t>
  </si>
  <si>
    <t>Q = 0,0/ 80/160 - H = 1,00/0,95/0,70 - DN = mm 125.</t>
  </si>
  <si>
    <t>13.12.90.20</t>
  </si>
  <si>
    <t>Q = 0,0/ 80/160 - H = 1,34/1,30/0,95 - DN = mm 125.</t>
  </si>
  <si>
    <t>13.12.90.21</t>
  </si>
  <si>
    <t>Q = 0,0/ 100/200 - H = 2,30/2,10/1,40 - DN = mm 125.</t>
  </si>
  <si>
    <t>13.12.90.22</t>
  </si>
  <si>
    <t>Q = 0,0/ 110/220 - H = 1,35/1,25/0,90 - DN = mm 150.</t>
  </si>
  <si>
    <t>13.12.90.23</t>
  </si>
  <si>
    <t>Q = 0,0/ 150/300 - H = 1,63/1,50/1,05 - DN = mm 150.</t>
  </si>
  <si>
    <t>13.12.90.24</t>
  </si>
  <si>
    <t>Q = 0,0/ 150/300 - H = 2,08/1,95/1,35 - DN = mm 150.</t>
  </si>
  <si>
    <t>13.12.90.25</t>
  </si>
  <si>
    <t>Q = 0,0/ 150/300 - H = 2,30/2,20/1,70 - DN = mm 150.</t>
  </si>
  <si>
    <t>13.12.100.0</t>
  </si>
  <si>
    <t>13.12.100.1</t>
  </si>
  <si>
    <t>Q = 0,0/ 8/ 17 - H = 0,82/0,75/0,42 - DN = mm 50.</t>
  </si>
  <si>
    <t>13.12.100.2</t>
  </si>
  <si>
    <t>Q = 0,0/ 11/ 22 - H = 1,15/1,00/0,55 - DN = mm 50.</t>
  </si>
  <si>
    <t>13.12.100.3</t>
  </si>
  <si>
    <t>Q = 0,0/ 14/ 28 - H = 1,16/1,07/0,74 - DN = mm 65.</t>
  </si>
  <si>
    <t>13.12.100.4</t>
  </si>
  <si>
    <t>Q = 0,0/ 25/ 50 - H = 1,05/0,95/0,52 - DN = mm 80.</t>
  </si>
  <si>
    <t>13.12.100.5</t>
  </si>
  <si>
    <t>Q = 0,0/ 35/ 70 - H = 1,35/1,15/0,35 - DN = mm 80.</t>
  </si>
  <si>
    <t>13.12.100.6</t>
  </si>
  <si>
    <t>Q = 0,0/ 35/ 70 - H = 0,85/0,77/0,50 - DN = mm 100.</t>
  </si>
  <si>
    <t>13.12.100.7</t>
  </si>
  <si>
    <t>Q = 0,0/ 40/ 75 - H = 1,08/1,02/0,70 - DN = mm 100.</t>
  </si>
  <si>
    <t>13.12.100.8</t>
  </si>
  <si>
    <t>Q = 0,0/ 50/100 - H = 1,26/1,17/0,52 - DN = mm 100.</t>
  </si>
  <si>
    <t>13.12.110.0</t>
  </si>
  <si>
    <t>13.12.110.1</t>
  </si>
  <si>
    <t>Q = 0,0/ 3/ 5 - H = 0,44/0,30/0,10 - DN = mm 32</t>
  </si>
  <si>
    <t>13.12.110.2</t>
  </si>
  <si>
    <t>Q = 0,0/ 4/ 8 - H = 0,67/0,55/0,25 - DN = mm 32</t>
  </si>
  <si>
    <t>13.12.110.3</t>
  </si>
  <si>
    <t>Q = 0,0/ 7/14 - H = 1,20/0,94/0,40 - DN = mm 32</t>
  </si>
  <si>
    <t>13.12.110.4</t>
  </si>
  <si>
    <t>Q = 0,0/12/24 - H = 1,15/0,75/0,22 - DN = mm 40</t>
  </si>
  <si>
    <t>13.12.110.5</t>
  </si>
  <si>
    <t>Q = 0,0/15/30 - H = 1,35/0,95/0,40 - DN = mm 40</t>
  </si>
  <si>
    <t>13.12.120.0</t>
  </si>
  <si>
    <t>13.12.120.1</t>
  </si>
  <si>
    <t>Q = 0,0/ 20/ 40 - H = 1,50/1,08/0,40 - DN = mm 50.</t>
  </si>
  <si>
    <t>13.12.120.2</t>
  </si>
  <si>
    <t>Q = 0,0/ 22/ 44 - H = 1,80/1,32/0,60 - DN = mm 50.</t>
  </si>
  <si>
    <t>13.12.120.3</t>
  </si>
  <si>
    <t>Q = 0,0/ 25/ 50 - H = 2,15/1,60/0,60 - DN = mm 65.</t>
  </si>
  <si>
    <t>13.12.120.4</t>
  </si>
  <si>
    <t>Q = 0,0/ 45/ 90 - H = 2,30/1,70/0,60 - DN = mm 80.</t>
  </si>
  <si>
    <t>13.12.120.5</t>
  </si>
  <si>
    <t>Q = 0,0/ 60/120 - H = 2,35/1,55/0,67 - DN = mm 100.</t>
  </si>
  <si>
    <t>13.12.120.6</t>
  </si>
  <si>
    <t>Q = 0,0/ 60/120 - H = 2,62/1,98/1,02 - DN = mm 100.</t>
  </si>
  <si>
    <t>13.12.130.0</t>
  </si>
  <si>
    <t>13.12.130.1</t>
  </si>
  <si>
    <t>Q = 0,0/ 8/16 - H = 0,55/0,39/0,24 - DN = mm 50.</t>
  </si>
  <si>
    <t>13.12.130.2</t>
  </si>
  <si>
    <t>Q = 0,0/10/20 - H = 0,80/0,54/0,32 - DN = mm 50.</t>
  </si>
  <si>
    <t>13.12.130.3</t>
  </si>
  <si>
    <t>Q = 0,0/16/32 - H = 0,57/0,40/0,15 - DN = mm 65.</t>
  </si>
  <si>
    <t>13.12.130.4</t>
  </si>
  <si>
    <t>Q = 0,0/18/36 - H = 0,95/0,56/0,22 - DN = mm 65.</t>
  </si>
  <si>
    <t>13.12.140.0</t>
  </si>
  <si>
    <t>13.12.140.1</t>
  </si>
  <si>
    <t>Q = 0,0/ 8/ 16 - H = 2,70/2,10/0,75 - DN = mm 40.</t>
  </si>
  <si>
    <t>13.12.140.2</t>
  </si>
  <si>
    <t>Q = 0,0/ 9/ 18 - H = 3,00/2,35/0,70 - DN = mm 40.</t>
  </si>
  <si>
    <t>13.12.140.3</t>
  </si>
  <si>
    <t>Q = 0,0/14/ 28 - H = 0,70/0,50/0,25 - DN = mm 65.</t>
  </si>
  <si>
    <t>13.12.140.4</t>
  </si>
  <si>
    <t>Q = 0,0/18/ 36 - H = 0,90/0,68/0,35 - DN = mm 65.</t>
  </si>
  <si>
    <t>13.12.140.5</t>
  </si>
  <si>
    <t>Q = 0,0/20/ 40 - H = 1,65/1,00/0,40 - DN = mm 65.</t>
  </si>
  <si>
    <t>13.12.140.6</t>
  </si>
  <si>
    <t>Q = 0,0/60/120 - H = 0,95/0,62/0,10 - DN = mm 80.</t>
  </si>
  <si>
    <t>13.12.140.7</t>
  </si>
  <si>
    <t>Q = 0,0/65/130 - H = 1,23/0,70/0,20 - DN = mm 80.</t>
  </si>
  <si>
    <t>13.12.140.8</t>
  </si>
  <si>
    <t>Q = 0,0/70/140 - H = 1,55/0,92/0,35 - DN = mm 80.</t>
  </si>
  <si>
    <t>13.12.140.9</t>
  </si>
  <si>
    <t>Q = 0,0/50/100 - H = 0,85/0,60/0,25 - DN = mm 100.</t>
  </si>
  <si>
    <t>13.12.140.10</t>
  </si>
  <si>
    <t>Q = 0,0/60/120 - H = 1,09/0,80/0,40 - DN = mm 100.</t>
  </si>
  <si>
    <t>13.12.140.11</t>
  </si>
  <si>
    <t>Q = 0,0/70/140 - H = 1,49/1,15/0,60 - DN = mm 100.</t>
  </si>
  <si>
    <t>13.12.140.12</t>
  </si>
  <si>
    <t>Q = 0,0/80/160 - H = 1,75/1,40/0,80 - DN = mm 100.</t>
  </si>
  <si>
    <t>13.12.140.13</t>
  </si>
  <si>
    <t>Q = 0,0/90/180 - H = 2,18/1,80/1,10 - DN = mm 100.</t>
  </si>
  <si>
    <t>13.12.140.14</t>
  </si>
  <si>
    <t>Q = 0,0/100/200 - H = 2,41/2,05/1,40 - DN = mm 100.</t>
  </si>
  <si>
    <t>13.12.140.15</t>
  </si>
  <si>
    <t>Q = 0,0/140/280 - H = 1,00/0,60/0,29 - DN = mm 150.</t>
  </si>
  <si>
    <t>13.12.140.16</t>
  </si>
  <si>
    <t>Q = 0,0/170/340 - H = 1,15/0,75/0,41 - DN = mm 150.</t>
  </si>
  <si>
    <t>13.12.140.17</t>
  </si>
  <si>
    <t>Q = 0,0/200/400 - H = 1,35/0,92/0,52 - DN = mm 150.</t>
  </si>
  <si>
    <t>13.12.150</t>
  </si>
  <si>
    <t>13.12.160.0</t>
  </si>
  <si>
    <t>13.12.160.1</t>
  </si>
  <si>
    <t>Q = 0/ 25/50 - H = 0,80/0,55/0,25 P = kW 0,8.</t>
  </si>
  <si>
    <t>13.12.160.2</t>
  </si>
  <si>
    <t>Q = 0/40/80 - H = 1,10/0,60/0,15 P = kW 3,0.</t>
  </si>
  <si>
    <t>13.12.160.3</t>
  </si>
  <si>
    <t>Q = 0/45/90 - H = 1,35/0,70/0,20 P = kW 4,0.</t>
  </si>
  <si>
    <t>13.12.170.0</t>
  </si>
  <si>
    <t>13.12.170.1</t>
  </si>
  <si>
    <t>Q = 0/ 25/50 - H = 0,80/0,55/0,25 P = kW 2 x 0,8.</t>
  </si>
  <si>
    <t>13.12.170.2</t>
  </si>
  <si>
    <t>Q = 0/ 40/80 - H = 1,10/0,60/0,15 P = kW 2 x 3,0.</t>
  </si>
  <si>
    <t>13.12.170.3</t>
  </si>
  <si>
    <t>Q = 0/ 45/90 - H = 1,35/0,70/0,20 P = kW 2 x 4,0.</t>
  </si>
  <si>
    <t>13.12.170.4</t>
  </si>
  <si>
    <t>Q = 10/55/110 - H = 1,00/0,75/0,35 P = kW 2 x 5,5.</t>
  </si>
  <si>
    <t>13.12.170.5</t>
  </si>
  <si>
    <t>Q = 10/65/130 - H = 1,50/1,00/0,50 P = kW 2 x 7,5.</t>
  </si>
  <si>
    <t>13.12.180.0</t>
  </si>
  <si>
    <t>13.12.180.1</t>
  </si>
  <si>
    <t>Q = 1,5/ 2,0/3,0 - H = 3,6/ 3,2/ 1,8 P = kW 0,37.</t>
  </si>
  <si>
    <t>13.12.180.2</t>
  </si>
  <si>
    <t>Q = 1,5/ 2,0/ 3,0 - H = 7,5/ 6,6/ 3,5 P = kW 0,75.</t>
  </si>
  <si>
    <t>13.12.180.3</t>
  </si>
  <si>
    <t>Q = 1,5/ 2,0/ 3,0 - H = 10,5/ 9,4/ 5,0 P = kW 1,10.</t>
  </si>
  <si>
    <t>13.12.180.4</t>
  </si>
  <si>
    <t>Q = 1,5/ 3,0/ 6,0 - H = 3,7/ 3,3/ 1,2 P = kW 0,55.</t>
  </si>
  <si>
    <t>13.12.180.5</t>
  </si>
  <si>
    <t>Q = 1,5/ 3,0/ 6,0 - H = 10,1/ 9,1/ 3,5 P = kW 1,50.</t>
  </si>
  <si>
    <t>13.12.180.6</t>
  </si>
  <si>
    <t>13.12.180.7</t>
  </si>
  <si>
    <t>Q = 1,5/ 3,0/ 6,0 - H = 13,4/12,0/ 4,6 P = kW 2,20.</t>
  </si>
  <si>
    <t>13.12.180.8</t>
  </si>
  <si>
    <t>Q = 4,0/ 7,0/11,0 - H = 2,9/ 2,3/ 0,8 P = kW 0,75.</t>
  </si>
  <si>
    <t>13.12.180.9</t>
  </si>
  <si>
    <t>Q = 4,0/ 7,0/11,0 - H = 5,9/ 4,7/ 1,6 P = kW 1,50.</t>
  </si>
  <si>
    <t>13.12.180.10</t>
  </si>
  <si>
    <t>Q = 4,0/ 7,0/11,0 - H = 8,8/ 7,0/ 2,6 P = kW 2,20.</t>
  </si>
  <si>
    <t>13.12.180.11</t>
  </si>
  <si>
    <t>Q = 4,0/ 7,0/11,0 - H = 13,0/10,3/ 3,7 P = kW 4,00.</t>
  </si>
  <si>
    <t>13.12.190.0</t>
  </si>
  <si>
    <t>13.12.190.1</t>
  </si>
  <si>
    <t>Q = 6,0/10,0/14,0 - H = 2,8/ 2,5/1,7 P = kW 1,10.</t>
  </si>
  <si>
    <t>13.12.190.2</t>
  </si>
  <si>
    <t>Q = 6,0/10,0/14,0 - H = 4,7/ 4,2/ 2,9 P = kW 2,20.</t>
  </si>
  <si>
    <t>13.12.190.3</t>
  </si>
  <si>
    <t>Q = 6,0/10,0/14,0 - H = 6,8/ 6,0/ 4,2 P = kW 4,00.</t>
  </si>
  <si>
    <t>13.12.190.4</t>
  </si>
  <si>
    <t>Q = 6,0/10,0/14,0 - H = 8,5/ 7,5/ 5,2 P = kW 4,00.</t>
  </si>
  <si>
    <t>13.12.190.5</t>
  </si>
  <si>
    <t>Q = 6,0/10,0/14,0 - H = 10,4/ 9,2/ 6,4 P = kW 5,50.</t>
  </si>
  <si>
    <t>13.12.190.6</t>
  </si>
  <si>
    <t>Q = 6,0/10,0/14,0 - H = 13,9/12,2/ 8,4 P = kW 5,60.</t>
  </si>
  <si>
    <t>13.12.190.7</t>
  </si>
  <si>
    <t>Q = 6,0/10,0/14,0 - H = 16,3/14,2/ 9,5 P = kW 6,50.</t>
  </si>
  <si>
    <t>13.12.190.8</t>
  </si>
  <si>
    <t>Q = 6,0/10,0/14,0 - H = 20,8/18,2/12,2 P = kW 8,20.</t>
  </si>
  <si>
    <t>13.12.190.9</t>
  </si>
  <si>
    <t>Q = 6,0/10,0/14,0 - H = 25,9/22,6/14,8 P = kW 10,00.</t>
  </si>
  <si>
    <t>13.12.190.10</t>
  </si>
  <si>
    <t>Q = 9,0/15,0/14,0 - H = 2,6/19,5/ 1,2 P = kW 1,50.</t>
  </si>
  <si>
    <t>13.12.190.11</t>
  </si>
  <si>
    <t>Q = 9,0/15,0/14,0 - H = 4,4/ 4,1/ 2,6 P = kW 4,00.</t>
  </si>
  <si>
    <t>13.12.190.12</t>
  </si>
  <si>
    <t>Q = 9,0/15,0/20,0 - H = 6,5/ 6,0/ 3,8 P = kW 5,50.</t>
  </si>
  <si>
    <t>13.12.190.13</t>
  </si>
  <si>
    <t>Q = 9,0/15,0/20,0 - H = 8,5/ 7,7/ 4,6 P = kW 5,50.</t>
  </si>
  <si>
    <t>13.12.190.14</t>
  </si>
  <si>
    <t>Q = 9,0/15,0/20,0 - H = 11,7/10,7/ 6,7 P = kW 7,20.</t>
  </si>
  <si>
    <t>13.12.190.15</t>
  </si>
  <si>
    <t>Q = 9,0/15,0/20,0 - H = 14,7/13,4/ 8,2 P = kW 9,00.</t>
  </si>
  <si>
    <t>13.12.190.16</t>
  </si>
  <si>
    <t>Q = 9,0/14,0/20,0 - H = 9,3/ 8,7/ 5,9 P = kW 5,60.</t>
  </si>
  <si>
    <t>13.12.190.17</t>
  </si>
  <si>
    <t>Q = 9,0/15,0/20,0 - H = 27,2/24,7/15,0 P = kW 16,00.</t>
  </si>
  <si>
    <t>13.12.190.18</t>
  </si>
  <si>
    <t>Q = 14,0/20,0/26,0 - H = 2,3/ 2,0/ 1,5 P = kW 2,20.</t>
  </si>
  <si>
    <t>13.12.190.19</t>
  </si>
  <si>
    <t>Q = 14,0/20,0/26,0 - H = 4,5/ 3,9/ 2,9 P = kW 4,00.</t>
  </si>
  <si>
    <t>13.12.190.20</t>
  </si>
  <si>
    <t>Q = 14,0/20,0/26,0 - H = 6,6/ 5,7/ 4,2 P = kW 5,50.</t>
  </si>
  <si>
    <t>13.12.190.21</t>
  </si>
  <si>
    <t>Q = 14,0/20,0/26,0 - H = 8,6/ 7,5/ 5,5 P = kW 6,50.</t>
  </si>
  <si>
    <t>13.12.190.22</t>
  </si>
  <si>
    <t>Q = 14,0/20,0/26,0 - H = 10,8/ 9,4/ 7,0 P = kW 8,20.</t>
  </si>
  <si>
    <t>13.12.190.23</t>
  </si>
  <si>
    <t>Q = 14,0/20,0/26,0 - H = 12,8/11,3/ 8,4 P = kW 9,90.</t>
  </si>
  <si>
    <t>13.12.190.24</t>
  </si>
  <si>
    <t>Q = 14,0/20,0/26,0 - H = 15,3/13,3/ 9,8 P = kW 11,80.</t>
  </si>
  <si>
    <t>13.12.190.25</t>
  </si>
  <si>
    <t>Q = 14,0/20,0/26,0 - H = 19,8/17,4/13,0 P = kW 15,40.</t>
  </si>
  <si>
    <t>13.12.200.0</t>
  </si>
  <si>
    <t>13.12.200.1</t>
  </si>
  <si>
    <t>Quadro per pompa singola fino a 0,6 kW.</t>
  </si>
  <si>
    <t>13.12.200.2</t>
  </si>
  <si>
    <t>Quadro per pompa singola da 0,8 a 1,3 kW.</t>
  </si>
  <si>
    <t>13.12.200.3</t>
  </si>
  <si>
    <t>Quadro per pompa singola da 1,8 a 2,2 kW.</t>
  </si>
  <si>
    <t>13.12.200.4</t>
  </si>
  <si>
    <t>Quadro per pompa singola da 2,4 a 3,4 kW.</t>
  </si>
  <si>
    <t>13.12.200.5</t>
  </si>
  <si>
    <t>Quadro per pompa singola da 4,0 a 6,0 kW.</t>
  </si>
  <si>
    <t>13.12.200.6</t>
  </si>
  <si>
    <t>Quadro per pompa singola da 7,5 a 9,0 kW.</t>
  </si>
  <si>
    <t>13.12.200.7</t>
  </si>
  <si>
    <t>Quadro per pompa singola da 11,8 a 12,5 kW.</t>
  </si>
  <si>
    <t>13.12.200.8</t>
  </si>
  <si>
    <t>Quadro per pompe doppie fino a 0,6 kW.</t>
  </si>
  <si>
    <t>13.12.200.9</t>
  </si>
  <si>
    <t>Quadro per pompe doppie da 0,8 a 1,3 kW.</t>
  </si>
  <si>
    <t>13.12.200.10</t>
  </si>
  <si>
    <t>Quadro per pompe doppie da 1,8 a 2,2 kW.</t>
  </si>
  <si>
    <t>13.12.200.11</t>
  </si>
  <si>
    <t>Quadro per pompe doppie da 2,4 a 3,4 kW.</t>
  </si>
  <si>
    <t>13.12.200.12</t>
  </si>
  <si>
    <t>Quadro per pompe doppie da 4,0 a 6,0 kW.</t>
  </si>
  <si>
    <t>13.12.200.13</t>
  </si>
  <si>
    <t>Quadro per pompe doppie da 7,5 a 9,0 kW.</t>
  </si>
  <si>
    <t>13.12.200.14</t>
  </si>
  <si>
    <t>Quadro per pompe doppie da 11,8 a 12,5 kW.</t>
  </si>
  <si>
    <t>13.12.200.15</t>
  </si>
  <si>
    <t>Interruttore a galleggiante per acque chiare.</t>
  </si>
  <si>
    <t>13.12.200.16</t>
  </si>
  <si>
    <t>Interruttore a galleggiante per acque sporche.</t>
  </si>
  <si>
    <t>13.12.200.17</t>
  </si>
  <si>
    <t>Interruttore a relè elettronico per pozzo.</t>
  </si>
  <si>
    <t>Dispositivo per il comando di n. 1 elettropompa da 2,2 kW max.</t>
  </si>
  <si>
    <t>13.13.10.0</t>
  </si>
  <si>
    <t>13.13.10.1</t>
  </si>
  <si>
    <t>DN 15 (1/2").</t>
  </si>
  <si>
    <t>13.13.10.2</t>
  </si>
  <si>
    <t>DN 20 (3/4").</t>
  </si>
  <si>
    <t>13.13.10.3</t>
  </si>
  <si>
    <t>DN 25 (1").</t>
  </si>
  <si>
    <t>13.13.10.4</t>
  </si>
  <si>
    <t>DN 32 (1"1/4).</t>
  </si>
  <si>
    <t>13.13.10.5</t>
  </si>
  <si>
    <t>DN 40 (1"1/2).</t>
  </si>
  <si>
    <t>13.13.10.6</t>
  </si>
  <si>
    <t>DN 50 (2").</t>
  </si>
  <si>
    <t>13.13.10.7</t>
  </si>
  <si>
    <t>DN 65 (2"1/2).</t>
  </si>
  <si>
    <t>13.13.10.8</t>
  </si>
  <si>
    <t>DN 80 (3").</t>
  </si>
  <si>
    <t>13.13.10.9</t>
  </si>
  <si>
    <t>DN 100 (4").</t>
  </si>
  <si>
    <t>13.13.20.0</t>
  </si>
  <si>
    <t>13.13.20.1</t>
  </si>
  <si>
    <t>13.13.20.2</t>
  </si>
  <si>
    <t>13.13.20.3</t>
  </si>
  <si>
    <t>13.13.20.4</t>
  </si>
  <si>
    <t>13.13.20.5</t>
  </si>
  <si>
    <t>13.13.20.6</t>
  </si>
  <si>
    <t>13.13.20.7</t>
  </si>
  <si>
    <t>13.13.20.8</t>
  </si>
  <si>
    <t>13.13.20.9</t>
  </si>
  <si>
    <t>13.13.30.0</t>
  </si>
  <si>
    <t>13.13.30.1</t>
  </si>
  <si>
    <t>DN 15 (1/2") Q = 0,9.</t>
  </si>
  <si>
    <t>13.13.30.2</t>
  </si>
  <si>
    <t>DN 20 (3/4") Q = 1,6.</t>
  </si>
  <si>
    <t>13.13.30.3</t>
  </si>
  <si>
    <t>DN 25 (1") Q = 2,5.</t>
  </si>
  <si>
    <t>13.13.30.4</t>
  </si>
  <si>
    <t>DN 32 (1"1/4) Q = 4,3.</t>
  </si>
  <si>
    <t>13.13.30.5</t>
  </si>
  <si>
    <t>DN 40 (1"1/2) Q = 6,5.</t>
  </si>
  <si>
    <t>13.13.30.6</t>
  </si>
  <si>
    <t>DN 50 (2") Q = 10,5.</t>
  </si>
  <si>
    <t>13.13.40.0</t>
  </si>
  <si>
    <t>13.13.40.1</t>
  </si>
  <si>
    <t>DN 50 (2"") Q = 15."</t>
  </si>
  <si>
    <t>13.13.40.2</t>
  </si>
  <si>
    <t>DN 65 (2""1/2) Q = 25."</t>
  </si>
  <si>
    <t>13.13.40.3</t>
  </si>
  <si>
    <t>DN 80 (3"") Q = 35."</t>
  </si>
  <si>
    <t>13.13.40.4</t>
  </si>
  <si>
    <t>DN 100 (4"") Q = 55."</t>
  </si>
  <si>
    <t>13.13.50.0</t>
  </si>
  <si>
    <t>13.13.50.1</t>
  </si>
  <si>
    <t>Cilindro Verticale C = 100 D x h = 44 x 100.</t>
  </si>
  <si>
    <t>13.13.50.2</t>
  </si>
  <si>
    <t>Cilindro Verticale C = 200 D x h = 60 x 103.</t>
  </si>
  <si>
    <t>13.13.50.3</t>
  </si>
  <si>
    <t>Cilindro Verticale C = 400 D x h = 61 x 157.</t>
  </si>
  <si>
    <t>13.13.50.4</t>
  </si>
  <si>
    <t>Cilindro Verticale C = 600 D x h = 72 x 134.</t>
  </si>
  <si>
    <t>13.13.50.5</t>
  </si>
  <si>
    <t>Cilindro Verticale C = 800 D x h = 83 x 151.</t>
  </si>
  <si>
    <t>13.13.50.6</t>
  </si>
  <si>
    <t>Cilindro Verticale C = 1000 D x h = 81 x 204.</t>
  </si>
  <si>
    <t>13.13.50.7</t>
  </si>
  <si>
    <t>Cilindro Verticale C = 1300 D x h = 106 x 161.</t>
  </si>
  <si>
    <t>13.13.50.8</t>
  </si>
  <si>
    <t>Cilindro Verticale C = 2000 D x h = 117 x 218.</t>
  </si>
  <si>
    <t>13.13.50.9</t>
  </si>
  <si>
    <t>Cilindro Verticale C = 3000 D x h = 144 x 228.</t>
  </si>
  <si>
    <t>13.13.50.10</t>
  </si>
  <si>
    <t>Cilindro Orizzontale C = 300 D x h = 61 x 122.</t>
  </si>
  <si>
    <t>13.13.50.11</t>
  </si>
  <si>
    <t>Cilindro Orizzontale C = 500 D x h = 83 x 107.</t>
  </si>
  <si>
    <t>13.13.50.12</t>
  </si>
  <si>
    <t>Cilindro Orizzontale C = 1000 D x h = 82 x 198.</t>
  </si>
  <si>
    <t>13.13.50.13</t>
  </si>
  <si>
    <t>Cilindro Orizzontale C = 1500 D x h = 107 x 198.</t>
  </si>
  <si>
    <t>13.13.50.14</t>
  </si>
  <si>
    <t>Cilindro Orizzontale C = 2000 D x h = 123 x 193.</t>
  </si>
  <si>
    <t>13.13.50.15</t>
  </si>
  <si>
    <t>Cilindro Orizzontale C = 3000 D x h = 133 x 226.</t>
  </si>
  <si>
    <t>13.13.50.16</t>
  </si>
  <si>
    <t>Cilindro Orizzontale C = 5000 D x h = 168 x 243.</t>
  </si>
  <si>
    <t>13.13.50.17</t>
  </si>
  <si>
    <t>Base rett. C = 200 L x P x H = 45 x 85 x 67.</t>
  </si>
  <si>
    <t>13.13.50.18</t>
  </si>
  <si>
    <t>Base rett. C = 300 L x P x H = 62 x 85 x 73.</t>
  </si>
  <si>
    <t>13.13.50.19</t>
  </si>
  <si>
    <t>Base rett. C = 500 L x P x H = 63 x 108 x 95.</t>
  </si>
  <si>
    <t>13.13.50.20</t>
  </si>
  <si>
    <t>Base Rett. C = 1000 L x P x H = 67 x 151 x 145.</t>
  </si>
  <si>
    <t>13.13.60.0</t>
  </si>
  <si>
    <t>13.13.60.1</t>
  </si>
  <si>
    <t>Cilindro Verticale C = 200.</t>
  </si>
  <si>
    <t>13.13.60.2</t>
  </si>
  <si>
    <t>Cilindro Verticale C = 300.</t>
  </si>
  <si>
    <t>13.13.60.3</t>
  </si>
  <si>
    <t>Cilindro Verticale C = 400.</t>
  </si>
  <si>
    <t>13.13.60.4</t>
  </si>
  <si>
    <t>Cilindro Verticale C = 600.</t>
  </si>
  <si>
    <t>13.13.60.5</t>
  </si>
  <si>
    <t>Cilindro Verticale C = 800.</t>
  </si>
  <si>
    <t>13.13.60.6</t>
  </si>
  <si>
    <t>Cilindro Verticale C = 1000.</t>
  </si>
  <si>
    <t>13.13.60.7</t>
  </si>
  <si>
    <t>Cilindro Verticale C = 1500.</t>
  </si>
  <si>
    <t>13.13.60.8</t>
  </si>
  <si>
    <t>Cilindro Verticale C = 2000.</t>
  </si>
  <si>
    <t>13.13.60.9</t>
  </si>
  <si>
    <t>Cilindro Verticale C = 2500.</t>
  </si>
  <si>
    <t>13.13.60.10</t>
  </si>
  <si>
    <t>Cilindro Verticale C = 3000.</t>
  </si>
  <si>
    <t>13.13.60.11</t>
  </si>
  <si>
    <t>Cilindro Verticale C = 4000.</t>
  </si>
  <si>
    <t>13.13.60.12</t>
  </si>
  <si>
    <t>Cilindro Verticale C = 5000.</t>
  </si>
  <si>
    <t>13.13.60.13</t>
  </si>
  <si>
    <t>Cilindro Verticale C = 6000.</t>
  </si>
  <si>
    <t>13.13.60.14</t>
  </si>
  <si>
    <t>Cilindro Verticale C = 8000.</t>
  </si>
  <si>
    <t>13.13.60.15</t>
  </si>
  <si>
    <t>Cilindro Verticale C = 10000.</t>
  </si>
  <si>
    <t>13.13.70.0</t>
  </si>
  <si>
    <t>13.13.70.1</t>
  </si>
  <si>
    <t>Capacità = litri 300 D x H = 0,55 x 1,37.</t>
  </si>
  <si>
    <t>13.13.70.2</t>
  </si>
  <si>
    <t>Capacità = litri 500 D x H = 0,65 x 1,60.</t>
  </si>
  <si>
    <t>13.13.70.3</t>
  </si>
  <si>
    <t>Capacità = litri 750 D x H = 0,75 x 1,92.</t>
  </si>
  <si>
    <t>13.13.70.4</t>
  </si>
  <si>
    <t>Capacità = litri 1000 D x H = 0,85 x 1,92.</t>
  </si>
  <si>
    <t>13.13.70.5</t>
  </si>
  <si>
    <t>Capacità = litri 1500 D x H = 1,10 x 1,72.</t>
  </si>
  <si>
    <t>13.13.70.6</t>
  </si>
  <si>
    <t>Capacità = litri 2000 D x H = 1,20 x 1,93.</t>
  </si>
  <si>
    <t>13.13.70.7</t>
  </si>
  <si>
    <t>Capacità = litri 3000 D x H = 1,25 x 2,45.</t>
  </si>
  <si>
    <t>13.13.70.8</t>
  </si>
  <si>
    <t>Capacità = litri 5000 D x H = 1,70 x 2,61.</t>
  </si>
  <si>
    <t>13.13.70.9</t>
  </si>
  <si>
    <t>Capacità = litri 7500 D x H = 1,70 x 3,73.</t>
  </si>
  <si>
    <t>13.13.70.10</t>
  </si>
  <si>
    <t>Capacità = litri 10000 D x H = 1,70 x 4,73.</t>
  </si>
  <si>
    <t>13.13.80.0</t>
  </si>
  <si>
    <t>13.13.80.1</t>
  </si>
  <si>
    <t>13.13.80.2</t>
  </si>
  <si>
    <t>13.13.80.3</t>
  </si>
  <si>
    <t>13.13.80.4</t>
  </si>
  <si>
    <t>13.13.80.5</t>
  </si>
  <si>
    <t>13.13.80.6</t>
  </si>
  <si>
    <t>13.13.80.7</t>
  </si>
  <si>
    <t>13.13.80.8</t>
  </si>
  <si>
    <t>13.13.80.9</t>
  </si>
  <si>
    <t>13.13.80.10</t>
  </si>
  <si>
    <t>13.13.81.0</t>
  </si>
  <si>
    <t>13.13.81.1</t>
  </si>
  <si>
    <t>Capacità = litri 300 D x H = 0,65 x 1,15.</t>
  </si>
  <si>
    <t>13.13.81.2</t>
  </si>
  <si>
    <t>Capacità = litri 500 D x H = 0,65 x 1,65.</t>
  </si>
  <si>
    <t>13.13.81.3</t>
  </si>
  <si>
    <t>Capacità = litri 750 D x H = 0,75 x 1,95.</t>
  </si>
  <si>
    <t>13.13.81.4</t>
  </si>
  <si>
    <t>Capacità = litri 1000 D x H = 0,85 x 1,95.</t>
  </si>
  <si>
    <t>13.13.81.5</t>
  </si>
  <si>
    <t>Capacità = litri 1500 D x H = 1,10 x 1,70.</t>
  </si>
  <si>
    <t>13.13.81.6</t>
  </si>
  <si>
    <t>Capacità = litri 2000 D x H = 1,10 x 2,45.</t>
  </si>
  <si>
    <t>13.13.81.7</t>
  </si>
  <si>
    <t>13.13.90.0</t>
  </si>
  <si>
    <t>13.13.90.1</t>
  </si>
  <si>
    <t>13.13.90.2</t>
  </si>
  <si>
    <t>Quota aggiuntiva per peso complessivo serbatoi.</t>
  </si>
  <si>
    <t>13.13.91.0</t>
  </si>
  <si>
    <t>13.13.91.1</t>
  </si>
  <si>
    <t>Cilindrico Orizzontale C = 1.000 - D x L = 100 x 150.</t>
  </si>
  <si>
    <t>13.13.91.2</t>
  </si>
  <si>
    <t>Cilindrico Orizzontale C = 2.000 - D x L = 130 x 180.</t>
  </si>
  <si>
    <t>13.13.91.3</t>
  </si>
  <si>
    <t>Cilindrico Orizzontale C = 3.000 - D x L = 160 x 200.</t>
  </si>
  <si>
    <t>13.13.91.4</t>
  </si>
  <si>
    <t>Cilindrico Orizzontale C = 5.000 - D x L = 190 x 240.</t>
  </si>
  <si>
    <t>13.13.91.5</t>
  </si>
  <si>
    <t>Cilindrico Orizzontale C = 10.000 - D x L = 220 x 350.</t>
  </si>
  <si>
    <t>13.13.92.0</t>
  </si>
  <si>
    <t>13.13.92.1</t>
  </si>
  <si>
    <t>C = 3.000 - La x H x Lu = 125 x 190 x 161.</t>
  </si>
  <si>
    <t>13.13.92.2</t>
  </si>
  <si>
    <t>C = 5.000 - La x H x Lu = 160 x 240 x 180.</t>
  </si>
  <si>
    <t>13.13.92.3</t>
  </si>
  <si>
    <t>C = 10.000 - La x H x Lu = 210 x 245 x 250.</t>
  </si>
  <si>
    <t>13.13.92.4</t>
  </si>
  <si>
    <t>C = 13.000 - La x H x Lu = 250 x 215 x 341.</t>
  </si>
  <si>
    <t>13.13.92.5</t>
  </si>
  <si>
    <t>C = 15.000 - La x H x Lu = 250 x 245 x 341.</t>
  </si>
  <si>
    <t>13.13.92.6</t>
  </si>
  <si>
    <t>C = 20.000 - La x H x Lu = 250 x 290 x 341.</t>
  </si>
  <si>
    <t>13.13.92.7</t>
  </si>
  <si>
    <t>Vetrificazione interna per serbatoi fino a 10.000 litri.</t>
  </si>
  <si>
    <t>13.13.92.8</t>
  </si>
  <si>
    <t>Vetrificazione interna per serbatoi oltre 10.000 litri e fino a 20.000 litri.</t>
  </si>
  <si>
    <t>13.13.92.9</t>
  </si>
  <si>
    <t>Rinforzo strutturale della copertura per serbatoi fino a 10.000 litri.</t>
  </si>
  <si>
    <t>13.13.92.10</t>
  </si>
  <si>
    <t>Rinforzo strutturale della copertura per serbatoi oltre 10.000 litri e fino a 20.000 litri.</t>
  </si>
  <si>
    <t>13.13.93.0</t>
  </si>
  <si>
    <t>13.13.93.1</t>
  </si>
  <si>
    <t>Accessorio costituito da filtro, tubo di ingresso e tubo di aspirazione.</t>
  </si>
  <si>
    <t>13.13.93.2</t>
  </si>
  <si>
    <t>Accessorio costituito da centralina con elettropompa.</t>
  </si>
  <si>
    <t>13.13.100.0</t>
  </si>
  <si>
    <t>13.13.100.1</t>
  </si>
  <si>
    <t>Capacità = litri 750 PN = 6.</t>
  </si>
  <si>
    <t>13.13.100.2</t>
  </si>
  <si>
    <t>Capacità = litri 1000 PN = 6.</t>
  </si>
  <si>
    <t>13.13.100.3</t>
  </si>
  <si>
    <t>Capacità = litri 300 PN = 8.</t>
  </si>
  <si>
    <t>13.13.100.4</t>
  </si>
  <si>
    <t>Capacità = litri 500 PN = 8.</t>
  </si>
  <si>
    <t>13.13.100.5</t>
  </si>
  <si>
    <t>Capacità = litri 750 PN = 8.</t>
  </si>
  <si>
    <t>13.13.100.6</t>
  </si>
  <si>
    <t>Capacità = litri 1000 PN = 8.</t>
  </si>
  <si>
    <t>13.13.100.7</t>
  </si>
  <si>
    <t>Capacità = litri 500 PN = 12.</t>
  </si>
  <si>
    <t>13.13.110.0</t>
  </si>
  <si>
    <t>13.13.110.1</t>
  </si>
  <si>
    <t>Capacità = litri 2000 PN = 6.</t>
  </si>
  <si>
    <t>13.13.110.2</t>
  </si>
  <si>
    <t>Capacità = litri 2500 PN = 6.</t>
  </si>
  <si>
    <t>13.13.110.3</t>
  </si>
  <si>
    <t>Capacità = litri 3000 PN = 6.</t>
  </si>
  <si>
    <t>13.13.110.4</t>
  </si>
  <si>
    <t>Capacità = litri 4000 PN = 6.</t>
  </si>
  <si>
    <t>13.13.110.5</t>
  </si>
  <si>
    <t>Capacità = litri 5000 PN = 6.</t>
  </si>
  <si>
    <t>13.13.110.6</t>
  </si>
  <si>
    <t>Capacità = litri 1500 PN = 8.</t>
  </si>
  <si>
    <t>13.13.110.7</t>
  </si>
  <si>
    <t>Capacità = litri 2000 PN = 8.</t>
  </si>
  <si>
    <t>13.13.110.8</t>
  </si>
  <si>
    <t>Capacità = litri 2500 PN = 8.</t>
  </si>
  <si>
    <t>13.13.110.9</t>
  </si>
  <si>
    <t>Capacità = litri 3000 PN = 8.</t>
  </si>
  <si>
    <t>13.13.110.10</t>
  </si>
  <si>
    <t>Capacità = litri 4000 PN = 8.</t>
  </si>
  <si>
    <t>13.13.110.11</t>
  </si>
  <si>
    <t>Capacità = litri 5000 PN = 8.</t>
  </si>
  <si>
    <t>13.13.110.12</t>
  </si>
  <si>
    <t>Capacità = litri 750 PN = 12.</t>
  </si>
  <si>
    <t>13.13.110.13</t>
  </si>
  <si>
    <t>Capacità = litri 1000 PN = 12.</t>
  </si>
  <si>
    <t>13.13.110.14</t>
  </si>
  <si>
    <t>Capacità = litri 1500 PN = 12.</t>
  </si>
  <si>
    <t>13.13.110.15</t>
  </si>
  <si>
    <t>Capacità = litri 2000 PN = 12.</t>
  </si>
  <si>
    <t>13.13.110.16</t>
  </si>
  <si>
    <t>Capacità = litri 2500 PN = 12.</t>
  </si>
  <si>
    <t>13.13.110.17</t>
  </si>
  <si>
    <t>Capacità = litri 3000 PN = 12.</t>
  </si>
  <si>
    <t>13.13.110.18</t>
  </si>
  <si>
    <t>Capacità = litri 4000 PN = 12.</t>
  </si>
  <si>
    <t>13.13.110.19</t>
  </si>
  <si>
    <t>Capacità = litri 5000 PN = 12.</t>
  </si>
  <si>
    <t>13.13.120.0</t>
  </si>
  <si>
    <t>13.13.120.1</t>
  </si>
  <si>
    <t>Accessorio caricamento aria con compressore.</t>
  </si>
  <si>
    <t>13.13.120.2</t>
  </si>
  <si>
    <t>Accessorio caricamento aria da rete aria compressa.</t>
  </si>
  <si>
    <t>13.13.121.0</t>
  </si>
  <si>
    <t>13.13.121.1</t>
  </si>
  <si>
    <t>Q = 1,0/2,0/4,0 - H = 4,2/3,6/2,1 - P = kW 0,55.</t>
  </si>
  <si>
    <t>13.13.121.2</t>
  </si>
  <si>
    <t>Q = 1,0/2,0/4,0 - H =5,0/4,4/2,5 - P = kW 0,75.</t>
  </si>
  <si>
    <t>13.13.121.3</t>
  </si>
  <si>
    <t>Q = 1,0/2,0/4,0 - H =6,1/5,4/3,0 - P = kW 0,90.</t>
  </si>
  <si>
    <t>13.13.121.4</t>
  </si>
  <si>
    <t>Q = 1,8/3,5/6,0 - H =4,7/3,7/2,2 - P = kW 0,75.</t>
  </si>
  <si>
    <t>13.13.121.5</t>
  </si>
  <si>
    <t>Q = 1,8/3,5/6,0 - H =6,4/5,1/3,0 - P = kW 1,1.</t>
  </si>
  <si>
    <t>13.13.121.6</t>
  </si>
  <si>
    <t>Q = 1,8/3,5/6,0 - H =8,4/6,5/3,5 - P = kW 1,5.</t>
  </si>
  <si>
    <t>13.13.121.7</t>
  </si>
  <si>
    <t>Q = 3,0/6,0/9,0 - H =3,7/2,7/1,1 - P = kW 0,75.</t>
  </si>
  <si>
    <t>13.13.121.8</t>
  </si>
  <si>
    <t>Q = 3,0/6,0/9,0 - H =5,2/3,7/1,5 - P = kW 1,1.</t>
  </si>
  <si>
    <t>13.13.121.9</t>
  </si>
  <si>
    <t>Q = 3,0/6,0/9,0 - H =6,8/4,7/1,8 - P = kW 1,5.</t>
  </si>
  <si>
    <t>13.13.121.10</t>
  </si>
  <si>
    <t>Q = 3,0/6,0/9,0 - H =10,0/7,0/2,1 - P = kW 2,2.</t>
  </si>
  <si>
    <t>13.13.121.11</t>
  </si>
  <si>
    <t xml:space="preserve"> Interruttore a galleggiante.</t>
  </si>
  <si>
    <t>13.13.122.0</t>
  </si>
  <si>
    <t>13.13.122.1</t>
  </si>
  <si>
    <t>Attacco 1", per elettropompe monofasi.</t>
  </si>
  <si>
    <t>13.13.122.2</t>
  </si>
  <si>
    <t>Attacco 1" 1/4, per elettropompe monofasi e trifasi.</t>
  </si>
  <si>
    <t>13.13.130.0</t>
  </si>
  <si>
    <t>13.13.130.1</t>
  </si>
  <si>
    <t>Q = 0/1,0/2,5 H = 4,0/2,9/1,5 P = 0,44.</t>
  </si>
  <si>
    <t>13.13.130.2</t>
  </si>
  <si>
    <t>Q = 0/1,0/2,5 H = 5,0/3,8/2,3 P = 0,59.</t>
  </si>
  <si>
    <t>13.13.130.3</t>
  </si>
  <si>
    <t>Q = 0/2,0/3,5 H = 5,2/3,5/2,3 P = 0,74.</t>
  </si>
  <si>
    <t>13.13.140.0</t>
  </si>
  <si>
    <t>13.13.140.1</t>
  </si>
  <si>
    <t>Q = 0/ 3/ 6 H =5,2/4,0/2,7 P = 2 x 0,74.</t>
  </si>
  <si>
    <t>13.13.140.2</t>
  </si>
  <si>
    <t>Q = 0/ 4/ 9 H = 6,2/5,3/3,8 P = 2 x 1,10.</t>
  </si>
  <si>
    <t>13.13.140.3</t>
  </si>
  <si>
    <t>Q = 0/ 7/14 H = 6,3/5,2/3,4 P = 2 x 1,83.</t>
  </si>
  <si>
    <t>13.13.150.0</t>
  </si>
  <si>
    <t>13.13.150.1</t>
  </si>
  <si>
    <t>Q = 0/ 5/10 H = 4,2/3,5/1,8 P = 2 x 0,74.</t>
  </si>
  <si>
    <t>13.13.150.2</t>
  </si>
  <si>
    <t>Q = 0/ 6/12 H = 5,2/4,4/2,2 P = 2 x 1,10.</t>
  </si>
  <si>
    <t>13.13.150.3</t>
  </si>
  <si>
    <t>Q = 0/ 6/12 H = 6,2/5,5/3,3 P = 2 x 1,83.</t>
  </si>
  <si>
    <t>13.13.150.4</t>
  </si>
  <si>
    <t>Q = 0/ 9/18 H = 6,4/5,5/3,5 P = 2 x 2,20.</t>
  </si>
  <si>
    <t>13.13.150.5</t>
  </si>
  <si>
    <t>Q = 0/10/20 H = 7,4/6,5/3,5 P = 2 x 3,00.</t>
  </si>
  <si>
    <t>13.13.150.6</t>
  </si>
  <si>
    <t>Q = 0/10/20 H = 9,6/8,8/6,0 P = 2 x 4,00.</t>
  </si>
  <si>
    <t>13.13.160.0</t>
  </si>
  <si>
    <t>13.13.160.1</t>
  </si>
  <si>
    <t>Q = 0/ 8/15 H = 4,2/3,6/2,0 P = 3 x 0,74.</t>
  </si>
  <si>
    <t>13.13.160.2</t>
  </si>
  <si>
    <t>Q = 0/ 9/18 H = 5,2/4,5/2,3 P = 3 x 1,10.</t>
  </si>
  <si>
    <t>13.13.160.3</t>
  </si>
  <si>
    <t>Q = 0/ 9/18 H = 6,2/5,5/3,3 P = 3 x 1,83.</t>
  </si>
  <si>
    <t>13.13.160.4</t>
  </si>
  <si>
    <t>Q = 0/14/27 H = 6,4/5,6/3,5 P = 3 x 2,20.</t>
  </si>
  <si>
    <t>13.13.160.5</t>
  </si>
  <si>
    <t>Q = 0/15/30 H = 7,4/6,6/3,4 P = 3 x 3,00.</t>
  </si>
  <si>
    <t>13.13.160.6</t>
  </si>
  <si>
    <t>Q = 0/15/30 H = 9,6/8,9/5,8 P = 3 x 4,00.</t>
  </si>
  <si>
    <t>13.13.160.7</t>
  </si>
  <si>
    <t>Q = 0/36/72 H = 8,0/7,4/5,2 P = 3 x 5,50.</t>
  </si>
  <si>
    <t>13.13.160.8</t>
  </si>
  <si>
    <t>Q = 0/36/72 H = 9,4/8,8/7,0 P = 3 x 7,35.</t>
  </si>
  <si>
    <t>13.13.180.0</t>
  </si>
  <si>
    <t>13.13.180.1</t>
  </si>
  <si>
    <t>Q = 2,4/ 4,8/ 7,2 H=4,0/3,6/2,9 P=2x 1,0+1,0.</t>
  </si>
  <si>
    <t>13.13.180.2</t>
  </si>
  <si>
    <t>Q = 2,4/ 4,8/ 7,2 H=5,2/4,7/3,9 P=2x 1,5+1,5.</t>
  </si>
  <si>
    <t>13.13.180.3</t>
  </si>
  <si>
    <t>Q = 4,8/ 9,6/ 14,4 H=6,1/5,0/3,3 P=2x 2,0+2,0.</t>
  </si>
  <si>
    <t>13.13.180.4</t>
  </si>
  <si>
    <t>Q = 9,6/14,4/ 24,0 H=4,6/4,4/4,1 P=2x 4,0+1,5.</t>
  </si>
  <si>
    <t>13.13.180.5</t>
  </si>
  <si>
    <t>Q = 9,6/14,4/ 24,0 H=6,4/5,9/4,3 P=2x 4,0+4,0.</t>
  </si>
  <si>
    <t>13.13.180.6</t>
  </si>
  <si>
    <t>Q = 9,6/14,4/ 24,0 H=7,6/7,0/5,5 P=2x 5,5+4,0.</t>
  </si>
  <si>
    <t>13.13.180.7</t>
  </si>
  <si>
    <t>Q = 18,0/30,0/ 42,0 H=3,6/3,2/2,5 P=2x 4,0+1,0.</t>
  </si>
  <si>
    <t>13.13.180.8</t>
  </si>
  <si>
    <t>Q = 18,0/30,0/ 48,0 H=4,4/4,0/3,2 P=2x 5,5+1,5.</t>
  </si>
  <si>
    <t>13.13.180.9</t>
  </si>
  <si>
    <t>Q = 18,0/30,0/ 48,0 H=5,2/4,9/4,0 P=2x 7,5+1,5.</t>
  </si>
  <si>
    <t>13.13.180.10</t>
  </si>
  <si>
    <t>Q = 18,0/30,0/ 48,0 H=5,9/5,6/4,7 P=2x 8,5+2,0.</t>
  </si>
  <si>
    <t>13.13.180.11</t>
  </si>
  <si>
    <t>Q = 42,0/60,0/ 72,0 H=3,4/3,0/2,5 P=2x 5,5+1,5.</t>
  </si>
  <si>
    <t>13.13.180.12</t>
  </si>
  <si>
    <t>Q = 42,0/60,0/ 72,0 H=4,7/4,1/3,3 P=2x 8,5+2,0.</t>
  </si>
  <si>
    <t>13.13.180.13</t>
  </si>
  <si>
    <t>Q = 42,0/60,0/ 72,0 H=5,3/4,8/4,2 P=2x10,0+2,0.</t>
  </si>
  <si>
    <t>13.13.180.14</t>
  </si>
  <si>
    <t>Q = 60,0/84,0/120,0 H=3,1/2,9/2,2 P=2x 7,5+1,5.</t>
  </si>
  <si>
    <t>13.13.180.15</t>
  </si>
  <si>
    <t>Q = 60,0/84,0/120,0 H=3,5/3,3/2,7 P=2x10,0+1,5.</t>
  </si>
  <si>
    <t>13.13.180.16</t>
  </si>
  <si>
    <t>Q = 60,0/84,0/120,0 H=4,9/4,5/3,5 P=2x13,5+2,0.</t>
  </si>
  <si>
    <t>13.13.180.17</t>
  </si>
  <si>
    <t>Q = 60,0/84,0/120,0 H=5,6/5,2/4,1 P=2x17,0+2,0.</t>
  </si>
  <si>
    <t>13.13.180.18</t>
  </si>
  <si>
    <t>Q = 60,0/84,0/120,0 H=6,9/6,5/5,4 P=2x20,0+5,5.</t>
  </si>
  <si>
    <t>13.13.180.19</t>
  </si>
  <si>
    <t>Voltmetro con commutatore per fasi.</t>
  </si>
  <si>
    <t>13.13.180.20</t>
  </si>
  <si>
    <t>Amperometro per ciascuna elettropompa.</t>
  </si>
  <si>
    <t>13.13.180.21</t>
  </si>
  <si>
    <t>Sonda per livello minimo.</t>
  </si>
  <si>
    <t>13.13.190.0</t>
  </si>
  <si>
    <t>13.13.190.1</t>
  </si>
  <si>
    <t>Q = 3,6/ 7,2/ 11 H=4,2/3,6/2,8 P=3x 1,0+1,0.</t>
  </si>
  <si>
    <t>13.13.190.2</t>
  </si>
  <si>
    <t>Q = 3,6/ 7,2/ 11 H=5,2/4,7/3,9 P=3x 1,5+1,5.</t>
  </si>
  <si>
    <t>13.13.190.3</t>
  </si>
  <si>
    <t>Q = 7,2/ 14,4/ 22 H=6,1/5,0/3,1 P=3x 2,0+2,0.</t>
  </si>
  <si>
    <t>13.13.190.4</t>
  </si>
  <si>
    <t>Q = 14,4/ 21,6/ 36 H=4,6/4,4/4,1 P=3x 4,0+1,5.</t>
  </si>
  <si>
    <t>13.13.190.5</t>
  </si>
  <si>
    <t>Q = 14,4/ 21,6/ 36 H=6,4/5,9/4,3 P=3x 4,0+2,0.</t>
  </si>
  <si>
    <t>13.13.190.6</t>
  </si>
  <si>
    <t>Q = 14,4/ 21,6/ 36 H=7,6/7,0/5,5 P=3x 5,5+4,0.</t>
  </si>
  <si>
    <t>13.13.190.7</t>
  </si>
  <si>
    <t>Q = 27,0/ 45,0/ 63 H=3,6/3,2/2,5 P=3x 4,0+1,0.</t>
  </si>
  <si>
    <t>13.13.190.8</t>
  </si>
  <si>
    <t>Q = 27,0/ 45,0/ 72 H=4,4/4,0/3,2 P=3x 5,5+1,5.</t>
  </si>
  <si>
    <t>13.13.190.9</t>
  </si>
  <si>
    <t>Q = 27,0/ 45,0/ 72 H=5,2/4,9/4,0 P=3x 7,5+1,5.</t>
  </si>
  <si>
    <t>13.13.190.10</t>
  </si>
  <si>
    <t>Q = 27,0/ 45,0/ 72 H=5,9/5,6/4,7 P=3x 8,5+2,5.</t>
  </si>
  <si>
    <t>13.13.190.11</t>
  </si>
  <si>
    <t>Q = 63,0/ 90,0/108 H=3,4/3,0/2,5 P=3x 5,5+1,5.</t>
  </si>
  <si>
    <t>13.13.190.12</t>
  </si>
  <si>
    <t>Q = 63,0/ 90,0/108 H=4,7/4,1/3,3 P=3x 8,5+2,0.</t>
  </si>
  <si>
    <t>13.13.190.13</t>
  </si>
  <si>
    <t>Q = 63,0/ 90,0/108 H=5,3/4,8/4,2 P=3x10,0+2,0.</t>
  </si>
  <si>
    <t>13.13.190.14</t>
  </si>
  <si>
    <t>Q = 90,0/126,0/180 H=3,1/2,9/2,2 P=3x 7,5+1,5.</t>
  </si>
  <si>
    <t>13.13.190.15</t>
  </si>
  <si>
    <t>Q = 90,0/126,0/180 H=3,5/3,3/2,7 P=3x10,0+1,5.</t>
  </si>
  <si>
    <t>13.13.190.16</t>
  </si>
  <si>
    <t>Q = 90,0/126,0/180 H=4,9/4,5/3,5 P=3x13,5+2,0.</t>
  </si>
  <si>
    <t>13.13.190.17</t>
  </si>
  <si>
    <t>Q = 90,0/126,0/180 H=5,6/5,2/4,1 P=3x17,0+2,0.</t>
  </si>
  <si>
    <t>13.13.190.18</t>
  </si>
  <si>
    <t>Q = 90,0/126,0/180 H=6,9/6,5/5,4 P=3x20,0+5,5.</t>
  </si>
  <si>
    <t>13.13.190.19</t>
  </si>
  <si>
    <t>13.13.190.20</t>
  </si>
  <si>
    <t>13.13.190.21</t>
  </si>
  <si>
    <t>13.14.10.0</t>
  </si>
  <si>
    <t>13.14.10.1</t>
  </si>
  <si>
    <t>DN 15 (1/2") Q = 1,5.</t>
  </si>
  <si>
    <t>13.14.10.2</t>
  </si>
  <si>
    <t>DN 20 (3/4") Q = 2,5.</t>
  </si>
  <si>
    <t>13.14.10.3</t>
  </si>
  <si>
    <t>DN 25 (1") Q = 4,0.</t>
  </si>
  <si>
    <t>13.14.10.4</t>
  </si>
  <si>
    <t>DN 32 (1"1/4) Q = 6,0.</t>
  </si>
  <si>
    <t>13.14.10.5</t>
  </si>
  <si>
    <t>DN 40 (1"1/2) Q = 12.</t>
  </si>
  <si>
    <t>13.14.10.6</t>
  </si>
  <si>
    <t>DN 50 (2") Q = 15.</t>
  </si>
  <si>
    <t>13.14.20.0</t>
  </si>
  <si>
    <t>13.14.20.1</t>
  </si>
  <si>
    <t>DN 20 (3/4") Q = 3,0.</t>
  </si>
  <si>
    <t>13.14.20.2</t>
  </si>
  <si>
    <t>13.14.20.3</t>
  </si>
  <si>
    <t>13.14.20.4</t>
  </si>
  <si>
    <t>DN 40 (1"1/2) Q = 9.0.</t>
  </si>
  <si>
    <t>13.14.20.5</t>
  </si>
  <si>
    <t>13.14.30.0</t>
  </si>
  <si>
    <t>13.14.30.1</t>
  </si>
  <si>
    <t>DN 20 (3/4") Q = 3,5.</t>
  </si>
  <si>
    <t>13.14.30.2</t>
  </si>
  <si>
    <t>DN 25 (1") Q = 4,5.</t>
  </si>
  <si>
    <t>13.14.30.3</t>
  </si>
  <si>
    <t>DN 32 (1"1/4) Q = 5,0.</t>
  </si>
  <si>
    <t>13.14.30.4</t>
  </si>
  <si>
    <t>13.14.30.5</t>
  </si>
  <si>
    <t>DN 50 (2") Q = 12.</t>
  </si>
  <si>
    <t>13.14.30.6</t>
  </si>
  <si>
    <t>DN 65 (2"1/2) Q = 22.</t>
  </si>
  <si>
    <t>13.14.40.0</t>
  </si>
  <si>
    <t>13.14.40.1</t>
  </si>
  <si>
    <t>DN 20 (3/4") Q = 3.5.</t>
  </si>
  <si>
    <t>13.14.40.2</t>
  </si>
  <si>
    <t>13.14.40.3</t>
  </si>
  <si>
    <t>13.14.40.4</t>
  </si>
  <si>
    <t>DN 40 (1"1/2) Q = 9,0.</t>
  </si>
  <si>
    <t>13.14.40.5</t>
  </si>
  <si>
    <t>13.14.40.6</t>
  </si>
  <si>
    <t>13.14.50.0</t>
  </si>
  <si>
    <t>13.14.50.1</t>
  </si>
  <si>
    <t>DN 20 (3/4") Q = 3.</t>
  </si>
  <si>
    <t>13.14.50.2</t>
  </si>
  <si>
    <t>DN 25 (1") Q = 5.</t>
  </si>
  <si>
    <t>13.14.50.3</t>
  </si>
  <si>
    <t>DN 32 (1"1/4) Q = 6.</t>
  </si>
  <si>
    <t>13.14.50.4</t>
  </si>
  <si>
    <t>DN 40 (1"1/2) Q = 10.</t>
  </si>
  <si>
    <t>13.14.50.5</t>
  </si>
  <si>
    <t>13.14.50.6</t>
  </si>
  <si>
    <t>DN 65 (2"1/2) Q = 25.</t>
  </si>
  <si>
    <t>13.14.50.7</t>
  </si>
  <si>
    <t>DN 80 (3") Q = 30.</t>
  </si>
  <si>
    <t>13.14.50.8</t>
  </si>
  <si>
    <t>DN 100 (4") Q = 50.</t>
  </si>
  <si>
    <t>13.14.60.0</t>
  </si>
  <si>
    <t>13.14.60.1</t>
  </si>
  <si>
    <t>13.14.60.2</t>
  </si>
  <si>
    <t>DN 80 (3") Q = 35.</t>
  </si>
  <si>
    <t>13.14.60.3</t>
  </si>
  <si>
    <t>13.14.60.4</t>
  </si>
  <si>
    <t>DN 125 (5") Q = 70.</t>
  </si>
  <si>
    <t>13.14.60.5</t>
  </si>
  <si>
    <t>DN 150 (6") Q = 100.</t>
  </si>
  <si>
    <t>13.14.60.6</t>
  </si>
  <si>
    <t>DN 200 (8") Q = 160.</t>
  </si>
  <si>
    <t>13.14.70.0</t>
  </si>
  <si>
    <t>13.14.70.1</t>
  </si>
  <si>
    <t>DN 25 (1") Q = 0,6.</t>
  </si>
  <si>
    <t>13.14.70.2</t>
  </si>
  <si>
    <t>DN 25 (1") Q = 1,0.</t>
  </si>
  <si>
    <t>13.14.70.3</t>
  </si>
  <si>
    <t>DN 25 (1") Q = 2,0.</t>
  </si>
  <si>
    <t>13.14.70.4</t>
  </si>
  <si>
    <t>DN 25 (1") Q = 3,5.</t>
  </si>
  <si>
    <t>13.14.70.5</t>
  </si>
  <si>
    <t>DN 40 (1"1/2) Q = 5,0.</t>
  </si>
  <si>
    <t>13.14.80.0</t>
  </si>
  <si>
    <t>13.14.80.1</t>
  </si>
  <si>
    <t>DN 32 (1"1/4) Q = 5.</t>
  </si>
  <si>
    <t>13.14.80.2</t>
  </si>
  <si>
    <t>13.14.80.3</t>
  </si>
  <si>
    <t>DN 50 (2") Q = 20.</t>
  </si>
  <si>
    <t>13.14.80.4</t>
  </si>
  <si>
    <t>DN 65 (2"1/2) Q = 30.</t>
  </si>
  <si>
    <t>13.14.80.5</t>
  </si>
  <si>
    <t>DN 65 (2"1/2) Q = 40.</t>
  </si>
  <si>
    <t>13.14.80.6</t>
  </si>
  <si>
    <t>DN 80 (3") Q = 50.</t>
  </si>
  <si>
    <t>13.14.80.7</t>
  </si>
  <si>
    <t>DN 100 (4") Q = 60.</t>
  </si>
  <si>
    <t>13.14.80.8</t>
  </si>
  <si>
    <t>DN 100 (4") Q = 80.</t>
  </si>
  <si>
    <t>13.14.80.9</t>
  </si>
  <si>
    <t>DN 100 (4") Q = 100.</t>
  </si>
  <si>
    <t>13.14.90</t>
  </si>
  <si>
    <t>13.14.100.0</t>
  </si>
  <si>
    <t>13.14.100.1</t>
  </si>
  <si>
    <t>13.14.100.2</t>
  </si>
  <si>
    <t>13.14.100.3</t>
  </si>
  <si>
    <t>13.14.100.4</t>
  </si>
  <si>
    <t>13.14.100.5</t>
  </si>
  <si>
    <t>DN 25 (1") Q = 5,0.</t>
  </si>
  <si>
    <t>13.14.110.0</t>
  </si>
  <si>
    <t>13.14.110.1</t>
  </si>
  <si>
    <t>13.14.110.2</t>
  </si>
  <si>
    <t>13.14.110.3</t>
  </si>
  <si>
    <t>13.14.110.4</t>
  </si>
  <si>
    <t>13.14.110.5</t>
  </si>
  <si>
    <t>13.14.110.6</t>
  </si>
  <si>
    <t>13.14.110.7</t>
  </si>
  <si>
    <t>DN 80 (4") Q = 60.</t>
  </si>
  <si>
    <t>13.14.110.8</t>
  </si>
  <si>
    <t>13.14.110.9</t>
  </si>
  <si>
    <t>13.14.120.0</t>
  </si>
  <si>
    <t>13.14.120.1</t>
  </si>
  <si>
    <t>DN 25 (1") Q = 1,5 C = 50.</t>
  </si>
  <si>
    <t>13.14.120.2</t>
  </si>
  <si>
    <t>DN 25 (1") Q = 2,0 C = 70.</t>
  </si>
  <si>
    <t>13.14.120.3</t>
  </si>
  <si>
    <t>DN 25 (1") Q = 2,2 C = 115.</t>
  </si>
  <si>
    <t>13.14.130.0</t>
  </si>
  <si>
    <t>13.14.130.1</t>
  </si>
  <si>
    <t>13.14.130.2</t>
  </si>
  <si>
    <t>13.14.130.3</t>
  </si>
  <si>
    <t>13.14.140.0</t>
  </si>
  <si>
    <t>13.14.140.1</t>
  </si>
  <si>
    <t>13.14.140.2</t>
  </si>
  <si>
    <t>DN 25 (1") Q = 2,2 C = 200.</t>
  </si>
  <si>
    <t>13.14.140.3</t>
  </si>
  <si>
    <t>DN 25 (1") Q = 2,5 C = 300.</t>
  </si>
  <si>
    <t>13.14.140.4</t>
  </si>
  <si>
    <t>DN 40 (1"1/2) Q = 2,0 C = 300.</t>
  </si>
  <si>
    <t>13.14.140.5</t>
  </si>
  <si>
    <t>DN 40 (1"1/2) Q = 3,5 C = 520.</t>
  </si>
  <si>
    <t>13.14.140.6</t>
  </si>
  <si>
    <t>DN 40 (1"1/2) Q = 4,4 C = 600.</t>
  </si>
  <si>
    <t>13.14.140.7</t>
  </si>
  <si>
    <t>DN 40 (1"1/2) Q = 6,0 C = 750.</t>
  </si>
  <si>
    <t>13.14.140.8</t>
  </si>
  <si>
    <t>DN 40 (1"1/2) Q = 8,0 C = 900.</t>
  </si>
  <si>
    <t>13.14.140.9</t>
  </si>
  <si>
    <t>DN 40 (1"1/2) Q = 9,0 C = 1050.</t>
  </si>
  <si>
    <t>13.14.140.10</t>
  </si>
  <si>
    <t>DN 40 (1"1/2) Q = 10,0 C = 1400.</t>
  </si>
  <si>
    <t>13.14.140.11</t>
  </si>
  <si>
    <t>DN 40 (1"1/2) Q = 11,0 C = 1600.</t>
  </si>
  <si>
    <t>13.14.140.12</t>
  </si>
  <si>
    <t>DN 50 (2") Q = 15 C = 2850.</t>
  </si>
  <si>
    <t>13.14.140.13</t>
  </si>
  <si>
    <t>DN 50 (2") Q = 18 C = 3900.</t>
  </si>
  <si>
    <t>13.14.140.14</t>
  </si>
  <si>
    <t>DN 65 (2"1/2) Q = 25 C = 4800.</t>
  </si>
  <si>
    <t>13.14.140.15</t>
  </si>
  <si>
    <t>DN 65 (2"1/2) Q = 30 C = 5800.</t>
  </si>
  <si>
    <t>13.14.140.16</t>
  </si>
  <si>
    <t>DN 80 (3") Q = 40 C = 7000.</t>
  </si>
  <si>
    <t>13.14.140.17</t>
  </si>
  <si>
    <t>DN 80 (3") Q = 50 C = 8300.</t>
  </si>
  <si>
    <t>13.14.140.18</t>
  </si>
  <si>
    <t>Dispositivo di autodisinfezione per addolcitori di diametro nominale fino al DN 40 (1"1/2).</t>
  </si>
  <si>
    <t>13.14.140.19</t>
  </si>
  <si>
    <t>Dispositivo di autodisinfezione per addolcitori di diametro nominale oltre DN 40 (1"1/2).</t>
  </si>
  <si>
    <t>13.14.150.0</t>
  </si>
  <si>
    <t>13.14.150.1</t>
  </si>
  <si>
    <t>13.14.150.2</t>
  </si>
  <si>
    <t>13.14.150.3</t>
  </si>
  <si>
    <t>13.14.150.4</t>
  </si>
  <si>
    <t>13.14.150.5</t>
  </si>
  <si>
    <t>13.14.150.6</t>
  </si>
  <si>
    <t>DN 40 (1"1/2) Q = 4,0 C = 600.</t>
  </si>
  <si>
    <t>13.14.150.7</t>
  </si>
  <si>
    <t>13.14.150.8</t>
  </si>
  <si>
    <t>13.14.150.9</t>
  </si>
  <si>
    <t>13.14.150.10</t>
  </si>
  <si>
    <t>13.14.150.11</t>
  </si>
  <si>
    <t>13.14.150.12</t>
  </si>
  <si>
    <t>DN 50 (2") Q = 15,0 C = 2850.</t>
  </si>
  <si>
    <t>13.14.150.13</t>
  </si>
  <si>
    <t>DN 50 (2") Q = 18,0 C = 3900.</t>
  </si>
  <si>
    <t>13.14.150.14</t>
  </si>
  <si>
    <t>DN 65 (2"1/2) Q = 25,0 C = 4800.</t>
  </si>
  <si>
    <t>13.14.150.15</t>
  </si>
  <si>
    <t>DN 65 (2"1/2) Q = 30,0 C = 5800.</t>
  </si>
  <si>
    <t>13.14.150.16</t>
  </si>
  <si>
    <t>DN 80 (3") Q = 40,0 C = 6000.</t>
  </si>
  <si>
    <t>13.14.150.17</t>
  </si>
  <si>
    <t>DN 80 (3") Q = 50,0 C = 8000.</t>
  </si>
  <si>
    <t>13.14.150.18</t>
  </si>
  <si>
    <t>13.14.150.19</t>
  </si>
  <si>
    <t>13.14.160.0</t>
  </si>
  <si>
    <t>13.14.160.1</t>
  </si>
  <si>
    <t>DN 25 (1") Q = 2,2 C = 70.</t>
  </si>
  <si>
    <t>13.14.160.2</t>
  </si>
  <si>
    <t>13.14.160.3</t>
  </si>
  <si>
    <t>13.14.160.4</t>
  </si>
  <si>
    <t>13.14.160.5</t>
  </si>
  <si>
    <t>13.14.160.6</t>
  </si>
  <si>
    <t>13.14.160.7</t>
  </si>
  <si>
    <t>13.14.160.8</t>
  </si>
  <si>
    <t>13.14.160.9</t>
  </si>
  <si>
    <t>13.14.160.10</t>
  </si>
  <si>
    <t>13.14.160.11</t>
  </si>
  <si>
    <t>13.14.160.12</t>
  </si>
  <si>
    <t>13.14.160.13</t>
  </si>
  <si>
    <t>13.14.160.14</t>
  </si>
  <si>
    <t>13.14.160.15</t>
  </si>
  <si>
    <t>13.14.160.16</t>
  </si>
  <si>
    <t>13.14.160.17</t>
  </si>
  <si>
    <t>13.14.160.18</t>
  </si>
  <si>
    <t>Dispositivo di autodisinfezione per ogni colonna per addolcitori di diametro nominale fino al DN 40 (1"1/2).</t>
  </si>
  <si>
    <t>13.14.160.19</t>
  </si>
  <si>
    <t>Dispositivo di autodisinfezione per ogni colonna per addolcitori di diametro nominale oltre il DN 40 (1"1/2).</t>
  </si>
  <si>
    <t>13.14.170.0</t>
  </si>
  <si>
    <t>13.14.170.1</t>
  </si>
  <si>
    <t>DN 15 (1/2") Q = 1,5 V = 40.</t>
  </si>
  <si>
    <t>13.14.170.2</t>
  </si>
  <si>
    <t>DN 20 (3/4") Q = 1,8 V = 175.</t>
  </si>
  <si>
    <t>13.14.170.3</t>
  </si>
  <si>
    <t>DN 25 (1") Q = 2,4 V = 175.</t>
  </si>
  <si>
    <t>13.14.170.4</t>
  </si>
  <si>
    <t>DN 32 (1"1/4) Q = 4,2 V = 400.</t>
  </si>
  <si>
    <t>13.14.170.5</t>
  </si>
  <si>
    <t>DN 40 (1"1/2) Q = 9,0 V = 700.</t>
  </si>
  <si>
    <t>13.14.180.0</t>
  </si>
  <si>
    <t>13.14.180.1</t>
  </si>
  <si>
    <t>13.14.180.2</t>
  </si>
  <si>
    <t>13.14.180.3</t>
  </si>
  <si>
    <t>DN 32 (1"1/4) Q = 7,0.</t>
  </si>
  <si>
    <t>13.14.180.4</t>
  </si>
  <si>
    <t>DN 40 (1"1/2) Q = 10,0.</t>
  </si>
  <si>
    <t>13.14.180.5</t>
  </si>
  <si>
    <t>DN 50 (2") Q = 15,0.</t>
  </si>
  <si>
    <t>13.14.180.6</t>
  </si>
  <si>
    <t>DN 50 (2") Q = 25,0.</t>
  </si>
  <si>
    <t>13.14.180.7</t>
  </si>
  <si>
    <t>DN 65 (2"1/2) Q = 35,0.</t>
  </si>
  <si>
    <t>13.14.180.8</t>
  </si>
  <si>
    <t>DN 80 (3") Q = 60,0.</t>
  </si>
  <si>
    <t>13.14.180.9</t>
  </si>
  <si>
    <t>DN 100 (4") Q = 90,0.</t>
  </si>
  <si>
    <t>13.14.190.0</t>
  </si>
  <si>
    <t>13.14.190.1</t>
  </si>
  <si>
    <t>13.14.190.2</t>
  </si>
  <si>
    <t>13.14.190.3</t>
  </si>
  <si>
    <t>13.14.190.4</t>
  </si>
  <si>
    <t>13.14.190.5</t>
  </si>
  <si>
    <t>Q = 103 - P = 10 (a pistone).</t>
  </si>
  <si>
    <t>13.14.200.0</t>
  </si>
  <si>
    <t>13.14.200.1</t>
  </si>
  <si>
    <t>Centralina per comando a distanza.</t>
  </si>
  <si>
    <t>13.14.200.2</t>
  </si>
  <si>
    <t>Sonda di livello.</t>
  </si>
  <si>
    <t>13.14.200.3</t>
  </si>
  <si>
    <t>Contatore DN 20 (3/4"). Q = 2,5.</t>
  </si>
  <si>
    <t>13.14.200.4</t>
  </si>
  <si>
    <t>Contatore DN 25 (1"). Q = 4,0.</t>
  </si>
  <si>
    <t>13.14.200.5</t>
  </si>
  <si>
    <t>Contatore DN 32 (1"1/4). Q = 7,0.</t>
  </si>
  <si>
    <t>13.14.200.6</t>
  </si>
  <si>
    <t>Contatore DN 40 (1"1/2). Q = 10,0.</t>
  </si>
  <si>
    <t>13.14.200.7</t>
  </si>
  <si>
    <t>Contatore DN 50 (2"). Q = 15,0.</t>
  </si>
  <si>
    <t>13.14.200.8</t>
  </si>
  <si>
    <t>Contatore DN 50 (2"). Q = 25,0.</t>
  </si>
  <si>
    <t>13.14.200.9</t>
  </si>
  <si>
    <t>Contatore DN 65 (2"1/2). Q = 35,0.</t>
  </si>
  <si>
    <t>13.14.200.10</t>
  </si>
  <si>
    <t>Contatore DN 80 (3"). Q = 60,0.</t>
  </si>
  <si>
    <t>13.14.200.11</t>
  </si>
  <si>
    <t>Contatore DN 100 (4"). Q = 90,0.</t>
  </si>
  <si>
    <t>13.14.210.0</t>
  </si>
  <si>
    <t>13.14.210.1</t>
  </si>
  <si>
    <t>C = 100 (con base).</t>
  </si>
  <si>
    <t>13.14.210.2</t>
  </si>
  <si>
    <t>C = 100.</t>
  </si>
  <si>
    <t>13.14.210.3</t>
  </si>
  <si>
    <t>C = 150.</t>
  </si>
  <si>
    <t>13.14.210.4</t>
  </si>
  <si>
    <t>C = 200.</t>
  </si>
  <si>
    <t>13.14.210.5</t>
  </si>
  <si>
    <t>13.14.210.6</t>
  </si>
  <si>
    <t>C = 400.</t>
  </si>
  <si>
    <t>13.14.210.7</t>
  </si>
  <si>
    <t>13.14.210.8</t>
  </si>
  <si>
    <t>C = 700.</t>
  </si>
  <si>
    <t>13.14.210.9</t>
  </si>
  <si>
    <t>13.14.220.0</t>
  </si>
  <si>
    <t>13.14.220.1</t>
  </si>
  <si>
    <t>13.14.220.2</t>
  </si>
  <si>
    <t>DN 32 (1"1/4) Q = 4,0.</t>
  </si>
  <si>
    <t>13.14.220.3</t>
  </si>
  <si>
    <t>DN 40 (1"1/2) Q = 6,0.</t>
  </si>
  <si>
    <t>13.14.220.4</t>
  </si>
  <si>
    <t>13.14.230.0</t>
  </si>
  <si>
    <t>13.14.230.1</t>
  </si>
  <si>
    <t>P = 20.</t>
  </si>
  <si>
    <t>13.14.230.2</t>
  </si>
  <si>
    <t>P = 40.</t>
  </si>
  <si>
    <t>13.14.230.3</t>
  </si>
  <si>
    <t>P = 80.</t>
  </si>
  <si>
    <t>13.14.230.4</t>
  </si>
  <si>
    <t>P = 150.</t>
  </si>
  <si>
    <t>13.14.230.5</t>
  </si>
  <si>
    <t>P = 240.</t>
  </si>
  <si>
    <t>13.14.230.6</t>
  </si>
  <si>
    <t>P = 450.</t>
  </si>
  <si>
    <t>13.15.10.0</t>
  </si>
  <si>
    <t>13.15.10.1</t>
  </si>
  <si>
    <t>DN 10 (3/8") - D x s = 17,2 x 2,00 - P = 0,72.</t>
  </si>
  <si>
    <t>13.15.10.2</t>
  </si>
  <si>
    <t>DN 15 (1/2") - D x s = 21,3 x 2,30 - P = 1,08.</t>
  </si>
  <si>
    <t>13.15.10.3</t>
  </si>
  <si>
    <t>DN 20 (3/4") - D x s = 26,9 x 2,30 - P = 1,39.</t>
  </si>
  <si>
    <t>13.15.10.4</t>
  </si>
  <si>
    <t>DN 25 (1") - D x s = 33,7 x 2,90 - P = 2,20.</t>
  </si>
  <si>
    <t>13.15.10.5</t>
  </si>
  <si>
    <t>DN 32 (1"1/4) - D x s = 42,4 x 2,90 - P = 2,82.</t>
  </si>
  <si>
    <t>13.15.10.6</t>
  </si>
  <si>
    <t>DN 40 (1"1/2) - D x s = 48,3 x 2,90 - P = 3,24.</t>
  </si>
  <si>
    <t>13.15.10.7</t>
  </si>
  <si>
    <t>DN 50 (2") - D x s = 60,3 x 3,20 - P = 4,49.</t>
  </si>
  <si>
    <t>13.15.10.8</t>
  </si>
  <si>
    <t>DN 65 (2"1/2) - D x s = 76,1 x 3,20 - P = 5,73.</t>
  </si>
  <si>
    <t>13.15.10.9</t>
  </si>
  <si>
    <t>DN 80 (3") - D x s = 88,9 x 3,60 - P = 7,55.</t>
  </si>
  <si>
    <t>13.15.10.10</t>
  </si>
  <si>
    <t>DN 100 (4") - D x s = 114,3 x 3,6 - P = 9,83.</t>
  </si>
  <si>
    <t>13.15.10.11</t>
  </si>
  <si>
    <t>DN 125 (5") - D x s = 139,7 x 4,00 - P = 13,39.</t>
  </si>
  <si>
    <t>13.15.10.12</t>
  </si>
  <si>
    <t>DN 150 (6") - D x s = 168,3 x 4,50 - P = 18,18.</t>
  </si>
  <si>
    <t>13.15.10.13</t>
  </si>
  <si>
    <t>DN 200 (8") - D x s = 219,1 x 5,90 - P = 31,02.</t>
  </si>
  <si>
    <t>13.15.10.14</t>
  </si>
  <si>
    <t>DN 250 (10") - D x s = 273,0 x 6,30 - P = 41,44.</t>
  </si>
  <si>
    <t>13.15.10.15</t>
  </si>
  <si>
    <t>DN 300 (12") - D x s = 323,9 x 8,00 - P = 65,36.</t>
  </si>
  <si>
    <t>13.15.10.16</t>
  </si>
  <si>
    <t>DN 350 (14") - D x s = 355,6 x 8,00 - P = 68,58.</t>
  </si>
  <si>
    <t>13.15.10.17</t>
  </si>
  <si>
    <t>DN 400 (16") - D x s = 406,4 x 8,80 - P = 86,29.</t>
  </si>
  <si>
    <t>13.15.20.0</t>
  </si>
  <si>
    <t>13.15.20.1</t>
  </si>
  <si>
    <t>DN 10 (3/8") - D x s = 17,2 x 2,00 - P = 0,74.</t>
  </si>
  <si>
    <t>13.15.20.2</t>
  </si>
  <si>
    <t>13.15.20.3</t>
  </si>
  <si>
    <t>13.15.20.4</t>
  </si>
  <si>
    <t>13.15.20.5</t>
  </si>
  <si>
    <t>13.15.20.6</t>
  </si>
  <si>
    <t>13.15.20.7</t>
  </si>
  <si>
    <t>13.15.20.8</t>
  </si>
  <si>
    <t>13.15.20.9</t>
  </si>
  <si>
    <t>13.15.20.10</t>
  </si>
  <si>
    <t>13.15.20.11</t>
  </si>
  <si>
    <t>13.15.20.12</t>
  </si>
  <si>
    <t>13.15.20.13</t>
  </si>
  <si>
    <t>13.15.20.14</t>
  </si>
  <si>
    <t>13.15.20.15</t>
  </si>
  <si>
    <t>13.15.20.16</t>
  </si>
  <si>
    <t>13.15.20.17</t>
  </si>
  <si>
    <t>13.15.30.0</t>
  </si>
  <si>
    <t>13.15.30.1</t>
  </si>
  <si>
    <t>Diametri DN 10-15- 20 (3/8" - 1/2" - 3/4").</t>
  </si>
  <si>
    <t>13.15.30.2</t>
  </si>
  <si>
    <t>Diametri DN 25- 32- 40 (1" - 1"1/4 - 1"1/2).</t>
  </si>
  <si>
    <t>13.15.30.3</t>
  </si>
  <si>
    <t>Diametri DN 50- 65- 80 (2" - 2"1/2 - 3").</t>
  </si>
  <si>
    <t>13.15.30.4</t>
  </si>
  <si>
    <t>Diametri DN 100-125-150 (4" - 5" - 6").</t>
  </si>
  <si>
    <t>13.15.30.5</t>
  </si>
  <si>
    <t>Diametri DN 200-300-400 (8" - 12" - 16").</t>
  </si>
  <si>
    <t>13.15.40.0</t>
  </si>
  <si>
    <t>13.15.40.1</t>
  </si>
  <si>
    <t>Diametri DN 10- 15- 20 (3/8" - 1/2" - 3/4").</t>
  </si>
  <si>
    <t>13.15.40.2</t>
  </si>
  <si>
    <t>13.15.40.3</t>
  </si>
  <si>
    <t>13.15.40.4</t>
  </si>
  <si>
    <t>13.15.40.5</t>
  </si>
  <si>
    <t>13.15.40.6</t>
  </si>
  <si>
    <t>Collettori con fori e flange.</t>
  </si>
  <si>
    <t>13.15.50.0</t>
  </si>
  <si>
    <t>13.15.50.1</t>
  </si>
  <si>
    <t>DN = 20 (3/4") - DE x S = 90 x 29.</t>
  </si>
  <si>
    <t>13.15.50.2</t>
  </si>
  <si>
    <t>DN = 25 (1") - DE x S = 90 x 25.</t>
  </si>
  <si>
    <t>13.15.50.3</t>
  </si>
  <si>
    <t>DN = 32 (1"1/4) - DE x S = 110 x 31.</t>
  </si>
  <si>
    <t>13.15.50.4</t>
  </si>
  <si>
    <t>DN = 40 (1"1/2) - DE x S = 110 x 28.</t>
  </si>
  <si>
    <t>13.15.50.5</t>
  </si>
  <si>
    <t>DN = 50 (2") - DE x S = 125 x 29.</t>
  </si>
  <si>
    <t>13.15.50.6</t>
  </si>
  <si>
    <t>DN = 65 (2"1/2) - DE x S = 140 x 29.</t>
  </si>
  <si>
    <t>13.15.50.7</t>
  </si>
  <si>
    <t>DN = 80 (3") - DE x S = 160 x 32.</t>
  </si>
  <si>
    <t>13.15.50.8</t>
  </si>
  <si>
    <t>DN = 100 (4") - DE x S = 200 x 39.</t>
  </si>
  <si>
    <t>13.15.50.9</t>
  </si>
  <si>
    <t>DN = 125 (5") - DE x S = 225 x 38.</t>
  </si>
  <si>
    <t>13.15.50.10</t>
  </si>
  <si>
    <t>DN = 150 (6") - DE x S = 250 x 36.</t>
  </si>
  <si>
    <t>13.15.50.11</t>
  </si>
  <si>
    <t>DN = 200 (8") - DE x S = 315 x 48.</t>
  </si>
  <si>
    <t>13.15.51.0</t>
  </si>
  <si>
    <t>13.15.51.1</t>
  </si>
  <si>
    <t>13.15.51.2</t>
  </si>
  <si>
    <t>13.15.51.3</t>
  </si>
  <si>
    <t>13.15.51.4</t>
  </si>
  <si>
    <t>13.15.51.5</t>
  </si>
  <si>
    <t>13.15.51.6</t>
  </si>
  <si>
    <t>13.15.51.7</t>
  </si>
  <si>
    <t>13.15.51.8</t>
  </si>
  <si>
    <t>13.15.51.9</t>
  </si>
  <si>
    <t>13.15.51.10</t>
  </si>
  <si>
    <t>13.15.51.11</t>
  </si>
  <si>
    <t>13.15.51.12</t>
  </si>
  <si>
    <t>DN = 250 (10") - DE x S = 400 x 63.</t>
  </si>
  <si>
    <t>13.15.51.13</t>
  </si>
  <si>
    <t>DN = 300 (12") - DE x S = 450 x 63</t>
  </si>
  <si>
    <t>13.15.55.0</t>
  </si>
  <si>
    <t>13.15.55.1</t>
  </si>
  <si>
    <t>DN = 25 - S x DE = 2,3 x 128.</t>
  </si>
  <si>
    <t>13.15.55.2</t>
  </si>
  <si>
    <t>DN = 32 - S x DE = 2,9 x 128.</t>
  </si>
  <si>
    <t>13.15.55.3</t>
  </si>
  <si>
    <t>DN = 40 - S x DE = 3,7 x 160.</t>
  </si>
  <si>
    <t>13.15.55.4</t>
  </si>
  <si>
    <t>DN = 50 - S x DE = 4,6 x 160.</t>
  </si>
  <si>
    <t>13.15.55.5</t>
  </si>
  <si>
    <t>DN = 63 - S x DE = 5,8 x 160.</t>
  </si>
  <si>
    <t>13.15.55.6</t>
  </si>
  <si>
    <t>DN = 75 - S x DE = 6,8 x 200.</t>
  </si>
  <si>
    <t>13.15.55.7</t>
  </si>
  <si>
    <t>DN = 90 - S x DE = 8,2 x 200.</t>
  </si>
  <si>
    <t>13.15.55.8</t>
  </si>
  <si>
    <t>DN = 100 - S x DE = 10,0 x 200.</t>
  </si>
  <si>
    <t>13.15.56.0</t>
  </si>
  <si>
    <t>13.15.56.1</t>
  </si>
  <si>
    <t>DN = 25 x 2 - S x DE = 2,3 x 160.</t>
  </si>
  <si>
    <t>13.15.56.2</t>
  </si>
  <si>
    <t>DN = 32 x 2 - S x DE = 2,9 x 160.</t>
  </si>
  <si>
    <t>13.15.56.3</t>
  </si>
  <si>
    <t>DN = 40 x 2 - S x DE = 3,7 x 160.</t>
  </si>
  <si>
    <t>13.15.56.4</t>
  </si>
  <si>
    <t>DN = 50 x 2 - S x DE = 4,6 x 200.</t>
  </si>
  <si>
    <t>13.15.60.0</t>
  </si>
  <si>
    <t>13.15.60.1</t>
  </si>
  <si>
    <t>DN = 10 (3/8") - D x s = 17,2 x 2,00 - P = 0,78.</t>
  </si>
  <si>
    <t>13.15.60.2</t>
  </si>
  <si>
    <t>DN = 15 (1/2") - D x s = 21,3 x 2,30 - P = 1,13.</t>
  </si>
  <si>
    <t>13.15.60.3</t>
  </si>
  <si>
    <t>DN = 20 (3/4") - D x s = 26,9 x 2,30 - P = 1,45.</t>
  </si>
  <si>
    <t>13.15.60.4</t>
  </si>
  <si>
    <t>DN = 25 (1") - D x s = 33,7 x 2,90 - P = 2,28.</t>
  </si>
  <si>
    <t>13.15.60.5</t>
  </si>
  <si>
    <t>DN = 32 (1"1/4) - D x s = 42,4 x 2,90 - P = 2,92.</t>
  </si>
  <si>
    <t>13.15.60.6</t>
  </si>
  <si>
    <t>DN = 40 (1"1/2) - D x s = 48,3 x 2,90 - P = 3,35.</t>
  </si>
  <si>
    <t>13.15.60.7</t>
  </si>
  <si>
    <t>DN = 50 (2") - D x s = 60,3 x 3,20 - P = 4,63.</t>
  </si>
  <si>
    <t>13.15.60.8</t>
  </si>
  <si>
    <t>DN = 65 (2"1/2) - D x s = 76,1 x 3,20 - P = 5,91.</t>
  </si>
  <si>
    <t>13.15.60.9</t>
  </si>
  <si>
    <t>DN = 80 (3") - D x s = 88,9 x 3,60 - P = 7,76.</t>
  </si>
  <si>
    <t>13.15.60.10</t>
  </si>
  <si>
    <t>DN = 100 (4") - D x s = 114,3 x 4,00 - P = 11,08.</t>
  </si>
  <si>
    <t>13.15.70.0</t>
  </si>
  <si>
    <t>13.15.70.1</t>
  </si>
  <si>
    <t>13.15.70.2</t>
  </si>
  <si>
    <t>13.15.70.3</t>
  </si>
  <si>
    <t>13.15.70.4</t>
  </si>
  <si>
    <t>13.15.70.5</t>
  </si>
  <si>
    <t>13.15.70.6</t>
  </si>
  <si>
    <t>13.15.70.7</t>
  </si>
  <si>
    <t>13.15.70.8</t>
  </si>
  <si>
    <t>13.15.70.9</t>
  </si>
  <si>
    <t>13.15.70.10</t>
  </si>
  <si>
    <t>13.15.80.0</t>
  </si>
  <si>
    <t>13.15.80.1</t>
  </si>
  <si>
    <t>Diametri DN 10 - 15 - 20 (3/8" - 1/2" - 3/4").</t>
  </si>
  <si>
    <t>13.15.80.2</t>
  </si>
  <si>
    <t>13.15.80.3</t>
  </si>
  <si>
    <t>13.15.80.4</t>
  </si>
  <si>
    <t>Diametro DN 100 (4").</t>
  </si>
  <si>
    <t>13.15.90.0</t>
  </si>
  <si>
    <t>13.15.90.1</t>
  </si>
  <si>
    <t>13.15.90.2</t>
  </si>
  <si>
    <t>Diametri DN 25 - 32 - 40 (1" - 1"1/4 - 1"1/2).</t>
  </si>
  <si>
    <t>13.15.90.3</t>
  </si>
  <si>
    <t>Diametri DN 50 - 65 - 80 (2" - 2"1/2 - 3").</t>
  </si>
  <si>
    <t>13.15.90.4</t>
  </si>
  <si>
    <t>13.15.90.5</t>
  </si>
  <si>
    <t>13.15.91.0</t>
  </si>
  <si>
    <t>13.15.91.1</t>
  </si>
  <si>
    <t>Diametro esterno x spessore: D x s (mm). D x s = 15 x 1,2.</t>
  </si>
  <si>
    <t>13.15.91.2</t>
  </si>
  <si>
    <t>Diametro esterno x spessore: D x s (mm). D x s = 18 x 1,2.</t>
  </si>
  <si>
    <t>13.15.91.3</t>
  </si>
  <si>
    <t>Diametro esterno x spessore: D x s (mm). D x s = 22 x 1,5.</t>
  </si>
  <si>
    <t>13.15.91.4</t>
  </si>
  <si>
    <t>Diametro esterno x spessore: D x s (mm). D x s = 28 x 1,5.</t>
  </si>
  <si>
    <t>13.15.91.5</t>
  </si>
  <si>
    <t>Diametro esterno x spessore: D x s (mm). D x s = 35 x 1,5.</t>
  </si>
  <si>
    <t>13.15.91.6</t>
  </si>
  <si>
    <t>Diametro esterno x spessore: D x s (mm). D x s = 42 x 1,5.</t>
  </si>
  <si>
    <t>13.15.91.7</t>
  </si>
  <si>
    <t>Diametro esterno x spessore: D x s (mm). D x s = 54 x 1,5.</t>
  </si>
  <si>
    <t>13.15.91.8</t>
  </si>
  <si>
    <t>Diametro esterno x spessore: D x s (mm). D x s = 76,1 x 2.</t>
  </si>
  <si>
    <t>13.15.91.9</t>
  </si>
  <si>
    <t>Diametro esterno x spessore: D x s (mm). D x s = 88,9 x 2.</t>
  </si>
  <si>
    <t>13.15.91.10</t>
  </si>
  <si>
    <t>Diametro esterno x spessore: D x s (mm). D x s = 108 x 2.</t>
  </si>
  <si>
    <t>13.15.92.0</t>
  </si>
  <si>
    <t>13.15.92.1</t>
  </si>
  <si>
    <t>13.15.92.2</t>
  </si>
  <si>
    <t>13.15.92.3</t>
  </si>
  <si>
    <t>13.15.92.4</t>
  </si>
  <si>
    <t>13.15.92.5</t>
  </si>
  <si>
    <t>13.15.92.6</t>
  </si>
  <si>
    <t>13.15.92.7</t>
  </si>
  <si>
    <t>13.15.92.8</t>
  </si>
  <si>
    <t>13.15.92.9</t>
  </si>
  <si>
    <t>13.15.92.10</t>
  </si>
  <si>
    <t>13.15.100.0</t>
  </si>
  <si>
    <t>13.15.100.1</t>
  </si>
  <si>
    <t>13.15.100.2</t>
  </si>
  <si>
    <t>13.15.100.3</t>
  </si>
  <si>
    <t>13.15.100.4</t>
  </si>
  <si>
    <t>13.15.100.5</t>
  </si>
  <si>
    <t>13.15.100.6</t>
  </si>
  <si>
    <t>13.15.100.7</t>
  </si>
  <si>
    <t>13.15.100.8</t>
  </si>
  <si>
    <t>13.15.100.9</t>
  </si>
  <si>
    <t>13.15.100.10</t>
  </si>
  <si>
    <t>13.15.101.0</t>
  </si>
  <si>
    <t>13.15.101.1</t>
  </si>
  <si>
    <t>13.15.101.2</t>
  </si>
  <si>
    <t>13.15.101.3</t>
  </si>
  <si>
    <t>13.15.101.4</t>
  </si>
  <si>
    <t>13.15.101.5</t>
  </si>
  <si>
    <t>13.15.101.6</t>
  </si>
  <si>
    <t>13.15.101.7</t>
  </si>
  <si>
    <t>13.15.101.8</t>
  </si>
  <si>
    <t>13.15.101.9</t>
  </si>
  <si>
    <t>13.15.101.10</t>
  </si>
  <si>
    <t>13.15.110.0</t>
  </si>
  <si>
    <t>13.15.110.1</t>
  </si>
  <si>
    <t>DN = 15 (1/2") - D x s = 21,3 x 2,00 - P = 1,34.</t>
  </si>
  <si>
    <t>13.15.110.2</t>
  </si>
  <si>
    <t>DN = 20 (3/4") - D x s = 26,9 x 2,35 - P = 1,85.</t>
  </si>
  <si>
    <t>13.15.110.3</t>
  </si>
  <si>
    <t>DN = 25 (1") - D x s = 33,7 x 2,65 - P = 2,55.</t>
  </si>
  <si>
    <t>13.15.110.4</t>
  </si>
  <si>
    <t>DN = 32 (1"1/4) - D x s = 42,4 x 2,65 - P = 3,25.</t>
  </si>
  <si>
    <t>13.15.110.5</t>
  </si>
  <si>
    <t>DN = 40 (1"1/2) - D x s = 48,3 x 2,90 - P = 4,25.</t>
  </si>
  <si>
    <t>13.15.110.6</t>
  </si>
  <si>
    <t>DN = 50 (2") - D x s = 60,3 x 2,90 - P = 5,35.</t>
  </si>
  <si>
    <t>13.15.110.7</t>
  </si>
  <si>
    <t>DN = 65 (2"1/2) - D x s = 76,1 x 3,25 - P = 7,32.</t>
  </si>
  <si>
    <t>13.15.110.8</t>
  </si>
  <si>
    <t>DN = 80 (3") - D x s = 88,9 x 3,25 - P = 8,81.</t>
  </si>
  <si>
    <t>13.15.110.9</t>
  </si>
  <si>
    <t>DN = 100 (4") - D x s = 114,3 x 3,20 - P = 11,40.</t>
  </si>
  <si>
    <t>13.15.110.10</t>
  </si>
  <si>
    <t>DN = 125 (5") - D x s = 139,7 x 3,60 - P = 15,60.</t>
  </si>
  <si>
    <t>13.15.110.11</t>
  </si>
  <si>
    <t>DN = 150 (6") - D x s = 168,3 x 4,00 - P = 20,40.</t>
  </si>
  <si>
    <t>13.15.110.12</t>
  </si>
  <si>
    <t>DN = 200 (8") - D x s = 219,1 x 5,00 - P = 32,20.</t>
  </si>
  <si>
    <t>13.15.110.13</t>
  </si>
  <si>
    <t>DN = 250 (10") - D x s = 273,0 x 5,60 - P = 43,40.</t>
  </si>
  <si>
    <t>13.15.110.14</t>
  </si>
  <si>
    <t>DN = 300 (12") - D x s = 323,9 x 5,90 - P = 54,70.</t>
  </si>
  <si>
    <t>13.15.110.15</t>
  </si>
  <si>
    <t>DN = 350 (14") - D x s = 355,6 x 6,30 - P = 64,60.</t>
  </si>
  <si>
    <t>13.15.110.16</t>
  </si>
  <si>
    <t>DN = 400 (16") - D x s = 406,4 x 6,30 - P = 73,90.</t>
  </si>
  <si>
    <t>13.15.110.17</t>
  </si>
  <si>
    <t>DN = 450 (18") - D x s = 457,2 x 6,30 - P = 85,40.</t>
  </si>
  <si>
    <t>13.15.110.18</t>
  </si>
  <si>
    <t>DN = 500 (20") - D x s = 508,0 x 6,30 - P = 94,70.</t>
  </si>
  <si>
    <t>13.15.120.0</t>
  </si>
  <si>
    <t>13.15.120.1</t>
  </si>
  <si>
    <t>13.15.120.2</t>
  </si>
  <si>
    <t>13.15.120.3</t>
  </si>
  <si>
    <t>13.15.120.4</t>
  </si>
  <si>
    <t>13.15.120.5</t>
  </si>
  <si>
    <t>13.15.120.6</t>
  </si>
  <si>
    <t>13.15.120.7</t>
  </si>
  <si>
    <t>13.15.120.8</t>
  </si>
  <si>
    <t>13.15.120.9</t>
  </si>
  <si>
    <t>13.15.120.10</t>
  </si>
  <si>
    <t>13.15.120.11</t>
  </si>
  <si>
    <t>13.15.120.12</t>
  </si>
  <si>
    <t>13.15.120.13</t>
  </si>
  <si>
    <t>13.15.120.14</t>
  </si>
  <si>
    <t>13.15.120.15</t>
  </si>
  <si>
    <t>13.15.120.16</t>
  </si>
  <si>
    <t>13.15.120.17</t>
  </si>
  <si>
    <t>13.15.120.18</t>
  </si>
  <si>
    <t>13.15.121.0</t>
  </si>
  <si>
    <t>13.15.121.1</t>
  </si>
  <si>
    <t>D x s = 15 x 1,0.</t>
  </si>
  <si>
    <t>13.15.121.2</t>
  </si>
  <si>
    <t>D x s = 18 x 1,0.</t>
  </si>
  <si>
    <t>13.15.121.3</t>
  </si>
  <si>
    <t>D x s = 22 x 1,2.</t>
  </si>
  <si>
    <t>13.15.121.4</t>
  </si>
  <si>
    <t>D x s = 28 x 1,2.</t>
  </si>
  <si>
    <t>13.15.121.5</t>
  </si>
  <si>
    <t>D x s = 35 x 1,5.</t>
  </si>
  <si>
    <t>13.15.121.6</t>
  </si>
  <si>
    <t>D x s = 42 x 1,5.</t>
  </si>
  <si>
    <t>13.15.121.7</t>
  </si>
  <si>
    <t>D x s = 54 x 1,5.</t>
  </si>
  <si>
    <t>13.15.121.8</t>
  </si>
  <si>
    <t>D x s = 76,1 x 2.</t>
  </si>
  <si>
    <t>13.15.121.9</t>
  </si>
  <si>
    <t>D x s = 88,9 x 2.</t>
  </si>
  <si>
    <t>13.15.121.10</t>
  </si>
  <si>
    <t>D x s = 108 x 2.</t>
  </si>
  <si>
    <t>13.15.122.0</t>
  </si>
  <si>
    <t>13.15.122.1</t>
  </si>
  <si>
    <t>13.15.122.2</t>
  </si>
  <si>
    <t>13.15.122.3</t>
  </si>
  <si>
    <t>13.15.122.4</t>
  </si>
  <si>
    <t>13.15.122.5</t>
  </si>
  <si>
    <t>13.15.122.6</t>
  </si>
  <si>
    <t>13.15.122.7</t>
  </si>
  <si>
    <t>13.15.122.8</t>
  </si>
  <si>
    <t>13.15.122.9</t>
  </si>
  <si>
    <t>13.15.122.10</t>
  </si>
  <si>
    <t>13.15.125.0</t>
  </si>
  <si>
    <t>13.15.125.1</t>
  </si>
  <si>
    <t>13.15.125.2</t>
  </si>
  <si>
    <t>13.15.125.3</t>
  </si>
  <si>
    <t>13.15.125.4</t>
  </si>
  <si>
    <t>13.15.125.5</t>
  </si>
  <si>
    <t>Diametri DN 200-250-300 (8" - 10" - 12").</t>
  </si>
  <si>
    <t>13.15.126.0</t>
  </si>
  <si>
    <t>13.15.126.1</t>
  </si>
  <si>
    <t>13.15.126.2</t>
  </si>
  <si>
    <t>13.15.126.3</t>
  </si>
  <si>
    <t>13.15.126.4</t>
  </si>
  <si>
    <t>13.15.126.5</t>
  </si>
  <si>
    <t>13.15.126.6</t>
  </si>
  <si>
    <t>13.15.130.0</t>
  </si>
  <si>
    <t>13.15.130.1</t>
  </si>
  <si>
    <t>Staffaggi in acciaio nero verniciato.</t>
  </si>
  <si>
    <t>13.15.130.2</t>
  </si>
  <si>
    <t>Staffaggi in acciaio zincato.</t>
  </si>
  <si>
    <t>13.15.130.3</t>
  </si>
  <si>
    <t>Staffaggi in acciaio zincato per cartongesso.</t>
  </si>
  <si>
    <t>13.15.131.0</t>
  </si>
  <si>
    <t>13.15.131.1</t>
  </si>
  <si>
    <t>Per tubazioni fino al DN 15 - Distanza di 1,5 m fra i collari.</t>
  </si>
  <si>
    <t>13.15.131.2</t>
  </si>
  <si>
    <t>Per tubazioni dal DN 20 al DN 40 - Distanza di 2 m fra i collari.</t>
  </si>
  <si>
    <t>13.15.131.3</t>
  </si>
  <si>
    <t>Per tubazioni dal DN 50 al DN 100 - Distanza di 3 m fra i collari.</t>
  </si>
  <si>
    <t>13.15.131.4</t>
  </si>
  <si>
    <t>Per tubazioni dal DN 125 al DN 150 - Distanza di 4 m fra i collari.</t>
  </si>
  <si>
    <t>13.15.132.0</t>
  </si>
  <si>
    <t>13.15.132.1</t>
  </si>
  <si>
    <t>13.15.132.2</t>
  </si>
  <si>
    <t>13.15.132.3</t>
  </si>
  <si>
    <t>13.15.132.4</t>
  </si>
  <si>
    <t>13.15.133.0</t>
  </si>
  <si>
    <t>13.15.133.1</t>
  </si>
  <si>
    <t>Mensola senza puntone L = 30 cm - Q = 100 kg.</t>
  </si>
  <si>
    <t>13.15.133.2</t>
  </si>
  <si>
    <t>Mensola senza puntone L = 30 cm - Q = 290 kg.</t>
  </si>
  <si>
    <t>13.15.133.3</t>
  </si>
  <si>
    <t>Mensola senza puntone L = 45 cm - Q = 50 kg.</t>
  </si>
  <si>
    <t>13.15.133.4</t>
  </si>
  <si>
    <t>Mensola senza puntone L = 45 cm - Q = 190 kg.</t>
  </si>
  <si>
    <t>13.15.133.5</t>
  </si>
  <si>
    <t>Mensola senza puntone L = 60 cm - Q = 140 kg.</t>
  </si>
  <si>
    <t>13.15.133.6</t>
  </si>
  <si>
    <t>Mensola senza puntone L = 60 cm - Q = 420 kg.</t>
  </si>
  <si>
    <t>13.15.133.7</t>
  </si>
  <si>
    <t>Mensola con puntone L = 30 cm - Q = 220 kg.</t>
  </si>
  <si>
    <t>13.15.133.8</t>
  </si>
  <si>
    <t>Mensola con puntone L = 30 cm- Q = 670 kg.</t>
  </si>
  <si>
    <t>13.15.133.9</t>
  </si>
  <si>
    <t>Mensola con puntone L = 45 cm- Q = 280 kg.</t>
  </si>
  <si>
    <t>13.15.133.10</t>
  </si>
  <si>
    <t>Mensola con puntone L = 45 cm- Q = 500 kg.</t>
  </si>
  <si>
    <t>13.15.133.11</t>
  </si>
  <si>
    <t>Mensola con puntone L = 60 cm- Q = 350 kg.</t>
  </si>
  <si>
    <t>13.15.133.12</t>
  </si>
  <si>
    <t>Mensola con puntone L = 60 cm - Q = 600 kg.</t>
  </si>
  <si>
    <t>13.15.134.0</t>
  </si>
  <si>
    <t>13.15.134.1</t>
  </si>
  <si>
    <t>Binario sospeso L = 50 cm - Q = 125 kg.</t>
  </si>
  <si>
    <t>13.15.134.2</t>
  </si>
  <si>
    <t>Binario sospeso L = 50 cm - Q = 350 kg.</t>
  </si>
  <si>
    <t>13.15.134.3</t>
  </si>
  <si>
    <t>Binario sospeso L = 75 cm - Q = 75 kg.</t>
  </si>
  <si>
    <t>13.15.134.4</t>
  </si>
  <si>
    <t>Binario sospeso L = 75 cm - Q = 230 kg.</t>
  </si>
  <si>
    <t>13.15.134.5</t>
  </si>
  <si>
    <t>Binario sospeso L = 100 cm - Q = 175 kg.</t>
  </si>
  <si>
    <t>13.15.134.6</t>
  </si>
  <si>
    <t>Binario sospeso L = 100 cm - Q = 520 kg.</t>
  </si>
  <si>
    <t>13.15.134.7</t>
  </si>
  <si>
    <t>Binario sospeso L = 150 cm - Q = 115 kg.</t>
  </si>
  <si>
    <t>13.15.134.8</t>
  </si>
  <si>
    <t>Binario sospeso L = 150 cm - Q = 350 kg.</t>
  </si>
  <si>
    <t>13.15.134.9</t>
  </si>
  <si>
    <t>Binario sospeso L = 200 cm - Q = 275 kg.</t>
  </si>
  <si>
    <t>13.15.134.10</t>
  </si>
  <si>
    <t>Binario sospeso L = 200 cm - Q = 650 kg.</t>
  </si>
  <si>
    <t>13.15.134.11</t>
  </si>
  <si>
    <t>Binario sospeso L = 250 cm - Q = 210 kg.</t>
  </si>
  <si>
    <t>13.15.134.12</t>
  </si>
  <si>
    <t>Binario sospeso L = 250 cm - Q = 500 kg.</t>
  </si>
  <si>
    <t>13.15.134.13</t>
  </si>
  <si>
    <t>Binario sospeso L = 300 cm - Q = 150 kg.</t>
  </si>
  <si>
    <t>13.15.134.14</t>
  </si>
  <si>
    <t>Binario sospeso L = 300 cm - Q = 420 kg.</t>
  </si>
  <si>
    <t>13.15.135.0</t>
  </si>
  <si>
    <t>13.15.135.1</t>
  </si>
  <si>
    <t>Binario verticale: H fino a 50 cm - S max = 40x40.</t>
  </si>
  <si>
    <t>13.15.135.2</t>
  </si>
  <si>
    <t>Binario verticale: H fino a 75 cm - S max = 40x40.</t>
  </si>
  <si>
    <t>13.15.135.3</t>
  </si>
  <si>
    <t>Binario verticale: H fino a 100 cm - S max = 40x40.</t>
  </si>
  <si>
    <t>13.15.135.4</t>
  </si>
  <si>
    <t>Binario verticale: H fino a 150 cm - S max = 40x40.</t>
  </si>
  <si>
    <t>13.15.135.5</t>
  </si>
  <si>
    <t>Binario verticale: H fino a 75 cm - S max = 40x50.</t>
  </si>
  <si>
    <t>13.15.135.6</t>
  </si>
  <si>
    <t>Binario verticale: H fino a 100 cm - S max = 40x50.</t>
  </si>
  <si>
    <t>13.15.135.7</t>
  </si>
  <si>
    <t>Binario verticale: H fino a 150 cm - S max = 40x50.</t>
  </si>
  <si>
    <t>13.15.136.0</t>
  </si>
  <si>
    <t>13.15.136.1</t>
  </si>
  <si>
    <t>Mensola angolare 200x200 mm.</t>
  </si>
  <si>
    <t>13.15.136.2</t>
  </si>
  <si>
    <t>Slitta scorrevole con punto singolo di attacco.</t>
  </si>
  <si>
    <t>13.15.136.3</t>
  </si>
  <si>
    <t>Kit punto fisso con doppio tirante.</t>
  </si>
  <si>
    <t>13.15.140.0</t>
  </si>
  <si>
    <t>13.15.140.1</t>
  </si>
  <si>
    <t>D x s = 10 x 1,0 - P = 0,25 Kg/m (tubo in rotoli).</t>
  </si>
  <si>
    <t>13.15.140.2</t>
  </si>
  <si>
    <t>D x s = 12 x 1,0 - P = 0,31 Kg/m (tubo in rotoli).</t>
  </si>
  <si>
    <t>13.15.140.3</t>
  </si>
  <si>
    <t>D x s = 14 x 1,0 - P = 0,37 Kg/m (tubo in rotoli).</t>
  </si>
  <si>
    <t>13.15.140.4</t>
  </si>
  <si>
    <t>D x s = 16 x 1,0 - P = 0,42 Kg/m (tubo in rotoli).</t>
  </si>
  <si>
    <t>13.15.140.5</t>
  </si>
  <si>
    <t>D x s = 18 x 1,0 - P = 0,48 Kg/m (tubo in rotoli).</t>
  </si>
  <si>
    <t>13.15.140.6</t>
  </si>
  <si>
    <t>D x s = 22 x 1,0 - P = 0,59 Kg/m (tubo in rotoli).</t>
  </si>
  <si>
    <t>13.15.140.7</t>
  </si>
  <si>
    <t>D x s = 22 x 1,5 - P = 0,86 Kg/m (tubo in rotoli).</t>
  </si>
  <si>
    <t>13.15.140.8</t>
  </si>
  <si>
    <t>D x s = 28 x 1,0 - P = 0,76 Kg/m (tubo in barre).</t>
  </si>
  <si>
    <t>13.15.140.9</t>
  </si>
  <si>
    <t>D x s = 28 x 1,5 - P = 1,12 Kg/m (tubo in barre).</t>
  </si>
  <si>
    <t>13.15.140.10</t>
  </si>
  <si>
    <t>D x s = 35 x 1,0 - P = 0,98 Kg/m (tubo in barre).</t>
  </si>
  <si>
    <t>13.15.140.11</t>
  </si>
  <si>
    <t>D x s = 35 x 1,5 - P = 1,41 Kg/m (tubo in barre).</t>
  </si>
  <si>
    <t>13.15.140.12</t>
  </si>
  <si>
    <t>D x s = 42 x 1,0 - P = 1,15 Kg/m (tubo in barre).</t>
  </si>
  <si>
    <t>13.15.140.13</t>
  </si>
  <si>
    <t>D x s = 42 x 1,5 - P = 1,70 Kg/m (tubo in barre).</t>
  </si>
  <si>
    <t>13.15.140.14</t>
  </si>
  <si>
    <t>D x s = 54 x 1,5 - P = 2,20 Kg/m (tubo in barre).</t>
  </si>
  <si>
    <t>13.15.140.15</t>
  </si>
  <si>
    <t>D x s = 54 x 2,0 - P = 2,91 Kg/m (tubo in barre).</t>
  </si>
  <si>
    <t>13.15.141.0</t>
  </si>
  <si>
    <t>13.15.141.1</t>
  </si>
  <si>
    <t>13.15.141.2</t>
  </si>
  <si>
    <t>13.15.141.3</t>
  </si>
  <si>
    <t>D x s = 22 x 1,5.</t>
  </si>
  <si>
    <t>13.15.141.4</t>
  </si>
  <si>
    <t>D x s = 28 x 1,5.</t>
  </si>
  <si>
    <t>13.15.141.5</t>
  </si>
  <si>
    <t>13.15.141.6</t>
  </si>
  <si>
    <t>13.15.141.7</t>
  </si>
  <si>
    <t>D x s = 54 x 2,0.</t>
  </si>
  <si>
    <t>13.15.150.0</t>
  </si>
  <si>
    <t>13.15.150.1</t>
  </si>
  <si>
    <t>13.15.150.2</t>
  </si>
  <si>
    <t>13.15.150.3</t>
  </si>
  <si>
    <t>13.15.150.4</t>
  </si>
  <si>
    <t>13.15.150.5</t>
  </si>
  <si>
    <t>13.15.150.6</t>
  </si>
  <si>
    <t>13.15.150.7</t>
  </si>
  <si>
    <t>13.15.160.0</t>
  </si>
  <si>
    <t>13.15.160.1</t>
  </si>
  <si>
    <t>D x s = 10 x 1 - S = 6 (tubo in rotoli).</t>
  </si>
  <si>
    <t>13.15.160.2</t>
  </si>
  <si>
    <t>D x s = 12 x 1 - S = 6 (tubo in rotoli).</t>
  </si>
  <si>
    <t>13.15.160.3</t>
  </si>
  <si>
    <t>D x s = 14 x 1 - S = 6 (tubo in rotoli).</t>
  </si>
  <si>
    <t>13.15.160.4</t>
  </si>
  <si>
    <t>D x s = 16 x 1 - S = 6 (tubo in rotoli).</t>
  </si>
  <si>
    <t>13.15.160.5</t>
  </si>
  <si>
    <t>D x s = 18 x 1 - S = 6 (tubo in rotoli).</t>
  </si>
  <si>
    <t>13.15.160.6</t>
  </si>
  <si>
    <t>D x s = 22 x 1 - S = 9 (tubo in rotoli).</t>
  </si>
  <si>
    <t>13.15.160.7</t>
  </si>
  <si>
    <t>D x s = 22 x 1,5 - S = 9 (tubo in rotoli).</t>
  </si>
  <si>
    <t>13.15.160.8</t>
  </si>
  <si>
    <t>D x s = 28 x 1,0 - S = 9 (tubo in barre).</t>
  </si>
  <si>
    <t>13.15.160.9</t>
  </si>
  <si>
    <t>D x s = 28 x 1,5 - S = 9 (tubo in barre).</t>
  </si>
  <si>
    <t>13.15.160.10</t>
  </si>
  <si>
    <t>D x s = 35 x 1,0 - S = 9 (tubo in barre).</t>
  </si>
  <si>
    <t>13.15.160.11</t>
  </si>
  <si>
    <t>D x s = 35 x 1,5 - S = 9 (tubo in barre).</t>
  </si>
  <si>
    <t>13.15.160.12</t>
  </si>
  <si>
    <t>D x s = 42 x 1,0 - S =13 (tubo in barre).</t>
  </si>
  <si>
    <t>13.15.160.13</t>
  </si>
  <si>
    <t>D x s = 42 x 1,5 - S =13 (tubo in barre).</t>
  </si>
  <si>
    <t>13.15.160.14</t>
  </si>
  <si>
    <t>D x s = 54 x 1,5 - S =13 (tubo in barre).</t>
  </si>
  <si>
    <t>13.15.160.15</t>
  </si>
  <si>
    <t>D x s = 54 x 2,0 - S =13 (tubo in barre).</t>
  </si>
  <si>
    <t>13.15.170.0</t>
  </si>
  <si>
    <t>13.15.170.1</t>
  </si>
  <si>
    <t>d + D = 1/4" + 3/8" (6,4 + 9,5).</t>
  </si>
  <si>
    <t>13.15.170.2</t>
  </si>
  <si>
    <t>d + D = 1/4" + 1/2"" (6,4 + 12,7).</t>
  </si>
  <si>
    <t>13.15.170.3</t>
  </si>
  <si>
    <t>d + D = 1/4" + 5/8"" (6,4 + 15,9).</t>
  </si>
  <si>
    <t>13.15.170.4</t>
  </si>
  <si>
    <t>d + D = 3/8" + 5/8"" (9,5 + 15,9).</t>
  </si>
  <si>
    <t>13.15.180.0</t>
  </si>
  <si>
    <t>13.15.180.1</t>
  </si>
  <si>
    <t>D x s = 6,4 x 0,8 - S = 6 (tubo in rotoli).</t>
  </si>
  <si>
    <t>13.15.180.2</t>
  </si>
  <si>
    <t>D x s = 9,5 x 0,8 - S = 7 (tubo in rotoli).</t>
  </si>
  <si>
    <t>13.15.180.3</t>
  </si>
  <si>
    <t>D x s = 12,7 x 0,8 - S = 7 (tubo in rotoli).</t>
  </si>
  <si>
    <t>13.15.180.4</t>
  </si>
  <si>
    <t>D x s = 15,9 x 1,0 - S = 7 (tubo in rotoli).</t>
  </si>
  <si>
    <t>13.15.180.5</t>
  </si>
  <si>
    <t>D x s = 19,1 x 1,0 - S = 7 (tubo in rotoli).</t>
  </si>
  <si>
    <t>13.15.180.6</t>
  </si>
  <si>
    <t>D x s = 22 x 1,0 - S = 9 (tubo in barre).</t>
  </si>
  <si>
    <t>13.15.180.7</t>
  </si>
  <si>
    <t>13.15.180.8</t>
  </si>
  <si>
    <t>D x s = 35 x 1,0 - S = 10 (tubo in barre).</t>
  </si>
  <si>
    <t>13.15.180.9</t>
  </si>
  <si>
    <t>D x s = 42 x 1,5 - S = 14 (tubo in barre).</t>
  </si>
  <si>
    <t>13.15.180.10</t>
  </si>
  <si>
    <t>D x s = 54 x 1,5 - S = 15 (tubo in barre).</t>
  </si>
  <si>
    <t>13.15.181.0</t>
  </si>
  <si>
    <t>13.15.181.1</t>
  </si>
  <si>
    <t>Coppia di tubi DN 15.</t>
  </si>
  <si>
    <t>13.15.181.2</t>
  </si>
  <si>
    <t>Coppia di tubi DN 20.</t>
  </si>
  <si>
    <t>13.15.181.3</t>
  </si>
  <si>
    <t>Coppia di tubi DN 25.</t>
  </si>
  <si>
    <t>13.15.185.0</t>
  </si>
  <si>
    <t>13.15.185.1</t>
  </si>
  <si>
    <t>Canaletta con sezione esterna 60 x 45 mm.</t>
  </si>
  <si>
    <t>13.15.185.2</t>
  </si>
  <si>
    <t>Canaletta con sezione esterna 80 x 60 mm.</t>
  </si>
  <si>
    <t>13.15.185.3</t>
  </si>
  <si>
    <t>Canaletta con sezione esterna 110 x 75 mm.</t>
  </si>
  <si>
    <t>13.15.190.0</t>
  </si>
  <si>
    <t>13.15.190.1</t>
  </si>
  <si>
    <t>Tubi in rotoli da 10 x 1,0 fino a 22 x 1,5.</t>
  </si>
  <si>
    <t>13.15.190.2</t>
  </si>
  <si>
    <t>Tubi in barre da 28 x 1,0 fino a 54 x 2,0.</t>
  </si>
  <si>
    <t>13.15.200</t>
  </si>
  <si>
    <t>13.15.210</t>
  </si>
  <si>
    <t>13.15.230.0</t>
  </si>
  <si>
    <t>13.15.230.1</t>
  </si>
  <si>
    <t>13.15.230.2</t>
  </si>
  <si>
    <t>D x s = 63 x 3,8.</t>
  </si>
  <si>
    <t>13.15.230.3</t>
  </si>
  <si>
    <t>13.15.230.4</t>
  </si>
  <si>
    <t>D x s = 90 x 5,4.</t>
  </si>
  <si>
    <t>13.15.230.5</t>
  </si>
  <si>
    <t>D x s = 110 x 6,6.</t>
  </si>
  <si>
    <t>13.15.230.6</t>
  </si>
  <si>
    <t>D x s = 125 x 7,4.</t>
  </si>
  <si>
    <t>13.15.230.7</t>
  </si>
  <si>
    <t>D x s = 140 x 8,3.</t>
  </si>
  <si>
    <t>13.15.230.8</t>
  </si>
  <si>
    <t>D x s = 160 x 9,5.</t>
  </si>
  <si>
    <t>13.15.230.9</t>
  </si>
  <si>
    <t>D x s = 180 x 10,7.</t>
  </si>
  <si>
    <t>13.15.230.10</t>
  </si>
  <si>
    <t>D x s = 200 x 11,9.</t>
  </si>
  <si>
    <t>13.15.230.11</t>
  </si>
  <si>
    <t>D x s = 225 x 13,4.</t>
  </si>
  <si>
    <t>13.15.230.12</t>
  </si>
  <si>
    <t>D x s = 250 x 14,8.</t>
  </si>
  <si>
    <t>13.15.230.13</t>
  </si>
  <si>
    <t>D x s = 280 x 16,6.</t>
  </si>
  <si>
    <t>13.15.230.14</t>
  </si>
  <si>
    <t>D x s = 315 x 18,7.</t>
  </si>
  <si>
    <t>13.15.230.15</t>
  </si>
  <si>
    <t>D x s = 355 x 21,1.</t>
  </si>
  <si>
    <t>13.15.230.16</t>
  </si>
  <si>
    <t>D x s = 400 x 23,7.</t>
  </si>
  <si>
    <t>13.15.240.0</t>
  </si>
  <si>
    <t>13.15.240.1</t>
  </si>
  <si>
    <t>13.15.240.2</t>
  </si>
  <si>
    <t>D x s = 40 x 3,7.</t>
  </si>
  <si>
    <t>13.15.240.3</t>
  </si>
  <si>
    <t>D x s = 50 x 4,6.</t>
  </si>
  <si>
    <t>13.15.240.4</t>
  </si>
  <si>
    <t>D x s = 63 x 5,8.</t>
  </si>
  <si>
    <t>13.15.240.5</t>
  </si>
  <si>
    <t>D x s = 75 x 6,8.</t>
  </si>
  <si>
    <t>13.15.240.6</t>
  </si>
  <si>
    <t>D x s = 90 x 8,2.</t>
  </si>
  <si>
    <t>13.15.240.7</t>
  </si>
  <si>
    <t>D x s = 110 x 10,0.</t>
  </si>
  <si>
    <t>13.15.240.8</t>
  </si>
  <si>
    <t>D x s = 125 x 11,4.</t>
  </si>
  <si>
    <t>13.15.240.9</t>
  </si>
  <si>
    <t>D x s = 140 x 12,7.</t>
  </si>
  <si>
    <t>13.15.240.10</t>
  </si>
  <si>
    <t>D x s = 160 x 14,6.</t>
  </si>
  <si>
    <t>13.15.240.11</t>
  </si>
  <si>
    <t>D x s = 180 x 16,4.</t>
  </si>
  <si>
    <t>13.15.240.12</t>
  </si>
  <si>
    <t>D x s = 200 x 18,2.</t>
  </si>
  <si>
    <t>13.15.240.13</t>
  </si>
  <si>
    <t>D x s = 225 x 20,5.</t>
  </si>
  <si>
    <t>13.15.240.14</t>
  </si>
  <si>
    <t>D x s = 250 x 22,7.</t>
  </si>
  <si>
    <t>13.15.240.15</t>
  </si>
  <si>
    <t>D x s = 280 x 25,4.</t>
  </si>
  <si>
    <t>13.15.240.16</t>
  </si>
  <si>
    <t>D x s = 315 x 28,6.</t>
  </si>
  <si>
    <t>13.15.240.17</t>
  </si>
  <si>
    <t>D x s = 355 x 32,2.</t>
  </si>
  <si>
    <t>13.15.240.18</t>
  </si>
  <si>
    <t>D x s = 400 x 36,3.</t>
  </si>
  <si>
    <t>13.15.245.0</t>
  </si>
  <si>
    <t>13.15.245.1</t>
  </si>
  <si>
    <t>D x s = 20 x 3,0.</t>
  </si>
  <si>
    <t>13.15.245.2</t>
  </si>
  <si>
    <t>D x s = 25 x 3,5.</t>
  </si>
  <si>
    <t>13.15.245.3</t>
  </si>
  <si>
    <t>D x s = 32 x 4,4.</t>
  </si>
  <si>
    <t>13.15.245.4</t>
  </si>
  <si>
    <t>D x s = 40 x 5,5.</t>
  </si>
  <si>
    <t>13.15.245.5</t>
  </si>
  <si>
    <t>D x s = 50 x 6,9.</t>
  </si>
  <si>
    <t>13.15.245.6</t>
  </si>
  <si>
    <t>D x s = 63 x 8,6.</t>
  </si>
  <si>
    <t>13.15.245.7</t>
  </si>
  <si>
    <t>D x s = 75 x 10,3.</t>
  </si>
  <si>
    <t>13.15.245.8</t>
  </si>
  <si>
    <t>D x s = 90 x 12,3.</t>
  </si>
  <si>
    <t>13.15.245.9</t>
  </si>
  <si>
    <t>D x s = 110 x 15,1.</t>
  </si>
  <si>
    <t>13.15.245.10</t>
  </si>
  <si>
    <t>D x s = 125 x 17,1.</t>
  </si>
  <si>
    <t>13.15.245.11</t>
  </si>
  <si>
    <t>D x s = 140 x 19,2.</t>
  </si>
  <si>
    <t>13.15.245.12</t>
  </si>
  <si>
    <t>D x s = 160 x 21,9.</t>
  </si>
  <si>
    <t>13.15.245.13</t>
  </si>
  <si>
    <t>D x s = 180 x 24,6.</t>
  </si>
  <si>
    <t>13.15.245.14</t>
  </si>
  <si>
    <t>D x s = 200 x 27,4.</t>
  </si>
  <si>
    <t>13.15.245.15</t>
  </si>
  <si>
    <t>D x s = 225 x 30,8.</t>
  </si>
  <si>
    <t>13.15.245.16</t>
  </si>
  <si>
    <t>D x s = 250 x 34,2.</t>
  </si>
  <si>
    <t>13.15.245.17</t>
  </si>
  <si>
    <t>D x s = 280 x 38,3.</t>
  </si>
  <si>
    <t>13.15.245.18</t>
  </si>
  <si>
    <t>D x s = 315 x 43,1.</t>
  </si>
  <si>
    <t>13.15.245.19</t>
  </si>
  <si>
    <t>D x s = 355 x 48,5.</t>
  </si>
  <si>
    <t>13.15.245.20</t>
  </si>
  <si>
    <t>D x s = 400 x 54,7.</t>
  </si>
  <si>
    <t>13.15.250.0</t>
  </si>
  <si>
    <t>13.15.250.1</t>
  </si>
  <si>
    <t>13.15.250.2</t>
  </si>
  <si>
    <t>D x s = 25 x 3,0.</t>
  </si>
  <si>
    <t>13.15.250.3</t>
  </si>
  <si>
    <t>13.15.250.4</t>
  </si>
  <si>
    <t>13.15.250.5</t>
  </si>
  <si>
    <t>13.15.250.6</t>
  </si>
  <si>
    <t>13.15.250.7</t>
  </si>
  <si>
    <t>D x s = 75 x 6,9.</t>
  </si>
  <si>
    <t>13.15.250.8</t>
  </si>
  <si>
    <t>D x s = 90 x 8,3.</t>
  </si>
  <si>
    <t>13.15.250.9</t>
  </si>
  <si>
    <t>D x s = 110 x 10,1.</t>
  </si>
  <si>
    <t>13.15.250.10</t>
  </si>
  <si>
    <t>D x s = 125 x 11,5.</t>
  </si>
  <si>
    <t>13.15.250.11</t>
  </si>
  <si>
    <t>D x s = 140 x 12,9.</t>
  </si>
  <si>
    <t>13.15.250.12</t>
  </si>
  <si>
    <t>D x s = 160 x 14,8.</t>
  </si>
  <si>
    <t>13.15.250.13</t>
  </si>
  <si>
    <t>D x s = 180 x 16,6.</t>
  </si>
  <si>
    <t>13.15.250.14</t>
  </si>
  <si>
    <t>D x s = 200 x 18,4.</t>
  </si>
  <si>
    <t>13.15.250.15</t>
  </si>
  <si>
    <t>D x s = 225 x 20,7.</t>
  </si>
  <si>
    <t>13.15.250.16</t>
  </si>
  <si>
    <t>D x s = 250 x 23,0.</t>
  </si>
  <si>
    <t>13.15.250.17</t>
  </si>
  <si>
    <t>D x s = 280 x 25,8.</t>
  </si>
  <si>
    <t>13.15.250.18</t>
  </si>
  <si>
    <t>D x s = 315 x 29,0.</t>
  </si>
  <si>
    <t>13.15.250.19</t>
  </si>
  <si>
    <t>D x s = 355 x 32,7.</t>
  </si>
  <si>
    <t>13.15.250.20</t>
  </si>
  <si>
    <t>D x s = 400 x 36,9.</t>
  </si>
  <si>
    <t>13.15.260.0</t>
  </si>
  <si>
    <t>13.15.260.1</t>
  </si>
  <si>
    <t>D x s = 16 x 2,7.</t>
  </si>
  <si>
    <t>13.15.260.2</t>
  </si>
  <si>
    <t>D x s = 20 x 3,4.</t>
  </si>
  <si>
    <t>13.15.260.3</t>
  </si>
  <si>
    <t>D x s = 25 x 4,2.</t>
  </si>
  <si>
    <t>13.15.260.4</t>
  </si>
  <si>
    <t>D x s = 32 x 5,4.</t>
  </si>
  <si>
    <t>13.15.260.5</t>
  </si>
  <si>
    <t>D x s = 40 x 6,7.</t>
  </si>
  <si>
    <t>13.15.260.6</t>
  </si>
  <si>
    <t>D x s = 50 x 8,4.</t>
  </si>
  <si>
    <t>13.15.260.7</t>
  </si>
  <si>
    <t>D x s = 63 x 10,5.</t>
  </si>
  <si>
    <t>13.15.260.8</t>
  </si>
  <si>
    <t>D x s = 75 x 12,5.</t>
  </si>
  <si>
    <t>13.15.260.9</t>
  </si>
  <si>
    <t>D x s = 90 x 15,0.</t>
  </si>
  <si>
    <t>13.15.270.0</t>
  </si>
  <si>
    <t>13.15.270.1</t>
  </si>
  <si>
    <t>13.15.270.2</t>
  </si>
  <si>
    <t>13.15.270.3</t>
  </si>
  <si>
    <t>13.15.270.4</t>
  </si>
  <si>
    <t>13.15.270.5</t>
  </si>
  <si>
    <t>13.15.270.6</t>
  </si>
  <si>
    <t>13.15.270.7</t>
  </si>
  <si>
    <t>13.15.270.8</t>
  </si>
  <si>
    <t>13.15.270.9</t>
  </si>
  <si>
    <t>13.15.275.0</t>
  </si>
  <si>
    <t>13.15.275.1</t>
  </si>
  <si>
    <t>D x s = 14 x 2,0.</t>
  </si>
  <si>
    <t>13.15.275.2</t>
  </si>
  <si>
    <t>D x s = 16 x 2,0.</t>
  </si>
  <si>
    <t>13.15.275.3</t>
  </si>
  <si>
    <t>D x s = 18 x 2,0.</t>
  </si>
  <si>
    <t>13.15.275.4</t>
  </si>
  <si>
    <t>D x s = 20 x 2,25.</t>
  </si>
  <si>
    <t>13.15.275.5</t>
  </si>
  <si>
    <t>13.15.275.6</t>
  </si>
  <si>
    <t>13.15.275.7</t>
  </si>
  <si>
    <t>D x s = 40 x 4,0.</t>
  </si>
  <si>
    <t>13.15.275.8</t>
  </si>
  <si>
    <t>D x s = 50 x 4,5.</t>
  </si>
  <si>
    <t>13.15.275.9</t>
  </si>
  <si>
    <t>D x s = 63 x 6,0.</t>
  </si>
  <si>
    <t>13.15.275.10</t>
  </si>
  <si>
    <t>D x s = 75 x 7,5.</t>
  </si>
  <si>
    <t>13.15.276.0</t>
  </si>
  <si>
    <t>13.15.276.1</t>
  </si>
  <si>
    <t>13.15.276.2</t>
  </si>
  <si>
    <t>13.15.276.3</t>
  </si>
  <si>
    <t>13.15.276.4</t>
  </si>
  <si>
    <t>13.15.276.5</t>
  </si>
  <si>
    <t>13.15.276.6</t>
  </si>
  <si>
    <t>13.15.276.7</t>
  </si>
  <si>
    <t>13.15.276.8</t>
  </si>
  <si>
    <t>13.15.276.9</t>
  </si>
  <si>
    <t>13.15.276.10</t>
  </si>
  <si>
    <t>13.15.280.0</t>
  </si>
  <si>
    <t>13.15.280.1</t>
  </si>
  <si>
    <t>DN = 20 (3/4").</t>
  </si>
  <si>
    <t>13.15.280.2</t>
  </si>
  <si>
    <t>DN = 25 (1").</t>
  </si>
  <si>
    <t>13.15.280.3</t>
  </si>
  <si>
    <t>DN = 32 (1"1/4).</t>
  </si>
  <si>
    <t>13.15.280.4</t>
  </si>
  <si>
    <t>DN = 40 (1"1/2).</t>
  </si>
  <si>
    <t>13.15.280.5</t>
  </si>
  <si>
    <t>DN = 50 (2").</t>
  </si>
  <si>
    <t>13.15.280.6</t>
  </si>
  <si>
    <t>DN = 65 (2"1/2).</t>
  </si>
  <si>
    <t>13.15.280.7</t>
  </si>
  <si>
    <t>DN = 80 (3").</t>
  </si>
  <si>
    <t>13.15.280.8</t>
  </si>
  <si>
    <t>DN = 100 (4").</t>
  </si>
  <si>
    <t>13.15.280.9</t>
  </si>
  <si>
    <t>DN = 125 (5").</t>
  </si>
  <si>
    <t>13.15.280.10</t>
  </si>
  <si>
    <t>DN = 150 (6").</t>
  </si>
  <si>
    <t>13.15.280.11</t>
  </si>
  <si>
    <t>DN = 200 (8").</t>
  </si>
  <si>
    <t>13.15.290.0</t>
  </si>
  <si>
    <t>13.15.290.1</t>
  </si>
  <si>
    <t>13.15.290.2</t>
  </si>
  <si>
    <t>13.15.290.3</t>
  </si>
  <si>
    <t>13.15.290.4</t>
  </si>
  <si>
    <t>13.15.290.5</t>
  </si>
  <si>
    <t>13.15.290.6</t>
  </si>
  <si>
    <t>13.15.290.7</t>
  </si>
  <si>
    <t>13.15.290.8</t>
  </si>
  <si>
    <t>13.15.290.9</t>
  </si>
  <si>
    <t>13.15.290.10</t>
  </si>
  <si>
    <t>13.15.290.11</t>
  </si>
  <si>
    <t>13.15.290.12</t>
  </si>
  <si>
    <t>DN = 250 (10").</t>
  </si>
  <si>
    <t>13.15.300.0</t>
  </si>
  <si>
    <t>13.15.300.1</t>
  </si>
  <si>
    <t>DN = 15 (1/2").</t>
  </si>
  <si>
    <t>13.15.300.2</t>
  </si>
  <si>
    <t>13.15.300.3</t>
  </si>
  <si>
    <t>13.15.300.4</t>
  </si>
  <si>
    <t>13.15.300.5</t>
  </si>
  <si>
    <t>13.15.300.6</t>
  </si>
  <si>
    <t>13.15.310.0</t>
  </si>
  <si>
    <t>13.15.310.1</t>
  </si>
  <si>
    <t>DN = 15 (3/8") - S1= +/-24 - S2= +/- 10 - S3= +/-30.</t>
  </si>
  <si>
    <t>13.15.310.2</t>
  </si>
  <si>
    <t>DN = 20 (3/4") - S1= +/-24 - S2= +/- 10 - S3= +/-30.</t>
  </si>
  <si>
    <t>13.15.310.3</t>
  </si>
  <si>
    <t>DN = 25 (1") - S1= +/-30 - S2= +/-16 - S3= +/-30.</t>
  </si>
  <si>
    <t>13.15.310.4</t>
  </si>
  <si>
    <t>DN = 32 (1" 1/4) - S1= +/-30 - S2= +/-24 - S3= +/-30.</t>
  </si>
  <si>
    <t>13.15.310.5</t>
  </si>
  <si>
    <t>DN = 40 (1"1/2) - S1= +/-30 - S2= +/-24 - S3= +/-30.</t>
  </si>
  <si>
    <t>13.15.310.6</t>
  </si>
  <si>
    <t>DN = 50 (2") - S1= +/-46 - S2= +/-22 - S3= +/-25.</t>
  </si>
  <si>
    <t>13.15.310.7</t>
  </si>
  <si>
    <t>DN = 65 (2"1/2) - S1= +/-46 - S2= +/-22 - S3= +/-25.</t>
  </si>
  <si>
    <t>13.15.310.8</t>
  </si>
  <si>
    <t>DN = 80 (3") - S1= +/-46 - S2= +/-20 - S3= +/-20.</t>
  </si>
  <si>
    <t>13.15.310.9</t>
  </si>
  <si>
    <t>DN = 100 (4") - S1= +/-46 - S2= +/-20 - S3= +/-12.</t>
  </si>
  <si>
    <t>13.15.310.10</t>
  </si>
  <si>
    <t>DN = 125 (5") - S1= +/-46 - S2= +/-16 - S3= +/-12.</t>
  </si>
  <si>
    <t>13.15.310.11</t>
  </si>
  <si>
    <t>DN = 150 (6") - S1= +/-66 - S2= +/-16 - S3= +/-12.</t>
  </si>
  <si>
    <t>13.15.310.12</t>
  </si>
  <si>
    <t>DN = 200 (8") - S1= +/-70 - S2= +/-16 - S3= +/-12.</t>
  </si>
  <si>
    <t>13.15.320.0</t>
  </si>
  <si>
    <t>13.15.320.1</t>
  </si>
  <si>
    <t>DN = 50 (2") - S1= +/-46 - S2= +/-22 - S3= +/-30.</t>
  </si>
  <si>
    <t>13.15.320.2</t>
  </si>
  <si>
    <t>13.15.320.3</t>
  </si>
  <si>
    <t>13.15.320.4</t>
  </si>
  <si>
    <t>13.15.320.5</t>
  </si>
  <si>
    <t>13.15.320.6</t>
  </si>
  <si>
    <t>13.15.320.7</t>
  </si>
  <si>
    <t>13.16.10.0</t>
  </si>
  <si>
    <t>13.16.10.1</t>
  </si>
  <si>
    <t>s x D = 6 x 6.</t>
  </si>
  <si>
    <t>13.16.10.2</t>
  </si>
  <si>
    <t>s x D = 6 x 8.</t>
  </si>
  <si>
    <t>13.16.10.3</t>
  </si>
  <si>
    <t>s x D = 6 x 10.</t>
  </si>
  <si>
    <t>13.16.10.4</t>
  </si>
  <si>
    <t>s x D = 6 x 12.</t>
  </si>
  <si>
    <t>13.16.10.5</t>
  </si>
  <si>
    <t>s x D = 6 x 14.</t>
  </si>
  <si>
    <t>13.16.10.6</t>
  </si>
  <si>
    <t>s x D = 6 x 17 (3/8").</t>
  </si>
  <si>
    <t>13.16.10.7</t>
  </si>
  <si>
    <t>s x D = 6 x 22 (1/2").</t>
  </si>
  <si>
    <t>13.16.10.8</t>
  </si>
  <si>
    <t>s x D = 6 x 27 (3/4").</t>
  </si>
  <si>
    <t>13.16.10.9</t>
  </si>
  <si>
    <t>s x D = 6 x 34 (1").</t>
  </si>
  <si>
    <t>13.16.10.10</t>
  </si>
  <si>
    <t>Costo per mq di superficie esterna con s = 6.</t>
  </si>
  <si>
    <t>13.16.20.0</t>
  </si>
  <si>
    <t>13.16.20.1</t>
  </si>
  <si>
    <t>s x D = 9 x 8.</t>
  </si>
  <si>
    <t>13.16.20.2</t>
  </si>
  <si>
    <t>s x D = 9 x 10.</t>
  </si>
  <si>
    <t>13.16.20.3</t>
  </si>
  <si>
    <t>s x D = 9 x 12.</t>
  </si>
  <si>
    <t>13.16.20.4</t>
  </si>
  <si>
    <t>s x D = 9 x 14.</t>
  </si>
  <si>
    <t>13.16.20.5</t>
  </si>
  <si>
    <t>s x D = 9 x 17 (3/8").</t>
  </si>
  <si>
    <t>13.16.20.6</t>
  </si>
  <si>
    <t>s x D = 9 x 22 (1/2").</t>
  </si>
  <si>
    <t>13.16.20.7</t>
  </si>
  <si>
    <t>s x D = 9 x 27 (3/4").</t>
  </si>
  <si>
    <t>13.16.20.8</t>
  </si>
  <si>
    <t>s x D = 9 x 34 (1").</t>
  </si>
  <si>
    <t>13.16.20.9</t>
  </si>
  <si>
    <t>s x D = 9 x 42 (1"1/4).</t>
  </si>
  <si>
    <t>13.16.20.10</t>
  </si>
  <si>
    <t>s x D = 9 x 48 (1"1/2).</t>
  </si>
  <si>
    <t>13.16.20.11</t>
  </si>
  <si>
    <t>s x D = 9 x 60 (2").</t>
  </si>
  <si>
    <t>13.16.20.12</t>
  </si>
  <si>
    <t>s x D = 9 x 76 (2"1/2).</t>
  </si>
  <si>
    <t>13.16.20.13</t>
  </si>
  <si>
    <t>s x D = 9 x 88 (3").</t>
  </si>
  <si>
    <t>13.16.20.14</t>
  </si>
  <si>
    <t>s x D = 9 x 114 (4").</t>
  </si>
  <si>
    <t>13.16.20.15</t>
  </si>
  <si>
    <t>s x D = 9 x 139 (5").</t>
  </si>
  <si>
    <t>13.16.20.16</t>
  </si>
  <si>
    <t>Costo per mq di superficie esterna con s = 9.</t>
  </si>
  <si>
    <t>13.16.30.0</t>
  </si>
  <si>
    <t>13.16.30.1</t>
  </si>
  <si>
    <t>s x D = 13 x 12.</t>
  </si>
  <si>
    <t>13.16.30.2</t>
  </si>
  <si>
    <t>s x D = 13 x 14.</t>
  </si>
  <si>
    <t>13.16.30.3</t>
  </si>
  <si>
    <t>s x D = 13 x 17 (3/8").</t>
  </si>
  <si>
    <t>13.16.30.4</t>
  </si>
  <si>
    <t>s x D = 13 x 22 (1/2").</t>
  </si>
  <si>
    <t>13.16.30.5</t>
  </si>
  <si>
    <t>s x D = 13 x 27 (3/4").</t>
  </si>
  <si>
    <t>13.16.30.6</t>
  </si>
  <si>
    <t>s x D = 13 x 34 (1").</t>
  </si>
  <si>
    <t>13.16.30.7</t>
  </si>
  <si>
    <t>s x D = 13 x 42 (1"1/4).</t>
  </si>
  <si>
    <t>13.16.30.8</t>
  </si>
  <si>
    <t>s x D = 13 x 48 (1"1/2).</t>
  </si>
  <si>
    <t>13.16.30.9</t>
  </si>
  <si>
    <t>s x D = 13 x 60 (2").</t>
  </si>
  <si>
    <t>13.16.30.10</t>
  </si>
  <si>
    <t>s x D = 13 x 76 (2"1/2).</t>
  </si>
  <si>
    <t>13.16.30.11</t>
  </si>
  <si>
    <t>s x D = 13 x 88 (3").</t>
  </si>
  <si>
    <t>13.16.30.12</t>
  </si>
  <si>
    <t>s x D = 13 x 114 (4").</t>
  </si>
  <si>
    <t>13.16.30.13</t>
  </si>
  <si>
    <t>s x D = 13 x 139 (5").</t>
  </si>
  <si>
    <t>13.16.30.14</t>
  </si>
  <si>
    <t>Costo per mq di superficie esterna con s = 13.</t>
  </si>
  <si>
    <t>13.16.40.0</t>
  </si>
  <si>
    <t>13.16.40.1</t>
  </si>
  <si>
    <t>s x D = 19 x 17 (3/8").</t>
  </si>
  <si>
    <t>13.16.40.2</t>
  </si>
  <si>
    <t>s x D = 19 x 22 (1/2").</t>
  </si>
  <si>
    <t>13.16.40.3</t>
  </si>
  <si>
    <t>s x D = 19 x 27 (3/4").</t>
  </si>
  <si>
    <t>13.16.40.4</t>
  </si>
  <si>
    <t>s x D = 19 x 34 (1").</t>
  </si>
  <si>
    <t>13.16.40.5</t>
  </si>
  <si>
    <t>s x D = 19 x 42 (1"1/4).</t>
  </si>
  <si>
    <t>13.16.40.6</t>
  </si>
  <si>
    <t>s x D = 19 x 48 (1"1/2).</t>
  </si>
  <si>
    <t>13.16.40.7</t>
  </si>
  <si>
    <t>s x D = 19 x 60 (2").</t>
  </si>
  <si>
    <t>13.16.40.8</t>
  </si>
  <si>
    <t>s x D = 19 x 76 (2"1/2).</t>
  </si>
  <si>
    <t>13.16.40.9</t>
  </si>
  <si>
    <t>s x D = 19 x 88 (3").</t>
  </si>
  <si>
    <t>13.16.40.10</t>
  </si>
  <si>
    <t>s x D = 19 x 114 (4").</t>
  </si>
  <si>
    <t>13.16.40.11</t>
  </si>
  <si>
    <t>s x D = 19 x 139 (5").</t>
  </si>
  <si>
    <t>13.16.40.12</t>
  </si>
  <si>
    <t>Costo per mq di superficie esterna con s = 19.</t>
  </si>
  <si>
    <t>13.16.50.0</t>
  </si>
  <si>
    <t>13.16.50.1</t>
  </si>
  <si>
    <t>s x D = 32 x 17 (3/8").</t>
  </si>
  <si>
    <t>13.16.50.2</t>
  </si>
  <si>
    <t>s x D = 32 x 22 (1/2").</t>
  </si>
  <si>
    <t>13.16.50.3</t>
  </si>
  <si>
    <t>s x D = 32 x 27 (3/4").</t>
  </si>
  <si>
    <t>13.16.50.4</t>
  </si>
  <si>
    <t>s x D = 32 x 34 (1").</t>
  </si>
  <si>
    <t>13.16.50.5</t>
  </si>
  <si>
    <t>s x D = 32 x 42 (1"1/4).</t>
  </si>
  <si>
    <t>13.16.50.6</t>
  </si>
  <si>
    <t>s x D = 32 x 48 (1"1/2).</t>
  </si>
  <si>
    <t>13.16.50.7</t>
  </si>
  <si>
    <t>s x D = 32 x 60 (2").</t>
  </si>
  <si>
    <t>13.16.50.8</t>
  </si>
  <si>
    <t>s x D = 32 x 76 (2"1/2).</t>
  </si>
  <si>
    <t>13.16.50.9</t>
  </si>
  <si>
    <t>s x D = 32 x 88 (3").</t>
  </si>
  <si>
    <t>13.16.50.10</t>
  </si>
  <si>
    <t>s x D = 32 x 114 (4").</t>
  </si>
  <si>
    <t>13.16.50.11</t>
  </si>
  <si>
    <t>s x D = 32 x 139 (5").</t>
  </si>
  <si>
    <t>13.16.50.12</t>
  </si>
  <si>
    <t>Costo per mq di superficie esterna con s = 32.</t>
  </si>
  <si>
    <t>13.16.60.0</t>
  </si>
  <si>
    <t>13.16.60.1</t>
  </si>
  <si>
    <t>Spessore della lastra = mm 6.</t>
  </si>
  <si>
    <t>13.16.60.2</t>
  </si>
  <si>
    <t>Spessore della lastra = mm 9.</t>
  </si>
  <si>
    <t>13.16.60.3</t>
  </si>
  <si>
    <t>Spessore della lastra = mm 13.</t>
  </si>
  <si>
    <t>13.16.60.4</t>
  </si>
  <si>
    <t>Spessore della lastra = mm 16.</t>
  </si>
  <si>
    <t>13.16.60.5</t>
  </si>
  <si>
    <t>Spessore della lastra = mm 19.</t>
  </si>
  <si>
    <t>13.16.60.6</t>
  </si>
  <si>
    <t>Spessore della lastra = mm 25.</t>
  </si>
  <si>
    <t>13.16.60.7</t>
  </si>
  <si>
    <t>Spessore della lastra = mm 32.</t>
  </si>
  <si>
    <t>13.16.60.8</t>
  </si>
  <si>
    <t>Spessore della lastra = mm 50 (2 x 25).</t>
  </si>
  <si>
    <t>13.16.60.9</t>
  </si>
  <si>
    <t>Spessore della lastra = mm 64 (2 x 32).</t>
  </si>
  <si>
    <t>13.16.70.0</t>
  </si>
  <si>
    <t>13.16.70.1</t>
  </si>
  <si>
    <t>13.16.70.2</t>
  </si>
  <si>
    <t>13.16.70.3</t>
  </si>
  <si>
    <t>13.16.70.4</t>
  </si>
  <si>
    <t>13.16.70.5</t>
  </si>
  <si>
    <t>s x D = 50 x 42 (1"1/4) (in lastra).</t>
  </si>
  <si>
    <t>13.16.70.6</t>
  </si>
  <si>
    <t>s x D = 50 x 48 (1"1/2) (in lastra).</t>
  </si>
  <si>
    <t>13.16.70.7</t>
  </si>
  <si>
    <t>s x D = 64 x 60 (2") (in lastra).</t>
  </si>
  <si>
    <t>13.16.70.8</t>
  </si>
  <si>
    <t>s x D = 64 x 76 (2"1/2) (in lastra).</t>
  </si>
  <si>
    <t>13.16.70.9</t>
  </si>
  <si>
    <t>s x D = 64 x 88 (3") (in lastra).</t>
  </si>
  <si>
    <t>13.16.70.10</t>
  </si>
  <si>
    <t>s x D = 64 x 114 (4") (in lastra).</t>
  </si>
  <si>
    <t>13.16.70.11</t>
  </si>
  <si>
    <t>s x D = 64 x 139 (5") (in lastra).</t>
  </si>
  <si>
    <t>13.16.70.12</t>
  </si>
  <si>
    <t>s x D = 64 x 168 (6") (in lastra).</t>
  </si>
  <si>
    <t>13.16.70.13</t>
  </si>
  <si>
    <t>13.16.70.14</t>
  </si>
  <si>
    <t>Costo per mq di superficie esterna con s = 50.</t>
  </si>
  <si>
    <t>13.16.70.15</t>
  </si>
  <si>
    <t>Costo per mq di superficie esterna con s = 64.</t>
  </si>
  <si>
    <t>13.16.80.0</t>
  </si>
  <si>
    <t>13.16.80.1</t>
  </si>
  <si>
    <t>13.16.80.2</t>
  </si>
  <si>
    <t>13.16.80.3</t>
  </si>
  <si>
    <t>13.16.80.4</t>
  </si>
  <si>
    <t>13.16.80.5</t>
  </si>
  <si>
    <t>13.16.80.6</t>
  </si>
  <si>
    <t>13.16.80.7</t>
  </si>
  <si>
    <t>13.16.80.8</t>
  </si>
  <si>
    <t>13.16.80.9</t>
  </si>
  <si>
    <t>13.16.80.10</t>
  </si>
  <si>
    <t>13.16.80.11</t>
  </si>
  <si>
    <t>13.16.80.12</t>
  </si>
  <si>
    <t>13.16.80.13</t>
  </si>
  <si>
    <t>13.16.80.14</t>
  </si>
  <si>
    <t>s x D = 32 x 168 (6") (in lastra).</t>
  </si>
  <si>
    <t>13.16.80.15</t>
  </si>
  <si>
    <t>13.16.80.16</t>
  </si>
  <si>
    <t>13.16.80.17</t>
  </si>
  <si>
    <t>13.16.90.0</t>
  </si>
  <si>
    <t>13.16.90.1</t>
  </si>
  <si>
    <t>13.16.90.2</t>
  </si>
  <si>
    <t>13.16.90.3</t>
  </si>
  <si>
    <t>13.16.90.4</t>
  </si>
  <si>
    <t>13.16.90.5</t>
  </si>
  <si>
    <t>13.16.90.6</t>
  </si>
  <si>
    <t>13.16.90.7</t>
  </si>
  <si>
    <t>13.16.90.8</t>
  </si>
  <si>
    <t>13.16.90.9</t>
  </si>
  <si>
    <t>13.16.90.10</t>
  </si>
  <si>
    <t>13.16.90.11</t>
  </si>
  <si>
    <t>13.16.90.12</t>
  </si>
  <si>
    <t>13.16.90.13</t>
  </si>
  <si>
    <t>13.16.90.14</t>
  </si>
  <si>
    <t>13.16.90.15</t>
  </si>
  <si>
    <t>13.16.90.16</t>
  </si>
  <si>
    <t>s x D = 19 x 168 (6") (in lastra).</t>
  </si>
  <si>
    <t>13.16.90.17</t>
  </si>
  <si>
    <t>13.16.90.18</t>
  </si>
  <si>
    <t>13.16.90.19</t>
  </si>
  <si>
    <t>13.16.100.0</t>
  </si>
  <si>
    <t>13.16.100.1</t>
  </si>
  <si>
    <t>13.16.100.2</t>
  </si>
  <si>
    <t>Spessore della lastra = mm 10.</t>
  </si>
  <si>
    <t>13.16.100.3</t>
  </si>
  <si>
    <t>Spessore della lastra = mm 12.</t>
  </si>
  <si>
    <t>13.16.100.4</t>
  </si>
  <si>
    <t>13.16.100.5</t>
  </si>
  <si>
    <t>13.16.100.6</t>
  </si>
  <si>
    <t>13.16.100.7</t>
  </si>
  <si>
    <t>13.16.100.8</t>
  </si>
  <si>
    <t>Spessore della lastra = mm 50.</t>
  </si>
  <si>
    <t>13.16.100.9</t>
  </si>
  <si>
    <t>13.16.110.0</t>
  </si>
  <si>
    <t>13.16.110.1</t>
  </si>
  <si>
    <t>D = 18 (3/8") spessore mm 20.</t>
  </si>
  <si>
    <t>13.16.110.2</t>
  </si>
  <si>
    <t>D = 22 (1/2") spessore mm 20.</t>
  </si>
  <si>
    <t>13.16.110.3</t>
  </si>
  <si>
    <t>D = 28 (3/4") spessore mm 20.</t>
  </si>
  <si>
    <t>13.16.110.4</t>
  </si>
  <si>
    <t>D = 35 (1") spessore mm 20.</t>
  </si>
  <si>
    <t>13.16.110.5</t>
  </si>
  <si>
    <t>D = 42 (1"1/4) spessore mm 25.</t>
  </si>
  <si>
    <t>13.16.110.6</t>
  </si>
  <si>
    <t>D = 48 (1"1/2) spessore mm 25.</t>
  </si>
  <si>
    <t>13.16.110.7</t>
  </si>
  <si>
    <t>D = 60 (2") spessore mm 30.</t>
  </si>
  <si>
    <t>13.16.110.8</t>
  </si>
  <si>
    <t>D = 76 (2"1/2) spessore mm 30.</t>
  </si>
  <si>
    <t>13.16.110.9</t>
  </si>
  <si>
    <t>D (mm). D = 89 (3") spessore mm 30.</t>
  </si>
  <si>
    <t>13.16.110.10</t>
  </si>
  <si>
    <t>D = 114 (4") spessore mm 30.</t>
  </si>
  <si>
    <t>13.16.110.11</t>
  </si>
  <si>
    <t>Costo per mq di superficie esterna con s da 20 a 30 mm.</t>
  </si>
  <si>
    <t>13.16.120.0</t>
  </si>
  <si>
    <t>13.16.120.1</t>
  </si>
  <si>
    <t>D = 27 (3/4") spessore mm 22.</t>
  </si>
  <si>
    <t>13.16.120.2</t>
  </si>
  <si>
    <t>D = 34 (1") spessore mm 23.</t>
  </si>
  <si>
    <t>13.16.120.3</t>
  </si>
  <si>
    <t>D = 43 (1"1/4) spessore mm 24.</t>
  </si>
  <si>
    <t>13.16.120.4</t>
  </si>
  <si>
    <t>D = 49 (1"1/2) spessore mm 24.</t>
  </si>
  <si>
    <t>13.16.120.5</t>
  </si>
  <si>
    <t>D = 61 (2") spessore mm 30.</t>
  </si>
  <si>
    <t>13.16.120.6</t>
  </si>
  <si>
    <t>D = 76 (2"1/2) spessore mm 31.</t>
  </si>
  <si>
    <t>13.16.120.7</t>
  </si>
  <si>
    <t>D = 89 (3") spessore mm 31.</t>
  </si>
  <si>
    <t>13.16.120.8</t>
  </si>
  <si>
    <t>D = 114 (4") spessore mm 32.</t>
  </si>
  <si>
    <t>13.16.120.9</t>
  </si>
  <si>
    <t>D = 140 (5") spessore mm 35.</t>
  </si>
  <si>
    <t>13.16.120.10</t>
  </si>
  <si>
    <t>D = 168 (6") spessore mm 40.</t>
  </si>
  <si>
    <t>13.16.120.11</t>
  </si>
  <si>
    <t>Costo per mq di superficie esterna con s da 22 a 40 mm.</t>
  </si>
  <si>
    <t>13.16.130.0</t>
  </si>
  <si>
    <t>13.16.130.1</t>
  </si>
  <si>
    <t>Spessore dell'isolante 30 mm.</t>
  </si>
  <si>
    <t>13.16.130.2</t>
  </si>
  <si>
    <t>Spessore dell'isolante 40 mm.</t>
  </si>
  <si>
    <t>13.16.130.3</t>
  </si>
  <si>
    <t>Spessore dell'isolante 50 mm.</t>
  </si>
  <si>
    <t>13.16.130.4</t>
  </si>
  <si>
    <t>Spessore dell'isolante 60 mm.</t>
  </si>
  <si>
    <t>13.16.130.5</t>
  </si>
  <si>
    <t>Spessore dell'isolante 80 mm.</t>
  </si>
  <si>
    <t>13.16.130.6</t>
  </si>
  <si>
    <t>Spessore dell'isolante 100 mm.</t>
  </si>
  <si>
    <t>13.16.140.0</t>
  </si>
  <si>
    <t>13.16.140.1</t>
  </si>
  <si>
    <t>D = 21 (1/2") Spessore mm 30.</t>
  </si>
  <si>
    <t>13.16.140.2</t>
  </si>
  <si>
    <t>D = 27 (3/4") Spessore mm 30.</t>
  </si>
  <si>
    <t>13.16.140.3</t>
  </si>
  <si>
    <t>D = 34 (1") Spessore mm 30.</t>
  </si>
  <si>
    <t>13.16.140.4</t>
  </si>
  <si>
    <t>D = 42 (1"1/4) Spessore mm 40.</t>
  </si>
  <si>
    <t>13.16.140.5</t>
  </si>
  <si>
    <t>D = 49 (1"1/2) Spessore mm 40.</t>
  </si>
  <si>
    <t>13.16.140.6</t>
  </si>
  <si>
    <t>D = 61 (2") Spessore mm 50.</t>
  </si>
  <si>
    <t>13.16.140.7</t>
  </si>
  <si>
    <t>D = 76 (2"1/2) Spessore mm 50.</t>
  </si>
  <si>
    <t>13.16.140.8</t>
  </si>
  <si>
    <t>D = 89 (3") Spessore mm 50.</t>
  </si>
  <si>
    <t>13.16.140.9</t>
  </si>
  <si>
    <t>D = 114 (4") Spessore mm 60.</t>
  </si>
  <si>
    <t>13.16.140.10</t>
  </si>
  <si>
    <t>D = 140 (5") Spessore mm 60.</t>
  </si>
  <si>
    <t>13.16.140.11</t>
  </si>
  <si>
    <t>D = 168 (6") Spessore mm 60.</t>
  </si>
  <si>
    <t>13.16.140.12</t>
  </si>
  <si>
    <t>D = 219 (8") Spessore mm 60.</t>
  </si>
  <si>
    <t>13.16.140.13</t>
  </si>
  <si>
    <t>D = 273 (10") Spessore mm 60.</t>
  </si>
  <si>
    <t>13.16.140.14</t>
  </si>
  <si>
    <t>D = 324 (12") Spessore mm 60.</t>
  </si>
  <si>
    <t>13.16.140.15</t>
  </si>
  <si>
    <t>13.16.140.16</t>
  </si>
  <si>
    <t>Costo per mq di superficie esterna con s = 60.</t>
  </si>
  <si>
    <t>13.16.150.0</t>
  </si>
  <si>
    <t>13.16.150.1</t>
  </si>
  <si>
    <t>D = 21 (1/2") Spessore mm 20.</t>
  </si>
  <si>
    <t>13.16.150.2</t>
  </si>
  <si>
    <t>D = 27 (3/4") Spessore mm 20.</t>
  </si>
  <si>
    <t>13.16.150.3</t>
  </si>
  <si>
    <t>D = 34 (1") Spessore mm 20.</t>
  </si>
  <si>
    <t>13.16.150.4</t>
  </si>
  <si>
    <t>D = 42 (1"1/4) Spessore mm 20.</t>
  </si>
  <si>
    <t>13.16.150.5</t>
  </si>
  <si>
    <t>D = 49 (1"1/2) Spessore mm 20.</t>
  </si>
  <si>
    <t>13.16.150.6</t>
  </si>
  <si>
    <t>D = 61 (2") Spessore mm 25.</t>
  </si>
  <si>
    <t>13.16.150.7</t>
  </si>
  <si>
    <t>D = 76 (2"1/2) Spessore mm 25.</t>
  </si>
  <si>
    <t>13.16.150.8</t>
  </si>
  <si>
    <t>D = 89 (3") Spessore mm 25.</t>
  </si>
  <si>
    <t>13.16.150.9</t>
  </si>
  <si>
    <t>D = 114 (4") Spessore mm 30.</t>
  </si>
  <si>
    <t>13.16.150.10</t>
  </si>
  <si>
    <t>D = 140 (5") Spessore mm 30.</t>
  </si>
  <si>
    <t>13.16.150.11</t>
  </si>
  <si>
    <t>D = 168 (6") Spessore mm 30.</t>
  </si>
  <si>
    <t>13.16.150.12</t>
  </si>
  <si>
    <t>D = 219 (8") Spessore mm 30.</t>
  </si>
  <si>
    <t>13.16.150.13</t>
  </si>
  <si>
    <t>D = 273 (10") Spessore mm 30.</t>
  </si>
  <si>
    <t>13.16.150.14</t>
  </si>
  <si>
    <t>D = 324 (12") Spessore mm 30.</t>
  </si>
  <si>
    <t>13.16.150.15</t>
  </si>
  <si>
    <t>Costo per mq di superficie esterna con s = 25.</t>
  </si>
  <si>
    <t>13.16.150.16</t>
  </si>
  <si>
    <t>Costo per mq di superficie esterna con s = 30.</t>
  </si>
  <si>
    <t>13.16.160.0</t>
  </si>
  <si>
    <t>13.16.160.1</t>
  </si>
  <si>
    <t>13.16.160.2</t>
  </si>
  <si>
    <t>13.16.160.3</t>
  </si>
  <si>
    <t>13.16.160.4</t>
  </si>
  <si>
    <t>13.16.160.5</t>
  </si>
  <si>
    <t>13.16.160.6</t>
  </si>
  <si>
    <t>D = 61 (2") Spessore mm 20.</t>
  </si>
  <si>
    <t>13.16.160.7</t>
  </si>
  <si>
    <t>D = 76 (2"1/2) Spessore mm 20.</t>
  </si>
  <si>
    <t>13.16.160.8</t>
  </si>
  <si>
    <t>D = 89 (3") Spessore mm 20.</t>
  </si>
  <si>
    <t>13.16.160.9</t>
  </si>
  <si>
    <t>D = 114 (4") Spessore mm 20.</t>
  </si>
  <si>
    <t>13.16.160.10</t>
  </si>
  <si>
    <t>D = 140 (5") Spessore mm 25.</t>
  </si>
  <si>
    <t>13.16.160.11</t>
  </si>
  <si>
    <t>D = 168 (6") Spessore mm 25.</t>
  </si>
  <si>
    <t>13.16.160.12</t>
  </si>
  <si>
    <t>13.16.160.13</t>
  </si>
  <si>
    <t>13.16.160.14</t>
  </si>
  <si>
    <t>13.16.160.15</t>
  </si>
  <si>
    <t>Costo per mq di superficie esterna con s = 20.</t>
  </si>
  <si>
    <t>13.16.170.0</t>
  </si>
  <si>
    <t>13.16.170.1</t>
  </si>
  <si>
    <t>13.16.170.2</t>
  </si>
  <si>
    <t>13.16.170.3</t>
  </si>
  <si>
    <t>13.16.170.4</t>
  </si>
  <si>
    <t>Costo per mq di superficie esterna con s = 40.</t>
  </si>
  <si>
    <t>13.16.170.5</t>
  </si>
  <si>
    <t>13.16.170.6</t>
  </si>
  <si>
    <t>13.16.170.7</t>
  </si>
  <si>
    <t>Costo per mq di superficie esterna con s = 70.</t>
  </si>
  <si>
    <t>13.16.170.8</t>
  </si>
  <si>
    <t>Costo per mq di superficie esterna con s = 80.</t>
  </si>
  <si>
    <t>13.16.180.0</t>
  </si>
  <si>
    <t>13.16.180.1</t>
  </si>
  <si>
    <t>Rivestimento in PVC, spessore minimo mm 0,35.</t>
  </si>
  <si>
    <t>13.16.180.2</t>
  </si>
  <si>
    <t>Rivestimento in alluminio liscio spessore mm 0,6/0,8.</t>
  </si>
  <si>
    <t>13.16.181</t>
  </si>
  <si>
    <t>13.16.190.0</t>
  </si>
  <si>
    <t>13.16.190.1</t>
  </si>
  <si>
    <t>Spessore mm 5 applicato all'interno.</t>
  </si>
  <si>
    <t>13.16.190.2</t>
  </si>
  <si>
    <t>Spessore mm 10 applicato all'interno.</t>
  </si>
  <si>
    <t>13.16.190.3</t>
  </si>
  <si>
    <t>Spessore mm 15 applicato all'interno.</t>
  </si>
  <si>
    <t>13.16.190.4</t>
  </si>
  <si>
    <t>Spessore mm 5 applicato all'esterno.</t>
  </si>
  <si>
    <t>13.16.190.5</t>
  </si>
  <si>
    <t>Spessore mm 10 applicato all'esterno.</t>
  </si>
  <si>
    <t>13.16.190.6</t>
  </si>
  <si>
    <t>Spessore mm 15 applicato all'esterno.</t>
  </si>
  <si>
    <t>13.16.190.7</t>
  </si>
  <si>
    <t>Spessore mm 20 applicato all'esterno.</t>
  </si>
  <si>
    <t>13.16.190.8</t>
  </si>
  <si>
    <t>Spessore mm 25 applicato all'esterno.</t>
  </si>
  <si>
    <t>13.16.200.0</t>
  </si>
  <si>
    <t>13.16.200.1</t>
  </si>
  <si>
    <t>Spessore mm 15.</t>
  </si>
  <si>
    <t>13.16.200.2</t>
  </si>
  <si>
    <t>13.16.210.0</t>
  </si>
  <si>
    <t>13.16.210.1</t>
  </si>
  <si>
    <t>13.16.210.2</t>
  </si>
  <si>
    <t>13.16.220.0</t>
  </si>
  <si>
    <t>13.16.220.1</t>
  </si>
  <si>
    <t>Rivestimento in acciaio zincato.</t>
  </si>
  <si>
    <t>13.16.220.2</t>
  </si>
  <si>
    <t>Rivestimento in alluminio.</t>
  </si>
  <si>
    <t>13.17.10.0</t>
  </si>
  <si>
    <t>13.17.10.1</t>
  </si>
  <si>
    <t>DN = 10 (3/8"), PN 10, ottone stampato.</t>
  </si>
  <si>
    <t>13.17.10.2</t>
  </si>
  <si>
    <t>DN = 20 (3/4"), PN 16, ghisa, grande capacità.</t>
  </si>
  <si>
    <t>13.17.10.3</t>
  </si>
  <si>
    <t>DN = 32 (1"1/4), PN 10, ottone, per radiatori.</t>
  </si>
  <si>
    <t>13.17.10.4</t>
  </si>
  <si>
    <t>Valvolina igroscopica per radiatori.</t>
  </si>
  <si>
    <t>13.17.20.0</t>
  </si>
  <si>
    <t>13.17.20.1</t>
  </si>
  <si>
    <t>DN = 40 x 32 (1"1/2 x 1"1/4), PS = 141,0 kW.</t>
  </si>
  <si>
    <t>13.17.20.2</t>
  </si>
  <si>
    <t>DN = 40 x 40 (1"1/2 x 1"1/2), PS = 426,0 kW.</t>
  </si>
  <si>
    <t>13.17.30.0</t>
  </si>
  <si>
    <t>13.17.30.1</t>
  </si>
  <si>
    <t>Diametro nominale = 15 (1/2" x 3/4").</t>
  </si>
  <si>
    <t>13.17.30.2</t>
  </si>
  <si>
    <t>Diametro nominale = 20 (3/4" x 1").</t>
  </si>
  <si>
    <t>13.17.30.3</t>
  </si>
  <si>
    <t>Diametro nominale = 25 (1" x 1"1/4).</t>
  </si>
  <si>
    <t>13.17.30.4</t>
  </si>
  <si>
    <t>Diametro nominale = 32 (1"1/4 x 1"1/2).</t>
  </si>
  <si>
    <t>13.17.40.0</t>
  </si>
  <si>
    <t>13.17.40.1</t>
  </si>
  <si>
    <t>Diametro nominale = 15 (1/2").</t>
  </si>
  <si>
    <t>13.17.40.2</t>
  </si>
  <si>
    <t>Diametro nominale = 20 (3/4").</t>
  </si>
  <si>
    <t>13.17.40.3</t>
  </si>
  <si>
    <t>Diametro nominale = 25 (1").</t>
  </si>
  <si>
    <t>13.17.40.4</t>
  </si>
  <si>
    <t>Diametro nominale = 32 (1"1/4).</t>
  </si>
  <si>
    <t>13.17.50.0</t>
  </si>
  <si>
    <t>13.17.50.1</t>
  </si>
  <si>
    <t>13.17.50.2</t>
  </si>
  <si>
    <t>13.17.50.3</t>
  </si>
  <si>
    <t>13.17.50.4</t>
  </si>
  <si>
    <t>13.17.50.5</t>
  </si>
  <si>
    <t>13.17.50.6</t>
  </si>
  <si>
    <t>13.17.50.7</t>
  </si>
  <si>
    <t>13.17.50.8</t>
  </si>
  <si>
    <t>13.17.60.0</t>
  </si>
  <si>
    <t>13.17.60.1</t>
  </si>
  <si>
    <t>13.17.60.2</t>
  </si>
  <si>
    <t>13.17.60.3</t>
  </si>
  <si>
    <t>13.17.60.4</t>
  </si>
  <si>
    <t>13.17.60.5</t>
  </si>
  <si>
    <t>13.17.60.6</t>
  </si>
  <si>
    <t>13.17.60.7</t>
  </si>
  <si>
    <t>13.17.60.8</t>
  </si>
  <si>
    <t>13.17.70.0</t>
  </si>
  <si>
    <t>13.17.70.1</t>
  </si>
  <si>
    <t>13.17.70.2</t>
  </si>
  <si>
    <t>13.17.70.3</t>
  </si>
  <si>
    <t>13.17.70.4</t>
  </si>
  <si>
    <t>13.17.80</t>
  </si>
  <si>
    <t>13.17.90</t>
  </si>
  <si>
    <t>13.17.91</t>
  </si>
  <si>
    <t>13.17.92.0</t>
  </si>
  <si>
    <t>13.17.92.1</t>
  </si>
  <si>
    <t>Per generatore di calore con potenza utile max di 140 kW.</t>
  </si>
  <si>
    <t>13.17.92.2</t>
  </si>
  <si>
    <t>Per generatore di calore con potenza utile max di 200 kW.</t>
  </si>
  <si>
    <t>13.17.92.3</t>
  </si>
  <si>
    <t>Per generatore di calore con potenza utile max di 400 kW.</t>
  </si>
  <si>
    <t>13.17.92.4</t>
  </si>
  <si>
    <t>Per generatore di calore con potenza utile max di 580 kW.</t>
  </si>
  <si>
    <t>13.17.92.5</t>
  </si>
  <si>
    <t>Per generatore di calore con potenza utile max di 800 kW.</t>
  </si>
  <si>
    <t>13.17.92.6</t>
  </si>
  <si>
    <t>Per generatore di calore con potenza utile max di 1200 kW.</t>
  </si>
  <si>
    <t>13.17.100.0</t>
  </si>
  <si>
    <t>13.17.100.1</t>
  </si>
  <si>
    <t>13.17.100.2</t>
  </si>
  <si>
    <t>13.17.100.3</t>
  </si>
  <si>
    <t>13.17.100.4</t>
  </si>
  <si>
    <t>13.17.100.5</t>
  </si>
  <si>
    <t>13.17.100.6</t>
  </si>
  <si>
    <t>13.17.100.7</t>
  </si>
  <si>
    <t>13.17.101.0</t>
  </si>
  <si>
    <t>13.17.101.1</t>
  </si>
  <si>
    <t>Collettore DN 80 con 2 primari DN 40 e 2 secondari DN 50.</t>
  </si>
  <si>
    <t>13.17.101.2</t>
  </si>
  <si>
    <t>Collettore DN 100 con 2 primari DN 50 e 2 secondari DN 65.</t>
  </si>
  <si>
    <t>13.17.101.3</t>
  </si>
  <si>
    <t>Collettore DN 125 con 2 primari DN 65 e 2 secondari DN 80.</t>
  </si>
  <si>
    <t>13.17.101.4</t>
  </si>
  <si>
    <t>Collettore DN 150 con 2 primari DN 80 e 2 secondari DN 100.</t>
  </si>
  <si>
    <t>13.17.101.5</t>
  </si>
  <si>
    <t>Collettore DN 200 con 2 primari DN 100 e 2 secondari DN 125.</t>
  </si>
  <si>
    <t>13.17.101.6</t>
  </si>
  <si>
    <t>Collettore DN 250 con 2 primari DN 125 e 2 secondari DN 150.</t>
  </si>
  <si>
    <t>13.17.101.7</t>
  </si>
  <si>
    <t>Collettore DN 100 con 4 primari DN 40 e 2 secondari DN 65.</t>
  </si>
  <si>
    <t>13.17.101.8</t>
  </si>
  <si>
    <t>Collettore DN 125 con 4 primari DN 50 e 2 secondari DN 80.</t>
  </si>
  <si>
    <t>13.17.101.9</t>
  </si>
  <si>
    <t>Collettore DN 150 con 4 primari DN 65 e 2 secondari DN 100.</t>
  </si>
  <si>
    <t>13.17.101.10</t>
  </si>
  <si>
    <t>Collettore DN 200 con 4 primari DN 80 e 2 secondari DN 125.</t>
  </si>
  <si>
    <t>13.17.101.11</t>
  </si>
  <si>
    <t>Collettore DN 250 con 4 primari DN 100 e 2 secondari DN 150.</t>
  </si>
  <si>
    <t>13.17.110.0</t>
  </si>
  <si>
    <t>13.17.110.1</t>
  </si>
  <si>
    <t>A = 3/4" D = 1/2" 4 + 4.</t>
  </si>
  <si>
    <t>13.17.110.2</t>
  </si>
  <si>
    <t>A = 3/4" D = 1/2" 6 + 6.</t>
  </si>
  <si>
    <t>13.17.110.3</t>
  </si>
  <si>
    <t>A = 3/4" D = 1/2" 8 + 8.</t>
  </si>
  <si>
    <t>13.17.110.4</t>
  </si>
  <si>
    <t>A = 3/4" D = 1/2" 10 + 10.</t>
  </si>
  <si>
    <t>13.17.110.5</t>
  </si>
  <si>
    <t>A = 1" D = 1/2" 4 + 4.</t>
  </si>
  <si>
    <t>13.17.110.6</t>
  </si>
  <si>
    <t>A = 1" D = 1/2" 6 + 6.</t>
  </si>
  <si>
    <t>13.17.110.7</t>
  </si>
  <si>
    <t>A = 1" D = 1/2" 8 + 8.</t>
  </si>
  <si>
    <t>13.17.110.8</t>
  </si>
  <si>
    <t>A = 1" D = 1/2" 10 + 10.</t>
  </si>
  <si>
    <t>13.17.110.9</t>
  </si>
  <si>
    <t>A = 1" D = 1/2" 12 + 12.</t>
  </si>
  <si>
    <t>13.17.120.0</t>
  </si>
  <si>
    <t>13.17.120.1</t>
  </si>
  <si>
    <t>13.17.120.2</t>
  </si>
  <si>
    <t>13.17.120.3</t>
  </si>
  <si>
    <t>13.17.120.4</t>
  </si>
  <si>
    <t>13.17.120.5</t>
  </si>
  <si>
    <t>13.17.120.6</t>
  </si>
  <si>
    <t>13.17.120.7</t>
  </si>
  <si>
    <t>13.17.120.8</t>
  </si>
  <si>
    <t>13.17.120.9</t>
  </si>
  <si>
    <t>13.17.120.10</t>
  </si>
  <si>
    <t>13.17.120.11</t>
  </si>
  <si>
    <t>13.17.120.12</t>
  </si>
  <si>
    <t>13.17.120.13</t>
  </si>
  <si>
    <t>13.17.120.14</t>
  </si>
  <si>
    <t>13.17.120.15</t>
  </si>
  <si>
    <t>13.17.120.16</t>
  </si>
  <si>
    <t>13.17.120.17</t>
  </si>
  <si>
    <t>13.17.120.18</t>
  </si>
  <si>
    <t>13.17.130.0</t>
  </si>
  <si>
    <t>13.17.130.1</t>
  </si>
  <si>
    <t>13.17.130.2</t>
  </si>
  <si>
    <t>13.17.130.3</t>
  </si>
  <si>
    <t>13.17.130.4</t>
  </si>
  <si>
    <t>13.17.130.5</t>
  </si>
  <si>
    <t>13.17.130.6</t>
  </si>
  <si>
    <t>13.17.130.7</t>
  </si>
  <si>
    <t>13.17.130.8</t>
  </si>
  <si>
    <t>13.17.130.9</t>
  </si>
  <si>
    <t>13.17.130.10</t>
  </si>
  <si>
    <t>13.17.130.11</t>
  </si>
  <si>
    <t>13.17.130.12</t>
  </si>
  <si>
    <t>13.17.130.13</t>
  </si>
  <si>
    <t>13.17.130.14</t>
  </si>
  <si>
    <t>13.17.130.15</t>
  </si>
  <si>
    <t>13.17.130.16</t>
  </si>
  <si>
    <t>13.17.130.17</t>
  </si>
  <si>
    <t>A = 1”1/4 D = 3/4” 10 + 10.</t>
  </si>
  <si>
    <t>13.17.130.18</t>
  </si>
  <si>
    <t>A = 1”1/4 D = 3/4” 11 + 11.</t>
  </si>
  <si>
    <t>13.17.131.0</t>
  </si>
  <si>
    <t>13.17.131.1</t>
  </si>
  <si>
    <t>D = 4 + 3.</t>
  </si>
  <si>
    <t>13.17.131.2</t>
  </si>
  <si>
    <t>D = 5 + 4.</t>
  </si>
  <si>
    <t>13.17.140.0</t>
  </si>
  <si>
    <t>13.17.140.1</t>
  </si>
  <si>
    <t>Dimensioni Altezza x Larghezza = mm 340 x mm 252.</t>
  </si>
  <si>
    <t>13.17.140.2</t>
  </si>
  <si>
    <t>Dimensioni Altezza x Larghezza = mm 515 x mm 252.</t>
  </si>
  <si>
    <t>13.17.140.3</t>
  </si>
  <si>
    <t>Dimensioni Altezza x Larghezza = mm 410 x mm 325.</t>
  </si>
  <si>
    <t>13.17.140.4</t>
  </si>
  <si>
    <t>Dimensioni Altezza x Larghezza = mm 640 x mm 325.</t>
  </si>
  <si>
    <t>13.17.150.0</t>
  </si>
  <si>
    <t>13.17.150.1</t>
  </si>
  <si>
    <t>H x L x P = 340 x 252 x 80.</t>
  </si>
  <si>
    <t>13.17.150.2</t>
  </si>
  <si>
    <t>H x L x P = 515 x 252 x 80.</t>
  </si>
  <si>
    <t>13.17.150.3</t>
  </si>
  <si>
    <t>H x L x P = 410 x 325 x 90.</t>
  </si>
  <si>
    <t>13.17.150.4</t>
  </si>
  <si>
    <t>H x L x P = 640 x 325 x 110.</t>
  </si>
  <si>
    <t>13.17.150.5</t>
  </si>
  <si>
    <t>H x L x P = 410 x 325 x 110.</t>
  </si>
  <si>
    <t>13.17.150.6</t>
  </si>
  <si>
    <t>13.17.150.7</t>
  </si>
  <si>
    <t>H x L x P = 450 x 400 x 140.</t>
  </si>
  <si>
    <t>13.17.150.8</t>
  </si>
  <si>
    <t>H x L x P = 450 x 600 x 140.</t>
  </si>
  <si>
    <t>13.17.150.9</t>
  </si>
  <si>
    <t>H x L x P = 450 x 800 x 140.</t>
  </si>
  <si>
    <t>13.17.150.10</t>
  </si>
  <si>
    <t>H x L x P = 450 x 1000 x 140.</t>
  </si>
  <si>
    <t>13.17.150.11</t>
  </si>
  <si>
    <t>H x L x P = 450 x 1200 x 140.</t>
  </si>
  <si>
    <t>13.17.151.0</t>
  </si>
  <si>
    <t>13.17.151.1</t>
  </si>
  <si>
    <t>Vaso d’espansione con capacità totale di 50 litri.</t>
  </si>
  <si>
    <t>13.17.151.2</t>
  </si>
  <si>
    <t>Vaso d’espansione con capacità totale di 100 litri.</t>
  </si>
  <si>
    <t>13.17.151.3</t>
  </si>
  <si>
    <t>Vaso d’espansione con capacità totale di 200 litri.</t>
  </si>
  <si>
    <t>13.17.151.4</t>
  </si>
  <si>
    <t>Vaso d’espansione con capacità totale di 300 litri.</t>
  </si>
  <si>
    <t>13.17.151.5</t>
  </si>
  <si>
    <t>Vaso d’espansione con capacità totale di 500 litri.</t>
  </si>
  <si>
    <t>13.17.151.6</t>
  </si>
  <si>
    <t>Vaso d’espansione con capacità totale di 750 litri.</t>
  </si>
  <si>
    <t>13.17.151.7</t>
  </si>
  <si>
    <t>Vaso d’espansione con capacità totale di 1000 litri.</t>
  </si>
  <si>
    <t>13.17.152.0</t>
  </si>
  <si>
    <t>13.17.152.1</t>
  </si>
  <si>
    <t>13.17.152.2</t>
  </si>
  <si>
    <t>13.17.152.3</t>
  </si>
  <si>
    <t>Vaso d'espansione con capacità totale di 200 litri.</t>
  </si>
  <si>
    <t>13.17.152.4</t>
  </si>
  <si>
    <t>Vaso d'espansione con capacità totale di 300 litri.</t>
  </si>
  <si>
    <t>13.17.152.5</t>
  </si>
  <si>
    <t>Vaso d'espansione con capacità totale di 500 litri.</t>
  </si>
  <si>
    <t>13.17.152.6</t>
  </si>
  <si>
    <t>Vaso d'espansione con capacità totale di 750 litri.</t>
  </si>
  <si>
    <t>13.17.152.7</t>
  </si>
  <si>
    <t>Vaso d'espansione con capacità totale di 1000 litri.</t>
  </si>
  <si>
    <t>13.17.160.0</t>
  </si>
  <si>
    <t>13.17.160.1</t>
  </si>
  <si>
    <t>Capacità = l 5, D = 20 (3/4").</t>
  </si>
  <si>
    <t>13.17.160.2</t>
  </si>
  <si>
    <t>Capacità = l 8, D = 20 (3/4").</t>
  </si>
  <si>
    <t>13.17.160.3</t>
  </si>
  <si>
    <t>Capacità = l 12, D = 20 (3/4").</t>
  </si>
  <si>
    <t>13.17.160.4</t>
  </si>
  <si>
    <t>Capacità = l 18, D = 20 (3/4").</t>
  </si>
  <si>
    <t>13.17.160.5</t>
  </si>
  <si>
    <t>Capacità = l 24, D = 20 (3/4").</t>
  </si>
  <si>
    <t>13.17.160.6</t>
  </si>
  <si>
    <t>Capacità = l 35, D = 25 (1").</t>
  </si>
  <si>
    <t>13.17.160.7</t>
  </si>
  <si>
    <t>Capacità = l 50, D = 25 (1").</t>
  </si>
  <si>
    <t>13.17.160.8</t>
  </si>
  <si>
    <t>Capacità = l 80, D = 25 (1").</t>
  </si>
  <si>
    <t>13.17.160.9</t>
  </si>
  <si>
    <t>Capacità = l 105, D = 25 (1").</t>
  </si>
  <si>
    <t>13.17.160.10</t>
  </si>
  <si>
    <t>Capacità = l 150, D = 25 (1").</t>
  </si>
  <si>
    <t>13.17.160.11</t>
  </si>
  <si>
    <t>Capacità = l 200, D = 25 (1").</t>
  </si>
  <si>
    <t>13.17.160.12</t>
  </si>
  <si>
    <t>Capacità = l 250, D = 25 (1").</t>
  </si>
  <si>
    <t>13.17.160.13</t>
  </si>
  <si>
    <t>Capacità = l 300, D = 25 (1").</t>
  </si>
  <si>
    <t>13.17.160.14</t>
  </si>
  <si>
    <t>Capacità = l 500, D = 25 (1").</t>
  </si>
  <si>
    <t>13.17.170.0</t>
  </si>
  <si>
    <t>13.17.170.1</t>
  </si>
  <si>
    <t>13.17.170.2</t>
  </si>
  <si>
    <t>13.17.170.3</t>
  </si>
  <si>
    <t>13.17.170.4</t>
  </si>
  <si>
    <t>13.17.170.5</t>
  </si>
  <si>
    <t>13.17.170.6</t>
  </si>
  <si>
    <t>Capacità = l 100, D = 40 (1"1/2).</t>
  </si>
  <si>
    <t>13.17.170.7</t>
  </si>
  <si>
    <t>Capacità = l 200, D = 40 (1"1/2).</t>
  </si>
  <si>
    <t>13.17.170.8</t>
  </si>
  <si>
    <t>Capacità = l 300, D = 40 (1"1/2).</t>
  </si>
  <si>
    <t>13.17.170.9</t>
  </si>
  <si>
    <t>Capacità = l 500, D = 40 (1"1/2).</t>
  </si>
  <si>
    <t>13.17.180.0</t>
  </si>
  <si>
    <t>13.17.180.1</t>
  </si>
  <si>
    <t>Capacità = l 0,16, Pressione max 15 bar.</t>
  </si>
  <si>
    <t>13.17.180.2</t>
  </si>
  <si>
    <t>Capacità = l 0,50, Pressione max 10 bar.</t>
  </si>
  <si>
    <t>13.17.180.3</t>
  </si>
  <si>
    <t>Capacità = l 2,00, Pressione max 10 bar.</t>
  </si>
  <si>
    <t>13.17.190.0</t>
  </si>
  <si>
    <t>13.17.190.1</t>
  </si>
  <si>
    <t>13.17.190.2</t>
  </si>
  <si>
    <t>13.17.190.3</t>
  </si>
  <si>
    <t>13.17.190.4</t>
  </si>
  <si>
    <t>Diametro nominale 15 (1/2") installazione sotto scaldacqua.</t>
  </si>
  <si>
    <t>13.17.200.0</t>
  </si>
  <si>
    <t>13.17.200.1</t>
  </si>
  <si>
    <t>13.17.200.2</t>
  </si>
  <si>
    <t>13.17.200.3</t>
  </si>
  <si>
    <t>13.17.200.4</t>
  </si>
  <si>
    <t>13.17.200.5</t>
  </si>
  <si>
    <t>13.17.200.6</t>
  </si>
  <si>
    <t>13.17.200.7</t>
  </si>
  <si>
    <t>13.17.200.8</t>
  </si>
  <si>
    <t>13.17.201.0</t>
  </si>
  <si>
    <t>13.17.201.1</t>
  </si>
  <si>
    <t>Diametro valvola DN 15. Portata di 40 lt/min con delta p = 0,80 bar.</t>
  </si>
  <si>
    <t>13.17.201.2</t>
  </si>
  <si>
    <t>Diametro valvola DN 20. Portata di 70 lt/min con delta p = 0,80 bar.</t>
  </si>
  <si>
    <t>13.17.201.3</t>
  </si>
  <si>
    <t>Diametro valvola DN 25. Portata di 130 lt/min con delta p = 0,80 bar.</t>
  </si>
  <si>
    <t>13.17.201.4</t>
  </si>
  <si>
    <t>Diametro valvola DN 32. Portata di 180 lt/min con delta p = 0,80 bar.</t>
  </si>
  <si>
    <t>13.17.201.5</t>
  </si>
  <si>
    <t>Diametro valvola DN 40. Portata di 270 lt/min con delta p = 0,80 bar.</t>
  </si>
  <si>
    <t>13.17.201.6</t>
  </si>
  <si>
    <t>13.18.10.0</t>
  </si>
  <si>
    <t>13.18.10.1</t>
  </si>
  <si>
    <t>DN = 10 (3/8"), PN = 64.</t>
  </si>
  <si>
    <t>13.18.10.2</t>
  </si>
  <si>
    <t>DN = 15 (1/2"), PN = 64.</t>
  </si>
  <si>
    <t>13.18.10.3</t>
  </si>
  <si>
    <t>DN = 20 (3/4"), PN = 42.</t>
  </si>
  <si>
    <t>13.18.10.4</t>
  </si>
  <si>
    <t>DN = 25 (1"), PN = 42.</t>
  </si>
  <si>
    <t>13.18.10.5</t>
  </si>
  <si>
    <t>DN = 32 (1"1/4), PN = 35.</t>
  </si>
  <si>
    <t>13.18.10.6</t>
  </si>
  <si>
    <t>DN = 40 (1"1/2), PN = 35.</t>
  </si>
  <si>
    <t>13.18.10.7</t>
  </si>
  <si>
    <t>DN = 50 (2"), PN = 35</t>
  </si>
  <si>
    <t>13.18.10.8</t>
  </si>
  <si>
    <t>DN = 65 (2"1/2), PN = 25.</t>
  </si>
  <si>
    <t>13.18.10.9</t>
  </si>
  <si>
    <t>DN = 80 (3"), PN = 25.</t>
  </si>
  <si>
    <t>13.18.10.10</t>
  </si>
  <si>
    <t>DN = 100 (4"), PN = 25.</t>
  </si>
  <si>
    <t>13.18.11.0</t>
  </si>
  <si>
    <t>13.18.11.1</t>
  </si>
  <si>
    <t>13.18.11.2</t>
  </si>
  <si>
    <t>13.18.11.3</t>
  </si>
  <si>
    <t>13.18.11.4</t>
  </si>
  <si>
    <t>13.18.11.5</t>
  </si>
  <si>
    <t>13.18.11.6</t>
  </si>
  <si>
    <t>13.18.12.0</t>
  </si>
  <si>
    <t>13.18.12.1</t>
  </si>
  <si>
    <t>13.18.12.2</t>
  </si>
  <si>
    <t>13.18.12.3</t>
  </si>
  <si>
    <t>13.18.12.4</t>
  </si>
  <si>
    <t>13.18.12.5</t>
  </si>
  <si>
    <t>13.18.12.6</t>
  </si>
  <si>
    <t>13.18.13.0</t>
  </si>
  <si>
    <t>13.18.13.1</t>
  </si>
  <si>
    <t>13.18.13.2</t>
  </si>
  <si>
    <t>13.18.13.3</t>
  </si>
  <si>
    <t>13.18.13.4</t>
  </si>
  <si>
    <t>Diametro nominale 125 (5").</t>
  </si>
  <si>
    <t>13.18.13.5</t>
  </si>
  <si>
    <t>Diametro nominale 150 (6").</t>
  </si>
  <si>
    <t>13.18.14.0</t>
  </si>
  <si>
    <t>13.18.14.1</t>
  </si>
  <si>
    <t>13.18.14.2</t>
  </si>
  <si>
    <t>13.18.14.3</t>
  </si>
  <si>
    <t>13.18.14.4</t>
  </si>
  <si>
    <t>13.18.15.0</t>
  </si>
  <si>
    <t>13.18.15.1</t>
  </si>
  <si>
    <t>13.18.15.2</t>
  </si>
  <si>
    <t>13.18.15.3</t>
  </si>
  <si>
    <t>13.18.15.4</t>
  </si>
  <si>
    <t>13.18.15.5</t>
  </si>
  <si>
    <t>13.18.15.6</t>
  </si>
  <si>
    <t>13.18.15.7</t>
  </si>
  <si>
    <t>13.18.15.8</t>
  </si>
  <si>
    <t>13.18.15.9</t>
  </si>
  <si>
    <t>13.18.15.10</t>
  </si>
  <si>
    <t>13.18.16</t>
  </si>
  <si>
    <t>13.18.17.0</t>
  </si>
  <si>
    <t>13.18.17.1</t>
  </si>
  <si>
    <t>Diametro nominale DN 20 (3/4") senza chiave.</t>
  </si>
  <si>
    <t>13.18.17.2</t>
  </si>
  <si>
    <t>Diametro nominale DN 20 (3/4") con chiave.</t>
  </si>
  <si>
    <t>13.18.17.3</t>
  </si>
  <si>
    <t>Diametro nominale DN 25 (1") senza chiave.</t>
  </si>
  <si>
    <t>13.18.17.4</t>
  </si>
  <si>
    <t>Diametro nominale DN 25 (1") con chiave.</t>
  </si>
  <si>
    <t>13.18.20.0</t>
  </si>
  <si>
    <t>13.18.20.1</t>
  </si>
  <si>
    <t>Per valvole fino al DN 32 (1"1/4).</t>
  </si>
  <si>
    <t>13.18.20.2</t>
  </si>
  <si>
    <t>Per valvole dal DN 40 (1"1/2) al DN 50 (2").</t>
  </si>
  <si>
    <t>13.18.20.3</t>
  </si>
  <si>
    <t>Per valvole dal DN 65 (2"1/2) al DN 100 (4").</t>
  </si>
  <si>
    <t>13.18.20.4</t>
  </si>
  <si>
    <t>Per valvole oltre il DN 100 (4").</t>
  </si>
  <si>
    <t>13.18.30.0</t>
  </si>
  <si>
    <t>13.18.30.1</t>
  </si>
  <si>
    <t>Diametro nominale 10 (3/8") PN = 64.</t>
  </si>
  <si>
    <t>13.18.30.2</t>
  </si>
  <si>
    <t>Diametro nominale 15 (1/2") PN = 64.</t>
  </si>
  <si>
    <t>13.18.30.3</t>
  </si>
  <si>
    <t>Diametro nominale 20 (3/4") PN = 42.</t>
  </si>
  <si>
    <t>13.18.30.4</t>
  </si>
  <si>
    <t>13.18.40.0</t>
  </si>
  <si>
    <t>13.18.40.1</t>
  </si>
  <si>
    <t>13.18.40.2</t>
  </si>
  <si>
    <t>13.18.40.3</t>
  </si>
  <si>
    <t>13.18.40.4</t>
  </si>
  <si>
    <t>13.18.50.0</t>
  </si>
  <si>
    <t>13.18.50.1</t>
  </si>
  <si>
    <t>DE = 20 con maniglia.</t>
  </si>
  <si>
    <t>13.18.50.2</t>
  </si>
  <si>
    <t>DE = 25 con maniglia.</t>
  </si>
  <si>
    <t>13.18.50.3</t>
  </si>
  <si>
    <t>DE = 20 con cappuccio.</t>
  </si>
  <si>
    <t>13.18.50.4</t>
  </si>
  <si>
    <t>DE = 25 con cappuccio.</t>
  </si>
  <si>
    <t>13.18.60.0</t>
  </si>
  <si>
    <t>13.18.60.1</t>
  </si>
  <si>
    <t>13.18.60.2</t>
  </si>
  <si>
    <t>13.18.60.3</t>
  </si>
  <si>
    <t>Diametro nominale 32 (1"1/4), PN = 16.</t>
  </si>
  <si>
    <t>13.18.60.4</t>
  </si>
  <si>
    <t>Diametro nominale 40 (1"1/2), PN = 16.</t>
  </si>
  <si>
    <t>13.18.60.5</t>
  </si>
  <si>
    <t>13.18.60.6</t>
  </si>
  <si>
    <t>Diametro nominale 65 (2"1/2), PN = 16.</t>
  </si>
  <si>
    <t>13.18.60.7</t>
  </si>
  <si>
    <t>13.18.60.8</t>
  </si>
  <si>
    <t>13.18.60.9</t>
  </si>
  <si>
    <t>13.18.60.10</t>
  </si>
  <si>
    <t>13.18.70.0</t>
  </si>
  <si>
    <t>13.18.70.1</t>
  </si>
  <si>
    <t>13.18.70.2</t>
  </si>
  <si>
    <t>13.18.70.3</t>
  </si>
  <si>
    <t>13.18.70.4</t>
  </si>
  <si>
    <t>13.18.70.5</t>
  </si>
  <si>
    <t>13.18.70.6</t>
  </si>
  <si>
    <t>13.18.80.0</t>
  </si>
  <si>
    <t>13.18.80.1</t>
  </si>
  <si>
    <t>13.18.80.2</t>
  </si>
  <si>
    <t>13.18.80.3</t>
  </si>
  <si>
    <t>13.18.80.4</t>
  </si>
  <si>
    <t>13.18.80.5</t>
  </si>
  <si>
    <t>13.18.80.6</t>
  </si>
  <si>
    <t>13.18.90.0</t>
  </si>
  <si>
    <t>13.18.90.1</t>
  </si>
  <si>
    <t>13.18.90.2</t>
  </si>
  <si>
    <t>13.18.90.3</t>
  </si>
  <si>
    <t>13.18.90.4</t>
  </si>
  <si>
    <t>13.18.90.5</t>
  </si>
  <si>
    <t>13.18.90.6</t>
  </si>
  <si>
    <t>13.18.90.7</t>
  </si>
  <si>
    <t>13.18.100</t>
  </si>
  <si>
    <t>13.18.110.0</t>
  </si>
  <si>
    <t>13.18.110.1</t>
  </si>
  <si>
    <t>13.18.110.2</t>
  </si>
  <si>
    <t>13.18.110.3</t>
  </si>
  <si>
    <t>13.18.110.4</t>
  </si>
  <si>
    <t>13.18.110.5</t>
  </si>
  <si>
    <t>13.18.110.6</t>
  </si>
  <si>
    <t>13.18.110.7</t>
  </si>
  <si>
    <t>13.18.110.8</t>
  </si>
  <si>
    <t>13.18.110.9</t>
  </si>
  <si>
    <t>13.18.110.10</t>
  </si>
  <si>
    <t>13.18.110.11</t>
  </si>
  <si>
    <t>13.18.110.12</t>
  </si>
  <si>
    <t>Diametro nominale 200 (8").</t>
  </si>
  <si>
    <t>13.18.110.13</t>
  </si>
  <si>
    <t>Diametro nominale 250 (10").</t>
  </si>
  <si>
    <t>13.18.110.14</t>
  </si>
  <si>
    <t>Diametro nominale 300 (12").</t>
  </si>
  <si>
    <t>13.18.120.0</t>
  </si>
  <si>
    <t>13.18.120.1</t>
  </si>
  <si>
    <t>13.18.120.2</t>
  </si>
  <si>
    <t>13.18.120.3</t>
  </si>
  <si>
    <t>13.18.120.4</t>
  </si>
  <si>
    <t>13.18.120.5</t>
  </si>
  <si>
    <t>13.18.120.6</t>
  </si>
  <si>
    <t>13.18.120.7</t>
  </si>
  <si>
    <t>13.18.120.8</t>
  </si>
  <si>
    <t>13.18.120.9</t>
  </si>
  <si>
    <t>13.18.120.10</t>
  </si>
  <si>
    <t>13.18.130.0</t>
  </si>
  <si>
    <t>13.18.130.1</t>
  </si>
  <si>
    <t>13.18.130.2</t>
  </si>
  <si>
    <t>13.18.130.3</t>
  </si>
  <si>
    <t>13.18.130.4</t>
  </si>
  <si>
    <t>13.18.130.5</t>
  </si>
  <si>
    <t>Diametro nominale 32 (1"1/4), PN = 20.</t>
  </si>
  <si>
    <t>13.18.130.6</t>
  </si>
  <si>
    <t>Diametro nominale 40 (1"1/2), PN = 20.</t>
  </si>
  <si>
    <t>13.18.130.7</t>
  </si>
  <si>
    <t>13.18.130.8</t>
  </si>
  <si>
    <t>Diametro nominale 65 (2"1/2), PN = 20.</t>
  </si>
  <si>
    <t>13.18.130.9</t>
  </si>
  <si>
    <t>13.18.130.10</t>
  </si>
  <si>
    <t>13.18.140.0</t>
  </si>
  <si>
    <t>13.18.140.1</t>
  </si>
  <si>
    <t>13.18.140.2</t>
  </si>
  <si>
    <t>13.18.140.3</t>
  </si>
  <si>
    <t>13.18.140.4</t>
  </si>
  <si>
    <t>13.18.140.5</t>
  </si>
  <si>
    <t>13.18.140.6</t>
  </si>
  <si>
    <t>13.18.140.7</t>
  </si>
  <si>
    <t>13.18.140.8</t>
  </si>
  <si>
    <t>13.18.140.9</t>
  </si>
  <si>
    <t>13.18.140.10</t>
  </si>
  <si>
    <t>13.18.140.11</t>
  </si>
  <si>
    <t>13.18.140.12</t>
  </si>
  <si>
    <t>13.18.140.13</t>
  </si>
  <si>
    <t>13.18.150.0</t>
  </si>
  <si>
    <t>13.18.150.1</t>
  </si>
  <si>
    <t>13.18.150.2</t>
  </si>
  <si>
    <t>13.18.150.3</t>
  </si>
  <si>
    <t>13.18.150.4</t>
  </si>
  <si>
    <t>13.18.150.5</t>
  </si>
  <si>
    <t>13.18.150.6</t>
  </si>
  <si>
    <t>13.18.150.7</t>
  </si>
  <si>
    <t>13.18.150.8</t>
  </si>
  <si>
    <t>13.18.150.9</t>
  </si>
  <si>
    <t>13.18.150.10</t>
  </si>
  <si>
    <t>13.18.160.0</t>
  </si>
  <si>
    <t>13.18.160.1</t>
  </si>
  <si>
    <t>13.18.160.2</t>
  </si>
  <si>
    <t>13.18.160.3</t>
  </si>
  <si>
    <t>13.18.160.4</t>
  </si>
  <si>
    <t>13.18.160.5</t>
  </si>
  <si>
    <t>13.18.160.6</t>
  </si>
  <si>
    <t>13.18.160.7</t>
  </si>
  <si>
    <t>13.18.160.8</t>
  </si>
  <si>
    <t>13.18.160.9</t>
  </si>
  <si>
    <t>13.18.160.10</t>
  </si>
  <si>
    <t>13.18.170.0</t>
  </si>
  <si>
    <t>13.18.170.1</t>
  </si>
  <si>
    <t>13.18.170.2</t>
  </si>
  <si>
    <t>13.18.170.3</t>
  </si>
  <si>
    <t>13.18.170.4</t>
  </si>
  <si>
    <t>13.18.180.0</t>
  </si>
  <si>
    <t>13.18.180.1</t>
  </si>
  <si>
    <t>13.18.180.2</t>
  </si>
  <si>
    <t>13.18.180.3</t>
  </si>
  <si>
    <t>13.18.180.4</t>
  </si>
  <si>
    <t>13.18.180.5</t>
  </si>
  <si>
    <t>13.18.180.6</t>
  </si>
  <si>
    <t>13.18.180.7</t>
  </si>
  <si>
    <t>13.18.180.8</t>
  </si>
  <si>
    <t>13.18.180.9</t>
  </si>
  <si>
    <t>13.18.180.10</t>
  </si>
  <si>
    <t>13.18.180.11</t>
  </si>
  <si>
    <t>13.18.180.12</t>
  </si>
  <si>
    <t>13.18.190.0</t>
  </si>
  <si>
    <t>13.18.190.1</t>
  </si>
  <si>
    <t>13.18.190.2</t>
  </si>
  <si>
    <t>13.18.190.3</t>
  </si>
  <si>
    <t>13.18.190.4</t>
  </si>
  <si>
    <t>13.18.190.5</t>
  </si>
  <si>
    <t>13.18.190.6</t>
  </si>
  <si>
    <t>13.18.190.7</t>
  </si>
  <si>
    <t>13.18.190.8</t>
  </si>
  <si>
    <t>13.18.190.9</t>
  </si>
  <si>
    <t>13.18.190.10</t>
  </si>
  <si>
    <t>13.18.190.11</t>
  </si>
  <si>
    <t>13.18.190.12</t>
  </si>
  <si>
    <t>13.18.200.0</t>
  </si>
  <si>
    <t>13.18.200.1</t>
  </si>
  <si>
    <t>Diametro nominale 40 "(1"1/2).</t>
  </si>
  <si>
    <t>13.18.200.2</t>
  </si>
  <si>
    <t>13.18.200.3</t>
  </si>
  <si>
    <t>13.18.200.4</t>
  </si>
  <si>
    <t>13.18.200.5</t>
  </si>
  <si>
    <t>13.18.200.6</t>
  </si>
  <si>
    <t>13.18.200.7</t>
  </si>
  <si>
    <t>13.18.200.8</t>
  </si>
  <si>
    <t>13.18.210.0</t>
  </si>
  <si>
    <t>13.18.210.1</t>
  </si>
  <si>
    <t>Diametro nominale 10 (3/8").</t>
  </si>
  <si>
    <t>13.18.210.2</t>
  </si>
  <si>
    <t>13.18.210.3</t>
  </si>
  <si>
    <t>13.18.210.4</t>
  </si>
  <si>
    <t>13.18.210.5</t>
  </si>
  <si>
    <t>13.18.210.6</t>
  </si>
  <si>
    <t>13.18.210.7</t>
  </si>
  <si>
    <t>13.18.210.8</t>
  </si>
  <si>
    <t>13.18.210.9</t>
  </si>
  <si>
    <t>13.18.210.10</t>
  </si>
  <si>
    <t>13.18.220.0</t>
  </si>
  <si>
    <t>13.18.220.1</t>
  </si>
  <si>
    <t>13.18.220.2</t>
  </si>
  <si>
    <t>13.18.220.3</t>
  </si>
  <si>
    <t>13.18.220.4</t>
  </si>
  <si>
    <t>13.18.220.5</t>
  </si>
  <si>
    <t>13.18.220.6</t>
  </si>
  <si>
    <t>Diametro nominale 40 (2").</t>
  </si>
  <si>
    <t>13.18.225.0</t>
  </si>
  <si>
    <t>13.18.225.1</t>
  </si>
  <si>
    <t>DN 15 (1/2") P min 0,45 P max 1,00.</t>
  </si>
  <si>
    <t>13.18.225.2</t>
  </si>
  <si>
    <t>DN 20 (3/4") P min 0,45 P max 1,00.</t>
  </si>
  <si>
    <t>13.18.225.3</t>
  </si>
  <si>
    <t>13.18.230.0</t>
  </si>
  <si>
    <t>13.18.230.1</t>
  </si>
  <si>
    <t>13.18.230.2</t>
  </si>
  <si>
    <t>13.18.230.3</t>
  </si>
  <si>
    <t>13.18.230.4</t>
  </si>
  <si>
    <t>DN 32 (1"1/4) P min 0,91 P max 4,31.</t>
  </si>
  <si>
    <t>13.18.230.5</t>
  </si>
  <si>
    <t>DN 40 (1"1/2) P min 1,82 P max 10,9.</t>
  </si>
  <si>
    <t>13.18.230.6</t>
  </si>
  <si>
    <t>13.18.230.7</t>
  </si>
  <si>
    <t>DN 65 (2"1/2) P min 2,73 P max 18,2.</t>
  </si>
  <si>
    <t>13.18.230.8</t>
  </si>
  <si>
    <t>13.18.230.9</t>
  </si>
  <si>
    <t>13.18.230.10</t>
  </si>
  <si>
    <t>13.18.230.11</t>
  </si>
  <si>
    <t>13.18.230.12</t>
  </si>
  <si>
    <t>13.18.230.13</t>
  </si>
  <si>
    <t>13.18.240.0</t>
  </si>
  <si>
    <t>13.18.240.1</t>
  </si>
  <si>
    <t>13.18.240.2</t>
  </si>
  <si>
    <t>13.18.240.3</t>
  </si>
  <si>
    <t>13.18.240.4</t>
  </si>
  <si>
    <t>DN 32 (1"1/4) P min 0,91 P max 6,13.</t>
  </si>
  <si>
    <t>13.18.240.5</t>
  </si>
  <si>
    <t>DN 40 (1"1/2) P min 3,63 P max 15,4.</t>
  </si>
  <si>
    <t>13.18.240.6</t>
  </si>
  <si>
    <t>13.18.240.7</t>
  </si>
  <si>
    <t>DN 65 (2"1/2) P min 5,45 P max 27,3.</t>
  </si>
  <si>
    <t>13.18.240.8</t>
  </si>
  <si>
    <t>13.18.240.9</t>
  </si>
  <si>
    <t>13.18.240.10</t>
  </si>
  <si>
    <t>13.18.240.11</t>
  </si>
  <si>
    <t>13.18.240.12</t>
  </si>
  <si>
    <t>13.18.240.13</t>
  </si>
  <si>
    <t>13.18.250.0</t>
  </si>
  <si>
    <t>13.18.250.1</t>
  </si>
  <si>
    <t>13.18.250.2</t>
  </si>
  <si>
    <t>13.18.250.3</t>
  </si>
  <si>
    <t>13.18.260.0</t>
  </si>
  <si>
    <t>13.18.260.1</t>
  </si>
  <si>
    <t>Diametro nominale 10 (3/8") con testa normale.</t>
  </si>
  <si>
    <t>13.18.260.2</t>
  </si>
  <si>
    <t>Diametro nominale 15 (1/2") con testa normale.</t>
  </si>
  <si>
    <t>13.18.260.3</t>
  </si>
  <si>
    <t>Diametro nominale 20 (3/4") con testa normale.</t>
  </si>
  <si>
    <t>13.18.260.4</t>
  </si>
  <si>
    <t>Diametro nominale 10 (3/8") con testa antimanomissione.</t>
  </si>
  <si>
    <t>13.18.260.5</t>
  </si>
  <si>
    <t>Diametro nominale 15 (1/2") con testa antimanomissione.</t>
  </si>
  <si>
    <t>13.18.260.6</t>
  </si>
  <si>
    <t>Diametro nominale 20 (3/4") con testa antimanomissione.</t>
  </si>
  <si>
    <t>13.18.260.7</t>
  </si>
  <si>
    <t>Maggiorazione per sonda a distanza.</t>
  </si>
  <si>
    <t>13.18.270.0</t>
  </si>
  <si>
    <t>13.18.270.1</t>
  </si>
  <si>
    <t>DN 10 (3/8") KV = 1,4, scala 20° C - 50° C.</t>
  </si>
  <si>
    <t>13.18.270.2</t>
  </si>
  <si>
    <t>DN 15 (1/2") KV = 1,9, scala 20° C - 50° C.</t>
  </si>
  <si>
    <t>13.18.270.3</t>
  </si>
  <si>
    <t>DN 20 (3/4") KV = 3,6, scala 20° C - 50° C.</t>
  </si>
  <si>
    <t>13.18.270.4</t>
  </si>
  <si>
    <t>DN 10 (3/8") KV = 1,4, scala 40° C - 70° C.</t>
  </si>
  <si>
    <t>13.18.270.5</t>
  </si>
  <si>
    <t>DN 15 (1/2") KV = 1,9, scala 40° C - 70° C.</t>
  </si>
  <si>
    <t>13.18.270.6</t>
  </si>
  <si>
    <t>DN 20 (3/4") KV = 3,6, scala 40° C - 70° C.</t>
  </si>
  <si>
    <t>13.18.280.0</t>
  </si>
  <si>
    <t>13.18.280.1</t>
  </si>
  <si>
    <t>13.18.280.2</t>
  </si>
  <si>
    <t>13.18.280.3</t>
  </si>
  <si>
    <t>13.18.290.0</t>
  </si>
  <si>
    <t>13.18.290.1</t>
  </si>
  <si>
    <t>DN 10 (3/8") KV = 1,4 a 2 vie.</t>
  </si>
  <si>
    <t>13.18.290.2</t>
  </si>
  <si>
    <t>DN 15 (1/2") KV = 1,9 a 2 vie.</t>
  </si>
  <si>
    <t>13.18.290.3</t>
  </si>
  <si>
    <t>DN 20 (3/4") KV = 3,6 a 2 vie.</t>
  </si>
  <si>
    <t>13.18.290.4</t>
  </si>
  <si>
    <t>DN 20 (3/4") KV = 3,6 a 3 vie.</t>
  </si>
  <si>
    <t>13.18.290.5</t>
  </si>
  <si>
    <t>DN 20 (3/4") KV = 3,6 a 3 vie con T by-pass.</t>
  </si>
  <si>
    <t>13.18.300</t>
  </si>
  <si>
    <t>13.18.310.0</t>
  </si>
  <si>
    <t>13.18.310.1</t>
  </si>
  <si>
    <t>Valvola con testa normale.</t>
  </si>
  <si>
    <t>13.18.310.2</t>
  </si>
  <si>
    <t>Valvola con testa antimanomissione.</t>
  </si>
  <si>
    <t>13.18.310.3</t>
  </si>
  <si>
    <t>13.18.320</t>
  </si>
  <si>
    <t>13.18.330.0</t>
  </si>
  <si>
    <t>13.18.330.1</t>
  </si>
  <si>
    <t>13.18.330.2</t>
  </si>
  <si>
    <t>13.18.330.3</t>
  </si>
  <si>
    <t>13.18.330.4</t>
  </si>
  <si>
    <t>13.18.330.5</t>
  </si>
  <si>
    <t>13.18.330.6</t>
  </si>
  <si>
    <t>13.18.330.7</t>
  </si>
  <si>
    <t>13.18.330.8</t>
  </si>
  <si>
    <t>13.18.330.9</t>
  </si>
  <si>
    <t>13.18.330.10</t>
  </si>
  <si>
    <t>13.18.340.0</t>
  </si>
  <si>
    <t>13.18.340.1</t>
  </si>
  <si>
    <t>13.18.340.2</t>
  </si>
  <si>
    <t>13.18.340.3</t>
  </si>
  <si>
    <t>13.18.340.4</t>
  </si>
  <si>
    <t>13.18.340.5</t>
  </si>
  <si>
    <t>13.18.340.6</t>
  </si>
  <si>
    <t>13.18.340.7</t>
  </si>
  <si>
    <t>13.18.340.8</t>
  </si>
  <si>
    <t>13.18.340.9</t>
  </si>
  <si>
    <t>13.18.340.10</t>
  </si>
  <si>
    <t>13.18.340.11</t>
  </si>
  <si>
    <t>13.18.340.12</t>
  </si>
  <si>
    <t>13.18.340.13</t>
  </si>
  <si>
    <t>13.18.345.0</t>
  </si>
  <si>
    <t>13.18.345.1</t>
  </si>
  <si>
    <t>13.18.345.2</t>
  </si>
  <si>
    <t>13.18.345.3</t>
  </si>
  <si>
    <t>13.18.345.4</t>
  </si>
  <si>
    <t>13.18.345.5</t>
  </si>
  <si>
    <t>13.18.345.6</t>
  </si>
  <si>
    <t>13.18.345.7</t>
  </si>
  <si>
    <t>13.18.345.8</t>
  </si>
  <si>
    <t>13.18.345.9</t>
  </si>
  <si>
    <t>13.18.345.10</t>
  </si>
  <si>
    <t>13.18.350.0</t>
  </si>
  <si>
    <t>13.18.350.1</t>
  </si>
  <si>
    <t>13.18.350.2</t>
  </si>
  <si>
    <t>13.18.350.3</t>
  </si>
  <si>
    <t>13.18.350.4</t>
  </si>
  <si>
    <t>13.18.350.5</t>
  </si>
  <si>
    <t>13.18.350.6</t>
  </si>
  <si>
    <t>13.18.350.7</t>
  </si>
  <si>
    <t>13.18.350.8</t>
  </si>
  <si>
    <t>13.18.350.9</t>
  </si>
  <si>
    <t>13.18.350.10</t>
  </si>
  <si>
    <t>13.18.350.11</t>
  </si>
  <si>
    <t>13.18.350.12</t>
  </si>
  <si>
    <t>13.18.350.13</t>
  </si>
  <si>
    <t>13.18.360.0</t>
  </si>
  <si>
    <t>13.18.360.1</t>
  </si>
  <si>
    <t>13.18.360.2</t>
  </si>
  <si>
    <t>13.18.360.3</t>
  </si>
  <si>
    <t>13.18.360.4</t>
  </si>
  <si>
    <t>13.18.360.5</t>
  </si>
  <si>
    <t>13.18.360.6</t>
  </si>
  <si>
    <t>13.18.360.7</t>
  </si>
  <si>
    <t>13.18.360.8</t>
  </si>
  <si>
    <t>13.18.360.9</t>
  </si>
  <si>
    <t>13.18.360.10</t>
  </si>
  <si>
    <t>13.18.360.11</t>
  </si>
  <si>
    <t>13.18.360.12</t>
  </si>
  <si>
    <t>13.18.360.13</t>
  </si>
  <si>
    <t>13.18.360.14</t>
  </si>
  <si>
    <t>Sovrapprezzo per riduttore per valvole fino al diametro nominale 250.</t>
  </si>
  <si>
    <t>13.18.370.0</t>
  </si>
  <si>
    <t>13.18.370.1</t>
  </si>
  <si>
    <t>13.18.370.2</t>
  </si>
  <si>
    <t>13.18.370.3</t>
  </si>
  <si>
    <t>13.18.370.4</t>
  </si>
  <si>
    <t>13.18.370.5</t>
  </si>
  <si>
    <t>13.18.370.6</t>
  </si>
  <si>
    <t>13.18.370.7</t>
  </si>
  <si>
    <t>13.18.370.8</t>
  </si>
  <si>
    <t>13.18.370.9</t>
  </si>
  <si>
    <t>13.18.370.10</t>
  </si>
  <si>
    <t>13.18.380.0</t>
  </si>
  <si>
    <t>13.18.380.1</t>
  </si>
  <si>
    <t>DN 15 (1/2") con galleggiante in plastica.</t>
  </si>
  <si>
    <t>13.18.380.2</t>
  </si>
  <si>
    <t>DN 20 (3/4") con galleggiante in plastica.</t>
  </si>
  <si>
    <t>13.18.380.3</t>
  </si>
  <si>
    <t>DN 25 (1") con galleggiante in plastica.</t>
  </si>
  <si>
    <t>13.18.380.4</t>
  </si>
  <si>
    <t>DN 32 (1"1/4) con galleggiante in plastica.</t>
  </si>
  <si>
    <t>13.18.380.5</t>
  </si>
  <si>
    <t>DN 40 (1"1/2) con galleggiante in plastica.</t>
  </si>
  <si>
    <t>13.18.380.6</t>
  </si>
  <si>
    <t>DN 50 (2") con galleggiante in plastica.</t>
  </si>
  <si>
    <t>13.18.380.7</t>
  </si>
  <si>
    <t>DN 15 (1/2") con galleggiante in acciaio inox.</t>
  </si>
  <si>
    <t>13.18.380.8</t>
  </si>
  <si>
    <t>DN 20 (3/4") con galleggiante in acciaio inox.</t>
  </si>
  <si>
    <t>13.18.380.9</t>
  </si>
  <si>
    <t>DN 25 (1") con galleggiante in acciaio inox.</t>
  </si>
  <si>
    <t>13.18.380.10</t>
  </si>
  <si>
    <t>DN 32 (1"1/4) con galleggiante in acciaio inox.</t>
  </si>
  <si>
    <t>13.18.380.11</t>
  </si>
  <si>
    <t>DN 40 (1"1/2) con galleggiante in acciaio inox.</t>
  </si>
  <si>
    <t>13.18.380.12</t>
  </si>
  <si>
    <t>DN 50 (2") con galleggiante in acciaio inox.</t>
  </si>
  <si>
    <t>13.18.380.13</t>
  </si>
  <si>
    <t>DN 65 (2"1/2) con galleggiante in acciaio inox.</t>
  </si>
  <si>
    <t>13.18.390.0</t>
  </si>
  <si>
    <t>13.18.390.1</t>
  </si>
  <si>
    <t>DN 40 (1"1/2), KV = 25.</t>
  </si>
  <si>
    <t>13.18.390.2</t>
  </si>
  <si>
    <t>DN 50 (2"), KV = 40.</t>
  </si>
  <si>
    <t>13.18.390.3</t>
  </si>
  <si>
    <t>DN 65 (2"1/2), KV = 70.</t>
  </si>
  <si>
    <t>13.18.390.4</t>
  </si>
  <si>
    <t>DN 80 (3"), KV = 92.</t>
  </si>
  <si>
    <t>13.18.390.5</t>
  </si>
  <si>
    <t>DN 100 (4"), KV = 170.</t>
  </si>
  <si>
    <t>13.18.390.6</t>
  </si>
  <si>
    <t>DN 125 (5"), KV = 260.</t>
  </si>
  <si>
    <t>13.18.390.7</t>
  </si>
  <si>
    <t>DN 150 (6"), KV = 370.</t>
  </si>
  <si>
    <t>13.18.390.8</t>
  </si>
  <si>
    <t>DN 200 (8"), KV = 680.</t>
  </si>
  <si>
    <t>13.18.390.9</t>
  </si>
  <si>
    <t>DN 250 (10"), KV = 1050.</t>
  </si>
  <si>
    <t>13.18.400.0</t>
  </si>
  <si>
    <t>13.18.400.1</t>
  </si>
  <si>
    <t>13.18.400.2</t>
  </si>
  <si>
    <t>Diametro nominale 32 (1"1/4), Q = 10,0.</t>
  </si>
  <si>
    <t>13.18.410.0</t>
  </si>
  <si>
    <t>13.18.410.1</t>
  </si>
  <si>
    <t>Diametro nominale 15 (1/2"), KV = 2.</t>
  </si>
  <si>
    <t>13.18.410.2</t>
  </si>
  <si>
    <t>Diametro nominale 20 (3/4"), KV = 3.</t>
  </si>
  <si>
    <t>13.18.410.3</t>
  </si>
  <si>
    <t>Diametro nominale 25 (1"), KV = 7.</t>
  </si>
  <si>
    <t>13.18.410.4</t>
  </si>
  <si>
    <t>Diametro nominale 32 (1"1/4), KV = 11.</t>
  </si>
  <si>
    <t>13.18.410.5</t>
  </si>
  <si>
    <t>Diametro nominale 40 (1"1/2), KV = 18.</t>
  </si>
  <si>
    <t>13.18.410.6</t>
  </si>
  <si>
    <t>Diametro nominale 50 (2"), KV = 28.</t>
  </si>
  <si>
    <t>13.18.410.7</t>
  </si>
  <si>
    <t>Diametro nominale 65 (2"1/2), KV = 47.</t>
  </si>
  <si>
    <t>13.18.410.8</t>
  </si>
  <si>
    <t>Diametro nominale 80 (3"), KV = 70.</t>
  </si>
  <si>
    <t>13.18.410.9</t>
  </si>
  <si>
    <t>Diametro nominale 100 (4"), KV = 110.</t>
  </si>
  <si>
    <t>13.18.410.10</t>
  </si>
  <si>
    <t>Diametro nominale 125 (5"), KV = 180.</t>
  </si>
  <si>
    <t>13.18.410.11</t>
  </si>
  <si>
    <t>Diametro nominale 150 (6"), KV = 250.</t>
  </si>
  <si>
    <t>13.18.410.12</t>
  </si>
  <si>
    <t>Molla taratura 0,16- 0,50 bar.</t>
  </si>
  <si>
    <t>13.18.410.13</t>
  </si>
  <si>
    <t>Molla taratura 0,20- 0,80 bar.</t>
  </si>
  <si>
    <t>13.18.410.14</t>
  </si>
  <si>
    <t>Molla taratura 0,60- 2,40 bar.</t>
  </si>
  <si>
    <t>13.18.410.15</t>
  </si>
  <si>
    <t>Molla taratura 0,50- 2,00 bar.</t>
  </si>
  <si>
    <t>13.18.410.16</t>
  </si>
  <si>
    <t>Molla taratura 2,00- 4,50 bar.</t>
  </si>
  <si>
    <t>13.18.410.17</t>
  </si>
  <si>
    <t>Molla taratura 3,00-12,00 bar.</t>
  </si>
  <si>
    <t>13.18.410.18</t>
  </si>
  <si>
    <t>Anticipatore d'acqua per T maggiore di 130° C.</t>
  </si>
  <si>
    <t>13.19.10.0</t>
  </si>
  <si>
    <t>13.19.10.1</t>
  </si>
  <si>
    <t>Termostato ambiente meccanico con contatto in deviazione.</t>
  </si>
  <si>
    <t>13.19.10.2</t>
  </si>
  <si>
    <t>Termostato ambiente meccanico con interruttore ON-OFF.</t>
  </si>
  <si>
    <t>13.19.10.3</t>
  </si>
  <si>
    <t>Termostato ambiente meccanico con commutatore ESTATE-INVERNO.</t>
  </si>
  <si>
    <t>13.19.10.4</t>
  </si>
  <si>
    <t>Termostato elettronico da parete.</t>
  </si>
  <si>
    <t>13.19.10.5</t>
  </si>
  <si>
    <t>Termostato elettronico da incasso.</t>
  </si>
  <si>
    <t>13.19.20.0</t>
  </si>
  <si>
    <t>13.19.20.1</t>
  </si>
  <si>
    <t>Cronotermostato elettronico a parete.</t>
  </si>
  <si>
    <t>13.19.20.2</t>
  </si>
  <si>
    <t>Cronotermostato elettronico da incasso.</t>
  </si>
  <si>
    <t>13.19.30</t>
  </si>
  <si>
    <t>13.19.40.0</t>
  </si>
  <si>
    <t>13.19.40.1</t>
  </si>
  <si>
    <t>Scala 10/90° C, a contatto.</t>
  </si>
  <si>
    <t>13.19.40.2</t>
  </si>
  <si>
    <t>Scala 0/90° C, con guaina ad immersione (1/2").</t>
  </si>
  <si>
    <t>13.19.40.3</t>
  </si>
  <si>
    <t>Scala 30/90° C, con capillare da m 1,0.</t>
  </si>
  <si>
    <t>13.19.41.0</t>
  </si>
  <si>
    <t>13.19.41.1</t>
  </si>
  <si>
    <t>Solo termometro scala -50/150° C.</t>
  </si>
  <si>
    <t>13.19.41.2</t>
  </si>
  <si>
    <t>Termostato/termometro scala -50/150° C.</t>
  </si>
  <si>
    <t>13.19.50.0</t>
  </si>
  <si>
    <t>13.19.50.1</t>
  </si>
  <si>
    <t>Con guaina ad immersione (1/2").</t>
  </si>
  <si>
    <t>13.19.50.2</t>
  </si>
  <si>
    <t>Con capillare da m 1,0.</t>
  </si>
  <si>
    <t>13.19.60</t>
  </si>
  <si>
    <t>13.19.70.0</t>
  </si>
  <si>
    <t>13.19.70.1</t>
  </si>
  <si>
    <t>Scala -10/ 40° C.</t>
  </si>
  <si>
    <t>13.19.70.2</t>
  </si>
  <si>
    <t>Scala 20/ 70° C.</t>
  </si>
  <si>
    <t>13.19.70.3</t>
  </si>
  <si>
    <t>Scala 55/120° C.</t>
  </si>
  <si>
    <t>13.19.70.4</t>
  </si>
  <si>
    <t>Scala 95/140° C.</t>
  </si>
  <si>
    <t>13.19.70.5</t>
  </si>
  <si>
    <t>Scala 135/200° C.</t>
  </si>
  <si>
    <t>13.19.70.6</t>
  </si>
  <si>
    <t>Guaina ad immersione in rame (3/4").</t>
  </si>
  <si>
    <t>13.19.70.7</t>
  </si>
  <si>
    <t>Guaina ad immersione in acciaio inox (3/4").</t>
  </si>
  <si>
    <t>13.19.80.0</t>
  </si>
  <si>
    <t>13.19.80.1</t>
  </si>
  <si>
    <t>Scala -5/+15° C.</t>
  </si>
  <si>
    <t>13.19.80.2</t>
  </si>
  <si>
    <t>Scala -5/+15° C, con riarmo manuale.</t>
  </si>
  <si>
    <t>13.19.90</t>
  </si>
  <si>
    <t>13.19.100.0</t>
  </si>
  <si>
    <t>13.19.100.1</t>
  </si>
  <si>
    <t>Scala 20/80 % U.R., sonda ambiente.</t>
  </si>
  <si>
    <t>13.19.100.2</t>
  </si>
  <si>
    <t>Scala 20/80 % U.R., sonda da canale.</t>
  </si>
  <si>
    <t>13.19.110.0</t>
  </si>
  <si>
    <t>13.19.110.1</t>
  </si>
  <si>
    <t>Scala 1,4/ 4,6 bar contatto in apertura.</t>
  </si>
  <si>
    <t>13.19.110.2</t>
  </si>
  <si>
    <t>Scala 2,8/ 7,0 bar contatto in apertura.</t>
  </si>
  <si>
    <t>13.19.110.3</t>
  </si>
  <si>
    <t>Scala 5,6/10,5 bar contatto in apertura.</t>
  </si>
  <si>
    <t>13.19.110.4</t>
  </si>
  <si>
    <t>Scala 0,2/ 8,0 bar contatto in deviazione.</t>
  </si>
  <si>
    <t>13.19.110.5</t>
  </si>
  <si>
    <t>Scala 5,0/16,0 bar contatto in deviazione.</t>
  </si>
  <si>
    <t>13.19.110.6</t>
  </si>
  <si>
    <t>Scala 8,0/28,0 bar contatto in deviazione.</t>
  </si>
  <si>
    <t>13.19.120</t>
  </si>
  <si>
    <t>13.19.130.0</t>
  </si>
  <si>
    <t>13.19.130.1</t>
  </si>
  <si>
    <t>Scala 0,1/ 2,0 bar.</t>
  </si>
  <si>
    <t>13.19.130.2</t>
  </si>
  <si>
    <t>Scala 1,0/ 6,0 bar.</t>
  </si>
  <si>
    <t>13.19.130.3</t>
  </si>
  <si>
    <t>Scala 2,0/14,0 bar.</t>
  </si>
  <si>
    <t>13.19.130.4</t>
  </si>
  <si>
    <t>Scala 5,0/30,0 bar.</t>
  </si>
  <si>
    <t>13.19.140.0</t>
  </si>
  <si>
    <t>13.19.140.1</t>
  </si>
  <si>
    <t>Scala 0,3/ 2,0 mbar pressione max 50 mbar.</t>
  </si>
  <si>
    <t>13.19.140.2</t>
  </si>
  <si>
    <t>Scala 0,8/ 5,0 mbar pressione max 50 mbar.</t>
  </si>
  <si>
    <t>13.19.140.3</t>
  </si>
  <si>
    <t>Scala 1,5/10,0 mbar pressione max 50 mbar.</t>
  </si>
  <si>
    <t>13.19.150.0</t>
  </si>
  <si>
    <t>13.19.150.1</t>
  </si>
  <si>
    <t>Scala 0,1/1,5 bar pressione max 9 bar.</t>
  </si>
  <si>
    <t>13.19.150.2</t>
  </si>
  <si>
    <t>Scala 0,5/4,0 bar pressione max 14 bar.</t>
  </si>
  <si>
    <t>13.19.160.0</t>
  </si>
  <si>
    <t>13.19.160.1</t>
  </si>
  <si>
    <t>Interruttore a galleggiante con cavo da m 3.</t>
  </si>
  <si>
    <t>13.19.160.2</t>
  </si>
  <si>
    <t>Interruttore a galleggiante con cavo da m 5.</t>
  </si>
  <si>
    <t>13.19.170.0</t>
  </si>
  <si>
    <t>13.19.170.1</t>
  </si>
  <si>
    <t>Regolatore con 3 sonde a pressione atmosferica.</t>
  </si>
  <si>
    <t>13.19.170.2</t>
  </si>
  <si>
    <t>Regolatore con 3 sonde per serbatoi a pressione.</t>
  </si>
  <si>
    <t>13.19.180</t>
  </si>
  <si>
    <t>13.19.190.0</t>
  </si>
  <si>
    <t>13.19.190.1</t>
  </si>
  <si>
    <t>13.19.190.2</t>
  </si>
  <si>
    <t>13.19.200</t>
  </si>
  <si>
    <t>13.19.210</t>
  </si>
  <si>
    <t>13.19.220.0</t>
  </si>
  <si>
    <t>13.19.220.1</t>
  </si>
  <si>
    <t>Regolatore climatico per comando riscaldamento.</t>
  </si>
  <si>
    <t>13.19.220.2</t>
  </si>
  <si>
    <t>Regolatore climatico per comando riscaldamento e acqua calda sanitaria.</t>
  </si>
  <si>
    <t>13.19.220.3</t>
  </si>
  <si>
    <t>Regolatore ottimizzatore per comando riscaldamento e acqua calda sanitaria.</t>
  </si>
  <si>
    <t>13.19.230.0</t>
  </si>
  <si>
    <t>13.19.230.1</t>
  </si>
  <si>
    <t>Regolatore per 2 caldaie.</t>
  </si>
  <si>
    <t>13.19.230.2</t>
  </si>
  <si>
    <t>Regolatore per 3 caldaie.</t>
  </si>
  <si>
    <t>13.19.230.3</t>
  </si>
  <si>
    <t>Regolatore per 4 caldaie.</t>
  </si>
  <si>
    <t>13.19.230.4</t>
  </si>
  <si>
    <t>Regolatore per 5 caldaie.</t>
  </si>
  <si>
    <t>13.19.240</t>
  </si>
  <si>
    <t>13.19.250.0</t>
  </si>
  <si>
    <t>13.19.250.1</t>
  </si>
  <si>
    <t>Regolatore con uscita a 3 punti.</t>
  </si>
  <si>
    <t>13.19.250.2</t>
  </si>
  <si>
    <t>Regolatore con 1 uscita a 2 posizioni.</t>
  </si>
  <si>
    <t>13.19.250.3</t>
  </si>
  <si>
    <t>Regolatore con 2 uscite a 2 posizioni.</t>
  </si>
  <si>
    <t>13.19.250.4</t>
  </si>
  <si>
    <t>Regolatore con 1 uscita modulante.</t>
  </si>
  <si>
    <t>13.19.250.5</t>
  </si>
  <si>
    <t>Regolatore con 2 uscite modulanti.</t>
  </si>
  <si>
    <t>13.19.250.6</t>
  </si>
  <si>
    <t>Regolatore con 1 uscita modulante + 1 uscita a 2 posizioni.</t>
  </si>
  <si>
    <t>13.19.260.0</t>
  </si>
  <si>
    <t>13.19.260.1</t>
  </si>
  <si>
    <t>Regolatore con 1 uscita a due posizioni.</t>
  </si>
  <si>
    <t>13.19.260.2</t>
  </si>
  <si>
    <t>Regolatore con 2 uscite a due posizioni.</t>
  </si>
  <si>
    <t>13.19.260.3</t>
  </si>
  <si>
    <t>Regolatore con 3 uscite a due posizioni.</t>
  </si>
  <si>
    <t>13.19.260.4</t>
  </si>
  <si>
    <t>13.19.260.5</t>
  </si>
  <si>
    <t>13.19.260.6</t>
  </si>
  <si>
    <t>Regolatore con 3 uscite modulanti.</t>
  </si>
  <si>
    <t>13.19.260.7</t>
  </si>
  <si>
    <t>Regolatore con 1 uscita modulante + 1 uscita a due posizioni.</t>
  </si>
  <si>
    <t>13.19.260.8</t>
  </si>
  <si>
    <t>Regolatore con 1 uscita modulante + 2 uscite a due posizioni.</t>
  </si>
  <si>
    <t>13.19.260.9</t>
  </si>
  <si>
    <t>Regolatore con 2 uscite modulanti + 1 uscita a due posizioni.</t>
  </si>
  <si>
    <t>13.19.260.10</t>
  </si>
  <si>
    <t>Funzione di limite aggiunta al regolatore.</t>
  </si>
  <si>
    <t>13.19.270</t>
  </si>
  <si>
    <t>13.19.280</t>
  </si>
  <si>
    <t>13.19.290</t>
  </si>
  <si>
    <t>13.19.300.0</t>
  </si>
  <si>
    <t>13.19.300.1</t>
  </si>
  <si>
    <t>Sonda esterna scala -32/40° C.</t>
  </si>
  <si>
    <t>13.19.300.2</t>
  </si>
  <si>
    <t>Sonda ambiente scala 0/30° C.</t>
  </si>
  <si>
    <t>13.19.300.3</t>
  </si>
  <si>
    <t>Sonda ambiente scala -32/40° C.</t>
  </si>
  <si>
    <t>13.19.300.4</t>
  </si>
  <si>
    <t>Sonda ambiente con potenziometro scala 0/30° C.</t>
  </si>
  <si>
    <t>13.19.300.5</t>
  </si>
  <si>
    <t>Sonda da canale scala 0/30° C.</t>
  </si>
  <si>
    <t>13.19.300.6</t>
  </si>
  <si>
    <t>Sonda da canale scala -32/40° C.</t>
  </si>
  <si>
    <t>13.19.300.7</t>
  </si>
  <si>
    <t>Sonda da canale scala 20/105° C.</t>
  </si>
  <si>
    <t>13.19.300.8</t>
  </si>
  <si>
    <t>Sonda ad immersione scala 0/30° C.</t>
  </si>
  <si>
    <t>13.19.300.9</t>
  </si>
  <si>
    <t>Sonda ad immersione scala -32/40° C.</t>
  </si>
  <si>
    <t>13.19.300.10</t>
  </si>
  <si>
    <t>Sonda ad immersione scala 20/105° C.</t>
  </si>
  <si>
    <t>13.19.300.11</t>
  </si>
  <si>
    <t>Sonda per fumi scala 0/500° C.</t>
  </si>
  <si>
    <t>13.19.310.0</t>
  </si>
  <si>
    <t>13.19.310.1</t>
  </si>
  <si>
    <t>Sonda ambiente, scala 30/80 % U.R.</t>
  </si>
  <si>
    <t>13.19.310.2</t>
  </si>
  <si>
    <t>Sonda ambiente con potenziometro, scala 30/80 % U.R.</t>
  </si>
  <si>
    <t>13.19.310.3</t>
  </si>
  <si>
    <t>Sonda da canale, scala 30/80 % U.R.</t>
  </si>
  <si>
    <t>13.19.320.0</t>
  </si>
  <si>
    <t>13.19.320.1</t>
  </si>
  <si>
    <t>Sonda ambiente, scala 0/30° C e 30/80 % U.R.</t>
  </si>
  <si>
    <t>13.19.320.2</t>
  </si>
  <si>
    <t>Sonda da canale, scala 0/30° C e 30/80 % U.R.</t>
  </si>
  <si>
    <t>13.19.320.3</t>
  </si>
  <si>
    <t>Sonda ambiente con potenziometri, scala 0/30° C e 30/80 % U.R</t>
  </si>
  <si>
    <t>13.19.330</t>
  </si>
  <si>
    <t>13.19.332</t>
  </si>
  <si>
    <t>13.19.340.0</t>
  </si>
  <si>
    <t>13.19.340.1</t>
  </si>
  <si>
    <t>Scala 0/1 mbar.</t>
  </si>
  <si>
    <t>13.19.340.2</t>
  </si>
  <si>
    <t>Scala 0/3 mbar.</t>
  </si>
  <si>
    <t>13.19.340.3</t>
  </si>
  <si>
    <t>Scala 0/10 mbar.</t>
  </si>
  <si>
    <t>13.19.350.0</t>
  </si>
  <si>
    <t>13.19.350.1</t>
  </si>
  <si>
    <t>Potenziometro temperatura scala 0/30° C.</t>
  </si>
  <si>
    <t>13.19.350.2</t>
  </si>
  <si>
    <t>Potenziometro temperatura scala -32/40° C.</t>
  </si>
  <si>
    <t>13.19.350.3</t>
  </si>
  <si>
    <t>Potenziometro temperatura scala 20/105° C.</t>
  </si>
  <si>
    <t>13.19.350.4</t>
  </si>
  <si>
    <t>Potenziometro umidità scala 30/80 %.</t>
  </si>
  <si>
    <t>13.19.350.5</t>
  </si>
  <si>
    <t>Potenziometro di posizione scala 0/100 %.</t>
  </si>
  <si>
    <t>13.19.360.0</t>
  </si>
  <si>
    <t>13.19.360.1</t>
  </si>
  <si>
    <t>Servocomando da 4 Nm (max 0,8 mq serranda).</t>
  </si>
  <si>
    <t>13.19.360.2</t>
  </si>
  <si>
    <t>Servocomando da 8 Nm (max 1,5 mq serranda).</t>
  </si>
  <si>
    <t>13.19.360.3</t>
  </si>
  <si>
    <t>Servocomando da 18 Nm (max 3,6 mq serranda).</t>
  </si>
  <si>
    <t>13.19.360.4</t>
  </si>
  <si>
    <t>Servocomando da 30 Nm (max 6,0 mq serranda).</t>
  </si>
  <si>
    <t>13.19.360.5</t>
  </si>
  <si>
    <t>Servocomando da 4 Nm (max 0,8 mq serranda) con ritorno a molla.</t>
  </si>
  <si>
    <t>13.19.360.6</t>
  </si>
  <si>
    <t>Servocomando da 15 Nm (max 3,0 mq serranda) con ritorno a molla.</t>
  </si>
  <si>
    <t>13.19.380.0</t>
  </si>
  <si>
    <t>13.19.380.1</t>
  </si>
  <si>
    <t>13.19.380.2</t>
  </si>
  <si>
    <t>13.19.380.3</t>
  </si>
  <si>
    <t>13.19.380.4</t>
  </si>
  <si>
    <t>13.19.380.5</t>
  </si>
  <si>
    <t>13.19.380.6</t>
  </si>
  <si>
    <t>13.19.390.0</t>
  </si>
  <si>
    <t>13.19.390.1</t>
  </si>
  <si>
    <t>Microinterruttore ausiliario</t>
  </si>
  <si>
    <t>13.19.390.2</t>
  </si>
  <si>
    <t>Doppio microinterruttore ausiliario.</t>
  </si>
  <si>
    <t>13.19.390.3</t>
  </si>
  <si>
    <t>Potenziometro di comando a distanza.</t>
  </si>
  <si>
    <t>13.19.390.4</t>
  </si>
  <si>
    <t>Indicatore di posizione digitale.</t>
  </si>
  <si>
    <t>13.19.400.0</t>
  </si>
  <si>
    <t>13.19.400.1</t>
  </si>
  <si>
    <t>13.19.400.2</t>
  </si>
  <si>
    <t>13.19.400.3</t>
  </si>
  <si>
    <t>13.19.410.0</t>
  </si>
  <si>
    <t>13.19.410.1</t>
  </si>
  <si>
    <t>13.19.410.2</t>
  </si>
  <si>
    <t>13.19.410.3</t>
  </si>
  <si>
    <t>13.19.415.0</t>
  </si>
  <si>
    <t>13.19.415.1</t>
  </si>
  <si>
    <t>13.19.415.2</t>
  </si>
  <si>
    <t>13.19.415.3</t>
  </si>
  <si>
    <t>13.19.415.4</t>
  </si>
  <si>
    <t>Diametro nominale 32 (1"1/4) - KV = 10,0/16,0.</t>
  </si>
  <si>
    <t>13.19.415.5</t>
  </si>
  <si>
    <t>Diametro nominale 40 (1"1/2) - KV = 16,0/25,0.</t>
  </si>
  <si>
    <t>13.19.415.6</t>
  </si>
  <si>
    <t>13.19.420.0</t>
  </si>
  <si>
    <t>13.19.420.1</t>
  </si>
  <si>
    <t>13.19.420.2</t>
  </si>
  <si>
    <t>13.19.420.3</t>
  </si>
  <si>
    <t>Diametro nominale 32 (1"1/4) - KV = 16,0.</t>
  </si>
  <si>
    <t>13.19.420.4</t>
  </si>
  <si>
    <t>Diametro nominale 40 (1"1/2) - KV = 25,0.</t>
  </si>
  <si>
    <t>13.19.420.5</t>
  </si>
  <si>
    <t>13.19.430.0</t>
  </si>
  <si>
    <t>13.19.430.1</t>
  </si>
  <si>
    <t>Diametro nominale 40 (1"1/2) - KV = 85.</t>
  </si>
  <si>
    <t>13.19.430.2</t>
  </si>
  <si>
    <t>13.19.430.3</t>
  </si>
  <si>
    <t>Diametro nominale 65 (2"1/2) - KV = 220.</t>
  </si>
  <si>
    <t>13.19.430.4</t>
  </si>
  <si>
    <t>13.19.430.5</t>
  </si>
  <si>
    <t>13.19.430.6</t>
  </si>
  <si>
    <t>13.19.430.7</t>
  </si>
  <si>
    <t>13.19.430.8</t>
  </si>
  <si>
    <t>13.19.430.9</t>
  </si>
  <si>
    <t>13.19.435.0</t>
  </si>
  <si>
    <t>13.19.435.1</t>
  </si>
  <si>
    <t>13.19.435.2</t>
  </si>
  <si>
    <t>13.19.435.3</t>
  </si>
  <si>
    <t>Diametro nominale 32 (1"1/4) - KV = 16.</t>
  </si>
  <si>
    <t>13.19.435.4</t>
  </si>
  <si>
    <t>Diametro nominale 40 (1"1/2) - KV = 25.</t>
  </si>
  <si>
    <t>13.19.435.5</t>
  </si>
  <si>
    <t>13.19.435.6</t>
  </si>
  <si>
    <t>Diametro nominale 65 (2"1/2) - KV = 63.</t>
  </si>
  <si>
    <t>13.19.435.7</t>
  </si>
  <si>
    <t>13.19.435.8</t>
  </si>
  <si>
    <t>13.19.435.9</t>
  </si>
  <si>
    <t>13.19.435.10</t>
  </si>
  <si>
    <t>13.19.440.0</t>
  </si>
  <si>
    <t>13.19.440.1</t>
  </si>
  <si>
    <t>Diametro nominale 10 (3/8"). KV = 0,6.</t>
  </si>
  <si>
    <t>13.19.440.2</t>
  </si>
  <si>
    <t>Diametro nominale 10 (3/8"). KV = 1,0.</t>
  </si>
  <si>
    <t>13.19.440.3</t>
  </si>
  <si>
    <t>Diametro nominale 15 (1/2"). KV = 1,6.</t>
  </si>
  <si>
    <t>13.19.440.4</t>
  </si>
  <si>
    <t>Diametro nominale 15 (1/2"). KV = 2,5.</t>
  </si>
  <si>
    <t>13.19.440.5</t>
  </si>
  <si>
    <t>Diametro nominale 20 (3/4"). KV = 4,0.</t>
  </si>
  <si>
    <t>13.19.450.0</t>
  </si>
  <si>
    <t>13.19.450.1</t>
  </si>
  <si>
    <t>13.19.450.2</t>
  </si>
  <si>
    <t>13.19.450.3</t>
  </si>
  <si>
    <t>13.19.450.4</t>
  </si>
  <si>
    <t>13.19.450.5</t>
  </si>
  <si>
    <t>13.19.450.6</t>
  </si>
  <si>
    <t>Diametro nominale 32 (1"1/4). KV = 12,0.</t>
  </si>
  <si>
    <t>13.19.450.7</t>
  </si>
  <si>
    <t>Diametro nominale 40 (1"1/2). KV = 20,0.</t>
  </si>
  <si>
    <t>13.19.450.8</t>
  </si>
  <si>
    <t>13.19.450.9</t>
  </si>
  <si>
    <t>Diametro nominale 65 (2"1/2). KV = 50,0.</t>
  </si>
  <si>
    <t>13.19.450.10</t>
  </si>
  <si>
    <t>13.19.450.11</t>
  </si>
  <si>
    <t>13.19.460.0</t>
  </si>
  <si>
    <t>13.19.460.1</t>
  </si>
  <si>
    <t>13.19.460.2</t>
  </si>
  <si>
    <t>13.19.460.3</t>
  </si>
  <si>
    <t>13.19.460.4</t>
  </si>
  <si>
    <t>13.19.460.5</t>
  </si>
  <si>
    <t>13.19.460.6</t>
  </si>
  <si>
    <t>13.19.460.7</t>
  </si>
  <si>
    <t>13.19.460.8</t>
  </si>
  <si>
    <t>13.19.460.9</t>
  </si>
  <si>
    <t>13.19.470.0</t>
  </si>
  <si>
    <t>13.19.470.1</t>
  </si>
  <si>
    <t>13.19.470.2</t>
  </si>
  <si>
    <t>13.19.470.3</t>
  </si>
  <si>
    <t>13.19.470.4</t>
  </si>
  <si>
    <t>T di by-pass equilibrato diametro nominale 15 (1/2").</t>
  </si>
  <si>
    <t>13.19.470.5</t>
  </si>
  <si>
    <t>T di by-pass equilibrato diametro nominale 20 (3/4").</t>
  </si>
  <si>
    <t>13.19.470.6</t>
  </si>
  <si>
    <t>T di by-pass equilibrato diametro nominale 25 (1").</t>
  </si>
  <si>
    <t>13.19.480.0</t>
  </si>
  <si>
    <t>13.19.480.1</t>
  </si>
  <si>
    <t>13.19.480.2</t>
  </si>
  <si>
    <t>13.19.480.3</t>
  </si>
  <si>
    <t>13.19.480.4</t>
  </si>
  <si>
    <t>13.19.480.5</t>
  </si>
  <si>
    <t>13.19.480.6</t>
  </si>
  <si>
    <t>13.19.485.0</t>
  </si>
  <si>
    <t>13.19.485.1</t>
  </si>
  <si>
    <t>13.19.485.2</t>
  </si>
  <si>
    <t>13.19.485.3</t>
  </si>
  <si>
    <t>13.19.485.4</t>
  </si>
  <si>
    <t>13.19.485.5</t>
  </si>
  <si>
    <t>Diametro nominale 40 (1"1/2) - KV = 16,0.</t>
  </si>
  <si>
    <t>13.19.485.6</t>
  </si>
  <si>
    <t>13.19.490.0</t>
  </si>
  <si>
    <t>13.19.490.1</t>
  </si>
  <si>
    <t>13.19.490.2</t>
  </si>
  <si>
    <t>13.19.490.3</t>
  </si>
  <si>
    <t>Diametro nominale 32 (1"1/4) KV = 16,0.</t>
  </si>
  <si>
    <t>13.19.490.4</t>
  </si>
  <si>
    <t>Diametro nominale 40 (1"1/2) KV = 25,0.</t>
  </si>
  <si>
    <t>13.19.490.5</t>
  </si>
  <si>
    <t>13.19.500.0</t>
  </si>
  <si>
    <t>13.19.500.1</t>
  </si>
  <si>
    <t>13.19.500.2</t>
  </si>
  <si>
    <t>Diametro nominale 32 (1"1/4) KV = 25.</t>
  </si>
  <si>
    <t>13.19.500.3</t>
  </si>
  <si>
    <t>Diametro nominale 40 (1"1/2) KV = 40.</t>
  </si>
  <si>
    <t>13.19.500.4</t>
  </si>
  <si>
    <t>13.19.500.5</t>
  </si>
  <si>
    <t>Diametro nominale 65 (2"1/2) KV = 100.</t>
  </si>
  <si>
    <t>13.19.500.6</t>
  </si>
  <si>
    <t>13.19.500.7</t>
  </si>
  <si>
    <t>13.19.500.8</t>
  </si>
  <si>
    <t>13.19.510.0</t>
  </si>
  <si>
    <t>13.19.510.1</t>
  </si>
  <si>
    <t>Diametro nominale 10 (3/8"). KV 0,6.</t>
  </si>
  <si>
    <t>13.19.510.2</t>
  </si>
  <si>
    <t>Diametro nominale 10 (3/8"). KV 1,0.</t>
  </si>
  <si>
    <t>13.19.510.3</t>
  </si>
  <si>
    <t>Diametro nominale 15 (1/2"). KV 1,6.</t>
  </si>
  <si>
    <t>13.19.510.4</t>
  </si>
  <si>
    <t>Diametro nominale 15 (1/2"). KV 2,5.</t>
  </si>
  <si>
    <t>13.19.510.5</t>
  </si>
  <si>
    <t>Diametro nominale 20 (3/4"). KV 4,0.</t>
  </si>
  <si>
    <t>13.19.520.0</t>
  </si>
  <si>
    <t>13.19.520.1</t>
  </si>
  <si>
    <t>13.19.520.2</t>
  </si>
  <si>
    <t>13.19.520.3</t>
  </si>
  <si>
    <t>13.19.520.4</t>
  </si>
  <si>
    <t>13.19.520.5</t>
  </si>
  <si>
    <t>13.19.520.6</t>
  </si>
  <si>
    <t>13.19.520.7</t>
  </si>
  <si>
    <t>13.19.520.8</t>
  </si>
  <si>
    <t>13.19.520.9</t>
  </si>
  <si>
    <t>13.19.520.10</t>
  </si>
  <si>
    <t>13.19.520.11</t>
  </si>
  <si>
    <t>13.19.530.0</t>
  </si>
  <si>
    <t>13.19.530.1</t>
  </si>
  <si>
    <t>Diametro nominale 65 (2"1/2) - KV = 60.</t>
  </si>
  <si>
    <t>13.19.530.2</t>
  </si>
  <si>
    <t>13.19.530.3</t>
  </si>
  <si>
    <t>13.19.530.4</t>
  </si>
  <si>
    <t>13.19.530.5</t>
  </si>
  <si>
    <t>13.19.530.6</t>
  </si>
  <si>
    <t>Alimentatore d'emergenza a 24 V per chiusura automatica.</t>
  </si>
  <si>
    <t>13.19.540.0</t>
  </si>
  <si>
    <t>13.19.540.1</t>
  </si>
  <si>
    <t>13.19.540.2</t>
  </si>
  <si>
    <t>13.19.540.3</t>
  </si>
  <si>
    <t>13.19.540.4</t>
  </si>
  <si>
    <t>13.19.540.5</t>
  </si>
  <si>
    <t>13.19.540.6</t>
  </si>
  <si>
    <t>13.19.540.7</t>
  </si>
  <si>
    <t>13.19.540.8</t>
  </si>
  <si>
    <t>13.19.550.0</t>
  </si>
  <si>
    <t>13.19.550.1</t>
  </si>
  <si>
    <t>13.19.550.2</t>
  </si>
  <si>
    <t>13.19.550.3</t>
  </si>
  <si>
    <t>13.19.550.4</t>
  </si>
  <si>
    <t>13.19.550.5</t>
  </si>
  <si>
    <t>13.19.560.0</t>
  </si>
  <si>
    <t>13.19.560.1</t>
  </si>
  <si>
    <t>Diametro nominale 10 (3/8") PN = 20.</t>
  </si>
  <si>
    <t>13.19.560.2</t>
  </si>
  <si>
    <t>Diametro nominale 15 (1/2") PN = 20.</t>
  </si>
  <si>
    <t>13.19.560.3</t>
  </si>
  <si>
    <t>Diametro nominale 20 (3/4") PN = 16.</t>
  </si>
  <si>
    <t>13.19.560.4</t>
  </si>
  <si>
    <t>13.19.560.5</t>
  </si>
  <si>
    <t>13.19.560.6</t>
  </si>
  <si>
    <t>13.19.560.7</t>
  </si>
  <si>
    <t>13.19.570.0</t>
  </si>
  <si>
    <t>13.19.570.1</t>
  </si>
  <si>
    <t>13.19.570.2</t>
  </si>
  <si>
    <t>13.19.570.3</t>
  </si>
  <si>
    <t>13.19.570.4</t>
  </si>
  <si>
    <t>13.19.570.5</t>
  </si>
  <si>
    <t>13.19.570.6</t>
  </si>
  <si>
    <t>13.19.570.7</t>
  </si>
  <si>
    <t>13.19.580.0</t>
  </si>
  <si>
    <t>13.19.580.1</t>
  </si>
  <si>
    <t>13.19.580.2</t>
  </si>
  <si>
    <t>13.19.580.3</t>
  </si>
  <si>
    <t>DN 10 (3/8") PN = 5 Comando diretto (a 2 vie).</t>
  </si>
  <si>
    <t>13.19.580.4</t>
  </si>
  <si>
    <t>DN 15 (1/2") PN = 5 Comando diretto (a 2 vie).</t>
  </si>
  <si>
    <t>13.19.580.5</t>
  </si>
  <si>
    <t>DN 10 (3/8") PN = 14 Membrana trascinata.</t>
  </si>
  <si>
    <t>13.19.580.6</t>
  </si>
  <si>
    <t>DN 15 (1/2") PN = 14 Membrana trascinata.</t>
  </si>
  <si>
    <t>13.19.580.7</t>
  </si>
  <si>
    <t>DN 20 (3/4") PN = 14 Membrana trascinata.</t>
  </si>
  <si>
    <t>13.19.580.8</t>
  </si>
  <si>
    <t>13.19.590.0</t>
  </si>
  <si>
    <t>13.19.590.1</t>
  </si>
  <si>
    <t>Terminale di interfaccia.</t>
  </si>
  <si>
    <t>13.19.590.2</t>
  </si>
  <si>
    <t>Sottostazione fino a 10 punti controllati.</t>
  </si>
  <si>
    <t>13.19.590.3</t>
  </si>
  <si>
    <t>Sottostazione fino a 20 punti controllati.</t>
  </si>
  <si>
    <t>13.19.590.4</t>
  </si>
  <si>
    <t>Sottostazione fino a 40 punti controllati.</t>
  </si>
  <si>
    <t>13.19.590.5</t>
  </si>
  <si>
    <t>13.19.590.6</t>
  </si>
  <si>
    <t>Modem per collegamenti telefonici</t>
  </si>
  <si>
    <t>13.19.590.7</t>
  </si>
  <si>
    <t>Punti controllati.</t>
  </si>
  <si>
    <t>13.19.600.0</t>
  </si>
  <si>
    <t>13.19.600.1</t>
  </si>
  <si>
    <t>PC pentium con HD, CD, video, tastiera, mouse.</t>
  </si>
  <si>
    <t>13.19.600.2</t>
  </si>
  <si>
    <t>Stampante a getto di inchiostro.</t>
  </si>
  <si>
    <t>13.19.600.3</t>
  </si>
  <si>
    <t>13.19.600.4</t>
  </si>
  <si>
    <t>13.19.600.5</t>
  </si>
  <si>
    <t>13.19.600.6</t>
  </si>
  <si>
    <t>Sottostazione fino a 60 punti controllati.</t>
  </si>
  <si>
    <t>13.19.600.7</t>
  </si>
  <si>
    <t>Terminale portatile di interfaccia.</t>
  </si>
  <si>
    <t>13.19.600.8</t>
  </si>
  <si>
    <t>13.19.600.9</t>
  </si>
  <si>
    <t>Modem per collegamenti telefonici.</t>
  </si>
  <si>
    <t>13.19.600.10</t>
  </si>
  <si>
    <t>Software non grafico.</t>
  </si>
  <si>
    <t>13.19.600.11</t>
  </si>
  <si>
    <t>Software grafico.</t>
  </si>
  <si>
    <t>13.19.600.12</t>
  </si>
  <si>
    <t>Punti controllati (programmazione non grafica).</t>
  </si>
  <si>
    <t>13.19.600.13</t>
  </si>
  <si>
    <t>Punti controllati (programmazione grafica).</t>
  </si>
  <si>
    <t>13.19.601.0</t>
  </si>
  <si>
    <t>13.19.601.1</t>
  </si>
  <si>
    <t>Concentratore di segnali fino a 20 regolatori.</t>
  </si>
  <si>
    <t>13.19.601.2</t>
  </si>
  <si>
    <t>Concentratore di segnali fino a 40 regolatori.</t>
  </si>
  <si>
    <t>13.19.601.3</t>
  </si>
  <si>
    <t>13.19.601.4</t>
  </si>
  <si>
    <t>Regolatore ambiente per impianti a 2 tubi.</t>
  </si>
  <si>
    <t>13.19.601.5</t>
  </si>
  <si>
    <t>Regolatore ambiente per impianti a 4 tubi.</t>
  </si>
  <si>
    <t>13.19.601.6</t>
  </si>
  <si>
    <t>Funzione di comando velocità del ventilatore.</t>
  </si>
  <si>
    <t>13.19.601.7</t>
  </si>
  <si>
    <t>Regolatore ambiente per terminale VAV.</t>
  </si>
  <si>
    <t>13.20.10.0</t>
  </si>
  <si>
    <t>13.20.10.1</t>
  </si>
  <si>
    <t>Diametro quadrante 60 mm, attacco 1/4".</t>
  </si>
  <si>
    <t>13.20.10.2</t>
  </si>
  <si>
    <t>Diametro quadrante 80 mm, attacco 3/8".</t>
  </si>
  <si>
    <t>13.20.10.3</t>
  </si>
  <si>
    <t>Rubinetto di intercettazione a pulsante.</t>
  </si>
  <si>
    <t>13.20.20.0</t>
  </si>
  <si>
    <t>13.20.20.1</t>
  </si>
  <si>
    <t>Manometro.</t>
  </si>
  <si>
    <t>13.20.20.2</t>
  </si>
  <si>
    <t>Manometro con rubinetto di intercettazione.</t>
  </si>
  <si>
    <t>13.20.20.3</t>
  </si>
  <si>
    <t>Manometro con rubinetto a 3 vie e flangia.</t>
  </si>
  <si>
    <t>13.20.20.4</t>
  </si>
  <si>
    <t>Manometro con rubinetto a 3 vie, flangia e ricciolo.</t>
  </si>
  <si>
    <t>13.20.30.0</t>
  </si>
  <si>
    <t>13.20.30.1</t>
  </si>
  <si>
    <t>Termometro con gambo da 50 mm, 0°/+120°C.</t>
  </si>
  <si>
    <t>13.20.30.2</t>
  </si>
  <si>
    <t>Termometro con capillare da 1 m, 0°/+120° C.</t>
  </si>
  <si>
    <t>13.20.30.3</t>
  </si>
  <si>
    <t>Termometro con gambo da 100 mm, -30°/+ 50° C.</t>
  </si>
  <si>
    <t>13.20.30.4</t>
  </si>
  <si>
    <t>Pozzetto controllo ISPESL da 50 mm.</t>
  </si>
  <si>
    <t>13.20.31.0</t>
  </si>
  <si>
    <t>13.20.31.1</t>
  </si>
  <si>
    <t>Termometro con gambo mm 150.</t>
  </si>
  <si>
    <t>13.20.31.2</t>
  </si>
  <si>
    <t>Termometro con gambo mm 200.</t>
  </si>
  <si>
    <t>13.20.31.3</t>
  </si>
  <si>
    <t>Termometro con gambo mm 300.</t>
  </si>
  <si>
    <t>13.20.50.0</t>
  </si>
  <si>
    <t>13.20.50.1</t>
  </si>
  <si>
    <t>13.20.50.2</t>
  </si>
  <si>
    <t>13.20.50.3</t>
  </si>
  <si>
    <t>13.20.50.4</t>
  </si>
  <si>
    <t>13.20.50.5</t>
  </si>
  <si>
    <t>13.20.50.6</t>
  </si>
  <si>
    <t>13.20.50.7</t>
  </si>
  <si>
    <t>13.20.50.8</t>
  </si>
  <si>
    <t>Diametro nominale 65 (2"1/2) Q = 50,0 P = 500.</t>
  </si>
  <si>
    <t>13.20.60.0</t>
  </si>
  <si>
    <t>13.20.60.1</t>
  </si>
  <si>
    <t>Diametro nominale 40 (1"1/2) Q = 15.</t>
  </si>
  <si>
    <t>13.20.60.2</t>
  </si>
  <si>
    <t>13.20.60.3</t>
  </si>
  <si>
    <t>Diametro nominale 65 (2"1/2) Q = 50.</t>
  </si>
  <si>
    <t>13.20.60.4</t>
  </si>
  <si>
    <t>13.20.60.5</t>
  </si>
  <si>
    <t>13.20.60.6</t>
  </si>
  <si>
    <t>13.20.60.7</t>
  </si>
  <si>
    <t>13.20.60.8</t>
  </si>
  <si>
    <t>13.20.60.9</t>
  </si>
  <si>
    <t>13.20.60.10</t>
  </si>
  <si>
    <t>13.20.70.0</t>
  </si>
  <si>
    <t>13.20.70.1</t>
  </si>
  <si>
    <t>13.20.70.2</t>
  </si>
  <si>
    <t>13.20.70.3</t>
  </si>
  <si>
    <t>13.20.70.4</t>
  </si>
  <si>
    <t>Diametro nominale 32 (1"1/4) flangiati P = 6,5.</t>
  </si>
  <si>
    <t>13.20.70.5</t>
  </si>
  <si>
    <t>Diametro nominale 40 (1"1/2) flangiati P = 10.</t>
  </si>
  <si>
    <t>13.20.70.6</t>
  </si>
  <si>
    <t>13.20.70.7</t>
  </si>
  <si>
    <t>Diametro nominale 65 (2"1/2) flangiati P = 36.</t>
  </si>
  <si>
    <t>13.20.70.8</t>
  </si>
  <si>
    <t>13.20.70.9</t>
  </si>
  <si>
    <t>13.20.70.10</t>
  </si>
  <si>
    <t>13.20.70.11</t>
  </si>
  <si>
    <t>13.20.70.12</t>
  </si>
  <si>
    <t>13.20.70.13</t>
  </si>
  <si>
    <t>13.20.70.14</t>
  </si>
  <si>
    <t>Modulo a distanza con 1 totalizzatore.</t>
  </si>
  <si>
    <t>13.20.70.15</t>
  </si>
  <si>
    <t>Modulo a distanza con 2 totalizzatori.</t>
  </si>
  <si>
    <t>13.20.70.16</t>
  </si>
  <si>
    <t>Visualizzatore a display.</t>
  </si>
  <si>
    <t>13.20.70.17</t>
  </si>
  <si>
    <t>Opzione per contabilizzazione frigorie.</t>
  </si>
  <si>
    <t>13.20.70.18</t>
  </si>
  <si>
    <t>Opzione per trasmissione segnale impulsivo.</t>
  </si>
  <si>
    <t>13.20.70.19</t>
  </si>
  <si>
    <t>Opzione per trasmissione digitale RS 232C.</t>
  </si>
  <si>
    <t>13.20.70.20</t>
  </si>
  <si>
    <t>Opzione per trasmissione analogica a 2 uscite.</t>
  </si>
  <si>
    <t>13.20.80.0</t>
  </si>
  <si>
    <t>13.20.80.1</t>
  </si>
  <si>
    <t>Diametro nominale 20 (3/4") filettati.</t>
  </si>
  <si>
    <t>13.20.80.2</t>
  </si>
  <si>
    <t>Diametro nominale 25 (1") filettati.</t>
  </si>
  <si>
    <t>13.20.80.3</t>
  </si>
  <si>
    <t>Diametro nominale 25 (1") flangiati.</t>
  </si>
  <si>
    <t>13.20.80.4</t>
  </si>
  <si>
    <t>Diametro nominale 32 (1"1/4) flangiati.</t>
  </si>
  <si>
    <t>13.20.80.5</t>
  </si>
  <si>
    <t>Diametro nominale 40 (1"1/2) flangiati.</t>
  </si>
  <si>
    <t>13.20.80.6</t>
  </si>
  <si>
    <t>Diametro nominale 50 (2") flangiati.</t>
  </si>
  <si>
    <t>13.20.80.7</t>
  </si>
  <si>
    <t>Diametro nominale 65 (2"1/2) flangiati.</t>
  </si>
  <si>
    <t>13.20.80.8</t>
  </si>
  <si>
    <t>Diametro nominale 80 (3") flangiati.</t>
  </si>
  <si>
    <t>13.20.80.9</t>
  </si>
  <si>
    <t>Diametro nominale 100 (4") flangiati.</t>
  </si>
  <si>
    <t>13.20.80.10</t>
  </si>
  <si>
    <t>Diametro nominale 125 (5") flangiati.</t>
  </si>
  <si>
    <t>13.20.80.11</t>
  </si>
  <si>
    <t>Diametro nominale 150 (6") flangiati.</t>
  </si>
  <si>
    <t>13.20.80.12</t>
  </si>
  <si>
    <t>Diametro nominale 175 (7") flangiati.</t>
  </si>
  <si>
    <t>13.20.80.13</t>
  </si>
  <si>
    <t>Diametro nominale 200 (8") flangiati.</t>
  </si>
  <si>
    <t>13.20.90.0</t>
  </si>
  <si>
    <t>13.20.90.1</t>
  </si>
  <si>
    <t>Cassetta H x L x P = mm 830 x 750 x 180.</t>
  </si>
  <si>
    <t>13.20.90.2</t>
  </si>
  <si>
    <t>Servomotore per valvola zona a 3 vie.</t>
  </si>
  <si>
    <t>13.20.90.3</t>
  </si>
  <si>
    <t>Collettore di distribuzione 2 + 2.</t>
  </si>
  <si>
    <t>13.20.90.4</t>
  </si>
  <si>
    <t>Collettore di distribuzione 3 + 3.</t>
  </si>
  <si>
    <t>13.20.90.5</t>
  </si>
  <si>
    <t>Collettore di distribuzione 4 + 4.</t>
  </si>
  <si>
    <t>13.20.90.6</t>
  </si>
  <si>
    <t>Collettore di distribuzione 5 + 5.</t>
  </si>
  <si>
    <t>13.20.90.7</t>
  </si>
  <si>
    <t>Collettore di distribuzione 6 + 6.</t>
  </si>
  <si>
    <t>13.20.90.8</t>
  </si>
  <si>
    <t>Collettore di distribuzione 7 + 7.</t>
  </si>
  <si>
    <t>13.20.90.9</t>
  </si>
  <si>
    <t>Collettore di distribuzione 8 + 8.</t>
  </si>
  <si>
    <t>13.20.90.10</t>
  </si>
  <si>
    <t>Collettore di distribuzione 9 + 9.</t>
  </si>
  <si>
    <t>13.20.90.11</t>
  </si>
  <si>
    <t>Collettore di distribuzione 10 + 10.</t>
  </si>
  <si>
    <t>13.20.90.12</t>
  </si>
  <si>
    <t>Valvola differenziale di by-pass diametro nominale DN 20.</t>
  </si>
  <si>
    <t>13.20.90.13</t>
  </si>
  <si>
    <t>Dima per contatore acqua diametro nominale DN 15.</t>
  </si>
  <si>
    <t>13.20.90.14</t>
  </si>
  <si>
    <t>Derivazione per produzione acqua calda diametro nominale DN 20.</t>
  </si>
  <si>
    <t>13.20.90.15</t>
  </si>
  <si>
    <t>Servomotore per valvola a 2 vie.</t>
  </si>
  <si>
    <t>13.20.100.0</t>
  </si>
  <si>
    <t>13.20.100.1</t>
  </si>
  <si>
    <t>Portata massima di gas = Stmc/h 4.</t>
  </si>
  <si>
    <t>13.20.100.2</t>
  </si>
  <si>
    <t>Portata massima di gas = Stmc/h 6.</t>
  </si>
  <si>
    <t>13.20.100.3</t>
  </si>
  <si>
    <t>Portata massima di gas = Stmc/h 10.</t>
  </si>
  <si>
    <t>13.20.100.4</t>
  </si>
  <si>
    <t>Portata massima di gas = Stmc/h 16.</t>
  </si>
  <si>
    <t>13.20.100.5</t>
  </si>
  <si>
    <t>Portata massima di gas = Stmc/h 25.</t>
  </si>
  <si>
    <t>13.20.100.6</t>
  </si>
  <si>
    <t>Portata massima di gas = Stmc/h 40.</t>
  </si>
  <si>
    <t>13.20.100.7</t>
  </si>
  <si>
    <t>Portata massima di gas = Stmc/h 65.</t>
  </si>
  <si>
    <t>13.20.100.8</t>
  </si>
  <si>
    <t>Portata massima di gas = Stmc/h 100.</t>
  </si>
  <si>
    <t>13.20.100.9</t>
  </si>
  <si>
    <t>Portata massima di gas = Stmc/h 160.</t>
  </si>
  <si>
    <t>13.20.100.10</t>
  </si>
  <si>
    <t>Portata massima di gas = Stmc/h 250.</t>
  </si>
  <si>
    <t>13.20.110.0</t>
  </si>
  <si>
    <t>13.20.110.1</t>
  </si>
  <si>
    <t>13.20.110.2</t>
  </si>
  <si>
    <t>13.20.110.3</t>
  </si>
  <si>
    <t>13.20.110.4</t>
  </si>
  <si>
    <t>Portata massima di gas = Stmc/h 400.</t>
  </si>
  <si>
    <t>13.20.110.5</t>
  </si>
  <si>
    <t>Portata massima di gas = Stmc/h 650.</t>
  </si>
  <si>
    <t>13.20.110.6</t>
  </si>
  <si>
    <t>Portata massima di gas = Stmc/h 1000.</t>
  </si>
  <si>
    <t>13.20.110.7</t>
  </si>
  <si>
    <t>Portata massima di gas = Stmc/h 1600.</t>
  </si>
  <si>
    <t>13.20.110.8</t>
  </si>
  <si>
    <t>Portata massima di gas = Stmc/h 2500.</t>
  </si>
  <si>
    <t>13.20.120.0</t>
  </si>
  <si>
    <t>13.20.120.1</t>
  </si>
  <si>
    <t>P = l/h 50 per solo gasolio.</t>
  </si>
  <si>
    <t>13.20.120.2</t>
  </si>
  <si>
    <t>P = l/h 90 per solo gasolio.</t>
  </si>
  <si>
    <t>13.20.120.3</t>
  </si>
  <si>
    <t>P = l/h 616 per gasolio e olio combustibile.</t>
  </si>
  <si>
    <t>13.20.130.0</t>
  </si>
  <si>
    <t>13.20.130.1</t>
  </si>
  <si>
    <t>13.20.130.2</t>
  </si>
  <si>
    <t>13.20.130.3</t>
  </si>
  <si>
    <t>13.20.130.4</t>
  </si>
  <si>
    <t>Diametro nominale 32 (1"1/4) Q = 10 PN 16.</t>
  </si>
  <si>
    <t>13.20.130.5</t>
  </si>
  <si>
    <t>Diametro nominale 40 (1"1/2) Q = 20 PN 16.</t>
  </si>
  <si>
    <t>13.20.130.6</t>
  </si>
  <si>
    <t>13.20.140.0</t>
  </si>
  <si>
    <t>13.20.140.1</t>
  </si>
  <si>
    <t>13.20.140.2</t>
  </si>
  <si>
    <t>13.20.140.3</t>
  </si>
  <si>
    <t>13.20.140.4</t>
  </si>
  <si>
    <t>13.20.140.5</t>
  </si>
  <si>
    <t>13.20.140.6</t>
  </si>
  <si>
    <t>13.20.150.0</t>
  </si>
  <si>
    <t>13.20.150.1</t>
  </si>
  <si>
    <t>13.20.150.2</t>
  </si>
  <si>
    <t>Diametro nominale 65 (2"1/2) Q = 50 PN 16.</t>
  </si>
  <si>
    <t>13.20.150.3</t>
  </si>
  <si>
    <t>13.20.150.4</t>
  </si>
  <si>
    <t>13.20.150.5</t>
  </si>
  <si>
    <t>13.20.150.6</t>
  </si>
  <si>
    <t>13.20.160.0</t>
  </si>
  <si>
    <t>13.20.160.1</t>
  </si>
  <si>
    <t>Montaggio regolatore con grandezza fino a 10 moduli.</t>
  </si>
  <si>
    <t>13.20.160.2</t>
  </si>
  <si>
    <t>Montaggio regolatore con grandezza fino a 20 moduli.</t>
  </si>
  <si>
    <t>13.20.160.3</t>
  </si>
  <si>
    <t>Montaggio regolatore con grandezza fino a 40 moduli.</t>
  </si>
  <si>
    <t>13.20.160.4</t>
  </si>
  <si>
    <t>Montaggio regolatore con grandezza oltre 40 moduli.</t>
  </si>
  <si>
    <t>13.20.160.5</t>
  </si>
  <si>
    <t>Cablaggio di ciascun ingresso o uscita.</t>
  </si>
  <si>
    <t>13.21.10</t>
  </si>
  <si>
    <t>13.21.20</t>
  </si>
  <si>
    <t>13.21.30</t>
  </si>
  <si>
    <t>13.21.40.0</t>
  </si>
  <si>
    <t>13.21.40.1</t>
  </si>
  <si>
    <t>Per ogni collegamento monofase max 16 A.</t>
  </si>
  <si>
    <t>13.21.40.2</t>
  </si>
  <si>
    <t>Per ogni collegamento monofase max 32 A.</t>
  </si>
  <si>
    <t>13.21.40.3</t>
  </si>
  <si>
    <t>Per ogni collegamento trifase max 16 A.</t>
  </si>
  <si>
    <t>13.21.40.4</t>
  </si>
  <si>
    <t>Per ogni collegamento trifase max 32 A.</t>
  </si>
  <si>
    <t>13.21.50.0</t>
  </si>
  <si>
    <t>13.21.50.1</t>
  </si>
  <si>
    <t>Per ogni collegamento monofase con presa CEE max 16A.</t>
  </si>
  <si>
    <t>13.21.50.2</t>
  </si>
  <si>
    <t>Per ogni collegamento monofase con presa CEE max 32A.</t>
  </si>
  <si>
    <t>13.21.50.3</t>
  </si>
  <si>
    <t>Per ogni collegamento trifase con presa CEE max 16A.</t>
  </si>
  <si>
    <t>13.21.50.4</t>
  </si>
  <si>
    <t>Per ogni collegamento trifase con presa CEE max 32A.</t>
  </si>
  <si>
    <t>13.21.60.0</t>
  </si>
  <si>
    <t>13.21.60.1</t>
  </si>
  <si>
    <t>13.21.60.2</t>
  </si>
  <si>
    <t>13.21.60.3</t>
  </si>
  <si>
    <t>13.21.60.4</t>
  </si>
  <si>
    <t>13.21.60.5</t>
  </si>
  <si>
    <t>Per ogni collegamento trifase max 63 A.</t>
  </si>
  <si>
    <t>13.21.70.0</t>
  </si>
  <si>
    <t>13.21.70.1</t>
  </si>
  <si>
    <t>Per ogni collegamento monofase con presa CEE max 16 A.</t>
  </si>
  <si>
    <t>13.21.70.2</t>
  </si>
  <si>
    <t>Per ogni collegamento monofase con presa CEE max 32 A.</t>
  </si>
  <si>
    <t>13.21.70.3</t>
  </si>
  <si>
    <t>Per ogni collegamento trifase con presa CEE max 16 A.</t>
  </si>
  <si>
    <t>13.21.70.4</t>
  </si>
  <si>
    <t>Per ogni collegamento trifase con presa CEE max 32 A.</t>
  </si>
  <si>
    <t>13.21.80.0</t>
  </si>
  <si>
    <t>13.21.80.1</t>
  </si>
  <si>
    <t>13.21.80.2</t>
  </si>
  <si>
    <t>13.21.80.3</t>
  </si>
  <si>
    <t>13.21.80.4</t>
  </si>
  <si>
    <t>13.21.80.5</t>
  </si>
  <si>
    <t>13.21.90.0</t>
  </si>
  <si>
    <t>13.21.90.1</t>
  </si>
  <si>
    <t>13.21.90.2</t>
  </si>
  <si>
    <t>13.21.90.3</t>
  </si>
  <si>
    <t>13.21.90.4</t>
  </si>
  <si>
    <t>13.21.91.0</t>
  </si>
  <si>
    <t>13.21.91.1</t>
  </si>
  <si>
    <t>Collegamento trifase fino a 100 A.</t>
  </si>
  <si>
    <t>13.21.91.2</t>
  </si>
  <si>
    <t>Collegamento trifase fino a 125 A.</t>
  </si>
  <si>
    <t>13.21.91.3</t>
  </si>
  <si>
    <t>Collegamento trifase fino a 160 A.</t>
  </si>
  <si>
    <t>13.21.91.4</t>
  </si>
  <si>
    <t>Collegamento trifase fino a 250 A.</t>
  </si>
  <si>
    <t>13.21.100.0</t>
  </si>
  <si>
    <t>13.21.100.1</t>
  </si>
  <si>
    <t>13.21.100.2</t>
  </si>
  <si>
    <t>13.21.100.3</t>
  </si>
  <si>
    <t>13.21.100.4</t>
  </si>
  <si>
    <t>13.21.100.5</t>
  </si>
  <si>
    <t>13.21.100.6</t>
  </si>
  <si>
    <t>13.21.100.7</t>
  </si>
  <si>
    <t>13.21.100.8</t>
  </si>
  <si>
    <t>13.21.100.9</t>
  </si>
  <si>
    <t>13.21.100.10</t>
  </si>
  <si>
    <t>13.21.100.11</t>
  </si>
  <si>
    <t>13.21.100.12</t>
  </si>
  <si>
    <t>13.21.100.13</t>
  </si>
  <si>
    <t>P = 11,00 kW - T = 220/240 V trifase.</t>
  </si>
  <si>
    <t>13.21.100.14</t>
  </si>
  <si>
    <t>P = 15,00 kW - T = 220/240 V trifase.</t>
  </si>
  <si>
    <t>13.21.100.15</t>
  </si>
  <si>
    <t>P = 18,50 kW - T = 220/240 V trifase.</t>
  </si>
  <si>
    <t>13.21.100.16</t>
  </si>
  <si>
    <t>P = 22,00 kW - T = 220/240 V trifase.</t>
  </si>
  <si>
    <t>13.21.100.17</t>
  </si>
  <si>
    <t>P = 30,00 kW - T = 220/240 V trifase.</t>
  </si>
  <si>
    <t>13.21.100.18</t>
  </si>
  <si>
    <t>P = 37,00 kW - T = 220/240 V trifase.</t>
  </si>
  <si>
    <t>13.21.100.19</t>
  </si>
  <si>
    <t>13.21.100.20</t>
  </si>
  <si>
    <t>13.21.100.21</t>
  </si>
  <si>
    <t>13.21.100.22</t>
  </si>
  <si>
    <t>13.21.100.23</t>
  </si>
  <si>
    <t>13.21.100.24</t>
  </si>
  <si>
    <t>13.21.100.25</t>
  </si>
  <si>
    <t>P = 11,00 kW - T = 380/460 V trifase.</t>
  </si>
  <si>
    <t>13.21.100.26</t>
  </si>
  <si>
    <t>P = 15,00 kW - T = 380/460 V trifase.</t>
  </si>
  <si>
    <t>13.21.100.27</t>
  </si>
  <si>
    <t>P = 18,50 kW - T = 380/460 V trifase.</t>
  </si>
  <si>
    <t>13.21.100.28</t>
  </si>
  <si>
    <t>P = 22,00 kW - T = 380/460 V trifase.</t>
  </si>
  <si>
    <t>13.21.100.29</t>
  </si>
  <si>
    <t>P = 30,00 kW - T = 380/460 V trifase.</t>
  </si>
  <si>
    <t>13.21.100.30</t>
  </si>
  <si>
    <t>P = 37,00 kW - T = 380/460 V trifase.</t>
  </si>
  <si>
    <t>13.21.110.0</t>
  </si>
  <si>
    <t>13.21.110.1</t>
  </si>
  <si>
    <t>Quota fissa per ciascun circuito.</t>
  </si>
  <si>
    <t>13.21.110.2</t>
  </si>
  <si>
    <t>Quota aggiuntiva per metro lineare.</t>
  </si>
  <si>
    <t>13.21.120.0</t>
  </si>
  <si>
    <t>13.21.120.1</t>
  </si>
  <si>
    <t>PS = 10 - Lmax = 200.</t>
  </si>
  <si>
    <t>13.21.120.2</t>
  </si>
  <si>
    <t>PS = 16 - Lmax = 160.</t>
  </si>
  <si>
    <t>13.21.120.3</t>
  </si>
  <si>
    <t>PS = 26 - Lmax = 120.</t>
  </si>
  <si>
    <t>13.21.120.4</t>
  </si>
  <si>
    <t>PS = 32 - Lmax = 100.</t>
  </si>
  <si>
    <t>13.22.10.0</t>
  </si>
  <si>
    <t>13.22.10.1</t>
  </si>
  <si>
    <t>13.22.10.2</t>
  </si>
  <si>
    <t>13.22.10.3</t>
  </si>
  <si>
    <t>13.22.10.4</t>
  </si>
  <si>
    <t>13.22.10.5</t>
  </si>
  <si>
    <t>13.22.10.6</t>
  </si>
  <si>
    <t>13.22.10.7</t>
  </si>
  <si>
    <t>13.22.10.8</t>
  </si>
  <si>
    <t>13.22.10.9</t>
  </si>
  <si>
    <t>Telaio contenimento per cella fino a mc/h 2125.</t>
  </si>
  <si>
    <t>13.22.10.10</t>
  </si>
  <si>
    <t>Telaio contenimento per cella oltre mc/h 2125.</t>
  </si>
  <si>
    <t>13.22.10.11</t>
  </si>
  <si>
    <t>13.22.10.12</t>
  </si>
  <si>
    <t>13.22.10.13</t>
  </si>
  <si>
    <t>13.22.10.14</t>
  </si>
  <si>
    <t>13.22.20.0</t>
  </si>
  <si>
    <t>13.22.20.1</t>
  </si>
  <si>
    <t>13.22.20.2</t>
  </si>
  <si>
    <t>13.22.20.3</t>
  </si>
  <si>
    <t>13.22.20.4</t>
  </si>
  <si>
    <t>13.22.20.5</t>
  </si>
  <si>
    <t>Telaio contenimento per cella fino a mc/h 1700.</t>
  </si>
  <si>
    <t>13.22.20.6</t>
  </si>
  <si>
    <t>Telaio contenimento per cella oltre mc/h 1700.</t>
  </si>
  <si>
    <t>13.22.30.0</t>
  </si>
  <si>
    <t>13.22.30.1</t>
  </si>
  <si>
    <t>13.22.30.2</t>
  </si>
  <si>
    <t>13.22.30.3</t>
  </si>
  <si>
    <t>13.22.30.4</t>
  </si>
  <si>
    <t>13.22.30.5</t>
  </si>
  <si>
    <t>13.22.30.6</t>
  </si>
  <si>
    <t>13.22.30.7</t>
  </si>
  <si>
    <t>13.22.30.8</t>
  </si>
  <si>
    <t>13.22.30.9</t>
  </si>
  <si>
    <t>13.22.30.10</t>
  </si>
  <si>
    <t>13.22.30.11</t>
  </si>
  <si>
    <t>13.22.30.12</t>
  </si>
  <si>
    <t>13.22.30.13</t>
  </si>
  <si>
    <t>13.22.30.14</t>
  </si>
  <si>
    <t>13.22.40.0</t>
  </si>
  <si>
    <t>13.22.40.1</t>
  </si>
  <si>
    <t>P = 2700.</t>
  </si>
  <si>
    <t>13.22.40.2</t>
  </si>
  <si>
    <t>P = 3900.</t>
  </si>
  <si>
    <t>13.22.40.3</t>
  </si>
  <si>
    <t>P = 5100.</t>
  </si>
  <si>
    <t>13.22.40.4</t>
  </si>
  <si>
    <t>P = 7000.</t>
  </si>
  <si>
    <t>13.22.40.5</t>
  </si>
  <si>
    <t>P = 8500.</t>
  </si>
  <si>
    <t>13.22.40.6</t>
  </si>
  <si>
    <t>P = 10000.</t>
  </si>
  <si>
    <t>13.22.40.7</t>
  </si>
  <si>
    <t>P = 14000.</t>
  </si>
  <si>
    <t>13.22.40.8</t>
  </si>
  <si>
    <t>P = 16000.</t>
  </si>
  <si>
    <t>13.22.40.9</t>
  </si>
  <si>
    <t>P = 19500.</t>
  </si>
  <si>
    <t>13.22.40.10</t>
  </si>
  <si>
    <t>P = 24000.</t>
  </si>
  <si>
    <t>13.22.40.11</t>
  </si>
  <si>
    <t>P = 34000.</t>
  </si>
  <si>
    <t>13.22.40.12</t>
  </si>
  <si>
    <t>P = 49000.</t>
  </si>
  <si>
    <t>13.22.40.13</t>
  </si>
  <si>
    <t>P = 62000.</t>
  </si>
  <si>
    <t>13.22.40.14</t>
  </si>
  <si>
    <t>P = 90000.</t>
  </si>
  <si>
    <t>13.22.50.0</t>
  </si>
  <si>
    <t>13.22.50.1</t>
  </si>
  <si>
    <t>13.22.50.2</t>
  </si>
  <si>
    <t>13.22.50.3</t>
  </si>
  <si>
    <t>13.22.50.4</t>
  </si>
  <si>
    <t>13.22.50.5</t>
  </si>
  <si>
    <t>13.22.50.6</t>
  </si>
  <si>
    <t>13.22.50.7</t>
  </si>
  <si>
    <t>13.22.50.8</t>
  </si>
  <si>
    <t>13.22.50.9</t>
  </si>
  <si>
    <t>13.22.50.10</t>
  </si>
  <si>
    <t>13.22.50.11</t>
  </si>
  <si>
    <t>Adattatore per regolazione modulante.</t>
  </si>
  <si>
    <t>13.22.50.12</t>
  </si>
  <si>
    <t>Adattatore per regolazione a gradini (2, 3, 4).</t>
  </si>
  <si>
    <t>13.23.10.0</t>
  </si>
  <si>
    <t>13.23.10.1</t>
  </si>
  <si>
    <t>13.23.10.2</t>
  </si>
  <si>
    <t>13.23.10.3</t>
  </si>
  <si>
    <t>13.23.10.4</t>
  </si>
  <si>
    <t>Regolatore a 2 velocità.</t>
  </si>
  <si>
    <t>13.23.10.5</t>
  </si>
  <si>
    <t>Regolatore a velocità variabile.</t>
  </si>
  <si>
    <t>13.23.20.0</t>
  </si>
  <si>
    <t>13.23.20.1</t>
  </si>
  <si>
    <t>13.23.20.2</t>
  </si>
  <si>
    <t>13.23.20.3</t>
  </si>
  <si>
    <t>13.23.20.4</t>
  </si>
  <si>
    <t>13.23.20.5</t>
  </si>
  <si>
    <t>13.23.30.0</t>
  </si>
  <si>
    <t>13.23.30.1</t>
  </si>
  <si>
    <t>13.23.30.2</t>
  </si>
  <si>
    <t>13.23.30.3</t>
  </si>
  <si>
    <t>13.23.30.4</t>
  </si>
  <si>
    <t>13.23.30.5</t>
  </si>
  <si>
    <t>13.23.40.0</t>
  </si>
  <si>
    <t>13.23.40.1</t>
  </si>
  <si>
    <t>13.23.40.2</t>
  </si>
  <si>
    <t>13.23.40.3</t>
  </si>
  <si>
    <t>13.23.40.4</t>
  </si>
  <si>
    <t>13.23.50.0</t>
  </si>
  <si>
    <t>13.23.50.1</t>
  </si>
  <si>
    <t>13.23.50.2</t>
  </si>
  <si>
    <t>13.23.50.3</t>
  </si>
  <si>
    <t>13.23.50.4</t>
  </si>
  <si>
    <t>13.23.50.5</t>
  </si>
  <si>
    <t>Regolatore a 5 velocità.</t>
  </si>
  <si>
    <t>13.23.50.6</t>
  </si>
  <si>
    <t>Regolatore per 6 ventilatori.</t>
  </si>
  <si>
    <t>13.23.55.0</t>
  </si>
  <si>
    <t>13.23.55.1</t>
  </si>
  <si>
    <t>Portata d'aria movimentata: Q = 7.500 mc/h.</t>
  </si>
  <si>
    <t>13.23.55.2</t>
  </si>
  <si>
    <t>Portata d'aria movimentata: Q = 10.000 mc/h.</t>
  </si>
  <si>
    <t>13.23.60.0</t>
  </si>
  <si>
    <t>13.23.60.1</t>
  </si>
  <si>
    <t>13.23.60.2</t>
  </si>
  <si>
    <t>13.23.60.3</t>
  </si>
  <si>
    <t>13.23.60.4</t>
  </si>
  <si>
    <t>13.23.60.5</t>
  </si>
  <si>
    <t>13.23.60.6</t>
  </si>
  <si>
    <t>13.23.70.0</t>
  </si>
  <si>
    <t>13.23.70.1</t>
  </si>
  <si>
    <t>Regolatore a 5 velocità fino a 240 W.</t>
  </si>
  <si>
    <t>13.23.70.2</t>
  </si>
  <si>
    <t>Regolatore a 5 velocità fino a 540 W.</t>
  </si>
  <si>
    <t>13.23.70.3</t>
  </si>
  <si>
    <t>Serranda rotonda a sovrappressione D = 100 mm.</t>
  </si>
  <si>
    <t>13.23.70.4</t>
  </si>
  <si>
    <t>Serranda rotonda a sovrappressione D = 125 mm.</t>
  </si>
  <si>
    <t>13.23.70.5</t>
  </si>
  <si>
    <t>Serranda rotonda a sovrappressione D = 150 mm.</t>
  </si>
  <si>
    <t>13.23.70.6</t>
  </si>
  <si>
    <t>Serranda rotonda a sovrappressione D = 200 mm.</t>
  </si>
  <si>
    <t>13.23.70.7</t>
  </si>
  <si>
    <t>Serranda rotonda a sovrappressione D = 250 mm.</t>
  </si>
  <si>
    <t>13.23.70.8</t>
  </si>
  <si>
    <t>Serranda rotonda a sovrappressione D = 315 mm.</t>
  </si>
  <si>
    <t>13.23.80.0</t>
  </si>
  <si>
    <t>13.23.80.1</t>
  </si>
  <si>
    <t>13.23.80.2</t>
  </si>
  <si>
    <t>13.23.80.3</t>
  </si>
  <si>
    <t>13.23.80.4</t>
  </si>
  <si>
    <t>13.23.80.5</t>
  </si>
  <si>
    <t>13.23.80.6</t>
  </si>
  <si>
    <t>13.23.80.7</t>
  </si>
  <si>
    <t>13.23.80.8</t>
  </si>
  <si>
    <t>13.23.80.9</t>
  </si>
  <si>
    <t>13.23.81.0</t>
  </si>
  <si>
    <t>13.23.81.1</t>
  </si>
  <si>
    <t>13.23.81.2</t>
  </si>
  <si>
    <t>13.23.81.3</t>
  </si>
  <si>
    <t>13.23.81.4</t>
  </si>
  <si>
    <t>13.23.81.5</t>
  </si>
  <si>
    <t>13.23.81.6</t>
  </si>
  <si>
    <t>13.23.81.7</t>
  </si>
  <si>
    <t>13.23.81.8</t>
  </si>
  <si>
    <t>13.23.82.0</t>
  </si>
  <si>
    <t>13.23.82.1</t>
  </si>
  <si>
    <t>13.23.82.2</t>
  </si>
  <si>
    <t>13.23.82.3</t>
  </si>
  <si>
    <t>13.23.82.4</t>
  </si>
  <si>
    <t>13.23.82.5</t>
  </si>
  <si>
    <t>13.23.82.6</t>
  </si>
  <si>
    <t>13.23.82.7</t>
  </si>
  <si>
    <t>13.23.82.8</t>
  </si>
  <si>
    <t>13.23.83.0</t>
  </si>
  <si>
    <t>13.23.83.1</t>
  </si>
  <si>
    <t>13.23.83.2</t>
  </si>
  <si>
    <t>13.23.83.3</t>
  </si>
  <si>
    <t>13.23.83.4</t>
  </si>
  <si>
    <t>13.23.84.0</t>
  </si>
  <si>
    <t>13.23.84.1</t>
  </si>
  <si>
    <t>13.23.84.2</t>
  </si>
  <si>
    <t>13.23.84.3</t>
  </si>
  <si>
    <t>13.23.84.4</t>
  </si>
  <si>
    <t>13.23.84.5</t>
  </si>
  <si>
    <t>13.23.84.6</t>
  </si>
  <si>
    <t>13.23.84.7</t>
  </si>
  <si>
    <t>13.23.84.8</t>
  </si>
  <si>
    <t>13.23.90.0</t>
  </si>
  <si>
    <t>13.23.90.1</t>
  </si>
  <si>
    <t>Regolatore velocità monofase con potenziometro fino a 1500 W.</t>
  </si>
  <si>
    <t>13.23.90.2</t>
  </si>
  <si>
    <t>Regolatore monofase a 5 velocità fino a 800 W.</t>
  </si>
  <si>
    <t>13.23.90.3</t>
  </si>
  <si>
    <t>Regolatore monofase a 5 velocità fino a 1500 W.</t>
  </si>
  <si>
    <t>13.23.90.4</t>
  </si>
  <si>
    <t>Regolatore trifase a 5 velocità fino a 2000 W.</t>
  </si>
  <si>
    <t>13.23.90.5</t>
  </si>
  <si>
    <t>Serranda a sovrappressione L x H = 400 x 200 mm.</t>
  </si>
  <si>
    <t>13.23.90.6</t>
  </si>
  <si>
    <t>Serranda a sovrappressione L x H = 500 x 250 mm.</t>
  </si>
  <si>
    <t>13.23.90.7</t>
  </si>
  <si>
    <t>Serranda a sovrappressione L x H = 500 x 300 mm.</t>
  </si>
  <si>
    <t>13.23.90.8</t>
  </si>
  <si>
    <t>Serranda a sovrappressione L x H = 600 x 300 mm.</t>
  </si>
  <si>
    <t>13.23.90.9</t>
  </si>
  <si>
    <t>Serranda a sovrappressione L x H = 600 x 350 mm.</t>
  </si>
  <si>
    <t>13.23.90.10</t>
  </si>
  <si>
    <t>Serranda a sovrappressione L x H = 700 x 350 mm.</t>
  </si>
  <si>
    <t>13.23.90.11</t>
  </si>
  <si>
    <t>Silenziatore a setti L x H = 400 x 200 mm.</t>
  </si>
  <si>
    <t>13.23.90.12</t>
  </si>
  <si>
    <t>Silenziatore a setti L x H = 500 x 250 mm.</t>
  </si>
  <si>
    <t>13.23.90.13</t>
  </si>
  <si>
    <t>Silenziatore a setti L x H = 500 x 300 mm.</t>
  </si>
  <si>
    <t>13.23.90.14</t>
  </si>
  <si>
    <t>Silenziatore a setti L x H = 600 x 300 mm.</t>
  </si>
  <si>
    <t>13.23.90.15</t>
  </si>
  <si>
    <t>Silenziatore a setti L x H = 600 x 350 mm.</t>
  </si>
  <si>
    <t>13.23.90.16</t>
  </si>
  <si>
    <t>Silenziatore a setti L x H = 700 x 350 mm.</t>
  </si>
  <si>
    <t>13.23.90.17</t>
  </si>
  <si>
    <t>Giunto flessibile in tela L x H = 400 x 200 mm.</t>
  </si>
  <si>
    <t>13.23.90.18</t>
  </si>
  <si>
    <t>Giunto flessibile in tela L x H = 500 x 250 mm.</t>
  </si>
  <si>
    <t>13.23.90.19</t>
  </si>
  <si>
    <t>Giunto flessibile in tela L x H = 500 x 300 mm.</t>
  </si>
  <si>
    <t>13.23.90.20</t>
  </si>
  <si>
    <t>Giunto flessibile in tela L x H = 600 x 300 mm.</t>
  </si>
  <si>
    <t>13.23.90.21</t>
  </si>
  <si>
    <t>Giunto flessibile in tela L x H = 600 x 350 mm.</t>
  </si>
  <si>
    <t>13.23.90.22</t>
  </si>
  <si>
    <t>Giunto flessibile in tela L x H = 700 x 350 mm.</t>
  </si>
  <si>
    <t>13.23.100.0</t>
  </si>
  <si>
    <t>13.23.100.1</t>
  </si>
  <si>
    <t>13.23.100.2</t>
  </si>
  <si>
    <t>13.23.100.3</t>
  </si>
  <si>
    <t>13.23.100.4</t>
  </si>
  <si>
    <t>13.23.100.5</t>
  </si>
  <si>
    <t>13.23.100.6</t>
  </si>
  <si>
    <t>13.23.100.7</t>
  </si>
  <si>
    <t>13.23.100.8</t>
  </si>
  <si>
    <t>13.23.110.0</t>
  </si>
  <si>
    <t>13.23.110.1</t>
  </si>
  <si>
    <t>13.23.110.2</t>
  </si>
  <si>
    <t>13.23.110.3</t>
  </si>
  <si>
    <t>13.23.110.4</t>
  </si>
  <si>
    <t>13.23.110.5</t>
  </si>
  <si>
    <t>13.23.110.6</t>
  </si>
  <si>
    <t>13.23.110.7</t>
  </si>
  <si>
    <t>13.23.110.8</t>
  </si>
  <si>
    <t>13.23.110.9</t>
  </si>
  <si>
    <t>13.23.110.10</t>
  </si>
  <si>
    <t>13.23.110.11</t>
  </si>
  <si>
    <t>13.23.110.12</t>
  </si>
  <si>
    <t>13.23.110.13</t>
  </si>
  <si>
    <t>13.23.110.14</t>
  </si>
  <si>
    <t>13.23.110.15</t>
  </si>
  <si>
    <t>13.23.111.0</t>
  </si>
  <si>
    <t>13.23.111.1</t>
  </si>
  <si>
    <t>13.23.111.2</t>
  </si>
  <si>
    <t>13.23.111.3</t>
  </si>
  <si>
    <t>13.23.111.4</t>
  </si>
  <si>
    <t>13.23.111.5</t>
  </si>
  <si>
    <t>13.23.111.6</t>
  </si>
  <si>
    <t>13.23.120.0</t>
  </si>
  <si>
    <t>13.23.120.1</t>
  </si>
  <si>
    <t>Regolatore di velocità per potenze da 0 a 200 W.</t>
  </si>
  <si>
    <t>13.23.120.2</t>
  </si>
  <si>
    <t>Regolatore di velocità per potenze da 200 a 600 W.</t>
  </si>
  <si>
    <t>13.23.120.3</t>
  </si>
  <si>
    <t>Regolatore di velocità per potenze da 600 a 1000 W.</t>
  </si>
  <si>
    <t>13.23.120.4</t>
  </si>
  <si>
    <t>Regolatore di velocità per potenze da 1000 a 1500 W.</t>
  </si>
  <si>
    <t>13.23.120.5</t>
  </si>
  <si>
    <t>Interruttore sicurezza fino al D = 400.</t>
  </si>
  <si>
    <t>13.23.120.6</t>
  </si>
  <si>
    <t>Interruttore sicurezza fino al D = 630.</t>
  </si>
  <si>
    <t>13.23.120.7</t>
  </si>
  <si>
    <t>Interruttore sicurezza fino al D = 800.</t>
  </si>
  <si>
    <t>13.23.121.0</t>
  </si>
  <si>
    <t>13.23.121.1</t>
  </si>
  <si>
    <t>P = 10/25.</t>
  </si>
  <si>
    <t>13.23.121.2</t>
  </si>
  <si>
    <t>P = 25/35</t>
  </si>
  <si>
    <t>13.23.121.3</t>
  </si>
  <si>
    <t>P = 40/70</t>
  </si>
  <si>
    <t>13.23.121.4</t>
  </si>
  <si>
    <t>P = 80/150</t>
  </si>
  <si>
    <t>13.23.121.5</t>
  </si>
  <si>
    <t>P = 150/230</t>
  </si>
  <si>
    <t>13.23.121.6</t>
  </si>
  <si>
    <t>P = 230/350</t>
  </si>
  <si>
    <t>13.23.121.7</t>
  </si>
  <si>
    <t>P = 350/500</t>
  </si>
  <si>
    <t>13.23.121.8</t>
  </si>
  <si>
    <t>P = 500/700</t>
  </si>
  <si>
    <t>13.23.121.9</t>
  </si>
  <si>
    <t>P = 700/900</t>
  </si>
  <si>
    <t>13.23.121.10</t>
  </si>
  <si>
    <t>P = 900/1100</t>
  </si>
  <si>
    <t>13.23.121.11</t>
  </si>
  <si>
    <t>P = 1000/1500</t>
  </si>
  <si>
    <t>13.23.121.12</t>
  </si>
  <si>
    <t>P = 1500/3000</t>
  </si>
  <si>
    <t>13.23.121.13</t>
  </si>
  <si>
    <t>P = 3000/5000</t>
  </si>
  <si>
    <t>13.23.130.0</t>
  </si>
  <si>
    <t>13.23.130.1</t>
  </si>
  <si>
    <t>P = 13/25 carichi appoggiati.</t>
  </si>
  <si>
    <t>13.23.130.2</t>
  </si>
  <si>
    <t>P = 20/40 carichi appoggiati.</t>
  </si>
  <si>
    <t>13.23.130.3</t>
  </si>
  <si>
    <t>P = 30/60 carichi appoggiati.</t>
  </si>
  <si>
    <t>13.23.130.4</t>
  </si>
  <si>
    <t>P = 45/90 carichi appoggiati.</t>
  </si>
  <si>
    <t>13.23.130.5</t>
  </si>
  <si>
    <t>P = 75/150 carichi appoggiati.</t>
  </si>
  <si>
    <t>13.23.130.6</t>
  </si>
  <si>
    <t>P = 100/200 carichi appoggiati.</t>
  </si>
  <si>
    <t>13.23.130.7</t>
  </si>
  <si>
    <t>P = 135/270 carichi appoggiati.</t>
  </si>
  <si>
    <t>13.23.130.8</t>
  </si>
  <si>
    <t>P = 270/550 carichi appoggiati.</t>
  </si>
  <si>
    <t>13.23.130.9</t>
  </si>
  <si>
    <t>P = 390/780 carichi appoggiati.</t>
  </si>
  <si>
    <t>13.23.130.10</t>
  </si>
  <si>
    <t>P = 660/1320 carichi appoggiati.</t>
  </si>
  <si>
    <t>13.23.130.11</t>
  </si>
  <si>
    <t>P = 1050/2100 carichi appoggiati.</t>
  </si>
  <si>
    <t>13.23.130.12</t>
  </si>
  <si>
    <t>P = 1650/3300 carichi appoggiati.</t>
  </si>
  <si>
    <t>13.23.130.13</t>
  </si>
  <si>
    <t>P = 5/20 carichi sospesi.</t>
  </si>
  <si>
    <t>13.23.130.14</t>
  </si>
  <si>
    <t>P = 12/30 carichi sospesi.</t>
  </si>
  <si>
    <t>13.23.130.15</t>
  </si>
  <si>
    <t>P = 12/35 carichi sospesi.</t>
  </si>
  <si>
    <t>13.23.130.16</t>
  </si>
  <si>
    <t>P = 20/45 carichi sospesi.</t>
  </si>
  <si>
    <t>13.23.130.17</t>
  </si>
  <si>
    <t>P = 20/50 carichi sospesi.</t>
  </si>
  <si>
    <t>13.23.130.18</t>
  </si>
  <si>
    <t>P = 35/80 carichi sospesi.</t>
  </si>
  <si>
    <t>13.23.130.19</t>
  </si>
  <si>
    <t>P = 50/130 carichi sospesi.</t>
  </si>
  <si>
    <t>13.23.130.20</t>
  </si>
  <si>
    <t>P = 80/180 carichi sospesi.</t>
  </si>
  <si>
    <t>13.23.130.21</t>
  </si>
  <si>
    <t>P = 130/250 carichi sospesi.</t>
  </si>
  <si>
    <t>13.23.130.22</t>
  </si>
  <si>
    <t>P = 200/400 carichi sospesi.</t>
  </si>
  <si>
    <t>13.23.130.23</t>
  </si>
  <si>
    <t>P = 300/600 carichi sospesi.</t>
  </si>
  <si>
    <t>13.23.130.24</t>
  </si>
  <si>
    <t>P = 400/800 carichi sospesi.</t>
  </si>
  <si>
    <t>13.23.130.25</t>
  </si>
  <si>
    <t>P = 600/1200 carichi sospesi.</t>
  </si>
  <si>
    <t>13.23.140.0</t>
  </si>
  <si>
    <t>13.23.140.1</t>
  </si>
  <si>
    <t>Sezione lorda fino a 45 dmq (700 x 300).</t>
  </si>
  <si>
    <t>dmq</t>
  </si>
  <si>
    <t>13.23.140.2</t>
  </si>
  <si>
    <t>Sezione lorda da dmq 45 a 85 dmq (1050 x 600).</t>
  </si>
  <si>
    <t>13.23.140.3</t>
  </si>
  <si>
    <t>Sezione lorda da dmq 85 a 130 dmq (1400 x 900).</t>
  </si>
  <si>
    <t>13.23.140.4</t>
  </si>
  <si>
    <t>Sezione lorda da dmq 130 a 210 dmq (1400 x 1200).</t>
  </si>
  <si>
    <t>13.23.140.5</t>
  </si>
  <si>
    <t>Sezione lorda da dmq 210 in poi (1400 x 1800).</t>
  </si>
  <si>
    <t>13.23.150.0</t>
  </si>
  <si>
    <t>13.23.150.1</t>
  </si>
  <si>
    <t>13.23.150.2</t>
  </si>
  <si>
    <t>13.23.150.3</t>
  </si>
  <si>
    <t>13.23.150.4</t>
  </si>
  <si>
    <t>13.23.150.5</t>
  </si>
  <si>
    <t>13.23.160.0</t>
  </si>
  <si>
    <t>13.23.160.1</t>
  </si>
  <si>
    <t>13.23.160.2</t>
  </si>
  <si>
    <t>13.23.160.3</t>
  </si>
  <si>
    <t>13.23.160.4</t>
  </si>
  <si>
    <t>13.23.160.5</t>
  </si>
  <si>
    <t>13.23.170.0</t>
  </si>
  <si>
    <t>13.23.170.1</t>
  </si>
  <si>
    <t>13.23.170.2</t>
  </si>
  <si>
    <t>13.23.170.3</t>
  </si>
  <si>
    <t>13.23.170.4</t>
  </si>
  <si>
    <t>13.23.170.5</t>
  </si>
  <si>
    <t>13.23.180.0</t>
  </si>
  <si>
    <t>13.23.180.1</t>
  </si>
  <si>
    <t>13.23.180.2</t>
  </si>
  <si>
    <t>13.23.180.3</t>
  </si>
  <si>
    <t>13.23.180.4</t>
  </si>
  <si>
    <t>13.23.180.5</t>
  </si>
  <si>
    <t>13.23.180.6</t>
  </si>
  <si>
    <t>13.23.190.0</t>
  </si>
  <si>
    <t>13.23.190.1</t>
  </si>
  <si>
    <t>D = 150.</t>
  </si>
  <si>
    <t>13.23.190.2</t>
  </si>
  <si>
    <t>D = 200.</t>
  </si>
  <si>
    <t>13.23.190.3</t>
  </si>
  <si>
    <t>D = 250.</t>
  </si>
  <si>
    <t>13.23.190.4</t>
  </si>
  <si>
    <t>D = 280.</t>
  </si>
  <si>
    <t>13.23.190.5</t>
  </si>
  <si>
    <t>D = 315.</t>
  </si>
  <si>
    <t>13.23.190.6</t>
  </si>
  <si>
    <t>D = 355.</t>
  </si>
  <si>
    <t>13.23.190.7</t>
  </si>
  <si>
    <t>D = 400.</t>
  </si>
  <si>
    <t>13.23.190.8</t>
  </si>
  <si>
    <t>D = 450.</t>
  </si>
  <si>
    <t>13.23.190.9</t>
  </si>
  <si>
    <t>D = 500.</t>
  </si>
  <si>
    <t>13.23.190.10</t>
  </si>
  <si>
    <t>D = 560.</t>
  </si>
  <si>
    <t>13.23.190.11</t>
  </si>
  <si>
    <t>D = 630.</t>
  </si>
  <si>
    <t>13.23.190.12</t>
  </si>
  <si>
    <t>D = 700.</t>
  </si>
  <si>
    <t>13.23.190.13</t>
  </si>
  <si>
    <t>D = 800.</t>
  </si>
  <si>
    <t>13.23.190.14</t>
  </si>
  <si>
    <t>D = 900.</t>
  </si>
  <si>
    <t>13.23.190.15</t>
  </si>
  <si>
    <t>D = 1000.</t>
  </si>
  <si>
    <t>13.23.190.16</t>
  </si>
  <si>
    <t>D = 1200.</t>
  </si>
  <si>
    <t>13.23.200.0</t>
  </si>
  <si>
    <t>13.23.200.1</t>
  </si>
  <si>
    <t>13.23.200.2</t>
  </si>
  <si>
    <t>13.23.200.3</t>
  </si>
  <si>
    <t>13.23.200.4</t>
  </si>
  <si>
    <t>13.23.200.5</t>
  </si>
  <si>
    <t>13.23.200.6</t>
  </si>
  <si>
    <t>13.23.200.7</t>
  </si>
  <si>
    <t>13.23.200.8</t>
  </si>
  <si>
    <t>13.23.200.9</t>
  </si>
  <si>
    <t>13.23.200.10</t>
  </si>
  <si>
    <t>13.23.200.11</t>
  </si>
  <si>
    <t>13.23.200.12</t>
  </si>
  <si>
    <t>13.24.10.0</t>
  </si>
  <si>
    <t>13.24.10.1</t>
  </si>
  <si>
    <t>Diametro interno = mm 80.</t>
  </si>
  <si>
    <t>13.24.10.2</t>
  </si>
  <si>
    <t>Diametro interno = mm 100</t>
  </si>
  <si>
    <t>13.24.10.3</t>
  </si>
  <si>
    <t>Diametro interno = mm 125.</t>
  </si>
  <si>
    <t>13.24.10.4</t>
  </si>
  <si>
    <t>Diametro interno = mm 150.</t>
  </si>
  <si>
    <t>13.24.10.5</t>
  </si>
  <si>
    <t>Diametro interno = mm 180.</t>
  </si>
  <si>
    <t>13.24.10.6</t>
  </si>
  <si>
    <t>Diametro interno = mm 200.</t>
  </si>
  <si>
    <t>13.24.10.7</t>
  </si>
  <si>
    <t>Diametro interno = mm 250.</t>
  </si>
  <si>
    <t>13.24.10.8</t>
  </si>
  <si>
    <t>Diametro interno = mm 300</t>
  </si>
  <si>
    <t>13.24.10.9</t>
  </si>
  <si>
    <t>Diametro interno = mm 350.</t>
  </si>
  <si>
    <t>13.24.10.10</t>
  </si>
  <si>
    <t>Diametro interno = mm 400.</t>
  </si>
  <si>
    <t>13.24.10.11</t>
  </si>
  <si>
    <t>Diametro interno = mm 450.</t>
  </si>
  <si>
    <t>13.24.20.0</t>
  </si>
  <si>
    <t>13.24.20.1</t>
  </si>
  <si>
    <t>13.24.20.2</t>
  </si>
  <si>
    <t>Diametro interno = mm 100.</t>
  </si>
  <si>
    <t>13.24.20.3</t>
  </si>
  <si>
    <t>13.24.20.4</t>
  </si>
  <si>
    <t>13.24.20.5</t>
  </si>
  <si>
    <t>13.24.20.6</t>
  </si>
  <si>
    <t>13.24.20.7</t>
  </si>
  <si>
    <t>13.24.20.8</t>
  </si>
  <si>
    <t>Diametro interno = mm 300.</t>
  </si>
  <si>
    <t>13.24.20.9</t>
  </si>
  <si>
    <t>13.24.30.0</t>
  </si>
  <si>
    <t>13.24.30.1</t>
  </si>
  <si>
    <t>13.24.30.2</t>
  </si>
  <si>
    <t>13.24.30.3</t>
  </si>
  <si>
    <t>13.24.30.4</t>
  </si>
  <si>
    <t>13.24.30.5</t>
  </si>
  <si>
    <t>13.24.30.6</t>
  </si>
  <si>
    <t>13.24.30.7</t>
  </si>
  <si>
    <t>13.24.30.8</t>
  </si>
  <si>
    <t>13.24.30.9</t>
  </si>
  <si>
    <t>13.24.30.10</t>
  </si>
  <si>
    <t>13.24.30.11</t>
  </si>
  <si>
    <t>13.24.30.12</t>
  </si>
  <si>
    <t>Sovrapprezzo per binario in alluminio.</t>
  </si>
  <si>
    <t>13.24.30.13</t>
  </si>
  <si>
    <t>Sovrapprezzo per binario in acciaio zincato e cuscinetti.</t>
  </si>
  <si>
    <t>13.24.31.0</t>
  </si>
  <si>
    <t>13.24.31.1</t>
  </si>
  <si>
    <t>Cassetta terminale con diametro 100 mm e portata max 350 mc/h.</t>
  </si>
  <si>
    <t>13.24.31.2</t>
  </si>
  <si>
    <t>Cassetta terminale con diametro 125 mm e portata max 530 mc/h.</t>
  </si>
  <si>
    <t>13.24.31.3</t>
  </si>
  <si>
    <t>Cassetta terminale con diametro 160 mm e portata max 860 mc/h.</t>
  </si>
  <si>
    <t>13.24.31.4</t>
  </si>
  <si>
    <t>Cassetta terminale con diametro 200 mm e portata max 1350 mc/h.</t>
  </si>
  <si>
    <t>13.24.31.5</t>
  </si>
  <si>
    <t>Cassetta terminale con diametro 250 mm e portata max 2100 mc/h.</t>
  </si>
  <si>
    <t>13.24.31.6</t>
  </si>
  <si>
    <t>Cassetta terminale con diametro 315 mm e portata max 3300 mc/h.</t>
  </si>
  <si>
    <t>13.24.31.7</t>
  </si>
  <si>
    <t>Batteria ad acqua calda o elettrica per portata max 350 mc/h.</t>
  </si>
  <si>
    <t>13.24.31.8</t>
  </si>
  <si>
    <t>Batteria ad acqua calda o elettrica per portata max 530 mc/h.</t>
  </si>
  <si>
    <t>13.24.31.9</t>
  </si>
  <si>
    <t>Batteria ad acqua calda o elettrica per portata max 860 mc/h.</t>
  </si>
  <si>
    <t>13.24.31.10</t>
  </si>
  <si>
    <t>Batteria ad acqua calda o elettrica per portata max 1350 mc/h.</t>
  </si>
  <si>
    <t>13.24.31.11</t>
  </si>
  <si>
    <t>Batteria ad acqua calda o elettrica per portata max 2100 mc/h.</t>
  </si>
  <si>
    <t>13.24.31.12</t>
  </si>
  <si>
    <t>Batteria ad acqua calda o elettrica per portata max 3300 mc/h.</t>
  </si>
  <si>
    <t>13.24.31.13</t>
  </si>
  <si>
    <t>Silenziatore lungo 1200 mm per portata max 350 mc/h.</t>
  </si>
  <si>
    <t>13.24.31.14</t>
  </si>
  <si>
    <t>Silenziatore lungo 1200 mm per portata max 530 mc/h.</t>
  </si>
  <si>
    <t>13.24.31.15</t>
  </si>
  <si>
    <t>Silenziatore lungo 1200 mm per portata max 860 mc/h.</t>
  </si>
  <si>
    <t>13.24.31.16</t>
  </si>
  <si>
    <t>Silenziatore lungo 1200 mm per portata max 1350 mc/h.</t>
  </si>
  <si>
    <t>13.24.31.17</t>
  </si>
  <si>
    <t>Silenziatore lungo 1200 mm per portata max 2100 mc/h.</t>
  </si>
  <si>
    <t>13.24.31.18</t>
  </si>
  <si>
    <t>Silenziatore lungo 1200 mm per portata max 3300 mc/h.</t>
  </si>
  <si>
    <t>13.24.31.19</t>
  </si>
  <si>
    <t>Plenum di distribuzione a più uscite circolari per portata max 350 mc/h.</t>
  </si>
  <si>
    <t>13.24.31.20</t>
  </si>
  <si>
    <t>Plenum di distribuzione a più uscite circolari per portata max 530 mc/h.</t>
  </si>
  <si>
    <t>13.24.31.21</t>
  </si>
  <si>
    <t>Plenum di distribuzione a più uscite circolari per portata max 860 mc/h.</t>
  </si>
  <si>
    <t>13.24.31.22</t>
  </si>
  <si>
    <t>Plenum di distribuzione a più uscite circolari per portata max 1350 mc/h.</t>
  </si>
  <si>
    <t>13.24.31.23</t>
  </si>
  <si>
    <t>Plenum di distribuzione a più uscite circolari per portata max 2100 mc/h.</t>
  </si>
  <si>
    <t>13.24.31.24</t>
  </si>
  <si>
    <t>Plenum di distribuzione a più uscite circolari per portata max 3300 mc/h.</t>
  </si>
  <si>
    <t>13.24.40.0</t>
  </si>
  <si>
    <t>13.24.40.1</t>
  </si>
  <si>
    <t>13.24.40.2</t>
  </si>
  <si>
    <t>13.24.40.3</t>
  </si>
  <si>
    <t>13.24.40.4</t>
  </si>
  <si>
    <t>13.24.40.5</t>
  </si>
  <si>
    <t>13.24.40.6</t>
  </si>
  <si>
    <t>13.24.40.7</t>
  </si>
  <si>
    <t>13.24.40.8</t>
  </si>
  <si>
    <t>13.24.40.9</t>
  </si>
  <si>
    <t>13.24.40.10</t>
  </si>
  <si>
    <t>13.24.40.11</t>
  </si>
  <si>
    <t>13.24.40.12</t>
  </si>
  <si>
    <t>13.24.40.13</t>
  </si>
  <si>
    <t>13.24.40.14</t>
  </si>
  <si>
    <t>13.24.40.15</t>
  </si>
  <si>
    <t>13.24.40.16</t>
  </si>
  <si>
    <t>13.24.41.0</t>
  </si>
  <si>
    <t>13.24.41.1</t>
  </si>
  <si>
    <t>13.24.41.2</t>
  </si>
  <si>
    <t>13.24.41.3</t>
  </si>
  <si>
    <t>13.24.41.4</t>
  </si>
  <si>
    <t>13.24.41.5</t>
  </si>
  <si>
    <t>13.24.41.6</t>
  </si>
  <si>
    <t>13.24.41.7</t>
  </si>
  <si>
    <t>13.24.41.8</t>
  </si>
  <si>
    <t>13.24.41.9</t>
  </si>
  <si>
    <t>13.24.41.10</t>
  </si>
  <si>
    <t>13.24.41.11</t>
  </si>
  <si>
    <t>13.24.41.12</t>
  </si>
  <si>
    <t>13.24.41.13</t>
  </si>
  <si>
    <t>13.24.41.14</t>
  </si>
  <si>
    <t>13.24.41.15</t>
  </si>
  <si>
    <t>13.24.41.16</t>
  </si>
  <si>
    <t>13.24.42.0</t>
  </si>
  <si>
    <t>13.24.42.1</t>
  </si>
  <si>
    <t>13.24.42.2</t>
  </si>
  <si>
    <t>13.24.42.3</t>
  </si>
  <si>
    <t>13.24.42.4</t>
  </si>
  <si>
    <t>13.24.42.5</t>
  </si>
  <si>
    <t>13.24.42.6</t>
  </si>
  <si>
    <t>13.24.42.7</t>
  </si>
  <si>
    <t>13.24.42.8</t>
  </si>
  <si>
    <t>13.24.42.9</t>
  </si>
  <si>
    <t>13.24.42.10</t>
  </si>
  <si>
    <t>13.24.42.11</t>
  </si>
  <si>
    <t>13.24.42.12</t>
  </si>
  <si>
    <t>13.24.42.13</t>
  </si>
  <si>
    <t>13.24.42.14</t>
  </si>
  <si>
    <t>13.24.42.15</t>
  </si>
  <si>
    <t>13.24.43.0</t>
  </si>
  <si>
    <t>13.24.43.1</t>
  </si>
  <si>
    <t>13.24.43.2</t>
  </si>
  <si>
    <t>13.24.43.3</t>
  </si>
  <si>
    <t>13.24.43.4</t>
  </si>
  <si>
    <t>13.24.43.5</t>
  </si>
  <si>
    <t>13.24.43.6</t>
  </si>
  <si>
    <t>13.24.43.7</t>
  </si>
  <si>
    <t>13.24.43.8</t>
  </si>
  <si>
    <t>13.24.43.9</t>
  </si>
  <si>
    <t>13.24.43.10</t>
  </si>
  <si>
    <t>13.24.43.11</t>
  </si>
  <si>
    <t>13.24.43.12</t>
  </si>
  <si>
    <t>13.24.43.13</t>
  </si>
  <si>
    <t>13.24.43.14</t>
  </si>
  <si>
    <t>13.24.43.15</t>
  </si>
  <si>
    <t>13.24.50.0</t>
  </si>
  <si>
    <t>13.24.50.1</t>
  </si>
  <si>
    <t>Per quantitativi fino ai primi Kg 1000.</t>
  </si>
  <si>
    <t>13.24.50.2</t>
  </si>
  <si>
    <t>Per quantitativi oltre i primi Kg 1000.</t>
  </si>
  <si>
    <t>13.24.51.0</t>
  </si>
  <si>
    <t>13.24.51.1</t>
  </si>
  <si>
    <t>Per quantitativi fino ai primi 100 mq.</t>
  </si>
  <si>
    <t>13.24.51.2</t>
  </si>
  <si>
    <t>Per quantitativi oltre i primi 100 mq.</t>
  </si>
  <si>
    <t>13.24.51.3</t>
  </si>
  <si>
    <t>Quota aggiuntiva per spessore minimo di 30 mm e rivestimento esterno con lamina da 200 micron.</t>
  </si>
  <si>
    <t>13.24.51.4</t>
  </si>
  <si>
    <t>Quota aggiuntiva per rivestimento interno con lamina da 200 micron e trattamento interno antibatterico.</t>
  </si>
  <si>
    <t>13.24.51.5</t>
  </si>
  <si>
    <t>Quota aggiuntiva per rivestimento interno ed esterno con pellicola anticorrosione in poliestere.</t>
  </si>
  <si>
    <t>13.24.52.0</t>
  </si>
  <si>
    <t>13.24.52.1</t>
  </si>
  <si>
    <t>13.24.52.2</t>
  </si>
  <si>
    <t>13.24.60</t>
  </si>
  <si>
    <t>13.24.61</t>
  </si>
  <si>
    <t>13.24.70.0</t>
  </si>
  <si>
    <t>13.24.70.1</t>
  </si>
  <si>
    <t>Superfici e canali distribuzione aria.</t>
  </si>
  <si>
    <t>13.24.70.2</t>
  </si>
  <si>
    <t>Tubazioni.</t>
  </si>
  <si>
    <t>13.24.70.3</t>
  </si>
  <si>
    <t>Terminali aeraulici quali bocchette, griglie, diffusori.</t>
  </si>
  <si>
    <t>13.24.80.0</t>
  </si>
  <si>
    <t>13.24.80.1</t>
  </si>
  <si>
    <t>Fino a 2,5 dmq (200 x 100).</t>
  </si>
  <si>
    <t>13.24.80.2</t>
  </si>
  <si>
    <t>Da 2,5 a 5,5 dmq (300 x 160).</t>
  </si>
  <si>
    <t>13.24.80.3</t>
  </si>
  <si>
    <t>Da 5,5 a 8,5 dmq (400 x 200).</t>
  </si>
  <si>
    <t>13.24.80.4</t>
  </si>
  <si>
    <t>Da 8,5 dmq in poi (500 x 200).</t>
  </si>
  <si>
    <t>13.24.90.0</t>
  </si>
  <si>
    <t>13.24.90.1</t>
  </si>
  <si>
    <t>13.24.90.2</t>
  </si>
  <si>
    <t>13.24.90.3</t>
  </si>
  <si>
    <t>Da 5,5 a 8,5 dmq (400 x 200)</t>
  </si>
  <si>
    <t>13.24.90.4</t>
  </si>
  <si>
    <t>13.24.100.0</t>
  </si>
  <si>
    <t>13.24.100.1</t>
  </si>
  <si>
    <t>13.24.100.2</t>
  </si>
  <si>
    <t>13.24.100.3</t>
  </si>
  <si>
    <t>13.24.100.4</t>
  </si>
  <si>
    <t>13.24.110.0</t>
  </si>
  <si>
    <t>13.24.110.1</t>
  </si>
  <si>
    <t>Fino a 5,5 dmq (300 x 160).</t>
  </si>
  <si>
    <t>13.24.110.2</t>
  </si>
  <si>
    <t>Da 5,5 a 8,5 dmq (500 x 160).</t>
  </si>
  <si>
    <t>13.24.110.3</t>
  </si>
  <si>
    <t>Da 8,5 a 12,5 dmq (600 x 200).</t>
  </si>
  <si>
    <t>13.24.110.4</t>
  </si>
  <si>
    <t>Da 12,5 dmq in poi (600 x 300).</t>
  </si>
  <si>
    <t>13.24.120.0</t>
  </si>
  <si>
    <t>13.24.120.1</t>
  </si>
  <si>
    <t>13.24.120.2</t>
  </si>
  <si>
    <t>Da 2,5 a 5,5 dmq (300 x 125).</t>
  </si>
  <si>
    <t>13.24.120.3</t>
  </si>
  <si>
    <t>13.24.120.4</t>
  </si>
  <si>
    <t>13.24.130.0</t>
  </si>
  <si>
    <t>13.24.130.1</t>
  </si>
  <si>
    <t>13.24.130.2</t>
  </si>
  <si>
    <t>13.24.130.3</t>
  </si>
  <si>
    <t>13.24.130.4</t>
  </si>
  <si>
    <t>13.24.140.0</t>
  </si>
  <si>
    <t>13.24.140.1</t>
  </si>
  <si>
    <t>H = 80 mm.</t>
  </si>
  <si>
    <t>13.24.140.2</t>
  </si>
  <si>
    <t>H = 100 mm.</t>
  </si>
  <si>
    <t>13.24.140.3</t>
  </si>
  <si>
    <t>H = 125 mm.</t>
  </si>
  <si>
    <t>13.24.140.4</t>
  </si>
  <si>
    <t>H = 160 mm.</t>
  </si>
  <si>
    <t>13.24.140.5</t>
  </si>
  <si>
    <t>H = 200 mm.</t>
  </si>
  <si>
    <t>13.24.140.6</t>
  </si>
  <si>
    <t>H = 300 mm.</t>
  </si>
  <si>
    <t>13.24.150.0</t>
  </si>
  <si>
    <t>13.24.150.1</t>
  </si>
  <si>
    <t>13.24.150.2</t>
  </si>
  <si>
    <t>13.24.150.3</t>
  </si>
  <si>
    <t>13.24.150.4</t>
  </si>
  <si>
    <t>13.24.150.5</t>
  </si>
  <si>
    <t>13.24.150.6</t>
  </si>
  <si>
    <t>13.24.160.0</t>
  </si>
  <si>
    <t>13.24.160.1</t>
  </si>
  <si>
    <t>Bocchetta con griglia e controtelaio.</t>
  </si>
  <si>
    <t>13.24.160.2</t>
  </si>
  <si>
    <t>Serranda di taratura.</t>
  </si>
  <si>
    <t>13.24.160.3</t>
  </si>
  <si>
    <t>Cestello raccogli polvere.</t>
  </si>
  <si>
    <t>13.24.170.0</t>
  </si>
  <si>
    <t>13.24.170.1</t>
  </si>
  <si>
    <t>13.24.170.2</t>
  </si>
  <si>
    <t>13.24.170.3</t>
  </si>
  <si>
    <t>13.24.170.4</t>
  </si>
  <si>
    <t>13.24.180.0</t>
  </si>
  <si>
    <t>13.24.180.1</t>
  </si>
  <si>
    <t>13.24.180.2</t>
  </si>
  <si>
    <t>13.24.180.3</t>
  </si>
  <si>
    <t>13.24.180.4</t>
  </si>
  <si>
    <t>13.24.190.0</t>
  </si>
  <si>
    <t>13.24.190.1</t>
  </si>
  <si>
    <t>13.24.190.2</t>
  </si>
  <si>
    <t>13.24.190.3</t>
  </si>
  <si>
    <t>13.24.190.4</t>
  </si>
  <si>
    <t>13.24.200.0</t>
  </si>
  <si>
    <t>13.24.200.1</t>
  </si>
  <si>
    <t>Fino a 12,5 dmq (500 x 200).</t>
  </si>
  <si>
    <t>13.24.200.2</t>
  </si>
  <si>
    <t>Da 12,5 a 20,0 dmq (500 x 300).</t>
  </si>
  <si>
    <t>13.24.200.3</t>
  </si>
  <si>
    <t>Da 20,0 a 30,0 dmq (600 x 400).</t>
  </si>
  <si>
    <t>13.24.200.4</t>
  </si>
  <si>
    <t>Da 30,0 dmq in poi (800 x 600).</t>
  </si>
  <si>
    <t>13.24.210.0</t>
  </si>
  <si>
    <t>13.24.210.1</t>
  </si>
  <si>
    <t>Fino a 5,5 dmq (300 x 150).</t>
  </si>
  <si>
    <t>13.24.210.2</t>
  </si>
  <si>
    <t>Da 5,5 a 8,5 dmq (500 x 150).</t>
  </si>
  <si>
    <t>13.24.210.3</t>
  </si>
  <si>
    <t>13.24.210.4</t>
  </si>
  <si>
    <t>13.24.220.0</t>
  </si>
  <si>
    <t>13.24.220.1</t>
  </si>
  <si>
    <t>13.24.220.2</t>
  </si>
  <si>
    <t>13.24.220.3</t>
  </si>
  <si>
    <t>13.24.220.4</t>
  </si>
  <si>
    <t>13.24.230.0</t>
  </si>
  <si>
    <t>13.24.230.1</t>
  </si>
  <si>
    <t>13.24.230.2</t>
  </si>
  <si>
    <t>Da 2,5 dmq a 5,5 dmq (300 x 160).</t>
  </si>
  <si>
    <t>13.24.230.3</t>
  </si>
  <si>
    <t>Da 5,5 dmq a 8,5 dmq (400 x 200).</t>
  </si>
  <si>
    <t>13.24.230.4</t>
  </si>
  <si>
    <t>13.24.240.0</t>
  </si>
  <si>
    <t>13.24.240.1</t>
  </si>
  <si>
    <t>Diametro collare mm 150. Portata indicativa di confort 300 mc/h.</t>
  </si>
  <si>
    <t>13.24.240.2</t>
  </si>
  <si>
    <t>Diametro collare mm 200. Portata indicativa di confort 400 mc/h.</t>
  </si>
  <si>
    <t>13.24.240.3</t>
  </si>
  <si>
    <t>Diametro collare mm 250. Portata indicativa di confort 650 mc/h.</t>
  </si>
  <si>
    <t>13.24.240.4</t>
  </si>
  <si>
    <t>Diametro collare mm 315. Portata indicativa di confort 900 mc/h.</t>
  </si>
  <si>
    <t>13.24.240.5</t>
  </si>
  <si>
    <t>Diametro collare mm 350. Portata indicativa di confort 1200 mc/h.</t>
  </si>
  <si>
    <t>13.24.240.6</t>
  </si>
  <si>
    <t>Diametro collare mm 400. Portata indicativa di confort 1700 mc/h.</t>
  </si>
  <si>
    <t>13.24.240.7</t>
  </si>
  <si>
    <t>Diametro collare mm 450. Portata indicativa di confort 1900 mc/h.</t>
  </si>
  <si>
    <t>13.24.240.8</t>
  </si>
  <si>
    <t>Diametro collare mm 500. Portata indicativa di confort 2200 mc/h.</t>
  </si>
  <si>
    <t>13.24.240.9</t>
  </si>
  <si>
    <t>Diametro collare mm 600. Portata indicativa di confort 3000 mc/h.</t>
  </si>
  <si>
    <t>13.24.250.0</t>
  </si>
  <si>
    <t>13.24.250.1</t>
  </si>
  <si>
    <t>13.24.250.2</t>
  </si>
  <si>
    <t>13.24.250.3</t>
  </si>
  <si>
    <t>13.24.250.4</t>
  </si>
  <si>
    <t>13.24.250.5</t>
  </si>
  <si>
    <t>13.24.250.6</t>
  </si>
  <si>
    <t>13.24.250.7</t>
  </si>
  <si>
    <t>13.24.250.8</t>
  </si>
  <si>
    <t>13.24.250.9</t>
  </si>
  <si>
    <t>13.24.260.0</t>
  </si>
  <si>
    <t>13.24.260.1</t>
  </si>
  <si>
    <t>Diametro collare mm 160. Portata indicativa di confort 250 mc/h.</t>
  </si>
  <si>
    <t>13.24.260.2</t>
  </si>
  <si>
    <t>Diametro collare mm 200. Portata indicativa di confort 450 mc/h.</t>
  </si>
  <si>
    <t>13.24.260.3</t>
  </si>
  <si>
    <t>Diametro collare mm 250. Portata indicativa di confort 600 mc/h.</t>
  </si>
  <si>
    <t>13.24.260.4</t>
  </si>
  <si>
    <t>13.24.260.5</t>
  </si>
  <si>
    <t>13.24.270.0</t>
  </si>
  <si>
    <t>13.24.270.1</t>
  </si>
  <si>
    <t>Diametro collare mm 150. Portata indicativa di confort 250 mc/h.</t>
  </si>
  <si>
    <t>13.24.270.2</t>
  </si>
  <si>
    <t>13.24.270.3</t>
  </si>
  <si>
    <t>13.24.270.4</t>
  </si>
  <si>
    <t>Diametro collare mm 300. Portata indicativa di confort 900 mc/h.</t>
  </si>
  <si>
    <t>13.24.270.5</t>
  </si>
  <si>
    <t>13.24.280.0</t>
  </si>
  <si>
    <t>13.24.280.1</t>
  </si>
  <si>
    <t>Collare mm 150 x mm 150. Portata indicativa di confort 250 mc/h.</t>
  </si>
  <si>
    <t>13.24.280.2</t>
  </si>
  <si>
    <t>Collare mm 225 x mm 225. Portata indicativa di confort 400 mc/h.</t>
  </si>
  <si>
    <t>13.24.280.3</t>
  </si>
  <si>
    <t>Collare mm 300 x mm 300. Portata indicativa di confort 600 mc/h.</t>
  </si>
  <si>
    <t>13.24.280.4</t>
  </si>
  <si>
    <t>Collare mm 375 x mm 375. Portata indicativa di confort 800 mc/h.</t>
  </si>
  <si>
    <t>13.24.280.5</t>
  </si>
  <si>
    <t>Collare mm 450 x mm 450. Portata indicativa di confort 1200 mc/h.</t>
  </si>
  <si>
    <t>13.24.280.6</t>
  </si>
  <si>
    <t>Collare mm 525 x mm 525. Portata indicativa di confort 1400 mc/h.</t>
  </si>
  <si>
    <t>13.24.280.7</t>
  </si>
  <si>
    <t>Collare mm 600 x mm 600. Portata indicativa di confort 1800 mc/h.</t>
  </si>
  <si>
    <t>13.24.290.0</t>
  </si>
  <si>
    <t>13.24.290.1</t>
  </si>
  <si>
    <t>Collare mm 150 x mm 150. Portata indicativa di confort 200 mc/h.</t>
  </si>
  <si>
    <t>13.24.290.2</t>
  </si>
  <si>
    <t>13.24.290.3</t>
  </si>
  <si>
    <t>13.24.290.4</t>
  </si>
  <si>
    <t>13.24.290.5</t>
  </si>
  <si>
    <t>13.24.290.6</t>
  </si>
  <si>
    <t>13.24.290.7</t>
  </si>
  <si>
    <t>13.24.291.0</t>
  </si>
  <si>
    <t>13.24.291.1</t>
  </si>
  <si>
    <t>Grandezza 300. Portata indicativa di confort 250 mc/h.</t>
  </si>
  <si>
    <t>13.24.291.2</t>
  </si>
  <si>
    <t>Grandezza 400. Portata indicativa di confort 400 mc/h.</t>
  </si>
  <si>
    <t>13.24.291.3</t>
  </si>
  <si>
    <t>Grandezza 500. Portata indicativa di confort 600 mc/h.</t>
  </si>
  <si>
    <t>13.24.291.4</t>
  </si>
  <si>
    <t>13.24.291.5</t>
  </si>
  <si>
    <t>13.24.292.0</t>
  </si>
  <si>
    <t>13.24.292.1</t>
  </si>
  <si>
    <t>13.24.292.2</t>
  </si>
  <si>
    <t>13.24.292.3</t>
  </si>
  <si>
    <t>13.24.292.4</t>
  </si>
  <si>
    <t>13.24.292.5</t>
  </si>
  <si>
    <t>13.24.293.0</t>
  </si>
  <si>
    <t>13.24.293.1</t>
  </si>
  <si>
    <t>13.24.293.2</t>
  </si>
  <si>
    <t>13.24.293.3</t>
  </si>
  <si>
    <t>13.24.293.4</t>
  </si>
  <si>
    <t>13.24.294.0</t>
  </si>
  <si>
    <t>13.24.294.1</t>
  </si>
  <si>
    <t>13.24.294.2</t>
  </si>
  <si>
    <t>13.24.294.3</t>
  </si>
  <si>
    <t>13.24.294.4</t>
  </si>
  <si>
    <t>13.24.295.0</t>
  </si>
  <si>
    <t>13.24.295.1</t>
  </si>
  <si>
    <t>13.24.295.2</t>
  </si>
  <si>
    <t>13.24.295.3</t>
  </si>
  <si>
    <t>13.24.295.4</t>
  </si>
  <si>
    <t>13.24.295.5</t>
  </si>
  <si>
    <t>13.24.295.6</t>
  </si>
  <si>
    <t>13.24.296.0</t>
  </si>
  <si>
    <t>13.24.296.1</t>
  </si>
  <si>
    <t>13.24.296.2</t>
  </si>
  <si>
    <t>13.24.296.3</t>
  </si>
  <si>
    <t>13.24.296.4</t>
  </si>
  <si>
    <t>13.24.297.0</t>
  </si>
  <si>
    <t>13.24.297.1</t>
  </si>
  <si>
    <t>D = 160.</t>
  </si>
  <si>
    <t>13.24.297.2</t>
  </si>
  <si>
    <t>13.24.297.3</t>
  </si>
  <si>
    <t>13.24.297.4</t>
  </si>
  <si>
    <t>13.24.298.0</t>
  </si>
  <si>
    <t>13.24.298.1</t>
  </si>
  <si>
    <t>13.24.298.2</t>
  </si>
  <si>
    <t>13.24.298.3</t>
  </si>
  <si>
    <t>13.24.298.4</t>
  </si>
  <si>
    <t>13.24.300.0</t>
  </si>
  <si>
    <t>13.24.300.1</t>
  </si>
  <si>
    <t>Diametro = mm 250 con comando manuale.</t>
  </si>
  <si>
    <t>13.24.300.2</t>
  </si>
  <si>
    <t>Diametro = mm 315 con comando manuale.</t>
  </si>
  <si>
    <t>13.24.300.3</t>
  </si>
  <si>
    <t>Diametro = mm 400 con comando manuale.</t>
  </si>
  <si>
    <t>13.24.300.4</t>
  </si>
  <si>
    <t>Diametro = mm 500 con comando manuale.</t>
  </si>
  <si>
    <t>13.24.300.5</t>
  </si>
  <si>
    <t>Diametro = mm 630 con comando manuale.</t>
  </si>
  <si>
    <t>13.24.300.6</t>
  </si>
  <si>
    <t>Diametro = mm 250 con comando motorizzato elettrico.</t>
  </si>
  <si>
    <t>13.24.300.7</t>
  </si>
  <si>
    <t>Diametro = mm 315 con comando motorizzato elettrico.</t>
  </si>
  <si>
    <t>13.24.300.8</t>
  </si>
  <si>
    <t>Diametro = mm 400 con comando motorizzato elettrico.</t>
  </si>
  <si>
    <t>13.24.300.9</t>
  </si>
  <si>
    <t>Diametro = mm 500 con comando motorizzato elettrico.</t>
  </si>
  <si>
    <t>13.24.300.10</t>
  </si>
  <si>
    <t>Diametro = mm 630 con comando motorizzato elettrico.</t>
  </si>
  <si>
    <t>13.24.310.0</t>
  </si>
  <si>
    <t>13.24.310.1</t>
  </si>
  <si>
    <t>Griglia equalizzatrice per diffusore D 250.</t>
  </si>
  <si>
    <t>13.24.310.2</t>
  </si>
  <si>
    <t>Griglia equalizzatrice per diffusore D 315.</t>
  </si>
  <si>
    <t>13.24.310.3</t>
  </si>
  <si>
    <t>Griglia equalizzatrice per diffusore D 400.</t>
  </si>
  <si>
    <t>13.24.310.4</t>
  </si>
  <si>
    <t>Griglia equalizzatrice per diffusore D 500.</t>
  </si>
  <si>
    <t>13.24.310.5</t>
  </si>
  <si>
    <t>Griglia equalizzatrice per diffusore D 630.</t>
  </si>
  <si>
    <t>13.24.310.6</t>
  </si>
  <si>
    <t>Griglia di protezione per diffusore D 250.</t>
  </si>
  <si>
    <t>13.24.310.7</t>
  </si>
  <si>
    <t>Griglia di protezione per diffusore D 315.</t>
  </si>
  <si>
    <t>13.24.310.8</t>
  </si>
  <si>
    <t>Griglia di protezione per diffusore D 400.</t>
  </si>
  <si>
    <t>13.24.310.9</t>
  </si>
  <si>
    <t>Griglia di protezione per diffusore D 500.</t>
  </si>
  <si>
    <t>13.24.310.10</t>
  </si>
  <si>
    <t>Griglia di protezione per diffusore D 630.</t>
  </si>
  <si>
    <t>13.24.320.0</t>
  </si>
  <si>
    <t>13.24.320.1</t>
  </si>
  <si>
    <t>Con 1 feritoia.</t>
  </si>
  <si>
    <t>13.24.320.2</t>
  </si>
  <si>
    <t>Con 2 feritoie.</t>
  </si>
  <si>
    <t>13.24.320.3</t>
  </si>
  <si>
    <t>Con 3 feritoie.</t>
  </si>
  <si>
    <t>13.24.320.4</t>
  </si>
  <si>
    <t>Con 4 feritoie.</t>
  </si>
  <si>
    <t>13.24.330.0</t>
  </si>
  <si>
    <t>13.24.330.1</t>
  </si>
  <si>
    <t>13.24.330.2</t>
  </si>
  <si>
    <t>13.24.330.3</t>
  </si>
  <si>
    <t>13.24.330.4</t>
  </si>
  <si>
    <t>13.24.340.0</t>
  </si>
  <si>
    <t>13.24.340.1</t>
  </si>
  <si>
    <t>13.24.340.2</t>
  </si>
  <si>
    <t>13.24.340.3</t>
  </si>
  <si>
    <t>Plenum per diffusore D = 150.</t>
  </si>
  <si>
    <t>13.24.340.4</t>
  </si>
  <si>
    <t>Plenum per diffusore D = 200.</t>
  </si>
  <si>
    <t>13.24.350.0</t>
  </si>
  <si>
    <t>13.24.350.1</t>
  </si>
  <si>
    <t>13.24.350.2</t>
  </si>
  <si>
    <t>13.24.350.3</t>
  </si>
  <si>
    <t>13.24.350.4</t>
  </si>
  <si>
    <t>13.24.350.5</t>
  </si>
  <si>
    <t>13.24.360.0</t>
  </si>
  <si>
    <t>13.24.360.1</t>
  </si>
  <si>
    <t>Collare D = 80 mm.</t>
  </si>
  <si>
    <t>13.24.360.2</t>
  </si>
  <si>
    <t>Collare D = 100 mm.</t>
  </si>
  <si>
    <t>13.24.360.3</t>
  </si>
  <si>
    <t>Collare D = 150 mm.</t>
  </si>
  <si>
    <t>13.24.370.0</t>
  </si>
  <si>
    <t>13.24.370.1</t>
  </si>
  <si>
    <t>13.24.370.2</t>
  </si>
  <si>
    <t>13.24.370.3</t>
  </si>
  <si>
    <t>13.24.380.0</t>
  </si>
  <si>
    <t>13.24.380.1</t>
  </si>
  <si>
    <t>13.24.380.2</t>
  </si>
  <si>
    <t>13.24.380.3</t>
  </si>
  <si>
    <t>13.24.380.4</t>
  </si>
  <si>
    <t>13.24.390.0</t>
  </si>
  <si>
    <t>13.24.390.1</t>
  </si>
  <si>
    <t>Fino a 8,5 dmq (300 x 250).</t>
  </si>
  <si>
    <t>13.24.390.2</t>
  </si>
  <si>
    <t>Da 8,5 a 12,5 dmq (400 x 250).</t>
  </si>
  <si>
    <t>13.24.390.3</t>
  </si>
  <si>
    <t>Da 12,5 a 20,0 dmq (500 x 350).</t>
  </si>
  <si>
    <t>13.24.390.4</t>
  </si>
  <si>
    <t>Da 20,0 a 30,0 dmq (600 x 450).</t>
  </si>
  <si>
    <t>13.24.390.5</t>
  </si>
  <si>
    <t>Da 30,0 a 55,0 dmq (800 x 650).</t>
  </si>
  <si>
    <t>13.24.390.6</t>
  </si>
  <si>
    <t>Da 55,0 a 100,0 dmq (1000 x 850).</t>
  </si>
  <si>
    <t>13.24.390.7</t>
  </si>
  <si>
    <t>Da 100,0 dmq in poi (1400 x 1050).</t>
  </si>
  <si>
    <t>13.24.400.0</t>
  </si>
  <si>
    <t>13.24.400.1</t>
  </si>
  <si>
    <t>Fino a 8,5 dmq (400 x 210).</t>
  </si>
  <si>
    <t>13.24.400.2</t>
  </si>
  <si>
    <t>Da 8,5 a 12,5 dmq (500 x 210).</t>
  </si>
  <si>
    <t>13.24.400.3</t>
  </si>
  <si>
    <t>Da 12,5 a 20,0 dmq (500 x 310).</t>
  </si>
  <si>
    <t>13.24.400.4</t>
  </si>
  <si>
    <t>Da 20,0 a 30,0 dmq (600 x 410).</t>
  </si>
  <si>
    <t>13.24.400.5</t>
  </si>
  <si>
    <t>Da 30,0 a 55,0 dmq (800 x 610).</t>
  </si>
  <si>
    <t>13.24.400.6</t>
  </si>
  <si>
    <t>Da 55,0 a 100,0 dmq (1000 x 810).</t>
  </si>
  <si>
    <t>13.24.400.7</t>
  </si>
  <si>
    <t>Da 100,0 a 200,0 dmq (1400 x 1010).</t>
  </si>
  <si>
    <t>13.24.400.8</t>
  </si>
  <si>
    <t>Da 200,0 dmq in poi (1800 x 1210).</t>
  </si>
  <si>
    <t>13.24.410.0</t>
  </si>
  <si>
    <t>13.24.410.1</t>
  </si>
  <si>
    <t>13.24.410.2</t>
  </si>
  <si>
    <t>13.24.410.3</t>
  </si>
  <si>
    <t>13.24.410.4</t>
  </si>
  <si>
    <t>Diametro = 175 L = 300.</t>
  </si>
  <si>
    <t>13.24.410.5</t>
  </si>
  <si>
    <t>13.24.410.6</t>
  </si>
  <si>
    <t>13.24.410.7</t>
  </si>
  <si>
    <t>13.24.410.8</t>
  </si>
  <si>
    <t>13.24.410.9</t>
  </si>
  <si>
    <t>13.24.410.10</t>
  </si>
  <si>
    <t>13.24.410.11</t>
  </si>
  <si>
    <t>13.24.410.12</t>
  </si>
  <si>
    <t>13.24.410.13</t>
  </si>
  <si>
    <t>13.24.410.14</t>
  </si>
  <si>
    <t>13.24.410.15</t>
  </si>
  <si>
    <t>13.24.410.16</t>
  </si>
  <si>
    <t>13.24.410.17</t>
  </si>
  <si>
    <t>13.24.410.18</t>
  </si>
  <si>
    <t>13.24.410.19</t>
  </si>
  <si>
    <t>13.24.410.20</t>
  </si>
  <si>
    <t>13.24.410.21</t>
  </si>
  <si>
    <t>13.24.410.22</t>
  </si>
  <si>
    <t>13.24.410.23</t>
  </si>
  <si>
    <t>13.24.410.24</t>
  </si>
  <si>
    <t>13.24.410.25</t>
  </si>
  <si>
    <t>13.24.420.0</t>
  </si>
  <si>
    <t>13.24.420.1</t>
  </si>
  <si>
    <t>Comando manuale fino a 50 dmq.</t>
  </si>
  <si>
    <t>13.24.420.2</t>
  </si>
  <si>
    <t>Comando manuale oltre a 50 dmq.</t>
  </si>
  <si>
    <t>13.24.420.3</t>
  </si>
  <si>
    <t>Mensola servomotore con leva e snodo.</t>
  </si>
  <si>
    <t>13.24.420.4</t>
  </si>
  <si>
    <t>Fine corsa elettrico.</t>
  </si>
  <si>
    <t>13.24.430.0</t>
  </si>
  <si>
    <t>13.24.430.1</t>
  </si>
  <si>
    <t>13.24.430.2</t>
  </si>
  <si>
    <t>13.24.430.3</t>
  </si>
  <si>
    <t>13.24.430.4</t>
  </si>
  <si>
    <t>13.24.430.5</t>
  </si>
  <si>
    <t>13.24.430.6</t>
  </si>
  <si>
    <t>13.24.440.0</t>
  </si>
  <si>
    <t>13.24.440.1</t>
  </si>
  <si>
    <t>Diametro = 100.</t>
  </si>
  <si>
    <t>13.24.440.2</t>
  </si>
  <si>
    <t>Diametro = 125.</t>
  </si>
  <si>
    <t>13.24.440.3</t>
  </si>
  <si>
    <t>Diametro = 160.</t>
  </si>
  <si>
    <t>13.24.440.4</t>
  </si>
  <si>
    <t>Diametro = 200.</t>
  </si>
  <si>
    <t>13.24.440.5</t>
  </si>
  <si>
    <t>Diametro = 250.</t>
  </si>
  <si>
    <t>13.24.440.6</t>
  </si>
  <si>
    <t>Diametro = 315.</t>
  </si>
  <si>
    <t>13.24.440.7</t>
  </si>
  <si>
    <t>Diametro = 400.</t>
  </si>
  <si>
    <t>13.24.440.8</t>
  </si>
  <si>
    <t>Diametro = 500.</t>
  </si>
  <si>
    <t>13.24.440.9</t>
  </si>
  <si>
    <t>Diametro = 630.</t>
  </si>
  <si>
    <t>13.24.440.10</t>
  </si>
  <si>
    <t>Diametro = 800.</t>
  </si>
  <si>
    <t>13.24.440.11</t>
  </si>
  <si>
    <t>Diametro = 1000.</t>
  </si>
  <si>
    <t>13.24.450.0</t>
  </si>
  <si>
    <t>13.24.450.1</t>
  </si>
  <si>
    <t>Fino a 30 dmq (400 x 200).</t>
  </si>
  <si>
    <t>13.24.450.2</t>
  </si>
  <si>
    <t>Da 30 a 55 dmq (800 x 600).</t>
  </si>
  <si>
    <t>13.24.450.3</t>
  </si>
  <si>
    <t>Da 55 dmq in poi (1000 x 800).</t>
  </si>
  <si>
    <t>13.24.460.0</t>
  </si>
  <si>
    <t>13.24.460.1</t>
  </si>
  <si>
    <t>Fino a 55 dmq (800 x 600).</t>
  </si>
  <si>
    <t>13.24.460.2</t>
  </si>
  <si>
    <t>Da 55 a 100 dmq (1000 x 800).</t>
  </si>
  <si>
    <t>13.24.460.3</t>
  </si>
  <si>
    <t>Da 100 a 200 dmq (1400 x 1000).</t>
  </si>
  <si>
    <t>13.24.460.4</t>
  </si>
  <si>
    <t>Da 200 dmq in poi (1800 x 1200).</t>
  </si>
  <si>
    <t>13.24.470.0</t>
  </si>
  <si>
    <t>13.24.470.1</t>
  </si>
  <si>
    <t>Fino a 30 dmq (600 x 450).</t>
  </si>
  <si>
    <t>13.24.470.2</t>
  </si>
  <si>
    <t>Da 30 a 55 dmq (800 x 650).</t>
  </si>
  <si>
    <t>13.24.470.3</t>
  </si>
  <si>
    <t>Da 55 a 100 dmq (1000 x 850).</t>
  </si>
  <si>
    <t>13.24.470.4</t>
  </si>
  <si>
    <t>Da 100 dmq in poi (1400 x 1050).</t>
  </si>
  <si>
    <t>13.24.480.0</t>
  </si>
  <si>
    <t>13.24.480.1</t>
  </si>
  <si>
    <t>Fino a 55 dmq (600 x 650).</t>
  </si>
  <si>
    <t>13.24.480.2</t>
  </si>
  <si>
    <t>13.24.480.3</t>
  </si>
  <si>
    <t>Da 100 a 200 dmq (1400 x 1050).</t>
  </si>
  <si>
    <t>13.24.480.4</t>
  </si>
  <si>
    <t>Da 200 dmq in poi (1800 x 1250).</t>
  </si>
  <si>
    <t>13.24.490.0</t>
  </si>
  <si>
    <t>13.24.490.1</t>
  </si>
  <si>
    <t>Fino a 8,5 dmq (400 x 200).</t>
  </si>
  <si>
    <t>13.24.490.2</t>
  </si>
  <si>
    <t>Da 8,5 a 12,5 dmq (500 x 200).</t>
  </si>
  <si>
    <t>13.24.490.3</t>
  </si>
  <si>
    <t>13.24.490.4</t>
  </si>
  <si>
    <t>13.24.490.5</t>
  </si>
  <si>
    <t>Da 30,0 a 55,0 dmq (800 x 600).</t>
  </si>
  <si>
    <t>13.24.490.6</t>
  </si>
  <si>
    <t>Da 55,0 dmq in poi (1000 x 700).</t>
  </si>
  <si>
    <t>13.24.500.0</t>
  </si>
  <si>
    <t>13.24.500.1</t>
  </si>
  <si>
    <t>13.24.500.2</t>
  </si>
  <si>
    <t>13.24.500.3</t>
  </si>
  <si>
    <t>13.24.500.4</t>
  </si>
  <si>
    <t>13.24.500.5</t>
  </si>
  <si>
    <t>13.24.500.6</t>
  </si>
  <si>
    <t>13.24.510.0</t>
  </si>
  <si>
    <t>13.24.510.1</t>
  </si>
  <si>
    <t>13.24.510.2</t>
  </si>
  <si>
    <t>13.24.510.3</t>
  </si>
  <si>
    <t>13.24.510.4</t>
  </si>
  <si>
    <t>13.24.510.5</t>
  </si>
  <si>
    <t>13.24.510.6</t>
  </si>
  <si>
    <t>13.24.520.0</t>
  </si>
  <si>
    <t>13.24.520.1</t>
  </si>
  <si>
    <t>13.24.520.2</t>
  </si>
  <si>
    <t>13.24.520.3</t>
  </si>
  <si>
    <t>13.24.520.4</t>
  </si>
  <si>
    <t>13.24.520.5</t>
  </si>
  <si>
    <t>13.24.520.6</t>
  </si>
  <si>
    <t>13.24.530.0</t>
  </si>
  <si>
    <t>13.24.530.1</t>
  </si>
  <si>
    <t>Diametro = 200 mm.</t>
  </si>
  <si>
    <t>13.24.530.2</t>
  </si>
  <si>
    <t>Diametro = 250 mm.</t>
  </si>
  <si>
    <t>13.24.530.3</t>
  </si>
  <si>
    <t>Diametro = 300 mm.</t>
  </si>
  <si>
    <t>13.24.530.4</t>
  </si>
  <si>
    <t>Diametro = 350 mm.</t>
  </si>
  <si>
    <t>13.24.530.5</t>
  </si>
  <si>
    <t>Diametro = 400 mm.</t>
  </si>
  <si>
    <t>13.24.530.6</t>
  </si>
  <si>
    <t>Diametro = 450 mm.</t>
  </si>
  <si>
    <t>13.24.530.7</t>
  </si>
  <si>
    <t>Diametro = 500 mm.</t>
  </si>
  <si>
    <t>13.24.530.8</t>
  </si>
  <si>
    <t>Diametro = 550 mm.</t>
  </si>
  <si>
    <t>13.24.530.9</t>
  </si>
  <si>
    <t>Diametro = 600 mm.</t>
  </si>
  <si>
    <t>13.24.530.10</t>
  </si>
  <si>
    <t>Diametro = 650 mm.</t>
  </si>
  <si>
    <t>13.24.530.11</t>
  </si>
  <si>
    <t>Diametro = 700 mm.</t>
  </si>
  <si>
    <t>13.24.540.0</t>
  </si>
  <si>
    <t>13.24.540.1</t>
  </si>
  <si>
    <t>Fusibile tarato a 72° C.</t>
  </si>
  <si>
    <t>13.24.540.2</t>
  </si>
  <si>
    <t>13.24.540.3</t>
  </si>
  <si>
    <t>Elettromagnete di comando.</t>
  </si>
  <si>
    <t>13.24.540.4</t>
  </si>
  <si>
    <t>Telaio per montaggio 2 serrande.</t>
  </si>
  <si>
    <t>13.24.540.5</t>
  </si>
  <si>
    <t>Telaio per montaggio 3 serrande.</t>
  </si>
  <si>
    <t>13.24.540.6</t>
  </si>
  <si>
    <t>Telaio per montaggio 4 serrande.</t>
  </si>
  <si>
    <t>13.24.540.7</t>
  </si>
  <si>
    <t>Servomotore con ritorno a molla, 2 microinterruttori, termofusibile e pulsante di prova.</t>
  </si>
  <si>
    <t>13.24.550.0</t>
  </si>
  <si>
    <t>13.24.550.1</t>
  </si>
  <si>
    <t>Sistema per ogni serranda con superficie max di 1,5 mq.</t>
  </si>
  <si>
    <t>13.24.550.2</t>
  </si>
  <si>
    <t>Sistema per ogni serranda con superficie max di 3,0 mq.</t>
  </si>
  <si>
    <t>13.24.550.3</t>
  </si>
  <si>
    <t>Unità di controllo per max 9 serrande.</t>
  </si>
  <si>
    <t>13.25.10.0</t>
  </si>
  <si>
    <t>13.25.10.1</t>
  </si>
  <si>
    <t>Telaio fino a 31 piastre.</t>
  </si>
  <si>
    <t>13.25.10.2</t>
  </si>
  <si>
    <t>Piastra AISI/316 con guarnizione.</t>
  </si>
  <si>
    <t>13.25.10.3</t>
  </si>
  <si>
    <t>Sovrapprezzo per manicotti in acciaio inox.</t>
  </si>
  <si>
    <t>13.25.20.0</t>
  </si>
  <si>
    <t>13.25.20.1</t>
  </si>
  <si>
    <t>13.25.20.2</t>
  </si>
  <si>
    <t>13.25.20.3</t>
  </si>
  <si>
    <t>13.25.30.0</t>
  </si>
  <si>
    <t>13.25.30.1</t>
  </si>
  <si>
    <t>Telaio fino a 49 piastre.</t>
  </si>
  <si>
    <t>13.25.30.2</t>
  </si>
  <si>
    <t>13.25.30.3</t>
  </si>
  <si>
    <t>13.25.40.0</t>
  </si>
  <si>
    <t>13.25.40.1</t>
  </si>
  <si>
    <t>13.25.40.2</t>
  </si>
  <si>
    <t>13.25.40.3</t>
  </si>
  <si>
    <t>13.25.50.0</t>
  </si>
  <si>
    <t>13.25.50.1</t>
  </si>
  <si>
    <t>Telaio fino a 75 piastre.</t>
  </si>
  <si>
    <t>13.25.50.2</t>
  </si>
  <si>
    <t>Telaio fino a 151 piastre.</t>
  </si>
  <si>
    <t>13.25.50.3</t>
  </si>
  <si>
    <t>13.25.50.4</t>
  </si>
  <si>
    <t>13.25.60.0</t>
  </si>
  <si>
    <t>13.25.60.1</t>
  </si>
  <si>
    <t>Telaio fino a 101 piastre.</t>
  </si>
  <si>
    <t>13.25.60.2</t>
  </si>
  <si>
    <t>Telaio fino a 251 piastre.</t>
  </si>
  <si>
    <t>13.25.60.3</t>
  </si>
  <si>
    <t>13.25.60.4</t>
  </si>
  <si>
    <t>13.25.70.0</t>
  </si>
  <si>
    <t>13.25.70.1</t>
  </si>
  <si>
    <t>Telaio fino a 201 piastre.</t>
  </si>
  <si>
    <t>13.25.70.2</t>
  </si>
  <si>
    <t>Telaio fino a 401 piastre.</t>
  </si>
  <si>
    <t>13.25.70.3</t>
  </si>
  <si>
    <t>13.25.80.0</t>
  </si>
  <si>
    <t>13.25.80.1</t>
  </si>
  <si>
    <t>13.25.80.2</t>
  </si>
  <si>
    <t>13.25.80.3</t>
  </si>
  <si>
    <t>13.26.10.0</t>
  </si>
  <si>
    <t>13.26.10.1</t>
  </si>
  <si>
    <t>Unità ventilante con batteria a 3 ranghi.</t>
  </si>
  <si>
    <t>13.26.10.2</t>
  </si>
  <si>
    <t>Filtro aria.</t>
  </si>
  <si>
    <t>13.26.10.3</t>
  </si>
  <si>
    <t>Regolatore velocità ventilatore.</t>
  </si>
  <si>
    <t>13.26.10.4</t>
  </si>
  <si>
    <t>Batteria di postriscaldamento.</t>
  </si>
  <si>
    <t>13.26.10.5</t>
  </si>
  <si>
    <t>Griglia di mandata.</t>
  </si>
  <si>
    <t>13.26.10.6</t>
  </si>
  <si>
    <t>Griglia di ripresa.</t>
  </si>
  <si>
    <t>13.26.10.7</t>
  </si>
  <si>
    <t>Plenum di raccordo a canali circolari.</t>
  </si>
  <si>
    <t>13.26.11.0</t>
  </si>
  <si>
    <t>13.26.11.1</t>
  </si>
  <si>
    <t>13.26.11.2</t>
  </si>
  <si>
    <t>13.26.11.3</t>
  </si>
  <si>
    <t>13.26.11.4</t>
  </si>
  <si>
    <t>13.26.11.5</t>
  </si>
  <si>
    <t>13.26.11.6</t>
  </si>
  <si>
    <t>13.26.11.7</t>
  </si>
  <si>
    <t>13.26.12.0</t>
  </si>
  <si>
    <t>13.26.12.1</t>
  </si>
  <si>
    <t>13.26.12.2</t>
  </si>
  <si>
    <t>13.26.12.3</t>
  </si>
  <si>
    <t>13.26.12.4</t>
  </si>
  <si>
    <t>13.26.12.5</t>
  </si>
  <si>
    <t>13.26.12.6</t>
  </si>
  <si>
    <t>13.26.12.7</t>
  </si>
  <si>
    <t>13.26.13.0</t>
  </si>
  <si>
    <t>13.26.13.1</t>
  </si>
  <si>
    <t>13.26.13.2</t>
  </si>
  <si>
    <t>13.26.13.3</t>
  </si>
  <si>
    <t>13.26.13.4</t>
  </si>
  <si>
    <t>13.26.13.5</t>
  </si>
  <si>
    <t>13.26.13.6</t>
  </si>
  <si>
    <t>13.26.13.7</t>
  </si>
  <si>
    <t>13.26.14.0</t>
  </si>
  <si>
    <t>13.26.14.1</t>
  </si>
  <si>
    <t>13.26.14.2</t>
  </si>
  <si>
    <t>13.26.14.3</t>
  </si>
  <si>
    <t>13.26.14.4</t>
  </si>
  <si>
    <t>13.26.14.5</t>
  </si>
  <si>
    <t>13.26.14.6</t>
  </si>
  <si>
    <t>13.26.14.7</t>
  </si>
  <si>
    <t>13.26.40.0</t>
  </si>
  <si>
    <t>13.26.40.1</t>
  </si>
  <si>
    <t>Unità con batteria a 2 ranghi.</t>
  </si>
  <si>
    <t>13.26.40.2</t>
  </si>
  <si>
    <t>Unità con batteria a 3 ranghi.</t>
  </si>
  <si>
    <t>13.26.40.3</t>
  </si>
  <si>
    <t>Unità con batteria a 4 ranghi.</t>
  </si>
  <si>
    <t>13.26.40.4</t>
  </si>
  <si>
    <t>Umidificatore con elettrovalvola.</t>
  </si>
  <si>
    <t>13.26.40.5</t>
  </si>
  <si>
    <t>Plenum di mandata con bocchette.</t>
  </si>
  <si>
    <t>13.26.40.6</t>
  </si>
  <si>
    <t>Plenum di aspirazione con griglia e filtro piano.</t>
  </si>
  <si>
    <t>13.26.40.7</t>
  </si>
  <si>
    <t>13.26.40.8</t>
  </si>
  <si>
    <t>Filtro aria ad ampia sezione.</t>
  </si>
  <si>
    <t>13.26.40.9</t>
  </si>
  <si>
    <t>13.26.50.0</t>
  </si>
  <si>
    <t>13.26.50.1</t>
  </si>
  <si>
    <t>13.26.50.2</t>
  </si>
  <si>
    <t>13.26.50.3</t>
  </si>
  <si>
    <t>13.26.50.4</t>
  </si>
  <si>
    <t>13.26.50.5</t>
  </si>
  <si>
    <t>13.26.50.6</t>
  </si>
  <si>
    <t>13.26.50.7</t>
  </si>
  <si>
    <t>13.26.50.8</t>
  </si>
  <si>
    <t>13.26.50.9</t>
  </si>
  <si>
    <t>13.26.60.0</t>
  </si>
  <si>
    <t>13.26.60.1</t>
  </si>
  <si>
    <t>13.26.60.2</t>
  </si>
  <si>
    <t>13.26.60.3</t>
  </si>
  <si>
    <t>13.26.60.4</t>
  </si>
  <si>
    <t>13.26.60.5</t>
  </si>
  <si>
    <t>13.26.60.6</t>
  </si>
  <si>
    <t>13.26.60.7</t>
  </si>
  <si>
    <t>13.26.60.8</t>
  </si>
  <si>
    <t>13.26.60.9</t>
  </si>
  <si>
    <t>13.26.70.0</t>
  </si>
  <si>
    <t>13.26.70.1</t>
  </si>
  <si>
    <t>13.26.70.2</t>
  </si>
  <si>
    <t>13.26.70.3</t>
  </si>
  <si>
    <t>13.26.70.4</t>
  </si>
  <si>
    <t>13.26.70.5</t>
  </si>
  <si>
    <t>13.26.70.6</t>
  </si>
  <si>
    <t>13.26.70.7</t>
  </si>
  <si>
    <t>13.26.70.8</t>
  </si>
  <si>
    <t>13.26.70.9</t>
  </si>
  <si>
    <t>13.26.80.0</t>
  </si>
  <si>
    <t>13.26.80.1</t>
  </si>
  <si>
    <t>13.26.80.2</t>
  </si>
  <si>
    <t>13.26.80.3</t>
  </si>
  <si>
    <t>13.26.80.4</t>
  </si>
  <si>
    <t>13.26.80.5</t>
  </si>
  <si>
    <t>13.26.80.6</t>
  </si>
  <si>
    <t>13.26.80.7</t>
  </si>
  <si>
    <t>13.26.80.8</t>
  </si>
  <si>
    <t>13.26.80.9</t>
  </si>
  <si>
    <t>13.26.90.0</t>
  </si>
  <si>
    <t>13.26.90.1</t>
  </si>
  <si>
    <t>13.26.90.2</t>
  </si>
  <si>
    <t>13.26.90.3</t>
  </si>
  <si>
    <t>13.26.90.4</t>
  </si>
  <si>
    <t>13.26.90.5</t>
  </si>
  <si>
    <t>13.26.90.6</t>
  </si>
  <si>
    <t>13.26.90.7</t>
  </si>
  <si>
    <t>13.26.90.8</t>
  </si>
  <si>
    <t>13.26.90.9</t>
  </si>
  <si>
    <t>13.26.100.0</t>
  </si>
  <si>
    <t>13.26.100.1</t>
  </si>
  <si>
    <t>13.26.100.2</t>
  </si>
  <si>
    <t>13.26.100.3</t>
  </si>
  <si>
    <t>13.26.100.4</t>
  </si>
  <si>
    <t>13.26.100.5</t>
  </si>
  <si>
    <t>13.26.100.6</t>
  </si>
  <si>
    <t>13.26.100.7</t>
  </si>
  <si>
    <t>13.26.100.8</t>
  </si>
  <si>
    <t>13.26.100.9</t>
  </si>
  <si>
    <t>13.26.150.0</t>
  </si>
  <si>
    <t>13.26.150.1</t>
  </si>
  <si>
    <t>13.26.150.2</t>
  </si>
  <si>
    <t>13.26.150.3</t>
  </si>
  <si>
    <t>13.26.150.4</t>
  </si>
  <si>
    <t>13.26.150.5</t>
  </si>
  <si>
    <t>13.26.150.6</t>
  </si>
  <si>
    <t>13.26.150.7</t>
  </si>
  <si>
    <t>Q = 1.000 mc/h - PA = 0,50 kW - D = 250 mm.</t>
  </si>
  <si>
    <t>13.26.150.8</t>
  </si>
  <si>
    <t>Q = 1.500 mc/h - PA = 1,00 kW - D = 350 mm.</t>
  </si>
  <si>
    <t>13.26.150.9</t>
  </si>
  <si>
    <t>Q = 2.000 mc/h - PA = 1,00 kW - D = 350 mm.</t>
  </si>
  <si>
    <t>13.26.155.0</t>
  </si>
  <si>
    <t>13.26.155.1</t>
  </si>
  <si>
    <t>Telecomando a filo per variare le velocità.</t>
  </si>
  <si>
    <t>13.26.155.2</t>
  </si>
  <si>
    <t>Scheda di interfaccia per controllo remoto.</t>
  </si>
  <si>
    <t>13.26.155.3</t>
  </si>
  <si>
    <t>Batteria ad espansione diretta da 500 e 1.000 mc/h.</t>
  </si>
  <si>
    <t>13.26.155.4</t>
  </si>
  <si>
    <t>Batteria ad acqua solo riscaldamento per unità fino a 800 mc/h.</t>
  </si>
  <si>
    <t>13.26.155.5</t>
  </si>
  <si>
    <t>Batteria ad acqua solo riscaldamento per unità da 801 a 2.000 mc/h.</t>
  </si>
  <si>
    <t>13.26.155.6</t>
  </si>
  <si>
    <t>Batteria ad acqua raffredamento/riscaldamento per unità fino a 800 mc/h.</t>
  </si>
  <si>
    <t>13.26.155.7</t>
  </si>
  <si>
    <t>Batteria ad acqua raffredamento/riscaldamento per unità fino da 801 a 2.000 mc/h.</t>
  </si>
  <si>
    <t>13.26.155.8</t>
  </si>
  <si>
    <t>Batteria riscaldamento elettrica per unità fino a 800 mc/h.</t>
  </si>
  <si>
    <t>13.26.155.9</t>
  </si>
  <si>
    <t>Batteria riscaldamento elettrica per unità fino da 801 a 2.000 mc/h.</t>
  </si>
  <si>
    <t>13.26.155.10</t>
  </si>
  <si>
    <t>Serranda di free-cooling per unità fino a 800 mc/h.</t>
  </si>
  <si>
    <t>13.26.155.11</t>
  </si>
  <si>
    <t>Serranda di free-cooling per unità fino da 801 a 2.000 mc/h.</t>
  </si>
  <si>
    <t>13.26.155.12</t>
  </si>
  <si>
    <t>Coppia di silenziatori per unità fino a 800 mc/h.</t>
  </si>
  <si>
    <t>13.26.155.13</t>
  </si>
  <si>
    <t>Coppia di silenziatori per unità fino da 801 a 2.000 mc/h.</t>
  </si>
  <si>
    <t>13.26.160.0</t>
  </si>
  <si>
    <t>13.26.160.1</t>
  </si>
  <si>
    <t>Q=20/55, V=2, D=110, L=17/49.</t>
  </si>
  <si>
    <t>13.26.160.2</t>
  </si>
  <si>
    <t>Q=40/70, V=2, D=150, L=20/30.</t>
  </si>
  <si>
    <t>13.26.160.3</t>
  </si>
  <si>
    <t>Q=60/110/220, V=3, D=250x250, L=32/45/59.</t>
  </si>
  <si>
    <t>13.27.10.0</t>
  </si>
  <si>
    <t>13.27.10.1</t>
  </si>
  <si>
    <t>Serranda frontale e comando manuale.</t>
  </si>
  <si>
    <t>13.27.10.2</t>
  </si>
  <si>
    <t>Sezione filtrante piana.</t>
  </si>
  <si>
    <t>13.27.10.3</t>
  </si>
  <si>
    <t>Filtro piano acrilico (Eff. &gt; 75%).</t>
  </si>
  <si>
    <t>13.27.10.4</t>
  </si>
  <si>
    <t>Filtro piano metallico (Eff. &gt; 70%).</t>
  </si>
  <si>
    <t>13.27.10.5</t>
  </si>
  <si>
    <t>Filtro piano acrilico (Eff. &gt; 90%).</t>
  </si>
  <si>
    <t>13.27.10.6</t>
  </si>
  <si>
    <t>Sezione di miscela con 2 serrande e comando manuale.</t>
  </si>
  <si>
    <t>13.27.10.7</t>
  </si>
  <si>
    <t>Sezione espulsione/ricircolo con 3 serrande.</t>
  </si>
  <si>
    <t>13.27.10.8</t>
  </si>
  <si>
    <t>Sezione per batterie fino a 5 R. solo riscaldamento.</t>
  </si>
  <si>
    <t>13.27.10.9</t>
  </si>
  <si>
    <t>Sezione per batterie fino a 12 R. riscald./raffred.</t>
  </si>
  <si>
    <t>13.27.10.10</t>
  </si>
  <si>
    <t>Sezione con umidificazione a perdere.</t>
  </si>
  <si>
    <t>13.27.10.11</t>
  </si>
  <si>
    <t>Sezione con umidificazione spinta.</t>
  </si>
  <si>
    <t>13.27.10.12</t>
  </si>
  <si>
    <t>Separatore di gocce.</t>
  </si>
  <si>
    <t>13.27.10.13</t>
  </si>
  <si>
    <t>Batteria per acqua calda a 2 R</t>
  </si>
  <si>
    <t>13.27.10.14</t>
  </si>
  <si>
    <t>Batteria per acqua calda a 3 R.</t>
  </si>
  <si>
    <t>13.27.10.15</t>
  </si>
  <si>
    <t>Batteria per acqua calda a 4 R.</t>
  </si>
  <si>
    <t>13.27.10.16</t>
  </si>
  <si>
    <t>Batteria per acqua calda o refrigerata a 6 R.</t>
  </si>
  <si>
    <t>13.27.10.17</t>
  </si>
  <si>
    <t>Batteria per acqua calda o refrigerata a 8 R</t>
  </si>
  <si>
    <t>13.27.10.18</t>
  </si>
  <si>
    <t>Batteria a vapore a 2 R.</t>
  </si>
  <si>
    <t>13.27.10.19</t>
  </si>
  <si>
    <t>Batteria ad espansione diretta a 4 R.</t>
  </si>
  <si>
    <t>13.27.10.20</t>
  </si>
  <si>
    <t>Batteria ad espansione diretta a 6 R.</t>
  </si>
  <si>
    <t>13.27.10.21</t>
  </si>
  <si>
    <t>Batteria ad espansione diretta a 8 R</t>
  </si>
  <si>
    <t>13.27.10.22</t>
  </si>
  <si>
    <t>Sezione ventil. a bassa pressione con motore.</t>
  </si>
  <si>
    <t>13.27.10.23</t>
  </si>
  <si>
    <t>Sezione ventil. ad alta pressione con motore.</t>
  </si>
  <si>
    <t>13.27.10.24</t>
  </si>
  <si>
    <t>Sezione contenimento filtro rotativo verticale.</t>
  </si>
  <si>
    <t>13.27.10.25</t>
  </si>
  <si>
    <t>Sezione filtri a tasche (Eff. &gt; 85%).</t>
  </si>
  <si>
    <t>13.27.10.26</t>
  </si>
  <si>
    <t>Sezione filtri assoluti (Eff. DOP &gt; 99.99%).</t>
  </si>
  <si>
    <t>13.27.10.27</t>
  </si>
  <si>
    <t>Sovrapprezzo per motore a 2 velocità.</t>
  </si>
  <si>
    <t>13.27.10.28</t>
  </si>
  <si>
    <t>Recuperatore di calore aria-aria con efficienza &gt; 50 %.</t>
  </si>
  <si>
    <t>13.27.10.29</t>
  </si>
  <si>
    <t>Serranda di free-cooling per recuperatore.</t>
  </si>
  <si>
    <t>13.27.20.0</t>
  </si>
  <si>
    <t>13.27.20.1</t>
  </si>
  <si>
    <t>13.27.20.2</t>
  </si>
  <si>
    <t>13.27.20.3</t>
  </si>
  <si>
    <t>13.27.20.4</t>
  </si>
  <si>
    <t>13.27.20.5</t>
  </si>
  <si>
    <t>13.27.20.6</t>
  </si>
  <si>
    <t>13.27.20.7</t>
  </si>
  <si>
    <t>13.27.20.8</t>
  </si>
  <si>
    <t>13.27.20.9</t>
  </si>
  <si>
    <t>13.27.20.10</t>
  </si>
  <si>
    <t>13.27.20.11</t>
  </si>
  <si>
    <t>13.27.20.12</t>
  </si>
  <si>
    <t>13.27.20.13</t>
  </si>
  <si>
    <t>Batteria per acqua calda a 2 R.</t>
  </si>
  <si>
    <t>13.27.20.14</t>
  </si>
  <si>
    <t>13.27.20.15</t>
  </si>
  <si>
    <t>13.27.20.16</t>
  </si>
  <si>
    <t>13.27.20.17</t>
  </si>
  <si>
    <t>Batteria per acqua calda o refrigerata a 8 R.</t>
  </si>
  <si>
    <t>13.27.20.18</t>
  </si>
  <si>
    <t>13.27.20.19</t>
  </si>
  <si>
    <t>13.27.20.20</t>
  </si>
  <si>
    <t>13.27.20.21</t>
  </si>
  <si>
    <t>Batteria ad espansione diretta a 8 R.</t>
  </si>
  <si>
    <t>13.27.20.22</t>
  </si>
  <si>
    <t>13.27.20.23</t>
  </si>
  <si>
    <t>13.27.20.24</t>
  </si>
  <si>
    <t>13.27.20.25</t>
  </si>
  <si>
    <t>13.27.20.26</t>
  </si>
  <si>
    <t>13.27.20.27</t>
  </si>
  <si>
    <t>13.27.20.28</t>
  </si>
  <si>
    <t>13.27.20.29</t>
  </si>
  <si>
    <t>13.27.30.0</t>
  </si>
  <si>
    <t>13.27.30.1</t>
  </si>
  <si>
    <t>13.27.30.2</t>
  </si>
  <si>
    <t>13.27.30.3</t>
  </si>
  <si>
    <t>13.27.30.4</t>
  </si>
  <si>
    <t>13.27.30.5</t>
  </si>
  <si>
    <t>13.27.30.6</t>
  </si>
  <si>
    <t>13.27.30.7</t>
  </si>
  <si>
    <t>13.27.30.8</t>
  </si>
  <si>
    <t>13.27.30.9</t>
  </si>
  <si>
    <t>13.27.30.10</t>
  </si>
  <si>
    <t>13.27.30.11</t>
  </si>
  <si>
    <t>13.27.30.12</t>
  </si>
  <si>
    <t>13.27.30.13</t>
  </si>
  <si>
    <t>13.27.30.14</t>
  </si>
  <si>
    <t>13.27.30.15</t>
  </si>
  <si>
    <t>13.27.30.16</t>
  </si>
  <si>
    <t>13.27.30.17</t>
  </si>
  <si>
    <t>13.27.30.18</t>
  </si>
  <si>
    <t>13.27.30.19</t>
  </si>
  <si>
    <t>13.27.30.20</t>
  </si>
  <si>
    <t>13.27.30.21</t>
  </si>
  <si>
    <t>13.27.30.22</t>
  </si>
  <si>
    <t>13.27.30.23</t>
  </si>
  <si>
    <t>13.27.30.24</t>
  </si>
  <si>
    <t>13.27.30.25</t>
  </si>
  <si>
    <t>13.27.30.26</t>
  </si>
  <si>
    <t>13.27.30.27</t>
  </si>
  <si>
    <t>13.27.30.28</t>
  </si>
  <si>
    <t>13.27.30.29</t>
  </si>
  <si>
    <t>13.27.40.0</t>
  </si>
  <si>
    <t>13.27.40.1</t>
  </si>
  <si>
    <t>13.27.40.2</t>
  </si>
  <si>
    <t>13.27.40.3</t>
  </si>
  <si>
    <t>13.27.40.4</t>
  </si>
  <si>
    <t>13.27.40.5</t>
  </si>
  <si>
    <t>13.27.40.6</t>
  </si>
  <si>
    <t>13.27.40.7</t>
  </si>
  <si>
    <t>13.27.40.8</t>
  </si>
  <si>
    <t>13.27.40.9</t>
  </si>
  <si>
    <t>13.27.40.10</t>
  </si>
  <si>
    <t>13.27.40.11</t>
  </si>
  <si>
    <t>13.27.40.12</t>
  </si>
  <si>
    <t>13.27.40.13</t>
  </si>
  <si>
    <t>13.27.40.14</t>
  </si>
  <si>
    <t>13.27.40.15</t>
  </si>
  <si>
    <t>13.27.40.16</t>
  </si>
  <si>
    <t>13.27.40.17</t>
  </si>
  <si>
    <t>13.27.40.18</t>
  </si>
  <si>
    <t>13.27.40.19</t>
  </si>
  <si>
    <t>13.27.40.20</t>
  </si>
  <si>
    <t>13.27.40.21</t>
  </si>
  <si>
    <t>13.27.40.22</t>
  </si>
  <si>
    <t>13.27.40.23</t>
  </si>
  <si>
    <t>13.27.40.24</t>
  </si>
  <si>
    <t>13.27.40.25</t>
  </si>
  <si>
    <t>13.27.40.26</t>
  </si>
  <si>
    <t>13.27.40.27</t>
  </si>
  <si>
    <t>13.27.40.28</t>
  </si>
  <si>
    <t>13.27.40.29</t>
  </si>
  <si>
    <t>13.27.50.0</t>
  </si>
  <si>
    <t>13.27.50.1</t>
  </si>
  <si>
    <t>13.27.50.2</t>
  </si>
  <si>
    <t>13.27.50.3</t>
  </si>
  <si>
    <t>13.27.50.4</t>
  </si>
  <si>
    <t>13.27.50.5</t>
  </si>
  <si>
    <t>13.27.50.6</t>
  </si>
  <si>
    <t>13.27.50.7</t>
  </si>
  <si>
    <t>13.27.50.8</t>
  </si>
  <si>
    <t>13.27.50.9</t>
  </si>
  <si>
    <t>13.27.50.10</t>
  </si>
  <si>
    <t>13.27.50.11</t>
  </si>
  <si>
    <t>13.27.50.12</t>
  </si>
  <si>
    <t>13.27.50.13</t>
  </si>
  <si>
    <t>13.27.50.14</t>
  </si>
  <si>
    <t>13.27.50.15</t>
  </si>
  <si>
    <t>13.27.50.16</t>
  </si>
  <si>
    <t>13.27.50.17</t>
  </si>
  <si>
    <t>13.27.50.18</t>
  </si>
  <si>
    <t>13.27.50.19</t>
  </si>
  <si>
    <t>13.27.50.20</t>
  </si>
  <si>
    <t>13.27.50.21</t>
  </si>
  <si>
    <t>13.27.50.22</t>
  </si>
  <si>
    <t>13.27.50.23</t>
  </si>
  <si>
    <t>13.27.50.24</t>
  </si>
  <si>
    <t>13.27.50.25</t>
  </si>
  <si>
    <t>13.27.50.26</t>
  </si>
  <si>
    <t>13.27.50.27</t>
  </si>
  <si>
    <t>13.27.50.28</t>
  </si>
  <si>
    <t>13.27.50.29</t>
  </si>
  <si>
    <t>13.27.60.0</t>
  </si>
  <si>
    <t>13.27.60.1</t>
  </si>
  <si>
    <t>13.27.60.2</t>
  </si>
  <si>
    <t>13.27.60.3</t>
  </si>
  <si>
    <t>13.27.60.4</t>
  </si>
  <si>
    <t>13.27.60.5</t>
  </si>
  <si>
    <t>13.27.60.6</t>
  </si>
  <si>
    <t>13.27.60.7</t>
  </si>
  <si>
    <t>13.27.60.8</t>
  </si>
  <si>
    <t>13.27.60.9</t>
  </si>
  <si>
    <t>13.27.60.10</t>
  </si>
  <si>
    <t>13.27.60.11</t>
  </si>
  <si>
    <t>13.27.60.12</t>
  </si>
  <si>
    <t>13.27.60.13</t>
  </si>
  <si>
    <t>13.27.60.14</t>
  </si>
  <si>
    <t>13.27.60.15</t>
  </si>
  <si>
    <t>13.27.60.16</t>
  </si>
  <si>
    <t>13.27.60.17</t>
  </si>
  <si>
    <t>13.27.60.18</t>
  </si>
  <si>
    <t>13.27.60.19</t>
  </si>
  <si>
    <t>13.27.60.20</t>
  </si>
  <si>
    <t>13.27.60.21</t>
  </si>
  <si>
    <t>13.27.60.22</t>
  </si>
  <si>
    <t>13.27.60.23</t>
  </si>
  <si>
    <t>13.27.60.24</t>
  </si>
  <si>
    <t>13.27.60.25</t>
  </si>
  <si>
    <t>13.27.60.26</t>
  </si>
  <si>
    <t>13.27.60.27</t>
  </si>
  <si>
    <t>13.27.60.28</t>
  </si>
  <si>
    <t>13.27.60.29</t>
  </si>
  <si>
    <t>13.27.70.0</t>
  </si>
  <si>
    <t>13.27.70.1</t>
  </si>
  <si>
    <t>13.27.70.2</t>
  </si>
  <si>
    <t>13.27.70.3</t>
  </si>
  <si>
    <t>13.27.70.4</t>
  </si>
  <si>
    <t>13.27.70.5</t>
  </si>
  <si>
    <t>13.27.70.6</t>
  </si>
  <si>
    <t>13.27.70.7</t>
  </si>
  <si>
    <t>13.27.70.8</t>
  </si>
  <si>
    <t>13.27.70.9</t>
  </si>
  <si>
    <t>13.27.70.10</t>
  </si>
  <si>
    <t>13.27.70.11</t>
  </si>
  <si>
    <t>13.27.70.12</t>
  </si>
  <si>
    <t>13.27.70.13</t>
  </si>
  <si>
    <t>13.27.70.14</t>
  </si>
  <si>
    <t>13.27.70.15</t>
  </si>
  <si>
    <t>13.27.70.16</t>
  </si>
  <si>
    <t>13.27.70.17</t>
  </si>
  <si>
    <t>13.27.70.18</t>
  </si>
  <si>
    <t>13.27.70.19</t>
  </si>
  <si>
    <t>13.27.70.20</t>
  </si>
  <si>
    <t>13.27.70.21</t>
  </si>
  <si>
    <t>13.27.70.22</t>
  </si>
  <si>
    <t>13.27.70.23</t>
  </si>
  <si>
    <t>13.27.70.24</t>
  </si>
  <si>
    <t>13.27.70.25</t>
  </si>
  <si>
    <t>13.27.70.26</t>
  </si>
  <si>
    <t>13.27.70.27</t>
  </si>
  <si>
    <t>13.27.70.28</t>
  </si>
  <si>
    <t>13.27.70.29</t>
  </si>
  <si>
    <t>13.27.80.0</t>
  </si>
  <si>
    <t>13.27.80.1</t>
  </si>
  <si>
    <t>13.27.80.2</t>
  </si>
  <si>
    <t>13.27.80.3</t>
  </si>
  <si>
    <t>13.27.80.4</t>
  </si>
  <si>
    <t>13.27.80.5</t>
  </si>
  <si>
    <t>13.27.80.6</t>
  </si>
  <si>
    <t>13.27.80.7</t>
  </si>
  <si>
    <t>13.27.80.8</t>
  </si>
  <si>
    <t>13.27.80.9</t>
  </si>
  <si>
    <t>Sezione per batterie fino a 12 R.</t>
  </si>
  <si>
    <t>13.27.80.10</t>
  </si>
  <si>
    <t>13.27.80.11</t>
  </si>
  <si>
    <t>13.27.80.12</t>
  </si>
  <si>
    <t>13.27.80.13</t>
  </si>
  <si>
    <t>13.27.80.14</t>
  </si>
  <si>
    <t>13.27.80.15</t>
  </si>
  <si>
    <t>13.27.80.16</t>
  </si>
  <si>
    <t>13.27.80.17</t>
  </si>
  <si>
    <t>13.27.80.18</t>
  </si>
  <si>
    <t>13.27.80.19</t>
  </si>
  <si>
    <t>13.27.80.20</t>
  </si>
  <si>
    <t>13.27.80.21</t>
  </si>
  <si>
    <t>13.27.80.22</t>
  </si>
  <si>
    <t>13.27.80.23</t>
  </si>
  <si>
    <t>13.27.80.24</t>
  </si>
  <si>
    <t>13.27.80.25</t>
  </si>
  <si>
    <t>13.27.80.26</t>
  </si>
  <si>
    <t>13.27.80.27</t>
  </si>
  <si>
    <t>13.27.80.28</t>
  </si>
  <si>
    <t>13.27.80.29</t>
  </si>
  <si>
    <t>13.27.90.0</t>
  </si>
  <si>
    <t>13.27.90.1</t>
  </si>
  <si>
    <t>13.27.90.2</t>
  </si>
  <si>
    <t>13.27.90.3</t>
  </si>
  <si>
    <t>13.27.90.4</t>
  </si>
  <si>
    <t>13.27.90.5</t>
  </si>
  <si>
    <t>13.27.90.6</t>
  </si>
  <si>
    <t>13.27.90.7</t>
  </si>
  <si>
    <t>13.27.90.8</t>
  </si>
  <si>
    <t>13.27.90.9</t>
  </si>
  <si>
    <t>13.27.90.10</t>
  </si>
  <si>
    <t>13.27.90.11</t>
  </si>
  <si>
    <t>13.27.90.12</t>
  </si>
  <si>
    <t>13.27.90.13</t>
  </si>
  <si>
    <t>13.27.90.14</t>
  </si>
  <si>
    <t>13.27.90.15</t>
  </si>
  <si>
    <t>13.27.90.16</t>
  </si>
  <si>
    <t>13.27.90.17</t>
  </si>
  <si>
    <t>13.27.90.18</t>
  </si>
  <si>
    <t>13.27.90.19</t>
  </si>
  <si>
    <t>13.27.90.20</t>
  </si>
  <si>
    <t>13.27.90.21</t>
  </si>
  <si>
    <t>13.27.90.22</t>
  </si>
  <si>
    <t>13.27.90.23</t>
  </si>
  <si>
    <t>13.27.90.24</t>
  </si>
  <si>
    <t>13.27.90.25</t>
  </si>
  <si>
    <t>13.27.90.26</t>
  </si>
  <si>
    <t>13.27.90.27</t>
  </si>
  <si>
    <t>13.27.90.28</t>
  </si>
  <si>
    <t>13.27.90.29</t>
  </si>
  <si>
    <t>13.27.100.0</t>
  </si>
  <si>
    <t>13.27.100.1</t>
  </si>
  <si>
    <t>13.27.100.2</t>
  </si>
  <si>
    <t>13.27.100.3</t>
  </si>
  <si>
    <t>13.27.100.4</t>
  </si>
  <si>
    <t>13.27.100.5</t>
  </si>
  <si>
    <t>13.27.100.6</t>
  </si>
  <si>
    <t>13.27.100.7</t>
  </si>
  <si>
    <t>13.27.100.8</t>
  </si>
  <si>
    <t>13.27.100.9</t>
  </si>
  <si>
    <t>13.27.100.10</t>
  </si>
  <si>
    <t>13.27.100.11</t>
  </si>
  <si>
    <t>13.27.100.12</t>
  </si>
  <si>
    <t>13.27.100.13</t>
  </si>
  <si>
    <t>13.27.100.14</t>
  </si>
  <si>
    <t>13.27.100.15</t>
  </si>
  <si>
    <t>13.27.100.16</t>
  </si>
  <si>
    <t>13.27.100.17</t>
  </si>
  <si>
    <t>13.27.100.18</t>
  </si>
  <si>
    <t>13.27.100.19</t>
  </si>
  <si>
    <t>13.27.100.20</t>
  </si>
  <si>
    <t>13.27.100.21</t>
  </si>
  <si>
    <t>13.27.100.22</t>
  </si>
  <si>
    <t>13.27.100.23</t>
  </si>
  <si>
    <t>13.27.100.24</t>
  </si>
  <si>
    <t>13.27.100.25</t>
  </si>
  <si>
    <t>13.27.100.26</t>
  </si>
  <si>
    <t>13.27.100.27</t>
  </si>
  <si>
    <t>13.27.100.28</t>
  </si>
  <si>
    <t>13.27.100.29</t>
  </si>
  <si>
    <t>13.27.110.0</t>
  </si>
  <si>
    <t>13.27.110.1</t>
  </si>
  <si>
    <t>13.27.110.2</t>
  </si>
  <si>
    <t>13.27.110.3</t>
  </si>
  <si>
    <t>13.27.110.4</t>
  </si>
  <si>
    <t>13.27.110.5</t>
  </si>
  <si>
    <t>13.27.110.6</t>
  </si>
  <si>
    <t>13.27.110.7</t>
  </si>
  <si>
    <t>13.27.110.8</t>
  </si>
  <si>
    <t>13.27.110.9</t>
  </si>
  <si>
    <t>13.27.110.10</t>
  </si>
  <si>
    <t>13.27.110.11</t>
  </si>
  <si>
    <t>13.27.110.12</t>
  </si>
  <si>
    <t>13.27.110.13</t>
  </si>
  <si>
    <t>13.27.110.14</t>
  </si>
  <si>
    <t>13.27.110.15</t>
  </si>
  <si>
    <t>13.27.110.16</t>
  </si>
  <si>
    <t>13.27.110.17</t>
  </si>
  <si>
    <t>13.27.110.18</t>
  </si>
  <si>
    <t>13.27.110.19</t>
  </si>
  <si>
    <t>13.27.110.20</t>
  </si>
  <si>
    <t>13.27.110.21</t>
  </si>
  <si>
    <t>13.27.110.22</t>
  </si>
  <si>
    <t>13.27.110.23</t>
  </si>
  <si>
    <t>13.27.110.24</t>
  </si>
  <si>
    <t>13.27.110.25</t>
  </si>
  <si>
    <t>13.27.110.26</t>
  </si>
  <si>
    <t>13.27.110.27</t>
  </si>
  <si>
    <t>13.27.110.28</t>
  </si>
  <si>
    <t>13.27.110.29</t>
  </si>
  <si>
    <t>13.27.120.0</t>
  </si>
  <si>
    <t>13.27.120.1</t>
  </si>
  <si>
    <t>13.27.120.2</t>
  </si>
  <si>
    <t>13.27.120.3</t>
  </si>
  <si>
    <t>13.27.120.4</t>
  </si>
  <si>
    <t>13.27.120.5</t>
  </si>
  <si>
    <t>13.27.120.6</t>
  </si>
  <si>
    <t>13.27.120.7</t>
  </si>
  <si>
    <t>13.27.120.8</t>
  </si>
  <si>
    <t>13.27.120.9</t>
  </si>
  <si>
    <t>13.27.120.10</t>
  </si>
  <si>
    <t>13.27.120.11</t>
  </si>
  <si>
    <t>13.27.120.12</t>
  </si>
  <si>
    <t>13.27.120.13</t>
  </si>
  <si>
    <t>13.27.120.14</t>
  </si>
  <si>
    <t>13.27.120.15</t>
  </si>
  <si>
    <t>13.27.120.16</t>
  </si>
  <si>
    <t>13.27.120.17</t>
  </si>
  <si>
    <t>13.27.120.18</t>
  </si>
  <si>
    <t>13.27.120.19</t>
  </si>
  <si>
    <t>13.27.120.20</t>
  </si>
  <si>
    <t>13.27.120.21</t>
  </si>
  <si>
    <t>13.27.120.22</t>
  </si>
  <si>
    <t>13.27.120.23</t>
  </si>
  <si>
    <t>13.27.120.24</t>
  </si>
  <si>
    <t>13.27.120.25</t>
  </si>
  <si>
    <t>13.27.120.26</t>
  </si>
  <si>
    <t>13.27.120.27</t>
  </si>
  <si>
    <t>13.27.120.28</t>
  </si>
  <si>
    <t>13.27.120.29</t>
  </si>
  <si>
    <t>13.27.130.0</t>
  </si>
  <si>
    <t>13.27.130.1</t>
  </si>
  <si>
    <t>13.27.130.2</t>
  </si>
  <si>
    <t>13.27.130.3</t>
  </si>
  <si>
    <t>13.27.130.4</t>
  </si>
  <si>
    <t>13.27.130.5</t>
  </si>
  <si>
    <t>13.27.130.6</t>
  </si>
  <si>
    <t>13.27.130.7</t>
  </si>
  <si>
    <t>13.27.130.8</t>
  </si>
  <si>
    <t>13.27.130.9</t>
  </si>
  <si>
    <t>13.27.130.10</t>
  </si>
  <si>
    <t>13.27.130.11</t>
  </si>
  <si>
    <t>13.27.130.12</t>
  </si>
  <si>
    <t>13.27.130.13</t>
  </si>
  <si>
    <t>13.27.130.14</t>
  </si>
  <si>
    <t>13.27.130.15</t>
  </si>
  <si>
    <t>13.27.130.16</t>
  </si>
  <si>
    <t>13.27.130.17</t>
  </si>
  <si>
    <t>13.27.130.18</t>
  </si>
  <si>
    <t>13.27.130.19</t>
  </si>
  <si>
    <t>13.27.130.20</t>
  </si>
  <si>
    <t>13.27.130.21</t>
  </si>
  <si>
    <t>13.27.130.22</t>
  </si>
  <si>
    <t>13.27.130.23</t>
  </si>
  <si>
    <t>13.27.130.24</t>
  </si>
  <si>
    <t>13.27.130.25</t>
  </si>
  <si>
    <t>13.27.130.26</t>
  </si>
  <si>
    <t>13.27.130.27</t>
  </si>
  <si>
    <t>13.27.130.28</t>
  </si>
  <si>
    <t>13.27.130.29</t>
  </si>
  <si>
    <t>13.27.140.0</t>
  </si>
  <si>
    <t>13.27.140.1</t>
  </si>
  <si>
    <t>13.27.140.2</t>
  </si>
  <si>
    <t>13.27.140.3</t>
  </si>
  <si>
    <t>13.27.140.4</t>
  </si>
  <si>
    <t>13.27.140.5</t>
  </si>
  <si>
    <t>13.27.140.6</t>
  </si>
  <si>
    <t>13.27.140.7</t>
  </si>
  <si>
    <t>13.27.140.8</t>
  </si>
  <si>
    <t>13.27.140.9</t>
  </si>
  <si>
    <t>13.27.140.10</t>
  </si>
  <si>
    <t>13.27.140.11</t>
  </si>
  <si>
    <t>13.27.140.12</t>
  </si>
  <si>
    <t>13.27.140.13</t>
  </si>
  <si>
    <t>13.27.140.14</t>
  </si>
  <si>
    <t>13.27.140.15</t>
  </si>
  <si>
    <t>13.27.140.16</t>
  </si>
  <si>
    <t>13.27.140.17</t>
  </si>
  <si>
    <t>13.27.140.18</t>
  </si>
  <si>
    <t>13.27.140.19</t>
  </si>
  <si>
    <t>13.27.140.20</t>
  </si>
  <si>
    <t>13.27.140.21</t>
  </si>
  <si>
    <t>13.27.140.22</t>
  </si>
  <si>
    <t>13.27.140.23</t>
  </si>
  <si>
    <t>13.27.140.24</t>
  </si>
  <si>
    <t>13.27.140.25</t>
  </si>
  <si>
    <t>13.27.140.26</t>
  </si>
  <si>
    <t>13.27.140.27</t>
  </si>
  <si>
    <t>13.27.140.28</t>
  </si>
  <si>
    <t>13.27.140.29</t>
  </si>
  <si>
    <t>13.28.10.0</t>
  </si>
  <si>
    <t>13.28.10.1</t>
  </si>
  <si>
    <t>Quota fissa per ciascun refrigeratore.</t>
  </si>
  <si>
    <t>13.28.10.2</t>
  </si>
  <si>
    <t>13.28.11.0</t>
  </si>
  <si>
    <t>13.28.11.1</t>
  </si>
  <si>
    <t>13.28.11.2</t>
  </si>
  <si>
    <t>13.28.12.0</t>
  </si>
  <si>
    <t>13.28.12.1</t>
  </si>
  <si>
    <t>Quota fissa per ciascun refrigeratore .</t>
  </si>
  <si>
    <t>13.28.12.2</t>
  </si>
  <si>
    <t>13.28.13.0</t>
  </si>
  <si>
    <t>13.28.13.1</t>
  </si>
  <si>
    <t>13.28.13.2</t>
  </si>
  <si>
    <t>13.28.14.0</t>
  </si>
  <si>
    <t>13.28.14.1</t>
  </si>
  <si>
    <t>13.28.14.2</t>
  </si>
  <si>
    <t>13.28.15.0</t>
  </si>
  <si>
    <t>13.28.15.1</t>
  </si>
  <si>
    <t>13.28.15.2</t>
  </si>
  <si>
    <t>13.28.16.0</t>
  </si>
  <si>
    <t>13.28.16.1</t>
  </si>
  <si>
    <t>13.28.16.2</t>
  </si>
  <si>
    <t>13.28.17.0</t>
  </si>
  <si>
    <t>13.28.17.1</t>
  </si>
  <si>
    <t>13.28.17.2</t>
  </si>
  <si>
    <t>13.28.20.0</t>
  </si>
  <si>
    <t>13.28.20.1</t>
  </si>
  <si>
    <t>13.28.20.2</t>
  </si>
  <si>
    <t>13.28.21.0</t>
  </si>
  <si>
    <t>13.28.21.1</t>
  </si>
  <si>
    <t>13.28.21.2</t>
  </si>
  <si>
    <t>13.28.22.0</t>
  </si>
  <si>
    <t>13.28.22.1</t>
  </si>
  <si>
    <t>13.28.22.2</t>
  </si>
  <si>
    <t>13.28.23.0</t>
  </si>
  <si>
    <t>13.28.23.1</t>
  </si>
  <si>
    <t>13.28.23.2</t>
  </si>
  <si>
    <t>13.28.24.0</t>
  </si>
  <si>
    <t>13.28.24.1</t>
  </si>
  <si>
    <t>13.28.24.2</t>
  </si>
  <si>
    <t>13.28.25.0</t>
  </si>
  <si>
    <t>13.28.25.1</t>
  </si>
  <si>
    <t>13.28.25.2</t>
  </si>
  <si>
    <t>13.28.26.0</t>
  </si>
  <si>
    <t>13.28.26.1</t>
  </si>
  <si>
    <t>13.28.26.2</t>
  </si>
  <si>
    <t>13.28.27.0</t>
  </si>
  <si>
    <t>13.28.27.1</t>
  </si>
  <si>
    <t>13.28.27.2</t>
  </si>
  <si>
    <t>13.28.30.0</t>
  </si>
  <si>
    <t>13.28.30.1</t>
  </si>
  <si>
    <t>13.28.30.2</t>
  </si>
  <si>
    <t>13.28.31.0</t>
  </si>
  <si>
    <t>13.28.31.1</t>
  </si>
  <si>
    <t>13.28.31.2</t>
  </si>
  <si>
    <t>13.28.32.0</t>
  </si>
  <si>
    <t>13.28.32.1</t>
  </si>
  <si>
    <t>13.28.32.2</t>
  </si>
  <si>
    <t>13.28.33.0</t>
  </si>
  <si>
    <t>13.28.33.1</t>
  </si>
  <si>
    <t>13.28.33.2</t>
  </si>
  <si>
    <t>13.28.34.0</t>
  </si>
  <si>
    <t>13.28.34.1</t>
  </si>
  <si>
    <t>13.28.34.2</t>
  </si>
  <si>
    <t>13.28.35.0</t>
  </si>
  <si>
    <t>13.28.35.1</t>
  </si>
  <si>
    <t>13.28.35.2</t>
  </si>
  <si>
    <t>13.28.36.0</t>
  </si>
  <si>
    <t>13.28.36.1</t>
  </si>
  <si>
    <t>13.28.36.2</t>
  </si>
  <si>
    <t>13.28.40.0</t>
  </si>
  <si>
    <t>13.28.40.1</t>
  </si>
  <si>
    <t>Unità con condensazione in aria. PF = 3,6 - PA = 1,5.</t>
  </si>
  <si>
    <t>13.28.40.2</t>
  </si>
  <si>
    <t>Unità con condensazione in aria. PF = 6,3 - PA = 3,0.</t>
  </si>
  <si>
    <t>13.28.40.3</t>
  </si>
  <si>
    <t>Unità con condensazione in acqua. PF = 3,6 - PA = 1,4.</t>
  </si>
  <si>
    <t>13.28.40.4</t>
  </si>
  <si>
    <t>Unità con condensazione in acqua. PF = 6,8 - PA = 2,7.</t>
  </si>
  <si>
    <t>13.28.41</t>
  </si>
  <si>
    <t>13.28.50.0</t>
  </si>
  <si>
    <t>13.28.50.1</t>
  </si>
  <si>
    <t>13.28.50.2</t>
  </si>
  <si>
    <t>13.28.51.0</t>
  </si>
  <si>
    <t>13.28.51.1</t>
  </si>
  <si>
    <t>13.28.51.2</t>
  </si>
  <si>
    <t>13.28.60.0</t>
  </si>
  <si>
    <t>13.28.60.1</t>
  </si>
  <si>
    <t>13.28.60.2</t>
  </si>
  <si>
    <t>13.28.61.0</t>
  </si>
  <si>
    <t>13.28.61.1</t>
  </si>
  <si>
    <t>13.28.61.2</t>
  </si>
  <si>
    <t>13.28.70.0</t>
  </si>
  <si>
    <t>13.28.70.1</t>
  </si>
  <si>
    <t>Versione solo raffreddamento.</t>
  </si>
  <si>
    <t>13.28.70.2</t>
  </si>
  <si>
    <t>Versione riscaldamento e raffreddamento.</t>
  </si>
  <si>
    <t>13.28.70.3</t>
  </si>
  <si>
    <t>Maggiorazione per pannellatura in acciaio inox.</t>
  </si>
  <si>
    <t>13.28.70.4</t>
  </si>
  <si>
    <t>Maggiorazione per versione silenziata.</t>
  </si>
  <si>
    <t>13.28.75.0</t>
  </si>
  <si>
    <t>13.28.75.1</t>
  </si>
  <si>
    <t xml:space="preserve">Quota fissa. </t>
  </si>
  <si>
    <t>13.28.75.2</t>
  </si>
  <si>
    <t>13.28.80.0</t>
  </si>
  <si>
    <t>13.28.80.1</t>
  </si>
  <si>
    <t>13.28.80.2</t>
  </si>
  <si>
    <t>13.29.10.0</t>
  </si>
  <si>
    <t>13.29.10.1</t>
  </si>
  <si>
    <t>PR = 32,5 PA = 1,5 PS = 140.</t>
  </si>
  <si>
    <t>13.29.10.2</t>
  </si>
  <si>
    <t>PR = 44,1 PA = 1,5 PS = 140.</t>
  </si>
  <si>
    <t>13.29.10.3</t>
  </si>
  <si>
    <t>PR = 50,0 PA = 1,5 PS = 150.</t>
  </si>
  <si>
    <t>13.29.10.4</t>
  </si>
  <si>
    <t>PR = 65,1 PA = 1,5 PS = 160.</t>
  </si>
  <si>
    <t>13.29.10.5</t>
  </si>
  <si>
    <t>PR = 100,0 PA = 1,5 PS = 210.</t>
  </si>
  <si>
    <t>13.29.10.6</t>
  </si>
  <si>
    <t>PR = 116,2 PA = 1,5 PS = 230.</t>
  </si>
  <si>
    <t>13.29.10.7</t>
  </si>
  <si>
    <t>PR = 151,1 PA = 2,2 PS = 310.</t>
  </si>
  <si>
    <t>13.29.10.8</t>
  </si>
  <si>
    <t>PR = 174,3 PA = 2,2 PS = 330.</t>
  </si>
  <si>
    <t>13.29.10.9</t>
  </si>
  <si>
    <t>PR = 197,6 PA = 2,2 PS = 350.</t>
  </si>
  <si>
    <t>13.29.10.10</t>
  </si>
  <si>
    <t>PR = 232,5 PA = 3,0 PS = 450</t>
  </si>
  <si>
    <t>13.29.10.11</t>
  </si>
  <si>
    <t>PR = 303,3 PA = 4,0 PS = 780</t>
  </si>
  <si>
    <t>13.29.10.12</t>
  </si>
  <si>
    <t>PR = 395,3 PA = 4,0 PS = 780</t>
  </si>
  <si>
    <t>13.29.10.13</t>
  </si>
  <si>
    <t>PR = 465,1 PA = 5,5 PS = 880.</t>
  </si>
  <si>
    <t>13.29.10.14</t>
  </si>
  <si>
    <t>PR = 523,2 PA = 5,5 PS = 890.</t>
  </si>
  <si>
    <t>13.29.10.15</t>
  </si>
  <si>
    <t>PR = 604,6 PA = 9,2 PS = 1200.</t>
  </si>
  <si>
    <t>13.29.10.16</t>
  </si>
  <si>
    <t>PR = 697,6 PA = 9,2 PS = 1220.</t>
  </si>
  <si>
    <t>13.29.10.17</t>
  </si>
  <si>
    <t>PR = 790,7 PA = 9,2 PS = 1250.</t>
  </si>
  <si>
    <t>13.29.10.18</t>
  </si>
  <si>
    <t>PR = 930,2 PA = 11,0 PS = 1500.</t>
  </si>
  <si>
    <t>13.29.10.19</t>
  </si>
  <si>
    <t>PR = 1046,5 PA = 11,0 PS = 1530.</t>
  </si>
  <si>
    <t>13.29.10.20</t>
  </si>
  <si>
    <t>Resistenza elettrica antigelo con termostato.</t>
  </si>
  <si>
    <t>13.29.20.0</t>
  </si>
  <si>
    <t>13.29.20.1</t>
  </si>
  <si>
    <t>PR = 47 - PA = 0,47 - PS = 130.</t>
  </si>
  <si>
    <t>13.29.20.2</t>
  </si>
  <si>
    <t>PR = 96 - PA = 0,75 - PS = 320.</t>
  </si>
  <si>
    <t>13.29.20.3</t>
  </si>
  <si>
    <t>PR = 159 - PA = 1,1 - PS = 500.</t>
  </si>
  <si>
    <t>13.29.20.4</t>
  </si>
  <si>
    <t>PR = 242 - PA = 1,5 - PS = 770.</t>
  </si>
  <si>
    <t>13.29.20.5</t>
  </si>
  <si>
    <t>PR = 319 - PA = 1,5 - PS = 1040.</t>
  </si>
  <si>
    <t>13.29.20.6</t>
  </si>
  <si>
    <t>PR = 401 - PA = 2,2 - PS = 1320.</t>
  </si>
  <si>
    <t>13.29.20.7</t>
  </si>
  <si>
    <t>PR = 510 - PA = 2,2 - PS = 1580.</t>
  </si>
  <si>
    <t>13.29.20.8</t>
  </si>
  <si>
    <t>Riscaldatore antigelo per torri con potenza fino a 450 kW.</t>
  </si>
  <si>
    <t>13.29.20.9</t>
  </si>
  <si>
    <t>Riscaldatore antigelo per torri con potenza oltre 450 kW.</t>
  </si>
  <si>
    <t>13.30.81.0</t>
  </si>
  <si>
    <t>13.30.81.1</t>
  </si>
  <si>
    <t>Versione solo freddo con PF = 3,0 - PA = 0,9 - L = 25.</t>
  </si>
  <si>
    <t>13.30.81.2</t>
  </si>
  <si>
    <t>Versione solo freddo con PF = 3,7 - PA = 1,3 - L = 25.</t>
  </si>
  <si>
    <t>13.30.81.3</t>
  </si>
  <si>
    <t>Versione pompa di calore con PF = 3,0 - PR = 5,0 - PA = 1,4 - L = 25.</t>
  </si>
  <si>
    <t>13.30.81.4</t>
  </si>
  <si>
    <t>Versione pompa di calore con PF = 3,7 - PR = 5,8 - PA = 1,8 - L = 25.</t>
  </si>
  <si>
    <t>13.30.81.5</t>
  </si>
  <si>
    <t>Versione pompa di calore con PF = 5,8 - PR = 8,0 - PA = 2,8 - L = 25.</t>
  </si>
  <si>
    <t>13.30.81.6</t>
  </si>
  <si>
    <t>Versione pompa di calore con PF = 7,0 - PR = 8,0 - PA = 3,3 - L = 25.</t>
  </si>
  <si>
    <t>13.30.81.7</t>
  </si>
  <si>
    <t>Versione pompa di calore con PF = 8,0 - PR = 9,5 - PA = 3,8 - L = 50.</t>
  </si>
  <si>
    <t>13.30.82.0</t>
  </si>
  <si>
    <t>13.30.82.1</t>
  </si>
  <si>
    <t>13.30.82.2</t>
  </si>
  <si>
    <t>13.30.82.3</t>
  </si>
  <si>
    <t>13.30.82.4</t>
  </si>
  <si>
    <t>13.30.82.5</t>
  </si>
  <si>
    <t>Versione pompa di calore con PF = 5,3 - PR = 5,3 - PA = 2,8 - L = 25.</t>
  </si>
  <si>
    <t>13.30.91.0</t>
  </si>
  <si>
    <t>13.30.91.1</t>
  </si>
  <si>
    <t>Versione solo freddo con PF = 2,4 - PA = 0,9 - L = 25.</t>
  </si>
  <si>
    <t>13.30.91.2</t>
  </si>
  <si>
    <t>Versione solo freddo con PF = 3,3 - PA = 1,2 - L = 25.</t>
  </si>
  <si>
    <t>13.30.91.3</t>
  </si>
  <si>
    <t>Versione solo freddo con PF = 5,1 - PA = 2,1 - L = 25.</t>
  </si>
  <si>
    <t>13.30.91.4</t>
  </si>
  <si>
    <t>Versione solo freddo con PF = 6,5 - PA = 2,3 - L = 25.</t>
  </si>
  <si>
    <t>13.30.91.5</t>
  </si>
  <si>
    <t>Versione solo freddo con PF = 7,1 - PA = 3,0 - L = 50.</t>
  </si>
  <si>
    <t>13.30.91.6</t>
  </si>
  <si>
    <t>Versione solo freddo con PF = 9,2 - PA = 3,5 - L = 50.</t>
  </si>
  <si>
    <t>13.30.91.7</t>
  </si>
  <si>
    <t xml:space="preserve">Versione pompa di calore con PF = 2,5 - PR = 3,2 - PA = 1,1 - L = 25. </t>
  </si>
  <si>
    <t>13.30.91.8</t>
  </si>
  <si>
    <t>Versione pompa di calore con PF = 3,5 - PR = 4,1 - PA = 1,5 - L = 25.</t>
  </si>
  <si>
    <t>13.30.91.9</t>
  </si>
  <si>
    <t>Versione pompa di calore con PF = 4,9 - PR = 5,5 - PA = 2,1 - L = 25.</t>
  </si>
  <si>
    <t>13.30.91.10</t>
  </si>
  <si>
    <t>Versione pompa di calore con PF = 6,0 - PR = 7,1 - PA = 2,5 - L = 25.</t>
  </si>
  <si>
    <t>13.30.91.11</t>
  </si>
  <si>
    <t>Versione pompa di calore con PF = 7,1 - PR = 8,2 - PA = 3,0 - L = 50.</t>
  </si>
  <si>
    <t>13.30.91.12</t>
  </si>
  <si>
    <t>Versione pompa di calore con PF = 9,2 - PR = 11,2 - PA = 4,0 - L = 50.</t>
  </si>
  <si>
    <t>13.30.92.0</t>
  </si>
  <si>
    <t>13.30.92.1</t>
  </si>
  <si>
    <t>Versione solo freddo con PF = 2,4 - PA = 1,0 - L = 25.</t>
  </si>
  <si>
    <t>13.30.92.2</t>
  </si>
  <si>
    <t>Versione solo freddo con PF = 3,4 - PA = 1,4 - L = 25.</t>
  </si>
  <si>
    <t>13.30.92.3</t>
  </si>
  <si>
    <t>Versione solo freddo con PF = 4,9 - PA = 2,2 - L = 25.</t>
  </si>
  <si>
    <t>13.30.92.4</t>
  </si>
  <si>
    <t>Versione pompa di calore con PF = 2,5 - PR = 3,2 - PA = 1,1 - L = 25.</t>
  </si>
  <si>
    <t>13.30.92.5</t>
  </si>
  <si>
    <t>13.30.92.6</t>
  </si>
  <si>
    <t>Versione a pompa di calore con PF = 4,9 - PR = 5,5 - PA = 2,1 - L = 25.</t>
  </si>
  <si>
    <t>13.30.93.0</t>
  </si>
  <si>
    <t>13.30.93.1</t>
  </si>
  <si>
    <t>13.30.93.2</t>
  </si>
  <si>
    <t>13.30.93.3</t>
  </si>
  <si>
    <t>13.30.93.4</t>
  </si>
  <si>
    <t>Versione solo freddo con PF = 6,5 - PA = 2,5 - L = 25.</t>
  </si>
  <si>
    <t>13.30.93.5</t>
  </si>
  <si>
    <t>Versione solo freddo con PF = 7,1 - PA = 2,9 - L = 50.</t>
  </si>
  <si>
    <t>13.30.93.6</t>
  </si>
  <si>
    <t>Versione solo freddo con PF = 9,7 - PA = 3,7 - L = 50.</t>
  </si>
  <si>
    <t>13.30.93.7</t>
  </si>
  <si>
    <t>Versione solo freddo con PF = 12,4 - PA = 4,5 - L = 50.</t>
  </si>
  <si>
    <t>13.30.93.8</t>
  </si>
  <si>
    <t>13.30.93.9</t>
  </si>
  <si>
    <t>13.30.93.10</t>
  </si>
  <si>
    <t>13.30.93.11</t>
  </si>
  <si>
    <t>Versione pompa di calore con PF = 6,1 - PR = 7,3 - PA = 2,5 - L = 25.</t>
  </si>
  <si>
    <t>13.30.93.12</t>
  </si>
  <si>
    <t>Versione pompa di calore con PF = 7,1 - PR = 8,2 - PA = 3,1 - L = 50.</t>
  </si>
  <si>
    <t>13.30.93.13</t>
  </si>
  <si>
    <t>Versione pompa di calore con PF = 10,0 - PR = 11,2 - PA = 4,1 - L = 50.</t>
  </si>
  <si>
    <t>13.30.93.14</t>
  </si>
  <si>
    <t>Versione pompa di calore con PF = 12,2 - PR = 14,7 - PA = 5,0 - L = 50.</t>
  </si>
  <si>
    <t>13.30.94.0</t>
  </si>
  <si>
    <t>13.30.94.1</t>
  </si>
  <si>
    <t>Versione solo freddo con PF = 3,7 - PA = 1,4 - L = 25.</t>
  </si>
  <si>
    <t>13.30.94.2</t>
  </si>
  <si>
    <t>Versione solo freddo con PF = 5,2 - PA = 2,2 - L = 25.</t>
  </si>
  <si>
    <t>13.30.94.3</t>
  </si>
  <si>
    <t>13.30.94.4</t>
  </si>
  <si>
    <t>13.30.94.5</t>
  </si>
  <si>
    <t>Versione solo freddo con PF = 10,0 - PA = 3,6 - L = 50.</t>
  </si>
  <si>
    <t>13.30.94.6</t>
  </si>
  <si>
    <t>Versione solo freddo con PF = 12,3 - PA = 4,8 - L = 50.</t>
  </si>
  <si>
    <t>13.30.94.7</t>
  </si>
  <si>
    <t>Versione pompa di calore con PF = 3,6 - PR = 4,1 - PA = 1,5 - L = 25.</t>
  </si>
  <si>
    <t>13.30.94.8</t>
  </si>
  <si>
    <t>13.30.94.9</t>
  </si>
  <si>
    <t>Versione pompa di calore con PF = 6,1 - PR = 7,1 - PA = 2,6 - L = 25.</t>
  </si>
  <si>
    <t>13.30.94.10</t>
  </si>
  <si>
    <t>13.30.94.11</t>
  </si>
  <si>
    <t>Versione pompa di calore con PF = 10,0 - PR = 11,6 - PA = 3,9 - L = 50.</t>
  </si>
  <si>
    <t>13.30.94.12</t>
  </si>
  <si>
    <t>Versione pompa di calore con PF = 12,2 - PR = 14,6 - PA = 5,0 - L = 50.</t>
  </si>
  <si>
    <t>13.30.95.0</t>
  </si>
  <si>
    <t>13.30.95.1</t>
  </si>
  <si>
    <t>Versione solo freddo con PF = 7,1 - PA = 3,1 - L = 50.</t>
  </si>
  <si>
    <t>13.30.95.2</t>
  </si>
  <si>
    <t>Versione solo freddo con PF = 10,0 - PA = 3,7 - L = 50.</t>
  </si>
  <si>
    <t>13.30.95.3</t>
  </si>
  <si>
    <t>Versione solo freddo con PF = 12,2 - PA = 4,5 - L = 50.</t>
  </si>
  <si>
    <t>13.30.95.4</t>
  </si>
  <si>
    <t>Versione pompa di calore con PF = 7,1 - PR = 8,2 - PA = 3,2 - L = 50.</t>
  </si>
  <si>
    <t>13.30.95.5</t>
  </si>
  <si>
    <t>Versione pompa di calore con PF = 10,0 - PR = 11,6 - PA = 4,0 - L = 50.</t>
  </si>
  <si>
    <t>13.30.95.6</t>
  </si>
  <si>
    <t>Versione pompa di calore con PF = 12,2 - PR = 14,6 - PA = 4,7 - L = 50.</t>
  </si>
  <si>
    <t>13.30.96.0</t>
  </si>
  <si>
    <t>13.30.96.1</t>
  </si>
  <si>
    <t>13.30.96.2</t>
  </si>
  <si>
    <t>Versione solo freddo con PF = 3,6 - PA = 1,4 - L = 25.</t>
  </si>
  <si>
    <t>13.30.96.3</t>
  </si>
  <si>
    <t>Versione solo freddo con PF = 4,9 - PA = 2,3 - L = 25.</t>
  </si>
  <si>
    <t>13.30.96.4</t>
  </si>
  <si>
    <t>13.30.96.5</t>
  </si>
  <si>
    <t>13.30.96.6</t>
  </si>
  <si>
    <t>Versione solo freddo con PF = 12,3 - PA = 4,9 - L = 50.</t>
  </si>
  <si>
    <t>13.30.96.7</t>
  </si>
  <si>
    <t>Versione solo freddo con PF = 20,0 - PA = 8,1 - L = 50.</t>
  </si>
  <si>
    <t>13.30.96.8</t>
  </si>
  <si>
    <t>Versione solo freddo con PF = 24,2 - PA = 9,4 - L = 50.</t>
  </si>
  <si>
    <t>13.30.96.9</t>
  </si>
  <si>
    <t>Versione pompa di calore con PF = 2,2 - PR = 2,5 - PA = 0,9 - L = 20.</t>
  </si>
  <si>
    <t>13.30.96.10</t>
  </si>
  <si>
    <t>Versione pompa di calore con PF = 3,6 - PR = 4,1 - PA = 1,7 - L = 20.</t>
  </si>
  <si>
    <t>13.30.96.11</t>
  </si>
  <si>
    <t>13.30.96.12</t>
  </si>
  <si>
    <t>13.30.96.13</t>
  </si>
  <si>
    <t>13.30.96.14</t>
  </si>
  <si>
    <t>13.30.96.15</t>
  </si>
  <si>
    <t>Versione pompa di calore con PF = 19,5 - PR = 23,4 - PA = 7,9 - L = 50.</t>
  </si>
  <si>
    <t>13.30.96.16</t>
  </si>
  <si>
    <t>Versione pompa di calore con PF = 25,0 - PR = 27,0 - PA = 9,4 - L = 50.</t>
  </si>
  <si>
    <t>13.30.97.0</t>
  </si>
  <si>
    <t>13.30.97.1</t>
  </si>
  <si>
    <t>Unità esterna con PF = 7,2 - PA = 3,1 - L = 50.</t>
  </si>
  <si>
    <t>13.30.97.2</t>
  </si>
  <si>
    <t>Unità esterna con PF = 9,9 - PA = 3,8 - L = 50.</t>
  </si>
  <si>
    <t>13.30.97.3</t>
  </si>
  <si>
    <t>Unità esterna con PF = 12,4 - PA = 4,6 - L = 50.</t>
  </si>
  <si>
    <t>13.30.97.4</t>
  </si>
  <si>
    <t>Unità esterna con PF = 19,5 - PA = 7,9 - L = 50.</t>
  </si>
  <si>
    <t>13.30.97.5</t>
  </si>
  <si>
    <t>Unità esterna con PF = 24,6 - PA = 9,4 - L = 50.</t>
  </si>
  <si>
    <t>13.30.97.6</t>
  </si>
  <si>
    <t>Unità interna in vista a parete con PF = 7,4.</t>
  </si>
  <si>
    <t>13.30.97.7</t>
  </si>
  <si>
    <t>Unità interna in vista a parete con PF = 9,9.</t>
  </si>
  <si>
    <t>13.30.97.8</t>
  </si>
  <si>
    <t>Unità interna in vista a soffitto con PF = 4,0.</t>
  </si>
  <si>
    <t>13.30.97.9</t>
  </si>
  <si>
    <t>Unità interna in vista a soffitto con PF = 5,3.</t>
  </si>
  <si>
    <t>13.30.97.10</t>
  </si>
  <si>
    <t>Unità interna in vista a soffitto con PF = 6,5.</t>
  </si>
  <si>
    <t>13.30.97.11</t>
  </si>
  <si>
    <t>Unità interna in vista a soffitto con PF = 7,4.</t>
  </si>
  <si>
    <t>13.30.97.12</t>
  </si>
  <si>
    <t>Unità interna in vista a soffitto con PF = 10,3.</t>
  </si>
  <si>
    <t>13.30.97.13</t>
  </si>
  <si>
    <t>Unità interna in vista a soffitto con PF = 12,4.</t>
  </si>
  <si>
    <t>13.30.97.14</t>
  </si>
  <si>
    <t>Unità interna a cassetta da incasso con PF = 3,9.</t>
  </si>
  <si>
    <t>13.30.97.15</t>
  </si>
  <si>
    <t>Unità interna a cassetta da incasso con PF = 5,2.</t>
  </si>
  <si>
    <t>13.30.97.16</t>
  </si>
  <si>
    <t>Unità interna a cassetta da incasso con PF = 6,5.</t>
  </si>
  <si>
    <t>13.30.97.17</t>
  </si>
  <si>
    <t>Unità interna a cassetta da incasso con PF = 7,3.</t>
  </si>
  <si>
    <t>13.30.97.18</t>
  </si>
  <si>
    <t>Unità interna a cassetta da incasso con PF = 10,2.</t>
  </si>
  <si>
    <t>13.30.97.19</t>
  </si>
  <si>
    <t>Unità interna a cassetta da incasso con PF = 12,3.</t>
  </si>
  <si>
    <t>13.30.97.20</t>
  </si>
  <si>
    <t>Unità interna a cassetta pensile con PF = 7,3.</t>
  </si>
  <si>
    <t>13.30.97.21</t>
  </si>
  <si>
    <t>Unità interna a cassetta pensile con PF = 9,9.</t>
  </si>
  <si>
    <t>13.30.97.22</t>
  </si>
  <si>
    <t>Unità interna a cassetta pensile con PF = 12,3.</t>
  </si>
  <si>
    <t>13.30.97.23</t>
  </si>
  <si>
    <t>Unità interna canalizzabile da incasso con PF = 3,9.</t>
  </si>
  <si>
    <t>13.30.97.24</t>
  </si>
  <si>
    <t>Unità interna canalizzabile da incasso con PF = 5,3.</t>
  </si>
  <si>
    <t>13.30.97.25</t>
  </si>
  <si>
    <t>Unità interna canalizzabile da incasso con PF = 6,5.</t>
  </si>
  <si>
    <t>13.30.97.26</t>
  </si>
  <si>
    <t>Unità interna canalizzabile da incasso con PF = 7,2.</t>
  </si>
  <si>
    <t>13.30.97.27</t>
  </si>
  <si>
    <t>Unità interna canalizzabile da incasso con PF = 10,5.</t>
  </si>
  <si>
    <t>13.30.97.28</t>
  </si>
  <si>
    <t>Unità interna canalizzabile da incasso con PF = 12,4.</t>
  </si>
  <si>
    <t>13.30.98.0</t>
  </si>
  <si>
    <t>13.30.98.1</t>
  </si>
  <si>
    <t>Unità esterna con PF = 7,2 - PR = 8,3 - PA = 3,1 - L = 50.</t>
  </si>
  <si>
    <t>13.30.98.2</t>
  </si>
  <si>
    <t>Unità esterna con PF = 9,9 - PR = 11,6 - PA = 3,8 - L = 50.</t>
  </si>
  <si>
    <t>13.30.98.3</t>
  </si>
  <si>
    <t>Unità esterna con PF = 12,4 - PR = 13,4 - PA = 4,6 - L = 50.</t>
  </si>
  <si>
    <t>13.30.98.4</t>
  </si>
  <si>
    <t>Unità esterna con PF = 19,5 - PR = 21,7 - PA = 7,9 - L = 50.</t>
  </si>
  <si>
    <t>13.30.98.5</t>
  </si>
  <si>
    <t>Unità esterna con PF = 24,6 - PR = 26,8 - PA = 9,4 - L = 50.</t>
  </si>
  <si>
    <t>13.30.98.6</t>
  </si>
  <si>
    <t>Unità interna in vista a parete con PF = 7,4 - PR = 8,3</t>
  </si>
  <si>
    <t>13.30.98.7</t>
  </si>
  <si>
    <t>Unità interna in vista a parete con PF = 10,3 - PR = 12,0.</t>
  </si>
  <si>
    <t>13.30.98.8</t>
  </si>
  <si>
    <t>Unità interna in vista a soffitto con PF = 4,1 - PR = 4,3.</t>
  </si>
  <si>
    <t>13.30.98.9</t>
  </si>
  <si>
    <t>Unità interna in vista a soffitto con PF = 4,8 - PR = 5,8.</t>
  </si>
  <si>
    <t>13.30.98.10</t>
  </si>
  <si>
    <t>Unità interna in vista a soffitto con PF = 6,1 - PR = 7,1.</t>
  </si>
  <si>
    <t>13.30.98.11</t>
  </si>
  <si>
    <t>Unità interna in vista a soffitto con PF = 7,3 - PR = 8,7.</t>
  </si>
  <si>
    <t>13.30.98.12</t>
  </si>
  <si>
    <t>Unità interna in vista a soffitto con PF = 10,0 - PR = 11,6.</t>
  </si>
  <si>
    <t>13.30.98.13</t>
  </si>
  <si>
    <t>Unità interna in vista a soffitto con PF = 12,4 - PR = 15,2.</t>
  </si>
  <si>
    <t>13.30.98.14</t>
  </si>
  <si>
    <t>Unità interna a cassetta da incasso con PF = 3,6 - PR = 4,6.</t>
  </si>
  <si>
    <t>13.30.98.15</t>
  </si>
  <si>
    <t>Unità interna a cassetta da incasso con PF = 4,8 - PR = 5,8.</t>
  </si>
  <si>
    <t>13.30.98.16</t>
  </si>
  <si>
    <t>Unità interna a cassetta da incasso con PF = 6,1 - PR = 7,1.</t>
  </si>
  <si>
    <t>13.30.98.17</t>
  </si>
  <si>
    <t>Unità interna a cassetta da incasso con PF = 7,3 - PR = 8,7.</t>
  </si>
  <si>
    <t>13.30.98.18</t>
  </si>
  <si>
    <t>Unità interna a cassetta da incasso con PF = 10,3 - PR = 12,2.</t>
  </si>
  <si>
    <t>13.30.98.19</t>
  </si>
  <si>
    <t>Unità interna a cassetta da incasso con PF = 12,8 - PR = 15,3.</t>
  </si>
  <si>
    <t>13.30.98.20</t>
  </si>
  <si>
    <t>Unità interna a cassetta pensile con PF = 7,3 - PR = 8,7.</t>
  </si>
  <si>
    <t>13.30.98.21</t>
  </si>
  <si>
    <t>Unità interna a cassetta pensile con PF = 10,0 - PR = 12,2.</t>
  </si>
  <si>
    <t>13.30.98.22</t>
  </si>
  <si>
    <t>Unità interna a cassetta pensile con PF = 12,8 - PR = 15,3.</t>
  </si>
  <si>
    <t>13.30.98.23</t>
  </si>
  <si>
    <t>Unità interna canalizzabile da incasso con PF = 3,8 - PR = 4,2.</t>
  </si>
  <si>
    <t>13.30.98.24</t>
  </si>
  <si>
    <t>Unità interna canalizzabile da incasso con PF = 4,4 - PR = 5,6.</t>
  </si>
  <si>
    <t>13.30.98.25</t>
  </si>
  <si>
    <t>Unità interna canalizzabile da incasso con PF = 6,1 - PR = 7,1.</t>
  </si>
  <si>
    <t>13.30.98.26</t>
  </si>
  <si>
    <t>Unità interna canalizzabile da incasso con PF = 7,2 - PR = 8,6.</t>
  </si>
  <si>
    <t>13.30.98.27</t>
  </si>
  <si>
    <t>Unità interna canalizzabile da incasso con PF = 10,0 - PR = 11,6.</t>
  </si>
  <si>
    <t>13.30.98.28</t>
  </si>
  <si>
    <t>Unità interna canalizzabile da incasso con PF = 12,4 - PR = 15,2.</t>
  </si>
  <si>
    <t>13.30.99.0</t>
  </si>
  <si>
    <t>13.30.99.1</t>
  </si>
  <si>
    <t>Pannello di comando fino a 5 unità interne.</t>
  </si>
  <si>
    <t>13.30.99.2</t>
  </si>
  <si>
    <t>13.30.99.3</t>
  </si>
  <si>
    <t>Scheda di interfaccia per comando di apparecchiatura esterna.</t>
  </si>
  <si>
    <t>13.30.99.4</t>
  </si>
  <si>
    <t>Kit per funzione di raffreddamento con basse temperature esterne.</t>
  </si>
  <si>
    <t>13.30.99.5</t>
  </si>
  <si>
    <t>Griglia aspirazione e filtro per unità canalizzabile fino a PF = 5,5 kW.</t>
  </si>
  <si>
    <t>13.30.99.6</t>
  </si>
  <si>
    <t>Griglia aspirazione e filtro per unità canalizzabile fino a PF = 7,5 kW.</t>
  </si>
  <si>
    <t>13.30.99.7</t>
  </si>
  <si>
    <t>Griglia aspirazione e filtro per unità canalizzabile fino a PF = 12,5 kW.</t>
  </si>
  <si>
    <t>13.30.99.8</t>
  </si>
  <si>
    <t>Plenum con attacchi circolari per unità canalizzabile fino a PF = 5,5 kW.</t>
  </si>
  <si>
    <t>13.30.99.9</t>
  </si>
  <si>
    <t>Plenum con attacchi circolari per unità canalizzabile fino a PF = 7,5 kW.</t>
  </si>
  <si>
    <t>13.30.99.10</t>
  </si>
  <si>
    <t>Plenum con attacchi circolari per unità canalizzabile fino a PF = 12,5 kW.</t>
  </si>
  <si>
    <t>13.30.99.11</t>
  </si>
  <si>
    <t>Kit per pompa sollevamento condensa.</t>
  </si>
  <si>
    <t>13.30.99.12</t>
  </si>
  <si>
    <t>Giunto di sdoppiamento in 2 linee per tubazioni frigorifere.</t>
  </si>
  <si>
    <t>13.30.99.13</t>
  </si>
  <si>
    <t>Giunto di sdoppiamento in 3 linee per tubazioni frigorifere.</t>
  </si>
  <si>
    <t>13.30.99.14</t>
  </si>
  <si>
    <t>Ventilatore maggiorato per unità esterne con PF = 20,0 e 24,0 kW.</t>
  </si>
  <si>
    <t>13.30.100.0</t>
  </si>
  <si>
    <t>13.30.100.1</t>
  </si>
  <si>
    <t>Unità esterna con PF=4,2 - PA=1,5 - N=2 - L=30.</t>
  </si>
  <si>
    <t>13.30.100.2</t>
  </si>
  <si>
    <t>Unità esterna con PF=6,5 - PA=2,2 - N=3 - L=45.</t>
  </si>
  <si>
    <t>13.30.100.3</t>
  </si>
  <si>
    <t>Unità esterna con PF=9,2 - PA=3,5 - N=4 - L=60.</t>
  </si>
  <si>
    <t>13.30.100.4</t>
  </si>
  <si>
    <t>Unità esterna con PF=9,9 - PA=3,7 - N=5 - L=75.</t>
  </si>
  <si>
    <t>13.30.100.5</t>
  </si>
  <si>
    <t>Unità interna a parete in vista PF=2,3.</t>
  </si>
  <si>
    <t>13.30.100.6</t>
  </si>
  <si>
    <t>Unità interna a parete in vista PF=3,4.</t>
  </si>
  <si>
    <t>13.30.100.7</t>
  </si>
  <si>
    <t>Unità interna a parete in vista PF=5,1.</t>
  </si>
  <si>
    <t>13.30.100.8</t>
  </si>
  <si>
    <t>Unità interna a pavimento in vista PF=2,3.</t>
  </si>
  <si>
    <t>13.30.100.9</t>
  </si>
  <si>
    <t>Unità interna a pavimento in vista PF=3,4.</t>
  </si>
  <si>
    <t>13.30.100.10</t>
  </si>
  <si>
    <t>Unità interna a pavimento in vista PF=5,1.</t>
  </si>
  <si>
    <t>13.30.100.11</t>
  </si>
  <si>
    <t>Unità interna a soffitto in vista PF=2,3.</t>
  </si>
  <si>
    <t>13.30.100.12</t>
  </si>
  <si>
    <t>Unità interna a soffitto in vista PF=3,4.</t>
  </si>
  <si>
    <t>13.30.100.13</t>
  </si>
  <si>
    <t>Unità interna a soffitto in vista PF=5,1.</t>
  </si>
  <si>
    <t>13.30.100.14</t>
  </si>
  <si>
    <t>Unità interna a cassetta da controsoffitto PF=2,3.</t>
  </si>
  <si>
    <t>13.30.100.15</t>
  </si>
  <si>
    <t>Unità interna a cassetta da controsoffitto PF=3,4.</t>
  </si>
  <si>
    <t>13.30.100.16</t>
  </si>
  <si>
    <t>Unità interna a cassetta da controsoffitto PF=5,1.</t>
  </si>
  <si>
    <t>13.30.100.17</t>
  </si>
  <si>
    <t>Unità interna canalizzabile da controsoffitto PF=2,3.</t>
  </si>
  <si>
    <t>13.30.100.18</t>
  </si>
  <si>
    <t>Unità interna canalizzabile da controsoffitto. PF=3,4.</t>
  </si>
  <si>
    <t>13.30.100.19</t>
  </si>
  <si>
    <t>Unità interna canalizzabile da controsoffitto. PF=5,1.</t>
  </si>
  <si>
    <t>13.30.110.0</t>
  </si>
  <si>
    <t>13.30.110.1</t>
  </si>
  <si>
    <t>Unità esterna con PF=4,2 - PR=4,7 - PA=1,5 - N=2 - L=30.</t>
  </si>
  <si>
    <t>13.30.110.2</t>
  </si>
  <si>
    <t>Unità esterna con PF=6,5 - PR=7,3 - PA=2,4 - N=3 - L=45.</t>
  </si>
  <si>
    <t>13.30.110.3</t>
  </si>
  <si>
    <t>Unità esterna con PF=9,3 - PR=10,9 - PA=2,8 - N=4 - L=70.</t>
  </si>
  <si>
    <t>13.30.110.4</t>
  </si>
  <si>
    <t>Unità esterna con PF=9,9 - PR=11,1 - PA=3,4 - N=5 - L=75.</t>
  </si>
  <si>
    <t>13.30.110.5</t>
  </si>
  <si>
    <t>Unita' interna a parete in vista .PF=2,3 - PR=3,2.</t>
  </si>
  <si>
    <t>13.30.110.6</t>
  </si>
  <si>
    <t>Unita' interna a parete in vista. PF=3,4 - PR=4,1.</t>
  </si>
  <si>
    <t>13.30.110.7</t>
  </si>
  <si>
    <t>Unita' interna a parete in vista. PF=5,1 - PR=5,8.</t>
  </si>
  <si>
    <t>13.30.110.8</t>
  </si>
  <si>
    <t>Unita' interna a pavimento in vista. PF=2,3 - PR=3,2.</t>
  </si>
  <si>
    <t>13.30.110.9</t>
  </si>
  <si>
    <t>Unita' interna a pavimento in vista. PF=3,4 - PR=4,1.</t>
  </si>
  <si>
    <t>13.30.110.10</t>
  </si>
  <si>
    <t>Unita' interna a pavimento in vista. PF=5,1 - PR=5,8.</t>
  </si>
  <si>
    <t>13.30.110.11</t>
  </si>
  <si>
    <t>Unita' interna a soffitto in vista. PF=2,3 - PR=3,2.</t>
  </si>
  <si>
    <t>13.30.110.12</t>
  </si>
  <si>
    <t>Unita' interna a soffitto in vista. PF=3,4 - PR=4,1.</t>
  </si>
  <si>
    <t>13.30.110.13</t>
  </si>
  <si>
    <t>Unita' interna a soffitto in vista. PF=5,1 - PR=5,8.</t>
  </si>
  <si>
    <t>13.30.110.14</t>
  </si>
  <si>
    <t>Unita' interna a cassetta da controsoffitto. PF=2,3 - PR=3,2.</t>
  </si>
  <si>
    <t>13.30.110.15</t>
  </si>
  <si>
    <t>Unita' interna a cassetta da controsoffitto. PF=3,4 - PR=4,1.</t>
  </si>
  <si>
    <t>13.30.110.16</t>
  </si>
  <si>
    <t>Unita' interna a cassetta da controsoffitto. PF=5,1 - PR=5,8.</t>
  </si>
  <si>
    <t>13.30.110.17</t>
  </si>
  <si>
    <t>Unita' interna canalizzabile da controsoffitto. PF=2,3 - PR=3,2.</t>
  </si>
  <si>
    <t>13.30.110.18</t>
  </si>
  <si>
    <t>Unita' interna canalizzabile da controsoffitto. PF=3,4 - PR=4,1.</t>
  </si>
  <si>
    <t>13.30.110.19</t>
  </si>
  <si>
    <t>Unita' interna canalizzabile da controsoffitto. PF=5,1 - PR=5,8.</t>
  </si>
  <si>
    <t>13.30.115.0</t>
  </si>
  <si>
    <t>13.30.115.1</t>
  </si>
  <si>
    <t>Griglia di ripresa per unità canalizzabile.</t>
  </si>
  <si>
    <t>13.30.115.2</t>
  </si>
  <si>
    <t>Plenum mandata con attacchi circolari per unità canalizzabile.</t>
  </si>
  <si>
    <t>13.30.115.3</t>
  </si>
  <si>
    <t>Pannello di comando centralizzato.</t>
  </si>
  <si>
    <t>13.30.115.4</t>
  </si>
  <si>
    <t>13.30.115.5</t>
  </si>
  <si>
    <t>13.30.120.0</t>
  </si>
  <si>
    <t>13.30.120.1</t>
  </si>
  <si>
    <t>Quota fissa per ciascuna unità esterna.</t>
  </si>
  <si>
    <t>13.30.120.2</t>
  </si>
  <si>
    <t>Quota variabile in funzione della potenza frigorifera nominale.</t>
  </si>
  <si>
    <t>13.30.120.3</t>
  </si>
  <si>
    <t>Unità interna a parete in vista con PF=2,2 - PR=2,5.</t>
  </si>
  <si>
    <t>13.30.120.4</t>
  </si>
  <si>
    <t>Unità interna a parete in vista con PF=2,8 - PR=3,2.</t>
  </si>
  <si>
    <t>13.30.120.5</t>
  </si>
  <si>
    <t>Unità interna a parete in vista con PF=3,6 - PR=4,0.</t>
  </si>
  <si>
    <t>13.30.120.6</t>
  </si>
  <si>
    <t>Unità interna a parete in vista con PF=4,5 - PR=5,0.</t>
  </si>
  <si>
    <t>13.30.120.7</t>
  </si>
  <si>
    <t>Unità interna a pavimento in vista con PF=2,2 - PR=2,5.</t>
  </si>
  <si>
    <t>13.30.120.8</t>
  </si>
  <si>
    <t>Unità interna a pavimento in vista con PF=2,8 - PR=3,2.</t>
  </si>
  <si>
    <t>13.30.120.9</t>
  </si>
  <si>
    <t>Unità interna a pavimento in vista con PF=3,6 - PR=4,0.</t>
  </si>
  <si>
    <t>13.30.120.10</t>
  </si>
  <si>
    <t>Unità interna a pavimento in vista con PF=4,5 - PR=5,0.</t>
  </si>
  <si>
    <t>13.30.120.11</t>
  </si>
  <si>
    <t>Unità interna a pavimento da incasso con PF=2,2 - PR=2,5.</t>
  </si>
  <si>
    <t>13.30.120.12</t>
  </si>
  <si>
    <t>Unità interna a pavimento da incasso con PF=2,8 - PR=3,2.</t>
  </si>
  <si>
    <t>13.30.120.13</t>
  </si>
  <si>
    <t>Unità interna a pavimento da incasso con PF=3,6 - PR=4,0.</t>
  </si>
  <si>
    <t>13.30.120.14</t>
  </si>
  <si>
    <t>Unità interna a pavimento da incasso con PF=4,5 - PR=5,0.</t>
  </si>
  <si>
    <t>13.30.120.15</t>
  </si>
  <si>
    <t>Unità interna a soffitto in vista con PF=3,6 - PR=4,0.</t>
  </si>
  <si>
    <t>13.30.120.16</t>
  </si>
  <si>
    <t>Unità interna a soffitto in vista con PF=7,1 - PR=8,0.</t>
  </si>
  <si>
    <t>13.30.120.17</t>
  </si>
  <si>
    <t>Unità interna a soffitto da incasso canalizzabile con PF=2,2 - PR=2,5.</t>
  </si>
  <si>
    <t>13.30.120.18</t>
  </si>
  <si>
    <t>Unità interna a soffitto da incasso canalizzabile con PF=2,8 - PR=3,2.</t>
  </si>
  <si>
    <t>13.30.120.19</t>
  </si>
  <si>
    <t>Unità interna a soffitto da incasso canalizzabile con PF=3,6 - PR=4,0.</t>
  </si>
  <si>
    <t>13.30.120.20</t>
  </si>
  <si>
    <t>Unità interna a soffitto da incasso canalizzabile con PF=4,5 - PR=5,0.</t>
  </si>
  <si>
    <t>13.30.120.21</t>
  </si>
  <si>
    <t>Unità interna a cassetta da incasso con PF=2,2 - PR=2,5.</t>
  </si>
  <si>
    <t>13.30.120.22</t>
  </si>
  <si>
    <t>Unità interna a cassetta da incasso con PF=2,8 - PR=3,2.</t>
  </si>
  <si>
    <t>13.30.120.23</t>
  </si>
  <si>
    <t>Unità interna a cassetta da incasso con PF=3,6 - PR=4,0.</t>
  </si>
  <si>
    <t>13.30.120.24</t>
  </si>
  <si>
    <t>Unità interna a cassetta da incasso con PF=4,5 - PR=5,0.</t>
  </si>
  <si>
    <t>13.30.120.25</t>
  </si>
  <si>
    <t>13.30.120.26</t>
  </si>
  <si>
    <t>13.30.120.27</t>
  </si>
  <si>
    <t>13.30.121.0</t>
  </si>
  <si>
    <t>13.30.121.1</t>
  </si>
  <si>
    <t>13.30.121.2</t>
  </si>
  <si>
    <t>Uota Quota variabile in funzione della potenza nominale frigorifera.</t>
  </si>
  <si>
    <t>13.30.121.3</t>
  </si>
  <si>
    <t>13.30.121.4</t>
  </si>
  <si>
    <t>13.30.121.5</t>
  </si>
  <si>
    <t>13.30.121.6</t>
  </si>
  <si>
    <t>13.30.121.7</t>
  </si>
  <si>
    <t>13.30.121.8</t>
  </si>
  <si>
    <t>13.30.121.9</t>
  </si>
  <si>
    <t>13.30.121.10</t>
  </si>
  <si>
    <t>13.30.121.11</t>
  </si>
  <si>
    <t>13.30.121.12</t>
  </si>
  <si>
    <t>13.30.121.13</t>
  </si>
  <si>
    <t>13.30.121.14</t>
  </si>
  <si>
    <t>13.30.121.15</t>
  </si>
  <si>
    <t>13.30.121.16</t>
  </si>
  <si>
    <t>13.30.121.17</t>
  </si>
  <si>
    <t>13.30.121.18</t>
  </si>
  <si>
    <t>13.30.121.19</t>
  </si>
  <si>
    <t>13.30.121.20</t>
  </si>
  <si>
    <t>13.30.121.21</t>
  </si>
  <si>
    <t>13.30.121.22</t>
  </si>
  <si>
    <t>13.30.121.23</t>
  </si>
  <si>
    <t>13.30.121.24</t>
  </si>
  <si>
    <t>13.30.121.25</t>
  </si>
  <si>
    <t>Unità selettrice per alimentare unità interne fino ad un max di PF=11,2 - PR=12,5.</t>
  </si>
  <si>
    <t>13.30.121.26</t>
  </si>
  <si>
    <t>Unità selettrice per alimentare unità interne fino ad un max di PF=18,5 - PR=20,0.</t>
  </si>
  <si>
    <t>13.30.121.27</t>
  </si>
  <si>
    <t>Unità selettrice per alimentare unità interne fino ad un max di PF=28,0 - PR=32,0.</t>
  </si>
  <si>
    <t>13.30.121.28</t>
  </si>
  <si>
    <t>13.30.121.29</t>
  </si>
  <si>
    <t>13.30.121.30</t>
  </si>
  <si>
    <t>13.30.122.0</t>
  </si>
  <si>
    <t>13.30.122.1</t>
  </si>
  <si>
    <t>Comando a filo per unità interna.</t>
  </si>
  <si>
    <t>13.30.122.2</t>
  </si>
  <si>
    <t>Telecomando a infrarossi per unità interna.</t>
  </si>
  <si>
    <t>13.30.122.3</t>
  </si>
  <si>
    <t>Sonda ambiente remota</t>
  </si>
  <si>
    <t>13.30.122.4</t>
  </si>
  <si>
    <t>Pannello centralizzato di comando TOUCH CONTROL per 64 unità.</t>
  </si>
  <si>
    <t>13.30.122.5</t>
  </si>
  <si>
    <t>Pannello centralizzato di comando TOUCH CONTROL per 128 unità.</t>
  </si>
  <si>
    <t>13.30.122.6</t>
  </si>
  <si>
    <t>Web software per controllo remoto tramite internet.</t>
  </si>
  <si>
    <t>13.30.122.7</t>
  </si>
  <si>
    <t>Scheda-software per ripartizione proporzionale dei consumi.</t>
  </si>
  <si>
    <t>13.30.122.8</t>
  </si>
  <si>
    <t>Scheda di interfaccia per comando remoto.</t>
  </si>
  <si>
    <t>13.30.122.9</t>
  </si>
  <si>
    <t>Scheda di interfaccia per 8 ingressi/uscite digitali.</t>
  </si>
  <si>
    <t>13.30.122.10</t>
  </si>
  <si>
    <t>Scheda per riduzione rumore (e potenza) unità esterna.</t>
  </si>
  <si>
    <t>13.30.122.11</t>
  </si>
  <si>
    <t>Giunto doppio di derivazione per potenze frigorifere fino a 22 kW.</t>
  </si>
  <si>
    <t>13.30.122.12</t>
  </si>
  <si>
    <t>Giunto doppio di derivazione per potenze frigorifere da 22 kW a 32 kW.</t>
  </si>
  <si>
    <t>13.30.122.13</t>
  </si>
  <si>
    <t>Giunto doppio di derivazione per potenze frigorifere da 32 kW a 72 kW.</t>
  </si>
  <si>
    <t>13.30.122.14</t>
  </si>
  <si>
    <t>Giunto triplo di derivazione per potenze frigorifere oltre 72 kW.</t>
  </si>
  <si>
    <t>13.30.122.15</t>
  </si>
  <si>
    <t>Giunto triplo di derivazione per potenze frigorifere fino a 22 kW.</t>
  </si>
  <si>
    <t>13.30.122.16</t>
  </si>
  <si>
    <t>Giunto triplo di derivazione per potenze frigorifere da 22 kW a 32 kW.</t>
  </si>
  <si>
    <t>13.30.122.17</t>
  </si>
  <si>
    <t>Giunto triplo di derivazione per potenze frigorifere da 32 kW a 72 kW.</t>
  </si>
  <si>
    <t>13.30.122.18</t>
  </si>
  <si>
    <t>13.30.122.19</t>
  </si>
  <si>
    <t>Collettore doppio di distribuzione a 8 attacchi per potenze frigorifere fino a 32 kW.</t>
  </si>
  <si>
    <t>13.30.122.20</t>
  </si>
  <si>
    <t>Collettore doppio di distribuzione a 8 attacchi per potenze frigorifere da 32 kW a 72 kW.</t>
  </si>
  <si>
    <t>13.30.122.21</t>
  </si>
  <si>
    <t>Collettore doppio di distribuzione a 8 attacchi per potenze frigorifere oltre 72 kW.</t>
  </si>
  <si>
    <t>13.30.122.22</t>
  </si>
  <si>
    <t>Collettore triplo di distribuzione a 8 attacchi per potenze frigorifere fino a 32 kW.</t>
  </si>
  <si>
    <t>13.30.122.23</t>
  </si>
  <si>
    <t>Collettore triplo di distribuzione a 8 attacchi per potenze frigorifere da 32 kW a 72 kW.</t>
  </si>
  <si>
    <t>13.30.122.24</t>
  </si>
  <si>
    <t>Collettore triplo di distribuzione a 8 attacchi per potenze frigorifere oltre 72 kW.</t>
  </si>
  <si>
    <t>13.30.122.25</t>
  </si>
  <si>
    <t xml:space="preserve">Kit per pompa sollevamento condensa. </t>
  </si>
  <si>
    <t>13.30.123.0</t>
  </si>
  <si>
    <t>13.30.123.1</t>
  </si>
  <si>
    <t>Unità con PF=22,4 - PR=25,0 - N=13.</t>
  </si>
  <si>
    <t>13.30.123.2</t>
  </si>
  <si>
    <t>Unità con PF=26,7 - PR=31,5 - N=16.</t>
  </si>
  <si>
    <t>13.30.124.0</t>
  </si>
  <si>
    <t>13.30.124.1</t>
  </si>
  <si>
    <t>13.30.124.2</t>
  </si>
  <si>
    <t>13.30.125.0</t>
  </si>
  <si>
    <t>13.30.125.1</t>
  </si>
  <si>
    <t>Motocondensante con PR = 5,75 kW - PF = 7,20 kW - PA = 1,26 kW.</t>
  </si>
  <si>
    <t>13.30.125.2</t>
  </si>
  <si>
    <t>Motocondensante con PR = 6,84 kW - PF = 8,16 kW - PA = 1,58 kW.</t>
  </si>
  <si>
    <t>13.30.125.3</t>
  </si>
  <si>
    <t>Motocondensante con PR = 8,43 kW - PF = 8,37 kW - PA = 2,08 kW.</t>
  </si>
  <si>
    <t>13.30.125.4</t>
  </si>
  <si>
    <t>Motocondensante con PR = 11,2 kW - PF = 13,9 kW - PA = 2,46 kW.</t>
  </si>
  <si>
    <t>13.30.125.5</t>
  </si>
  <si>
    <t>Motocondensante con PR = 14,0 kW - PF = 17,30 kW - PA = 3,17 kW.</t>
  </si>
  <si>
    <t>13.30.125.6</t>
  </si>
  <si>
    <t>Motocondensante con PR = 16,0 kW - PF = 17,8 kW - PA = 3,93 kW.</t>
  </si>
  <si>
    <t>13.30.125.7</t>
  </si>
  <si>
    <t>Modulo interno per PR fino a 10,0 kW e PF fino a 10,0.</t>
  </si>
  <si>
    <t>13.30.125.8</t>
  </si>
  <si>
    <t>Modulo interno per PR fino a 18,0 kW e PF fino a 18,0.</t>
  </si>
  <si>
    <t>13.30.125.9</t>
  </si>
  <si>
    <t>Bollitore a muro in acciaio smaltato da 150 litri con valvola a 3 vie.</t>
  </si>
  <si>
    <t>13.30.125.10</t>
  </si>
  <si>
    <t>Bollitore a terra in acciaio smaltato da 150 litri con valvola a 3 vie.</t>
  </si>
  <si>
    <t>13.30.125.11</t>
  </si>
  <si>
    <t>Bollitore a terra in acciaio smaltato da 200 litri con valvola a 3 vie.</t>
  </si>
  <si>
    <t>13.30.125.12</t>
  </si>
  <si>
    <t>Bollitore a terra in acciaio smaltato da 300 litri con valvola a 3 vie.</t>
  </si>
  <si>
    <t>13.30.125.13</t>
  </si>
  <si>
    <t>Kit per integrazione solare.</t>
  </si>
  <si>
    <t>13.30.150.0</t>
  </si>
  <si>
    <t>13.30.150.1</t>
  </si>
  <si>
    <t>PF = 3,00 - PA = 0,87.</t>
  </si>
  <si>
    <t>13.30.150.2</t>
  </si>
  <si>
    <t>13.30.150.3</t>
  </si>
  <si>
    <t>Batteria riscaldamento ad acqua con potenza &gt; 4,35 kW.</t>
  </si>
  <si>
    <t>13.30.150.4</t>
  </si>
  <si>
    <t>Batteria riscaldamento elettrica da 1,20 kW.</t>
  </si>
  <si>
    <t>13.30.160.0</t>
  </si>
  <si>
    <t>13.30.160.1</t>
  </si>
  <si>
    <t>Condizionatore autonomo raffreddato ad acqua.</t>
  </si>
  <si>
    <t>13.30.160.2</t>
  </si>
  <si>
    <t>13.30.160.3</t>
  </si>
  <si>
    <t>Batteria di riscaldamento ad acqua.</t>
  </si>
  <si>
    <t>13.30.160.4</t>
  </si>
  <si>
    <t>Valvola pressostatica per regolazione acqua.</t>
  </si>
  <si>
    <t>13.30.170.0</t>
  </si>
  <si>
    <t>13.30.170.1</t>
  </si>
  <si>
    <t>13.30.170.2</t>
  </si>
  <si>
    <t>13.30.170.3</t>
  </si>
  <si>
    <t>13.30.170.4</t>
  </si>
  <si>
    <t>13.30.180.0</t>
  </si>
  <si>
    <t>13.30.180.1</t>
  </si>
  <si>
    <t>13.30.180.2</t>
  </si>
  <si>
    <t>13.30.180.3</t>
  </si>
  <si>
    <t>13.30.180.4</t>
  </si>
  <si>
    <t>13.30.190.0</t>
  </si>
  <si>
    <t>13.30.190.1</t>
  </si>
  <si>
    <t>13.30.190.2</t>
  </si>
  <si>
    <t>13.30.190.3</t>
  </si>
  <si>
    <t>13.30.190.4</t>
  </si>
  <si>
    <t>13.30.200.0</t>
  </si>
  <si>
    <t>13.30.200.1</t>
  </si>
  <si>
    <t>13.30.200.2</t>
  </si>
  <si>
    <t>13.30.200.3</t>
  </si>
  <si>
    <t>13.30.200.4</t>
  </si>
  <si>
    <t>13.30.210.0</t>
  </si>
  <si>
    <t>13.30.210.1</t>
  </si>
  <si>
    <t>13.30.210.2</t>
  </si>
  <si>
    <t>13.30.210.3</t>
  </si>
  <si>
    <t>13.30.210.4</t>
  </si>
  <si>
    <t>13.30.220.0</t>
  </si>
  <si>
    <t>13.30.220.1</t>
  </si>
  <si>
    <t>13.30.220.2</t>
  </si>
  <si>
    <t>13.30.220.3</t>
  </si>
  <si>
    <t>13.30.220.4</t>
  </si>
  <si>
    <t>13.30.230.0</t>
  </si>
  <si>
    <t>13.30.230.1</t>
  </si>
  <si>
    <t>Per ciascun allaccio con potenza frigorifera fino a 4,5 kW.</t>
  </si>
  <si>
    <t>13.30.230.2</t>
  </si>
  <si>
    <t>Per ciascun allaccio con potenza frigorifera da 4,6 Kw fino a 9,0 kW.</t>
  </si>
  <si>
    <t>13.30.230.3</t>
  </si>
  <si>
    <t>Per ciascun allaccio con potenza frigorifera da 9,1 Kw fino a 14,0 kW.</t>
  </si>
  <si>
    <t>13.30.230.4</t>
  </si>
  <si>
    <t>Per ciascun allaccio con potenza frigorifera da 14,1 Kw fino a 22,4 kW.</t>
  </si>
  <si>
    <t>13.30.230.5</t>
  </si>
  <si>
    <t>Per ciascun allaccio con potenza frigorifera da 22,5 Kw fino a 28,0 kW.</t>
  </si>
  <si>
    <t>13.30.231.0</t>
  </si>
  <si>
    <t>13.30.231.1</t>
  </si>
  <si>
    <t>13.30.231.2</t>
  </si>
  <si>
    <t>13.30.231.3</t>
  </si>
  <si>
    <t>13.30.232</t>
  </si>
  <si>
    <t>13.30.250</t>
  </si>
  <si>
    <t>13.30.260.0</t>
  </si>
  <si>
    <t>13.30.260.1</t>
  </si>
  <si>
    <t>13.30.260.2</t>
  </si>
  <si>
    <t>Q = 11.800 - PF = 56 kW.</t>
  </si>
  <si>
    <t>13.30.260.3</t>
  </si>
  <si>
    <t>Q = 12.500 - PF = 67 kW.</t>
  </si>
  <si>
    <t>13.30.260.4</t>
  </si>
  <si>
    <t>Q = 14.200 - PF = 81 kW.</t>
  </si>
  <si>
    <t>13.30.260.5</t>
  </si>
  <si>
    <t>Q = 20.000 - PF = 100 kW.</t>
  </si>
  <si>
    <t>13.30.260.6</t>
  </si>
  <si>
    <t>Q = 20.000 - PF = 120 kW.</t>
  </si>
  <si>
    <t>13.30.261.0</t>
  </si>
  <si>
    <t>13.30.261.1</t>
  </si>
  <si>
    <t>13.30.261.2</t>
  </si>
  <si>
    <t>13.30.261.3</t>
  </si>
  <si>
    <t>13.30.261.4</t>
  </si>
  <si>
    <t>13.30.261.5</t>
  </si>
  <si>
    <t>13.30.261.6</t>
  </si>
  <si>
    <t>Q = 20.000 - PF = 115 kW - PR = 121.</t>
  </si>
  <si>
    <t>13.30.262.0</t>
  </si>
  <si>
    <t>13.30.262.1</t>
  </si>
  <si>
    <t>13.30.262.2</t>
  </si>
  <si>
    <t>Q = 11.800 - PF = 56 kW - PR = 60.</t>
  </si>
  <si>
    <t>13.30.262.3</t>
  </si>
  <si>
    <t>Q = 12.500 - PF = 67 kW - PR = 60.</t>
  </si>
  <si>
    <t>13.30.262.4</t>
  </si>
  <si>
    <t>Q = 14.200 - PF = 81 kW - PR = 70.</t>
  </si>
  <si>
    <t>13.30.265.0</t>
  </si>
  <si>
    <t>13.30.265.1</t>
  </si>
  <si>
    <t>Batteria elettrica bistadio da 18 kW.</t>
  </si>
  <si>
    <t>13.30.265.2</t>
  </si>
  <si>
    <t>Batteria elettrica bistadio da 27 kW.</t>
  </si>
  <si>
    <t>13.30.265.3</t>
  </si>
  <si>
    <t>Batteria elettrica bistadio da 36 kW.</t>
  </si>
  <si>
    <t>13.30.265.4</t>
  </si>
  <si>
    <t>Batteria elettrica bistadio da 54 kW.</t>
  </si>
  <si>
    <t>13.30.265.5</t>
  </si>
  <si>
    <t>Batteria elettrica bistadio da 72 kW.</t>
  </si>
  <si>
    <t>13.30.265.6</t>
  </si>
  <si>
    <t>Batteria ad acqua calda da 60 kW con valvola modulante.</t>
  </si>
  <si>
    <t>13.30.265.7</t>
  </si>
  <si>
    <t>Batteria ad acqua calda da 100 kW con valvola modulante.</t>
  </si>
  <si>
    <t>13.30.265.8</t>
  </si>
  <si>
    <t>Batteria ad acqua calda da 130 kW con valvola modulante.</t>
  </si>
  <si>
    <t>13.30.265.9</t>
  </si>
  <si>
    <t>Serranda motorizzata di presa aria esterna.</t>
  </si>
  <si>
    <t>13.30.265.10</t>
  </si>
  <si>
    <t>Ventilatore di estrazione da 6.000 mc/h.</t>
  </si>
  <si>
    <t>13.30.265.11</t>
  </si>
  <si>
    <t>Ventilatore di estrazione da 8.000 mc/h.</t>
  </si>
  <si>
    <t>13.30.265.12</t>
  </si>
  <si>
    <t>Ventilatore di estrazione da 10.000 mc/h.</t>
  </si>
  <si>
    <t>13.30.265.13</t>
  </si>
  <si>
    <t>Ricuperatore di calore per condizionatori fino a 14.200 mc/h.</t>
  </si>
  <si>
    <t>13.30.265.14</t>
  </si>
  <si>
    <t>Ricuperatore di calore per condizionatori fino a 20.000 mc/h.</t>
  </si>
  <si>
    <t>13.31.10</t>
  </si>
  <si>
    <t>13.31.11</t>
  </si>
  <si>
    <t>13.31.12</t>
  </si>
  <si>
    <t>13.31.15</t>
  </si>
  <si>
    <t>13.31.20.0</t>
  </si>
  <si>
    <t>13.31.20.1</t>
  </si>
  <si>
    <t>Traccia fino a cm 10 di larghezza.</t>
  </si>
  <si>
    <t>13.31.20.2</t>
  </si>
  <si>
    <t>Per ogni centimetro di larghezza in più oltre i cm 10.</t>
  </si>
  <si>
    <t>13.31.30.0</t>
  </si>
  <si>
    <t>13.31.30.1</t>
  </si>
  <si>
    <t>13.31.30.2</t>
  </si>
  <si>
    <t>13.31.40.0</t>
  </si>
  <si>
    <t>13.31.40.1</t>
  </si>
  <si>
    <t>13.31.40.2</t>
  </si>
  <si>
    <t>13.31.50.0</t>
  </si>
  <si>
    <t>13.31.50.1</t>
  </si>
  <si>
    <t>Quota fissa per fori fino al diametro 140 mm.</t>
  </si>
  <si>
    <t>13.31.50.2</t>
  </si>
  <si>
    <t>Quota fissa per fori dal diametro 140 fino a 250 mm.</t>
  </si>
  <si>
    <t>13.31.50.3</t>
  </si>
  <si>
    <t>Quota aggiuntiva per fori fino al diametro 140 mm.</t>
  </si>
  <si>
    <t>13.31.50.4</t>
  </si>
  <si>
    <t>Quota aggiuntiva per fori dal diametro 141 fino a 160 mm.</t>
  </si>
  <si>
    <t>13.31.50.5</t>
  </si>
  <si>
    <t>Quota aggiuntiva per fori dal diametro 161 fino a 200 mm.</t>
  </si>
  <si>
    <t>13.31.50.6</t>
  </si>
  <si>
    <t>Quota aggiuntiva per fori dal diametro 201 fino a 250 mm.</t>
  </si>
  <si>
    <t>13.31.51.0</t>
  </si>
  <si>
    <t>13.31.51.1</t>
  </si>
  <si>
    <t>13.31.51.2</t>
  </si>
  <si>
    <t>13.31.51.3</t>
  </si>
  <si>
    <t>13.31.51.4</t>
  </si>
  <si>
    <t>13.31.51.5</t>
  </si>
  <si>
    <t>13.31.51.6</t>
  </si>
  <si>
    <t>13.31.52.0</t>
  </si>
  <si>
    <t>13.31.52.1</t>
  </si>
  <si>
    <t>Diametro 125 mm per superficie netta di ventilazione &gt; 100 cmq.</t>
  </si>
  <si>
    <t>13.31.52.2</t>
  </si>
  <si>
    <t>14.1.10.0</t>
  </si>
  <si>
    <t>14.1.10.1</t>
  </si>
  <si>
    <t>Allaccio per lavabo, lavamani - diametro minimo della tubazione di scarico mm 40 - diametro minimo della tubazione d'adduzione acqua calda e fredda mm 15 (1/2").</t>
  </si>
  <si>
    <t>14.1.10.2</t>
  </si>
  <si>
    <t>Allaccio per lavello cucina - diametro minimo della tubazione di scarico mm 50 - diametro minimo della tubazione di adduzione acqua calda e fredda mm 15 (1/2").</t>
  </si>
  <si>
    <t>14.1.10.3</t>
  </si>
  <si>
    <t>Allaccio per lavapiedi - diametro minimo della tubazione di scarico mm 40 - diametro minimo della tubazione d'adduzione acqua calda e fredda mm 15 (1/2").</t>
  </si>
  <si>
    <t>14.1.10.4</t>
  </si>
  <si>
    <t>Allaccio per lavatoio - diametro minimo della tubazione di scarico mm 50 - diametro minimo della tubazione d'adduzione acqua calda e fredda mm 15 (1/2").</t>
  </si>
  <si>
    <t>14.1.10.5</t>
  </si>
  <si>
    <t>Allaccio per pilozzo - diametro minimo della tubazione di scarico mm 50 - diametro minimo della tubazione d'adduzione acqua calda e fredda mm 15 (1/2").</t>
  </si>
  <si>
    <t>14.1.10.6</t>
  </si>
  <si>
    <t>Allaccio per lavastoviglie - diametro minimo della tubazione di scarico mm 50 - diametro minimo della tubazione d'adduzione acqua calda e fredda mm 15 (1/2").</t>
  </si>
  <si>
    <t>14.1.10.7</t>
  </si>
  <si>
    <t>Allaccio per lavatrice - diametro minimo della tubazione di scarico mm 50 - diametro minimo della tubazione d'adduzione acqua calda e fredda mm 15 (1/2").</t>
  </si>
  <si>
    <t>14.1.10.8</t>
  </si>
  <si>
    <t>Allaccio per beverino - diametro minimo della tubazione di scarico mm 32 - diametro minimo della tubazione d'adduzione acqua mm 15 (1/2").</t>
  </si>
  <si>
    <t>14.1.10.9</t>
  </si>
  <si>
    <t>Allaccio per bidet - diametro minimo della tubazione di scarico mm 40 diametro minimo della tubazione d'adduzione acqua calda e fredda mm 15 (1/2").</t>
  </si>
  <si>
    <t>14.1.10.10</t>
  </si>
  <si>
    <t>Allaccio per vasca da bagno - diametro minimo della tubazione di scarico mm 50 - diametro minimo della tubazione d'adduzione acqua calda e fredda mm 20 (3/4").</t>
  </si>
  <si>
    <t>14.1.10.11</t>
  </si>
  <si>
    <t>Allaccio per piatto doccia - diametro minimo della tubazione di scarico mm 50 - diametro minimo della tubazione d'adduzione acqua calda e fredda mm 20 (3/4").</t>
  </si>
  <si>
    <t>14.1.10.12</t>
  </si>
  <si>
    <t>Allaccio per orinatoio - diametro minimo della tubazione di scarico mm 40 - diametro minimo della tubazione d'adduzione acqua mm 15 (1/2").</t>
  </si>
  <si>
    <t>14.1.10.13</t>
  </si>
  <si>
    <t>Allaccio per vaso a cacciata - diametro minimo della tubazione di scarico mm 90.</t>
  </si>
  <si>
    <t>14.1.10.14</t>
  </si>
  <si>
    <t>Allaccio per vaso alla turca - diametro minimo della tubazione di scarico mm 90.</t>
  </si>
  <si>
    <t>14.1.10.15</t>
  </si>
  <si>
    <t>Allaccio per cassetta di scarico - diametro minimo della tubazione di scarico mm 40 - diametro minimo della tubazione d'adduzione acqua mm 15 (1/2").</t>
  </si>
  <si>
    <t>14.1.10.16</t>
  </si>
  <si>
    <t>Allaccio per flussometro - diametro minimo della tubazione d'adduzione acqua mm 25   (1").</t>
  </si>
  <si>
    <t>14.1.10.17</t>
  </si>
  <si>
    <t>Allaccio per scaldacqua elettrico o termoelettrico  - diametro minimo della tubazione d'adduzione acqua mm 20 (3/4").</t>
  </si>
  <si>
    <t>14.1.10.18</t>
  </si>
  <si>
    <t>Incremento per allaccio vaso o bidet sospeso.</t>
  </si>
  <si>
    <t>14.1.20.0</t>
  </si>
  <si>
    <t>14.1.20.1</t>
  </si>
  <si>
    <t>Allaccio e montaggio per lavabo, lavamani. Diametro minimo della tubazione di scarico mm 40 - diametro minimo della tubazione di adduzione acqua calda e fredda mm 15 (1/2").</t>
  </si>
  <si>
    <t>14.1.20.2</t>
  </si>
  <si>
    <t>Allaccio e montaggio per lavabo, cucina. Diametro minimo della tubazione di scarico mm 50 - diametro minimo della tubazione d'adduzione acqua calda e fredda mm 15 (1/2").</t>
  </si>
  <si>
    <t>14.1.20.3</t>
  </si>
  <si>
    <t>Allaccio e montaggio per lavapiedi. Diametro minimo della tubazione di scarico mm 40 - diametro minimo della tubazione d'adduzione acqua calda e fredda mm 15 (1/2").</t>
  </si>
  <si>
    <t>14.1.20.4</t>
  </si>
  <si>
    <t>Allaccio e montaggio per lavatoio. Diametro minimo della tubazione di scarico mm 50 - diametro minimo della tubazione d'adduzione acqua calda e fredda mm 15 (1/2").</t>
  </si>
  <si>
    <t>14.1.20.5</t>
  </si>
  <si>
    <t>Allaccio e montaggio per pilozzo. Diametro minimo della tubazione di scarico mm 50 diametro minimo della tubazione d'adduzione acqua calda e fredda mm 15 (1/2").</t>
  </si>
  <si>
    <t>14.1.20.6</t>
  </si>
  <si>
    <t>Allaccio e montaggio per lavastoviglie. Diametro minimo della tubazione di scarico mm 50 - diametro minimo della tubazione d'adduzione acqua calda e fredda mm 15 (1/2").</t>
  </si>
  <si>
    <t>14.1.20.7</t>
  </si>
  <si>
    <t>Allaccio e montaggio per lavatrice. Diametro minimo della tubazione di scarico mm 50 - diametro minimo della tubazione d'adduzione acqua calda e fredda mm 15 (1/2").</t>
  </si>
  <si>
    <t>14.1.20.8</t>
  </si>
  <si>
    <t>Allaccio e montaggio per beverino. Diametro minimo della tubazione di scarico mm 32 - diametro minimo della tubazione d'adduzione acqua calda e fredda mm 15 (1/2").</t>
  </si>
  <si>
    <t>14.1.20.9</t>
  </si>
  <si>
    <t>Allaccio e montaggio per bidet. Diametro minimo della tubazione di scarico mm 40 diametro minimo della tubazione d'adduzione acqua calda e fredda mm 15 (1/2").</t>
  </si>
  <si>
    <t>14.1.20.10</t>
  </si>
  <si>
    <t>Allaccio e montaggio per vasca da bagno. Diametro minimo della tubazione di scarico mm 50 - diametro minimo della tubazione d'adduzione acqua calda e fredda mm 20 (3/4").</t>
  </si>
  <si>
    <t>14.1.20.11</t>
  </si>
  <si>
    <t>Allaccio e montaggio per piatto doccia. Diametro minimo della tubazione di scarico mm 50 - diametro minimo della tubazione di adduzione acqua calda e fredda mm 20 (3/4").</t>
  </si>
  <si>
    <t>14.1.20.12</t>
  </si>
  <si>
    <t>Allaccio e montaggio per orinatoio. Diametro minimo della tubazione di scarico mm 40 - diametro minimo della tubazione d'adduzione acqua calda e fredda mm 15 (1/2").</t>
  </si>
  <si>
    <t>14.1.20.13</t>
  </si>
  <si>
    <t>Allaccio e montaggio per vaso a cacciata. Diametro minimo della tubazione di scarico mm 90.</t>
  </si>
  <si>
    <t>14.1.20.14</t>
  </si>
  <si>
    <t>Allaccio e montaggio per vaso alla turca. Diametro minimo della tubazione di scarico mm 90.</t>
  </si>
  <si>
    <t>14.1.20.15</t>
  </si>
  <si>
    <t>Allaccio e montaggio per cassetta di scarico. Diametro minimo della tubazione di scarico mm 40 - diametro minimo della tubazione d'adduzione acqua calda e fredda mm 15 (1/2").</t>
  </si>
  <si>
    <t>14.1.20.16</t>
  </si>
  <si>
    <t>Allaccio e montaggio per flussometro. Diametro minimo della tubazione d'adduzione acqua calda e fredda mm 25 (1").</t>
  </si>
  <si>
    <t>14.1.20.17</t>
  </si>
  <si>
    <t>Allaccio e montaggio per scaldacqua elettrico o termoelettrico. Diametro minimo della tubazione d'adduzione acqua calda e fredda mm 20 (3/4").</t>
  </si>
  <si>
    <t>14.1.20.18</t>
  </si>
  <si>
    <t>14.1.30</t>
  </si>
  <si>
    <t>14.1.40</t>
  </si>
  <si>
    <t>14.1.50</t>
  </si>
  <si>
    <t>14.1.51</t>
  </si>
  <si>
    <t>14.1.60</t>
  </si>
  <si>
    <t>14.1.61</t>
  </si>
  <si>
    <t>14.1.70.0</t>
  </si>
  <si>
    <t>14.1.70.1</t>
  </si>
  <si>
    <t>Piletta a pavimento senza sifone per terrazza.</t>
  </si>
  <si>
    <t>14.1.70.2</t>
  </si>
  <si>
    <t>Piletta a pavimento con sifone.</t>
  </si>
  <si>
    <t>14.1.80</t>
  </si>
  <si>
    <t>14.2.10.0</t>
  </si>
  <si>
    <t>14.2.10.1</t>
  </si>
  <si>
    <t>Delle dimensioni di cm 70x55 con tolleranza in meno o in più di cm 2.</t>
  </si>
  <si>
    <t>14.2.10.2</t>
  </si>
  <si>
    <t>Delle dimensioni di cm 65x51 con tolleranza in meno o in più di cm 2.</t>
  </si>
  <si>
    <t>14.2.10.3</t>
  </si>
  <si>
    <t>Delle dimensioni di cm 60x47 con tolleranza in meno o in più di cm 2.</t>
  </si>
  <si>
    <t>14.2.20.0</t>
  </si>
  <si>
    <t>14.2.20.1</t>
  </si>
  <si>
    <t>Delle dimensioni di cm 70x57 con tolleranza in meno o in più di cm 2.</t>
  </si>
  <si>
    <t>14.2.20.2</t>
  </si>
  <si>
    <t>Incremento per fornitura e posa in opera di mensole reclinabili con sistema meccanico.</t>
  </si>
  <si>
    <t>14.2.20.3</t>
  </si>
  <si>
    <t>Incremento per fornitura e posa in opera di mensole reclinabili con sistema pneumatico.</t>
  </si>
  <si>
    <t>14.2.30</t>
  </si>
  <si>
    <t>14.2.40.0</t>
  </si>
  <si>
    <t>14.2.40.1</t>
  </si>
  <si>
    <t>Delle dimensioni standard di mercato di cm 60x47 più o meno 2 cm.</t>
  </si>
  <si>
    <t>14.2.40.2</t>
  </si>
  <si>
    <t>Delle dimensioni standard di mercato di cm 65x51 più o meno 2 cm.</t>
  </si>
  <si>
    <t>14.2.50</t>
  </si>
  <si>
    <t>14.2.51</t>
  </si>
  <si>
    <t>14.2.52</t>
  </si>
  <si>
    <t>14.2.53</t>
  </si>
  <si>
    <t>14.2.54</t>
  </si>
  <si>
    <t>14.2.60</t>
  </si>
  <si>
    <t>14.2.61</t>
  </si>
  <si>
    <t>14.2.70</t>
  </si>
  <si>
    <t>14.2.80</t>
  </si>
  <si>
    <t>14.2.90.0</t>
  </si>
  <si>
    <t>14.2.90.1</t>
  </si>
  <si>
    <t>A becco di flauto o senza becco delle dimensioni standard di mercato di circa cm 30x45.</t>
  </si>
  <si>
    <t>14.2.90.2</t>
  </si>
  <si>
    <t>Rettangolare, parte superiore in piano, delle dimensioni standard di mercato di circa cm 45x80.</t>
  </si>
  <si>
    <t>14.2.100</t>
  </si>
  <si>
    <t>14.2.110</t>
  </si>
  <si>
    <t>14.2.120</t>
  </si>
  <si>
    <t>14.2.130.0</t>
  </si>
  <si>
    <t>14.2.130.1</t>
  </si>
  <si>
    <t>Delle dimensioni standard di mercato di circa cm 170x70 senza sedile.</t>
  </si>
  <si>
    <t>14.2.130.2</t>
  </si>
  <si>
    <t>Delle dimensioni standard di mercato di circa cm 160x65 senza sedile.</t>
  </si>
  <si>
    <t>14.2.130.3</t>
  </si>
  <si>
    <t>Delle dimensioni standard di mercato di circa cm 105x70 a sedile.</t>
  </si>
  <si>
    <t>14.2.140.0</t>
  </si>
  <si>
    <t>14.2.140.1</t>
  </si>
  <si>
    <t>Delle dimensioni standard di mercato di circa cm 170x70.</t>
  </si>
  <si>
    <t>14.2.140.2</t>
  </si>
  <si>
    <t>Delle dimensioni standard di mercato di circa cm 160x65.</t>
  </si>
  <si>
    <t>14.2.140.3</t>
  </si>
  <si>
    <t>Delle dimensioni standard di mercato di circa cm 105x70.</t>
  </si>
  <si>
    <t>14.2.150</t>
  </si>
  <si>
    <t>14.2.160.0</t>
  </si>
  <si>
    <t>14.2.160.1</t>
  </si>
  <si>
    <t>Delle dimensioni standard di mercato di circa cm 70x70.</t>
  </si>
  <si>
    <t>14.2.160.2</t>
  </si>
  <si>
    <t>Delle dimensioni standard di mercato di circa cm 80x80.</t>
  </si>
  <si>
    <t>14.2.170.0</t>
  </si>
  <si>
    <t>14.2.170.1</t>
  </si>
  <si>
    <t>14.2.170.2</t>
  </si>
  <si>
    <t>14.2.180.0</t>
  </si>
  <si>
    <t>14.2.180.1</t>
  </si>
  <si>
    <t>Delle dimensioni standard di mercato di circa cm 75x75.</t>
  </si>
  <si>
    <t>14.2.180.2</t>
  </si>
  <si>
    <t>14.2.180.3</t>
  </si>
  <si>
    <t>Delle dimensioni standard di mercato di circa cm 80x80 tipo profondo.</t>
  </si>
  <si>
    <t>14.2.180.4</t>
  </si>
  <si>
    <t>Delle dimensioni standard di mercato di circa cm 80x80 ad angolo con lato curvo.</t>
  </si>
  <si>
    <t>14.2.190.0</t>
  </si>
  <si>
    <t>14.2.190.1</t>
  </si>
  <si>
    <t>Delle dimensioni di circa cm 120x45x20.</t>
  </si>
  <si>
    <t>14.2.190.2</t>
  </si>
  <si>
    <t>Delle dimensioni di circa cm 90x45x20.</t>
  </si>
  <si>
    <t>14.2.200.0</t>
  </si>
  <si>
    <t>14.2.200.1</t>
  </si>
  <si>
    <t>Del tipo posto su mensole in ghisa a ferro smaltato delle dimensioni di circa cm 42x38.</t>
  </si>
  <si>
    <t>14.2.200.2</t>
  </si>
  <si>
    <t>Compenso per il muricciolo di sostegno dello stesso materiale, dell'altezza di circa cm 33.</t>
  </si>
  <si>
    <t>14.2.210.0</t>
  </si>
  <si>
    <t>14.2.210.1</t>
  </si>
  <si>
    <t>In acciaio INOX 18/10 da appoggio con un bacino su mobile, questo compreso, delle dimensioni di circa cm 80x50.</t>
  </si>
  <si>
    <t>14.2.210.2</t>
  </si>
  <si>
    <t>In gres porcellanato (fire-clay) a due bacini più scolapiatti delle dimensioni di circa cm 116x50x22.</t>
  </si>
  <si>
    <t>14.2.210.3</t>
  </si>
  <si>
    <t>In gres porcellanato (fire-clay) a due bacini senza scolapiatti delle dimensioni di circa cm 90x50x22.</t>
  </si>
  <si>
    <t>14.2.210.4</t>
  </si>
  <si>
    <t>In gres porcellanato (fire-clay) ad un bacino più scolapiatti delle dimensioni di circa cm 100x50x22.</t>
  </si>
  <si>
    <t>14.2.210.5</t>
  </si>
  <si>
    <t>In porcellana vetrificata (vitreous-china) a due bacini più scolapiatti delle dimensioni di circa cm 120x50x23.</t>
  </si>
  <si>
    <t>14.2.210.6</t>
  </si>
  <si>
    <t>In acciaio INOX 18/10 da appoggio con un bacino su mobile, questo compreso, delle dimensioni di circa cm 90x50.</t>
  </si>
  <si>
    <t>14.2.210.7</t>
  </si>
  <si>
    <t>In acciaio INOX 18/10 da appoggio con un bacino su mobile, questo compreso, delle dimensioni di circa cm 90x60.</t>
  </si>
  <si>
    <t>14.2.210.8</t>
  </si>
  <si>
    <t>In acciaio INOX 18/10 da appoggio con un bacino su mobile, questo compreso, delle dimensioni di circa cm 100x50.</t>
  </si>
  <si>
    <t>14.2.210.9</t>
  </si>
  <si>
    <t>In acciaio INOX 18/10 da appoggio con un bacino su mobile, questo compreso, delle dimensioni di circa cm 120x60.</t>
  </si>
  <si>
    <t>14.2.210.10</t>
  </si>
  <si>
    <t>In acciaio INOX 18/10 da appoggio con due bacini su mobile, questo compreso, delle dimensioni di circa cm 120x50.</t>
  </si>
  <si>
    <t>14.2.210.11</t>
  </si>
  <si>
    <t>In acciaio INOX 18/10 da appoggio con due bacini su mobile, questo compreso, delle dimensioni di circa cm 120x60.</t>
  </si>
  <si>
    <t>14.2.220.0</t>
  </si>
  <si>
    <t>14.2.220.1</t>
  </si>
  <si>
    <t>Delle dimensioni di circa cm 40x33.</t>
  </si>
  <si>
    <t>14.2.220.2</t>
  </si>
  <si>
    <t>Delle dimensioni di circa cm 43x38.</t>
  </si>
  <si>
    <t>14.2.230</t>
  </si>
  <si>
    <t>14.3.10.0</t>
  </si>
  <si>
    <t>14.3.10.1</t>
  </si>
  <si>
    <t>Portasapone tipo semincasso delle dimensioni di circa cm 7,5x15.</t>
  </si>
  <si>
    <t>14.3.10.2</t>
  </si>
  <si>
    <t>Portasapone tipo semincasso delle dimensioni di circa cm 15x15.</t>
  </si>
  <si>
    <t>14.3.10.3</t>
  </si>
  <si>
    <t>Portabicchiere delle dimensioni di circa cm 15x15.</t>
  </si>
  <si>
    <t>14.3.10.4</t>
  </si>
  <si>
    <t>Portasapone delle dimensioni di circa cm 30x15.</t>
  </si>
  <si>
    <t>14.3.10.5</t>
  </si>
  <si>
    <t>Portacarta delle dimensioni di circa cm 15x15.</t>
  </si>
  <si>
    <t>14.3.10.6</t>
  </si>
  <si>
    <t>Portasciugamani a barra delle dimensioni di circa cm 60.</t>
  </si>
  <si>
    <t>14.3.10.7</t>
  </si>
  <si>
    <t>Portasapone del tipo a fissaggio adesivo delle dimensioni di circa cm 10x9.</t>
  </si>
  <si>
    <t>14.3.10.8</t>
  </si>
  <si>
    <t>Portabicchiere del tipo a fissaggio adesivo delle dimensioni di circa cm 30x9.</t>
  </si>
  <si>
    <t>14.3.10.9</t>
  </si>
  <si>
    <t>Portacarta del tipo a fissaggio adesivo delle dimensioni di circa cm 15x11.</t>
  </si>
  <si>
    <t>14.3.20.0</t>
  </si>
  <si>
    <t>14.3.20.1</t>
  </si>
  <si>
    <t>Maniglione ribaltabile da parete, lunghezza cm 80.</t>
  </si>
  <si>
    <t>14.3.20.2</t>
  </si>
  <si>
    <t>Maniglione fisso orizzontale con o senza angolo, lunghezza max cm 250.</t>
  </si>
  <si>
    <t>14.3.20.3</t>
  </si>
  <si>
    <t>Maniglione fisso orizzontale con o senza angolo, lunghezza max cm 400.</t>
  </si>
  <si>
    <t>14.3.20.4</t>
  </si>
  <si>
    <t>Maniglione fisso verticale, altezza max cm 170.</t>
  </si>
  <si>
    <t>14.3.20.5</t>
  </si>
  <si>
    <t>Specchio reclinabile, dimensioni max cm 70x70.</t>
  </si>
  <si>
    <t>14.3.20.6</t>
  </si>
  <si>
    <t>Sedile ribaltabile.</t>
  </si>
  <si>
    <t>14.3.30.0</t>
  </si>
  <si>
    <t>14.3.30.1</t>
  </si>
  <si>
    <t>Ad azionamento manuale con timer di spegnimento ritardato.</t>
  </si>
  <si>
    <t>14.3.30.2</t>
  </si>
  <si>
    <t>Ad azionamento automatico con sensore di avvicinamento a raggi infrarossi.</t>
  </si>
  <si>
    <t>14.4.10</t>
  </si>
  <si>
    <t>14.4.20</t>
  </si>
  <si>
    <t>14.4.30</t>
  </si>
  <si>
    <t>14.4.40.0</t>
  </si>
  <si>
    <t>14.4.40.1</t>
  </si>
  <si>
    <t>Con braccio a parete per vasca.</t>
  </si>
  <si>
    <t>14.4.40.2</t>
  </si>
  <si>
    <t>Con braccio con soffione rotante per doccia.</t>
  </si>
  <si>
    <t>14.4.40.3</t>
  </si>
  <si>
    <t>Con braccio con soffione non rotante per doccia.</t>
  </si>
  <si>
    <t>14.4.50.0</t>
  </si>
  <si>
    <t>14.4.50.1</t>
  </si>
  <si>
    <t>Scarico con comando a pistone.</t>
  </si>
  <si>
    <t>14.4.50.2</t>
  </si>
  <si>
    <t>Senza scarico.</t>
  </si>
  <si>
    <t>14.4.60.0</t>
  </si>
  <si>
    <t>14.4.60.1</t>
  </si>
  <si>
    <t>14.4.60.2</t>
  </si>
  <si>
    <t>14.4.70.0</t>
  </si>
  <si>
    <t>14.4.70.1</t>
  </si>
  <si>
    <t>14.4.70.2</t>
  </si>
  <si>
    <t>14.4.80.0</t>
  </si>
  <si>
    <t>14.4.80.1</t>
  </si>
  <si>
    <t>14.4.80.2</t>
  </si>
  <si>
    <t>14.4.90.0</t>
  </si>
  <si>
    <t>14.4.90.1</t>
  </si>
  <si>
    <t>14.4.90.2</t>
  </si>
  <si>
    <t>14.4.100.0</t>
  </si>
  <si>
    <t>14.4.100.1</t>
  </si>
  <si>
    <t>Bocca della lunghezza di circa cm 15.</t>
  </si>
  <si>
    <t>14.4.100.2</t>
  </si>
  <si>
    <t>Bocca della lunghezza di circa cm 20.</t>
  </si>
  <si>
    <t>14.4.100.3</t>
  </si>
  <si>
    <t>Bocca della lunghezza di circa cm 25.</t>
  </si>
  <si>
    <t>14.4.110.0</t>
  </si>
  <si>
    <t>14.4.110.1</t>
  </si>
  <si>
    <t>14.4.110.2</t>
  </si>
  <si>
    <t>14.4.110.3</t>
  </si>
  <si>
    <t>14.4.120</t>
  </si>
  <si>
    <t>14.4.130.0</t>
  </si>
  <si>
    <t>14.4.130.1</t>
  </si>
  <si>
    <t>Lunghezza braccio di circa cm 11.</t>
  </si>
  <si>
    <t>14.4.130.2</t>
  </si>
  <si>
    <t>Lunghezza braccio di circa cm 18.</t>
  </si>
  <si>
    <t>14.4.130.3</t>
  </si>
  <si>
    <t>Asta doccia con flessibile da 1,5 m.</t>
  </si>
  <si>
    <t>14.4.140</t>
  </si>
  <si>
    <t>14.4.150</t>
  </si>
  <si>
    <t>14.4.151.0</t>
  </si>
  <si>
    <t>14.4.151.1</t>
  </si>
  <si>
    <t>Miscelatore termostatico esterno.</t>
  </si>
  <si>
    <t>14.4.151.2</t>
  </si>
  <si>
    <t>Doccia con flessibile e supporto.</t>
  </si>
  <si>
    <t>14.4.160.0</t>
  </si>
  <si>
    <t>14.4.160.1</t>
  </si>
  <si>
    <t>Con bocca erogazione fissa.</t>
  </si>
  <si>
    <t>14.4.160.2</t>
  </si>
  <si>
    <t>Con bocca erogazione girevole.</t>
  </si>
  <si>
    <t>14.4.160.3</t>
  </si>
  <si>
    <t>Con leva lunga e bocchello estraibile.</t>
  </si>
  <si>
    <t>14.4.160.4</t>
  </si>
  <si>
    <t>Miscelatore con comando a pedale.</t>
  </si>
  <si>
    <t>14.4.170</t>
  </si>
  <si>
    <t>14.4.180</t>
  </si>
  <si>
    <t>14.4.190</t>
  </si>
  <si>
    <t>14.4.200.0</t>
  </si>
  <si>
    <t>14.4.200.1</t>
  </si>
  <si>
    <t>Gruppo per lavabo.</t>
  </si>
  <si>
    <t>14.4.200.2</t>
  </si>
  <si>
    <t>Gruppo per bidet.</t>
  </si>
  <si>
    <t>14.4.201</t>
  </si>
  <si>
    <t>14.4.202</t>
  </si>
  <si>
    <t>14.5.10.0</t>
  </si>
  <si>
    <t>14.5.10.1</t>
  </si>
  <si>
    <t>Della capacità di 200 litri.</t>
  </si>
  <si>
    <t>14.5.10.2</t>
  </si>
  <si>
    <t>Della capacità di 300 litri.</t>
  </si>
  <si>
    <t>14.5.10.3</t>
  </si>
  <si>
    <t>Della capacità di 400 litri.</t>
  </si>
  <si>
    <t>14.5.10.4</t>
  </si>
  <si>
    <t>Della capacità di 600 litri.</t>
  </si>
  <si>
    <t>14.5.10.5</t>
  </si>
  <si>
    <t>Della capacità di 800 litri.</t>
  </si>
  <si>
    <t>14.5.10.6</t>
  </si>
  <si>
    <t>Della capacità di 1000 litri.</t>
  </si>
  <si>
    <t>14.5.10.7</t>
  </si>
  <si>
    <t>Della capacità di 1500 litri.</t>
  </si>
  <si>
    <t>14.5.10.8</t>
  </si>
  <si>
    <t>Della capacità di 2000 litri.</t>
  </si>
  <si>
    <t>14.5.10.9</t>
  </si>
  <si>
    <t>Della capacità di 2500 litri.</t>
  </si>
  <si>
    <t>14.5.10.10</t>
  </si>
  <si>
    <t>Della capacità di 3000 litri.</t>
  </si>
  <si>
    <t>14.5.10.11</t>
  </si>
  <si>
    <t>Della capacità di 4000 litri.</t>
  </si>
  <si>
    <t>14.5.10.12</t>
  </si>
  <si>
    <t>Della capacità di 5000 litri.</t>
  </si>
  <si>
    <t>14.5.10.13</t>
  </si>
  <si>
    <t>Della capacità di 6000 litri.</t>
  </si>
  <si>
    <t>14.5.10.14</t>
  </si>
  <si>
    <t>Della capacità di 8000 litri.</t>
  </si>
  <si>
    <t>14.5.10.15</t>
  </si>
  <si>
    <t>Della capacità di 10000 litri.</t>
  </si>
  <si>
    <t>14.5.20.0</t>
  </si>
  <si>
    <t>14.5.20.1</t>
  </si>
  <si>
    <t>Cilindro Verticale C = 100.</t>
  </si>
  <si>
    <t>14.5.20.2</t>
  </si>
  <si>
    <t>14.5.20.3</t>
  </si>
  <si>
    <t>14.5.20.4</t>
  </si>
  <si>
    <t>14.5.20.5</t>
  </si>
  <si>
    <t>14.5.20.6</t>
  </si>
  <si>
    <t>14.5.20.7</t>
  </si>
  <si>
    <t>Cilindro Verticale C = 1300.</t>
  </si>
  <si>
    <t>14.5.20.8</t>
  </si>
  <si>
    <t>14.5.20.9</t>
  </si>
  <si>
    <t>14.5.20.10</t>
  </si>
  <si>
    <t>Cilindro Orizzontale C = 300.</t>
  </si>
  <si>
    <t>14.5.20.11</t>
  </si>
  <si>
    <t>Cilindro Orizzontale C = 500.</t>
  </si>
  <si>
    <t>14.5.20.12</t>
  </si>
  <si>
    <t>Cilindro Orizzontale C = 1000.</t>
  </si>
  <si>
    <t>14.5.20.13</t>
  </si>
  <si>
    <t>Cilindro Orizzontale C = 1500.</t>
  </si>
  <si>
    <t>14.5.20.14</t>
  </si>
  <si>
    <t>Cilindro Orizzontale C = 2000.</t>
  </si>
  <si>
    <t>14.5.20.15</t>
  </si>
  <si>
    <t>Cilindro Orizzontale C = 3000.</t>
  </si>
  <si>
    <t>14.5.20.16</t>
  </si>
  <si>
    <t>Cilindro Orizzontale C = 5000.</t>
  </si>
  <si>
    <t>14.5.20.17</t>
  </si>
  <si>
    <t>Base rettangolare C = 200.</t>
  </si>
  <si>
    <t>14.5.20.18</t>
  </si>
  <si>
    <t>Base rettangolare C = 300.</t>
  </si>
  <si>
    <t>14.5.20.19</t>
  </si>
  <si>
    <t>Base rettangolare C = 500.</t>
  </si>
  <si>
    <t>14.5.20.20</t>
  </si>
  <si>
    <t>Base Rettangolare C = 1000.</t>
  </si>
  <si>
    <t>14.5.30.0</t>
  </si>
  <si>
    <t>14.5.30.1</t>
  </si>
  <si>
    <t>C = 300 D x H = 0,55 x 1,37.</t>
  </si>
  <si>
    <t>14.5.30.2</t>
  </si>
  <si>
    <t>C = 500 D x H = 0,65 x 1,60.</t>
  </si>
  <si>
    <t>14.5.30.3</t>
  </si>
  <si>
    <t>C = 750 D x H = 0,75 x 1,92.</t>
  </si>
  <si>
    <t>14.5.30.4</t>
  </si>
  <si>
    <t>C = 1000 D x H = 0,85 x 1,92.</t>
  </si>
  <si>
    <t>14.5.30.5</t>
  </si>
  <si>
    <t>C = 1500 D x H = 1,10 x 1,72.</t>
  </si>
  <si>
    <t>14.5.30.6</t>
  </si>
  <si>
    <t>C = 2000 D x H = 1,20 x 1,93.</t>
  </si>
  <si>
    <t>14.5.30.7</t>
  </si>
  <si>
    <t>C = 3000 D x H = 1,25 x 2,45.</t>
  </si>
  <si>
    <t>14.5.30.8</t>
  </si>
  <si>
    <t>C = 5000 D x H = 1,70 x 2,61.</t>
  </si>
  <si>
    <t>14.5.30.9</t>
  </si>
  <si>
    <t>C = 7500 D x H = 1,70 x 3,73.</t>
  </si>
  <si>
    <t>14.5.30.10</t>
  </si>
  <si>
    <t>C = 10000 D x H = 1,70 x 4,73.</t>
  </si>
  <si>
    <t>14.5.40.0</t>
  </si>
  <si>
    <t>14.5.40.1</t>
  </si>
  <si>
    <t>14.5.40.2</t>
  </si>
  <si>
    <t>14.5.40.3</t>
  </si>
  <si>
    <t>14.5.40.4</t>
  </si>
  <si>
    <t>14.5.40.5</t>
  </si>
  <si>
    <t>14.5.40.6</t>
  </si>
  <si>
    <t>14.5.40.7</t>
  </si>
  <si>
    <t>14.5.40.8</t>
  </si>
  <si>
    <t>14.5.40.9</t>
  </si>
  <si>
    <t>14.5.40.10</t>
  </si>
  <si>
    <t>14.5.50.0</t>
  </si>
  <si>
    <t>14.5.50.1</t>
  </si>
  <si>
    <t>C = 300 D x H = 0,65 x 1,15.</t>
  </si>
  <si>
    <t>14.5.50.2</t>
  </si>
  <si>
    <t>C = 500 D x H = 0,65 x 1,65.</t>
  </si>
  <si>
    <t>14.5.50.3</t>
  </si>
  <si>
    <t>C = 750 D x H = 0,75 x 1,95.</t>
  </si>
  <si>
    <t>14.5.50.4</t>
  </si>
  <si>
    <t>C = 1000 D x H = 0,85 x 1,95.</t>
  </si>
  <si>
    <t>14.5.50.5</t>
  </si>
  <si>
    <t>C = 1500 D x H = 1,10 x 1,70.</t>
  </si>
  <si>
    <t>14.5.50.6</t>
  </si>
  <si>
    <t>C = 2000 D x H = 1,10 x 2,45.</t>
  </si>
  <si>
    <t>14.5.50.7</t>
  </si>
  <si>
    <t>14.5.60.0</t>
  </si>
  <si>
    <t>14.5.60.1</t>
  </si>
  <si>
    <t>14.5.60.2</t>
  </si>
  <si>
    <t>15.1.1</t>
  </si>
  <si>
    <t>15.1.2</t>
  </si>
  <si>
    <t>15.1.3.0</t>
  </si>
  <si>
    <t>15.1.3.1</t>
  </si>
  <si>
    <t>Per punto luce</t>
  </si>
  <si>
    <t>15.1.3.2</t>
  </si>
  <si>
    <t>Per punto di comando</t>
  </si>
  <si>
    <t>15.1.4.0</t>
  </si>
  <si>
    <t>15.1.4.1</t>
  </si>
  <si>
    <t>15.1.4.2</t>
  </si>
  <si>
    <t>15.1.5.0</t>
  </si>
  <si>
    <t>15.1.5.1</t>
  </si>
  <si>
    <t>15.1.5.2</t>
  </si>
  <si>
    <t>15.1.6.0</t>
  </si>
  <si>
    <t>15.1.6.1</t>
  </si>
  <si>
    <t>In tubazione in PVC IP4X</t>
  </si>
  <si>
    <t>15.1.6.2</t>
  </si>
  <si>
    <t>In tubazione in PVC IP55</t>
  </si>
  <si>
    <t>15.1.6.3</t>
  </si>
  <si>
    <t>In tubazione in PVC IP 55 (Halogen Free EN 502167-2-2)</t>
  </si>
  <si>
    <t>15.1.6.4</t>
  </si>
  <si>
    <t>In tubazione in acciaio IP55</t>
  </si>
  <si>
    <t>15.1.7.0</t>
  </si>
  <si>
    <t>15.1.7.1</t>
  </si>
  <si>
    <t>15.1.7.2</t>
  </si>
  <si>
    <t>15.1.7.3</t>
  </si>
  <si>
    <t>15.1.7.4</t>
  </si>
  <si>
    <t>15.1.12.0</t>
  </si>
  <si>
    <t>15.1.12.1</t>
  </si>
  <si>
    <t>Per punto luce senza conduttore di protezione</t>
  </si>
  <si>
    <t>15.1.12.2</t>
  </si>
  <si>
    <t>Per punto luce con conduttore di protezione</t>
  </si>
  <si>
    <t>15.1.13.0</t>
  </si>
  <si>
    <t>15.1.13.1</t>
  </si>
  <si>
    <t>15.1.13.2</t>
  </si>
  <si>
    <t>15.1.14.0</t>
  </si>
  <si>
    <t>15.1.14.1</t>
  </si>
  <si>
    <t>15.1.14.2</t>
  </si>
  <si>
    <t>15.1.15.0</t>
  </si>
  <si>
    <t>15.1.15.1</t>
  </si>
  <si>
    <t>15.1.15.2</t>
  </si>
  <si>
    <t>Per punto di comando aggiuntivo</t>
  </si>
  <si>
    <t>15.1.16.0</t>
  </si>
  <si>
    <t>15.1.16.1</t>
  </si>
  <si>
    <t>15.1.16.2</t>
  </si>
  <si>
    <t>Per punto di comando aggiuntivo sulla stessa scatola</t>
  </si>
  <si>
    <t>15.1.31.0</t>
  </si>
  <si>
    <t>15.1.31.1</t>
  </si>
  <si>
    <t>Punto luce senza conduttore di protezione con cavo N07V-K su tubazione in pvc IP55</t>
  </si>
  <si>
    <t>15.1.31.2</t>
  </si>
  <si>
    <t>Punto luce con conduttore di protezione con cavo N07V-K su tubazione in pvc IP55</t>
  </si>
  <si>
    <t>15.1.31.3</t>
  </si>
  <si>
    <t>Punto luce con conduttore di protezione con cavo N07V-K su tubazione in acciaio IP55</t>
  </si>
  <si>
    <t>15.1.31.4</t>
  </si>
  <si>
    <t>Punto luce senza conduttore di protezione con cavo N07G9-K su tubazione pvc IP55 (Hal.Free EN50267-2-2)</t>
  </si>
  <si>
    <t>15.1.31.5</t>
  </si>
  <si>
    <t>Punto luce con conduttore di protezione con cavo N07G9-K su tubazione pvc IP55 (Hal.Free EN50267-2-2)</t>
  </si>
  <si>
    <t>15.1.31.6</t>
  </si>
  <si>
    <t>15.1.31.7</t>
  </si>
  <si>
    <t>Compenso aggiuntivo per posa superiore a 3,50 fino a 8m</t>
  </si>
  <si>
    <t>15.1.31.8</t>
  </si>
  <si>
    <t>Compenso aggiuntivo per posa superiore a 8m</t>
  </si>
  <si>
    <t>15.1.32.0</t>
  </si>
  <si>
    <t>15.1.32.1</t>
  </si>
  <si>
    <t>Punto luce senza conduttore di protezione con cavo FG7OR</t>
  </si>
  <si>
    <t>15.1.32.2</t>
  </si>
  <si>
    <t>Punto luce con conduttore di protezione con cavo FG7OR</t>
  </si>
  <si>
    <t>15.1.32.3</t>
  </si>
  <si>
    <t>Punto luce senza conduttore di protezione con cavo FROR</t>
  </si>
  <si>
    <t>15.1.32.4</t>
  </si>
  <si>
    <t>Punto luce con conduttore di protezione con cavo FROR</t>
  </si>
  <si>
    <t>15.1.32.5</t>
  </si>
  <si>
    <t>Punto luce senza conduttore di protezione con cavo FG7(O)M1 a bassissima emissione di fumi e gas tossici</t>
  </si>
  <si>
    <t>15.1.32.6</t>
  </si>
  <si>
    <t>Punto luce con conduttore di protezione con cavo FG7(O)M1 a bassissima emissione di fumi e gas tossici</t>
  </si>
  <si>
    <t>15.1.32.7</t>
  </si>
  <si>
    <t>Punto luce senza conduttore di protezione con cavo FTG10(O)M1 resistente al fuoco</t>
  </si>
  <si>
    <t>15.1.32.8</t>
  </si>
  <si>
    <t xml:space="preserve">Punto luce con conduttore di protezione con cavo FTG10(O)M1 resistente al fuoco </t>
  </si>
  <si>
    <t>15.1.32.9</t>
  </si>
  <si>
    <t>Compenso aggiuntivo per la posa su tubazione in pvc</t>
  </si>
  <si>
    <t>15.1.32.10</t>
  </si>
  <si>
    <t>Compenso aggiuntivo per la posa su tubazione in pvc (Hal.Free EN50267-2-2)</t>
  </si>
  <si>
    <t>15.1.32.11</t>
  </si>
  <si>
    <t>Compenso aggiuntivo per la posa su tubazione in acciaio</t>
  </si>
  <si>
    <t>15.1.32.12</t>
  </si>
  <si>
    <t>15.1.32.13</t>
  </si>
  <si>
    <t>15.1.41.0</t>
  </si>
  <si>
    <t>15.1.41.1</t>
  </si>
  <si>
    <t>Punto luce comandato direttamente. dal quadro o derivato (semplice).</t>
  </si>
  <si>
    <t>15.1.41.2</t>
  </si>
  <si>
    <t>Punto di comando (interruttore, pulsante, deviatore etc.).</t>
  </si>
  <si>
    <t>15.1.70.0</t>
  </si>
  <si>
    <t>15.1.70.1</t>
  </si>
  <si>
    <t>Per punto luce.</t>
  </si>
  <si>
    <t>15.1.70.2</t>
  </si>
  <si>
    <t>Per punto di comando (interruttore, deviatore, etc.)</t>
  </si>
  <si>
    <t>15.1.70.3</t>
  </si>
  <si>
    <t>Incremento per sostituzione scatola portafrutto incassata.</t>
  </si>
  <si>
    <t>15.1.70.4</t>
  </si>
  <si>
    <t>Incremento per sostituzione scatola portafrutto installata in vista.</t>
  </si>
  <si>
    <t>15.1.80.0</t>
  </si>
  <si>
    <t>15.1.80.1</t>
  </si>
  <si>
    <t>Per placca in tecnopolimero doppio guscio fino a 3 moduli.</t>
  </si>
  <si>
    <t>15.1.80.2</t>
  </si>
  <si>
    <t>Per placca in tecnopolimero doppio guscio a 4 moduli.</t>
  </si>
  <si>
    <t>15.1.80.3</t>
  </si>
  <si>
    <t>Per placca in tecnopolimero doppio guscio fino a 6 moduli.</t>
  </si>
  <si>
    <t>15.1.80.4</t>
  </si>
  <si>
    <t>Per placca in pressofusione con verniciatura a smalto o metallizzata fino a 3 moduli.</t>
  </si>
  <si>
    <t>15.1.80.5</t>
  </si>
  <si>
    <t>Per placca in pressofusione con verniciatura a smalto o metallizzata a 4 moduli.</t>
  </si>
  <si>
    <t>15.1.80.6</t>
  </si>
  <si>
    <t>Per placca in pressofusione con verniciatura a smalto o metallizzata fino a 6 moduli.</t>
  </si>
  <si>
    <t>15.1.90.0</t>
  </si>
  <si>
    <t>15.1.90.1</t>
  </si>
  <si>
    <t>Per placca fino a 3 moduli.</t>
  </si>
  <si>
    <t>15.1.90.2</t>
  </si>
  <si>
    <t>Per placca fino a 4 moduli.</t>
  </si>
  <si>
    <t>15.1.90.3</t>
  </si>
  <si>
    <t>Per placca fino a 6 moduli.</t>
  </si>
  <si>
    <t>15.1.100.0</t>
  </si>
  <si>
    <t>15.1.100.1</t>
  </si>
  <si>
    <t>Con comando locale a rotazione</t>
  </si>
  <si>
    <t>15.1.100.2</t>
  </si>
  <si>
    <t>Con comando locale a rotazione e pulsante</t>
  </si>
  <si>
    <t>15.1.100.3</t>
  </si>
  <si>
    <t>Con comando a pulsante</t>
  </si>
  <si>
    <t>15.1.110</t>
  </si>
  <si>
    <t>15.1.120.0</t>
  </si>
  <si>
    <t>15.1.120.1</t>
  </si>
  <si>
    <t>Ad un polo</t>
  </si>
  <si>
    <t>15.1.120.2</t>
  </si>
  <si>
    <t>A due poli</t>
  </si>
  <si>
    <t>15.1.130.0</t>
  </si>
  <si>
    <t>15.1.130.1</t>
  </si>
  <si>
    <t>Ad un canale con regolatore elettronico di luminosità.</t>
  </si>
  <si>
    <t>15.1.130.2</t>
  </si>
  <si>
    <t>Ad un canale con uscita a relè</t>
  </si>
  <si>
    <t>15.1.130.3</t>
  </si>
  <si>
    <t>A due canali con uscita a relè</t>
  </si>
  <si>
    <t>15.1.130.4</t>
  </si>
  <si>
    <t>Compenso per telecomando portatile a raggi infrarossi, minimo 4 canali, completo di batteria, di accessori e di programmazione.</t>
  </si>
  <si>
    <t>15.2.1</t>
  </si>
  <si>
    <t>15.2.2</t>
  </si>
  <si>
    <t>15.2.3</t>
  </si>
  <si>
    <t>15.2.4</t>
  </si>
  <si>
    <t>15.2.5.0</t>
  </si>
  <si>
    <t>15.2.5.1</t>
  </si>
  <si>
    <t>In tubazione in pvc IP4X</t>
  </si>
  <si>
    <t>15.2.5.2</t>
  </si>
  <si>
    <t>In tubazione in pvc IP55</t>
  </si>
  <si>
    <t>15.2.5.3</t>
  </si>
  <si>
    <t>In tubazione in pvc IP55 (halogen free EN 502167-2-2)</t>
  </si>
  <si>
    <t>15.2.5.4</t>
  </si>
  <si>
    <t>15.2.21.0</t>
  </si>
  <si>
    <t>15.2.21.1</t>
  </si>
  <si>
    <t>Per allaccio monofase con carico max 16A</t>
  </si>
  <si>
    <t>15.2.21.2</t>
  </si>
  <si>
    <t>Per allaccio trifase con carico max 16A</t>
  </si>
  <si>
    <t>15.2.21.3</t>
  </si>
  <si>
    <t xml:space="preserve">Per allaccio monofase con carico max 32A  </t>
  </si>
  <si>
    <t>15.2.21.4</t>
  </si>
  <si>
    <t>Per allaccio trifase con carico max 32A</t>
  </si>
  <si>
    <t>15.2.22.0</t>
  </si>
  <si>
    <t>15.2.22.1</t>
  </si>
  <si>
    <t>15.2.22.2</t>
  </si>
  <si>
    <t>15.2.22.3</t>
  </si>
  <si>
    <t>15.2.22.4</t>
  </si>
  <si>
    <t>15.2.23.0</t>
  </si>
  <si>
    <t>15.2.23.1</t>
  </si>
  <si>
    <t xml:space="preserve"> Per allaccio monofase con carico max 16A</t>
  </si>
  <si>
    <t>15.2.23.2</t>
  </si>
  <si>
    <t>15.2.23.3</t>
  </si>
  <si>
    <t>15.2.23.4</t>
  </si>
  <si>
    <t>15.2.31.0</t>
  </si>
  <si>
    <t>15.2.31.1</t>
  </si>
  <si>
    <t>Per allaccio monofase con carico max 16A con cavo N07V-K su tubazione in pvc</t>
  </si>
  <si>
    <t>15.2.31.2</t>
  </si>
  <si>
    <t>Per allaccio monofase con carico max 16A con cavo N07G9-K su tubazione in pvc Halogen Free EN 502167-2-2</t>
  </si>
  <si>
    <t>15.2.31.3</t>
  </si>
  <si>
    <t>Per allaccio monofase con carico max 16A con cavo N07V-K su tubazione in acciaio</t>
  </si>
  <si>
    <t>15.2.31.4</t>
  </si>
  <si>
    <t>Per allaccio monofase con carico max 16A con cavo N07G9-K su tubazione in acciaio</t>
  </si>
  <si>
    <t>15.2.31.5</t>
  </si>
  <si>
    <t>Per allaccio trifase con carico max 16A con cavo N07V-K su tubazione in pvc</t>
  </si>
  <si>
    <t>15.2.31.6</t>
  </si>
  <si>
    <t>Per allaccio trifase con carico max 16A con cavo N07G9-K su tubazione in pvc Halogen Free EN 502167-2-2</t>
  </si>
  <si>
    <t>15.2.31.7</t>
  </si>
  <si>
    <t>Per allaccio trifase con carico max 16A con cavo N07V-K su tubazione in acciaio</t>
  </si>
  <si>
    <t>15.2.31.8</t>
  </si>
  <si>
    <t>Per allaccio trifase con carico max 16A con cavo N07G9-K su tubazione in acciaio</t>
  </si>
  <si>
    <t>15.2.31.9</t>
  </si>
  <si>
    <t>Per allaccio monofase con carico max 32A con cavo N07V-K su tubazione in pvc</t>
  </si>
  <si>
    <t>15.2.31.10</t>
  </si>
  <si>
    <t>Per allaccio monofase con carico max 32A con cavo N07G9-K su tubazione in pvc Halogen Free EN 502167-2-2</t>
  </si>
  <si>
    <t>15.2.31.11</t>
  </si>
  <si>
    <t>Per allaccio monofase con carico max 32A con cavo N07V-K su tubazione in acciaio</t>
  </si>
  <si>
    <t>15.2.31.12</t>
  </si>
  <si>
    <t>Per allaccio monofase con carico max 32A con cavo N07G9-K su tubazione in acciaio</t>
  </si>
  <si>
    <t>15.2.31.13</t>
  </si>
  <si>
    <t>Per allaccio trifase con carico max 32A con cavo N07V-K su tubazione in pvc</t>
  </si>
  <si>
    <t>15.2.31.14</t>
  </si>
  <si>
    <t>Per allaccio trifase con carico max 32A con cavo N07G9-K su tubazione in pvc Halogen Free EN 502167-2-2</t>
  </si>
  <si>
    <t>15.2.31.15</t>
  </si>
  <si>
    <t>Per allaccio trifase con carico max 32A con cavo N07V-K su tubazione in acciaio</t>
  </si>
  <si>
    <t>15.2.31.16</t>
  </si>
  <si>
    <t>Per allaccio trifase con carico max 32A con cavo N07G9-K su tubazione in acciaio</t>
  </si>
  <si>
    <t>15.2.31.17</t>
  </si>
  <si>
    <t>Per allaccio trifase con carico max 63A con cavo N07V-K su tubazione in pvc</t>
  </si>
  <si>
    <t>15.2.31.18</t>
  </si>
  <si>
    <t>Per allaccio trifase con carico max 63A con cavo N07G9-K su tubazione in pvc Halogen Free EN 502167-2-2</t>
  </si>
  <si>
    <t>15.2.31.19</t>
  </si>
  <si>
    <t>Per allaccio trifase con carico max 63 con cavo N07V-K su tubazione in acciaio</t>
  </si>
  <si>
    <t>15.2.31.20</t>
  </si>
  <si>
    <t>Per allaccio trifase con carico max 63A con cavo N07G9-K su tubazione in acciaio</t>
  </si>
  <si>
    <t>15.2.32.0</t>
  </si>
  <si>
    <t>15.2.32.1</t>
  </si>
  <si>
    <t>Per allaccio monofase con carico max 16A con cavo FG7OR.</t>
  </si>
  <si>
    <t>15.2.32.2</t>
  </si>
  <si>
    <t>Per allaccio monofase con carico max 16A con cavo FG7(O)M1.</t>
  </si>
  <si>
    <t>15.2.32.3</t>
  </si>
  <si>
    <t>Per allaccio monofase con carico max 16A con cavo FTG10(O)M1.</t>
  </si>
  <si>
    <t>15.2.32.4</t>
  </si>
  <si>
    <t>Per allaccio trifase con carico max 16A con cavo FG7OR.</t>
  </si>
  <si>
    <t>15.2.32.5</t>
  </si>
  <si>
    <t>Per allaccio trifase con carico max 16A con cavo FG7(O)M1.</t>
  </si>
  <si>
    <t>15.2.32.6</t>
  </si>
  <si>
    <t>Per allaccio trifase con carico max 16A con cavo FTG10(O)M1</t>
  </si>
  <si>
    <t>15.2.32.7</t>
  </si>
  <si>
    <t>Per allaccio monofase con carico max 32A con cavo FG7OR.</t>
  </si>
  <si>
    <t>15.2.32.8</t>
  </si>
  <si>
    <t>Per allaccio monofase con carico max 32A con cavo FG7(O)M1.</t>
  </si>
  <si>
    <t>15.2.32.9</t>
  </si>
  <si>
    <t>Per allaccio monofase con carico max 32A con cavo FTG10(O)M1.</t>
  </si>
  <si>
    <t>15.2.32.10</t>
  </si>
  <si>
    <t>Per allaccio trifase con carico max 32A con cavo FG7OR</t>
  </si>
  <si>
    <t>15.2.32.11</t>
  </si>
  <si>
    <t>Per allaccio trifase con carico max 32A con cavo FG7(O)M1</t>
  </si>
  <si>
    <t>15.2.32.12</t>
  </si>
  <si>
    <t>Per allaccio trifase con carico max 32A con cavo FTG10(O)M1.</t>
  </si>
  <si>
    <t>15.2.32.13</t>
  </si>
  <si>
    <t>Per allaccio trifase con carico max 63A con cavo FG7OR.</t>
  </si>
  <si>
    <t>15.2.32.14</t>
  </si>
  <si>
    <t>Per allaccio trifase con carico max 63A con cavo FG7(O)M1.</t>
  </si>
  <si>
    <t>15.2.32.15</t>
  </si>
  <si>
    <t xml:space="preserve">Per allaccio trifase con carico max 63A con cavo FTG10(O)M1. </t>
  </si>
  <si>
    <t>15.2.32.16</t>
  </si>
  <si>
    <t>Compenso aggiuntivo per la tubazione in pvc per carichi fino a 32A.</t>
  </si>
  <si>
    <t>15.2.32.17</t>
  </si>
  <si>
    <t>Compenso aggiuntivo per la tubazione in pvc Halogen Free (EN 50267-2-2) per carichi fino a 32A.</t>
  </si>
  <si>
    <t>15.2.32.18</t>
  </si>
  <si>
    <t>Compenso aggiuntivo per la tubazione in acciaio per carichi fino a 32A</t>
  </si>
  <si>
    <t>15.2.32.19</t>
  </si>
  <si>
    <t>Compenso aggiuntivo per la tubazione in pvc per carichi fino a 63A</t>
  </si>
  <si>
    <t>15.2.32.20</t>
  </si>
  <si>
    <t>Compenso aggiuntivo per la tubazione in pvc Halogen Free( EN 50267-2-2) per carichi fino a 63A</t>
  </si>
  <si>
    <t>15.2.32.21</t>
  </si>
  <si>
    <t>Compenso aggiuntivo per la tubazione in acciaio per carichi fino a 63A.</t>
  </si>
  <si>
    <t>15.2.41.0</t>
  </si>
  <si>
    <t>15.2.41.1</t>
  </si>
  <si>
    <t>Punto presa 2P+T 10A o 16A o 10/16A.</t>
  </si>
  <si>
    <t>15.2.41.2</t>
  </si>
  <si>
    <t>Presa elettrica aggiuntiva sulla stessa scatola 2P+T 10A o 16A o 10/16A.</t>
  </si>
  <si>
    <t>15.2.41.3</t>
  </si>
  <si>
    <t>Punto presa elettrica 2P+T 10/16A + UNEL.</t>
  </si>
  <si>
    <t>15.2.41.4</t>
  </si>
  <si>
    <t>Presa elettrica aggiuntiva sulla stessa scatola 2P+T 10/16A + UNEL.</t>
  </si>
  <si>
    <t>15.2.42</t>
  </si>
  <si>
    <t>15.2.43</t>
  </si>
  <si>
    <t>15.2.70.0</t>
  </si>
  <si>
    <t>15.2.70.1</t>
  </si>
  <si>
    <t>Per presa da frutto 2P+T 10A (P11) o 16A (P17) o 10/16A (P11/17)</t>
  </si>
  <si>
    <t>15.2.70.2</t>
  </si>
  <si>
    <t>Per presa da frutto 2P+T 16A tipo UNEL P30 o P30/17</t>
  </si>
  <si>
    <t>15.2.70.3</t>
  </si>
  <si>
    <t>Per ogni frutto in più sulla stessa scatola tipo P11 o P17 o P11/17.</t>
  </si>
  <si>
    <t>15.2.70.4</t>
  </si>
  <si>
    <t>Per ogni frutto in più sulla stessa scatola tipo UNEL P30 o P30/17.</t>
  </si>
  <si>
    <t>15.2.70.5</t>
  </si>
  <si>
    <t>Per allaccio elettrico monofase escluso il collegamento all'apparecchio.</t>
  </si>
  <si>
    <t>15.2.70.6</t>
  </si>
  <si>
    <t>Per allaccio elettrico trifase escluso il collegamento all'apparecchio.</t>
  </si>
  <si>
    <t>15.2.70.7</t>
  </si>
  <si>
    <t>Per allaccio ventilconvettore, caldaia murale o termostato, incluso il collegamento all'apparecchio.</t>
  </si>
  <si>
    <t>15.2.70.8</t>
  </si>
  <si>
    <t>15.2.70.9</t>
  </si>
  <si>
    <t>15.2.80.0</t>
  </si>
  <si>
    <t>15.2.80.1</t>
  </si>
  <si>
    <t>Bipolare.</t>
  </si>
  <si>
    <t>15.2.80.2</t>
  </si>
  <si>
    <t>Bipolare + fusibile.</t>
  </si>
  <si>
    <t>15.2.80.3</t>
  </si>
  <si>
    <t>Magnetotermico Unipolare+Neutro apribile In: da 6 a 16A.</t>
  </si>
  <si>
    <t>15.2.80.4</t>
  </si>
  <si>
    <t>Differenziale magnetotermico Unipolare+Neutro apribile Idn: 6, 10, 30 mA classe AC - In: da 6 a 16A.</t>
  </si>
  <si>
    <t>15.2.80.5</t>
  </si>
  <si>
    <t>Blocco differenziale con Idn: 6, 10, 30 mA classe A, In: 16A, accoppiabile ad interruttore megnetotermico.</t>
  </si>
  <si>
    <t>15.2.100.0</t>
  </si>
  <si>
    <t>15.2.100.1</t>
  </si>
  <si>
    <t>Presa semplice 2P+T 16A IP44.</t>
  </si>
  <si>
    <t>15.2.100.2</t>
  </si>
  <si>
    <t>Presa semplice 2P+T 16A IP67.</t>
  </si>
  <si>
    <t>15.2.100.3</t>
  </si>
  <si>
    <t>Presa con interruttore di blocco 2P+T 16A IP44.</t>
  </si>
  <si>
    <t>15.2.100.4</t>
  </si>
  <si>
    <t>Presa con interruttore di blocco 2P+T 16A IP55.</t>
  </si>
  <si>
    <t>15.2.100.5</t>
  </si>
  <si>
    <t>Presa con interruttore di blocco e fusibili 2P+T 16A IP55.</t>
  </si>
  <si>
    <t>15.2.100.6</t>
  </si>
  <si>
    <t>Presa semplice 2P+T 32A IP44.</t>
  </si>
  <si>
    <t>15.2.100.7</t>
  </si>
  <si>
    <t>Presa semplice 2P+T 32A IP67.</t>
  </si>
  <si>
    <t>15.2.100.8</t>
  </si>
  <si>
    <t>Presa con interruttore di blocco 2P+T 32A IP44.</t>
  </si>
  <si>
    <t>15.2.100.9</t>
  </si>
  <si>
    <t>Presa con interruttore di blocco 2P+T 32A IP55.</t>
  </si>
  <si>
    <t>15.2.100.10</t>
  </si>
  <si>
    <t>Presa con interruttore di blocco e fusibili 2P+T 32A IP55.</t>
  </si>
  <si>
    <t>15.2.100.11</t>
  </si>
  <si>
    <t>Presa semplice 3P+T 16A IP44.</t>
  </si>
  <si>
    <t>15.2.100.12</t>
  </si>
  <si>
    <t>Presa semplice 3P+T 16A IP67.</t>
  </si>
  <si>
    <t>15.2.100.13</t>
  </si>
  <si>
    <t>Presa con interruttore di blocco 3P+T 16A IP44.</t>
  </si>
  <si>
    <t>15.2.100.14</t>
  </si>
  <si>
    <t>Presa con interruttore di blocco 3P+T 16A IP55.</t>
  </si>
  <si>
    <t>15.2.100.15</t>
  </si>
  <si>
    <t>Presa con interruttore di blocco e fusibili 3P+T 16A IP55.</t>
  </si>
  <si>
    <t>15.2.100.16</t>
  </si>
  <si>
    <t>Presa semplice 3P+T 32A IP44.</t>
  </si>
  <si>
    <t>15.2.100.17</t>
  </si>
  <si>
    <t>Presa semplice 3P+T 32A IP67.</t>
  </si>
  <si>
    <t>15.2.100.18</t>
  </si>
  <si>
    <t>Presa con interruttore di blocco 3P+T 32A IP44.</t>
  </si>
  <si>
    <t>15.2.100.19</t>
  </si>
  <si>
    <t>Presa con interruttore di blocco 3P+T 32A IP55.</t>
  </si>
  <si>
    <t>15.2.100.20</t>
  </si>
  <si>
    <t>Presa con interruttore di blocco e fusibili 3P+T 32A IP55.</t>
  </si>
  <si>
    <t>15.2.100.21</t>
  </si>
  <si>
    <t>Presa con interruttore di blocco e fusibili 3P+T 63A IP55.</t>
  </si>
  <si>
    <t>15.2.100.22</t>
  </si>
  <si>
    <t>15.2.100.23</t>
  </si>
  <si>
    <t>Presa semplice 3P+N+T 16A IP67.</t>
  </si>
  <si>
    <t>15.2.100.24</t>
  </si>
  <si>
    <t>Presa con interruttore di blocco 3P+N+T 16A IP44.</t>
  </si>
  <si>
    <t>15.2.100.25</t>
  </si>
  <si>
    <t>Presa con interruttore di blocco 3P+N+T 16A IP55.</t>
  </si>
  <si>
    <t>15.2.100.26</t>
  </si>
  <si>
    <t>Presa con interruttore di blocco e fusibili 3P+N+T 16A IP55.</t>
  </si>
  <si>
    <t>15.2.100.27</t>
  </si>
  <si>
    <t>Presa semplice 3P+N+T 32A IP44.</t>
  </si>
  <si>
    <t>15.2.100.28</t>
  </si>
  <si>
    <t>Presa semplice 3P+N+T 32A IP67.</t>
  </si>
  <si>
    <t>15.2.100.29</t>
  </si>
  <si>
    <t>Presa con interruttore di blocco 3P+N+T 32A IP44.</t>
  </si>
  <si>
    <t>15.2.100.30</t>
  </si>
  <si>
    <t>Presa con interruttore di blocco 3P+N+T 32A IP55.</t>
  </si>
  <si>
    <t>15.2.100.31</t>
  </si>
  <si>
    <t>Presa con interruttore di blocco e fusibili 3P+N+T 32A IP55.</t>
  </si>
  <si>
    <t>15.2.100.32</t>
  </si>
  <si>
    <t>Presa con interruttore di blocco e fusibili 3P+N+T 63A IP55.</t>
  </si>
  <si>
    <t>15.2.100.33</t>
  </si>
  <si>
    <t>Presa con trasformatore di sicurezza (SELV - min. 140VA) 2P 16A con fusibili.</t>
  </si>
  <si>
    <t>15.2.100.34</t>
  </si>
  <si>
    <t>Contenitore per formazioni multiple di prese CEE con interruttore di blocco, predisposto per installazione di dispositivi di protezione modulari DIN, con grado di protezione minimo IP55. Da applicare come incremento per ogni presa del gruppo.</t>
  </si>
  <si>
    <t>15.2.100.35</t>
  </si>
  <si>
    <t>Contenitore per formazioni multiple di prese CEE con interruttore di blocco e fusibili, predisposto con cassetta di derivazione, con grado di protezione minimo IP55. Da applicare come incremento per ogni presa del gruppo.</t>
  </si>
  <si>
    <t>15.2.100.36</t>
  </si>
  <si>
    <t>Contenitore per formazioni multiple di prese CEE con interruttore di blocco e fusibili, predisposto per installazione di dispositivi di protezione modulari DIN, con grado di protezione minimo IP55. Da applicare come incremento per ogni presa del gruppo.</t>
  </si>
  <si>
    <t>15.2.110.0</t>
  </si>
  <si>
    <t>15.2.110.1</t>
  </si>
  <si>
    <t>Presa con interruttore di blocco ad alimentazione diretta o con guida DIN 2P+T 16A.</t>
  </si>
  <si>
    <t>15.2.110.2</t>
  </si>
  <si>
    <t>Presa con interruttore di blocco ad alimentazione diretta o con guida DIN 2P+T 32A.</t>
  </si>
  <si>
    <t>15.2.110.3</t>
  </si>
  <si>
    <t>Presa con interruttore di blocco e fusibili 2P+T 16A.</t>
  </si>
  <si>
    <t>15.2.110.4</t>
  </si>
  <si>
    <t>Presa con interruttore di blocco e fusibili 2P+T 32A.</t>
  </si>
  <si>
    <t>15.2.110.5</t>
  </si>
  <si>
    <t>Presa con interruttore di blocco e fusibili 2P+T 63A.</t>
  </si>
  <si>
    <t>15.2.110.6</t>
  </si>
  <si>
    <t>Presa con interruttore di blocco ad alimentazione diretta o con guida DIN 3P+T 16A.</t>
  </si>
  <si>
    <t>15.2.110.7</t>
  </si>
  <si>
    <t>Presa con interruttore di blocco ad alimentazione diretta o con guida DIN 3P+T 32A.</t>
  </si>
  <si>
    <t>15.2.110.8</t>
  </si>
  <si>
    <t>Presa con interruttore di blocco ad alimentazione diretta o con guida DIN 3P+T 63A.</t>
  </si>
  <si>
    <t>15.2.110.9</t>
  </si>
  <si>
    <t>Presa con interruttore di blocco e fusibili 3P+T 16A.</t>
  </si>
  <si>
    <t>15.2.110.10</t>
  </si>
  <si>
    <t>Presa con interruttore di blocco e fusibili 3P+T 32A.</t>
  </si>
  <si>
    <t>15.2.110.11</t>
  </si>
  <si>
    <t>Presa con interruttore di blocco e fusibili 3P+T 63A.</t>
  </si>
  <si>
    <t>15.2.110.12</t>
  </si>
  <si>
    <t>Presa con interruttore di blocco ad alimentazione diretta o con guida DIN 3P+N+T 16A.</t>
  </si>
  <si>
    <t>15.2.110.13</t>
  </si>
  <si>
    <t>Presa con interruttore di blocco ad alimentazione diretta o con guida DIN 3P+N+T 32A.</t>
  </si>
  <si>
    <t>15.2.110.14</t>
  </si>
  <si>
    <t>Presa con interruttore di blocco ad alimentazione diretta o con guida DIN 3P+N+T 63A.</t>
  </si>
  <si>
    <t>15.2.110.15</t>
  </si>
  <si>
    <t>Presa con interruttore di blocco e fusibili 3P+N+T 16A.</t>
  </si>
  <si>
    <t>15.2.110.16</t>
  </si>
  <si>
    <t>Presa con interruttore di blocco e fusibili 3P+N+T 32A.</t>
  </si>
  <si>
    <t>15.2.110.17</t>
  </si>
  <si>
    <t>Presa con interruttore di blocco e fusibili 3P+N+T 63A.</t>
  </si>
  <si>
    <t>15.2.110.18</t>
  </si>
  <si>
    <t>15.2.110.19</t>
  </si>
  <si>
    <t>Contenitore per formazioni multiple di prese CEE fino a 32A, predisposto con cassetta di derivazione e con grado di protezione minimo IP66. Da applicare come incremento per ogni presa del gruppo.</t>
  </si>
  <si>
    <t>15.2.110.20</t>
  </si>
  <si>
    <t>Contenitore per formazioni multiple di prese CEE fino a 32A, predisposto con guida DIN per dispositivi modulari e sportello trasparente, con grado di protezione minimo IP66. Da applicare come incremento per ogni presa del gruppo.</t>
  </si>
  <si>
    <t>15.2.110.21</t>
  </si>
  <si>
    <t>Contenitore per formazioni multiple di prese CEE da 63A, predisposto con cassetta di derivazione e con grado di protezione minimo IP66. Da applicare come incremento per ogni presa del gruppo.</t>
  </si>
  <si>
    <t>15.2.110.22</t>
  </si>
  <si>
    <t>Contenitore per formazioni multiple di prese CEE da 63A, predisposto con guida DIN per dispositivi modulari e sportello trasparente, con grado di protezione minimo IP66. Da applicare come incremento per ogni presa del gruppo.</t>
  </si>
  <si>
    <t>15.2.115.0</t>
  </si>
  <si>
    <t>15.2.115.1</t>
  </si>
  <si>
    <t>15.2.115.2</t>
  </si>
  <si>
    <t>15.2.115.3</t>
  </si>
  <si>
    <t>15.2.115.4</t>
  </si>
  <si>
    <t>15.2.115.5</t>
  </si>
  <si>
    <t>15.2.115.6</t>
  </si>
  <si>
    <t>15.2.115.7</t>
  </si>
  <si>
    <t>15.2.115.8</t>
  </si>
  <si>
    <t>15.2.115.9</t>
  </si>
  <si>
    <t>15.2.115.10</t>
  </si>
  <si>
    <t>15.2.115.11</t>
  </si>
  <si>
    <t>15.2.115.12</t>
  </si>
  <si>
    <t>15.2.115.13</t>
  </si>
  <si>
    <t>15.2.115.14</t>
  </si>
  <si>
    <t>15.2.115.15</t>
  </si>
  <si>
    <t>15.2.115.16</t>
  </si>
  <si>
    <t>15.2.115.17</t>
  </si>
  <si>
    <t>15.2.115.18</t>
  </si>
  <si>
    <t>Presa con trasformatore di sicurezza (SELV - min. 140VA) 2P 16A con fusibili</t>
  </si>
  <si>
    <t>15.2.115.19</t>
  </si>
  <si>
    <t>Piastra di supporto e contenitore predisposto come cassetta di derivazione per formazioni multiple di prese CEE fino a 32A, con grado di protezione minimo IP66. Da applicare come incremento per ogni presa del gruppo.</t>
  </si>
  <si>
    <t>15.2.115.20</t>
  </si>
  <si>
    <t>Piastra di supporto e contenitore predisposto con guida DIN per dispositivi modulari e sportello trasparente, per formazioni multiple di prese CEE fino a 32A, con grado di protezione minimo IP66. Da applicare come incremento per ogni presa del gruppo.</t>
  </si>
  <si>
    <t>15.2.115.21</t>
  </si>
  <si>
    <t>Piastra di supporto e contenitore predisposto come cassetta di derivazione per formazioni multiple di prese CEE da 63A, con grado di protezione minimo IP66. Da applicare come incremento per ogni presa del gruppo.</t>
  </si>
  <si>
    <t>15.2.115.22</t>
  </si>
  <si>
    <t>Piastra di supporto e contenitore predisposto con guida DIN per dispositivi modulari e sportello trasparente, per formazioni multiple di prese CEE fino a 63A, con grado di protezione minimo IP66. Da applicare come incremento per ogni presa del gruppo.</t>
  </si>
  <si>
    <t>15.2.120.0</t>
  </si>
  <si>
    <t>15.2.120.1</t>
  </si>
  <si>
    <t>Presa 2P+T 16A.</t>
  </si>
  <si>
    <t>15.2.120.2</t>
  </si>
  <si>
    <t>Presa 2P+T 32A.</t>
  </si>
  <si>
    <t>15.2.120.3</t>
  </si>
  <si>
    <t>Presa 3P+T 16A.</t>
  </si>
  <si>
    <t>15.2.120.4</t>
  </si>
  <si>
    <t>Presa 3P+T 32A.</t>
  </si>
  <si>
    <t>15.2.120.5</t>
  </si>
  <si>
    <t>Presa 3P+T 63A.</t>
  </si>
  <si>
    <t>15.2.120.6</t>
  </si>
  <si>
    <t>Presa 3P+N+T 16A.</t>
  </si>
  <si>
    <t>15.2.120.7</t>
  </si>
  <si>
    <t>Presa 3P+N+T 32A.</t>
  </si>
  <si>
    <t>15.2.120.8</t>
  </si>
  <si>
    <t>Presa 3P+N+T 63A.</t>
  </si>
  <si>
    <t>15.2.120.9</t>
  </si>
  <si>
    <t>15.2.130.0</t>
  </si>
  <si>
    <t>15.2.130.1</t>
  </si>
  <si>
    <t>Con linea F.M. ordinaria e canalizzazioni in vista nel pavimento ispezionabile.</t>
  </si>
  <si>
    <t>15.2.130.2</t>
  </si>
  <si>
    <t>Con linee F.M. ordinaria e preferenziale e canalizzazioni in vista nel pavimento ispezionabile.</t>
  </si>
  <si>
    <t>15.2.130.3</t>
  </si>
  <si>
    <t>Con linee F.M. ordinaria e preferenziale, linee dati e fonia, con canalizzazioni in vista nel pavimento ispezionabile.</t>
  </si>
  <si>
    <t>15.2.130.4</t>
  </si>
  <si>
    <t>Con linea F.M. ordinaria e canalizzazioni incassate nel pavimento.</t>
  </si>
  <si>
    <t>15.2.130.5</t>
  </si>
  <si>
    <t>Con linee F.M. ordinaria e preferenziale e canalizzazioni incassate nel pavimento.</t>
  </si>
  <si>
    <t>15.2.130.6</t>
  </si>
  <si>
    <t>Con linee F.M. ordinaria e preferenziale, linee dati e fonia telefonica ed EDP, con canalizzazioni incassate nel pavimento.</t>
  </si>
  <si>
    <t>15.2.140.0</t>
  </si>
  <si>
    <t>15.2.140.1</t>
  </si>
  <si>
    <t>Con le sole prese di F.M. ordinaria.</t>
  </si>
  <si>
    <t>15.2.140.2</t>
  </si>
  <si>
    <t>Con le sole prese di F.M. ordinaria e preferenziale.</t>
  </si>
  <si>
    <t>15.2.140.3</t>
  </si>
  <si>
    <t>Con le prese di F.M. ordinaria, preferenziale e la predisposizione per i servizi dati e fonia.</t>
  </si>
  <si>
    <t>15.2.140.4</t>
  </si>
  <si>
    <t>Incremento per utilizzo di torretta del tipo a colonna con altezza da 25 a 40 cm.</t>
  </si>
  <si>
    <t>15.2.140.5</t>
  </si>
  <si>
    <t>Incremento per utilizzo di torretta del tipo a colonna con altezza da 60 a 80 cm.</t>
  </si>
  <si>
    <t>15.2.140.6</t>
  </si>
  <si>
    <t>Incremento per utilizzo di torretta del tipo a scomparsa fino a 8 moduli in pavimenti ispezionabili incluso l'onere per la foratura del pannello.</t>
  </si>
  <si>
    <t>15.2.140.7</t>
  </si>
  <si>
    <t>Incremento per utilizzo di torretta del tipo a scomparsa fino a 16 moduli in pavimenti ispezionabili incluso l'onere per la foratura del pannello.</t>
  </si>
  <si>
    <t>15.2.140.8</t>
  </si>
  <si>
    <t>Incremento per utilizzo di torretta del tipo a scomparsa fino a 8 moduli incassata nel pavimento inclusa cassetta in acciaio da annegare nel cls.</t>
  </si>
  <si>
    <t>15.2.140.9</t>
  </si>
  <si>
    <t>Incremento per utilizzo di torretta del tipo a scomparsa fino a 16 moduli incassata nel pavimento inclusa la cassetta in acciaio da annegare nel calcestruzzo.</t>
  </si>
  <si>
    <t>15.2.140.10</t>
  </si>
  <si>
    <t>Incremento per foratura del pannello di pavimenti ispezionabili da applicare alla torretta attrezzata standard ed a quella del tipo a colonna. Per ogni foro.</t>
  </si>
  <si>
    <t>15.2.150.0</t>
  </si>
  <si>
    <t>15.2.150.1</t>
  </si>
  <si>
    <t>Per ogni collegamento principale escluse le opere murarie.</t>
  </si>
  <si>
    <t>15.2.150.2</t>
  </si>
  <si>
    <t>Per ogni collegamento principale incluse le opere murarie.</t>
  </si>
  <si>
    <t>15.2.150.3</t>
  </si>
  <si>
    <t>Per ogni collegamento supplementare escluse le opere murarie.</t>
  </si>
  <si>
    <t>15.2.150.4</t>
  </si>
  <si>
    <t>Per ogni collegamento supplementare incluse le opere murarie.</t>
  </si>
  <si>
    <t>15.2.160.0</t>
  </si>
  <si>
    <t>15.2.160.1</t>
  </si>
  <si>
    <t>Per ogni nodo escluse le opere murarie.</t>
  </si>
  <si>
    <t>15.2.160.2</t>
  </si>
  <si>
    <t>Per ogni nodo incluse le opere murarie.</t>
  </si>
  <si>
    <t>15.2.170.0</t>
  </si>
  <si>
    <t>15.2.170.1</t>
  </si>
  <si>
    <t>15.2.170.2</t>
  </si>
  <si>
    <t>15.2.170.3</t>
  </si>
  <si>
    <t>15.2.170.4</t>
  </si>
  <si>
    <t>15.2.170.5</t>
  </si>
  <si>
    <t>15.2.170.6</t>
  </si>
  <si>
    <t>15.2.180.0</t>
  </si>
  <si>
    <t>15.2.180.1</t>
  </si>
  <si>
    <t>15.2.180.2</t>
  </si>
  <si>
    <t>15.2.180.3</t>
  </si>
  <si>
    <t>15.3.100</t>
  </si>
  <si>
    <t>15.3.20.0</t>
  </si>
  <si>
    <t>15.3.20.1</t>
  </si>
  <si>
    <t xml:space="preserve">Per presa di servizio su murature non intonacate. </t>
  </si>
  <si>
    <t>15.3.20.2</t>
  </si>
  <si>
    <t>Per presa di servizio su murature intonacate.</t>
  </si>
  <si>
    <t>15.3.20.3</t>
  </si>
  <si>
    <t>Maggiorazione per opere su muratura in mattone pieno, calcestruzzo o pietra.</t>
  </si>
  <si>
    <t>15.3.30</t>
  </si>
  <si>
    <t>15.3.35.0</t>
  </si>
  <si>
    <t>15.3.35.1</t>
  </si>
  <si>
    <t>Per punto presa in PVC.</t>
  </si>
  <si>
    <t>15.3.35.2</t>
  </si>
  <si>
    <t>Per punto presa in metallo.</t>
  </si>
  <si>
    <t>15.3.40.0</t>
  </si>
  <si>
    <t>15.3.40.1</t>
  </si>
  <si>
    <t>Per ogni punto di chiamata.</t>
  </si>
  <si>
    <t>15.3.40.2</t>
  </si>
  <si>
    <t>Incremento per segnalazione acustica e luminosa supplementare</t>
  </si>
  <si>
    <t>15.3.41.0</t>
  </si>
  <si>
    <t>15.3.41.1</t>
  </si>
  <si>
    <t>Sistema fino a 12 chiamate con visualizzatore numerico.</t>
  </si>
  <si>
    <t>15.3.41.2</t>
  </si>
  <si>
    <t>Sistema fino a 24 chiamate con visualizzatore numerico.</t>
  </si>
  <si>
    <t>15.3.41.3</t>
  </si>
  <si>
    <t>Sistema fino a 12 chiamate con visualizzatore alfanumerico.</t>
  </si>
  <si>
    <t>15.3.41.4</t>
  </si>
  <si>
    <t>Sistema fino a 24 chiamate con visualizzatore alfanumerico.</t>
  </si>
  <si>
    <t>15.3.41.5</t>
  </si>
  <si>
    <t>Punto di chiamata o annullamento.</t>
  </si>
  <si>
    <t>15.3.41.6</t>
  </si>
  <si>
    <t>Punto di segnalazione fuori porta.</t>
  </si>
  <si>
    <t>15.3.41.7</t>
  </si>
  <si>
    <t>Sistema fino a 60 chiamate con visualizzatore alfanumerico.</t>
  </si>
  <si>
    <t>15.3.52.0</t>
  </si>
  <si>
    <t>15.3.52.1</t>
  </si>
  <si>
    <t>Impianto base fino a 26 interni.</t>
  </si>
  <si>
    <t>15.3.52.2</t>
  </si>
  <si>
    <t>Impianto base fino a 100 interni.</t>
  </si>
  <si>
    <t>15.3.52.3</t>
  </si>
  <si>
    <t>Per ogni posto audio interno.</t>
  </si>
  <si>
    <t>15.3.52.4</t>
  </si>
  <si>
    <t>Incremento per audio interno intercomunicante.</t>
  </si>
  <si>
    <t>15.3.52.5</t>
  </si>
  <si>
    <t>Per ogni posto esterno audio (porter) fino a due chiamate.</t>
  </si>
  <si>
    <t>15.3.52.6</t>
  </si>
  <si>
    <t>Per ogni posto interno con monitor B/N.</t>
  </si>
  <si>
    <t>15.3.52.7</t>
  </si>
  <si>
    <t>Per ogni posto interno con monitor a colori.</t>
  </si>
  <si>
    <t>15.3.52.8</t>
  </si>
  <si>
    <t>Per ogni posto esterno video fino a due chiamate.</t>
  </si>
  <si>
    <t>15.3.52.9</t>
  </si>
  <si>
    <t>Incremento per ogni punto di chiamata in più sul posto esterno.</t>
  </si>
  <si>
    <t>15.3.52.10</t>
  </si>
  <si>
    <t>Incremento per chiamata digitale tramite tastiera alfanumerica sul posto esterno.</t>
  </si>
  <si>
    <t>15.3.52.11</t>
  </si>
  <si>
    <t>Incremento per alimentatore audio/video supplementare.</t>
  </si>
  <si>
    <t>15.3.52.12</t>
  </si>
  <si>
    <t>Incremento per attuatore carichi supplementari fino a 5 A.</t>
  </si>
  <si>
    <t>15.3.52.13</t>
  </si>
  <si>
    <t>Incremento per derivatore di piano audio/video fino a 4 derivati.</t>
  </si>
  <si>
    <t>15.3.52.14</t>
  </si>
  <si>
    <t>Incremento per esecuzione di posto interno audio/video da tavolo.</t>
  </si>
  <si>
    <t>15.3.60</t>
  </si>
  <si>
    <t>15.3.80.0</t>
  </si>
  <si>
    <t>15.3.80.1</t>
  </si>
  <si>
    <t>Con pulsante o interruttore senza chiave.</t>
  </si>
  <si>
    <t>15.3.80.2</t>
  </si>
  <si>
    <t>Con pulsante doppio senza chiave.</t>
  </si>
  <si>
    <t>15.3.80.3</t>
  </si>
  <si>
    <t>Con pulsante doppio a chiave.</t>
  </si>
  <si>
    <t>15.3.80.4</t>
  </si>
  <si>
    <t>Con pulsante con targa.</t>
  </si>
  <si>
    <t>15.3.90</t>
  </si>
  <si>
    <t>15.3.110.0</t>
  </si>
  <si>
    <t>15.3.110.1</t>
  </si>
  <si>
    <t>Presa TV terrestre.</t>
  </si>
  <si>
    <t>15.3.110.2</t>
  </si>
  <si>
    <t>Presa TV satellitare.</t>
  </si>
  <si>
    <t>15.3.120.0</t>
  </si>
  <si>
    <t>15.3.120.1</t>
  </si>
  <si>
    <t xml:space="preserve">Per placca in tecnopolimero doppio guscio fino a 3 moduli. </t>
  </si>
  <si>
    <t>15.3.120.2</t>
  </si>
  <si>
    <t xml:space="preserve">Per placca in tecnopolimero doppio guscio a 4 moduli. </t>
  </si>
  <si>
    <t>15.3.120.3</t>
  </si>
  <si>
    <t xml:space="preserve">Per placca in tecnopolimero doppio guscio fino a 6 moduli. </t>
  </si>
  <si>
    <t>15.3.120.4</t>
  </si>
  <si>
    <t>15.3.120.5</t>
  </si>
  <si>
    <t>15.3.120.6</t>
  </si>
  <si>
    <t>15.3.130.0</t>
  </si>
  <si>
    <t>15.3.130.1</t>
  </si>
  <si>
    <t>Per placche fino a 3 moduli.</t>
  </si>
  <si>
    <t>15.3.130.2</t>
  </si>
  <si>
    <t>Per placche a 4 moduli.</t>
  </si>
  <si>
    <t>15.3.130.3</t>
  </si>
  <si>
    <t>Per placche fino a 6 moduli.</t>
  </si>
  <si>
    <t>15.3.210.0</t>
  </si>
  <si>
    <t>15.3.210.1</t>
  </si>
  <si>
    <t>Con presa ad una coppia.</t>
  </si>
  <si>
    <t>15.3.210.2</t>
  </si>
  <si>
    <t>Con presa a due coppie.</t>
  </si>
  <si>
    <t>15.3.210.3</t>
  </si>
  <si>
    <t>Con presa a tre coppie.</t>
  </si>
  <si>
    <t>15.3.220.0</t>
  </si>
  <si>
    <t>15.3.220.1</t>
  </si>
  <si>
    <t>Con doppio connettore BNC e cavo RG58.</t>
  </si>
  <si>
    <t>15.3.220.2</t>
  </si>
  <si>
    <t>Con connettore tipo IBM Cabling System.</t>
  </si>
  <si>
    <t>15.3.220.3</t>
  </si>
  <si>
    <t>Con connettore tipo TWINAX con cavo biassiale 100.</t>
  </si>
  <si>
    <t>15.3.220.4</t>
  </si>
  <si>
    <t>Con connettore tipo RJ45 cavo UTP cat. 5E.</t>
  </si>
  <si>
    <t>15.3.220.5</t>
  </si>
  <si>
    <t>Con connettore tipo RJ45 cavo S-FTP cat. 5E.</t>
  </si>
  <si>
    <t>15.3.220.6</t>
  </si>
  <si>
    <t>Con connettore tipo RJ45 cavo UTP cat. 6.</t>
  </si>
  <si>
    <t>15.3.240.0</t>
  </si>
  <si>
    <t>15.3.240.1</t>
  </si>
  <si>
    <t>Fino a 16 porte non schermato con connettori RJ45 per cavo UTP cat. 5E.</t>
  </si>
  <si>
    <t>15.3.240.2</t>
  </si>
  <si>
    <t>Fino a 16 porte non schermato con connettori RJ45 per cavo UTP cat. 6.</t>
  </si>
  <si>
    <t>15.3.240.3</t>
  </si>
  <si>
    <t>Fino a 16 porte schermato con connettori RJ45 per cavo S-FTP cat. 5E.</t>
  </si>
  <si>
    <t>15.3.240.4</t>
  </si>
  <si>
    <t>Fino a 24 porte non schermato con connettori RJ45 per cavo UTP cat. 5E.</t>
  </si>
  <si>
    <t>15.3.240.5</t>
  </si>
  <si>
    <t>Fino a 24 porte non schermato con connettori RJ45 per cavo UTP cat. 6.</t>
  </si>
  <si>
    <t>15.3.240.6</t>
  </si>
  <si>
    <t>Fino a 24 porte schermato con connettori RJ45 per cavo S-FTP cat. 5E.</t>
  </si>
  <si>
    <t>15.3.240.7</t>
  </si>
  <si>
    <t>Incremento alla singola porta per attestazione conduttori e certificazione.</t>
  </si>
  <si>
    <t>15.3.240.8</t>
  </si>
  <si>
    <t>Patch cord tipo UTP cat. 5e  fino a 1 m.</t>
  </si>
  <si>
    <t>15.3.240.9</t>
  </si>
  <si>
    <t>Patch cord tipo UTP cat. 5e  fino a 3 m.</t>
  </si>
  <si>
    <t>15.3.240.10</t>
  </si>
  <si>
    <t>Patch cord tipo UTP cat. 6  fino a 1 m.</t>
  </si>
  <si>
    <t>15.3.240.11</t>
  </si>
  <si>
    <t>Patch cord tipo UTP cat. 6  fino a 3 m.</t>
  </si>
  <si>
    <t>15.3.240.12</t>
  </si>
  <si>
    <t>Patch cord tipo S-FTP cat. 5e  fino a 1 m.</t>
  </si>
  <si>
    <t>15.3.240.13</t>
  </si>
  <si>
    <t>Patch cord tipo S-FTP cat. 5e  fino a 3 m.</t>
  </si>
  <si>
    <t>15.3.300.0</t>
  </si>
  <si>
    <t>15.3.300.1</t>
  </si>
  <si>
    <t>Ad 1 linea.</t>
  </si>
  <si>
    <t>15.3.300.2</t>
  </si>
  <si>
    <t>A 2 linee.</t>
  </si>
  <si>
    <t>15.3.300.3</t>
  </si>
  <si>
    <t>A 4 linee.</t>
  </si>
  <si>
    <t>15.3.300.4</t>
  </si>
  <si>
    <t>Ad 8 linee.</t>
  </si>
  <si>
    <t>15.3.310.0</t>
  </si>
  <si>
    <t>15.3.310.1</t>
  </si>
  <si>
    <t>Fino a 4 zone.</t>
  </si>
  <si>
    <t>15.3.310.2</t>
  </si>
  <si>
    <t>Da 5 a 6 zone.</t>
  </si>
  <si>
    <t>15.3.310.3</t>
  </si>
  <si>
    <t>Da 7 a 10 zone.</t>
  </si>
  <si>
    <t>15.3.310.4</t>
  </si>
  <si>
    <t>Da 11 a 20 zone.</t>
  </si>
  <si>
    <t>15.3.320.0</t>
  </si>
  <si>
    <t>15.3.320.1</t>
  </si>
  <si>
    <t>Kit inseritore, completo di lettore chiave, scheda interfaccia e 3 chiavi.</t>
  </si>
  <si>
    <t>15.3.320.2</t>
  </si>
  <si>
    <t>Unità di controllo Master con tastiera e display.</t>
  </si>
  <si>
    <t>15.3.320.3</t>
  </si>
  <si>
    <t>Modulo interfaccia stampante.</t>
  </si>
  <si>
    <t>15.3.320.4</t>
  </si>
  <si>
    <t>Modulo uscita a relè fino a 3 uscite.</t>
  </si>
  <si>
    <t>15.3.320.5</t>
  </si>
  <si>
    <t>Combinatore telefonico digitale a 2 canali con 5 numeri memorizzabili.</t>
  </si>
  <si>
    <t>15.3.320.6</t>
  </si>
  <si>
    <t>Combinatore telefonico cellulare GSM a 4 canali autoalimentato.</t>
  </si>
  <si>
    <t>15.3.320.7</t>
  </si>
  <si>
    <t>Sirena autoalimentata da interno.</t>
  </si>
  <si>
    <t>15.3.320.8</t>
  </si>
  <si>
    <t>Sirena autoalimentata con lampeggiatore da esterno</t>
  </si>
  <si>
    <t>15.3.330.0</t>
  </si>
  <si>
    <t>15.3.330.1</t>
  </si>
  <si>
    <t>Con singolo elemento e portata 10 m circa.</t>
  </si>
  <si>
    <t>15.3.330.2</t>
  </si>
  <si>
    <t>Con singolo elemento ad effetto tenda portata 20 m circa.</t>
  </si>
  <si>
    <t>15.3.330.3</t>
  </si>
  <si>
    <t>Con singolo elemento a lunga portata 25 m circa.</t>
  </si>
  <si>
    <t>15.3.330.4</t>
  </si>
  <si>
    <t>A doppio elemento e portata 10 m circa.</t>
  </si>
  <si>
    <t>15.3.330.5</t>
  </si>
  <si>
    <t>A doppio elemento ad effetto tenda portata 20 m circa.</t>
  </si>
  <si>
    <t>15.3.330.6</t>
  </si>
  <si>
    <t>A doppio elemento a lunga portata 25 m circa.</t>
  </si>
  <si>
    <t>15.3.330.7</t>
  </si>
  <si>
    <t>A soffitto con copertura di 180°.</t>
  </si>
  <si>
    <t>15.3.340.0</t>
  </si>
  <si>
    <t>15.3.340.1</t>
  </si>
  <si>
    <t>Rivelatore a doppia tecnologia da 2,4 GHz portata 15 m circa.</t>
  </si>
  <si>
    <t>15.3.340.2</t>
  </si>
  <si>
    <t>Rivelatore a doppia tecnologia da 10 GHz portata 15 m circa.</t>
  </si>
  <si>
    <t>15.3.340.3</t>
  </si>
  <si>
    <t>Rivelatore a doppia tecnologia protetto contro il mascheramento portata 15 m circa.</t>
  </si>
  <si>
    <t>15.3.340.4</t>
  </si>
  <si>
    <t>Rivelatore a doppia tecnologia da 10 GHz lunga portata 25 m circa.</t>
  </si>
  <si>
    <t>15.3.350.0</t>
  </si>
  <si>
    <t>15.3.350.1</t>
  </si>
  <si>
    <t>Da incasso.</t>
  </si>
  <si>
    <t>15.3.350.2</t>
  </si>
  <si>
    <t>Da incasso di potenza per infissi in ferro.</t>
  </si>
  <si>
    <t>15.3.350.3</t>
  </si>
  <si>
    <t xml:space="preserve">In vista. </t>
  </si>
  <si>
    <t>15.3.350.4</t>
  </si>
  <si>
    <t>In vista di potenza per infissi in ferro.</t>
  </si>
  <si>
    <t>15.3.400.0</t>
  </si>
  <si>
    <t>15.3.400.1</t>
  </si>
  <si>
    <t>B/N ad alta risoluzione 580TVL sensibilità 0,1 lux 25 IRE CCD 1/3”.</t>
  </si>
  <si>
    <t>15.3.400.2</t>
  </si>
  <si>
    <t>A colori ad alta risoluzione 540TVL sensibilità 1 lux 40 IRE CCD 1/3”.</t>
  </si>
  <si>
    <t>15.3.400.3</t>
  </si>
  <si>
    <t>Day-Night  ad alta risoluzione 540 TVL sensibilità 0,2 lux  a colori, 0,01 lux B/N- 30IRE CCD 1/3”.</t>
  </si>
  <si>
    <t>15.3.400.4</t>
  </si>
  <si>
    <t>Staffa di fissaggio a parete per installazione telecamera fissa.</t>
  </si>
  <si>
    <t>15.3.410.0</t>
  </si>
  <si>
    <t>15.3.410.1</t>
  </si>
  <si>
    <t>Day-Night  da interno risoluzione 480 TVL sensibilità 0,7-0,01 lux CCD 1/3” zoom ottico 18X.</t>
  </si>
  <si>
    <t>15.3.410.2</t>
  </si>
  <si>
    <t>Day-Night  da esterno risoluzione 480 TVL sensibilità 0,7-0,01 lux CCD 1/3” zoom ottico 18X</t>
  </si>
  <si>
    <t>15.3.410.3</t>
  </si>
  <si>
    <t>Alimentatore in custodia IP65</t>
  </si>
  <si>
    <t>15.3.411.0</t>
  </si>
  <si>
    <t>15.3.411.1</t>
  </si>
  <si>
    <t>Telecamera completa</t>
  </si>
  <si>
    <t>15.3.411.2</t>
  </si>
  <si>
    <t xml:space="preserve">Alimentatore </t>
  </si>
  <si>
    <t>15.3.420.0</t>
  </si>
  <si>
    <t>15.3.420.1</t>
  </si>
  <si>
    <t>Obbiettivo manuale senza iride F 1,2 da 3,5 fino a 8 mm per CCD 1/3”.</t>
  </si>
  <si>
    <t>15.3.420.2</t>
  </si>
  <si>
    <t>Obbiettivo manuale con iride variabile F 1,2 da 2,8 fino a 8 mm per CCD 1/3”.</t>
  </si>
  <si>
    <t>15.3.420.3</t>
  </si>
  <si>
    <t>Obbiettivo autoiris F 1,2  da 2,8 fino a 8 mm per CCD 1/3”..</t>
  </si>
  <si>
    <t>15.3.420.4</t>
  </si>
  <si>
    <t>Obbiettivo autoiris F 1,4  da 2,8 fino a 8 mm per CCD 1/3”.</t>
  </si>
  <si>
    <t>15.3.420.5</t>
  </si>
  <si>
    <t>Obbiettivo autoiris F 1,4  da 25 fino a 50 mm per CCD 1/3”.</t>
  </si>
  <si>
    <t>15.3.420.6</t>
  </si>
  <si>
    <t>Obbiettivo varifocal manuale F 1,4  da 3,5-8 mm per CCD 1/3”.</t>
  </si>
  <si>
    <t>15.3.420.7</t>
  </si>
  <si>
    <t>Obbiettivo varifocal autoiris F 1,4  da 3,5-8 mm per CCD 1/3”.</t>
  </si>
  <si>
    <t>15.3.420.8</t>
  </si>
  <si>
    <t>Obbiettivo varifocal manuale F 1,6  da 5,5-33 mm per CCD 1/3”.</t>
  </si>
  <si>
    <t>15.3.420.9</t>
  </si>
  <si>
    <t>Obbiettivo varifocal autoiris F 1,6  da 5,5-33 mm per CCD 1/3”.</t>
  </si>
  <si>
    <t>15.3.420.10</t>
  </si>
  <si>
    <t>Obbiettivo Zoom motorizzato autoiris F 1,2 da 6 a 36 mm per CCD 1/3”.</t>
  </si>
  <si>
    <t>15.3.420.11</t>
  </si>
  <si>
    <t>Obbiettivo Zoom motorizzato autoiris F 1,2 da 5,5 a 58 mm per CCD 1/3”.</t>
  </si>
  <si>
    <t>15.3.420.12</t>
  </si>
  <si>
    <t>Obbiettivo Zoom motorizzato autoiris F 1,2 da 6 - 90 mm per CCD 1/3”.</t>
  </si>
  <si>
    <t>15.3.430.0</t>
  </si>
  <si>
    <t>15.3.430.1</t>
  </si>
  <si>
    <t>Custodia antipolvere per interno.</t>
  </si>
  <si>
    <t>15.3.430.2</t>
  </si>
  <si>
    <t>Custodia da esterno con tettuccio parasole, grado di protezione minimo IP54, con riscaldatore interno.</t>
  </si>
  <si>
    <t>15.3.430.3</t>
  </si>
  <si>
    <t>Illuminatore IP65 fino 50W.</t>
  </si>
  <si>
    <t>15.3.430.4</t>
  </si>
  <si>
    <t>Illuminatore IP65 fino 300W.</t>
  </si>
  <si>
    <t>15.3.440.0</t>
  </si>
  <si>
    <t>15.3.440.1</t>
  </si>
  <si>
    <t>Ciclico fino a 4 ingressi e 2 uscite - funzionalità standard.</t>
  </si>
  <si>
    <t>15.3.440.2</t>
  </si>
  <si>
    <t>Ciclico fino a 8 ingressi e 2 uscite - funzionalità standard.</t>
  </si>
  <si>
    <t>15.3.440.3</t>
  </si>
  <si>
    <t>Ciclico fino a 4 ingressi allarmabili e 2 uscite - funzionalità standard.</t>
  </si>
  <si>
    <t>15.3.440.4</t>
  </si>
  <si>
    <t>Ciclico fino a 8 ingressi allarmabili e 2 uscite - funzionalità standard.</t>
  </si>
  <si>
    <t>15.3.440.5</t>
  </si>
  <si>
    <t>Ciclico fino a 4 ingressi e 2 uscite - a microprocessore con funzionalità evolute.</t>
  </si>
  <si>
    <t>15.3.440.6</t>
  </si>
  <si>
    <t>Ciclico fino a 8 ingressi e 2 uscite - a microprocessore con funzionalità evolute.</t>
  </si>
  <si>
    <t>15.3.440.7</t>
  </si>
  <si>
    <t>Incremento per esecuzione da rack.</t>
  </si>
  <si>
    <t>15.3.441.0</t>
  </si>
  <si>
    <t>15.3.441.1</t>
  </si>
  <si>
    <t>Quad monocromatico con funzionalità standard.</t>
  </si>
  <si>
    <t>15.3.441.2</t>
  </si>
  <si>
    <t>Quad monocromatico con funzionalità avanzate (data/ora, identificazione telecamera, ecc..).</t>
  </si>
  <si>
    <t>15.3.441.3</t>
  </si>
  <si>
    <t>Quad a colori con funzionalità standard.</t>
  </si>
  <si>
    <t>15.3.441.4</t>
  </si>
  <si>
    <t>Quad a colori con funzionalità avanzate (data/ora, identificazione telecamera, ecc..).</t>
  </si>
  <si>
    <t>15.3.441.5</t>
  </si>
  <si>
    <t>15.3.442.0</t>
  </si>
  <si>
    <t>15.3.442.1</t>
  </si>
  <si>
    <t>Multiplexer monocromatico duplex fino a 10 ingressi.</t>
  </si>
  <si>
    <t>15.3.442.2</t>
  </si>
  <si>
    <t>Multiplexer monocromatico duplex fino a 16 ingressi.</t>
  </si>
  <si>
    <t>15.3.442.3</t>
  </si>
  <si>
    <t>Multiplexer monocromatico triplex fino a 10 ingressi.</t>
  </si>
  <si>
    <t>15.3.442.4</t>
  </si>
  <si>
    <t>Multiplexer monocromatico triplex fino a 16 ingressi.</t>
  </si>
  <si>
    <t>15.3.442.5</t>
  </si>
  <si>
    <t>Multiplexer a colori duplex fino a 10 ingressi.</t>
  </si>
  <si>
    <t>15.3.442.6</t>
  </si>
  <si>
    <t>Multiplexer a colori duplex fino a 16 ingressi.</t>
  </si>
  <si>
    <t>15.3.442.7</t>
  </si>
  <si>
    <t>Multiplexer a colori triplex fino a 10 ingressi.</t>
  </si>
  <si>
    <t>15.3.442.8</t>
  </si>
  <si>
    <t>Multiplexer a colori triplex fino a 16 ingressi.</t>
  </si>
  <si>
    <t>15.3.442.9</t>
  </si>
  <si>
    <t>15.3.443.0</t>
  </si>
  <si>
    <t>15.3.443.1</t>
  </si>
  <si>
    <t>Motion ad 1 canale.</t>
  </si>
  <si>
    <t>15.3.443.2</t>
  </si>
  <si>
    <t>15.3.444.0</t>
  </si>
  <si>
    <t>15.3.444.1</t>
  </si>
  <si>
    <t>Per sola gestione multiplexer</t>
  </si>
  <si>
    <t>15.3.444.2</t>
  </si>
  <si>
    <t xml:space="preserve">Per gestione multiplexer ed apparati per videocontrollo con joistick </t>
  </si>
  <si>
    <t>15.3.445.0</t>
  </si>
  <si>
    <t>15.3.445.1</t>
  </si>
  <si>
    <t>Monocromatico da 9”.</t>
  </si>
  <si>
    <t>15.3.445.2</t>
  </si>
  <si>
    <t>Monocromatico da 12”.</t>
  </si>
  <si>
    <t>15.3.445.3</t>
  </si>
  <si>
    <t>Monocromatico da 17”.</t>
  </si>
  <si>
    <t>15.3.445.4</t>
  </si>
  <si>
    <t>A colori da 10”.</t>
  </si>
  <si>
    <t>15.3.445.5</t>
  </si>
  <si>
    <t>A colori da 14”.</t>
  </si>
  <si>
    <t>15.3.445.6</t>
  </si>
  <si>
    <t>A colori da17”.</t>
  </si>
  <si>
    <t>15.3.445.7</t>
  </si>
  <si>
    <t>15.3.450.0</t>
  </si>
  <si>
    <t>15.3.450.1</t>
  </si>
  <si>
    <t>Fino a 24 ore di registrazione</t>
  </si>
  <si>
    <t>15.3.450.2</t>
  </si>
  <si>
    <t>Fino a 960 ore di registrazione</t>
  </si>
  <si>
    <t>15.3.451</t>
  </si>
  <si>
    <t>15.3.500</t>
  </si>
  <si>
    <t>15.3.501.0</t>
  </si>
  <si>
    <t>15.3.501.1</t>
  </si>
  <si>
    <t>Amplificatore mono-zona fino a 30W.</t>
  </si>
  <si>
    <t>15.3.501.2</t>
  </si>
  <si>
    <t>Amplificatore mono-zona da 30 a 60W.</t>
  </si>
  <si>
    <t>15.3.501.3</t>
  </si>
  <si>
    <t>Amplificatore mono o bi-zona da 60 a 120W.</t>
  </si>
  <si>
    <t>15.3.501.4</t>
  </si>
  <si>
    <t>Amplificatore mono o bi-zona da 120 a 240W.</t>
  </si>
  <si>
    <t>15.3.501.5</t>
  </si>
  <si>
    <t>15.3.502.0</t>
  </si>
  <si>
    <t>15.3.502.1</t>
  </si>
  <si>
    <t>Amplificatore fino a  60W con sintonizzatore AM/FM digitale e lettore di cassette.</t>
  </si>
  <si>
    <t>15.3.502.2</t>
  </si>
  <si>
    <t>Amplificatore da 60W a 120W con sintonizzatore AM/FM digitale e lettore di cassette.</t>
  </si>
  <si>
    <t>15.3.502.3</t>
  </si>
  <si>
    <t>Amplificatore da 60W a 120W con sintonizzatore AM/FM digitale e lettore multi Cd.</t>
  </si>
  <si>
    <t>15.3.503.0</t>
  </si>
  <si>
    <t>15.3.503.1</t>
  </si>
  <si>
    <t>Sintonizzatore digitale stereo AM/FM con display, memorie, sintonia automatica e manuale.</t>
  </si>
  <si>
    <t>15.3.503.2</t>
  </si>
  <si>
    <t>Piastra a doppia cassetta con possibilità di duplicazione continua.</t>
  </si>
  <si>
    <t>15.3.503.3</t>
  </si>
  <si>
    <t>Lettore multi CD con memoria e sequenza.</t>
  </si>
  <si>
    <t>15.3.503.4</t>
  </si>
  <si>
    <t>Registratore/riproduttore digitale per messaggi, spot pubblicitari, allarmi.</t>
  </si>
  <si>
    <t>15.3.503.5</t>
  </si>
  <si>
    <t>15.3.510.0</t>
  </si>
  <si>
    <t>15.3.510.1</t>
  </si>
  <si>
    <t>Diffusore da interno pot. 6/10W da incasso.</t>
  </si>
  <si>
    <t>15.3.510.2</t>
  </si>
  <si>
    <t>Diffusore da interno pot. 6/10W a plafone.</t>
  </si>
  <si>
    <t>15.3.510.3</t>
  </si>
  <si>
    <t>Diffusore da parete da interno a 2 vie (Woofer e Tweeter) pot. 3/25W.</t>
  </si>
  <si>
    <t>15.3.510.4</t>
  </si>
  <si>
    <t>Diffusore a colonna da interno pot. fino a 24W.</t>
  </si>
  <si>
    <t>15.3.510.5</t>
  </si>
  <si>
    <t>Diffusore a colonna a tenuta stagna pot. fino a 30W.</t>
  </si>
  <si>
    <t>15.3.510.6</t>
  </si>
  <si>
    <t>Diffusore a tromba da esterno pot. fino a 30W.</t>
  </si>
  <si>
    <t>15.3.520.0</t>
  </si>
  <si>
    <t>15.3.520.1</t>
  </si>
  <si>
    <t>Microfono con base da tavolo per chiamate collettive.</t>
  </si>
  <si>
    <t>15.3.520.2</t>
  </si>
  <si>
    <t>Microfono con base da tavolo per chiamate collettive e selezione a zone.</t>
  </si>
  <si>
    <t>15.3.521</t>
  </si>
  <si>
    <t>15.3.522.0</t>
  </si>
  <si>
    <t>15.3.522.1</t>
  </si>
  <si>
    <t>Sistema con trasmettitore a mano.</t>
  </si>
  <si>
    <t>15.3.522.2</t>
  </si>
  <si>
    <t>Sistema con trasmettitore lavalier.</t>
  </si>
  <si>
    <t>15.3.530.0</t>
  </si>
  <si>
    <t>15.3.530.1</t>
  </si>
  <si>
    <t>Punto di alimentazione.</t>
  </si>
  <si>
    <t>15.3.530.2</t>
  </si>
  <si>
    <t>Punto di comando e regolazione.</t>
  </si>
  <si>
    <t>15.3.530.3</t>
  </si>
  <si>
    <t>Punto di diffusione con altoparlante.</t>
  </si>
  <si>
    <t>15.3.530.4</t>
  </si>
  <si>
    <t>Sintonizzatore radio a 5 canali FM.</t>
  </si>
  <si>
    <t>15.3.550.0</t>
  </si>
  <si>
    <t>15.3.550.1</t>
  </si>
  <si>
    <t>Fino a 6 unità con profondità 400mm.</t>
  </si>
  <si>
    <t>15.3.550.2</t>
  </si>
  <si>
    <t>Fino a 9 unità con profondità 400mm.</t>
  </si>
  <si>
    <t>15.3.550.3</t>
  </si>
  <si>
    <t>Fino a 12 unità con profondità 400mm.</t>
  </si>
  <si>
    <t>15.3.550.4</t>
  </si>
  <si>
    <t>Fino a 15 unità con profondità 400mm.</t>
  </si>
  <si>
    <t>15.3.550.5</t>
  </si>
  <si>
    <t>Fino a 24 unità con profondità 600mm in esecuzione da terra completo di zoccolo.</t>
  </si>
  <si>
    <t>15.3.550.6</t>
  </si>
  <si>
    <t>Fino a 36 unità con profondità 600mm in esecuzione da terra completo di zoccolo.</t>
  </si>
  <si>
    <t>15.3.550.7</t>
  </si>
  <si>
    <t>Fino a 43 unità con profondità 600mm in esecuzione da terra completo di zoccolo.</t>
  </si>
  <si>
    <t>15.3.550.8</t>
  </si>
  <si>
    <t>Fino a 43 unità con profondità 800mm in esecuzione da terra completo di zoccolo.</t>
  </si>
  <si>
    <t>15.3.560.0</t>
  </si>
  <si>
    <t>15.3.560.1</t>
  </si>
  <si>
    <t>Pannello di alimentazione con min. 5 prese UNEL 16A+T, interruttore bipolare e spia di presenza rete.</t>
  </si>
  <si>
    <t>15.3.560.2</t>
  </si>
  <si>
    <t>Pannello cieco 1 unità rack.</t>
  </si>
  <si>
    <t>15.3.560.3</t>
  </si>
  <si>
    <t>Pannello cieco 2 unità rack.</t>
  </si>
  <si>
    <t>15.3.560.4</t>
  </si>
  <si>
    <t>Pannello cieco 3 unità rack.</t>
  </si>
  <si>
    <t>15.3.560.5</t>
  </si>
  <si>
    <t>Mensola di supporto portata max. 30Kg.</t>
  </si>
  <si>
    <t>15.3.560.6</t>
  </si>
  <si>
    <t>Mensola di supporto portata max. 100Kg.</t>
  </si>
  <si>
    <t>15.3.560.7</t>
  </si>
  <si>
    <t>Mensola di supporto estraibile portata max. 30Kg.</t>
  </si>
  <si>
    <t>15.3.560.8</t>
  </si>
  <si>
    <t xml:space="preserve">Gruppo di ventilazione per circolazione forzata di aria. </t>
  </si>
  <si>
    <t>15.3.600.0</t>
  </si>
  <si>
    <t>15.3.600.1</t>
  </si>
  <si>
    <t>Modulo base fino a 8 porte di ingresso e 4 porte di uscita digitali.</t>
  </si>
  <si>
    <t>15.3.600.2</t>
  </si>
  <si>
    <t>Incremento per ulteriori 2 porte di ingresso digitali.</t>
  </si>
  <si>
    <t>15.3.600.3</t>
  </si>
  <si>
    <t>Incremento per ulteriori 2 porte di ingresso analogiche.</t>
  </si>
  <si>
    <t>15.3.600.4</t>
  </si>
  <si>
    <t>Incremento per ulteriori 2 porte di uscita digitali a relè – 8 A.</t>
  </si>
  <si>
    <t>15.3.600.5</t>
  </si>
  <si>
    <t>Incremento per ulteriori 2 porte di uscita digitali a transistor.</t>
  </si>
  <si>
    <t>15.3.600.6</t>
  </si>
  <si>
    <t>Incremento per ulteriori 2 porte di uscita analogiche</t>
  </si>
  <si>
    <t>15.3.610.0</t>
  </si>
  <si>
    <t>15.3.610.1</t>
  </si>
  <si>
    <t>Apparati per linea principale.</t>
  </si>
  <si>
    <t>15.3.610.2</t>
  </si>
  <si>
    <t>Apparati per ciascuna linea supplementare.</t>
  </si>
  <si>
    <t>15.3.610.3</t>
  </si>
  <si>
    <t>Interfaccia per PC RS-232</t>
  </si>
  <si>
    <t>15.3.611.0</t>
  </si>
  <si>
    <t>15.3.611.1</t>
  </si>
  <si>
    <t>Fino a 4 ingressi digitali con tensione di 24V.</t>
  </si>
  <si>
    <t>15.3.611.2</t>
  </si>
  <si>
    <t>Incremento per ulteriori 2 ingressi digitali con tensione di 24V.</t>
  </si>
  <si>
    <t>15.3.611.3</t>
  </si>
  <si>
    <t>Fino a 4 ingressi analogici 4-20 mA 0-10 V.</t>
  </si>
  <si>
    <t>15.3.612.0</t>
  </si>
  <si>
    <t>15.3.612.1</t>
  </si>
  <si>
    <t>Fino a 4 uscite digitali a relè da 6A.</t>
  </si>
  <si>
    <t>15.3.612.2</t>
  </si>
  <si>
    <t>Incremento per ulteriori 2 uscite digitali a relè da 6A.</t>
  </si>
  <si>
    <t>15.3.612.3</t>
  </si>
  <si>
    <t>Fino a 2 uscite analogiche 4-20 mA 0-10 V.</t>
  </si>
  <si>
    <t>15.3.613.0</t>
  </si>
  <si>
    <t>15.3.614.0</t>
  </si>
  <si>
    <t>15.3.614.1</t>
  </si>
  <si>
    <t>A singolo canale per lampade ad incandescenza fino a 400W.</t>
  </si>
  <si>
    <t>15.3.614.2</t>
  </si>
  <si>
    <t>A singolo canale per reattori elettronici con uscita 0-10V.</t>
  </si>
  <si>
    <t>15.3.615.0</t>
  </si>
  <si>
    <t>15.3.615.1</t>
  </si>
  <si>
    <t>Analogico con commutazione estate inverno.</t>
  </si>
  <si>
    <t>15.3.615.2</t>
  </si>
  <si>
    <t>Digitale con display a LED.</t>
  </si>
  <si>
    <t>15.3.615.3</t>
  </si>
  <si>
    <t>Cronotermostato digitale con display grafico a cristalli liquidi.</t>
  </si>
  <si>
    <t>15.3.616.0</t>
  </si>
  <si>
    <t>15.3.616.1</t>
  </si>
  <si>
    <t>Orologio interruttore digitale settimanale a 2 canali.</t>
  </si>
  <si>
    <t>15.3.616.2</t>
  </si>
  <si>
    <t>Orologio interruttore digitale annuale a 4 canali.</t>
  </si>
  <si>
    <t>15.3.617.0</t>
  </si>
  <si>
    <t>15.3.617.1</t>
  </si>
  <si>
    <t>Alfanumerico da 2 pagine con 4 linee fino a 16 caratteri e 2 tasti di scorrimento (dim. assimilabili a 56x71 mm).</t>
  </si>
  <si>
    <t>15.3.617.2</t>
  </si>
  <si>
    <t>Alfanumerico retroilluminato da 50 pagine con 8 linee per pagina con 4 tasti funzione (dim. assimilabili a 125x213 mm).</t>
  </si>
  <si>
    <t>15.4.10.0</t>
  </si>
  <si>
    <t>15.4.10.1</t>
  </si>
  <si>
    <t>1x240 mm2</t>
  </si>
  <si>
    <t>15.4.10.2</t>
  </si>
  <si>
    <t>1x185 mm2</t>
  </si>
  <si>
    <t>15.4.10.3</t>
  </si>
  <si>
    <t>1x150 mm2</t>
  </si>
  <si>
    <t>15.4.10.4</t>
  </si>
  <si>
    <t>1x120 mm2</t>
  </si>
  <si>
    <t>15.4.10.5</t>
  </si>
  <si>
    <t>1x95 mm2</t>
  </si>
  <si>
    <t>15.4.10.6</t>
  </si>
  <si>
    <t>1x70 mm2</t>
  </si>
  <si>
    <t>15.4.10.7</t>
  </si>
  <si>
    <t>1x50 mm2</t>
  </si>
  <si>
    <t>15.4.10.8</t>
  </si>
  <si>
    <t>1x35 mm2</t>
  </si>
  <si>
    <t>15.4.10.9</t>
  </si>
  <si>
    <t>1x25 mm2</t>
  </si>
  <si>
    <t>15.4.10.10</t>
  </si>
  <si>
    <t>1x16 mm2</t>
  </si>
  <si>
    <t>15.4.10.11</t>
  </si>
  <si>
    <t>1x10 mm2</t>
  </si>
  <si>
    <t>15.4.10.12</t>
  </si>
  <si>
    <t>1x6 mm2</t>
  </si>
  <si>
    <t>15.4.10.13</t>
  </si>
  <si>
    <t>1x4 mm2</t>
  </si>
  <si>
    <t>15.4.10.14</t>
  </si>
  <si>
    <t>1x2,5 mm2</t>
  </si>
  <si>
    <t>15.4.10.15</t>
  </si>
  <si>
    <t>1x1,5 mm2</t>
  </si>
  <si>
    <t>15.4.21.0</t>
  </si>
  <si>
    <t>15.4.21.1</t>
  </si>
  <si>
    <t>5x25 mm2</t>
  </si>
  <si>
    <t>15.4.21.2</t>
  </si>
  <si>
    <t>5x16 mm2</t>
  </si>
  <si>
    <t>15.4.21.3</t>
  </si>
  <si>
    <t>5x10 mm2</t>
  </si>
  <si>
    <t>15.4.21.4</t>
  </si>
  <si>
    <t>5x6 mm2</t>
  </si>
  <si>
    <t>15.4.21.5</t>
  </si>
  <si>
    <t>5x4 mm2</t>
  </si>
  <si>
    <t>15.4.21.6</t>
  </si>
  <si>
    <t>5x2,5 mm2</t>
  </si>
  <si>
    <t>15.4.21.7</t>
  </si>
  <si>
    <t>5x1,5 mm2</t>
  </si>
  <si>
    <t>15.4.21.8</t>
  </si>
  <si>
    <t>4x240 mm2</t>
  </si>
  <si>
    <t>15.4.21.9</t>
  </si>
  <si>
    <t>4x185 mm2</t>
  </si>
  <si>
    <t>15.4.21.10</t>
  </si>
  <si>
    <t>4x150 mm2</t>
  </si>
  <si>
    <t>15.4.21.11</t>
  </si>
  <si>
    <t>4x120 mm2</t>
  </si>
  <si>
    <t>15.4.21.12</t>
  </si>
  <si>
    <t>4x95 mm2</t>
  </si>
  <si>
    <t>15.4.21.13</t>
  </si>
  <si>
    <t>4x70 mm2</t>
  </si>
  <si>
    <t>15.4.21.14</t>
  </si>
  <si>
    <t>4x50 mm2</t>
  </si>
  <si>
    <t>15.4.21.15</t>
  </si>
  <si>
    <t>4x35 mm2</t>
  </si>
  <si>
    <t>15.4.21.16</t>
  </si>
  <si>
    <t>4x25 mm2</t>
  </si>
  <si>
    <t>15.4.21.17</t>
  </si>
  <si>
    <t>4x16 mm2</t>
  </si>
  <si>
    <t>15.4.21.18</t>
  </si>
  <si>
    <t>4x10 mm2</t>
  </si>
  <si>
    <t>15.4.21.19</t>
  </si>
  <si>
    <t>4x6 mm2</t>
  </si>
  <si>
    <t>15.4.21.20</t>
  </si>
  <si>
    <t>4x4 mm2</t>
  </si>
  <si>
    <t>15.4.21.21</t>
  </si>
  <si>
    <t>4x2,5 mm2</t>
  </si>
  <si>
    <t>15.4.21.22</t>
  </si>
  <si>
    <t>4x1,5 mm2</t>
  </si>
  <si>
    <t>15.4.21.23</t>
  </si>
  <si>
    <t>3x240 mm2</t>
  </si>
  <si>
    <t>15.4.21.24</t>
  </si>
  <si>
    <t>3x185 mm2</t>
  </si>
  <si>
    <t>15.4.21.25</t>
  </si>
  <si>
    <t>3x150 mm2</t>
  </si>
  <si>
    <t>15.4.21.26</t>
  </si>
  <si>
    <t>3x120 mm2</t>
  </si>
  <si>
    <t>15.4.21.27</t>
  </si>
  <si>
    <t>3x95 mm2</t>
  </si>
  <si>
    <t>15.4.21.28</t>
  </si>
  <si>
    <t>3x70 mm2</t>
  </si>
  <si>
    <t>15.4.21.29</t>
  </si>
  <si>
    <t>3x50 mm2</t>
  </si>
  <si>
    <t>15.4.21.30</t>
  </si>
  <si>
    <t>3x35 mm2</t>
  </si>
  <si>
    <t>15.4.21.31</t>
  </si>
  <si>
    <t>3x25 mm2</t>
  </si>
  <si>
    <t>15.4.21.32</t>
  </si>
  <si>
    <t>3x16 mm2</t>
  </si>
  <si>
    <t>15.4.21.33</t>
  </si>
  <si>
    <t>3x10 mm2</t>
  </si>
  <si>
    <t>15.4.21.34</t>
  </si>
  <si>
    <t>3x6 mm2</t>
  </si>
  <si>
    <t>15.4.21.35</t>
  </si>
  <si>
    <t>3x4 mm2</t>
  </si>
  <si>
    <t>15.4.21.36</t>
  </si>
  <si>
    <t>3x2,5 mm2</t>
  </si>
  <si>
    <t>15.4.21.37</t>
  </si>
  <si>
    <t>3x1,5 mm2</t>
  </si>
  <si>
    <t>15.4.21.38</t>
  </si>
  <si>
    <t>2x25 mm2</t>
  </si>
  <si>
    <t>15.4.21.39</t>
  </si>
  <si>
    <t>2x16 mm2</t>
  </si>
  <si>
    <t>15.4.21.40</t>
  </si>
  <si>
    <t>2x10 mm2</t>
  </si>
  <si>
    <t>15.4.21.41</t>
  </si>
  <si>
    <t>2x6 mm2</t>
  </si>
  <si>
    <t>15.4.21.42</t>
  </si>
  <si>
    <t>2x4 mm2</t>
  </si>
  <si>
    <t>15.4.21.43</t>
  </si>
  <si>
    <t>2x2,5 mm2</t>
  </si>
  <si>
    <t>15.4.21.44</t>
  </si>
  <si>
    <t>2x1,5 mm2</t>
  </si>
  <si>
    <t>15.4.22.0</t>
  </si>
  <si>
    <t>15.4.22.1</t>
  </si>
  <si>
    <t>24x2,5 mm2</t>
  </si>
  <si>
    <t>15.4.22.2</t>
  </si>
  <si>
    <t>24x1,5 mm2</t>
  </si>
  <si>
    <t>15.4.22.3</t>
  </si>
  <si>
    <t>19x2,5 mm2</t>
  </si>
  <si>
    <t>15.4.22.4</t>
  </si>
  <si>
    <t>19x1,5 mm2</t>
  </si>
  <si>
    <t>15.4.22.5</t>
  </si>
  <si>
    <t>16x2,5 mm2</t>
  </si>
  <si>
    <t>15.4.22.6</t>
  </si>
  <si>
    <t>16x1,5 mm2</t>
  </si>
  <si>
    <t>15.4.22.7</t>
  </si>
  <si>
    <t>12x2,5 mm2</t>
  </si>
  <si>
    <t>15.4.22.8</t>
  </si>
  <si>
    <t>12x1,5 mm2</t>
  </si>
  <si>
    <t>15.4.22.9</t>
  </si>
  <si>
    <t>10x2,5 mm2</t>
  </si>
  <si>
    <t>15.4.22.10</t>
  </si>
  <si>
    <t>10x1,5 mm2</t>
  </si>
  <si>
    <t>15.4.22.11</t>
  </si>
  <si>
    <t>7x2,5 mm2</t>
  </si>
  <si>
    <t>15.4.22.12</t>
  </si>
  <si>
    <t>7x1,5 mm2</t>
  </si>
  <si>
    <t>15.4.50.0</t>
  </si>
  <si>
    <t>15.4.50.1</t>
  </si>
  <si>
    <t>15.4.50.2</t>
  </si>
  <si>
    <t>15.4.50.3</t>
  </si>
  <si>
    <t>15.4.50.4</t>
  </si>
  <si>
    <t>15.4.50.5</t>
  </si>
  <si>
    <t>15.4.50.6</t>
  </si>
  <si>
    <t>15.4.50.7</t>
  </si>
  <si>
    <t>15.4.50.8</t>
  </si>
  <si>
    <t>15.4.50.9</t>
  </si>
  <si>
    <t>15.4.50.10</t>
  </si>
  <si>
    <t>15.4.50.11</t>
  </si>
  <si>
    <t>15.4.51.0</t>
  </si>
  <si>
    <t>15.4.51.1</t>
  </si>
  <si>
    <t>15.4.51.2</t>
  </si>
  <si>
    <t>15.4.51.3</t>
  </si>
  <si>
    <t>15.4.51.4</t>
  </si>
  <si>
    <t>15.4.51.5</t>
  </si>
  <si>
    <t>15.4.51.6</t>
  </si>
  <si>
    <t>15.4.51.7</t>
  </si>
  <si>
    <t>15.4.51.8</t>
  </si>
  <si>
    <t>15.4.51.9</t>
  </si>
  <si>
    <t>15.4.51.10</t>
  </si>
  <si>
    <t>15.4.51.11</t>
  </si>
  <si>
    <t>15.4.51.12</t>
  </si>
  <si>
    <t>15.4.51.13</t>
  </si>
  <si>
    <t>15.4.51.14</t>
  </si>
  <si>
    <t>15.4.51.15</t>
  </si>
  <si>
    <t>15.4.51.16</t>
  </si>
  <si>
    <t>15.4.51.17</t>
  </si>
  <si>
    <t>15.4.51.18</t>
  </si>
  <si>
    <t>15.4.51.19</t>
  </si>
  <si>
    <t>15.4.51.20</t>
  </si>
  <si>
    <t>15.4.51.21</t>
  </si>
  <si>
    <t>15.4.51.22</t>
  </si>
  <si>
    <t>15.4.51.23</t>
  </si>
  <si>
    <t>15.4.51.24</t>
  </si>
  <si>
    <t>15.4.51.25</t>
  </si>
  <si>
    <t>15.4.51.26</t>
  </si>
  <si>
    <t>15.4.51.27</t>
  </si>
  <si>
    <t>15.4.51.28</t>
  </si>
  <si>
    <t>15.4.51.29</t>
  </si>
  <si>
    <t>15.4.51.30</t>
  </si>
  <si>
    <t>15.4.51.31</t>
  </si>
  <si>
    <t>15.4.51.32</t>
  </si>
  <si>
    <t>15.4.51.33</t>
  </si>
  <si>
    <t>15.4.51.34</t>
  </si>
  <si>
    <t>15.4.51.35</t>
  </si>
  <si>
    <t>15.4.90.0</t>
  </si>
  <si>
    <t>15.4.90.1</t>
  </si>
  <si>
    <t>15.4.90.2</t>
  </si>
  <si>
    <t>15.4.90.3</t>
  </si>
  <si>
    <t>15.4.90.4</t>
  </si>
  <si>
    <t>15.4.90.5</t>
  </si>
  <si>
    <t>15.4.90.6</t>
  </si>
  <si>
    <t>15.4.90.7</t>
  </si>
  <si>
    <t>15.4.90.8</t>
  </si>
  <si>
    <t>15.4.90.9</t>
  </si>
  <si>
    <t>15.4.90.10</t>
  </si>
  <si>
    <t>15.4.90.11</t>
  </si>
  <si>
    <t>15.4.90.12</t>
  </si>
  <si>
    <t>15.4.90.13</t>
  </si>
  <si>
    <t>15.4.90.14</t>
  </si>
  <si>
    <t>15.4.90.15</t>
  </si>
  <si>
    <t>15.4.90.16</t>
  </si>
  <si>
    <t>15.4.90.17</t>
  </si>
  <si>
    <t>15.4.90.18</t>
  </si>
  <si>
    <t>15.4.90.19</t>
  </si>
  <si>
    <t>15.4.90.20</t>
  </si>
  <si>
    <t>15.4.90.21</t>
  </si>
  <si>
    <t>15.4.90.22</t>
  </si>
  <si>
    <t>15.4.90.23</t>
  </si>
  <si>
    <t>15.4.90.24</t>
  </si>
  <si>
    <t>15.4.90.25</t>
  </si>
  <si>
    <t>15.4.90.26</t>
  </si>
  <si>
    <t>15.4.90.27</t>
  </si>
  <si>
    <t>15.4.90.28</t>
  </si>
  <si>
    <t>15.4.90.29</t>
  </si>
  <si>
    <t>15.4.90.30</t>
  </si>
  <si>
    <t>15.4.90.31</t>
  </si>
  <si>
    <t>15.4.90.32</t>
  </si>
  <si>
    <t>15.4.90.33</t>
  </si>
  <si>
    <t>15.4.90.34</t>
  </si>
  <si>
    <t>15.4.90.35</t>
  </si>
  <si>
    <t>15.4.90.36</t>
  </si>
  <si>
    <t>15.4.91.0</t>
  </si>
  <si>
    <t>15.4.91.1</t>
  </si>
  <si>
    <t>15.4.91.2</t>
  </si>
  <si>
    <t>15.4.91.3</t>
  </si>
  <si>
    <t>15.4.91.4</t>
  </si>
  <si>
    <t>15.4.91.5</t>
  </si>
  <si>
    <t>15.4.91.6</t>
  </si>
  <si>
    <t>15.4.91.7</t>
  </si>
  <si>
    <t>15.4.91.8</t>
  </si>
  <si>
    <t>15.4.91.9</t>
  </si>
  <si>
    <t>15.4.91.10</t>
  </si>
  <si>
    <t>15.4.100.0</t>
  </si>
  <si>
    <t>15.4.100.1</t>
  </si>
  <si>
    <t>15.4.100.2</t>
  </si>
  <si>
    <t>15.4.100.3</t>
  </si>
  <si>
    <t>15.4.100.4</t>
  </si>
  <si>
    <t>15.4.100.5</t>
  </si>
  <si>
    <t>15.4.100.6</t>
  </si>
  <si>
    <t>15.4.100.7</t>
  </si>
  <si>
    <t>15.4.100.8</t>
  </si>
  <si>
    <t>15.4.100.9</t>
  </si>
  <si>
    <t>15.4.100.10</t>
  </si>
  <si>
    <t>15.4.100.11</t>
  </si>
  <si>
    <t>15.4.100.12</t>
  </si>
  <si>
    <t>15.4.100.13</t>
  </si>
  <si>
    <t>15.4.100.14</t>
  </si>
  <si>
    <t>15.4.100.15</t>
  </si>
  <si>
    <t>15.4.110.0</t>
  </si>
  <si>
    <t>15.4.110.1</t>
  </si>
  <si>
    <t>15.4.110.2</t>
  </si>
  <si>
    <t>15.4.110.3</t>
  </si>
  <si>
    <t>15.4.110.4</t>
  </si>
  <si>
    <t>15.4.110.5</t>
  </si>
  <si>
    <t>15.4.110.6</t>
  </si>
  <si>
    <t>15.4.110.7</t>
  </si>
  <si>
    <t>15.4.110.8</t>
  </si>
  <si>
    <t>15.4.110.9</t>
  </si>
  <si>
    <t>15.4.110.10</t>
  </si>
  <si>
    <t>15.4.110.11</t>
  </si>
  <si>
    <t>15.4.110.12</t>
  </si>
  <si>
    <t>15.4.110.13</t>
  </si>
  <si>
    <t>15.4.110.14</t>
  </si>
  <si>
    <t>15.4.110.15</t>
  </si>
  <si>
    <t>15.4.111.0</t>
  </si>
  <si>
    <t>15.4.111.1</t>
  </si>
  <si>
    <t>15.4.111.2</t>
  </si>
  <si>
    <t>15.4.111.3</t>
  </si>
  <si>
    <t>15.4.111.4</t>
  </si>
  <si>
    <t>15.4.111.5</t>
  </si>
  <si>
    <t>15.4.111.6</t>
  </si>
  <si>
    <t>15.4.111.7</t>
  </si>
  <si>
    <t>15.4.111.8</t>
  </si>
  <si>
    <t>15.4.111.9</t>
  </si>
  <si>
    <t>15.4.111.10</t>
  </si>
  <si>
    <t>15.4.111.11</t>
  </si>
  <si>
    <t>15.4.111.12</t>
  </si>
  <si>
    <t>15.4.111.13</t>
  </si>
  <si>
    <t>15.4.111.14</t>
  </si>
  <si>
    <t>15.4.111.15</t>
  </si>
  <si>
    <t>15.4.121.0</t>
  </si>
  <si>
    <t>15.4.121.1</t>
  </si>
  <si>
    <t>15.4.121.2</t>
  </si>
  <si>
    <t>15.4.121.3</t>
  </si>
  <si>
    <t>15.4.121.4</t>
  </si>
  <si>
    <t>15.4.121.5</t>
  </si>
  <si>
    <t>15.4.121.6</t>
  </si>
  <si>
    <t>15.4.121.7</t>
  </si>
  <si>
    <t>15.4.121.8</t>
  </si>
  <si>
    <t>15.4.121.9</t>
  </si>
  <si>
    <t>15.4.121.10</t>
  </si>
  <si>
    <t>15.4.121.11</t>
  </si>
  <si>
    <t>15.4.121.12</t>
  </si>
  <si>
    <t>15.4.121.13</t>
  </si>
  <si>
    <t>15.4.121.14</t>
  </si>
  <si>
    <t>2x4mm2</t>
  </si>
  <si>
    <t>15.4.121.15</t>
  </si>
  <si>
    <t>15.4.121.16</t>
  </si>
  <si>
    <t>15.4.123.0</t>
  </si>
  <si>
    <t>15.4.123.1</t>
  </si>
  <si>
    <t>3x70+1x54.6 mm2</t>
  </si>
  <si>
    <t>15.4.123.2</t>
  </si>
  <si>
    <t>3x35+1x54.6 mm2</t>
  </si>
  <si>
    <t>15.4.124.0</t>
  </si>
  <si>
    <t>15.4.124.1</t>
  </si>
  <si>
    <t>15.4.124.2</t>
  </si>
  <si>
    <t>15.4.130.0</t>
  </si>
  <si>
    <t>15.4.130.1</t>
  </si>
  <si>
    <t>Elemento rettilineo IP55</t>
  </si>
  <si>
    <t>15.4.130.2</t>
  </si>
  <si>
    <t>Testata di alimentazione IP55</t>
  </si>
  <si>
    <t>15.4.130.3</t>
  </si>
  <si>
    <t>Spina di derivazione IP55</t>
  </si>
  <si>
    <t>15.4.130.4</t>
  </si>
  <si>
    <t>Spina di derivazione e fusibile IP55</t>
  </si>
  <si>
    <t>15.4.130.5</t>
  </si>
  <si>
    <t>Staffa di fissaggio a soffitto con porta staffe</t>
  </si>
  <si>
    <t>15.4.130.6</t>
  </si>
  <si>
    <t>Staffa di fissaggio a parete</t>
  </si>
  <si>
    <t>15.4.130.7</t>
  </si>
  <si>
    <t>Testata di chiusura IP55</t>
  </si>
  <si>
    <t>15.4.131.0</t>
  </si>
  <si>
    <t>15.4.131.1</t>
  </si>
  <si>
    <t>Elemento rettilineo a 6 conduttori IP55</t>
  </si>
  <si>
    <t>15.4.131.2</t>
  </si>
  <si>
    <t>Elemento rettilineo a 8 conduttori IP55</t>
  </si>
  <si>
    <t>15.4.131.3</t>
  </si>
  <si>
    <t>15.4.131.4</t>
  </si>
  <si>
    <t>Spina di derivazioneIP55</t>
  </si>
  <si>
    <t>15.4.131.5</t>
  </si>
  <si>
    <t>15.4.131.6</t>
  </si>
  <si>
    <t>15.4.131.7</t>
  </si>
  <si>
    <t>15.4.131.8</t>
  </si>
  <si>
    <t>Testata di chiusura IP 55</t>
  </si>
  <si>
    <t>15.4.140.0</t>
  </si>
  <si>
    <t>15.4.140.1</t>
  </si>
  <si>
    <t>15.4.140.2</t>
  </si>
  <si>
    <t>15.4.140.3</t>
  </si>
  <si>
    <t>15.4.140.4</t>
  </si>
  <si>
    <t>15.4.140.5</t>
  </si>
  <si>
    <t>15.4.140.6</t>
  </si>
  <si>
    <t>15.4.140.7</t>
  </si>
  <si>
    <t>15.4.141.0</t>
  </si>
  <si>
    <t>15.4.141.1</t>
  </si>
  <si>
    <t>15.4.141.2</t>
  </si>
  <si>
    <t>15.4.141.3</t>
  </si>
  <si>
    <t>15.4.141.4</t>
  </si>
  <si>
    <t>15.4.141.5</t>
  </si>
  <si>
    <t>15.4.141.6</t>
  </si>
  <si>
    <t>15.4.141.7</t>
  </si>
  <si>
    <t>15.4.141.8</t>
  </si>
  <si>
    <t>15.4.150.0</t>
  </si>
  <si>
    <t>15.4.150.1</t>
  </si>
  <si>
    <t>Per ogni elemento rettilineo da 1 m.</t>
  </si>
  <si>
    <t>15.4.150.2</t>
  </si>
  <si>
    <t>Per ogni testata di alimentazione o chiusura.</t>
  </si>
  <si>
    <t>15.4.150.3</t>
  </si>
  <si>
    <t>Per ogni staffa.</t>
  </si>
  <si>
    <t>15.4.160.0</t>
  </si>
  <si>
    <t>15.4.160.1</t>
  </si>
  <si>
    <t>Per ogni punto luce IP55.</t>
  </si>
  <si>
    <t>15.4.160.2</t>
  </si>
  <si>
    <t>Maggiorazione per altezza superiore a 4 m.</t>
  </si>
  <si>
    <t>15.4.170.0</t>
  </si>
  <si>
    <t>15.4.170.1</t>
  </si>
  <si>
    <t>Elemento rettilineo IP4X.</t>
  </si>
  <si>
    <t>15.4.170.2</t>
  </si>
  <si>
    <t>Elemento rettilineo IP54</t>
  </si>
  <si>
    <t>15.4.170.3</t>
  </si>
  <si>
    <t>Testata di alimentazione IP4X.</t>
  </si>
  <si>
    <t>15.4.170.4</t>
  </si>
  <si>
    <t>Testata di alimentazione IP54</t>
  </si>
  <si>
    <t>15.4.170.5</t>
  </si>
  <si>
    <t>Cassetta di derivazione IP4X e fusibili 25A.</t>
  </si>
  <si>
    <t>15.4.170.6</t>
  </si>
  <si>
    <t>Cassetta di derivazione IP54 e fusibili 25A.</t>
  </si>
  <si>
    <t>15.4.170.7</t>
  </si>
  <si>
    <t>Spina di derivazione e fusibile IP54- 40A.</t>
  </si>
  <si>
    <t>15.4.170.8</t>
  </si>
  <si>
    <t>Staffa di fissaggio a soffitto con porta staffe.</t>
  </si>
  <si>
    <t>15.4.170.9</t>
  </si>
  <si>
    <t>Staffa di fissaggio a parete.</t>
  </si>
  <si>
    <t>15.4.170.10</t>
  </si>
  <si>
    <t>Testata di chiusura.</t>
  </si>
  <si>
    <t>15.4.170.11</t>
  </si>
  <si>
    <t>Spina di derivazione e fusibile IP4X - 40A.</t>
  </si>
  <si>
    <t>15.4.180.0</t>
  </si>
  <si>
    <t>15.4.180.1</t>
  </si>
  <si>
    <t>Elemento rettilineo 160A IP54.</t>
  </si>
  <si>
    <t>15.4.180.2</t>
  </si>
  <si>
    <t>Elemento rettilineo 250A IP54.</t>
  </si>
  <si>
    <t>15.4.180.3</t>
  </si>
  <si>
    <t>Elemento rettilineo 400A IP54.</t>
  </si>
  <si>
    <t>15.4.180.4</t>
  </si>
  <si>
    <t>Elemento rettilineo 630A IP54.</t>
  </si>
  <si>
    <t>15.4.180.5</t>
  </si>
  <si>
    <t>Cassetta di alimentazione 160A IP54.</t>
  </si>
  <si>
    <t>15.4.180.6</t>
  </si>
  <si>
    <t>Cassetta di alimentazione 250A IP54</t>
  </si>
  <si>
    <t>15.4.180.7</t>
  </si>
  <si>
    <t>Cassetta di alimentazione 400A IP54.</t>
  </si>
  <si>
    <t>15.4.180.8</t>
  </si>
  <si>
    <t>Cassetta di alimentazione 630A IP54.</t>
  </si>
  <si>
    <t>15.4.180.9</t>
  </si>
  <si>
    <t>Cassetta di derivazione 3P+N+PE IP54 con fus. max 63A.</t>
  </si>
  <si>
    <t>15.4.180.10</t>
  </si>
  <si>
    <t>Cassetta di derivazione 3P+N+PE IP54 con fus. max 125A.</t>
  </si>
  <si>
    <t>15.4.180.11</t>
  </si>
  <si>
    <t>Cassetta di derivazione 3P+N+PE IP54 con fus. max 250A.</t>
  </si>
  <si>
    <t>15.4.180.12</t>
  </si>
  <si>
    <t>Cassetta di derivazione 3P+N+PE IP54 con fus. max 400A.</t>
  </si>
  <si>
    <t>15.4.180.13</t>
  </si>
  <si>
    <t>Cassetta di chiusura IP54 160-250A.</t>
  </si>
  <si>
    <t>15.4.180.14</t>
  </si>
  <si>
    <t>Cassetta di chiusura IP54 400A.</t>
  </si>
  <si>
    <t>15.4.180.15</t>
  </si>
  <si>
    <t>Cassetta di chiusura IP54 630A.</t>
  </si>
  <si>
    <t>15.4.190.0</t>
  </si>
  <si>
    <t>15.4.190.1</t>
  </si>
  <si>
    <t>15.4.190.2</t>
  </si>
  <si>
    <t>15.4.190.3</t>
  </si>
  <si>
    <t>15.4.190.4</t>
  </si>
  <si>
    <t>15.4.190.5</t>
  </si>
  <si>
    <t>15.4.191.0</t>
  </si>
  <si>
    <t>15.4.191.1</t>
  </si>
  <si>
    <t>15.4.191.2</t>
  </si>
  <si>
    <t>15.4.191.3</t>
  </si>
  <si>
    <t>15.4.191.4</t>
  </si>
  <si>
    <t>15.4.191.5</t>
  </si>
  <si>
    <t>15.4.191.6</t>
  </si>
  <si>
    <t>15.4.191.7</t>
  </si>
  <si>
    <t>15.4.191.8</t>
  </si>
  <si>
    <t>15.4.210.0</t>
  </si>
  <si>
    <t>15.4.210.1</t>
  </si>
  <si>
    <t>15.4.210.2</t>
  </si>
  <si>
    <t>15.4.210.3</t>
  </si>
  <si>
    <t>15.4.210.4</t>
  </si>
  <si>
    <t>15.4.210.5</t>
  </si>
  <si>
    <t>15.4.210.6</t>
  </si>
  <si>
    <t>15.4.230</t>
  </si>
  <si>
    <t>15.4.231</t>
  </si>
  <si>
    <t>15.4.232.0</t>
  </si>
  <si>
    <t>15.4.232.1</t>
  </si>
  <si>
    <t>Cavo coassiale Rg59 + 2x1 mm2 + 6x0,50 mm2 + 6x0,35 mm2</t>
  </si>
  <si>
    <t>15.4.232.2</t>
  </si>
  <si>
    <t>Cavo coassiale Rg59  + 2x0,75 mm2</t>
  </si>
  <si>
    <t>15.4.232.3</t>
  </si>
  <si>
    <t>Cavo coassiale Rg59 + 2x0,50 mm2 + 8x0,22 mm2</t>
  </si>
  <si>
    <t>15.4.233.0</t>
  </si>
  <si>
    <t>15.4.233.1</t>
  </si>
  <si>
    <t>2x0,50 mm2</t>
  </si>
  <si>
    <t>15.4.233.2</t>
  </si>
  <si>
    <t>2x0,75 mm2</t>
  </si>
  <si>
    <t>15.4.233.3</t>
  </si>
  <si>
    <t>2x1,00 mm2</t>
  </si>
  <si>
    <t>15.4.233.4</t>
  </si>
  <si>
    <t>2x1,50 mm2</t>
  </si>
  <si>
    <t>15.4.233.5</t>
  </si>
  <si>
    <t>2x2,50 mm2</t>
  </si>
  <si>
    <t>15.4.234.0</t>
  </si>
  <si>
    <t>15.4.234.1</t>
  </si>
  <si>
    <t>15.4.234.2</t>
  </si>
  <si>
    <t>4x0,50 mm2</t>
  </si>
  <si>
    <t>15.4.234.3</t>
  </si>
  <si>
    <t>6x0,50 mm2</t>
  </si>
  <si>
    <t>15.4.234.4</t>
  </si>
  <si>
    <t>8x0,50 mm2</t>
  </si>
  <si>
    <t>15.4.234.5</t>
  </si>
  <si>
    <t>10x0,50 mm2</t>
  </si>
  <si>
    <t>15.4.234.6</t>
  </si>
  <si>
    <t>12x0,50 mm2</t>
  </si>
  <si>
    <t>15.4.234.7</t>
  </si>
  <si>
    <t>14x0,50 mm2</t>
  </si>
  <si>
    <t>15.4.234.8</t>
  </si>
  <si>
    <t>16x0,50 mm2</t>
  </si>
  <si>
    <t>15.4.234.9</t>
  </si>
  <si>
    <t>18x0,50 mm2</t>
  </si>
  <si>
    <t>15.4.234.10</t>
  </si>
  <si>
    <t>20x0,50 mm2</t>
  </si>
  <si>
    <t>15.4.234.11</t>
  </si>
  <si>
    <t>22x0,50 mm2</t>
  </si>
  <si>
    <t>15.4.235</t>
  </si>
  <si>
    <t>15.4.236</t>
  </si>
  <si>
    <t>15.4.237.0</t>
  </si>
  <si>
    <t>15.4.237.1</t>
  </si>
  <si>
    <t>2x0,22 mm2</t>
  </si>
  <si>
    <t>15.4.237.2</t>
  </si>
  <si>
    <t>4x0,22 mm2</t>
  </si>
  <si>
    <t>15.4.237.3</t>
  </si>
  <si>
    <t>6x0,22 mm2</t>
  </si>
  <si>
    <t>15.4.237.4</t>
  </si>
  <si>
    <t>8x0,22 mm2</t>
  </si>
  <si>
    <t>15.4.237.5</t>
  </si>
  <si>
    <t>10x0,22 mm2</t>
  </si>
  <si>
    <t>15.4.237.6</t>
  </si>
  <si>
    <t>2x0,22 mm2 + 2x0,50 mm2</t>
  </si>
  <si>
    <t>15.4.237.7</t>
  </si>
  <si>
    <t>4x0,22 mm2 + 2x0,50 mm2</t>
  </si>
  <si>
    <t>15.4.237.8</t>
  </si>
  <si>
    <t>6x0,22 mm2 + 2x0,50 mm2</t>
  </si>
  <si>
    <t>15.4.237.9</t>
  </si>
  <si>
    <t>8x0,22 mm2 + 2x0,50 mm2</t>
  </si>
  <si>
    <t>15.4.237.10</t>
  </si>
  <si>
    <t>2x0,22 mm2 + 2x0,75 mm2</t>
  </si>
  <si>
    <t>15.4.237.11</t>
  </si>
  <si>
    <t>4x 0,22 mm2 + 2x0,75 mm2</t>
  </si>
  <si>
    <t>15.4.237.12</t>
  </si>
  <si>
    <t>6 x0,22 mm2 + 2x0,75 mm2</t>
  </si>
  <si>
    <t>15.4.237.13</t>
  </si>
  <si>
    <t>8x0,22 mm2 + 2x0,75 mm2</t>
  </si>
  <si>
    <t>15.4.240.0</t>
  </si>
  <si>
    <t>15.4.240.1</t>
  </si>
  <si>
    <t>A 2 coppie.</t>
  </si>
  <si>
    <t>15.4.240.2</t>
  </si>
  <si>
    <t>A 3 coppie.</t>
  </si>
  <si>
    <t>15.4.240.3</t>
  </si>
  <si>
    <t>A 4 coppie</t>
  </si>
  <si>
    <t>15.4.240.4</t>
  </si>
  <si>
    <t>A 6 coppie.</t>
  </si>
  <si>
    <t>15.4.240.5</t>
  </si>
  <si>
    <t>A 11 coppie.</t>
  </si>
  <si>
    <t>15.4.240.6</t>
  </si>
  <si>
    <t>A 21 coppie</t>
  </si>
  <si>
    <t>15.4.240.7</t>
  </si>
  <si>
    <t>A 30+1 coppie.</t>
  </si>
  <si>
    <t>15.4.240.8</t>
  </si>
  <si>
    <t>A 50+1 coppie.</t>
  </si>
  <si>
    <t>15.4.240.9</t>
  </si>
  <si>
    <t>A 100+1 coppie.</t>
  </si>
  <si>
    <t>15.4.250.0</t>
  </si>
  <si>
    <t>15.4.250.1</t>
  </si>
  <si>
    <t>Tipo RG 58/U Imp. 50 Ohm.</t>
  </si>
  <si>
    <t>15.4.250.2</t>
  </si>
  <si>
    <t>Tipo RG 59/U Imp. 75 Ohm.</t>
  </si>
  <si>
    <t>15.4.250.3</t>
  </si>
  <si>
    <t>Tipo TWINAX Imp. 100 Ohm.</t>
  </si>
  <si>
    <t>15.4.250.4</t>
  </si>
  <si>
    <t>Tipo UTP cat.5E.</t>
  </si>
  <si>
    <t>15.4.250.5</t>
  </si>
  <si>
    <t>Tipo FTP cat.5E</t>
  </si>
  <si>
    <t>15.4.250.6</t>
  </si>
  <si>
    <t>Tipo UTP cat.6.</t>
  </si>
  <si>
    <t>15.4.250.7</t>
  </si>
  <si>
    <t>Tipo FTP cat.6</t>
  </si>
  <si>
    <t>15.4.270.0</t>
  </si>
  <si>
    <t>15.4.270.1</t>
  </si>
  <si>
    <t>12 Fibre</t>
  </si>
  <si>
    <t>15.4.270.2</t>
  </si>
  <si>
    <t>8 Fibre</t>
  </si>
  <si>
    <t>15.4.270.3</t>
  </si>
  <si>
    <t>6 Fibre</t>
  </si>
  <si>
    <t>15.4.270.4</t>
  </si>
  <si>
    <t>4 Fibre</t>
  </si>
  <si>
    <t>15.4.280.0</t>
  </si>
  <si>
    <t>15.4.280.1</t>
  </si>
  <si>
    <t>15.4.280.2</t>
  </si>
  <si>
    <t>15.4.280.3</t>
  </si>
  <si>
    <t>15.4.280.4</t>
  </si>
  <si>
    <t>15.4.280.5</t>
  </si>
  <si>
    <t>2 Fibre</t>
  </si>
  <si>
    <t>15.4.290.0</t>
  </si>
  <si>
    <t>15.4.290.1</t>
  </si>
  <si>
    <t>2 x 1 mm2</t>
  </si>
  <si>
    <t>15.4.290.2</t>
  </si>
  <si>
    <t>2 x 1,5 mm2</t>
  </si>
  <si>
    <t>15.4.290.3</t>
  </si>
  <si>
    <t>2 x 2,5 mm2</t>
  </si>
  <si>
    <t>15.4.290.4</t>
  </si>
  <si>
    <t>2 x 4 mm2</t>
  </si>
  <si>
    <t>15.4.290.5</t>
  </si>
  <si>
    <t>3 x 1 mm2</t>
  </si>
  <si>
    <t>15.4.290.6</t>
  </si>
  <si>
    <t>3 x 1,5 mm2</t>
  </si>
  <si>
    <t>15.4.290.7</t>
  </si>
  <si>
    <t>3 x 2,5 mm2</t>
  </si>
  <si>
    <t>15.4.290.8</t>
  </si>
  <si>
    <t>4 x 1 mm2</t>
  </si>
  <si>
    <t>15.4.290.9</t>
  </si>
  <si>
    <t>4 x 1,5 mm2</t>
  </si>
  <si>
    <t>15.4.290.10</t>
  </si>
  <si>
    <t>4 x 2,5 mm2</t>
  </si>
  <si>
    <t>15.4.290.11</t>
  </si>
  <si>
    <t>7 x 1 mm2</t>
  </si>
  <si>
    <t>15.4.290.12</t>
  </si>
  <si>
    <t>7 x 1,5 mm2</t>
  </si>
  <si>
    <t>15.4.290.13</t>
  </si>
  <si>
    <t>7 x 2,5 mm2</t>
  </si>
  <si>
    <t>15.4.290.14</t>
  </si>
  <si>
    <t>2 x 1 mm2, twistato</t>
  </si>
  <si>
    <t>15.4.290.15</t>
  </si>
  <si>
    <t>2 x 1,5 mm2, twistato</t>
  </si>
  <si>
    <t>15.4.291</t>
  </si>
  <si>
    <t>15.4.292</t>
  </si>
  <si>
    <t>15.4.293.0</t>
  </si>
  <si>
    <t>15.4.293.1</t>
  </si>
  <si>
    <t>15.4.293.2</t>
  </si>
  <si>
    <t>15.4.293.3</t>
  </si>
  <si>
    <t>15.4.293.4</t>
  </si>
  <si>
    <t>15.4.293.5</t>
  </si>
  <si>
    <t>15.4.293.6</t>
  </si>
  <si>
    <t>15.4.293.7</t>
  </si>
  <si>
    <t>15.4.293.8</t>
  </si>
  <si>
    <t>15.4.293.9</t>
  </si>
  <si>
    <t>15.4.293.10</t>
  </si>
  <si>
    <t>15.4.293.11</t>
  </si>
  <si>
    <t>15.4.293.12</t>
  </si>
  <si>
    <t>15.4.293.13</t>
  </si>
  <si>
    <t>15.4.293.14</t>
  </si>
  <si>
    <t>15.4.293.15</t>
  </si>
  <si>
    <t>15.4.293.16</t>
  </si>
  <si>
    <t>15.4.293.17</t>
  </si>
  <si>
    <t>15.4.293.18</t>
  </si>
  <si>
    <t>15.4.293.19</t>
  </si>
  <si>
    <t>15.4.293.20</t>
  </si>
  <si>
    <t>15.4.293.21</t>
  </si>
  <si>
    <t>15.4.294</t>
  </si>
  <si>
    <t>15.4.295</t>
  </si>
  <si>
    <t>15.4.296.0</t>
  </si>
  <si>
    <t>15.4.296.1</t>
  </si>
  <si>
    <t>dimensioni 83x117x63 mm</t>
  </si>
  <si>
    <t>15.4.296.2</t>
  </si>
  <si>
    <t>dimensioni 125x185x69 mm</t>
  </si>
  <si>
    <t>15.4.300.0</t>
  </si>
  <si>
    <t>15.4.300.1</t>
  </si>
  <si>
    <t>Sezione 1 x 4 mm²</t>
  </si>
  <si>
    <t>15.4.300.2</t>
  </si>
  <si>
    <t>Sezione 1 x 6 mm²</t>
  </si>
  <si>
    <t>15.5.10.0</t>
  </si>
  <si>
    <t>15.5.10.1</t>
  </si>
  <si>
    <t xml:space="preserve">Diametro esterno mm 16. </t>
  </si>
  <si>
    <t>15.5.10.2</t>
  </si>
  <si>
    <t>Diametro esterno mm 20.</t>
  </si>
  <si>
    <t>15.5.10.3</t>
  </si>
  <si>
    <t>Diametro esterno mm 25.</t>
  </si>
  <si>
    <t>15.5.10.4</t>
  </si>
  <si>
    <t>Diametro esterno mm 32.</t>
  </si>
  <si>
    <t>15.5.10.5</t>
  </si>
  <si>
    <t>Diametro esterno mm 40.</t>
  </si>
  <si>
    <t>15.5.10.6</t>
  </si>
  <si>
    <t>Diametro esterno mm 50.</t>
  </si>
  <si>
    <t>15.5.20.0</t>
  </si>
  <si>
    <t>15.5.20.1</t>
  </si>
  <si>
    <t>Diametro esterno mm 16.</t>
  </si>
  <si>
    <t>15.5.20.2</t>
  </si>
  <si>
    <t>15.5.20.3</t>
  </si>
  <si>
    <t>15.5.20.4</t>
  </si>
  <si>
    <t>15.5.20.5</t>
  </si>
  <si>
    <t>15.5.20.6</t>
  </si>
  <si>
    <t>15.5.20.7</t>
  </si>
  <si>
    <t>Incremento per esecuzione IP65 per tubazioni fino a 32mm</t>
  </si>
  <si>
    <t>15.5.20.8</t>
  </si>
  <si>
    <t>Incremento per esecuzione IP65 per tubazioni oltre 32mm</t>
  </si>
  <si>
    <t>15.5.21.0</t>
  </si>
  <si>
    <t>15.5.21.1</t>
  </si>
  <si>
    <t>15.5.21.2</t>
  </si>
  <si>
    <t>15.5.21.3</t>
  </si>
  <si>
    <t>15.5.21.4</t>
  </si>
  <si>
    <t>15.5.21.5</t>
  </si>
  <si>
    <t>15.5.21.6</t>
  </si>
  <si>
    <t>15.5.21.7</t>
  </si>
  <si>
    <t>15.5.21.8</t>
  </si>
  <si>
    <t>15.5.30.0</t>
  </si>
  <si>
    <t>15.5.30.1</t>
  </si>
  <si>
    <t>15.5.30.2</t>
  </si>
  <si>
    <t>15.5.30.3</t>
  </si>
  <si>
    <t>15.5.30.4</t>
  </si>
  <si>
    <t>15.5.30.5</t>
  </si>
  <si>
    <t>15.5.30.6</t>
  </si>
  <si>
    <t>15.5.31.0</t>
  </si>
  <si>
    <t>15.5.31.1</t>
  </si>
  <si>
    <t>15.5.31.2</t>
  </si>
  <si>
    <t>15.5.31.3</t>
  </si>
  <si>
    <t>15.5.31.4</t>
  </si>
  <si>
    <t>15.5.31.5</t>
  </si>
  <si>
    <t>15.5.31.6</t>
  </si>
  <si>
    <t>15.5.40.0</t>
  </si>
  <si>
    <t>15.5.40.1</t>
  </si>
  <si>
    <t>Diametro interno mm 12.</t>
  </si>
  <si>
    <t>15.5.40.2</t>
  </si>
  <si>
    <t>Diametro interno mm 16.</t>
  </si>
  <si>
    <t>15.5.40.3</t>
  </si>
  <si>
    <t>Diametro interno mm 20.</t>
  </si>
  <si>
    <t>15.5.40.4</t>
  </si>
  <si>
    <t>Diametro interno mm 25.</t>
  </si>
  <si>
    <t>15.5.40.5</t>
  </si>
  <si>
    <t>Diametro interno mm 32.</t>
  </si>
  <si>
    <t>15.5.40.6</t>
  </si>
  <si>
    <t>Diametro interno mm 40.</t>
  </si>
  <si>
    <t>15.5.50.0</t>
  </si>
  <si>
    <t>15.5.50.1</t>
  </si>
  <si>
    <t>15.5.50.2</t>
  </si>
  <si>
    <t>15.5.50.3</t>
  </si>
  <si>
    <t>15.5.50.4</t>
  </si>
  <si>
    <t>15.5.50.5</t>
  </si>
  <si>
    <t>15.5.50.6</t>
  </si>
  <si>
    <t>15.5.50.7</t>
  </si>
  <si>
    <t>Diametro esterno mm 63.</t>
  </si>
  <si>
    <t>15.5.60.0</t>
  </si>
  <si>
    <t>15.5.60.1</t>
  </si>
  <si>
    <t>15.5.60.2</t>
  </si>
  <si>
    <t>Diametro interno mm15.</t>
  </si>
  <si>
    <t>15.5.60.3</t>
  </si>
  <si>
    <t>15.5.60.4</t>
  </si>
  <si>
    <t>15.5.60.5</t>
  </si>
  <si>
    <t>Raccordo girevole per tubo da mm 12.</t>
  </si>
  <si>
    <t>15.5.60.6</t>
  </si>
  <si>
    <t>Raccordo girevole per tubo da mm15.</t>
  </si>
  <si>
    <t>15.5.60.7</t>
  </si>
  <si>
    <t>Raccordo girevole per tubo da mm 20.</t>
  </si>
  <si>
    <t>15.5.60.8</t>
  </si>
  <si>
    <t>Raccordo girevole per tubo da mm 25.</t>
  </si>
  <si>
    <t>15.5.60.9</t>
  </si>
  <si>
    <t>Diametro interno mm 35.</t>
  </si>
  <si>
    <t>15.5.60.10</t>
  </si>
  <si>
    <t>15.5.60.11</t>
  </si>
  <si>
    <t>Raccordo girevole per tubo da mm 35.</t>
  </si>
  <si>
    <t>15.5.60.12</t>
  </si>
  <si>
    <t>Raccordo girevole per tubo da mm 40.</t>
  </si>
  <si>
    <t>15.5.70.0</t>
  </si>
  <si>
    <t>15.5.70.1</t>
  </si>
  <si>
    <t xml:space="preserve">Dimensioni interne assimilabili a mm 90x90x50. </t>
  </si>
  <si>
    <t>15.5.70.2</t>
  </si>
  <si>
    <t xml:space="preserve">Dimensioni interne assimilabili a mm 130x105x50. </t>
  </si>
  <si>
    <t>15.5.70.3</t>
  </si>
  <si>
    <t xml:space="preserve">Dimensioni interne assimilabili a mm155x130x55. </t>
  </si>
  <si>
    <t>15.5.70.4</t>
  </si>
  <si>
    <t>Dimensioni interne assimilabili a mm 180x155x70.</t>
  </si>
  <si>
    <t>15.5.70.5</t>
  </si>
  <si>
    <t>Dimensioni interne assimilabili a mm 240x205x80.</t>
  </si>
  <si>
    <t>15.5.70.6</t>
  </si>
  <si>
    <t>Dimensioni interne assimilabili a mm 300x245x110.</t>
  </si>
  <si>
    <t>15.5.70.7</t>
  </si>
  <si>
    <t>Dimensioni interne assimilabili a mm 390x300x140.</t>
  </si>
  <si>
    <t>15.5.80.0</t>
  </si>
  <si>
    <t>15.5.80.1</t>
  </si>
  <si>
    <t>Dimensioni assimilabili a mm 92x92x45.</t>
  </si>
  <si>
    <t>15.5.80.2</t>
  </si>
  <si>
    <t>Dimensioni assimilabili a mm 118x96x50.</t>
  </si>
  <si>
    <t>15.5.80.3</t>
  </si>
  <si>
    <t>Dimensioni assimilabili a mm 118x96x70.</t>
  </si>
  <si>
    <t>15.5.80.4</t>
  </si>
  <si>
    <t>Dimensioni assimilabili a mm152x98x70.</t>
  </si>
  <si>
    <t>15.5.80.5</t>
  </si>
  <si>
    <t>Dimensioni assimilabili a mm 160x130x70.</t>
  </si>
  <si>
    <t>15.5.80.6</t>
  </si>
  <si>
    <t>Dimensioni assimilabili a mm 196x152x70.</t>
  </si>
  <si>
    <t>15.5.80.7</t>
  </si>
  <si>
    <t>Dimensioni assimilabili a mm 294x152x70.</t>
  </si>
  <si>
    <t>15.5.80.8</t>
  </si>
  <si>
    <t>Dimensioni assimilabili a mm 392x152x70.</t>
  </si>
  <si>
    <t>15.5.90.0</t>
  </si>
  <si>
    <t>15.5.90.1</t>
  </si>
  <si>
    <t>Misure assimilabili a mm 100x100x50.</t>
  </si>
  <si>
    <t>15.5.90.2</t>
  </si>
  <si>
    <t>Misure assimilabili a mm 120x80x50.</t>
  </si>
  <si>
    <t>15.5.90.3</t>
  </si>
  <si>
    <t>Misure assimilabili a mm150x110x70.</t>
  </si>
  <si>
    <t>15.5.90.4</t>
  </si>
  <si>
    <t>Misure assimilabili a mm 190x140x70.</t>
  </si>
  <si>
    <t>15.5.90.5</t>
  </si>
  <si>
    <t>Misure assimilabili a mm 240x190x90.</t>
  </si>
  <si>
    <t>15.5.90.6</t>
  </si>
  <si>
    <t>Misure assimilabili a mm 300x320x120.</t>
  </si>
  <si>
    <t>15.5.90.7</t>
  </si>
  <si>
    <t>Misure assimilabili a mm 380x300x120.</t>
  </si>
  <si>
    <t>15.5.100.0</t>
  </si>
  <si>
    <t>15.5.100.1</t>
  </si>
  <si>
    <t>Per scatole con lato max mm 200.</t>
  </si>
  <si>
    <t>15.5.100.2</t>
  </si>
  <si>
    <t>Per scatole con lato superiore a mm 200.</t>
  </si>
  <si>
    <t>15.5.110.0</t>
  </si>
  <si>
    <t>15.5.110.1</t>
  </si>
  <si>
    <t>15.5.110.2</t>
  </si>
  <si>
    <t>15.5.110.3</t>
  </si>
  <si>
    <t>Diametro esterno mm 100.</t>
  </si>
  <si>
    <t>15.5.110.4</t>
  </si>
  <si>
    <t>Diametro esterno mm 160.</t>
  </si>
  <si>
    <t>15.5.110.5</t>
  </si>
  <si>
    <t>Diametro esterno mm 200.</t>
  </si>
  <si>
    <t>15.5.110.6</t>
  </si>
  <si>
    <t>Diametro esterno mm 250.</t>
  </si>
  <si>
    <t>15.5.110.7</t>
  </si>
  <si>
    <t>Incremento per copertura in calcestruzzo spessore cm 10.</t>
  </si>
  <si>
    <t>15.5.110.8</t>
  </si>
  <si>
    <t>Diametro esterno mm 80.</t>
  </si>
  <si>
    <t>15.5.110.9</t>
  </si>
  <si>
    <t>Diametro esterno mm 110.</t>
  </si>
  <si>
    <t>15.5.110.10</t>
  </si>
  <si>
    <t>Diametro esterno mm 125.</t>
  </si>
  <si>
    <t>15.5.110.11</t>
  </si>
  <si>
    <t>Diametro esterno mm 140.</t>
  </si>
  <si>
    <t>15.5.120.0</t>
  </si>
  <si>
    <t>15.5.120.1</t>
  </si>
  <si>
    <t>Elemento rettilineo di larghezza minima assimilabile a mm 50.</t>
  </si>
  <si>
    <t>15.5.120.2</t>
  </si>
  <si>
    <t>Elemento rettilineo di larghezza minima assimilabile a mm 100.</t>
  </si>
  <si>
    <t>15.5.120.3</t>
  </si>
  <si>
    <t>Elemento rettilineo di larghezza minima assimilabile a mm150.</t>
  </si>
  <si>
    <t>15.5.120.4</t>
  </si>
  <si>
    <t>Elemento rettilineo di  larghezza minima assimilabile a mm 200.</t>
  </si>
  <si>
    <t>15.5.120.5</t>
  </si>
  <si>
    <t>Elemento rettilineo di larghezza minima assimilabile a mm 300 altezza mm 65.</t>
  </si>
  <si>
    <t>15.5.120.6</t>
  </si>
  <si>
    <t>Elemento  rettilineo di larghezza minima assimilabile a mm 400 altezza mm 65.</t>
  </si>
  <si>
    <t>15.5.120.7</t>
  </si>
  <si>
    <t>Curve piane di larghezza minima assimilabile a mm 50.</t>
  </si>
  <si>
    <t>15.5.120.8</t>
  </si>
  <si>
    <t>Curve piane di larghezza minima assimilabile a mm 100.</t>
  </si>
  <si>
    <t>15.5.120.9</t>
  </si>
  <si>
    <t>Curve piane di larghezza minima assimilabile a mm150.</t>
  </si>
  <si>
    <t>15.5.120.10</t>
  </si>
  <si>
    <t>Curve piane di larghezza minima assimilabile a mm 200.</t>
  </si>
  <si>
    <t>15.5.120.11</t>
  </si>
  <si>
    <t>Curve piane di larghezza minima assimilabile a mm 300 altezza mm 65.</t>
  </si>
  <si>
    <t>15.5.120.12</t>
  </si>
  <si>
    <t>Curve piane di larghezza minima assimilabile a mm 400 altezza mm 65.</t>
  </si>
  <si>
    <t>15.5.120.13</t>
  </si>
  <si>
    <t>Derivazioni a T larghezza minima assimilabile a mm 50.</t>
  </si>
  <si>
    <t>15.5.120.14</t>
  </si>
  <si>
    <t>Derivazioni a T larghezza minima assimilabile a mm 100.</t>
  </si>
  <si>
    <t>15.5.120.15</t>
  </si>
  <si>
    <t>Derivazioni a T larghezza minima assimilabile a mm 150.</t>
  </si>
  <si>
    <t>15.5.120.16</t>
  </si>
  <si>
    <t>Derivazioni a T larghezza minima assimilabile a mm 200.</t>
  </si>
  <si>
    <t>15.5.120.17</t>
  </si>
  <si>
    <t>Derivazioni a T larghezza  minima assimilabile a mm 300 altezza mm 65.</t>
  </si>
  <si>
    <t>15.5.120.18</t>
  </si>
  <si>
    <t>Derivazioni a T larghezza minima assimilabile a mm 400 altezza mm 65.</t>
  </si>
  <si>
    <t>15.5.120.19</t>
  </si>
  <si>
    <t>Derivazioni a croce larghezza minima assimilabile a mm 50.</t>
  </si>
  <si>
    <t>15.5.120.20</t>
  </si>
  <si>
    <t>Derivazioni a croce larghezza minima assimilabile a mm 100.</t>
  </si>
  <si>
    <t>15.5.120.21</t>
  </si>
  <si>
    <t>Derivazioni a croce larghezza minima assimilabile a mm150.</t>
  </si>
  <si>
    <t>15.5.120.22</t>
  </si>
  <si>
    <t>Derivazioni a croce larghezza minima assimilabile a mm 200.</t>
  </si>
  <si>
    <t>15.5.120.23</t>
  </si>
  <si>
    <t>Derivazioni a croce  larghezza minima assimilabile a mm 300 altezza mm 65.</t>
  </si>
  <si>
    <t>15.5.120.24</t>
  </si>
  <si>
    <t>Derivazioni a croce  larghezza minima assimilabile a mm 400 altezza mm 65.</t>
  </si>
  <si>
    <t>15.5.120.25</t>
  </si>
  <si>
    <t>Riduzione da mm 100 a mm 50.</t>
  </si>
  <si>
    <t>15.5.120.26</t>
  </si>
  <si>
    <t>Riduzione da mm150 a mm 100.</t>
  </si>
  <si>
    <t>15.5.120.27</t>
  </si>
  <si>
    <t>Riduzione da mm 200 a mm 150.</t>
  </si>
  <si>
    <t>15.5.120.28</t>
  </si>
  <si>
    <t>Riduzione da mm 300 a mm 200.</t>
  </si>
  <si>
    <t>15.5.120.29</t>
  </si>
  <si>
    <t>Riduzione da mm 400 a mm 300.</t>
  </si>
  <si>
    <t>15.5.120.30</t>
  </si>
  <si>
    <t>Setto separatore.</t>
  </si>
  <si>
    <t>15.5.130.0</t>
  </si>
  <si>
    <t>15.5.130.1</t>
  </si>
  <si>
    <t>Elemento rettilineo di larghezza assimilabile a mm 100.</t>
  </si>
  <si>
    <t>15.5.130.2</t>
  </si>
  <si>
    <t>Elemento rettilineo di larghezza assimilabile a mm 150.</t>
  </si>
  <si>
    <t>15.5.130.3</t>
  </si>
  <si>
    <t>Elemento rettilineo di larghezza assimilabile a mm 200.</t>
  </si>
  <si>
    <t>15.5.130.4</t>
  </si>
  <si>
    <t>Elemento rettilineo di larghezza assimilabile a mm 300.</t>
  </si>
  <si>
    <t>15.5.130.5</t>
  </si>
  <si>
    <t>Elemento rettilineo di larghezza assimilabile a mm 400.</t>
  </si>
  <si>
    <t>15.5.130.6</t>
  </si>
  <si>
    <t>Curve piane di larghezza assimilabile a mm 100.</t>
  </si>
  <si>
    <t>15.5.130.7</t>
  </si>
  <si>
    <t>Curve piane di larghezza assimilabile a mm150.</t>
  </si>
  <si>
    <t>15.5.130.8</t>
  </si>
  <si>
    <t>Curve piane di larghezza assimilabile a mm 200.</t>
  </si>
  <si>
    <t>15.5.130.9</t>
  </si>
  <si>
    <t>Curve piane di larghezza assimilabile a mm 300.</t>
  </si>
  <si>
    <t>15.5.130.10</t>
  </si>
  <si>
    <t>Curve piane di larghezza assimilabile a mm 400.</t>
  </si>
  <si>
    <t>15.5.130.11</t>
  </si>
  <si>
    <t>Derivazioni a T larghezza assimilabile a mm 100.</t>
  </si>
  <si>
    <t>15.5.130.12</t>
  </si>
  <si>
    <t>Derivazioni a T larghezza assimilabile a mm150.</t>
  </si>
  <si>
    <t>15.5.130.13</t>
  </si>
  <si>
    <t>Derivazioni a T larghezza assimilabile a mm 200.</t>
  </si>
  <si>
    <t>15.5.130.14</t>
  </si>
  <si>
    <t>Derivazioni a T larghezza assimilabile a mm 300.</t>
  </si>
  <si>
    <t>15.5.130.15</t>
  </si>
  <si>
    <t>Derivazioni a T larghezza assimilabile a mm 400.</t>
  </si>
  <si>
    <t>15.5.130.16</t>
  </si>
  <si>
    <t xml:space="preserve">Derivazioni a croce larghezza assimilabile a mm 100. </t>
  </si>
  <si>
    <t>15.5.130.17</t>
  </si>
  <si>
    <t xml:space="preserve">Derivazioni a croce larghezza assimilabile a mm 150. </t>
  </si>
  <si>
    <t>15.5.130.18</t>
  </si>
  <si>
    <t xml:space="preserve">Derivazioni a croce larghezza assimilabile a mm 200. </t>
  </si>
  <si>
    <t>15.5.130.19</t>
  </si>
  <si>
    <t xml:space="preserve">Derivazioni a croce larghezza assimilabile a mm 300. </t>
  </si>
  <si>
    <t>15.5.130.20</t>
  </si>
  <si>
    <t xml:space="preserve">Derivazioni a croce larghezza assimilabile a mm 400. </t>
  </si>
  <si>
    <t>15.5.130.21</t>
  </si>
  <si>
    <t>15.5.130.22</t>
  </si>
  <si>
    <t>Riduzione da mm 200 a mm150.</t>
  </si>
  <si>
    <t>15.5.130.23</t>
  </si>
  <si>
    <t>15.5.130.24</t>
  </si>
  <si>
    <t>15.5.130.25</t>
  </si>
  <si>
    <t>15.5.140.0</t>
  </si>
  <si>
    <t>15.5.140.1</t>
  </si>
  <si>
    <t>Larghezza minima assimilabile a mm 100.</t>
  </si>
  <si>
    <t>15.5.140.2</t>
  </si>
  <si>
    <t>Larghezza minima assimilabile a mm150.</t>
  </si>
  <si>
    <t>15.5.140.3</t>
  </si>
  <si>
    <t>Larghezza minima assimilabile a mm 200.</t>
  </si>
  <si>
    <t>15.5.140.4</t>
  </si>
  <si>
    <t>Larghezza minima assimilabile a mm 300.</t>
  </si>
  <si>
    <t>15.5.140.5</t>
  </si>
  <si>
    <t>Larghezza minima assimilabile a mm 400.</t>
  </si>
  <si>
    <t>15.5.150.0</t>
  </si>
  <si>
    <t>15.5.150.1</t>
  </si>
  <si>
    <t>15.5.150.2</t>
  </si>
  <si>
    <t>15.5.150.3</t>
  </si>
  <si>
    <t>15.5.150.4</t>
  </si>
  <si>
    <t>15.5.150.5</t>
  </si>
  <si>
    <t>15.5.150.6</t>
  </si>
  <si>
    <t>Curve piane di larghezza assimilabile a mm 150.</t>
  </si>
  <si>
    <t>15.5.150.7</t>
  </si>
  <si>
    <t>15.5.150.8</t>
  </si>
  <si>
    <t>15.5.150.9</t>
  </si>
  <si>
    <t>15.5.150.10</t>
  </si>
  <si>
    <t>Derivazioni a T larghezza assimilabile a mm 150.</t>
  </si>
  <si>
    <t>15.5.150.11</t>
  </si>
  <si>
    <t>15.5.150.12</t>
  </si>
  <si>
    <t>15.5.150.13</t>
  </si>
  <si>
    <t>15.5.150.14</t>
  </si>
  <si>
    <t>Derivazioni a croce larghezza assimilabile a mm 150.</t>
  </si>
  <si>
    <t>15.5.150.15</t>
  </si>
  <si>
    <t>15.5.150.16</t>
  </si>
  <si>
    <t>15.5.150.17</t>
  </si>
  <si>
    <t>Riduzione da mm 150 a mm 100.</t>
  </si>
  <si>
    <t>15.5.150.18</t>
  </si>
  <si>
    <t>15.5.150.19</t>
  </si>
  <si>
    <t>15.5.150.20</t>
  </si>
  <si>
    <t>15.5.160.0</t>
  </si>
  <si>
    <t>15.5.160.1</t>
  </si>
  <si>
    <t>15.5.160.2</t>
  </si>
  <si>
    <t>15.5.160.3</t>
  </si>
  <si>
    <t>15.5.160.4</t>
  </si>
  <si>
    <t>15.5.170</t>
  </si>
  <si>
    <t>15.5.180.0</t>
  </si>
  <si>
    <t>15.5.180.1</t>
  </si>
  <si>
    <t>Per larghezza della traccia fino a cm 10.</t>
  </si>
  <si>
    <t>15.5.180.2</t>
  </si>
  <si>
    <t>Per ogni cm in più di larghezza della traccia.</t>
  </si>
  <si>
    <t>15.5.190.0</t>
  </si>
  <si>
    <t>15.5.190.1</t>
  </si>
  <si>
    <t>Elemento rettilineo mm 60x40.</t>
  </si>
  <si>
    <t>15.5.190.2</t>
  </si>
  <si>
    <t>Elemento rettilineo mm 80x40.</t>
  </si>
  <si>
    <t>15.5.190.3</t>
  </si>
  <si>
    <t>Elemento rettilineo mm 100x40.</t>
  </si>
  <si>
    <t>15.5.190.4</t>
  </si>
  <si>
    <t>Elemento rettilineo mm 120x40.</t>
  </si>
  <si>
    <t>15.5.190.5</t>
  </si>
  <si>
    <t>Elemento rettilineo mm 60x60.</t>
  </si>
  <si>
    <t>15.5.190.6</t>
  </si>
  <si>
    <t>Elemento rettilineo mm 80x60.</t>
  </si>
  <si>
    <t>15.5.190.7</t>
  </si>
  <si>
    <t>Elemento rettilineo mm 100x60.</t>
  </si>
  <si>
    <t>15.5.190.8</t>
  </si>
  <si>
    <t>Elemento rettilineo mm 120x60.</t>
  </si>
  <si>
    <t>15.5.190.9</t>
  </si>
  <si>
    <t>Elemento rettilineo mm150x60.</t>
  </si>
  <si>
    <t>15.5.190.10</t>
  </si>
  <si>
    <t>Elemento rettilineo mm 100x80.</t>
  </si>
  <si>
    <t>15.5.190.11</t>
  </si>
  <si>
    <t>Elemento rettilineo mm 120x80.</t>
  </si>
  <si>
    <t>15.5.190.12</t>
  </si>
  <si>
    <t>Elemento rettilineo mm150x80.</t>
  </si>
  <si>
    <t>15.5.190.13</t>
  </si>
  <si>
    <t>Elemento rettilineo mm 200x80.</t>
  </si>
  <si>
    <t>15.5.190.14</t>
  </si>
  <si>
    <t>Traversina di tenuta cavi h = mm 60.</t>
  </si>
  <si>
    <t>15.5.190.15</t>
  </si>
  <si>
    <t>Traversina di tenuta cavi h = mm 80.</t>
  </si>
  <si>
    <t>15.5.190.16</t>
  </si>
  <si>
    <t>Traversina di tenuta cavi h = mm 100.</t>
  </si>
  <si>
    <t>15.5.190.17</t>
  </si>
  <si>
    <t>Traversina di tenuta cavi h = mm 120.</t>
  </si>
  <si>
    <t>15.5.190.18</t>
  </si>
  <si>
    <t>Traversina di tenuta cavi h = mm150.</t>
  </si>
  <si>
    <t>15.5.190.19</t>
  </si>
  <si>
    <t>Traversina di tenuta cavi h = mm 200.</t>
  </si>
  <si>
    <t>15.5.190.20</t>
  </si>
  <si>
    <t>Angolo interno o esterno mm 60x40.</t>
  </si>
  <si>
    <t>15.5.190.21</t>
  </si>
  <si>
    <t>Angolo interno o esterno mm 80x40.</t>
  </si>
  <si>
    <t>15.5.190.22</t>
  </si>
  <si>
    <t>Angolo interno o esterno mm 100x40.</t>
  </si>
  <si>
    <t>15.5.190.23</t>
  </si>
  <si>
    <t>Angolo interno o esterno mm 120x40.</t>
  </si>
  <si>
    <t>15.5.190.24</t>
  </si>
  <si>
    <t>Angolo interno o esterno mm 60x60.</t>
  </si>
  <si>
    <t>15.5.190.25</t>
  </si>
  <si>
    <t>Angolo interno o esterno mm 80x60.</t>
  </si>
  <si>
    <t>15.5.190.26</t>
  </si>
  <si>
    <t>Angolo interno o esterno mm 100x60.</t>
  </si>
  <si>
    <t>15.5.190.27</t>
  </si>
  <si>
    <t>Angolo interno o esterno mm 120x60.</t>
  </si>
  <si>
    <t>15.5.190.28</t>
  </si>
  <si>
    <t>Angolo interno o esterno mm150x60.</t>
  </si>
  <si>
    <t>15.5.190.29</t>
  </si>
  <si>
    <t>Angolo interno o esterno mm 100x80.</t>
  </si>
  <si>
    <t>15.5.190.30</t>
  </si>
  <si>
    <t>Angolo interno o esterno mm 120x80.</t>
  </si>
  <si>
    <t>15.5.190.31</t>
  </si>
  <si>
    <t>Angolo interno o esterno mm150x80.</t>
  </si>
  <si>
    <t>15.5.190.32</t>
  </si>
  <si>
    <t>Angolo interno o esterno mm 200x80.</t>
  </si>
  <si>
    <t>15.5.190.33</t>
  </si>
  <si>
    <t xml:space="preserve">Angolo piano o derivazione mm 60x40. </t>
  </si>
  <si>
    <t>15.5.190.34</t>
  </si>
  <si>
    <t xml:space="preserve">Angolo piano o derivazione mm 80x40. </t>
  </si>
  <si>
    <t>15.5.190.35</t>
  </si>
  <si>
    <t xml:space="preserve">Angolo piano o derivazione mm 100x40. </t>
  </si>
  <si>
    <t>15.5.190.36</t>
  </si>
  <si>
    <t xml:space="preserve">Angolo piano o derivazione mm 120x40. </t>
  </si>
  <si>
    <t>15.5.190.37</t>
  </si>
  <si>
    <t>15.5.190.38</t>
  </si>
  <si>
    <t>15.5.190.39</t>
  </si>
  <si>
    <t>15.5.190.40</t>
  </si>
  <si>
    <t xml:space="preserve">Angolo piano o derivazione mm 120x60. </t>
  </si>
  <si>
    <t>15.5.190.41</t>
  </si>
  <si>
    <t>Angolo piano mm150x60.</t>
  </si>
  <si>
    <t>15.5.190.42</t>
  </si>
  <si>
    <t>Derivazione mm150x60.</t>
  </si>
  <si>
    <t>15.5.190.43</t>
  </si>
  <si>
    <t xml:space="preserve">Angolo piano o derivazione mm 100x80. </t>
  </si>
  <si>
    <t>15.5.190.44</t>
  </si>
  <si>
    <t xml:space="preserve">Angolo piano o derivazione mm 120x80. </t>
  </si>
  <si>
    <t>15.5.190.45</t>
  </si>
  <si>
    <t>Angolo piano mm150x80.</t>
  </si>
  <si>
    <t>15.5.190.46</t>
  </si>
  <si>
    <t>Derivazione mm150x80.</t>
  </si>
  <si>
    <t>15.5.190.47</t>
  </si>
  <si>
    <t xml:space="preserve">Angolo piano o derivazione mm 200x80. </t>
  </si>
  <si>
    <t>15.5.190.48</t>
  </si>
  <si>
    <t>Derivazione mm 200x80.</t>
  </si>
  <si>
    <t>15.5.190.49</t>
  </si>
  <si>
    <t>Scatola di derivazione h: mm 100.</t>
  </si>
  <si>
    <t>15.5.190.50</t>
  </si>
  <si>
    <t>Scatola di derivazione h: mm 120.</t>
  </si>
  <si>
    <t>15.5.190.51</t>
  </si>
  <si>
    <t>Separatore mm 40.</t>
  </si>
  <si>
    <t>15.5.190.52</t>
  </si>
  <si>
    <t>Separatore mm 60.</t>
  </si>
  <si>
    <t>15.5.190.53</t>
  </si>
  <si>
    <t>Separatore mm 80.</t>
  </si>
  <si>
    <t>15.5.190.54</t>
  </si>
  <si>
    <t xml:space="preserve">Elementi rettilinei con guide di aggancio mm 100x40. </t>
  </si>
  <si>
    <t>15.5.190.55</t>
  </si>
  <si>
    <t xml:space="preserve">Elementi rettilinei con guide di aggancio mm 120x40. </t>
  </si>
  <si>
    <t>15.5.190.56</t>
  </si>
  <si>
    <t xml:space="preserve">Elementi rettilinei con guide di aggancio mm 120x60. </t>
  </si>
  <si>
    <t>15.5.190.57</t>
  </si>
  <si>
    <t xml:space="preserve">Elementi rettilinei con guide di aggancio mm150x60. </t>
  </si>
  <si>
    <t>15.5.190.58</t>
  </si>
  <si>
    <t>Elementi rettilinei con guide di aggancio mm 200x60.</t>
  </si>
  <si>
    <t>15.5.200.0</t>
  </si>
  <si>
    <t>15.5.200.1</t>
  </si>
  <si>
    <t>20x10 mm.</t>
  </si>
  <si>
    <t>15.5.200.2</t>
  </si>
  <si>
    <t>20x10 mm con setto separatore.</t>
  </si>
  <si>
    <t>15.5.200.3</t>
  </si>
  <si>
    <t>30x10 mm.</t>
  </si>
  <si>
    <t>15.5.200.4</t>
  </si>
  <si>
    <t>30x10 mm con setto separatore.</t>
  </si>
  <si>
    <t>15.5.200.5</t>
  </si>
  <si>
    <t>15x17 mm.</t>
  </si>
  <si>
    <t>15.5.200.6</t>
  </si>
  <si>
    <t>25/30 x 17 mm.</t>
  </si>
  <si>
    <t>15.5.200.7</t>
  </si>
  <si>
    <t>40x17 mm con setto separatore.</t>
  </si>
  <si>
    <t>15.5.200.8</t>
  </si>
  <si>
    <t>60x17 mm con due setti separatori.</t>
  </si>
  <si>
    <t>15.5.200.9</t>
  </si>
  <si>
    <t>Scatola di derivazione per profondità mm 10.</t>
  </si>
  <si>
    <t>15.5.200.10</t>
  </si>
  <si>
    <t>Scatola di derivazione per profondità mm 20x10.</t>
  </si>
  <si>
    <t>15.5.210.0</t>
  </si>
  <si>
    <t>15.5.210.1</t>
  </si>
  <si>
    <t xml:space="preserve">Diametro esterno mm 50. </t>
  </si>
  <si>
    <t>15.5.210.2</t>
  </si>
  <si>
    <t>15.5.210.3</t>
  </si>
  <si>
    <t>Diametro esterno mm 75.</t>
  </si>
  <si>
    <t>15.5.210.4</t>
  </si>
  <si>
    <t>Diametro esterno mm 90.</t>
  </si>
  <si>
    <t>15.5.210.5</t>
  </si>
  <si>
    <t xml:space="preserve">Diametro esterno mm 110.   </t>
  </si>
  <si>
    <t>15.5.210.6</t>
  </si>
  <si>
    <t>15.5.210.7</t>
  </si>
  <si>
    <t>15.5.210.8</t>
  </si>
  <si>
    <t xml:space="preserve">Diametro esterno mm 160. </t>
  </si>
  <si>
    <t>15.5.210.9</t>
  </si>
  <si>
    <t xml:space="preserve">Diametro esterno mm 200. </t>
  </si>
  <si>
    <t>15.5.220.0</t>
  </si>
  <si>
    <t>15.5.220.1</t>
  </si>
  <si>
    <t>15.5.220.2</t>
  </si>
  <si>
    <t>Per ogni centimetro di larghezza in piu' oltre i cm 10.</t>
  </si>
  <si>
    <t>15.5.230.0</t>
  </si>
  <si>
    <t>15.5.230.1</t>
  </si>
  <si>
    <t>Delle dimensioni di mm 100x60.</t>
  </si>
  <si>
    <t>15.5.230.2</t>
  </si>
  <si>
    <t>Delle dimensioni di mm 150x60.</t>
  </si>
  <si>
    <t>15.5.230.3</t>
  </si>
  <si>
    <t>Delle dimensioni di mm 200x60.</t>
  </si>
  <si>
    <t>15.5.230.4</t>
  </si>
  <si>
    <t>Delle dimensioni di mm 300x60.</t>
  </si>
  <si>
    <t>15.5.230.5</t>
  </si>
  <si>
    <t>Delle dimensioni di mm 400x60.</t>
  </si>
  <si>
    <t>15.5.230.6</t>
  </si>
  <si>
    <t>Delle dimensioni di mm 500x60.</t>
  </si>
  <si>
    <t>15.5.230.7</t>
  </si>
  <si>
    <t>Delle dimensioni di mm 200x110.</t>
  </si>
  <si>
    <t>15.5.230.8</t>
  </si>
  <si>
    <t>Delle dimensioni di mm 300x110.</t>
  </si>
  <si>
    <t>15.5.230.9</t>
  </si>
  <si>
    <t>Delle dimensioni di mm 400x110.</t>
  </si>
  <si>
    <t>15.5.230.10</t>
  </si>
  <si>
    <t>Delle dimensioni di mm 500x110.</t>
  </si>
  <si>
    <t>15.5.230.11</t>
  </si>
  <si>
    <t>Coperchio delle dimensioni di mm 100.</t>
  </si>
  <si>
    <t>15.5.230.12</t>
  </si>
  <si>
    <t>Coperchio delle dimensioni di mm 150.</t>
  </si>
  <si>
    <t>15.5.230.13</t>
  </si>
  <si>
    <t>Coperchio delle dimensioni di mm 200.</t>
  </si>
  <si>
    <t>15.5.230.14</t>
  </si>
  <si>
    <t>Coperchio delle dimensioni di mm 300.</t>
  </si>
  <si>
    <t>15.5.230.15</t>
  </si>
  <si>
    <t>Coperchio delle dimensioni di mm 400.</t>
  </si>
  <si>
    <t>15.5.230.16</t>
  </si>
  <si>
    <t>Coperchio delle dimensioni di mm 500.</t>
  </si>
  <si>
    <t>15.5.240.0</t>
  </si>
  <si>
    <t>15.5.240.1</t>
  </si>
  <si>
    <t>15.5.240.2</t>
  </si>
  <si>
    <t>15.5.240.3</t>
  </si>
  <si>
    <t>15.5.240.4</t>
  </si>
  <si>
    <t>15.5.240.5</t>
  </si>
  <si>
    <t>Curve di larghezza assimilabile a mm 100.</t>
  </si>
  <si>
    <t>15.5.240.6</t>
  </si>
  <si>
    <t>Curve di larghezza assimilabile a mm 200.</t>
  </si>
  <si>
    <t>15.5.240.7</t>
  </si>
  <si>
    <t>Curve di larghezza assimilabile a mm 300.</t>
  </si>
  <si>
    <t>15.5.240.8</t>
  </si>
  <si>
    <t>Curve di larghezza assimilabile a mm 400.</t>
  </si>
  <si>
    <t>15.5.240.9</t>
  </si>
  <si>
    <t>Derivazioni a "T" di larghezza assimilabile a mm 100.</t>
  </si>
  <si>
    <t>15.5.240.10</t>
  </si>
  <si>
    <t>Derivazioni a "T" di larghezza assimilabile a mm 200.</t>
  </si>
  <si>
    <t>15.5.240.11</t>
  </si>
  <si>
    <t>Derivazioni a "T" di larghezza assimilabile a  mm 300.</t>
  </si>
  <si>
    <t>15.5.240.12</t>
  </si>
  <si>
    <t>Derivazioni a "T" di larghezza assimilabile a mm 400.</t>
  </si>
  <si>
    <t>15.5.240.13</t>
  </si>
  <si>
    <t>Derivazioni a croce di larghezza assimilabile a mm 100.</t>
  </si>
  <si>
    <t>15.5.240.14</t>
  </si>
  <si>
    <t>Derivazioni a croce di larghezza assimilabile a mm 200.</t>
  </si>
  <si>
    <t>15.5.240.15</t>
  </si>
  <si>
    <t>Derivazioni a croce di larghezza assimilabile a mm 300.</t>
  </si>
  <si>
    <t>15.5.240.16</t>
  </si>
  <si>
    <t>Derivazioni a croce di larghezza assimilabile a mm 400.</t>
  </si>
  <si>
    <t>15.5.240.17</t>
  </si>
  <si>
    <t>Riduzioni da mm 200 a mm 100.</t>
  </si>
  <si>
    <t>15.5.240.18</t>
  </si>
  <si>
    <t>Riduzioni da mm 300 a mm 200.</t>
  </si>
  <si>
    <t>15.5.240.19</t>
  </si>
  <si>
    <t>Riduzioni da mm 400 a mm 300.</t>
  </si>
  <si>
    <t>15.5.240.20</t>
  </si>
  <si>
    <t>15.5.250</t>
  </si>
  <si>
    <t>15.5.260.0</t>
  </si>
  <si>
    <t>15.5.260.1</t>
  </si>
  <si>
    <t>In resina 300 x 300 mm.</t>
  </si>
  <si>
    <t>15.5.260.2</t>
  </si>
  <si>
    <t>In resina 400 x 400 mm.</t>
  </si>
  <si>
    <t>15.5.260.3</t>
  </si>
  <si>
    <t>In cemento 300 x 300 mm.</t>
  </si>
  <si>
    <t>15.5.260.4</t>
  </si>
  <si>
    <t>In cemento 400 x 400 mm.</t>
  </si>
  <si>
    <t>15.5.260.5</t>
  </si>
  <si>
    <t>In cemento 500 x 500 mm.</t>
  </si>
  <si>
    <t>15.5.260.6</t>
  </si>
  <si>
    <t>In cemento 600 x 600 mm.</t>
  </si>
  <si>
    <t>15.5.260.7</t>
  </si>
  <si>
    <t xml:space="preserve">Incremento per chiusino con resistenza a rottura di t 25. </t>
  </si>
  <si>
    <t>15.5.260.8</t>
  </si>
  <si>
    <t xml:space="preserve">Incremento per chiusino con resistenza a rottura di t 40. </t>
  </si>
  <si>
    <t>15.5.260.9</t>
  </si>
  <si>
    <t xml:space="preserve">Incremento per chiusino con resistenza a rottura di t 60. </t>
  </si>
  <si>
    <t>15.5.270.0</t>
  </si>
  <si>
    <t>15.5.270.1</t>
  </si>
  <si>
    <t>Pozzetto con dimensioni assimilabili a 80 x 80 x 80 cm.</t>
  </si>
  <si>
    <t>15.5.270.2</t>
  </si>
  <si>
    <t>Pozzetto con dimensioni assimilabili a 100 x 100 x 100 cm.</t>
  </si>
  <si>
    <t>15.5.270.3</t>
  </si>
  <si>
    <t>15.5.270.4</t>
  </si>
  <si>
    <t>15.5.270.5</t>
  </si>
  <si>
    <t>15.6.10.0</t>
  </si>
  <si>
    <t>15.6.10.1</t>
  </si>
  <si>
    <t>Unipolare fino a 8A.</t>
  </si>
  <si>
    <t>15.6.10.2</t>
  </si>
  <si>
    <t>Unipolare da 10 32A.</t>
  </si>
  <si>
    <t>15.6.10.3</t>
  </si>
  <si>
    <t>Unipolare da 40 a 63 A.</t>
  </si>
  <si>
    <t>15.6.10.4</t>
  </si>
  <si>
    <t>Unipolare + N.A. fino a 8 A.</t>
  </si>
  <si>
    <t>15.6.10.5</t>
  </si>
  <si>
    <t>Unipolare + N.A: da 10 a 32A.</t>
  </si>
  <si>
    <t>15.6.10.6</t>
  </si>
  <si>
    <t>Unipolare + N.A: da 40 a 63A.</t>
  </si>
  <si>
    <t>15.6.10.7</t>
  </si>
  <si>
    <t>Bipolare fino a 8A.</t>
  </si>
  <si>
    <t>15.6.10.8</t>
  </si>
  <si>
    <t>Bipolare da 10 a 32A.</t>
  </si>
  <si>
    <t>15.6.10.9</t>
  </si>
  <si>
    <t>Bipolare da 40 a 63A.</t>
  </si>
  <si>
    <t>15.6.10.10</t>
  </si>
  <si>
    <t>Tripolare fino a 8 A.</t>
  </si>
  <si>
    <t>15.6.10.11</t>
  </si>
  <si>
    <t>Tripolare da 10 a 32A.</t>
  </si>
  <si>
    <t>15.6.10.12</t>
  </si>
  <si>
    <t>Tripolare da 40 a 63A.</t>
  </si>
  <si>
    <t>15.6.10.13</t>
  </si>
  <si>
    <t>Quadripolare fino a 8 A.</t>
  </si>
  <si>
    <t>15.6.10.14</t>
  </si>
  <si>
    <t>Quadripolare da 10 a 32A.</t>
  </si>
  <si>
    <t>15.6.10.15</t>
  </si>
  <si>
    <t>Quadripolare da 40 a 63A.</t>
  </si>
  <si>
    <t>15.6.11.0</t>
  </si>
  <si>
    <t>15.6.11.1</t>
  </si>
  <si>
    <t>Unipolare fino a 40A.</t>
  </si>
  <si>
    <t>15.6.11.2</t>
  </si>
  <si>
    <t>Unipolare + N.A. fino a 40 A.</t>
  </si>
  <si>
    <t>15.6.11.3</t>
  </si>
  <si>
    <t>Bipolare fino a 40A.</t>
  </si>
  <si>
    <t>15.6.11.4</t>
  </si>
  <si>
    <t>Tripolare fino a 40 A.</t>
  </si>
  <si>
    <t>15.6.11.5</t>
  </si>
  <si>
    <t>Quadripolare fino a 40 A.</t>
  </si>
  <si>
    <t>15.6.12.0</t>
  </si>
  <si>
    <t>15.6.12.1</t>
  </si>
  <si>
    <t>Unipolare +N.A. 1 modulo fino a 6A.</t>
  </si>
  <si>
    <t>15.6.12.2</t>
  </si>
  <si>
    <t>Unipolare +N.A. 1 modulo da 10 a 32A.</t>
  </si>
  <si>
    <t>15.6.12.3</t>
  </si>
  <si>
    <t>Unipolare +N.A. 1 modulo da 40A.</t>
  </si>
  <si>
    <t>15.6.12.4</t>
  </si>
  <si>
    <t>Bipolare 1 modulo da 6A a 32A.</t>
  </si>
  <si>
    <t>15.6.12.5</t>
  </si>
  <si>
    <t>Tripolare 2 moduli da 6A a 32A.</t>
  </si>
  <si>
    <t>15.6.12.6</t>
  </si>
  <si>
    <t>Quadripolare 2 moduli da 6A a 32A.</t>
  </si>
  <si>
    <t>15.6.13.0</t>
  </si>
  <si>
    <t>15.6.13.1</t>
  </si>
  <si>
    <t>Unipolare +N.A. 1 modulo fino a 32A.</t>
  </si>
  <si>
    <t>15.6.13.2</t>
  </si>
  <si>
    <t>15.6.14.0</t>
  </si>
  <si>
    <t>15.6.14.1</t>
  </si>
  <si>
    <t>15.6.14.2</t>
  </si>
  <si>
    <t>15.6.14.3</t>
  </si>
  <si>
    <t>15.6.14.4</t>
  </si>
  <si>
    <t>15.6.14.5</t>
  </si>
  <si>
    <t>15.6.14.6</t>
  </si>
  <si>
    <t>15.6.15.0</t>
  </si>
  <si>
    <t>15.6.15.1</t>
  </si>
  <si>
    <t>15.6.15.2</t>
  </si>
  <si>
    <t>15.6.15.3</t>
  </si>
  <si>
    <t>15.6.20.0</t>
  </si>
  <si>
    <t>15.6.20.1</t>
  </si>
  <si>
    <t>15.6.20.2</t>
  </si>
  <si>
    <t>15.6.20.3</t>
  </si>
  <si>
    <t>15.6.20.4</t>
  </si>
  <si>
    <t>15.6.20.5</t>
  </si>
  <si>
    <t>15.6.20.6</t>
  </si>
  <si>
    <t>15.6.20.7</t>
  </si>
  <si>
    <t>15.6.20.8</t>
  </si>
  <si>
    <t>15.6.20.9</t>
  </si>
  <si>
    <t>15.6.20.10</t>
  </si>
  <si>
    <t>15.6.20.11</t>
  </si>
  <si>
    <t>15.6.20.12</t>
  </si>
  <si>
    <t>15.6.20.13</t>
  </si>
  <si>
    <t>15.6.20.14</t>
  </si>
  <si>
    <t>15.6.20.15</t>
  </si>
  <si>
    <t>15.6.21.0</t>
  </si>
  <si>
    <t>15.6.21.1</t>
  </si>
  <si>
    <t>15.6.21.2</t>
  </si>
  <si>
    <t>15.6.21.3</t>
  </si>
  <si>
    <t>15.6.21.4</t>
  </si>
  <si>
    <t>15.6.21.5</t>
  </si>
  <si>
    <t>15.6.21.6</t>
  </si>
  <si>
    <t>15.6.21.7</t>
  </si>
  <si>
    <t>15.6.21.8</t>
  </si>
  <si>
    <t>15.6.30.0</t>
  </si>
  <si>
    <t>15.6.30.1</t>
  </si>
  <si>
    <t>Bipolare fino a 8A caratteristica B o D.</t>
  </si>
  <si>
    <t>15.6.30.2</t>
  </si>
  <si>
    <t>Bipolare da 10 a 32A caratteristica B o D.</t>
  </si>
  <si>
    <t>15.6.30.3</t>
  </si>
  <si>
    <t>Bipolare da 40 a 63A caratteristica B o D.</t>
  </si>
  <si>
    <t>15.6.30.4</t>
  </si>
  <si>
    <t>Tripolare fino a 8A caratteristica B o D.</t>
  </si>
  <si>
    <t>15.6.30.5</t>
  </si>
  <si>
    <t>Tripolare da 10 a 32A caratteristica B o D.</t>
  </si>
  <si>
    <t>15.6.30.6</t>
  </si>
  <si>
    <t>Tripolare da 40 a 63A caratteristica B o D.</t>
  </si>
  <si>
    <t>15.6.30.7</t>
  </si>
  <si>
    <t>Quadripolare fino a 8A caratteristica B o D.</t>
  </si>
  <si>
    <t>15.6.30.8</t>
  </si>
  <si>
    <t>Quadripolare da 10 a 32A caratteristica B o D.</t>
  </si>
  <si>
    <t>15.6.30.9</t>
  </si>
  <si>
    <t>Quadripolare da 40 a 63A caratteristica B o D.</t>
  </si>
  <si>
    <t>15.6.40.0</t>
  </si>
  <si>
    <t>15.6.40.1</t>
  </si>
  <si>
    <t>15.6.40.2</t>
  </si>
  <si>
    <t>15.6.40.3</t>
  </si>
  <si>
    <t>15.6.40.4</t>
  </si>
  <si>
    <t>15.6.40.5</t>
  </si>
  <si>
    <t>15.6.40.6</t>
  </si>
  <si>
    <t>15.6.40.7</t>
  </si>
  <si>
    <t>15.6.40.8</t>
  </si>
  <si>
    <t>15.6.40.9</t>
  </si>
  <si>
    <t>15.6.41.0</t>
  </si>
  <si>
    <t>15.6.41.1</t>
  </si>
  <si>
    <t>Unipolare da 10 a 32A.</t>
  </si>
  <si>
    <t>15.6.41.2</t>
  </si>
  <si>
    <t>15.6.41.3</t>
  </si>
  <si>
    <t>15.6.41.4</t>
  </si>
  <si>
    <t>15.6.41.5</t>
  </si>
  <si>
    <t>15.6.41.6</t>
  </si>
  <si>
    <t>15.6.41.7</t>
  </si>
  <si>
    <t>15.6.41.8</t>
  </si>
  <si>
    <t>15.6.50.0</t>
  </si>
  <si>
    <t>15.6.50.1</t>
  </si>
  <si>
    <t>Bipolare da 10 a 16A con Id: 0,01A per c.p. e c.c. tipo A.</t>
  </si>
  <si>
    <t>15.6.50.2</t>
  </si>
  <si>
    <t>Bipolare da 25A con Id: 0,03A per c.p. e c.c. tipo A.</t>
  </si>
  <si>
    <t>15.6.50.3</t>
  </si>
  <si>
    <t>Bipolare da 40A con Id: 0,03A per c.p. e c.c. tipo A.</t>
  </si>
  <si>
    <t>15.6.50.4</t>
  </si>
  <si>
    <t>Bipolare da 63A con Id: 0,03A per c.p. e c.c. tipo A.</t>
  </si>
  <si>
    <t>15.6.50.5</t>
  </si>
  <si>
    <t>Bipolare da 25A con Id: 0,3A per c.p. e c.c. tipo A.</t>
  </si>
  <si>
    <t>15.6.50.6</t>
  </si>
  <si>
    <t>Bipolare da 40A con Id: 0,3A per c.p. e c.c. tipo A.</t>
  </si>
  <si>
    <t>15.6.50.7</t>
  </si>
  <si>
    <t>Bipolare da 63A con Id: 0,3A per c.p. e c.c. tipo A.</t>
  </si>
  <si>
    <t>15.6.50.8</t>
  </si>
  <si>
    <t>Tetrapolare da 25A con Id: 0,03A per c.p. e c.c. tipo A.</t>
  </si>
  <si>
    <t>15.6.50.9</t>
  </si>
  <si>
    <t>Tetrapolare da 40A con Id: 0,03A per c.p. e c.c. tipo A.</t>
  </si>
  <si>
    <t>15.6.50.10</t>
  </si>
  <si>
    <t>Tetrapolare da 63A con Id: 0,03A per c.p. e c.c. tipo A.</t>
  </si>
  <si>
    <t>15.6.50.11</t>
  </si>
  <si>
    <t>Tetrapolare da 25A con Id: 0,3 o 0,5A per c.p. e c.c. tipo A.</t>
  </si>
  <si>
    <t>15.6.50.12</t>
  </si>
  <si>
    <t>Tetrapolare da 40A con Id: 0,3 o 0,5A per c.p. e c.c. tipo A.</t>
  </si>
  <si>
    <t>15.6.50.13</t>
  </si>
  <si>
    <t>Tetrapolare da 63A con Id: 0,3 o 0,5A per c.p. e c.c. tipo A.</t>
  </si>
  <si>
    <t>15.6.50.14</t>
  </si>
  <si>
    <t>Bipolare da 10 a 16A con Id: 0,01A tipo AC.</t>
  </si>
  <si>
    <t>15.6.50.15</t>
  </si>
  <si>
    <t>Bipolare da 25A con Id: 0,03A tipo AC.</t>
  </si>
  <si>
    <t>15.6.50.16</t>
  </si>
  <si>
    <t>Bipolare da 40A con Id: 0,03A tipo AC.</t>
  </si>
  <si>
    <t>15.6.50.17</t>
  </si>
  <si>
    <t>Bipolare da 63A con Id: 0,03A tipo AC.</t>
  </si>
  <si>
    <t>15.6.50.18</t>
  </si>
  <si>
    <t>Bipolare da 25A con Id: 0,3A tipo AC.</t>
  </si>
  <si>
    <t>15.6.50.19</t>
  </si>
  <si>
    <t>Bipolare da 40A con Id: 0,3A tipo AC.</t>
  </si>
  <si>
    <t>15.6.50.20</t>
  </si>
  <si>
    <t>Bipolare da 63A con Id: 0,3A tipo AC.</t>
  </si>
  <si>
    <t>15.6.50.21</t>
  </si>
  <si>
    <t>Tetrapolare da 25A con Id: 0,03A tipo AC.</t>
  </si>
  <si>
    <t>15.6.50.22</t>
  </si>
  <si>
    <t>Tetrapolare da 40A con Id: 0,03A tipo AC.</t>
  </si>
  <si>
    <t>15.6.50.23</t>
  </si>
  <si>
    <t>Tetrapolare da 63A con Id: 0,03A tipo AC.</t>
  </si>
  <si>
    <t>15.6.50.24</t>
  </si>
  <si>
    <t>Tetrapolare da 25A con Id: 0,3 o 0,5A tipo AC.</t>
  </si>
  <si>
    <t>15.6.50.25</t>
  </si>
  <si>
    <t>Tetrapolare da 40A con Id: 0,3 o 0,5A tipo AC.</t>
  </si>
  <si>
    <t>15.6.50.26</t>
  </si>
  <si>
    <t>Tetrapolare da 63A con Id: 0,3 o 0,5A tipo AC.</t>
  </si>
  <si>
    <t>15.6.50.27</t>
  </si>
  <si>
    <t>Bipolare da 40A con Id: 0,3 o 0,5A selettivo.</t>
  </si>
  <si>
    <t>15.6.50.28</t>
  </si>
  <si>
    <t>Bipolare da 63A con Id: 0,3 o 0,5A selettivo.</t>
  </si>
  <si>
    <t>15.6.50.29</t>
  </si>
  <si>
    <t>Tetrapolare da 40A con Id: 0,3 o 0,5A selettivo.</t>
  </si>
  <si>
    <t>15.6.50.30</t>
  </si>
  <si>
    <t>Tetrapolare da 63A con Id: 0,3 o 0,5A selettivo.</t>
  </si>
  <si>
    <t>15.6.50.31</t>
  </si>
  <si>
    <t>Tetrapolare da 80A con Id: 0,3 – 0,5A tipo AC.</t>
  </si>
  <si>
    <t>15.6.50.32</t>
  </si>
  <si>
    <t>Bipolare da 80-100A con Id: 0,3 – 0,5A tipo AC.</t>
  </si>
  <si>
    <t>15.6.50.33</t>
  </si>
  <si>
    <t>Tetrapolare da 100A con Id: 0,3 – 0,5A tipo AC.</t>
  </si>
  <si>
    <t>15.6.50.34</t>
  </si>
  <si>
    <t>Tetrapolare da 80A con Id: 0,3 – 0,5A selettivo.</t>
  </si>
  <si>
    <t>15.6.50.35</t>
  </si>
  <si>
    <t>Bipolare da 80-100A con Id: 0,3 – 0,5A selettivo.</t>
  </si>
  <si>
    <t>15.6.50.36</t>
  </si>
  <si>
    <t>Tetrapolare da 100A con Id: 0,3 – 0,5A selettivo.</t>
  </si>
  <si>
    <t>15.6.50.37</t>
  </si>
  <si>
    <t>Tetrapolare da 63A con Id: 0,03/0,3A di tipo B.</t>
  </si>
  <si>
    <t>15.6.50.38</t>
  </si>
  <si>
    <t>Bipolare da 25A con Id: 0,03A tipo AC con riarmo automatico.</t>
  </si>
  <si>
    <t>15.6.50.39</t>
  </si>
  <si>
    <t>Bipolare da 40A con Id: 0,03A tipo AC con riarmo automatico.</t>
  </si>
  <si>
    <t>15.6.50.40</t>
  </si>
  <si>
    <t>Tetrapolare da 63A con Id: 0,03A tipo AC con riarmo automatico.</t>
  </si>
  <si>
    <t>15.6.50.41</t>
  </si>
  <si>
    <t>Tetrapolare da 63A con Id: 0,3A tipo AC con riarmo automatico.</t>
  </si>
  <si>
    <t>15.6.50.42</t>
  </si>
  <si>
    <t>Bipolare da 25A con Id: 0,03A tipo A con riarmo automatico.</t>
  </si>
  <si>
    <t>15.6.50.43</t>
  </si>
  <si>
    <t>Bipolare da 40A con Id: 0,03A tipo A con riarmo automatico.</t>
  </si>
  <si>
    <t>15.6.50.44</t>
  </si>
  <si>
    <t>Tetrapolare da 63A con Id: 0,03A tipo A con riarmo automatico.</t>
  </si>
  <si>
    <t>15.6.50.45</t>
  </si>
  <si>
    <t>Tetrapolare da 63A con Id: 0,5A selettivo con riarmo automatico.</t>
  </si>
  <si>
    <t>15.6.51.0</t>
  </si>
  <si>
    <t>15.6.51.1</t>
  </si>
  <si>
    <t>Bipolare fino a 25A Id: 0,03A tipo A.</t>
  </si>
  <si>
    <t>15.6.51.2</t>
  </si>
  <si>
    <t>Bipolare da 40 a 63A Id: 0,03A tipo A.</t>
  </si>
  <si>
    <t>15.6.51.3</t>
  </si>
  <si>
    <t>Tripolare fino a 63A Id: 0,03A tipo A.</t>
  </si>
  <si>
    <t>15.6.51.4</t>
  </si>
  <si>
    <t>Quadripolare fino a 25A Id: 0,03A tipo A.</t>
  </si>
  <si>
    <t>15.6.51.5</t>
  </si>
  <si>
    <t>Quadripolare da 40 a 63A Id: 0,03A tipo A.</t>
  </si>
  <si>
    <t>15.6.51.6</t>
  </si>
  <si>
    <t>Bipolare fino a 25A Id: 0,1/0,3/0,5A tipo A.</t>
  </si>
  <si>
    <t>15.6.51.7</t>
  </si>
  <si>
    <t>Bipolare da 40 a 63A Id: 0,1/0,3/0,5A tipo A.</t>
  </si>
  <si>
    <t>15.6.51.8</t>
  </si>
  <si>
    <t>Tripolare fino a 63A Id: 0,1/0,3/0,5A tipo A.</t>
  </si>
  <si>
    <t>15.6.51.9</t>
  </si>
  <si>
    <t>Quadripolare da 40 a 63A Id: 0,1/0,3/0,5A tipo A.</t>
  </si>
  <si>
    <t>15.6.51.10</t>
  </si>
  <si>
    <t>Bipolare fino a 25A Id: 0,03A tipo AC.</t>
  </si>
  <si>
    <t>15.6.51.11</t>
  </si>
  <si>
    <t>Bipolare da 40 a 63A Id: 0,03A tipo AC.</t>
  </si>
  <si>
    <t>15.6.51.12</t>
  </si>
  <si>
    <t>Tripolare fino a 63A Id: 0,03A tipo AC.</t>
  </si>
  <si>
    <t>15.6.51.13</t>
  </si>
  <si>
    <t>Quadripolare fino a 32A  Id:  0,03A tipo AC.</t>
  </si>
  <si>
    <t>15.6.51.14</t>
  </si>
  <si>
    <t>Quadripolare da 40 a 63A Id: 0,03A tipo AC.</t>
  </si>
  <si>
    <t>15.6.51.15</t>
  </si>
  <si>
    <t>Bipolare fino a 25A Id: 0,1/0,3/0,5A tipo AC.</t>
  </si>
  <si>
    <t>15.6.51.16</t>
  </si>
  <si>
    <t>Bipolare da 40 a 63A Id: 0,1/0,3/0,5A tipo AC.</t>
  </si>
  <si>
    <t>15.6.51.17</t>
  </si>
  <si>
    <t>Tripolare fino a 63A Id: 0,1/0,3/0,5 A tipo AC.</t>
  </si>
  <si>
    <t>15.6.51.18</t>
  </si>
  <si>
    <t>Quadripolare da 25a a 40A 0,1/0,3/0,5A  tipo AC.</t>
  </si>
  <si>
    <t>15.6.51.19</t>
  </si>
  <si>
    <t>Quadripolare da 40 a 63A Id: 0,1/0,3/0,5A  tipo AC.</t>
  </si>
  <si>
    <t>15.6.51.20</t>
  </si>
  <si>
    <t>Bipolare fino a 63A  Id: 0,1/0,3/0,5/1/2A  tipo S.</t>
  </si>
  <si>
    <t>15.6.51.21</t>
  </si>
  <si>
    <t>Bipolare 80-100A  Id: 0,1/0,3/0,5/1/2A  tipo S.</t>
  </si>
  <si>
    <t>15.6.51.22</t>
  </si>
  <si>
    <t>Tripolare fino a 63A  Id: 0,1/0,3/0,5/1/2A  tipo S.</t>
  </si>
  <si>
    <t>15.6.51.23</t>
  </si>
  <si>
    <t>Quadripolare fino a 63A Id: 0,1/0,3/0,5/1/2A  tipo S.</t>
  </si>
  <si>
    <t>15.6.51.24</t>
  </si>
  <si>
    <t>Quadripolare 80-100A Id: 0,1/0,3/0,5/1/2A selettivo.</t>
  </si>
  <si>
    <t>15.6.51.25</t>
  </si>
  <si>
    <t>Bipolare 80-100A  Id: 0,03A tipo AC.</t>
  </si>
  <si>
    <t>15.6.51.26</t>
  </si>
  <si>
    <t>Quadripolare 80-100A Id: 0,03A tipo AC.</t>
  </si>
  <si>
    <t>15.6.51.27</t>
  </si>
  <si>
    <t>Quadripolare 80-100A Id: 0,3A tipo AC.</t>
  </si>
  <si>
    <t>15.6.51.28</t>
  </si>
  <si>
    <t>Bipolare 80-100A Id: 0,03A tipo A.</t>
  </si>
  <si>
    <t>15.6.51.29</t>
  </si>
  <si>
    <t>Bipolare 80-100A Id: 0,3A tipo A.</t>
  </si>
  <si>
    <t>15.6.51.30</t>
  </si>
  <si>
    <t>Quadripolare 80-100A Id: 0,03A tipo A.</t>
  </si>
  <si>
    <t>15.6.51.31</t>
  </si>
  <si>
    <t>Quadripolare 80-100A Id: 0,3A tipo A.</t>
  </si>
  <si>
    <t>15.6.52.0</t>
  </si>
  <si>
    <t>15.6.52.1</t>
  </si>
  <si>
    <t>Unipolare +N.A. 2 moduli fino a 32A, classe AC, Id: 30mA.</t>
  </si>
  <si>
    <t>15.6.52.2</t>
  </si>
  <si>
    <t>Unipolare +N.A. 2 moduli fino a 32A, classe AC, Id: 300mA.</t>
  </si>
  <si>
    <t>15.6.52.3</t>
  </si>
  <si>
    <t>Unipolare +N.A. 2 moduli fino a 32A, classe A, Id: 30mA.</t>
  </si>
  <si>
    <t>15.6.53.0</t>
  </si>
  <si>
    <t>15.6.53.1</t>
  </si>
  <si>
    <t>15.6.53.2</t>
  </si>
  <si>
    <t>Unipolare +N.A. 2 moduli da 40A, classe AC, Id: 30mA.</t>
  </si>
  <si>
    <t>15.6.53.3</t>
  </si>
  <si>
    <t>15.6.53.4</t>
  </si>
  <si>
    <t>Unipolare +N.A. 2 moduli da 40A, classe AC, Id: 300mA.</t>
  </si>
  <si>
    <t>15.6.53.5</t>
  </si>
  <si>
    <t>15.6.53.6</t>
  </si>
  <si>
    <t>Unipolare +N.A. 2 moduli da 40A, classe A, Id: 30mA.</t>
  </si>
  <si>
    <t>15.6.53.7</t>
  </si>
  <si>
    <t>Unipolare +N.A. 2 moduli fino a 32A, classe A, Id: 300mA.</t>
  </si>
  <si>
    <t>15.6.53.8</t>
  </si>
  <si>
    <t>Unipolare +N.A. 2 moduli da 40A, classe A, Id: 300mA.</t>
  </si>
  <si>
    <t>15.6.60.0</t>
  </si>
  <si>
    <t>15.6.60.1</t>
  </si>
  <si>
    <t>Tripolare, In: 100A Icc: 35kA standard.</t>
  </si>
  <si>
    <t>15.6.60.2</t>
  </si>
  <si>
    <t>Tetrapolare, In: 100A Icc: 35kA standard.</t>
  </si>
  <si>
    <t>15.6.60.3</t>
  </si>
  <si>
    <t>Tripolare, In: 100A Icc: 35kA elettronico.</t>
  </si>
  <si>
    <t>15.6.60.4</t>
  </si>
  <si>
    <t>Tetrapolare, In: 100A Icc: 35kA elettronico.</t>
  </si>
  <si>
    <t>15.6.60.5</t>
  </si>
  <si>
    <t>Tripolare, In: 100A Icc: 70kA elettronico.</t>
  </si>
  <si>
    <t>15.6.60.6</t>
  </si>
  <si>
    <t>Tetrapolare, In: 100A Icc: 70kA elettronico.</t>
  </si>
  <si>
    <t>15.6.60.7</t>
  </si>
  <si>
    <t>Tripolare, In: 160A Icc: 35kA standard.</t>
  </si>
  <si>
    <t>15.6.60.8</t>
  </si>
  <si>
    <t>Tetrapolare, In: 160A Icc: 35kA standard.</t>
  </si>
  <si>
    <t>15.6.60.9</t>
  </si>
  <si>
    <t>Tripolare, In: 160A Icc: 35kA elettronico.</t>
  </si>
  <si>
    <t>15.6.60.10</t>
  </si>
  <si>
    <t>Tetrapolare, In: 160A Icc: 35kA elettronico.</t>
  </si>
  <si>
    <t>15.6.60.11</t>
  </si>
  <si>
    <t>Tripolare, In: 160A Icc: 70kA elettronico.</t>
  </si>
  <si>
    <t>15.6.60.12</t>
  </si>
  <si>
    <t>Tetrapolare, In: 160A Icc: 70kA elettronico.</t>
  </si>
  <si>
    <t>15.6.60.13</t>
  </si>
  <si>
    <t>Tripolare, In: 250A Icc: 35kA standard.</t>
  </si>
  <si>
    <t>15.6.60.14</t>
  </si>
  <si>
    <t>Tetrapolare, In: 250A Icc: 35kA standard.</t>
  </si>
  <si>
    <t>15.6.60.15</t>
  </si>
  <si>
    <t>Tripolare, In: 250A Icc: 35kA elettronico.</t>
  </si>
  <si>
    <t>15.6.60.16</t>
  </si>
  <si>
    <t>Tetrapolare, In: 250A Icc: 35kA elettronico.</t>
  </si>
  <si>
    <t>15.6.60.17</t>
  </si>
  <si>
    <t>Tripolare, In: 250A Icc: 70kA elettronico.</t>
  </si>
  <si>
    <t>15.6.60.18</t>
  </si>
  <si>
    <t>Tetrapolare, In: 250A Icc: 70kA elettronico.</t>
  </si>
  <si>
    <t>15.6.60.19</t>
  </si>
  <si>
    <t>Tetrapolare, In: 400A Icc: 35kA elettronico.</t>
  </si>
  <si>
    <t>15.6.60.20</t>
  </si>
  <si>
    <t>Tetrapolare, In: 400A Icc: 70kA elettronico.</t>
  </si>
  <si>
    <t>15.6.60.21</t>
  </si>
  <si>
    <t>Tetrapolare, In: 630A Icc: 35kA elettronico.</t>
  </si>
  <si>
    <t>15.6.60.22</t>
  </si>
  <si>
    <t>Tetrapolare, In: 630A Icc: 70kA elettronico.</t>
  </si>
  <si>
    <t>15.6.60.23</t>
  </si>
  <si>
    <t>Tetrapolare, In: 800A Icc: 35kA elettronico.</t>
  </si>
  <si>
    <t>15.6.60.24</t>
  </si>
  <si>
    <t>Tetrapolare, In: 800A Icc: 70kA elettronico.</t>
  </si>
  <si>
    <t>15.6.60.25</t>
  </si>
  <si>
    <t>Tetrapolare, In: 1250A Icc: 50kA elettronico.</t>
  </si>
  <si>
    <t>15.6.60.26</t>
  </si>
  <si>
    <t>Tetrapolare, In: 1600A Icc: 50kA elettronico.</t>
  </si>
  <si>
    <t>15.6.61.0</t>
  </si>
  <si>
    <t>15.6.61.1</t>
  </si>
  <si>
    <t>Per interruttori (3 o 4 poli) fino a 160 A.</t>
  </si>
  <si>
    <t>15.6.61.2</t>
  </si>
  <si>
    <t>Per interruttori (3 o 4 poli) da 250 a 400 A.</t>
  </si>
  <si>
    <t>15.6.70.0</t>
  </si>
  <si>
    <t>15.6.70.1</t>
  </si>
  <si>
    <t>Sganciatore di apertura.</t>
  </si>
  <si>
    <t>15.6.70.2</t>
  </si>
  <si>
    <t>Sganciatore di minima tensione.</t>
  </si>
  <si>
    <t>15.6.70.3</t>
  </si>
  <si>
    <t>Comando a motore fino a 160 A.</t>
  </si>
  <si>
    <t>15.6.70.4</t>
  </si>
  <si>
    <t>Comando a motore da 400 a 630 A.</t>
  </si>
  <si>
    <t>15.6.70.5</t>
  </si>
  <si>
    <t>Sganciatore differ. Ritard. Id: tar, In: fino a 250 A.</t>
  </si>
  <si>
    <t>15.6.70.6</t>
  </si>
  <si>
    <t>Sganciatore differ. Ritard. Id: tar, In: da 400 a 1600 A.</t>
  </si>
  <si>
    <t>15.6.70.7</t>
  </si>
  <si>
    <t>Attacchi posteriori (tripolare e tetrapolare) fino a 250 A.</t>
  </si>
  <si>
    <t>15.6.70.8</t>
  </si>
  <si>
    <t>Attacchi posteriori (tripolare e tetrapolare) fino a 400 A.</t>
  </si>
  <si>
    <t>15.6.70.9</t>
  </si>
  <si>
    <t>Attacchi posteriori (tripolare e tetrapolare) fino a 800 A.</t>
  </si>
  <si>
    <t>15.6.70.10</t>
  </si>
  <si>
    <t>Attacchi posteriori (tripolare e tetrapolare) fino a 1600 A.</t>
  </si>
  <si>
    <t>15.6.70.11</t>
  </si>
  <si>
    <t>Comando a maniglia rotativa per portella .</t>
  </si>
  <si>
    <t>15.6.70.12</t>
  </si>
  <si>
    <t>Contatti ausiliari.</t>
  </si>
  <si>
    <t>15.6.70.13</t>
  </si>
  <si>
    <t>Contatto di scattato relè.</t>
  </si>
  <si>
    <t>15.6.70.14</t>
  </si>
  <si>
    <t>Comando a motore fino a 1600 A.</t>
  </si>
  <si>
    <t>15.6.70.15</t>
  </si>
  <si>
    <t>Blocco a chiave.</t>
  </si>
  <si>
    <t>15.6.70.16</t>
  </si>
  <si>
    <t>Sganciatore elettronico a microprocessore con funzione di selettività.</t>
  </si>
  <si>
    <t>15.6.70.17</t>
  </si>
  <si>
    <t>Sganciatore elettronico a microprocessore con funzione di selettività e guasto a terra.</t>
  </si>
  <si>
    <t>15.6.80.0</t>
  </si>
  <si>
    <t>15.6.80.1</t>
  </si>
  <si>
    <t>Tripolare da 16 ÷ 63 A Icc: 16kA.</t>
  </si>
  <si>
    <t>15.6.80.2</t>
  </si>
  <si>
    <t>Tripolare da 16 ÷ 63 A Icc: 25kA.</t>
  </si>
  <si>
    <t>15.6.80.3</t>
  </si>
  <si>
    <t>Tetrapolare da 16 ÷ 63 A Icc: 16kA.</t>
  </si>
  <si>
    <t>15.6.80.4</t>
  </si>
  <si>
    <t>Tetrapolare da 16 ÷ 63 A Icc: 25kA.</t>
  </si>
  <si>
    <t>15.6.80.5</t>
  </si>
  <si>
    <t>Tripolare da 80 ÷ 100 A Icc: 16kA.</t>
  </si>
  <si>
    <t>15.6.80.6</t>
  </si>
  <si>
    <t>Tripolare da 80 ÷ 100 A Icc: 25kA.</t>
  </si>
  <si>
    <t>15.6.80.7</t>
  </si>
  <si>
    <t>Tetrapolare da 80 ÷ 100 A Icc: 16kA.</t>
  </si>
  <si>
    <t>15.6.80.8</t>
  </si>
  <si>
    <t>Tetrapolare da 80 ÷ 100 A Icc: 25kA.</t>
  </si>
  <si>
    <t>15.6.80.9</t>
  </si>
  <si>
    <t>Tripolare da 125A Icc: 16kA.</t>
  </si>
  <si>
    <t>15.6.80.10</t>
  </si>
  <si>
    <t>Tripolare da 125 A Icc: 25kA.</t>
  </si>
  <si>
    <t>15.6.80.11</t>
  </si>
  <si>
    <t>Tetrapolare da 125 A Icc: 16kA.</t>
  </si>
  <si>
    <t>15.6.80.12</t>
  </si>
  <si>
    <t>Tetrapolare da 125 A Icc: 25kA.</t>
  </si>
  <si>
    <t>15.6.80.13</t>
  </si>
  <si>
    <t>Incremento per blocco chiave sull’interruttore.</t>
  </si>
  <si>
    <t>15.6.80.14</t>
  </si>
  <si>
    <t>Incremento per comando a maniglia rotante diretta.</t>
  </si>
  <si>
    <t>15.6.80.15</t>
  </si>
  <si>
    <t>Incremento per comando a solenoide .</t>
  </si>
  <si>
    <t>15.6.80.16</t>
  </si>
  <si>
    <t>Incremento per sganciatore di minima tensione.</t>
  </si>
  <si>
    <t>15.6.80.17</t>
  </si>
  <si>
    <t>Incremento per sganciatore di apertura.</t>
  </si>
  <si>
    <t>15.6.80.18</t>
  </si>
  <si>
    <t>Incremento per contatti ausiliari e di segnalazione d’intervento dello sganciatore.</t>
  </si>
  <si>
    <t>15.6.80.19</t>
  </si>
  <si>
    <t>Incremento per sganciatore diff. tripolare Id: 0,03 ÷ 3,0 A Istantaneo.</t>
  </si>
  <si>
    <t>15.6.80.20</t>
  </si>
  <si>
    <t>Incremento per sganciatore diff. quadripolare Id: 0,03 ÷ 3,0 A Istantaneo.</t>
  </si>
  <si>
    <t>15.6.80.21</t>
  </si>
  <si>
    <t>Incremento per sganciatore diff. tripolare Id: 0,03 ÷ 3,0 A ; Istantaneo e regolabile 0,1 ÷ 3,0 sec.</t>
  </si>
  <si>
    <t>15.6.80.22</t>
  </si>
  <si>
    <t>15.6.90.0</t>
  </si>
  <si>
    <t>15.6.90.1</t>
  </si>
  <si>
    <t>Tripolare fino a 4 kW (su profilato).</t>
  </si>
  <si>
    <t>15.6.90.2</t>
  </si>
  <si>
    <t>Tripolare fino a 7,5 kW (su profilato).</t>
  </si>
  <si>
    <t>15.6.90.3</t>
  </si>
  <si>
    <t>Tripolare fino a 15 kW (su profilato).</t>
  </si>
  <si>
    <t>15.6.90.4</t>
  </si>
  <si>
    <t>Tripolare fino a 30 kW (su profilato).</t>
  </si>
  <si>
    <t>15.6.90.5</t>
  </si>
  <si>
    <t>Tripolare fino a 45 kW (con viti).</t>
  </si>
  <si>
    <t>15.6.90.6</t>
  </si>
  <si>
    <t>Tripolare fino a 55 kW (con viti).</t>
  </si>
  <si>
    <t>15.6.90.7</t>
  </si>
  <si>
    <t>Tripolare fino a 90 kW (con viti).</t>
  </si>
  <si>
    <t>15.6.90.8</t>
  </si>
  <si>
    <t>Tripolare fino a 132 kW (con viti).</t>
  </si>
  <si>
    <t>15.6.90.9</t>
  </si>
  <si>
    <t>Relè termico da 1 A a 15A.</t>
  </si>
  <si>
    <t>15.6.90.10</t>
  </si>
  <si>
    <t>Relè termico da 16  A a 32A.</t>
  </si>
  <si>
    <t>15.6.90.11</t>
  </si>
  <si>
    <t>Relè termico fino a 40A.</t>
  </si>
  <si>
    <t>15.6.90.12</t>
  </si>
  <si>
    <t>Relè termico fino a 70A.</t>
  </si>
  <si>
    <t>15.6.90.13</t>
  </si>
  <si>
    <t>Relè termico fino a 100A.</t>
  </si>
  <si>
    <t>15.6.90.14</t>
  </si>
  <si>
    <t>Relè termico fino a 160A.</t>
  </si>
  <si>
    <t>15.6.90.15</t>
  </si>
  <si>
    <t>Relè termico fino a 200A.</t>
  </si>
  <si>
    <t>15.6.90.16</t>
  </si>
  <si>
    <t>Quarto polo fino a 45 kW.</t>
  </si>
  <si>
    <t>15.6.90.17</t>
  </si>
  <si>
    <t>Quarto polo fino a 90 kW.</t>
  </si>
  <si>
    <t>15.6.90.18</t>
  </si>
  <si>
    <t>Quarto polo fino a 132 kW.</t>
  </si>
  <si>
    <t>15.6.90.19</t>
  </si>
  <si>
    <t>Interblocco meccanico fino a 132 kW.</t>
  </si>
  <si>
    <t>15.6.90.20</t>
  </si>
  <si>
    <t>Contatto ausiliario.</t>
  </si>
  <si>
    <t>15.6.90.21</t>
  </si>
  <si>
    <t>Temporizzatore.</t>
  </si>
  <si>
    <t>15.6.100.0</t>
  </si>
  <si>
    <t>15.6.100.1</t>
  </si>
  <si>
    <t>Amperometro diretto fino a 60A.</t>
  </si>
  <si>
    <t>15.6.100.2</t>
  </si>
  <si>
    <t>Amperometro su T.A. f.s. max. 3000A.</t>
  </si>
  <si>
    <t>15.6.100.3</t>
  </si>
  <si>
    <t>Voltmetro fino a 600V max.</t>
  </si>
  <si>
    <t>15.6.100.4</t>
  </si>
  <si>
    <t>Commutatore voltmetrico (V concatenata).</t>
  </si>
  <si>
    <t>15.6.100.5</t>
  </si>
  <si>
    <t>Commutatore voltmetrico (V concatenata + V di fase).</t>
  </si>
  <si>
    <t>15.6.100.6</t>
  </si>
  <si>
    <t>Commutatore amperometrico.</t>
  </si>
  <si>
    <t>15.6.100.7</t>
  </si>
  <si>
    <t>TA a primario avvolto max 60A – cl. 0,5 – 6VA.</t>
  </si>
  <si>
    <t>15.6.100.8</t>
  </si>
  <si>
    <t>TA a primario passante max 500A – cl. 0,5 – 6VA.</t>
  </si>
  <si>
    <t>15.6.110.0</t>
  </si>
  <si>
    <t>15.6.110.1</t>
  </si>
  <si>
    <t>Tripolare o tetrapolare  125A .</t>
  </si>
  <si>
    <t>15.6.110.2</t>
  </si>
  <si>
    <t>Tripolare o tetrapolare 160A .</t>
  </si>
  <si>
    <t>15.6.110.3</t>
  </si>
  <si>
    <t>Tripolare 250A .</t>
  </si>
  <si>
    <t>15.6.110.4</t>
  </si>
  <si>
    <t>Tetrapolare 250A .</t>
  </si>
  <si>
    <t>15.6.110.5</t>
  </si>
  <si>
    <t>Tripolare 400A .</t>
  </si>
  <si>
    <t>15.6.110.6</t>
  </si>
  <si>
    <t>Tetrapolare 400A.</t>
  </si>
  <si>
    <t>15.6.110.7</t>
  </si>
  <si>
    <t>Tetrapolare 630A.</t>
  </si>
  <si>
    <t>15.6.110.8</t>
  </si>
  <si>
    <t>Tetrapolare fino a 63A con fusibili.</t>
  </si>
  <si>
    <t>15.6.110.9</t>
  </si>
  <si>
    <t>Tetrapolare fino a 160A con fusibili.</t>
  </si>
  <si>
    <t>15.6.110.10</t>
  </si>
  <si>
    <t>Tetrapolare fino a 250A con fusibili.</t>
  </si>
  <si>
    <t>15.6.110.11</t>
  </si>
  <si>
    <t>Tetrapolare fino a 400A con fusibili.</t>
  </si>
  <si>
    <t>15.6.110.12</t>
  </si>
  <si>
    <t>Coppia di contatti ausiliari.</t>
  </si>
  <si>
    <t>15.6.110.13</t>
  </si>
  <si>
    <t>Schermi coprimorsetti.</t>
  </si>
  <si>
    <t>15.6.110.14</t>
  </si>
  <si>
    <t>Schermi coprifusibili fino a 160A.</t>
  </si>
  <si>
    <t>15.6.110.15</t>
  </si>
  <si>
    <t>Schermi coprifusibili fino a 400A.</t>
  </si>
  <si>
    <t>15.6.110.16</t>
  </si>
  <si>
    <t>15.6.110.17</t>
  </si>
  <si>
    <t>Kit per commutatori fino a 160A.</t>
  </si>
  <si>
    <t>15.6.110.18</t>
  </si>
  <si>
    <t>Kit per commutatori fino a 400A.</t>
  </si>
  <si>
    <t>15.6.120</t>
  </si>
  <si>
    <t>15.6.130</t>
  </si>
  <si>
    <t>15.6.140.0</t>
  </si>
  <si>
    <t>15.6.140.1</t>
  </si>
  <si>
    <t>Per potenza 5kVA con tre circuiti in uscita.</t>
  </si>
  <si>
    <t>15.6.140.2</t>
  </si>
  <si>
    <t>Per potenza 7,5kVA con cinque circuiti in uscita.</t>
  </si>
  <si>
    <t>15.6.150</t>
  </si>
  <si>
    <t>15.6.160</t>
  </si>
  <si>
    <t>15.6.170.0</t>
  </si>
  <si>
    <t>15.6.170.1</t>
  </si>
  <si>
    <t>Interruttore non automatico unipolare fino a 32A</t>
  </si>
  <si>
    <t>15.6.170.2</t>
  </si>
  <si>
    <t>Interruttore non automatico bipolare fino a 32A</t>
  </si>
  <si>
    <t>15.6.170.3</t>
  </si>
  <si>
    <t>Interruttore non automatico tripolare fino a 32A</t>
  </si>
  <si>
    <t>15.6.170.4</t>
  </si>
  <si>
    <t>Interruttore non automatico tetrapolare fino a 32A</t>
  </si>
  <si>
    <t>15.6.170.5</t>
  </si>
  <si>
    <t>Interruttore non automatico unipolare fino a 63A</t>
  </si>
  <si>
    <t>15.6.170.6</t>
  </si>
  <si>
    <t>Interruttore non automatico bipolare fino a 63A</t>
  </si>
  <si>
    <t>15.6.170.7</t>
  </si>
  <si>
    <t>Interruttore non automatico tripolare fino a 63A</t>
  </si>
  <si>
    <t>15.6.170.8</t>
  </si>
  <si>
    <t>Interruttore non automatico tetrapolare fino a 63A</t>
  </si>
  <si>
    <t>15.6.170.9</t>
  </si>
  <si>
    <t>Interruttore non automatico bipolare 80-100A</t>
  </si>
  <si>
    <t>15.6.170.10</t>
  </si>
  <si>
    <t>Interruttore non automatico tripolare 80-100A</t>
  </si>
  <si>
    <t>15.6.170.11</t>
  </si>
  <si>
    <t>Interruttore non automatico quadripolare 80-100A</t>
  </si>
  <si>
    <t>15.6.170.12</t>
  </si>
  <si>
    <t>Interruttore unipolare fino a 20A luminoso</t>
  </si>
  <si>
    <t>15.6.170.13</t>
  </si>
  <si>
    <t>Interruttore bipolare fino a 20A   luminoso</t>
  </si>
  <si>
    <t>15.6.170.14</t>
  </si>
  <si>
    <t>Deviatore o commutatore 16A</t>
  </si>
  <si>
    <t>15.6.170.15</t>
  </si>
  <si>
    <t>Deviatore o commutatore bipolare 16A</t>
  </si>
  <si>
    <t>15.6.170.16</t>
  </si>
  <si>
    <t>Sezionatore portafusibili unipolare fino a 32A</t>
  </si>
  <si>
    <t>15.6.170.17</t>
  </si>
  <si>
    <t>Sezionatore portafusibili bipolare fino a 32A</t>
  </si>
  <si>
    <t>15.6.170.18</t>
  </si>
  <si>
    <t>Sezionatore portafusibili tripolare fino a 32A</t>
  </si>
  <si>
    <t>15.6.170.19</t>
  </si>
  <si>
    <t>Sezionatore portafusibili tetrapolare (3P+N) fino a 32A</t>
  </si>
  <si>
    <t>15.6.170.20</t>
  </si>
  <si>
    <t>Sezionatore portafusibili unipolare fino a 50A</t>
  </si>
  <si>
    <t>15.6.170.21</t>
  </si>
  <si>
    <t>Sezionatore portafusibili bipolare fino a 50A</t>
  </si>
  <si>
    <t>15.6.170.22</t>
  </si>
  <si>
    <t>Sezionatore portafusibili tripolare fino a 50A</t>
  </si>
  <si>
    <t>15.6.170.23</t>
  </si>
  <si>
    <t>Sezionatore portafusibili tetrapolare (3P+N) fino a 50A</t>
  </si>
  <si>
    <t>15.6.170.24</t>
  </si>
  <si>
    <t>Pulsante non luminoso 16A</t>
  </si>
  <si>
    <t>15.6.170.25</t>
  </si>
  <si>
    <t>Pulsante luminoso 16A (NA o NC) con lampadina</t>
  </si>
  <si>
    <t>15.6.170.26</t>
  </si>
  <si>
    <t>Gemma luminosa con lampadina</t>
  </si>
  <si>
    <t>15.6.170.27</t>
  </si>
  <si>
    <t>Presa UNEL bipolare 2x16A+T</t>
  </si>
  <si>
    <t>15.6.170.28</t>
  </si>
  <si>
    <t>Relè monostabile 1 contatto 16A</t>
  </si>
  <si>
    <t>15.6.170.29</t>
  </si>
  <si>
    <t>Relè monostabile 2 contatti 16A</t>
  </si>
  <si>
    <t>15.6.170.30</t>
  </si>
  <si>
    <t>Relè monostabile 4 contatti 16A</t>
  </si>
  <si>
    <t>15.6.170.31</t>
  </si>
  <si>
    <t>Relè passo-passo 1 contatto 16A</t>
  </si>
  <si>
    <t>15.6.170.32</t>
  </si>
  <si>
    <t>Relè passo-passo 2 contatti 16A</t>
  </si>
  <si>
    <t>15.6.170.33</t>
  </si>
  <si>
    <t>Relè passo-passo 4 contatti 16A</t>
  </si>
  <si>
    <t>15.6.170.34</t>
  </si>
  <si>
    <t>Interruttore temporizzatore per luce scale 16A max. 5 min.</t>
  </si>
  <si>
    <t>15.6.170.35</t>
  </si>
  <si>
    <t>Temporizzatore elettronico ritardato all’eccitazione 10A</t>
  </si>
  <si>
    <t>15.6.170.36</t>
  </si>
  <si>
    <t>Temporizzatore elettronico ritardato alla diseccitazione 10A</t>
  </si>
  <si>
    <t>15.6.170.37</t>
  </si>
  <si>
    <t>Interruttore deviatore orario giornaliero (ris. Carica 24h) analogico.</t>
  </si>
  <si>
    <t>15.6.170.38</t>
  </si>
  <si>
    <t>Interruttore deviatore orario giornaliero e settimanale (ris. Carica 24h) analogico.</t>
  </si>
  <si>
    <t>15.6.170.39</t>
  </si>
  <si>
    <t>Interruttore deviatore orario giornaliero e settimanale (ris. Carica 100h) digitale ad 1 uscita.</t>
  </si>
  <si>
    <t>15.6.170.40</t>
  </si>
  <si>
    <t>Interruttore deviatore orario giornaliero e settimanale (ris. Carica 100h) digitale a 2 uscite.</t>
  </si>
  <si>
    <t>15.6.170.41</t>
  </si>
  <si>
    <t>Interruttore deviatore orario giornaliero e settimanale (ris. Carica 100h) digitale a 3-4 uscite.</t>
  </si>
  <si>
    <t>15.6.170.42</t>
  </si>
  <si>
    <t>Trasformatore BTS secondario 12 o 24V fino a 16VA</t>
  </si>
  <si>
    <t>15.6.170.43</t>
  </si>
  <si>
    <t>Trasformatore BTS secondario 12 o 24V fino a 25VA</t>
  </si>
  <si>
    <t>15.6.170.44</t>
  </si>
  <si>
    <t>Trasformatore BTS secondario 24V 40VA</t>
  </si>
  <si>
    <t>15.6.170.45</t>
  </si>
  <si>
    <t>Scaricatore di tensione trifase fino a 10kA</t>
  </si>
  <si>
    <t>15.6.170.46</t>
  </si>
  <si>
    <t>Scaricatore di tensione monofase fino a 10kA</t>
  </si>
  <si>
    <t>15.6.170.47</t>
  </si>
  <si>
    <t>Voltmetro c.a. analogico f.s. 300 o 500V cl. 1,5.</t>
  </si>
  <si>
    <t>15.6.170.48</t>
  </si>
  <si>
    <t>Amperometro c.a. analogico f.s. fino a 30A cl. 1,5</t>
  </si>
  <si>
    <t>15.6.170.49</t>
  </si>
  <si>
    <t>Frequenzimetro analogico 220V 45-65Hz cl. 0,5.</t>
  </si>
  <si>
    <t>15.6.170.50</t>
  </si>
  <si>
    <t>Voltmetro c.a. digitale 600V.</t>
  </si>
  <si>
    <t>15.6.170.51</t>
  </si>
  <si>
    <t>Amperometro c.a. digitale 3 cifre</t>
  </si>
  <si>
    <t>15.6.170.52</t>
  </si>
  <si>
    <t>Frequenzimetro digitale 3 cifre</t>
  </si>
  <si>
    <t>15.6.170.53</t>
  </si>
  <si>
    <t>Commutatore voltmetrico (3 tensioni concatenate)</t>
  </si>
  <si>
    <t>15.6.170.54</t>
  </si>
  <si>
    <t>Commutatore voltmetrico (3 tensioni concatenate + 3 di fase)</t>
  </si>
  <si>
    <t>15.6.170.55</t>
  </si>
  <si>
    <t>Commutatore amperometrico</t>
  </si>
  <si>
    <t>15.6.170.56</t>
  </si>
  <si>
    <t>TA a primario avvolto max 60A cl. 0,5 6VA</t>
  </si>
  <si>
    <t>15.6.170.57</t>
  </si>
  <si>
    <t>TA a primario passante max 600A cl. 0,5 6VA</t>
  </si>
  <si>
    <t>15.6.170.58</t>
  </si>
  <si>
    <t>Contatti ausiliari. 1NA+1NC</t>
  </si>
  <si>
    <t>15.6.170.59</t>
  </si>
  <si>
    <t>Bobina di sgancio a distanza o di minima tensione</t>
  </si>
  <si>
    <t>15.6.170.60</t>
  </si>
  <si>
    <t>Contatto di segnalazione o scattato relè</t>
  </si>
  <si>
    <t>15.6.170.61</t>
  </si>
  <si>
    <t>Blocco meccanico + lucchetto</t>
  </si>
  <si>
    <t>15.6.170.62</t>
  </si>
  <si>
    <t>Suoneria modulante o ronzatore</t>
  </si>
  <si>
    <t>15.6.170.63</t>
  </si>
  <si>
    <t>Comando elettrico a distanza (apert. + ripristino)</t>
  </si>
  <si>
    <t>15.6.170.64</t>
  </si>
  <si>
    <t>Interruttore salvamotore tripolare fino a 6,3A</t>
  </si>
  <si>
    <t>15.6.170.65</t>
  </si>
  <si>
    <t>Interruttore salvamotore tripolare fino a 16A</t>
  </si>
  <si>
    <t>15.6.170.66</t>
  </si>
  <si>
    <t>Interruttore salvamotore tripolare fino a 25A</t>
  </si>
  <si>
    <t>15.6.170.67</t>
  </si>
  <si>
    <t>Contatti ausiliari per salvamotore (NA+NC o 2NA).</t>
  </si>
  <si>
    <t>15.6.170.68</t>
  </si>
  <si>
    <t>Bobina di minima o sgancio per salvamotore</t>
  </si>
  <si>
    <t>15.6.170.69</t>
  </si>
  <si>
    <t>Base bipolare portafusibili con fusibili fino a 32A</t>
  </si>
  <si>
    <t>15.6.170.70</t>
  </si>
  <si>
    <t>Base tripolare portafusibili con fusibili fino a 32A</t>
  </si>
  <si>
    <t>15.6.170.71</t>
  </si>
  <si>
    <t>Base tripolare+neutro portafusibili con fusibili fino a 32A</t>
  </si>
  <si>
    <t>15.6.170.72</t>
  </si>
  <si>
    <t>Relè di priorità 55A gestione carichi monofase</t>
  </si>
  <si>
    <t>15.6.170.73</t>
  </si>
  <si>
    <t>TA a primario passante max 1000A</t>
  </si>
  <si>
    <t>15.6.170.74</t>
  </si>
  <si>
    <t>Trasformatore BTS secondario 12 o 24V  63 VA</t>
  </si>
  <si>
    <t>15.6.170.75</t>
  </si>
  <si>
    <t>Trasformatore BTS secondario 12 o 24V fino a 150 VA</t>
  </si>
  <si>
    <t>15.6.170.76</t>
  </si>
  <si>
    <t>Trasformatore BTS secondario 12 o 24V da 151 A 300 VA</t>
  </si>
  <si>
    <t>15.6.170.77</t>
  </si>
  <si>
    <t>Contattore con interruttore frontale in AC1: 24 A;  AC3 2,2 kW ; tre contatti NA</t>
  </si>
  <si>
    <t>15.6.170.78</t>
  </si>
  <si>
    <t>Contattore con interruttore frontale in AC1: 24 A; AC3 2,2 kW; quattro contatti NA</t>
  </si>
  <si>
    <t>15.6.170.79</t>
  </si>
  <si>
    <t>Contattore con interruttore frontale in AC1: 40 A; AC3 2,2 kW; due contatti NA</t>
  </si>
  <si>
    <t>15.6.170.80</t>
  </si>
  <si>
    <t>Contattore con interruttore frontale in AC1: 40 A; AC3 2,2 kW  ; tre contatti NA</t>
  </si>
  <si>
    <t>15.6.170.81</t>
  </si>
  <si>
    <t>Contattore con interruttore frontale in AC1: 40 A;  AC3 2,2 kW; quattro contatti NA</t>
  </si>
  <si>
    <t>15.6.170.82</t>
  </si>
  <si>
    <t>Contattore per elevato numero di manovre AC1: 20 A; AC3 1,1 kW  AC3; 1 NA+1NC</t>
  </si>
  <si>
    <t>15.6.170.83</t>
  </si>
  <si>
    <t>Contattore per elevato numero di manovre AC1: 24 A; AC3 4,0 kW  AC3; 4 NA</t>
  </si>
  <si>
    <t>15.6.170.84</t>
  </si>
  <si>
    <t>Contattore per elevato numero di manovre AC1: 40 A; AC3 11 kW  AC3; 4 NA</t>
  </si>
  <si>
    <t>15.6.170.85</t>
  </si>
  <si>
    <t>Contattore per elevato numero di manovre AC1: 63 A; AC3 15 kW  AC3; 4 NA</t>
  </si>
  <si>
    <t>15.6.180.0</t>
  </si>
  <si>
    <t>15.6.180.1</t>
  </si>
  <si>
    <t>Misure assimilabili a mm 400x400</t>
  </si>
  <si>
    <t>15.6.180.2</t>
  </si>
  <si>
    <t>Misure assimilabili a mm 400x600</t>
  </si>
  <si>
    <t>15.6.180.3</t>
  </si>
  <si>
    <t>Misure assimilabili a mm 400x800</t>
  </si>
  <si>
    <t>15.6.180.4</t>
  </si>
  <si>
    <t>Misure assimilabili a mm 600x600</t>
  </si>
  <si>
    <t>15.6.180.5</t>
  </si>
  <si>
    <t>Misure assimilabili a mm 600x800</t>
  </si>
  <si>
    <t>15.6.180.6</t>
  </si>
  <si>
    <t>Misure assimilabili a mm 600x1000</t>
  </si>
  <si>
    <t>15.6.180.7</t>
  </si>
  <si>
    <t>Misure assimilabili a mm 600x1200</t>
  </si>
  <si>
    <t>15.6.180.8</t>
  </si>
  <si>
    <t>Misure assimilabili a mm 400x1000</t>
  </si>
  <si>
    <t>15.6.180.9</t>
  </si>
  <si>
    <t>Misure assimilabili a mm 600x1400</t>
  </si>
  <si>
    <t>15.6.180.10</t>
  </si>
  <si>
    <t>Misure assimilabili a mm 600x1800</t>
  </si>
  <si>
    <t>15.6.190.0</t>
  </si>
  <si>
    <t>15.6.190.1</t>
  </si>
  <si>
    <t>15.6.190.2</t>
  </si>
  <si>
    <t>15.6.190.3</t>
  </si>
  <si>
    <t>15.6.190.4</t>
  </si>
  <si>
    <t>15.6.190.5</t>
  </si>
  <si>
    <t>15.6.190.6</t>
  </si>
  <si>
    <t>15.6.190.7</t>
  </si>
  <si>
    <t>15.6.190.8</t>
  </si>
  <si>
    <t>15.6.190.9</t>
  </si>
  <si>
    <t>15.6.200.0</t>
  </si>
  <si>
    <t>15.6.200.1</t>
  </si>
  <si>
    <t>Dimensioni fino a 12 moduli</t>
  </si>
  <si>
    <t>15.6.200.2</t>
  </si>
  <si>
    <t>Dimensioni da 13 a 24 moduli</t>
  </si>
  <si>
    <t>15.6.200.3</t>
  </si>
  <si>
    <t>Dimensioni da 25 a 36 moduli</t>
  </si>
  <si>
    <t>15.6.200.4</t>
  </si>
  <si>
    <t>Dimensioni da 37 a 54 moduli</t>
  </si>
  <si>
    <t>15.6.200.5</t>
  </si>
  <si>
    <t>Dimensioni da 55 a 72 moduli</t>
  </si>
  <si>
    <t>15.6.200.6</t>
  </si>
  <si>
    <t>Dimensioni da 73 a 96 moduli</t>
  </si>
  <si>
    <t>15.6.210.0</t>
  </si>
  <si>
    <t>15.6.210.1</t>
  </si>
  <si>
    <t xml:space="preserve">Dimensioni fino a 4 moduli </t>
  </si>
  <si>
    <t>15.6.210.2</t>
  </si>
  <si>
    <t xml:space="preserve">Dimensioni da 5 a 8 moduli </t>
  </si>
  <si>
    <t>15.6.210.3</t>
  </si>
  <si>
    <t>Dimensioni da 9 a 12 moduli</t>
  </si>
  <si>
    <t>15.6.210.4</t>
  </si>
  <si>
    <t>15.6.210.5</t>
  </si>
  <si>
    <t>15.6.210.6</t>
  </si>
  <si>
    <t>15.6.210.7</t>
  </si>
  <si>
    <t>15.6.210.8</t>
  </si>
  <si>
    <t>15.6.220.0</t>
  </si>
  <si>
    <t>15.6.220.1</t>
  </si>
  <si>
    <t>15.6.220.2</t>
  </si>
  <si>
    <t>15.6.220.3</t>
  </si>
  <si>
    <t>15.6.220.4</t>
  </si>
  <si>
    <t>15.6.220.5</t>
  </si>
  <si>
    <t>15.6.230.0</t>
  </si>
  <si>
    <t>15.6.230.1</t>
  </si>
  <si>
    <t>Quadro dimensioni mm 2000 (h) x mm 400 (p).</t>
  </si>
  <si>
    <t>15.6.230.2</t>
  </si>
  <si>
    <t>Quadro dimensioni mm 2000 (h) x mm 600 (p).</t>
  </si>
  <si>
    <t>15.6.230.3</t>
  </si>
  <si>
    <t>Porta in cristallo h = 2000 mm</t>
  </si>
  <si>
    <t>15.6.230.4</t>
  </si>
  <si>
    <t>Porta in lamiera h = 2000 mm</t>
  </si>
  <si>
    <t>15.6.230.5</t>
  </si>
  <si>
    <t>Quadro dimensioni mm 1800 (h) x mm 400 (p).</t>
  </si>
  <si>
    <t>15.6.230.6</t>
  </si>
  <si>
    <t>Quadro dimensioni mm 1800 (h) x mm 600 (p).</t>
  </si>
  <si>
    <t>15.6.230.7</t>
  </si>
  <si>
    <t>Porta in cristallo h = 1700 mm</t>
  </si>
  <si>
    <t>15.6.230.8</t>
  </si>
  <si>
    <t>Porta in lamiera h = 1700 mm</t>
  </si>
  <si>
    <t>15.6.240.0</t>
  </si>
  <si>
    <t>15.6.240.1</t>
  </si>
  <si>
    <t>In=400A Icc:35kA</t>
  </si>
  <si>
    <t>15.6.240.2</t>
  </si>
  <si>
    <t>In=630A Icc:35kA</t>
  </si>
  <si>
    <t>15.6.240.3</t>
  </si>
  <si>
    <t>In=630A Icc:65kA</t>
  </si>
  <si>
    <t>15.6.240.4</t>
  </si>
  <si>
    <t>In=800A Icc:35kA</t>
  </si>
  <si>
    <t>15.6.240.5</t>
  </si>
  <si>
    <t>In=800A Icc:65kA</t>
  </si>
  <si>
    <t>15.6.240.6</t>
  </si>
  <si>
    <t>In=1250A Icc:35kA</t>
  </si>
  <si>
    <t>15.6.240.7</t>
  </si>
  <si>
    <t>In=1250A Icc:65kA</t>
  </si>
  <si>
    <t>15.6.240.8</t>
  </si>
  <si>
    <t>In=1600A Icc:35kA</t>
  </si>
  <si>
    <t>15.6.240.9</t>
  </si>
  <si>
    <t>In=1600A Icc:65kA</t>
  </si>
  <si>
    <t>15.6.250</t>
  </si>
  <si>
    <t>15.6.260</t>
  </si>
  <si>
    <t>15.6.270.0</t>
  </si>
  <si>
    <t>15.6.270.1</t>
  </si>
  <si>
    <t>Per ogni polo fino a 25A</t>
  </si>
  <si>
    <t>15.6.270.2</t>
  </si>
  <si>
    <t>Per ogni polo fino a 63 A</t>
  </si>
  <si>
    <t>15.6.270.3</t>
  </si>
  <si>
    <t>Per ogni polo fino a 125 A</t>
  </si>
  <si>
    <t>15.6.270.4</t>
  </si>
  <si>
    <t>Per ogni polo fino a 250 A</t>
  </si>
  <si>
    <t>15.6.270.5</t>
  </si>
  <si>
    <t>Per ogni polo fino a 400 A</t>
  </si>
  <si>
    <t>15.6.280.0</t>
  </si>
  <si>
    <t>15.6.280.1</t>
  </si>
  <si>
    <t>Esecuzione unipolare</t>
  </si>
  <si>
    <t>15.6.280.2</t>
  </si>
  <si>
    <t>Esecuzione bipolare</t>
  </si>
  <si>
    <t>15.7.10.0</t>
  </si>
  <si>
    <t>15.7.10.1</t>
  </si>
  <si>
    <t>Di sezione pari a 70 mm2 (19x Ø 2,1 mm).</t>
  </si>
  <si>
    <t>15.7.10.2</t>
  </si>
  <si>
    <t>Di sezione pari a 50 mm2 (7x Ø 3,0 mm).</t>
  </si>
  <si>
    <t>15.7.10.3</t>
  </si>
  <si>
    <t>Di sezione pari a 35 mm2 (7x Ø 2,5 mm).</t>
  </si>
  <si>
    <t>15.7.10.4</t>
  </si>
  <si>
    <t>Tondo di sezione pari a 50 mm2 (Ø 8 mm)</t>
  </si>
  <si>
    <t>15.7.11.0</t>
  </si>
  <si>
    <t>15.7.11.1</t>
  </si>
  <si>
    <t>15.7.11.2</t>
  </si>
  <si>
    <t>15.7.11.3</t>
  </si>
  <si>
    <t>15.7.11.4</t>
  </si>
  <si>
    <t>Di sezione pari a 25 mm2 (7x Ø 2,1 mm).</t>
  </si>
  <si>
    <t>15.7.12.0</t>
  </si>
  <si>
    <t>15.7.12.1</t>
  </si>
  <si>
    <t>Di sezione pari a 70 mm2  (19x Ø 2,1 mm).</t>
  </si>
  <si>
    <t>15.7.12.2</t>
  </si>
  <si>
    <t>15.7.12.3</t>
  </si>
  <si>
    <t>15.7.12.4</t>
  </si>
  <si>
    <t>Di sezione pari a 25 mm2(7x Ø 2,1 mm).</t>
  </si>
  <si>
    <t>15.7.12.5</t>
  </si>
  <si>
    <t>Tondo di sezione pari a 50 mm2 (Ø 8 mm).</t>
  </si>
  <si>
    <t>15.7.12.6</t>
  </si>
  <si>
    <t>Piatto sezione pari a 50 mm2 (20x2,5 mm).</t>
  </si>
  <si>
    <t>15.7.12.7</t>
  </si>
  <si>
    <t>Piatto sezione pari a 75 mm2 (25x3 mm).</t>
  </si>
  <si>
    <t>15.7.12.8</t>
  </si>
  <si>
    <t>Piatto sezione pari a 90 mm2(30x3 mm).</t>
  </si>
  <si>
    <t>15.7.20.0</t>
  </si>
  <si>
    <t>15.7.20.1</t>
  </si>
  <si>
    <t>15.7.20.2</t>
  </si>
  <si>
    <t>15.7.20.3</t>
  </si>
  <si>
    <t>15.7.20.4</t>
  </si>
  <si>
    <t>Bandella di dimensione 40x3 mm o 30x 4 mm (sezione 120 mm2).</t>
  </si>
  <si>
    <t>15.7.30.0</t>
  </si>
  <si>
    <t>15.7.30.1</t>
  </si>
  <si>
    <t>Su tetti piani o terrazze.</t>
  </si>
  <si>
    <t>15.7.30.2</t>
  </si>
  <si>
    <t>Su tetti con coppi e tegole o similari.</t>
  </si>
  <si>
    <t>15.7.30.3</t>
  </si>
  <si>
    <t>Per calate in acciaio fino a 7 m.</t>
  </si>
  <si>
    <t>15.7.30.4</t>
  </si>
  <si>
    <t>Per calate in acciaio oltre 7 m fino a 15 m (inclusi gli oneri per ponteggi, etc).</t>
  </si>
  <si>
    <t>15.7.30.5</t>
  </si>
  <si>
    <t>Per calate in rame fino a 7 m</t>
  </si>
  <si>
    <t>15.7.30.6</t>
  </si>
  <si>
    <t>Per calate in rame oltre 7 m fino a 15 m (inclusi gli oneri  per i ponteggi etc).</t>
  </si>
  <si>
    <t>15.7.30.7</t>
  </si>
  <si>
    <t>Per calate in acciaio oltre15 m (inclusi gli oneri  per le opere provvisionali)</t>
  </si>
  <si>
    <t>15.7.30.8</t>
  </si>
  <si>
    <t>Per calate in rame oltre15 m (inclusi gli oneri  per le opere provvisionali)</t>
  </si>
  <si>
    <t>15.7.40.0</t>
  </si>
  <si>
    <t>15.7.40.1</t>
  </si>
  <si>
    <t>Dimensioni 25 x 3 mm</t>
  </si>
  <si>
    <t>15.7.40.2</t>
  </si>
  <si>
    <t>Dimensioni 30 x 2,5 mm.</t>
  </si>
  <si>
    <t>15.7.40.3</t>
  </si>
  <si>
    <t>Dimensioni 30 x 3 mm.</t>
  </si>
  <si>
    <t>15.7.50.0</t>
  </si>
  <si>
    <t>15.7.50.1</t>
  </si>
  <si>
    <t>Piatto sezione pari a 50 mm2 (20x2,5 mm)</t>
  </si>
  <si>
    <t>15.7.50.2</t>
  </si>
  <si>
    <t>Piatto sezione pari a 75 mm2 (25x3 mm)</t>
  </si>
  <si>
    <t>15.7.50.3</t>
  </si>
  <si>
    <t>Piatto sezione pari a 90 mm2(30x3 mm)</t>
  </si>
  <si>
    <t>15.7.60.0</t>
  </si>
  <si>
    <t>15.7.60.1</t>
  </si>
  <si>
    <t>Di lunghezza pari a 1,5 m.</t>
  </si>
  <si>
    <t>15.7.60.2</t>
  </si>
  <si>
    <t>Di lunghezza pari a 2 m.</t>
  </si>
  <si>
    <t>15.7.60.3</t>
  </si>
  <si>
    <t>Di lunghezza pari a 2,5 m.</t>
  </si>
  <si>
    <t>15.7.61.0</t>
  </si>
  <si>
    <t>15.7.61.1</t>
  </si>
  <si>
    <t>Dispersore ramato.</t>
  </si>
  <si>
    <t>15.7.61.2</t>
  </si>
  <si>
    <t>Quota parte puntazza, manicotto e innesto.</t>
  </si>
  <si>
    <t>15.7.70.0</t>
  </si>
  <si>
    <t>15.7.70.1</t>
  </si>
  <si>
    <t>In lamiera verniciata o zincata.</t>
  </si>
  <si>
    <t>15.7.70.2</t>
  </si>
  <si>
    <t>In rame da 3 mm di spessore.</t>
  </si>
  <si>
    <t>15.7.70.3</t>
  </si>
  <si>
    <t>In pvc predisposta per il fissaggio a parete.</t>
  </si>
  <si>
    <t>15.7.90</t>
  </si>
  <si>
    <t>15.7.91</t>
  </si>
  <si>
    <t>15.7.110.0</t>
  </si>
  <si>
    <t>15.7.110.1</t>
  </si>
  <si>
    <t>Su terreno di campagna.</t>
  </si>
  <si>
    <t>15.7.110.2</t>
  </si>
  <si>
    <t>Su terreno bitumato.</t>
  </si>
  <si>
    <t>15.7.120.0</t>
  </si>
  <si>
    <t>15.7.120.1</t>
  </si>
  <si>
    <t>15.7.120.2</t>
  </si>
  <si>
    <t>15.7.120.3</t>
  </si>
  <si>
    <t>Su terreno selciato.</t>
  </si>
  <si>
    <t>15.7.200</t>
  </si>
  <si>
    <t>15.7.201</t>
  </si>
  <si>
    <t>15.7.202</t>
  </si>
  <si>
    <t>15.7.203.0</t>
  </si>
  <si>
    <t>15.7.203.1</t>
  </si>
  <si>
    <t>Bipolare</t>
  </si>
  <si>
    <t>15.7.203.2</t>
  </si>
  <si>
    <t>Quadripolare</t>
  </si>
  <si>
    <t>15.7.203.3</t>
  </si>
  <si>
    <t>Quadripolare ma completo di dispositivo di l collegamento del telesegnalamento.</t>
  </si>
  <si>
    <t>15.7.204.0</t>
  </si>
  <si>
    <t>15.7.204.1</t>
  </si>
  <si>
    <t>Quadripolare per reti TN(C) S</t>
  </si>
  <si>
    <t>15.7.204.2</t>
  </si>
  <si>
    <t>Quadripolare per reti TT</t>
  </si>
  <si>
    <t>15.7.204.3</t>
  </si>
  <si>
    <t>Bipolare per reti TN</t>
  </si>
  <si>
    <t>15.7.204.4</t>
  </si>
  <si>
    <t>Bipolare per reti TT</t>
  </si>
  <si>
    <t>15.7.204.5</t>
  </si>
  <si>
    <t>Dispositivo di telesegnalamento per qualsiasi tipo (pos. 1¸ 4)</t>
  </si>
  <si>
    <t>15.7.205.0</t>
  </si>
  <si>
    <t>15.7.205.1</t>
  </si>
  <si>
    <t>Per una corrente nominale IN = 35 A</t>
  </si>
  <si>
    <t>15.7.205.2</t>
  </si>
  <si>
    <t>Per una corrente nominale IN = 63 A</t>
  </si>
  <si>
    <t>15.7.206</t>
  </si>
  <si>
    <t>15.7.207</t>
  </si>
  <si>
    <t>15.7.208</t>
  </si>
  <si>
    <t>15.7.209</t>
  </si>
  <si>
    <t>15.7.210</t>
  </si>
  <si>
    <t>15.7.211.0</t>
  </si>
  <si>
    <t>15.7.211.1</t>
  </si>
  <si>
    <t>Modulo per la protezione di due fili singoli o d’interfacce simmetriche con separazione galvanica.</t>
  </si>
  <si>
    <t>15.7.211.2</t>
  </si>
  <si>
    <t>Modulo per la protezione di sistemi di trasmissione segnali ad alta frequenza o d’interfacce simmetriche con circuito di protezione fine in entrata.</t>
  </si>
  <si>
    <t>15.7.212.0</t>
  </si>
  <si>
    <t>15.7.212.1</t>
  </si>
  <si>
    <t>15.7.212.2</t>
  </si>
  <si>
    <t>15.7.213</t>
  </si>
  <si>
    <t>15.7.214.0</t>
  </si>
  <si>
    <t>15.7.214.1</t>
  </si>
  <si>
    <t>Modulo per la protezione di due fili per reti di: telecomunicazione (ISDN, ADSL, ecc); circuiti di misura, controllo e regolazione (analogici e digitali); linee dati; circuiti d’informatica; ecc. Per una coppia di fili singoli o d’interfacce simmetriche con separazione galvanica.</t>
  </si>
  <si>
    <t>15.7.214.2</t>
  </si>
  <si>
    <t>Modulo per la protezione di dieci coppie di fili per reti di: telecomunicazione (ISDN, ADSL, ecc); circuiti di misura, controllo e regolazione (analogici e digitali); linee dati; circuiti d’informatica; ecc. Per dieci coppie di fili singoli o d’interfacce simmetriche con separazione galvanica.</t>
  </si>
  <si>
    <t>15.7.215</t>
  </si>
  <si>
    <t>15.7.216</t>
  </si>
  <si>
    <t>15.7.217.0</t>
  </si>
  <si>
    <t>15.7.217.1</t>
  </si>
  <si>
    <t>Per impianti interni 11 unità di dimensioni assimilabili 313x313x210 mm.</t>
  </si>
  <si>
    <t>15.7.217.2</t>
  </si>
  <si>
    <t>Per impianti interni 6 unità di dimensioni assimilabili 165x255x115 mm.</t>
  </si>
  <si>
    <t>15.7.218</t>
  </si>
  <si>
    <t>15.7.219.0</t>
  </si>
  <si>
    <t>15.7.219.1</t>
  </si>
  <si>
    <t>In acciaio zincato di lunghezza pari a 1 m</t>
  </si>
  <si>
    <t>15.7.219.2</t>
  </si>
  <si>
    <t>In rame di lunghezza pari a 1 m</t>
  </si>
  <si>
    <t>15.7.220</t>
  </si>
  <si>
    <t>15.7.221.0</t>
  </si>
  <si>
    <t>15.7.221.1</t>
  </si>
  <si>
    <t>In acciaio zincato di lunghezza pari a 1,5 m</t>
  </si>
  <si>
    <t>15.7.221.2</t>
  </si>
  <si>
    <t>In rame di lunghezza pari a 1,5 m</t>
  </si>
  <si>
    <t>15.7.222</t>
  </si>
  <si>
    <t>15.7.223</t>
  </si>
  <si>
    <t>15.8.10.0</t>
  </si>
  <si>
    <t>15.8.10.1</t>
  </si>
  <si>
    <t>Posta in opera ad una altezza, fino a m 3,50.</t>
  </si>
  <si>
    <t>15.8.10.2</t>
  </si>
  <si>
    <t>Posta in opera ad una altezza superiore a m 3,50 - fino a m 8.</t>
  </si>
  <si>
    <t>15.8.10.3</t>
  </si>
  <si>
    <t>Posta in opera ad un'altezza superiore a m 8.</t>
  </si>
  <si>
    <t>15.8.20.0</t>
  </si>
  <si>
    <t>15.8.20.1</t>
  </si>
  <si>
    <t>Con lampada incandescenza E27 - max 100W.</t>
  </si>
  <si>
    <t>15.8.20.2</t>
  </si>
  <si>
    <t>Con lampada alogena E27 - max 200W.</t>
  </si>
  <si>
    <t>15.8.20.3</t>
  </si>
  <si>
    <t>Con lampada elettronica fluorescente tipo SL o PL - max 23W.</t>
  </si>
  <si>
    <t>15.8.20.4</t>
  </si>
  <si>
    <t>Incremento per posa ad altezza superiore a m 3,50 - fino a m 8.</t>
  </si>
  <si>
    <t>15.8.30.0</t>
  </si>
  <si>
    <t>15.8.30.1</t>
  </si>
  <si>
    <t>Esecuzione 2x58W.</t>
  </si>
  <si>
    <t>15.8.30.2</t>
  </si>
  <si>
    <t>Esecuzione 2x36W.</t>
  </si>
  <si>
    <t>15.8.30.3</t>
  </si>
  <si>
    <t>Esecuzione 2x18W.</t>
  </si>
  <si>
    <t>15.8.30.4</t>
  </si>
  <si>
    <t>Esecuzione 1x58W.</t>
  </si>
  <si>
    <t>15.8.30.5</t>
  </si>
  <si>
    <t>Esecuzione 1x36W.</t>
  </si>
  <si>
    <t>15.8.30.6</t>
  </si>
  <si>
    <t xml:space="preserve">Esecuzione 1x18W. </t>
  </si>
  <si>
    <t>15.8.30.7</t>
  </si>
  <si>
    <t>15.8.30.8</t>
  </si>
  <si>
    <t>Incremento per riflettore in alluminio recuperatore di flusso.</t>
  </si>
  <si>
    <t>15.8.30.9</t>
  </si>
  <si>
    <t>Esecuzione 2x58W  con reattore elettronico</t>
  </si>
  <si>
    <t>15.8.30.10</t>
  </si>
  <si>
    <t>Esecuzione 2x36W  con reattore elettronico.</t>
  </si>
  <si>
    <t>15.8.30.11</t>
  </si>
  <si>
    <t>Esecuzione 2x18W  con reattore elettronico.</t>
  </si>
  <si>
    <t>15.8.30.12</t>
  </si>
  <si>
    <t>Esecuzione 1x58W  con reattore elettronico.</t>
  </si>
  <si>
    <t>15.8.30.13</t>
  </si>
  <si>
    <t>Esecuzione 1x36W  con reattore elettronico.</t>
  </si>
  <si>
    <t>15.8.30.14</t>
  </si>
  <si>
    <t>Esecuzione 1x18W  con reattore elettronico.</t>
  </si>
  <si>
    <t>15.8.30.15</t>
  </si>
  <si>
    <t>Esecuzione 2x49W  con tubo T5 e reattore elettronico.</t>
  </si>
  <si>
    <t>15.8.30.16</t>
  </si>
  <si>
    <t>Esecuzione 2x28W  con tubo T5 e reattore elettronico.</t>
  </si>
  <si>
    <t>15.8.30.17</t>
  </si>
  <si>
    <t>Esecuzione 1x49W  con tubo T5 e reattore elettronico.</t>
  </si>
  <si>
    <t>15.8.30.18</t>
  </si>
  <si>
    <t>Esecuzione 1x28W  con tubo T5 e reattore elettronico.</t>
  </si>
  <si>
    <t>15.8.40.0</t>
  </si>
  <si>
    <t>15.8.40.1</t>
  </si>
  <si>
    <t>Potenza 4x36W.</t>
  </si>
  <si>
    <t>15.8.40.2</t>
  </si>
  <si>
    <t>Potenza 4x18W.</t>
  </si>
  <si>
    <t>15.8.40.3</t>
  </si>
  <si>
    <t>Potenza 3x36W</t>
  </si>
  <si>
    <t>15.8.40.4</t>
  </si>
  <si>
    <t>Potenza 2x58W.</t>
  </si>
  <si>
    <t>15.8.40.5</t>
  </si>
  <si>
    <t>Potenza 2x36W.</t>
  </si>
  <si>
    <t>15.8.40.6</t>
  </si>
  <si>
    <t>Potenza 2x18W.</t>
  </si>
  <si>
    <t>15.8.40.7</t>
  </si>
  <si>
    <t>Potenza 1x58W.</t>
  </si>
  <si>
    <t>15.8.40.8</t>
  </si>
  <si>
    <t>Potenza 1x36W.</t>
  </si>
  <si>
    <t>15.8.40.9</t>
  </si>
  <si>
    <t>Incremento per posa ad altezza superiore a m 3,50 - fino a m 8 .</t>
  </si>
  <si>
    <t>15.8.41.0</t>
  </si>
  <si>
    <t>15.8.41.1</t>
  </si>
  <si>
    <t>4x36W.</t>
  </si>
  <si>
    <t>15.8.41.2</t>
  </si>
  <si>
    <t>4x18W.</t>
  </si>
  <si>
    <t>15.8.41.3</t>
  </si>
  <si>
    <t>3x36W.</t>
  </si>
  <si>
    <t>15.8.41.4</t>
  </si>
  <si>
    <t>3x18W.</t>
  </si>
  <si>
    <t>15.8.41.5</t>
  </si>
  <si>
    <t>2x58W.</t>
  </si>
  <si>
    <t>15.8.41.6</t>
  </si>
  <si>
    <t>2x36W.</t>
  </si>
  <si>
    <t>15.8.41.7</t>
  </si>
  <si>
    <t>2x18W.</t>
  </si>
  <si>
    <t>15.8.41.8</t>
  </si>
  <si>
    <t>1x58W.</t>
  </si>
  <si>
    <t>15.8.41.9</t>
  </si>
  <si>
    <t>1x36W.</t>
  </si>
  <si>
    <t>15.8.41.10</t>
  </si>
  <si>
    <t>1x18W.</t>
  </si>
  <si>
    <t>15.8.41.11</t>
  </si>
  <si>
    <t>15.8.42.0</t>
  </si>
  <si>
    <t>15.8.42.1</t>
  </si>
  <si>
    <t>1x18W ottica in acciaio.</t>
  </si>
  <si>
    <t>15.8.42.2</t>
  </si>
  <si>
    <t>1x36W ottica in acciaio.</t>
  </si>
  <si>
    <t>15.8.42.3</t>
  </si>
  <si>
    <t>1x58W ottica in acciaio.</t>
  </si>
  <si>
    <t>15.8.42.4</t>
  </si>
  <si>
    <t>2x18W ottica in acciaio.</t>
  </si>
  <si>
    <t>15.8.42.5</t>
  </si>
  <si>
    <t>2x36W ottica in acciaio.</t>
  </si>
  <si>
    <t>15.8.42.6</t>
  </si>
  <si>
    <t>2x58W ottica in acciaio.</t>
  </si>
  <si>
    <t>15.8.42.7</t>
  </si>
  <si>
    <t>4x18W ottica in acciaio.</t>
  </si>
  <si>
    <t>15.8.42.8</t>
  </si>
  <si>
    <t>1x18W ottica Dark2.</t>
  </si>
  <si>
    <t>15.8.42.9</t>
  </si>
  <si>
    <t>1x36W ottica Dark2.</t>
  </si>
  <si>
    <t>15.8.42.10</t>
  </si>
  <si>
    <t>1x58W ottica Dark2.</t>
  </si>
  <si>
    <t>15.8.42.11</t>
  </si>
  <si>
    <t>2x18W ottica Dark2.</t>
  </si>
  <si>
    <t>15.8.42.12</t>
  </si>
  <si>
    <t>2x36W ottica Dark2.</t>
  </si>
  <si>
    <t>15.8.42.13</t>
  </si>
  <si>
    <t>2x58W ottica Dark2.</t>
  </si>
  <si>
    <t>15.8.42.14</t>
  </si>
  <si>
    <t>3x36W ottica Dark2.</t>
  </si>
  <si>
    <t>15.8.42.15</t>
  </si>
  <si>
    <t>4x18W ottica Dark2</t>
  </si>
  <si>
    <t>15.8.42.16</t>
  </si>
  <si>
    <t>Box di diramazione per monolampade.</t>
  </si>
  <si>
    <t>15.8.42.17</t>
  </si>
  <si>
    <t>Box di diramazione per bilampade.</t>
  </si>
  <si>
    <t>15.8.42.18</t>
  </si>
  <si>
    <t>Giunto snodabile.</t>
  </si>
  <si>
    <t>15.8.42.19</t>
  </si>
  <si>
    <t>Elemento strutturale chiuso lungh.   600 mm.</t>
  </si>
  <si>
    <t>15.8.42.20</t>
  </si>
  <si>
    <t>Elemento strutturale chiuso lungh. 1200 mm.</t>
  </si>
  <si>
    <t>15.8.42.21</t>
  </si>
  <si>
    <t>Elemento strutturale chiuso lungh. 1500 mm.</t>
  </si>
  <si>
    <t>15.8.42.22</t>
  </si>
  <si>
    <t>15.8.43.0</t>
  </si>
  <si>
    <t>15.8.43.1</t>
  </si>
  <si>
    <t>15.8.43.2</t>
  </si>
  <si>
    <t>15.8.43.3</t>
  </si>
  <si>
    <t>15.8.43.4</t>
  </si>
  <si>
    <t>15.8.43.5</t>
  </si>
  <si>
    <t>15.8.43.6</t>
  </si>
  <si>
    <t>15.8.43.7</t>
  </si>
  <si>
    <t>15.8.43.8</t>
  </si>
  <si>
    <t>15.8.43.9</t>
  </si>
  <si>
    <t>15.8.43.10</t>
  </si>
  <si>
    <t>15.8.43.11</t>
  </si>
  <si>
    <t>15.8.43.12</t>
  </si>
  <si>
    <t>15.8.43.13</t>
  </si>
  <si>
    <t>Box di diramazione.</t>
  </si>
  <si>
    <t>15.8.43.14</t>
  </si>
  <si>
    <t>15.8.43.15</t>
  </si>
  <si>
    <t>Elemento vuoto chiuso in PVC lungh. mm 600.</t>
  </si>
  <si>
    <t>15.8.43.16</t>
  </si>
  <si>
    <t>Elemento vuoto chiuso in PVC lungh. mm 1200.</t>
  </si>
  <si>
    <t>15.8.43.17</t>
  </si>
  <si>
    <t>Elemento vuoto chiuso in PVC lungh. mm 1500.</t>
  </si>
  <si>
    <t>15.8.43.18</t>
  </si>
  <si>
    <t>15.8.50.0</t>
  </si>
  <si>
    <t>15.8.50.1</t>
  </si>
  <si>
    <t>Potenza 4x18W a plafone.</t>
  </si>
  <si>
    <t>15.8.50.2</t>
  </si>
  <si>
    <t>Potenza 2x58W a plafone.</t>
  </si>
  <si>
    <t>15.8.50.3</t>
  </si>
  <si>
    <t>Potenza 2x36W a plafone.</t>
  </si>
  <si>
    <t>15.8.50.4</t>
  </si>
  <si>
    <t>Potenza 2x18W a plafone.</t>
  </si>
  <si>
    <t>15.8.50.5</t>
  </si>
  <si>
    <t>Potenza 1x36W a plafone.</t>
  </si>
  <si>
    <t>15.8.50.6</t>
  </si>
  <si>
    <t>Potenza 1x18W a plafone.</t>
  </si>
  <si>
    <t>15.8.50.7</t>
  </si>
  <si>
    <t>Potenza 4x36W da incasso.</t>
  </si>
  <si>
    <t>15.8.50.8</t>
  </si>
  <si>
    <t>Potenza 4x18W da incasso.</t>
  </si>
  <si>
    <t>15.8.50.9</t>
  </si>
  <si>
    <t>Potenza 2x36W da incasso.</t>
  </si>
  <si>
    <t>15.8.50.10</t>
  </si>
  <si>
    <t>Potenza 2x18W da incasso.</t>
  </si>
  <si>
    <t>15.8.50.11</t>
  </si>
  <si>
    <t>15.8.60.0</t>
  </si>
  <si>
    <t>15.8.60.1</t>
  </si>
  <si>
    <t>15.8.60.2</t>
  </si>
  <si>
    <t>15.8.60.3</t>
  </si>
  <si>
    <t>15.8.60.4</t>
  </si>
  <si>
    <t>15.8.60.5</t>
  </si>
  <si>
    <t>15.8.60.6</t>
  </si>
  <si>
    <t>15.8.60.7</t>
  </si>
  <si>
    <t>15.8.60.8</t>
  </si>
  <si>
    <t>15.8.60.9</t>
  </si>
  <si>
    <t>15.8.60.10</t>
  </si>
  <si>
    <t>15.8.61.0</t>
  </si>
  <si>
    <t>15.8.61.1</t>
  </si>
  <si>
    <t>Potenza 2x18W fluorescente compatta - attacco 2G11.</t>
  </si>
  <si>
    <t>15.8.61.2</t>
  </si>
  <si>
    <t>Potenza 2x26W fluorescente compatta - attacco G2Gd-3.</t>
  </si>
  <si>
    <t>15.8.61.3</t>
  </si>
  <si>
    <t>Incremento per schermo tipo DARK 1.</t>
  </si>
  <si>
    <t>15.8.61.4</t>
  </si>
  <si>
    <t>Incremento per cablaggio elettronico su lampade fluorescenti.</t>
  </si>
  <si>
    <t>15.8.61.5</t>
  </si>
  <si>
    <t>Incremento per foro su controsoffitto.</t>
  </si>
  <si>
    <t>15.8.61.6</t>
  </si>
  <si>
    <t>Potenza 70W - lampada a scarica ioduri metallici RX7S.</t>
  </si>
  <si>
    <t>15.8.61.7</t>
  </si>
  <si>
    <t>Potenza 150W - lampada a scarica ioduri metallici RX7S.</t>
  </si>
  <si>
    <t>15.8.61.8</t>
  </si>
  <si>
    <t>Incremento per lampada ioduri metallici in tecnologia ceramica 70-150W.</t>
  </si>
  <si>
    <t>15.8.61.9</t>
  </si>
  <si>
    <t>15.8.62.0</t>
  </si>
  <si>
    <t>15.8.62.1</t>
  </si>
  <si>
    <t>Cablaggio da 1x18W.</t>
  </si>
  <si>
    <t>15.8.62.2</t>
  </si>
  <si>
    <t>Cablaggio da 1x36W .</t>
  </si>
  <si>
    <t>15.8.62.3</t>
  </si>
  <si>
    <t>Cablaggio da 1x58W.</t>
  </si>
  <si>
    <t>15.8.62.4</t>
  </si>
  <si>
    <t>Cablaggio da 1x18W a 1x58W dimmerabile.</t>
  </si>
  <si>
    <t>15.8.70.0</t>
  </si>
  <si>
    <t>15.8.70.1</t>
  </si>
  <si>
    <t>Per lampade fino a   300W.</t>
  </si>
  <si>
    <t>15.8.70.2</t>
  </si>
  <si>
    <t>Per lampade fino a   500W.</t>
  </si>
  <si>
    <t>15.8.70.3</t>
  </si>
  <si>
    <t xml:space="preserve">Per lampade fino a 1000W. </t>
  </si>
  <si>
    <t>15.8.70.4</t>
  </si>
  <si>
    <t>Incremento per gabbia di protezione.</t>
  </si>
  <si>
    <t>15.8.70.5</t>
  </si>
  <si>
    <t>Incremento per alette frangiluce.</t>
  </si>
  <si>
    <t>15.8.70.6</t>
  </si>
  <si>
    <t>15.8.80.0</t>
  </si>
  <si>
    <t>15.8.80.1</t>
  </si>
  <si>
    <t>Modulo fluorescente 1x58W .</t>
  </si>
  <si>
    <t>15.8.80.2</t>
  </si>
  <si>
    <t>Modulo fluorescente 1x36W.</t>
  </si>
  <si>
    <t>15.8.80.3</t>
  </si>
  <si>
    <t>Modulo fluorescente 1x18W.</t>
  </si>
  <si>
    <t>15.8.80.4</t>
  </si>
  <si>
    <t>Modulo strutturale.</t>
  </si>
  <si>
    <t>15.8.80.5</t>
  </si>
  <si>
    <t>Modulo emergenza 1x8W.</t>
  </si>
  <si>
    <t>15.8.80.6</t>
  </si>
  <si>
    <t>Modulo emergenza 1x18W.</t>
  </si>
  <si>
    <t>15.8.80.7</t>
  </si>
  <si>
    <t>Modulo suono con altoparlante 40hm-3W.</t>
  </si>
  <si>
    <t>15.8.80.8</t>
  </si>
  <si>
    <t>Modulo con lampada alogena max 300W.</t>
  </si>
  <si>
    <t>15.8.80.9</t>
  </si>
  <si>
    <t>Modulo con lampada fluorescente IP55 1x58W.</t>
  </si>
  <si>
    <t>15.8.80.10</t>
  </si>
  <si>
    <t>Modulo con lampada fluorescente IP55 1x36W.</t>
  </si>
  <si>
    <t>15.8.80.11</t>
  </si>
  <si>
    <t>Modulo con lampada fluorescente IP55 1x18W.</t>
  </si>
  <si>
    <t>15.8.80.12</t>
  </si>
  <si>
    <t>15.8.90.0</t>
  </si>
  <si>
    <t>15.8.90.1</t>
  </si>
  <si>
    <t>Modulo fluorescente 1x58W.</t>
  </si>
  <si>
    <t>15.8.90.2</t>
  </si>
  <si>
    <t>Modulo fluorescente 2x58W.</t>
  </si>
  <si>
    <t>15.8.90.3</t>
  </si>
  <si>
    <t>Modulo fluorescente 1x36W .</t>
  </si>
  <si>
    <t>15.8.90.4</t>
  </si>
  <si>
    <t>Modulo fluorescente 2x36W.</t>
  </si>
  <si>
    <t>15.8.90.5</t>
  </si>
  <si>
    <t>15.8.90.6</t>
  </si>
  <si>
    <t>Modulo fluorescente 2x18W.</t>
  </si>
  <si>
    <t>15.8.90.7</t>
  </si>
  <si>
    <t>15.8.90.8</t>
  </si>
  <si>
    <t>15.8.90.9</t>
  </si>
  <si>
    <t>Modulo emergenza 2x18W.</t>
  </si>
  <si>
    <t>15.8.90.10</t>
  </si>
  <si>
    <t>Modulo suono con altoparlante 40 Ohm 3W.</t>
  </si>
  <si>
    <t>15.8.90.11</t>
  </si>
  <si>
    <t>15.8.90.12</t>
  </si>
  <si>
    <t>15.8.101.0</t>
  </si>
  <si>
    <t>15.8.101.1</t>
  </si>
  <si>
    <t>Versione 4x55W.</t>
  </si>
  <si>
    <t>15.8.101.2</t>
  </si>
  <si>
    <t>Versione 6x55 W.</t>
  </si>
  <si>
    <t>15.8.101.3</t>
  </si>
  <si>
    <t>Incremento per modulo di emergenza 1h su un tubo con tempo di ricarica 24h.</t>
  </si>
  <si>
    <t>15.8.101.4</t>
  </si>
  <si>
    <t>Incremento per esecuzione IP64 con vetro non combustibile.</t>
  </si>
  <si>
    <t>15.8.101.5</t>
  </si>
  <si>
    <t>Incremento per ottica parabolica (versione 4x55W).</t>
  </si>
  <si>
    <t>15.8.101.6</t>
  </si>
  <si>
    <t>15.8.101.7</t>
  </si>
  <si>
    <t>Incremento per posa superiore a m.8.</t>
  </si>
  <si>
    <t>15.8.102.0</t>
  </si>
  <si>
    <t>15.8.102.1</t>
  </si>
  <si>
    <t>Versione 1 x 36W.</t>
  </si>
  <si>
    <t>15.8.102.2</t>
  </si>
  <si>
    <t>Versione 1 x 58W.</t>
  </si>
  <si>
    <t>15.8.102.3</t>
  </si>
  <si>
    <t>Versione 2 x 36W.</t>
  </si>
  <si>
    <t>15.8.102.4</t>
  </si>
  <si>
    <t>Versione 2 x 58W.</t>
  </si>
  <si>
    <t>15.8.102.5</t>
  </si>
  <si>
    <t>Versione 2 x 36W con modulo di emergenza 1h di autonomia su un tubo fluor.</t>
  </si>
  <si>
    <t>15.8.102.6</t>
  </si>
  <si>
    <t>Versione 2 x 58W con modulo di emergenza 1h di autonomia su un tubo fluor.</t>
  </si>
  <si>
    <t>15.8.102.7</t>
  </si>
  <si>
    <t>Incremento per schermo in vetro.</t>
  </si>
  <si>
    <t>15.8.102.8</t>
  </si>
  <si>
    <t>Incremento per gabbia di protezione (1-2 x 36W).</t>
  </si>
  <si>
    <t>15.8.102.9</t>
  </si>
  <si>
    <t>15.8.102.10</t>
  </si>
  <si>
    <t>Incremento per posa superiore a m. 3.50 fino a m.8.</t>
  </si>
  <si>
    <t>15.8.103.0</t>
  </si>
  <si>
    <t>15.8.103.1</t>
  </si>
  <si>
    <t>15.8.103.2</t>
  </si>
  <si>
    <t>15.8.103.3</t>
  </si>
  <si>
    <t>15.8.103.4</t>
  </si>
  <si>
    <t>15.8.103.5</t>
  </si>
  <si>
    <t>15.8.103.6</t>
  </si>
  <si>
    <t>15.8.103.7</t>
  </si>
  <si>
    <t>15.8.103.8</t>
  </si>
  <si>
    <t>15.8.103.9</t>
  </si>
  <si>
    <t>Incremento per gabbia di protezione (1-2 x 58W).</t>
  </si>
  <si>
    <t>15.8.103.10</t>
  </si>
  <si>
    <t>15.8.104.0</t>
  </si>
  <si>
    <t>15.8.104.1</t>
  </si>
  <si>
    <t>15.8.104.2</t>
  </si>
  <si>
    <t>15.8.104.3</t>
  </si>
  <si>
    <t>15.8.104.4</t>
  </si>
  <si>
    <t>15.8.104.5</t>
  </si>
  <si>
    <t>Versione 3 x 36W.</t>
  </si>
  <si>
    <t>15.8.104.6</t>
  </si>
  <si>
    <t>15.8.104.7</t>
  </si>
  <si>
    <t>15.8.104.8</t>
  </si>
  <si>
    <t>Versione 3 x 36W con modulo di emergenza 1h di autonomia su un tubo fluor.</t>
  </si>
  <si>
    <t>15.8.104.9</t>
  </si>
  <si>
    <t>Versione 2 x 80W (Tubi fluorescenti T5).</t>
  </si>
  <si>
    <t>15.8.104.10</t>
  </si>
  <si>
    <t>Versione 3 x 80W (Tubi fluorescenti T5).</t>
  </si>
  <si>
    <t>15.8.104.11</t>
  </si>
  <si>
    <t>15.8.105.0</t>
  </si>
  <si>
    <t>15.8.105.1</t>
  </si>
  <si>
    <t>Versione 3x36W (IP65 con schermo in vetro)</t>
  </si>
  <si>
    <t>15.8.105.2</t>
  </si>
  <si>
    <t>Versione 3x36W (IP65)con modulo di emergenza 1h di autonomia su un tubo fluor.</t>
  </si>
  <si>
    <t>15.8.105.3</t>
  </si>
  <si>
    <t>Versione 4 x58W</t>
  </si>
  <si>
    <t>15.8.105.4</t>
  </si>
  <si>
    <t>Versione 4x80W (tubi fluorescenti T5)</t>
  </si>
  <si>
    <t>15.8.105.5</t>
  </si>
  <si>
    <t>Incremento per esecuzione IP64 con schermo in vetro.</t>
  </si>
  <si>
    <t>15.8.111.0</t>
  </si>
  <si>
    <t>15.8.111.1</t>
  </si>
  <si>
    <t>Con lampada MBF  250W.</t>
  </si>
  <si>
    <t>15.8.111.2</t>
  </si>
  <si>
    <t>Con lampada MBF  400W.</t>
  </si>
  <si>
    <t>15.8.111.3</t>
  </si>
  <si>
    <t>Con lampada SAP  250W.</t>
  </si>
  <si>
    <t>15.8.111.4</t>
  </si>
  <si>
    <t>Con lampada SAP  400W.</t>
  </si>
  <si>
    <t>15.8.111.5</t>
  </si>
  <si>
    <t>Con lampada   JM  250W.</t>
  </si>
  <si>
    <t>15.8.111.6</t>
  </si>
  <si>
    <t>Con lampada   JM  400W.</t>
  </si>
  <si>
    <t>15.8.111.7</t>
  </si>
  <si>
    <t>Incremento per cablaggio di emergenza.</t>
  </si>
  <si>
    <t>15.8.111.8</t>
  </si>
  <si>
    <t>Incremento per posa ad altezza superiore a m 8.</t>
  </si>
  <si>
    <t>15.8.120.0</t>
  </si>
  <si>
    <t>15.8.120.1</t>
  </si>
  <si>
    <t>Con lampada 12/24V su scatola portafrutto.</t>
  </si>
  <si>
    <t>15.8.120.2</t>
  </si>
  <si>
    <t>Con lampada 220V su custodia plastica.</t>
  </si>
  <si>
    <t>15.8.120.3</t>
  </si>
  <si>
    <t>Con lampada 220V su custodia in lega di alluminio.</t>
  </si>
  <si>
    <t>15.8.130.0</t>
  </si>
  <si>
    <t>15.8.130.1</t>
  </si>
  <si>
    <t>Faretto con lampada.</t>
  </si>
  <si>
    <t>15.8.130.2</t>
  </si>
  <si>
    <t>Trasformatore elettronico.</t>
  </si>
  <si>
    <t>15.8.130.3</t>
  </si>
  <si>
    <t>Trasformatore toroidale.</t>
  </si>
  <si>
    <t>15.8.130.4</t>
  </si>
  <si>
    <t>15.8.130.5</t>
  </si>
  <si>
    <t>15.8.140.0</t>
  </si>
  <si>
    <t>15.8.140.1</t>
  </si>
  <si>
    <t>15.8.140.2</t>
  </si>
  <si>
    <t>15.8.140.3</t>
  </si>
  <si>
    <t>Incremento per posa ad altezza superiore a m 3,50</t>
  </si>
  <si>
    <t>15.8.150.0</t>
  </si>
  <si>
    <t>15.8.150.1</t>
  </si>
  <si>
    <t>50VA.</t>
  </si>
  <si>
    <t>15.8.150.2</t>
  </si>
  <si>
    <t>100VA.</t>
  </si>
  <si>
    <t>15.8.150.3</t>
  </si>
  <si>
    <t>150VA.</t>
  </si>
  <si>
    <t>15.8.150.4</t>
  </si>
  <si>
    <t>200VA.</t>
  </si>
  <si>
    <t>15.8.150.5</t>
  </si>
  <si>
    <t>300VA.</t>
  </si>
  <si>
    <t>15.8.150.6</t>
  </si>
  <si>
    <t>400VA.</t>
  </si>
  <si>
    <t>15.8.150.7</t>
  </si>
  <si>
    <t>500VA.</t>
  </si>
  <si>
    <t>15.8.150.8</t>
  </si>
  <si>
    <t>600VA.</t>
  </si>
  <si>
    <t>15.8.150.9</t>
  </si>
  <si>
    <t>800VA.</t>
  </si>
  <si>
    <t>15.8.150.10</t>
  </si>
  <si>
    <t>1000VA.</t>
  </si>
  <si>
    <t>15.8.160.0</t>
  </si>
  <si>
    <t>15.8.160.1</t>
  </si>
  <si>
    <t>Con lampada SAP   70W simmetrico.</t>
  </si>
  <si>
    <t>15.8.160.2</t>
  </si>
  <si>
    <t>Con lampada SAP   70W asimmetrico.</t>
  </si>
  <si>
    <t>15.8.160.3</t>
  </si>
  <si>
    <t>Con lampada SAP 100W (Sodio Bianca) simmetrico.</t>
  </si>
  <si>
    <t>15.8.160.4</t>
  </si>
  <si>
    <t>Con lampada SAP 100W (Sodio Bianca) asimmetrico.</t>
  </si>
  <si>
    <t>15.8.160.5</t>
  </si>
  <si>
    <t>Con lampada SAP 150W.</t>
  </si>
  <si>
    <t>15.8.160.6</t>
  </si>
  <si>
    <t>Con lampada SAP 250W.</t>
  </si>
  <si>
    <t>15.8.160.7</t>
  </si>
  <si>
    <t>Con lampada SAP 400W .</t>
  </si>
  <si>
    <t>15.8.160.8</t>
  </si>
  <si>
    <t>Con lampada   JM   70W simmetrico.</t>
  </si>
  <si>
    <t>15.8.160.9</t>
  </si>
  <si>
    <t>Con lampada   JM   70W asimmetrico.</t>
  </si>
  <si>
    <t>15.8.160.10</t>
  </si>
  <si>
    <t>Con lampada   JM 150W simmetrico.</t>
  </si>
  <si>
    <t>15.8.160.11</t>
  </si>
  <si>
    <t>Con lampada   JM 150W asimmetrico.</t>
  </si>
  <si>
    <t>15.8.160.12</t>
  </si>
  <si>
    <t>Con lampada   JM 250W simmetrico.</t>
  </si>
  <si>
    <t>15.8.160.13</t>
  </si>
  <si>
    <t>Con lampada   JM 250W asimmetrico.</t>
  </si>
  <si>
    <t>15.8.160.14</t>
  </si>
  <si>
    <t>Con lampada   JM 400W simmetrico.</t>
  </si>
  <si>
    <t>15.8.160.15</t>
  </si>
  <si>
    <t>Con lampada   JM 400W asimmetrico.</t>
  </si>
  <si>
    <t>15.8.160.16</t>
  </si>
  <si>
    <t>Con lampada SBP   35W simmetrico.</t>
  </si>
  <si>
    <t>15.8.160.17</t>
  </si>
  <si>
    <t>Incremento per posa superiore a 8 m.</t>
  </si>
  <si>
    <t>15.8.170.0</t>
  </si>
  <si>
    <t>15.8.170.1</t>
  </si>
  <si>
    <t>Potenza da 4 a 18 Watt (1 h aut.)</t>
  </si>
  <si>
    <t>15.8.170.2</t>
  </si>
  <si>
    <t>Potenza 18-36-58-Watt (1 h aut.)</t>
  </si>
  <si>
    <t>15.8.171</t>
  </si>
  <si>
    <t>15.8.172.0</t>
  </si>
  <si>
    <t>15.8.172.1</t>
  </si>
  <si>
    <t>per potenza max pari a 120 W a 12V.</t>
  </si>
  <si>
    <t>15.8.172.2</t>
  </si>
  <si>
    <t>per potenza max pari a 65 W a 12V.</t>
  </si>
  <si>
    <t>15.8.172.3</t>
  </si>
  <si>
    <t>per potenza pari a 35 W a 6V.</t>
  </si>
  <si>
    <t>15.8.180.0</t>
  </si>
  <si>
    <t>15.8.180.1</t>
  </si>
  <si>
    <t>Su placca in alluminio anodizzato o in plastica.</t>
  </si>
  <si>
    <t>15.8.180.2</t>
  </si>
  <si>
    <t>Incremento per placca in pressofusione.</t>
  </si>
  <si>
    <t>15.8.191.0</t>
  </si>
  <si>
    <t>15.8.191.1</t>
  </si>
  <si>
    <t>1x6W (solo emergenza) 1h.</t>
  </si>
  <si>
    <t>15.8.191.2</t>
  </si>
  <si>
    <t>1x6W (S.A.) 1h.</t>
  </si>
  <si>
    <t>15.8.191.3</t>
  </si>
  <si>
    <t>1x6W (solo emergenza) 3h.</t>
  </si>
  <si>
    <t>15.8.191.4</t>
  </si>
  <si>
    <t>1x6W (S.A.) 3 h.</t>
  </si>
  <si>
    <t>15.8.191.5</t>
  </si>
  <si>
    <t>1x8W (solo emergenza) 1h.</t>
  </si>
  <si>
    <t>15.8.191.6</t>
  </si>
  <si>
    <t>1x8W (S.A.) 1h.</t>
  </si>
  <si>
    <t>15.8.191.7</t>
  </si>
  <si>
    <t>1x8W (solo emergenza) 3h.</t>
  </si>
  <si>
    <t>15.8.191.8</t>
  </si>
  <si>
    <t>1x8W (S.A.) 3 h.</t>
  </si>
  <si>
    <t>15.8.191.9</t>
  </si>
  <si>
    <t>1x20W (solo emergenza) 1h.</t>
  </si>
  <si>
    <t>15.8.191.10</t>
  </si>
  <si>
    <t>1x20W (S.A.) 1h.</t>
  </si>
  <si>
    <t>15.8.191.11</t>
  </si>
  <si>
    <t>1x20W (solo emergenza) 3h.</t>
  </si>
  <si>
    <t>15.8.191.12</t>
  </si>
  <si>
    <t>1x20W (S.A.) 3h.</t>
  </si>
  <si>
    <t>15.8.191.13</t>
  </si>
  <si>
    <t>1x11W (solo emergenza) 1h.</t>
  </si>
  <si>
    <t>15.8.191.14</t>
  </si>
  <si>
    <t>1x11W (solo emergenza) 3h.</t>
  </si>
  <si>
    <t>15.8.191.15</t>
  </si>
  <si>
    <t>1x24W (solo emergenza) 1h.</t>
  </si>
  <si>
    <t>15.8.191.16</t>
  </si>
  <si>
    <t>1x24W (S.A.) 1h.</t>
  </si>
  <si>
    <t>15.8.191.17</t>
  </si>
  <si>
    <t>Guscio per IP65 per lampade 6-8-11-24W .</t>
  </si>
  <si>
    <t>15.8.191.18</t>
  </si>
  <si>
    <t>Guscio per IP65 per lampade 18W.</t>
  </si>
  <si>
    <t>15.8.191.19</t>
  </si>
  <si>
    <t>Incremento per griglia di protezione fino a 8 W</t>
  </si>
  <si>
    <t>15.8.191.20</t>
  </si>
  <si>
    <t>Incremento per griglia di protezione fino a 24W.</t>
  </si>
  <si>
    <t>15.8.191.21</t>
  </si>
  <si>
    <t>Incremento per test di autodiagnosi fino a 8W.</t>
  </si>
  <si>
    <t>15.8.191.22</t>
  </si>
  <si>
    <t>Incremento per test di autodiagnosi da 11 a 24W.</t>
  </si>
  <si>
    <t>15.8.191.23</t>
  </si>
  <si>
    <t>15.8.200.0</t>
  </si>
  <si>
    <t>15.8.200.1</t>
  </si>
  <si>
    <t>Con 1 lampada   8W (solo emergenza - 1 h autonomia) IP40.</t>
  </si>
  <si>
    <t>15.8.200.2</t>
  </si>
  <si>
    <t>Con 1 lampada   8W (solo emergenza - 3 h autonomia) IP40.</t>
  </si>
  <si>
    <t>15.8.200.3</t>
  </si>
  <si>
    <t>Con 1 lampada   8W (S.A. - 1 h autonomia) IP65.</t>
  </si>
  <si>
    <t>15.8.200.4</t>
  </si>
  <si>
    <t>Con 1 lampada   8W (S.A. - 3 h autonomia) IP65.</t>
  </si>
  <si>
    <t>15.8.200.5</t>
  </si>
  <si>
    <t>Incremento per posa ad altezza superiore a m 3,50 - fino a m 8</t>
  </si>
  <si>
    <t>15.8.210.0</t>
  </si>
  <si>
    <t>15.8.210.1</t>
  </si>
  <si>
    <t>1x18W (solo emergenza).</t>
  </si>
  <si>
    <t>15.8.210.2</t>
  </si>
  <si>
    <t>1x18W (S.A.) .</t>
  </si>
  <si>
    <t>15.8.210.3</t>
  </si>
  <si>
    <t>2x18W (solo emergenza).</t>
  </si>
  <si>
    <t>15.8.210.4</t>
  </si>
  <si>
    <t>2x18W (S.A.).</t>
  </si>
  <si>
    <t>15.8.210.5</t>
  </si>
  <si>
    <t>1x36W (solo emergenza).</t>
  </si>
  <si>
    <t>15.8.210.6</t>
  </si>
  <si>
    <t>1x36W (S.A.).</t>
  </si>
  <si>
    <t>15.8.210.7</t>
  </si>
  <si>
    <t>2x36W (solo emergenza).</t>
  </si>
  <si>
    <t>15.8.210.8</t>
  </si>
  <si>
    <t>2x36W (S.A.) .</t>
  </si>
  <si>
    <t>15.8.210.9</t>
  </si>
  <si>
    <t>1x58W (solo emergenza).</t>
  </si>
  <si>
    <t>15.8.210.10</t>
  </si>
  <si>
    <t>1x58W (S.A.).</t>
  </si>
  <si>
    <t>15.8.210.11</t>
  </si>
  <si>
    <t>2x58W (solo emergenza).</t>
  </si>
  <si>
    <t>15.8.210.12</t>
  </si>
  <si>
    <t>2x58W (S.A.).</t>
  </si>
  <si>
    <t>15.8.210.13</t>
  </si>
  <si>
    <t>Incremento per recupero flusso.</t>
  </si>
  <si>
    <t>15.8.210.14</t>
  </si>
  <si>
    <t>15.8.211.0</t>
  </si>
  <si>
    <t>15.8.211.1</t>
  </si>
  <si>
    <t>1x8W(solo emergenza) 1h.</t>
  </si>
  <si>
    <t>15.8.211.2</t>
  </si>
  <si>
    <t>1x8W(S.A.) 1h.</t>
  </si>
  <si>
    <t>15.8.211.3</t>
  </si>
  <si>
    <t>1x8W(solo emergenza) 3h.</t>
  </si>
  <si>
    <t>15.8.211.4</t>
  </si>
  <si>
    <t>1x8W (S.A.) 3h.</t>
  </si>
  <si>
    <t>15.8.211.5</t>
  </si>
  <si>
    <t>15.8.211.6</t>
  </si>
  <si>
    <t>15.8.211.7</t>
  </si>
  <si>
    <t>15.8.211.8</t>
  </si>
  <si>
    <t>15.8.211.9</t>
  </si>
  <si>
    <t>15.8.212.0</t>
  </si>
  <si>
    <t>15.8.212.1</t>
  </si>
  <si>
    <t>15.8.212.2</t>
  </si>
  <si>
    <t>1x18W (S.A.)</t>
  </si>
  <si>
    <t>15.8.212.3</t>
  </si>
  <si>
    <t>Incremento per posa ad altezza superiore a m 3,50.</t>
  </si>
  <si>
    <t>15.8.213</t>
  </si>
  <si>
    <t>15.8.214.0</t>
  </si>
  <si>
    <t>15.8.214.1</t>
  </si>
  <si>
    <t>2x10W Batterie Ni-Cd IP65.</t>
  </si>
  <si>
    <t>15.8.214.2</t>
  </si>
  <si>
    <t>2x10W Esterne al corpo Batterie Pb IP65.</t>
  </si>
  <si>
    <t>15.8.214.3</t>
  </si>
  <si>
    <t>15.8.220.0</t>
  </si>
  <si>
    <t>15.8.220.1</t>
  </si>
  <si>
    <t>Con lampada ad incandescenza max 100W.</t>
  </si>
  <si>
    <t>15.8.220.2</t>
  </si>
  <si>
    <t>Con lampada al mercurio bulbo fluorescente max 80W -125W.</t>
  </si>
  <si>
    <t>15.8.220.3</t>
  </si>
  <si>
    <t>Con lampada al sodio alta pressione max 70W.</t>
  </si>
  <si>
    <t>15.8.220.4</t>
  </si>
  <si>
    <t>Con lampada al sodio alta pressione max 100W.</t>
  </si>
  <si>
    <t>15.8.220.5</t>
  </si>
  <si>
    <t>Con lampada compatta elettronica tipo PL o SL max 26W.</t>
  </si>
  <si>
    <t>15.8.220.6</t>
  </si>
  <si>
    <t>Incremento per sfera in policarbonato autoestinguente diametro mm. 500</t>
  </si>
  <si>
    <t>15.8.230.0</t>
  </si>
  <si>
    <t>15.8.230.1</t>
  </si>
  <si>
    <t>Schermo lamellare per lampade.</t>
  </si>
  <si>
    <t>15.8.230.2</t>
  </si>
  <si>
    <t>Braccio per fissaggio a parete diametro mm 60 in policarbonato.</t>
  </si>
  <si>
    <t>15.8.230.3</t>
  </si>
  <si>
    <t>Supporto in nylon.</t>
  </si>
  <si>
    <t>15.8.230.4</t>
  </si>
  <si>
    <t>Braccio in acciaio zincato verniciato mm 60.</t>
  </si>
  <si>
    <t>15.8.240.0</t>
  </si>
  <si>
    <t>15.8.240.1</t>
  </si>
  <si>
    <t>Per altezza f.t. mm 1000.</t>
  </si>
  <si>
    <t>15.8.240.2</t>
  </si>
  <si>
    <t>Per altezza f.t. mm 3000.</t>
  </si>
  <si>
    <t>15.8.250.0</t>
  </si>
  <si>
    <t>15.8.250.1</t>
  </si>
  <si>
    <t>Per pali fino m 3 f.t. con scatola di derivazione.</t>
  </si>
  <si>
    <t>15.8.250.2</t>
  </si>
  <si>
    <t>Per pali di altezza superiore a m 3 f.t. con scatola di derivazione.</t>
  </si>
  <si>
    <t>15.8.250.3</t>
  </si>
  <si>
    <t>Per pali fino a m 3,00 senza scatola di derivazione.</t>
  </si>
  <si>
    <t>15.8.250.4</t>
  </si>
  <si>
    <t>Per pali di altezza superiore a m 3,00 f.t. senza scatola di derivazione.</t>
  </si>
  <si>
    <t>15.8.250.5</t>
  </si>
  <si>
    <t>Per ogni armatura in più sullo stesso palo.</t>
  </si>
  <si>
    <t>15.8.250.6</t>
  </si>
  <si>
    <t>Incremento per riempimento della scatola di derivazione con resina.</t>
  </si>
  <si>
    <t>15.8.260</t>
  </si>
  <si>
    <t>15.8.261</t>
  </si>
  <si>
    <t>15.8.270.0</t>
  </si>
  <si>
    <t>15.8.270.1</t>
  </si>
  <si>
    <t>Con lampada SAP 70W.</t>
  </si>
  <si>
    <t>15.8.270.2</t>
  </si>
  <si>
    <t>Con lampada SAP 100W.</t>
  </si>
  <si>
    <t>15.8.270.3</t>
  </si>
  <si>
    <t>Con lampada mercurio bulbo fluorescente 80-125W.</t>
  </si>
  <si>
    <t>15.8.280.0</t>
  </si>
  <si>
    <t>15.8.280.1</t>
  </si>
  <si>
    <t>Con lampada al sodio alta pressione 70-100W.</t>
  </si>
  <si>
    <t>15.8.280.2</t>
  </si>
  <si>
    <t>Con lampada al sodio alta pressione 150W.</t>
  </si>
  <si>
    <t>15.8.280.3</t>
  </si>
  <si>
    <t>Con lampada al sodio alta pressione 250W.</t>
  </si>
  <si>
    <t>15.8.280.4</t>
  </si>
  <si>
    <t>Con lampada al mercurio bulbo fluorescente 125W.</t>
  </si>
  <si>
    <t>15.8.280.5</t>
  </si>
  <si>
    <t>Con lampada al mercurio bulbo fluorescente 250W.</t>
  </si>
  <si>
    <t>15.8.290.0</t>
  </si>
  <si>
    <t>15.8.290.1</t>
  </si>
  <si>
    <t>Con lampada al sodio alta pressione     70W.</t>
  </si>
  <si>
    <t>15.8.290.2</t>
  </si>
  <si>
    <t>Con lampada al sodio alta pressione   100W.</t>
  </si>
  <si>
    <t>15.8.290.3</t>
  </si>
  <si>
    <t>Con lampada al sodio alta pressione   150W.</t>
  </si>
  <si>
    <t>15.8.290.4</t>
  </si>
  <si>
    <t>Con lampada al sodio alta pressione   250W.</t>
  </si>
  <si>
    <t>15.8.290.5</t>
  </si>
  <si>
    <t>Con lampada al sodio alta pressione   400W.</t>
  </si>
  <si>
    <t>15.8.290.6</t>
  </si>
  <si>
    <t>Con lampada ai vapori di mercurio       125W.</t>
  </si>
  <si>
    <t>15.8.290.7</t>
  </si>
  <si>
    <t>Con lampada ai vapori di mercurio       250W.</t>
  </si>
  <si>
    <t>15.8.290.8</t>
  </si>
  <si>
    <t>Con lampada ai vapori di mercurio       400W.</t>
  </si>
  <si>
    <t>15.8.290.9</t>
  </si>
  <si>
    <t>Con lampada a scarica ioduri metallici 150W.</t>
  </si>
  <si>
    <t>15.8.290.10</t>
  </si>
  <si>
    <t>Con lampada a scarica ioduri metallici 250W.</t>
  </si>
  <si>
    <t>15.8.290.11</t>
  </si>
  <si>
    <t>Incremento per lampada ioduri metallici in tecnologia ceramica 150-250W.</t>
  </si>
  <si>
    <t>15.8.300.0</t>
  </si>
  <si>
    <t>15.8.300.1</t>
  </si>
  <si>
    <t>Con lampada al sodio alta pressione      70W.</t>
  </si>
  <si>
    <t>15.8.300.2</t>
  </si>
  <si>
    <t>Con lampada al sodio alta pressione    100W.</t>
  </si>
  <si>
    <t>15.8.300.3</t>
  </si>
  <si>
    <t>Con lampada al sodio alta pressione    150W.</t>
  </si>
  <si>
    <t>15.8.300.4</t>
  </si>
  <si>
    <t>Con lampada al sodio alta pressione    250W.</t>
  </si>
  <si>
    <t>15.8.300.5</t>
  </si>
  <si>
    <t>Con lampada al sodio alta pressione    400W.</t>
  </si>
  <si>
    <t>15.8.300.6</t>
  </si>
  <si>
    <t>15.8.300.7</t>
  </si>
  <si>
    <t>15.8.300.8</t>
  </si>
  <si>
    <t>15.8.300.9</t>
  </si>
  <si>
    <t>Incremento per lampada ioduri metallici in tecnologia ceramica 150-250W</t>
  </si>
  <si>
    <t>15.8.310.0</t>
  </si>
  <si>
    <t>15.8.310.1</t>
  </si>
  <si>
    <t>Per classe Il.</t>
  </si>
  <si>
    <t>15.8.310.2</t>
  </si>
  <si>
    <t>Per coppa in vetro.</t>
  </si>
  <si>
    <t>15.8.310.3</t>
  </si>
  <si>
    <t>Per ottica CUT-OFF.</t>
  </si>
  <si>
    <t>15.8.310.4</t>
  </si>
  <si>
    <t>Per vano lampada IP65.</t>
  </si>
  <si>
    <t>15.8.311.0</t>
  </si>
  <si>
    <t>15.8.311.1</t>
  </si>
  <si>
    <t>Con lampada sodio alta pressione 70W attacco RX7S - ottica stradale.</t>
  </si>
  <si>
    <t>15.8.311.2</t>
  </si>
  <si>
    <t>Con lampada sodio alta pressione 150W attacco RX7S - ottica stradale.</t>
  </si>
  <si>
    <t>15.8.311.3</t>
  </si>
  <si>
    <t>Con lampada a ioduri metallici con bruciatore ceramico 70W attacco RX7S o G12 - ottica stradale.</t>
  </si>
  <si>
    <t>15.8.311.4</t>
  </si>
  <si>
    <t>Con lampada a ioduri metallici con bruciatore ceramico 150W attacco RX7S o G12 - ottica stradale.</t>
  </si>
  <si>
    <t>15.8.311.5</t>
  </si>
  <si>
    <t>Con lampada a ioduri metallici con bruciatore ceramico 250W attacco G12 - ottica stradale.</t>
  </si>
  <si>
    <t>15.8.311.6</t>
  </si>
  <si>
    <t>Con lampada sodio alta pressione 70W attacco RX7S - ottica asimmetrica o asimmetrica a lama di luce.</t>
  </si>
  <si>
    <t>15.8.311.7</t>
  </si>
  <si>
    <t>Con lampada sodio alta pressione 150W attacco RX7S - ottica asimmetrica o asimmetrica a lama di luce.</t>
  </si>
  <si>
    <t>15.8.311.8</t>
  </si>
  <si>
    <t>Con lampada a ioduri metallici con bruciatore ceramico 70W attacco RX7S o G12 - ottica asimmetrica o asimmetrica a lama di luce.</t>
  </si>
  <si>
    <t>15.8.311.9</t>
  </si>
  <si>
    <t>Con lampada a ioduri metallici con bruciatore ceramico 150W attacco RX7S o G12 - ottica asimmetrica o asimmetrica a lama di luce.</t>
  </si>
  <si>
    <t>15.8.311.10</t>
  </si>
  <si>
    <t>Con lampada a ioduri metallici con bruciatore ceramico 70W attacco RX7S o G12 - ottica a lama di luce.</t>
  </si>
  <si>
    <t>15.8.311.11</t>
  </si>
  <si>
    <t>Con lampada a ioduri metallici con bruciatore ceramico 150W attacco RX7S o G12- ottica a lama di luce.</t>
  </si>
  <si>
    <t>15.8.311.12</t>
  </si>
  <si>
    <t>Incremento per posa superiore a 8 metri.</t>
  </si>
  <si>
    <t>15.8.320.0</t>
  </si>
  <si>
    <t>15.8.320.1</t>
  </si>
  <si>
    <t>Per altezza fuori terra mm 3000  - Hi = mm 500 - Db = mm 76 - Dt = mm 60.</t>
  </si>
  <si>
    <t>15.8.320.2</t>
  </si>
  <si>
    <t>Per altezza fuori terra mm 3500 - Hi = mm 500 - Db = mm 89 - Dt = mm 60.</t>
  </si>
  <si>
    <t>15.8.320.3</t>
  </si>
  <si>
    <t>Per altezza fuori terra mm 4000  - Hi = mm 500 - Db = mm 89 - Dt = mm 60.</t>
  </si>
  <si>
    <t>15.8.320.4</t>
  </si>
  <si>
    <t>Per altezza fuori terra mm 4500 - Hi = mm 500 - Db = mm 89 - Dt = mm 60.</t>
  </si>
  <si>
    <t>15.8.320.5</t>
  </si>
  <si>
    <t>Per altezza fuori terra mm 5500 - Hi = mm 500 - Db = mm 102 - Dt = mm 60.</t>
  </si>
  <si>
    <t>15.8.320.6</t>
  </si>
  <si>
    <t>Per altezza fuori terra mm 6000 - Hi = mm 800 - Db = mm 114 - Dt = mm 60.</t>
  </si>
  <si>
    <t>15.8.320.7</t>
  </si>
  <si>
    <t>Per altezza fuori terra mm 7000 - Hi = mm 800 - Db = mm 114 - Dt = mm 60.</t>
  </si>
  <si>
    <t>15.8.320.8</t>
  </si>
  <si>
    <t>Per altezza fuori terra mm 8000 - Hi = mm 800 - Db = mm 127 - Dt = mm 60.</t>
  </si>
  <si>
    <t>15.8.320.9</t>
  </si>
  <si>
    <t>Per altezza fuori terra mm 9000 - Hi = mm 800 - Db = mm 127 - Dt = mm 60.</t>
  </si>
  <si>
    <t>15.8.320.10</t>
  </si>
  <si>
    <t>Per altezza fuori terra mm 10000  - Hi = mm 800 - Db = mm 139 - Dt = mm 60.</t>
  </si>
  <si>
    <t>15.8.321.0</t>
  </si>
  <si>
    <t>15.8.321.1</t>
  </si>
  <si>
    <t>Per altezza fuori terra mm 7000 = Hi = mm 800 - Db = mm 139 - Dt = mm 60.</t>
  </si>
  <si>
    <t>15.8.321.2</t>
  </si>
  <si>
    <t>Per altezza fuori terra mm 8000 - Hi = mm 800 - Db = mm 139 - Dt = mm 60.</t>
  </si>
  <si>
    <t>15.8.321.3</t>
  </si>
  <si>
    <t>Per altezza fuori terra mm 9000 - Hi = mm 800 - Db = mm 139 - Dt = mm 60.</t>
  </si>
  <si>
    <t>15.8.321.4</t>
  </si>
  <si>
    <t>Per altezza fuori terra mm 10000 - Hi = mm 800 - Db = mm 139 - Dt = mm 60.</t>
  </si>
  <si>
    <t>15.8.321.5</t>
  </si>
  <si>
    <t>Per altezza fuori terra mm 11000 - Hi = mm 800 - Db = mm 152 - Dt = mm 60.</t>
  </si>
  <si>
    <t>15.8.330.0</t>
  </si>
  <si>
    <t>15.8.330.1</t>
  </si>
  <si>
    <t>Singolo.</t>
  </si>
  <si>
    <t>15.8.330.2</t>
  </si>
  <si>
    <t>Doppio.</t>
  </si>
  <si>
    <t>15.8.330.3</t>
  </si>
  <si>
    <t>Triplo.</t>
  </si>
  <si>
    <t>15.8.330.4</t>
  </si>
  <si>
    <t>Quadruplo.</t>
  </si>
  <si>
    <t>15.8.331.0</t>
  </si>
  <si>
    <t>15.8.331.1</t>
  </si>
  <si>
    <t>Lunghezza 500 mm, diametro bicchiere 76 mm.</t>
  </si>
  <si>
    <t>15.8.331.2</t>
  </si>
  <si>
    <t>Lunghezza 1000 mm, diametro bicchiere 76 mm.</t>
  </si>
  <si>
    <t>15.8.331.3</t>
  </si>
  <si>
    <t>Lunghezza 1500 mm, diametro bicchiere 76 mm.</t>
  </si>
  <si>
    <t>15.8.331.4</t>
  </si>
  <si>
    <t>Lunghezza 2000 mm, diametro bicchiere 76 mm.</t>
  </si>
  <si>
    <t>15.8.340.0</t>
  </si>
  <si>
    <t>15.8.340.1</t>
  </si>
  <si>
    <t>Per altezza f.t.  mm 4500 - Hi mm   700 - Rastremato.</t>
  </si>
  <si>
    <t>15.8.340.2</t>
  </si>
  <si>
    <t>Per altezza f.t.  mm 5500 - Hi mm   800 - Rastremato.</t>
  </si>
  <si>
    <t>15.8.340.3</t>
  </si>
  <si>
    <t>Per altezza f.t.  mm 6500 - Hi mm   900 - Rastremato.</t>
  </si>
  <si>
    <t>15.8.340.4</t>
  </si>
  <si>
    <t>Per altezza f.t.  mm 7500 - Hi mm 1000 - Rastremato.</t>
  </si>
  <si>
    <t>15.8.340.5</t>
  </si>
  <si>
    <t>Per altezza f.t.  mm 8500 - Hi mm 1000 - Rastremato.</t>
  </si>
  <si>
    <t>15.8.340.6</t>
  </si>
  <si>
    <t>Per altezza f.t.  mm 9500 - Hi mm 1000 - Rastremato.</t>
  </si>
  <si>
    <t>15.8.340.7</t>
  </si>
  <si>
    <t>Per altezza f.t.  mm 4500 - Hi mm   700 - Conico.</t>
  </si>
  <si>
    <t>15.8.340.8</t>
  </si>
  <si>
    <t>Per altezza f.t.  mm 5500 - Hi mm   800 - Conico.</t>
  </si>
  <si>
    <t>15.8.340.9</t>
  </si>
  <si>
    <t>Per altezza f.t.  mm 6500 - Hi mm   900 - Conico.</t>
  </si>
  <si>
    <t>15.8.340.10</t>
  </si>
  <si>
    <t>Per altezza f.t.  mm 7500 - Hi mm 1000 - Conico.</t>
  </si>
  <si>
    <t>15.8.340.11</t>
  </si>
  <si>
    <t>Per altezza f.t.  mm 8500 - Hi mm 1000 - Conico.</t>
  </si>
  <si>
    <t>15.8.340.12</t>
  </si>
  <si>
    <t>Per altezza f.t.  mm 9500 - Hi mm 1000 - Conico.</t>
  </si>
  <si>
    <t>15.8.340.13</t>
  </si>
  <si>
    <t>Incremento per rinforzo di base in manicotto di acciaio zincato saldato alla base del palo nella zona d’incastro – H = 500 mm.</t>
  </si>
  <si>
    <t>15.8.340.14</t>
  </si>
  <si>
    <t>Incremento per manicotto tubolare termorestringente da applicare alla base del palo nella zona d’incastro – H = 450 mm.</t>
  </si>
  <si>
    <t>15.8.350.0</t>
  </si>
  <si>
    <t>15.8.350.1</t>
  </si>
  <si>
    <t>Braccio singolo.</t>
  </si>
  <si>
    <t>15.8.350.2</t>
  </si>
  <si>
    <t>Braccio doppio.</t>
  </si>
  <si>
    <t>15.8.351.0</t>
  </si>
  <si>
    <t>15.8.351.1</t>
  </si>
  <si>
    <t>Braccio singolo da applicare a testa palo - lunghezza 270 mm.</t>
  </si>
  <si>
    <t>15.8.351.2</t>
  </si>
  <si>
    <t>Braccio doppio da applicare a testa palo - lunghezza 460 mm.</t>
  </si>
  <si>
    <t>15.8.351.3</t>
  </si>
  <si>
    <t>Braccio singolo da applicare ad altezza intermedia palo - lunghezza 340 mm.</t>
  </si>
  <si>
    <t>15.8.351.4</t>
  </si>
  <si>
    <t>Braccio singolo da applicare a testa palo - lunghezza 540 mm.</t>
  </si>
  <si>
    <t>15.8.351.5</t>
  </si>
  <si>
    <t>Braccio doppio da applicare a testa palo - lunghezza 1060 mm.</t>
  </si>
  <si>
    <t>15.8.351.6</t>
  </si>
  <si>
    <t>Braccio singolo da applicare ad altezza intermedia palo - lunghezza 630 mm.</t>
  </si>
  <si>
    <t>15.8.351.7</t>
  </si>
  <si>
    <t>Braccio singolo da applicare a testa palo - lunghezza 680 mm.</t>
  </si>
  <si>
    <t>15.8.351.8</t>
  </si>
  <si>
    <t>Braccio doppio da applicare a testa palo - lunghezza 1280 mm.</t>
  </si>
  <si>
    <t>15.8.351.9</t>
  </si>
  <si>
    <t>Braccio singolo da parete lunghezza 240 mm.</t>
  </si>
  <si>
    <t>15.8.351.10</t>
  </si>
  <si>
    <t>Braccio singolo da parete lunghezza 540 mm.</t>
  </si>
  <si>
    <t>15.8.360.0</t>
  </si>
  <si>
    <t>15.8.360.1</t>
  </si>
  <si>
    <t>Per altezza fuori terra mm 3000 - Hi = mm 500 - Db = mm 95 - Dt = mm 60.</t>
  </si>
  <si>
    <t>15.8.360.2</t>
  </si>
  <si>
    <t>Per altezza fuori terra mm 3500 - Hi = mm 500 - Db = mm 100 - Dt = mm 60.</t>
  </si>
  <si>
    <t>15.8.360.3</t>
  </si>
  <si>
    <t>Per altezza fuori terra mm 4000 - Hi = mm 500 - Db = mm 105 - Dt = mm 60.</t>
  </si>
  <si>
    <t>15.8.360.4</t>
  </si>
  <si>
    <t>Per altezza fuori terra mm 4500 - Hi = mm 500 - Db = mm 110 - Dt = mm 60.</t>
  </si>
  <si>
    <t>15.8.360.5</t>
  </si>
  <si>
    <t>Per altezza fuori terra mm 5500 - Hi = mm 500 - Db = mm 120 - Dt = mm 60.</t>
  </si>
  <si>
    <t>15.8.360.6</t>
  </si>
  <si>
    <t>Per altezza fuori terra mm 6000 - Hi = mm 800 - Db = mm 128 - Dt = mm 60.</t>
  </si>
  <si>
    <t>15.8.360.7</t>
  </si>
  <si>
    <t>Per altezza fuori terra mm 7000 - Hi = mm 800 - Db = mm 138 - Dt = mm 60.</t>
  </si>
  <si>
    <t>15.8.360.8</t>
  </si>
  <si>
    <t>Per altezza fuori terra mm 8000 - Hi = mm 800 - Db = mm 148 - Dt = mm 60.</t>
  </si>
  <si>
    <t>15.8.360.9</t>
  </si>
  <si>
    <t>Per altezza fuori terra mm 9000 - Hi = mm 800 - Db = mm 158 - Dt = mm 60.</t>
  </si>
  <si>
    <t>15.8.360.10</t>
  </si>
  <si>
    <t>Per altezza fuori terra mm 10000 - Hi = mm 800 - Db = mm 168 - Dt = mm 60.</t>
  </si>
  <si>
    <t>15.8.360.11</t>
  </si>
  <si>
    <t>Per altezza fuori terra mm 11000 - Hi = mm 800 - Db = mm 178 - Dt = mm 60.</t>
  </si>
  <si>
    <t>15.8.365.0</t>
  </si>
  <si>
    <t>15.8.365.1</t>
  </si>
  <si>
    <t>Per altezza f.t. mm   6000 - Hi = mm 800 - Db = mm 128 - Dt = mm 60.</t>
  </si>
  <si>
    <t>15.8.365.2</t>
  </si>
  <si>
    <t>Per altezza f.t. mm   7000 - Hi = mm 800 - Db = mm 138 - Dt = mm 60.</t>
  </si>
  <si>
    <t>15.8.365.3</t>
  </si>
  <si>
    <t>Per altezza f.t. mm   8000 - Hi = mm 800 - Db = mm 148 - Dt = mm 60.</t>
  </si>
  <si>
    <t>15.8.365.4</t>
  </si>
  <si>
    <t>Per altezza f.t. mm   9000 - Hi = mm 800 - Db = mm 158 - Dt = mm 60.</t>
  </si>
  <si>
    <t>15.8.365.5</t>
  </si>
  <si>
    <t>Per altezza f.t. mm 10000 - Hi = mm 800 - Db = mm 168 - Dt = mm 60.</t>
  </si>
  <si>
    <t>15.8.365.6</t>
  </si>
  <si>
    <t>15.8.370.0</t>
  </si>
  <si>
    <t>15.8.370.1</t>
  </si>
  <si>
    <t>Per pali rastremati diritti o conici fino a mm  5500 f.t.</t>
  </si>
  <si>
    <t>15.8.370.2</t>
  </si>
  <si>
    <t>Per pali rastremati diritti o conici da mm 6000 a mm  11000 f.t.</t>
  </si>
  <si>
    <t>15.8.370.3</t>
  </si>
  <si>
    <t>Per pali rastremati diritti o conici con singolo braccio fino a mm 11000 f.t.</t>
  </si>
  <si>
    <t>15.8.370.4</t>
  </si>
  <si>
    <t>Per pali rastremati diritti o conici con doppio braccio fino a mm 11000 f.t.</t>
  </si>
  <si>
    <t>15.8.371.0</t>
  </si>
  <si>
    <t>15.8.371.1</t>
  </si>
  <si>
    <t>Rinforzo di base manicotto di acciaio zincato saldato alla base del palo nella zona di incastro H=500 mm.</t>
  </si>
  <si>
    <t>15.8.371.2</t>
  </si>
  <si>
    <t>Manicotto tubolare termorestringente da applicare alla base del palo nella zona di incastro H=450 mm.</t>
  </si>
  <si>
    <t>15.8.380.0</t>
  </si>
  <si>
    <t>15.8.380.1</t>
  </si>
  <si>
    <t>Per altezza f.t. mm 3000 (Hi=500).</t>
  </si>
  <si>
    <t>15.8.380.2</t>
  </si>
  <si>
    <t>Per altezza f.t. mm 3500 (Hi=500).</t>
  </si>
  <si>
    <t>15.8.380.3</t>
  </si>
  <si>
    <t>Per altezza f.t. mm 4000 (Hi=500).</t>
  </si>
  <si>
    <t>15.8.380.4</t>
  </si>
  <si>
    <t>Per altezza f.t. mm 4500 (Hi=500).</t>
  </si>
  <si>
    <t>15.8.380.5</t>
  </si>
  <si>
    <t>Per altezza f.t. mm 5000 (Hi=500).</t>
  </si>
  <si>
    <t>15.8.390</t>
  </si>
  <si>
    <t>15.8.391</t>
  </si>
  <si>
    <t>15.8.400.0</t>
  </si>
  <si>
    <t>15.8.400.1</t>
  </si>
  <si>
    <t>Modulo (larghezza-profondità-altezza) assimilabili a mm 500x300x550 - 1 vano</t>
  </si>
  <si>
    <t>15.8.400.2</t>
  </si>
  <si>
    <t>Modulo (larghezza-profondità-altezza) assimilabili a mm 500x300x1100- 2 vani</t>
  </si>
  <si>
    <t>15.8.400.3</t>
  </si>
  <si>
    <t>Modulo (larghezza-profondità-altezza) assimilabili a mm 900x300x550 - 1 vano</t>
  </si>
  <si>
    <t>15.8.400.4</t>
  </si>
  <si>
    <t xml:space="preserve">Modulo (larghezza-profondità-altezza) assimilabili a mm 700x250x650 - 1 vano </t>
  </si>
  <si>
    <t>15.8.400.5</t>
  </si>
  <si>
    <t>Modulo (larghezza-profondità-altezza) assimilabili a mm 700x250x1300- 2 vani</t>
  </si>
  <si>
    <t>15.8.400.6</t>
  </si>
  <si>
    <t>Modulo (larghezza-profondità-altezza) assimilabili a mm 700x450x1400-1 vano</t>
  </si>
  <si>
    <t>15.8.400.7</t>
  </si>
  <si>
    <t>Kit accessori per armadio stradale, composto da guide, staffe, montanti, pannelli per apparecchi modulari, pannelli chiusi ed accessori di completamento.</t>
  </si>
  <si>
    <t>15.8.410</t>
  </si>
  <si>
    <t>15.8.420.0</t>
  </si>
  <si>
    <t>15.8.420.1</t>
  </si>
  <si>
    <t>Vuota.</t>
  </si>
  <si>
    <t>15.8.420.2</t>
  </si>
  <si>
    <t>Con 1 portafusibili fino a 25A.</t>
  </si>
  <si>
    <t>15.8.420.3</t>
  </si>
  <si>
    <t>Con 2 portafusibili fino a 25A.</t>
  </si>
  <si>
    <t>15.8.430.0</t>
  </si>
  <si>
    <t>15.8.430.1</t>
  </si>
  <si>
    <t>Scatola di giunzione.</t>
  </si>
  <si>
    <t>15.8.430.2</t>
  </si>
  <si>
    <t>Incremento per morsettiera in doppio isolamento e portello in materiale isolante o metallico, per pali di diametro superiore a 133 mm.</t>
  </si>
  <si>
    <t>15.8.440.0</t>
  </si>
  <si>
    <t>15.8.440.1</t>
  </si>
  <si>
    <t>15.8.440.2</t>
  </si>
  <si>
    <t>Con morsettiera.</t>
  </si>
  <si>
    <t>15.8.440.3</t>
  </si>
  <si>
    <t>Con fusibili.</t>
  </si>
  <si>
    <t>15.8.450.0</t>
  </si>
  <si>
    <t>15.8.450.1</t>
  </si>
  <si>
    <t>15.8.450.2</t>
  </si>
  <si>
    <t>15.8.450.3</t>
  </si>
  <si>
    <t>15.8.451</t>
  </si>
  <si>
    <t>15.8.460.0</t>
  </si>
  <si>
    <t>15.8.460.1</t>
  </si>
  <si>
    <t>Misura assimilabile a mm 70x70x45.</t>
  </si>
  <si>
    <t>15.8.460.2</t>
  </si>
  <si>
    <t>Misura assimilabile a mm 80x80x45.</t>
  </si>
  <si>
    <t>15.8.460.3</t>
  </si>
  <si>
    <t>Misura assimilabile a mm 120x120x50.</t>
  </si>
  <si>
    <t>15.8.460.4</t>
  </si>
  <si>
    <t>Misura assimilabile a mm 150x150x65.</t>
  </si>
  <si>
    <t>15.8.470.0</t>
  </si>
  <si>
    <t>15.8.470.1</t>
  </si>
  <si>
    <t>15.8.470.2</t>
  </si>
  <si>
    <t>15.8.470.3</t>
  </si>
  <si>
    <t>15.8.470.4</t>
  </si>
  <si>
    <t>15.8.480.0</t>
  </si>
  <si>
    <t>15.8.480.1</t>
  </si>
  <si>
    <t>Potenza   50 W.</t>
  </si>
  <si>
    <t>15.8.480.2</t>
  </si>
  <si>
    <t>Potenza   80 W.</t>
  </si>
  <si>
    <t>15.8.480.3</t>
  </si>
  <si>
    <t>Potenza 125 W.</t>
  </si>
  <si>
    <t>15.8.480.4</t>
  </si>
  <si>
    <t>Potenza 250 W.</t>
  </si>
  <si>
    <t>15.8.480.5</t>
  </si>
  <si>
    <t>Potenza 400 W.</t>
  </si>
  <si>
    <t>15.8.490.0</t>
  </si>
  <si>
    <t>15.8.490.1</t>
  </si>
  <si>
    <t>Fino a potenza 125 W.</t>
  </si>
  <si>
    <t>15.8.490.2</t>
  </si>
  <si>
    <t>Per lampada potenza 250 W.</t>
  </si>
  <si>
    <t>15.8.490.3</t>
  </si>
  <si>
    <t>Per lampada potenza 400 W.</t>
  </si>
  <si>
    <t>15.8.500.0</t>
  </si>
  <si>
    <t>15.8.500.1</t>
  </si>
  <si>
    <t>15.8.500.2</t>
  </si>
  <si>
    <t>Potenza   70 W.</t>
  </si>
  <si>
    <t>15.8.500.3</t>
  </si>
  <si>
    <t>Potenza 100 W.</t>
  </si>
  <si>
    <t>15.8.500.4</t>
  </si>
  <si>
    <t>Potenza 150 W.</t>
  </si>
  <si>
    <t>15.8.500.5</t>
  </si>
  <si>
    <t>15.8.500.6</t>
  </si>
  <si>
    <t>15.8.510.0</t>
  </si>
  <si>
    <t>15.8.510.1</t>
  </si>
  <si>
    <t>Fino a potenza 70 W.</t>
  </si>
  <si>
    <t>15.8.510.2</t>
  </si>
  <si>
    <t>Per lampada da potenza 100 W a 150 W.</t>
  </si>
  <si>
    <t>15.8.510.3</t>
  </si>
  <si>
    <t>15.8.510.4</t>
  </si>
  <si>
    <t>15.8.520.0</t>
  </si>
  <si>
    <t>15.8.520.1</t>
  </si>
  <si>
    <t>Fino a 5 lampade.</t>
  </si>
  <si>
    <t>15.8.520.2</t>
  </si>
  <si>
    <t>Per ogni lampada in più.</t>
  </si>
  <si>
    <t>15.8.530</t>
  </si>
  <si>
    <t>15.8.531</t>
  </si>
  <si>
    <t>15.8.532.0</t>
  </si>
  <si>
    <t>15.8.532.1</t>
  </si>
  <si>
    <t>Fino a 17 Ampere per fase - Con quadro elettrico di comando.</t>
  </si>
  <si>
    <t>15.8.532.2</t>
  </si>
  <si>
    <t>Da 17,1 a 32 Ampere per fase - Con quadro elettrico di comando.</t>
  </si>
  <si>
    <t>15.8.532.3</t>
  </si>
  <si>
    <t>Da 32,1 a 53 Ampere per fase - Con quadro elettrico di comando.</t>
  </si>
  <si>
    <t>15.8.532.4</t>
  </si>
  <si>
    <t>Fino a 17 Ampere per fase - Con quadro elettrico di comando e distribuzione integrata.</t>
  </si>
  <si>
    <t>15.8.532.5</t>
  </si>
  <si>
    <t>Da 17,1 a 32 Ampere per fase - Con quadro elettrico di comando e distribuzione integrata.</t>
  </si>
  <si>
    <t>15.8.532.6</t>
  </si>
  <si>
    <t>Da 32,1 a 53 Ampere per fase - Con quadro elettrico di comando e distribuzione integrata.</t>
  </si>
  <si>
    <t>15.8.540.0</t>
  </si>
  <si>
    <t>15.8.540.1</t>
  </si>
  <si>
    <t>Per la sola apertura, senza taglio o fresatura di pavimentazioni in conglomerato  bituminoso.</t>
  </si>
  <si>
    <t>15.8.540.2</t>
  </si>
  <si>
    <t>Incremento per fresatura o taglio di pavimentazione in conglomerato bituminoso.</t>
  </si>
  <si>
    <t>15.8.540.3</t>
  </si>
  <si>
    <t>Su terreno selciato inclusa la rimozione del pavimento.</t>
  </si>
  <si>
    <t>15.8.540.4</t>
  </si>
  <si>
    <t>Incremento per raggiungere la profondità di cm 110.</t>
  </si>
  <si>
    <t>15.8.550.0</t>
  </si>
  <si>
    <t>15.8.550.1</t>
  </si>
  <si>
    <t>15.8.550.2</t>
  </si>
  <si>
    <t>Su terreno asfaltato.</t>
  </si>
  <si>
    <t>15.8.550.3</t>
  </si>
  <si>
    <t>15.8.550.4</t>
  </si>
  <si>
    <t>15.8.560.0</t>
  </si>
  <si>
    <t>15.8.560.1</t>
  </si>
  <si>
    <t>Reinterro e ripristino con materiale di risulta.</t>
  </si>
  <si>
    <t>15.8.560.2</t>
  </si>
  <si>
    <t>Reinterro e ripristino con materiale stabilizzato.</t>
  </si>
  <si>
    <t>15.8.560.3</t>
  </si>
  <si>
    <t>Riempimento dello scavo, (eseguito a cassonetto), con conglomerato cementizio confezionato a norma di Legge con cemento 325, dosato a Kg. 100 per mc. ed inerti di varia pezzatura.</t>
  </si>
  <si>
    <t>15.8.560.4</t>
  </si>
  <si>
    <t>Incremento alla chiusura dello scavo per tappeto bituminoso.</t>
  </si>
  <si>
    <t>15.8.561</t>
  </si>
  <si>
    <t>15.8.570.0</t>
  </si>
  <si>
    <t>15.8.570.1</t>
  </si>
  <si>
    <t>Per derivazioni a 90° per sezioni max: 2x6 mmq - 3x6 mmq - 4x4 mmq.</t>
  </si>
  <si>
    <t>15.8.570.2</t>
  </si>
  <si>
    <t>Per derivazioni a 90° per sezioni max: 2x50 mmq - 3x35 mmq - 4x25 mmq.</t>
  </si>
  <si>
    <t>15.8.570.3</t>
  </si>
  <si>
    <t>Per giunti con cavi passanti max 4x25 mmq e derivato da 2x1,5 mmq.</t>
  </si>
  <si>
    <t>15.8.580.0</t>
  </si>
  <si>
    <t>15.8.580.1</t>
  </si>
  <si>
    <t>Smontaggio di palo di illuminazione (esclusa l'armatura).</t>
  </si>
  <si>
    <t>15.8.580.2</t>
  </si>
  <si>
    <t>Smontaggio di armatura su palo.</t>
  </si>
  <si>
    <t>15.8.580.3</t>
  </si>
  <si>
    <t>Smontaggio di armatura su parete.</t>
  </si>
  <si>
    <t>15.8.580.4</t>
  </si>
  <si>
    <t>Smontaggio di quadro elettrico.</t>
  </si>
  <si>
    <t>15.9.10.0</t>
  </si>
  <si>
    <t>15.9.10.1</t>
  </si>
  <si>
    <t>Risalita con sezionatore di terra 400A 12,5-31,5 kA.</t>
  </si>
  <si>
    <t>15.9.10.2</t>
  </si>
  <si>
    <t>Risalita con sezionatore di terra 630A 16-40 kA.</t>
  </si>
  <si>
    <t>15.9.20.0</t>
  </si>
  <si>
    <t>15.9.20.1</t>
  </si>
  <si>
    <t>Risalita sbarre 400A 12,5 - 31,5kA giro sbarre mm 500-700.</t>
  </si>
  <si>
    <t>15.9.20.2</t>
  </si>
  <si>
    <t>Risalita sbarre 630A 16 - 40kA giro sbarre mm 500-700.</t>
  </si>
  <si>
    <t>15.9.20.3</t>
  </si>
  <si>
    <t>Per arrivo cavi vuoto (mm 80) 400A, 12,5 - 31,5kA.</t>
  </si>
  <si>
    <t>15.9.20.4</t>
  </si>
  <si>
    <t>Per arrivo cavi vuoto (mm 500-700) 630A, 16 - 40kA.</t>
  </si>
  <si>
    <t>15.9.21.0</t>
  </si>
  <si>
    <t>15.9.21.1</t>
  </si>
  <si>
    <t>Risalita cavi 630 A 12,5 kA.</t>
  </si>
  <si>
    <t>15.9.21.2</t>
  </si>
  <si>
    <t>Risalita cavi 630 A 16 kA.</t>
  </si>
  <si>
    <t>15.9.40.0</t>
  </si>
  <si>
    <t>15.9.40.1</t>
  </si>
  <si>
    <t>Con interruttore fisso In 630A - 16 kA e sezionatore 400A - 12,5 KA.</t>
  </si>
  <si>
    <t>15.9.40.2</t>
  </si>
  <si>
    <t>Con interruttore fisso In 630A - 16kA e sezionatore 630A - 16 KA.</t>
  </si>
  <si>
    <t>15.9.40.3</t>
  </si>
  <si>
    <t>Con interruttore estraibile In 630A - 16kA e sezionatore 400A - 12,5 KA.</t>
  </si>
  <si>
    <t>15.9.40.4</t>
  </si>
  <si>
    <t>Con interruttore estraibile In 630A - 16kA e sezionatore 630A - 16 KA.</t>
  </si>
  <si>
    <t>15.9.40.5</t>
  </si>
  <si>
    <t>Con interruttore fisso In:630A-16kA con arrivo dal basso  e sezionatore 400A - 12,5 KA.</t>
  </si>
  <si>
    <t>15.9.40.6</t>
  </si>
  <si>
    <t>Con interruttore fisso In:630A-16kA con arrivo dal basso  e sezionatore 630A - 16 KA.</t>
  </si>
  <si>
    <t>15.9.40.7</t>
  </si>
  <si>
    <t>Con interruttore estraibile In:630A-16 kA con arrivo dal basso  e sezionatore 400A - 12,5 KA.</t>
  </si>
  <si>
    <t>15.9.40.8</t>
  </si>
  <si>
    <t>Con interruttore estraibile In:630A-16kA con arrivo dal basso e sezionatore 630A - 12,5 KA.</t>
  </si>
  <si>
    <t>15.9.41.0</t>
  </si>
  <si>
    <t>15.9.41.1</t>
  </si>
  <si>
    <t>Con Interruttore 630 A 12,5 kA.</t>
  </si>
  <si>
    <t>15.9.41.2</t>
  </si>
  <si>
    <t>Con Interruttore 630 A 16 kA.</t>
  </si>
  <si>
    <t>15.9.41.3</t>
  </si>
  <si>
    <t>Con Interruttore 630 A 12,5 kA con protezione di fase.</t>
  </si>
  <si>
    <t>15.9.41.4</t>
  </si>
  <si>
    <t>Con Interruttore 630 A 12,5 kA con protezione di fase e di terra.</t>
  </si>
  <si>
    <t>15.9.41.5</t>
  </si>
  <si>
    <t>Con Interruttore 630 A 16 kA con protezione di fase.</t>
  </si>
  <si>
    <t>15.9.41.6</t>
  </si>
  <si>
    <t>Con Interruttore 630 A 16 kA con protezione di fase e di terra.</t>
  </si>
  <si>
    <t>15.9.42.0</t>
  </si>
  <si>
    <t>15.9.42.1</t>
  </si>
  <si>
    <t>15.9.42.2</t>
  </si>
  <si>
    <t>15.9.42.3</t>
  </si>
  <si>
    <t>Con Interruttore 630 A 12,5 kA protezione di fase.</t>
  </si>
  <si>
    <t>15.9.42.4</t>
  </si>
  <si>
    <t>Con Interruttore 630 A 12,5 kA protezione di fase e di terra.</t>
  </si>
  <si>
    <t>15.9.42.5</t>
  </si>
  <si>
    <t>Con Interruttore 630 A 16 kA protezione di fase.</t>
  </si>
  <si>
    <t>15.9.42.6</t>
  </si>
  <si>
    <t>Con Interruttore 630 A 16 kA protezione di fase e di terra.</t>
  </si>
  <si>
    <t>15.9.43.0</t>
  </si>
  <si>
    <t>15.9.43.1</t>
  </si>
  <si>
    <t>15.9.43.2</t>
  </si>
  <si>
    <t>15.9.50.0</t>
  </si>
  <si>
    <t>15.9.50.1</t>
  </si>
  <si>
    <t>Con fusibili In 400A - 12,5kA.</t>
  </si>
  <si>
    <t>15.9.50.2</t>
  </si>
  <si>
    <t>Con fusibili In 630A - 16kA.</t>
  </si>
  <si>
    <t>15.9.50.3</t>
  </si>
  <si>
    <t>Con fusibili In 400A - 12,5kA con arrivo dal basso.</t>
  </si>
  <si>
    <t>15.9.50.4</t>
  </si>
  <si>
    <t>Con fusibili In 630A - 16kA con arrivo dal basso..</t>
  </si>
  <si>
    <t>15.9.51.0</t>
  </si>
  <si>
    <t>15.9.51.1</t>
  </si>
  <si>
    <t>Con fusibili In 630 A 12,5 kA.</t>
  </si>
  <si>
    <t>15.9.51.2</t>
  </si>
  <si>
    <t>Con fusibili In 630 A 16 kA.</t>
  </si>
  <si>
    <t>15.9.60.0</t>
  </si>
  <si>
    <t>15.9.60.1</t>
  </si>
  <si>
    <t>Con sezionatore sotto carico In:400A-12,5kA.</t>
  </si>
  <si>
    <t>15.9.60.2</t>
  </si>
  <si>
    <t>Con sezionatore sotto carico In:630A-16kA.</t>
  </si>
  <si>
    <t>15.9.60.3</t>
  </si>
  <si>
    <t>Con sezionatore a vuoto In:400A-12,5kA.</t>
  </si>
  <si>
    <t>15.9.60.4</t>
  </si>
  <si>
    <t>Con sezionatore a vuoto In:630A-16kA.</t>
  </si>
  <si>
    <t>15.9.60.5</t>
  </si>
  <si>
    <t>Con sezionatore sotto carico In:400A-12,5kA con arrivo dal basso.</t>
  </si>
  <si>
    <t>15.9.60.6</t>
  </si>
  <si>
    <t>Con sezionatore sotto carico In:630A-16kA con arrivo dal basso.</t>
  </si>
  <si>
    <t>15.9.60.7</t>
  </si>
  <si>
    <t>Con sezionatore a vuoto In:400A-12,5kA con arrivo dal basso.</t>
  </si>
  <si>
    <t>15.9.60.8</t>
  </si>
  <si>
    <t>Con sezionatore a vuoto In:630A-16kA con arrivo dal basso.</t>
  </si>
  <si>
    <t>15.9.61.0</t>
  </si>
  <si>
    <t>15.9.61.1</t>
  </si>
  <si>
    <t>Con interruttore di manovra-sezionatore 630 A 12,5 kA.</t>
  </si>
  <si>
    <t>15.9.61.2</t>
  </si>
  <si>
    <t>Con interruttore di manovra-sezionatore 630 A 16 kA.</t>
  </si>
  <si>
    <t>15.9.62.0</t>
  </si>
  <si>
    <t>15.9.62.1</t>
  </si>
  <si>
    <t>15.9.62.2</t>
  </si>
  <si>
    <t>15.9.70.0</t>
  </si>
  <si>
    <t>15.9.70.1</t>
  </si>
  <si>
    <t>In 400A - 12,5kA.</t>
  </si>
  <si>
    <t>15.9.70.2</t>
  </si>
  <si>
    <t>In 630A - 16kA.</t>
  </si>
  <si>
    <t>15.9.71.0</t>
  </si>
  <si>
    <t>15.9.71.1</t>
  </si>
  <si>
    <t>In 630 A 12,5 kA.</t>
  </si>
  <si>
    <t>15.9.71.2</t>
  </si>
  <si>
    <t>In 630 A 16 kA.</t>
  </si>
  <si>
    <t>15.9.72.0</t>
  </si>
  <si>
    <t>15.9.72.1</t>
  </si>
  <si>
    <t>In 630A - 12,5kA.</t>
  </si>
  <si>
    <t>15.9.72.2</t>
  </si>
  <si>
    <t>15.9.80.0</t>
  </si>
  <si>
    <t>15.9.80.1</t>
  </si>
  <si>
    <t>15.9.80.2</t>
  </si>
  <si>
    <t>15.9.90.0</t>
  </si>
  <si>
    <t>15.9.90.1</t>
  </si>
  <si>
    <t>mm 1.200 ÷ 1.330 x mm 1.200 ÷ 1.330.</t>
  </si>
  <si>
    <t>15.9.90.2</t>
  </si>
  <si>
    <t>mm 1.200 ÷ 1.330 x mm 1.600.</t>
  </si>
  <si>
    <t>15.9.90.3</t>
  </si>
  <si>
    <t>mm 1.200 ÷ 1.330 x mm 1800.</t>
  </si>
  <si>
    <t>15.9.90.4</t>
  </si>
  <si>
    <t>mm 1.200 ÷ 1.330 x mm 2.000.</t>
  </si>
  <si>
    <t>15.9.90.5</t>
  </si>
  <si>
    <t>mm 1.800 x mm 2.000.</t>
  </si>
  <si>
    <t>15.9.90.6</t>
  </si>
  <si>
    <t>mm 1.600 x mm 2.000.</t>
  </si>
  <si>
    <t>15.9.100.0</t>
  </si>
  <si>
    <t>15.9.100.1</t>
  </si>
  <si>
    <t>Blocco a chiave aggiuntivo.</t>
  </si>
  <si>
    <t>15.9.100.2</t>
  </si>
  <si>
    <t>Rialzo di base H=300÷350 mm</t>
  </si>
  <si>
    <t>15.9.100.3</t>
  </si>
  <si>
    <t>Cassonetto porta strumenti.</t>
  </si>
  <si>
    <t>15.9.100.4</t>
  </si>
  <si>
    <t>Verniciatura colore diversa da RAL 7030.</t>
  </si>
  <si>
    <t>15.9.100.5</t>
  </si>
  <si>
    <t>Sbarre stagnate (per ogni scomparto).</t>
  </si>
  <si>
    <t>15.9.100.6</t>
  </si>
  <si>
    <t>Resistenza anticondensa 50W.</t>
  </si>
  <si>
    <t>15.9.100.7</t>
  </si>
  <si>
    <t>Relè apertura con contatti aux.</t>
  </si>
  <si>
    <t>15.9.100.8</t>
  </si>
  <si>
    <t>Contatto segnal. intervento fusibili.</t>
  </si>
  <si>
    <t>15.9.100.9</t>
  </si>
  <si>
    <t>Terna fusibili MT 20 kA- da 10A a 25A.</t>
  </si>
  <si>
    <t>15.9.100.10</t>
  </si>
  <si>
    <t>Terna fusibili MT 20 kA-40A.</t>
  </si>
  <si>
    <t>15.9.100.11</t>
  </si>
  <si>
    <t>Terna fusibili MT 20 kA-63A a 80A.</t>
  </si>
  <si>
    <t>15.9.100.12</t>
  </si>
  <si>
    <t>Relè indiretto 51/50 trifase conforme a CEI 0-16.</t>
  </si>
  <si>
    <t>15.9.100.13</t>
  </si>
  <si>
    <t>Relè indiretto 51/50/51N + toroide conforme a CEI 0-16.</t>
  </si>
  <si>
    <t>15.9.100.14</t>
  </si>
  <si>
    <t>Riduttore 150/5A - 10VA - cl. 0,5 - 16 kA.</t>
  </si>
  <si>
    <t>15.9.100.15</t>
  </si>
  <si>
    <t>Riduttore 20kV-100V - 50VA - cl. 0,5.</t>
  </si>
  <si>
    <t>15.9.100.16</t>
  </si>
  <si>
    <t>Riduttore di corrente a 2 secondari.</t>
  </si>
  <si>
    <t>15.9.100.17</t>
  </si>
  <si>
    <t>Riduttore di tensione a 2 primari.</t>
  </si>
  <si>
    <t>15.9.100.18</t>
  </si>
  <si>
    <t>Riduttore di tensione a 2 secondari - 2 primari.</t>
  </si>
  <si>
    <t>15.9.100.19</t>
  </si>
  <si>
    <t>Relè omopolare di terra con toroide.</t>
  </si>
  <si>
    <t>15.9.100.20</t>
  </si>
  <si>
    <t>Voltmetro o Amperometro L96.</t>
  </si>
  <si>
    <t>15.9.100.21</t>
  </si>
  <si>
    <t>Commutatore voltmetrico/amperometrico.</t>
  </si>
  <si>
    <t>15.9.100.22</t>
  </si>
  <si>
    <t>Contatore trifase energia attiva ins. ARON.</t>
  </si>
  <si>
    <t>15.9.100.23</t>
  </si>
  <si>
    <t>Contatore trifase energia reattiva ins. ARON.</t>
  </si>
  <si>
    <t>15.9.100.24</t>
  </si>
  <si>
    <t>Wattmetro/varmetro.</t>
  </si>
  <si>
    <t>15.9.100.25</t>
  </si>
  <si>
    <t>Relè di minima tensione tripolare PROT.27.</t>
  </si>
  <si>
    <t>15.9.100.26</t>
  </si>
  <si>
    <t>Relè a cartellino.</t>
  </si>
  <si>
    <t>15.9.100.27</t>
  </si>
  <si>
    <t>Comando a motore per interruttore SF6.</t>
  </si>
  <si>
    <t>15.9.100.28</t>
  </si>
  <si>
    <t>Interruttore protezione circuiti.</t>
  </si>
  <si>
    <t>15.9.100.29</t>
  </si>
  <si>
    <t>Numero 2 lampade spia ON-OFF.</t>
  </si>
  <si>
    <t>15.9.100.30</t>
  </si>
  <si>
    <t>Relè di minima tensione per int. VOR/SF6.</t>
  </si>
  <si>
    <t>15.9.100.31</t>
  </si>
  <si>
    <t>Illuminazione scomparto + fusibile ed inter.</t>
  </si>
  <si>
    <t>15.9.100.32</t>
  </si>
  <si>
    <t>Derivatori capacitivi + lampade.</t>
  </si>
  <si>
    <t>15.9.100.33</t>
  </si>
  <si>
    <t>Relè diff.+Toroide Ø110 PROT. 64.</t>
  </si>
  <si>
    <t>15.9.100.34</t>
  </si>
  <si>
    <t>2 Pulsanti+2 Lampade spia ON-OFF.</t>
  </si>
  <si>
    <t>15.9.100.35</t>
  </si>
  <si>
    <t>Relè PROT. 59-3P indiretto.</t>
  </si>
  <si>
    <t>15.9.100.36</t>
  </si>
  <si>
    <t>Relè PROT. 67N indiretto.</t>
  </si>
  <si>
    <t>15.9.100.37</t>
  </si>
  <si>
    <t>Trasformatore di corrente singolo rapporto primario e secondario 5A 24kV - 20VA classe 0,5</t>
  </si>
  <si>
    <t>15.9.100.38</t>
  </si>
  <si>
    <t>Trasformatore di tensione rapporto primario e secondario 20000V/100V - 50VA classe 0,5</t>
  </si>
  <si>
    <t>15.9.100.39</t>
  </si>
  <si>
    <t>Trasformatore di tensione rapporto primario e secondario 20000V:1,73-100:1,73 - 50VA classe 0,5</t>
  </si>
  <si>
    <t>15.9.100.40</t>
  </si>
  <si>
    <t>Relè differenziale 0,025-25A con toroide Ø110 mm chiuso prot. 64.</t>
  </si>
  <si>
    <t>15.9.100.41</t>
  </si>
  <si>
    <t>Riduttore toroidale Ø110 mm apribile per funzione 51 N.</t>
  </si>
  <si>
    <t>15.9.100.42</t>
  </si>
  <si>
    <t>Incremento per funzione DATA LOGGER.</t>
  </si>
  <si>
    <t>15.9.110.0</t>
  </si>
  <si>
    <t>15.9.110.1</t>
  </si>
  <si>
    <t>50kVA 190WPv 1100WPc.</t>
  </si>
  <si>
    <t>15.9.110.2</t>
  </si>
  <si>
    <t>100kVA 320WPv 1750WPc.</t>
  </si>
  <si>
    <t>15.9.110.3</t>
  </si>
  <si>
    <t>160kVA 460WPv 2350WPc.</t>
  </si>
  <si>
    <t>15.9.110.4</t>
  </si>
  <si>
    <t>200kVA 550WPv 2800WPc.</t>
  </si>
  <si>
    <t>15.9.110.5</t>
  </si>
  <si>
    <t>250kVA 650WPv 3250WPc.</t>
  </si>
  <si>
    <t>15.9.110.6</t>
  </si>
  <si>
    <t>315kVA 780WPv 3850WPc.</t>
  </si>
  <si>
    <t>15.9.110.7</t>
  </si>
  <si>
    <t>400kVA 930WPv 4600WPc.</t>
  </si>
  <si>
    <t>15.9.110.8</t>
  </si>
  <si>
    <t>500kVA 1100WPv 5500WPc.</t>
  </si>
  <si>
    <t>15.9.110.9</t>
  </si>
  <si>
    <t>630kVA 1300WPv 6500WPc.</t>
  </si>
  <si>
    <t>15.9.110.10</t>
  </si>
  <si>
    <t>800kVA 1500WPv 9000WPc.</t>
  </si>
  <si>
    <t>15.9.110.11</t>
  </si>
  <si>
    <t>1000kVA 1700WPv 10500WPc.</t>
  </si>
  <si>
    <t>15.9.110.12</t>
  </si>
  <si>
    <t>1250kVA - 2200WPv-14000WPc.</t>
  </si>
  <si>
    <t>15.9.110.13</t>
  </si>
  <si>
    <t>1600kVA - 2600WPv-17000WPc.</t>
  </si>
  <si>
    <t>15.9.110.14</t>
  </si>
  <si>
    <t>2000kVA - 3200WPv-22000WPc.</t>
  </si>
  <si>
    <t>15.9.120.0</t>
  </si>
  <si>
    <t>15.9.120.1</t>
  </si>
  <si>
    <t>50kVA</t>
  </si>
  <si>
    <t>15.9.120.2</t>
  </si>
  <si>
    <t>100kVA</t>
  </si>
  <si>
    <t>15.9.120.3</t>
  </si>
  <si>
    <t>160kVA</t>
  </si>
  <si>
    <t>15.9.120.4</t>
  </si>
  <si>
    <t>200kVA</t>
  </si>
  <si>
    <t>15.9.120.5</t>
  </si>
  <si>
    <t>250kVA</t>
  </si>
  <si>
    <t>15.9.120.6</t>
  </si>
  <si>
    <t>315kVA</t>
  </si>
  <si>
    <t>15.9.120.7</t>
  </si>
  <si>
    <t>400kVA</t>
  </si>
  <si>
    <t>15.9.120.8</t>
  </si>
  <si>
    <t>500kVA</t>
  </si>
  <si>
    <t>15.9.120.9</t>
  </si>
  <si>
    <t>630kVA</t>
  </si>
  <si>
    <t>15.9.120.10</t>
  </si>
  <si>
    <t>800kVA</t>
  </si>
  <si>
    <t>15.9.120.11</t>
  </si>
  <si>
    <t>1.000kVA</t>
  </si>
  <si>
    <t>15.9.120.12</t>
  </si>
  <si>
    <t>1.250kVA.</t>
  </si>
  <si>
    <t>15.9.120.13</t>
  </si>
  <si>
    <t>1.600kVA.</t>
  </si>
  <si>
    <t>15.9.120.14</t>
  </si>
  <si>
    <t>2.000kVA.</t>
  </si>
  <si>
    <t>15.9.121.0</t>
  </si>
  <si>
    <t>15.9.121.1</t>
  </si>
  <si>
    <t>50kVA.</t>
  </si>
  <si>
    <t>15.9.121.2</t>
  </si>
  <si>
    <t>100kVA.</t>
  </si>
  <si>
    <t>15.9.121.3</t>
  </si>
  <si>
    <t>160kVA.</t>
  </si>
  <si>
    <t>15.9.121.4</t>
  </si>
  <si>
    <t>200kVA.</t>
  </si>
  <si>
    <t>15.9.121.5</t>
  </si>
  <si>
    <t>250kVA.</t>
  </si>
  <si>
    <t>15.9.121.6</t>
  </si>
  <si>
    <t>315kVA.</t>
  </si>
  <si>
    <t>15.9.121.7</t>
  </si>
  <si>
    <t>400kVA.</t>
  </si>
  <si>
    <t>15.9.121.8</t>
  </si>
  <si>
    <t>500kVA.</t>
  </si>
  <si>
    <t>15.9.121.9</t>
  </si>
  <si>
    <t>630kVA.</t>
  </si>
  <si>
    <t>15.9.121.10</t>
  </si>
  <si>
    <t>800kVA.</t>
  </si>
  <si>
    <t>15.9.121.11</t>
  </si>
  <si>
    <t>1000kVA.</t>
  </si>
  <si>
    <t>15.9.121.12</t>
  </si>
  <si>
    <t>1250kVA.</t>
  </si>
  <si>
    <t>15.9.121.13</t>
  </si>
  <si>
    <t>1600kVA.</t>
  </si>
  <si>
    <t>15.9.121.14</t>
  </si>
  <si>
    <t>2000kVA.</t>
  </si>
  <si>
    <t>15.9.122.0</t>
  </si>
  <si>
    <t>15.9.122.1</t>
  </si>
  <si>
    <t>15.9.122.2</t>
  </si>
  <si>
    <t>15.9.122.3</t>
  </si>
  <si>
    <t>15.9.122.4</t>
  </si>
  <si>
    <t xml:space="preserve">200kVA. </t>
  </si>
  <si>
    <t>15.9.122.5</t>
  </si>
  <si>
    <t xml:space="preserve">250kVA. </t>
  </si>
  <si>
    <t>15.9.122.6</t>
  </si>
  <si>
    <t>15.9.122.7</t>
  </si>
  <si>
    <t>15.9.122.8</t>
  </si>
  <si>
    <t>15.9.122.9</t>
  </si>
  <si>
    <t>15.9.122.10</t>
  </si>
  <si>
    <t>15.9.122.11</t>
  </si>
  <si>
    <t>15.9.122.12</t>
  </si>
  <si>
    <t>15.9.122.13</t>
  </si>
  <si>
    <t>15.9.122.14</t>
  </si>
  <si>
    <t>15.9.130.0</t>
  </si>
  <si>
    <t>15.9.130.1</t>
  </si>
  <si>
    <t>Filtro aria al gel di silice.</t>
  </si>
  <si>
    <t>15.9.130.2</t>
  </si>
  <si>
    <t>Termometro a due contatti elettrici (allarme e sgancio).</t>
  </si>
  <si>
    <t>15.9.130.3</t>
  </si>
  <si>
    <t>Relè bucholtz a due contatti elettrici.</t>
  </si>
  <si>
    <t>15.9.130.4</t>
  </si>
  <si>
    <t>Cassetta centralizzata circuiti ausiliari.</t>
  </si>
  <si>
    <t>15.9.130.5</t>
  </si>
  <si>
    <t>Cassonetti di protezione aria per isolatori MT/BT fino a 400kVA.</t>
  </si>
  <si>
    <t>15.9.130.6</t>
  </si>
  <si>
    <t>Valvola di sicurezza.</t>
  </si>
  <si>
    <t>15.9.130.7</t>
  </si>
  <si>
    <t>Indicatore livello olio con contatti.</t>
  </si>
  <si>
    <t>15.9.140.0</t>
  </si>
  <si>
    <t>15.9.140.1</t>
  </si>
  <si>
    <t>100kVA Pv: 480W Pc: 1.950W a 120°</t>
  </si>
  <si>
    <t>15.9.140.2</t>
  </si>
  <si>
    <t>160kVA Pv: 650W Pc: 2.850W a 120°</t>
  </si>
  <si>
    <t>15.9.140.3</t>
  </si>
  <si>
    <t>15.9.140.4</t>
  </si>
  <si>
    <t>250kVA Pv: 880W Pc: 3.800W a 120°</t>
  </si>
  <si>
    <t>15.9.140.5</t>
  </si>
  <si>
    <t>315kVA Pv:1.030W Pc: 4.600W a 120°</t>
  </si>
  <si>
    <t>15.9.140.6</t>
  </si>
  <si>
    <t>400kVA Pv:1.200W Pc: 5.500W a 120°</t>
  </si>
  <si>
    <t>15.9.140.7</t>
  </si>
  <si>
    <t>500kVA Pv:1.400W Pc: 6.780W.</t>
  </si>
  <si>
    <t>15.9.140.8</t>
  </si>
  <si>
    <t>630kVA Pv:1.650W Pc: 7.800W.</t>
  </si>
  <si>
    <t>15.9.140.9</t>
  </si>
  <si>
    <t>800kVA Pv:2.000W Pc: 9.200W.</t>
  </si>
  <si>
    <t>15.9.140.10</t>
  </si>
  <si>
    <t>1.000kVA Pv:2.300W Pc:10.800W.</t>
  </si>
  <si>
    <t>15.9.140.11</t>
  </si>
  <si>
    <t>1.250kVA Pv:2.700W Pc: 13.100W.</t>
  </si>
  <si>
    <t>15.9.140.12</t>
  </si>
  <si>
    <t>1.600kVA Pv:3100W Pc: 15.800W.</t>
  </si>
  <si>
    <t>15.9.140.13</t>
  </si>
  <si>
    <t>2.000kVA Pv:4.000W Pc:18.000W.</t>
  </si>
  <si>
    <t>15.9.150.0</t>
  </si>
  <si>
    <t>15.9.150.1</t>
  </si>
  <si>
    <t>Tre termoresistenze su colonne BT.</t>
  </si>
  <si>
    <t>15.9.150.2</t>
  </si>
  <si>
    <t>Termometro a quadrante con due contatti.</t>
  </si>
  <si>
    <t>15.9.150.3</t>
  </si>
  <si>
    <t>Dispositivo elettronico di protezione di sovraccarico termico con visualizzatore della temperatura su ogni colonna.</t>
  </si>
  <si>
    <t>15.9.150.4</t>
  </si>
  <si>
    <t>Ventilatori tangenziali per incremento potenza fino al 30% - Potenza fino a 1.250 kVA</t>
  </si>
  <si>
    <t>15.9.150.5</t>
  </si>
  <si>
    <t>Ventilatori tangenziali per incremento potenza fino al 30% - Potenza da 1.600-2.000kVA</t>
  </si>
  <si>
    <t>15.9.150.6</t>
  </si>
  <si>
    <t>Quadro comando e protezione ventilatori - Potenza fino a 1.000 kVA</t>
  </si>
  <si>
    <t>15.9.150.7</t>
  </si>
  <si>
    <t>Quadro comando e protezione ventilatori - Potenza da 1.250-2.000 kVA</t>
  </si>
  <si>
    <t>15.9.150.8</t>
  </si>
  <si>
    <t>Dispositivo elettronico di protezione di sovraccarico termico con visualizzatore della temperatura su ogni colonna e comando ventilatori tangenziali</t>
  </si>
  <si>
    <t>15.9.151.0</t>
  </si>
  <si>
    <t>15.9.151.1</t>
  </si>
  <si>
    <t>15.9.151.2</t>
  </si>
  <si>
    <t>15.9.151.3</t>
  </si>
  <si>
    <t>15.9.151.4</t>
  </si>
  <si>
    <t>15.9.151.5</t>
  </si>
  <si>
    <t>15.9.151.6</t>
  </si>
  <si>
    <t>15.9.151.7</t>
  </si>
  <si>
    <t>15.9.151.8</t>
  </si>
  <si>
    <t>15.9.151.9</t>
  </si>
  <si>
    <t>15.9.151.10</t>
  </si>
  <si>
    <t>15.9.151.11</t>
  </si>
  <si>
    <t>15.9.151.12</t>
  </si>
  <si>
    <t>15.9.151.13</t>
  </si>
  <si>
    <t>15.9.160.0</t>
  </si>
  <si>
    <t>15.9.160.1</t>
  </si>
  <si>
    <t>Icc:25kA In:400A mm 600.</t>
  </si>
  <si>
    <t>15.9.160.2</t>
  </si>
  <si>
    <t>Icc:25kA In:400A mm 900.</t>
  </si>
  <si>
    <t>15.9.160.3</t>
  </si>
  <si>
    <t>Icc:35kA In:630A mm 600.</t>
  </si>
  <si>
    <t>15.9.160.4</t>
  </si>
  <si>
    <t>Icc:35kA In:630A mm 900.</t>
  </si>
  <si>
    <t>15.9.160.5</t>
  </si>
  <si>
    <t>Icc:35kA In:800A mm 600.</t>
  </si>
  <si>
    <t>15.9.160.6</t>
  </si>
  <si>
    <t>Icc:35kA In:800A mm 900.</t>
  </si>
  <si>
    <t>15.9.160.7</t>
  </si>
  <si>
    <t>Icc:40kA In:1250A mm 600.</t>
  </si>
  <si>
    <t>15.9.160.8</t>
  </si>
  <si>
    <t>Icc:40kA In:1250A mm 900.</t>
  </si>
  <si>
    <t>15.9.160.9</t>
  </si>
  <si>
    <t>Icc:50kA In:1600A mm 600.</t>
  </si>
  <si>
    <t>15.9.160.10</t>
  </si>
  <si>
    <t>Icc:50kA In:1600A mm 900.</t>
  </si>
  <si>
    <t>15.9.160.11</t>
  </si>
  <si>
    <t>Icc:50kA In:2000A mm 600.</t>
  </si>
  <si>
    <t>15.9.160.12</t>
  </si>
  <si>
    <t>Icc:50kA In:2000A mm 900.</t>
  </si>
  <si>
    <t>15.9.160.13</t>
  </si>
  <si>
    <t>Icc:50kA In:2500A mm 600.</t>
  </si>
  <si>
    <t>15.9.160.14</t>
  </si>
  <si>
    <t>Icc:50kA In:2500A mm 900.</t>
  </si>
  <si>
    <t>15.9.170</t>
  </si>
  <si>
    <t>15.9.180</t>
  </si>
  <si>
    <t>15.9.190</t>
  </si>
  <si>
    <t>15.9.200.0</t>
  </si>
  <si>
    <t>15.9.200.1</t>
  </si>
  <si>
    <t>10,5 kVar.</t>
  </si>
  <si>
    <t>15.9.200.2</t>
  </si>
  <si>
    <t>14,7 kVar.</t>
  </si>
  <si>
    <t>15.9.200.3</t>
  </si>
  <si>
    <t>16,8 kVar.</t>
  </si>
  <si>
    <t>15.9.200.4</t>
  </si>
  <si>
    <t>25,2 kVar.</t>
  </si>
  <si>
    <t>15.9.200.5</t>
  </si>
  <si>
    <t>33,6 kVar.</t>
  </si>
  <si>
    <t>15.9.200.6</t>
  </si>
  <si>
    <t>50,4 kVar.</t>
  </si>
  <si>
    <t>15.9.200.7</t>
  </si>
  <si>
    <t>75,6 kVar.</t>
  </si>
  <si>
    <t>15.9.200.8</t>
  </si>
  <si>
    <t>92,4 kVar.</t>
  </si>
  <si>
    <t>15.9.200.9</t>
  </si>
  <si>
    <t>109,2 kVar.</t>
  </si>
  <si>
    <t>15.9.200.10</t>
  </si>
  <si>
    <t>126,0 kVar.</t>
  </si>
  <si>
    <t>15.9.200.11</t>
  </si>
  <si>
    <t>151,2 kVar.</t>
  </si>
  <si>
    <t>15.9.200.12</t>
  </si>
  <si>
    <t>168,0 kVar.</t>
  </si>
  <si>
    <t>15.9.200.13</t>
  </si>
  <si>
    <t>231,0 kVar.</t>
  </si>
  <si>
    <t>15.9.200.14</t>
  </si>
  <si>
    <t>277,2 kVar.</t>
  </si>
  <si>
    <t>15.9.200.15</t>
  </si>
  <si>
    <t>323,4 kVar.</t>
  </si>
  <si>
    <t>15.9.210.0</t>
  </si>
  <si>
    <t>15.9.210.1</t>
  </si>
  <si>
    <t>4,2 kVar.</t>
  </si>
  <si>
    <t>15.9.210.2</t>
  </si>
  <si>
    <t>8,4 kVar.</t>
  </si>
  <si>
    <t>15.9.210.3</t>
  </si>
  <si>
    <t>12,6 kVar.</t>
  </si>
  <si>
    <t>15.9.210.4</t>
  </si>
  <si>
    <t>21 kVar.</t>
  </si>
  <si>
    <t>15.9.210.5</t>
  </si>
  <si>
    <t>25 kVar.</t>
  </si>
  <si>
    <t>15.9.210.6</t>
  </si>
  <si>
    <t>15.9.210.7</t>
  </si>
  <si>
    <t>42 kVar.</t>
  </si>
  <si>
    <t>15.9.210.8</t>
  </si>
  <si>
    <t>50 kVar.</t>
  </si>
  <si>
    <t>15.9.211.0</t>
  </si>
  <si>
    <t>15.9.211.1</t>
  </si>
  <si>
    <t>Per potenza fino a 231 kVAR</t>
  </si>
  <si>
    <t>15.9.211.2</t>
  </si>
  <si>
    <t xml:space="preserve">Per potenza da 277 kVAR a 323,4 kVAR </t>
  </si>
  <si>
    <t>15.10.11</t>
  </si>
  <si>
    <t>15.10.20</t>
  </si>
  <si>
    <t>15.10.31</t>
  </si>
  <si>
    <t>15.10.50</t>
  </si>
  <si>
    <t>15.10.61</t>
  </si>
  <si>
    <t>15.10.62</t>
  </si>
  <si>
    <t>15.10.90</t>
  </si>
  <si>
    <t>15.10.100</t>
  </si>
  <si>
    <t>15.10.120</t>
  </si>
  <si>
    <t>15.10.130</t>
  </si>
  <si>
    <t>15.10.140</t>
  </si>
  <si>
    <t>15.10.150</t>
  </si>
  <si>
    <t>15.10.160</t>
  </si>
  <si>
    <t>15.10.170</t>
  </si>
  <si>
    <t>15.10.180</t>
  </si>
  <si>
    <t>15.10.190</t>
  </si>
  <si>
    <t>15.10.200</t>
  </si>
  <si>
    <t>15.10.210</t>
  </si>
  <si>
    <t>15.10.221</t>
  </si>
  <si>
    <t>15.10.230</t>
  </si>
  <si>
    <t>15.10.240</t>
  </si>
  <si>
    <t>15.10.241</t>
  </si>
  <si>
    <t>15.10.270</t>
  </si>
  <si>
    <t>15.10.271</t>
  </si>
  <si>
    <t>15.10.272</t>
  </si>
  <si>
    <t>15.10.310</t>
  </si>
  <si>
    <t>15.10.320</t>
  </si>
  <si>
    <t>15.10.340</t>
  </si>
  <si>
    <t>15.10.350</t>
  </si>
  <si>
    <t>15.10.360</t>
  </si>
  <si>
    <t>15.10.370</t>
  </si>
  <si>
    <t>15.10.380</t>
  </si>
  <si>
    <t>15.10.390</t>
  </si>
  <si>
    <t>15.10.400</t>
  </si>
  <si>
    <t>15.10.410</t>
  </si>
  <si>
    <t>15.10.420</t>
  </si>
  <si>
    <t>15.10.430</t>
  </si>
  <si>
    <t>15.10.440</t>
  </si>
  <si>
    <t>15.10.450</t>
  </si>
  <si>
    <t>15.10.451</t>
  </si>
  <si>
    <t>15.10.470</t>
  </si>
  <si>
    <t>15.10.471</t>
  </si>
  <si>
    <t>15.10.500</t>
  </si>
  <si>
    <t>15.10.511</t>
  </si>
  <si>
    <t>15.10.521</t>
  </si>
  <si>
    <t>15.10.540</t>
  </si>
  <si>
    <t>15.10.550</t>
  </si>
  <si>
    <t>15.10.570</t>
  </si>
  <si>
    <t>15.10.580</t>
  </si>
  <si>
    <t>15.10.590</t>
  </si>
  <si>
    <t>15.10.600</t>
  </si>
  <si>
    <t>15.10.610</t>
  </si>
  <si>
    <t>15.10.620</t>
  </si>
  <si>
    <t>15.10.630</t>
  </si>
  <si>
    <t>15.10.640</t>
  </si>
  <si>
    <t>15.10.650</t>
  </si>
  <si>
    <t>15.10.660</t>
  </si>
  <si>
    <t>15.10.671</t>
  </si>
  <si>
    <t>15.10.680</t>
  </si>
  <si>
    <t>15.10.690</t>
  </si>
  <si>
    <t>15.10.691</t>
  </si>
  <si>
    <t>15.10.721</t>
  </si>
  <si>
    <t>15.10.731</t>
  </si>
  <si>
    <t>15.10.741</t>
  </si>
  <si>
    <t>15.10.760</t>
  </si>
  <si>
    <t>15.10.770</t>
  </si>
  <si>
    <t>15.10.790</t>
  </si>
  <si>
    <t>15.10.800</t>
  </si>
  <si>
    <t>15.10.810</t>
  </si>
  <si>
    <t>15.10.820</t>
  </si>
  <si>
    <t>15.10.830</t>
  </si>
  <si>
    <t>15.10.840</t>
  </si>
  <si>
    <t>15.10.850</t>
  </si>
  <si>
    <t>15.10.860</t>
  </si>
  <si>
    <t>15.10.870</t>
  </si>
  <si>
    <t>15.10.880</t>
  </si>
  <si>
    <t>15.10.890</t>
  </si>
  <si>
    <t>15.10.900</t>
  </si>
  <si>
    <t>15.10.911</t>
  </si>
  <si>
    <t>15.10.920</t>
  </si>
  <si>
    <t>15.10.931</t>
  </si>
  <si>
    <t>15.10.950</t>
  </si>
  <si>
    <t>15.10.961</t>
  </si>
  <si>
    <t>15.10.971</t>
  </si>
  <si>
    <t>15.10.990</t>
  </si>
  <si>
    <t>15.10.1000</t>
  </si>
  <si>
    <t>15.10.1020</t>
  </si>
  <si>
    <t>15.10.1030</t>
  </si>
  <si>
    <t>15.10.1040</t>
  </si>
  <si>
    <t>15.10.1050</t>
  </si>
  <si>
    <t>15.10.1060</t>
  </si>
  <si>
    <t>15.10.1070</t>
  </si>
  <si>
    <t>15.10.1080</t>
  </si>
  <si>
    <t>15.10.1090</t>
  </si>
  <si>
    <t>15.10.1100</t>
  </si>
  <si>
    <t>15.10.1121</t>
  </si>
  <si>
    <t>15.10.1130</t>
  </si>
  <si>
    <t>15.10.1151</t>
  </si>
  <si>
    <t>15.10.1170</t>
  </si>
  <si>
    <t>15.10.1181</t>
  </si>
  <si>
    <t>15.10.1191</t>
  </si>
  <si>
    <t>15.10.1210</t>
  </si>
  <si>
    <t>15.10.1220</t>
  </si>
  <si>
    <t>15.10.1240</t>
  </si>
  <si>
    <t>15.10.1250</t>
  </si>
  <si>
    <t>15.10.1260</t>
  </si>
  <si>
    <t>15.10.1270</t>
  </si>
  <si>
    <t>15.10.1280</t>
  </si>
  <si>
    <t>15.10.1290</t>
  </si>
  <si>
    <t>15.10.1300</t>
  </si>
  <si>
    <t>15.10.1310</t>
  </si>
  <si>
    <t>15.10.1320</t>
  </si>
  <si>
    <t>15.10.1340</t>
  </si>
  <si>
    <t>15.11.11</t>
  </si>
  <si>
    <t>15.11.20</t>
  </si>
  <si>
    <t>15.11.50</t>
  </si>
  <si>
    <t>15.11.90</t>
  </si>
  <si>
    <t>15.11.100</t>
  </si>
  <si>
    <t>15.11.110</t>
  </si>
  <si>
    <t>15.11.120</t>
  </si>
  <si>
    <t>15.11.121</t>
  </si>
  <si>
    <t>15.11.122</t>
  </si>
  <si>
    <t>15.11.123</t>
  </si>
  <si>
    <t>15.11.124</t>
  </si>
  <si>
    <t>15.11.125</t>
  </si>
  <si>
    <t>15.11.126</t>
  </si>
  <si>
    <t>15.11.127</t>
  </si>
  <si>
    <t>15.11.128</t>
  </si>
  <si>
    <t>15.11.129</t>
  </si>
  <si>
    <t>15.11.131</t>
  </si>
  <si>
    <t>15.11.132</t>
  </si>
  <si>
    <t>15.11.140</t>
  </si>
  <si>
    <t>15.11.151</t>
  </si>
  <si>
    <t>15.11.160</t>
  </si>
  <si>
    <t>15.11.170</t>
  </si>
  <si>
    <t>15.11.180</t>
  </si>
  <si>
    <t>15.11.190</t>
  </si>
  <si>
    <t>15.11.200</t>
  </si>
  <si>
    <t>15.11.210</t>
  </si>
  <si>
    <t>15.11.220</t>
  </si>
  <si>
    <t>15.12.11</t>
  </si>
  <si>
    <t>15.12.12</t>
  </si>
  <si>
    <t>15.13.11</t>
  </si>
  <si>
    <t>15.13.20</t>
  </si>
  <si>
    <t>15.13.30</t>
  </si>
  <si>
    <t>15.13.40</t>
  </si>
  <si>
    <t>16.1.10.0</t>
  </si>
  <si>
    <t>16.1.10.1</t>
  </si>
  <si>
    <t>Cassetta UNI 45, lancia in ABS, lunghezza tubo m 20.</t>
  </si>
  <si>
    <t>16.1.10.2</t>
  </si>
  <si>
    <t>16.1.10.3</t>
  </si>
  <si>
    <t>16.1.10.4</t>
  </si>
  <si>
    <t>16.1.10.5</t>
  </si>
  <si>
    <t>16.1.10.6</t>
  </si>
  <si>
    <t>16.1.10.7</t>
  </si>
  <si>
    <t>16.1.10.8</t>
  </si>
  <si>
    <t>16.1.10.9</t>
  </si>
  <si>
    <t>16.1.10.10</t>
  </si>
  <si>
    <t>16.1.10.11</t>
  </si>
  <si>
    <t>16.1.10.12</t>
  </si>
  <si>
    <t>16.1.20.0</t>
  </si>
  <si>
    <t>16.1.20.1</t>
  </si>
  <si>
    <t>Cassetta in lamiera verniciata in colore rosso UNI 45 lunghezza tubo m 20.</t>
  </si>
  <si>
    <t>16.1.20.2</t>
  </si>
  <si>
    <t>Cassetta in acciaio inox UNI 45 lunghezza tubo m 20.</t>
  </si>
  <si>
    <t>16.1.20.3</t>
  </si>
  <si>
    <t>Cassetta in vetroresina UNI 45 lunghezza tubo m 20.</t>
  </si>
  <si>
    <t>16.1.20.4</t>
  </si>
  <si>
    <t>Cassetta in lamiera verniciata in colore rosso UNI 45 lunghezza tubo m 25.</t>
  </si>
  <si>
    <t>16.1.20.5</t>
  </si>
  <si>
    <t>Cassetta in acciaio inox UNI 45 lunghezza tubo m 25.</t>
  </si>
  <si>
    <t>16.1.20.6</t>
  </si>
  <si>
    <t>Cassetta in vetroresina UNI 45 lunghezza tubo m 25.</t>
  </si>
  <si>
    <t>16.1.20.7</t>
  </si>
  <si>
    <t>Cassetta in lamiera verniciata in colore rosso UNI 70 lunghezza tubo m 20.</t>
  </si>
  <si>
    <t>16.1.20.8</t>
  </si>
  <si>
    <t>Cassetta in acciaio inox UNI 70 lunghezza tubo m 20.</t>
  </si>
  <si>
    <t>16.1.20.9</t>
  </si>
  <si>
    <t>Cassetta in vetroresina UNI 70 lunghezza tubo m 20.</t>
  </si>
  <si>
    <t>16.1.20.10</t>
  </si>
  <si>
    <t>Cassetta in lamiera verniciata in colore rosso UNI 70 lunghezza tubo m 25.</t>
  </si>
  <si>
    <t>16.1.20.11</t>
  </si>
  <si>
    <t>Cassetta in acciaio inox UNI 70 lunghezza tubo m 25.</t>
  </si>
  <si>
    <t>16.1.20.12</t>
  </si>
  <si>
    <t>Cassetta in vetroresina UNI 70 lunghezza tubo m 25.</t>
  </si>
  <si>
    <t>16.1.30.0</t>
  </si>
  <si>
    <t>16.1.30.1</t>
  </si>
  <si>
    <t>Cassetta con tubo da m 20.</t>
  </si>
  <si>
    <t>16.1.30.2</t>
  </si>
  <si>
    <t>Cassetta con tubo da m 25.</t>
  </si>
  <si>
    <t>16.1.30.3</t>
  </si>
  <si>
    <t>Cassetta con tubo da m 30.</t>
  </si>
  <si>
    <t>16.1.40.0</t>
  </si>
  <si>
    <t>16.1.40.1</t>
  </si>
  <si>
    <t>Cassetta lunghezza tubo m 20.</t>
  </si>
  <si>
    <t>16.1.40.2</t>
  </si>
  <si>
    <t>16.1.40.3</t>
  </si>
  <si>
    <t>16.1.41.0</t>
  </si>
  <si>
    <t>16.1.41.1</t>
  </si>
  <si>
    <t>Piantana centrale cilindrica H = 810 in acciaio verniciato rosso.</t>
  </si>
  <si>
    <t>16.1.41.2</t>
  </si>
  <si>
    <t>Piantana centrale a sezione rettangolare H = 810 in acciaio verniciato rosso.</t>
  </si>
  <si>
    <t>16.1.41.3</t>
  </si>
  <si>
    <t>Piantana con vano porta estintore LxPxH = 450x285x1420 in acciaio verniciato rosso.</t>
  </si>
  <si>
    <t>16.1.41.4</t>
  </si>
  <si>
    <t>Piantana centrale cilindrica H = 810 in acciaio inox.</t>
  </si>
  <si>
    <t>16.1.41.5</t>
  </si>
  <si>
    <t>Piantana centrale a sezione rettangolare H = 810 in acciaio inox.</t>
  </si>
  <si>
    <t>16.1.41.6</t>
  </si>
  <si>
    <t>Piantana con vano porta estintore LxPxH = 450x285x1420 in acciaio inox.</t>
  </si>
  <si>
    <t>16.1.50.0</t>
  </si>
  <si>
    <t>16.1.50.1</t>
  </si>
  <si>
    <t>Cassetta con gruppo verticale o orizzontale da 2" singolo.</t>
  </si>
  <si>
    <t>16.1.50.2</t>
  </si>
  <si>
    <t>Cassetta con gruppo verticale o orizzontale da 2"1/2 singolo.</t>
  </si>
  <si>
    <t>16.1.50.3</t>
  </si>
  <si>
    <t>Cassetta con gruppo verticale o orizzontale da 3" doppio.</t>
  </si>
  <si>
    <t>16.1.50.4</t>
  </si>
  <si>
    <t>Cassetta con gruppo verticale o orizzontale da 4" doppio.</t>
  </si>
  <si>
    <t>16.1.60.0</t>
  </si>
  <si>
    <t>16.1.60.1</t>
  </si>
  <si>
    <t>16.1.60.2</t>
  </si>
  <si>
    <t>16.1.60.3</t>
  </si>
  <si>
    <t>16.1.70.0</t>
  </si>
  <si>
    <t>16.1.70.1</t>
  </si>
  <si>
    <t>Naspo con tubo da m 20.</t>
  </si>
  <si>
    <t>16.1.70.2</t>
  </si>
  <si>
    <t>Naspo con tubo da m 25.</t>
  </si>
  <si>
    <t>16.1.70.3</t>
  </si>
  <si>
    <t>Naspo con tubo da m 30.</t>
  </si>
  <si>
    <t>16.1.80.0</t>
  </si>
  <si>
    <t>16.1.80.1</t>
  </si>
  <si>
    <t>Tubo UNI 45 da m 20.</t>
  </si>
  <si>
    <t>16.1.80.2</t>
  </si>
  <si>
    <t>Tubo UNI 45 da m 25.</t>
  </si>
  <si>
    <t>16.1.80.3</t>
  </si>
  <si>
    <t>Tubo UNI 70 da m 20.</t>
  </si>
  <si>
    <t>16.1.80.4</t>
  </si>
  <si>
    <t>Tubo UNI 70 da m 25.</t>
  </si>
  <si>
    <t>16.1.90.0</t>
  </si>
  <si>
    <t>16.1.90.1</t>
  </si>
  <si>
    <t>Idrante UNI 45 da 1"1/2 filettatura gas (presa a muro).</t>
  </si>
  <si>
    <t>16.1.90.2</t>
  </si>
  <si>
    <t>Idrante UNI 45 da 2" filettatura gas (presa a muro).</t>
  </si>
  <si>
    <t>16.1.90.3</t>
  </si>
  <si>
    <t>Idrante UNI 45 da 1"1/2 filettatura gas (a squadra).</t>
  </si>
  <si>
    <t>16.1.90.4</t>
  </si>
  <si>
    <t>Idrante UNI 45 da 2" filettatura gas (a squadra).</t>
  </si>
  <si>
    <t>16.1.100.0</t>
  </si>
  <si>
    <t>16.1.100.1</t>
  </si>
  <si>
    <t>Lancia UNI 45 in ABS.</t>
  </si>
  <si>
    <t>16.1.100.2</t>
  </si>
  <si>
    <t>Lancia UNI 45 in lega leggera o rame</t>
  </si>
  <si>
    <t>16.1.100.3</t>
  </si>
  <si>
    <t>Lancia UNI 70 in ABS.</t>
  </si>
  <si>
    <t>16.1.100.4</t>
  </si>
  <si>
    <t>Lancia UNI 70 in lega leggera o rame.</t>
  </si>
  <si>
    <t>16.1.110.0</t>
  </si>
  <si>
    <t>16.1.110.1</t>
  </si>
  <si>
    <t>Gruppo verticale o orizzontale da 2" singolo.</t>
  </si>
  <si>
    <t>16.1.110.2</t>
  </si>
  <si>
    <t>Gruppo verticale o orizzontale da 2"1/2 singolo.</t>
  </si>
  <si>
    <t>16.1.110.3</t>
  </si>
  <si>
    <t>Gruppo verticale o orizzontale da 3" doppio.</t>
  </si>
  <si>
    <t>16.1.110.4</t>
  </si>
  <si>
    <t>Gruppo verticale o orizzontale da 4" doppio.</t>
  </si>
  <si>
    <t>16.1.120.0</t>
  </si>
  <si>
    <t>16.1.120.1</t>
  </si>
  <si>
    <t>Diametro nominale di allaccio DN 50 2 x UNI 45.</t>
  </si>
  <si>
    <t>16.1.120.2</t>
  </si>
  <si>
    <t>Diametro nominale di allaccio DN 50 2 x UNI 45 con attacco motopompa UNI 70.</t>
  </si>
  <si>
    <t>16.1.120.3</t>
  </si>
  <si>
    <t>Diametro nominale di allaccio DN 65 2 x UNI 70.</t>
  </si>
  <si>
    <t>16.1.120.4</t>
  </si>
  <si>
    <t>Diametro nominale di allaccio DN 65 2 x UNI 70 con attacco motopompa UNI 70.</t>
  </si>
  <si>
    <t>16.1.120.5</t>
  </si>
  <si>
    <t>Diametro nominale di allaccio DN 80 2 x UNI 70 (Norma UNI 9485).</t>
  </si>
  <si>
    <t>16.1.120.6</t>
  </si>
  <si>
    <t>Diametro nominale di allaccio DN 80 2 x UNI 70 con attacco motopompa UNI 100 (Norma UNI 9485).</t>
  </si>
  <si>
    <t>16.1.120.7</t>
  </si>
  <si>
    <t>Diametro nominale di allaccio DN 100 2 x UNI 70 (Norma UNI 9485).</t>
  </si>
  <si>
    <t>16.1.120.8</t>
  </si>
  <si>
    <t>Diametro nominale di allaccio DN 100 2 x UNI 70 con attacco motopompa UNI 100 (Norma 9485).</t>
  </si>
  <si>
    <t>16.1.130.0</t>
  </si>
  <si>
    <t>16.1.130.1</t>
  </si>
  <si>
    <t>Diametro nominale di allaccio: DN 50 1 x UNI 45.</t>
  </si>
  <si>
    <t>16.1.130.2</t>
  </si>
  <si>
    <t>Diametro nominale di allaccio: DN 65 1 x UNI 70.</t>
  </si>
  <si>
    <t>16.1.130.3</t>
  </si>
  <si>
    <t>Diametro nominale di allaccio: DN 80 1 x UNI 70.</t>
  </si>
  <si>
    <t>16.1.131.0</t>
  </si>
  <si>
    <t>16.1.131.1</t>
  </si>
  <si>
    <t>Armadio LxPxH = 500x260x700.</t>
  </si>
  <si>
    <t>16.1.131.2</t>
  </si>
  <si>
    <t>Armadio LxPxH = 1000x400x1000.</t>
  </si>
  <si>
    <t>16.1.131.3</t>
  </si>
  <si>
    <t>Ascia da 0,60 kg completa di fodero.</t>
  </si>
  <si>
    <t>16.1.131.4</t>
  </si>
  <si>
    <t>Picozzino da pompiere completo di fodero.</t>
  </si>
  <si>
    <t>16.1.131.5</t>
  </si>
  <si>
    <t>Coperta antifiamma con apertura a strappo cm 90x90.</t>
  </si>
  <si>
    <t>16.1.131.6</t>
  </si>
  <si>
    <t>Coperta antifiamma con apertura a strappo cm 120x180.</t>
  </si>
  <si>
    <t>16.1.131.7</t>
  </si>
  <si>
    <t>Coperta antifiamma con apertura a strappo cm 180x180.</t>
  </si>
  <si>
    <t>16.1.131.8</t>
  </si>
  <si>
    <t>Maschera facciale con filtro per vapori organici e polveri.</t>
  </si>
  <si>
    <t>16.1.131.9</t>
  </si>
  <si>
    <t>Elmetto protettivo VVF per avvicinamento al calore</t>
  </si>
  <si>
    <t>16.1.140.0</t>
  </si>
  <si>
    <t>16.1.140.1</t>
  </si>
  <si>
    <t>Estintore classe 8A - 34BC (Kg 1).</t>
  </si>
  <si>
    <t>16.1.140.2</t>
  </si>
  <si>
    <t>Estintore classe 13A - 89BC (Kg 2).</t>
  </si>
  <si>
    <t>16.1.140.3</t>
  </si>
  <si>
    <t>Estintore classe 21A - 144BC (Kg 4).</t>
  </si>
  <si>
    <t>16.1.140.4</t>
  </si>
  <si>
    <t>Estintore classe 34A - 233BC (Kg 6).</t>
  </si>
  <si>
    <t>16.1.140.5</t>
  </si>
  <si>
    <t>Estintore classe 43A - 183BC (Kg 9).</t>
  </si>
  <si>
    <t>16.1.140.6</t>
  </si>
  <si>
    <t>Estintore classe 55A - 233BC (Kg 12).</t>
  </si>
  <si>
    <t>16.1.150.0</t>
  </si>
  <si>
    <t>16.1.150.1</t>
  </si>
  <si>
    <t>Estintore classe 34BC (Kg 2) .</t>
  </si>
  <si>
    <t>16.1.150.2</t>
  </si>
  <si>
    <t>Estintore classe 89BC (Kg 5) .</t>
  </si>
  <si>
    <t>16.1.160.0</t>
  </si>
  <si>
    <t>16.1.160.1</t>
  </si>
  <si>
    <t>Estintore a polvere Kg 6.</t>
  </si>
  <si>
    <t>16.1.160.2</t>
  </si>
  <si>
    <t>Estintore a polvere Kg 10.</t>
  </si>
  <si>
    <t>16.1.160.3</t>
  </si>
  <si>
    <t>Estintore a polvere Kg 12.</t>
  </si>
  <si>
    <t>16.1.170.0</t>
  </si>
  <si>
    <t>16.1.170.1</t>
  </si>
  <si>
    <t>Estintore carrellato a polvere da Kg 30 - classe AB1C - pressurizzato.</t>
  </si>
  <si>
    <t>16.1.170.2</t>
  </si>
  <si>
    <t>Estintore carrellato a polvere da Kg 50 - classe AB1C - pressurizzato.</t>
  </si>
  <si>
    <t>16.1.170.3</t>
  </si>
  <si>
    <t>Estintore carrellato a polvere da Kg 100 - classe AB1C - pressurizzato.</t>
  </si>
  <si>
    <t>16.1.170.4</t>
  </si>
  <si>
    <t>Estintore carrellato a CO2 da Kg 20 - classe B8C.</t>
  </si>
  <si>
    <t>16.1.170.5</t>
  </si>
  <si>
    <t>Estintore carrellato a CO2 da Kg 30 - classe B8C.</t>
  </si>
  <si>
    <t>16.1.170.6</t>
  </si>
  <si>
    <t>Estintore carrellato a CO2 da Kg 60.</t>
  </si>
  <si>
    <t>16.1.170.7</t>
  </si>
  <si>
    <t>Estintore a schiuma con CO2 da l 50 classe AB4 - pressurizzato.</t>
  </si>
  <si>
    <t>16.1.171.0</t>
  </si>
  <si>
    <t>16.1.171.1</t>
  </si>
  <si>
    <t>Per estintore da kg 6 a polvere.</t>
  </si>
  <si>
    <t>16.1.171.2</t>
  </si>
  <si>
    <t>Per estintore da kg 9/12 a polvere.</t>
  </si>
  <si>
    <t>16.1.171.3</t>
  </si>
  <si>
    <t>Con portello trasparente, per estintore da kg 6 a polvere.</t>
  </si>
  <si>
    <t>16.1.171.4</t>
  </si>
  <si>
    <t>Con portello trasparente, per estintore da kg 9/12 a polvere.</t>
  </si>
  <si>
    <t>16.1.180.0</t>
  </si>
  <si>
    <t>16.1.180.1</t>
  </si>
  <si>
    <t>Di fumo ottico o a riflessione di luce.</t>
  </si>
  <si>
    <t>16.1.180.2</t>
  </si>
  <si>
    <t>Termovelocimetrico.</t>
  </si>
  <si>
    <t>16.1.180.3</t>
  </si>
  <si>
    <t xml:space="preserve">A temperature fissa. </t>
  </si>
  <si>
    <t>16.1.180.5</t>
  </si>
  <si>
    <t>Di gas catalitico (metano) con grado di protezione IP55.</t>
  </si>
  <si>
    <t>16.1.180.9</t>
  </si>
  <si>
    <t>Incremento per uscita relè.</t>
  </si>
  <si>
    <t>16.1.180.10</t>
  </si>
  <si>
    <t xml:space="preserve">Duale di fumo e di temperature fissa. </t>
  </si>
  <si>
    <t>16.1.180.11</t>
  </si>
  <si>
    <t xml:space="preserve">Termico in custodia ATEX (grado 1-2-3) </t>
  </si>
  <si>
    <t>16.1.181.0</t>
  </si>
  <si>
    <t>16.1.181.1</t>
  </si>
  <si>
    <t>Rilevatore di gas metano, G.P.L. o ossido di carbonio.</t>
  </si>
  <si>
    <t>16.1.181.2</t>
  </si>
  <si>
    <t>Elettrovalvola fino al DN 20.</t>
  </si>
  <si>
    <t>16.1.182</t>
  </si>
  <si>
    <t>16.1.183.0</t>
  </si>
  <si>
    <t>16.1.183.1</t>
  </si>
  <si>
    <t>Rilevatore di gas metano, vapori di benzina, GPL, Propano, Butano</t>
  </si>
  <si>
    <t>16.1.183.2</t>
  </si>
  <si>
    <t>Rilevatore di gas metano, vapori di benzina, GPL, Propano, Butano in custodia ATEX</t>
  </si>
  <si>
    <t>16.1.183.3</t>
  </si>
  <si>
    <t>Rilevatore di gas Pentano e di idrogeno in custodia ATEX</t>
  </si>
  <si>
    <t>16.1.183.4</t>
  </si>
  <si>
    <t>Rilevatore di monossido di carbonio (CO) 0-500 ppm</t>
  </si>
  <si>
    <t>16.1.183.5</t>
  </si>
  <si>
    <t xml:space="preserve">Scheda interfaccia per il collegamento di un rilevatore di gas alla centrale analogica ad indirizzamento. </t>
  </si>
  <si>
    <t>16.1.190.0</t>
  </si>
  <si>
    <t>16.1.190.1</t>
  </si>
  <si>
    <t>Per portata fino a m 70.</t>
  </si>
  <si>
    <t>16.1.190.2</t>
  </si>
  <si>
    <t>Per portata fino a m 100.</t>
  </si>
  <si>
    <t>16.1.191.0</t>
  </si>
  <si>
    <t>16.1.191.1</t>
  </si>
  <si>
    <t>16.1.191.2</t>
  </si>
  <si>
    <t>16.1.200</t>
  </si>
  <si>
    <t>16.1.211</t>
  </si>
  <si>
    <t>16.1.212</t>
  </si>
  <si>
    <t>16.1.216.0</t>
  </si>
  <si>
    <t>16.1.216.1</t>
  </si>
  <si>
    <t>16.1.216.2</t>
  </si>
  <si>
    <t>Pannello antincendio 95 dB</t>
  </si>
  <si>
    <t>16.1.216.3</t>
  </si>
  <si>
    <t>Pannello antincendio autoalimentato a sintesi vocale con messaggio programmabile 85 dB</t>
  </si>
  <si>
    <t>16.1.230.0</t>
  </si>
  <si>
    <t>16.1.230.1</t>
  </si>
  <si>
    <t>Da interno.</t>
  </si>
  <si>
    <t>16.1.230.2</t>
  </si>
  <si>
    <t>In custodia stagna IP55 da esterno.</t>
  </si>
  <si>
    <t>16.1.230.3</t>
  </si>
  <si>
    <t>Analogico ad indirizzamento.</t>
  </si>
  <si>
    <t>16.1.250.0</t>
  </si>
  <si>
    <t>16.1.250.1</t>
  </si>
  <si>
    <t>Corrente fino a 2 A.</t>
  </si>
  <si>
    <t>16.1.250.2</t>
  </si>
  <si>
    <t>Corrente da 2,1 a 5 A.</t>
  </si>
  <si>
    <t>16.1.250.3</t>
  </si>
  <si>
    <t>Corrente da 5,1 a 6,5 A.</t>
  </si>
  <si>
    <t>16.1.260.0</t>
  </si>
  <si>
    <t>16.1.260.1</t>
  </si>
  <si>
    <t>16.1.260.2</t>
  </si>
  <si>
    <t xml:space="preserve">A temperatura fissa. </t>
  </si>
  <si>
    <t>16.1.260.3</t>
  </si>
  <si>
    <t>16.1.260.4</t>
  </si>
  <si>
    <t>16.1.260.5</t>
  </si>
  <si>
    <t>Incremento per isolatore.</t>
  </si>
  <si>
    <t>16.1.260.6</t>
  </si>
  <si>
    <t>16.1.260.7</t>
  </si>
  <si>
    <t xml:space="preserve">Ottico di fumo in custodia ATEX. </t>
  </si>
  <si>
    <t>16.1.270</t>
  </si>
  <si>
    <t>16.1.271.0</t>
  </si>
  <si>
    <t>16.1.271.1</t>
  </si>
  <si>
    <t>Fino a 2 zone.</t>
  </si>
  <si>
    <t>16.1.271.2</t>
  </si>
  <si>
    <t>16.1.271.3</t>
  </si>
  <si>
    <t>Fino a 8 zone.</t>
  </si>
  <si>
    <t>16.1.271.4</t>
  </si>
  <si>
    <t>Scheda per due relé.</t>
  </si>
  <si>
    <t>16.1.271.5</t>
  </si>
  <si>
    <t>Scheda per otto relé.</t>
  </si>
  <si>
    <t>16.1.271.6</t>
  </si>
  <si>
    <t>Scheda gestione per un canale di spegnimento.</t>
  </si>
  <si>
    <t>16.1.272.0</t>
  </si>
  <si>
    <t>16.1.272.1</t>
  </si>
  <si>
    <t>Configurazione base a 12 zone.</t>
  </si>
  <si>
    <t>16.1.272.2</t>
  </si>
  <si>
    <t>Espansione a 24 zone.</t>
  </si>
  <si>
    <t>16.1.272.3</t>
  </si>
  <si>
    <t>Scheda di espansione a 8 relé.</t>
  </si>
  <si>
    <t>16.1.272.4</t>
  </si>
  <si>
    <t>16.1.272.5</t>
  </si>
  <si>
    <t>Scheda gestione per telecontrollo via modem.</t>
  </si>
  <si>
    <t>16.1.281.0</t>
  </si>
  <si>
    <t>16.1.281.1</t>
  </si>
  <si>
    <t>16.1.281.2</t>
  </si>
  <si>
    <t>16.1.281.3</t>
  </si>
  <si>
    <t>16.1.281.4</t>
  </si>
  <si>
    <t>16.1.281.5</t>
  </si>
  <si>
    <t>16.1.281.6</t>
  </si>
  <si>
    <t>16.1.281.7</t>
  </si>
  <si>
    <t>16.1.281.8</t>
  </si>
  <si>
    <t>16.1.281.9</t>
  </si>
  <si>
    <t>16.1.281.10</t>
  </si>
  <si>
    <t>16.1.281.11</t>
  </si>
  <si>
    <t>16.1.281.12</t>
  </si>
  <si>
    <t xml:space="preserve"> Modulo per singola zona convenzionale</t>
  </si>
  <si>
    <t>16.1.290</t>
  </si>
  <si>
    <t>16.1.300.0</t>
  </si>
  <si>
    <t>16.1.300.1</t>
  </si>
  <si>
    <t>Tamponamento per fori del diametro di mm 100.</t>
  </si>
  <si>
    <t>16.1.300.2</t>
  </si>
  <si>
    <t>Tamponamento per fori del diametro di mm 150.</t>
  </si>
  <si>
    <t>16.1.300.3</t>
  </si>
  <si>
    <t>Tamponamento per fori del diametro di mm 200.</t>
  </si>
  <si>
    <t>16.1.300.4</t>
  </si>
  <si>
    <t>Tamponamento per fori del diametro di mm 250.</t>
  </si>
  <si>
    <t>16.1.310.0</t>
  </si>
  <si>
    <t>16.1.310.1</t>
  </si>
  <si>
    <t>Tamponamento per fori da mm 500 x 200 x 100.</t>
  </si>
  <si>
    <t>16.1.310.2</t>
  </si>
  <si>
    <t>Tamponamento per fori da mm 300 x 300 x 100.</t>
  </si>
  <si>
    <t>16.1.310.3</t>
  </si>
  <si>
    <t>Tamponamento per fori da mm 100 x 400 x 100.</t>
  </si>
  <si>
    <t>16.1.310.4</t>
  </si>
  <si>
    <t>Tamponamento per fori da mm 200 x 400 x 100.</t>
  </si>
  <si>
    <t>16.1.310.5</t>
  </si>
  <si>
    <t>Tamponamento per fori da mm 300 x 400 x 100.</t>
  </si>
  <si>
    <t>16.1.310.6</t>
  </si>
  <si>
    <t>Tamponamento per fori da mm 700 x 400 x 100.</t>
  </si>
  <si>
    <t>16.1.310.7</t>
  </si>
  <si>
    <t>Tamponamento per fori da mm 900 x 400 x 100.</t>
  </si>
  <si>
    <t>16.1.310.8</t>
  </si>
  <si>
    <t>Tamponamento per fori da mm 1000 x 400 x 100.</t>
  </si>
  <si>
    <t>16.1.310.9</t>
  </si>
  <si>
    <t>Tamponamento per fori da mm 400 x 500 x 100.</t>
  </si>
  <si>
    <t>16.1.310.10</t>
  </si>
  <si>
    <t>Tamponamento per fori da mm 1000 x 500 x 100.</t>
  </si>
  <si>
    <t>16.1.320</t>
  </si>
  <si>
    <t>cmq</t>
  </si>
  <si>
    <t>16.1.330.0</t>
  </si>
  <si>
    <t>16.1.330.1</t>
  </si>
  <si>
    <t>Per fori del diametro di mm 30.</t>
  </si>
  <si>
    <t>16.1.330.2</t>
  </si>
  <si>
    <t>Per fori del diametro di mm 40.</t>
  </si>
  <si>
    <t>16.1.340.0</t>
  </si>
  <si>
    <t>16.1.340.1</t>
  </si>
  <si>
    <t>Diametro mm 50 REI 120.</t>
  </si>
  <si>
    <t>16.1.340.2</t>
  </si>
  <si>
    <t>Diametro mm 75 REI 120.</t>
  </si>
  <si>
    <t>16.1.340.3</t>
  </si>
  <si>
    <t>Diametro mm 110 REI 120.</t>
  </si>
  <si>
    <t>16.1.340.4</t>
  </si>
  <si>
    <t>Diametro mm 125 REI 120.</t>
  </si>
  <si>
    <t>16.1.340.5</t>
  </si>
  <si>
    <t>Diametro mm 160 REI 120.</t>
  </si>
  <si>
    <t>16.1.340.6</t>
  </si>
  <si>
    <t>Diametro mm 200 REI 120.</t>
  </si>
  <si>
    <t>16.1.340.7</t>
  </si>
  <si>
    <t>Diametro mm 250 REI 120.</t>
  </si>
  <si>
    <t>16.1.340.8</t>
  </si>
  <si>
    <t>Diametro mm 315 REI 120.</t>
  </si>
  <si>
    <t>16.1.340.9</t>
  </si>
  <si>
    <t>Diametro mm 50 REI 180.</t>
  </si>
  <si>
    <t>16.1.340.10</t>
  </si>
  <si>
    <t>Diametro mm 75 REI 180.</t>
  </si>
  <si>
    <t>16.1.340.11</t>
  </si>
  <si>
    <t>Diametro mm 110 REI 180.</t>
  </si>
  <si>
    <t>16.1.340.12</t>
  </si>
  <si>
    <t>Diametro mm 125 REI 180.</t>
  </si>
  <si>
    <t>16.1.340.13</t>
  </si>
  <si>
    <t>Diametro mm 160 REI 180.</t>
  </si>
  <si>
    <t>16.1.340.14</t>
  </si>
  <si>
    <t>Diametro mm 200 REI 180.</t>
  </si>
  <si>
    <t>16.1.340.15</t>
  </si>
  <si>
    <t>Diametro mm 250 REI 180.</t>
  </si>
  <si>
    <t>16.1.340.16</t>
  </si>
  <si>
    <t>Diametro mm 315 REI 180.</t>
  </si>
  <si>
    <t>16.1.350.0</t>
  </si>
  <si>
    <t>16.1.350.1</t>
  </si>
  <si>
    <t>Cartello LxH = mm 100x100 - d = m 4.</t>
  </si>
  <si>
    <t>16.1.350.2</t>
  </si>
  <si>
    <t>Cartello LxH = mm 250x250 - d = m 10.</t>
  </si>
  <si>
    <t>16.1.350.3</t>
  </si>
  <si>
    <t>Cartello LxH = mm 370x370 - d = m 16.</t>
  </si>
  <si>
    <t>16.1.355.0</t>
  </si>
  <si>
    <t>16.1.355.1</t>
  </si>
  <si>
    <t>Cartello LxH = mm 350x125 - d = m 4.</t>
  </si>
  <si>
    <t>16.1.355.2</t>
  </si>
  <si>
    <t>Cartello LxH = mm 330x500 - d = m 10.</t>
  </si>
  <si>
    <t>16.1.355.3</t>
  </si>
  <si>
    <t>Cartello LxH = mm 500x700 - d = m 16.</t>
  </si>
  <si>
    <t>16.1.360.0</t>
  </si>
  <si>
    <t>16.1.360.1</t>
  </si>
  <si>
    <t>Etichetta LxH = mm 60x20.</t>
  </si>
  <si>
    <t>16.1.360.2</t>
  </si>
  <si>
    <t>Etichetta LxH = mm 100x30.</t>
  </si>
  <si>
    <t>16.1.360.3</t>
  </si>
  <si>
    <t>Etichetta LxH = mm 250x175.</t>
  </si>
  <si>
    <t>16.1.370.0</t>
  </si>
  <si>
    <t>16.1.370.1</t>
  </si>
  <si>
    <t>Stazione di controllo a secco.</t>
  </si>
  <si>
    <t>16.1.370.2</t>
  </si>
  <si>
    <t>Stazione di controllo a umido.</t>
  </si>
  <si>
    <t>16.1.370.3</t>
  </si>
  <si>
    <t>Area protetta con densità di scarico fino a l/mq/min 3,0.</t>
  </si>
  <si>
    <t>16.1.370.4</t>
  </si>
  <si>
    <t>Area protetta con densità di scarico da l/mq/min 3,0 a 6,0.</t>
  </si>
  <si>
    <t>16.1.370.5</t>
  </si>
  <si>
    <t>Area protetta con densità di scarico da l/mq/min 6,0 a 8,0.</t>
  </si>
  <si>
    <t>16.1.370.6</t>
  </si>
  <si>
    <t>Area protetta con densità di scarico da l/mq/min 8,0 a 11,0.</t>
  </si>
  <si>
    <t>16.1.370.7</t>
  </si>
  <si>
    <t>Area protetta con densità di scarico da l/mq/min 11,0 a 13,0.</t>
  </si>
  <si>
    <t>16.1.380</t>
  </si>
  <si>
    <t>16.1.390</t>
  </si>
  <si>
    <t>16.1.400.0</t>
  </si>
  <si>
    <t>16.1.400.1</t>
  </si>
  <si>
    <t>Gruppo con Q = 12/18 mc/h - H = 4,6/4,3 bar - P = 4,0 + 0,75 kW.</t>
  </si>
  <si>
    <t>16.1.400.2</t>
  </si>
  <si>
    <t>Gruppo con Q = 12/18 mc/h - H = 7,7/7,3 bar - P = 11,0 + 1,1 kW.</t>
  </si>
  <si>
    <t>16.1.400.3</t>
  </si>
  <si>
    <t>Gruppo con Q = 24/30 mc/h - H = 5,0/4,7 bar - P = 7,5 + 1,1 kW.</t>
  </si>
  <si>
    <t>16.1.400.4</t>
  </si>
  <si>
    <t>Gruppo con Q = 24/30 mc/h - H = 7,6/7,2 bar - P = 15,0 + 1,1 kW.</t>
  </si>
  <si>
    <t>16.1.400.5</t>
  </si>
  <si>
    <t>Gruppo con Q = 33/48 mc/h - H = 5,3/4,9 bar - P = 11,0 + 1,1 kW.</t>
  </si>
  <si>
    <t>16.1.400.6</t>
  </si>
  <si>
    <t>Gruppo con Q = 33/48 mc/h - H = 8,3/7,6 bar - P = 18,5 + 2,2 kW.</t>
  </si>
  <si>
    <t>16.1.400.7</t>
  </si>
  <si>
    <t>Gruppo con Q = 72/96 mc/h - H = 5,1/4,3 bar - P = 18,5 + 1,1 kW.</t>
  </si>
  <si>
    <t>16.1.400.8</t>
  </si>
  <si>
    <t>Gruppo con Q = 72/96 mc/h - H = 7,7/6,9 bar - P = 30 + 2,2 kW.</t>
  </si>
  <si>
    <t>16.1.400.9</t>
  </si>
  <si>
    <t>Gruppo con Q = 120/180 mc/h - H = 5,4/4,5 bar - P = 37 + 3,0 kW.</t>
  </si>
  <si>
    <t>16.1.400.10</t>
  </si>
  <si>
    <t>Gruppo con Q = 120/180 mc/h - H = 8,3/7,0 bar - P = 37 + 3,0 kW.</t>
  </si>
  <si>
    <t>16.1.410.0</t>
  </si>
  <si>
    <t>16.1.410.1</t>
  </si>
  <si>
    <t>16.1.410.2</t>
  </si>
  <si>
    <t>16.1.410.3</t>
  </si>
  <si>
    <t>16.1.410.4</t>
  </si>
  <si>
    <t>16.1.410.5</t>
  </si>
  <si>
    <t>16.1.410.6</t>
  </si>
  <si>
    <t>16.1.410.7</t>
  </si>
  <si>
    <t>16.1.410.8</t>
  </si>
  <si>
    <t>16.1.410.9</t>
  </si>
  <si>
    <t>16.1.410.10</t>
  </si>
  <si>
    <t>16.2.10.0</t>
  </si>
  <si>
    <t>16.2.10.1</t>
  </si>
  <si>
    <t>REI 60 L x H = 800 x 2150.</t>
  </si>
  <si>
    <t>16.2.10.2</t>
  </si>
  <si>
    <t>REI 60 L x H = 900 x 2150.</t>
  </si>
  <si>
    <t>16.2.10.3</t>
  </si>
  <si>
    <t>REI 60 L x H = 1000 x 2150.</t>
  </si>
  <si>
    <t>16.2.10.4</t>
  </si>
  <si>
    <t>REI 60 L x H = 1250 x 2150.</t>
  </si>
  <si>
    <t>16.2.10.5</t>
  </si>
  <si>
    <t>REI 60 L x H = 1350 x 2150.</t>
  </si>
  <si>
    <t>16.2.10.6</t>
  </si>
  <si>
    <t>REI 120 L x H = 800 x 2150.</t>
  </si>
  <si>
    <t>16.2.10.7</t>
  </si>
  <si>
    <t>REI 120 L x H = 900 x 2150.</t>
  </si>
  <si>
    <t>16.2.10.8</t>
  </si>
  <si>
    <t>REI 120 L x H = 1000 x 2150.</t>
  </si>
  <si>
    <t>16.2.10.9</t>
  </si>
  <si>
    <t>REI 120 L x H = 1250 x 2150.</t>
  </si>
  <si>
    <t>16.2.10.10</t>
  </si>
  <si>
    <t>REI 120 L x H = 1350 x 2150.</t>
  </si>
  <si>
    <t>16.2.15.0</t>
  </si>
  <si>
    <t>16.2.15.1</t>
  </si>
  <si>
    <t>REI 30 L x H = 800 x 2150.</t>
  </si>
  <si>
    <t>16.2.15.2</t>
  </si>
  <si>
    <t>REI 30 L x H = 900 x 2150.</t>
  </si>
  <si>
    <t>16.2.15.3</t>
  </si>
  <si>
    <t>16.2.15.4</t>
  </si>
  <si>
    <t>16.2.15.5</t>
  </si>
  <si>
    <t>16.2.15.6</t>
  </si>
  <si>
    <t>16.2.20.0</t>
  </si>
  <si>
    <t>16.2.20.1</t>
  </si>
  <si>
    <t>Quota fissa per ciascuna porta REI 60.</t>
  </si>
  <si>
    <t>16.2.20.2</t>
  </si>
  <si>
    <t>Quota aggiuntiva per porte REI 60.</t>
  </si>
  <si>
    <t>16.2.20.3</t>
  </si>
  <si>
    <t>Quota fissa per ciascuna porta REI 120.</t>
  </si>
  <si>
    <t>16.2.20.4</t>
  </si>
  <si>
    <t>Quota aggiuntiva per porte REI 120..</t>
  </si>
  <si>
    <t>16.2.30.0</t>
  </si>
  <si>
    <t>16.2.30.1</t>
  </si>
  <si>
    <t>16.2.30.2</t>
  </si>
  <si>
    <t>16.2.30.3</t>
  </si>
  <si>
    <t>16.2.30.4</t>
  </si>
  <si>
    <t>Quota aggiuntiva per porte REI 120.</t>
  </si>
  <si>
    <t>16.2.40.0</t>
  </si>
  <si>
    <t>16.2.40.1</t>
  </si>
  <si>
    <t>16.2.40.2</t>
  </si>
  <si>
    <t>16.2.40.3</t>
  </si>
  <si>
    <t>REI 60 L x H = 1450 x 2150.</t>
  </si>
  <si>
    <t>16.2.40.4</t>
  </si>
  <si>
    <t>REI 60 L x H = 1610 x 2150</t>
  </si>
  <si>
    <t>16.2.40.5</t>
  </si>
  <si>
    <t>REI 60 L x H = 2010 x 2150.</t>
  </si>
  <si>
    <t>16.2.40.6</t>
  </si>
  <si>
    <t>16.2.40.7</t>
  </si>
  <si>
    <t>16.2.40.8</t>
  </si>
  <si>
    <t>REI 120 L x H = 1450 x 2150.</t>
  </si>
  <si>
    <t>16.2.40.9</t>
  </si>
  <si>
    <t>REI 120 L x H = 1610 x 2150.</t>
  </si>
  <si>
    <t>16.2.40.10</t>
  </si>
  <si>
    <t>REI 120 L x H = 2010 x 2150.</t>
  </si>
  <si>
    <t>16.2.45.0</t>
  </si>
  <si>
    <t>16.2.45.1</t>
  </si>
  <si>
    <t>REI 30 L x H = 1300 x 2150.</t>
  </si>
  <si>
    <t>16.2.45.2</t>
  </si>
  <si>
    <t>REI 30 L x H = 1700 x 2150.</t>
  </si>
  <si>
    <t>16.2.45.3</t>
  </si>
  <si>
    <t>REI 30 L x H = 1900 x 2150.</t>
  </si>
  <si>
    <t>16.2.45.4</t>
  </si>
  <si>
    <t>REI 60 L x H = 1300 x 2150.</t>
  </si>
  <si>
    <t>16.2.45.5</t>
  </si>
  <si>
    <t>REI 60 L x H = 1700 x 2150.</t>
  </si>
  <si>
    <t>16.2.45.6</t>
  </si>
  <si>
    <t>REI 60 L x H = 1900 x 2150.</t>
  </si>
  <si>
    <t>16.2.45.7</t>
  </si>
  <si>
    <t>REI 120 L x H = 1300 x 2150.</t>
  </si>
  <si>
    <t>16.2.45.8</t>
  </si>
  <si>
    <t>REI 120 L x H = 1700 x 2150.</t>
  </si>
  <si>
    <t>16.2.45.9</t>
  </si>
  <si>
    <t>REI 120 L x H = 1900 x 2150.</t>
  </si>
  <si>
    <t>16.2.50.0</t>
  </si>
  <si>
    <t>16.2.50.1</t>
  </si>
  <si>
    <t>16.2.50.2</t>
  </si>
  <si>
    <t>16.2.50.3</t>
  </si>
  <si>
    <t>16.2.50.4</t>
  </si>
  <si>
    <t>16.2.60.0</t>
  </si>
  <si>
    <t>16.2.60.1</t>
  </si>
  <si>
    <t>16.2.60.2</t>
  </si>
  <si>
    <t>16.2.60.3</t>
  </si>
  <si>
    <t>16.2.60.4</t>
  </si>
  <si>
    <t>16.2.64</t>
  </si>
  <si>
    <t>16.2.65.0</t>
  </si>
  <si>
    <t>16.2.65.1</t>
  </si>
  <si>
    <t>16.2.65.2</t>
  </si>
  <si>
    <t>Quota aggiuntiva per porta REI 120.</t>
  </si>
  <si>
    <t>16.2.66</t>
  </si>
  <si>
    <t>16.2.67.0</t>
  </si>
  <si>
    <t>16.2.67.1</t>
  </si>
  <si>
    <t>16.2.67.2</t>
  </si>
  <si>
    <t>16.2.68.0</t>
  </si>
  <si>
    <t>16.2.68.1</t>
  </si>
  <si>
    <t>Porta saliscendi REI 120 con superficie max 1,00 mq.</t>
  </si>
  <si>
    <t>16.2.68.2</t>
  </si>
  <si>
    <t>Porta saliscendi REI 120 con superficie da 1,01 mq a 2,00 mq.</t>
  </si>
  <si>
    <t>16.2.68.3</t>
  </si>
  <si>
    <t>Porta saliscendi REI 120 con superficie da 2,01 mq a 3,15 mq.</t>
  </si>
  <si>
    <t>16.2.70.0</t>
  </si>
  <si>
    <t>16.2.70.1</t>
  </si>
  <si>
    <t>Serratura con cilindro Yale.</t>
  </si>
  <si>
    <t>16.2.70.2</t>
  </si>
  <si>
    <t>Serratura di sicurezza a doppia mappa.</t>
  </si>
  <si>
    <t>16.2.70.3</t>
  </si>
  <si>
    <t>Maniglione antipanico tipo a leva.</t>
  </si>
  <si>
    <t>16.2.70.4</t>
  </si>
  <si>
    <t>Maniglione antipanico tipo Push.</t>
  </si>
  <si>
    <t>16.2.70.5</t>
  </si>
  <si>
    <t>Chiudi porta aereo idraulico.</t>
  </si>
  <si>
    <t>16.2.70.6</t>
  </si>
  <si>
    <t>Elettromagnete con fissaggio a parete e pulsante di sblocco manuale.</t>
  </si>
  <si>
    <t>16.2.70.7</t>
  </si>
  <si>
    <t>Elettromagnete con fissaggio a pavimento e pulsante di sblocco manuale.</t>
  </si>
  <si>
    <t>16.2.70.8</t>
  </si>
  <si>
    <t>Oblò rotondo REI 60 diametro mm 300.</t>
  </si>
  <si>
    <t>16.2.70.9</t>
  </si>
  <si>
    <t>Oblò rotondo REI 60 diametro mm 500.</t>
  </si>
  <si>
    <t>16.2.70.10</t>
  </si>
  <si>
    <t>Oblò rotondo REI 120 diametro mm 300.</t>
  </si>
  <si>
    <t>16.2.70.11</t>
  </si>
  <si>
    <t>Oblò rotondo REI 120 diametro mm 500.</t>
  </si>
  <si>
    <t>16.2.70.12</t>
  </si>
  <si>
    <t>Oblò rettangolare REI 60 L x H mm 300 x mm 400.</t>
  </si>
  <si>
    <t>16.2.70.13</t>
  </si>
  <si>
    <t>Oblò rettangolare REI 60 L x H mm 500 x mm 750.</t>
  </si>
  <si>
    <t>16.2.70.14</t>
  </si>
  <si>
    <t>Oblò rettangolare REI 120 L x H mm 300 x mm 400.</t>
  </si>
  <si>
    <t>16.2.70.15</t>
  </si>
  <si>
    <t>Oblò rettangolare REI 120 L x H mm 500 x mm 750.</t>
  </si>
  <si>
    <t>16.2.80.0</t>
  </si>
  <si>
    <t>16.2.80.1</t>
  </si>
  <si>
    <t>Rilevatore di fumo/temperatura principale.</t>
  </si>
  <si>
    <t>16.2.80.2</t>
  </si>
  <si>
    <t>Rilevatore di fumo/temperatura secondario.</t>
  </si>
  <si>
    <t>16.2.80.3</t>
  </si>
  <si>
    <t>Pulsante di emergenza a fungo.</t>
  </si>
  <si>
    <t>16.2.90.0</t>
  </si>
  <si>
    <t>16.2.90.1</t>
  </si>
  <si>
    <t>Vetrata RE 30 (telaio a vista).</t>
  </si>
  <si>
    <t>16.2.90.2</t>
  </si>
  <si>
    <t>Vetrata REI 30 (telaio a vista).</t>
  </si>
  <si>
    <t>16.2.90.3</t>
  </si>
  <si>
    <t>Vetrata RE 60 (telaio a vista).</t>
  </si>
  <si>
    <t>16.2.90.4</t>
  </si>
  <si>
    <t>Vetrata REI 60 (telaio a vista).</t>
  </si>
  <si>
    <t>16.2.90.5</t>
  </si>
  <si>
    <t>Vetrata RE 120 (telaio a vista).</t>
  </si>
  <si>
    <t>16.2.90.6</t>
  </si>
  <si>
    <t>Vetrata REI 120 (telaio a vista).</t>
  </si>
  <si>
    <t>16.2.90.7</t>
  </si>
  <si>
    <t>Vetrata RE 30 (telaio a murare).</t>
  </si>
  <si>
    <t>16.2.90.8</t>
  </si>
  <si>
    <t>Vetrata REI 30 (telaio a murare).</t>
  </si>
  <si>
    <t>16.2.90.9</t>
  </si>
  <si>
    <t>Vetrata RE 60 (telaio a murare).</t>
  </si>
  <si>
    <t>16.2.90.10</t>
  </si>
  <si>
    <t>Vetrata REI 60 (telaio a murare).</t>
  </si>
  <si>
    <t>16.2.90.11</t>
  </si>
  <si>
    <t>Vetrata RE 120 (telaio a murare).</t>
  </si>
  <si>
    <t>16.2.90.12</t>
  </si>
  <si>
    <t>Vetrata REI 120 (telaio a murare).</t>
  </si>
  <si>
    <t>16.3.10</t>
  </si>
  <si>
    <t>16.3.20</t>
  </si>
  <si>
    <t>16.3.30</t>
  </si>
  <si>
    <t>16.3.40</t>
  </si>
  <si>
    <t>16.3.50.0</t>
  </si>
  <si>
    <t>16.3.50.1</t>
  </si>
  <si>
    <t>Trattamento intumescente di manufatti in legno e/o derivati per raggiungere la Classe di resistenza al fuoco R 30'.</t>
  </si>
  <si>
    <t>16.3.50.2</t>
  </si>
  <si>
    <t>Trattamento intumescente di manufatti in legno e/o derivati per raggiungere la Classe di resistenza al fuoco R 60’.</t>
  </si>
  <si>
    <t>16.3.50.3</t>
  </si>
  <si>
    <t>Trattamento intumescente di manufatti in legno e/o derivati per raggiungere la Classe di resistenza al fuoco R 90'.</t>
  </si>
  <si>
    <t>16.3.60.0</t>
  </si>
  <si>
    <t>16.3.60.1</t>
  </si>
  <si>
    <t>Trattamento intumescente di manufatti metallici (S/V&lt;150) per raggiungere la Classe di resistenza al fuoco R 30'.</t>
  </si>
  <si>
    <t>16.3.60.2</t>
  </si>
  <si>
    <t>Trattamento intumescente di manufatti metallici (S/V&gt;150) per raggiungere la Classe di resistenza al fuoco R 30'.</t>
  </si>
  <si>
    <t>16.3.60.3</t>
  </si>
  <si>
    <t>Trattamento intumescente di manufatti metallici (S/V&lt;150) per raggiungere la Classe di resistenza al fuoco R 60'.</t>
  </si>
  <si>
    <t>16.3.60.4</t>
  </si>
  <si>
    <t>Trattamento intumescente di manufatti metallici (S/V&gt;150) per raggiungere la Classe di resistenza al fuoco R 60'.</t>
  </si>
  <si>
    <t>16.3.60.5</t>
  </si>
  <si>
    <t>Trattamento intumescente di manufatti metallici (S/V&lt;150) per raggiungere la Classe di resistenza al fuoco R 90'.</t>
  </si>
  <si>
    <t>16.3.80.0</t>
  </si>
  <si>
    <t>16.3.80.1</t>
  </si>
  <si>
    <t>A superficie rustica.</t>
  </si>
  <si>
    <t>16.3.80.2</t>
  </si>
  <si>
    <t>A superficie rasata.</t>
  </si>
  <si>
    <t>16.3.80.3</t>
  </si>
  <si>
    <t>17.1.40</t>
  </si>
  <si>
    <t>Diametro interno mm 200.</t>
  </si>
  <si>
    <t>Diametro interno mm 500.</t>
  </si>
  <si>
    <t>18.2.84.0</t>
  </si>
  <si>
    <t>18.2.84.1</t>
  </si>
  <si>
    <t>18.2.84.5</t>
  </si>
  <si>
    <t>18.4.10.0</t>
  </si>
  <si>
    <t>18.4.10.1</t>
  </si>
  <si>
    <t>Dimensioni interne cm 40x40x40.</t>
  </si>
  <si>
    <t>18.4.30.0</t>
  </si>
  <si>
    <t>18.4.30.1</t>
  </si>
  <si>
    <t>Dimensioni interne cm 40x40 per altezze da cm 10 a cm 40.</t>
  </si>
  <si>
    <t>Dimensioni interne cm 80x80.</t>
  </si>
  <si>
    <t>18.4.50.0</t>
  </si>
  <si>
    <t>18.4.50.5</t>
  </si>
  <si>
    <t>18.4.60.0</t>
  </si>
  <si>
    <t>dm</t>
  </si>
  <si>
    <t>18.4.60.5</t>
  </si>
  <si>
    <t>Delle dimensioni interne di cm 80x80.</t>
  </si>
  <si>
    <t>18.4.180</t>
  </si>
  <si>
    <t>19.2.12</t>
  </si>
  <si>
    <t>19.2.70</t>
  </si>
  <si>
    <t>19.4.20.1</t>
  </si>
  <si>
    <t xml:space="preserve">Per carreggiate. </t>
  </si>
  <si>
    <t>Lato cm 60.</t>
  </si>
  <si>
    <t>Diametro cm 60.</t>
  </si>
  <si>
    <t>19.8.560.0</t>
  </si>
  <si>
    <t>19.8.560.1</t>
  </si>
  <si>
    <t>19.8.900.0</t>
  </si>
  <si>
    <t>19.8.930</t>
  </si>
  <si>
    <t>19.8.940</t>
  </si>
  <si>
    <t>19.8.950</t>
  </si>
  <si>
    <t>20.1.10.0</t>
  </si>
  <si>
    <t>20.1.10.1</t>
  </si>
  <si>
    <t>Stesa e modellazione eseguita a mano.</t>
  </si>
  <si>
    <t>20.1.10.2</t>
  </si>
  <si>
    <t>Stesa e modellazione eseguita con mezzo meccanico.</t>
  </si>
  <si>
    <t>20.1.20.0</t>
  </si>
  <si>
    <t>20.1.20.1</t>
  </si>
  <si>
    <t>Eseguita a mano.</t>
  </si>
  <si>
    <t>20.1.20.2</t>
  </si>
  <si>
    <t>Eseguita con mezzo meccanico.</t>
  </si>
  <si>
    <t>20.1.30.0</t>
  </si>
  <si>
    <t>20.1.30.1</t>
  </si>
  <si>
    <t>Aratura con mezzo meccanico per profondità non inferiore a cm 30.</t>
  </si>
  <si>
    <t>20.1.30.2</t>
  </si>
  <si>
    <t>Vangatura con mezzo meccanico per profondità non inferiore a cm 30.</t>
  </si>
  <si>
    <t>20.1.30.3</t>
  </si>
  <si>
    <t>Vangatura eseguita a mano per profondità non inferiore a cm 30.</t>
  </si>
  <si>
    <t>20.1.30.4</t>
  </si>
  <si>
    <t>Fresatura con mezzo meccanico per profondità non inferiore a cm 20.</t>
  </si>
  <si>
    <t>20.1.30.5</t>
  </si>
  <si>
    <t>Fresatura eseguita a mano per una profondità non inferiore a cm 20.</t>
  </si>
  <si>
    <t>20.1.40.0</t>
  </si>
  <si>
    <t>20.1.40.1</t>
  </si>
  <si>
    <t>Concime naturale, stallatico, atto all'uso.</t>
  </si>
  <si>
    <t>20.1.40.2</t>
  </si>
  <si>
    <t>Concime del tipo chimico, granulare, ternario.</t>
  </si>
  <si>
    <t>20.1.50.0</t>
  </si>
  <si>
    <t>20.1.50.1</t>
  </si>
  <si>
    <t>Con miscuglio di graminacee (Lolium perenne) e di leguminose (Trifolium repens, Trifoglio nano olandese) in ragione di Kg 40 ogni mq 1000.</t>
  </si>
  <si>
    <t>20.1.50.2</t>
  </si>
  <si>
    <t>20.1.60.0</t>
  </si>
  <si>
    <t>20.1.60.1</t>
  </si>
  <si>
    <t>Rosai ed arbusti raggruppati (di piccola forza) con buca da cm 40x40 e di altezza minima cm 20.</t>
  </si>
  <si>
    <t>20.1.60.2</t>
  </si>
  <si>
    <t>Cespugli robusti e conifere nane con buca da cm 40x40 e di altezza minima cm 40.</t>
  </si>
  <si>
    <t>20.1.70.0</t>
  </si>
  <si>
    <t>20.1.70.1</t>
  </si>
  <si>
    <t>A doppia fila di 7 piantine per metro lineare di siepe di cm 80-100 di altezza.</t>
  </si>
  <si>
    <t>20.1.70.2</t>
  </si>
  <si>
    <t>A fila semplice di 3 piantine per metro lineare di siepe di cm 80-100 di altezza.</t>
  </si>
  <si>
    <t>20.1.80.0</t>
  </si>
  <si>
    <t>20.1.80.1</t>
  </si>
  <si>
    <t>Di conifere con altezza inferiore a m 4 e latifoglie con circonferenza di cm 8-10 con buca di cm 40x40 e di altezza minima cm 40.</t>
  </si>
  <si>
    <t>20.1.80.2</t>
  </si>
  <si>
    <t>Di conifere con altezza inferiore a m 4 e latifoglie con circonferenza di cm 11-17 con buca di cm 70x70 e di altezza minima cm 70.</t>
  </si>
  <si>
    <t>20.1.80.3</t>
  </si>
  <si>
    <t>Di conifere con altezza superiore a m 4 e latifoglie con circonferenza di cm 18-20 con buca non inferiore a cm 100x100 e di altezza minima cm 100.</t>
  </si>
  <si>
    <t>20.1.90.0</t>
  </si>
  <si>
    <t>20.1.90.1</t>
  </si>
  <si>
    <t>Palo tutore singolo.</t>
  </si>
  <si>
    <t>20.1.90.2</t>
  </si>
  <si>
    <t>Gruppo di n. 4 pali tutori più 3 picchetti per pianta.</t>
  </si>
  <si>
    <t>20.1.100.0</t>
  </si>
  <si>
    <t>20.1.100.1</t>
  </si>
  <si>
    <t>Di pianta d'alto fusto con circonferenza di cm 40-50.</t>
  </si>
  <si>
    <t>20.1.100.2</t>
  </si>
  <si>
    <t>Di pianta d'alto fusto con circonferenza di cm 60-70.</t>
  </si>
  <si>
    <t>20.1.100.3</t>
  </si>
  <si>
    <t>Di pianta d'alto fusto con circonferenza di cm 71-100.</t>
  </si>
  <si>
    <t>20.1.100.4</t>
  </si>
  <si>
    <t>Di piante d'alto fusto con circonferenza di cm 101-120.</t>
  </si>
  <si>
    <t>20.1.100.5</t>
  </si>
  <si>
    <t>Di cespugli e arbusti raggruppati.</t>
  </si>
  <si>
    <t>20.1.100.6</t>
  </si>
  <si>
    <t>Di cespugli e arbusti robusti.</t>
  </si>
  <si>
    <t>20.1.100.7</t>
  </si>
  <si>
    <t>Di siepi a 5-6 piantine su ogni metro.</t>
  </si>
  <si>
    <t>20.1.110.0</t>
  </si>
  <si>
    <t>20.1.110.1</t>
  </si>
  <si>
    <t>Interventi con tosatrici.</t>
  </si>
  <si>
    <t>20.1.110.2</t>
  </si>
  <si>
    <t>Interventi con falciatrici.</t>
  </si>
  <si>
    <t>20.1.110.3</t>
  </si>
  <si>
    <t>Taglio di erba su terreno con mototosatrici su terreno in scarpata anche in presenza di alberi, arbusti od ostacoli di ogni tipo senza asportazione del materiale di risulta</t>
  </si>
  <si>
    <t>20.1.120</t>
  </si>
  <si>
    <t>20.1.130.0</t>
  </si>
  <si>
    <t>20.1.130.1</t>
  </si>
  <si>
    <t>Con trattore munito di cippatrice da 40-70 HP (per tronchi fino a cm 12 di diametro).</t>
  </si>
  <si>
    <t>20.1.130.2</t>
  </si>
  <si>
    <t>Con trattore munito di cippatrice da 70-100 HP (per tronchi fino a cm 18 di diametro).</t>
  </si>
  <si>
    <t>20.1.130.3</t>
  </si>
  <si>
    <t>Con trattore munito di cippatrice da 101-140 HP (per tronchi fino a cm 25 di diametro).</t>
  </si>
  <si>
    <t>20.1.140</t>
  </si>
  <si>
    <t>20.1.150</t>
  </si>
  <si>
    <t>20.1.160.0</t>
  </si>
  <si>
    <t>20.1.160.1</t>
  </si>
  <si>
    <t>Per piante fino a m 10,00 di altezza da terra.</t>
  </si>
  <si>
    <t>20.1.160.2</t>
  </si>
  <si>
    <t>Per piante da m 10,01 a m 12,00 di altezza da terra.</t>
  </si>
  <si>
    <t>20.1.160.3</t>
  </si>
  <si>
    <t>Per piante da m 12,01 a m 15,00 di altezza da terra.</t>
  </si>
  <si>
    <t>20.1.160.4</t>
  </si>
  <si>
    <t>Per piante da m 15,01 a m 18,00 di altezza da terra.</t>
  </si>
  <si>
    <t>20.1.160.5</t>
  </si>
  <si>
    <t>Per piante da m 18,01 a m 20,00 di altezza da terra.</t>
  </si>
  <si>
    <t>20.1.170</t>
  </si>
  <si>
    <t>20.1.180.0</t>
  </si>
  <si>
    <t>20.1.180.1</t>
  </si>
  <si>
    <t>Altezza fino a cm 100 da terra (per un minimo di 100 piante).</t>
  </si>
  <si>
    <t>20.1.180.2</t>
  </si>
  <si>
    <t>Altezza da cm 100 a cm 200 da terra (per un minimo di 50 piante).</t>
  </si>
  <si>
    <t>20.1.180.3</t>
  </si>
  <si>
    <t>Altezza da cm 200 a cm 300 da terra (per un minimo di 30 piante).</t>
  </si>
  <si>
    <t>20.1.190.0</t>
  </si>
  <si>
    <t>20.1.190.1</t>
  </si>
  <si>
    <t>Altezza fino a m 10,00 da terra (per un minimo di 100 piante).</t>
  </si>
  <si>
    <t>20.1.190.2</t>
  </si>
  <si>
    <t>Altezza da m 10 a m 20 da terra (per un minimo di 70 piante).</t>
  </si>
  <si>
    <t>20.1.190.3</t>
  </si>
  <si>
    <t>Altezza oltre m 20 da terra (per un minimo di 50 piante).</t>
  </si>
  <si>
    <t>20.1.190.4</t>
  </si>
  <si>
    <t>Arbusti altezza sup. a m 2.</t>
  </si>
  <si>
    <t>20.1.190.5</t>
  </si>
  <si>
    <t>Arbusti altezza inf. a m 2.</t>
  </si>
  <si>
    <t>20.1.200</t>
  </si>
  <si>
    <t>20.1.210</t>
  </si>
  <si>
    <t>20.1.220</t>
  </si>
  <si>
    <t>20.1.230</t>
  </si>
  <si>
    <t>20.1.240</t>
  </si>
  <si>
    <t>20.1.250</t>
  </si>
  <si>
    <t>20.1.260.0</t>
  </si>
  <si>
    <t>20.1.260.1</t>
  </si>
  <si>
    <t>Con rete zincata.</t>
  </si>
  <si>
    <t>20.1.260.2</t>
  </si>
  <si>
    <t>con rete plastificata e zincata.</t>
  </si>
  <si>
    <t>20.1.261.0</t>
  </si>
  <si>
    <t>20.1.261.1</t>
  </si>
  <si>
    <t>Irrigatore con gittata da 1,5 a 4,2 m.</t>
  </si>
  <si>
    <t>20.1.261.2</t>
  </si>
  <si>
    <t>Irrigatore con gittata da 3,0 a 10,5 m.</t>
  </si>
  <si>
    <t>20.1.262.0</t>
  </si>
  <si>
    <t>20.1.262.1</t>
  </si>
  <si>
    <t>Irrigatore con gittata da 6,2 a 15,1 m.</t>
  </si>
  <si>
    <t>20.1.262.2</t>
  </si>
  <si>
    <t>Irrigatore con gittata da 14,0 a 19,0 m.</t>
  </si>
  <si>
    <t>20.1.263.0</t>
  </si>
  <si>
    <t>20.1.263.1</t>
  </si>
  <si>
    <t>Tubo diametro 17 mm con gocciolatori ogni 30 cm.</t>
  </si>
  <si>
    <t>20.1.263.2</t>
  </si>
  <si>
    <t>Tubo diametro 17 mm con gocciolatori ogni 40 cm.</t>
  </si>
  <si>
    <t>20.1.263.3</t>
  </si>
  <si>
    <t>Tubo diametro 17 mm con gocciolatori ogni 50 cm.</t>
  </si>
  <si>
    <t>20.1.263.4</t>
  </si>
  <si>
    <t>Tubo diametro 17 mm con gocciolatori ogni 60 cm.</t>
  </si>
  <si>
    <t>20.1.263.5</t>
  </si>
  <si>
    <t>Tubo diametro 20 mm con gocciolatori ogni 30 cm.</t>
  </si>
  <si>
    <t>20.1.264.0</t>
  </si>
  <si>
    <t>20.1.264.1</t>
  </si>
  <si>
    <t>Per singola area verde di nuova costruzione con superficie da 500 a 1.000 mq.</t>
  </si>
  <si>
    <t>20.1.264.2</t>
  </si>
  <si>
    <t>Per singola area verde già esistente con superficie da 500 a 1.000 mq.</t>
  </si>
  <si>
    <t>20.1.264.3</t>
  </si>
  <si>
    <t>Per singola area verde di nuova costruzione con superficie da 1.000 a 5.000 mq.</t>
  </si>
  <si>
    <t>20.1.264.4</t>
  </si>
  <si>
    <t>Per singola area verde già esistente con superficie da 1.000 a 5.000 mq.</t>
  </si>
  <si>
    <t>20.1.264.5</t>
  </si>
  <si>
    <t>Per singola area verde di nuova costruzione con superficie da 5.000 a 10.000 mq.</t>
  </si>
  <si>
    <t>20.1.264.6</t>
  </si>
  <si>
    <t>Per singola area verde già esistente con superficie da 5.000 a 10.000 mq.</t>
  </si>
  <si>
    <t>20.1.264.7</t>
  </si>
  <si>
    <t>Per singola area verde di nuova costruzione con superficie oltre 10.000 mq.</t>
  </si>
  <si>
    <t>20.1.264.8</t>
  </si>
  <si>
    <t>Per singola area verde già esistente con superficie oltre 10.000 mq.</t>
  </si>
  <si>
    <t>20.1.265.0</t>
  </si>
  <si>
    <t>20.1.265.1</t>
  </si>
  <si>
    <t>Pozzetto con diametro coperchio da 16 cm.</t>
  </si>
  <si>
    <t>20.1.265.2</t>
  </si>
  <si>
    <t>Pozzetto con diametro coperchio da 23 cm.</t>
  </si>
  <si>
    <t>20.1.265.3</t>
  </si>
  <si>
    <t>Pozzetto con diametro coperchio da 38 cm.</t>
  </si>
  <si>
    <t>20.1.265.4</t>
  </si>
  <si>
    <t>Pozzetto con diametro coperchio da 50 cm.</t>
  </si>
  <si>
    <t>20.1.266.0</t>
  </si>
  <si>
    <t>20.1.266.1</t>
  </si>
  <si>
    <t>Scavo e rinterro fino alla profondità max di 50 cm.</t>
  </si>
  <si>
    <t>20.1.266.2</t>
  </si>
  <si>
    <t>Scavo e rinterro con ripper vibrante fino alla profondità max di 50 cm.</t>
  </si>
  <si>
    <t>20.1.267.0</t>
  </si>
  <si>
    <t>20.1.267.1</t>
  </si>
  <si>
    <t>Elettrovalvola DN 20.</t>
  </si>
  <si>
    <t>20.1.267.2</t>
  </si>
  <si>
    <t>Elettrovalvola DN 25.</t>
  </si>
  <si>
    <t>20.1.267.3</t>
  </si>
  <si>
    <t>Elettrovalvola DN 32.</t>
  </si>
  <si>
    <t>20.1.267.4</t>
  </si>
  <si>
    <t>Elettrovalvola DN 40.</t>
  </si>
  <si>
    <t>20.1.267.5</t>
  </si>
  <si>
    <t>Elettrovalvola DN 50.</t>
  </si>
  <si>
    <t>20.1.268.0</t>
  </si>
  <si>
    <t>20.1.268.1</t>
  </si>
  <si>
    <t>20.1.268.2</t>
  </si>
  <si>
    <t>20.1.268.3</t>
  </si>
  <si>
    <t>20.1.268.4</t>
  </si>
  <si>
    <t>20.1.268.5</t>
  </si>
  <si>
    <t>20.1.269.0</t>
  </si>
  <si>
    <t>20.1.269.1</t>
  </si>
  <si>
    <t>Sensore pioggia.</t>
  </si>
  <si>
    <t>20.1.269.2</t>
  </si>
  <si>
    <t>Sensore umidità.</t>
  </si>
  <si>
    <t>20.1.269.3</t>
  </si>
  <si>
    <t>Armadio stagno per programmatore, fissaggio a parete.</t>
  </si>
  <si>
    <t>20.1.269.4</t>
  </si>
  <si>
    <t>Armadio stagno per programmatore, con piedistallo.</t>
  </si>
  <si>
    <t>20.1.269.5</t>
  </si>
  <si>
    <t>Cavo elettrico isolato per interramento diretto, 1x1,5 mmq.</t>
  </si>
  <si>
    <t>20.1.269.6</t>
  </si>
  <si>
    <t>Cavo elettrico isolato per interramento diretto, 1x2,5 mmq.</t>
  </si>
  <si>
    <t>20.1.269.7</t>
  </si>
  <si>
    <t>Cavo elettrico isolato per interramento diretto, 4x1,5 mmq.</t>
  </si>
  <si>
    <t>20.1.269.8</t>
  </si>
  <si>
    <t>Cavo elettrico isolato per interramento diretto, 7x1,5 mmq.</t>
  </si>
  <si>
    <t>20.1.269.9</t>
  </si>
  <si>
    <t>Cavo elettrico isolato per interramento diretto, 10x1,5 mmq.</t>
  </si>
  <si>
    <t>20.1.269.10</t>
  </si>
  <si>
    <t>Idratino DN 20 con attacco a baionetta.</t>
  </si>
  <si>
    <t>20.2.10</t>
  </si>
  <si>
    <t>20.2.20</t>
  </si>
  <si>
    <t>20.2.30</t>
  </si>
  <si>
    <t>20.2.40</t>
  </si>
  <si>
    <t>20.2.50</t>
  </si>
  <si>
    <t>20.2.60</t>
  </si>
  <si>
    <t>20.2.70</t>
  </si>
  <si>
    <t>20.2.71</t>
  </si>
  <si>
    <t>20.2.80</t>
  </si>
  <si>
    <t>20.2.90</t>
  </si>
  <si>
    <t>20.2.100</t>
  </si>
  <si>
    <t>20.2.110</t>
  </si>
  <si>
    <t>20.2.120</t>
  </si>
  <si>
    <t>20.2.130</t>
  </si>
  <si>
    <t>20.2.140</t>
  </si>
  <si>
    <t>20.2.150</t>
  </si>
  <si>
    <t>20.2.160</t>
  </si>
  <si>
    <t>20.2.170</t>
  </si>
  <si>
    <t>20.2.180</t>
  </si>
  <si>
    <t>20.2.190</t>
  </si>
  <si>
    <t>20.2.200</t>
  </si>
  <si>
    <t>20.2.210</t>
  </si>
  <si>
    <t>20.2.220</t>
  </si>
  <si>
    <t>20.2.230</t>
  </si>
  <si>
    <t>20.2.240.0</t>
  </si>
  <si>
    <t>20.2.240.1</t>
  </si>
  <si>
    <t>Con manto ad altissima resistenza mm 6</t>
  </si>
  <si>
    <t>20.2.240.2</t>
  </si>
  <si>
    <t>Con manto in polvere di quarzo nazionale mm 3.</t>
  </si>
  <si>
    <t>20.2.250.0</t>
  </si>
  <si>
    <t>20.2.250.1</t>
  </si>
  <si>
    <t>In Faggio.</t>
  </si>
  <si>
    <t>20.2.250.2</t>
  </si>
  <si>
    <t>In Sylvaket.</t>
  </si>
  <si>
    <t>20.2.250.3</t>
  </si>
  <si>
    <t>In Iroko.</t>
  </si>
  <si>
    <t>20.2.250.4</t>
  </si>
  <si>
    <t>In Rovere.</t>
  </si>
  <si>
    <t>20.2.260.0</t>
  </si>
  <si>
    <t>20.2.260.1</t>
  </si>
  <si>
    <t>20.2.260.2</t>
  </si>
  <si>
    <t>20.2.260.3</t>
  </si>
  <si>
    <t>20.2.260.4</t>
  </si>
  <si>
    <t>20.2.270.0</t>
  </si>
  <si>
    <t>20.2.270.1</t>
  </si>
  <si>
    <t>20.2.270.2</t>
  </si>
  <si>
    <t>20.2.270.3</t>
  </si>
  <si>
    <t>20.2.270.4</t>
  </si>
  <si>
    <t>20.2.280</t>
  </si>
  <si>
    <t>20.2.290</t>
  </si>
  <si>
    <t>20.2.300</t>
  </si>
  <si>
    <t>20.2.310</t>
  </si>
  <si>
    <t>20.2.320</t>
  </si>
  <si>
    <t>20.2.330</t>
  </si>
  <si>
    <t>20.2.340</t>
  </si>
  <si>
    <t>20.2.350</t>
  </si>
  <si>
    <t>20.2.360</t>
  </si>
  <si>
    <t>20.2.370</t>
  </si>
  <si>
    <t>20.2.380</t>
  </si>
  <si>
    <t>20.2.390</t>
  </si>
  <si>
    <t>20.2.400</t>
  </si>
  <si>
    <t>20.2.410</t>
  </si>
  <si>
    <t>20.2.420</t>
  </si>
  <si>
    <t>20.2.430</t>
  </si>
  <si>
    <t>20.2.440</t>
  </si>
  <si>
    <t>20.2.450</t>
  </si>
  <si>
    <t>20.2.460</t>
  </si>
  <si>
    <t>20.2.470</t>
  </si>
  <si>
    <t>20.2.480</t>
  </si>
  <si>
    <t>20.2.490</t>
  </si>
  <si>
    <t>20.2.500</t>
  </si>
  <si>
    <t>20.2.510</t>
  </si>
  <si>
    <t>20.2.520</t>
  </si>
  <si>
    <t>20.2.530</t>
  </si>
  <si>
    <t>20.2.540</t>
  </si>
  <si>
    <t>20.2.550</t>
  </si>
  <si>
    <t>20.2.560</t>
  </si>
  <si>
    <t>20.2.570</t>
  </si>
  <si>
    <t>20.2.580</t>
  </si>
  <si>
    <t>20.2.590</t>
  </si>
  <si>
    <t>20.2.600</t>
  </si>
  <si>
    <t>20.2.610</t>
  </si>
  <si>
    <t>20.2.620.0</t>
  </si>
  <si>
    <t>20.2.620.1</t>
  </si>
  <si>
    <t>Gittate da m 3 a 4.</t>
  </si>
  <si>
    <t>20.2.620.2</t>
  </si>
  <si>
    <t>Gittate da m 5.</t>
  </si>
  <si>
    <t>20.2.620.3</t>
  </si>
  <si>
    <t>Gittate da m 7.</t>
  </si>
  <si>
    <t>20.2.620.4</t>
  </si>
  <si>
    <t>Gittate da m 9.</t>
  </si>
  <si>
    <t>20.2.620.5</t>
  </si>
  <si>
    <t>Gittate da m 12.</t>
  </si>
  <si>
    <t>20.2.630</t>
  </si>
  <si>
    <t>20.2.640</t>
  </si>
  <si>
    <t>20.2.650</t>
  </si>
  <si>
    <t>20.2.660</t>
  </si>
  <si>
    <t>20.2.670.0</t>
  </si>
  <si>
    <t>20.2.670.1</t>
  </si>
  <si>
    <t>20.2.670.2</t>
  </si>
  <si>
    <t>20.2.670.3</t>
  </si>
  <si>
    <t>Spessore mm 6.</t>
  </si>
  <si>
    <t>20.2.680</t>
  </si>
  <si>
    <t>20.2.690.0</t>
  </si>
  <si>
    <t>20.2.690.1</t>
  </si>
  <si>
    <t>Spessore mm 4,5.</t>
  </si>
  <si>
    <t>20.2.690.2</t>
  </si>
  <si>
    <t>20.2.690.3</t>
  </si>
  <si>
    <t>Spessore mm 8.</t>
  </si>
  <si>
    <t>21.1.10</t>
  </si>
  <si>
    <t>21.1.20</t>
  </si>
  <si>
    <t>21.1.30</t>
  </si>
  <si>
    <t>21.1.40</t>
  </si>
  <si>
    <t>21.1.50</t>
  </si>
  <si>
    <t>21.1.60</t>
  </si>
  <si>
    <t>21.1.70</t>
  </si>
  <si>
    <t>21.1.80</t>
  </si>
  <si>
    <t>21.1.90</t>
  </si>
  <si>
    <t>21.1.100</t>
  </si>
  <si>
    <t>21.1.110</t>
  </si>
  <si>
    <t>21.1.120</t>
  </si>
  <si>
    <t>21.1.130</t>
  </si>
  <si>
    <t>21.1.140</t>
  </si>
  <si>
    <t>21.1.150</t>
  </si>
  <si>
    <t>21.1.160.0</t>
  </si>
  <si>
    <t>21.1.160.1</t>
  </si>
  <si>
    <t>Martinetto piatto semplice</t>
  </si>
  <si>
    <t>21.1.160.2</t>
  </si>
  <si>
    <t>Martinetto piatto doppio.</t>
  </si>
  <si>
    <t>21.1.170</t>
  </si>
  <si>
    <t>21.2.10.0</t>
  </si>
  <si>
    <t>21.2.10.1</t>
  </si>
  <si>
    <t>21.2.10.2</t>
  </si>
  <si>
    <t>Con 2 martinetti.</t>
  </si>
  <si>
    <t>21.2.10.3</t>
  </si>
  <si>
    <t>Con 3 martinetti.</t>
  </si>
  <si>
    <t>21.2.10.4</t>
  </si>
  <si>
    <t>Con 4 martinetti.</t>
  </si>
  <si>
    <t>21.2.10.5</t>
  </si>
  <si>
    <t>Per ogni martinetto oltre il quarto.</t>
  </si>
  <si>
    <t>21.2.20.0</t>
  </si>
  <si>
    <t>21.2.20.1</t>
  </si>
  <si>
    <t>21.2.20.2</t>
  </si>
  <si>
    <t>21.2.20.3</t>
  </si>
  <si>
    <t>21.2.20.4</t>
  </si>
  <si>
    <t>21.2.20.5</t>
  </si>
  <si>
    <t>21.2.30</t>
  </si>
  <si>
    <t>21.2.40.0</t>
  </si>
  <si>
    <t>21.2.40.1</t>
  </si>
  <si>
    <t>Carico fino a 200 tonnellate.</t>
  </si>
  <si>
    <t>21.2.40.2</t>
  </si>
  <si>
    <t>21.2.40.3</t>
  </si>
  <si>
    <t>Carico da 401 a 600 tonnellate.</t>
  </si>
  <si>
    <t>21.2.40.4</t>
  </si>
  <si>
    <t>Carico da 601 a 1000 tonnellate.</t>
  </si>
  <si>
    <t>21.2.50.0</t>
  </si>
  <si>
    <t>21.2.50.1</t>
  </si>
  <si>
    <t>Carico fino a 30 tonnellate.</t>
  </si>
  <si>
    <t>21.2.50.2</t>
  </si>
  <si>
    <t>Carico da 31 a 50 tonnellate.</t>
  </si>
  <si>
    <t>21.2.50.3</t>
  </si>
  <si>
    <t>Carico da 51 a 100 tonnellate.</t>
  </si>
  <si>
    <t>21.2.50.4</t>
  </si>
  <si>
    <t>Carico da 101 a 150 tonnellate.</t>
  </si>
  <si>
    <t>21.2.50.5</t>
  </si>
  <si>
    <t>Carico da 151 a 200 tonnellate.</t>
  </si>
  <si>
    <t>21.2.50.6</t>
  </si>
  <si>
    <t>Carico da 201 a 300 tonnellate.</t>
  </si>
  <si>
    <t>21.2.50.7</t>
  </si>
  <si>
    <t>Carico da 301 a 400 tonnellate.</t>
  </si>
  <si>
    <t>21.2.50.8</t>
  </si>
  <si>
    <t>Carico da 401 a 500 tonnellate.</t>
  </si>
  <si>
    <t>21.2.50.9</t>
  </si>
  <si>
    <t>Carico da 501 a 750 tonnellate.</t>
  </si>
  <si>
    <t>21.2.50.10</t>
  </si>
  <si>
    <t>Carico da 751 a 1000 tonnellate.</t>
  </si>
  <si>
    <t>21.2.60</t>
  </si>
  <si>
    <t>Kg</t>
  </si>
  <si>
    <t>21.3.10</t>
  </si>
  <si>
    <t>21.3.20</t>
  </si>
  <si>
    <t>21.3.30</t>
  </si>
  <si>
    <t>21.3.40</t>
  </si>
  <si>
    <t>21.3.50</t>
  </si>
  <si>
    <t>21.4.10</t>
  </si>
  <si>
    <t>21.4.20</t>
  </si>
  <si>
    <t>21.4.30</t>
  </si>
  <si>
    <t>21.4.40</t>
  </si>
  <si>
    <t>21.5.10</t>
  </si>
  <si>
    <t>21.5.20</t>
  </si>
  <si>
    <t>21.5.30</t>
  </si>
  <si>
    <t>21.5.40</t>
  </si>
  <si>
    <t>21.5.50</t>
  </si>
  <si>
    <t>21.5.60</t>
  </si>
  <si>
    <t>21.6.10</t>
  </si>
  <si>
    <t>21.6.20</t>
  </si>
  <si>
    <t>21.6.30</t>
  </si>
  <si>
    <t>21.6.40</t>
  </si>
  <si>
    <t>21.6.50</t>
  </si>
  <si>
    <t>21.6.60</t>
  </si>
  <si>
    <t>21.6.70</t>
  </si>
  <si>
    <t>21.6.80</t>
  </si>
  <si>
    <t>21.6.90</t>
  </si>
  <si>
    <t>21.6.100</t>
  </si>
  <si>
    <t>21.6.110</t>
  </si>
  <si>
    <t>21.6.120</t>
  </si>
  <si>
    <t>21.6.130</t>
  </si>
  <si>
    <t>21.6.140</t>
  </si>
  <si>
    <t>21.6.150</t>
  </si>
  <si>
    <t>21.6.160</t>
  </si>
  <si>
    <t>21.6.170</t>
  </si>
  <si>
    <t>21.6.180</t>
  </si>
  <si>
    <t>21.6.190</t>
  </si>
  <si>
    <t>21.6.200</t>
  </si>
  <si>
    <t>21.6.210</t>
  </si>
  <si>
    <t>21.6.220</t>
  </si>
  <si>
    <t>21.6.230</t>
  </si>
  <si>
    <t>21.7.10</t>
  </si>
  <si>
    <t>21.7.20.0</t>
  </si>
  <si>
    <t>21.7.20.1</t>
  </si>
  <si>
    <t>Analisi granulometrica eseguita per via secca</t>
  </si>
  <si>
    <t>21.7.20.2</t>
  </si>
  <si>
    <t>Analisi granulometrica eseguita per via umida</t>
  </si>
  <si>
    <t>21.7.20.3</t>
  </si>
  <si>
    <t>Analisi granulometrica con determinazione di modulo di finezza</t>
  </si>
  <si>
    <t>21.7.30</t>
  </si>
  <si>
    <t>21.7.40</t>
  </si>
  <si>
    <t>21.7.50</t>
  </si>
  <si>
    <t>21.7.60</t>
  </si>
  <si>
    <t>21.7.70</t>
  </si>
  <si>
    <t>21.7.80</t>
  </si>
  <si>
    <t>21.7.90</t>
  </si>
  <si>
    <t>21.8.10</t>
  </si>
  <si>
    <t>21.8.20</t>
  </si>
  <si>
    <t>21.8.30</t>
  </si>
  <si>
    <t>21.9.10</t>
  </si>
  <si>
    <t>21.9.20</t>
  </si>
  <si>
    <t>21.9.30.0</t>
  </si>
  <si>
    <t>21.9.30.1</t>
  </si>
  <si>
    <t>Per terreni aventi permeabilità K &gt; 10E-5 cm/sec.</t>
  </si>
  <si>
    <t>21.9.30.2</t>
  </si>
  <si>
    <t>Per terreni aventi permeabilità K &lt; 10E-5 cm/sec.</t>
  </si>
  <si>
    <t>21.9.40</t>
  </si>
  <si>
    <t>21.9.50</t>
  </si>
  <si>
    <t>21.9.60</t>
  </si>
  <si>
    <t>21.9.70</t>
  </si>
  <si>
    <t>21.10.10.0</t>
  </si>
  <si>
    <t>21.10.10.1</t>
  </si>
  <si>
    <t>Senza saturazione preliminare, per tre provini.</t>
  </si>
  <si>
    <t>21.10.10.2</t>
  </si>
  <si>
    <t>Con saturazione preliminare per mezzo di "back pressure", per tre provini, senza misura della pressione nei pori.</t>
  </si>
  <si>
    <t>21.10.10.3</t>
  </si>
  <si>
    <t>Con saturazione preliminare per mezzo di "back pressure", per tre provini, con misura della pressione nei pori.</t>
  </si>
  <si>
    <t>21.10.20</t>
  </si>
  <si>
    <t>21.10.30.0</t>
  </si>
  <si>
    <t>21.10.30.1</t>
  </si>
  <si>
    <t>Senza saturazione preliminare per mezzo di "back pressure" per tre provini.</t>
  </si>
  <si>
    <t>21.10.30.2</t>
  </si>
  <si>
    <t>Con saturazione preliminare per mezzo di "back pressure" per tre provini.</t>
  </si>
  <si>
    <t>21.11.10</t>
  </si>
  <si>
    <t>21.11.20</t>
  </si>
  <si>
    <t>21.11.30</t>
  </si>
  <si>
    <t>21.11.40.0</t>
  </si>
  <si>
    <t>21.11.40.1</t>
  </si>
  <si>
    <t>Per ogni prova con almeno n. 6 rotture dopo la prima.</t>
  </si>
  <si>
    <t>21.11.40.2</t>
  </si>
  <si>
    <t>In successione alla prova di taglio, con almeno n. 6 rotture dopo la prima.</t>
  </si>
  <si>
    <t>21.11.50</t>
  </si>
  <si>
    <t>21.11.60</t>
  </si>
  <si>
    <t>21.11.70</t>
  </si>
  <si>
    <t>21.12.10</t>
  </si>
  <si>
    <t>21.12.20</t>
  </si>
  <si>
    <t>21.12.30</t>
  </si>
  <si>
    <t>21.12.40</t>
  </si>
  <si>
    <t>21.12.50</t>
  </si>
  <si>
    <t>21.12.60</t>
  </si>
  <si>
    <t>21.12.70</t>
  </si>
  <si>
    <t>21.12.80</t>
  </si>
  <si>
    <t>21.12.90</t>
  </si>
  <si>
    <t>21.12.100</t>
  </si>
  <si>
    <t>21.12.110</t>
  </si>
  <si>
    <t>21.12.120</t>
  </si>
  <si>
    <t>21.12.130</t>
  </si>
  <si>
    <t>21.12.140</t>
  </si>
  <si>
    <t>21.12.150</t>
  </si>
  <si>
    <t>21.12.160</t>
  </si>
  <si>
    <t>21.12.170</t>
  </si>
  <si>
    <t>21.13.10.0</t>
  </si>
  <si>
    <t>21.13.10.1</t>
  </si>
  <si>
    <t>Con fustella da 4".</t>
  </si>
  <si>
    <t>21.13.10.2</t>
  </si>
  <si>
    <t>Con fustella da 6".</t>
  </si>
  <si>
    <t>21.13.20.0</t>
  </si>
  <si>
    <t>21.13.20.1</t>
  </si>
  <si>
    <t>21.13.20.2</t>
  </si>
  <si>
    <t>21.13.30</t>
  </si>
  <si>
    <t>21.13.40</t>
  </si>
  <si>
    <t>21.14.10</t>
  </si>
  <si>
    <t>21.14.20</t>
  </si>
  <si>
    <t>21.14.30</t>
  </si>
  <si>
    <t>21.14.40</t>
  </si>
  <si>
    <t>21.14.50</t>
  </si>
  <si>
    <t>21.14.60</t>
  </si>
  <si>
    <t>21.14.70</t>
  </si>
  <si>
    <t>21.14.80</t>
  </si>
  <si>
    <t>21.14.90</t>
  </si>
  <si>
    <t>21.15.10</t>
  </si>
  <si>
    <t>21.15.20</t>
  </si>
  <si>
    <t>21.15.30</t>
  </si>
  <si>
    <t>21.16.10</t>
  </si>
  <si>
    <t>21.16.20</t>
  </si>
  <si>
    <t>21.16.30</t>
  </si>
  <si>
    <t>21.16.40</t>
  </si>
  <si>
    <t>21.16.50</t>
  </si>
  <si>
    <t>21.17.10.0</t>
  </si>
  <si>
    <t>21.17.10.1</t>
  </si>
  <si>
    <t>Liberazione di coppia di provini cubici in calcestruzzo dalle cubettiere in polistirolo per l’esecuzione delle prove. È compreso lo smaltimento del polistirolo.</t>
  </si>
  <si>
    <t>21.17.10.2</t>
  </si>
  <si>
    <t>Spianatura di coppia di provini cubici con rettifica meccanica.</t>
  </si>
  <si>
    <t>21.17.10.3</t>
  </si>
  <si>
    <t>Esecuzione della prova.</t>
  </si>
  <si>
    <t>21.17.20.0</t>
  </si>
  <si>
    <t>21.17.20.1</t>
  </si>
  <si>
    <t>21.17.20.2</t>
  </si>
  <si>
    <t>Cappaggio di coppia di provini cilindrici.</t>
  </si>
  <si>
    <t>21.17.20.3</t>
  </si>
  <si>
    <t>21.17.30.0</t>
  </si>
  <si>
    <t>21.17.30.1</t>
  </si>
  <si>
    <t>Estrazione di carote con carotatrice in laboratorio da piastre appositamente predisposte.</t>
  </si>
  <si>
    <t>21.17.30.2</t>
  </si>
  <si>
    <t>Taglio, spianatura e cappaggio della carota.</t>
  </si>
  <si>
    <t>21.17.30.3</t>
  </si>
  <si>
    <t>21.17.40</t>
  </si>
  <si>
    <t>21.17.50</t>
  </si>
  <si>
    <t>21.17.60</t>
  </si>
  <si>
    <t>21.17.70</t>
  </si>
  <si>
    <t>21.17.80.0</t>
  </si>
  <si>
    <t>21.17.80.1</t>
  </si>
  <si>
    <t>Esecuzione della prova sul primo campione.</t>
  </si>
  <si>
    <t>21.17.80.2</t>
  </si>
  <si>
    <t>Esecuzione della prova su altri campioni dello stesso tipo.</t>
  </si>
  <si>
    <t>21.17.90</t>
  </si>
  <si>
    <t>21.17.100</t>
  </si>
  <si>
    <t>21.17.110</t>
  </si>
  <si>
    <t>21.17.120</t>
  </si>
  <si>
    <t>21.17.130</t>
  </si>
  <si>
    <t>21.18.10</t>
  </si>
  <si>
    <t>21.18.20</t>
  </si>
  <si>
    <t>21.18.30</t>
  </si>
  <si>
    <t>21.19.10.0</t>
  </si>
  <si>
    <t>21.19.10.1</t>
  </si>
  <si>
    <t>Esecuzione prova di trazione e piegamento a 180° o piegamento a 90° e raddrizzamento su terna di provini da c.a..</t>
  </si>
  <si>
    <t>21.19.10.2</t>
  </si>
  <si>
    <t>Misure speciali su provino da c.a o ricavato da reti o tralicci elettrosaldati durante la prova di trazione – Modulo di elasticità normale e diagramma di deformazione. La prova deve essere eseguita secondo le norme UNI 7676-77.</t>
  </si>
  <si>
    <t>21.19.20</t>
  </si>
  <si>
    <t>21.19.30</t>
  </si>
  <si>
    <t>21.19.40</t>
  </si>
  <si>
    <t>21.19.50</t>
  </si>
  <si>
    <t>21.20.10.0</t>
  </si>
  <si>
    <t>21.20.10.1</t>
  </si>
  <si>
    <t>Ricavo e preparazione di provetta normalizzata rettangolare per esecuzione prove di trazione o piegamento. Spessore dell’elemento: s minore mm 15. Dimensioni massime del campione consegnato: lunghezza mm 600, altezza/diametro mm 400. Il ricavo deve essere eseguito in conformità a quanto previsto dalle norme UNI EU 18, UNI 552, EN 10002/1a e UNI 564.</t>
  </si>
  <si>
    <t>21.20.10.2</t>
  </si>
  <si>
    <t>Ricavo e preparazione di provetta normalizzata rettangolare per esecuzione prove di trazione o piegamento. Spessore dell’elemento: s compreso tra mm 15 e mm 25. Dimensioni massime del campione consegnato: lunghezza mm 600, altezza/diametro mm 400. Il ricavo deve essere eseguito in conformità a quanto previsto dalle norme UNI EU 18, UNI 552, EN 10002/1a e UNI 564.</t>
  </si>
  <si>
    <t>21.20.10.3</t>
  </si>
  <si>
    <t>Compenso per ricavo e preparazione di provetta normalizzata rettangolare per esecuzione prove di trazione, piegamento o analisi chimica per campione avente dimensioni massima superiore a: lunghezza mm 600, altezza/diametro mm 400, spessore mm 25. Il ricavo deve essere eseguito in conformità a quanto previsto dalle norme UNI EU 18, UNI 552, EN 10002/1a,UNI EN 10045/1a e UNI 564.</t>
  </si>
  <si>
    <t>21.20.10.4</t>
  </si>
  <si>
    <t>21.20.10.5</t>
  </si>
  <si>
    <t>Misure speciali su provetta di acciaio durante la prova di trazione – Modulo di elasticità normale e diagramma di deformazione. La prova deve essere eseguita secondo le norme UNI 7676-77.</t>
  </si>
  <si>
    <t>21.20.20.0</t>
  </si>
  <si>
    <t>21.20.20.1</t>
  </si>
  <si>
    <t>Ricavo e preparazione di serie di n. 3 provette normalizzate rettangolari per esecuzione prove di resilienza dinamica.Spessore dell’elemento: s maggiore mm 15. Dimensioni massime del campione consegnato: lunghezza mm 600, altezza/diametro mm 400. Il ricavo deve essere eseguito in conformità a quanto previsto dalle norme UNI EN 10045/1a.</t>
  </si>
  <si>
    <t>21.20.20.2</t>
  </si>
  <si>
    <t>Ricavo e preparazione di serie di n. 3 provette normalizzate rettangolari per esecuzione prove di resilienza dinamica.Spessore dell’elemento: s compreso tra mm 15 e mm 25 . Dimensioni massime del campione consegnato: lunghezza mm 600, altezza/diametro mm 400.</t>
  </si>
  <si>
    <t>21.20.20.3</t>
  </si>
  <si>
    <t>Compenso per ricavo e preparazione di serie di n. 3 provette normalizzate rettangolari per esecuzione prove di trazione, piegamento o analisi chimica per campione avente dimensioni massime superiori a: lunghezza mm 600, altezza/diametro mm 400, spessore mm 25. Il ricavo deve essere eseguito in conformità a quanto previsto dalle norme UNI EU 18, UNI 552, EN 10002/1a, UNI EN 10045/1a e UNI 564.</t>
  </si>
  <si>
    <t>21.20.20.4</t>
  </si>
  <si>
    <t>Esecuzione della prova a temperatura ambiente su una serie di n. 3 provette.</t>
  </si>
  <si>
    <t>21.20.20.5</t>
  </si>
  <si>
    <t>Esecuzione della prova a 0°C su una serie di n. 3 provette.</t>
  </si>
  <si>
    <t>21.20.20.6</t>
  </si>
  <si>
    <t>Esecuzione prova a meno 20°C su una serie di n. 3 provette.</t>
  </si>
  <si>
    <t>21.20.30.0</t>
  </si>
  <si>
    <t>21.20.30.1</t>
  </si>
  <si>
    <t>21.20.30.2</t>
  </si>
  <si>
    <t>21.20.30.3</t>
  </si>
  <si>
    <t>Compenso per ricavo e preparazione di provetta normalizzata rettangolare per esecuzione prove di trazione, piegamento o analisi chimica per campione avente dimensioni massime superiori a: lunghezza mm 600, altezza/diametro mm 400, spessore mm 25. Il ricavo deve essere eseguito in conformità a quanto previsto dalle norme UNI EU 18 UNI 552 EN 10002/1a UNI EN 10045/1a UNI 564.</t>
  </si>
  <si>
    <t>21.20.30.4</t>
  </si>
  <si>
    <t>21.20.40.0</t>
  </si>
  <si>
    <t>21.20.40.1</t>
  </si>
  <si>
    <t>Ricavo e preparazione di provetta per esecuzione prove di analisi chimica. Dimensioni massime del campione consegnato: lunghezza, mm 600, altezza/diametro mm 400.</t>
  </si>
  <si>
    <t>21.20.40.2</t>
  </si>
  <si>
    <t>Compenso per ricavo e preparazione di provetta normalizzata rettangolare per esecuzione prove di trazione, piegamento o analisi chimica per campione avente dimensioni massime superiori a: lunghezza mm 600, altezza/diametro mm 400, spessore mm 25. Il ricavo deve essere eseguito in conformità a quanto previsto dalle norme UNI EU 18, UNI 552, EN 10002/1a, UNI EN 10045/1a e UNI 564.</t>
  </si>
  <si>
    <t>21.20.40.3</t>
  </si>
  <si>
    <t>Esecuzione analisi chimica per acciai tipo Fe 360/430 (determinazione C,P,S).</t>
  </si>
  <si>
    <t>21.20.40.4</t>
  </si>
  <si>
    <t>Esecuzione analisi chimica per acciai tipo Fe 510.(determinazione C, P, S, Mn, Si).</t>
  </si>
  <si>
    <t>21.20.50</t>
  </si>
  <si>
    <t>21.20.60</t>
  </si>
  <si>
    <t>21.21.10</t>
  </si>
  <si>
    <t>21.21.20.0</t>
  </si>
  <si>
    <t>21.21.20.1</t>
  </si>
  <si>
    <t>Esecuzione prova su blocchi di larghezza minore di cm 40.</t>
  </si>
  <si>
    <t>21.21.20.2</t>
  </si>
  <si>
    <t>Esecuzione della prova su blocchi di larghezza maggiore di cm 40.</t>
  </si>
  <si>
    <t>21.21.30</t>
  </si>
  <si>
    <t>21.21.40</t>
  </si>
  <si>
    <t>21.21.50.0</t>
  </si>
  <si>
    <t>21.21.50.1</t>
  </si>
  <si>
    <t>Esecuzione della prova su blocchi di larghezza minore di cm 40.</t>
  </si>
  <si>
    <t>21.21.50.2</t>
  </si>
  <si>
    <t>21.21.60</t>
  </si>
  <si>
    <t>21.21.70</t>
  </si>
  <si>
    <t>21.21.80</t>
  </si>
  <si>
    <t>21.22.10</t>
  </si>
  <si>
    <t>21.22.20.0</t>
  </si>
  <si>
    <t>21.22.20.1</t>
  </si>
  <si>
    <t>21.22.20.2</t>
  </si>
  <si>
    <t>21.22.30.0</t>
  </si>
  <si>
    <t>21.22.30.1</t>
  </si>
  <si>
    <t>21.22.30.2</t>
  </si>
  <si>
    <t>Esecuzione prova su blocchi di larghezza maggiore di cm 40.</t>
  </si>
  <si>
    <t>21.22.40</t>
  </si>
  <si>
    <t>21.22.50</t>
  </si>
  <si>
    <t>21.22.60</t>
  </si>
  <si>
    <t>21.23.10</t>
  </si>
  <si>
    <t>21.23.20</t>
  </si>
  <si>
    <t>21.23.30</t>
  </si>
  <si>
    <t>21.23.40</t>
  </si>
  <si>
    <t>21.23.50</t>
  </si>
  <si>
    <t>21.23.60</t>
  </si>
  <si>
    <t>21.23.70</t>
  </si>
  <si>
    <t>21.23.80</t>
  </si>
  <si>
    <t>21.23.90</t>
  </si>
  <si>
    <t>21.23.100</t>
  </si>
  <si>
    <t>21.23.110</t>
  </si>
  <si>
    <t>21.23.120</t>
  </si>
  <si>
    <t>21.23.130</t>
  </si>
  <si>
    <t>21.23.140</t>
  </si>
  <si>
    <t>21.24.10</t>
  </si>
  <si>
    <t>21.24.20</t>
  </si>
  <si>
    <t>21.24.30</t>
  </si>
  <si>
    <t>21.24.40</t>
  </si>
  <si>
    <t>21.24.50</t>
  </si>
  <si>
    <t>21.24.60</t>
  </si>
  <si>
    <t>21.24.70</t>
  </si>
  <si>
    <t>21.24.80</t>
  </si>
  <si>
    <t>21.24.90</t>
  </si>
  <si>
    <t>21.24.100.0</t>
  </si>
  <si>
    <t>21.24.100.1</t>
  </si>
  <si>
    <t>Esecuzione della prova alla prima temperatura, per uno stesso bitume.</t>
  </si>
  <si>
    <t>21.24.100.2</t>
  </si>
  <si>
    <t>Esecuzione della prova per ogni altra temperatura, per uno stesso bitume.</t>
  </si>
  <si>
    <t>21.24.110</t>
  </si>
  <si>
    <t>21.24.120</t>
  </si>
  <si>
    <t>21.24.130</t>
  </si>
  <si>
    <t>21.24.140</t>
  </si>
  <si>
    <t>21.24.150</t>
  </si>
  <si>
    <t>21.24.160</t>
  </si>
  <si>
    <t>21.24.170</t>
  </si>
  <si>
    <t>21.24.180</t>
  </si>
  <si>
    <t>21.24.190</t>
  </si>
  <si>
    <t>21.24.200</t>
  </si>
  <si>
    <t>21.24.210</t>
  </si>
  <si>
    <t>21.24.220</t>
  </si>
  <si>
    <t>21.24.230</t>
  </si>
  <si>
    <t>21.24.240.0</t>
  </si>
  <si>
    <t>21.24.240.1</t>
  </si>
  <si>
    <t>Esecuzione della prima estrazione (distillazione) di un campione.</t>
  </si>
  <si>
    <t>21.24.240.2</t>
  </si>
  <si>
    <t>Esecuzione ulteriori estrazioni (distillazione) di un campione.</t>
  </si>
  <si>
    <t>21.24.250</t>
  </si>
  <si>
    <t>21.24.260</t>
  </si>
  <si>
    <t>21.24.270.0</t>
  </si>
  <si>
    <t>21.24.270.1</t>
  </si>
  <si>
    <t xml:space="preserve">Confezionamento di miscela in laboratorio e preparazione di una serie di n. 2 provini per la determinazione della deformazione (impronta) sotto carico statico. Il confezionamento deve essere eseguito secondo le norme CNR B.U. n. 30. </t>
  </si>
  <si>
    <t>21.24.270.2</t>
  </si>
  <si>
    <t>Preparazione serie di n. 2 provini per determinazione della deformazione (impronta) sotto carico statico. Il confezionamento deve essere eseguito secondo le norme CNR B.U. n. 30.</t>
  </si>
  <si>
    <t>21.24.270.3</t>
  </si>
  <si>
    <t>Preparazione con pasta di gesso (provini spessore minore cm 5) di una serie di n. 2 provini (carote) per la determinazione della deformazione (impronta) sotto carico statico.</t>
  </si>
  <si>
    <t>21.24.270.4</t>
  </si>
  <si>
    <t>Esecuzione della prova in condizioni normali.</t>
  </si>
  <si>
    <t>21.24.270.5</t>
  </si>
  <si>
    <t>Esecuzione della prova in condizioni speciali.</t>
  </si>
  <si>
    <t>21.24.280.0</t>
  </si>
  <si>
    <t>21.24.280.1</t>
  </si>
  <si>
    <t>Confezionamento di miscela in laboratorio per la preparazione di una serie Marshall (4 provini).</t>
  </si>
  <si>
    <t>21.24.280.2</t>
  </si>
  <si>
    <t>Preparazione di una serie di n. 4 provini per eseguire la prova Marshall.</t>
  </si>
  <si>
    <t>21.24.280.3</t>
  </si>
  <si>
    <t>Esecuzione della prova su una serie di n.  4 provini.</t>
  </si>
  <si>
    <t>21.24.280.4</t>
  </si>
  <si>
    <t>Esecuzione della prova su una serie di n. 4 provini con valutazione dell’effetto di immersione in acqua secondo C.N.R. B.U. n.149.</t>
  </si>
  <si>
    <t>21.24.290.0</t>
  </si>
  <si>
    <t>21.24.290.1</t>
  </si>
  <si>
    <t>21.24.290.2</t>
  </si>
  <si>
    <t>Preparazione della serie di n. 4 provini per eseguire la prova Marshall.</t>
  </si>
  <si>
    <t>21.24.290.3</t>
  </si>
  <si>
    <t>Esecuzione della prova su una serie di n. 4 provini.</t>
  </si>
  <si>
    <t>21.24.290.4</t>
  </si>
  <si>
    <t>21.24.300</t>
  </si>
  <si>
    <t>21.24.310.0</t>
  </si>
  <si>
    <t>21.24.310.1</t>
  </si>
  <si>
    <t>21.24.310.2</t>
  </si>
  <si>
    <t>21.24.310.3</t>
  </si>
  <si>
    <t>Esecuzione della prova su una serie di n° 4 provini.</t>
  </si>
  <si>
    <t>21.24.320</t>
  </si>
  <si>
    <t>21.24.330</t>
  </si>
  <si>
    <t>21.24.340</t>
  </si>
  <si>
    <t>21.24.350</t>
  </si>
  <si>
    <t>21.25.10</t>
  </si>
  <si>
    <t>21.25.20</t>
  </si>
  <si>
    <t>21.25.30</t>
  </si>
  <si>
    <t>21.25.40</t>
  </si>
  <si>
    <t>21.26.10.0</t>
  </si>
  <si>
    <t>21.26.10.1</t>
  </si>
  <si>
    <t>Ricavo e preparazione di n. 3 provette in legno per eseguire la prova di compressione.</t>
  </si>
  <si>
    <t>21.26.10.2</t>
  </si>
  <si>
    <t>Determinazione dell’umidità per le prove meccaniche. La prova deve essere eseguita secondo UNI ISO 3130.</t>
  </si>
  <si>
    <t>21.26.10.3</t>
  </si>
  <si>
    <t>Determinazione della massa volumica per le prove fisiche e meccaniche. La prova deve essere eseguita secondo UNI ISO 3131.</t>
  </si>
  <si>
    <t>21.26.10.4</t>
  </si>
  <si>
    <t>21.26.20.0</t>
  </si>
  <si>
    <t>21.26.20.1</t>
  </si>
  <si>
    <t>Ricavo e preparazione n° 3 provette in legno per prova di compressione.</t>
  </si>
  <si>
    <t>21.26.20.2</t>
  </si>
  <si>
    <t>21.26.20.3</t>
  </si>
  <si>
    <t>21.26.20.4</t>
  </si>
  <si>
    <t>21.26.30.0</t>
  </si>
  <si>
    <t>21.26.30.1</t>
  </si>
  <si>
    <t>Ricavo e preparazione di n. 3 provette in legno per eseguire le prove di flessione.</t>
  </si>
  <si>
    <t>21.26.30.2</t>
  </si>
  <si>
    <t>21.26.30.3</t>
  </si>
  <si>
    <t>21.26.30.4</t>
  </si>
  <si>
    <t>Esecuzione della prova di resistenza a flessione statica.</t>
  </si>
  <si>
    <t>21.26.30.5</t>
  </si>
  <si>
    <t>Esecuzione della prova per la determinazione del modulo di elasticità a flessione statica.</t>
  </si>
  <si>
    <t>21.27.10.0</t>
  </si>
  <si>
    <t>21.27.10.1</t>
  </si>
  <si>
    <t xml:space="preserve">Esecuzione di indagini termografiche secondo UNI 9252 e/o UNI 10824-1 su grandi superfici. Per ogni parete analizzata di superficie massima di mq 100. </t>
  </si>
  <si>
    <t>21.27.10.2</t>
  </si>
  <si>
    <t>Esecuzione di indagini termografiche secondo UNI 9252 e/o UNI 10824-1 su particolari. Per particolari di dimensione massima mq 2.</t>
  </si>
  <si>
    <t>21.27.20</t>
  </si>
  <si>
    <t>21.27.30</t>
  </si>
  <si>
    <t>mese</t>
  </si>
  <si>
    <t>S1.3.70.0</t>
  </si>
  <si>
    <t>S1.3.70.1</t>
  </si>
  <si>
    <t>Bagno chimico portatile, per il primo mese o frazione.</t>
  </si>
  <si>
    <t>S1.3.70.2</t>
  </si>
  <si>
    <t>Bagno chimico portatile, per ogni mese in più o frazione.</t>
  </si>
  <si>
    <t>S1.3.90.0</t>
  </si>
  <si>
    <t>S1.3.90.1</t>
  </si>
  <si>
    <t>Box in lamiera, per il primo mese o frazione.</t>
  </si>
  <si>
    <t>S1.3.90.2</t>
  </si>
  <si>
    <t>Box in lamiera, per ogni mese in più o frazione.</t>
  </si>
  <si>
    <t>S1.4.40</t>
  </si>
  <si>
    <t>giorno</t>
  </si>
  <si>
    <t>S4.1.10.0</t>
  </si>
  <si>
    <t>S4.1.10.1</t>
  </si>
  <si>
    <t>In lamiera o alluminio, con lato cm 60,00, oppure cm 90,00, oppure cm 120,00.</t>
  </si>
  <si>
    <t>S4.1.20.0</t>
  </si>
  <si>
    <t>S4.1.20.1</t>
  </si>
  <si>
    <t>Varie raffigurazioni, in PVC rigido, dimensioni cm 50,00 x 70,00.</t>
  </si>
  <si>
    <t>S4.4.10.0</t>
  </si>
  <si>
    <t>S4.4.10.1</t>
  </si>
  <si>
    <t>Per ogni lampada autoalimentata, per il primo mese o frazione.</t>
  </si>
  <si>
    <t>S4.4.10.2</t>
  </si>
  <si>
    <t>Per ogni lampada autoalimentata, per ogni mese in più o frazione.</t>
  </si>
  <si>
    <t>S4.5.10.0</t>
  </si>
  <si>
    <t>S4.5.10.5</t>
  </si>
  <si>
    <t>Da Kg. 6, per il primo mese o frazione.</t>
  </si>
  <si>
    <t>S4.5.10.6</t>
  </si>
  <si>
    <t>Da Kg. 6, per ogni mese in più o frazione.</t>
  </si>
  <si>
    <t>TOTALI</t>
  </si>
  <si>
    <t>CAPITOLO</t>
  </si>
  <si>
    <t>IMPORTO TOTALE</t>
  </si>
  <si>
    <t>IMPORTO MANODOPERA</t>
  </si>
  <si>
    <t>CAPITOLO 1</t>
  </si>
  <si>
    <t>CAPITOLO 2</t>
  </si>
  <si>
    <t>CAPITOLO 3</t>
  </si>
  <si>
    <t>CAPITOLO 4</t>
  </si>
  <si>
    <t>CAPITOLO 5</t>
  </si>
  <si>
    <t>CAPITOLO 6</t>
  </si>
  <si>
    <t>CAPITOLO 7</t>
  </si>
  <si>
    <t>CAPITOLO 8</t>
  </si>
  <si>
    <t>CAPITOLO 9</t>
  </si>
  <si>
    <t>CAPITOLO 10</t>
  </si>
  <si>
    <t>CAPITOLO 11</t>
  </si>
  <si>
    <t>CAPITOLO 12</t>
  </si>
  <si>
    <t>CAPITOLO 13</t>
  </si>
  <si>
    <t>CAPITOLO 14</t>
  </si>
  <si>
    <t>CAPITOLO 15</t>
  </si>
  <si>
    <t>CAPITOLO 16</t>
  </si>
  <si>
    <t>CAPITOLO 17</t>
  </si>
  <si>
    <t>CAPITOLO 18</t>
  </si>
  <si>
    <t>CAPITOLO 19</t>
  </si>
  <si>
    <t>CAPITOLO 20</t>
  </si>
  <si>
    <t>CAPITOLO 21</t>
  </si>
  <si>
    <t>SICUREZZA</t>
  </si>
  <si>
    <t>COSTI DELLA SICUREZZA</t>
  </si>
  <si>
    <t>INCIDENZA DELLA MANODOPERA SULLA SICUREZZA</t>
  </si>
  <si>
    <r>
      <t>T</t>
    </r>
    <r>
      <rPr>
        <b/>
        <sz val="8"/>
        <color theme="1"/>
        <rFont val="Calibri"/>
        <family val="2"/>
        <scheme val="minor"/>
      </rPr>
      <t xml:space="preserve">1% </t>
    </r>
    <r>
      <rPr>
        <b/>
        <sz val="11"/>
        <color theme="1"/>
        <rFont val="Calibri"/>
        <family val="2"/>
        <scheme val="minor"/>
      </rPr>
      <t>- PERCENTUALE DI BASE</t>
    </r>
  </si>
  <si>
    <t>Raggruppamento per categorie (1)</t>
  </si>
  <si>
    <t>Ristrutturazioni</t>
  </si>
  <si>
    <t>Nuove    costruzioni</t>
  </si>
  <si>
    <t>Opere   a   rete</t>
  </si>
  <si>
    <t>Opere   stradali</t>
  </si>
  <si>
    <t>Opere   di   bonifica</t>
  </si>
  <si>
    <t>Opere   tecnologiche</t>
  </si>
  <si>
    <t>Importo Lavori
(€.)</t>
  </si>
  <si>
    <t>0 &lt; IL 150.000</t>
  </si>
  <si>
    <r>
      <t xml:space="preserve">150.000 </t>
    </r>
    <r>
      <rPr>
        <sz val="11"/>
        <color theme="1"/>
        <rFont val="Calibri"/>
        <family val="2"/>
      </rPr>
      <t>≤ IL &lt; 500.000</t>
    </r>
  </si>
  <si>
    <t>500.000 ≤ IL &lt; 1.500.000</t>
  </si>
  <si>
    <t>1.500.000 ≤ IL &lt; 5.000.000</t>
  </si>
  <si>
    <t>IL &gt; 5.000.000</t>
  </si>
  <si>
    <t>(1) Relativamente alla corretta assegnazione della categoria d'opera al giusto raggruppamento si riportano nell'allegato "A" nella "Tabella delle Categorie" sia i riferimenti associati alle categorie EX D.P.R. n. 34/2000 sia di quelle ridefinite ai sensi del D.P.R. n. 207/2010; l'assegnazione del singolo lavoro è fatta sulla base delle categorie di lavori prevalente</t>
  </si>
  <si>
    <r>
      <t>T</t>
    </r>
    <r>
      <rPr>
        <b/>
        <sz val="8"/>
        <color theme="1"/>
        <rFont val="Calibri"/>
        <family val="2"/>
        <scheme val="minor"/>
      </rPr>
      <t xml:space="preserve">2% </t>
    </r>
    <r>
      <rPr>
        <b/>
        <sz val="11"/>
        <color theme="1"/>
        <rFont val="Calibri"/>
        <family val="2"/>
        <scheme val="minor"/>
      </rPr>
      <t>- INCREMENTO PER DIFFICOLTA' OPERATIVE</t>
    </r>
  </si>
  <si>
    <t>Area di 
cantiere
Agevole
Mezzi
Normali</t>
  </si>
  <si>
    <t>Area di 
cantiere
Agevole
Mezzi
piccoli</t>
  </si>
  <si>
    <r>
      <t xml:space="preserve">Percentuale di incremento di difficolta' scelta
</t>
    </r>
    <r>
      <rPr>
        <b/>
        <sz val="8"/>
        <color theme="1"/>
        <rFont val="Calibri"/>
        <family val="2"/>
        <scheme val="minor"/>
      </rPr>
      <t>(inserire nella casella verde la percentuale scelta)</t>
    </r>
  </si>
  <si>
    <t>Opere edili</t>
  </si>
  <si>
    <t>Opere stradali</t>
  </si>
  <si>
    <t>(2) Nel caso di opera a rete considerare la condizione di lavoro peggiore</t>
  </si>
  <si>
    <r>
      <t xml:space="preserve">T </t>
    </r>
    <r>
      <rPr>
        <b/>
        <sz val="8"/>
        <color theme="1"/>
        <rFont val="Calibri"/>
        <family val="2"/>
        <scheme val="minor"/>
      </rPr>
      <t xml:space="preserve">3% </t>
    </r>
    <r>
      <rPr>
        <b/>
        <sz val="11"/>
        <color theme="1"/>
        <rFont val="Calibri"/>
        <family val="2"/>
        <scheme val="minor"/>
      </rPr>
      <t>- INCREMENTO PER LIVELLO DI RISCHIO</t>
    </r>
  </si>
  <si>
    <t>Livello di Rschio (3)</t>
  </si>
  <si>
    <t>Basso</t>
  </si>
  <si>
    <t>Medio</t>
  </si>
  <si>
    <t>Alto</t>
  </si>
  <si>
    <r>
      <t xml:space="preserve">Incremento per livello rischio scelto </t>
    </r>
    <r>
      <rPr>
        <b/>
        <sz val="8"/>
        <color theme="1"/>
        <rFont val="Calibri"/>
        <family val="2"/>
        <scheme val="minor"/>
      </rPr>
      <t xml:space="preserve">
(inserire nella casella verde la percentuale scelta)</t>
    </r>
  </si>
  <si>
    <t>(3) Valutazione del progettista collegata alla analisi e valutazione dei rischi connessi al cantiere in esame</t>
  </si>
  <si>
    <r>
      <t xml:space="preserve">T </t>
    </r>
    <r>
      <rPr>
        <b/>
        <sz val="8"/>
        <color theme="1"/>
        <rFont val="Calibri"/>
        <family val="2"/>
      </rPr>
      <t xml:space="preserve">1% </t>
    </r>
    <r>
      <rPr>
        <b/>
        <sz val="11"/>
        <color theme="1"/>
        <rFont val="Calibri"/>
        <family val="2"/>
      </rPr>
      <t xml:space="preserve">- PERCENTUALE DI BASE (a) - </t>
    </r>
    <r>
      <rPr>
        <b/>
        <sz val="8"/>
        <color theme="1"/>
        <rFont val="Calibri"/>
        <family val="2"/>
      </rPr>
      <t>Inserire la percentuale nella casella a fianco</t>
    </r>
  </si>
  <si>
    <r>
      <t xml:space="preserve">T </t>
    </r>
    <r>
      <rPr>
        <b/>
        <sz val="8"/>
        <color theme="1"/>
        <rFont val="Calibri"/>
        <family val="2"/>
        <scheme val="minor"/>
      </rPr>
      <t xml:space="preserve">4% </t>
    </r>
    <r>
      <rPr>
        <b/>
        <sz val="11"/>
        <color theme="1"/>
        <rFont val="Calibri"/>
        <family val="2"/>
        <scheme val="minor"/>
      </rPr>
      <t>- ALTRI INCREMENTI</t>
    </r>
  </si>
  <si>
    <t>Lavori rimozione amianto o di altre materie pericolose</t>
  </si>
  <si>
    <t>Demolizioni estese &gt; 70% della cubatura preesistente</t>
  </si>
  <si>
    <t>Opere prefabbricate</t>
  </si>
  <si>
    <r>
      <t>Percentuale per altri incrementi scelta</t>
    </r>
    <r>
      <rPr>
        <b/>
        <sz val="8"/>
        <color theme="1"/>
        <rFont val="Calibri"/>
        <family val="2"/>
        <scheme val="minor"/>
      </rPr>
      <t xml:space="preserve">
(inserire nella casella verde la percentuale scelta)</t>
    </r>
  </si>
  <si>
    <t>ONERI DELLA SICUREZZA</t>
  </si>
  <si>
    <t>IL</t>
  </si>
  <si>
    <t>O
Oneri</t>
  </si>
  <si>
    <r>
      <rPr>
        <b/>
        <sz val="11"/>
        <color theme="1"/>
        <rFont val="Calibri"/>
        <family val="2"/>
        <scheme val="minor"/>
      </rPr>
      <t>SG</t>
    </r>
    <r>
      <rPr>
        <b/>
        <sz val="9"/>
        <color theme="1"/>
        <rFont val="Calibri"/>
        <family val="2"/>
        <scheme val="minor"/>
      </rPr>
      <t xml:space="preserve">
Spese generali
(IL/Csg1) x Csg2</t>
    </r>
  </si>
  <si>
    <r>
      <t>T</t>
    </r>
    <r>
      <rPr>
        <b/>
        <sz val="8"/>
        <color theme="1"/>
        <rFont val="Calibri"/>
        <family val="2"/>
        <scheme val="minor"/>
      </rPr>
      <t>1%</t>
    </r>
  </si>
  <si>
    <r>
      <t>P</t>
    </r>
    <r>
      <rPr>
        <b/>
        <sz val="8"/>
        <color theme="1"/>
        <rFont val="Calibri"/>
        <family val="2"/>
        <scheme val="minor"/>
      </rPr>
      <t>sg</t>
    </r>
  </si>
  <si>
    <t>QUADRO ECONOMICO</t>
  </si>
  <si>
    <t>Importo al lordo degli oneri della sicurezza e del costo della manodopera</t>
  </si>
  <si>
    <t>A.2</t>
  </si>
  <si>
    <t>Importo manodopera</t>
  </si>
  <si>
    <t>A.3.1</t>
  </si>
  <si>
    <t>B.1</t>
  </si>
  <si>
    <t>B.2</t>
  </si>
  <si>
    <t>Importo lavori al netto del ribasso B - B.1</t>
  </si>
  <si>
    <t>IMPORTO DEL CONTRATTO 
(B.2 + A.2 + A.3.1 + C)</t>
  </si>
  <si>
    <t>D.1</t>
  </si>
  <si>
    <t>D.2</t>
  </si>
  <si>
    <t>Costo minimo manodopera lavorazioni</t>
  </si>
  <si>
    <t>Costo minimo manodopera sicurezza</t>
  </si>
  <si>
    <t>PERCENTUALE MINIMA DI MANODOPERA PER DURC</t>
  </si>
  <si>
    <t>Importo lavori al lordo degli oneri della sicurezza del costo della manodopera e dei costi della della sicurezza (A + C)</t>
  </si>
  <si>
    <t>A + C</t>
  </si>
  <si>
    <t>Percentuale di manodopera D / (A + C )</t>
  </si>
  <si>
    <t>Tolleranza max ammissibile E x 25%</t>
  </si>
  <si>
    <t>F.1</t>
  </si>
  <si>
    <t>Soglia minima E - F</t>
  </si>
  <si>
    <t>TOLLERANZE AMMISSIBILI SU PERCENTUALE DI MANODOPERA (fase di sperimentazione)</t>
  </si>
  <si>
    <r>
      <t>T</t>
    </r>
    <r>
      <rPr>
        <b/>
        <sz val="9"/>
        <color theme="1"/>
        <rFont val="Calibri"/>
        <family val="2"/>
        <scheme val="minor"/>
      </rPr>
      <t>2%</t>
    </r>
    <r>
      <rPr>
        <b/>
        <sz val="8"/>
        <color theme="1"/>
        <rFont val="Calibri"/>
        <family val="2"/>
        <scheme val="minor"/>
      </rPr>
      <t xml:space="preserve"> </t>
    </r>
    <r>
      <rPr>
        <b/>
        <sz val="11"/>
        <color theme="1"/>
        <rFont val="Calibri"/>
        <family val="2"/>
        <scheme val="minor"/>
      </rPr>
      <t>+ T</t>
    </r>
    <r>
      <rPr>
        <b/>
        <sz val="8"/>
        <color theme="1"/>
        <rFont val="Calibri"/>
        <family val="2"/>
        <scheme val="minor"/>
      </rPr>
      <t>3% +</t>
    </r>
    <r>
      <rPr>
        <b/>
        <sz val="11"/>
        <color theme="1"/>
        <rFont val="Calibri"/>
        <family val="2"/>
        <scheme val="minor"/>
      </rPr>
      <t>T</t>
    </r>
    <r>
      <rPr>
        <b/>
        <sz val="8"/>
        <color theme="1"/>
        <rFont val="Calibri"/>
        <family val="2"/>
        <scheme val="minor"/>
      </rPr>
      <t>4%</t>
    </r>
  </si>
  <si>
    <t>TABELLA 1 OBBLIGATORIA</t>
  </si>
  <si>
    <t>TABELLA 2 OBBLIGATORIA</t>
  </si>
  <si>
    <t>TABELLA 3 OBBLIGATORIA</t>
  </si>
  <si>
    <t>TABELLA 4 FACOLTATIVA A DISCREZIONE DEL PROGETTISTA</t>
  </si>
  <si>
    <t>N.B. nel caso di nessuna scelta nella caselle verde inserire "0"</t>
  </si>
  <si>
    <t xml:space="preserve">Importo degli oneri per la sicurezza </t>
  </si>
  <si>
    <t>Importo lavori al netto di manodopera e oneri per la sicurezza A- (A.2 + A.3.1)</t>
  </si>
  <si>
    <r>
      <rPr>
        <b/>
        <sz val="10"/>
        <color theme="1"/>
        <rFont val="Calibri"/>
        <family val="2"/>
        <scheme val="minor"/>
      </rPr>
      <t>Costo manodopera totale</t>
    </r>
    <r>
      <rPr>
        <sz val="10"/>
        <color theme="1"/>
        <rFont val="Calibri"/>
        <family val="2"/>
        <scheme val="minor"/>
      </rPr>
      <t xml:space="preserve"> (D.1 + D.2)</t>
    </r>
  </si>
  <si>
    <r>
      <t xml:space="preserve">TABELLA DELLE CATEGORIE 
</t>
    </r>
    <r>
      <rPr>
        <b/>
        <sz val="9"/>
        <color theme="1"/>
        <rFont val="Calibri"/>
        <family val="2"/>
        <scheme val="minor"/>
      </rPr>
      <t>Raffronto tra le categorie di opere previste nel D.P.R. n. 554/1999 e il D.P.R. n. 207/2010</t>
    </r>
  </si>
  <si>
    <t>D.P.R. 554/1999</t>
  </si>
  <si>
    <t>D.P.R. 207/2010</t>
  </si>
  <si>
    <t>A:  OPERE EDILI (OPERE PUNTUALI IN GENERE) CIVILI ED INDUSTRIALI</t>
  </si>
  <si>
    <t>Edifici civili ed industriali</t>
  </si>
  <si>
    <t>Restauro e manutenzione dei beni immobili sottoposti a tutela</t>
  </si>
  <si>
    <t>Superfici decorate e beni mobili di interesse storico e artistico</t>
  </si>
  <si>
    <t>Finitura di opere generali in materiali lignei, plastici, metalli e vetrosi</t>
  </si>
  <si>
    <t>Finitura di opere generali di natura edile</t>
  </si>
  <si>
    <t>Finitura di opere generali di natura tecnica</t>
  </si>
  <si>
    <t>Struttre prefabbricate in cemento armato</t>
  </si>
  <si>
    <t>Componenti strutturali in acciaio o metallo</t>
  </si>
  <si>
    <t>Opere strutturali speciali</t>
  </si>
  <si>
    <t>Demolizione di opere</t>
  </si>
  <si>
    <t>Scavi archeologici</t>
  </si>
  <si>
    <t>Strutture in legno</t>
  </si>
  <si>
    <t>Coperture speciali</t>
  </si>
  <si>
    <t>OG 1</t>
  </si>
  <si>
    <t>OG2</t>
  </si>
  <si>
    <t>OS02</t>
  </si>
  <si>
    <t>OS06</t>
  </si>
  <si>
    <t>OS07</t>
  </si>
  <si>
    <t>OS08</t>
  </si>
  <si>
    <t>OS13</t>
  </si>
  <si>
    <t>OS18</t>
  </si>
  <si>
    <t>OS21</t>
  </si>
  <si>
    <t>OS23</t>
  </si>
  <si>
    <t>OS25</t>
  </si>
  <si>
    <t>OS32</t>
  </si>
  <si>
    <t>OS33</t>
  </si>
  <si>
    <t>OS18-A</t>
  </si>
  <si>
    <t>OS18-B</t>
  </si>
  <si>
    <t>Componenti per facciate continue</t>
  </si>
  <si>
    <t>Superfici decorate e beni immobili del patrimonio culturale e beni culturali mobili di interesse storico, artistico, archeologico ed etnoantropologico</t>
  </si>
  <si>
    <t>Acquedotti, gasdotti, oleodotti, opere di irrigazione e di evacuazione</t>
  </si>
  <si>
    <t>Segnaletica stradale non luminosa</t>
  </si>
  <si>
    <t>Barriere e protezioni stradali</t>
  </si>
  <si>
    <t>Rilevamenti topografici</t>
  </si>
  <si>
    <t>Verde e arredo urbano</t>
  </si>
  <si>
    <t>Sistemi antirumore per infrastrutture di mobilità</t>
  </si>
  <si>
    <t>OG6</t>
  </si>
  <si>
    <t>OS10</t>
  </si>
  <si>
    <t>OS12</t>
  </si>
  <si>
    <t>OS20</t>
  </si>
  <si>
    <t>OS24</t>
  </si>
  <si>
    <t>OS34</t>
  </si>
  <si>
    <t>OS 12-A</t>
  </si>
  <si>
    <t>OS 12-B</t>
  </si>
  <si>
    <t>Barriere stradali di sicurezza</t>
  </si>
  <si>
    <t>Barriere paramassi, fermaneve e simili</t>
  </si>
  <si>
    <t>OS 20-A</t>
  </si>
  <si>
    <t>OS 20-B</t>
  </si>
  <si>
    <t>Indagini geognostiche</t>
  </si>
  <si>
    <t>B:  OPERE A RETE (OPERE INFRASTRUTTURALI IN GENERE) DEL VERDE E DI PROTEZIONE</t>
  </si>
  <si>
    <t>C:  OPERE SOVRASTRUTTURALI E NEL SOTTOSUOLO</t>
  </si>
  <si>
    <t>OG3</t>
  </si>
  <si>
    <t>Strade, autostrade, ponti, viadotti, ferrovie metropolitane</t>
  </si>
  <si>
    <t>OG04</t>
  </si>
  <si>
    <t>Opere d'arte nel sottosuolo</t>
  </si>
  <si>
    <t>OS01</t>
  </si>
  <si>
    <t>Lavori in terra</t>
  </si>
  <si>
    <t>OS11</t>
  </si>
  <si>
    <t>Apparecchiature strutturali speciali</t>
  </si>
  <si>
    <t>OS26</t>
  </si>
  <si>
    <t>Pavimentazioni e sovrastrutture speciali</t>
  </si>
  <si>
    <t>OS29</t>
  </si>
  <si>
    <t>Armamento ferroviario</t>
  </si>
  <si>
    <t>OG05</t>
  </si>
  <si>
    <t>Dighe</t>
  </si>
  <si>
    <t>OG07</t>
  </si>
  <si>
    <t>Opere marittime e lavori di drenaggio</t>
  </si>
  <si>
    <t>OG08</t>
  </si>
  <si>
    <t>Opere fluviali, di difesa, di sistemazione idraulica e di bonifica</t>
  </si>
  <si>
    <t>OG12</t>
  </si>
  <si>
    <t>Opere ed impianti di bonifica e protezione ambientale</t>
  </si>
  <si>
    <t>OG13</t>
  </si>
  <si>
    <t>Opere di ingegneria naturalistica</t>
  </si>
  <si>
    <t>OS14</t>
  </si>
  <si>
    <t>Impianti di smaltimento e recupero rifiuti</t>
  </si>
  <si>
    <t>OS15</t>
  </si>
  <si>
    <t>Pulizia di acque marine, lacustri e fluviali</t>
  </si>
  <si>
    <t>OS22</t>
  </si>
  <si>
    <t>Impianti di potabilizzazione e depurazione</t>
  </si>
  <si>
    <t>OS35</t>
  </si>
  <si>
    <t>Interventi a basso impatto ambientale</t>
  </si>
  <si>
    <t>D:  OPERE DI BONIFICA E TUTELA DELL'AMBIENTE</t>
  </si>
  <si>
    <t>E:  OPERE TECNOLOGICHE</t>
  </si>
  <si>
    <t>OG09</t>
  </si>
  <si>
    <t>Impianti per la produzione di energia elettrica</t>
  </si>
  <si>
    <t>OG10</t>
  </si>
  <si>
    <t>Impianti per la trasformazione alta/media tensione e per la distribuzione di energia elettrica in corrente alternata e continua ed impianti di pubblica illuminazione</t>
  </si>
  <si>
    <t>OG11</t>
  </si>
  <si>
    <t>Impianti tecnologici</t>
  </si>
  <si>
    <t>OS03</t>
  </si>
  <si>
    <t>Impianti idrico sanitari, cucine, lavanderie</t>
  </si>
  <si>
    <t>OS04</t>
  </si>
  <si>
    <t>Impianti elettromeccanici trasportatori</t>
  </si>
  <si>
    <t>OS05</t>
  </si>
  <si>
    <t>Impianti pneumatici e antintrusione</t>
  </si>
  <si>
    <t>OS09</t>
  </si>
  <si>
    <t>Impianti per la segnaletica luminosa e la sicurezza del traffico</t>
  </si>
  <si>
    <t>OS16</t>
  </si>
  <si>
    <t>Impianti per centrali produzione energia elettrica</t>
  </si>
  <si>
    <t>OS17</t>
  </si>
  <si>
    <t>linee telefoniche ed impianti di telefonia</t>
  </si>
  <si>
    <t>OS19</t>
  </si>
  <si>
    <t>Impianti di reti di telecomunicazione e di trasmissione e trattamento dati</t>
  </si>
  <si>
    <t>OS27</t>
  </si>
  <si>
    <t>Impianti per la trazione elettrica</t>
  </si>
  <si>
    <t>OS28</t>
  </si>
  <si>
    <t>Impianti termici e di condizionamento</t>
  </si>
  <si>
    <t>OS30</t>
  </si>
  <si>
    <t>Impianti interni elettrici, telefonici, radiotelefonici e televisivi</t>
  </si>
  <si>
    <t>OS31</t>
  </si>
  <si>
    <t>Impianti per la mobilità sospesa</t>
  </si>
  <si>
    <r>
      <t>Determinazioni delle spese generali C</t>
    </r>
    <r>
      <rPr>
        <b/>
        <sz val="9"/>
        <color theme="1"/>
        <rFont val="Calibri"/>
        <family val="2"/>
        <scheme val="minor"/>
      </rPr>
      <t xml:space="preserve">sg2 </t>
    </r>
    <r>
      <rPr>
        <b/>
        <sz val="11"/>
        <color theme="1"/>
        <rFont val="Calibri"/>
        <family val="2"/>
        <scheme val="minor"/>
      </rPr>
      <t>per l'anno corrente</t>
    </r>
  </si>
  <si>
    <r>
      <t>Determinazioni delle spese generali C</t>
    </r>
    <r>
      <rPr>
        <b/>
        <sz val="9"/>
        <color theme="1"/>
        <rFont val="Calibri"/>
        <family val="2"/>
        <scheme val="minor"/>
      </rPr>
      <t xml:space="preserve">sg1 </t>
    </r>
    <r>
      <rPr>
        <b/>
        <sz val="11"/>
        <color theme="1"/>
        <rFont val="Calibri"/>
        <family val="2"/>
        <scheme val="minor"/>
      </rPr>
      <t>in base a C</t>
    </r>
    <r>
      <rPr>
        <b/>
        <sz val="9"/>
        <color theme="1"/>
        <rFont val="Calibri"/>
        <family val="2"/>
        <scheme val="minor"/>
      </rPr>
      <t>sg2</t>
    </r>
  </si>
  <si>
    <t>INCIDENZA DELLA MANODOPERA SULLE LAVORAZIONI</t>
  </si>
  <si>
    <t xml:space="preserve">                    Mezzi impiegabili
                        in riferimento
                   all'area di cantiere
Natura dei lavori (2)</t>
  </si>
  <si>
    <r>
      <rPr>
        <b/>
        <sz val="9"/>
        <color theme="1"/>
        <rFont val="Calibri"/>
        <family val="2"/>
        <scheme val="minor"/>
      </rPr>
      <t>IL</t>
    </r>
    <r>
      <rPr>
        <sz val="9"/>
        <color theme="1"/>
        <rFont val="Calibri"/>
        <family val="2"/>
        <scheme val="minor"/>
      </rPr>
      <t xml:space="preserve"> = IMPORTO LAVORI
</t>
    </r>
    <r>
      <rPr>
        <b/>
        <sz val="9"/>
        <color theme="1"/>
        <rFont val="Calibri"/>
        <family val="2"/>
        <scheme val="minor"/>
      </rPr>
      <t>SG</t>
    </r>
    <r>
      <rPr>
        <sz val="9"/>
        <color theme="1"/>
        <rFont val="Calibri"/>
        <family val="2"/>
        <scheme val="minor"/>
      </rPr>
      <t xml:space="preserve"> = Spese generali
</t>
    </r>
    <r>
      <rPr>
        <b/>
        <sz val="9"/>
        <color theme="1"/>
        <rFont val="Calibri"/>
        <family val="2"/>
        <scheme val="minor"/>
      </rPr>
      <t>C</t>
    </r>
    <r>
      <rPr>
        <b/>
        <sz val="8"/>
        <color theme="1"/>
        <rFont val="Calibri"/>
        <family val="2"/>
        <scheme val="minor"/>
      </rPr>
      <t>sg1</t>
    </r>
    <r>
      <rPr>
        <sz val="8"/>
        <color theme="1"/>
        <rFont val="Calibri"/>
        <family val="2"/>
        <scheme val="minor"/>
      </rPr>
      <t xml:space="preserve"> </t>
    </r>
    <r>
      <rPr>
        <sz val="9"/>
        <color theme="1"/>
        <rFont val="Calibri"/>
        <family val="2"/>
        <scheme val="minor"/>
      </rPr>
      <t>= Costo spese generali 1 = 1,1 x (1 + C</t>
    </r>
    <r>
      <rPr>
        <sz val="8"/>
        <color theme="1"/>
        <rFont val="Calibri"/>
        <family val="2"/>
        <scheme val="minor"/>
      </rPr>
      <t xml:space="preserve">sg2 </t>
    </r>
    <r>
      <rPr>
        <sz val="9"/>
        <color theme="1"/>
        <rFont val="Calibri"/>
        <family val="2"/>
        <scheme val="minor"/>
      </rPr>
      <t xml:space="preserve">)
</t>
    </r>
    <r>
      <rPr>
        <b/>
        <sz val="9"/>
        <color theme="1"/>
        <rFont val="Calibri"/>
        <family val="2"/>
        <scheme val="minor"/>
      </rPr>
      <t>C</t>
    </r>
    <r>
      <rPr>
        <b/>
        <sz val="8"/>
        <color theme="1"/>
        <rFont val="Calibri"/>
        <family val="2"/>
        <scheme val="minor"/>
      </rPr>
      <t>sg2</t>
    </r>
    <r>
      <rPr>
        <sz val="8"/>
        <color theme="1"/>
        <rFont val="Calibri"/>
        <family val="2"/>
        <scheme val="minor"/>
      </rPr>
      <t xml:space="preserve"> </t>
    </r>
    <r>
      <rPr>
        <sz val="9"/>
        <color theme="1"/>
        <rFont val="Calibri"/>
        <family val="2"/>
        <scheme val="minor"/>
      </rPr>
      <t xml:space="preserve">= Costo spese generali 2 = percentuale di spese generali dichiarate nell'elenco prezzi per l'anno corrente  
</t>
    </r>
    <r>
      <rPr>
        <b/>
        <sz val="9"/>
        <color theme="1"/>
        <rFont val="Calibri"/>
        <family val="2"/>
        <scheme val="minor"/>
      </rPr>
      <t>T</t>
    </r>
    <r>
      <rPr>
        <b/>
        <sz val="8"/>
        <color theme="1"/>
        <rFont val="Calibri"/>
        <family val="2"/>
        <scheme val="minor"/>
      </rPr>
      <t>1%</t>
    </r>
    <r>
      <rPr>
        <sz val="9"/>
        <color theme="1"/>
        <rFont val="Calibri"/>
        <family val="2"/>
        <scheme val="minor"/>
      </rPr>
      <t xml:space="preserve"> = Percentuale base in relazione all'importo lavori con le tipologie di opere TABELLA 1 </t>
    </r>
    <r>
      <rPr>
        <b/>
        <sz val="9"/>
        <color theme="1"/>
        <rFont val="Calibri"/>
        <family val="2"/>
        <scheme val="minor"/>
      </rPr>
      <t>OBBLIGATORIO</t>
    </r>
    <r>
      <rPr>
        <sz val="9"/>
        <color theme="1"/>
        <rFont val="Calibri"/>
        <family val="2"/>
        <scheme val="minor"/>
      </rPr>
      <t xml:space="preserve">
</t>
    </r>
    <r>
      <rPr>
        <b/>
        <sz val="9"/>
        <color theme="1"/>
        <rFont val="Calibri"/>
        <family val="2"/>
        <scheme val="minor"/>
      </rPr>
      <t>T</t>
    </r>
    <r>
      <rPr>
        <b/>
        <sz val="8"/>
        <color theme="1"/>
        <rFont val="Calibri"/>
        <family val="2"/>
        <scheme val="minor"/>
      </rPr>
      <t>2%</t>
    </r>
    <r>
      <rPr>
        <sz val="9"/>
        <color theme="1"/>
        <rFont val="Calibri"/>
        <family val="2"/>
        <scheme val="minor"/>
      </rPr>
      <t xml:space="preserve"> = Incremento percentuale per difficoltà operastive TABELLA 2 </t>
    </r>
    <r>
      <rPr>
        <b/>
        <sz val="9"/>
        <color theme="1"/>
        <rFont val="Calibri"/>
        <family val="2"/>
        <scheme val="minor"/>
      </rPr>
      <t>OBBLIGATORIO
T</t>
    </r>
    <r>
      <rPr>
        <b/>
        <sz val="8"/>
        <color theme="1"/>
        <rFont val="Calibri"/>
        <family val="2"/>
        <scheme val="minor"/>
      </rPr>
      <t>3%</t>
    </r>
    <r>
      <rPr>
        <sz val="9"/>
        <color theme="1"/>
        <rFont val="Calibri"/>
        <family val="2"/>
        <scheme val="minor"/>
      </rPr>
      <t xml:space="preserve"> = Incremento percentuale per livello di rischio TABELLA 3</t>
    </r>
    <r>
      <rPr>
        <b/>
        <sz val="9"/>
        <color theme="1"/>
        <rFont val="Calibri"/>
        <family val="2"/>
        <scheme val="minor"/>
      </rPr>
      <t xml:space="preserve"> OBBLIGATORIO
T</t>
    </r>
    <r>
      <rPr>
        <b/>
        <sz val="8"/>
        <color theme="1"/>
        <rFont val="Calibri"/>
        <family val="2"/>
        <scheme val="minor"/>
      </rPr>
      <t xml:space="preserve">4% </t>
    </r>
    <r>
      <rPr>
        <sz val="9"/>
        <color theme="1"/>
        <rFont val="Calibri"/>
        <family val="2"/>
        <scheme val="minor"/>
      </rPr>
      <t>= Incremento percentuale per lavori particolari TABELLA 4</t>
    </r>
    <r>
      <rPr>
        <b/>
        <sz val="9"/>
        <color theme="1"/>
        <rFont val="Calibri"/>
        <family val="2"/>
        <scheme val="minor"/>
      </rPr>
      <t xml:space="preserve"> FACOLTATIVO A DISCREZIONE DEL TECNICO
P</t>
    </r>
    <r>
      <rPr>
        <b/>
        <sz val="8"/>
        <color theme="1"/>
        <rFont val="Calibri"/>
        <family val="2"/>
        <scheme val="minor"/>
      </rPr>
      <t>sg</t>
    </r>
    <r>
      <rPr>
        <sz val="9"/>
        <color theme="1"/>
        <rFont val="Calibri"/>
        <family val="2"/>
        <scheme val="minor"/>
      </rPr>
      <t xml:space="preserve"> = Percentuale delle spese generali = T</t>
    </r>
    <r>
      <rPr>
        <sz val="8"/>
        <color theme="1"/>
        <rFont val="Calibri"/>
        <family val="2"/>
        <scheme val="minor"/>
      </rPr>
      <t xml:space="preserve">1% </t>
    </r>
    <r>
      <rPr>
        <sz val="9"/>
        <color theme="1"/>
        <rFont val="Calibri"/>
        <family val="2"/>
        <scheme val="minor"/>
      </rPr>
      <t>x [1 + (T</t>
    </r>
    <r>
      <rPr>
        <sz val="8"/>
        <color theme="1"/>
        <rFont val="Calibri"/>
        <family val="2"/>
        <scheme val="minor"/>
      </rPr>
      <t>2%</t>
    </r>
    <r>
      <rPr>
        <sz val="9"/>
        <color theme="1"/>
        <rFont val="Calibri"/>
        <family val="2"/>
        <scheme val="minor"/>
      </rPr>
      <t xml:space="preserve"> + T</t>
    </r>
    <r>
      <rPr>
        <sz val="8"/>
        <color theme="1"/>
        <rFont val="Calibri"/>
        <family val="2"/>
        <scheme val="minor"/>
      </rPr>
      <t>3%</t>
    </r>
    <r>
      <rPr>
        <sz val="9"/>
        <color theme="1"/>
        <rFont val="Calibri"/>
        <family val="2"/>
        <scheme val="minor"/>
      </rPr>
      <t xml:space="preserve"> + T</t>
    </r>
    <r>
      <rPr>
        <sz val="8"/>
        <color theme="1"/>
        <rFont val="Calibri"/>
        <family val="2"/>
        <scheme val="minor"/>
      </rPr>
      <t xml:space="preserve">4% </t>
    </r>
    <r>
      <rPr>
        <sz val="9"/>
        <color theme="1"/>
        <rFont val="Calibri"/>
        <family val="2"/>
        <scheme val="minor"/>
      </rPr>
      <t>)]</t>
    </r>
    <r>
      <rPr>
        <sz val="8"/>
        <color theme="1"/>
        <rFont val="Calibri"/>
        <family val="2"/>
        <scheme val="minor"/>
      </rPr>
      <t xml:space="preserve">
</t>
    </r>
    <r>
      <rPr>
        <b/>
        <sz val="9"/>
        <color theme="1"/>
        <rFont val="Calibri"/>
        <family val="2"/>
        <scheme val="minor"/>
      </rPr>
      <t>O</t>
    </r>
    <r>
      <rPr>
        <sz val="9"/>
        <color theme="1"/>
        <rFont val="Calibri"/>
        <family val="2"/>
        <scheme val="minor"/>
      </rPr>
      <t xml:space="preserve"> = Oneri per la sicurezza = P</t>
    </r>
    <r>
      <rPr>
        <sz val="8"/>
        <color theme="1"/>
        <rFont val="Calibri"/>
        <family val="2"/>
        <scheme val="minor"/>
      </rPr>
      <t xml:space="preserve">sg </t>
    </r>
    <r>
      <rPr>
        <sz val="9"/>
        <color theme="1"/>
        <rFont val="Calibri"/>
        <family val="2"/>
        <scheme val="minor"/>
      </rPr>
      <t xml:space="preserve">x SG </t>
    </r>
    <r>
      <rPr>
        <b/>
        <sz val="9"/>
        <color theme="1"/>
        <rFont val="Calibri"/>
        <family val="2"/>
        <scheme val="minor"/>
      </rPr>
      <t xml:space="preserve">
</t>
    </r>
    <r>
      <rPr>
        <sz val="9"/>
        <color theme="1"/>
        <rFont val="Calibri"/>
        <family val="2"/>
        <scheme val="minor"/>
      </rPr>
      <t xml:space="preserve">
</t>
    </r>
  </si>
  <si>
    <t>Area di 
cantiere
Disagevole 2
Mezzi
normali</t>
  </si>
  <si>
    <t>Area di 
cantiere
Disagevole 2
Mezzi
piccoli</t>
  </si>
  <si>
    <t>1.1</t>
  </si>
  <si>
    <t>SONDAGGI GEOGNOSTICI A ROTAZIONE</t>
  </si>
  <si>
    <t>TRASPORTO E APPRONTAMENTO DELL'ATTREZZATURA DI PERFORAZIONE A ROTAZIONE. Trasporto dell'attrezzatura di perforazione a rotazione. Sono compresi: il trasporto di andata e ritorno, dalla sede legale al cantiere; l'approntamento dell'attrezzatura di perforazione a rotazione; il carico, lo scarico; il personale necessario.</t>
  </si>
  <si>
    <t>INSTALLAZIONE DI ATTREZZATURA PER SONDAGGIO. Installazione di attrezzatura per sondaggio, a rotazione in corrispondenza di ciascun punto di perforazione, compreso il primo, su aree accessibili alle attrezzature di perforazione, compreso l'onere per lo spostamento da un foro al successivo. E' compreso quanto occorre per dare l'installazione completa. Per ogni installazione compresa la prima e l'ultima.</t>
  </si>
  <si>
    <t>1.2</t>
  </si>
  <si>
    <t>1.3</t>
  </si>
  <si>
    <t>1.4</t>
  </si>
  <si>
    <t>1.5</t>
  </si>
  <si>
    <t>1.6</t>
  </si>
  <si>
    <t>1.7</t>
  </si>
  <si>
    <t>1.8</t>
  </si>
  <si>
    <t>1.9</t>
  </si>
  <si>
    <t>1.10</t>
  </si>
  <si>
    <t>1.11</t>
  </si>
  <si>
    <t>1.12</t>
  </si>
  <si>
    <t>1.13</t>
  </si>
  <si>
    <t>1.14</t>
  </si>
  <si>
    <t>1.15</t>
  </si>
  <si>
    <t>1.16</t>
  </si>
  <si>
    <t>PERFORAZIONE AD ANDAMENTO VERTICALE ESEGUITA IN TERRENI A GRANULOMETRIA FINE. Perforazione ad andamento verticale eseguita a rotazione a carotaggio continuo, anche di tipo Wereline, con carotieri di diametro minimo mm 85, in terreni a granulometria fine quali argille, limi, limi sabbiosi e rocce tenere tipo tufiti. La perforazione dovrà essere eseguita a secco o con una quantità minima di fluido di circolazione secondo le indicazione del direttore lavori. E' compreso quanto altro occorre per dare la perforazione completa. Per ogni metro e per profondità misurate a partire dal piano di campagna.</t>
  </si>
  <si>
    <t>Da m 0 a m 30. .</t>
  </si>
  <si>
    <t xml:space="preserve">m </t>
  </si>
  <si>
    <t>PERFORAZIONE AD ANDAMENTO VERTICALE ESEGUITA IN TERRENI A GRANULOMETRIA MEDIA. Perforazione ad andamento verticale eseguita a rotazione a carotaggio continuo, anche di tipo Wereline, con carotieri di diametro minimo mm 85, in terreni a granulometria media costituiti da sabbie ghiaiose anche con qualche ciottolo, ed in rocce di durezza media che non richiedono l'uso del diamante. E' compreso l'uso di tutti gli accorgimenti necessari ad ottenere la percentuale di carotaggio richiesta. La perforazione dovrà essere eseguita a secco o con una quantità minima di fluido di circolazione secondo le indicazione del direttore lavori. E' inoltre compreso quanto altro occorre per dare la perforazione completa.Per ogni metro e per profondità misurate a partire dal piano di campagna.</t>
  </si>
  <si>
    <t>PERFORAZIONE AD ANDAMENTO VERTICALE ESEGUITA IN TERRENI A GRANULOMETRIA GROSSOLANA. Perforazione ad andamento verticale eseguita a rotazione a carotaggio continuo, anche di tipo Wereline, con carotieri di diametro minimo mm 85, in terreni a granulometria grossolana costituiti da ghiaie, ghiaie sabbiose, ciottoli e rocce calcaree. E' compreso l'uso di tutti gli attrezzi e gli accorgimenti necessari ad ottenere la percentuale di carotaggio richiesta. La perforazione dovrà essere eseguita a secco o con una quantità minima di fluido di circolazione secondo le indicazione del direttore lavori. E' inoltre compreso quanto altro occorre per dare la perforazione completa.Per ogni metro e per profondità misurate a partire dal piano di campagna.</t>
  </si>
  <si>
    <t>COMPENSO PER USO DI CORONE DIAMANTATE. Compenso per perforazione ad andamento verticale eseguita in terreni a granulometria media e grossolana, per uso di corone diamantate durante l'esecuzione di sondaggi a rotazione.</t>
  </si>
  <si>
    <t>PERFORAZIONE AD ANDAMENTO VERTICALE, A DISTRUZIONE DI NUCLEO, IN TERRENI A GRANULOMETRIA FINE. Perforazione ad andamento verticale, eseguita a rotazione o rotopercussione a distruzione di nucleo, di diametro mm 85 - 145, in terreni a granulometria fine, quali argille, limi, limi sabbiosi e rocce tenere tipo tufiti, etc. E' compreso quanto altro occorre per dare la perforazione completa. Per ogni metro e per profondità misurate a partire dal piano di campagna.</t>
  </si>
  <si>
    <t>PERFORAZIONE AD ANDAMENTO VERTICALE, A DISTRUZIONE DI NUCLEO, IN TERRENI A GRANULOMETRIA MEDIA E GROSSOLANA. Perforazione ad andamento verticale, eseguita a rotazione o rotopercussione a distruzione di nucleo, di diametro mm 100-145, in terreni ghiaiosi o in rocce dure. E' compreso quanto altro occorre per dare la perforazione completa.Per ogni metro e per profondità misurate a partire dal piano di campagna.</t>
  </si>
  <si>
    <t>COMPENSO PER USO DI RIVESTIMENTI METALLICI. Compenso per uso di rivestimenti metallici provvisori in fori eseguiti a carotaggio o a distruzione di nucleo quando ritenuto necessario o se espressamente richiesto dal committente, realizzato con le prescrizioni e gli oneri di cui alle "Modalità tecnologiche" e "Norme di misurazione".</t>
  </si>
  <si>
    <t>Per profondità oltrem 10,01.</t>
  </si>
  <si>
    <t>TRASPORTO E APPRONTAMENTO DELL'ATTREZZATURA DI PERFORAZIONE AD ELICA. Trasporto dell'attrezzatura di perforazione ad elica. Sono compresi: il carico, lo scarico; il trasporto di andata e ritorno, dalla sede legale al cantiere; l'approntamento dell'attrezzatura di perforazione ad elica; il personale necessario.</t>
  </si>
  <si>
    <t>INSTALLAZIONE DELL'ATTREZZATURA PER PERFORAZIONE AD ELICA. Installazione di attrezzature per perforazione a rotazione ad elica in corrispondenza di ciascun punto di perforazione, compreso il primo, su aree accessibili alle attrezzature di perforazione, compreso l'onere dello spostamento da un foro al successivo. E' compreso quanto occorre per dare l'installazione completa.Per ogni installazione compresa la prima e l'ultima.</t>
  </si>
  <si>
    <t>PERFORAZIONE A ROTAZIONE AD ELICA, FINO ALLA PROFONDITÀ DI M 10. Perforazione a rotazione ad elica in terreni anche ciottolosi, diametro minimo mm 100. E' compreso quanto occorre per dare la perforazione completa.Per ogni metro e per profondità misurate a partire dal piano di campagna, fino a m 10.</t>
  </si>
  <si>
    <t>PRELIEVO DI CAMPIONI INDISTURBATI IMPIEGANDO CAMPIONATORE A PARETI SOTTILI. Prelievo di campioni indisturbati, compatibilmente con la natura dei terreni, nel corso di sondaggi a rotazione impiegando campionatore a pareti sottili spinto a pressione, diametro minimo mm 80. E' compresa l'incidenza della fustella. E' compreso quanto altro occorre per dare il prelievo completo.Per ogni prelievo e per profondità misurate a partire dal piano di campagna.</t>
  </si>
  <si>
    <t>PRELIEVO DI CAMPIONI INDISTURBATI IMPIEGANDO CAMPIONATORE A PISTONE O ROTATIVO. Prelievo di campioni indisturbati, compatibilmente con la natura dei terreni, nel corso dei sondaggi a rotazione impiegando campionatore a pistone (tipo "Ostemberg") o rotativo (tipo "Mazier" o "Deninson") del diametro minimo mm 80. E' compresa l'incidenza della fustella. E' compreso quanto altro occorre per dare il prelievo completo.Per ogni prelievo e per profondità misurate a partire dal piano di compagna.</t>
  </si>
  <si>
    <t>PRELIEVO DI CAMPIONI RIMANEGGIATI E SPEZZONI DI CAROTE. Prelievo di campioni rimaneggiati e spezzoni di carote, nel corso dell'esecuzione di sondaggi e loro conservazione entro appositi contenitori trasparenti chiusi ermeticamente. E' compreso quanto occorre per dare il prelievo completo.Per ogni prelievo e per profondità misurate a partire dal piano di campagna da m 0 a m 80 .</t>
  </si>
  <si>
    <t>STANDARD "PENETRATION TEST" NEL CORSO DI SONDAGGI. Standard "Penetration Test" eseguito nel corso di sondaggi a rotazione, con campionatore tipo "Raymond" con meccanismo a sganciamento automatico. E' compreso quanto occorre per dare la prova completa.Per ogni prova e per profondità misurate a partire dal piano di campagna.</t>
  </si>
  <si>
    <t>PROVE SCISSOMETRICHE. Prove scissometriche effettuate in foro nel corso della perforazione. E' inoltre compreso quanto altro occorre per dare la prova completa.Per ogni prova e per profondità misurate a partire dal piano di campagna.</t>
  </si>
  <si>
    <t>PIEZOMETRI A TUBO APERTO. Piezometri a tubo aperto, installati. Sono compresi: la fornitura del manto drenante; l'esecuzione di tappi impermeabili in fori già predisposti; la piazzola in calcestruzzo cementizio. E' compreso quanto altro occorre per dare il piezometro completo e funzionante.E' esclusa la fornitura del pozzetto protettivo.Per profondità misurate a partire dal piano di campagna fino a m 80.</t>
  </si>
  <si>
    <t>PIEZOMETRI TIPO "CASAGRANDE". Piezometri tipo "Casagrande" doppio tubo in PVC, installati. Sono compresi: la fornitura dei materiali occorrenti; la formazione del manto drenante; lo spurgo; l'esecuzione di tappi impermeabili in fori già predisposti; la piazzola in calcestruzzo cementizio. E' compreso quanto altro occorre per dare il piezometro tipo "Casagrande" completo e funzionante.E' esclusa la fornitura del pozzetto protettivo.Per profondità misurate a partire dal piano di campagna fino a m 60.</t>
  </si>
  <si>
    <t>TUBI INCLINOMETRICI. Tubi inclinometrici, installati. Sono compresi: la cementazione con miscela cemento-bentonite; la fornitura e la posa dei tubi, della valvola a perdere, dei manicotti di giunzione, in fori già predisposti, per profondità misurate a partire dal piano campagna fino a m 60; la piazzola in calcestruzzo cementizio. E' compreso quanto altro occorre per dare il tubo inclinometrico completo.E' esclusa la fornitura del pozzetto protettivo.</t>
  </si>
  <si>
    <t>POZZETTI DI PROTEZIONE STRUMENTAZIONE. Pozzetti di protezione strumentazione, per piezometri ed inclinometri, compresa la relativa posa in opera e il lucchetto di chiusura. E' compreso quanto altro occorre per dare i pozzetti di protezione completi.</t>
  </si>
  <si>
    <t>MISURA DI FALDA IDRICAMisura di falda idrica in tubo opportunamente predisposto, eseguito a mezzo di scandagli elettrici durante tutto il periodo relativo alla durata dei lavori di sondaggio. E' compresa la fornitura di grafici relativi alla eventuale escursione di falda. E' inoltre compreso quanto altro occorre per dare il rilievo completo. Per ogni lettura.</t>
  </si>
  <si>
    <t>RIEMPIMENTO DI FORI DI SONDAGGIO. Riempimento di fori di sondaggio con materiale proveniente dalle perforazioni opportunamente additivato con malta idraulica e cementizia in modo da impedire infiltrazioni d’acqua nel sottosuolo. E’ compreso quanto occorre per dare il lavoro finito.Per ogni metro e per profondità misurate a partire dal piano di campagna fino a m 60.</t>
  </si>
  <si>
    <t>CASSETTE CATALOGATRICI COMPRENSIVE DI DOCUMENTAZIONE FOTOGRAFICA. Cassette catalogatrici per la conservazione dei terreni attraversati comprensive di documentazione fotografica fornita su supporto digitale.</t>
  </si>
  <si>
    <t>PROVE PENETROMETRICHE STATICHE</t>
  </si>
  <si>
    <t>TRASPORTO E APPRONTAMENTO DELLE ATTREZZATURE PER PROVA PENETROMETRICA STATICA. Trasporto delle attrezzature per prova penetrometrica statica. Sono compresi: il carico, lo scarico; il trasporto di andata e ritorno; l'approntamento delle attrezzature da t 10-20, per prova penetrometrica statica; il personale necessario.</t>
  </si>
  <si>
    <t>INSTALLAZIONE DELLE ATTREZZATURE PER PROVA PENETROMETRICA. Installazione delle attrezzature per prova penetrometrica statica, effettuata anche con penetrometro elettrico, o piezocono su ciascuna verticale di prova da contabilizzare una volta sola per verticale anche nel caso di ripresa di prova dopo perforo, spostamenti compresi. E' compreso quanto altro occorre per dare l'installazione completa.</t>
  </si>
  <si>
    <t>PROVA PENETROMETRICA STATICA. Prova penetrometrica statica fino alla profondità richiesta o fino al rifiuto. Per le indagini con punta elettrica e con piezocono è inoltre compreso l'utilizzo della strumentazione necessaria per la raccolta dei dati penetrometrici e di deviazione dalla verticale. E' inoltre compreso quanto occorre per dare la prova completa.</t>
  </si>
  <si>
    <t>PROVA PENETROMETRICA DINAMICA CONTINUA (S.C.P.T.)</t>
  </si>
  <si>
    <t>TRASPORTO ED APPRONTAMENTO DI ATTREZZATURA PER PROVA PENETROMETRICA DINAMICA CON PENETROMETRO TIPO ISSMFE.Trasporto di attrezzatura per prova penetrometrica dinamica con penetrometro tipo ISSMFE, "Meardi" (AGI), o "Emilia". Sono compresi: il carico, lo scarico; il trasporto di andata e ritorno; l'approntamento di attrezzature e per prova penetrometrica dinamica; il personale necessario.</t>
  </si>
  <si>
    <t>INSTALLAZIONE DELLE ATTREZZATURE PER PROVA PENETROMETRICA DINAMICA CON PENETROMETRO TIPO ISSMFE. Installazione delle attrezzature per prova penetrometrica dinamica continua con penetrometro ISSMFE, "Meardi" o "Emilia", su ciascuna verticale di prova da contabilizzare una sola volta per verticale anche nel caso di ripresa di prova dopo perforo, spostamenti compresi. E' compreso quanto occorre per dare l'installazione completa.</t>
  </si>
  <si>
    <t>PROVA PENETROMETRICA DINAMICA CON PENETROMETRO TIPO ISSMFE. Prova penetrometrica dinamica continua, con penetrometro ISSMFE, "Meardi" o "Emilia", fino alla profondità richiesta o fino al raggiungimento del rifiuto. E' compreso quanto occorre per dare la prova completa.</t>
  </si>
  <si>
    <t>PROVA PENETROMETRICA DINAMICA CONTINUA (DPL - DPM)</t>
  </si>
  <si>
    <t>TRASPORTO ED APPRONTAMENTO DELLE ATTREZZATURE PER PROVA PENETROMETRICA DINAMICA CON PENETROMETRI TIPO DPL - DPM. Trasporto delle attrezzature per prova penetrometrica dinamica con maglio 10 - 20 - 30 Kg, volata 20 - 50 cm (ISSMFE). Sono compresi: il carico, lo scarico; il trasporto di andata e ritorno, l'approntamento delle attrezzature per prova penetrometrica dinamica; il personale necessario.</t>
  </si>
  <si>
    <t>INSTALLAZIONE DELLE ATTREZZATURE PER PROVA PENETROMETRICA DINAMICA CON PENETROMETRI TIPO DPL - DPM. Installazione delle attrezzature per prova penetrometrica dinamica continua con penetrometri tipo DPL - DPM con maglio 10-20-30 Kg, volata 20-50 cm (ISSMFE), su ciascuna verticale di prova da contabilizzare una sola volta per verticale anche nel caso di ripresa di prova dopo perforo, spostamenti compresi. E' compreso quanto altro occorre per dare l'installazione completa.</t>
  </si>
  <si>
    <t>PROVA PENETROMETRICA DINAMICA CON PENETROMETRI TIPO DPL - DPM.Prova penetrometrica dinamica continua, con penetrometri tipo DPL - DPM con maglio 10 - 20 - 30 Kg, volata 20 - 50 cm (ISSMFE), fino alla profondità richiesta o fino al raggiungimento del rifiuto. E' compreso quanto altro occorre per dare la prova completa.</t>
  </si>
  <si>
    <t>PROVE DILATOMETRICHE</t>
  </si>
  <si>
    <t>TRASPORTO ED APPRONTAMENTO DELLE ATTREZZATURE PER PROVA DILATOMETRICA. Trasporto delle attrezzature per prova dilatometrica DTM. Sono compresi: il carico, lo scarico; il trasporto di andata e ritorno; l'approntamento delle attrezzature per prova dilatometrica; il personale necessario.</t>
  </si>
  <si>
    <t>INSTALLAZIONE DELLE ATTREZZATURE PER PROVA PENETROMETRICA DILATOMETRICA.Installazione delle attrezzature per prova dilatometrica su ciascuna verticale di prova da contabilizzare una sola volta per verticale anche nel caso di ripresa di prova dopo perforo, spostamenti compresi. E' compreso quanto altro occorre per dare l'installazione completa.</t>
  </si>
  <si>
    <t>PROVA DILATOMETRICA (DTM).Prova dilatometrica con dilatometro piatto o "Marchetti" eseguita ad intervalli di profondità di cm 20 fino alle profondità richieste. E' compresa la determinazione dei valori di taratura della membrana prima e dopo ciascuna verticale di prova. E' compresa la restituzione grafica dei dati Id, Kd, ed interpretati utilizzando le comuni correlazioni. E' inoltre compreso quanto altro occorre per dare la prova completa. Per ogni metro di profondità.</t>
  </si>
  <si>
    <t>PROVA DI DISSIPAZIONE DILATOMETRICA DMTA.Prova di dissipazione dilatometrica DMTA eseguita in terreni coesivi alla profondità richiesta. E' compresa la restituzione grafica dei dati e quanto altro occorre per dare la prova completa.</t>
  </si>
  <si>
    <t>PROVE DI PERMEABILITÀ’</t>
  </si>
  <si>
    <t>ESECUZIONE PROVE DI PERMEABILITÀ.Esecuzione prove di permeabilità in situ secondo le modalità definite dall'Associazione Geotecnica Italiana (AGI). E' compreso quanto occorre per dare le prove complete.</t>
  </si>
  <si>
    <t>ESECUZIONE DI PROVE DI EMUNGIMENTO IN FORI PIEZOMETRICI. Esecuzione di prove di emungimento in fori piezometrici. E' compreso quanto occorre per dare le prove complete.</t>
  </si>
  <si>
    <t>PROVE DI PERMEABILITÀ IN POZZETTI SUPERFICIALI. Prove di permeabilità in pozzetti superficiali. Sono compresi: il trasporto e l'approntamento della strumentazione; l'esecuzione delle prove. E' compreso quanto altro occorre per dare le prove completeSono esclusi: l'onere per la predisposizione dello scavo;la graficizzazione, l’elaborazione e l’interpretazione dei dati</t>
  </si>
  <si>
    <t>MISURE INCLINOMETRICHE, ESTENSIMETRICHE E PIEZOMETRICHE</t>
  </si>
  <si>
    <t>TRASPORTO DELLE ATTREZZATURE DI MISURA. Trasporto in andata e ritorno delle attrezzature di misura. Sono compresi: il viaggio del personale addetto; lo spostamento da tubo a tubo inclinometrico nell'ambito della zona strumentata.</t>
  </si>
  <si>
    <t>MISURE INCLINOMETRICHE MEDIANTE IDONEA STRUMENTAZIONE. Misure inclinometriche mediante idonea strumentazione quale sonda dotata di sensore servoinclinometrico biassiale, sensibilità 20.000 sen a. E' compreso quanto occorre per dare le misure inclinometriche complete.</t>
  </si>
  <si>
    <t>MISURE PIEZOMETRICHE MEDIANTE SCANDAGLIO ELETTRICO. Rilievo di falda acquifera su tubo piezometrico opportunamente predisposto, eseguito a mezzo di scandagli elettrici. E' compresa la restituzione grafica dei dati. E' inoltre compreso quanto altro occorre per dare i risultati della misurazione completi.</t>
  </si>
  <si>
    <t xml:space="preserve">MISURA ESTENSIMETRICA MEDIANTE COMPARATORE.Misura estensimetrica mediante comparatore rimovibile su ciascuna base dell’estensimetro opportunamente predisposta per la misura manuale. E' compresa la restituzione grafica dei dati. E' inoltre compreso quanto altro occorre per dare i risultati della misurazione completi. </t>
  </si>
  <si>
    <t xml:space="preserve">ESTENSIMETRO AD ASTE.Estensimetro ad aste con testa di misura da 1 a 6 basi ed aste in fibra di vetro, da installare in foro appositamente realizzato, predisposto per la misura di tipo meccanico (con comparatore centesimale rimovibile) od automatico (con sensore di spostamento e centralina di acquisizione dati automatica), fornito e posto in opera. E' compreso quanto occorre per dare l’estensimetro completo. Sono esclusi: la perforazione; la cementazione con miscele cementizie; le eventuali opere murarie occorrenti per il corretto ancoraggio della testa di misura. </t>
  </si>
  <si>
    <t xml:space="preserve">ASTA IN FIBRA DI VETRO DIAMETRO MM 8,00 CON GUAINA.Asta in fibra di vetro diametro mm 8,00 con guaina di protezione esterna, forniti e posti in opera. Sono compresi: l'ancoraggio superiore in acciaio inox e l'ancoraggio inferiore in acciaio a forte zincatura ad aderenza migliorata; i tubi di iniezione e scarico. </t>
  </si>
  <si>
    <t xml:space="preserve">COMPARATORE MECCANICO REMOVIBILE PER IL RILIEVO DEGLI SPOSTAMENTI DELL’ESTENSIMETRO.Comparatore meccanico removibile per il rilievo degli spostamenti dell’estensimetro, con sistema di accoppiamento a centramento forzato, risoluzione 0,01 mm, fornito e posto in opera. Sono compresi:la custodia per il trasporto; il sistema per il controllo della taratura nel tempo. </t>
  </si>
  <si>
    <t xml:space="preserve">TRASDUTTORE ELETTRICO DI SPOSTAMENTO PER LA MISURA IN AUTOMATICO DEGLI SPOSTAMENTI DELL’ESTENSIMETRO.Trasduttore elettrico di spostamento per la misura in automatico degli spostamenti dell’estensimetro, con sensore di tipo potenziometrico lineare, campo di misura mm 25,00, linearità 0,2% FS, segnale in uscita in tensione o corrente, alloggiato in contenitore a tenuta stagna realizzato con materiale non soggetto a corrosione, predisposto per l’attacco alla testa dell’estensimetro. </t>
  </si>
  <si>
    <t xml:space="preserve">CENTRALINA DI ACQUISIZIONE E MEMORIZZAZIONE DATI, RISOLUZIONE 8 BIT.Centralina di acquisizione e memorizzazione dati automatica monocanale, risoluzione 8 bit, accuratezza 0,4% FS, capacità di memoria min. 1800 letture, tipo di memoria EEPROM (non volatile), standard di comunicazione RS232, intervallo di acquisizione programmabile, alimentazione con batteria interna, contenitore a tenuta stagna provvisto di chiusura, completa di cavo di collegamento al computer e software di comunicazione. </t>
  </si>
  <si>
    <t>CENTRALINA DI ACQUISIZIONE E MEMORIZZAZIONE DATI, N 6 INGRESSI.Centralina di acquisizione e memorizzazione dati automatica, n. 6 ingressi analogici in tensione e/o corrente, risoluzione 16 bit, accuratezza 0,05% FS, capacità di memoria di almeno 50000 letture, tipo di memoria EEPROM (non volatile), standard di comunicazione RS232, intervallo di acquisizione programmabile, batteria interna ricaricabile, contenitore a tenuta stagna provvisto di chiusura, completa di batteria supplementare da sostituire periodicamente, carica batteria, cavo di collegamento al computer e software di comunicazione.</t>
  </si>
  <si>
    <t xml:space="preserve">CAVO ELETTRICO MULTIPOLARE SCHERMATO.Cavo elettrico multipolare schermato per il collegamento dei sensori con la centralina di acquisizione dati, con un numero di poli adeguato al tipo ed al numero di sensori da collegare. </t>
  </si>
  <si>
    <t>PROVE IN SITU</t>
  </si>
  <si>
    <t>PROVE DI DETERMINAZIONE DELLA DENSITÀ. Prove di determinazione della densità in situ con volumometro a sabbia. E' compreso quanto occorre per dare la prova completa.Sono escluse le spese di viaggio e trasferta.</t>
  </si>
  <si>
    <t>DETERMINAZIONE DI VISCOSITÀ E/O FLUIDITÀ.Determinazione di viscosità e/o fluidità attraverso prove eseguite con viscosimetro di Masch o con cono condotta fino al raggiungimento dei valori di viscosità richiesti dalla D.L.</t>
  </si>
  <si>
    <t>PROVA DI CARICO SU PIASTRA. Esecuzione di prova di carico su piastra con tre incrementi di carico, con determinazione del Modulo (Md) e realizzazione del grafico carico/deformazione, eseguita con un ciclo di carico escarico, con piastra del diametro di 300 mm, compresa la determinazione del contenuto naturale in acqua. E' inoltre compreso quanto altro occorre per dare la prova completa. Sono esclusigli oneri dovuti a trasferimenti, personale e mezzo di contrasto.</t>
  </si>
  <si>
    <t xml:space="preserve">COMPENSO PER PROVA DI CARICO SU PIASTRA. Compenso per prova di carico su piastra </t>
  </si>
  <si>
    <t>PROVA C.B.R. IN CAMPO. Prova C.B.R. in campo, secondo normativa C.N.R., per la determinazione dell'indice di portanza C.B.R. Sono compresi gli oneri dovuti a trasferimenti o simili. E' inoltre compreso quanto altro occorre per dare la prova completa.</t>
  </si>
  <si>
    <t>INDAGINI GEOFISICHE: SONDAGGI ELETTRICI VERTICALI (S.E.V.), PROFILI ELETTRICI DI RESISTIVITÀ APPARENTE, PROFILI ELETTRICI MULTIELETTRODICI (TOMOGRAFIE ELETTRICHE) PROSPEZIONI SISMICHE DI SUPERFICIE E IN FORO GEORADAR, LOGS GEOFISICI IN POZZO.</t>
  </si>
  <si>
    <t>APPRONTAMENTO ATTREZZATURE E TRASPORTO PER PROSPEZIONI GEOLETTRICHE. Approntamento attrezzature e trasporto in andata e ritorno di strumentazioni ed attrezzature e loro revisione, di tipo geoelettrico quadripolare, profili elettrici e multielettrodici compreso il carico e lo scarico. Sono esclusi eventuali oneri di accessibilità.</t>
  </si>
  <si>
    <t>INSTALLAZIONE ATTREZZATURE PER SONDAGGI PER PROSPEZIONI GEOLETTRICHE.Installazione attrezzature in ciascun punto di sondaggio compreso l'onere dello spostamento dal primo al successivo. E' compreso quanto occorre per dare l'installazione completa.</t>
  </si>
  <si>
    <t>Per profili elettrici e apparati multielettrodici</t>
  </si>
  <si>
    <t>ESECUZIONE SONDAGGIO ELETTRICO VERTICALE (S.E.V.) TIPO "SCHLUMBERGER". Esecuzione sondaggio elettrico verticale (S.E.V.) con dispositivo quadripolare tipo "Schlumberger" con un numero di 7 misure per decade logaritmica esclusi i riagganci, comprensivo di restituzione grafica dei dati del sondaggio. E' compreso quanto occorre per dare il sondaggio completo.</t>
  </si>
  <si>
    <t>ESECUZIONE SONDAGGIO ELETTRICO VERTICALE (S.E.V.) TIPO "WENNER". Esecuzione sondaggio elettrico verticale (S.E.V.) con dispositivo quadripolare tipo "Wenner" con un numero di 7 misure per decade logaritmica, comprensivo di restituzione grafica dei dati del sondaggio. E' compreso quanto occorre per dare il sondaggio completo.</t>
  </si>
  <si>
    <t>COMPENSO ADDIZIONALE PER ESECUZIONE DI SONDAGGI. Compenso addizionale per esecuzione di sondaggi in aree accidentate per ostacoli artificiali e naturali con dispositivo quadripolare tipo "Wenner" o "Schlumberger".</t>
  </si>
  <si>
    <t>PROFILI ELETTRICI MULTIELETTRODICI (TOMOGRAFIE ELETTRICHE).Profili elettrici multielettrodici, mediante dispositivi con numero di picchetti base compreso fra 8 e 32. E’ compresa la restituzione grafica dei dati. E’ inoltre compreso quanto altro occorre per dare l’indagine completa.</t>
  </si>
  <si>
    <t>APPRONTAMENTO ATTREZZATURE E TRASPORTO DI ANDATA E RITORNO DI STRUMENTAZIONI ED ATTREZZATURE PER PROSPEZIONI DI TIPO SISMICO IN ONDE P O S O MASW.Approntamento attrezzature e trasporto in andata e ritorno di strumentazioni ed attrezzature e loro revisione, per prospezioni geofisiche di tipo sismica a rifrazione di superficie P o S o MASW o in foro, compreso il carico e lo scarico. E’ inoltre compreso quanto altro occorre per dare l’approntamento completo.Sono esclusi eventuali oneri di accessibilità.</t>
  </si>
  <si>
    <t>INSTALLAZIONE ATTREZZATURE IN CIASCUN PROFILO DI INDAGINE O PROVA IN FORO.Installazione attrezzature in ciascun profilo di indagine o prova in foro, compreso l'onere dello spostamento dal primo al successivo. E' inoltre compreso quanto altro occorre per dare l'installazione completa.</t>
  </si>
  <si>
    <t>Per installazione attrezzature di indagine di tipo “sismica a rifrazione” e base sismica con onde P o S o MASW.</t>
  </si>
  <si>
    <t>ESECUZIONE PROFILO SISMICO A RIFRAZIONE IN ONDE P O S CON BASE FINO A M230.Esecuzione profilo sismico a rifrazione in onde P o S ocon base fino a m230 con uso di sismografo multicanale a non meno di 16 bit e nonnon meno di 24 canali, numero di energizzazioni, non inferiori a 5, con qualsiasi tipo di energizzazione in compressione o di taglio, escluso l'uso di esplosivi, con esecuzione di dromocrone relative, compresa la restituzione dei dati di campagna in supporto cartaceo e magnetico. E' compreso quanto altro occorre per dare il lavoro finito.</t>
  </si>
  <si>
    <t>ESECUZIONE PROFILO SISMICO A RIFRAZIONE CON METODOLOGIA MASW.Esecuzione profilo sismico a rifrazione con metodologia MASW a 12-24 geofoni, spaziatura massima 3 m, guadagno costante su tutti i canali, nessun guadagno automatico, nè filtraggio. Acquisizione onde di Rayleigh e/o onde di Love, mediante geofoni verticali da 4,5 Hz, e/o orizzontali da 10 Hz, energizzazioni in compressione e/o di taglio a piùdistanze differenziate,ad entrambi gli estremi del profilo.E' compreso quanto altro occorre per dare il lavoro finito</t>
  </si>
  <si>
    <t>COMPENSO PER ESECUZIONE PROFILO SISMICO A RIFRAZIONE. Compenso per esecuzione profilo sismico a rifrazione con base fino a m 230, per rilievi con l'esecuzione di altre dromocrone per coppie di tiro aggiuntive esterne alla base.</t>
  </si>
  <si>
    <t>PROVE SISMICHE TIPO "DOWN-HOLE" IN FORO GIÀ PREDISPOSTO. Prove sismiche tipo "Down-hole" in foro già predisposto, utilizzando sismografo digitale, con registrazione dati su supporto magnetico e restituzione cartacea, con disponibilità di pretrigger. Utilizzo di una sorgente posta a distanza di 3 – 4 metri dal centro del foro. Esecuzione delle misure con passo di non meno di m 1, energizzazione al taglio con inversione di fase per lettura delle fasi S, energizzazione a battuta verticale per la lettura delle fasi P. E' inoltre compreso quanto altro occorre per dare le prove complete.</t>
  </si>
  <si>
    <t>Con l'utilizzo di un unico sensore.Per ogni prova in fori da m 30 di profondità trenta punti di misura.</t>
  </si>
  <si>
    <t>Con l’utilizzo di due sensori a tre componenti ortogonali, l’orientazione di uno dei trasduttori di ogni sensore in direzione parallela alla sorgente.Per ogni prova in fori da m 30 di profondità e trenta punti di misura.</t>
  </si>
  <si>
    <t>PREDISPOSIZIONE DI FORI DI SONDAGGIO VERTICALI PER PROVE “DOWN-HOLE”.Predisposizione di fori di sondaggio verticali per prove “Down-hole” eseguendo rivestimento del foro con tubazione in PVC od altro materiale ad alta impedenza alle vibrazioni; il diametro interno del tubo deve essere compreso fra mm 80 e mm 125 e lo spessore fra mm 5 e mm 10. Cementazione dal basso dei fori in corrispondenza dello spazio anulare compreso fra le pareti del foro ed il tubo di rivestimento fino al rifluimento della miscela cementizia in superficie, utilizzando valvola di fondo foro e qualora non sia possibile, utilizzare un tubo calato nell’intercapedine fino a fondo foro. E’ compreso quanto altro occorre per dare la predisposizione completa ad esclusione del pozzetto protettivo.</t>
  </si>
  <si>
    <t>PROVE SISMICHE TIPO "CROSS-HOLE" IN FORI GIÀ PREDISPOSTI. Prove sismiche tipo "Cross-hole" in fori già predisposti e con verticalità controllata, con qualsiasi tipo di energizzazione escluso l'uso di esplosivi, con sismografo digitale multicanale, registrazione dati su supporto magnetico e restituzione cartacea, con disponibilità di pretrigger. Utilizzo di una sorgente calata in foro ad una profondità iniziale non superiore a m 1.5, provvista di dispositivo di aggancio e sgancio alle pareti del foro, che assicuri salda aderenza e capace di produrre onde di taglio polarizzate su piani verticali. Sensore velocimetrico a tre componenti ortogonali. Orientazione di uno dei trasduttori in direzione parallela alla sorgente. E' inoltre compreso quanto altro occorre per dare le prove complete. Esecuzione delle misure con passo massimo di m 1.Per ogni prova in fori da m30 di profondità e trenta punti di misura.</t>
  </si>
  <si>
    <t>PREDISPOSIZIONE DI FORI DI SONDAGGIO VERTICALI PER PROVE “CROSS-HOLE”.Determinazione della distanza reale tra i fori di rilievo per ogni punto di misura, tramite misure inclinometriche di precisione tale da rendere trascurabile l’errore nel calcolo delle velocità. Nel caso di realizzazione di ulteriore foro destinato unicamente all’energizzazione, in quest’ultimo le misure inclinometriche potranno essere omesse. E’ compreso quanto altro occorre per dare la predisposizione completa ad esclusione del pozzetto protettivo e delle misure inclinometriche che saranno compensate con relativa voce di prezzario.</t>
  </si>
  <si>
    <t>APPRONTAMENTO ATTREZZATURE E TRASPORTO PER PROSPEZIONI GEORADAR.Approntamento attrezzature e trasporto in andata e ritorno di strumentazioni ed attrezzature per prospezioni georadar G.P.R., compreso carico e scarico, escluso eventuali oneri di accessibilità.</t>
  </si>
  <si>
    <t>INSTALLAZIONE ATTREZZATURE IN CIASCUN PROFILO DI INDAGINE PER PROSPEZIONI GEORADAR.Installazione attrezzature in ciascun profilo di indagine, compreso l’onere per lo spostamento dal primo al successivo. Sono esclusi eventuali oneri per la rimozione di materiali e cose, il decespugliamento delle aree ed il livellamento del terreno qualora necessario.</t>
  </si>
  <si>
    <t xml:space="preserve">ESECUZIONE DI INDAGINE GEORADAR CON ASSETTO TRAMITE ANTENNA SINGOLA.Esecuzione di indagine georadar lungo percorsi longitudinali, con passate trasversali ogni 5 m o a maglia predeterminata, su di una fascia di ampiezza massima di 1 m, con assetto di investigazione tramite antenna singola, di opportuna frequenza atta a raggiungere la maggior definizione e profondità possibile in relazione agli obiettivi della prospezione ed alle caratteristiche del sottosuolo e della struttura, compresa la restituzione dei dati di campagna su supporto cartaceo o informatico. E’ compreso quanto occorre per dare l’indagine completa.E’ esclusa l’elaborazione dei dati mediante processing di livello medio - alto (deconvoluzione, migrazione, ecc.). </t>
  </si>
  <si>
    <t xml:space="preserve">ESECUZIONE DI INDAGINE GEORADAR CON QUATTRO ANTENNE IN LINEA.Esecuzione di indagine georadar lungo percorsi longitudinali, con passate trasversali o a maglia predeterminata, su di una fascia di ampiezza massima paridi 3 m, assetto di investigazione tramite quattro antenne in linea, metodo di investigazione monostatico, di opportuna frequenza atta a raggiungere la maggior definizione e profondità possibile in relazione agli obiettivi della prospezione ed alle caratteristiche del sottosuolo e della struttura, compresa la restituzione dei dati di campagna su supporto cartaceo o informatico. E’ compreso quanto occorre per dare l’indagine completa.E’ esclusa l’elaborazione dei dati mediante processing di livello medio - alto (deconvoluzione, migrazione, ecc.). </t>
  </si>
  <si>
    <t>APPRONTAMENTO ATTREZZATURE E TRASPORTO.Approntamento attrezzature e trasporto in andata e ritorno di strumentazioni ed attrezzature per esecuzione di logs geofisici in pozzo, compreso carico e scarico, escluso eventuali oneri di accessibilità.</t>
  </si>
  <si>
    <t>INSTALLAZIONE ATTREZZATURE.Installazione attrezzature per l’esecuzione di logs geofisici in pozzo in ciascuna verticale d’indagine, compreso l’onere per lo spostamento dal primo foro al successivo. Sono esclusi eventuali oneri per la rimozione di materiali e cose all’interno dei fori di indagine.</t>
  </si>
  <si>
    <t>ESECUZIONE DI LOGS IN POZZO.Esecuzione di logs in pozzo, comprensiva della restituzione dei rapporti finali e di quanto necessario per fornire l’acquisizione completa dei dati.</t>
  </si>
  <si>
    <t>PALIFICAZIONI</t>
  </si>
  <si>
    <t>TRASPORTO E APPRONTAMENTO DELL'ATTREZZATURA DI PERFORAZIONE A ROTAZIONE O A PERCUSSIONE.Trasporto dell'attrezzatura di perforazione a rotazione o a percussione per la realizzazione di pali. Sono compresi: il trasporto di andata e ritorno, dalla sede legale al cantiere; l'approntamento dell'attrezzatura di perforazione; il carico, lo scarico; il personale necessario.</t>
  </si>
  <si>
    <t>PALI FINO M 20,00. Pali di lunghezza fino a m 20,00, trivellati con sonda, realizzati completi in opera. Sono compresi: la fornitura del calcestruzzo con resistenza caratteristica non inferiore a Rck 250 kg x cmq; la trivellazione in rocce da molto scadenti a scadenti (RMR system) non escluso l'attraversamento di trovanti di spessore fino a cm 100; la posa in opera della gabbia di armatura; la rettifica delle teste dei pali; la rimozione ed il carico, il trasporto e lo scarico a rifiuto dei materiali di risulta dalla trivellazione e dalle operazioni di rettifica delle teste dei pali; ogni compenso ed onere per l'impiego delle necessarie attrezzature per il getto del calcestruzzo dal fondo in modo da evitare il dilavamento o la separazione dei componenti; l'onere del maggiore calcestruzzo occorrente per l'espansione dello stesso fino al 20%, anche in presenza di acqua. E' inoltre compreso quanto altro occorre per dare l'opera finita.Sono esclusi: il trasporto e l’approntamento dell’attrezzatura di perforazione, la fornitura dei ferri di armatura che saranno compensati con i prezzi di cui al CAP 3.La misuraverràeffettuataperla lunghezza effettivadei pali a testa rettificata.</t>
  </si>
  <si>
    <t>COMPENSO ALLA REALIZZAZIONE DI PALI. Compenso alla realizzazione di pali.</t>
  </si>
  <si>
    <t>Per l'esecuzione di perforazione con sonda a percussione per qualsiasi diametro.Misurato a cm di diametro per metro di lunghezza.</t>
  </si>
  <si>
    <t>Per rivestimento provvisorio del foro per evitare il franamento delle pareti anche sotto falda freatica.Misurato a cm di diametro per metro di lunghezza.</t>
  </si>
  <si>
    <t>COMPENSO PER TUBI DI VERIFICA. Tubi di ispezione, in acciaio da 2", per prove e controlli, da applicare alla gabbia del palo, forniti e posti in opera. Sono compresi: il fissaggio all'armatura metallica del palo; il tappo di fondo e quello di superficie che dovrà sporgere dalla testa del palo. E' compreso quanto occorre per dare il lavoro finito.</t>
  </si>
  <si>
    <t>PALO PREFABBRICATO IN CONGLOMERATO CEMENTIZIO. Palo prefabbricato in conglomerato cementizio armato, classe Rck 500 kg x cmq, di forma tronco conica a sezione anulare di spessore adeguato al carico assiale di seguito precisato. Sono compresi: l'armatura longitudinale di acciaio; le spirali in filo crudo infittite verso la punta e la testa (questa rinforzata con tre anelli di tondo saldato); la puntazza metallica in punta; l'infissione a mezzo di battipalo meccanico con maglio di peso adeguato; il riempimento della cavità del palo con conglomerato cementizio; la demolizione della testa per la messa in luce dei ferri da annegare nei plinti. E' inoltre compreso quanto altro occorre per dare l'opera finita.Sono escluse le prove di carico.</t>
  </si>
  <si>
    <t>DIAFRAMMI</t>
  </si>
  <si>
    <t xml:space="preserve">SETTI DI DIAFRAMMI IN CALCESTRUZZO DI CEMENTO ARMATO. Setti di diaframmi in calcestruzzo di cemento armato a sezione rettangolare, eseguiti entro terra con profondità oltre m 6,00 e fino a m 50,00. Sono compresi: lo scavo, con benna mordente bivalve azionata da apposita attrezzatura senza impiego di fanghi bentonitici; la posa in opera della armatura metallica con saldatura delle giunzioni; il getto del calcestruzzo classe 300 mediante tramoggia collegata a tubazioni di diametro adeguato, in modo da immettere il calcestruzzo dal fondo dello scavo; l'asportazione della crosta superficiale di calcestruzzo eventualmente flocculato; la scalpellatura del getto per preparare il piano di attacco alle sovrastanti strutture; la realizzazione dei cordoli guida per lo scavo; la preparazione del piano di lavoro; la rimozione, il carico, il trasporto e lo scarico a rifiuto dei materiali di risulta. E' inoltre compreso quanto altro occorre per dare l'opera finita. 
E' esclusa la fornitura dei ferri di armatura che saranno compensati con i prezzi di cui al Cap. 3.
Misurati per la superficie effettiva a partire dal piano di attacco delle sovrastanti strutture, dopo la asportazione della crosta superficiale e la scalpellatura del getto per la preparazione del piano suddetto.
</t>
  </si>
  <si>
    <t>COMPENSO AI SETTI DI DIAFRAMMI IN CALCESTRUZZO IN C.A. CON L'IMPIEGO DI FANGHI BENTONITICI. Compenso ai setti di diaframmi in calcestruzzo in cemento armato con l'impiego di fanghi tissotropici bentonitici durante lo scavo. Sono compresi: l'esecuzione delle tubazioni per il getto, con giunti impermeabili per evitare miscelazioni di fanghi/calcestruzzo; lo sfrido dei fanghi; le attrezzature e la loro movimentazione. E' inoltre compreso quanto altro occorre per consentire una esatta esecuzione del setto</t>
  </si>
  <si>
    <t>SCAVO DI FORO A VUOTO PER SETTI. Scavo di foro a vuoto per setti, eseguito con benna mordente bivalve azionata da apposita attrezzatura senza l'impiego di fanghi bentonitici. E' compreso quanto altro occorre per dare l'opera finita.</t>
  </si>
  <si>
    <t>POZZI DRENANTI E DI ISPEZIONE</t>
  </si>
  <si>
    <t>POZZI DRENANTI E DI ISPEZIONE. Perforazioni realizzate anche con girocolonne e tubo forma per il rivestimento continuo del foro con esclusione di attrezzature vibranti, in modo da evitare franamenti e rilasci del terreno, con espresso divieto dell'impiego di fanghi bentonitici. Sono compresi: lo scavo in terreni di qualsiasi natura e consistenza, compresi eventuali strati lapidei, trovanti e ciottolame dello spessore non superiore a cm 50; l'aggottamento dell'acqua; il carico, il trasporto e lo scarico alle pubbliche discariche del materiale proveniente dalle perforazioni. E' inoltre compreso quanto altro occorre per dare il lavoro finito. Per ogni metro di perforazione realizzato, misurato dal piano di campagna.</t>
  </si>
  <si>
    <t>COMPENSO AI POZZI DRENANTI E DI ISPEZIONE PER LA PROFONDITÀ ECCEDENTE I M 25. Compenso ai pozzi drenanti e di ispezione per la profondità eccedente i m 25.</t>
  </si>
  <si>
    <t>TUBAZIONE DEFINITIVA. Tubazione definitiva, in acciaio ondulato e zincato, ad elementi imbullonati, del tipo "ARMCO-FINSIDER", fornita e posta in opera, a qualunque profondità, entro le perforazioni, per pozzi drenanti e di ispezione. La tubazione definitiva dovrà avere uno spessore adeguato per resistere alle pressioni agenti. E' compreso il trattamento protettivo, con zincatura a caldo. E' inoltre compreso quanto altro occorre per dare il lavoro finito.</t>
  </si>
  <si>
    <t>ESECUZIONE DI PERFORAZIONE ALL'INTERNO DI POZZI DRENANTI. Esecuzione di perforazione all'interno dei pozzi drenanti o di ispezione per la realizzazione della condotta di fondo, per lo scarico a gravità delle acque drenate, del diametro di mm 130, in terreni di qualsiasi natura e consistenza, con rivestimento continuo del foro se necessario. E' compreso quanto occorre per dare il lavoro finito. E' escluso il rivestimento continuo del foro.</t>
  </si>
  <si>
    <t>TUBAZIONE DI RIVESTIMENTO DEFINITIVO IN ACCIAIO FE 510. Tubazione di rivestimento definitivo, in acciaio Fe 510, della condotta di fondo per lo scarico a gravità delle acque drenate, con giunti filettati. Sono compresi: la cementazione della intercapedine tra foro e rivestimento con malta cementizia; la relativa sigillatura delle due testate all'interno dei pozzi. E' inoltre compreso quanto altro occorre per dare il lavoro finito.</t>
  </si>
  <si>
    <t>IMPERMEABILIZZAZIONE SU POZZI DRENANTI E DI ISPEZIONE. Impermeabilizzazione di fondo su pozzi drenanti e di ispezione mediante calcestruzzo Rck 200 per evitare dispersioni d'acqua dal fondo, realizzata per una altezza di circa m 1,5 nel tratto tra la fine della perforazione e la quota della condotta di fondo, adottando tutti gli accorgimenti necessari per evitare la contaminazione del materiale drenante. Sono compresi: il cemento; i materiali utilizzati per l'esecuzione della impermeabilizzazione. E' inoltre compreso, quanto altro occorre per dare il lavoro finito.Per ogni pozzo drenante o d'ispezione impermeabilizzato.</t>
  </si>
  <si>
    <t>FORI DRENANTI</t>
  </si>
  <si>
    <t>FORI DRENANTI PROFONDI SUB-ORIZZONTALI O INCLINATI. Fori drenanti profondi sub-orizzontali o inclinati, eseguiti con macchina perforatrice all'aperto, per la captazione di falde idriche, per lunghezza fino a m 50, in terreni di qualsiasi natura e consistenza, asciutti o bagnati escluso il rivestimento provvisorio del foro, ottenuti mediante trivellazione con idonea attrezzatura a rotazione, del diametro non inferiore a mm 90 sufficiente all'infilaggio di un tubo di plastica del diametro esterno di mm 50, di adeguato spessore, forato lungo il perimetro con i fori diametro mm 3 o finestrature adeguate, avvolto esternamente da un feltro di tessuto non tessuto idrofiltrante dello spessore di mm 2-3. Sono compresi: la fornitura del tubo e del feltro; il rivestimento del foro se necessario; il trasporto. E' inoltre compreso quanto altro occorre per dare l'opera finita.</t>
  </si>
  <si>
    <t>FORI DRENANTI PROFONDI SUBORIZZONTALI O INCLINATI ALL'INTERNO DEI POZZI. Fori drenanti profondi suborizzontali o inclinati all'interno dei pozzi drenanti, di ispezione o similari per la captazione di falde idriche, per lunghezza fino a m 50, in terreni di qualsiasi natura e consistenza, asciutti o bagnati, realizzati mediante trivellazione con idonea attrezzatura a rotazione, del diametro non inferiore a mm 90 sufficiente all'infilaggio di un tubo di plastica del diametro esterno di mm 50, di adeguato spessore, forato lungo il perimetro con i fori diametro mm 3 o finestrature adeguate, avvolto esternamente da un feltro di tessuto non tessuto idrofiltrante dello spessore di mm 2-3.Sono compresi: la fornitura del tubo e del feltro; il rivestimento del foro se necessario; il trasporto. E' inoltre compreso quanto altro occorre per dare l'opera finita.</t>
  </si>
  <si>
    <t>COMPENSO AI FORI DRENANTI PROFONDI SUBORIZZONTALI O INCLINATI. Compenso ai fori drenanti profondi suborizzontali o inclinati per la captazione di falde idriche.</t>
  </si>
  <si>
    <t>FONDAZIONI SPECIALI: MICROPALI</t>
  </si>
  <si>
    <t>TRASPORTO E APPRONTAMENTO DELL'ATTREZZATURA DI PERFORAZIONE A ROTAZIONE E ROTOPERCUSSIONE.Trasporto dell'attrezzatura di perforazione a rotazione o a rotopercussione per la realizzazione di micropali. Sono compresi: il trasporto di andata e ritorno, dalla sede legale al cantiere; l'approntamento dell'attrezzatura di perforazione; il carico, lo scarico, lo spostamento all’interno del cantiere, il personale necessario.</t>
  </si>
  <si>
    <t>PALI SPECIALI DI PICCOLO DIAMETRO (MICROPALI).Pali speciali di piccolo diametro e di elevata capacità portante (micropali) per fondazioni, sottofondazioni ed ancoraggi, eseguiti a rotazione o rotopercussione, verticali o inclinati fino a 10° rispetto alla verticale, realizzati con armatura tubolare in acciaio Fe 510 in spezzoni manicottati e della lunghezza media di m 3-5, lunghezza totale fino m 30, muniti di valvole di non ritorno intervallate ogni cm 100 circa, nella parte inferiore per il 50% circa della lunghezza totale, iniettati a bassa pressione con miscela cementizia additiva, per creazione di guaina tra la parete e l'anima tubolare in acciaio, iniettati successivamente ad alta pressione in più riprese con la stessa miscela nella parte valvolata per la creazione del bulbo di ancoraggio. Sono compresi: la formazione di guaina e iniezione fino ad assorbimento di miscela cementizia pari a 2 volte il volume teorico del foro; le attrezzature necessarie per le iniezioni delle miscele. E' inoltre compreso quanto altro occorre per dare l'opera finita. Sono esclusi: il trasporto e l’approntamento dell’attrezzatura di perforazione, la fornitura dell’armatura metallica.</t>
  </si>
  <si>
    <t>COMPENSO AI PALI SPECIALI DI PICCOLO DIAMETRO (MICROPALI).Compenso per attraversamento con pali speciali di piccolo diametro (micropali) di muratura in pietra o in calcestruzzo. E' escluso il taglio dei ferri dell'armatura da computare a parte.</t>
  </si>
  <si>
    <t>MISCELA CEMENTIZIA. Miscela cementizia, fornita confezionata e iniettata, per micropali, eccedente due volte il volume teorico del foro.Misurata per ogni quintale di prodotto secco iniettato, compresa la bentonite ed eventuali additivi.</t>
  </si>
  <si>
    <t>ARMATURA TUBOLARE VALVOLATA IN ACCIAIO FE510. Armatura tubolare valvolata in acciaio Fe510, in spezzoni manicottati e della lunghezza media m 3-5, lunghezza totale fino a m 60, muniti di valvola di non ritorno intervallati a circa cm 100 nella parte inferiore, per il 50% circa della lunghezza totale.</t>
  </si>
  <si>
    <t>MISCELA CEMENTIZIA RESISTENTE AI SOLFATI. Miscela cementizia con resistenza ai solfati e rapporto acqua/miscela secca non superiore a 0,45, fornita, confezionata ed iniettata per micropali, eccedente due volte il volume teorico del foro, per ogni quintale di prodotto secco iniettato. Sono compresi: la bentonite; gli eventuali additivi. E' inoltre compreso quanto altro occorre per dare il lavoro finito.</t>
  </si>
  <si>
    <t>COMPENSO PER MISCELA CEMENTIZIA RESISTENTE AI SOLFATI. Compenso per miscela cementizia resistente ai solfati fornita, confezionata e iniettata per micropali, in sostituzione della tradizionale miscela cementizia, T425.</t>
  </si>
  <si>
    <t>TIRANTI</t>
  </si>
  <si>
    <t>PERFORI IN ROCCE DA MOLTO SCADENTI A SCADENTI (RMR SYSTEM), SU PONTEGGI. Perfori in rocce da molto scadenti a scadenti (RMR system) ed in terre di qualsiasi natura e consistenza, per la realizzazione di chiodature, tiranti di ancoraggio, dreni in terreni o rocce, ottenuti mediante trivellazione, a rotazione o rotopercussione, con circolazione di aria o se necessario anche di acqua, con asse di perforazione avente qualunque direzione ed inclinazione, eseguita su ponteggi, misurata al metro lineare dal piano di attacco della perforazione stessa fino alla quota di fondo raggiunta dall'utensile di perforazione. E' compreso quanto occorre per dare il lavoro finito.Sono esclusi i ponteggi.</t>
  </si>
  <si>
    <t>PERFORI IN ROCCE DA DISCRETE A BUONE (RMR SYSTEM), SU PONTEGGI. Perfori in rocce da discrete a buone (RMR system) in qualsiasi reciproca proporzione, per la realizzazione di chiodature, tiranti di ancoraggio, dreni in terreni o rocce, ottenuti mediante trivellazione, a rotazione o rotopercussione, con circolazione di aria o se necessario anche di acqua, con asse di perforazione avente qualunque direzione ed inclinazione, eseguita su ponteggi. E' compreso quanto occorre per dare il lavoro finito. Misurati al metro lineare dal piano di attacco della perforazione stessa fino alla quota di fondo raggiunta dall'utensile di perforazione.Sono esclusi i ponteggi.</t>
  </si>
  <si>
    <t>RIPERFORAZIONE DI FORO SU PONTEGGI. Riperforazione di foro precedentemente iniettato e cementato per franamento od occlusione del perforo, eseguita con pari direzione ed inclinazione del foro guida, su ponteggi. E' compreso quanto occorre per dare il lavoro finito.Misurata al metro lineare per l'effettivo tratto cementato. Sono esclusi i ponteggi.</t>
  </si>
  <si>
    <t>INIEZIONE DI MISCELE CEMENTIZIE. Iniezione di miscele cementizie, composte da acqua, cemento tipo 325 ed additivo antiritiro, in proporzione massima fino al 5%, per la realizzazione di chiodature e di tiranti o per la bonifica ed il consolidamento di masse rocciose, ai dosaggi ed alle pressioni anche variabili necessarie alla buona riuscita dell'opera. Sono compresi: la fornitura dei materiali di iniezione; la preparazione e la miscelazione dei componenti; gli oneri derivanti da lavorazioni su ponteggi. E' compreso quanto altro occorre per dare il lavoro finito. Misurata al quintale di miscela secca iniettata.</t>
  </si>
  <si>
    <t>INIEZIONI DI MISCELE CEMENTIZIE RESISTENTI AI SOLFATI. Iniezione di miscele cementizie, composte da leganti idraulici, inerti ed additivi con resistenza ai solfati e rapporto acqua/miscela secca non superiore a 0,40 per la realizzazione di chiodature, tiranti o per la bonifica ed il consolidamento di masse rocciose, ai dosaggi ed alle pressioni anche variabili necessarie alla buona riuscita dell'opera. Sono compresi: la fornitura dei materiali per le iniezioni; la preparazione e la miscelazione dei componenti; gli oneri derivanti dalla lavorazione su ponteggi. E' inoltre compreso quanto altro occorre per dare il lavoro finito. Misurata al quintale di miscela iniettata.</t>
  </si>
  <si>
    <t>PERFORI IN ROCCE DA MOLTO SCADENTI A SCADENTI (RMR SYSTEM). Perfori in rocce da molto scadenti a scadenti (RMR system) in terre di qualsiasi natura e consistenza, per la realizzazione di chiodature, tiranti di ancoraggio, dreni in terreni o rocce, realizzati mediante trivellazione, a rotazione o rotopercussione, con circolazione di aria o se necessario anche di acqua, con asse di perforazione avente qualunque direzione ed inclinazione. E' compreso quanto occorre per dare il lavoro finito. Misurati al metro lineare dal piano di attacco della perforazione stessa fino alla quota di fondo raggiunta dall'utensile di perforazione.</t>
  </si>
  <si>
    <t>PERFORI IN ROCCE DA DISCRETE A BUONE (RMR SYSTEM). Perfori in rocce da discrete a buone (RMR system) in qualsiasi reciproca proporzione, per la realizzazione di chiodature, tiranti di ancoraggio, dreni in terreni o rocce, realizzati mediante trivellazione, a rotazione o rotopercussione, con circolazione di aria o se necessario anche di acqua, con asse di perforazione avente qualunque direzione ed inclinazione. E' compreso quanto occorre per dare il lavoro finito.Misurati al metro lineare dal piano di attacco della perforazione stessa fino alla quota di fondo raggiunta dall'utensile di perforazione.</t>
  </si>
  <si>
    <t>RIPERFORAZIONE DI FORO. Riperforazione di foro precedentemente iniettato e cementato per franamento od occlusione del perforo, eseguita con pari direzione ed inclinazione del foro guida. E' compreso quanto occorre per dare il lavoro finito. Misurata al metro lineare per l'effettivo tratto cementato.</t>
  </si>
  <si>
    <t>TIRANTI DI ANCORAGGIO. Tiranti di ancoraggio del tipo definitivo, forniti e posti in opera, costituiti da trefoli di acciaio armonico da 0,6" precedentemente assemblati, con tubi in PVC per iniezioni di boiacca, sacco otturatore per la realizzazione del bulbo di ancoraggio, distanziatori dai trefoli per far assumere al tirante la caratteristica forma sinusoidale, le predisposizioni anticorrosive mediante ingrassaggio e inguainatura dei trefoli su tutto il tratto libero, la piastra di ripartizione e i blocchi di ancoraggio. E' compreso quanto occorre per dare il lavoro finito.</t>
  </si>
  <si>
    <t>TIRANTI IN BARRE DI ACCIAIO. Tiranti in barre di acciaio tipo "Dywidag" 85/105, forniti e posti in opera. Sono compresi: la giunzione; la piastra; il dado; il bloccaggio; il tubo di iniezione. E' inoltre compreso quanto altro occorre per dare il lavoro finito.</t>
  </si>
  <si>
    <t>TESATURA DI TIRANTI. Tesatura di tiranti in unica fase, compreso l'onere della fornitura l'alloggiamento delle piastre di ancoraggio, rispettando i valori prescritti dal committente o dalla Direzione dei Lavori, mediante martinetti oleodinamici idonei ed adeguati. Sono compresi: il trasporto e l'alloggiamento in cantiere di tutta l'attrezzatura necessaria. E' inoltre compreso quanto altro occorre per dare il lavoro finito.</t>
  </si>
  <si>
    <t>RITESATURA DI TIRANTI. Ritesatura di tiranti in unica fase, rispettando i valori prescritti dal committente o dalla D.L. mediante martinetti oleodinamici idonei ed adeguati. Sono compresi: il trasporto e l'alloggiamento in cantiere di tutta l'attrezzatura necessaria. E' inoltre compreso quanto occorre per dare il lavoro finito.</t>
  </si>
  <si>
    <t>POZZI PER ACQUA</t>
  </si>
  <si>
    <t>TRASPORTO E APPRONTAMENTO DELL'ATTREZZATURA DI PERFORAZIONE A PERCUSSIONE. Trasporto dell'attrezzatura di perforazione a percussione, per l'esecuzione di pozzi d'acqua. Sono compresi: il carico, lo scarico; il trasporto andata e ritorno dalla sede legale al cantiere; l'approntamento dell'attrezzatura di perforazione; il personale necessario.</t>
  </si>
  <si>
    <t>PERFORAZIONE A PERCUSSIONE , IN TERRENO SCIOLTO, PER L'ESECUZIONE DI POZZI PER ACQUA, FINO ALLA PROFONDITÀ DI M 60. Perforazione a percussione, in terreno sciolto, per l'esecuzione di pozzi per acqua fino alla profondità di m 60, utilizzando tutti gli utensili necessari per il corretto avanzamento, con l'uso di colonna filettata o con morsa giracolonna. E' compreso quanto occorre per dare la perforazione completa.</t>
  </si>
  <si>
    <t>COMPENSO PER PERFORAZIONE DI ROCCIA, CONGLOMERATI, MANUFATTI. Compenso per perforazione di roccia, conglomerati e manufatti di qualsiasi tipo e natura.</t>
  </si>
  <si>
    <t>COMPENSO PER PROFONDITÀ DA M 60 E FINO A M 100. Compenso per perforazione a profondità comprese fra i m 60 ed i m 100 dal piano di campagna.</t>
  </si>
  <si>
    <t>COMPENSO PER PROFONDITÀ DA OLTRE M 100 E FINO A M 150. Compenso per perforazione a profondità oltre i m 100 e fino a m 150 dal piano di campagna.</t>
  </si>
  <si>
    <t>TRASPORTO ED APPRONTAMENTO DELL'ATTREZZATURA DI PERFORAZIONE CON METODO A ROTAZIONE CON CIRCOLAZIONE DIRETTA DI FLUIDI. Trasporto ed approntamento dell'attrezzatura di perforazione con metodo a rotazione con circolazione diretta di fluidi. Sono compresi: il carico, lo scarico; il trasporto andata e ritorno dalla sede legale al cantiere; l'approntamento dell'attrezzatura di perforazione; il personale necessario.</t>
  </si>
  <si>
    <t>PERFORAZIONE, IN TERRENO SCIOLTO, PER L'ESECUZIONE DI POZZI PER ACQUA, CON METODO A ROTAZIONE CON CIRCOLAZIONE DIRETTA DI FLUIDI. Perforazione, in terreno sciolto, per l'esecuzione di pozzi per acqua, con metodo a rotazione con circolazione diretta di fluidi, utilizzando tutti gli utensili necessari per il corretto avanzamento del fluido di perforazione più idoneo in relazione al tipo di terreno da attraversare e all'opera da realizzare. E' compreso quanto occorre per dare la perforazione completa.</t>
  </si>
  <si>
    <t>COMPENSI PER PERFORAZIONI IN ROCCIA, ETC.. Compensi per perforazione in roccia, conglomerati, manufatti.</t>
  </si>
  <si>
    <t>TRASPORTO E APPRONTAMENTO DELL'ATTREZZATURA DI PERFORAZIONE CON METODO A ROTAZIONE (O ROTOPERCUSSIONE) CON CIRCOLAZIONE DIRETTA DI ARIA E/O SCHIUMA. Trasporto dell'attrezzatura di perforazione con metodo a rotazione (o rotopercussione) con circolazione diretta di aria e/o schiuma. Sono compresi: il carico, lo scarico; il trasporto andata e ritorno dalla sede legale al cantiere; l'approntamento dell'attrezzatura di perforazione; il personale necessario.</t>
  </si>
  <si>
    <t>PERFORAZIONE, IN TERRENO DI QUALSIASI NATURA, CON METODO A ROTAZIONE (O ROTOPERCUSSIONE) CON CIRCOLAZIONE DIRETTA DI ARIA E/O SCHIUMA. Perforazione con metodo a rotazione (o rotopercussione) con circolazione diretta di aria e/o schiuma, utilizzando gli utensili necessari per il corretto avanzamento, compreso il martello fondo-foro. E' compreso quanto occorre per dare la perforazione completa.</t>
  </si>
  <si>
    <t>TRASPORTO E APPRONTAMENTO DELL'ATTREZZATURA DI PERFORAZIONE CON METODO A CIRCOLAZIONE INVERSA. Trasporto dell'attrezzatura di perforazione con metodo a circolazione inversa dei fluidi. Sono compresi: il carico, lo scarico; il trasporto andata e ritorno dalla sede legale al cantiere; l'approntamento dell'attrezzatura di perforazione; il personale necessario.</t>
  </si>
  <si>
    <t>PERFORAZIONE A ROTAZIONE, IN TERRENO SCIOLTO CON CIRCOLAZIONE INVERSA DEI FLUIDI. Perforazione con metodo a rotazione con circolazione inversa dei fluidi, utilizzando gli utensili necessari per il corretto avanzamento, compreso il fluido di perforazione pi- idoneo in relazione al tipo di terreno da attraversare o all'opera da realizzare. E' compreso quanto occorre per dare la perforazione completa.</t>
  </si>
  <si>
    <t>COMPENSI PER PERFORAZIONI IN ROCCIA, ETC. Compensi per perforazione in roccia, conglomerati, manufatti.</t>
  </si>
  <si>
    <t>RIVESTIMENTO DEFINITIVO IN LAMIERA DI ACCIAIO ELETTROSALDATA. Rivestimento definitivo di pozzi, costituito da tubi in lamiera di acciaio elettrosaldata, fornito e posto in opera a qualsiasi profondità. E' compreso quanto occorre per dare il rivestimento completo.</t>
  </si>
  <si>
    <t>COMPENSO PER LA FORMAZIONE DI TUBI-FILTRI DEL TIPO "A PONTE". Compenso per la formazione di tubi-filtri, di acciaio al carbonio, del tipo "a ponte".</t>
  </si>
  <si>
    <t>COMPENSO PER LA FORMAZIONE DI TUBI-FILTRI DEL TIPO "A PASSANTI". Compenso per la formazione di tubi-filtri, di acciaio al carbonio, del tipo "a passanti".</t>
  </si>
  <si>
    <t>COMPENSO PER LA FORMAZIONE DI TUBI-FILTRI DEL TIPO "ANTISABBIA A SPIRALE". Compenso per la formazione di tubi-filtri, di acciaio al carbonio, del tipo "antisabbia a spirale".</t>
  </si>
  <si>
    <t>COMPENSO PER LA BITUMATURA DEL RIVESTIMENTO DI POZZI. Compenso per la bitumatura di rivestimento definitivo in lamiera di acciaio al carbonio elettrosaldata.</t>
  </si>
  <si>
    <t>COMPENSO PER LA ZINCATURA DEL RIVESTIMENTO DI POZZI. Compenso per la zincatura a caldo di rivestimento definitivo in lamiera di acciaio al carbonio elettrosaldata.</t>
  </si>
  <si>
    <t xml:space="preserve">RIVESTIMENTO DEFINITIVO DI POZZO CON TUBI IN PVC O IN PP. Tubazione in PVC atossico o in polipropilene (PP) atossico, per rivestimento definitivo di pozzo, rispondente al D.M. 174/04 ed alla Circolare Min. San. 102/78,filettata, avvitata testa a testa o con giunto a bicchiere, avente classe di rigidità, determinata in conformità alla UNI EN ISO 9969, con campo di applicazione nella captazione di acque di falda fino alla temperatura di 80°C (UNI EN 727), compresa la fornitura e posa in opera a qualsiasi profondità. E' compreso quanto altro occorre per dare il rivestimento completo. </t>
  </si>
  <si>
    <t>DRENAGGIO IN OPERA. Drenaggio in opera utilizzando ghiaietto naturale a spigoli arrotondati, calibrato e selezionato. Sono compresi il materiale; la posa in opera; l'eventuale pistonaggio per l'assestamento. E' inoltre compreso quanto altro occorre per dare il lavoro finito.</t>
  </si>
  <si>
    <t>IMPERMEABILIZZAZIONE DELL'INTERCAPEDINE. Impermeabilizzazione dell'intercapedine fra perforo e tubazione di rivestimento definitivo. E' compresa la posa in opera, con immissione del materiale impermeabilizzante dal basso verso l'alto, con opportuni tubetti di immissione o con sistema di iniezione. E' inoltre compreso quanto altro occorre per dare il lavoro finito.</t>
  </si>
  <si>
    <t>SPURGO DEL POZZO PER ACQUA. Spurgo del pozzo per acqua da eseguirsi a completamento delle operazioni di perforazione e condizionamento, per dare all'opera la maggiore efficienza possibile, in funzione delle caratteristiche dell'acquifero. E' compreso quanto occorre per dare il lavoro finito.</t>
  </si>
  <si>
    <t>PROVE DI PORTATA PER POZZI PER ACQUA. Prove di portata per pozzi per acqua. Sono compresi: la fornitura del generatore e degli strumenti di misura; il loro allestimento e il personale necessario alle operazioni di pompaggio. E' inoltre compreso quanto altro occorre per garantire il completamento e la realizzazione della prova di portata.</t>
  </si>
  <si>
    <t>2.2</t>
  </si>
  <si>
    <t>RINTERRI</t>
  </si>
  <si>
    <t xml:space="preserve">RINTERRI CON USO DI MEZZI MECCANICI.  Rinterro o riempimento di cavi o di buche con materiali scevri da sostanze organiche. Sono compresi: gli spianamenti; la costipazione e la pilonatura a strati non superiori a cm 30; la bagnatura e necessari ricarichi; i movimenti dei materiali per quanto sopra eseguiti con mezzi meccanici; il carico, il trasporto e lo scarico nel luogo di impiego; la cernita dei materiali. E' inoltre compreso quanto altro occorre per dare l'opera finita. </t>
  </si>
  <si>
    <t>3.1</t>
  </si>
  <si>
    <t>MASSI, SOTTOFONDI, DRENAGGI, VESPAI</t>
  </si>
  <si>
    <t>MASSETTO DI SABBIA.  Massetto di sabbia dato in opera ben costipato e livellato, eseguito per pavimentazioni. E' inoltre compreso quanto altro occorre per dare l'opera finita.</t>
  </si>
  <si>
    <t>MASSETTO DI CALCESTRUZZO VIBRATO NON ARMATO.  Massetto di calcestruzzo vibrato, non armato, confezionato con inerti di sabbia e pietrisco o ghiaia o pietrisco di frantoio, con idonea proporzione granulometrica, dato in opera rifinito con lisciatura o fratazzatura a cemento. E' inoltre compreso quanto altro occorre per dare l'opera finita.</t>
  </si>
  <si>
    <t>MASSETTO ISOLANTE.  Massetto isolante in conglomerato cementizio e materiali espansi, dati in opera per lastrici, sottofondi, rinfianchi, etc. battuti o spianati anche con pendenze. Sono compresi: i tiri. E' inoltre compreso quanto altro occorre per dare l'opera finita.</t>
  </si>
  <si>
    <t>MASSETTO DI SOTTOFONDO DI MALTA CEMENTIZIA PER PAVIMENTAZIONI CON COLLANTI.  Massetto di sottofondo di malta cementizia tipo 325 dosata a ql 3,00 per mc 1,00 di sabbia, dello spessore non inferiore a cm 1,5 dato in opera ben battuto e livellato per pavimentazioni in legno, da applicare con collanti. È compreso ogni onere per dare l'opera finita.</t>
  </si>
  <si>
    <t>MASSETTO A PRESA RAPIDA.  Massetto a presa rapida costituito da sabbia nella misura di mc 1,00 e legante a presa rapida nella misura di Kg 400 per mc e acqua litri 120-140. Il consumo di legante a presa rapida è di circa Kg 4 per mq per cm di spessore. Per spessori compresi tra i mm 10 e i mm 40 circa il massetto deve essere realizzato in aderenza totale previa spalmatura di idonea boiacca adesiva, compresa nel prezzo; oltre i mm 40 circa il massetto deve essere realizzato in indipendenza previa stesura di un foglio di polietilene da grammi 300 per mq, compreso nel prezzo. È compreso quanto altro occorre per dare il lavoro finito.</t>
  </si>
  <si>
    <t xml:space="preserve">MASSETTO FIBRORINFORZATO.  Massetto fibrorinforzato (fibre metalliche amorfe inossidabili lunghezza 20 mm) a ritiro controllato per massetto ad elevata conducibilità termica (1=1,83 W/mK) idoneo per sistemi di riscaldamento raffrescamento a pavimento. Resistenza a compressione pari a 20 N/mm2. Asciugamento di tipo veloce (2% umidità residua a ca. 10 giorni dal getto per spessore 4 cm). Il massetto dovrà essere posto in opera con distacco dalle strutture perimetrali con materiali elastici dello spessore minimo di 0,5 cm e avere uno spessore non inferiore a cm 3. Fornito in sacchi, impastato con acqua secondo le indicazioni del produttore, densità in opera&gt; 2000 kg/m3, steso, battuto, spianato e lisciato, nello spessore di cm 5. E' inoltre compreso quanto altro occorre per dare l'opera finita. </t>
  </si>
  <si>
    <t>COMPENSO PER MASSETTO FIBRORINFORZATO.  Compenso per massetto fibrorinforzato, per ogni centimetro in più.</t>
  </si>
  <si>
    <t>MASSETTO A VELOCE ASCIUGATURA PER PAVIMENTI SENSIBILI ALL’UMIDITÀ.  Massetto premiscelato pronto  adatto a ricevere l'incollaggio di pavimenti anche sensibili all'umidità, fornito in sacchi , a base di argilla espansa idrorepellente (assorbimento inferiore al 10/0 a 30 m'in. secondo UNI 7549), leganti specifici e additivi, ad asciugamento di tipo medio (3% di umidità residua a ca.35 giorni dal getto per uno spessore di 5 cm) e a basso ritiro; densità in opera ca. 1.000 kg/mc., e resistenza media a compressione a 28 giorni 150 kg/cmq.; certificato, rilasciato da istituto autorizzato, REI 120 per spessore 8 cm; certificato, rilasciato da istituto autorizzato, previa applicazione di idoneo materassino in polietilene espanso a cellule chiuse reticolato chimicamente con densità di circa 30 kg/mc e rivestito da un foglio alluminato e grottato, all' isolamento acustico al calpestio secondo D.M. 5/12/97; pompabile con pompe tradizionali da sottofondo, impastato con acqua secondo le indicazioni del produttore, steso, battuto, spianato e lisciato nello spessore   di 5 cm.. E' inoltre compreso quanto altro occorre per dare l'opera finita.</t>
  </si>
  <si>
    <t>COMPENSO PER MASSETTO A VELOCE ASCIUGATURA PER PAVIMENTI SENSIBILI ALL’UMIDITÀ.  Compenso per massetto a veloce asciugatura per pavimenti sensibili all’umidità , per ogni centimetro in più.</t>
  </si>
  <si>
    <t>MASSETTO LEGGERO PER GUAINE IMPERMEABILI E PAVIMENTI CERAMICI.   Strato di sottofondo leggero  adatto a ricevere l'incollaggio di pavimenti ceramici ,e/o il fissaggio delle guaine impermeabili di copertura, premiscelato in sacchi a base di argilla espansa idrorepellente (assorbimento inferiore al1 % a 30 min. secondo UNI 7549) e leganti specifici; densità in opera ca. 950 kg/mc., e resistenza media a compressione a 28 giorni 100 Kg/cmq ; certificato, rilasciato da istituto autorizzato,REI 120 per spessore 8 cm; certificato,rilasciato da istituto autorizzato, previa applicazione di idoneo materassino in polietilene espanso a cellule chiuse reticolato chimicamente con densità di circa 30 kg/mc e rivestito da un foglio alluminato e grottato, all' isolamento acustico al calpestio secondo D.M. 5/12/97; pompabile con pompe tradizionali da sottofondo, impastato con acqua secondo le indicazioni del produttore, steso, battuto, spianato e lisciato nello spessore di 5 cm. E' inoltre compreso quanto altro occorre per dare l'opera finita.</t>
  </si>
  <si>
    <t>COMPENSO PER MASSETTO LEGGERO PER GUAINE IMPERMEABILI E PAVIMENTI CERAMICI.  Compenso per massetto leggero per guaine impermeabili e pavimenti ceramici, per ogni centimetro in più.</t>
  </si>
  <si>
    <t>DRENAGGIO IN ELEMENTI FORATI.  Drenaggio eseguito in elementi di laterizio, forati, posti a secco, da assestare a mano in file sovrapposte fino a raggiungere la quota stabilita. E' compreso quanto altro occorre per dare l'opera finita.</t>
  </si>
  <si>
    <t>DRENAGGIO ESEGUITO CON GHIAIA O PIETRISCO.  Drenaggio eseguito con ghiaia di fiume lavata o pietrisco di cava, di pezzatura mista da mm 15 a mm 40-50 entro cavi. E' compreso l'assestamento con pestello meccanico. E' inoltre compreso quanto altro occorre per dare l'opera finita.</t>
  </si>
  <si>
    <t>DRENAGGIO CON SCHEGGIONI DI CAVA.  Drenaggio con scheggioni di cava, di natura silicea e calcarea, esclusa la sistemazione a mano, dietro muri di sostegno o pareti contro terra. Sono compresi: la cernita del materiale; i tiri. E' inoltre compreso quanto altro occorre per dare l'opera finita.</t>
  </si>
  <si>
    <t>DRENAGGIO VERTICALE CON MATERIALI PROVENIENTI DA DEMOLIZIONI.  Drenaggio con materiali frantumati e miscelati provenienti da demolizioni, scevri da metalli, vetro, legno, plastica, terra ed ogni altro inquinante, da porre in opera dietro muri di sostegno o pareti contro terra, fornito e posto in opera. Peso specifico del materiale circa kg/mc 1400. Sono compresi: i tiri. E' inoltre compreso quanto altro occorre per dare l'opera finita.
E’ esclusa la sistemazione a mano.</t>
  </si>
  <si>
    <t>DRENAGGIO ORIZZONTALE CON MATERIALE PROVENIENTE DAGLI IMPIANTI DI TRATTAMENTO DEI RIFIUTI INERTI.  Esecuzione di drenaggio orizzontale con materiale proveniente dagli impianti di trattamento dei rifiuti inerti, fornito e posto in opera. Sono compresi: la posa a secco con l’ausilio di mezzi meccanici, l’eventuale spianamento a mano e l’assistenza alla esecuzione;  il trasporto e lo scarico dall'automezzo, compreso l'avvicinamento al luogo di posa. E’ inoltre compreso quanto altro occorre per dare l’opera finita.</t>
  </si>
  <si>
    <t>VESPAIO O DRENAGGIO ESEGUITO CON CIOTTOLI O PIETRAME CALCAREO.  Vespaio o drenaggio eseguito con pietrame calcareo o siliceo, o ciottoloni o ghiaia grossa lavata, a scelta della D.L.. Sono compresi: l'intasamento con materiale minuto; il costipamento; la battitura con pestello e lo spianamento; la livellatura. E' inoltre compreso quanto altro occorre per dare l'opera finita.
E' escluso l'assestamento a mano.</t>
  </si>
  <si>
    <t>COMPENSO PER ASSESTAMENTO A MANO DI DRENAGGIO O VESPAIO.  Compenso per esecuzione di drenaggio o vespaio eseguiti a mano. Sono compresi: l'assestamento a mano; l'intasamento con materiale minuto; il costipamento; la battitura con pestello e lo spianamento; la livellatura; l'abbassamento del materiale attraverso aperture; il suo trasporto e distribuzione a mezzo carriola fino al sito o all'eventuale nastro trasportatore. E' inoltre compreso quanto altro occorre per dare l'opera finita.</t>
  </si>
  <si>
    <t>3.1.110</t>
  </si>
  <si>
    <t>COMPENSO PER CUNICOLI DI VENTILAZIONE.  Compenso per esecuzione di cunicoli di aerazione durante la formazione di drenaggi e/o vespai assestati a mano.</t>
  </si>
  <si>
    <t>RETE IN POLIPROPILENE RICICLATA E RICICLABILE.  Rete in polipropilene riciclata e riciclabile a maglia rettangolare, del tipo ad elevata resistenza a trazione, con elevato modulo di elasticità e stabilità geometrica, in rotoli di varie dimensioni, per massetti di alto spessore (maggiore di cm 2), fornita e posta in opera. Sono compresi: l’onere per i tagli, sfridi e delle legature. E’ inoltre compreso quanto altro occorre per dare l’opera finita.</t>
  </si>
  <si>
    <t>3.2</t>
  </si>
  <si>
    <t>MURATURE</t>
  </si>
  <si>
    <t>MURATURA CON BLOCCHETTI DI TUFO.  Muratura con blocchetti di tufo delle dimensioni di cm 13x26x38 circa, con malta cementizia dosata con q.li 3 di cemento tipo 325, per pareti rette o curve. E' compresa la formazione di spigoli e mazzette. E' inoltre compreso quanto altro occorre per dare l'opera finita.</t>
  </si>
  <si>
    <t>COMPENSO ALLE MURATURE DI TUFO PER ARCHI E VOLTE.  Compenso alle murature di tufo se eseguite per archi, piattabande e volte, compreso l'onere per le centine.</t>
  </si>
  <si>
    <t>COMPENSO ALLE MURATURE DI TUFO PER FACCIAVISTA.  Compenso alle murature di tufo se eseguite con paramento a facciavista, con tufo di I scelta, compresa la stilatura dei giunti con malta di cemento a q.li 4.</t>
  </si>
  <si>
    <t>MURATURA IN SCAPOLI DI PIETRAME PER FONDAZIONI.  Muratura in scapoli di pietrame calcareo e malta comune, a sacco per fondazioni, rette o curve, di qualunque spessore, con malta cementizia dosata a q.li 3 di cemento tipo 325. E' inoltre compreso quanto altro occorre per dare l'opera finita.</t>
  </si>
  <si>
    <t>MURATURA DI PIETRAME CALCAREO A SACCO.  Muratura di pietrame calcareo a sacco, con malta opportunamente confezionata e dosata, per pareti rette o curve. E' compresa la formazione di spigoli e mazzette. E' inoltre compreso quanto altro occorre per dare l'opera finita.</t>
  </si>
  <si>
    <t>MURATURA DI PIETRAME CALCAREO O BASALTICO.  Muratura comune di pietrame calcareo o basaltico e malta opportunamente confezionata e dosata, a testa rasa a uno o più fronti, in elevazione. Sono compresi: i magisteri di appresatura; gli spigoli e le riseghe; le eventuali configurazioni a scarpa. E' inoltre compreso quanto altro occorre per dare l'opera finita.</t>
  </si>
  <si>
    <t>COMPENSO ALLE MURATURE PER SOTTOFONDAZIONI O ESEGUITE IN CONDOTTI CHIUSI.   Compenso alle murature di pietrame calcareo se eseguite in sottofondazione o entro fogne o condotti chiusi. Sono compresi: l'onere per l'illuminazione artificiale; i mezzi speciali richiesti per lavori del genere. E' inoltre compreso quanto altro occorre per dare l'opera finita.</t>
  </si>
  <si>
    <t>RABBOCCATURA E STILATURA DEI GIUNTI.  Rabboccatura e stilatura incassata (a punta di diamante) delle murature di pietrame, con malta opportunamente confezionata e dosata. E' compresa la profilatura delle connessioni. E' inoltre compreso quanto altro occorre per dare l'opera finita.</t>
  </si>
  <si>
    <t>COMPENSO PER LA LAVORAZIONE DEI CONCI A FACCIAVISTA.  Compenso alla muratura di pietrame per paramento di facciavista a corsi orizzontali, anche di diversa altezza, ottenuto con la lavorazione delle pietre o conci grossolanamente squadrati. E' inoltre compreso quanto altro occorre per dare l'opera finita.</t>
  </si>
  <si>
    <t>MURATURA DI MATTONI PIENI DISPOSTI A COLTELLO O IN PIANO.  Muratura di mattoni pieni con malta opportunamente confezionata e dosata. Sono compresi: la formazione di sordini, spalle, piattabande. E’ inoltre compreso quanto altro occorre per dare l'opera finita.</t>
  </si>
  <si>
    <t>MURATURA DI MATTONI PIENI.  Muratura di mattoni pieni e malta opportunamente confezionata e dosata a uno o più fronti, retta o curva, in fondazione o in elevazione di spessore superiore a una testa. Sono compresi: i magisteri di appresature; la formazione degli spigoli e delle riseghe da eseguire entro e fuori terra. E' inoltre compreso quanto altro occorre per dare l'opera finita.</t>
  </si>
  <si>
    <t>MURATURA DI MATTONI IN LATERIZIO SEMIPIENI A DUE O PIÙ TESTE.  Muratura di mattoni in laterizio semipieni dello spessore superiore a due o più teste con malta a q.li 3 di cemento tipo 325. E' compresa la formazione di sordini, spalle, piattabande. E' inoltre compreso quanto altro occorre per dare l'opera finita.</t>
  </si>
  <si>
    <t>MURATURA DI MATTONI IN LATERIZIO SEMIPIENI.  Muratura di mattoni in laterizio semipieni dello spessore di una testa con malta opportunamente confezionata e dosata. E' compresa la formazione di sordini, spalle, piattabande. E' inoltre compreso quanto altro occorre per dare l'opera finita.</t>
  </si>
  <si>
    <t>MURATURA DI MATTONI PIENI, NON TRAFILATI, FACCIA A VISTA.  Muratura di mattoni non trafilati, lavorati a vista con malta di calce idraulica naturale a basso contenuto di sali solubili. L’inerte per la malta, opportunamente lavato, deve avere una granulometria non superiore a mm 0,4, mentre per la stuccatura finale dei giunti la granulometria non deve essere superiore a mm 0,2 – 0,3. I mattoni devono rispondere alle caratteristiche fisico/chimiche dettate dalla norma UNI 8942, devono essere cotti ad una temperatura compresa tra i 1000 ed i 1100°C e permanere in zona fuoco per non meno di 20 ore (certificazione all’origine). Sono compresi: la fornitura e posa in opera dei mattoni; la cernita degli stessi al fine di garantire paramenti omogenei; la pulizia finale della muratura a vista; la preparazione delle fughe per la stuccatura. E' inoltre compreso quanto altro occorre per dare l'opera finita.
E’ esclusa la stuccatura dei giunti.</t>
  </si>
  <si>
    <t>COMPENSO ALLA MURATURA DI MATTONI PER SOTTOFONDAZIONI O ESEGUITA IN CONDOTTI CHIUSI.  Compenso alla muratura di mattoni pieni e malta opportunamente confezionata e dosata a uno o più fronti, retta o curva, in fondazione o in elevazione di spessore superiore a una testa. Sono compresi: i magisteri di appresature; la formazione di spigoli e di riseghe, entro e fuori terra. E' inoltre compreso quanto altro occorre per dare l'opera finita. Se la muratura e' eseguita in sottofondazione entro fogne e condotti chiusi e' compreso anche l'onere per l'illuminazione artificiale ed i mezzi speciali richiesti per lavori del genere.</t>
  </si>
  <si>
    <t>COMPENSO PER LA FACCIA A VISTA CON MATTONI COMUNI.  Compenso per la lavorazione della facciavista, delle murature di mattoni pieni comuni. Sono compresi: l'uso del distanziatore; la stilatura dei giunti eseguita con malta opportunamente confezionata e dosata; il lavaggio finale della superficie. E' inoltre compreso quanto altro occorre per dare l'opera finita.</t>
  </si>
  <si>
    <t>COMPENSO PER LA FACCIAVISTA CON MATTONI DA FACCIAVISTA.  Compenso per la lavorazione della facciavista, delle murature di mattoni pieni a facciavista. Sono compresi: l'uso del distanziatore; la stilatura dei giunti eseguita con malta di cemento; il lavaggio finale della superficie. E' inoltre compreso quanto altro occorre per dare l'opera finita.</t>
  </si>
  <si>
    <t>COMPENSO PER LA FACCIAVISTA CON BLOCCHI IN CALCESTRUZZO.  Compenso per la lavorazione della facciavista con l'uso di blocchi in calcestruzzo da facciavista. Sono compresi: l'uso del distanziatore; la stilatura dei giunti eseguita con malta di cemento; la pulitura finale della superficie. E' inoltre compreso quanto altro occorre per dare l'opera finita.</t>
  </si>
  <si>
    <t>MURATURA IN LATERIZIO DI BLOCCHI TERMICI.  Muratura in blocchi termici, con K termico non superiore a W/mq °C 0,75, di qualsiasi forma e dimensione, con o senza incastro, portante o da tamponatura, legata con malta opportunamente confezionata e dosata, per murature sia in fondazione che in elevazione con uno o più fronti, rette o curve. Sono compresi: la formazione di spigoli e riseghe; le appresature. E' inoltre compreso quanto altro occorre per dare l'opera finita.</t>
  </si>
  <si>
    <t>MURATURA IN BLOCCHI TERMICI PORTANTI O DA TAMPONATURA DI ARGILLA ESPANSA.  Muratura in blocchi termici di argilla espansa anche colorata, con trasmittanza termica non superiore a kcal//hmq°C 0,78, di qualsiasi forma e dimensione, con o senza incastro, con o senza paramento a facciavista, portante o da tamponatura, legata con malta opportunamente confezionata e dosata, per murature sia in fondazione che in elevazione con uno o più fronti, rette o curve. Sono compresi: la formazione di spigoli e di riseghe; le appresature; la lavorazione per la stilatura e la ripulitura dei giunti quando il paramento e' realizzato con blocchi da facciavista. E' inoltre compreso quanto altro occorre per dare l'opera finita.</t>
  </si>
  <si>
    <t>Blocco rigato da tamponatura a facciavista, cm 25 di spessore, con malta cementizia dosata q.li 3 di cemento grigio tipo 325.</t>
  </si>
  <si>
    <t>MURATURA IN BLOCCHI DI LATERIZIO PORIZZATO CON ELEMENTI NON DERIVANTI DA SINTESI PETROLCHIMICA E NON CONTENENTI PRODOTTI DI ALTO FORNO PORTANTI O DA TAMPONATURA  Muratura in blocchi di laterizio porizzato con elementi non derivanti da sintesi petrolchimica e non contenenti prodotti di alto forno, con K termico non superiore a W/mq °C 0,75, esente da additivi chimici di qualsiasi natura e con indice di radioattività rispondente al D.P.R. 21/4/1993, n. 243 (Direttiva 89/106/CEE); rispondente inoltre a quanto contenuto nello studio della European Commission-Radiation Protection 112 del 1999- sulla radioattività dei materiali da costruzione; (Certificazione all‘origine). I blocchi, legati con malta opportunamente confezionata e dosata, possono avere qualsiasi forma e dimensione, con o senza incastro, portante o da tamponatura. La muratura è eseguita sia in fondazione che in elevazione con uno o più fronti, retta o curva. Sono compresi: la formazione di spigoli e riseghe; le appresature. E' inoltre compreso quanto altro occorre per dare l'opera finita.</t>
  </si>
  <si>
    <t xml:space="preserve">MURATURA CON BLOCCO A CASSERO IN CONGLOMERATO LEGNO-CEMENTO.  Muratura realizzata con blocco cassero ad elevato isolamento termo-acustico in conglomerato legno-cemento, densità 500 Kg/mc. Posati in opera a secco, con giunti ad incastro verticali ed orizzontali ad un solo incavo, compreso ogni onere per il getto di calcestruzzo classe Rck 300  e per la fornitura e posa in opera di armatura metallica verticale ed orizzontale da posarsi negli appositi incavi orizzontali dei blocchi, La muratura è eseguita sia in fondazione che in elevazione con uno o più fronti, retta o curva. Sono compresi: la formazione degli spigoli e riseghe, le appresature. E' compreso quanto altro occorre per dare l'opera finita.   </t>
  </si>
  <si>
    <t>MURATURA IN BLOCCHI SEMIPIENI.  Muratura di blocchi semipieni predisposti per murature armate, con malta opportunamente confezionata e dosata. Sono compresi: i magisteri e appresature; la formazione degli spigoli e delle riseghe, entro e fuori terra. E' inoltre compreso quanto altro occorre per dare l'opera finita. Devono essere impiegati blocchi le cui caratteristiche siano quelle prescritte dalle norme tecniche per le costruzioni in zone sismiche, dove ricorre.</t>
  </si>
  <si>
    <t>MURATURA IN BLOCCHI FORATI IN LATERIZIO.  Muratura in blocchi forati in laterizio delle dimensioni di cm 25x25x12 o similari per opere in elevazione legati con malta opportunamente confezionata e dosata, dello spessore di cm 25. E' compreso quanto altro occorre per dare l'opera finita.</t>
  </si>
  <si>
    <t>MURATURA IN MATTONI FORATI IN LATERIZIO A 3 FORI.  Muratura di mattoni forati in laterizio a tre fori posti a coltello uniti con malta opportunamente confezionata e dosata. E' compresa la formazione di sordini, spalle, piattabande. E' inoltre compreso quanto altro occorre per dare l'opera finita.</t>
  </si>
  <si>
    <t>MURATURA IN MATTONI FORATI IN LATERIZIO A 6 FORI.  Muratura di mattoni forati in laterizio a 6 fori uniti con malta opportunamente confezionata e dosata. E' compresa la formazione di sordini, spalle, piattabande. E' inoltre compreso quanto altro occorre per dare l'opera finita.</t>
  </si>
  <si>
    <t>MURATURA IN BLOCCHI FORATI IN CONGLOMERATO CEMENTIZIO.  Muratura retta o curva di blocchi forati di conglomerato di cemento, compressi o vibrati dello spessore superiore o uguale a cm 20 posti in opera con malta cementizia a q.li 3 di cemento tipo 325. 
E' compreso quanto altro occorre per dare l'opera finita.</t>
  </si>
  <si>
    <t>COMPENSO PER AGGIUNTA DI CEMENTO ALLA MALTA PER MURATURE.  Compenso per l'aggiunta di kg 50 di cemento alla malta impiegata per la formazione della muratura in mattoni, in blocchi di laterizio o cemento, in pietrame calcareo o basaltico e malta cementizia dosata a q.li 3 di cemento tipo 325.</t>
  </si>
  <si>
    <t>TRAMEZZI IN BLOCCHETTI DI CEMENTO.  Tramezzi in blocchetti di cemento forati, compressi o vibrati, posti in opera con malta cementizia dosata q.li 3 di cemento tipo 325. E' compreso l'eventuale taglio e suggellatura degli incastri a muro. E' inoltre compreso quanto altro occorre per dare l'opera finita.</t>
  </si>
  <si>
    <t>MURATURA IN BLOCCHI DI ARGILLA ESPANSA PER FONDELLATURE.   Muratura in blocchi di argilla espansa per fondellature, posti in opera con malta opportunamente confezionata e dosata. Sono compresi: i magisteri di appresatura; la formazione di spigoli e di riseghe, entro e fuori terra. E' inoltre compreso quanto altro occorre per dare l'opera finita.</t>
  </si>
  <si>
    <t>MURATURA DI MATTONI REFRATTARI.  Muratura di mattoni refrattari delle dimensioni di cm 11x22x6 posti a coltello, uniti con malta di cemento refrattario. E’ compreso quanto altro occorre per dare l’opera finita.</t>
  </si>
  <si>
    <t>MURATURA A CASSA VUOTA CON PARETE ESTERNA IN MATTONI AD UNA TESTA E PARETE INTERNA IN FORATI (8-10).  Muratura a cassa vuota eseguita con muratura esterna in mattoni pieni o semipieni multifori ad una testa (spessore cm 12-15) e parete interna di mattoni forati a 6 fori in foglio (spessore cm 8-10) e malta opportunamente confezionata e dosata. Sono compresi: la formazione delle mazzette e degli sguinci; i collegamenti trasversali; l’incassatura superiore; la formazione degli stipiti e dei parapetti; l’increspatura della parete esterna sul lato interno con malta. E’ inoltre compreso quanto altro occorre per dare l’opera finita.</t>
  </si>
  <si>
    <t>MURATURA A CASSA VUOTA CON PARETE ESTERNA IN FORATI (12- 13) E PARETE INTERNA IN FORATI (8-10).  Muratura a cassa vuota eseguita con muratura esterna in mattoni forati a 6 fori ad una testa (spessore cm 12-13) e parete interna di mattoni forati a 6 fori in foglio (spessore cm 8-10) e malta opportunamente confezionata e dosata. Sono compresi: la formazione delle mazzette e degli sguinci; i collegamenti trasversali; l'incassatura superiore; la formazione degli stipiti e dei parapetti; l'increspatura della parete esterna sul lato interno con malta cementizia. E' inoltre compreso quanto altro occorre per dare l'opera finita.</t>
  </si>
  <si>
    <t>MURATURA A CASSA VUOTA CON PARETE ESTERNA ED INTERNA IN FORATI (8-10).  Muratura a cassa vuota eseguita con muratura esterna ed interna di mattoni forati a 6 fori in foglio (spessore cm 8-10) e malta opportunamente confezionata e dosata. Sono compresi: la formazione delle mazzette e degli sguinci; i collegamenti trasversali; l'incassatura superiore; la formazione degli stipiti e dei parapetti; l'increspatura della parete esterna sul lato interno con malta. E'inoltre compreso quanto altro occorre per dare l'opera finita.</t>
  </si>
  <si>
    <t>MURATURA A CASSA VUOTA CON PARETE ESTERNA ED INTERNA IN FORATI (12-13).  Muratura a cassa vuota eseguita con muratura esterna ed interna di mattoni forati a 6 fori ad una testa (spessore cm 12-13) e malta opportunamente confezionata e dosata. Sono compresi: la formazione delle mazzette e degli sguinci; i collegamenti trasversali; l'incassatura superiore; la formazione degli stipiti e dei parapetti; l'increspatura della parete esterna sul lato interno con malta cementizia. E'inoltre compreso quanto altro occorre per dare l'opera finita.</t>
  </si>
  <si>
    <t>MURATURA A CASSA VUOTA CON MURATURA ESTERNA IN MATTONI AD UNA TESTA ED INTERNA IN FORATI (12-13).  Muratura a cassa vuota eseguita con muratura esterna in mattoni pieni o semipieni multifori ad una testa e parete interna di mattoni forati a 6 fori ad una testa (spessore cm 12-13) e malta opportunamente confezionata e dosata. Sono compresi: la formazione delle mazzette e degli sguinci; i collegamenti trasversali; l'incassatura superiore; la formazione degli stipiti e dei parapetti; l'increspatura della parete esterna sul lato interno con malta. E' inoltre compreso quanto altro occorre per dare l'opera finita.</t>
  </si>
  <si>
    <t>MURATURA A CASSA VUOTA CON MURATURA ESTERNA IN MATTONI A DUE TESTE ED INTERNA IN FORATI (12-13).  Muratura a cassa vuota eseguita con muratura esterna in mattoni pieni o semipieni multifori a due teste e parete interna di mattoni forati a 6 fori (spessore cm 12-13) e malta opportunamente confezionata e dosata. Sono compresi: la formazione delle mazzette e degli sguinci; i collegamenti trasversali; l'incassatura superiore; la formazione degli stipiti e dei parapetti; l'increspatura della parete esterna sul lato interno con malta. E' inoltre compreso quanto altro occorre per dare l'opera finita.</t>
  </si>
  <si>
    <t>MURATURA ARMATA.  Muratura eseguita con blocchi speciali per murature armate con armatura verticale disposta negli appositi fori riempiti di malta cementizia fluida e traliccio orizzontale immerso nel ricorso di malta. Sono compresi: la formazione delle mazzette e degli sguinci; i collegamenti; l'incassatura superiore; l'armatura. E'inoltre compreso quanto altro occorre per dare l'opera finita.</t>
  </si>
  <si>
    <t>ACCOLTELLATA DI MATTONI PIENI AD UNA TESTA.  Accoltellata di mattoni pieni ad una testa di altezza di circa cm 13 per gradini, parapetti e simili, escluse le pavimentazioni, posti in opera con malta opportunamente confezionata e dosata, a spina di pesce o altra forma, comprese eventuali fasce di mattoni in piano. E' compresa la necessaria stuccatura. E' inoltre compreso quanto altro occorre per dare l'opera finita.</t>
  </si>
  <si>
    <t>PARETI DIVISORIE IN GESSO.  Pareti divisorie interne prefabbricate in gesso, dello spessore di cm 8, fornite e poste in opera. Sono compresi: il taglio; la sigillatura dei giunti. E'inoltre compreso quanto altro occorre per dare l'opera finita.</t>
  </si>
  <si>
    <t>PARETI DIVISORIE INTERNE PREFABBRICATE, REALIZZATE CON PANNELLI IN GESSO CARTONATO (UN PANNELLO PER OGNI LATO DELLA STRUTTURA).  Pareti divisorie interne prefabbricate, realizzate con pannelli in gesso cartonato dello spessore di circa mm 12,5, ( un pannello per ogni lato della struttura ), fissati mediante viti autoperforanti alla struttura portante metallica costituita da profilati in acciaio zincato dello spessore di mm 0,6, con elementi verticali posti ad un interasse di circa 60 cm. Sono compresi: l'armatura metallica; i tagli a misura; il materiale necessario per gli ancoraggi; il trattamento dei giunti tra lastra e lastra; le stuccature, la preparazione per la tinteggiatura ; la predisposizione per le linee degli impianti . E' inoltre compreso quanto altro occorre per dare il lavoro finito.
E' esclusa la tinteggiatura delle pareti.</t>
  </si>
  <si>
    <t>PARETI DIVISORIE INTERNE PREFABBRICATE, REALIZZATE CON PANNELLI IN GESSO CARTONATO (DUE PANNELLI PER OGNI LATO DELLA STRUTTURA).  Pareti divisorie interne prefabbricate, realizzate con pannelli in gesso cartonato dello spessore di circa mm 12,5 (due pannelli per ogni lato della struttura), fissati mediante viti autoperforanti alla struttura portante metallica costituita da profilati in acciaio zincato dello spessore di mm 0,6, con elementi verticali posti ad un interasse di circa 60 cm. Sono compresi: l'armatura metallica; i tagli a misura; il materiale necessario per gli ancoraggi; il trattamento dei giunti tra lastra e lastra; le stuccature, la preparazione per la tinteggiatura; la predisposizione per le linee degli impianti. E' inoltre compreso quanto altro occorre per dare il lavoro finito.
E' esclusa la tinteggiatura delle pareti.</t>
  </si>
  <si>
    <t>PARETI DIVISORIE INTERNE PREFABBRICATE SPESSORE FINITO MM 105, REALIZZATE CON PANNELLI IN GESSO CARTONATO (UN PANNELLO PER OGNI LATO DELLA STRUTTURA) REI 120.    Pareti divisorie interne prefabbricate REI 120, realizzate con pannelli in gesso cartonato ignifugo dello spessore di mm 15, (un pannello per ogni lato della struttura), fissati mediante viti autoperforanti alla struttura portante metallica costituita da profilati in acciaio zincato dello spessore di mm 0,6, con elementi verticali posti ad un interasse di circa 60 cm, con interposta lana minerale densità di 40 Kg/mc, confinata in idonei contenitori o fornita in lastre. Sono compresi: l'armatura metallica; la lana minerale; i tagli a misura; il materiale necessario per gli ancoraggi; il trattamento dei giunti tra lastra e lastra; le stuccature, la preparazione per la tinteggiatura; la predisposizione per le linee degli impianti . E' inoltre compreso quanto altro occorre per dare il lavoro finito.
E' esclusa la tinteggiatura delle pareti.</t>
  </si>
  <si>
    <t>PARETI DIVISORIE INTERNE PREFABBRICATE SPESSORE FINITO MM 125, REALIZZATE CON PANNELLI IN GESSO CARTONATO (DUE PANNELLI PER OGNI LATO DELLA STRUTTURA) REI 120.    Pareti divisorie interne prefabbricate REI 120, realizzate con pannelli in gesso cartonato ignifugo dello spessore di mm 12,5, (due pannelli per ogni lato della struttura), fissati mediante viti autoperforanti alla struttura portante metallica costituita da profilati in acciaio zincato dello spessore di mm 0,6, con elementi verticali posti ad un interasse di circa 60 cm. Sono compresi: l' armatura metallica; i tagli a misura; il materiale necessario per gli ancoraggi; il trattamento dei giunti tra lastra e lastra; le stuccature, la preparazione per la tinteggiatura; la predisposizione per le linee degli impianti. E' inoltre compreso quanto altro occorre per dare il lavoro finito.
E' esclusa la tinteggiatura delle pareti.</t>
  </si>
  <si>
    <t>COMPENSO PER PARETI DIVISORIE INTERNE REALIZZATE CON PANNELLI IN GESSO CARTONATO IDROREPELLENTE UN PANNELLO PER OGNI LATO DELLA STRUTTURA.    Compenso per pareti divisorie interne prefabbricate, realizzate con pannelli in gesso cartonato idrorepellente un pannello per ogni lato della struttura.</t>
  </si>
  <si>
    <t>FODERA CON ELEMENTI IN LATERIZIO FORATA.    Fodera eseguita con elementi di laterizio forato, all’interno o all’esterno di opere, murata con malta opportunamente confezionata e dosata. Sono compresi: le ammorsature ad eventuali pareti vicine; la realizzazione di un’eventuale camera d’aria retrostante; i tagli; gli sfridi e quant’altro occorre per dare l’opera finita.</t>
  </si>
  <si>
    <t>3.3</t>
  </si>
  <si>
    <t>OPERE IN CALCESTRUZZO SEMPLICE ED ARMATO PER OPERE EDILI</t>
  </si>
  <si>
    <t>CALCESTRUZZO STRUTTURALE DURABILE A PRESTAZIONE GARANTITA, PER ELEMENTI SOGGETTI A CORROSIONE DELLE ARMATURE PROMOSSA DALLA CARBONATAZIONE, CLASSE DI ESPOSIZIONE XC1.   Calcestruzzo durevole a prestazione garantita, per elementi soggetti a corrosione delle armature promossa dalla carbonatazione, secondo le norme UNI EN 206-1, UNI 11104, in conformità al DM 14/01/2008. Classe di consistenza S4 – Dmax, aggregato 31,5 mm. Descrizione ambiente: in ambiente asciutto o permanentemente bagnato. Condizioni ambientali: interni di edifici con umidità relativa bassa. Classe di esposizione XC1. Rapp. A/C max 0,60. Sono compresi: tutti gli oneri tra cui quelli di controllo previsti dalle vigenti norme e l'onere della pompa. E' inoltre compreso quanto altro occorre per dare l'opera finita.Sono escluse: le casseforme.</t>
  </si>
  <si>
    <t xml:space="preserve">CALCESTRUZZO STRUTTURALE DURABILE A PRESTAZIONE GARANTITA, PER ELEMENTI SOGGETTI A CORROSIONE DELLE ARMATURE PROMOSSA DALLA CARBONATAZIONE, CLASSE DI ESPOSIZIONE XC2.  Calcestruzzo durevole a prestazione garantita,  per elementi soggetti a corrosione delle armature promossa dalla carbonatazione, secondo le norme UNI EN 206-1, UNI 11104, in conformità al DM 14/01/2008. Classe di consistenza S4 – Dmax, aggregato 31,5 mm. 
Descrizione ambiente: bagnato, raramente asciutto. Condizioni ambientali: parti di struttura di contenimento liquidi, fondazioni. 
Classe di esposizione XC2. 
Rapp. A/C max 0,60. 
Sono compresi: tutti gli oneri tra cui quelli di controllo previsti dalle vigenti norme e l'onere della pompa. 
E' inoltre compreso quanto altro occorre per dare l'opera finita.
Sono escluse: le casseforme.
</t>
  </si>
  <si>
    <t>CALCESTRUZZO STRUTTURALE DURABILE A PRESTAZIONE GARANTITA, PER ELEMENTI SOGGETTI A CORROSIONE DELLE ARMATURE PROMOSSA DALLA CARBONATAZIONE,  CLASSE DI ESPOSIZIONE XC3.  Calcestruzzo durevole a prestazione garantita,  per elementi soggetti a corrosione delle armature promossa dalla carbonatazione,  secondo le norme UNI EN 206-1, UNI 11104, in conformità al DM 14/01/2008. Classe di consistenza S4 – Dmax, aggregato 31,5 mm. Descrizione ambiente: umidità moderata. Condizioni ambientali: interni di edifici con umidità da moderata ad alta, superfici esterne riparate dalla pioggia. Classe di esposizione XC3. Rapp. A/C max 0,55. Sono compresi: tutti gli oneri tra cui quelli di controllo previsti dalle vigenti norme e l'onere della pompa. E' inoltre compreso quanto altro occorre per dare l'opera finita.Sono escluse: le casseforme.</t>
  </si>
  <si>
    <t>CALCESTRUZZO STRUTTURALE DURABILE A PRESTAZIONE GARANTITA, PER ELEMENTI SOGGETTI A CORROSIONE DELLE ARMATURE PROMOSSA DALLA CARBONATAZIONE,  CLASSE DI ESPOSIZIONE XC4.  Calcestruzzo durevole a prestazione garantita,  per elementi soggetti a corrosione delle armature promossa dalla carbonatazione,  secondo le norme UNI EN 206-1, UNI 11104, in conformità al DM 14/01/2008. Classe di consistenza S4 – Dmax, aggregato 31,5 mm. Descrizione ambiente: ciclicamente bagnato ed asciutto. Condizioni ambientali: superfici soggette ad alternanza di asciutto e umido, superfici a contatto con acqua non compresa nella classe XC2. Classe di esposizione XC4. Rapp. A/C max 0,50. Sono compresi: tutti gli oneri tra cui quelli di controllo previsti dalle vigenti norme e l'onere della pompa. E' inoltre compreso quanto altro occorre per dare l'opera finita.Sono escluse: le casseforme.</t>
  </si>
  <si>
    <t>CALCESTRUZZO STRUTTURALE DURABILE A PRESTAZIONE GARANTITA, PER ELEMENTI SOGGETTI A CORROSIONE DELLE ARMATURE PROMOSSA DA CLORURI, ESCLUSI QUELLI PRESENTI IN ACQUA DI MARE,  CLASSE DI ESPOSIZIONE XD1.  Calcestruzzo durevole a prestazione garantita,  per elementi soggetti a corrosione delle armature promossa da cloruri, esclusi quelli presenti in acqua di mare, secondo le norme UNI EN 206-1, UNI 11104, in conformità al DM 14/01/2008. Classe di consistenza S4 – Dmax, aggregato 31,5 mm. Descrizione ambiente: umidità moderata. Condizioni ambientali: superfici esposte a spruzzi diretti d’acqua contenente cloruri. Classe di esposizione XD1. Rapp. A/C max 0,55.Sono compresi: tutti gli oneri tra cui quelli di controllo previsti dalle vigenti norme e l'onere della pompa. E' inoltre compreso quanto altro occorre per dare l'opera finita.Sono escluse: le casseforme.</t>
  </si>
  <si>
    <t>CALCESTRUZZO STRUTTURALE DURABILE A PRESTAZIONE GARANTITA, PER ELEMENTI SOGGETTI A CORROSIONE DELLE ARMATURE PROMOSSA DA CLORURI, ESCLUSI QUELLI PRESENTI IN ACQUA DI MARE,  CLASSE DI ESPOSIZIONE XD2.  Calcestruzzo durevole a prestazione garantita,  per elementi soggetti a corrosione delle armature promossa da cloruri, esclusi quelli presenti in acqua di mare, secondo le norme UNI EN 206-1, UNI 11104, in conformità al DM 14/01/2008. Classe di consistenza S4 – Dmax, aggregato 31,5 mm. Descrizione ambiente: bagnato raramente asciutto. Condizioni ambientali: piscine, calcestruzzo ad acque industriali contenenti cloruri. Classe di esposizione XD2. Rapp. A/C max 0,50. Sono compresi: tutti gli oneri tra cui quelli di controllo previsti dalle vigenti norme e l'onere della pompa. E' inoltre compreso quanto altro occorre per dare l'opera finita.Sono escluse: le casseforme.</t>
  </si>
  <si>
    <t>CALCESTRUZZO STRUTTURALE DURABILE A PRESTAZIONE GARANTITA, PER ELEMENTI SOGGETTI A CORROSIONE DELLE ARMATURE PROMOSSA DA CLORURI, ESCLUSI QUELLI PRESENTI IN ACQUA DI MARE,  CLASSE DI ESPOSIZIONE XD3.  Calcestruzzo durevole a prestazione garantita,  per elementi soggetti a corrosione delle armature promossa da cloruri, esclusi quelli presenti in acqua di mare, secondo le norme UNI EN 206-1, UNI 11104, in conformità al DM 14/01/2008. Classe di consistenza S4 – Dmax, aggregato 31,5 mm. Descrizione ambiente: ciclicamente bagnato ed asciutto. Condizioni ambientali: elementi strutturali soggetti agli agenti disgelanti, parti di ponti, pavimentazioni, autoparcheggi. Classe di esposizione XD3. Rapp. A/C max 0,45. Sono compresi: tutti gli oneri tra cui quelli di controllo previsti dalle vigenti norme e l'onere della pompa. E' inoltre compreso quanto altro occorre per dare l'opera finita.Sono escluse: le casseforme. C35/45 (Rck 45 N/mmq).</t>
  </si>
  <si>
    <t>CALCESTRUZZO STRUTTURALE DURABILE A PRESTAZIONE GARANTITA, PER ELEMENTI SOGGETTI A DEGRADO DEL CALCESTRUZZO PER CICLI DI GELO-DISGELO CON O SENZA SALI DISGELANTI,  CLASSE DI ESPOSIZIONE XF1.  Calcestruzzo durevole a prestazione garantita,  per elementi soggetti a degrado del calcestruzzo per cicli di gelo-disgelo con o senza sali disgelanti,  secondo le norme UNI EN 206-1, UNI 11104 in conformità al DM 14/01/2008. Classe di consistenza S4 – Dmax, aggregato 31,5 mm. Descrizione ambiente: moderata saturazione di acqua senza impiego di agenti antigelo. Condizioni ambientali: superfici verticali esposte alla pioggia ed al gelo. Classe di esposizione XF1. Rapp. A/C max 0,50. Sono compresi: tutti gli oneri tra cui quelli di controllo previsti dalle vigenti norme e l'onere della pompa. E' inoltre compreso quanto altro occorre per dare l'opera finita.Sono escluse: le casseforme.</t>
  </si>
  <si>
    <t>CALCESTRUZZO STRUTTURALE DURABILE A PRESTAZIONE GARANTITA, PER ELEMENTI SOGGETTI A DEGRADO DEL CALCESTRUZZO PER CICLI DI GELO-DISGELO CON O SENZA SALI DISGELANTI,  CLASSE DI ESPOSIZIONE XF2.  Calcestruzzo durevole a prestazione garantita,  per elementi soggetti a degrado del calcestruzzo per cicli di gelo-disgelo con o senza sali disgelanti,  secondo le norme UNI EN 206-1, UNI 11104, in conformità al DM 14/01/2008. Classe di consistenza S4 – Dmax, aggregato 31,5 mm. Contenuto minimo di aria aggiunta nel calcestruzzo con additivi aeranti 3 % - utilizzo di aggregati conformi alla UNI EN 12620 e UNI 8520-1 e 2 dotati di adeguata resistenza al gelo. Descrizione ambiente: moderata saturazione di acqua con impiego di agenti antigelo.  Condizioni ambientali: superfici verticali di opere stradali esposte al gelo e ad agenti disgelanti nebulizzati nell’aria.  Classe di esposizione XF2.  Rapp. A/C max 0,50.  Sono compresi: tutti gli oneri tra cui quelli di controllo previsti dalle vigenti norme e l'onere della pompa.  E' inoltre compreso quanto altro occorre per dare l'opera finita. Sono escluse: le casseforme.</t>
  </si>
  <si>
    <t>CALCESTRUZZO STRUTTURALE DURABILE A PRESTAZIONE GARANTITA, PER ELEMENTI SOGGETTI A DEGRADO DEL CALCESTRUZZO PER CICLI DI GELO-DISGELO CON O SENZA SALI DISGELANTI,  CLASSE DI ESPOSIZIONE XF3.  Calcestruzzo durevole a prestazione garantita,  per elementi soggetti a degrado del calcestruzzo per cicli di gelo-disgelo con o senza sali disgelanti,  secondo le norme UNI EN 206-1, UNI 11104, in conformità al DM 14/01/2008. Classe di consistenza S4 – Dmax, aggregato 31,5 mm.  Contenuto minimo di aria aggiunta nel calcestruzzo con additivi aeranti 3 % - utilizzo di aggregati conformi alla UNI EN 12620 e UNI 8520-1 e 2 dotati di adeguata resistenza al gelo. Descrizione ambiente: elevata saturazione di acqua senza agenti antigelo.  Condizioni ambientali: superfici orizzontali dove l’acqua può accumularsi e che possono essere soggette a fenomeni di gelo.  Classe di esposizione XF3.  Rapp. A/C max 0,50.  Sono compresi: tutti gli oneri tra cui quelli di controllo previsti dalle vigenti norme e l'onere della pompa.  E' inoltre compreso quanto altro occorre per dare l'opera finita. Sono escluse: le casseforme.</t>
  </si>
  <si>
    <t>CALCESTRUZZO STRUTTURALE DURABILE A PRESTAZIONE GARANTITA, PER ELEMENTI SOGGETTI A DEGRADO DEL CALCESTRUZZO PER CICLI DI GELO-DISGELO CON O SENZA SALI DISGELANTI,  CLASSE DI ESPOSIZIONE XF4.  Calcestruzzo durevole a prestazione garantita,  per elementi soggetti a degrado del calcestruzzo per cicli di gelo-disgelo con o senza sali disgelanti,  secondo le norme UNI EN 206-1, UNI 11104, in conformità al DM 14/01/2008. Classe di consistenza S4 – Dmax, aggregato 31,5 mm.  Contenuto minimo di aria aggiunta nel calcestruzzo con additivi aeranti 3 % - utilizzo di aggregati conformi alla UNI EN 12620 e UNI 8520-1 e 2 dotati di adeguata resistenza al gelo. Descrizione ambiente: elevata saturazione di acqua con agenti antigelo oppure acqua di mare.  Condizioni ambientali: superfici verticali ed orizzontali esposte a spruzzi d’acqua contenenti sali disgelanti.  Classe di esposizione XF4.  Rapp. A/C max 0,45.  Sono compresi: tutti gli oneri tra cui quelli di controllo previsti dalle vigenti norme e l'onere della pompa.  E' inoltre compreso quanto altro occorre per dare l'opera finita. Sono escluse: le casseforme.</t>
  </si>
  <si>
    <t>CALCESTRUZZO STRUTTURALE DURABILE A PRESTAZIONE GARANTITA, PER ELEMENTI SOGGETTI AD ATTACCO CHIMICO DEL CALCESTRUZZO NEI TERRENI E DA PARTE DI ACQUE AGGRESSIVE, INCLUSO QUELLO PROMOSSO DA ACQUA DI MARE,  CLASSE DI ESPOSIZIONE XA1.  Calcestruzzo durevole a prestazione garantita,    per elementi soggetti ad attacco chimico del calcestruzzo nei terreni e da parte di acque aggressive, incluso quello promosso da acqua di mare,  secondo le norme UNI EN 206-1, UNI 11104, in conformità al DM 14/01/2008. Classe di consistenza S4 – Dmax, aggregato 31,5 mm.  A seconda dell’aggressione individuata, si prescrive utilizzo di cemento a MRS (Moderata Resistenza ai Solfati) o MRD (Moderata Resistenza al Dilavamento). Descrizione ambiente: ambiente chimico debolmente aggressivo.  Condizioni ambientali: contenitori di fanghi e vasche di decantazione, contenitori e vasche per acque reflue.  Classe di esposizione XA1.  Rapp. A/C max 0,55.  Sono compresi: tutti gli oneri tra cui quelli di controllo previsti dalle vigenti norme e l'onere della pompa.  E' inoltre compreso quanto altro occorre per dare l'opera finita. Sono escluse: le casseforme.</t>
  </si>
  <si>
    <t>CALCESTRUZZO STRUTTURALE DURABILE A PRESTAZIONE GARANTITA, PER ELEMENTI SOGGETTI AD ATTACCO CHIMICO DEL CALCESTRUZZO NEI TERRENI E DA PARTE DI ACQUE AGGRESSIVE, INCLUSO QUELLO PROMOSSO DA ACQUA DI MARE,  CLASSE DI ESPOSIZIONE XA2.  Calcestruzzo durevole a prestazione garantita,    per elementi soggetti ad attacco chimico del calcestruzzo nei terreni e da parte di acque aggressive, incluso quello promosso da acqua di mare,  secondo le norme UNI EN 206-1, UNI 11104, in conformità al DM 14/01/2008. Classe di consistenza S4 – Dmax, aggregato 31,5 mm.  A seconda dell’aggressione individuata, si prescrive utilizzo di cemento ad ARS (Alta Resistenza ai Solfati) così come da UNI 9156 o ARD (Alta Resistenza al Dilavamento). Descrizione ambiente: ambiente chimico moderatamente aggressivo.  Condizioni ambientali: elementi strutturali o pareti a contatto di terreni aggressivi.  Classe di esposizione XA2.  Rapp. A/C max 0,50.  Sono compresi: tutti gli oneri tra cui quelli di controllo previsti dalle vigenti norme e l'onere della pompa.  E' inoltre compreso quanto altro occorre per dare l'opera finita. Sono escluse: le casseforme.</t>
  </si>
  <si>
    <t>CALCESTRUZZO A PRESTAZIONE GARANTITA, PER ELEMENTI IN ASSENZA DI RISCHIO DI CORROSIONE O ATTACCO, CLASSE DI ESPOSIZIONE X0.  Calcestruzzo a prestazione garantita,    per elementi in assenza di rischio di corrosione o attacco,  secondo le norme UNI EN 206-1, UNI 11104, in conformità al DM 14/01/2008. Classe di consistenza S4 – Dmax, aggregato 31,5 mm.  Descrizione ambiente: molto secco.  Condizioni ambientali: interni di edifici con umidità relativa molto bassa.  Classe di esposizione X0.  Sono compresi: tutti gli oneri tra cui quelli di controllo previsti dalle vigenti norme e l'onere della pompa.  E' inoltre compreso quanto altro occorre per dare l'opera finita. Sono escluse: le casseforme.</t>
  </si>
  <si>
    <t>CALCESTRUZZO SPECIALE ALLEGGERITO CON POLISTIROLO ESPANSO.  Calcestruzzo speciale alleggerito con polistirolo espanso.  Classe di consistenza S5.  Dmax 5 mm. Sono compresi: tutti gli oneri tra cui quelli di controllo previsti dalle vigenti norme e l'onere della pompa.  E' inoltre compreso quanto altro occorre per dare l'opera finita. Sono escluse: le casseforme.</t>
  </si>
  <si>
    <t>CALCESTRUZZO SPECIALE CON MALTA FLUIDA E LEGGERA PER RIEMPIMENTI, MASSA VOLUMICA 1700 KG/MC.  Calcestruzzo speciale con malta fluida e leggera per riempimenti, massa volumica 1700 kg/mc.  Classe di consistenza S5. Sono compresi: tutti gli oneri tra cui quelli di controllo previsti dalle vigenti norme e l'onere della pompa.  E' inoltre compreso quanto altro occorre per dare l'opera finita. Sono escluse: le casseforme.</t>
  </si>
  <si>
    <t>CALCESTRUZZO SPECIALE CON ARGILLA ESPANSA NON STRUTTURALE, 3/8 MM.  Calcestruzzo speciale con argilla espansa non strutturale, 3/8 mm.  Sono compresi: tutti gli oneri tra cui quelli di controllo previsti dalle vigenti norme e l'onere della pompa.  E' inoltre compreso quanto altro occorre per dare l'opera finita. Sono escluse: le casseforme.</t>
  </si>
  <si>
    <t>CALCESTRUZZO SPECIALE CON ARGILLA ESPANSA STRUTTURALE, 0/15 MM.  Calcestruzzo speciale con argilla espansa strutturale, 0/15 mm.  Sono compresi: tutti gli oneri tra cui quelli di controllo previsti dalle vigenti norme e l'onere della pompa.  E' inoltre compreso quanto altro occorre per dare l'opera finita. Sono escluse: le casseforme.</t>
  </si>
  <si>
    <t>COMPENSO PER GETTI DI STRUTTURE ESEGUITI AL DI SOPRA DELLO SPICCATO DI FONDAZIONE.  Compenso per getti di strutture in elevazione. Sono compresi: tutti gli oneri tra cui quelli di controllo previsti dalle vigenti norme .E' inoltre compreso quanto altro occorre per dare l'opera finita. Sono escluse: le casseforme e le armature metalliche.</t>
  </si>
  <si>
    <t>COMPENSO AI CONGLOMERATI CEMENTIZI A FACCIAVISTA.  Compenso per getto di calcestruzzo semplice o armato a facciavista, richiesto specificatamente dalla D.L., mediante l'impiego di tavole nuove piallate anche sulle coste, applicato alla superficie in vista.</t>
  </si>
  <si>
    <t>MALTA SPECIALE PREMISCELATA PER ANCORAGGI.  Malta premiscelata molto fluida, priva di ritiro e di altre resistenze meccaniche, per la realizzazione di ancoraggi di macchinari oppure di strutture metalliche, per l'unione di elementi prefabbricati, etc., a base di prodotti inorganici ed inerti naturali, esente da polveri metalliche e da sostanze generatrici di gas, da applicarsi su superfici e supporti già opportunamente preparati (pulizia, bagnatura delle superfici etc.). E' compreso quanto altro occorre per dare l'opera finita.
Sono escluse le eventuali armature.</t>
  </si>
  <si>
    <t>CUNETTE IN CALCESTRUZZO.  Cunette della larghezza minima di cm 40 e spessore minimo cm 10 in calcestruzzo dosata a q.li 3 di cemento tipo 325 per mc, lisciato fine con colletta di cemento. E' compreso l'onere per la formazione di pendenze. E' inoltre compreso quanto altro occorre per dare l'opera finita.</t>
  </si>
  <si>
    <t>VERNICIATURA IDROREPELLENTE, TRASPARENTE, PER PARETI DI CALCESTRUZZO.  Verniciatura idrorepellente, con prodotto ai siliconi disciolti in diluente, trasparente per pareti di calcestruzzo o di muratura, non formante pellicola, ma incorporata al supporto, applicata a pennello e/o a spruzzo in più applicazioni, non meno di tre, con abbondante quantità di prodotto, al fine di assicurare una buona penetrazione nel supporto, ad essiccazione istantanea, con resa di circa mq 4 per litro di prodotto diluito (peso specifico prodotto 0,790) per ogni trattamento. Il primo trattamento deve essere preceduto da una accurata pulizia del supporto. E' compreso ogni altro onere per dare l'opera finita.</t>
  </si>
  <si>
    <t>CASSEFORME.  Fornitura e realizzazione di casseforme e delle relative armature di sostegno per strutture di fondazione, di elevazione e muri di contenimento, poste in opera fino ad un'altezza di m. 3,5 dal piano di appoggio. Sono compresi: la fornitura e posa in opera del disarmante; la manutenzione; lo smontaggio; l'allontanamento e accatastamento del materiale occorso. E' compreso quanto occorre per dare l'opera finita.
La misurazione è eseguita calcolando la superficie dei casseri a diretto contatto del getto.</t>
  </si>
  <si>
    <t>Mq</t>
  </si>
  <si>
    <t>AGGRAPPANTE PER RIPRESE DI GETTO.  Aggrappante per riprese di getto, con applicazione a pennello, su cls, di prodotto a base di resine epossidiche a due componenti predosati per assicurare una adesione perfettamente monolitica di getti in cls freschi sopra a getti già induriti, al fine di creare un consistente legame strutturale. Caratteristiche tecniche minime del prodotto: (da certificare) 
- resistenza a compressione              &gt;= 40 N/mmq;
- resistenza a trazione per fless.              &gt;= 20 N/mmq;
- resistenza a trazione diretta              &gt;= 15 N/mmq;
- adesione al calcestruzzo (rottura cls)            &gt;=   3 N/mmq;
- adesione al ferro.             &gt;= 15 N/mmq;
E' inoltre compreso quanto occorre per dare il lavoro finito.</t>
  </si>
  <si>
    <t>3.4</t>
  </si>
  <si>
    <t>ADDITIVI PER CEMENTO ARMATO E NON</t>
  </si>
  <si>
    <t>IMPERMEABILIZZANTE DI MASSA IN POLVERE.  Impermeabilizzante di massa in polvere, con azione di occlusione del sistema capillare mediante dispersione di particelle colloidali. Fornito e posto in opera. E' compreso quanto occorre per dare l'opera finita.</t>
  </si>
  <si>
    <t>IMPERMEABILIZZANTE DI MASSA, LIQUIDO.   Impermeabilizzante di massa, liquido, con azione di superfluidificante atto a confezionare calcestruzzi a basso rapporto acqua-cemento ed ottenere coefficienti di permeabilità inferiori ai valori 10-12 m/s. Conforme alla norma UNI 8145. Fornito e posto in opera. E' compreso quanto occorre per dare l'opera finita.</t>
  </si>
  <si>
    <t>IMPERMEABILIZZANTE CON PARTICELLE IDROFUGHE.  Impermeabilizzante per malte con azione di introduzione nell'impasto di particelle idrofughe che impediscono la penetrazione dell'acqua nei capillari. Fornito e posto in opera. E' compreso quanto occorre per dare l'opera finita.</t>
  </si>
  <si>
    <t>EMULSIONE A BASE DI RESINE SINTETICHE.   Emulsione a base di resine sintetiche particolarmente idonea per il confezionamento di malte cementizie con eccellenti caratteristiche di adesione a murature, cemento, marmo, pietre naturali ed artificiali. Fornita e posta in opera. E' compreso quanto occorre per dare l'opera finita.</t>
  </si>
  <si>
    <t>COLLANTE SINTETICO EPOSSIDICO.  Collante sintetico epossidico bicomponente, per effettuare riprese di getto con garanzia di adesione, eccellente resistenza fisico-meccanica e perfetta stabilità dimensionale. Fornito e posto in opera. E' compreso quanto occorre per dare l'opera finita.</t>
  </si>
  <si>
    <t>MALTA CON ADESIVI SINTETICI E ADDITIVI POLIMERICI PER RASATURE.  Malta premiscelata a base di cemento, inerti fini, adesivi sintetici ed additivi polimerici, per eseguire rasature millimetriche, per rifiniture su qualsiasi tipo di manufatto. Fornita e posta in opera. E' compreso quanto occorre per dare l'opera finita.</t>
  </si>
  <si>
    <t>MALTA VISCOPLASTICA A RITIRO COMPENSATO.  Malta viscoplastica a ritiro compensato per ancoraggi di macchine, strutture metalliche, rifacimento pilastri etc. esente da inerti ferrosi e da cloruri, elevata impermeabilità, eccellente adesione anche su ferro liscio, elevatissima resistenza meccanica. Valori di espansione contrastata riscontrati secondo la norma UNI 8147. Fornita e posta in opera. E' compreso quanto occorre per dare l'opera finita.</t>
  </si>
  <si>
    <t>MALTA TIXOTROPICA PER RESTAURI STRUTTURALI.  Malta tixotropica a ritiro compensato per restauri strutturali di calcestruzzi ammalorati, sigillature di grosse fessurazioni, esente da inerti ferrosi e da cloruri, elevata impermeabilità, elevata resistenza meccanica a tutte le stagionature, eccellente resistenza all'aggressione chimica. Valori di espansione contrastata riscontrati secondo la norma UNI 8147. Fornita e posta in opera. E' compreso quanto occorre per dare l'opera finita.</t>
  </si>
  <si>
    <t>CEMENTO ESPANSIVO ESENTE DA CLORURI.  Cemento espansivo esente da cloruri e inerti ferrosi per la produzione di boiacche da impiegarsi per iniezioni di guaine e consolidamenti di fessurazioni su calcestruzzo e roccia etc., adatto anche al confezionamento di malte espansive. Fornito e posto in opera. E' compreso quanto occorre per dare l'opera finita.</t>
  </si>
  <si>
    <t>AGENTE ESPANSIVO IN POLVERE.  Agente espansivo in polvere per la produzione di calcestruzzi superfluidi a ritiro compensato, particolarmente indicato per getti di calcestruzzo per sottomurazioni, opere idrauliche, calcestruzzo a migliorata resistenza alla flessione e assenza di cavillature da ritiro. Conforme alla norma UNI 8146. Fornito e posto in opera. E' compreso quanto occorre per dare l'opera finita.</t>
  </si>
  <si>
    <t>PROTETTIVO DI STAGIONATURA.  Protettivo di stagionatura a base di resine polimerizzate disciolte in solvente, atto a formare una pellicola continua sulla superficie del calcestruzzo trattato, impedendo l'evaporazione incontrollata dell'acqua d'impasto. Conforme alla norma ASTM C-309/81. Fornito e posto in opera. E' compreso quanto occorre per dare l'opera finita.</t>
  </si>
  <si>
    <t>DISARMANTE EMULSIONABILE.  Disarmante emulsionabile per edilizia tradizionale per casseri in legno e ferro. Soluzioni di impiego: - per casseri in legno: 1 lt di disarmante x 15 lt di acqua; - per casseri in ferro: 1 lt di disarmante x 5 lt di acqua. Fornito e posto in opera. E' compreso quanto occorre per dare l'opera finita.</t>
  </si>
  <si>
    <t>DISARMANTE AD AZIONE CHIMICA.  Disarmante ad azione chimica, pronto all'uso, per getti a vista, con azione coadiuvante nella prevenzione della ruggine. Fornito e posto in opera. E' compreso quanto occorre per dare l'opera finita.</t>
  </si>
  <si>
    <t>COLORANTE AD IMPREGNAZIONE.  Colorante ad impregnazione per la tinteggiatura del calcestruzzo, non filmante, con funzione di protezione idrofuga ed antidegrado. Fornito e posto in opera. E' compreso quanto occorre per dare l'opera finita.</t>
  </si>
  <si>
    <t>ADDITIVI PER CALCESTRUZZI SPECIALI.  Additivi per calcestruzzi speciali aventi caratteristiche differenti da quelle previste alle voci di cui sopra.</t>
  </si>
  <si>
    <t>3.5</t>
  </si>
  <si>
    <t>ACCIAIO PER CEMENTO ARMATO</t>
  </si>
  <si>
    <t>BARRE IN ACCIAIO FEB44K  Barre in acciaio, controllato in stabilimento, ad aderenza migliorata FeB44K per strutture in C.A., fornite e poste in opera. Sono compresi: i tagli; le piegature; le sovrapposizioni; gli sfridi; le legature con filo di ferro ricotto; le eventuali saldature; gli aumenti di trafila rispetto ai diametri commerciali, assumendo un peso specifico convenzionale di g/cmc 7,85 e tutti gli oneri relativi ai controlli di legge ove richiesti. E'inoltre compreso quanto altro occorre per dare l'opera finita.</t>
  </si>
  <si>
    <t>RETE IN ACCIAIO ELETTROSALDATA.  Rete in acciaio elettrosaldata a maglia quadrata di qualsiasi diametro, fornita e posta in opera. Sono compresi: il taglio; la sagomatura; la piegatura della rete; le legature con filo di ferro ricotto e gli sfridi. E' inoltre compreso quanto altro occorre per dare l'opera finita.</t>
  </si>
  <si>
    <t>BARRE IN ACCIAIO INOX, TIPO AISI 304L   Barre in acciaio inox, tipo AISI 304L, controllato in stabilimento, ad aderenza migliorata, per strutture in C.A., fornite e poste in opera. Sono compresi: i tagli; le piegature; le sovrapposizioni; gli sfridi; le legature con filo di ferro ricotto; le eventuali saldature. Si assume un peso specifico convenzionale di g/cmc 8,00. Sono compresi tutti gli oneri relativi ai controlli di legge ove richiesti. E' inoltre compreso quanto altro occorre per dare l'opera finita.</t>
  </si>
  <si>
    <t>BARRE IN ACCIAIO INOX, TIPO AISI 316L,.  Barre in acciaio inox, tipo AISI 316L, controllato in stabilimento, ad aderenza migliorata, per strutture in C.A., fornite e poste in opera. Sono compresi: i tagli; le piegature; le sovrapposizioni; gli sfridi; le legature con filo di ferro ricotto; le eventuali saldature. Si assume un peso specifico convenzionale di g/cmc 8,00. Sono compresi tutti gli oneri relativi ai controlli di legge ove richiesti. E' inoltre compreso quanto altro occorre per dare l'opera finita.</t>
  </si>
  <si>
    <t>RETE IN ACCIAIO ELETTROSALDATA IN ACCIAIO INOX, TIPO AISI 304L.    Rete in acciaio inox, tipo AISI 304L, elettrosaldata a maglia quadrata di qualsiasi diametro, fornita e posta in opera. Sono compresi: il taglio; la sagomatura; la piegatura della rete; le legature con filo di ferro ricotto e gli sfridi. E' inoltre compreso quanto altro occorre per dare l'opera finita.</t>
  </si>
  <si>
    <t>RETE IN ACCIAIO ELETTROSALDATA IN ACCIAIO INOX, TIPO AISI 316L.    Rete in acciaio inox, tipo AISI 316L, elettrosaldata a maglia quadrata di qualsiasi diametro, fornita e posta in opera. Sono compresi: il taglio; la sagomatura; la piegatura della rete; le legature con filo di ferro ricotto e gli sfridi. E' inoltre compreso quanto altro occorre per dare l'opera finita.</t>
  </si>
  <si>
    <t>3.6</t>
  </si>
  <si>
    <t>VETROCEMENTO</t>
  </si>
  <si>
    <t>LASTRE IN VETROCEMENTO PER PARETI E FINESTRONI.  Lastre in vetrocemento per pareti e finestroni, costituite da diffusori semplici o blocchetti a camera d'aria in vetro temperato o ricotto, di forma quadrata o rettangolare anche con rilievo esterno, con nervaturine in calcestruzzo sottile a Kg 400 di cemento antiritiro di impasto ed opportuna armatura in ferro tondo, eseguite in opera o fuori opera, compreso in quest'ultimo caso la successiva posa in opera, con superfici perfettamente lisce. Sono comprese eventuali parti mobili, mentre sono esclusi, telai e controtelai. E'inoltre compreso quanto altro occorre per dare l'opera finita.</t>
  </si>
  <si>
    <t>COMPENSO PER PARETI CURVE.  Compenso per pareti curve, sia prefabbricate presso la ditta vetrocementista, che eseguite in opera.</t>
  </si>
  <si>
    <t>PANNELLI IN VETROCEMENTO PER SOLAI.  Pannelli in vetrocemento per solai, costituiti da diffusori semplici o blocchetti a camera d'aria in vetro temperato o ricotto, di forma quadrata, rettangolare o circolare, con nervature in calcestruzzo sottile a Kg 400 di cemento per mc d'impasto, di opportuna sezione ed opportuna armatura in ferro tondo, eseguiti in opera o fuori opera, compreso in questo ultimo caso la successiva posa in opera, con superfici perfettamente lisce. E'inoltre compreso quanto altro occorre per dare l'opera finita.</t>
  </si>
  <si>
    <t>4.1</t>
  </si>
  <si>
    <t>CONSOLIDAMENTO MURATURE</t>
  </si>
  <si>
    <t>RIPRESA DI LESIONI SU MURATURA PORTANTE.  Ripresa di lesioni su muratura portante da eseguire mediante l'impiego di scaglie di laterizio o pietra di recupero e idonea malta rispondente, se del caso, alle caratteristiche di quella originale, previa accurata scarnitura, pulitura e bagnatura. E' compreso quanto altro occorre per dare l'opera finita.</t>
  </si>
  <si>
    <t>COMPENSO ALLA RIPRESA DI LESIONI SU MURATURA PORTANTE CON UTILIZZO DI MATERIALI DI RECUPERO.  Compenso alla ripresa di lesioni su muratura portante nel caso di utilizzo di materiali di recupero, integrati con mattoni pieni fatti a mano, montati con malta a base di calce, di cemento bianco, e sabbia locale. E' inoltre compreso quanto altro occorre per dare il lavoro finito.</t>
  </si>
  <si>
    <t>COMPENSO ALLA RIPRESA DI LESIONI SU MURATURA PORTANTE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</si>
  <si>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RIPRESA DI LESIONI SU MURATURA PORTANTE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</si>
  <si>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RIPRESA DI LESIONI SU MURATURA PORTANTE CON IDONEA MALTA.  Ripresa di lesioni di assestamento su muratura portante da eseguire con ricariche di malta ricca di legante e comunque rispondente, se del caso, alle caratteristiche di quella originale, compattata entro la lesione e rifinita con il frattazzo, previa pulizia, scarnitura e preparazione delle pareti lesionate. E' compreso quanto altro occorre per dare l'opera finita.</t>
  </si>
  <si>
    <t>COMPENSO ALLA RIPRESA DI LESIONI SU MURATURA PORTANTE CON IDONEA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</si>
  <si>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RIPRESA DI LESIONI SU MURATURA PORTANTE CON IDONEA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</si>
  <si>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SIGILLATURA DI PICCOLE LESIONI.  Sigillatura di piccole lesioni di larghezza fino a cm 5 su tramezzi o simili eseguita con idonea malta. Sono compresi: la rimozione dell'intonaco; l'apertura delle fessurazioni; la bagnatura delle connessure eseguite; la ripresa dell'intonaco eseguita con idonea malta rispondente, se del caso, alle caratteristiche di quella originale. E' compreso quanto altro occorre per dare l'opera finita.</t>
  </si>
  <si>
    <t>COMPENSO ALLA SIGILLATURA DI PICCOLE LESIONI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</si>
  <si>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SIGILLATURA DI PICCOLE LESIONI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</si>
  <si>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SARCITURA DI LESIONI A MEZZO DI CATENELLE DI MATTONI.  Sarcitura di lesioni formata con catenelle di mattoni ad una testa in profondità e a due teste in larghezza, eseguita con idonea malta rispondente alle caratteristiche di quella originale. Sono compresi: la suggellatura con schegge di mattoni o scaglie di pietra dura; il carico, il trasporto e lo scarico, fino a qualsiasi distanza, del materiale di risulta. E' inoltre compreso quanto altro occorre per dare l'opera finita.</t>
  </si>
  <si>
    <t>COMPENSO ALLA SARCITURA DI LESIONI A MEZZO DI CATENELLE DI MATTONI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</si>
  <si>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SARCITURA DI LESIONI A MEZZO DI CATENELLE DI MATTONI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</si>
  <si>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COMPENSO ALLA SARCITURA DI LESIONI SU MURATURA IN PIETRAME E MATTONI.  Compenso alla sarcitura di lesioni su muratura in pietrame e mattoni nel caso di utilizzo di mattoni pieni fatti a mano, montati per corsi orizzontali con malta a base di calce, di cemento bianco e sabbia locale. E' inoltre compreso quanto altro occorre per dare il lavoro finito.</t>
  </si>
  <si>
    <t>CHIUSURA DI LESIONI DI PARAMENTI A FACCIA  A VISTA DI PARTICOLARE INTERESSE.  Chiusura di lesioni di paramenti a faccia  a vista di particolare interesse in conci di pietra sbozzata o squadrata a spigolo vivo, o in muratura mista (pietra e laterizi), o in laterizi. Sono compresi: la realizzazione mediante smontaggio e successivo ricollocamento dei singoli conci secondo l'apparecchio originale, a giunti stretti; il rimontaggio con malta fine di calce, di cemento bianco e sabbia lavata di fiume o del luogo; l’eventuale integrazione con elementi della stessa qualità e pezzatura, sabbiati o bocciardati nella facciavista in relazione al tipo di finitura o paramenti originali; il rilievo fotografico quando la superficie da smontare è consistente e quando la D.L. richiede tale adempimento;l'eventuale numerazione degli elementi (conci, mattoni) prima che questi vengono smontati. E' inoltre compreso quanto altro occorre per dare il lavoro finito.</t>
  </si>
  <si>
    <t>COMPENSO ALLA CHIUSURA DI LESIONI DI PARAMENTI A FACCIA A VISTA DI PARTICOLARE INTERESSE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</si>
  <si>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CHIUSURA DI LESIONI DI PARAMENTI A FACCIA A VISTA DI PARTICOLARE INTERESSE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</si>
  <si>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MURATURA ESEGUITA A SCUCI-CUCI.  Muratura eseguita a scuci-cuci, in piccoli tratti successivi, a parziale o a tutto spessore, su strutture murarie preesistenti lesionate o da risanare,  a qualsiasi altezza o profondità. Sono compresi: l'idonea malta rispondente, se del caso, alle caratteristiche di quella originale; la demolizione in breccia; il taglio a tratti successivi delle vecchie murature; le necessarie puntellature e la successiva rimozione, non finalizzate alla sicurezza dei lavoratori durante la fase di scuci-cuci delle murature; la fornitura dei materiali laterizi e/o lapidei occorrenti nel limite del 30%; il carico, il trasporto e lo scarico a rifiuto del materiale di risulta, fino a qualsiasi distanza. E' inoltre compreso quanto altro occorre per dare il lavoro finito.
Conteggiata a misura effettiva.</t>
  </si>
  <si>
    <t>COMPENSO ALLA MURATURA ESEGUITA A SCUCI-CUCI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</si>
  <si>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MURATURA ESEGUITA A SCUCI-CUCI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</si>
  <si>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COMPENSO ALLA MURATURA ESEGUITA A SCUCI-CUCI PER RIPARAZIONE DI SPALLETTE.  Compenso alla muratura eseguita a scuci-cuci, per riparazione di spallette, in piccoli tratti successivi, a parziale o a tutto spessore, su strutture murarie preesistenti lesionate o da risanare, con mattoni pieni, all’interno di edifici esistenti anche parzialmente pericolanti, a qualsiasi altezza o profondità. Sono compresi: l’idonea malta rispondente, se del caso, alle caratteristiche di quella originale; la demolizione in breccia; il taglio a tratti successivi delle vecchie murature; le necessarie puntellature e la successiva rimozione, non finalizzate alla sicurezza dei lavoratori durante la fase di scuci-cuci delle murature; la fornitura di tutti  i materiali occorrenti; il carico, il trasporto e lo scarico a rifiuto del materiale di risulta, fino a qualsiasi distanza. E’ inoltre compreso quanto altro occorre per dare il lavoro finito.
Conteggiata a misura effettiva.</t>
  </si>
  <si>
    <t>COMPENSO ALLA MURATURA ESEGUITA A SCUCI-CUCI PER RIPARAZIONE DI SPALLETTE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</si>
  <si>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MURATURA ESEGUITA A SCUCI-CUCI PER RIPARAZIONE DI SPALLETTE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</si>
  <si>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COMPENSO ALLA MURATURA ESEGUITA A SCUCI-CUCI, PER RIPARAZIONE DI ARCHI, PIATTABANDE E VOLTE.  Compenso alla muratura eseguita a scuci-cuci, per riparazione di archi, piattabande e volte, in piccoli tratti successivi, a parziale o a tutto spessore, su strutture murarie preesistenti lesionate o da risanare, con mattoni pieni, all’interno di edifici esistenti anche parzialmente pericolanti, a qualsiasi altezza o profondità. Sono compresi: l’idonea malta rispondente, se del caso, alle caratteristiche di quella originale; la demolizione in breccia; il taglio a tratti successivi delle vecchie murature; le necessarie puntellature e la successiva rimozione, non finalizzate alla sicurezza dei lavoratori durante la fase di scuci-cuci delle murature; la fornitura di tutti  i materiali occorrenti; il carico, il trasporto e lo scarico a rifiuto del materiale di risulta, fino a qualsiasi distanza. E’ inoltre compreso quanto altro occorre per dare il lavoro finito.
Conteggiata a misura effettiva.</t>
  </si>
  <si>
    <t>COMPENSO ALLA MURATURA ESEGUITA A SCUCI-CUCI PER RIPARAZIONE DI ARCHI, PIATTABANDE E VOLTE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</si>
  <si>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MURATURA ESEGUITA A SCUCI-CUCI PER RIPARAZIONE DI ARCHI, PIATTABANDE E VOLTE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</si>
  <si>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RIPRESA DI MURATURE PER INTEGRAZIONE DI PARTI MANCANTI.  Rifacimento superficiale a scuci-cuci, per spessori non superiori a cm 30, di paramenti murari in vista di murature in mattoni o pietrame. Sono compresi: l’idonea malta rispondente, se del caso, alle caratteristiche di quella originale; il materiale occorrente; il carico, il trasporto e lo scarico a rifiuto del materiale di risulta, fino a qualsiasi distanza; la stuccatura e pulitura dei giunti. E’ inoltre compreso quanto altro occorre per dare il lavoro finito.</t>
  </si>
  <si>
    <t>COMPENSO ALLA RIPRESA DI MURATURE PER INTEGRAZIONE DI PARTI MANCANTI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</si>
  <si>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RIPRESA DI MURATURE PER INTEGRAZIONE DI PARTI MANCANTI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</si>
  <si>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RIFACIMENTO DI SPALLETTE PER QUALSIASI APERTURA SU MURATURE ESISTENTI.  Rifacimento di spallette per qualsiasi apertura, su murature esistenti, eseguite con mattoni o pietrame. Sono compresi: i materiali occorrenti; l'idonea malta rispondente, se del caso, alle caratteristiche di quella originale. E' inoltre compreso quanto altro occorre per dare il lavoro finito.La misurazione è effettuata dal filo dell'apertura prima dell'esecuzione del lavoro al filo dell'apertura finita, contabilizzando l'effettiva muratura realizzata.</t>
  </si>
  <si>
    <t>COMPENSO AL RIFACIMENTO DI SPALLETTE PER QUALSIASI APERTURA SU MURATURE ESISTENTI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</si>
  <si>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 RIFACIMENTO DI SPALLETTE PER QUALSIASI APERTURA SU MURATURE ESISTENTI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</si>
  <si>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CHIUSURA DI APERTURE A TUTTO SPESSORE.  Chiusura di vani di porte, finestre o di altre aperture interne ed esterne o nicchie di vecchie strutture murarie anche semidemolite o pericolanti, eseguita a tutto spessore con impiego di mattoni pieni. Sono compresi: i materiali occorrenti; la preparazione del vano; le ammorsature e gli ancoraggi necessari; l'idonea malta rispondente, se del caso, alle caratteristiche di quella originale. E' inoltre compreso quanto altro occorre per dare il lavoro finito.</t>
  </si>
  <si>
    <t>COMPENSO ALLA CHIUSURA DI APERTURE A TUTTO SPESSORE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</si>
  <si>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CHIUSURA DI APERTURE A TUTTO SPESSORE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</si>
  <si>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COMPENSO ALLA CHIUSURA DI APERTURE A TUTTO SPESSORE.  Compenso alla chiusura di aperture a tutto spessore per conservare integralmente il contorno del vano, realizzando le necessarie ammorsature e ripulendo i contorni del vano stesso sia che essi risultino realizzati a raso, o in aggetto, o in bassorilievo. E' inoltre compreso quanto altro occorre per dare il lavoro finito.</t>
  </si>
  <si>
    <t>ISPESSIMENTO DI MURATURE SOTTILI CON NUOVA MURATURA.  Ispessimento di murature sottili da realizzare solo sulla faccia, nello spessore della risega, mediante ridosso di mattoni pieni ad una o due teste ammorsati in chiave nel muro esistente o collegati per mezzo di ferri ripiegati. Sono compresi: due ammorsature per ogni metro quadrato; i materiali necessari; i piani di lavoro anche inclinati e posti in qualsiasi direzione; l'allontanamento del materiale di risulta; l'avvicinamento dei materiali al luogo di lavoro; l'eventuale fornitura e posa in opera dei ferri per il collegamento delle murature. E' inoltre compreso quanto altro occorre per dare l'opera finita.</t>
  </si>
  <si>
    <t>TAMPONATURA DI VANI DI PORTE O FINESTRE ESEGUITA A CASSA VUOTA.  Tamponatura di vani di porte o finestre ed altre aperture, eseguita a cassa vuota con doppia parete di laterizi. Sono compresi: l'idonea malta rispondente, se del caso, alle caratteristiche di quella originale; i materiali occorrenti; la preparazione del vano; le ammorsature e gli ancoraggi necessari. E' inoltre compreso quanto altro occorre per dare il lavoro finito.</t>
  </si>
  <si>
    <t>COMPENSO ALLA TAMPONATURA DI VANI DI PORTE O FINESTRE ESEGUITA A CASSA VUOTA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</si>
  <si>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TAMPONATURA DI VANI DI PORTE O FINESTRE ESEGUITA A CASSA VUOTA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</si>
  <si>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CUCITURA DI LESIONI MEDIANTE NASTRI IN MATERIALE COMPOSITO.  Cucitura di lesioni su muratura portante mediante nastri in materiale composito, immessi in matrice polimerica, previa sarcitura della lesione. Sono compresi: la livellazione delle superfici su cui applicare il rinforzo con malte a ritiro compensato o stucchi epossidici, previa accurata pulizia del sottofondo; la fornitura e la posa in opera del primer, del primo strato di resina epossidica, del materiale composito di rinforzo e del secondo strato di resina epossidica a saturare il nastro; la protezione dai raggi UVA, con la tecnologia secondo le scelte progettuali, del pacchetto di rinforzo. La qualità dell'intervento è verificata con prove obbligatorie di pull-off e indagini termografiche, secondo le indicazioni contenute nel capitolato speciale di appalto. E’ inoltre compreso quanto altro occorre per dare il lavoro finito.
Sono esclusi: le sarciture delle lesioni; il pacchetto di rinforzo; le prove obbligatorie di pull-off e le indagini termografiche.</t>
  </si>
  <si>
    <t>CUCITURA DI LESIONI MEDIANTE BARRE IN MATERIALE COMPOSITO.  Cucitura di lesioni su muratura portante mediante barre in materiale composito. Sono compresi: la perforazione con attrezzatura a rotazione, a distruzione di nucleo, fino al diametro di mm 20; la pulizia mediante aria compressa del perforo; l'iniezione di resine epossidiche; la fornitura e posa in opera delle barre in composito. La qualità dell'intervento è verificata con prove obbligatorie di estrazione della barra e ultrasuoni secondo le indicazioni del capitolato speciale di appalto. E’ inoltre compreso quanto altro occorre per dare il lavoro finito.
Sono esclusi: la sarcitura della lesione; le prove obbligatorie di estrazione della barra e ultrasuoni.</t>
  </si>
  <si>
    <t>COLLEGAMENTI TRASVERSALI SU MURATURE A SACCO MEDIANTE BARRE IN MATERIALE COMPOSITO.  Consolidamento di pareti a sacco o comunque con paramenti scollegati, mediante realizzazione di collegamenti trasversali (ortogonali al piano della parete) con barre in materiale composito. Sono compresi: la realizzazione di cuciture armate in numero di 4 al metro quadrato, con terminale di ciascuna barra in tessuto di materiale composito; la perforazione con attrezzatura a rotazione, a distruzione di nucleo, fino al diametro mm 20; la pulizia mediante aria compressa del foro; l'iniezione di malte epossidiche; la fornitura e posa in opera delle barre in composito; la preparazione della superficie della parete e l'incollaggio di tessuto in composito sulla parte terminale delle barre e sulla parete, onde garantire l'ancoraggio delle barre stesse sulle due facce opposte del paramento. La qualità dell'intervento è verificata con prove obbligatorie di pull-off e indagini termografiche, secondo le indicazioni contenute nel capitolato speciale di appalto. E’ inoltre compreso quanto altro occorre per dare il lavoro finito.
Sono esclusi: le prove obbligatorie di pull-off e le indagini termografiche; tutte le operazioni eventualmente necessarie di bonifica della muratura.</t>
  </si>
  <si>
    <t>4.2</t>
  </si>
  <si>
    <t>ARCHITRAVI E TIRANTI</t>
  </si>
  <si>
    <t>ARCHITRAVI.  Architravi da montare in corrispondenza delle mazzette, per finestre o porte, forniti e poste in opera. Sono compresi: la ripresa delle murature con materiale di recupero o nuovo; l’idonea malta rispondente, se del caso, alle caratteristiche di quella originale; le puntellature di servizio. E’ inoltre compreso quanto altro occorre per dare l’opera finita.
Misurazione al metro quadrato in proiezione orizzontale del vano comprendendo anche le ammorsature fino a cm 30 per ogni lato.</t>
  </si>
  <si>
    <t xml:space="preserve">CATENE IN FERRO.  Catene in ferro lavorato e filettato agli estremi, o di altro tipo a giudizio della D.L., fornite e poste in opera. Sono compresi: le chiavi o piastre di ancoraggio; i manicotti; i tagli; gli sfridi; la verniciatura con due mani di vernice antiruggine; il collegamento all’impianto di messa a terra delle parti metalliche. E' inoltre compreso quanto altro occorre per dare il lavoro finito.
Sono esclusi: la realizzazione degli attraversamenti delle murature; la sigillatura dei fori; l'allettamento delle piastre con idonea malta. </t>
  </si>
  <si>
    <t>COMPENSO ALLE CATENE IN FERRO LAVORATO, POSTE IN OPERA SOTTO TRACCIA.  Compenso alle catene in ferro lavorato, poste in opera sotto traccia. Sono compresi: l'onere del taglio della muratura; la guaina; il collegamento all’impianto di messa a terra delle parti metalliche la chiusura della traccia con idonea malta; il carico, il trasporto e lo scarico a rifiuto, fino a qualsiasi distanza, del materiale di risulta. E' inoltre compreso quanto altro occorre per dare il lavoro finito.</t>
  </si>
  <si>
    <t>FORMAZIONE DI NICCHIE PER LA POSA DI PIASTRE, FINO A CM 60X60.  Formazione di nicchie per la posa, con mascheratura, di piastre comunque sagomate di contrasto ai tiranti, eseguite a scalpello su muratura di pietrame o mista, a qualsiasi altezza. Sono compresi: la necessaria intaccatura, per quanto occorre, allo scopo di assicurare alla piastra la sede di adeguato spessore e forma; la rasatura della superficie predisposta per la perfetta aderenza della stessa con idonea malta antiritiro; il carico, il trasporto e lo scarico a rifiuto del materiale di risulta, fino a qualsiasi distanza. E' inoltre compreso quanto altro occorre per dare il lavoro finito.
Per piastre di dimensioni fino a cm 60x60.</t>
  </si>
  <si>
    <t>CONSOLIDAMENTO DI ARCHITRAVI LAPIDEI.  Consolidamento di architravi in materiale lapideo con l'impiego di barre in materiale composito, previa stuccatura e iniezione delle lesioni. Sono compresi: la creazione di idonea scanalatura all’intradosso dell'architrave per creare l'alloggiamento delle barre di rinforzo; la fornitura e posa in opera delle barre, il successivo riempimento con malta epossidica. La qualità dell'intervento è verificata con prove obbligatorie di aderenza del rinforzo e ultrasuoni secondo le indicazioni contenute nel capitolato speciale di appalto. E’ inoltre compreso quanto altro occorre per dare il lavoro finito.
Sono esclusi: la stuccatura e l’iniezioni delle lesioni; l'eventuale posa di un listello di materiale lapideo per ricostituire la continuità della finitura esterna.
Il prezzo è ad unità di lunghezza di barra effettivamente posta in opera.</t>
  </si>
  <si>
    <t>INCATENAMENTI IN BARRE DI MATERIALE COMPOSITO.  Tiranti per incatenamento di piano mediante applicazione di barre in materiale composito, forniti e posti in opera. Sono compresi: la fornitura in opera dei tiranti; il terminale di ancoraggio in acciaio (diametro mm 220); il tenditore per il pretensionamento e l'eventuale strato di nastro in fibra di vetro da utilizzarsi quale interfaccia con l'acciaio nel caso di impiego di barre in fibra di carbonio. La qualità dell'intervento è verificata con prove obbligatorie di trazione eseguite su campioni prelevati dalla stessa partita di materiale (barre in composito) in ragione di almeno n. 3 campioni ogni 100 metri di tiranti posti in opera, secondo le indicazioni contenute nel capitolato speciale di appalto. E’ inoltre compreso quanto altro occorre per dare il lavoro finito.
Sono escluse: le perforazioni delle murature per l'attraversamento dei tiranti; le piastre esterne di ancoraggio e l'eventuale livellamento delle testate di ancoraggio; le prove obbligatorie di trazione.
Il prezzo è ad unità di lunghezza di tirante posto in opera.</t>
  </si>
  <si>
    <t>INCATENAMENTI DI PIANO MEDIANTE NASTRI IN MATERIALE COMPOSITO.  Incatenamenti di piano realizzati in tessuto di materiale composito, da applicarsi sulle pareti verticali in corrispondenza degli impalcati. Sono compresi: la demolizione dell'intonaco in corrispondenza della superficie di incatenamento; la spazzolatura del sottofondo; la riprofilatura con malte a ritiro compensato; il primer, l'adesivo epossidico per l'applicazione del tessuto e l'adesivo per la chiusura del pacchetto di rinforzo; la preparazione della superficie del rinforzo per la successiva intonacatura, mediante l'applicazione a fresco di uno spolvero di polvere di quarzo. La qualità dell'intervento è verificata con prove obbligatorie di pull-off, indagini ultrasoniche e termografiche, secondo le indicazioni contenute nel capitolato speciale di appalto. E’ compreso quanto altro occorre per dare il lavoro finito.
E' escluso il ripristino dell'intonaco. Il prezzo è ad unità di superficie di rinforzo effettivamente posto in opera.</t>
  </si>
  <si>
    <t>4.3</t>
  </si>
  <si>
    <t>CONSOLIDAMENTO CON L’USO DI CEMENTO ARMATO</t>
  </si>
  <si>
    <t>INTONACO ARMATO.  Consolidamento di pareti di qualsiasi genere, anche ad una testa, mediante l'applicazione di rete elettrosaldata del diametro minimo di mm 5 di acciaio FeB44K a maglie quadrate di cm 10x10. Sono compresi: la spicconatura dell'intonaco; la pulitura e la scarnitura degli elementi murari; l'abbondante lavaggio della superficie muraria; la legatura della rete alle microcuciture o ai ferri (compresi) preventivamente ammorsati alla muratura; la rete metallica; i tagli, gli sfridi, le piegature e le sovrapposizioni della rete; l'applicazione di intonaco con malta cementizia antiritiro a q.li 3 di cemento per mc di sabbia, di spessore minimo cm 3-4; la rifinitura a frattazzo. E' inoltre compreso quanto altro occorre per dare il lavoro finito.Applicazione su una sola faccia della parete.Sono esclusi: i fori per l’alloggiamento degli spezzoni dei ferri da ammorsare preventivamente. 
Conteggiato a misura effettiva.</t>
  </si>
  <si>
    <t>PARETI IN ADERENZA ARMATE.  Formazione di lastre in conglomerato cementizio armato, confezionato con cemento 325 e con inerti (mc 0,400 di sabbia, mc 0,800 di ghiaia), dello spessore di cm 6 per rinforzo della struttura muraria in elevazione, gettate in opera con l'ausilio di un solo cassero sulla superficie già preparata, con armatura di barre di acciaio FeB44K diametro mm 8 a maglia di cm 20x20, collegata alla muratura principale con almeno 6 staffe del diametro di mm 12 ogni metro quadrato di superficie, ancorate con resine epossidiche applicate con idonea apparecchiatura (pistola più cartuccia). Sono compresi: le casseforme; l'armatura; le cornici; la vibratura; i fori per le staffe; i tagli; gli sfridi; le legature. E' inoltre compreso quanto altro occorre per dare il lavoro finito.Conteggiato a misura effettiva.</t>
  </si>
  <si>
    <t>COMPENSO ALLE PARETI IN ADERENZA ARMATE.  Compenso alle pareti in aderenza armate per ogni centimetro in più di spessore del getto di conglomerato cementizio, fino ad uno spessore di cm 10.</t>
  </si>
  <si>
    <t>COMPENSO PER STRUTTURE ESEGUITE IN C.A. ALL'INTERNO DI COSTRUZIONI ESISTENTI.  Compenso per strutture eseguite in c.a. all’interno di una costruzione esistente. Compenso per l’esecuzione di opere (fondazioni, travi, pilastri ecc.) in conglomerato cementizio all'interno di costruzioni esistenti. Sono compresi tutti i magisteri, il trasporto e la messa in opera. E' inoltre compreso quanto altro occorre per dare l'opera finita.</t>
  </si>
  <si>
    <t>ELEMENTI DI COLLEGAMENTO DELLE FONDAZIONI.  Realizzazione di elementi passanti in conglomerato cementizio per il collegamento delle fondazioni esistenti con le opere di fondazione di nuova esecuzione, aventi il compito di una distribuzione più uniforme del carico sul terreno, con Rck non minore di Kg/cmq 300. Sono compresi: lo scavo; i tagli sulle vecchie murature; le eventuali iniezioni a pressione; il rinterro ad opera finita; il carico, il trasporto e lo scarico a rifiuto del materiale di risulta, fino a qualsiasi distanza. E' inoltre compreso quanto altro occorre per dare il lavoro finito.E' esclusa l'armatura metallica.</t>
  </si>
  <si>
    <t>4.4</t>
  </si>
  <si>
    <t>CONSOLIDAMENTO DI STRUTTURE MURARIE MEDIANTE 
PERFORAZIONI ED INIEZIONI</t>
  </si>
  <si>
    <t>INTERVENTO COMBINATO PER IL CONSOLIDAMENTO DI PARETI TRAMITE INIEZIONI DI MISCELA A BASE DI CEMENTO.  Intervento combinato per il consolidamento di pareti tramite iniezioni di miscela a base di cemento o altra base legante, applicazione di rete elettrosaldata e betoncino con le seguenti modalità di esecuzione:
- preparazione delle pareti tramite spicconatura dell'intonaco vecchio; 
- scarnitura delle connessure;- pulitura abbondante e lavaggio della superficie muraria;
- sigillatura dei giunti con idonea malta scelta dalla D.L.;
- esecuzione  di   un reticolo costituito mediamente da   n. 4 iniezioni   per ogni metro quadrato utilizzando le cavità presenti sui giunti o praticandole con trapano elettrico a sola rotazione, il cui diametro di perforazioni sia minimo di mm 20, nel paramento murario, spinte almeno fino a metà spessore del muro;
- fissaggio dei boccagli con idonea malta o legante puro;
- pulitura del foro mediante lavaggio a pressione controllata con acqua ed aria;
- iniezioni di miscela a base di cemento tipo 325 o 425, con dosaggio minimo di Kg 200 di cemento a metro cubo di miscela;
- asportazione dei boccagli e della malta di fissaggio;
- applicazione   di   rete elettrosaldata  su  una   od   entrambe     le facce della muratura con tondini del diametro minimo di mm 5 di acciaio FeB44K a maglie quadrate cm 10x10 compresa la legatura della rete con tondino di acciaio (FeB44K mm 6) agganciato alla maglia della rete;
- perforazione delle pareti;- sigillatura dei fori risultanti con idonea malta antiritiro;
- applicazione dell'intonaco con idonea malta a base di cemento antiritiro a q.li 3, a pasta fina di spessore minimo cm 3, oppure con altra base legante, rifinitura a frattazzo;
- carico, trasporto e scarico, fino a qualsiasi distanza, del materiale di risulta;
- mano d'opera e attrezzature speciali necessarie.
Quanto sopra descritto è tutto compreso nel prezzo.
E' inoltre compreso quanto altro occorre per dare il lavoro finito.</t>
  </si>
  <si>
    <t>CONSOLIDAMENTO DI STRUTTURE MURARIE A SACCO.  Consolidamento di strutture murarie a sacco, caotiche e incoerenti con perforazioni ed iniezioni di miscele di materiali in sospensione, da eseguirsi nel seguente modo:
- pulizia e messa a vivo dei conci con spazzola a fili di acciaio e lavaggio della superficie;
- scarnitura profonda dei giunti evitando accuratamente  la scalpellinatura degli stessi, la loro preparazione secondo le indicazioni della D.L.;
- esecuzione di un reticolo nel paramento, costituito da un numero adeguato di fori per iniezioni, mediamente n. 4 per ogni metro quadrato, utilizzando le cavità presenti nei giunti o praticando i fori con il trapano elettrico a sola rotazione, il cui diametro di perforazione sia di almeno mm 20;
- fissaggio dei boccagli con idonea malta o legante puro e colatura di acqua, se necessaria, al fine di inumidire le cavità da iniettare;
- iniezioni a bassa pressione di miscele di materiali in sospensione con pompe manuali, a base di cemento tipo 325-425, oppure con altra base legante, a scelta della D.L., con dosaggio minimo di Kg 200 di legante a metro cubo di miscela, secondo l'ordine di iniezione indicato dalla D.L.;
- asportazione di boccagli di iniezione e della malta di fissaggio;
- sigillatura con idonea malta o a base di calce, terre colorate e sabbia oppure a base di cemento tipo 425 e sabbia, a scelta della D.L.;
- perforazione delle pareti;
- carico, trasporto e scarico, fino a qualsiasi distanza, del materiale di risulta;- mano d'opera e attrezzature speciali necessarie.
Quanto sopra descritto è tutto compreso nel prezzo.E' inoltre compreso quanto altro occorre per dare il lavoro finito.
E' esclusa l'eventuale spicconatura di intonaci.</t>
  </si>
  <si>
    <t>SIGILLATURA PROVVISORIA SUL PARAMENTO DA SALVAGUARDARE.  Realizzazione di una provvisoria sigillatura, su una sola faccia, dei giunti del paramento con impasto a base di argilla (50%), sabbia e segatura al fine di evitare colature di miscela lungo il paramento a facciavista, che deve essere conservato e mantenuto. Il lavoro prevede anche la successiva completa rimozione dell'impasto e la relativa pulitura e preparazione dei giunti per la successiva rabboccatura e stuccatura.E’ compreso quanto altro occorre per dare il lavoro finito.</t>
  </si>
  <si>
    <t xml:space="preserve">ESECUZIONE DI FORI CON TRAPANO ELETTRICO E PUNTE DA MM 12 A MM 25.  Esecuzione di fori in strutture di qualsiasi genere, forma e consistenza, a qualsiasi altezza e profondità, diametro variabile tra mm 12 e 25, con qualsiasi giacitura, eseguiti con le necessarie cautele per evitare danni a costruzioni prossime o contigue, da compensare in base al diametro ed alla lunghezza della perforazione eseguita. Sono compresi: le armature; la foratura che deve essere eseguita con trapano; l'aria compressa per la pulizia del perforo con divieto di impiego di acqua; l'ausilio di altre operazioni se necessarie; la fornitura ed il fissaggio con resine epossidiche applicate con idonee apparecchiature (pistola e cartuccia), del tondino in ferro FeB44K. E' inoltre compreso quanto altro occorre per dare il lavoro finito.
Per ogni centimetro di diametro, per ogni metro di lunghezza. </t>
  </si>
  <si>
    <t>ESECUZIONE DI PERFORI IN STRUTTURE DI QUALSIASI GENERE DEL DIAMETRO MINIMO MM 25.  Esecuzione di perfori in strutture di qualsiasi genere, forma e consistenza, a qualsiasi altezza e profondità, di qualsiasi diametro, con qualsiasi giacitura, eseguiti con le necessarie cautele per evitare danni a costruzioni prossime o contigue, da compensare in base al diametro ed alla lunghezza della perforazione eseguita. Sono compresi: le armature; la perforazione che deve essere eseguita con sonda a rotazione con corona al Widiam raffreddata ad acqua o ad aria se lavori particolari secondo le indicazioni della D.L., per dare un foro circolare di sezione costante, eseguita con velocità di rotazione ridotta per non arrecare danni di alcun tipo alle strutture attraversate; l'aria compressa per la pulizia del perforo con divieto di impiego di acqua e comunque secondo le indicazioni della D.L.; l'ausilio di altre operazioni se necessarie; la fornitura e l'inserimento di apparecchi di guida per l'asta di comando della sonda, ove necessario, per garantire l'andamento rettilineo del foro e la sua esatta posizione secondo le indicazioni della D.L.. E' inoltre compreso quanto altro occorre per dare il lavoro finito. 
Per ogni centimetro di diametro, per ogni metro di lunghezza.
Misura minima del diametro mm 25.</t>
  </si>
  <si>
    <t>COMPENSO PER PERFORAZIONI ECCEDENTI IL PRIMO METRO DI LUNGHEZZA.  Compenso per perforazioni eccedenti il primo metro di lunghezza.Per ogni centimetro di diametro, per ogni metro di lunghezza successivo al primo metro.</t>
  </si>
  <si>
    <t>INIEZIONI, DI MISCELA COMPOSTA DI CEMENTO TIPO 425 E ACQUA.  Iniezioni, in perfori armati e non, di miscela composta di cemento tipo 425 e acqua. Sono compresi: la miscela fino a tre volte il volume del perforo; l'eventuale aggiunta di calce idraulica o bentonite; gli additivi fluidificanti, antiritiro; la sabbia fine dosata secondo le indicazioni della D.L.; la mano d'opera necessaria alla miscelazione della malta; il pompaggio a pressione, controllato per mezzo di gruppo miscelatore - iniettore manuale o elettromeccanico; il controllo dell'assorbimento della muratura alla pressione esercitata; le operazioni che si rendono necessarie ad eseguire il lavoro; i materiali occorrenti e le attrezzature necessarie; il fissaggio dei boccagli; la loro successiva asportazione ad iniezione avvenuta. E' inoltre compreso quanto altro occorre per dare il lavoro finito.</t>
  </si>
  <si>
    <t>INIEZIONI DI MISCELA COMPOSTA DA CALCE E POZZOLANA SUPER VENTILATA.  Iniezioni, in perfori armati e non, di miscela composta da calce ed acqua compresa l'eventuale aggiunta di pozzolana super ventilata, sabbia fine, con dosature secondo le indicazioni della D.L. Sono compresi: la miscela fino a tre volte il volume del perforo; la mano d'opera necessaria alla miscelazione della malta; il pompaggio a pressione controllata a mezzo di gruppo miscelatore - iniettore manuale o elettromeccanico; il controllo dell'assorbimento delle murature alla pressione esercitata; i materiali occorrenti; le attrezzature necessarie; il fissaggio dei boccagli e la loro successiva asportazione ad iniezione ultimata. E' inoltre compreso quanto altro occorre per dare il lavoro finito.</t>
  </si>
  <si>
    <t>INIEZIONE DI  CALCE PRIVA DI COMPONENTI SALINI, POZZOLANA SUPER VENTILATA.  Iniezioni di miscela in perfori con impasto di calce priva di componenti salini, pozzolana super ventilata, acqua ed additivo antiritiro, atta ad essere usata in presenza di intonaci affrescati, stucchi e simili, in murature lesionate. Sono compresi:  la  miscela  fino  a  tre volte il volume del perforo; la mano d'opera necessaria alla miscelazione della malta; il pompaggio a pressione controllata a mezzo di gruppo miscelatore-iniettore manuale o elettromeccanico; il controllo dell'assorbimento della muratura alla pressione esercitata; i materiali occorrenti; le attrezzature necessarie; il fissaggio dei boccagli e la loro successiva asportazione ad intervento ultimato. E' inoltre compreso quanto altro occorre per dare il lavoro finito.</t>
  </si>
  <si>
    <t>INIEZIONE DI CALCE IDRAULICA E ANTIRITIRO A BASE DI CAOLINO E ALLUMINATI.  Iniezioni, in perfori armati e non, di miscela composta da calce idraulica, acqua (in ragione di 33 litri per quintale di calce) e additivo in polvere superlubrificante antiritiro a base di caolino e alluminati, dosato in ragione del 15% del peso della calce. Sono compresi: la miscela fino a tre volte il volume del perforo; la mano d'opera necessaria alla miscelazione della boiacca; il pompaggio a pressione controllata a mezzo di gruppo miscelatore-iniettore manuale o elettromeccanico; il controllo dell'assorbimento della muratura alla pressione esercitata; i materiali occorrenti; le attrezzature necessarie; il fissaggio dei boccagli e la loro successiva asportazione ad intervento ultimato. E' inoltre compreso quanto altro occorre per dare il lavoro finito.</t>
  </si>
  <si>
    <t>COMPENSO ALLE INIEZIONI IN PERFORI ARMATI.  Compenso alle iniezioni in perfori armati, quando eccede tre volte il volume teorico del foro, compresi eventuali additivi.Il prezzo è riferito ad ogni quintale di prodotto secco iniettato.</t>
  </si>
  <si>
    <t>BARRE IN ACCIAIO INOSSIDABILE, AISI 304L, FEB44K, NELLE PERFORAZIONI IN MURATURA.  Barre di acciaio inossidabile AISI 304L ad aderenza migliorata FeB44K, fornite e poste in opera nelle perforazioni. Sono compresi: il taglio a misura; la posa in opera nella perforazione curando che le barre siano arretrate di almeno cm 5 rispetto al filo della muratura; i materiali occorrenti; le attrezzature necessarie; lo sfrido. E' inoltre compreso quanto altro occorre per dare il lavoro finito.</t>
  </si>
  <si>
    <t>BARRE IN ACCIAIO FEB44K PER CONSOLIDAMENTO.  Barre di acciaio ad aderenza migliorata FeB44K, fornite e poste in opera nelle perforazioni. Sono compresi: il taglio a misura; la posa in opera nella perforazione curando che le barre siano arretrate di almeno cm 5 rispetto al filo della muratura; i materiali occorrenti; le attrezzature necessarie; lo sfrido. E' inoltre compreso quanto altro occorre per dare il lavoro finito.</t>
  </si>
  <si>
    <t>4.5</t>
  </si>
  <si>
    <t>CORDOLI</t>
  </si>
  <si>
    <t>CORDOLO SOMMITALE PER SINGOLA PARETE REALIZZATO IN PROFILATO METALLICO CON BARRE DI ANCORAGGIO.  Formazione di fascia di contenimento delle spinte orizzontali, per singole pareti, realizzata con profilato metallico collegato ai setti ortogonali mediante barre di acciaio filettate. Il profilo, posto sulla sommità della parete, avrà sezione a forma di L o T (altezza minima mm 100) e sarà appoggiato o parzialmente inserito al disotto dello sporto di gronda. Il profilato sarà dotato di paletti di ripartizione a sezione T (minimo mm 50) di lunghezza non inferiore a cm 70, appoggiati sulla muratura e saldati all'interasse massimo di m 1,5, aventi lo scopo di ripartire l'azione di contenimento su una porzione maggiore di muratura. Il collegamento tra la parete oggetto dell'intervento e le pareti ortogonali dovrà essere realizzato con barre metalliche da una parte al profilato mediante filettatura e dadi (oppure con biette di tensionamento) e dall'altra con opportuni capochiavi. Sono compresi : la fornitura e la posa in opera del profilato; la sigillatura dei perfori sulle murature per il passaggio delle barre; le barre metalliche con relativi ancoraggi sul profilato; il collegamento all’impianto di messa a terra delle parti metalliche; i paletti; il trattamento delle superfici metalliche con una mano di vernice anti corrosione e due mani di vernice a finire. E' inoltre compreso quanto altro occorre per dare il lavoro finito.
Sono esclusi i capochiave da porre sulla parete parallela a quella del paletto; i perfori.
Misurato a metro lineare di profilato metallico.</t>
  </si>
  <si>
    <t>CORDOLO SOMMITALE REALIZZATO MEDIANTE CERCHIATURA IN PROFILATO METALLICO.  Formazione di cerchiatura di contenimento delle spinte orizzontali, per celle rettangolari, realizzata con profilato metallico. Il profilo, posto sulla sommità della parete, avrà sezione a forma di L (altezza minima mm 100) ed inserito al disotto dello sporto di gronda. Il profilato potrà essere dotato o meno di paletti (da computarsi a parte) di ripartizione, saldati all'interasse, aventi lo scopo di ripartire l'azione di contenimento su una porzione maggiore di muratura. Le estremità  dei profilati saranno collegate con piastre angolari mediante bullonatura. I profilati saranno vincolati alla sommità dei setti con staffe metalliche passanti sullo spessore murario. Sono compresi : la fornitura e la posa in opera del profilato; la sigillatura dei perfori sulle murature per il passaggio delle barre; le barre metalliche con relativi ancoraggi sul profilato; il collegamento all’impianto di messa a terra delle parti metalliche; i paletti (quando previsti da computarsi a parte); il trattamento delle superfici metalliche con una mano di vernice anti corrosione e due mani di vernice a finire. E' inoltre compreso quanto altro occorre per dare il lavoro finito.Sono esclusi i perfori.</t>
  </si>
  <si>
    <t>CORDOLO SOMMITALE IN MURATURA ARMATA SU PARAMENTO IN MATTONI A DUE TESTE.  Formazione di cordolo sommitale a qualsiasi altezza, realizzato mediante traliccio in barre di acciaio posto tra due casseforme costituite da mattoni pieni. Le varie operazioni presuppongono la rimozione del tetto. Sul piano orizzontale della sommità del pannello murario dello spessore di due teste (dimensione storica di riferimento circa cm 25 - 33) si dovrà disporre una doppia fila di quadrucci in modo tale da ricavare un alloggiamento, dell'altezza di un mattone, esteso per tutto il perimetro del cordolo da creare. Si disporrà quindi la gabbia metallica costituita da due barre dello spessore minimo di mm 22, distanziate di circa cm 26 (pari allo spessore di quattro filari di mattoni) con spille da mm 8 di diametro poste all'interasse di un mattone. Agli incroci le barre saranno piegate in direzione ortogonale per una lunghezza di circa m 1,0. Il canale di alloggiamento dell'armatura si riempirà con la malta fino ad ottenere un piano orizzontale. Si disporrà quindi un'altra doppia fila di mattoni alternando ogni quadruccio con un mattone trasversale a cavallo dei due paramenti riempiendo nuovamente gli spazi vuoti con la malta fino al livellamento. La stessa operazione si ripeterà per il terzo filare avendo cura di non sovrapporre i giunti. Il quarto ed ultimo filare sarà costituito da una doppia fila di quadrucci analoga alla prima. I vuoti tra la cassaforma laterizia ed il traliccio saranno riempiti con malta di calce e sabbia. Sono compresi: la fornitura e la posa in opera della cassaforma in laterizio (di altezza minima di quattro filari), del traliccio metallico (costituito da minimo due barre), delle spille, del getto complementare in malta, calce e sabbia, il collegamento all’impianto di messa a terra delle parti metalliche. E' inoltre compreso quanto altro occorre per dare il lavoro finito.Sono esclusi tutti gli oneri per la rimozione del tetto e per la preparazione della partenza dei filari di laterizio.</t>
  </si>
  <si>
    <t>CORDOLO SOMMITALE IN MURATURA ARMATA SU PARAMENTO IN MATTONI A TRE TESTE.  Formazione di cordolo sommitale a qualsiasi altezza, realizzato mediante traliccio in barre di acciaio posto tra due casseforme costituite da mattoni pieni. Le varie operazioni presuppongono la rimozione del tetto. Sul piano orizzontale della sommità del pannello murario dello spessore di due teste (dimensione storica di riferimento circa cm 25 - 33) si dovrà disporre una doppia fila di quadrucci in modo tale da ricavare un alloggiamento, dell'altezza di un mattone, esteso per tutto il perimetro del cordolo da creare. Si disporrà quindi la gabbia metallica costituita da due barre dello spessore minimo di mm 22, distanziate di circa cm 26 (pari allo spessore di quattro filari di mattoni) con spille da mm 8 di diametro poste all'interasse di un mattone. Agli incroci le barre saranno piegate in direzione ortogonale per una lunghezza di circa m 1,0. Il canale di alloggiamento dell'armatura si riempirà con la malta fino ad ottenere un piano orizzontale. Si disporrà quindi un'altra doppia fila di mattoni alternando ogni quadruccio con un mattone trasversale a cavallo dei due paramenti riempiendo nuovamente gli spazi vuoti con la malta fino al livellamento. La stessa operazione si ripeterà per il terzo filare avendo cura di non sovrapporre i giunti. Il quarto ed ultimo filare sarà costituito da una doppia fila di quadrucci analoga alla prima. I vuoti tra la cassaforma laterizia ed il traliccio saranno riempiti con malta di calce e sabbia. Sono compresi: la fornitura e la posa in opera della cassaforma in laterizio (di altezza minima di quattro filari), del traliccio metallico (costituito da minimo due barre), delle spille, del getto complementare in malta, calce e sabbia, il collegamento all’impianto di messa a terra delle parti metalliche. E' inoltre compreso quanto altro occorre per dare il lavoro finito.Sono esclusi tutti gli oneri per la rimozione del tetto e per la preparazione della partenza dei filari di laterizio.</t>
  </si>
  <si>
    <t>4.6</t>
  </si>
  <si>
    <t>CONSOLIDAMENTO DI VOLTE IN MURATURA</t>
  </si>
  <si>
    <t>COLLEGAMENTO DELLE VOLTE ALLE MURATURE PORTANTI.  Collegamento delle volte alle murature portanti d'ambito, realizzato mediante la formazione di fori orizzontali nelle murature a mattoni del diametro di mm 30 per una profondità di circa cm 30/40 disposti a cm 25 di distanza. Sono compresi: la colatura nei fori predisposti del cemento espansivo in ragione di q.li 0,33 per ogni metro cubo d'impasto con cemento a q.li 4 tipo 425; l'inserimento nei fori del ferro del diametro mm 24 per una lunghezza media di m 1,00; il ferro. E' inoltre compreso quanto altro occorre per dare l'opera finita.</t>
  </si>
  <si>
    <t>COMPENSO AL COLLEGAMENTO DELLE VOLTE ALLE MURATURE PORTANTI.  Compenso per l’impiego di calce idraulica naturale dosata a q.li 3,5 di calce.</t>
  </si>
  <si>
    <t>COMPENSO AL COLLEGAMENTO DELLE VOLTE ALLE MURATURE PORTANTI.  Compenso per l’impiego di cemento bianco dosato a q.li 3 tipo 325.</t>
  </si>
  <si>
    <t>CHIODATURA DELLE VOLTE.  Chiodatura delle volte su superfici già pulite dal cretonato e dai rinfianchi, effettuata mediante:
- fori del diametro di mm 14, praticati con trapano, per una profondità di circa cm 10 in ragione di numero 1 per ogni cm 40 eseguiti a quinconce;
- pulizia dei fori effettuata con getto d'aria compressa;
- colatura   nei  fori di   adesivi   epossidici, senza ritiro;
- inserimento di ferro, questo compreso, ogni due fori ravvicinati, del diametro di mm 8 e per una lunghezza di circa m 1,05 sagomati a C.
E' inoltre compreso quanto altro occorre per dare l'opera finita.</t>
  </si>
  <si>
    <t>RINFIANCO DI VOLTE.  Rinfianco di volte con massetto di calcestruzzo Rck maggiore o uguale a 300, dello spessore medio di cm 5. E' compreso quanto altro occorre per dare il lavoro finito.</t>
  </si>
  <si>
    <t>COMPENSO AL RINFIANCO DI VOLTE.  Compenso per l’impiego di calce idraulica naturale dosata a q.li 3,5 di calce.</t>
  </si>
  <si>
    <t>COMPENSO AL RINFIANCO DI VOLTE.  Compenso per l’impiego di cemento bianco dosato a q.li 3 di cemento 325.</t>
  </si>
  <si>
    <t>CONSOLIDAMENTO DI VOLTE IN MURATURA.  Consolidamento di volte in muratura di pietrame o mattoni, prive di affreschi o altri trattamenti decorativi, consistente in: 
- pulizia della superficie di estradosso sino alla messa a nudo degli elementi strutturali;
- sigillatura e rincocciatura delle lesioni presenti sia nella parte estradossale sia intradossale, con scaglie di pietra e idonea malta rispondente, se del caso, alle caratteristiche di quella originale, in modo da ripristinare la continuità strutturale ed estetica; 
- perforazioni del diametro di mm 16 passanti nello spessore della volta in numero di 5 per metro quadrato e armatura degli stessi con tondino di diametro mm 6 ad aderenza migliorata rigirato sulla superficie di intradosso e bloccato con idonea malta, simile all'esistente, e scaglie di pietra o mattoni; 
- fornitura e posa in opera di rete elettrosaldata del diametro minimo di mm 5, con maglia da cm 10x10; 
- realizzazione  sulla  superficie d'estradosso di cappa in cls Rck maggiore o uguale a q.li 3 tipo 325, dello spessore variabile da cm 4 a cm 6 modellata seconda la forma della volta.Sono inoltre compresi: l'onere del risvolto e fissaggio della rete sulle murature d'ambito per circa cm 60 di larghezza ed il riempimento in conglomerato leggero per dare l'estradosso orizzontale; i tagli, gli sfridi, le piegature e le sovrapposizioni della rete e dei ferri; il collegamento all’impianto di messa a terra delle parti metalliche, il carico, il trasporto e lo scarico a rifiuto, fino a qualsiasi distanza, del materiale di risulta. E' inoltre compreso quanto altro occorre per dare l'opera finita.</t>
  </si>
  <si>
    <t>COMPENSO AL CONSOLIDAMENTO DI VOLTE IN MURATURA.  Compenso per l’impiego di calce idraulica naturale dosata a q.li 3,5 di calce.</t>
  </si>
  <si>
    <t>COMPENSO AL CONSOLIDAMENTO DI VOLTE IN MURATURA.  Compenso per l’impiego di cemento bianco dosato a q.li 3 di cemento 325.</t>
  </si>
  <si>
    <t>CONSOLIDAMENTO DI VOLTE IN MURATURA CON COLLEGAMENTO MEDIANTE PIASTRE METALLICHE.  Consolidamento di volte in muratura di pietrame o mattoni, prive di affreschi o altri trattamenti decorativi, con collegamento mediante piastre metalliche, consistente in: 
- pulizia della superficie di estradosso sino alla messa a nudo degli elementi strutturali; 
- sigillatura e rincocciatura delle lesioni presenti sia nella parte estradossale sia intradossale, con scaglie di laterizio e idonea malta rispondente, se del caso, alle caratteristiche di quella originale, in modo da ripristinare la continuità strutturale ed estetica;
- collegamento dell'estradosso della volta alla rete elettrosaldata del diametro minimo di mm 5, con maglia da cm 10x10 mediante piastre metalliche in numero di almeno due per metro quadrato rese solidali con resine epossidiche bicomponenti; 
- fornitura e posa in opera di rete elettrosaldata del diametro minimo di mm 5, con maglia da cm 10x10; 
- realizzazione sulla superficie d'estradosso di cappa in cls Rck maggiore o uguale a q.li 3 tipo 325, dello spessore variabile da cm 4 a cm 6 modellata seconda la forma della volta.
Sono inoltre compresi: l'onere del risvolto e fissaggio della rete sulle murature d'ambito per circa cm 60 di altezza e l'eventuale riempimento in conglomerato leggero per dare l'estradosso orizzontale; i tagli, gli sfridi, le piegature e le sovrapposizioni della rete e dei ferri; il collegamento all’impianto di messa a terra delle parti metalliche, il calo a terra, il carico, il trasporto e lo scarico a rifiuto, fino a qualsiasi distanza, del materiale di risulta. E' inoltre compreso quanto altro occorre per dare l'opera finita.</t>
  </si>
  <si>
    <t>COMPENSO AL CONSOLIDAMENTO DI VOLTE IN MURATURA CON COLLEGAMENTO MEDIANTE PIASTRE METALLICHE.  Compenso per l’impiego di calce idraulica naturale dosata a q.li 3,5 di calce.</t>
  </si>
  <si>
    <t>CONSOLIDAMENTO DI VOLTE, CUPOLE ED ARCHI MEDIANTE NASTRI IN MATERIALE COMPOSITO UNIDIREZIONALE.  Consolidamento di volte, cupole ed archi in muratura di pietrame o mattoni, in laterizio o gesso, mediante applicazione all'estradosso di nastri di materiale composito. Sono compresi: la pulizia delle superfici su cui applicare il rinforzo; il trattamento con il primer; la rasatura con stucchi epossidici; l'applicazione di resina di incollaggio; la fornitura e posa dei nastri di composito unidirezionali secondo le indicazioni di progetto; la resina di saturazione e la verniciatura finale con vernici acriliche per la protezione dai raggi UVA. La qualità dell'intervento è verificata con prove obbligatorie di pull-off, indagini ultrasoniche e termografiche, secondo le indicazioni contenute nel capitolato speciale di appalto. Ove possibile, sono eseguite prove di carico per valutare l'efficacia dell'intervento, rilevando le formazioni e lo stato tensionale del rinforzo sotto carico. E’ inoltre compreso quanto altro occorre per dare il lavoro finito.
Sono esclusi: l'eventuale svuotamento della volta; l'eventuale riprofilatura dell'estradosso; le prove di pull-off, indagini ultrasoniche e termografiche e le prove di carico.
Il prezzo è ad unità di superficie di rinforzo effettivamente posto in opera.</t>
  </si>
  <si>
    <t>4.7</t>
  </si>
  <si>
    <t>CONSOLIDAMENTO E RESTAURO STRUTTURE IN CEMENTO ARMATO</t>
  </si>
  <si>
    <t>CUCITURE DI LESIONI, PASSANTI E NON, CONSOLIDANTI LE STRUTTURE IN C.A.  Cuciture di lesioni, passanti e non, consolidanti le strutture in c.a. con iniezioni di resine epossidiche bicomponenti predosate, da realizzarsi nel seguente modo:
a)stuccatura del perimetro della lesione con adesivi epossidici morbidi e collocazione di tubetti di iniezione e di sfiato;
b) pulitura con aria compressa ad avvenuto indurimento dell'adesivo; 
c) iniezione di resine epossidiche eseguita a bassa pressione con le seguenti caratteristiche tecniche minime di riferimento: (da certificare)
- resistenza a compressione    &gt; = 38 N/mmq;
- resistenza a flessotrazione    &gt; = 25 N/mmq;
- resistenza a trazione diretta  &gt; = 25 N/mmq;
- adesione al calcestruzzo (rottura cls)    3 N/mmq;- adesione al ferro   da 10 a 15 N/mmq;
- modulo elastico da 1 * 1000 N/mmq a 2 * 1000 N/mmq;
E' inoltre compreso quanto altro occorre per dare il lavoro finito.</t>
  </si>
  <si>
    <t>ASPORTAZIONE IN PROFONDITÀ DEL CALCESTRUZZO AMMALORATO.  Asportazione in profondità del calcestruzzo ammalorato da eseguirsi nelle zone fortemente degradate mediante idroscarifica e/o sabbiatura, allo scopo di ottenere superfici pulite in maniera da renderle prive di elementi estranei ed eliminare zone poco resistenti fino al raggiungimento dello strato del cls con caratteristiche di buona solidità ed omogeneità e comunque non carbonato, ed ogni altro elemento che possa fungere da falso aggrappo ai successivi trattamenti e/o getti. Sono compresi: l'esecuzione delle necessarie prove chimiche per la determinazione della profondità di carbonatazione; il carico, il trasporto e lo scarico a rifiuto dell'eventuale materiale di risulta. E' inoltre compreso quanto altro occorre per dare il lavoro finito.</t>
  </si>
  <si>
    <t>PULIZIA SUPERFICIALE DEL CALCESTRUZZO.  Pulizia superficiale del calcestruzzo, per spessori massimi limitati al copriferro, da eseguirsi nelle zone leggermente degradate mediante sabbiatura e/o spazzolatura, allo scopo di ottenere superfici pulite in maniera da renderle prive di elementi estranei ed eliminare zone corticalmente poco resistenti di limitato spessore, ed ogni altro elemento che possa fungere da falso aggrappo ai successivi trattamenti. E' compreso: il carico, il trasporto e lo scarico a rifiuto dell'eventuale materiale di risulta. E' inoltre compreso quanto altro occorre per dare il lavoro finito.</t>
  </si>
  <si>
    <t>TRATTAMENTO A MANO DEI FERRI DEL CEMENTO ARMATO PER INIBIZIONE DELLA CORROSIONE.  Trattamento dei ferri d'armatura con prodotto passivante liquido con dispersione di polimeri di resine sintetiche legate a cemento, applicato a pennello in due strati, con intervallo di almeno due ore tra la prima e la seconda mano. Il trattamento deve avvenire dopo la idroscarifica e/o sabbiatura onde evitare una nuova ossidazione del ferro. E' compreso quanto altro occorre per dare il lavoro finito.
Per unità di superficie di struttura di cui si trattano le armature considerate.</t>
  </si>
  <si>
    <t>RIPROFILATURA APPLICATA A MANO.  Riprofilatura da eseguirsi con malta cementizia a ritiro controllato bicomponente direttamente a cazzuola o con fratazzo metallico, esercitando una buona pressione a compattazione del sottofondo.
Caratteristiche tecniche minime di  riferimento della malta: (da certificare):
- resistenza a compressione  a 24 ore  &gt; = 200 Kg/cmq;
- (provino tipo UNI 6009)  a   7 gg  &gt; = 500 Kg/cmq;
                                    a 28 gg  &gt; = 600 Kg/cmq;
- resistenza a flessione a 28 gg   100 Kg/cmq;
- adesione per trazione diretta al cls a 28 gg &gt; =30 Kg/cmq;
- modulo elastico (a compres.) a 28 gg    200.000 – 220.000 Kg/cmq.
E' compreso quanto occorre per dare la riprofilatura applicata a mano a regola d’arte.
Per uno spessore medio di mm 30.</t>
  </si>
  <si>
    <t>RIPROFILATURA APPLICATA A SPRUZZO.  Riprofilatura applicata a spruzzo da eseguirsi con l'ausilio di idonee pompe, con rifinitura a cazzuola e fratazzo metallico, con malta pronta a ritiro controllato.
Caratteristiche tecniche della  malta, minime di riferimento: (da certificare)
- resistenza a compressione a 24 ore  &gt; = 200 Kg/cmq;- (provino tipo UNI 6009) a   3 gg   &gt; = 400 Kg/cmq;
- adesione al cls (per taglio)a   3 gg   &gt;  =  30 Kg/cmq.
E' compreso quanto occorre per dare la riprofilatura applicata a spruzzo a regola d’arte.
Per spessore medio mm 30.</t>
  </si>
  <si>
    <t>RICOSTRUZIONE DI SPESSORI CONSISTENTI.  Ricostruzione di strutture in cls mediante applicazione di betoncino tixotropico a base di legante espansivo al fine di evitare distacchi dovuti al ritiro. Previo trattamento delle superfici di cls esistente con primer epossidico. Caratteristiche tecniche minime di riferimento: (da certificare)
- resistenza a flessione a   1 gg   55 Kg/cmq;
- provino tipo UNI 6009 a 28 gg oltre   80 Kg/cmq;
- resistenza a compressione a   1 gg  320 Kg/cmq;   
  (provino tipo UNI 6009) a 28 gg oltre 500 Kg/cmq;
- modulo elastico E a compressione a 28 gg circa   300.000 Kg/cmq.
E' compreso quanto occorre per dare il lavoro finito.
Sono esclusi: l'armatura metallica; le casseforme, l'eventuale aggrappante.
Quantità minima di intervento mc 0,20.</t>
  </si>
  <si>
    <t>RASATURA.  Applicazione con spatola metallica o con idonea pompa, di malta cementizia bicomponente a granulometria fine, allo scopo di creare una superficie liscia che serva da base per la successiva applicazione di verniciatura da realizzare su superfici orizzontali, o comunque soggette ad aggressione da umidità. Caratteristiche tecniche della malta, minime di riferimento: (da certificare)
- resistenza a compressione a  3 gg    &gt;  = 100 Kg/cmq;   
(provini tipo UNI 6009) a  7 gg    &gt;  = 200 Kg/cmq;
a 28 gg    &gt;  = 400 Kg/cmq;
- resistenza a flessione  a 28 gg &gt;     100 Kg/cmq;
- adesione per trazione diretta al calcestruzzo a 28 gg  &gt;  =   30 Kg/cmq;
- modulo elastico a 28 gg  180.000 Kg/cmq.
E' compreso quanto altro occorre per dare il lavoro finito.
Per spessori fino a mm 3.</t>
  </si>
  <si>
    <t>RINFORZO STRUTTURALE IN ACCIAIO TRAMITE INIEZIONE IN ELEMENTI IN C.A. INFLESSI, PRESSO-INFLESSI, COMPRESSI, TENSO-INFLESSI.   Rinforzo strutturale mediante applicazione di armature metalliche esterne in acciaio da fissare a cassero a secco oppure da incollarsi direttamente sulla sezione della struttura da rinforzare, previo trattamento di ripristino delle sezioni ammalorate, da pagarsi a parte. Sono compresi: la fornitura delle placche e la successiva iniezione di resina epossidica fluida nel cassero; l'applicazione di antiruggine; la verifica con documenti probanti, a lavori ultimati, dell'effettiva efficacia dell'intervento di placcaggio. La verifica dovrà consentire l'esecuzione di prove di carico analoghe a quelle preventive già eseguite e prove ultrasoniche dirette e indirette; la finalità di tali prove e' quella di verificare la perfetta aderenza e collaborazione delle placche con le strutture in c.a.
Caratteristiche acciaio: (riferimento D.M. 14/2/1992)
- sigma s = 2350 Kg/cmq  (tensione di snervamento);
- sigma a = 1600 Kg/cmq    (tensione ammissibile);
- sigma t = 3600 Kg/cmq            (tensione di rottura a trazione).
Caratteristiche tecniche della resina epossidica, minime di riferimento: (da certificare)
- resistenza a compressione         &gt; =   50 N/mmq;
- resistenza a flessotrazione  &gt; =   30 N/mmq;
- resistenza a trazione diretta  &gt; =   20 N/mmq;
- trazione calcestruzzo          &gt; =     3 N/mmq;
- modulo elastico      7-7.5x1000 N/mmq.
E' compreso quanto altro occorre per dare il lavoro finito.
Misurazione a superficie di placca applicata.</t>
  </si>
  <si>
    <t>RINFORZO STRUTTURALE IN ACCIAIO INOX TRAMITE INIEZIONE IN ELEMENTI IN C.A. INFLESSI, PRESSO-INFLESSI, COMPRESSI, TENSO-INFLESSI.  Rinforzo strutturale mediante applicazione di armature metalliche esterne in acciaio da fissare a cassero a secco oppure da incollarsi direttamente sulla sezione della struttura da rinforzare, previo trattamento di ripristino delle sezioni ammalorate, da pagarsi a parte. Sono compresi: la fornitura delle placche e la successiva iniezione di resina epossidica fluida nel cassero; la verifica con documenti probanti, a lavori ultimati dell'effettiva efficacia dell'intervento di placcaggio. La verifica dovrà consentire l'esecuzione di prove di carico analoghe a quelle preventive già eseguite e prove ultrasoniche dirette e indirette; la finalità di tali prove e' quella di verificare la perfetta aderenza e collaborazione delle placche con le strutture in c.a.. 
Caratteristiche acciaio inox: (da certificare)
- acciaio inox AISI 304 (in assenza di aggress. con ioni di cloro);
- acciaio inox AISI 316 (in presenza di aggress.. con ioni di cloro);
- sigma s  = 2350 Kg/cmq   (tensione di snervamento);
- sigma a  = 1600 Kg/cmq   (tensione ammissibile);
- sigma t  = 3600 Kg/cmq    (tensione di rottura a  trazione).
Caratteristiche tecniche della resina epossidica minime di riferimento: (da certificare)
- resistenza a compressione               &gt;= 50 N/mmq;
- resistenza a flessotrazione     &gt;= 30 N/mmq;
- resistenza a trazione diretta  &gt;= 20 N/mmq;
- trazione calcestruzzo   &gt;=   3 N/mmq;
- modulo elastico      7-7.5x1000 N/mmq.
E' compreso quanto altro occorre per dare il lavoro finito.
Misurazione a superficie di placca applicata.</t>
  </si>
  <si>
    <t>CONSOLIDAMENTO DI ELEMENTI INFLESSI (TRAVI, SOLETTE, SOLAI) MEDIANTE NASTRI O LAMELLE IN MATERIALE COMPOSITO.  Consolidamento di elementi strutturali inflessi (quali travi, solette, solai) in c.a. e c.a.p.. mediante applicazione di nastri o di lamelle in materiale composito. Sono compresi: la spazzolatura della superficie da rinforzare; l'applicazione del primer e dell'adesivo epossidico in primo strato; la fornitura e posa del materiale composito di rinforzo e l'applicazione dell'adesivo in secondo strato. La qualità dell'intervento è verificata con prove obbligatorie di pull-off, indagini ultrasoniche e termografiche, secondo le indicazioni contenute nel capitolato speciale di appalto. Ove possibile, sono eseguite prove di carico prima e dopo l'intervento per valutare l'efficacia dell'intervento, rilevando le deformazioni e lo stato tensionale del rinforzo sotto carico. E’ inoltre compreso quanto altro occorre per dare il lavoro finito.
Sono esclusi: l'eventuale esecuzione di demolizioni di intonaci e di rivestimenti; l'esecuzione di idonee protezioni del rinforzo ai raggi UVA (verniciature, rivestimenti, etc,).
Il prezzo è ad unità di superficie di rinforzo effettivamente posto in opera.
(Nel caso di lamelle di fibra di carbonio le dimensione sono: base della lamella per lo spessore della medesima b x s).</t>
  </si>
  <si>
    <t>APPLICAZIONE DI NASTRI DI CONSOLIDAMENTO IN MATERIALE COMPOSITO.  Esecuzione di rinforzo strutturale di nastri di fibre di carbonio con resine epossidiche, da incollarsi direttamente sulla struttura da rinforzare, previo eventuale trattamento di ripristino delle superfici ammalorate, fornita e posta in opera. Sono compresi: (1) l’applicazione di primer bicomponente a base di resine epossidiche,  per creare un opportuno strato filmogeno di supporto ed interfaccia, distribuito  sull'intera superficie di incollaggio; (2) l’eventuale livellamento della superficie mediante stucco epossidico, che ha lo scopo di evitare la formazione di vuoti o bolle d'aria che potrebbero pregiudicare l'aderenza del rinforzo al supporto; (3) la stesa del primo strato di resina epossidica  per l’incollaggio delle fibre di rinforzo; (4) l’applicazione dei nastri di materiale composito, secondo le indicazioni di progetto, avendo cura di evitare la formazione di eventuali bolle d'aria; (5) la stesa di un secondo strato di resina epossidica; (6) l’eventuale ripetizione delle fasi (4), (5) e (6) per tutti gli strati previsti progettualmente, sia in semplice sovrapposizione che in direzione ortogonale alla precedente; (7) la rimozione delle eventuali parti eccedenti di resina. Il materiale di rinforzo deve garantire le  caratteristiche minime prestazionali di progetto, che dovranno essere adeguatamente certificate da laboratori riconosciuti a livello nazionale od internazionale, ovvero nel Paese di origine del produttore.  E' compresa la fornitura e posa in opera di tutti i materiali sopra descritti e quanto altro occorre per dare il lavoro finito.
Sono esclusi:  l’eventuale trattamento di ripristino delle superfici ammalorate; i trattamenti filmogeni protettivi necessari; le indagini e le prove pre e post intervento; tutti i sussidi necessari per l'esecuzione dei lavori (bybridge, etc).
Il prezzo è ad unità di superficie di rinforzo effettivamente posto in opera</t>
  </si>
  <si>
    <t>CONSOLIDAMENTO DI PILASTRI E COLONNE IN C.A. MEDIANTE NASTRI IN MATERIALE COMPOSITO PRE-TENSIONATI.  Consolidamento di elementi strutturali compressi o presso-inflessi (pilastri e colonne) in c.a. e c.a.p. mediante applicazione di nastri in materiale composito soggetti ad opportuno pre-tensionamento durante l’applicazione. Sono compresi: la spazzolatura della superficie da rinforzare; l’applicazione del primer e dell’adesivo epossidico certificato per il sistema di pre-tensionamento; la fornitura e posa del materiale composito con idonea apparecchiatura di pre-tensionamento, certificata dal produttore del sistema. La qualità dell’intervento è verificata con indagini ultrasoniche e termografiche, secondo le indicazioni contenute nel capitolato speciale di appalto. E’ inoltre compreso quanto altro occorre per dare il lavoro finito.
Sono esclusi: l’eventuale esecuzione di demolizioni di intonaci e rivestimenti; l’esecuzione di idonee protezioni del rinforzo ai raggi UVA (verniciature, rivestimenti, etc.); le indagini ultrasoniche e termografiche.
Il prezzo è ad unità di superficie di rinforzo in nastro effettivamente posto in opera.</t>
  </si>
  <si>
    <t>PROTEZIONE DI SUPERFICI VERTICALI A VISTA O PROTETTE.  Applicazione a pennello, a rullo o a spruzzo di vernice monocomponente a base di resine acriliche in solvente da distribuire in due mani incrociate su strutture in cls, di cui la prima trasparente e la seconda pigmentata. E' compreso quanto occorre per dare il lavoro finito.</t>
  </si>
  <si>
    <t>PROTEZIONE DI SUPERFICI UMIDE NON PROTETTE.  Applicazione a pennello, a rullo o a spruzzo di vernice epossidica in dispersione acquosa a due componenti, da applicarsi su superfici orizzontali in cls esposte all'umidità'. La vernice deve essere distribuita in due mani incrociate. E' compreso quanto occorre per dare il lavoro finito.</t>
  </si>
  <si>
    <t>4.8</t>
  </si>
  <si>
    <t>CONSOLIDAMENTO STRUTTURE IN LEGNO E IN FERRO</t>
  </si>
  <si>
    <t>CONSOLIDAMENTO DI SOLAI IN LEGNO.  Consolidamento di solai in legno esistenti, realizzato mediante:
- fornitura e posa in opera sull'intera superficie di rete elettrosaldata   del diametro minimo di mm 5, con maglia da cm 10x10;
- getto di calcestruzzo dosato a a q.li 3 di cemento tipo 325 per la formazione della soletta dello spessore variabile da cm 4 a cm 6 e lisciatura superficiale;
- i necessari ancoraggi alle strutture esistenti sottostanti e perimetrali o da eseguire.
Sono inoltre compresi: la demolizione del pavimento e del sottostante massetto; il calo, il carico, il trasporto e lo scarico a rifiuto, fino a qualsiasi distanza, del materiale di risulta. E' inoltre compreso quanto altro occorre per dare l'opera finita.</t>
  </si>
  <si>
    <t>COMPENSO AL CONSOLIDAMENTO DI SOLAI IN LEGNO.  Compenso al consolidamento di solai in legno esistenti realizzato mediante:
- fornitura e posa in opera sull'intera superficie di rete elettrosaldata tipo AISI 304L e 316L ;
- getto di calcestruzzo dosato a a q.li 3 di cemento bianco tipo 325 per la formazione della soletta dello spessore variabile da cm 4 a cm 6 e lisciatura superficiale;</t>
  </si>
  <si>
    <t>CONSOLIDAMENTO DI CENTINATURA IN LEGNO SU CONTROSOFFITTO CON BARRE IN VETRORESINA.  Consolidamento di centina in legno su soffitti in canne e gesso da eseguire mediante sistemazione in estradosso, su apposita sede predisposta a mezzo di fresature, di singola barra in vetroresina del diametro di mm 10, ancorata con staffette metalliche ad U e pasta di resina epossidica colata entro casseri modellati in opera secondo l'andamento della centina. Sono compresi: il successivo disarmo; la pulizia del legno nelle zone di intervento a lavoro ultimato. E' inoltre compreso quanto altro occorre per dare l'opera finita.
Sono esclusi: i puntellamenti e/o sollevamenti; le opere murarie.</t>
  </si>
  <si>
    <t>CONSOLIDAMENTO DI CENTINATURA IN LEGNO DI CONTROSOFFITTO CON TESSUTO IN FIBRA DI VETRO.  Consolidamento in estradosso di controsoffitti in canne e gesso sostenuti da centine in legno, da eseguire mediante l'inviluppo delle strutture lignee con tessuto in fibra di vetro imbevuto di resina epossidica opportunamente esteso sull'arellato onde consentire il ripristino dei collegamenti. E' compreso quanto altro occorre per dare l'opera finita.
Sono esclusi: l'accurata pulizia del fondo; i puntellamenti e/o i sollevamenti per il recupero delle frecce.</t>
  </si>
  <si>
    <t>RICOSTRUZIONE DI TESTE AMMALORATE ED ELEMENTI STRUTTURALI IN LEGNO.  Ricostruzione in sito di elementi strutturali e di nodi puntoni-catena ammalorati di capriate in legno in corrispondenza delle zone di appoggio alle murature, con beton epossidico e barre di vetroresina, da eseguire in conformità alle seguenti lavorazioni:
- asportazione del legno marcio con appositi utensili;
- costruzione delle casseforme eventualmente a perdere, modellate in opera secondo le forme da rimodellare;
- posizionamento in opera dell'armatura costituita da barre di vetroresina;
- getto del beton in apposite casseforme modellate in opera in base alle forme da ricostruire;
- ancoraggio della parte di armatura prolungata nel legno sano con pasta di resina epossidica, previa sigillatura con stucco di locali fessure o lesioni e necessarie trapanature nel legno sano;
- disarmo e pulizia del legno nelle zone di intervento a stagionatura avvenuta. E' compreso quanto altro occorre per dare il lavoro finito.
Sono esclusi: la rimozione ed il ricollocamento in opera delle strutture; il sollevamento delle capriate o degli elementi strutturali; tutte le opere murarie.</t>
  </si>
  <si>
    <t>RECUPERO DI FUNZIONALITÀ STATICA DI TRAVI IN LEGNO.  Recupero della funzionalità statica di trave in legno e suo adeguamento ai maggiori carichi e sovraccarichi di esercizio con una sovrastante trave in beton epossidico armato con barre di acciaio FeB44K ad aderenza migliorata in numero e diametri adeguati, solidarizzata alla sottostante trave in legno con piolature in vetroresina e staffe metalliche ammorsate, previe trapanazioni (normale trapano manuale), con pasta di resina epossidica. Sono compresi: le casseforme, eventualmente a perdere, modellate in opera secondo le forme da ricostruire; le sigillature superficiali con stucco epossidico contro fughe di resina; la pulizia del legno nelle zone d'intervento a lavoro ultimato e disarmo eventuale a stagionatura avvenuta. E' inoltre compreso quanto altro occorre per dare l'opera finita.
Sono esclusi: le rimozioni e i collocamenti in opera delle sovrastrutture; gli eventuali sollevamenti per operazioni di controcarico; le opere murarie.</t>
  </si>
  <si>
    <t>CONSOLIDAMENTO DI ELEMENTI LIGNEI CON BARRE DI VETRORESINA.  Consolidamento di elementi lignei quali puntoni, catene, monaci, travi, terzere ecc. gravemente fessurati con grave pregiudizio per la funzione statica. Il consolidamento deve avvenire mediante cucitura con barre di vetroresina collocate in appositi fori, ottenuti per trapanazione (normale trapano manuale), e ancorate con pasta di resina epossidica. Sono compresi: le casseforme, eventualmente a perdere, modellate in opera secondo le forme da ricostruire; le sigillature superficiali di fessure e lesioni con stucco epossidico contro fughe di resina; la pulizia del legno nelle zone d'intervento a lavoro ultimato e disarmo eventuale a stagionatura avvenuta. E' inoltre compreso quanto altro occorre per dare l'opera finita.
Sono esclusi: le rimozioni e i collocamenti in opera delle sovrastrutture; gli eventuali sollevamenti per operazioni di controcarico; le opere murarie.
Valutazione al metro di barra in opera.</t>
  </si>
  <si>
    <t>CHIODATURA DI ELEMENTI STRUTTURALI IN LEGNO.  Chiodatura di elementi strutturali in legno per la tenuta contro scorrimenti (terzere su puntoni di capriate, travi principali su travi secondarie etc.), da eseguire con barre di vetroresina occultate attraverso fori praticati per trapanazioni (normale trapano manuale) e ancorate con pasta di resina epossidica. Sono compresi: le sigillature superficiali delle fessure con stucco epossidico contro fughe di resina; la pulizia del legno nelle zone d'intervento a lavoro ultimato. E' inoltre compreso quanto altro occorre per dare l'opera finita.Sono esclusi: le rimozioni e i collocamenti in opera delle sovrastrutture; le opere murarie.</t>
  </si>
  <si>
    <t>RINFORZO DI TRAVI IN LEGNO CON BARRE IN ACCIAIO.  Rinforzo di travi in legno mediante introduzione in zona tesa di barre di acciaio FeB44K ad aderenza migliorata in numero e diametri adeguati come segue:
- formazione della sede per l'armatura eseguendo un intaglio longitudinale con la sega circolare e con il recupero del listello in legno;
- collocazione dell'armatura metallica e ricoprimento della stessa con il listello in legno;
- ancoraggio dell'armatura metallica e del listello di legno eseguito con pasta di resina epossidica colata attraverso fori laterali previa sigillatura di fessure e lesioni superficiali con stucco epossidico;
- la pulizia del legno nelle zone di intervento a lavoro ultimato. E' compreso quanto altro occorre per dare l'opera finita.
Sono esclusi: gli eventuali sollevamenti per il recupero delle frecce; le opere murarie</t>
  </si>
  <si>
    <t>RINFORZO DI TRAVI O ELEMENTI STRUTTURALI IN LEGNO CON FERRI PIATTI.  Rinforzo di travi o elementi strutturali in legno mediante ferri piatti, di adeguate dimensioni, forniti e posti in opera. Sono compresi; il collocamento, in zone tese o compresse, dei ferri; la regolarizzazione delle sedi; il fissaggio con viti mordenti e pasta di resina epossidica; la pulizia del legno nelle zone di intervento a lavoro ultimato. E' inoltre compreso quanto altro occorre per dare l'opera finita.
Sono esclusi: gli eventuali sollevamenti per il recupero delle frecce e/o cedimenti; le eventuali rimozioni; i ricollocamenti in opera delle sovrastrutture; le opere murarie.</t>
  </si>
  <si>
    <t>RINFORZO DI TRAVI, ARCHITRAVI O ELEMENTI IN LEGNO CON FERRI A T.  Rinforzo di travi, architravi o elementi in legno, inflessi, mediante ferri a T, forniti e posti in opera. Sono compresi: il collocamento dei ferri nelle superfici di intradosso; la fresatura longitudinale per l'alloggiamento dell'anima del ferro a T; la regolarizzazione delle superfici intradossali; il fissaggio dei ferri con viti mordenti e pasta di resina epossidica colata attraverso fori laterali; la sigillatura di fessure locali con stucco epossidico; la pulizia del legno nelle zone di intervento a lavoro ultimato. E' inoltre compreso quanto altro occorre per dare l'opera finita.
Sono esclusi: i sollevamenti per il recupero delle frecce e/o cedimenti; le rimozioni e i ricollocamenti in opera delle sovrastrutture; le opere murarie.</t>
  </si>
  <si>
    <t>RIPRISTINO DELLA CONTINUITÀ STRUTTURALE DI TRAVI O ELEMENTI IN LEGNO.  Ripristino della continuità strutturale di travi o elementi in legno schiantati per effetto di carichi eccessivi, da eseguire mediante l'introduzione a cavallo delle fratture e per mezzo di fresature o di intagli, di barre di acciaio FeB44K ad aderenza migliorata, fornite e poste in opera, in numero, diametri e lunghezza adeguati, ancorate con pasta di resina epossidica. Sono compresi: la sigillatura delle fessure e lesioni locali con stucco epossidico; la realizzazione delle fresature e/o intagli per l'alloggiamento delle barre; il fissaggio con resina epossidica; la pulizia del legno nelle zone di intervento a lavoro ultimato. E' inoltre compreso quanto altro occorre per dare l'opera finita.
Sono esclusi: i sollevamenti per il recupero dei cedimenti; le rimozioni e ricollocamenti in opera delle sovrastrutture; le opere murarie.</t>
  </si>
  <si>
    <t>SOLIDARIZZAZIONE NODI DI CAPRIATE IN LEGNO (PUNTONI-MONACI, PUNTONI-SAETTE).  Solidarizzazione dei nodi (puntoni-monaci, puntoni-saette) di capriate in legno con barre di vetroresina posizionate attraverso i nodi mediante perforazioni realizzate con trapano e ancorate con pasta di resina epossidica. Sono compresi: la sigillatura delle fessure e lesioni locali con stucco epossidico; i fori per il passaggio delle barre; il collocamento e fissaggio delle barre nelle sedi predisposte; la pulizia del legno nelle zone di intervento a lavoro ultimato. E' inoltre compreso quanto altro occorre per dare l'opera finita.
Sono esclusi: le rimozioni e i ricollocamenti in opera delle sovrastrutture; i sollevamenti; le opere murarie.
Per ogni nodo solidarizzato con n. 2 barre in VIR del diametro di mm 20 e della lunghezza max di cm 60.</t>
  </si>
  <si>
    <t>SOLIDARIZZAZIONE NODI DI CAPRIATE IN LEGNO (PUNTONI-CATENE).  Solidarizzazione nodi (puntoni-catene) di capriate in legno con barre in vetroresina posizionate attraverso i nodi, mediante perforazioni realizzate con trapano e ancorate con pasta di resina epossidica. Sono compresi: la sigillatura delle fessure e lesioni locali con stucco epossidico; i fori per il passaggio delle barre; il collocamento e fissaggio delle barre nelle sedi predisposte; la pulizia del legno nelle zone d'intervento a lavoro ultimato. E' inoltre compreso quanto altro occorre per dare l'opera finita.
Sono esclusi: le rimozioni e i ricollocamenti in opera delle sovrastrutture; i sollevamenti; le opere murarie.
Per ogni nodo solidarizzato con n. 2 barre in VIR del diametro di mm 24 e della lunghezza max di cm 60.</t>
  </si>
  <si>
    <t>ARPIONATURA DI TRAVI.  Arpionatura di travi in legno con connettori a taglio in modo da realizzare la collaborazione statica con la soprastante soletta in conglomerato cementizio. Gli agganci sono eseguiti con barrette in acciaio FeB44K ad aderenza migliorata opportunamente sagomate, di diametro e di lunghezze adeguati, posizionate attraverso fori praticati sulle travi per mezzo di trapanazioni e sigillate con pasta di resina epossidica. E' inoltre compreso quanto altro occorre per dare l'opera finita.</t>
  </si>
  <si>
    <t>CONSOLIDAMENTO SOLAI IN FERRO CON STAFFE E BARRE.  Consolidamento di solai costituiti da travi di ferro a doppio T e tavelloni o volticine in laterizio. Sono compresi: la posa in opera dell'acciaio occorrente per l'armatura supplementare; la fornitura e posa in opera della rete elettrosaldata dello spessore minimo di mm 5, con maglia da cm 10x10; il collegamento all’impianto di messa a terra delle parti metalliche; la soletta in calcestruzzo, classe Rck 300 dello spessore variabile da cm 4 a cm 6; la demolizione del pavimento, del sottostante massetto e rinfianco esistenti; il calo a terra del materiale di risulta; il carico, il trasporto e lo scarico a rifiuto, fino a qualsiasi distanza, del materiale di risulta; il ripristino del rinfianco con materiale leggero. E' inoltre compreso quanto altro occorre per dare l'opera finita.
E' esclusa la fornitura dell’acciaio occorrente per l’armatura supplementare.</t>
  </si>
  <si>
    <t>COMPENSO AL CONSOLIDAMENTO DI SOLAI IN FERRO CON STAFFE E BARRE.  Compenso al consolidamento di solai costituiti da travi di ferro a doppio T e tabelloni o volticene in laterizio realizzato mediante:
- fornitura e posa in opera sull'intera superficie di rete elettrosaldata tipo AISI 304L e 316L ;
- getto di calcestruzzo dosato a a q.li 3 di cemento bianco tipo 325 per la formazione della soletta dello spessore variabile da cm 4 a cm 6 e lisciatura superficiale;</t>
  </si>
  <si>
    <t>CONSOLIDAMENTO SOLAI IN FERRO CON RETE ELETTROSALDATA.  Consolidamento di solai costituiti da travi di ferro a doppio T e tavelloni o volticine in laterizio, realizzato mediante:
- fornitura e posa in opera sull'intera superficie di rete elettrosaldata del diametro minimo di mm 5, con maglia da cm 10x10;
- getto di calcestruzzo a q.li 3 di cemento tipo 325 per la formazione della soletta dello spessore variabile da cm 4 a cm 6 e lisciatura superficiale;
- i necessari ancoraggi, ogni cm. 50,  alle strutture esistenti sottostanti e perimetrali o da eseguire. Sono inoltre compresi: la demolizione del pavimento e del sottostante massetto; il collegamento all’impianto di messa a terra delle parti metalliche; il calo, il carico, il trasporto e lo scarico a rifiuto, fino a qualsiasi distanza, del materiale di risulta. E' inoltre compreso quanto altro occorre per dare l'opera finita.</t>
  </si>
  <si>
    <t>COMPENSO AL CONSOLIDAMENTO DI SOLAI IN FERRO CON RETE ELETTROSALDATA.  Compenso al consolidamento di solai costituiti da travi di ferro a doppio T e tabelloni o volticene in laterizio, realizzato mediante:
- fornitura e posa in opera sull'intera superficie di rete elettrosaldata tipo AISI 304L e 316L ;
- getto di calcestruzzo dosato a a q.li 3 di cemento bianco tipo 325 per la formazione della soletta dello spessore variabile da cm 4 a cm 6 e lisciatura superficiale;</t>
  </si>
  <si>
    <t>SOLAI CON PROFILATI IN FERRO E TAVELLONI.  Solai con profilati in ferro e tavelloni piani, a testa piana o obliqua, forniti e posti in opera. Sono compresi: la formazione della soletta in calcestruzzo classe non inferiore Rck 250, dello spessore compreso tra cm 4 e cm 6, armata con rete elettrosaldata del diametro di mm 6 e maglia da cm 20 x 20;  il collegamento all’impianto di messa a terra delle parti metalliche la formazione delle tracce ed incassi nelle murature. E' inoltre compreso quanto altro occorre per dare l'opera finita.
Sono esclusi i profilati in ferro. In opere di ristrutturazione e riparazione.</t>
  </si>
  <si>
    <t>4.9</t>
  </si>
  <si>
    <t>RESTAURO COPERTURE</t>
  </si>
  <si>
    <t>RIFACIMENTO DI TAVOLATO PER SOLAI E COPERTURE.  Tavole in legno di abete dello spessore di cm 3-4, fornite e poste in opera, per solai piani e per coperture, chiodate alla sottostante struttura in legno. E' compreso quanto altro occorre per dare l'opera finita.</t>
  </si>
  <si>
    <t>RIMONTAGGIO DI PICCOLA ORDITURA DI TETTO.  Rimontaggio di piccola orditura del tetto composta dai morali di abete cm 5x8, posti a cm 60 fra gli assi, dai correntini di abete da cm 3,5 x 3,5. E' compresa la fornitura del legno lavorato con parziale recupero del materiale riutilizzabile. E' compreso quanto altro occorre per dare l'opera finita.</t>
  </si>
  <si>
    <t>PIANELLATO O TAVELLONATO SOTTOSTANTE AL MANTO DI COPERTURA.  Pianellato o tavellonato sottostante al manto di copertura di tetto con orditura di legno, fornito e posto in opera, eseguito con parziale recupero di materiale riutilizzabile. E' compresa la fornitura di idonea malta per il fissaggio di pianelle o tavelloni. E' inoltre compreso quanto altro occorre per dare l'opera finita.</t>
  </si>
  <si>
    <t>RIPARAZIONE DI MANTO DI COPERTURA DI TETTI IN TEGOLE DI COTTO.  Riparazione di manto di copertura di tetti in tegole di cotto a qualsiasi altezza e di qualsiasi pendenza e forma, con il reimpiego di manufatti di recupero e sostituzione dei manufatti mancanti, forniti e posti in opera, con altri identici a quelli esistenti per forma, materiale e colore. Sono compresi: la pulizia dei manufatti di recupero; l'esecuzione anche in malta dei raccordi; la posa in opera dei pezzi speciali occorrenti. E' inoltre compreso quanto altro occorre per dare l'opera finita.</t>
  </si>
  <si>
    <t>RIPARAZIONE DI MANTO DI COPERTURA DI TETTI CON TEGOLE DI CEMENTO.  Riparazione di manto di copertura di tetti in tegole di cemento, a qualsiasi altezza e di qualsiasi pendenza e forma, con il reimpiego di manufatti di recupero e sostituzione dei manufatti mancanti, forniti e posti in opera, con altri identici a quelli esistenti per forma, materiale e colore. Sono compresi: la pulizia dei manufatti di recupero; la esecuzione, anche in malta, dei raccordi; la posa in opera dei pezzi speciali occorrenti. E' inoltre compreso quanto altro occorre per dare l'opera finita.</t>
  </si>
  <si>
    <t>RIPARAZIONE DI MANTO DI COPERTURA DI TETTI CON COPPI.  Riparazione di manto di copertura di tetti con coppi a qualsiasi altezza e di qualsiasi pendenza e forma, con il reimpiego di manufatti di recupero e sostituzione dei manufatti mancanti, forniti e posti in opera, con altri identici a quelli esistenti per forma, materiale e colore. Sono compresi: la pulizia dei manufatti di recupero; la esecuzione, anche in malta, dei raccordi; la posa in opera dei pezzi speciali occorrenti. E' inoltre compreso quanto altro occorre per dare l'opera finita.</t>
  </si>
  <si>
    <t>RIPARAZIONE DI MANTO DI COPERTURA DI TETTI CON EMBRICI E COPPI.  Riparazione di manto di copertura di tetti con embrici e coppi “alla romana” a qualsiasi altezza e di qualsiasi pendenza e forma, con il reimpiego di manufatti di recupero e sostituzione dei manufatti mancanti, forniti e posti in opera, con altri identici a quelli esistenti per forma, materiale e colore. Sono compresi: la pulizia dei manufatti di recupero; la esecuzione, anche in malta, dei raccordi; la posa in opera dei pezzi speciali occorrenti. E' inoltre compreso quanto altro occorre per dare l'opera finita.</t>
  </si>
  <si>
    <t>SOSTITUZIONE DI TRAVETTI DI PICCOLA ORDITURA.  Sostituzione di travetti di piccola orditura su tetto posto a qualsiasi altezza e per qualsiasi pendenza, forniti e posti in opera nuovi o di recupero se ritenuti idonei dalla D.L.. Sono compresi: la rimozione del manto; la sostituzione dei travetti, forniti e posti in opera, con altri di uguale dimensione, essenza e caratteristiche; il raccordo con l'orditura esistente; il ripristino del manto. E' inoltre compreso quanto altro occorre per dare l'opera finita.</t>
  </si>
  <si>
    <t>RIMONTAGGIO DI GROSSA ORDITURA DI TETTO.  Rimontaggio in opera di grossa orditura di tetto per puntoni, arcarecci, terzere. Sono compresi: la provvista e la lavorazione dei gattelli; la ferramenta; la spalmatura sulle testate di carbolineum o altro idoneo materiale; le necessarie opere murarie, con parziale recupero del materiale riutilizzabile. E' inoltre compreso quanto altro occorre per dare l'opera finita.</t>
  </si>
  <si>
    <t>RIMONTAGGIO DI GROSSA ORDITURA DI TETTO CON TESTE PROTETTE CON TELO DI JUTA.  Rimontaggio in opera di grossa orditura di tetto per puntoni, arcarecci, terzere. Sono compresi: la provvista e la lavorazione dei gattelli; la ferramenta; la protezione delle testate con telo di juta per l’intera superficie da inserire nelle murature; le necessarie opere murarie, con parziale recupero del materiale riutilizzabile. E' inoltre compreso quanto altro occorre per dare l'opera finita.</t>
  </si>
  <si>
    <t>4.10</t>
  </si>
  <si>
    <t>BONIFICHE E RISANAMENTI</t>
  </si>
  <si>
    <t>INTERVENTO SU MURATURE PORTANTI E NON, INTERESSATE DALL'UMIDITÀ ASCENDENTE.  Intervento di bonifica su murature di qualsiasi materiale e spessore e a qualsiasi quota rispetto al piano stradale realizzato mediante:
- esecuzione di fori, con profondità pari a circa il 90% dello spessore della muratura, del diametro di mm da 22 a 30 e inclinato di circa 10° sull'orizzontale, distanti circa cm 15, disposti su due file parallele a distanza di cm 10 ed a quinconce;
- applicazione di trasfusori idonei;
- trasfusione di prodotti ad azione sia chimica che fisica definitivamente stabili dopo il trattamento ed atti a formare un consistente strato impermeabile all'interno della muratura stessa.
E' compreso quanto altro occorre per dare l'opera finita.
Misurato al centimetro di spessore della muratura per ogni metro della stessa.</t>
  </si>
  <si>
    <t>MICROSABBIATURA DI INTRADOSSI DI SOLAI IN LEGNO.  Microsabbiatura di intradossi di solai in legno, fino a completa asportazione delle tinteggiature o vernici esistenti, previa rimozione di eventuali stucchi o intonaci da computarsi a parte. E' compreso il carico, il trasporto e lo scarico del materiale di risulta, fino a qualsiasi distanza. E' inoltre compreso quanto altro occorre per dare la microsabbiatura a regola d’arte.
Valutazione al metro quadrato di superficie lignea effettivamente trattata.</t>
  </si>
  <si>
    <t>IMPERMEABILIZZAZIONE CON CEMENTO SPECIALE A PENETRAZIONE OSMOTICA.  Impermeabilizzazione strutturale e superficiale mediante l'impiego di cemento speciale a penetrazione osmotica costituito da cemento normalizzato, sabbia di quarzo di opportuna granulometria e concentrato chimico, preconfezionato e pronto all'uso. Da applicarsi a consistenza di boiacca mediante l'uso di pennello da muratore e/o spazzoloni, in strati millimetrici, su fondo preventivamente bagnato a rifiuto con acqua. E' compreso quanto altro occorre per dare il lavoro finito.</t>
  </si>
  <si>
    <t>RIVESTIMENTO TERMOISOLANTE (MASSETTO PER TETTI E SOLAI).  Rivestimento termoisolante (Massetto per tetti e solai) con caratteristiche deumidificanti e fonoassorbenti eseguito mediante la fornitura e posa in opera di premiscelato composto da sughero, argilla e polveri diatomeiche. Caratteristiche minime principali :
- conduttività termica λ= 0,086 kcal/mh;
- permeabilità al vapore acqueo μ= 5;
- reazione al fuoco Classe 1.
Sono comprese tutte le preparazioni del supporto. E' inoltre compreso quanto altro occorre per dare l'opera finita.
Per superfici orizzontali spessore minimo cm 4,0.</t>
  </si>
  <si>
    <t>RIVESTIMENTO SOTTOCOPPO IDROREPELLENTE.  Rivestimento sottocoppo idrorepellente, permeabile al vapore acqueo con funzione di impermeabilizzante per pendenze normali, fornito e posto in opera. E' compresa la preparazione del supporto e la posa delle resine sintetiche all'acqua acril-siliconica da applicare a rullo o aerless. E' inoltre compreso quanto altro occorre per dare il lavoro finito. Consumo di prodotto per metro quadrato circa kg. 2,0.</t>
  </si>
  <si>
    <t>RISANAMENTO DI MURI UMIDI CON MULTISTRATO DEUMIDIFICANTE.  Risanamento di muri umidi all'interno ed all'esterno di edifici eseguito con multistrato deumidificante. Sono comprese le seguenti lavorazioni:- applicazione di rinzaffo di risanamento additivato di resine sintetiche per chiudere gli interstizi, consolidare la parete ed incapsulare il paramento dagli attacchi salini. La malta per il rinzaffo e' composta da cemento 425, sabbia e additivo sintetico in quantità pari al 7% rispetto al cemento. Spessore minimo del rinzaffo cm 1;
- applicazione di impermeabilizzante cementizio applicato a pennello dal pavimento ad oltre cm 30 dalla superficie umida: Spessore minimo della applicazione mm 1;
- applicazione di intonaco deumidificante, termoisolanti e fonoassorbenti con le seguenti caratteristiche: conduttività termica λ = 0,086 kcal/mh; permeabilità al vapore acqueo μ = 5; reazione al fuoco Classe 1.Spessore minimo dell'applicazione cm 2;
- applicazione di stucco microporoso.
E' inoltre compreso quanto altro occorre per dare il lavoro finito.</t>
  </si>
  <si>
    <t>INTERVENTO DI BONIFICA SU SALI DI SOLFATO, NITRATI E CLORURI.  Intervento di bonifica mediante trattamento di murature di qualsiasi materiale, sia interrate, sia fuori terra atte a consolidare e deumidificare la superficie, eseguito con prodotti idonei a stabilizzare il contenuto idroscopico dei sali di solfato, a consolidare la superficie e penetrare pur mantenendo inalterata la traspirazione delle murature, con prodotti da applicare a pennello a consistenza di boiacca, a diretto contatto con la muratura e successivamente sull'intonaco in sostituzione della malta fina (ultimo strato). E' compreso quanto altro occorre per dare il lavoro finito.</t>
  </si>
  <si>
    <t>INTERVENTO DI BONIFICA ANTISALINA CON TRATTAMENTO COMPATIBILE CON IL SUPPORTO DA TRATTARE.  Intervento di bonifica antisalina su paramenti murari di qualsiasi composizione, eseguito con soluzione compatibile con il supporto da trattare, a base di composti di ammonio e acqua distillata, in grado di formare, per reazione con i sali e gli idrati di calcio presenti nelle murature, saponi di ammonio stabilizzati e idrorepellenti. Da applicare, a diretto contatto con il paramento, a pennello o spruzzino. E' compreso quanto altro occorre per dare il lavoro finito.</t>
  </si>
  <si>
    <t>INTERVENTO DI BONIFICA CON TAGLIO DELLA MURATURA.  Intervento di bonifica su murature di qualsiasi materiale e spessore ed a qualsiasi quota rispetto al piano stradale realizzato mediante taglio passante della muratura e riempimento totale del taglio con resina liquida a pressione, da realizzare per tratti successivi della lunghezza di cm 60. La resina dovrà essere in grado di solidificarsi in pochi secondi e di raggiungere una resistenza tale da impedire qualsiasi assestamento dell'edificio e di creare una barriera isolante dello spessore equivalente al taglio. E' compreso quanto altro occorre per dare l'opera finita.</t>
  </si>
  <si>
    <t>RISANAMENTO OPERE IN LEGNO CON RESINE ACRILICHE.  Risanamento di opere in legno mediante soluzione di resine acriliche in acetone da dare a pennello a più mani con concentrazioni crescenti per ogni mano. E' compreso quanto altro occorre per dare l'opera finita. Sono esclusi: la preventiva e accurata pulizia del fondo; le opere murarie; le opere provvisionali.</t>
  </si>
  <si>
    <t>PULIZIA SUPERFICIALE DI OPERE IN LEGNO.  Pulizia superficiale di opere in legno onde consentire trattamenti antiparassitari e consolidamenti strutturali, da eseguire con aspiratore fino a completa asportazione di tutte le particelle polverulente o con altri mezzi, con esclusione comunque di sistemi abrasivi che possano alterare l'aspetto esteriore delle opere o la patinatura delle superfici. E' compreso quanto altro occorre per dare l'opera finita.
E' esclusa la rimozione di macerie murarie o di altro genere.</t>
  </si>
  <si>
    <t>TRATTAMENTO ANTIPARASSITARIO E FUNGICIDA DI PREVENZIONE, CON IMMERSIONE IN VASCA.  Trattamento antiparassitario e fungicida di prevenzione per legname da costruzione, da eseguire ad immersione in vasca con l'impiego di prodotto incolore ad azione prolungata fino ad assorbimento di l 0,250 di prodotto per mq di superficie in legno da trattare. E' compreso quanto altro occorre per dare l'opera finita. Valutazione a mq di superficie lignea effettivamente trattata.</t>
  </si>
  <si>
    <t>TRATTAMENTO ANTIPARASSITARIO E FUNGICIDA DI PREVENZIONE, CON PENNELLO.  Trattamento antiparassitario e fungicida di prevenzione per legname da costruzione, da eseguire a pennello, a più mani con prodotto incolore ad azione prolungata fino ad assorbimento di l 0,250 di prodotto per mq di superficie in legno da trattare. E' compreso quanto altro occorre per dare l'opera finita. Valutazione a mq di superficie lignea effettivamente trattata.</t>
  </si>
  <si>
    <t>TRATTAMENTO ANTIPARASSITARIO CON INIEZIONI.  Trattamento antiparassitario di prevenzione e cura per legname da costruzione, da eseguire con la tecnica delle iniezioni con prodotto incolore ad azione prolungata, registrato dal Ministero della Sanità come antiparassitario specifico di prevenzione e cura compreso trattamento superficiale a pennello o a spruzzo a più mani fino ad assorbimento di l 0,500 di prodotto per mq di superficie in legno da trattare. E' compreso quanto altro occorre per dare l'opera finita.
Valutazione a mq di superficie lignea effettivamente trattata.</t>
  </si>
  <si>
    <t>TRATTAMENTO DECORATIVO E PROTETTIVO.  Trattamento decorativo e protettivo di opere in legno da eseguire a pennello, a spruzzo o a più mani onde ottenere l'uniformità del colore trasparente, impregnante a pori aperti disponibile in dieci colori quali: incolore, quercia, pino, mogano, frassino-olivo, castagno, teak, noce, palissandro, ebano. E' compreso quanto altro occorre per dare l'opera finita.
Valutazione a mq di superficie lignea effettivamente trattata.</t>
  </si>
  <si>
    <t>TRATTAMENTO PROTETTIVO CONTRO LE INTEMPERIE E I RAGGI ULTRAVIOLETTI.  Trattamento protettivo contro le intemperie e i raggi ultravioletti per opere in legno esposto, già trattate con vernici mordenti, da eseguire a spruzzo o a pennello a più mani con vernice trasparente impregnante a pori aperti. E' compreso quanto altro occorre per dare l'opera finita.
Valutazione al metro quadrato di superficie lignea effettivamente trattata.</t>
  </si>
  <si>
    <t>TRATTAMENTO ANTIMUFFA, ANTIMUSCHIO, ANTIBATTERICIDA, ALGHICIDA.  Trattamento antimuffa, antimuschio, antibattericida, alghicida mediante l'utilizzo di specifica soluzione esente da acidi, solfati, cloro, diluenti e sostanze venefiche da applicare con spruzzino, a diretto contatto con le parti contaminate, per una quantità di g/mq 200,0, senza l'asportazione degli insediamenti. E' inoltre compreso quanto altro occorre per dare il lavoro finito.</t>
  </si>
  <si>
    <t>TRATTAMENTO IGNIFUGANTE, ANTIMUFFA ED ANTITARLO CON SOLUZIONE ACQUOSA A BASE DI SALI DI BORO.  Trattamento ignifugante, antimuffa ed antitarlo del legno per parti non esposte direttamente alla pioggia. La superficie da trattare deve essere assorbente e sgrassata, previa rimozione di eventuali vecchie vernici presenti sulle superfici del legno da compensare a parte. Applicare due mani della soluzione acquosa con opportuno dosaggio di sali di boro disciolti. Compresa la carteggiatura leggera delle superfici prima dell’applicazione della seconda mano, e quanto altro occorre per avere il lavoro finito a regola d’arte.</t>
  </si>
  <si>
    <t>TRATTAMENTO IGNIFUGANTE, ANTIMUFFA ED ANTITARLO CON IMPREGNANTE DI ESSENZE VEGETALI E SALI DI BORO.  Trattamento ignifugante, antimuffa ed antitarlo del legno per interno ed esterno. La superficie da trattare deve essere assorbente e sgrassata, previa rimozione di eventuali vecchie vernici presenti sulle superfici del legno da compensare a parte. Applicare due mani di impregnante a base di essenze vegetali con essiccativi presenti in concentrazione inferire allo 0.2%, diluito con circa il 20% di balsamo di agrumi, contenente sali di boro disciolti negli opportuni dosaggi. Da applicare a pennello, a spruzzo o in vasca. Compresa la carteggiatura leggera delle superfici prima dell’applicazione della seconda mano, e quanto altro occorre per avere il lavoro finito a regola d’arte.</t>
  </si>
  <si>
    <t>PULIZIA DI MATERIALI DI RECUPERO.  Pulizia di materiali di recupero da riutilizzare per le lavorazioni all'interno del cantiere. Sono compresi: la bagnatura degli elementi lapidei e laterizi al fine di rendere più facile la rimozione delle malte e delle altre sostanze applicate sulla superficie; la rimozione di malte tenere con l'uso di spazzole di saggina e/o di acciaio secondo il tipo di materiale da pulire; il trattamento con idoneo liquido sgrassante ed atto a sciogliere i predetti residui posto sui manufatti o sui lapidei; il trattamento del legno con prodotti antiparassitari ed antimuffa; la movimentazione all'interno del cantiere per l'accatastamento e per l'uso il carico, il trasporto e lo scarico a discarica del materiale di risulta. E' inoltre compreso quanto altro occorre per dare l'opera finita.</t>
  </si>
  <si>
    <t>5.1</t>
  </si>
  <si>
    <t>SOLAI</t>
  </si>
  <si>
    <t>SOLAIO IN LATERO CEMENTO GETTATO IN OPERA.  Solaio piano o inclinato, gettato in opera a struttura mista in calcestruzzo di cemento armato e laterizio, a nervature parallele, realizzato interamente in opera e con l'ausilio di tralicci in armatura presagomati con base in laterizio, per un sovraccarico accidentale di 200 Kg/mq ed un carico permanente pari a 200 Kg/mq, oltre al peso proprio del solaio. Sono compresi: le eventuali casseforme, le armature e puntellature provvisorie di sostegno di qualunque tipo, natura, forma e specie fino ad una altezza di m 3,50 dal piano di appoggio, non finalizzate alla sicurezza dei lavoratori; gli elementi in laterizio o forati o pignatte ed i relativi pezzi speciali, ove occorrono; il calcestruzzo che dovrà essere di classe compresa tra Rck 250 e Rck 350; il ferro di armatura e di ripartizione; la soletta superiore in calcestruzzo la cui altezza può variare da cm 4 a cm 6; le nervature trasversali di ripartizione se necessarie. E' inoltre compreso quanto altro occorre per dare l’opera finita.
Misurato per la superficie effettiva al netto degli appoggi.</t>
  </si>
  <si>
    <t>SOLAIO IN LATERO CEMENTO CON TRAVETTI PRECOMPRESSI.  Solaio piano o inclinato, gettato in opera, a struttura mista in calcestruzzo di cemento armato e laterizio, a nervature parallele, realizzato con travetti precompressi prefabbricati per un sovraccarico accidentale di 200 Kg/mq ed un carico permanente pari a 200 Kg/mq, oltre al peso proprio del solaio. Sono compresi: le eventuali casseforme; le armature e puntellature provvisorie di sostegno di qualunque tipo, natura, forma e specie fino ad una altezza di m 3,50 dal piano di appoggio, non finalizzate alla sicurezza dei lavoratori; gli elementi in laterizio o forati o pignatte ed i relativi pezzi speciali ove occorrono; il calcestruzzo che dovrà essere di classe compresa tra Rck 250 e Rck 350; il ferro di armatura e di ripartizione; la soletta superiore in calcestruzzo la cui altezza può variare da cm 4 a cm 6; le nervature trasversali di ripartizione se necessarie. E' inoltre compreso quanto altro occorre per dare l'opera finita.
Misurato per la superficie effettiva al netto degli appoggi.</t>
  </si>
  <si>
    <t>SOLAIO IN LATERO CEMENTO A PANNELLI PREFABBRICATI PREINTONACATI.  Solaio piano o inclinato a struttura mista in calcestruzzo di cemento armato e laterizio, a nervature parallele, realizzato in pannelli prefabbricati preintonacati di cls armato e laterizio, per un sovraccarico accidentale di 200 Kg/mq ed un carico permanente pari a 200 Kg/mq, oltre al peso proprio del solaio. Sono compresi: le eventuali casseforme; le armature e puntellature provvisorie di sostegno di qualunque tipo, natura, forma e specie fino ad una altezza di m 3,50 dal piano di appoggio, non finalizzate alla sicurezza dei lavoratori; gli elementi in laterizio o forati o pignatte ed i relativi pezzi speciali ove occorrono; il calcestruzzo che dovrà essere di classe compresa tra Rck 250 e Rck 350; il ferro di armatura e di ripartizione; la soletta superiore in calcestruzzo la cui altezza può variare da cm 4 a cm 6; le nervature trasversali di ripartizione se necessarie. E' inoltre compreso quanto altro occorre per dare l'opera finita.
Misurato per la superficie effettiva al netto degli appoggi.</t>
  </si>
  <si>
    <t>SOLAIO A LASTRE IN C.A. TRALICCIATE ALLEGGERITE CON POLISTIROLO.  Solaio piano o inclinato in lastre prefabbricate di cls armato e blocchi di alleggerimento in polistirolo, a nervature parallele, per un sovraccarico accidentale di 200 Kg/mq ed un carico permanente pari a 200 Kg/mq, oltre al peso proprio del solaio. Sono compresi: le eventuali casseforme; le armature e puntellature provvisorie di sostegno di qualunque tipo, natura, forma e specie fino ad una altezza di m 3,50 dal piano di appoggio, non finalizzate alla sicurezza dei lavoratori; la fornitura dei pannelli in opera compresi i relativi pezzi speciali ove occorrono; il calcestruzzo per il getto di completamento che dovrà essere di classe compresa tra Rck 250 e Rck 350; il ferro di armatura e di ripartizione; la soletta superiore in calcestruzzo la cui altezza può variare da cm 4 a cm 6; le nervature trasversali di ripartizione se necessarie. E' inoltre compreso quanto altro occorre per dare l'opera finita.
Misurato per la superficie effettiva al netto degli appoggi.</t>
  </si>
  <si>
    <t>SOLAIO IN LASTRE AUTOPORTANTI TIPO ALVEOLARE.  Solaio piano o inclinato in piastre prefabbricate autoportanti di tipo alveolare in calcestruzzo armato precompresso a fili aderenti realizzato in stabilimento con procedimento di estrusione, aventi una larghezza modulare di cm 120, ad intradosso finito come da getto contro cassero metallico. Sono compresi: la rasatura all'intradosso; le armature integrative; i getti di completamento in calcestruzzo; l'esecuzione di fori agli estremi degli alveoli della lastra. E' inoltre compreso quanto altro occorre per dare l'opera finita.
Misurato per la superficie effettiva al netto degli appoggi.</t>
  </si>
  <si>
    <t>COMPENSO PER VARIAZIONE DEI CARICHI SU SOLAI.  Compenso per variazione in aumento dei sovraccarichi accidentali o dei carichi permanenti su solai. Per ogni 50 Kg/mq in più.</t>
  </si>
  <si>
    <t>RIDUZIONE PER VARIAZIONE DI CARICHI SU SOLAI.  Riduzione per variazione in diminuzione dei sovraccarichi accidentali o dei carichi permanenti su solai. Per ogni 50 Kg/mq in meno.</t>
  </si>
  <si>
    <t>SOLAIO PER CONTROSOFFITTI.  Solaio per controsoffitti costituito da profilati di ferro a T (esclusa la fornitura del ferro che verrà compensata a parte) tavelle laterizie da cm 80-100 e soletta superiore in calcestruzzo magro da cm 2. Sono compresi: i tagli dei ferri e delle tavelle; la sagomatura. E' inoltre compreso quanto altro occorre per dare l'opera finita.</t>
  </si>
  <si>
    <t>SOLAIO IN TAVELLONATO SU MURETTI DI MATTONI.  Solaio in tavellonato su muretti di mattoni ad una testa dell'altezza media di cm 50 posti ad interasse di cm 90, poggianti in basso su una piccola fondazione o su un piano esistente, per la quale lo scavo e' compensato a parte, delle dimensioni di cm 25x15 in calcestruzzo dosato a q.li 2,00 di cemento tipo 325. Sono compresi: il sovrastante massetto dello spessore compreso tra i cm 4 e i cm. 6 di conglomerato cementizio a q.li 3,00 di cemento tipo 325 armato con rete elettrosaldata cm 20x20 di diametro minimo di mm 5; la relativa guaina di impermeabilizzazione in corrispondenza dei muricci; la realizzazione di appositi fori, in corrispondenza di ogni muretto per la necessaria aerazione con l'esterno. E' inoltre compreso quanto altro occorre per dare l'opera finita.</t>
  </si>
  <si>
    <t>PAVIMENTO AERATO CON CASSERI MODULARI A PERDERE.  Pavimento aerato da eseguire con casseri modulari in polipropilene riciclato, fornito e posto in opera. Sono compresi: i tagli, gli sfridi ed eventuale formazione di fori per il passaggio di tubazioni sia di impianti sia di aerazione;  la rete metallica elettrosaldata da cm 20x20, del diametro di mm 6 per l’armatura della soletta; il calcestruzzo tipo RcK 300 per il riempimento fino alla sommità dei casseri  modulari e per la formazione della soletta che deve avere uno spessore minimo di cm 4; la staggiatura del piano. La posa in opera degli elementi modulari è eseguita su sottofondo piano già predisposto. E’ inoltre compreso quanto altro occorre per dare l’opera finita.
Sono esclusi: la predisposizione del sottofondo piano.</t>
  </si>
  <si>
    <t>CASSEFORME PER PAVIMENTO AERATO.  Casseforme a perdere in polipropilene per la realizzazione del pavimento aerato da porre in corrispondenza delle travi o cordoli di fondazione, fornite e poste in opera. Sono compresi:  i tagli, gli sfridi, la piegatura per cm 5-7 per l’appoggio ed il fissaggio al sottofondo piano predisposto; la sistemazione del pannello sugli angoli e sulle variazioni di linearità, i  fori per il passaggio delle tubazioni di impianti e di aerazione. E’ inoltre compreso quanto altro occorre per dare l’opera finita.
Sono esclusi: la predisposizione del sottofondo piano.</t>
  </si>
  <si>
    <t>FORMAZIONE FALDE DI TETTO CON MURICCI.  Formazione di falde di tetto realizzate con tavellonato su muricci grigliati realizzati con mattoni forati dello spessore di una testa (cm 12-13), disposti ad interasse max di cm 120 controventati, in senso ortogonale, con muricci grigliati realizzati con mattoni forati dello spessore di una testa (cm 12-13) disposti ad interasse max di m 3. E' compreso l'onere per la sovrastante soletta in calcestruzzo di classe tra Rck 250 e Rck 350, dello spessore compreso tra i cm 4 e i cm 6, armata con rete elettrosaldata cm 20x20 del diametro minimo di mm 5. E' inoltre compreso quanto altro occorre per dare l'opera finita.</t>
  </si>
  <si>
    <t>SOLAIO IN LEGNO.  Solaio in legno interpiano composto da: travi principali in legno di sezione adeguata, con le opportune protezioni delle testate, la preparazione degli appoggi sulle murature e relativi ancoraggi al cordolo perimetrale; travi secondarie in legno e soprastante pianellato nuovo o tavellonato o tavolame di almeno cm 3 di spessore, piallato, maschiato ed inchiodato; la soprastante soletta in calcestruzzo alleggerito con inerti di argilla espansa, armatura minima di ripartizione realizzata con rete elettrosaldata con maglie cm 20x20 e diametro minimo di mm 5. La soletta sarà collegata ai cordoli di collegamento che verranno computati e pagati a parte. Sono inoltre compresi nel prezzo tutti gli oneri per i necessari ponteggi ed il tiro in alto dei materiali, fino alla luce netta di m 6, fino ad un'altezza, dal piano di appoggio, di m 3,50 e per un sovraccarico accidentale di 200 Kg/mq ed un carico permanente pari a 200 kg/mq. E' inoltre compreso quanto altro occorre per dare l'opera finita.</t>
  </si>
  <si>
    <t xml:space="preserve">SOLAIO IN LEGNO CON SOLETTA IN CEMENTO BIANCO O CALCE IDRAULICA NATURALE.  Solaio in legno interpiano composto da: travi principali in legno di sezione adeguata, con protezioni delle testate costituite da cuffia in telo di juta, la preparazione degli appoggi sulle murature e relativi ancoraggi al cordolo perimetrale; travi secondarie in legno e soprastante pianellato nuovo o tavolato di almeno cm. 3 di spessore, piallato, maschiettato ed inchiodato; guaina di cellulosa oleata da porre prima della soletta; la soprastante soletta in calcestruzzo a base di cemento bianco o calce idraulica naturale, alleggerita con inerti di argilla espansa, armatura minima di ripartizione realizzata con rete in polipropilene riciclata passo mm. 34x27. La soletta sarà opportunamente collegata ai cordoli perimetrali che saranno computati e pagati a parte. Sono inoltre compresi: i necessari ponteggi ed il tiro in alto dei materiali, fino alla luce netta di m. 6 e per un sovraccarico accidentale di 200 kg/mq ed un carico permanente pari a 200 kg/mq., il trattamento di tutte le parti in legno con una mano di impregnante protettivo ai sali di boro ed a base di oli e resine vegetali naturali con funzioni antitarlo ed antimuffa. E’ inoltre compreso quanto altro occorre per dare l’opera finita.
Sono esclusi: la guaina di cellulosa oleata da porre prima della soletta; </t>
  </si>
  <si>
    <t xml:space="preserve">SOLAIO IN LEGNO E TAVOLATO SENZA SOLETTA.  Solaio in legno interpiano composto da: travi principali in legno di sezione adeguata, con protezioni delle testate costituite da cuffia in telo di juta, la preparazione degli appoggi sulle murature e relativi ancoraggi al cordolo perimetrale; travi secondarie in legno e soprastante tavolato di almeno cm. 3 di spessore, piallato, maschiato ed inchiodato; secondo tavolato superiore di almeno cm. 2,5 di spessore con orditura perpendicolare al tavolato sottostante. Sono inoltre compresi: i necessari ponteggi ed il tiro in alto dei materiali, fino alla luce netta di m. 6 e per un sovraccarico accidentale di 200 kg/mq ed un carico permanente pari a 200 kg/mq., il trattamento di tutte le parti in legno con una mano di impregnante protettivo ai sali di boro ed a base di oli e resine vegetali naturali con funzioni antitarlo ed antimuffa. E’ inoltre compreso quanto altro occorre per dare l’opera finita. </t>
  </si>
  <si>
    <t xml:space="preserve">SOLAIO A STRUTTURA MISTA DI CEMENTO ARMATO E PANNELLI PREASSEMBLATI IN ELEMENTI LEGNO-CEMENTO.  Solaio piano o inclinato gettato in opera a struttura mista di cemento armato e pannelli preassemblati in elementi in legno-cemento con fresature orizzontali e verticali, della larghezza di m. 1,00, ad eliminazione dei ponti termici ed acustici realizzato interamente in opera e con l'ausilio di armatura metallica, per un sovraccarico  accidentale di 200 Kg/mq ed un carico permanente pari a 200 Kg/mq, oltre al peso proprio del solaio. Sono compresi: le eventuali casseforme, le armature e puntellature provvisorie di sostegno di qualunque tipo, natura, forma e specie fino ad una altezza di m 3,50 dal piano di appoggio; gli elementi in laterizio o forati o pignatte ed i relativi pezzi speciali, ove occorrono; il calcestruzzo che dovrà essere di classe compresa tra Rck 250 e Rck 350; il ferro di armatura e di ripartizione; la soletta superiore in calcestruzzo la cui altezza può variare da cm 4 a cm 6; le nervature trasversali di ripartizione se necessarie. E' inoltre compreso quanto altro occorre per dare l’opera finita.
Misurato per la superficie effettiva al netto degli appoggi.             </t>
  </si>
  <si>
    <t>COMPENSO PER SOLAI.  Compenso per solai posti ad altezza superiore a m 3,50 dal piano di appoggio, per ogni metro o frazione.</t>
  </si>
  <si>
    <t>5.2</t>
  </si>
  <si>
    <t>ORDITURA DI TETTI IN LEGNO</t>
  </si>
  <si>
    <t>PICCOLA ORDITURA IN ABETE O CASTAGNO DA CM 8X8 E CORRENTINI CM 3,5X3,5.  Piccola orditura di tetti alla romana o alla marsigliese con morali di abete o castagno di prima scelta da cm 8x8 con testate smensolate o no, e correntini di stessa essenza da cm 3,5x3,5, fornita e posta in opera. Sono compresi: i chiodi; gli sfridi. E' inoltre compreso quanto altro occorre per dare l'opera finita.</t>
  </si>
  <si>
    <t>PICCOLA ORDITURA IN LEGNO.  Travicelli, listelli e correntini di abete o castagno di qualunque lunghezza e sezione fino a cmq 100, forniti e posti in opera, per la formazione della piccola e media armatura di tetti. Sono compresi: la chiodatura; i tagli a misura; gli eventuali fori nella muratura e la relativa suggellatura; il tiro in alto del materiale; il montaggio a qualsiasi altezza. E' inoltre compreso quanto altro occorre per dare l'opera finita.</t>
  </si>
  <si>
    <t>GROSSA ORDITURA DI TETTI.  Grossa orditura di tetti in travi squadrate di qualunque lunghezza e sezione di abete o castagno uso Trieste forniti e posti in opera per puntoni, terzere o arcarecci, diagonali, colmi, etc. Sono compresi: i gattelli; la ferramenta; i chiodi; la spalmatura delle testate con idoneo protettivo; le eventuali opere murarie; i tagli a misura; gli eventuali fori nella muratura e la relativa suggellatura; il tiro in alto del materiale; il montaggio a qualsiasi altezza. E' inoltre compreso quanto altro occorre per dare l'opera finita.</t>
  </si>
  <si>
    <t>CAPRIATE IN LEGNO.  Travi squadrate per esecuzione di capriate in legno realizzate su disegno della D.L. con legno di abete o castagno di prima scelta, fornite e poste in opera. Sono compresi: lo sfrido; la piallatura e verniciatura con olio di lino cotto; i puntoni; le catene e saettoni contro catena etc.; il calcolo per luci fino a m 12 poste ad un interasse massimo di m 4 l'una dall'altra; il montaggio a qualunque altezza; il trattamento per la protezione del legno con idoneo protettivo e catramatura sugli appoggi. E' inoltre compreso quanto altro occorre per dare l'opera finita. 
Dette capriate non devono produrre spinte sulle murature al fine di non gravare sui muri perimetrali di appoggio.</t>
  </si>
  <si>
    <t>SPALMATURA DI IDONEO PRODOTTO IMPREGNANTE.  Spalmatura di idoneo prodotto impregnante avente proprietà antitarlo ed antimuffa, a due passate per la protezione di strutture lignee quali capriate, arcarecci, tavolati e simili, da eseguire a qualunque altezza. E' compreso quanto occorre per dare l'opera finita.</t>
  </si>
  <si>
    <t>SPALMATURA PRODOTTO IMPREGNANTE NATURALE AI SALI DI BORO PER INTERNI.  Spalmatura di idoneo prodotto impregnante preventivo, per elementi in legno posti all’interno, a base di oli e resine vegetali avente funzione antitarlo ed antimuffa e contro gli insetti xilofagi, con sali di boro (concentrazione minima 6%) emulsionati con oli vegetali con funzione ignifuga, esenti da sostanze di origine petrolchimica e biocidi. Ciclo di applicazione costituito di due mani del prodotto da dare a pennello o a spruzzo o per immersione. E' compreso quanto occorre per dare l'opera finita.</t>
  </si>
  <si>
    <t>SPALMATURA PRODOTTO IMPREGNANTE NATURALE IMPERMEABILIZZANTE PER ESTERNI.  Spalmatura di idoneo prodotto impregnante protettivo ed impermeabilizzante, per elementi in legno posti all’esterno, a base di oli e resine vegetali, esente da sostanze di origine petrolchimica e biocidi. Ciclo di applicazione costituito di due mani del prodotto da dare a pennello o a spruzzo o per immersione. E' compreso quanto occorre per dare l'opera finita.</t>
  </si>
  <si>
    <t>SPALMATURA DI SOLUZIONE ACQUOSA AI SALI DI BORO.  Spalmatura di soluzione acquosa ai sali di boro, per elementi di legno all’interno, avente funzioni antimuffa, antitarlo e fungicida, da diluire in acqua tiepida negli opportuni dosaggi in funzione delle temperature esterne. Ciclo di applicazione costituito da due mani della soluzione da dare a pennello o a spruzzo o per immersione. E' compreso quanto occorre per dare l'opera finita.</t>
  </si>
  <si>
    <t>SPALMATURA PRODOTTO IMPREGNANTE NATURALE IGNIFUGO.  Spalmatura di idoneo prodotto impregnante ignifugo, per elementi in legno, a base di oli e resine vegetali con sali di boro con funzione ignifuga certificata Classe 2, esenti da sostanze di origine petrolchimica e biocidi. Assorbimento del prodotto nella concentrazione necessaria per l’ottenimento dell’ignifugazione secondo quanto riportato nelle schede tecniche delle ditte produttrici. Ciclo di applicazione costituito di due mani del prodotto da dare a pennello, a spruzzo o per immersione. E' compreso quanto occorre per dare l'opera finita.</t>
  </si>
  <si>
    <t>ZAMPINI IN LEGNO DI RECUPERO.  Zampini in legno di recupero, posati in opera. Sono compresi: il precedente smontaggio; l'adattamento; la pulitura; i collegamenti e gli ancoraggi alle murature perimetrali; il trattamento preventivo con idoneo prodotto impregnante avente proprietà antitarlo ed antimuffa e mordente a due mani; il montaggio a qualunque altezza. E' inoltre compreso quanto altro occorre per dare l'opera finita.</t>
  </si>
  <si>
    <t>ZAMPINI IN LEGNO.  Zampini in legno di castagno, forniti e posti in opera, sagomati secondo le prescrizioni della D.L. Sono compresi: i collegamenti e gli ancoraggi alle murature perimetrali; il trattamento preventivo con idoneo prodotto impregnante avente proprietà antitarlo ed antimuffa e mordente a due mani; il montaggio a qualunque altezza. E' inoltre compreso quanto altro occorre per dare l'opera finita.</t>
  </si>
  <si>
    <t>GRONDA DI ZAMPINI SINGOLI IN LEGNO O PREFABBRICATI.  Gronda costituita da vergoli in legno di pino nazionale o castagno, trattati con idoneo prodotto protettivo, o da zampini prefabbricati in cemento, verniciati color legno, disposti ad interasse di circa cm 30, ancorati al cordolo di calcestruzzo o incassati nelle murature. Sono compresi: il sovrastante tavolato in pianelle nuove o tavelle lisce con il rinfianco in calcestruzzo per la formazione delle pendenze; le tracce nel muro; l'ancoraggio al cordolo; il montaggio a qualsiasi altezza da terra. E' inoltre compreso quanto altro occorre per dare l'opera finita.Sono esclusi: il manto di copertura; il secondo zampino, più corto del soprastante, denominato"gattello".
Misurata dal filo esterno del muro perimetrale.
Aggetto massimo della gronda dal filo esterno del fabbricato cm 65.</t>
  </si>
  <si>
    <t>ORDITURA DI TETTI IN LEGNO LAMELLARE.  Costruzione della struttura portante del tetto, realizzato con legno di abete rosso lamellare, incollato con colle resorciniche secondo le norme "DIN" ed impregnate con una mano di idoneo prodotto protettivo, fornita e posta in opera. Sono compresi: la coloritura scelta dalla D.L.; il calcolo per i carichi e sovraccarichi di cui al D.M. 12.2.82 e comunque secondo le norme vigenti; la ferramenta per il fissaggio di tutti i componenti in acciaio zincato a bagno dopo la lavorazione; le piastre di ancoraggio delle capriate ai cordoli o alle murature, il tutto secondo la vigente normativa antisismica. E' inoltre compreso quanto altro occorre per dare l'opera finita.</t>
  </si>
  <si>
    <t>PANNELLI MODULARI IN LEGNO TIPO SANDWICH CON SPORTO DI GRONDA INCORPORATO PER SOLAI PIANI E INCLINATI.  Pannelli modulari in legno tipo sandwich con sporto di gronda incorporato per solai piani e inclinati, composti da un primo strato di legno lamellare a vista dello spessore di mm. 15, isolamento in polistirene sinterizzato dello spessore di mm. 80 e sovrastante strato in legno OSB dello spessore di mm. 10. Sono compresi: lo sporto di gronda incorporato costituito da zampini in legno lamellare d’abete con pianelle o tavolato, il trattamento del legno con apposito prodotto impregnante, la ferramenta per il fissaggio dei pannelli alla struttura, la posa in opera.
Sono escluse le opere murarie, la struttura portante, le griglie di aerazione in rame e i colmi ventilati.</t>
  </si>
  <si>
    <t>COMPENSO PER ISOLAMENTO ECOLOGICO CON PANNELLI IN SUGHERO AUTOESPANSO.  Compenso per isolamento ecologico con pannelli in sughero autoespanso.</t>
  </si>
  <si>
    <t>COMPENSO PER ISOLAMENTO ECOLOGICO CON PANNELLI IN FIBRA DI LEGNO.  Compenso per isolamento ecologico con pannelli in fibra di legno.</t>
  </si>
  <si>
    <t>TAVOLAME PER APPOGGIO DI MANTO DI COPERTURA.  Tavolame di abete di spessore mm 20-60, fornito e posto in opera, per appoggio del manto di tegole. E' compresa la necessaria chiodatura e gli sfridi. E' inoltre compreso quanto altro occorre per dare l'opera finita.</t>
  </si>
  <si>
    <t>PIANELLATO O TAVELLONATO.  Pianellato o tavellonato sottostante il manto di copertura di tetto con orditura in legno, forniti e posti in opera. Sono compresi: la fornitura di malta per il fissaggio delle pianelle o dei tavelloni; le opere provvisionali, di protezione e di sostegno, non finalizzate alla sicurezza dei lavoratori. E' inoltre compreso quanto altro occorre per dare l'opera finita.</t>
  </si>
  <si>
    <t>5.3</t>
  </si>
  <si>
    <t>MANTI DI COPERTURA</t>
  </si>
  <si>
    <t>MANTO DI COPERTURA CON TEGOLE ALLA MARSIGLIESE.  Manto di copertura del tetto con tegole di argilla alla marsigliese, fornito e posto in opera. Sono compresi: i pezzi speciali; le legature con filo di ferro zincato ai correnti sottostanti ove necessario; la suggellatura dei colmi con malta. E' inoltre compreso quanto altro occorre per dare l'opera finita.</t>
  </si>
  <si>
    <t>MANTO DI COPERTURA CON TEGOLE OLANDESI O PORTOGHESI.  Manto di copertura del tetto con tegole di argilla tipo olandese o portoghese, fornito e posto in opera. Sono compresi: i pezzi speciali; la suggellatura dei colmi con malta. E' inoltre compreso quanto altro occorre per dare l'opera finita.</t>
  </si>
  <si>
    <t>MANTO DI COPERTURA CON TEGOL-COPPO.  Manto di copertura del tetto con tegole di argilla del tipo tegola-coppo, fornito e posto in opera. Sono compresi: i pezzi speciali; la suggellatura dei colmi con malta. E' inoltre compreso quanto altro occorre per dare l'opera finita.</t>
  </si>
  <si>
    <t>MANTO DI COPERTURA CON COPPI ALLA ROMANA.  Manto di copertura del tetto con tegole piane alla romana con sovrapposto secondo strato di tegole curve (coppi), oppure tegole curve a doppio strato, fornito e posto in opera. Sono compresi: i tegoloni di colmo e di displuvio; la suggellatura di questi e delle tegole che formano contorno alle falde con malta; i pezzi speciali occorrenti. I coppi dovranno avere una adeguata sovrapposizione che garantisca la tenuta idrica del manto. E' inoltre compreso quanto altro occorre per dare l'opera finita.</t>
  </si>
  <si>
    <t>MANTO DI COPERTURA CON TEGOLE DI CEMENTO.  Manto di copertura del tetto con tegole piane o curve di cemento colorato, fornito e posto in opera. Sono compresi: i pezzi speciali di colmo; la suggellatura con malta; la sistemazione all'estremità delle falde. E' inoltre compreso quanto altro occorre per dare l'opera finita con le tegole.</t>
  </si>
  <si>
    <t>MANTO DI COPERTURA E TAMPONATURA IN LAMIERA GRECATA ZINCATA.  Lamiera di acciaio grecata zincata per coperture e tamponature fornita e posta in opera. E' compreso il fissaggio con viti in acciaio cadmiato. E' inoltre compreso quanto altro occorre per dare l'opera finita.</t>
  </si>
  <si>
    <t>MANTO DI COPERTURA CON ARDESIA.  Quadrelle di ardesia per copertura di tetti, cornicioni o similari, delle dimensioni di cm 40x40 e dello spessore di mm 5 circa, a doppia graffiatura, fornite e poste in opera. E' inoltre compreso quanto altro occorre per dare l'opera finita.</t>
  </si>
  <si>
    <t>MANTO DI COPERTURA IN LASTRE DI PIETRA.  Lastre di pietra a forma irregolare (lose) dello spessore di cm 2-3, fornite e poste in opera. E' inoltre compreso quanto altro occorre per dare l'opera finita.</t>
  </si>
  <si>
    <t>GHIAIETTO DI FIUME PER COPERTURE.  Ghiaietto di fiume lavato arrotondato della pezzatura di cm 1,5-3,0, fornito e posto in opera superiormente alla impermeabilizzazione. E' compreso quanto altro occorre per dare l'opera finita.</t>
  </si>
  <si>
    <t>CALDANA IN CALCESTRUZZO ARMATO.  Conglomerato cementizio per formazione di caldana, dosato a q.li 3,00 tipo 325, per uno spessore di cm 4. E' compresa l'armatura con rete metallica a maglia quadrata o romboidale. Posta in opera sulle falde del tetto a protezione dell'isolamento termico e/o dell'impermeabilizzazione. E' inoltre compreso quanto altro occorre per dare l'opera finita.</t>
  </si>
  <si>
    <t>5.4</t>
  </si>
  <si>
    <t>TETTI VENTILATI</t>
  </si>
  <si>
    <t>TETTO A DOPPIA VENTILAZIONE COMPLETO PER COPPI.  Tetto a doppia ventilazione, da montare sopra il solaio di copertura (in latero cemento, orditura in legno e pianelle con soletta, orditura in legno e tavolato) da compensare a parte, costituito da pannelli di coibentazione bioecologici da porre sopra il solaio, creazione spazio di prima ventilazione con correnti di abete cm 4x4 posti perpendicolarmente alla linea di gronda con interasse di cm 40-50, superiore tavolato di legno di abete composto con sottomisure spessore mm 25, telo impermeabile traspirante; seconda ventilazione con doppia orditura incrociata di listelli in abete da cm 5 x 2,5 quale supporto per il successivo montaggio degli elementi di laterizio del manto, .con il primo strato di listelli posti perpendicolarmente alla linea di gronda passo cm 30-40, mentre il secondo strato di listelli è posto a passo di tegola parallelamente alla linea di gronda. Sono compresi: i correnti in legno di abete sezione cm 4x4; le tavole sottomisure in legno di abete spessore mm 25; la doppia orditura incrociata con listelli in abete da cm 5 x 2,5 di sezione, la coibentazione con un primo strato di pannelli traspiranti in fibra di legno vergine da conifera (non riciclato) densità kg/mc 150, conduttività termica λ= 0,040 W/mK, permeabilità al vapore µ= 10, prodotti secondo norma DIN 68755 con certificazione per la bioedilizia; il secondo strato di pannelli traspiranti impermeabili all’acqua in fibra di legno vergine da conifera (non riciclato) impregnati con lattice densità kg/mc 240, conduttività termica λ = 0,050 W/mK, permeabilità al vapore µ= 7, prodotti secondo norma DIN 68755 con certificazione per la bioedilizia; il corrente di abete di cm 6x6 o 8x8 lungo la linea di gronda per battuta di appoggio pannelli isolanti; il fissaggio alla struttura portante dei correnti in legno con viti zincate autofilettanti di opportune dimensioni; i componenti per la ventilazione dei colmi con elementi in acciaio zincato di supporto al listello di colmo; il listello di colmo in abete di adeguata sezione, il rotolo in velo PP traspirante idrorepellente e gonnelline laterali con inserti di piombo ed adesivo butilico tali da aderire perfettamente alla sagoma della prima fila di tegole; il trattamento di tutte le parti in legno di abete con una mano di impregnante a base di sali di boro ed essenze vegetali naturali; il manto impermeabile con fogli di materiale bioecologico traspirante; la bandella in rame forata altezza cm 10 e spessore mm 6/10 a protezione dell’intercapedine e fissata in gronda su tutto il perimetro; la griglia antipassero in polipropilene. E’ inoltre compreso quanto altro occorre per avere l’opera finita.Sono esclusi: gli elementi di laterizio del manto di copertura (coppi, ecc.).
Per manto di copertura in coppi.</t>
  </si>
  <si>
    <t>TETTO A DOPPIA VENTILAZIONE PER TEGOLE TIPO MARSIGLIESI SENZA GUAINA.  Tetto a doppia ventilazione, da montare sopra il solaio di copertura (in latero cemento, orditura in legno e pianelle con soletta, orditura in legno e tavolato) da compensare a parte, costituito da pannelli di coibentazione bioecologici da porre sopra il solaio, creazione spazio di prima ventilazione con correnti di abete cm 4x4 posti perpendicolarmente alla linea di gronda con interasse di cm 40-50, superiore tavolato di legno abete composto con sottomisure spessore mm 25, telo impermeabile traspirante, seconda ventilazione con doppia orditura incrociata di listelli in abete da cm 5 x 2,5 quale supporto per il successivo montaggio degli elementi di laterizio del manto, con il primo strato di listelli posti perpendicolarmente alla linea di gronda passo cm 30-40, mentre il secondo strato di listelli è posto a passo di tegola parallelamente alla linea di gronda. Sono compresi: i correnti in legno di abete sezione cm 4x4; le tavole sottomisure in legno di abete spessore mm 25; la doppia orditura incrociata con listelli in abete da cm 5 x 2,5; il corrente di abete di cm 6x6 o 8x8 lungo la linea di gronda per battuta di appoggio pannelli isolanti; il fissaggio alla struttura portante dei correnti in legno con viti zincate autofilettanti di opportune dimensioni; il trattamento delle parti in legno di abete con una mano di impregnante a base di sali di boro ed essenze vegetali naturali; la bandella in rame forata altezza cm 10 e spessore mm 6/10 a protezione dell’intercapedine e fissata in gronda su tutto il perimetro. E’ inoltre compreso quanto altro occorre per avere l’opera finita.
Sono esclusi: la guaina impermeabile traspirante; i pannelli isolanti; gli elementi e componenti per l’aerazione del colmo; gli elementi di laterizio del manto di copertura (tegole, ecc.); la griglia antipassero specifica per coppi.</t>
  </si>
  <si>
    <t>TETTO A DOPPIA VENTILAZIONE COMPLETO PER TEGOLE TIPO MARSIGLIESI CON GUAINA.  Tetto a doppia ventilazione, da montare sopra solaio di copertura (in latero cemento, orditura in legno e pianelle con soletta, orditura in legno e tavolato) da compensare a parte, costituito da pannelli di coibentazione bioecologici da porre sopra il solaio, creazione spazio di prima ventilazione con correnti di abete cm 4x4 posti perpendicolarmente alla linea di gronda con interasse di cm 40-50, superiore tavolato di legno abete composto con sottomisure spessore mm 25, telo impermeabile traspirante, seconda ventilazione con doppia orditura incrociata di listelli in abete da cm 5 x 2,5 quale supporto per il successivo montaggio degli elementi di laterizio del manto, .con il primo strato di listelli posti perpendicolarmente alla linea di gronda passo cm 30-40, mentre il secondo strato di listelli è posto a passo di tegola parallelamente alla linea di gronda. Sono compresi: i correnti in legno di abete sezione cm 4x4; le tavole sottomisure in legno di abete spessore mm 25; la doppia orditura incrociata con listelli in abete da cm 5 x 2,5 di sezione, la coibentazione con un primo strato di pannelli traspiranti in fibra di legno vergine da conifera (non riciclato) densità kg/mc 150, conduttività termica λ = W/mK 0,040, permeabilità al vapore µ= 10, prodotti secondo norma DIN 68755 con certificazione per la bioedilizia; il secondo strato di pannelli traspiranti impermeabili all’acqua in fibra di legno vergine da conifera (non riciclato) impregnati con latice densità kg/mc 240, conduttività termica λ =W/mK 0,050, permeabilità al vapore µ = 7, prodotti secondo norma DIN 68755 con certificazione per la bioedilizia; il corrente di abete di cm 6x6 o 8x8 lungo la linea di gronda per battuta di appoggio pannelli isolanti; il fissaggio alla struttura portante dei correnti in legno con viti zincate autofilettanti di opportune dimensioni; i componenti per la ventilazione dei colmi con elementi in acciaio zincato di supporto al listello di colmo; listello di colmo in abete di adeguata sezione; il rotolo in velo PP traspirante idrorepellente e gonnelline laterali con inserti di piombo ed adesivo butilico tali da aderire perfettamente alla sagoma della prima fila di tegole; il trattamento di tutte le parti in legno di abete con una mano di impregnante a base di sali di boro ed essenze vegetali naturali; il manto impermeabile con fogli di materiale bioecologico traspirante; la bandella in rame forata altezza cm 10 e spessore mm 6/10 a protezione dell’intercapedine e fissata in gronda su tutto il perimetro. E’ inoltre compreso quanto altro occorre per avere l’opera finita.Per tegole tipo marsigliesi.
Sono esclusi: gli elementi di laterizio del manto di copertura (coppi, tegole, ecc.); la griglia antipassero per coppi.</t>
  </si>
  <si>
    <t>TETTO AD UNA VENTILAZIONE PER COPPI E TEGOLCOPPI NUOVI.  Tetto ad una intercapedine di ventilazione, da montare sopra il solaio di copertura (in latero cemento, orditura in legno e pianelle con soletta, orditura in legno e tavolato) da compensare a parte, costituito da pannelli di coibentazione bioecologici da porre sopra il solaio, la guaina impermeabile traspirante, con coppi fissati su listelli di legno sagomati a passo di coppo, trattati con impregnanti ai sali di boro ed essenze vegetali, rete antivolatile in polipropilene sulla linea di gronda fissata ai listelli, pettine antinido in polipropilene con listelli in legno trattato con impregnante naturale per compluvi. Pronto per il successivo montaggio degli elementi di laterizio del manto di copertura. Sono compresi: i correnti in legno di abete sagomato; il corrente di abete di cm 6x6 o 8x8 lungo la linea di gronda per battuta di appoggio pannelli isolanti; il fissaggio alla struttura portante dei correnti in legno con viti zincate autofilettanti di opportune dimensioni; il trattamento delle parti in legno di abete con una mano di impregnante a base di sali di boro ed essenze vegetali naturali; la griglia antivolatile in gronda su tutto il perimetro; gli elementi di colmo per la ventilazione e pettine antinido. E’ inoltre compreso quanto altro occorre per avere l’opera finita.
Sono esclusi: la guaina impermeabile traspirante; i pannelli isolanti; i coppi per il manto di copertura.</t>
  </si>
  <si>
    <t>TETTO AD UNA VENTILAZIONE PER COPPI E TEGOLCOPPI COMPLETO.  Tetto ad una intercapedine di ventilazione, da montare sopra il solaio di copertura (in latero cemento, orditura in legno e pianelle con soletta, orditura in legno e tavolato) da compensare a parte, costituito da pannelli di coibentazione bioecologici da porre sopra il solaio, la guaina impermeabile traspirante, con coppi fissati su listelli di legno sagomati a passo di coppo, trattati con impregnanti ai sali di boro ed essenze vegetali, rete antivolatile in polipropilene sulla linea di gronda fissata ai listelli, pettine antinido in polipropilene con listelli in legno trattato con impregnante naturale per compluvi. Pronto per il successivo montaggio degli elementi di laterizio del manto di copertura. Sono compresi: i correnti in legno di abete sagomato; il corrente di abete di cm 6x6 o 8x8 lungo la linea di gronda per battuta di appoggio pannelli isolanti; la coibentazione con un primo strato di pannelli traspiranti in fibra di legno vergine da conifera (non riciclato) densità kg/mc 150, conduttività termica λ = W/mK 0,040, permeabilità al vapore µ = 10, prodotti secondo norma DIN 68755 con certificazione per la bioedilizia; il secondo strato di pannelli traspiranti impermeabili all’acqua in fibra di legno vergine da conifera (non riciclato) impregnati con latice densità kg/mc 240, conduttività termica λ = W/mK 0,050, permeabilità al vapore µ = 7, prodotti secondo norma DIN 68755 con certificazione per la bioedilizia; il fissaggio alla struttura portante dei correnti in legno con viti zincate autofilettanti di opportune dimensioni; il trattamento delle parti in legno di abete con una mano di impregnante a base di sali di boro ed essenze vegetali naturali; la griglia antivolatile in gronda su tutto il perimetro; gli elementi di colmo per la ventilazione e pettine antivolatile; il manto impermeabile con fogli di materiale bioecologico traspirante.E’ inoltre compreso quanto altro occorre per avere l’opera finita.
Sono esclusi: la guaina impermeabile traspirante; i pannelli isolanti; i coppi per il manto di copertura.</t>
  </si>
  <si>
    <t>TETTO AD UNA VENTILAZIONE PER IMPIEGO TEGOLE E COPPI DI RECUPERO.  Tetto ad una ventilazione, da montare sopra il solaio di copertura (in latero cemento, orditura in legno e pianelle con soletta, orditura in legno e tavolato) da compensare a parte, costituito da pannelli di coibentazione bioecologici da porre sopra il solaio, creazione spazio di ventilazione con correnti di abete cm 4x4 posti perpendicolarmente alla linea di gronda con interasse di cm 40-50, superiore tavolato di legno abete composto con sottomisure spessore mm 25, telo impermeabile traspirante. Pronto per il successivo montaggio degli elementi di laterizio del manto di copertura. Sono compresi: i correnti in legno di abete sezione cm 4x4; le tavole sottomisure in legno di abete spessore mm 25; il corrente di abete di cm 6x6 o 8x8 lungo la linea di gronda per battuta di appoggio pannelli isolanti; il fissaggio alla struttura portante dei correnti in legno con viti zincate autofilettanti di opportune dimensioni; il trattamento delle parti in legno di abete con una mano di impregnante a base di sali di boro ed essenze vegetali naturali; la bandella in rame forata altezza cm 10 e spessore mm 6/10 a protezione dell’intercapedine e fissata in gronda su tutto il perimetro. E’ inoltre compreso quanto altro occorre per avere l’opera finita.
Sono esclusi: la guaina impermeabile traspirante; i pannelli isolanti; gli elementi e componenti per l’aerazione del colmo; gli elementi di laterizio del manto di copertura (coppi, tegole, ecc.).</t>
  </si>
  <si>
    <t>TETTO AD UNA VENTILAZIONE COMPLETO PER IMPIEGO TEGOLE E COPPI DI RECUPERO.  Tetto ad una ventilazione, da montare sopra il solaio di copertura (in latero cemento, orditura in legno e pianelle con soletta, orditura in legno e tavolato) da compensare a parte, costituito da pannelli di coibentazione bioecologici da porre sopra il solaio, creazione spazio di ventilazione con correnti di abete cm 4x4 posti perpendicolarmente alla linea di gronda con interasse di cm 40¸50, tavolato di legno abete composto con sottomisure spessore mm 25, telo impermeabile traspirante. Pronto per il successivo montaggio degli elementi di laterizio del manto di copertura. Sono compresi: i correnti in legno di abete sezione cm 4x4; le tavole sottomisure in legno di abete spessore mm 25; la coibentazione con primo strato di pannelli traspiranti in fibra di legno vergine da conifera (non riciclato) densità kg/mc 150, conduttività termica λ = W/mK 0,040, permeabilità al vapore µ = 10, prodotti secondo norma DIN 68755 con certificazione per la bioedilizia; il secondo strato di pannelli traspiranti impermeabili all’acqua in fibra di legno vergine da conifera (non riciclato) impregnati con latice densità kg/mc 240, conduttività termica λ = W/mK 0,050, permeabilità al vapore µ= 7, prodotti secondo norma DIN 68755 con certificazione per la bioedilizia; il corrente di abete di cm 6x6 o 8x8 lungo la linea di gronda per battuta di appoggio pannelli isolanti; il fissaggio alla struttura portante dei correnti in legno con viti zincate autofilettanti di opportune dimensioni; i componenti per la ventilazione dei colmi con elementi in acciaio zincato di supporto al listello di colmo; il listello di colmo in abete di adeguata sezione; il rotolo in velo polipropilene traspirante idrorepellente e gonnelline laterali con inserti di piombo ed adesivo butilico tali da aderire perfettamente alla sagoma della prima fila di tegole; il trattamento di tutte le parti in legno di abete con una mano di impregnante a base di sali di boro ed essenze vegetali naturali; il manto impermeabile con fogli di materiale bioecologico traspirante; la bandella in rame forata altezza cm 10 e spessore mm 6/10 a protezione dell’intercapedine e fissata in gronda su tutto il perimetro. E’ inoltre compreso quanto altro occorre per avere l’opera finita.
Sono esclusi: gli elementi di laterizio del manto di copertura (coppi, tegole, ecc.).</t>
  </si>
  <si>
    <t>6.1</t>
  </si>
  <si>
    <t>INTONACI, RIPRISTINI, STlLATURE E STUCCATURE</t>
  </si>
  <si>
    <t>RIPRESA DI INTONACI INTERNI.  Ripresa di intonaci civili interni, per pareti e soffitti, a più strati, eseguita con idonea malta rispondente, se del caso, alle caratteristiche di quella originale. Sono compresi: l'eventuale spicconatura e rimozione del vecchio intonaco; la raschiatura; la pulizia generale prima e dopo l'intervento; il lavaggio delle superfici da trattare. È inoltre compreso quanto altro occorre per dare l'opera finita.</t>
  </si>
  <si>
    <t>RIPRESA DI INTONACI ESTERNI.  Ripresa di intonaci esterni eseguita con idonea malta rispondente, se del caso, alle caratteristiche di quella originale e secondo le indicazioni della D.L.. Sono compresi: l'eventuale esecuzione di fasce; le mostre di riquadratura; le cornici; i cornicioni e qualsiasi altro particolare di finimento; l'eventuale spicconatura e rimozione del vecchio intonaco; la raschiatura; la pulizia generale prima e dopo l'intervento. È inoltre compreso quanto altro occorre per dare l'opera finita.</t>
  </si>
  <si>
    <t>RIPRESA DI INTONACI INTERNI CON MALTE DI CALCE  Ripresa di intonaci civili interni, per pareti e soffitti, a più strati, eseguita con malta di grassello di calce o malta di calce idraulica naturale. Sono compresi: l'eventuale spicconatura e rimozione del vecchio intonaco; la raschiatura; la pulizia generale prima e dopo l'intervento; il lavaggio delle superfici da trattare. È inoltre compreso quanto altro occorre per dare l'opera finita.</t>
  </si>
  <si>
    <t>COMPENSO ALLA RIPRESA DI INTONACI INTERNI CON L’IMPIEGO DI COCCIO PESTO.  Compenso alla ripresa di intonaci interni con l’impiego di coccio pesto. È inoltre compreso quanto altro occorre per dare l'opera finita.</t>
  </si>
  <si>
    <t>SBRUFFATURA DI SUPERFICI INTERNE CON MALTA COMUNE O BASTARDA.  Sbruffatura eseguita su superfici piane o curve, verticali ed orizzontali, all'interno degli edifici con malta comune o bastarda. È compreso quanto occorre per dare l'opera finita.</t>
  </si>
  <si>
    <t>SBRUFFATURA DI SUPERFICI INTERNE CON MALTA DI CEMENTO.  Sbruffatura eseguita su superfici piane o curve, verticali ed orizzontali, all'interno degli edifici con malta di cemento. È compreso quanto occorre per dare l'opera finita.</t>
  </si>
  <si>
    <t>SBRUFFATURA (O RINZAFFO) DI SUPERFICI INTERNE CON GRASSELLO DI CALCE E SABBIA.  Sbruffatura eseguita su superfici piane o curve, verticali o orizzontali, all’interno degli edifici, di spessore medio mm 12 con grassello di calce e sabbia avente granulometria ben distribuita, con un rapporto in peso grassello di calce/sabbia di circa 1/3. È compreso quanto altro occorre per dare l’opera finita.</t>
  </si>
  <si>
    <t>SBRUFFATURA (O RINZAFFO) DI SUPERFICI INTERNE CON CALCE IDRAULICA NATURALE E SABBIA.  Sbruffatura eseguita su superfici piane o curve, verticali o orizzontali, all’interno degli edifici, di spessore medio mm 12, con calce idraulica naturale dalle connaturate caratteristiche di pozzolanicità, ottenuta dalla calcinazione a bassa temperatura di calcari marnosi a basso contenuto di sali idrosolubili e sabbia avente granulometria ben distribuita, con un rapporto in peso calce idraulica/sabbia di circa 1/3. È compreso quanto altro occorre per dare l’opera finita.</t>
  </si>
  <si>
    <t>SBRUFFATURA (O RINZAFFO) DI SUPERFICI INTERNE CON PREMISCELATO DI GRASSELLO DI CALCE E SABBIA.  Sbruffatura eseguita su superfici piane o curve, verticali o orizzontali, all’interno degli edifici, di spessore medio mm 12, con premiscelato composto esclusivamente da grassello di calce calcico e sabbia di cava (granulometria da 0 a 12 mm). Pulire accuratamente e bagnare la muratura la sera prima dell’applicazione. È compreso quanto altro occorre per dare l’opera finita.</t>
  </si>
  <si>
    <t>SBRUFFATURA DI PARETI ESTERNE CON MALTA COMUNE O BASTARDA  Sbruffatura di pareti esterne, eseguita con malta comune o bastarda. È compreso quanto occorre per dare l'opera finita.</t>
  </si>
  <si>
    <t>SBRUFFATURA DI PARETI ESTERNE CON MALTA DI CEMENTO.  Sbruffatura di pareti esterne, eseguita con malta di cemento. È compreso quanto occorre per dare l'opera finita.</t>
  </si>
  <si>
    <t>SBRUFFATURA (O RINZAFFO) DI SUPERFICI ESTERNE CON GRASSELLO DI CALCE E SABBIA.  Sbruffatura di pareti esterne, di spessore medio mm 12, eseguita con grassello di calce e sabbia avente granulometria ben distribuita, con un rapporto in peso grassello di calce/sabbia di circa 1/3. È compreso quanto altro occorre per dare l’opera finita.</t>
  </si>
  <si>
    <t>SBRUFFATURA (O RINZAFFO) DI SUPERFICI ESTERNE CON CALCE IDRAULICA NATURALE E SABBIA.  Sbruffatura di pareti esterne, di spessore medio mm 12, eseguita con calce idraulica naturale dalle connaturate caratteristiche di pozzolanicità, ottenuta dalla calcinazione a bassa temperatura di calcari marnosi a basso contenuto di sali idrosolubili e sabbia avente granulometria ben distribuita, con un rapporto in peso calce idraulica/sabbia di circa 1/3. È compreso quanto altro occorre per dare l’opera finita.</t>
  </si>
  <si>
    <t>SBRUFFATURA (O RINZAFFO) DI SUPERFICI ESTERNE CON PREMISCELATO DI GRASSELLO DI CALCE E SABBIA.  Sbruffatura di pareti esterne, di spessore medio mm 12, eseguita con premiscelato composto esclusivamente da grassello di calce calcico e sabbia di cava (granulometria da 0 a 12 mm). Pulire accuratamente e bagnare la muratura la sera prima dell’applicazione. È compreso quanto altro occorre per dare l’opera finita.</t>
  </si>
  <si>
    <t>INTONACO ARRICCIATO.  Intonaco arricciato per interni tirato a fratazzo in presenza di affreschi, su superfici piane o curve, orizzontali o verticali, da eseguirsi, fornito e posto in opera, con il seguente procedimento:
- primo strato, con tre parti di inerti (sabbia fine lavata) ed una parte di grassello di calce;
- secondo strato, con due parti di inerti (sabbia fine lavata) ed una parte di grassello di calce.
Da applicarsi secondo l’andamento delle superfici e degli affreschi da salvaguardare. È compreso quanto altro occorre per dare l'opera finita. 
Valutato a superficie effettiva.</t>
  </si>
  <si>
    <t>INTONACO COSTITUITO DA ARRICCIATURA CON GRASSELLO DI CALCE E SABBIA.  Intonaco, di spessore medio mm 10, tirato in piano con regolo e fratazzo lungo, applicato con le necessarie poste e guide, su rinzaffo già eseguito, costituito da arricciatura con grassello di calce e sabbia avente granulometria ben distribuita, con un rapporto in peso grassello di calce/sabbia di circa 1/3. È compreso quanto altro occorre per dare l’opera finita.</t>
  </si>
  <si>
    <t>INTONACO COSTITUITO DA ARRICCIATURA CON CALCE IDRAULICA NATURALE E SABBIA.  Intonaco, di spessore compreso tra cm 1 e 2, tirato in piano con regolo e fratazzo lungo, applicato con le necessarie poste e guide, su rinzaffo già eseguito, costituito da arricciatura con calce idraulica naturale a forte consistenza plastica, dalle connaturate caratteristiche di pozzolanicità, ottenuta dalla calcinazione a bassa temperatura di calcari marnosi a basso contenuto di sali idrosolubili, con un rapporto in peso calce idraulica/sabbia di circa 1/3 e sabbia avente granulometria ben distribuita. Procedere, su rinzaffo già eseguito ed asciugato, per spessori di cm 1 per mano, dopo aver bagnato lo strato precedente con acqua nebulizzata. È compreso quanto altro occorre per dare l’opera finita.</t>
  </si>
  <si>
    <t>INTONACO A STUCCO (ALLA ROMANA).  Intonaco a stucco, alla romana, eseguito all'interno di edifici, costituito da sbruffatura con idonea malta, rinzaffo, abbozzo ed ultimo strato di malta fina con polvere di marmo, eseguito su superfici piane o curve, verticali od orizzontali. È compreso ogni onere per dare l'opera finita.</t>
  </si>
  <si>
    <t>COMPENSO ALL'INTONACO A STUCCO.  Compenso all'intonaco a stucco eseguito con coloritura nell'impasto.</t>
  </si>
  <si>
    <t>INTONACO DI FONDO A BASE DI GRASSELLO DI CALCE.  Intonaco di fondo (spessore mm 5 circa) realizzato con malta preconfezionata composta da grassello di calce, sabbia di cava e polvere di marmo. Eseguito senza guide o fasce e trattato in superficie con il fratazzo metallico per rendere la superficie sufficientemente omogenea. Sono compresi: la preparazione e pulizia delle murature; l'abbondante bagnatura data la sera prima dell'applicazione. È inoltre compreso quanto altro occorre per dare l'opera finita.</t>
  </si>
  <si>
    <t>INTONACO DI FONDO COLORATO A BASE DI GRASSELLO DI CALCE.  Intonaco di fondo colorato (spessore mm 5 circa) realizzato con malta preconfezionata, composta al 50% da malta di grassello di calce, sabbia di cava e polvere di marmo e il rimanente 50% da malta di grassello di calce e polvere di marmo bianca o colorata. Eseguito senza guide o fasce e trattato in superficie con il fratazzo metallico per rendere la superficie sufficientemente omogenea. Sono compresi: la preparazione e pulizia delle murature; l'abbondante bagnatura data la sera prima dell'applicazione. È compreso quanto altro occorre per dare l'opera finita.</t>
  </si>
  <si>
    <t>INTONACO A TRE STRATI A BASE DI GRASSELLO DI CALCE.  Intonaco per interni e per esterni, a tre strati, da eseguire sia su superfici complanari e/o nuove, sia su superfici frastagliate e/o sconnesse per le quali è necessario un intervento preliminare (rinzaffo) da compensare a parte. L'intonaco è così realizzato: I strato (spessore mm 5 circa) eseguito con malta preconfezionata di grassello di calce, sabbia di cava e polvere di marmo, trattato in superficie con il fratazzo di legno; II strato (spessore mm 5 circa), applicato quando il I strato è parzialmente asciutto, eseguito con malta preconfezionata di grassello di calce, sabbia di cava e polvere di marmo, trattato in superficie con il fratazzo di legno; III strato (colletta), applicato previa asciugatura parziale degli strati precedenti, di spessore non superiore a mm 3 circa, eseguito con malta preconfezionata costituita da grassello di calce e polvere di marmo bianca o colorata, lisciato con fratazzo metallico o cazzuola (se dato all'esterno), e/o feltro (se dato all'interno). Sono compresi: la pulizia in profondità dei giunti; l'abbondante bagnatura delle murature data la sera prima dell'applicazione. È inoltre compreso quanto altro occorre per dare l'opera finita.</t>
  </si>
  <si>
    <t>INTONACO GREZZO ESEGUITO ALL'INTERNO.  Intonaco grezzo, rustico o fratazzato eseguito all'interno degli edifici, costituito da un primo strato di rinzaffo e da un secondo strato tirato in piano a fratazzo lungo, applicato con le necessarie poste e guide, su superfici piane o curve, verticali ed orizzontali. È compreso quanto occorre per dare l'opera finita.</t>
  </si>
  <si>
    <t>INTONACO GREZZO ESEGUITO ALL'ESTERNO.  Intonaco grezzo, rustico o fratazzato eseguito all'esterno degli edifici, costituito da un primo strato di rinzaffo e da un secondo strato tirato in piano a fratazzo lungo, applicato con le necessarie poste e guide, su superfici piane o curve, verticali ed orizzontali. È compreso quanto occorre per dare l'opera finita.</t>
  </si>
  <si>
    <t>COLLETTA DI CALCE.  Colletta di calce lavorata a perfetta levigatura dello spessore di mm 2. È compreso quanto occorre per dare l'opera finita.</t>
  </si>
  <si>
    <t>COLLETTA DI CALCE BIANCA.  Colletta di malta, lavorata a fratazzo, dello spessore di mm 2, composta esclusivamente da grassello di calce calcico (idrossido di calcio ³98%) e polvere di marmo bianca. Procedere dopo aver bagnato abbondantemente la muratura precedentemente l’applicazione. È compreso quanto altro occorre per dare l’opera finita.</t>
  </si>
  <si>
    <t>COLLETTA DI CALCE COLORATA.  Colletta di malta, lavorata a fratazzo, dello spessore di mm 2, composta esclusivamente da grassello di calce calcico (idrossido di calcio ³98%) e polvere di marmo colorata. Procedere dopo aver bagnato abbondantemente la muratura precedentemente l’applicazione. È compreso quanto altro occorre per dare l’opera finita.</t>
  </si>
  <si>
    <t>COLLETTA DI MALTA DI CEMENTO.  Colletta di malta di cemento tipo "325" lavorata a perfetta levigatura, dello spessore di mm 2. È compreso quanto occorre per dare l'opera finita.</t>
  </si>
  <si>
    <t>INTONACO PER USO CIVILE COSTITUITO DA RINZAFFO, ABBOZZO E ULTIMO STRATO.  Intonaco civile formato da un primo strato di rinzaffo, da un secondo strato, arriccio, tirato in piano con regolo e fratazzo lungo, applicato con le necessarie poste e guide, rifinito con il terzo strato di malta finissima, lisciata con fratazzo metallico o con pezza, eseguito su superfici piane o curve, verticali ed orizzontali. È compreso quanto occorre per dare l'opera finita.</t>
  </si>
  <si>
    <t>INTONACO PRONTO PREMISCELATO PER INTERNO.  Intonaco pronto premiscelato per interno, in leganti speciali, tirato in piano e fratazzato con contemporanea rasatura e finitura, eseguito su superfici piane o curve, verticali ed orizzontali. È inoltre compreso quanto altro occorre per dare l'opera finita.</t>
  </si>
  <si>
    <t>INTONACO PRONTO PREMISCELATO DI GRASSELLO DI CALCE E SABBIA PER INTERNO.  Intonaco pronto premiscelato per interno, di spessore di circa cm 1, tirato in piano e fratazzo con contemporanea rasatura e finitura, eseguito su superfici piane o curve, verticali ed orizzontali, composto esclusivamente da grassello di calce calcico e sabbia di cava (granulometria da 0 a 4 mm). Stendere, dopo aver bagnato il muro precedentemente l’applicazione, un primo strato di riempimento dei soli giunti e attendere la presa. Successivamente, dopo aver di nuovo bagnato la muratura precedentemente, procedere per spessori di cm 1 per mano. È compreso quanto altro occorre per dare l’opera finita.
Per spessore cm 1</t>
  </si>
  <si>
    <t>COMPENSO ALL’INTONACO DI CEMENTO.  Compenso all'intonaco premiscelato di cemento per interni, per aggiunta di idrofughi impermeabilizzanti.</t>
  </si>
  <si>
    <t>INTONACO DI CEMENTO RETINATO A DUE STRATI.    Intonaco di cemento retinato a due strati eseguito su superfici piane o curve, verticali ed orizzontali, costituito dal primo strato, di spessore medio mm 10, di malta cementizia con interposta rete di filo di ferro, di peso non minore di Kg 0,750 per mq; dal secondo strato, di spessore medio mm 5, di malta fina a ql 5,00 di cemento per mc di sabbia, compresa increspata di malta cementizia. È compreso quanto occorre per dare l'opera finita.</t>
  </si>
  <si>
    <t>COMPENSO ALL'INTONACO DI CEMENTO RETINATO.    Compenso all'intonaco di cemento retinato a due strati per aggiunta di idrofughi impermeabilizzanti. È compreso quanto occorre per dare l'opera finita.</t>
  </si>
  <si>
    <t>INTONACO FONOASSORBENTE.  Intonaco fonoassorbente eseguito su superfici piane o curve, verticali ed orizzontali, applicabile su qualsiasi tipo di supporto, a base di fibre minerali non contenenti amianto, nè vermiculite, nè cristalli di silice allo stato libero; impastato preventivamente con acqua e spruzzato con macchine nella densità di 420 Kg/mc e nello spessore adeguato alla riduzione da apportare ed al tempo di riverberazione. È inoltre compreso quanto altro occorre per dare l'opera finita.</t>
  </si>
  <si>
    <t>INTONACO DEUMIDIFICANTE.  Realizzazione di intonaco deumidificante secondo le seguenti specifiche: 
- demolizione del vecchio intonaco fatiscente fino a portare la muratura al vivo; 
- scarnitura parziale delle fughe, spazzolatura e idrolavaggio a pressione; 
- intonacatura con malta pronta all'uso a base di leganti idraulici, inerti selezionati e specifici additivi porogeni per la produzione di una malta con caratteristiche di elevata traspirabilità u &lt; 6; 
- l'intonaco viene applicato a cazzuola o a macchina, per strati successivi fino a realizzare uno spessore minimo nei punti di maggiore sporgenza del sottofondo di almeno cm 2;
 - rasatura di finitura al civile con malta fine a base di calce rifinita a fratazzino di spugna.
È compreso quanto altro occorre per dare l'opera finita.</t>
  </si>
  <si>
    <t>INTONACO PREMISCELATO IN PRESENZA DI UMIDITÀ DI RISALITA IN MURATURE ANTICHE O TRADIZIONALI.  Esecuzione di intonaco in presenza di umidità di risalita capillare e reintegrazione di malta di allettamento per strutture in pietra o mattoni di murature antiche o tradizionali, con malta premiscelata e sabbia naturale selezionata eventualmente colorabile, di consistenza plastica e con bassa resistenza meccanica e porosità molto simile alle antiche malte a base di calce, fino ad un massimo di cm 3 di spessore, per mano, per lo strato di intonaco e fino a mm 2 per la finitura eseguita con malta premiscelata e sabbie naturali selezionate, eventualmente colorabile, resistente ai solfati presenti nelle murature e alle reazioni degli alcali. Il prodotto dovrà essere areato e quindi presentare una elevata traspirabilità da permettere un veloce smaltimento dell'umidità interna della muratura, con caratteristiche di resistenza nei confronti dei vari eventi aggressivi naturali: azione delle acque piovane, cicli di gelo-disgelo. È compresa: l'applicazione a cazzuola o a spruzzo. È inoltre compreso quanto altro occorre per dare l'opera finita.</t>
  </si>
  <si>
    <t>INTONACO TERMOACUSTICO DEUMIDIFICANTE.  Intonaco termoacustico deumidificante costituito da rinzaffo ed ultimo strato, fornito e posto in opera. La malta è costituita da calce idraulica, polveri di botticino, caseina calcica, sali di "Vichy", sali di ammonio, acido tartarico, perle di sughero, perlite e fibre di cellulosa e caolino. Sono compresi: il primo strato di rinzaffo ed il secondo strato per uno spessore medio di cm 3,5; la lavorazione con regolo e fratazzo lungo; le poste e le guide necessarie, se richieste; il terzo strato eseguito con malta finissima a base di calce idraulica, botticino e fibre di cellulosa, lisciato con fratazzo metallico o con pezza; l'esecuzione su superfici verticali, orizzontali e curve. È compreso quanto occorre per dare il lavoro finito.</t>
  </si>
  <si>
    <t>INTONACO ADESIVO STRUTTURALE.  Intonaco adesivo strutturale, fornito e posto in opera, a base di calce idraulica, polveri di botticino, caseina calcica, sali di "Vichy", acido tartarico e fibre di cellulosa, non contenente cemento, resine ed aggregati radioemissivi, eseguito su rivestimenti interni ed esterni di pareti e murature, per riparazioni localizzate, per la stuccatura a facciavista di pietre e laterizi, impastato preventivamente con acqua ed applicato a cazzuola o intonacatrice nella densità di Kg/mc 1550 e nello spessore adeguato allo scopo. È compreso quanto occorre per dare il lavoro finito. 
Per spessori fino a circa mm 13-15.</t>
  </si>
  <si>
    <t>RIVESTIMENTO CON COLLETTA COLORATA.  Rivestimento di riattazione delle superfici intonacate esterne tirate a fratazzo, con colletta a base di grassello di calce stagionato, farine di botticino e pigmenti, fornito e posto in opera. Sono compresi: l'esecuzione della prima mano di semplice deposizione con fratazzo di acciaio; l'esecuzione della seconda mano di stesura e finitura, con fratazzo di spugna, quando la prima mano inizia ad asciugarsi; la preparazione del supporto con l'asportazione di polvere, e di altro materiale, al fine di rendere il supporto stesso liscio e pronto ad accogliere il prodotto; l'asportazione della precedente, residua, vernice; la pulitura completa a lavoro finito comprendente, se è il caso il lavaggio degli infissi e degli altri elementi insudiciati. È inoltre compreso quanto altro occorre per dare il lavoro finito.
Lo spessore della colletta deve essere di circa mm 1,5 per la posa all’interno dei vani.</t>
  </si>
  <si>
    <t xml:space="preserve">RIVESTIMENTO A INTONACHINO A CALCE PER ESTERNI ED INTERNI.  Rivestimento minerale a intonachino a calce, traspirante e decorativo, assolutamente naturale, ideale per muri umidi, esterni ma anche per interni di bagni e cucine, per la prevenzione di muffe, composto da grassello di calce stagionato, latte, polvere di marmo, borace ed altri minerali, fornito e posto in opera in due strati. Sono compresi: la preparazione del supporto mediante spazzolatura e pulizia della superficie; la rimozione di eventuali pitture sintetiche presenti nella superficie da trattare;la bagnatura abbondante del muro; l’ applicazione minima in due mani, diluendo con circa il 15-20% di acqua; l’applicazione della prima mano con fratazzo inox lasciando la superficie un po’ grezza, all’indurimento deve essere applicata la seconda mano e lisciata a regola d’arte con fratazzo spugnato. È inoltre compreso quanto altro occorre per dare l’opera finita. </t>
  </si>
  <si>
    <t>PARASPIGOLI.  Paraspigoli in lamiera zincata o in plastica di altezza e spessore commerciale, fissati con malta cementizia o altro prodotto incollante, forniti e posti in opera. Sono compresi: i tagli; le rifiniture. È inoltre compreso quanto altro occorre per dare l'opera finita.</t>
  </si>
  <si>
    <t>RINCOCCIATURA E APPIOMBATURA DI MURATURE.  Rincocciatura e appiombatura di vecchie murature di pietrame e/o mattoni, da realizzarsi con idonea malta rispondente, se del caso, alle caratteristiche di quella originale. Sono compresi: i frammenti di tavelloni o forati, esclusi i materiali provenienti da demolizioni di pavimenti; la scarnitura e la pulizia delle connessure. È inoltre compreso quanto altro occorre per dare l'opera finita.</t>
  </si>
  <si>
    <t>RINCOCCIATURA E APPIOMBATURA DI MURATURE CON MALTE DI CALCE.  Rincocciatura e appiombatura di vecchie murature di pietrame e/o mattoni, da realizzarsi con malte di calce. Sono compresi: i frammenti di tavelloni o forati, esclusi i materiali provenienti da demolizioni di pavimenti; la scarnitura e la pulizia delle connessure. È inoltre compreso quanto altro occorre per dare l'opera finita.</t>
  </si>
  <si>
    <t>RIPRESA DI SPIGOLI.  Ripresa di spigoli interni ed esterni eseguita con idonea malta rispondente, se del caso, alle caratteristiche di quella originale. Sono compresi: la preparazione della parete di intervento; i frammenti di mattoni o di pietra per l'eventuale rincocciatura. È inoltre compreso quanto altro occorre per dare l'opera finita.</t>
  </si>
  <si>
    <t>RIPRISTINO DI STUCCATURA DEI GIUNTI DELLE MURATURE CAOTICHE O INCOERENTI.  Ripristino di stuccatura dei giunti delle murature caotiche o incoerenti, a qualunque altezza, eseguito con idonea malta rispondente, se del caso, alle caratteristiche di quella originale. Sono compresi: la spicconatura di tracce di intonaco; l'accurata scarnitura, spazzolatura e pulizia generale; il successivo rinzaffo con idonea malta e ripassatura finale con straccio umido per asportare l'eccesso di malta e rimettere in vista i materiali laterizi e lapidei, il tutto secondo le indicazioni della D.L.. È inoltre compreso quanto altro occorre per dare l'opera finita.</t>
  </si>
  <si>
    <t>RIPRISTINO DI STUCCATURA DEI GIUNTI DELLE MURATURE CAOTICHE O INCOERENTE CON MALTA DI CALCE.  Ripristino di stuccatura dei giunti delle murature caotiche o incoerenti, a qualunque altezza, eseguito con malta di calce. Sono compresi: la spicconatura di tracce di intonaco; l'accurata scarnitura, spazzolatura e pulizia generale; il successivo rinzaffo con idonea malta e ripassatura finale con straccio umido per asportare l'eccesso di malta e rimettere in vista i materiali laterizi e lapidei, il tutto secondo le indicazioni della D.L.. È inoltre compreso quanto altro occorre per dare l'opera finita.</t>
  </si>
  <si>
    <t>COMPENSO AL RIPRISTINO DI STUCCATURA DEI GIUNTI DELLE MURATURE CAOTICHE O INCOERENTI.  Compenso al ripristino di stuccatura dei giunti delle murature caotiche o incoerenti, a qualunque altezza, per l'uso di malta grassa di calce e sabbia fina lavata di fiume o del luogo, gettata fino a saturare tutti i giunti e le rientranze, asportando le eccedenze con il solo uso della cazzuola, in modo da lasciare affiorare gli elementi lapidei di maggiore rilievo senza evidenziare quindi il contorno di ogni singolo elemento. È compresa l'ulteriore pulitura con spazzolatura manuale delle facce scoperte a distanza di qualche giorno dall'intervento. È inoltre compreso quanto altro occorre per dare l'opera finita.</t>
  </si>
  <si>
    <t>COMPENSO AL RIPRISTINO DI STUCCATURA DEI GIUNTI DELLE MURATURE CAOTICHE O INCOERENTI CON MALTA DI CALCE IDRAULICA NATURALE.  Compenso al ripristino di stuccatura dei giunti delle murature caotiche o incoerenti, a qualunque altezza, per l'uso di malta di calce idraulica naturale e sabbia fina lavata di fiume o del luogo, gettata fino a saturare tutti i giunti e le rientranze, asportando le eccedenze con il solo uso della cazzuola, in modo da lasciare affiorare gli elementi lapidei di maggiore rilievo senza evidenziare quindi il contorno di ogni singolo elemento. È compresa l'ulteriore pulitura con spazzolatura manuale delle facce scoperte a distanza di qualche giorno dall'intervento. È inoltre compreso quanto altro occorre per dare l'opera finita.</t>
  </si>
  <si>
    <t>STILATURA DELLA FACCIAVISTA.  Stilatura della facciavista di muratura eseguita nuova o esistente con idonea malta rispondente, se del caso, alle caratteristiche di quella originale. Sono compresi: la pulizia da eseguirsi con stracci e spazzola di saggina nel caso la stilatura sia appena accennata (senza ausili); la stilatura da eseguirsi con idonei strumenti metallici atti a generare nelle scanalature disegni geometrici, secondo le indicazioni della Direzione lavori (con ausili); nel caso di paramenti esistenti la pulitura e la scarnitura dei giunti e l'abbondante lavaggio con acqua. Sono compresi gli ausili e quanto altro occorre per dare la stilatura della facciavista a regola d’arte.</t>
  </si>
  <si>
    <t>COMPENSO ALLA STILATURA DI FACCIAVISTA PER L’USO DI MALTE DI CALCE.  Compenso della stilatura della facciavista di muratura di qualsiasi natura, per l’impiego di malta di grassello di calce o malta di calce idraulica naturale. È inoltre compreso quanto altro occorre per dare l'opera finita.</t>
  </si>
  <si>
    <t>Con l’impiego di malta di grassello di calce.</t>
  </si>
  <si>
    <t>RINZAFFO DI MURATURE.  Rinzaffo di murature eseguito con idonea malta rispondente, se del caso, alle caratteristiche di quella originale. Sono compresi: la scarnitura delle connessure per una profondità media di cm 5 e l'accurata pulizia; l'abbondante bagnatura delle pareti da trattare eseguita la sera prima dell'applicazione; il carico, il trasporto e lo scarico a rifiuto del materiale di risulta, fino a qualsiasi distanza. È inoltre compreso quanto altro occorre per dare l'opera finita.</t>
  </si>
  <si>
    <t>RINZAFFO DI MURATURE CON MALTA DI CALCE.  Rinzaffo di murature eseguito con idonea malta di grassello di calce o malta di calce idraulica naturale sabbia di cava e polvere di marmo.Sono compresi: la scarnitura delle connessure per una profondità media di cm 5 e l'accurata pulizia; l'abbondante bagnatura delle pareti da trattare eseguita la sera prima dell'applicazione; il carico, il trasporto e lo scarico a rifiuto del materiale di risulta, fino a qualsiasi distanza. È inoltre compreso quanto altro occorre per dare l'opera finita.</t>
  </si>
  <si>
    <t>STUCCATURA PIANELLE DEI SOLAI IN LEGNO.  Stuccatura delle pianelle (intradosso) dei solai in legno, con malta bastarda (calce, cemento bianco, sabbia di fiume o del luogo) opportunamente pigmentata in modo da imitare il colore del laterizio da stuccare. Sono compresi: la pulizia dei giunti; il lavaggio con acqua; la pulizia, dopo l'intervento, delle eccedenze di malta e delle pianelle. È inoltre compreso quanto altro occorre per dare il lavoro finito. 
La misurazione è eseguita a metro quadrato di solaio.</t>
  </si>
  <si>
    <t>STUCCATURA PIANELLE DEI SOLAI IN LEGNO CON MALTE DI CALCE.  Stuccatura delle pianelle (intradosso) dei solai in legno, con malte di calce opportunamente pigmentata in modo da imitare il colore del laterizio da stuccare. Sono compresi: la pulizia dei giunti; il lavaggio con acqua; la pulizia, dopo l'intervento, delle eccedenze di malta e delle pianelle. È inoltre compreso quanto altro occorre per dare il lavoro finito. 
La misurazione è eseguita a metro quadrato di solaio.
Sono esclusi: l’impiego del pigmento da pagare a parte.</t>
  </si>
  <si>
    <t>COMPENSO ALLA STUCCATURA DI  PIANELLE PER L’IMPIEGO DI PIGMENTO.  Compenso alla stuccatura dipianelle (intradosso) dei solai in legno, con malta di calce per aggiunta di pigmenti, in modo da imitare il colore del laterizio da stuccare. È inoltre compreso quanto occorre per dare il lavoro finito.
La misurazione è eseguita a metro quadrato di solaio.</t>
  </si>
  <si>
    <t>STUCCATURA DI DISTACCHI FRA PARETE E SOFFITTO.  Stuccatura di distacchi fra parete e soffitto non interessanti le strutture in profondità. Sono compresi: la pulizia e la preparazione delle pareti lesionate; la stuccatura eseguita con idonea malta rispondente, se del caso, alle caratteristiche di quella originale; la rifinitura a frattazzo per il livellamento alle superfici esistenti. E' inoltre compreso quanto altro occorre per dare l'opera finita.</t>
  </si>
  <si>
    <t>STUCCATURA DI DISTACCHI TRA PARETI E PAVIMENTO.  Stuccatura di distacchi fra pareti e pavimento. Sono compresi: la pulizia e la preparazione delle pareti lesionate; la stuccatura eseguita con idonea malta, se del caso, rispondente alle caratteristiche di quella originale; la rifinitura a frattazzo per il livellamento alle superfici esistenti. E' inoltre compreso quanto altro occorre per dare l'opera finita.</t>
  </si>
  <si>
    <t>STUCCATURA SU TRAVATURE IN LEGNO.  Stuccatura superficiale di piccole fessure su travature in legno con stucco epossidico. Sono compresi: la fornitura e posa in opera dello stucco; la pulizia superficiale e la pulizia della lesione; la rimozione del legno libero; la ripulitura finale. E' compreso quanto altro occorre per dare il lavoro finito.</t>
  </si>
  <si>
    <t>SIGILLATURA DI DISTACCHI DI TAMPONATURE.  Sigillatura di distacchi di tamponature (tompagni) mediante impiego di malta elastica iniettata con pistola a cremagliera o a mano previa apertura e pulizia della lesione. E' compreso quanto altro occorre per dare il lavoro finito.</t>
  </si>
  <si>
    <t>STUCCATURA E RINZEPPATURA.  Stuccatura e rinzeppatura di piccole lesioni, eseguite con idonea malta e scaglie di laterizio. Sono compresi: la spicconatura e rimozione dell'intonaco; l'apertura delle fessurazioni; la bagnatura delle connessure eseguite, fino alla profondità di cm 5, sia sui solai sia sulle murature a qualsiasi altezza e profondità e di qualsiasi natura; la ripresa dell'intonaco, fino ad una larghezza di cm 10, eseguita con idonea malta secondo le indicazioni della D.L.; il carico, il trasporto e lo scarico a rifiuto del materiale di risulta, fino a qualsiasi distanza. E' inoltre compreso quanto altro occorre per dare l'opera finita.</t>
  </si>
  <si>
    <t>STUCCATURA DEI GIUNTI E DELLE LACUNE.   Stuccatura dei giunti e delle lacune di muratura costituita da paramento in conci di pietra sbozzati o squadrati e spigolo vivo, oppure costituita da muratura mista a ricorsi orizzontali in laterizio e lapidei oppure costituita da muratura caotica in laterizio e lapidei. Sono compresi: la realizzazione della stuccatura con malta bastarda (calce, cemento bianco, sabbia fina di fiume o del luogo), opportunamente pigmentata in modo da imitare il colore della pietra, la spazzolatura della parte di malta in eccesso, la ripulitura dei lapidei e dei manufatti dopo che la malta ha, in parte, tirato; la pulizia generale dopo ogni sessione di lavoro; il carico, il trasporto e lo scarico a rifiuto del materiale di risulta. E' inoltre compreso quanto altro occorre per dare il lavoro finito.</t>
  </si>
  <si>
    <t>COMPENSO ALLA STUCCATURA DEI GIUNTI E DELLE LACUNE PER IMPIEGO DI MALTE DI CALCE.  Compenso alla stuccatura dei giunti e delle lacune di muratura di qualsiasi tipo e natura, per l’impiego di malta di grassello di calce o malta di calce idraulica naturale opportunamente pigmentata con terre o coloranti naturali.
Sono esclusi: l’impiego del pigmento da pagare a parte.</t>
  </si>
  <si>
    <t>STUCCATURA DI VOLTE.  Stuccatura di volte in pietra o mattoni. Sono compresi: la spicconatura e rimozione dell'intonaco; la scarnitura dei giunti; la ripresa di piccole porzioni di muratura; la stuccatura in profondità dei giunti con idonea malta rispondente, se del caso, alle caratteristiche di quella originale; la spazzolatura ed il lavaggio dell'intera superficie. Il tutto secondo le indicazione della D.L.. E' inoltre compreso quanto altro occorre per dare l'opera finita. 
Misurata secondo l'effettiva superficie rimessa in vista.</t>
  </si>
  <si>
    <t>COMPENSO ALLA STUCCATURA DI VOLTE PER IMPIEGO DI MALTE DI CALCE.  Compenso alla stuccatura di volte in pietra o mattoni per l’uso di malte di calce. E' inoltre compreso quanto altro occorre per dare l'opera finita. 
Misurata secondo l'effettiva superficie rimessa in vista.</t>
  </si>
  <si>
    <t>RETE IN POLIPROPILENE.  Rete in polipropilene a maglia rettangolare, del tipo ad elevata resistenza a trazione, con elevato modulo di elasticità e stabilità geometrica, in rotoli di varie dimensioni, per intonaci di alto spessore (maggiore di cm 2), fornita e posta in opera. Sono compresi: l’onere per i tagli, sfridi e delle legature. E’ inoltre compreso quanto altro occorre per dare l’opera finita.</t>
  </si>
  <si>
    <t>6.2</t>
  </si>
  <si>
    <t>RIVESTIMENTI</t>
  </si>
  <si>
    <t>RIVESTIMENTO IN PIASTRELLE BICOTTURA.  Rivestimento di pareti interne con piastrelle bicottura gruppo BIII norma europea EN 159 - fornite e poste in opera. Sono compresi: il collante o la malta cementizia; la suggellatura dei giunti con cemento bianco o colorato; i pezzi speciali; i tagli speciali; gli sfridi. È inoltre compreso quanto altro occorre per dare l'opera finita.</t>
  </si>
  <si>
    <t>RIVESTIMENTO CON LISTELLI DI COTTO.  Rivestimento di pareti esterne con listelli di cotto normale delle dimensioni di cm 5x23 o cm 6x25, forniti e posti in opera con idonea malta o collante su intonaco rustico, questo escluso. Sono compresi: la stuccatura dei giunti con idoneo legante; la pulizia con utensili appropriati ed acido o altro diluente idoneo; i pezzi speciali; i tagli; gli sfridi. È inoltre compreso quanto altro occorre per dare il rivestimento finito.</t>
  </si>
  <si>
    <t>RIVESTIMENTO CON LASTRE IN MARMO.  Rivestimento di pareti con lastre di marmo bianco corrente apuano, almeno di categoria CD, di lunghezza fino a m 1,50 e larghezza compresa tra cm 20 e cm 35, levigate sulla faccia vista, fornite e poste in opera. Sono compresi: il taglio a misura ed a larghezza costante; l'incastro a muro; la staffatura con grappe di ottone; il collante o la malta cementizia. È inoltre compreso quanto altro occorre per dare l'opera finita.</t>
  </si>
  <si>
    <t>COMPENSO AI RIVESTIMENTI CON LASTRE DI MARMO.  Compenso ai rivestimenti eseguiti con lastre di marmo con superfici inferiori a mq 0,10.</t>
  </si>
  <si>
    <t>RIVESTIMENTO CON LASTRE DI PIETRA DI TRANI.  Rivestimento di pareti con lastre di pietra di Trani comune e venato, levigate sulla facciavista, fornite e poste in opera. Sono compresi: il taglio a misura ed a larghezza fino a cm 30; l'incastro a muro; la staffatura con grappe di ottone; il collante o la malta cementizia. È inoltre compreso quanto altro occorre per dare l'opera finita.</t>
  </si>
  <si>
    <t>RIVESTIMENTO CON LASTRE DI TRAVERTINO.  Rivestimento di pareti con lastre di travertino, levigate sulla facciavista, fornite e poste in opera. Sono compresi: il taglio a misura ed a larghezza fino a cm 30; l'incastro a muro; la staffatura con grappe di ottone; il collante o la malta cementizia. È inoltre compreso quanto altro occorre per dare l'opera finita.</t>
  </si>
  <si>
    <t>RIVESTIMENTO CON LASTRE DI PIETRA ARENARIA TIPO GRIGIO PERLA.  Rivestimento con lastre di pietra arenaria tipo grigio perla, levigate sulla facciavista, fornito e posto in opera. Sono compresi: il taglio a misura ed a larghezza fino a cm. 30; la posa in opera; il collante o la malta cementizia per lo spessore di cm 2 o gli ancoraggi per lo spessore di cm 3. È inoltre compreso quanto altro occorre per dare l'opera finita.</t>
  </si>
  <si>
    <t>RIVESTIMENTO CON LASTRE DI PIETRA ARENARIA DI MANCIANO COLORE NOCCIOLA RUGGINE.  Rivestimento con lastre di pietra arenaria di Manciano colore nocciola ruggine, levigate sulla facciavista, fornito e posto in opera. Sono compresi: il taglio a misura ed a larghezza fino a cm. 30; la posa in opera; il collante o la malta cementizia per lo spessore di cm 2 o gli ancoraggi per lo spessore di cm 3. È inoltre compreso quanto altro occorre per dare l'opera finita.</t>
  </si>
  <si>
    <t>RIVESTIMENTO CON LASTRE DI PIETRA VULCANICA LAVAGRIGIA.  Rivestimento con lastre di pietra vulcanica lavagrigia, levigate sulla facciavista, fornito e posto in opera. Sono compresi: il taglio a misura ed a larghezza fino a cm. 30; la posa in opera; il collante o la malta cementizia per lo spessore di cm 2 o gli ancoraggi per lo spessore di cm 3. È inoltre compreso quanto altro occorre per dare l'opera finita.</t>
  </si>
  <si>
    <t>RIVESTIMENTO CON LASTRE DI PIETRA VULCANICA LAVAROSA.  Rivestimento con lastre di pietra vulcanica lavarosa, levigate sulla facciavista, fornito e posto in opera. Sono compresi: il taglio a misura ed a larghezza fino a cm. 30; la posa in opera; il collante o la malta cementizia per lo spessore di cm 2 o gli ancoraggi per lo spessore di cm 3. È inoltre compreso quanto altro occorre per dare l'opera finita.</t>
  </si>
  <si>
    <t>RIVESTIMENTO DI BASAMENTI CON LASTRE DI PIETRA BASALTINA.  Rivestimento di basamenti con lastre di pietra basaltina o simile, lavorate a bocciarda nella facciavista ed a scalpello negli assetti, con spigolo superiore sfettato, fornite e poste in opera. Sono compresi: il collante o la malta cementizia; l'eventuale listatura a scalpello della faccia; la stuccatura dei giunti e l'eventuale staffatura. È inoltre compreso quanto altro occorre per dare l'opera finita.</t>
  </si>
  <si>
    <t>RIVESTIMENTO DI PIETRA CALCAREA RIQUADRATO A PIANO DI CAVA.  Rivestimento di pietra calcarea riquadrato a piano di cava,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medio di cm 6-8 circa, una larghezza fissa a scelta di cm 15-20-25-30, lunghezze a correre non inferiori alle larghezze. La faccia in vista deve essere ruvida (cioè a piano di cava), le coste fresate (segate). Sono compresi: il taglio della pietra calcarea; la staffatura con grappe di ottone; il collante o la malta cementizia; la stuccatura dei giunti; la pulizia delle pietre ad opera ultimata. E’ inoltre compreso quanto altro occorre per dare l’opera finita.</t>
  </si>
  <si>
    <t>RIVESTIMENTO DI PIETRA CALCAREA TRANCIATO AD OPERA INCERTA.  Rivestimento di pietra calcarea tranciato ad opera incerta,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medio di cm 6-8, dalla forma squadrata ma irregolare, di dimensioni varie, lunghezze ed altezze variabili. La faccia in vista ed i lati devono essere tranciati (spaccati). Sono compresi: il taglio; la staffatura con grappe di ottone; il collante o la malta cementizia; la stuccatura dei giunti; la pulizia delle pietre ad opera ultimata. E’ inoltre compreso quanto altro occorre per dare l’opera finita.</t>
  </si>
  <si>
    <t>RIVESTIMENTO DI PIETRA CALCAREA BUGNATO.  Rivestimento di pietra calcarea bugnato,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di cm 2 circa, dimensioni di cm 10x30, 12x30 o 15x30, i lati devono essere fresati (segati), la faccia in vista bugnata (scapezzata). Sono compresi: il taglio; la staffatura con grappe di ottone; il collante o la malta cementizia; la stuccatura dei giunti; la pulizia delle pietre ad opera ultimata.E’ inoltre compreso quanto altro occorre per dare l’opera finita.</t>
  </si>
  <si>
    <t>RIVESTIMENTO CON PIASTRELLE MONOCOTTURA - PASTA BIANCA.  Rivestimento di pareti interne con piastrelle monocottura - pasta bianca, gruppo BI, norma europea EN 176, fornite e poste in opera su intonaco rustico, questo escluso, o su supporto liscio. Sono compresi: il collante o la malta cementizia; la suggellatura dei giunti con cemento bianco o colorato; i pezzi speciali; i tagli speciali; gli sfridi; i terminali; gli zoccoli; la pulitura. È inoltre compreso quanto altro occorre per dare l'opera finita.</t>
  </si>
  <si>
    <t>RIVESTIMENTO CON PIASTRELLE DI GRES PORCELLANATO.  Rivestimento di pareti con piastrelle di gres porcellanato - gruppo BI - norma europea EN 176 - fornite e poste in opera su intonaco, questo escluso. Sono compresi: il collante o la malta cementizia; la stuccatura dei giunti con cemento bianco o colorato; i pezzi speciali; i terminali; gli zoccoli; la pulitura anche con acido. È inoltre compreso quanto altro occorre per dare l'opera finita.</t>
  </si>
  <si>
    <t>RIVESTIMENTO CON MATTONCINI DI LATERIZIO.  Rivestimento per esterni con mattoncini di laterizio posti in opera su intonaco rustico, questo escluso. Sono compresi: il collante o la malta cementizia tipo 325; la stuccatura e stilatura dei giunti con la medesima malta o con idonei prodotti specifici; la pulizia con spatola ed acido; la cernita dei listelli; i pezzi speciali. È compreso quanto altro occorre.</t>
  </si>
  <si>
    <t>RIVESTIMENTO CON PIASTRELLE DI KLINKER.  Rivestimento per esterni con piastrelle di Klinker poste in opera su intonaco, rustico o liscio, questo escluso. Sono compresi: il collante o la malta cementizia tipo 325; la stuccatura e la stilatura dei giunti con idonea malta o con idonei prodotti specifici; la pulitura con spatola ed acido; la cernita dei listelli; i pezzi speciali. È inoltre compreso quanto altro occorre per dare l'opera finita.</t>
  </si>
  <si>
    <t>6.3</t>
  </si>
  <si>
    <t>PIETRE DA TAGLIO</t>
  </si>
  <si>
    <t>LASTRE DI MARMO BIANCO COMUNE APUANO PER MENSOLE, PEDATE, ETC.  Lastre di marmo bianco comune apuano, almeno di categoria CD, levigate e lucidate nelle facce in vista, fornite e poste in opera con malta comune per mensole, soglie semplici pedate ed alzate di scalini e simili, compresa la smussatura in costa. È inoltre compreso quanto altro occorre per dare l'opera finita.</t>
  </si>
  <si>
    <t>LASTRE DI MARMO BIANCO COMUNE APUANO PER SOGLIE DI BALCONI, DAVANZALI DI FINESTRE, ETC.  Lastre di marmo bianco, almeno di categoria CD, levigate e lucidate nelle facce in vista, fornite e poste in opera con malta comune per soglie di balconi e davanzali di finestre. Sono compresi: i fori; i canaletti; i gocciolatoi; gli incastri; le battute; i listelli e risvolti curvi ove occorrono; la smussatura in costa. È inoltre compreso quanto altro occorre per dare l'opera finita.</t>
  </si>
  <si>
    <t>ZOCCOLETTO BATTISCOPA DI MARMO BIANCO.  Zoccoletto battiscopa di marmo bianco fornito e posto in opera con malta cementizia. Sono compresi: l'eventuale taglio di intonaco, la stuccatura, la lucidatura. È inoltre compreso quanto altro occorre per dare l'opera finita.</t>
  </si>
  <si>
    <t>LASTRE DI PIETRA DI TRANI PER MENSOLE, PEDATE, ETC.  Lastre di pietra di Trani comune e venato, levigate e lucidate nelle facce, fornite e poste in opera con malta comune per mensole, soglie semplici, pedate ed alzate di scalini e simili. È compreso quanto altro occorre per dare l'opera finita.</t>
  </si>
  <si>
    <t>LASTRE DI PIETRA DI TRANI PER SOGLIE DI BALCONI E DAVANZALI DI FINESTRE.  Lastre di pietra di Trani comune e venato, levigate nella facciavista, fornite e poste in opera con malta comune per soglie di balconi e davanzali di finestre. Sono compresi: i fori nella pietra; le canalette; i gocciolatoi; gli incastri; le battute; i listelli e risvolti curvi ove occorrono, la smussatura in costa. È inoltre compreso quanto altro occorre per dare l'opera finita.</t>
  </si>
  <si>
    <t>ZOCCOLETTO BATTISCOPA DI PIETRA DI TRANI.  Zoccoletto battiscopa di pietra di Trani comune e venato, fornito e posto in opera con malta cementizia. Sono compresi: l'eventuale taglio di intonaco; la stuccatura; la lucidatura. È inoltre compreso quanto altro occorre per dare l'opera finita.</t>
  </si>
  <si>
    <t>LASTRE DI TRAVERTINO LEVIGATE PER MENSOLE, PEDATE, ETC.  Lastre di travertino levigate nelle facce in vista, fornite e poste in opera con malta comune per mensole, soglie semplici, pedate e alzate di scalini e simili. È compreso quanto altro occorre per dare l'opera finita.</t>
  </si>
  <si>
    <t>LASTRE DI TRAVERTINO LEVIGATE PER SOGLIE DI BALCONI E DAVANZALI DI FINESTRE.  Lastre di travertino levigate nelle facce in vista, fornite e poste in opera con malta comune, per soglie di balconi e davanzali di finestre. Sono compresi: i fori; le canalette; i gocciolatoi; gli incastri; le battute; i listelli e risvolti curvi ove occorrono; la smussatura in costa. È inoltre compreso quanto altro occorre per dare l'opera finita.</t>
  </si>
  <si>
    <t>LASTRE DI MARMO-RESINA PER MENSOLE, PEDATE ETC.  Lastre di marmo-resina, levigate e lucidate nelle facce in vista, fornite e poste in opera con malta comune, per mensole, soglie semplici, pedate ed alzate di scalini e simili. È compresa la smussatura in costa e quanto altro occorre per dare l'opera finita.</t>
  </si>
  <si>
    <t>LASTRE DI PIETRA "SERENA" PER MENSOLE, PEDATE, ETC.  Lastre di pietra "serena" levigate nelle facce in vista, fornite e poste in opera con malta comune, per mensole, soglie semplici, pedate e alzate di scalini e simili. È compreso quanto occorre per dare l'opera finita.</t>
  </si>
  <si>
    <t>LASTRE DI PIETRA "SERENA" PER SOGLIE DI BALCONI, DAVANZALI DI FINESTRA ETC.  Lastre di pietra "serena, levigate per: soglie di balconi, davanzali di finestra ad uno o più battenti con becco di civetta; fasce; stipiti; architravi; frontoni. Fornite e poste in opera con idonea malta. È compreso quanto occorre per dare l'opera finita.</t>
  </si>
  <si>
    <t>6.4</t>
  </si>
  <si>
    <t>PAVIMENTI</t>
  </si>
  <si>
    <t>PAVIMENTO ALLA VENEZIANA.  Pavimento alla veneziana ad opera incerta di spessore da cm. 3 a cm. 5 con graniglia di marmo corrente bianco, nero o colorato, la cui pezzatura è compresa tra i cm. 1 e i cm. 2. L'impasto è realizzato con 300 Kg/mc di sabbia a lenta presa. Steso in strato continuo ed uniforme. È compresa la formazione dei giunti di dilatazione con eventuale formazione di riquadratura per mezzo di listelli metallici non ossidabili o di plastica. È inoltre compreso quanto altro occorre per dare l'opera finita.
È escluso il massetto di sottofondo.</t>
  </si>
  <si>
    <t>PAVIMENTO DI MARMETTE E MARMETTONI.  Pavimento di marmette e marmettoni di cemento e graniglia di marmo ad uno o più colori correnti, della dimensione cm 30x30 o cm 33x33 o cm 40x40, dello spessore di mm 17-23 fornite e poste in opera su un letto di malta bastarda compresa, previo spolvero di cemento tipo 325, giunti connessi con cemento puro. Sono compresi: i tagli; gli sfridi; l'arrotatura; la levigatura e lucidatura a piombo; la pulitura finale. È inoltre compreso quanto altro occorre per dare l'opera finita.
È escluso il massetto di sottofondo.</t>
  </si>
  <si>
    <t>PAVIMENTO DI SCAGLIE DI MARMO.  Pavimento di scaglie di marmo di forma regolare, fornite e poste in opera su un letto di malta bastarda compresa, previo spolvero di cemento tipo 325, giunti connessi con cemento bianco o colorato. Sono compresi: i tagli; gli sfridi; l'arrotatura; la levigatura; la lucidatura a piombo; la pulizia finale. È inoltre compreso quanto altro occorre per dare l'opera finita.
È escluso il massetto di sottofondo.</t>
  </si>
  <si>
    <t>PAVIMENTO IN MOSAICO (PALLADIANO).  Pavimento in mosaico formato da frammenti di lastre di marmo o pietra naturale, di pezzatura compresa tra i cmq 25 e i cmq 225 di colore chiaro o colorati, a forma irregolare, fornite e poste in opera su idoneo letto di malta di allettamento. Sono compresi: la malta di allettamento; il riempimento e la stilatura dei giunti con idonea malta anche colorata; la cernita del materiale; l'arrotatura; la levigatura e la lucidatura a piombo; la pulitura finale. È inoltre compreso quanto altro occorre per dare l'opera finita.
È escluso il massetto di sottofondo.</t>
  </si>
  <si>
    <t>PAVIMENTO IN LASTRE DI MARMO SPESSORE CM 2.  Pavimento in lastre di marmo, delle dimensioni di larghezza da cm 20 e fino ad una lunghezza di cm 40, di spessore cm 2, fornite e poste in opera su necessaria malta bastarda di allettamento compresa, previo spolvero di cemento tipo 325 con giunti connessi a cemento bianco o colorato. Sono compresi: i tagli delle lastre di marmo dello spessore di cm 2; gli sfridi; l'arrotatura; la levigatura e la lucidatura a piombo; la pulitura finale. È inoltre compreso quanto altro occorre per dare l'opera finita.
È escluso il massetto di sottofondo.</t>
  </si>
  <si>
    <t>PAVIMENTO IN LASTRE (BRECCIATI).  Pavimento in lastre di marmo di prima scelta, delle dimensioni di cm 20x20 o cm 20x40, di spessore cm 2, fornite e poste in opera su necessaria malta bastarda di allettamento compresa, previo spolvero di cemento tipo 325 con giunti connessi a cemento bianco o colorato. Sono compresi: i tagli; gli sfridi; l'arrotatura; la levigatura e lucidatura a piombo; la pulitura finale. È inoltre compreso quanto altro occorre per dare l'opera finita.
È escluso il massetto di sottofondo.</t>
  </si>
  <si>
    <t>PAVIMENTO IN LASTRE DI GRANITO.  Pavimento in lastre di granito serizzo, sienite, beola, etc. delle dimensioni non superiori a m 1,50x0,65, spessore cm 2 e con larghezza non inferiore a cm 25, coste fresate a giunto, poste in opera su un letto di malta bastarda compresa, previo spolvero di cemento tipo 325 con giunti connessi a cemento bianco o colorato. Sono compresi: gli eventuali tagli; gli sfridi; l'arrotatura; la levigatura e lucidatura a piombo; la pulitura finale. È inoltre compreso quanto altro occorre per dare l'opera finita.
È escluso il massetto di sottofondo.</t>
  </si>
  <si>
    <t>PAVIMENTO IN LASTRE DI PIETRA CALCAREA, RIQUADRATE, A PIANO DI CAVA.  Pavimento in lastre di pietra calcarea, riquadrate, a piano di cava,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medio di cm 6-8 circa, con larghezze fisse a scelta di cm 15-20-25-30. La faccia in vista deve essere ruvida (cioè a piano di cava), le coste fresate (segate) e/o tranciate (spaccate). Sono compresi:il taglio; la suggellatura dei giunti; la spazzolatura delle commettiture; il letto di sabbia e cemento. E’ inoltre compreso quanto altro occorre per dare l’opera finita.
E’ escluso il massetto di sottofondo.</t>
  </si>
  <si>
    <t>PAVIMENTO IN LASTRE DI PIETRA CALCAREA AD OPERA INCERTA.  Pavimento in lastre di pietra calcarea ad opera incerta,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di qualsiasi dimensione e forma, spessore medio di cm 3-6 circa oppure cm 6-8 circa, , la faccia in vista deve essere ruvida (cioè a piano di cava), le coste tranciate oppure a spacco naturale. Sono compresi: il taglio; la suggellatura dei giunti; la spazzolatura delle commettiture; il letto di sabbia e cemento. E’ inoltre compreso quanto altro occorre per dare l’opera finita. 
E’ escluso il massetto di sottofondo.</t>
  </si>
  <si>
    <t>PAVIMENTO DI PIETRA CALCAREA SEGATO.  Pavimento di pietra calcarea segato su tutti i lati,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2,5;della misura di cm 10x30 fino a cm 35x70, spessore minimo cm 2 circa. Sono compresi:il taglio; la suggellatura dei giunti; la spazzolatura delle commettiture; il letto di sabbia e cemento. E’ inoltre compreso quanto altro occorre per dare l’opera finita.
E’ escluso il massetto di sottofondo.</t>
  </si>
  <si>
    <t>PAVIMENTO DI PIETRA CALCAREA FIAMMATO.  Pavimento di pietra calcarea fiammato,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delle dimensioni di cm 10x30 fino a cm 35x70, spessore minimo cm 3 circa. Sono compresi:il taglio; la suggellatura dei giunti; la spazzolatura delle commettiture; il letto di sabbia e cemento. E’ inoltre compreso quanto altro occorre per dare l’opera finita. 
E’ escluso il massetto di sottofondo.</t>
  </si>
  <si>
    <t>PAVIMENTO IN LASTRE DA GIARDINO PEZZATURA MEDIA DI PIETRA CALCAREA AD OPERA INCERTA.  Pavimento in lastre da giardino pezzatura media di pietra calcarea ad opera incerta,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di spessore medio di cm 6-8 circa, la faccia in vista deve essere ruvida (cioè a piano di cava), le coste tranciate oppure a spacco naturale. La superficie delle lastre deve essere di dimensione media, comunque con un diametro non inferiore a cm 30 circa. Sono compresi: la preparazione del letto di posa con sabbia; l’intasamento delle commettiture con terreno vegetale; la movimentazione delle lastre. E’ inoltre compreso quanto altro occorre per dare l’opera finita.</t>
  </si>
  <si>
    <t>PAVIMENTO IN LASTRE DA GIARDINO PEZZATURA GIGANTE DI PIETRA CALCAREA AD OPERA INCERTA.  Pavimento in lastre da giardino pezzatura gigante di pietra calcarea ad opera incerta,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di spessore medio di cm 10 circa, la faccia in vista deve essere ruvida (cioè a piano di cava), le coste tranciate oppure a spacco naturale. La superficie delle lastre deve essere di dimensione grande, comunque con un diametro non inferiore a cm 40-50 circa. Sono compresi: la preparazione del letto di posa con sabbia; l’intasamento delle commettiture con terreno vegetale; la movimentazione delle lastre. E’ inoltre compreso quanto altro occorre per dare l’opera finita.</t>
  </si>
  <si>
    <t>PAVIMENTO A BOLLETTONATO.  Pavimento a bollettonato con scaglie di marmo bianco o colorato di spessore di cm 2 e pezzatura da cm 5 a cm 8, con o senza fascia di riquadro. Sono compresi: il letto di malta cementizia; la suggellatura dei giunti con boiacca di cemento con o senza colore; il taglio e la suggellatura degli incastri a muro nonché la levigatura e lucidatura a piombo. È inoltre compreso quanto altro occorre per dare l'opera finita.
È escluso il massetto di sottofondo.</t>
  </si>
  <si>
    <t>COMPENSO AI PAVIMENTI A BOLLETTONATO.  Compenso ai pavimenti a bollettonato per esecuzione alla palladiana con scaglie di pezzatura da cm 10 a cm 30.</t>
  </si>
  <si>
    <t>PAVIMENTAZIONE IN MARMORESINA.  Pavimentazione realizzata in marmoresina con elementi di pezzatura di dimensioni fino a cm 30x60 dello spessore non inferiore a cm 1,7, fornita e posta in opera. Sono compresi: il letto di malta fina e giunti connessi a cemento bianco o colorato; il taglio e la suggellatura degli incastri a muro; l'arrotatura; la pulitura finale; la lucidatura; la levigatura. È inoltre compreso quanto altro occorre per dare l'opera finita.
È escluso il massetto di sottofondo.</t>
  </si>
  <si>
    <t>PAVIMENTO IN PIASTRELLE DI GRES.  Pavimento di piastrelle di gres fornite e poste in opera. Sono compresi: la malta di allettamento nelle proporzioni di q.li 3,5 di cemento "325", per mc di sabbia, dato in opera ben costipato e livellato, finito a fratazzo dello spessore necessario; gli eventuali raccordi a guscio; la suggellatura dei giunti con boiacca di cemento puro; i pezzi speciali; il lavaggio con acido; la pulitura finale. È inoltre compreso quanto altro occorre per dare l'opera finita. È escluso il massetto di sottofondo.</t>
  </si>
  <si>
    <t>PAVIMENTO IN GRES PORCELLANATO.  Pavimento in gres porcellanato per interni o per esterni gruppo BI - norma europea EN 176 - posato a cassero con boiacca di puro cemento tipo "325", fornito e posto in opera. Sono compresi: il letto di malta con legante idraulico; la pulitura, a posa ultimata, con segatura; la suggellatura dei giunti. È inoltre compreso quanto altro occorre per dare l'opera finita.
È escluso il massetto di sottofondo.</t>
  </si>
  <si>
    <t>PAVIMENTO IN PIASTRELLE MONOCOTTURA.    Pavimento in piastrelle monocottura, per interni o per esterni. Gruppo BI- norma europea EN 176, oppure gruppo BIIA- norma europea EN 177 - fornito e posto in opera. È compreso: il letto di malta con legante idraulico; la pulitura, a posa ultimata, con segatura; la suggellatura dei giunti. È inoltre compreso quanto altro occorre per dare l'opera finita.
È escluso il massetto di sottofondo.</t>
  </si>
  <si>
    <t>PAVIMENTO IN PIASTRELLE DI COTTO CON SUPERFICIE DA LEVIGARE.  Pavimento in piastrelle di cotto con superficie da levigare, fornito e posto in opera su idoneo sottofondo o tradizionalmente o per mezzo di idonea colla, di spessore tradizionale o sottile. Sono compresi: la posa in opera; l'eventuale colla; i tagli; gli sfridi; il riempimento dei giunti di fuga con idoneo legante; la pulizia con acido a lavori ultimati. È inoltre compreso quanto altro occorre per dare il pavimento finito. 
Sono esclusi: il massetto di sottofondo; la levigatura.</t>
  </si>
  <si>
    <t>PAVIMENTO IN PIASTRELLE DI COTTO.  Pavimento in piastrelle di cotto, fornito e posto in opera su idoneo sottofondo o tradizionalmente o per mezzo di idonea colla, di spessore tradizionale o sottile. Sono compresi: la posa in opera; l’eventuale colla; i tagli; gli sfridi; il riempimento dei giunti di fuga con idoneo legante; la pulizia con acido o con altro solvente idoneo a lavori ultimati. È inoltre compreso quanto altro occorre per dare il pavimento finito. 
È escluso il massetto di sottofondo.</t>
  </si>
  <si>
    <t>PAVIMENTAZIONE IN MATTONCINO COMPATTATO REALIZZATO IN AGGLOMERATO DI CEMENTO PRESSATO.  Pavimentazione in mattoncino compattato realizzato in agglomerato di cemento pressato, monostrato, colorato tutta massa con ossidi coloranti, composto con una miscela di quarzi, calcari e graniti macinati a secco aventi una granulometria del diametro da 0 a 4 mm,e di cemento 42.5, avente lo spessore di mm 22. Il prodotto dovrà essere antigelivo secondo la norma UNI 7087-72 ed antisdrucciolo R13 – C secondo la norma DIN 51130 – DIN 51097. La posa in opera dovrà essere effettuata a malta con spolvero di cemento 325, su massetto di sottofondo, con fuga di almeno 3 mm, avendo cura di rispettare le pendenze ed inserendo, quando opportuno, i giunti di dilatazione. E’ inoltre compreso quanto altro occorre per dare l’opera finita.
E’ escluso il massetto di sottofondo.</t>
  </si>
  <si>
    <t>PAVIMENTAZIONE IN MATTONCINO COMPATTATO ANTICATO E BURATTATO REALIZZATO IN AGGLOMERATO DI CEMENTO PRESSATO.  Pavimentazione in mattoncino compattato anticato e burattato realizzato in agglomerato di cemento pressato, monostrato, colorato tutta massa con ossidi coloranti, composto con una miscela di quarzi, calcari e graniti macinati a secco aventi una granulometria del diametro da 0 a 4 mm,e di cemento 42.5, nel formato e nel colore appresso specificato, avente lo spessore di mm 22. Il prodotto dovrà essere antigelivo secondo la norma UNI 7087-72 ed antisdrucciolo R13 – Csecondo la norma DIN 51130 – DIN 51097. La posa in opera dovrà essere effettuata a malta con spolvero di cemento 325, su massetto di sottofondo, con fuga di almeno 3 mm, avendo cura di rispettare le pendenze ed inserendo, quando opportuno, i giunti di dilatazione. E’ inoltre compreso quanto altro occorre per dare l’opera finita.
E’ escluso il massetto di sottofondo.</t>
  </si>
  <si>
    <t xml:space="preserve">PAVIMENTAZIONE IN MATTONCINO COMPATTATO PER NON VEDENTI ED IPOVEDENTI, DIREZIONALE, REALIZZATO IN AGGLOMERATO DI CEMENTO PRESSATO.  Pavimentazione in mattoncino compattato realizzato in agglomerato di cemento pressato, monostrato, colorato tutta massa con ossidi coloranti, composto con una miscela di quarzi, calcari e graniti macinati a secco aventi una granulometria del diametro da 0 a 4 mm,e di cemento 42.5, nel formato 25x25 cm e nel colore appresso specificato, avente lo spessore di mm 22 e tracciato da 4 linee colleganti i due lati opposti a rilievo spessore +/- mm 5con angolo tondo. Il prodotto dovrà essere antigelivo secondo la norma UNI 7087-72 ed antisdrucciolo R13 – C - secondo la norma DIN 51130 – DIN 51097. La posa in opera dovrà essere effettuata a malta con spolvero di cemento 325, su massetto di sottofondo, con fuga di almeno 3 mm, avendo cura di rispettare le pendenze ed inserendo, quando opportuno, i giunti di dilatazione. E’ inoltre compreso quanto altro occorre per dare l’opera finita. 
E’ escluso il massetto di sottofondo.
Piastrelle del formato cm 25 x 25 colore grigio avorio, giallo, arancio, mattone cotto, verde bosco, nero, rosso, testa di moro, salmone, bianco, verde chiaro,verde scuro. </t>
  </si>
  <si>
    <t>PAVIMENTAZIONE IN MATTONCINO COMPATTATO PER NON VEDENTI ED IPOVEDENTI, SVOLTA A 45°, REALIZZATO IN AGGLOMERATO DI CEMENTO PRESSATO.  Pavimentazione in mattoncino compattato realizzato in agglomerato di cemento pressato, monostrato, colorato tutta massa con ossidi coloranti, composto con una miscela di quarzi, calcari e graniti macinati a secco aventi una granulometria del diametro da 0 a 4 mm,e di cemento 42.5, nel formato 25x25 cm e nel colore appresso specificato, avente lo spessore di mm 22 e tracciato da 4 linee colleganti i due lati a 45°a rilievo spessore +/- mm 5con angolo tondo. Il prodotto dovrà essere antigelivo secondo la norma UNI 7087-72 ed antisdrucciolo R13 -C-secondo la norma DIN 51130 – DIN 51097. La posa in opera dovrà essere effettuata a malta con spolvero di cemento 325, su massetto di sottofondo, con fuga di almeno 3 mm, avendo cura di rispettare le pendenze ed inserendo, quando opportuno, i giunti di dilatazione. E’ inoltre compreso quanto altro occorre per dare l’opera finita. E’ escluso il massetto di sottofondo.
Piastrelle del formato cm 25 x 25 colore grigio avorio, giallo, arancio, mattone cotto, verde bosco, nero, rosso, testa di moro, salmone, bianco, verde chiaro,verde scuro.</t>
  </si>
  <si>
    <t>PAVIMENTAZIONE IN MATTONCINO COMPATTATO PER NON VEDENTI ED IPOVEDENTI, ATTENZIONE-PERICOLO, REALIZZATO IN AGGLOMERATO DI CEMENTO PRESSATO.  Pavimentazione in mattoncino compattato realizzato in agglomerato di cemento pressato, monostrato, colorato tutta massa con ossidi coloranti, composto con una miscela di quarzi, calcari e graniti macinati a secco aventi una granulometria del diametro da 0 a 4 mm,e di cemento 42.5, nel formato 25x25 cm e nel colore appresso specificato, avente lo spessore di mm 22 e tracciato da 25 semisfere a rilievo spessore +/- mm 5 del diametro di mm 30. Il prodotto dovrà essere antigelivo secondo la norma UNI 7087-72 ed antisdrucciolo R13-C-secondo la norma DIN 51130 – DIN 51097.La posa in opera dovrà essere effettuata a malta con spolvero di cemento 325, su massetto di sottofondo, con fuga di almeno 3 mm, avendo cura di rispettare le pendenze ed inserendo, quando opportuno, i giunti di dilatazione. E’ inoltre compreso quanto altro occorre per dare l’opera finita. E’ escluso il massetto di sottofondo.
Piastrelle del formato cm 25 x 25 colore grigio avorio, giallo, arancio, mattone cotto, verde bosco, nero, rosso, testa di moro, salmone, bianco, verde chiaro,verde scuro.</t>
  </si>
  <si>
    <t xml:space="preserve">COMPENSO PER LAVAGGIO E SGRASSATURA DI PAVIMENTI ESISTENTI.  Compenso per il lavaggio e la sgrassatura con acidi e altri materiali adatti, di pavimenti esistenti individuati come supporti per la posa di altra pavimentazione (parquet, moquette, gomma, etc.). </t>
  </si>
  <si>
    <t>PAVIMENTO IN PIASTRELLE DI KLINKER.  Pavimento in piastrelle in Klinker per interni e per esterni, posati a cassero con boiacca di puro cemento "325", fornito e posto in opera. Sono compresi: l'idoneo letto di malta; la pulitura finale con segatura; la suggellatura dei giunti. È inoltre compreso quanto altro occorre per dare l'opera finita.
È escluso il massetto di sottofondo.</t>
  </si>
  <si>
    <t>PAVIMENTAZIONE PER ESTERNI CON LASTRE DI CLS E MATERIALI LAPIDEI IN VISTA.  Pavimentazione per esterni realizzata con lastre di calcestruzzo dosato con Kg 380 di cemento tipo "425", dello spessore di cm 4, e dimensioni di cm 40x40 o cm 50x50, opportunamente lavato con acqua a pressione in modo da lasciare gli elementi lapidei parzialmente in vista. Lastre montate su idoneo massetto preesistente di conglomerato cementizio. Sono compresi: il letto di malta; la pulitura finale; la suggellatura dei giunti. È inoltre compreso quanto altro occorre per dare l'opera finita.
È escluso il massetto di sottofondo.</t>
  </si>
  <si>
    <t>PAVIMENTAZIONE DEL TIPO GALLEGGIANTE REALIZZATA CON LASTRE IN CLS DA CM 60X60.  Pavimentazione per copertura (tetto rovescio) realizzata con lastre di calcestruzzo, dosato con Kg. 380 di cemento tipo 425, dello spessore di cm 5 circa, armate con tondini diametro mm 4 disposti diagonalmente in modo opportuno, trattata in superficie con l'ausilio di spazzola rotante in modo da lasciare gli elementi lapidei, della pezzatura mm 2-3, parzialmente in vista. Lastre da montare su supporti in plastica, compresi. È compreso quanto altro occorre per dare l'opera finita.</t>
  </si>
  <si>
    <t>PAVIMENTO DI PIASTRELLE RESILIENTI IN TINTE MARMORIZZATE.  Pavimento di piastrelle resilienti in tinte marmorizzate non contenenti amianto, a colori vari, delle dimensioni di cm 25x25 e cm 30x30 fornite e poste in opera con idoneo collante del tipo bituminoso, in qualsiasi disposizione geometrica, previa preparazione del piano superiore del massetto di sottofondo. Sono compresi: i tagli, gli sfridi, i collanti, i mastici, etc., la pulitura. È inoltre compreso quanto altro occorre per dare l'opera finita.
È escluso il massetto di sottofondo.</t>
  </si>
  <si>
    <t>PAVIMENTO IN MOQUETTE DI FIBRA SINTETICA.  Pavimento in moquette di fibra sintetica, ignifugo, fornito e posto in opera con idoneo collante o fissato ai bordi, previa preparazione del piano superiore del massetto di sottofondo. Sono compresi: i tagli, i collanti, i mastici, etc. È inoltre compreso quanto altro occorre per dare l'opera finita.
È escluso il massetto di sottofondo.</t>
  </si>
  <si>
    <t>PAVIMENTO IN MOQUETTE DI FIBRA NATURALE.  Pavimento in moquette, tessuto di fibra naturale a superficie di velluto o riccio e rovescio trattato con resine sintetiche, spessore mm 6, fornito e posto in opera con idoneo collante o fissato ai bordi, previa preparazione del piano superiore del massetto di sottofondo. Sono compresi: i tagli; i collanti; i mastici; etc. È inoltre compreso quanto altro occorre per dare l'opera finita.
È escluso il massetto di sottofondo.</t>
  </si>
  <si>
    <t>PAVIMENTO A LISTONI DI LEGNO.  Pavimento realizzato con listoni in legno la cui lavorazione e selezione del materiale è effettuata secondo le norme UNI 4373. Lo spessore è di mm. 22 e la larghezza variabile è compresa tra i cm. 7 e i cm. 12. I listoni, di lunghezza non inferiore a cm. 70, sono lavorati a maschio e femmina per incastro, a coste perfettamente parallele, disposti in unica direzione o altro disegno semplice. La qualità deriva dalla classificazione in base ai difetti (NORME UNI 4376) e deve essere corrispondente alla Classe I (prima qualità o prima scelta). Sono compresi: la chiodatura; i tagli; gli sfridi; la lamatura; la laccatura. Posti in opera: MODO1 - su piano esistente (pavimento) su cui viene saldamente ancorata la maglia formata da listelli di legno di idonee dimensioni. È esclusa la predisposizione del piano di posa, è compresa la fornitura e posa dei listelli. MODO2 - Su magatelli di idonee dimensioni affogati nel massetto, anch'esso compreso nel prezzo. È inoltre compreso quanto altro occorre per dare l'opera finita.</t>
  </si>
  <si>
    <t>PAVIMENTO IN LISTONCINI DI LEGNO (PARQUET).  Pavimento realizzato con listoncini di legno (parquet) la cui lavorazione e selezione del materiale è effettuata secondo le norme UNI 4375-4376. Lo spessore è di circa mm. 14 e la larghezza è compresa tra i cm. 6 e i cm. 8. I listoncini, a coste perfettamente parallele, sono disposti in unica direzione o altro disegno semplice. Sono montati su piano di posa, in cemento o altro supporto idoneo, perfettamente liscio e complanare, ben stagionato ed asciutto, da compensare a parte. La qualità deriva dalla classificazione in base ai difetti (NORME UNI 4376) e deve essere corrispondente alla Classe I o Standard. Sono compresi: i collanti; i tagli; gli sfridi; la lamatura; la laccatura. È inoltre compreso quanto altro occorre per dare l'opera finita.</t>
  </si>
  <si>
    <t>PAVIMENTO A TAVOLETTE DI LEGNO (LAMPARQUET).  Pavimento realizzato con tavolette di legno (lamparquet), in listoncini la cui lavorazione e selezione del materiale è effettuata secondo le norme UNI 4375-4376. Lo spessore è di circa mm. 10 e la larghezza è compresa tra i cm. 4 e i cm. 6. Le tavolette, a coste perfettamente parallele, sono disposte in unica direzione o altro disegno semplice. Sono montate su piano di posa, in cemento o altro supporto idoneo, perfettamente liscio e complanare, ben stagionato ed asciutto, da compensare a parte. La qualità deriva dalla classificazione in base ai difetti (NORME UNI 4376) e deve essere corrispondente alla Classe I o Standard. Sono compresi: i collanti; i tagli; gli sfridi; la lamatura; la laccatura. È inoltre compreso quanto altro occorre per dare l'opera finita.</t>
  </si>
  <si>
    <t>PAVIMENTO PREFINITO TIPO "PRONTO PARQUET".  Pavimento prefinito tipo "pronto parquet" fornito e posto in opera su sottofondo predisposto ed adeguato, da compensarsi a parte, con impiego di collanti speciali. È compreso quanto occorre per dare l'opera finita.</t>
  </si>
  <si>
    <t>PAVIMENTO IN QUADROTTI DI LEGNO MOSAICO.  Pavimento in quadrotti di legno mosaico la cui lavorazione e selezione del materiale è effettuata secondo le norme UNI 4275-4376. Lo spessore è di circa mm. 8 e le dimensioni sono di mm. 120x120 (con variazione dimensionale fino a cm. 5 per lato) oppure di mm. 160x160 (con variazione dimensionale fino a cm. 10 per lato). Sono montati su piano di posa, in cemento o altro supporto idoneo, perfettamente liscio e complanare, ben stagionato ed asciutto, da compensare a parte. La qualità deriva dalla classificazione in base ai difetti (NORME UNI 4376) e deve essere corrispondente alla Classe I o Standard. Sono compresi: i collanti; i tagli; gli sfridi; la lamatura; la laccatura. È inoltre compreso quanto altro occorre per dare l'opera finita.</t>
  </si>
  <si>
    <t>PAVIMENTO IN TAVOLATO DI LEGNO MASSELLO.  Pavimento realizzato con tavole in legno massello la cui lavorazione e selezione del materiale è effettuata secondo le norme UNI 4373. Lo spessore è non meno di mm 22 e la larghezza variabile è compresa tra i cm 14 e i cm 20. Le tavole, di lunghezza non inferiore a cm 120, sono lavorati a maschio e femmina per incastro, a coste perfettamente parallele, disposti in unica direzione. La qualità deriva dalla classificazione in base ai difetti (NORME UNI 4376) e deve essere corrispondente alla Classe I (prima qualità o prima scelta). La provenienza della specie deve essere nazionale o Europea da coltivazioni con taglio programmato e certificazione PEFC. Sono compresi: la chiodatura; i tagli; gli sfridi; la lamatura; la laccatura. Posti in opera: MODO1 - su piano esistente (pavimento) su cui viene saldamente ancorata la maglia formata da listelli di legno di idonee dimensioni. È esclusa la predisposizione del piano di posa, è compresa la fornitura e posa dei listelli. MODO2 - Su magatelli di idonee dimensioni affogati nel massetto con legante di calce idraulica naturale. È inoltre compreso quanto altro occorre per dare l'opera finita.
E’ escluso il massetto con legante di calce idraulica naturale.</t>
  </si>
  <si>
    <t>PAVIMENTO IN GOMMA IN TELI.  Pavimento in gomma nazionale, CLASSE 1 di reazione al fuoco, in teli realizzati utilizzando due strati calandrati e vulcanizzati tra di loro con presa continua, dello spessore di mm 4, costituiti da una mescola di gomma naturale e sintetica, cariche minerali stabilizzanti e eventuali pigmenti colorati. Lo strato di usura deve essere non inferiore a mm. 1 e avere una superficie liscia, lucida e marmorizzata. Fornito e posto in opera su idoneo massetto di sottofondo e fissato con idonei collanti. È inoltre compreso quanto altro occorre per dare l'opera finita.
È escluso il massetto di sottofondo.</t>
  </si>
  <si>
    <t>PAVIMENTO IN GOMMA IN PIASTRELLE.  Pavimento in gomma nazionale, CLASSE 1 di reazione al fuoco, in piastrelle da cm 50x50, cm 100x100 e cm 61 x 61, realizzate utilizzando due strati calandrati e vulcanizzati tra di loro con presa continua, dello spessore di mm 4. Costituite da una mescola di gomma naturale e sintetica, cariche minerali stabilizzanti e eventuali pigmenti colorati. Lo strato di usura deve essere non inferiore a mm 1 e avere una superficie liscia, lucida e marmorizzata. 
Fornito e posto in opera su idoneo massetto di sottofondo e fissato con idoneo collante. 
È compreso quanto altro occorre per dare l'opera finita.
È escluso il massetto di sottofondo.</t>
  </si>
  <si>
    <t>PAVIMENTO IN GOMMA CON PIASTRELLE ALVEOLATE NELLA PARTE INFERIORE.  Pavimento in gomma nazionale, CLASSE 1 di reazione al fuoco, in piastre da cm 100x100, tipo industriale in colore nero di spessore mm 10, con superficie in vista a bolle in rilievo di altezza mm 8 o a righe e con alveoli nella parte rovescia per attacco con cemento o collanti, in opera su sottofondo, compreso lo sguincio di raccordo con le pareti. È inoltre compreso quanto altro occorre per dare l'opera finita.
È escluso il massetto di sottofondo.</t>
  </si>
  <si>
    <t>PAVIMENTO IN LINOLEUM NAZIONALE.  Pavimento in linoleum nazionale, in teli di qualunque colore, con superficie in vista liscia e sulla parte rovescia in tela di juta, fornito e posto in opera con adesivo a base di resine sintetiche ed alcool, su idoneo massetto, con livellante imputrescibile. È compreso ogni onere per dare l'opera finita.
È escluso il massetto di sottofondo.</t>
  </si>
  <si>
    <t>PAVIMENTO IN LINOLEUM NATURALE.  Pavimento in linoleum naturale, in rotoli dell’altezza di cm 200, marmorizzato, omogeneo monostrato, composto da un impasto di olio di lino, colofonia, farina di sughero, farina di legno , cariche minerali, pigmenti coloranti, calandrato su tela di iuta naturale, antibatterico, conforme alle norme DIN 18171 – EN 548 ed antistatico secondo EN 1815, reazione al fuoco classe 1, fornito e posto in opera su idoneo massetto con collante, compresa rasatura e saldatura a caldo. E’ compreso ogni onere per dare l'opera finita.
È escluso il massetto di sottofondo.</t>
  </si>
  <si>
    <t>PAVIMENTO IN VINILE OMOGENEO NAZIONALE.  Pavimento in vinile multistrato costituito da uno strato superiore di usura dello spessore di circa mm.0,7 a base di PVC puro rinforzato da uno strato di fibra di vetro su base di schiuma sempre in PVC. La pigmentazione deve essere conglobata nella gomma in modo da non venire alterata in corrispondenza dello strato di usura. Lo strato superiore di usura deve essere lucido e leggermente goffrato e privo di micro cavità in modo da garantire la massima igiene e facilità di manutenzione. Fornito e posto in opera su idoneo massetto di sottofondo e fissato con idonei collanti, previa rasatura con livellante imputrescibile. È compreso quanto altro occorre per dare l'opera finita.
È escluso il massetto di sottofondo.</t>
  </si>
  <si>
    <t>ZOCCOLINO BATTISCOPA IN VINILE.  Zoccolino battiscopa, in vinile di altezza cm 8-10 e spessore mm 2,5, fornito e posto in opera con collanti speciali. È compreso quanto altro occorre per dare l'opera finita.</t>
  </si>
  <si>
    <t>ZOCCOLETTO BATTISCOPA IN LEGNO DI QUALUNQUE ESSENZA.  Zoccoletto in legno di qualunque essenza, altezza di cm 8-10, spessore minimo mm 10, per battiscopa, con o senza bordo superiore sagomato a becco di civetta, compreso il fissaggio su tasselli di legno, mediante viti o spilli di acciaio e il relativo adesivo speciale. È inoltre compreso quanto altro occorre per dare l'opera finita.</t>
  </si>
  <si>
    <t>PAVIMENTAZIONE DI RAMPE ANTISCIVOLO.  Pavimentazione di rampe antiscivolo per autorimesse o simili, spessore minimo cm 10, eseguita a due strati uguali di cui il superiore con impasto di cls, polvere di quarzo e additivi, a base di inerti naturali duri di opportuna forma e granulometria, sagomata in opera in modo da formare scanalature normali od oblique rispetto alla linea di massima pendenza della rampa, compreso idoneo massetto di conglomerato cementizio. È inoltre compreso quanto altro occorre per dare l'opera finita.</t>
  </si>
  <si>
    <t>PAVIMENTAZIONE PER ESTERNI IN CALCESTRUZZO SPAZZOLATO.  Pavimentazione per esterni realizzata con getto di calcestruzzo spazzolato, dosato con Kg 350 di cemento tipo "325", dello spessore minimo di cm 8, opportunamente trattato in superficie con l'ausilio di getto di acqua in modo da lasciare parzialmente in vista gli elementi lapidei della pezzatura di cm 3-5, su idoneo sottofondo preesistente, da pagarsi a parte. Sono compresi: l'armatura metallica a maglia eseguita con tondini del diametro mm 6 posti ad intervalli di cm 25; i giunti di dilatazione. È inoltre compreso quanto altro occorre per dare l'opera finita.</t>
  </si>
  <si>
    <t>PAVIMENTAZIONE DI SENTIERI PEDONALI IN LASTRE DI CALCESTRUZZO.  Pavimentazione di sentieri pedonali con lastre prefabbricate in calcestruzzo, dosato con Kg 350 di cemento opportunamente armato, dello spessore minimo di cm. 4 e delle dimensioni fino a cm 60x60, fornite e poste in opera su idoneo sottofondo. È compresa la malta di allettamento necessaria ed ogni altro onere per dare l'opera finita.
È escluso il massetto di sottofondo.</t>
  </si>
  <si>
    <t>PAVIMENTO A GETTO FINITO A BOCCIARDA.  Pavimento a getto finito a bocciarda costituito da uno strato di malta cementizia a q.li 5,00 di cemento tipo 325 per mc 1,00 di sabbia, dello spessore di cm 2, battuto, suddiviso in riquadri, lisciato superiormente con malta di cemento tipo 325, dello spessore di mm 5 rifinito a bocciarda, gettato su un massetto di sottofondo in conglomerato cementizio dosato a q.li 2,00 di cemento tipo 325, da pagarsi a parte. È compreso quanto altro occorre per dare l'opera finita.</t>
  </si>
  <si>
    <t>PAVIMENTO IN PIETRINI DI CEMENTO AD ALTA RESISTENZA.  Pavimenti in pietrini di cemento ad alta resistenza, tipo cementolite e simili, di qualsiasi forma, spessore cm 3, forniti e posti in opera. Sono compresi: il massetto di malta cementizia non inferiore a cm 3; la suggellatura dei giunti con boiacca di cemento. È inoltre compreso quanto altro occorre per dare l'opera finita.</t>
  </si>
  <si>
    <t>PAVIMENTO IN SELCI DI PIETRA CALCAREA TRANCIATI.  Pavimento in selci di pietra calcarea tranciati,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medio di cm 10-12 circa, una dimensione media di cm 10x10circa fino a cm 18x18 circa, la faccia in vista deve essere ruvida (cioè a piano di cava), le coste tranciate oppure a spacco naturale. Sono compresi: il taglio; la suggellatura dei giunti; la spazzolatura delle commettiture; il letto di sabbia e cemento. Sono esclusi: il massetto di sottofondo; il sottofondo naturale costipato. E’ inoltre compreso quanto altro occorre per dare l’opera finita.</t>
  </si>
  <si>
    <t>PAVIMENTO IN CUBETTI TRANCIATI DI PIETRA CALCAREA.  Pavimento in cubetti (o Sampietrini) tranciati di pietra calcarea,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medio di cm 8-10 circa, la dimensione media di cm 10x10, la faccia in vista deve essere ruvida (cioè a piano di cava), le coste tranciate oppure a spacco naturale. Sono compresi:il taglio; la suggellatura dei giunti; la spazzolatura delle commettiture; il letto di sabbia e cemento. Sono esclusi: il massetto di sottofondo; il sottofondo naturale costipato. E’ inoltre compreso quanto altro occorre per dare l’opera finita.</t>
  </si>
  <si>
    <t>PAVIMENTO MODULARE SOPRAELEVATO.  Pavimento modulare sopraelevato realizzato con supporti in acciaio zincato ed elementi prefusi di alluminio con perni direzionali di contenimento dei pannelli per consentire l'inserimento a pressione delle travi e l'ulteriore fissaggio delle stesse. La guarnizione superiore della testa dei supporti è in P.V.C. con funzione di tenuta d'aria e di coibenza acustica. Lo stelo filettato in acciaio zincato è dotato di dado di regolazione e blocco di livello, la base in alluminio pressofuso od in acciaio zincato. Le travi componibili sono in acciaio stampato zincato da inserire a scatto nella testa del supporto e successivamente fissata con appositi bulloni ed una guarnizione di tenuta all'aria ed alla polvere. 
Il piano di calpestio è realizzato con pannelli modulari tipo standard in P.V.C. o laminato plastico. 
Fornito e posto in opera. È compreso quanto altro occorre per dare l'opera finita.</t>
  </si>
  <si>
    <t>BATTUTA O LISTELLO PER SEPARAZIONE DI PAVIMENTI.  Battuta o listello per separazione di pavimenti, fornito e posto in opera con ogni accorgimento. È compreso quanto altro occorre per dare l'opera finita.</t>
  </si>
  <si>
    <t>PAVIMENTO AUTOLIVELLANTE CON RESINE TERMOINDURENTI.  Pavimento autolivellante realizzato con miscele di resine termoindurenti armate con fibra di vetro e speciali autodilatanti, atte a formare una pavimentazione liscia monolitica dello spessore finale di mm 2,5, avente caratteristiche di dielettricità, decontaminabilità, inattaccabilità ai detergenti e ai grassi e resistenza agli acidi e al calpestio. È compreso quanto altro occorre per dare l'opera finita.</t>
  </si>
  <si>
    <t>PAVIMENTO AUTOLIVELLANTE CON RESINE POLIURETANICHE.  Pavimento autolivellante realizzato con resine poliuretaniche pure senza solventi e speciali autodilatanti, steso direttamente su supporto esistente, da pagarsi a parte convenientemente preparato, con spessore di mm 2 circa, avente caratteristiche di decontaminabilità, di dielettricità e inattaccabilità agli oli, carburanti, alcali e resistenza agli acidi. È inoltre compreso quanto altro occorre per dare l'opera finita.</t>
  </si>
  <si>
    <t>FINITURA DI PAVIMENTO INDUSTRIALE.  Finitura di pavimento industriale con pastina di idoneo prodotto non tossico ad alta resistenza meccanica all'usura e resistenza all'aggressione chimica, a base di inerti naturali duri e inerti ferrosi, e ossidi per la colorazione miscelati in opportuna proporzione con leganti cementizi e con l'aggiunta di speciali additivi che ne assicurino il perfetto ancoraggio ad idoneo massetto di conglomerato cementizio da pagarsi a parte, applicato secondo le istruzioni della ditta fornitrice e nelle prescritte proporzioni. È compreso quanto altro occorre per dare l'opera finita.</t>
  </si>
  <si>
    <t>PAVIMENTAZIONE PER ESTERNI IN MASSELLI DI CLS, AUTOBLOCCANTI.  Pavimentazione per esterni in masselli in cls, autobloccanti, forniti e posti in opera su idoneo strato di sabbia o di ghiaia, compresi. Il massello dovrà rispettare le seguenti caratteristiche: - resistenza media alla compressione non inferiore a N/mm50; - resistenza media a flessione KN 8,0; - resistenza all'usura inferiore a mm 2,4 dopo 500 metri dipercorso, antigeliva secondo norme UNI 1338. Sono compresi: la costipazione con piastra vibrante; la sigillatura con sabbia fina. È inoltre compreso quanto altro occorre per dare l'opera finita. 
È escluso il massetto di sottofondo.</t>
  </si>
  <si>
    <t>PAVIMENTO IN PORFIDO.  Pavimento in porfido in piastrelle a forma rettangolare o ad opera incerta, dello spessore variabile da cm 3-4, fornito e posto in opera su idoneo letto di malta di cemento. Sono compresi: il taglio; la suggellatura dei giunti; la conseguente spazzolatura; il letto di malta di cemento. È inoltre compreso quanto altro occorre per dare l'opera finita. 
È escluso il massetto di sottofondo.</t>
  </si>
  <si>
    <t>BATTISCOPA IN COTTO.  Battiscopa eseguito in cotto dello spessore di cm 1,8 e delle dimensioni di cm 8x33, fornito e posto in opera. È compreso quanto occorre per dare l'opera finita.</t>
  </si>
  <si>
    <t>FORMAZIONE DI SOGLIE CON PIANELLE DI COTTO.  Formazione di soglie per le finestre con pianelle nuove di cotto, compreso l'onere della faccia a vista e quanto altro occorre per dare l'opera finita.</t>
  </si>
  <si>
    <t>PAVIMENTO AUTOLIVELLANTE CON RESINE EPOSSIDICHE.  Pavimento autolivellante realizzato con miscele di resine epossidiche caricate con graniglia di quarzo atte a formare una pavimentazione liscia monolitica dello spessore finale di mm 2,5, avente caratteristiche di dielettricità, decontaminabilità, resistenza agli acidi, inattaccabilità ai detergenti, ai grassi e resistenza al calpestio. È compreso quanto altro occorre per dare l'opera finita.</t>
  </si>
  <si>
    <t>ZOCCOLINO BATTISCOPA IN GRES PORCELLANATO.  Zoccolino battiscopa in gres porcellanato, non proveniente dal taglio delle mattonelle, delle dimensioni di circa cm 8x30 fornito e posto in opera. È compreso quanto altro occorre per dare il lavoro finito.</t>
  </si>
  <si>
    <t>ZOCCOLINO BATTISCOPA IN MONOCOTTURA.  Zoccolino battiscopa in monocottura, non proveniente dal taglio delle mattonelle, delle dimensioni di circa cm 8x33,3 fornito e posto in opera. È compreso quanto altro occorre per dare il lavoro finito.</t>
  </si>
  <si>
    <t>ZOCCOLINO BATTISCOPA IN KLINKER.  Zoccolino battiscopa in Klinker, non proveniente dal taglio delle mattonelle, delle dimensioni di circa cm 8x33,3 fornito e posto in opera. È compreso quanto altro occorre per dare il lavoro finito.</t>
  </si>
  <si>
    <t>6.5</t>
  </si>
  <si>
    <t xml:space="preserve">LUCIDATURA E RIFINITURA PIETRE NATURALI E MATERIALI IN
 LEGNO E IN COTTO.
</t>
  </si>
  <si>
    <t>LEVIGATURA A POMICE.  Levigatura a pomice di pavimenti in piastrelle, marmette, piastrelle di marmo, ecc. escluse le sole piastrelle di granulato sferoide di quarzo. È compreso quanto altro occorre per dare l'opera finita.</t>
  </si>
  <si>
    <t>LUCIDATURA A PIOMBO.  Lucidatura a piombo di pavimenti già arrotati e levigati con mezzo meccanico. È compreso quanto altro occorre per dare l'opera finita.</t>
  </si>
  <si>
    <t>LUCIDATURA DI PAVIMENTI IN LEGNO.  Lucidatura di pavimenti in legno con cera. È compreso quanto altro occorre per dare l'opera finita.</t>
  </si>
  <si>
    <t>LUCIDATURA DI VECCHI PAVIMENTI IN LEGNO.  Lucidatura di vecchi pavimenti in legno. Sono compresi: la raschiatura; la pulitura; la levigatura della superficie. È inoltre compreso quanto altro occorre per dare l'opera finita.</t>
  </si>
  <si>
    <t>APPLICAZIONE DI RESINA SINTETICA SU PAVIMENTI DI LEGNO.  Applicazione di una mano di resina sintetica speciale su pavimenti in legno di qualunque tipo. È inoltre compreso quanto altro occorre per dare l'opera finita.</t>
  </si>
  <si>
    <t>LAVORAZIONE CON BOCCIARDA MECCANICA.  Lavorazione con bocciarda meccanica delle superfici delle lastre di pietra naturale. È compreso quanto altro occorre per dare l'opera finita.</t>
  </si>
  <si>
    <t>BISELLATURA LASTRE DI PIETRAME LISCIATO A MOLA.  Bisellatura delle lastre di pietra naturale lisciate a mola con leggero arrotondamento degli spigoli (r = mm 2-3). È compreso quanto altro occorre per dare l'opera finita.</t>
  </si>
  <si>
    <t>BISELLATURA DI LASTRE DI PIETRA LUCIDATE E LISCIATE A MOLA.  Bisellatura delle lastre di pietra naturale lucidate e lisciate a mola con leggero arrotondamento degli spigoli (r = mm 2-3). È compreso quanto altro occorre per dare l'opera finita.</t>
  </si>
  <si>
    <t>SMUSSO DEGLI SPIGOLI DI LASTRE IN PIETRA, LISCIATE A MOLA.  Smusso degli spigoli delle lastre di pietra naturale lisciate a mola fino a cm 1 di spessore. È compreso quanto altro occorre per dare l'opera finita.</t>
  </si>
  <si>
    <t>SMUSSO DEGLI SPIGOLI DI LASTRE DI PIETRA NATURALE, LISCIATE E LUCIDATE.  Smusso degli spigoli delle lastre di pietra naturale lisciate e lucidate fino allo spessore di cm 1. È compreso quanto altro occorre per dare l'opera finita.</t>
  </si>
  <si>
    <t>PROFILATO ANGOLARE DI ALLUMINIO.  Profilato angolare di alluminio di qualunque sagoma con superficie liscia o zigrinata fornito e posto in opera con chiodatura anodizzata o adesivo speciale. Sono compresi: il taglio a misura; la sagomatura e curvatura. È inoltre compreso quanto altro occorre per dare l'opera finita.</t>
  </si>
  <si>
    <t>PROFILATO ANGOLARE DI RESINA SINTETICA.  Profilato angolare di resina sintetica di lato mm 25, di qualunque sagoma e colore a superficie liscia o zigrinata, fornito e posto in opera con adesivo speciale. Sono compresi: il taglio a misura; la sagomatura e la curvatura. È inoltre compreso quanto altro occorre per dare l'opera finita.</t>
  </si>
  <si>
    <t>LISTELLO DI PLASTICA.  Listello di plastica di qualunque colore liscio o zigrinato, di spessore minimo mm 1,5 e larghezza fino a cm 2, fornito e posto in opera con adesivo speciale per coprifilo e bordatura di rivestimenti. È compreso quanto altro occorre per dare l'opera finita.</t>
  </si>
  <si>
    <t>SALDATURA DI PAVIMENTO IN VINILE OMOGENEO.  Saldatura di pavimenti in vinile omogeneo mediante fresatura meccanica dei giunti e successiva immissione a caldo di cordoncino in cloruro di polivinile. È compresa la rifilatura e quanto altro occorre per dare l'opera finita.</t>
  </si>
  <si>
    <t>COMPENSO PER LEVIGATURA PAVIMENTI IN COTTO.  Compenso per la levigatura di pavimenti in cotto.</t>
  </si>
  <si>
    <t>COMPENSO PER LA CERATURA.  Compenso per la ceratura di pavimenti in cotto.</t>
  </si>
  <si>
    <t>PULITURA E TRATTAMENTO DI PAVIMENTI DI COTTO ESISTENTI.  Pulitura e trattamento con impregnanti idrorepellenti di pavimento di cotto esistente. Sono compresi: la preventiva pulitura superficiale; il trattamento con idoneo materiale idrorepellente. È inoltre compreso quanto altro occorre per dare il lavoro finito.</t>
  </si>
  <si>
    <t>RIMOZIONE E ASPORTAZIONE DI TRATTAMENTO PREESISTENTE DA PAVIMENTI DI COTTO.  Rimozione e asportazione di trattamento preesistente da pavimenti di cotto. Sono compresi: la raschiatura a mano o con idoneo utensile in modo da non danneggiare le piastrelle; l'acido o altro idoneo diluente; la spazzolatura, asportazione e rimozione dei materiali residui; la pulizia finale. È inoltre compreso quanto altro occorre per dare il lavoro finito.</t>
  </si>
  <si>
    <t>TRATTAMENTO PROTETTIVO OPACO PER LEGNO E COTTO A BASE DI OLI VEGETALI E CERA D’API PER INTERNO ED ESTERNO.  Trattamento protettivo turapori opaco, fornito e posto in opera, per legno e cotto per interno ed esterno, composto da olio di lino cotto (senza piombo), cera d’api, terpeni d’arancio, propoli, alcool etilico, aceto di vino, essiccante a base di cobalto-manganese (minore 3%), olio essenziale di menta. Il trattamento deve lasciare una patina impermeabile, che protegge il legno da intemperie, funghi e muffe e mantenendo evidenti le venature naturali del legno e l’aspetto originale del cotto. Metodo di posa: 1) applicazione di uno strato di impregnante, idoneo per il supporto su cui viene applicato; 2) una mano di trattamento dopo 48 ore dalla posa dell’impregnante; 3) una mano, la seconda, di trattamento dopo l’essiccamento della prima e comunque non prima di 48 ore. E’ inoltre compreso quanto altro occorre per dare l’opera finita.</t>
  </si>
  <si>
    <t>TRATTAMENTO IMPREGNANTE PROTETTIVO PER LEGNO PRIVO DI SOLVENTI ASMOGENI PER INTERNO ED ESTERNO.  Trattamento impregnante protettivo, fornito e posto in opera, per legno privo di solventi asmogeni per interno ed esterno, composto da olio di lino cotto (senza piombo), alcool etilico, aceto, terpeni d’arancio, essiccante a base di cobalto-manganese (minore 5%), olio essenziale di menta, per protegge il legno da qualsiasi condizione atmosferica e dagli insetti. Metodo di posa: 1) asportazione degli eventuali trattamenti precedenti mediante azione abrasiva e pulitura, sgrassatura ed asciugatura della superficie in legno da trattare; 2)applicazione a pennello in due mani, a distanza di 48 ore l’una dall’altra. E’ compreso quanto altro occorre per dare l’opera finita.</t>
  </si>
  <si>
    <t>TRATTAMENTO IMPREGNANTE ALL’OLIO DI LINO CRUDO PER PAVIMENTI DI COTTO.  Trattamento impregnante tradizionale all’olio di lino crudo per pavimenti di cotto. Cerabile, protegge i pavimenti senza patinarne la superficie. Composto da trementina naturale, olio di lino crudo, terpeni d’arancio, essiccante a base di cobalto-manganese (minore 5%), oli essenziali. Applicare in due mani, a pennello previa asportazione degli eventuali trattamenti precedenti mediante azione abrasiva e pulitura, sgrassatura ed asciugatura della superficie in cotto da trattare. Stendere la seconda mano dopo l’essiccamento della prima, non prima di 48 ore. E’ compreso quanto altro occorre per dare l’opera finita.</t>
  </si>
  <si>
    <t>7.1</t>
  </si>
  <si>
    <t>IMPERMEABILIZZAZIONI</t>
  </si>
  <si>
    <t>SPIANATURA DI MALTA IN PREPARAZIONE DEL PIANO DI POSA.  Spianatura di malta in preparazione del piano di posa della impermeabilizzazione (camicia di calce) dello spessore di almeno cm 2, tirata con regolo per la livellazione della superficie. E' compresa l'esecuzione dell'alloggiamento incassato per le bocchette di raccordo ai pluviali. E' inoltre compreso quanto altro occorre per dare l'opera finita.</t>
  </si>
  <si>
    <t>SPALMATURA DI PRIMER BITUMINOSO.   Spalmatura di primer bituminoso in ragione di grxmq 300 circa,soluzione bituminosa a base di bitume ossidato,additivi e solventi, con le seguenti caratteristiche:
- residuo secco (m/m) a 130° C (UNI 8911):50%;
- tempo di essiccazione: 30-60 minuti;
- viscosità coppa DIN/4 a 23°C (UNI-EN – ISO2431): 20-25 secondi;
- benzene:&lt;0,1%;
- punto di infiammabilità: &gt;+21°C;
Caratteristiche da certificare .
E’ compresa la fornitura, la posa in opera e quanto altro occorre per dare l’opera finita .</t>
  </si>
  <si>
    <t>MEMBRANA IMPERMEABILIZZANTE CON INTERPOSTA LAMINA DI ALLUMINIO (BARRIERA AL VAPORE).  Membrana impermeabilizzante bitume polimero elastoplastomerica, avente funzione di barriera al vapore, a base di bitume distillato plastomeri ed elastomeri, applicata a fiamma con giunti sovrapposti di cm 10, con le seguenti caratteristiche:
- armatura: lamina di alluminio + feltro di vetro;
- spessore lamina di alluminio:60 micron;
- stabilità di forma a 120°C (EN 1110):stabile;
- flessibilità a freddo (EN 1109):
-10° C;- resistenza a trazione carico mass/rottura Long./Trasv. (EN 123111): 450/350 N/5 cm;
- allungamento a rottura Long./Trasv.(EN12311-1): 3/3%;
- resistenza a trazione delle giunzioni (EN12317-1):&gt;/=500N/5cm o rottura fuori dal giunto;
- permeabilità al vapore (EN 1931):Mu &gt; °°(barrieraassoluta);
- impermeabilità all’acqua (EN 1928):&gt;/=60kPa.
Caratteristiche da certificare.
E’ compresa la fornitura, la posa in opera e quanto altro occorre per dare l’opera finita .</t>
  </si>
  <si>
    <t>STRATO DI SCORRIMENTO CON MEMBRANA FORATA.  Membrana bitume polimero armata con feltro di vetro, forata, avente funzione di strato di scorrimento e di diffusione della pressione del vapore, con le seguenti caratteristiche:
- armatura: feltro di vetro forato;
- peso:800 g/mq ca.;
- N. fori/mq:119;
- diametro dei fori:40;
- grado di perforazione: 15%ca
Caratteristiche da certificare.
E’ compresa la fornitura, la posa in opera e quanto altro occorre per dare l’opera finita.</t>
  </si>
  <si>
    <t>MEMBRANA IMPERMEABILIZZANTE ELASTOPLASTOMERICA CON ARMATURA IN POLIESTERE.  Membrana impermeabilizzante bitume polimero elastoplastomerica armata con “tessuto non tessuto” di poliestere da filo continuo, spunbond approvata con AGREMENT dall’I.C.I.T.E., a base di bitume distillato, plastomeri ed elastomeri, applicata a fiamma con giunti sovrapposti di cm 10 con le seguenti caratteristiche :
- armatura:  “tessuto non tessuto“ di poliestere spunbond;
- spessore (UEAtc): 4mm;
- stabilità di forma a 120°C (EN1110):      stabile;
- flessibilità a freddo (EN1109):     -15°C;
- resistenza a trazione carico massimo/rotturaLong./Trasv. (EN12311-1):  900/700 N/5 cm;
- allungamento a rottura Long./Trasv.(EN 12311-1):50/50%;
- resistenza a trazione delle giunzioni (EN12317-1):   &gt;/=500  N/5cm o rottura fuori dal giunto; 
- resistenza alla lacerazione Long./Trasv. (EN 12310-1):              150/150N;
- stabilità dimensionale a caldo Long./Trasv. (EN 1107-1):           -0,50/+0,30%;
- impermeabilità all’acqua (EN 1928):    assoluta,
- resistenza all’invecchiamento termico: 6 mesi a 70°C (UEAtc);
- (flessibilità dopo invecchiamento):    -5°C.
Caratteristiche da certificare.
E’ compresa la fornitura, la posa in opera e quanto altro occorre per dare l’opera finita .</t>
  </si>
  <si>
    <t>MEMBRANA IMPERMEABILIZZANTE ELASTOPLASTOMERICA CON ARMATURA IN VELO-VETRO.  Membrana impermeabilizzante bitume polimero elastoplastomerica con armatura in feltro di vetro. Rinforzato,a base di bitume distillato, plastomeri ed elastomeri, applicata a fiamma con giunti sovrapposti di cm 10, con le seguenti caratteristiche :
- armatura:        feltro di vetro;
- stabilità di forma a 120°C (EN 1110):      stabile;
- flessibilità a freddo (EN 1109):       -10°C;
- resistenza a trazione carico massimo/rottura Long./Trasv.(EN12311-1):       300/200 N/5 cm;
- allungamento a rottura Long./Trasv.(EN12311-1):    2/2%;
- resistenza a trazione delle giunzioni (EN12317-1): &gt;/= 500 N/5 cm   o rottura fuori dal giunto;
- resistenza alla lacerazione Long./Trasv. (EN12310-1):60/80N;
- impermeabilità all’acqua (EN 1928):   &gt;/= 60kPa.
Caratteristiche da certificare.
E’ compresa la fornitura, la posa in opera e quanto altro occorre per dare l’opera finita .</t>
  </si>
  <si>
    <t>MEMBRANA IMPERMEABILIZZANTE ELASTOPLASTOMERICA CON ARMATURA IN POLIESTERE.   Membrana impermeabilizzante bitume polimero elastoplastomerica armata con “tessuto non tessuto” di poliestere da filo continuo, a base di bitume distillato, plastomeri ed elastomeri, applicata a fiamma con giunti sovrapposti di cm 10, con le seguenti caratteristiche :
- armatura:   “tessuto non tessuto” di poliestere spunbond;
- stabilità di forma a 120°C (EN1110):     stabile;
- flessibilità a freddo (EN1109):    -10 °C;
- resistenza a trazione carico massimo/rottura   Long./Trasv.(EN12311-1): 800/500 N/5 cm;
- allungamento a rottura Long./Trasv.(EN12311-1):    40/40%;
- resistenza a trazione delle giunzioni (EN12317-1):  &gt;/= 500 N/5 cm o rottura fuori dal giunto;
- resistenza alla lacerazione Long./Trasv.(EN 12310-1):120/120 N;
-.stabilità dimensionale a caldo Long./Trasv.(EN 1107-1):   -0,50/+0,20%;
- impermeabilità all’acqua (EN1928):      &gt;/=60kPa.
Caratteristiche da certificare 
E’ compresa la fornitura, la posa in opera e quanto altro occorre per dare l’opera finita.</t>
  </si>
  <si>
    <t>MEMBRANA IMPERMEABILIZZANTE ELASTOMERICA CON ARMATURA IN POLIESTERE.  Membrana impermeabilizzante bitume polimero elastomerica armata con “tessuto non tessuto” di poliestere da filo continuo, approvata con AGREMENT dall’I.C.I.T.E. a base di bitume distillato e gomma termoplastica costituita da un copolimero a blocchi stirolo butadiene radiale (SBS), applicata a fiamma con giunti sovrapposti di cm 10, con le seguenti caratteristiche:
- armatura:  “tessuto non tessuto” di poliestere spunbond;
- spessore(UEAtc):    4+/-0,2 mm;
- stabilità di forma a 100°C(EN 1110):   stabile;
- flessibilità a freddo(EN 1109):    -25°C;
- resistenza a trazione carico massimo/rottura  Long./Trasv.(EN12311-1):         900/700 N5 cm;
- allungamento a rottura Long./Trasv. (EN 12311-1):   50/50%;
- resistenza a trazione delle giunzioni (EN 12317-1):  &gt;/=500 N/5 cm  o rottura fuori dal giunto;
- resistenza alla lacerazione Long.Trasv. (EN 12310-1):   200/200 N;
- stabilità dimensionale a caldo Long./trasv. (EN 1107-1):  -0,50/+0,30%;
- impermeabilità all’acqua (EN 1928):    assoluta;
- resistenza all’invecchiamento termico:   6 mesi a 70°C (UEAtc);
- (flessibilità dopo invecchiamento):  -10°C.
Caratteristiche da certificare.
E’ compresa la fornitura, la posa in opera e quanto altro occorre per dare l’opera finita.</t>
  </si>
  <si>
    <t>MEMBRANA IMPERMEABILIZZANTE ELASTOPLASTOMERICA CON ARMATURA IN POLIESTERE E ADDITIVO ANTIRADICE.   Membrana impermeabilizzante bitume polimero elastoplastomerica armata con “tessuto non tessuto “di poliestere da filo continuo,a base di bitume distillato, plastomeri ed elastomeri e speciale additivo antiradice miscelato nella massa impermeabilizzante, che conferisce alla membrana ottima resistenza alle radici anche sulle sovrapposizioni, applicata a fiamma con giunti sovrapposti di cm 10, con le seguenti caratteristiche :
- armatura:  “tessuto non tessuto” di poliestere spunbond;
- stabilità di forma a120°C (EN 1110):  stabile;
- flessibilità a freddo (EN 1109):    - 10°C;
- resistenza a trazione carico massimo/rottura  Long./Trasv.(EN12311-1):       800/500 N/5cm;
- allungamento a rottura Long./Trasv.(EN 12311-1):  40/40%;
- resistenza a trazione delle giunzioni (EN 12317-1): &gt;/=500N/5 cm  o rottura fuori dal giunto;
- stabilità dimensionale a caldo Long./Trasv.(EN 1107-1): - 0,50 / + 0,30%;
- impermeabilità all’acqua (EN 1928):       &gt;/=60 kPa;
- resistenza alle radici (UNI 8202 – DIN 4102):supera la prova;
Caratteristiche da certificare.
E’ compresa la fornitura, la posa in opera e quanto altro occorre per dare l’opera finita.
Spessore mm 4</t>
  </si>
  <si>
    <t>MEMBRANA IMPERMEABILIZZANTE AUTOPROTETTA CON LAMINA DI RAME.   Membrana impermeabilizzante a base di bitume ossidato modificato con elevato punto di fusione (oltre 100°C), armata con tessuto di vetro imputrescibile del peso di Kg x mq 4 (UNI 8202/P7) e di spessore di mm 3 autoprotetta con lamina di rame da 5/100 di mm a dilatazione autocompensante con superficie goffrata. E' compresa la fornitura, la posa in opera e quanto altro occorre per dare l'opera finita.</t>
  </si>
  <si>
    <t>MEMBRANA IMPERMEABILIZZANTE AUTOPROTETTA CON LAMINA DI ALLUMINIO  Membrana impermeabilizzante a base di bitume ossidato modificato con elevato punto di fusione (oltre 100°C), armata con tessuto di vetro imputrescibile del peso di Kg x mq 4 (UNI 8202/P7) autoprotetta con lamina di alluminio da 8/100 di mm a dilatazione autocompensante con superficie goffrata. E' compresa la fornitura, la posa in opera e quanto altro occorre per dare l'opera finita.</t>
  </si>
  <si>
    <t>CARTONFELTRO BITUMATO CILINDRATO.  Cartonfeltro bitumato cilindrato, applicato a secco, con giunti sovrapposti di cm 10, quale strato di scorrimento tra la impermeabilizzazione e la successiva pavimentazione. E' compresa la fornitura, la posa in opera e quanto altro occorre per dare l'opera finita.</t>
  </si>
  <si>
    <t xml:space="preserve">REALIZZAZIONE DI MANTO IMPERMEABILE PER TETTO PIANO PEDONABILE. IPOTESI TIPO 1. DOPPIO STRATO.  Esecuzione di tetto piano pedonabile predisposto alla successiva pavimentazione, mediante la posa dei seguenti materiali:
1) Spalmatura di primer bituminoso (7.1.20) in ragione di grxmq 300 circa,soluzione bituminosa a base di bitume ossidato,additivi e solventi, con le seguenti caratteristiche: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12310-1):150/150N;
- stabilità dimensionale a caldo Long./Trasv.(EN 1107-1): - 0,50/+0,30%;
- impermeabilità all’acqua (EN 1928):    assoluta;
- resistenza all’invecchiamento termico:      6 mesi a 70°C (UEAtc);
- (flessibilità dopo invecchiamento):    -5°C.
3) Membrana impermeabilizzante (7.1.60.2 spessore mm 4) bitume polimero elastoplastomerica con armatura in feltro di vetro. Rinforzato, a base di bitume distillato, plastomeri ed elastomeri, applicata a fiamma con giunti sovrapposti di cm 10, con le seguenti caratteristiche:
- armatura:                   feltro di vetro;
- stabilità di forma a 120°C (EN 1110):            stabile;
- flessibilità a freddo (EN 1109):    -10°C;
- resistenza a trazione carico massimo/rottura Long./Trasv.(EN12311-1):      300/200 N/5 cm;
- allungamento a rottura Long./Trasv.(EN12311-1):    2/2%;
- resistenza a trazione delle giunzioni (EN12317-1):                            &gt;/= 500 N/5 cm  o rottura fuori dal giunto;
- resistenza alla lacerazione Long./Trasv. (EN12310-1): 60/80N;
- impermeabilità all’acqua (EN 1928):   &gt;/= 60kPa.- spessore (UEAtc):   4mm.
4) Cartonfeltro bitumato cilindrato(7.1.120.2 del peso di kg x mq 0,500), applicato a secco, con giunti sovrapposti di cm 10, quale strato di scorrimento tra la impermeabilizzazione e la successiva pavimentazione.
Caratteristiche da certificare.
E’ compresa la fornitura, la posa in opera e quanto altro occorre per dare l’opera finita. </t>
  </si>
  <si>
    <t xml:space="preserve">REALIZZAZIONE DI MANTO IMPERMEABILE PER TETTO PIANO PEDONABILE. IPOTESI TIPO 2. MONOSTRATO.  Esecuzione di tetto piano pedonabile predisposto alla successiva pavimentazione, mediante la posa dei seguenti materiali:
1) Spalmatura di primer bituminoso (7.1.20) in ragione di grxmq 300 circa,soluzione bituminosa a base di bitume ossidato,additivi e solventi, con le seguenti caratteristiche :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dall’I.C.I.T.E.,a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- 0,50/ +0,30%;
- impermeabilità all’acqua (EN 1928):assoluta;
- resistenza all’invecchiamento termico:       6 mesi a 70°C  (UEAtc);
- (flessibilità dopo invecchiamento):    -5°C.
3) Cartonfeltro bitumato cilindrato(7.1.120.2 del peso di kg x mq 0,500), applicato a secco, con giunti sovrapposti di cm 10, quale strato di scorrimento tra la impermeabilizzazione e la successiva pavimentazione.
Caratteristiche da certificare.
E' compresa la fornitura, la posa in opera e quanto altro occorre per dare l'opera finita.
</t>
  </si>
  <si>
    <t>REALIZZAZIONE DI MANTO IMPERMEABILE PER TETTO PIANO PEDONABILE. IPOTESI TIPO 3. DOPPIO STRATO.  Esecuzione di tetto piano pedonabile predisposto alla successiva pavimentazione, mediante la posa dei seguenti materiali:
1) Spalmatura di primer bituminoso (7.1.20) in ragione di grxmq 300 circa, soluzione bituminosa a base di bitume ossidato, additivi e solventi, con le seguenti caratteristiche:
- residuo secco (m/m) a 130° C (UNI 8911):  50%;
- tempo di essiccazione:      30-60minuti;
- viscosità coppa DIN/4 a 23°C (UNI-EN – ISO2431):                                                                        20-25 secondi;
- benzene:     &lt;0,1%;
- punto di infiammabilità:     &gt;+21°C.
2) e 3) Membrana impermeabilizzante (7.1.50.1 spessore mm 
4)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 (UEAtc);
- (flessibilità dopo invecchiamento): -5°C.
4) Cartonfeltro bitumato cilindrato(7.1.120.2 del peso di kg x mq 0,500), applicato a secco, con giunti sovrapposti di cm 10, quale strato di scorrimento tra la impermeabilizzazione e la successiva pavimentazione.
Caratteristiche da certificare.
E' compresa la fornitura, la posa in opera e quanto altro occorre per dare l'opera finita.</t>
  </si>
  <si>
    <t>REALIZZAZIONE DI MANTO IMPERMEABILE PER TETTO PIANO PEDONABILE. IPOTESI TIPO 4. CON ISOLANTE TERMICO  Esecuzione di tetto piano pedonabile predisposto alla successiva pavimentazione, mediante la posa dei seguenti materiali:
1) Spalmatura di primer bituminoso (7.1.20) in ragione di grxmq 300 circa,soluzione bituminosa a base di bitume ossidato,additivi e solventi, con le seguenti caratteristiche :
- residuo secco (m/m) a 130° C (UNI 8911):   50%;
- tempo di essiccazione:      30-60minuti;
- viscosità coppa DIN/4 a 23°C (UNI-EN – ISO2431):  20-25 secondi;
- benzene:      &lt;0,1%;
- punto di infiammabilità:     &gt;+21°C.
2) Membrana impermeabilizzante (7.1.30.2 spessore mm 3, supporto in alluminio e feltro di vetro) bitume polimero elastoplastomerica, avente funzione di barriera al vapore, a base di bitume distillato plastomeri ed elastomeri, applicata a fiamma con giunti sovrapposti di cm 10, con le seguenti caratteristiche:
- armatura:    lamina di alluminio + feltro di vetro;
- spessore lamina di alluminio:      60 micron;
- stabilità di forma a 120°C (EN 1110):      stabile;
- flessibilità a freddo (EN 1109):    -10° C;
- resistenza a trazione carico mass/rottura Long./Trasv. (EN 123111):    450/350 N/5 cm;
- allungamento a rottura Long./Trasv.(EN12311-1):  3/3%;
- resistenza a trazione delle giunzioni (EN12317-1): &gt;/=500 N/5cm o rottura fuori dal giunto;
- permeabilità al vapore (EN 1931): Mu &gt; °° (barriera assoluta);
- impermeabilità all’acqua (EN 1928):   &gt;/=60kPa.
3) Isolante termico di dimensioni e caratteristiche secondo le indicazioni progettuali, da compensarsi a parte.
4) Membrana impermeabilizzante (7.1.60.2 spessore mm 4) bitume polimero elastoplastomerica con armatura in feltro di vetro. Rinforzato, a base di bitume distillato, plastomeri ed elastomeri, applicata a fiamma con giunti sovrapposti di cm 10, con le seguenti caratteristiche :
- armatura:     feltro di vetro;
- stabilità di forma a 120°C (EN 1110):   stabile;
- flessibilità a freddo (EN 1109):    -10°C;
- resistenza a trazione carico massimo/rottura Long./Trasv.(EN12311-1):      300/200 N/5 cm;
- allungamento a rottura Long./Trasv.(EN12311-1):  2/2%;
- resistenza a trazione delle giunzioni (EN12317-1): &gt;/= 500 N/5 cm o rottura fuori dal giunto;
- resistenza alla lacerazione Long./Trasv. (EN12310-1): 60/80N;- impermeabilità all’acqua (EN 1928):   &gt;/= 60kPa.
- spessore (UEAtc):   4mm.
5) Membrana impermeabilizzante (7.1.50.1 spessore mm 4)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 (UEAtc)- (flessibilità dopo invecchiamento):    -5°C.
6) Cartonfeltro bitumato cilindrato(7.1.120.2 del peso di kg x mq 0,500), applicato a secco, con giunti sovrapposti di cm 10, quale strato di scorrimento tra la impermeabilizzazione e la successiva pavimentazione.
Caratteristiche da certificare.
E' compresa la fornitura, la posa in opera e quanto altro occorre per dare l'opera finita.</t>
  </si>
  <si>
    <t>REALIZZAZIONE DI MANTO IMPERMEABILE PER TETTO PIANO NON PEDONABILE. IPOTESI TIPO 1. DOPPIO STRATO ARDESIATO.  Realizzazione di manto impermeabile per tetto piano non pedonabile autoprotetto mediante la posa dei seguenti materiali:1) Spalmatura di primer bituminoso (7.1.20) in ragione di grxmq 300 circa,soluzione bituminosa a base di bitume ossidato,additivi e solventi, con le seguenti caratteristiche :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dall’I.C.I.T.E.,a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 (UEAtc);
- (flessibilità dopo invecchiamento):    -5°C.
3) Membrana impermeabilizzante (7.1.60.3 con autoprotezione minerale in ardesia del peso di kg x mq 4,5) bitume polimero elastoplastomerica con armatura in feltro di vetro. Rinforzato,a base di bitume distillato, plastomeri ed elastomeri, applicata a fiamma con giunti sovrapposti di cm 10, con le seguenti caratteristiche:
- armatura:        feltro di vetro;
- stabilità di forma a 120°C (EN 1110):  stabile;
- flessibilità a freddo (EN 1109):     -10°C;
- resistenza a trazione carico massimo/rottura Long./Trasv.(EN12311-1):      300/200 N/5 cm;
- allungamento a rottura Long./Trasv.(EN12311-1 ):  2/2%;
- resistenza a trazione delle giunzioni (EN12317-1): &gt;/= 500 N/5 cm o rottura fuori dal giunto;
- resistenza alla lacerazione Long./Trasv. (EN12310-1): 60/80N;
- impermeabilità all’acqua (EN 1928):   &gt;/= 60kPa.
Caratteristiche da certificare. 
E' compresa la fornitura, la posa in opera e quanto altro occorre per dare l'opera finita.</t>
  </si>
  <si>
    <t>REALIZZAZIONE DI MANTO IMPERMEABILE PER TETTO PIANO NON PEDONABILE. IPOTESI TIPO 2. DOPPIO STRATO ARDESIATO.  Realizzazione di manto impermeabile per tetto piano non pedonabile autoprotetto mediante la posa dei seguenti materiali: 1) Spalmatura di primer bituminoso (7.1.20) in ragione di grxmq 300 circa,soluzione bituminosa a base di bitume ossidato, additivi e solventi, con le seguenti caratteristiche :
- residuo secco (m/m) a 130° C (UNI 8911):  50%;
- tempo di essiccazione:      30-60minuti;
- viscosità coppa DIN/4 a 23°C (UNI-EN – ISO2431):    20-25 secondi;
- benzene:    &lt;0,1%;- punto di infiammabilità:     &gt;+21°C.
2) Membrana impermeabilizzante (7.1.50.1 spessore mm 4)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 (UEAtc)
- (flessibilità dopo invecchiamento):    -5°C.
3) Membrana impermeabilizzante (7.1.50.2 con autoprotezione minerale spessore mm 4 più l’ardesia) bitume polimero elastoplastomerica armata con “tessuto non tessuto” di poliestere da filo continuo, spunbond approvata con AGREMENT dall’I.C.I.T.E.,a base di bitume distillato, plastomeri ed elastomeri, applicata a fiamma con giunti sovrapposti di cm 10, con le seguenti caratteristiche:- armatura:   “tessuto non tessuto“ di poliestere spunbond;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70°C(UEAtc);
- (flessibilità dopo invecchiamento):       -5°C.
Caratteristiche da certificare.
E' compresa la fornitura, la posa in opera e quanto altro occorre per dare l'opera finita.</t>
  </si>
  <si>
    <t>REALIZZAZIONE DI MANTO IMPERMEABILE PER TETTO PIANO NON PEDONABILE. IPOTESI TIPO 3. MONOSTRATO ARDESIATO.  Realizzazione di manto impermeabile per tetto piano non pedonabile autoprotetto mediante la posa dei seguenti materiali: 1) Spalmatura di primer bituminoso (7.1.20) in ragione di grxmq 300 circa,soluzione bituminosa a base di bitume ossidato,additivi e solventi, con le seguenti caratteristiche :- residuo secco (m/m) a 130° C (UNI 8911):  50%;
- tempo di essiccazione:30-60minuti;
- viscosità coppa DIN/4 a 23°C (UNI-EN – ISO2431):  20-25 secondi;
- benzene:    &lt;0,1%;- punto di infiammabilità:     &gt;+21°C.
2) Membrana impermeabilizzante (7.1.50.2 con autoprotezione minerale spessore mm 4 più l’ardesia)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 / +0,30%;
- impermeabilità all’acqua (EN 1928):    assoluta;
- resistenza all’invecchiamento termico:    6 mesi a 70°C (UEAtc);
- (flessibilità dopo invecchiamento):    -5°C.
Caratteristiche da certificare. 
E' compresa la fornitura, la posa in opera e quanto altro occorre per dare l'opera finita.</t>
  </si>
  <si>
    <t>REALIZZAZIONE DI MANTO IMPERMEABILE PER TETTO PIANO NON PEDONABILE CON ISOLANTE TERMICO. IPOTESI TIPO 4. DOPPIO STRATO ARDESIATO.  Esecuzione di tetto piano pedonabile predisposto alla successiva pavimentazione, mediante la posa dei seguenti materiali:
1) Spalmatura di primer bituminoso (7.1.20) in ragione di grxmq 300 circa,soluzione bituminosa a base di bitume ossidato,additivi e solventi, con le seguenti caratteristiche :
- residuo secco (m/m) a 130° C (UNI 8911):   50%;
- tempo di essiccazione:     30-60minuti;
- viscosità coppa DIN/4 a 23°C (UNI-EN – ISO2431):  20-25 secondi;
- benzene:           &lt;0,1%;
- punto di infiammabilità:            &gt;+21°C.
2) Membrana impermeabilizzante (7.1.30.2 spessore mm 3, supporto in alluminio e feltro di vetro)) bitume polimero elastoplastomerica, avente funzione di barriera al vapore, a base di bitume distillato plastomeri ed elastomeri, applicata a fiamma con giunti sovrapposti di cm 10, con le seguenti caratteristiche:
- armatura: lamina di alluminio + feltro di vetro;
- spessore lamina di alluminio:  60 micron;
- stabilità di forma a 120°C (EN 1110):     stabile;
- flessibilità a freddo (EN 1109):     -10° C;
- resistenza a trazione carico mass/rottura Long./Trasv. (EN 123111): 450/350 N/5 cm;
- allungamento a rottura Long./Trasv.(EN12311-1):   3/3%;
- resistenza a trazione delle giunzioni (EN12317-1): &gt;/=500N/5cmo rottura fuori dal giunto;
- permeabilità al vapore (EN 1931): Mu &gt; °° (barriera assoluta);
- impermeabilità all’acqua (EN 1928):   &gt;/=60kPa.
3) Isolante termico di dimensioni e caratteristiche secondo le indicazioni progettuali, da compensarsi a parte.
4) Membrana impermeabilizzante (7.1.60.2 spessore mm 4) bitume polimero elastoplastomerica con armatura in feltro di vetro. Rinforzato,a base di bitume distillato, plastomeri ed elastomeri, applicata a fiamma con giunti sovrapposti di cm 10, con le seguenti caratteristiche :
- armatura:       feltro di vetro;
- stabilità di forma a 120°C (EN 1110):       stabile;
- flessibilità a freddo (EN 1109):      -10°C;
- resistenza a trazione carico massimo/rottura Long./Trasv.(EN12311-1):     300/200 N/5 cm;
- allungamento a rottura Long./Trasv.(EN12311-1):   2/2%;
- resistenza a trazione delle giunzioni (EN12317-1):   &gt;/= 500 N/5 cm o rottura fuori dal giunto;
- resistenza alla lacerazione Long./Trasv. (EN12310-1):  60/80N;
- impermeabilità all’acqua (EN 1928):  &gt;/= 60kPa.
- spessore (UEAtc):     4mm.
5) Membrana impermeabilizzante (7.1.50.2 con autoprotezione minerale spessore mm 4 più l’ardesia)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resistenza all’invecchiamento termico: 6 mesi a 70°C (UEAtc);
- (flessibilità dopo invecchiamento):   -5°C.
Caratteristiche da certificare.
E' compresa la fornitura, la posa in opera e quanto altro occorre per dare l'opera finita.
Sono esclusi i pannelli per l’isolamento.</t>
  </si>
  <si>
    <t>REALIZZAZIONE DI MANTO IMPERMEABILE PER OPERE CONTRO TERRA. TIPO 1. MONOSTRATO ANTIRADICE.  Esecuzione di manto impermeabile per opere contro terra mediante la posa dei seguenti materiali: 
1) Spalmatura di primer bituminoso (7.1.20) in ragione di grxmq 300 circa,soluzione bituminosa a base di bitume ossidato,additivi e solventi, con le seguenti caratteristiche :- residuo secco (m/m) a 130° C (UNI 8911):  50%;
- tempo di essiccazione:30-60minuti;
- viscosità coppa DIN/4 a 23°C (UNI-EN – ISO2431): 20-25 secondi;- benzene:&lt;0,1%;
- punto di infiammabilità:    &gt;+21°C.
2) Membrana impermeabilizzante (7.1.90 spessore mm 4).bitume polimero elastoplastomerica armata con “tessuto non tessuto “di poliestere da filo continuo,a base di bitume distillato, plastomeri ed elastomeri e speciale additivo antiradice miscelato nella massa impermeabilizzante, che conferisce alla membrana ottima resistenza alle radici anche sulle sovrapposizioni, applicata a fiamma con giunti sovrapposti di cm 10, con le seguenti caratteristiche :
- armatura: “tessuto non tessuto” di poliestere spunbond;
- stabilità di forma a120°C (EN 1110):     stabile;
- flessibilità a freddo (EN 1109):- 10°C;
- resistenza a trazione carico massimo/rottura  Long./Trasv.(EN12311-1): 800/500 N/5cm;
- allungamento a rottura Long./Trasv.(EN 12311-1): 40/40%;
- resistenza a trazione delle giunzioni (EN 12317-1): &gt;/=500 N/5 cm o rottura fuori dal giunto;
- stabilità dimensionale a caldo Long./Trasv.(EN 1107-1): - 0,50/+0,30%;
- impermeabilità all’acqua (EN 1928): &gt;/=60 kPa;
- resistenza alle radici (UNI 8202 – DIN 4102): supera la prova;
Caratteristiche da certificare.
E' compresa la fornitura, la posa in opera e quanto altro occorre per dare l'opera finita.</t>
  </si>
  <si>
    <t>REALIZZAZIONE DI MANTO IMPERMEABILE PER OPERE CONTRO TERRA. TIPO 2. MONOSTRATO.  Esecuzione di manto impermeabile per opere contro terra mediante la posa dei seguenti materiali: Realizzazione di manto impermeabile per tetto piano non pedonabile autoprotetto mediante la posa dei seguenti materiali:
1) Spalmatura di primer bituminoso (7.1.20) in ragione di grxmq 300 circa, soluzione bituminosa a base di bitume ossidato,additivi e solventi, con le seguenti caratteristiche: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 allungamento a rottura Long./Trasv.(EN 12311-1):   50/50%;
- resistenza a trazione delle giunzioni (EN 12317-1): &gt;/=500 N/5 cm o rottura fuori dal giunto;
- resistenza alla lacerazione Long./Trasv. (EN 12310-1): 150/150N;
- stabilità dimensionale a caldo Long./Trasv.(EN 1107-1): - 0,50/+0,30%;
- impermeabilità all’acqua (EN 1928):    assoluta;
- resistenza all’invecchiamento termico: 6 mesi a 70°C (UEAtc);
- (flessibilità dopo invecchiamento):    -5°C.
Caratteristiche da certificare.
E' compresa la fornitura, la posa in opera e quanto altro occorre per dare l'opera finita.</t>
  </si>
  <si>
    <t>REALIZZAZIONE DI MANTO IMPERMEABILE PER OPERE CONTRO TERRA IN PRESENZA DI FALDA FREATICA. DOPPIO STRATO.  Esecuzione di manto impermeabile per opere contro terra in presenza di falda freatica mediante la posa in opera dei seguenti materiali: 
1) Spalmatura di primer bituminoso (7.1.20) in ragione di grxmq 300 circa,soluzione bituminosa a base di bitume ossidato,additivi e solventi, con le seguenti caratteristiche: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dall’I.C.I.T.E.,a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 / +0,30%;
- impermeabilità all’acqua (EN 1928):    assoluta;
- resistenza all’invecchiamento termico:    6 mesi a  70°C (UEAtc);
- (flessibilità dopo invecchiamento):    -5°C.3)
Membrana impermeabilizzante (7.1.50.1 spessore mm 4)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- 0,50 / + 0,30%;
- impermeabilità all’acqua (EN 1928):    assoluta
- resistenza all’invecchiamento termico:    6 mesi a 70°C (UEAtc);
- (flessibilità dopo invecchiamento):    -5°C.
Caratteristiche da certificare.
E' compresa la fornitura, la posa in opera e quanto altro occorre per dare l'opera finita.</t>
  </si>
  <si>
    <t>REALIZZAZIONE DI MANTO IMPERMEABILE CON BENTONITE PER OPERE CONTRO TERRA IN PRESENZA DI FALDA FREATICA O DI UMIDITÀ DI RISALITA O DA CONTATTO.   Esecuzione di manto impermeabile in sottofondazione per opere contro terra in presenza di falda freatica ò di umidità di risalita ò da contatto mediante la fornitura e posa in opera di telo o pannello impermeabilizzante costituito da cartone ondulato riempito uniformemente di bentonite (spessore mm 4,5/5 – kg/mq 8 circa) risvoltato ove occorra per almeno cm 50 in altezza, da porre contro terra.
Sono compresi: la fornitura e posa in opera dei pannelli a giunti sfalsati; i risvolti; i tagli dei pannelli e gli sfridi; le sovrapposizioni per almeno cm 20; la pulizia a lavoro finito; il carico, il trasporto e lo scarico del materiale di risulta. 
E’ inoltre compreso quanto altro occorre per dare il lavoro finito.
Sono esclusi: il cls magro  in sottofondazione; la realizzazione del vespaio o intercapedine ventilata in sottofondazione. Al fine di evitare pressioni sul sovrastante pavimento, esercitate dalla falda e dalla dilatazione della bentonite, tale lavorazione deve comunque essere realizzata e pagata a parte.</t>
  </si>
  <si>
    <t>REALIZZAZIONE DI MANTO IMPERMEABILE SU SOLAI PER PARCHEGGIO. DOPPIO STRATO.  Esecuzione di manto impermeabile su solai per parcheggio, mediante la posa dei seguenti materiali: 
1) Spalmatura di primer bituminoso (7.1.20) in ragione di grxmq 300 circa,soluzione bituminosa a base di bitume ossidato,additivi e solventi, con le seguenti caratteristiche :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 (UEAtc);
- (flessibilità dopo invecchiamento):    -5°C.
3) Membrana impermeabilizzante (7.1.50.1 spessore mm 4)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- 0,50 /+ 0,30%;
- impermeabilità all’acqua (EN 1928):    assoluta
- resistenza all’invecchiamento termico:    6 mesi a 70°C (UEAtc);
- (flessibilità dopo invecchiamento):    -5°C.
4) Cartonfeltro bitumato cilindrato (7.1.120.4 del peso di kg x mq 1,0), applicato a secco, con giunti sovrapposti di cm 10, quale strato di scorrimento tra la impermeabilizzazione e la successiva pavimentazione.
Caratteristiche da certificare.
E' compresa la fornitura, la posa in opera e quanto altro occorre per dare l'opera finita.</t>
  </si>
  <si>
    <t>REALIZZAZIONE DI MANTO IMPERMEABILE PER GIARDINI PENSILI.   Esecuzione di manto impermeabile per giardini pensili, mediante la posa dei seguenti materiali: 
1) Spalmatura di primer bituminoso (7.1.20) in ragione di grxmq 300 circa,soluzione bituminosa a base di bitume ossidato,additivi e solventi, con le seguenti caratteristiche :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dall’I.C.I.T.E.,a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Long./Trasv.(EN12311-1):900/700 N/5 cm;
- allungamento a rottura Long./Trasv.(EN 12311-1):50/50%;
- resistenza a trazione delle giunzioni (EN 12317-1): &gt;/=500 N/5 cm o rottura fuori dal giunto;
- resistenza alla lacerazione Long./Trasv. (EN 12310-1):150/150N;
- stabilità dimensionale a caldo Long./Trasv.(EN 1107-1):  -0,50/+0,30%;
- impermeabilità all’acqua (EN 1928):    assoluta
- resistenza all’invecchiamento termico:    6 mesi a  70°C (UEAtc);
- (flessibilità dopo invecchiamento):    -5°C.
3) Membrana impermeabilizzante (7.1.90 spessore mm 4) bitume polimero elastoplastomerica armata con “tessuto non tessuto “di poliestere da filo continuo, a base di bitume distillato, plastomeri ed elastomeri e speciale additivo antiradice miscelato nella massa impermeabilizzante, che conferisce alla membrana ottima resistenza alle radici anche sulle sovrapposizioni, applicata a fiamma con giunti sovrapposti di cm 10, con le seguenti caratteristiche :
- armatura: “tessuto non tessuto” di poliestere spunbond;
- stabilità di forma a120°C (EN 1110):       stabile;
- flessibilità a freddo (EN 1109):      - 10°C;
- resistenza a trazione carico massimo/rottura  Long./Trasv.(EN12311-1): 800/500 N/5cm;
- allungamento a rottura Long./Trasv.(EN 12311-1): 40/40%;
- resistenza a trazione delle giunzioni (EN 12317-1): &gt;/=500 N/5 cm     o rottura fuori dal giunto;
- stabilità dimensionale a caldo Long./Trasv.(EN 1107-1): -0,50/ + 0,30%;
- impermeabilità all’acqua (EN 1928):      &gt;/=60 kPa;
- resistenza alle radici (UNI 8202 – DIN 4102): supera la prova;
4) Manto di scorrimento (7.1.380.2 feltro da g x mq 200) con feltro di poliestere posato a secco, con cm 10 di sovrapposizione, compreso ogni onere per dare l'opera finita.
Caratteristiche da certificare.
E’ compresa la fornitura, la posa in opera e quanto altro occorre per dare l’opera finita.</t>
  </si>
  <si>
    <t>REALIZZAZIONE DI MANTO IMPERMEABILE PER GIUNTI STRUTTURALI.  Esecuzione di manto impermeabile per giunti strutturali, mediante la posa dei seguenti materiali: 
1) Spalmatura di primer bituminoso (7.1.20) in ragio base di bitume ossidato,additivi e solventi, con le seguenti caratteristiche:
- residuo secco (m/m) a 130° C (UNI 8911):  50%;
- tempo di essiccazione: 30-60minuti;
- viscosità coppa DIN/4 a 23°C (UNI-EN – ISO2431): 20-25 secondi;
- benzene: &lt;0,1%;
- punto di infiammabilità: &gt;+21°C.
2) Membrana impermeabilizzante (7.1.80.1 spessore mm4) bitume polimero elastomerica armata con “tessuto non tessuto” di poliestere da filo continuo, approvata con AGREMENT dall’I.C.I.T.E. a base di bitume distillato e gomma termoplastica costituita da un copolimero a blocchi stirolo butadiene radiale (SBS), applicata a fiamma con giunti sovrapposti di cm 10, con le seguenti caratteristiche:
- armatura: “tessuto non tessuto” di poliestere spunbond;
- spessore(UEAtc): 4+/-0,2 mm;
- stabilità di forma a 100°C(EN 1110):stabile;
- flessibilità a freddo(EN 1109):-25°C;
- resistenza a trazione carico massimo/rottura  Long./Trasv.(EN12311-1):900/700 N5 cm;
- allungamento a rottura Long./Trasv. (EN 12311-1): 50/50%;
- resistenza a trazione delle giunzioni (EN 12317-1):   &gt;/=500 N/5 cm o rottura fuori dal giunto;
- resistenza alla lacerazione Long.Trasv. (EN 12310-1):  200/200 N;
- stabilità dimensionale a caldo Long./trasv. (EN 1107-1): -0,50/+0,30%;
- impermeabilità all’acqua (EN 1928): assoluta;
- resistenza all’invecchiamento termico: 6 mesi a 70°C (UEAtc);
- (flessibilità dopo invecchiamento): -10°C.
3) Membrana impermeabilizzante (7.1.80.1 spessore mm4) bitume polimero elastomerica armata con “tessuto non tessuto” di poliestere da filo continuo, approvata con AGREMENT dall’I.C.I.T.E. a base di bitume distillato e gomma termoplastica costituita da un copolimero a blocchi stirolo butadiene radiale (SBS), applicata a fiamma con giunti sovrapposti di cm 10, con le seguenti caratteristiche:
- armatura:“tessuto non tessuto” di poliestere spunbond;
- spessore(UEAtc):    4+/-0,2 mm;
- stabilità di forma a 100°C(EN 1110):   stabile;
- flessibilità a freddo(EN 1109):     -25°C;
- resistenza a trazione carico massimo/rottura  Long./Trasv.(EN12311-1):    900/700 N5 cm;
- allungamento a rottura Long./Trasv. (EN 12311-1): 50/50%;
- resistenza a trazione delle giunzioni (EN 12317-1): &gt;/=500 N/5 cm o rottura fuori dal giunto;
- resistenza alla lacerazione Long.Trasv. (EN 12310-1): 200/200 N;
- stabilità dimensionale a caldo Long./trasv. (EN 1107-1): -0,50/+0,30%;
- impermeabilità all’acqua (EN 1928): assoluta;
- resistenza all’invecchiamento termico: 6 mesi a 70°C (UEAtc);
- (flessibilità dopo invecchiamento): -10°C.
Caratteristiche da certificare.
E’ compresa la fornitura, la posa in opera e quanto altro occorre per dare l’opera finita.</t>
  </si>
  <si>
    <t>BARRIERA AL VAPORE O DI PROTEZIONE IN POLIETILENE DA MM 0,2.  Barriera al vapore o di protezione costituita da fogli di polietilene dello spessore di mm. 0,2, fornita e posta in opera. I fogli sono ricavati da granulo vergine, colore neutro o colore bianco, peso specifico Kg/dmc 0,95 posati a secco nei seguenti due modi:
MODO 1 - con cm. 20 di sovrapposizione e risvoltati sulle parti verticali per cm. 10;
oppure MODO 2 - con cm 5 di sovrapposizione, sigillati con nastro di giunzione monoadesivo largo cm 8, risvoltati sulle parti verticali per cm 10. Con collegamento a tutti i corpi fuoriuscenti sempre con nastro di giunzione. 
Da usare anche per pareti verticali.
E' compresa la fornitura, la posa in opera e quanto altro occorre per dare l'opera finita.</t>
  </si>
  <si>
    <t>BARRIERA AL VAPORE IN POLIETILENE DA MM 0,4.  Barriera al vapore costituita da fogli di polietilene dello spessore di mm. 0,4, fornita e posta in opera. I fogli sono ricavati da granulo vergine, colore neutro o colore bianco, peso specifico Kg/dmc 0,95, posati a secco nei seguenti due modi:
MODO 1 - con cm 20 di sovrapposizione e risvoltati sulle parti verticali per cm 10;
oppure 
MODO 2 - con cm 5 di sovrapposizione, sigillati con nastro di giunzione mono adesivo largo cm 8, risvoltati sulle parti verticali per cm 10. Con collegamento a tutti i corpi fuoriuscenti sempre con nastro di giunzione. 
Da usare anche per pareti verticali. 
E' compresa la fornitura, la posa in opera e quanto altro occorre per dare l'opera finita.</t>
  </si>
  <si>
    <t>STRATO DI SEPARAZIONE IN FELTRO SINTETICO CON BARRIERE AL VAPORE IN PVC.  Strato di separazione a base di PVC semirigido (mm 0,5) posato a secco, accoppiato con un feltro sintetico a filo continuo di alta resistenza, con bordi accostati e giuntati con nastro adesivo e risvoltato in verticale su tutti i raccordi per lo spessore della pavimentazione, avente le seguenti caratteristiche:
- peso : 0,92 Kg/mq - DIN 53352; 
- resistenza allo strappo: maggiore di 500 N/5 cm - DIN 53354; 
- allungamento allo strappo: maggiore di 50% - DIN 53354; 
- resistenza alla lacerazione: 130 N - DIN 53363; 
- resistenza al freddo: - 20°C nessuna screpolatura - DIN 53361; 
- passaggio al vapore d'acqua: gr/mq 2,0 24h DIN 531221D.
Caratteristiche da certificare. 
E' compresa la fornitura, la posa in opera e quanto altro occorre per dare l'opera finita.</t>
  </si>
  <si>
    <t>MANTO IMPERMEABILE IN P.V.C PER COPERTURE PRATICABILI O PEDONABILI.  Manto impermeabile da posare a secco con zavorra fissa (pavimentazione) o mobile a base di cloruro di polivinile plastificato, resistente ai raggi UV ed alle radici secondo la norma DIN 4062, calandrato secondo la norma DIN 16938, rinforzato internamente con un'armatura di velovetro, con sovrapposizioni di cm 4, saldate ad aria calda o con solubilizzante THF, avente le seguenti caratteristiche:
- peso specifico minimo: 1,55 Kg/dmc;
- resistenza alla compressione: maggiore di 1000 N/cm2; 
- resistenza alla trazione: 800 N/5 cm - DIN 53354; 
- allungamento alla trazione: 25% - DIN 53354; 
- resistenza alla lacerazione: 190 N - DIN 53363; 
- fattore di resistenza alla diffusione del vapore acqueo: u = 19000 - DIN 16726; 
- stabilità dimensionale a 80°C/6 ore: 0,0 - DIN 16726; 
- piegatura a freddo -30°C: nessuno strappo - DIN 53361. 
Sono compresi: la fornitura e posa in opera del manto impermeabile e tutti gli accessori quali profili, bocchettoni, etc.. Caratteristiche da certificare. E' inoltre compreso quanto altro occorre per dare l'opera finita.</t>
  </si>
  <si>
    <t>MANTO DI COPERTURA IN P.V.C PER COPERTURE CARRABILI.  Manto impermeabile per coperture carrabili, di spessore mm 1,5 a base di cloruro di polivinile con plastificanti esclusivamente polimerici, resistente ai raggi UV ed alle radici secondo la norma DIN 4062, calandrato secondo la DIN 16937, resistente agli oli ed agli idrocarburi per immersione, posto in opera con sovrapposizioni di cm 4 saldato ad aria calda o con solubilizzante THF, avente le seguenti caratteristiche:
- peso: 1,90 Kg/mq - DIN 53352;
- resistenza alla trazione: 16 N/mmq - DIN 53455; 
- allungamento alla trazione: 360% - DIN 53455; 
- resistenza alla lacerazione: 53 N/mm - DIN 53363; 
- stabilità dimensionale a 80°C/6 ore: minore 2% - DIN 16726; 
- piegatura a freddo -15°C: nessuno strappo - DIN 53361; 
- durezza SHORE A 75 - DIN 53505. 
Sono compresi: la fornitura, la posa in opera del manto impermeabile e tutti gli accessori quali profili, bocchettoni, etc. 
Caratteristiche da certificare. 
E' inoltre compreso quanto altro occorre per dare l'opera finita.</t>
  </si>
  <si>
    <t>VERNICE PROTETTIVA.  Protezione delle stratificazioni o manti impermeabili con vernice protettiva data in opera in due mani successive. E' compreso quanto occorre per dare l'opera finita.</t>
  </si>
  <si>
    <t>SEPARATORE IN VELO DI VETRO.  Separatore in velo di vetro da gxmq 50, spessore mm 0,5, compreso ogni onere per dare l'opera finita.</t>
  </si>
  <si>
    <t>STRATO DIFFUSORE DI VAPORE.  Esecuzione di uno strato di diffusione di vapore costituito da un feltro di vetro impregnato con miscela bitume polimero del peso di Kg 0,800 compreso ogni onere per dare l'opera finita.</t>
  </si>
  <si>
    <t>MANTO DI SCORRIMENTO.  Manto di scorrimento con feltro di poliestere posato a secco, con cm 10 di sovrapposizione, compreso ogni onere per dare l'opera finita.</t>
  </si>
  <si>
    <t>SPALMATURA DI RESINE POLIURETANICHE PER CLS.  Finitura plastica protettiva di supporti in cls a vista, elementi prefabbricati, intonaci di rena e cemento, adatta anche su supporti bituminosi, mediante l'applicazione di resine acriliche poliviniliche da dare a rullo o pennello, in due mani, previo fissativo bicomponente, avente caratteristiche di antimuffa, antiefflorescenza, ritenzione del colore ed alta elasticità. E' compreso quanto occorre per dare l'opera finita.</t>
  </si>
  <si>
    <t>APPLICAZIONE DI GUAINA LIQUIDA A BASE ACQUOSA.  Applicazione di guaina liquida a base acquosa, formulata con resine sintetiche stirolo-acriliche, resistente ai raggi UV, resistenza a punzonamento N 68,7, resistente agli sbalzi di temperatura –20°C +50°C, impermeabile fino ad una pressione di bar 0,2, fornita e posata in opera. Applicabile a rullo su superfici orizzontali. Sono compresi: la rete in filo di vetro; la spazzola tira acqua; l’aerless nella quantità di Kg/mq 3 (mm 3 circa). Da utilizzare per l’impermeabilizzazione di tetti e terrazzi in abbinamento con rete in filo di vetro – sistema sandwich. E' compreso quanto occorre per dare l'opera finita.</t>
  </si>
  <si>
    <t>GUAINA ANTIVENTO PER SOTTOTETTI E PARETI IN FOGLI DI CELLULOSA NATURALE.   Guaina antivento per sottotetti e pareti in fogli di cellulosa naturale, fornita e posta in opera, per impedire la penetrazione del vento nell’isolamento termico e nei solai intermedi in legno, con certificato di qualità bioecologica, priva di sostanze additive e di sintesi chimica, e con le seguenti caratteristiche:
- peso: gr/mq 110;
- diffusione vapore: μ = 310;
- spessore: mm 0.14 circa.
Sono compresi: le sovrapposizione dei fogli per almeno cm 20, il fissaggio con sistemi meccanici o con nastri adesivi specifici all’uso. E’ inoltre compreso quanto altro occorre per dare l’opera finita.</t>
  </si>
  <si>
    <t>GUAINA IMPERMEABILE PER SOTTOTETTI E PARETI IN FOGLI DI CELLULOSA NATURALE.  Guaina impermeabile per sottotetti e pareti in fogli di cellulosa naturale, trattata ai sali di boro ed olio di vasellina, con certificato di qualità bioecologica priva di sostanze additive e di sintesi chimica, con le seguenti caratteristiche:
- peso gr/mq 160;
- diffusione vapore: μ = 1.450;
- spessore: mm 0,20.
Sono compresi: le sovrapposizione dei fogli per almeno cm 20, il fissaggio con nastri adesivi specifici all’uso, le converse specifiche per risvolti, guarnizioni a tenuta stagna in corrispondenza di eventuali fori per chiodi o viti. E’ inoltre compreso quanto altro occorre per dare l’opera finita.</t>
  </si>
  <si>
    <t>GUAINA IMPERMEABILE PER SOTTOTETTI IN TELO SINTETICO TRASPIRANTE IN ACRILATO E POLIESTERE.  Guaina impermeabile per sottotetti in telo sintetico ottenuto dalla spalmatura di acrilato su tessuto in poliestere con le seguenti caratteristiche:
- peso gr/mq 320;
- spessore: mm 0,4;
- resistenza allo strappo: N/50mm min. 300;
- dilatazione fino allo strappo minimo 20%;
- permeabilità al vapore minimo g/mq 190:
- resistenza alla temperatura da -40° C fino a + 80° C. 
Sono compresi: le sovrapposizione dei teli per almeno cm 20, il fissaggio con nastri adesivi specifici all’uso, le converse specifiche per risvolti, guarnizioni a tenuta stagna in corrispondenza di eventuali fori per chiodi o viti. E’ inoltre compreso quanto altro occorre per dare l’opera finita.</t>
  </si>
  <si>
    <t>GUAINA IMPERMEABILE PER SOTTOTETTI IN TELO SINTETICO TRASPIRANTE IN POLIOLEFINE.  Guaina impermeabile per sottotetti in telo sintetico traspirante in poliolefine flessibili, con le seguenti caratteristiche: 
- peso ca. gr/mq 150;
- resistenza allo strappo minimo 250 N/50mm;
- permeabilità al vapore minimi gr/mq 6000 in 24 h;
- resistenza alla temperatura da - 20° C fino a + 70° C;
- resistenza al passaggio del vapore μ minore di 40. 
Sono compresi: le sovrapposizione dei teli per almeno cm 20, il fissaggio con nastri adesivi specifici all’uso, le converse specifiche per risvolti, guarnizioni a tenuta stagna in corrispondenza di eventuali fori per chiodi o viti. E’ inoltre compreso quanto altro occorre per dare l’opera finita.</t>
  </si>
  <si>
    <t xml:space="preserve">GUAINA IMPERMEABILE PER SOTTOTETTI IN TELO SINTETICO TRASPIRANTE IN POLIETILENE.  Guaina impermeabile per sottotetti in telo sintetico traspirante in polietilene, con le seguenti caratteristiche:
- peso ca. gr/mq 130; 
- spessore ca. mm. 0,4;
- resistenza allo strappo minimo N/ mm 150;
- permeabilità al vapore maggiore gr/mq 1000 in 24 ore;
- resistenza alla temperatura da - 70°C fino a + 95°C. 
Sono compresi: le sovrapposizione dei teli per almeno cm 20, il fissaggio con nastri adesivi specifici all’uso, le converse specifiche per risvolti, guarnizioni a tenuta stagna in corrispondenza di eventuali fori per chiodi o viti. E’ inoltre compreso quanto altro occorre per dare l’opera finita.
</t>
  </si>
  <si>
    <t>7.2</t>
  </si>
  <si>
    <t>ISOLANTI TERMOACUSTICI</t>
  </si>
  <si>
    <t>PANNELLO ISOLANTE IN FIBRA DI VETRO PER PARETI.  Isolamento termoacustico di pareti con pannelli resinati di fibra di vetro idrorepellenti, rivestiti su due facce da velo di vetro incombustibile, fornito e posto in opera, densità Kgxmc 16, classe 0 di reazione al fuoco. E' compresa la carta catramata su un lato del pannello e la sigillatura delle giunzioni con nastro autoadesivo plastificato. E' inoltre compreso quanto altro occorre per dare l'opera finita.</t>
  </si>
  <si>
    <t>ISOLAMENTO TERMOACUSTICO PER PAVIMENTI CON PANNELLO DI FIBRA DI VETRO.   Isolante acustico per pavimenti in feltro costituito da fibre di vetro lunghe feltrate e legate mediante collanti, con una faccia rivestita da un film di polietilene microforato, fornito e posto in opera. Sono compresi: i risvolti; le sovrapposizioni. E' inoltre compreso quanto altro occorre per dare l'opera finita.</t>
  </si>
  <si>
    <t>ISOLANTE ACUSTICO PER PAVIMENTI IN FELTRO DI FIBRE DI VETRO.   Isolante acustico per pavimenti in feltro costituito da fibre di vetro lunghe feltrate e legate mediante collanti, con una faccia rivestita da un film di polietilene microforato per uno spessore del pannello di mm 3, fornito e posto in opera. Sono compresi: i risvolti; le sovrapposizioni. E' inoltre compreso quanto altro occorre per dare l'opera finita..</t>
  </si>
  <si>
    <t>ISOLAMENTO TERMOACUSTICO PER COPERTURE PIANE, INCLINATE E SOTTOTETTI ABITABILI.   Isolamento termoacustico per coperture piane, inclinate e sottotetti abitabili con pannelli in lana di vetro idrorepellente, posti all’estradosso delle coperture, rivestiti su una faccia di uno strato di bitume armata con velo di vetro e film di propilene a finire idoneo per l’applicazione diretta ad una membrana di impermeabilizzazione. E' inoltre compreso quanto altro occorre per dare l'opera finita.</t>
  </si>
  <si>
    <t>ISOLANTE TERMICO IN ROTOLI DI FIBRA DI ROCCIA.  Isolante termico in rotoli costituito da un pannello di fibra di roccia incombustibile, densità Kgxmc 100 e conduttività termica di kcal/mh°C 0,038, tagliato a listelli larghi circa mm 40. La fibra deve essere orientata verticalmente al fine di aumentare la resistenza a compressione, ed assemblato in continuo ad una membrana impermeabilizzante bitume-polimero elasto-plasto-merica armata con “tessuto non tessuto” di poliestere da filo continuo dello spessore di mm 4. 
Fornito e posto in opera, compreso quanto altro occorre per dare l’opera finita.</t>
  </si>
  <si>
    <t>MATERASSINO IN LANA DI VETRO O DI ROCCIA.   Materassino in lana di vetro della densità di Kgxmc 13,5 o di roccia densità Kgxmc 80, classe 0 di reazione al fuoco, trattato con resine termoisolanti ricoperto su entrambi i lati da un foglio di carta bituminosa messo in opera perfettamente confinato, con sovrapposizione di manto adesivo largo almeno cm 8 sulle giunzioni dei pannelli. Fornitura e posa in opera su superfici orizzontali non praticabili. E' compreso quanto occorre per dare l'opera finita.</t>
  </si>
  <si>
    <t>ISOLAMENTO DI COPERTURE PIANE CON PANNELLO RIGIDO IN VETRO CELLULARE.  Isolamento di coperture piane su supporto in c.a., latero cemento, o lamiere nervate in acciaio, mediante l'applicazione di un pannello rigido in vetro cellulare di densità Kgxmc 125 avente resistenza a compressione di Kgxcmq 5 e conducibilità termica a 0°l=0,036 Kcal/mh C, ancorato nel bitume fuso in ragione di Kgxmq 5 nella parte inferiore e Kgxmq 3 nella parte superiore. Fornitura e posa in opera. E' compreso quanto occorre per dare l'opera finita.</t>
  </si>
  <si>
    <t>ISOLAMENTO DI COPERTURE-PARCHEGGIO CON PANNELLO RIGIDO IN VETRO CELLULARE.  Isolamento di coperture-parcheggio, accessibili a veicoli di pesi diversi mediante l'applicazione di un pannello rigido in vetro cellulare di densità Kgxmc 135 avente resistenza a compressione di Kgxcmq 7 e conducibilità termica a 0° l=0,038 Kcal/mh C, ancorato nel bitume fuso in ragione di Kgxmq 5 nella parte inferiore e Kgxmq 3 nella parte superiore. Fornitura e posa in opera. E' compreso quanto occorre per dare l'opera finita.</t>
  </si>
  <si>
    <t>ISOLAMENTO A SOFFITTO CON PANNELLO RIGIDO.  Isolamento a soffitto, continuo al di sotto di massetti, solai, sottotetti, luoghi refrigerati, pavimentazioni in genere su locali freddi, mediante l'applicazione di un pannello rigido in vetro cellulare, densità Kgxmc 125 avente resistenza a compressione di Kgxcmq 5 e conducibilità termica a 0° l=0,036 Kcal/mh C, ancorato con tasselli ad espansione n.6 per mq ed incollaggio provvisorio delle connessioni. Fornito e posto in opera. E' compreso quanto occorre per dare l'opera finita.</t>
  </si>
  <si>
    <t>POLISTIROLO ESPANSO IN LASTRE PER PARETI VERTICALI.  Polistirolo espanso in lastre, fornito e posto in opera, per isolamento termico di pareti verticali, densità Kgxmc 24, classe 1 di reazione al fuoco per uno spessore del pannello di cm 3. E' compreso quanto occorre per dare l'opera finita.</t>
  </si>
  <si>
    <t>COMPENSO AL POLISTIROLO ESPANSO IN LASTRE PER PARETI VERTICALI.  Compenso al polistirolo espanso in lastre per pareti verticali per ogni cm in più.</t>
  </si>
  <si>
    <t>RIVESTIMENTO ISOLANTE TERMICO ESEGUITO ALL'ESTERNO DEL TIPO A CAPPOTTO.   Rivestimento isolante termico eseguito all'esterno, a qualsiasi altezza, del tipo a cappotto, applicato su superfici nuove intonacate con finitura fratazzata o staggiata, realizzato nel seguente modo:
- collanti o mastici di fondo del tipo acrilico, idraulico, o misti, comunque insaponificabili, stesi su tutta la superficie da trattare, per uno spessore di mm 2;
- applicazione dei pannelli isolanti (questi esclusi dal prezzo in quanto compensati a parte);
- fissaggio meccanico con stop ad espansione, con n.3 al mq, con piastrina di ripartizione in lamiera zincata, oppure fissaggio eseguito con appositi fermi in plastica;
- collanti o mastici di rasatura come sopra, per uno spessore di mm 1,5;
- applicazione di rete di fibra di vetro insaponificabile, maglia mm 4x4 o simile resistenza a trazione Kg 120-150 x 5 cm di larghezza;
- finitura con collanti o mastici o come sopra per uno spessore di mm 1,5; 
- applicazione di malta idraulica per finitura con strato rigido, spessore mm 6-7; oppure malta plastica costituita da polveri di quarzo e leganti acrilici insaponificabili dello spessore di mm 5;
- tinteggio a rullo con pittura a solvente (se necessario), spessore minimo mm 0,5, Kg x mq0,5;
- paraspigoli;
- sigillanti siliconici ove necessario;
- lavorazione da eseguire nelle ore non di massima insolazione; 
- garanzia con polizza di assicurazione;
- relazione indicante i componenti impiegati e certificazione delle caratteristiche tecniche degli stessi;
- campione per raffronto in sede di collaudo.
Sono compresi: le scale; i cavalletti; il tiro in alto dei materiali utilizzabili; il carico, il trasporto e lo scarico a rifiuto, a qualsiasi distanza, del materiale di risulta. E' inoltre compreso quanto altro occorre per dare l'opera finita.</t>
  </si>
  <si>
    <t>COMPENSO AL RIVESTIMENTO ISOLANTE TERMICO ESEGUITO ALL'ESTERNO DEL TIPO A CAPPOTTO.   Compenso al rivestimento isolante termico eseguito all'esterno del tipo a cappotto.</t>
  </si>
  <si>
    <t>RIVESTIMENTO TERMOISOLANTE (CAPPOTTO) CON PREMISCELATO ALLEGGERITO.  Rivestimento termoisolante (cappotto) con caratteristiche deumidificanti e fonoassorbenti eseguito mediante la fornitura e posa in opera di premiscelato composto da sughero, argilla e polveri diatomeiche. Caratteristiche minime principali : 
- conduttività termica λ = 0,086 kcal/mh; 
- permeabilità al vapore acqueo ų = 5;
- reazione al fuoco Classe 1. 
Sono compresi: tutte le preparazioni del supporto; l'applicazione dello stucco con caratteristiche di microporosità; l'applicazione dello strato finale con stucco colorato traspirante ed idrorepellente. E' inoltre compreso quanto altro occorre per dare l'opera finita. 
Per superfici verticali spessore minimo cm 3,0.</t>
  </si>
  <si>
    <t>ISOLAMENTO A CAPPOTTO A SPRUZZO CON RESINE POLIURETANICHE.   Esecuzione in opera di isolamento a cappotto, eseguito a qualsiasi altezza, a spruzzo con resine poliuretaniche densità Kg x mc 30-40 (ASTM D 1622 59 T) con conduttività termica di almeno Kcal/h 0,025 per uno spessore di cm 1. L'impermeabilizzazione in superficie delle resine poliuretaniche verrà eseguita a spruzzo, o con rullo per l'applicazione di pittura impermeabile a base di resine acriliche o idrorepellenti, dello spessore medio di circa 200 micron con una elasticità del 200 per cento a temperatura ambiente e caratteristiche di elasticità anche a bassa temperatura. Colore del trattamento a scelta della D.L. Sono compresi: le scale; i cavalletti; il tiro in alto dei materiali utilizzabili; il carico, il trasporto e lo scarico a rifiuto, a qualsiasi distanza, del materiale di risulta. E' inoltre compreso quanto altro occorre per dare l'opera finita.</t>
  </si>
  <si>
    <t>ISOLANTE TERMICO IN POLISTIRENE ESPANSO ESTRUSO SENZA PELLE.  Isolante termico per pavimenti costituito da lastre in polistirene espanso estruso senza pelle, con trattamento antifiamma (classe 1 di reazione al fuoco), densità Kgxmc 28, fornito e posto in opera. E' compreso quanto occorre per dare l'opera finita.</t>
  </si>
  <si>
    <t xml:space="preserve">ISOLAMENTO TERMICO IN POLISTIRENE ESPANSO ESTRUSO CON PELLE.  Isolante termico costituito da lastre in polistirene espanso estruso con pelle,  con trattamento antifiamma (classe 1 reazione al fuoco), densità di Kgxmc 33 - 35, fornito e posto in opera. E' compreso quanto occorre per dare l'opera finita. </t>
  </si>
  <si>
    <t xml:space="preserve">ISOLANTE TERMICO IN ROTOLI DI POLISTIRENE ESPANSO CON MEMBRANA IMPERMEABILIZZANTE.  Isolante termico in rotoli costituito da un pannello di polistirene espanso estruso monostrato, autoestinguente, densità Kgxmc 34-38 e conduttività termica di Kcal/mh° C 0,036, tagliato a listelli larghi mm 50 ed assemblato in continuo ad una membrana impermeabilizzante bitume polimero elastoplastomerica armata con "tessuto non tessuto" di poliestere da filo continuo e protetta sulla fascia superiore con scaglie di ardesia, provviste di una cimosa di sormonto di circa 50 mm. Fornito e posto in opera. E' compreso l'idoneo adesivo a freddo da gxmq 400. E' inoltre compreso quanto altro occorre per dare l'opera finita. </t>
  </si>
  <si>
    <t xml:space="preserve">INCAPSULAMENTO E ISOLAMENTO DI COPERTURE ESISTENTI IN FIBROCEMENTO ONDULATO CON PANNELLO IN POLISTIRENE SINTERIZZATO   Isolante termico di coperture in fibrocemento ondulato in rotoli costituito da un pannello di polistirene espanso sinterizzato, autoestinguente, pre sagomato, densità Kgxmc 25 e conduttività termica di 0,036 Kcal/mh C, rivestito con membrana bitume polimero e provvisto di doppia cimosa di sormonto da 50 mm. E’ compreso il fissaggio meccanico dei pannelli al manto della copertura esistente. Fornito e posto in opera con fissaggi meccanici, esclusa la membrana impermeabile a finire. E' inoltre compreso quanto altro occorre per dare l'opera finita. </t>
  </si>
  <si>
    <t xml:space="preserve">SOVRACOPERTURA E ISOLAMENTO DI COPERTURE ESISTENTI IN LAMIERA GRECATA CON PANNELLO IN POLISTIRENE SINTERIZZATO.  Isolante termico di coperture in lamiera grecata in rotoli costituito da un pannello di polistirene espanso sinterizzato, autoestinguente, pre sagomato, densità Kgxmc 25 e conduttività termica di 0,036 Kcal/mh C, rivestito con membrana bitume polimero e provvisto di doppia cimosa di sormonto da 50 mm. E’ compreso il fissaggio meccanico dei pannelli al manto della copertura esistente. Fornito e posto in opera con fissaggi meccanici, esclusa la membrana impermeabile a finire. E' inoltre compreso quanto altro occorre per dare l'opera finita. </t>
  </si>
  <si>
    <t xml:space="preserve">ISOLANTE TERMICO IN ROTOLI DI POLIURETANO ESPANSO CON MEMBRANA IMPERMEABILIZZANTE.  Isolante termico in rotoli costituito da un pannello di poliuretano espanso rivestito con doppio cartonfeltro cilindrato, densità Kgxmc 33-35 e conduttività termica di 0,026 Kcal/mh °C, tagliato a listelli larghi mm 50 ed assemblato in continuo ad una membrana impermeabilizzante bitume polimero elastoplastomerica armata con "tessuto non tessuto" di poliestere da filo continuo e protetta sulla fascia superiore con scaglie di ardesia, provviste di una cimosa di sormonto di circa mm 50. Fornito e posto in opera. E' compreso l'idoneo adesivo a freddo da gxmq 400. E' inoltre compreso quanto altro occorre per dare l'opera finita. </t>
  </si>
  <si>
    <t>ISOLANTE TERMICO CON POLIURETANO ESPANSO RIGIDO APPLICATO A SPRUZZO.  Isolante termico con poliuretano espanso rigido, densità Kgxmc 30±4 e conduttività termica di 0,026 Kcal/mh °C, applicato a spruzzo sulla superficie interna della muratura. Fornito e posto in opera. E' inoltre compreso quanto altro occorre per dare l'opera finita.</t>
  </si>
  <si>
    <t>ISOLANTE ACUSTICO PER PAVIMENTI.  Isolante acustico per pavimenti, fornito e posto in opera, costituito da un pannello di politilene espanso, a celle chiuse, reticolato fisicamente, avente una densità apparente di KgXmc 30. Sono compresi: i risvolti; le sovrapposizioni. E' inoltre compreso quanto altro occorre per dare l'opera finita.</t>
  </si>
  <si>
    <t>ISOLANTE TERMOACUSTICO PER PARETI IN ROTOLI DI FILM A BOLLE D’ARIA E ALLUMINIO.  Isolante termo-acustico di tipo radiante, composto da due strati di polietilene a bolle d’ aria termosaldati all’ interno e rivestiti da due film di alluminio all’ esterno, per uno spessore totale di 8 mm, del peso di circa 500 g/m², classe 1 di reazione al fuoco, impermeabile all’ acqua e al vapore, con resistenza termica 1,42 W/m²K , fornito in rotoli da 1250 mm di altezza e lunghezza 40 m. Posto in opera tra due  intercapedini di circa 4 cm cadauna, realizzate da doppia orditura di listelli in legno, ancorati al solaio di copertura e tra loro, nonché chiuso nelle giunzioni con nastro in alluminio;al di sopra, tavola fenolica da 15 mm di supporto al manto di copertura. Fornito e posto in opera, compreso quanto occorre per consegnare l’ opera finita.</t>
  </si>
  <si>
    <t>ISOLANTE TERMOACUSTICO PER TETTI VENTILATI IN ROTOLI DI FILM A BOLLE D’ ARIA E ALLUMINIO.  Isolante termo-acustico di tipo radiante, composto da due strati di polietilene a bolle d’ aria termosaldati all’ interno e rivestiti da due film di alluminio all’esterno, per uno spessore totale di 8 mm, del peso di circa 500 g/m², classe 1 di reazione al fuoco, impermeabile all’ acqua e al vapore, con resistenza termica 1,42 W/m²K , fornito in rotoli da 1250 mm di altezza e lunghezza 40 m.
Posto in opera tra due  intercapedini di circa 4 cm cadauna, realizzate da doppia orditura di listelli in legno, ancorati al solaio di copertura e tra loro, nonché chiuso nelle giunzioni con nastro in alluminio;al di sopra, tavola fenolica da 15 mm di supporto al manto di copertura.
Fornito e posto in opera, compreso quanto occorre per consegnare l’ opera finita.</t>
  </si>
  <si>
    <t xml:space="preserve">ISOLANTE ACUSTICO PER PAVIMENTI IN ROTOLI DI FILM A BOLLE D’ ARIA E ALLUMINIO.  Isolante acustico per pavimenti composto da tre strati di polietilene a bolle d’ aria e da un film in alluminio inserito all’ interno, dello spessore totale di 11 mm, del peso di circa 600g/m² , impermeabile all’ acqua e al vapore, con attenuazione del rumore da calpestio medio 20 dB, fornito e posto in opera inferiormente al massetto di sottopavimento, sovrapposto nelle giunzioni ed ivi fissato con semplice nastro adesivo, risvoltato sulle pareti fino alla quota minima del pavimento e corredato da fasce di polietilene ad una bolla d’ aria per renderlo di tipo galleggiante; compreso quanto occorre per consegnare l’ opera finita. </t>
  </si>
  <si>
    <t>PANNELLO TERMOISOLANTE IN FIBRA DI LEGNO.  Pannello traspirante, fornito e posto in opera, per isolamento termico ed acustico delle coperture, dei pavimenti e delle pareti, in fibra di legno vergine da conifera (non riciclato) densità kg/mc 150. Conduttività termica l = 0,040 W/mK permeabilità al vapore m = 10 prodotto secondo norma DIN 68755 con certificazione per l’idoneità bioecologica. E' compreso quanto occorre per dare l'opera finita.</t>
  </si>
  <si>
    <t>PANNELLO TERMOISOLANTE IN FIBRA DI LEGNO IMPERMEABILE ALL’ACQUA.  Pannello traspirante da sottomanto, fornito e posto in opera, per isolamento termico ed acustico delle coperture, in fibra di legno vergine da conifera (non riciclato), impermeabile all’acqua e permeabile al vapore, impregnato con lattice, con fresatura a cuneo maschio e femmina sui quattro lati, densità kg/mc 240;  conduttività termica l = 0,050 W/mK; permeabilità al vapore m = 7; prodotto secondo norma DIN 68755 con certificazione per l’idoneità bioecologica. E’ compreso quanto occorre per dare il lavoro finito.
Spessore mm 22.</t>
  </si>
  <si>
    <t xml:space="preserve">PANNELLO ISOLAMENTO TERMICO ED ACUSTICO PER PAVIMENTI IN FIBRA DI LEGNO.  Pannello per distribuzione pesi, fornito e posto in opera, traspirante, per isolamento termico ed acustico delle pavimentazioni, in fibra di legno vergine da conifera (non riciclato), densità kg/mc 210; conduttività termica l = 0,050 W/mK; permeabilità al vapore m = 7; prodotto secondo norma DIN 68755 con certificazione per l’idoneità bioecologica. </t>
  </si>
  <si>
    <t xml:space="preserve">PANNELLO ISOLANTE IN FIBRA DI LEGNO DA SOTTOPAVIMENTO A SECCO PER PAVIMENTO IN LEGNO.  Sistema sottopavimento, fornito e posto in opera, per successiva posa di pavimento galleggiante in legno, con pannelli traspiranti in fibra di legno vergine da conifera (non riciclato), con fresatura a maschio e femmina sui quattro lati, densità kg/mc 150; conduttività termica l = 0,040 W/mK; permeabilità al vapore m = 10; spessore cm. 4; prodotti secondo norma DIN 68755 con certificazione per l’idoneità bioecologica, posti in opera a secco assieme ai listelli di legno con sagomatura per accogliere i pannelli isolanti. E’ compreso quanto occorre per dare il lavoro finito. </t>
  </si>
  <si>
    <t>ISOLAMENTO TERMOACUSTICO E FONOASSORBENTE IN LANA DI LEGNO PER PARETI ESTERNE CON FACCIATA VENTILATA.  Isolamento termoacustico e fonoassorbenti mediante applicazione di pannello in lana di legno mineralizzata ad alta temperatura, non infiammabili, fornito e posto in opera, dello spessore di mm 35, conforme alla norma UNI 9714-M-A-I, reazione al fuoco Classe 1 e con certificato di qualità bioecologica. I pannelli sono fissati alla muratura a mezzo di tasselli a testa tonda larga ad alta resistenza e punti di malta adesiva minerale di eventuale regolarizzazione. Sono compresi: i pannelli in lana di legno; la fornitura e posa in opera dei tasselli; la malta adesiva minerale di eventuale regolarizzazione; i tagli e gli sfridi; la pulizia a lavoro finito; il carico, il trasporto e lo scarico a rifiuto del materiale di risulta; la fornitura della scheda tossicologica della malta adesiva. E’ inoltre compreso quanto altro occorre per dare l’opera finita.
Sono esclusi: la lastra di finitura per il rivestimento esterno.
Dimensioni pannello: mm 2000x500.</t>
  </si>
  <si>
    <t>PANNELLO IN SUGHERO AUTOESPANSO.  Pannello isolante per coibentazione in sughero autoespanso a caldo, fornito e posto in opera, autoestinguente, densità minima kg/mc 150; con certificazione per l’idoneità bioecologica. Il fissaggio del pannello al supporto e le stuccature vengono eseguiti  mediante mastice o colla specifici di tipo naturale. E’ compreso quanto occorre per dare il lavoro finito.</t>
  </si>
  <si>
    <t>PANNELLO IN SUGHERO AUTOESPANSO SAGOMATO A ROTAIE PER TETTO VENTILATO.  Pannello isolante per coibentazione, fornito e posto in opera, per formazione tetto ventilato con successiva posa di listelli e manto di copertura, in sughero autoespanso a caldo, sagomato a rotaie, impermeabile, autoestinguente, densità minima kg/mc 150, con certificazione per l’idoneità bioecologica. Il fissaggio del pannello al supporto e le stuccature vengono eseguiti  mediante mastice o colla specifici di tipo naturale. E’ compreso quanto occorre per dare il lavoro finito.E’ esclusa la fornitura e posa in opera dei listelli per la ventilazione ed il manto di copertura.
E’ esclusa la fornitura e posa in opera dei listelli per la ventilazione ed il manto di copertura.  
Spessore cm 3+3.</t>
  </si>
  <si>
    <t>SUGHERO GRANULARE.  Coibentazione orizzontale e verticale in sughero naturale granulare pluri ventilato, fornita e posta in opera, per isolamento termico intercapedini, coperture, murature a cassetta, privo di trattamenti chimici, con certificazione per l’idoneità bioecologica. E’ compreso quanto occorre per dare il lavoro finito.</t>
  </si>
  <si>
    <t>PANNELLO TERMOISOLANTE E FONOASSORBENTE IN FIBRE DI LEGNO E MAGNESITE.  Pannello termoisolante e fonoassorbente in fibre di legno lunghe mineralizzate con magnesite ad alta temperatura, non stratificate e non infiammabili, fornito e posto in opera, resistente agli insetti ed all’umidità, conforme alla norma UNI 9714-M-A-I, reazione al fuoco Classe 1, con certificato di qualità bioecologica; conduttività termica l = 0,072 W/mK; diffusione vapore m = 4¸10. Pannello fissato alle strutture con mastice naturale. Per le pareti da intonacare, su tutta la superficie, deve essere fissata una rete porta intonaco leggera, in fibra di vetro o plastica riciclata, che deve oltrepassare i giunti di almeno cm 20. E’ compreso quanto occorre per dare il lavoro finito.
E’ esclusa la fornitura e la posa in opera dell’eventuale rete porta intonaco. Dimensioni pannello: mm. 500x2000.</t>
  </si>
  <si>
    <t>PANNELLO PER ISOLAMENTO TERMICO ED ACUSTICO DA ESTERNO CON SISTEMA A CAPPOTTO IN LANA DI LEGNO E MAGNESITE.  Pannello per isolamento termoacustico da esterno, con sistema a capotto, in lana di legno mineralizzata con magnesite ad alta temperatura, fornito e posto in opera, conforme alla norma UNI 9714-M-A-I, reazione al fuoco Classe 1, con certificato di qualità bioecologica. 
L’ancoraggio dei pannelli alle superfici di facciata, deve essere realizzato mediante l’uso di malta adesiva minerale e tasselli a testa tonda larga ad alta resistenza meccanica. Quando la malta adesiva è asciutta, i pannelli sono rivestiti con idoneo rasante minerale, traspirante, di tipo sottile, in doppio strato, in cui viene annegata una rete in fibra di vetro, con sovrapposizione di almeno cm 10 e un risvolto di cm 15 in prossimità degli spigoli, precedentemente protetti con paraspigoli in alluminio. Sono compresi: i pannelli in lana di legno; la fornitura e posa in opera dei tasselli; la malta adesiva minerale di eventuale regolarizzazione; i tagli e gli sfridi; la pulizia a lavoro finito; il carico, il trasporto e lo scarico a rifiuto del materiale di risulta; la fornitura della scheda tossicologica della malta adesiva. E’ inoltre compreso quanto altro occorre per dare l’opera finita.
Sono esclusi: il rasante minerale, traspirante; la rete in fibra di vetro; i paraspigoli in alluminio; il rivestimento murale.
Dimensioni pannelli: mm 2000x500. Spessore mm 50.</t>
  </si>
  <si>
    <t>ISOLAMENTO TERMICO ED ACUSTICO PER PARETI IN INTERCAPEDINE CON PANNELLI IN LANA DI LEGNO E MAGNESITE.  Isolamento termico ed acustico per pareti in intercapedine realizzato mediante pannelli in lana di legno mineralizzata con magnesite ad alta temperatura, fornito e posto in opera, conforme alla norma UNI 9714-M-A-I, reazione al fuoco Classe 1, con certificato di qualità bioecologica.
Sono compresi: i pannelli in lana di legno; i tagli e gli sfridi; la pulizia a lavoro finito; il carico, il trasporto e lo scarico a rifiuto del materiale di risulta. E’ compreso quanto occorre per dare il lavoro finito.
Dimensioni pannello: mm 2000x500. Spessore mm 50.</t>
  </si>
  <si>
    <t>ISOLAMENTO TERMICO ED ACUSTICO PER TETTI CON PANNELLO PORTANTE PREFINITO IN LANA DI LEGNO E MAGNESITE.  Isolamento termico ed acustico per tetti realizzato mediante uso di pannello portante con superficie a vista prefinita, in lana di legno mineralizzata con magnesite ad alta temperatura, fornito e posto in opera, conforme alla norma UNI 9714-M-A-I, reazione al fuoco Classe 1, con certificato di qualità bioecologica. Sono compresi: i pannelli in lana di legno; i tagli e gli sfridi; la pulizia a lavoro finito; il carico, il trasporto e lo scarico a rifiuto del materiale di risulta. E’ compreso quanto occorre per dare il lavoro finito.
Dimensioni pannello: mm 2000x500 o mm 2400x500. Spessore mm 50.</t>
  </si>
  <si>
    <t>PANNELLO TERMOISOLANTE E FONOASSORBENTE IN FIBRE LUNGHE DI LEGNO E CEMENTO BIANCO.  Pannello termoisolante e fonoassorbente in fibre di legno lunghe, mineralizzate e rivestite di cemento bianco, non stratificate e non infiammabili, fornite e poste in opera, resistente agli insetti ed all’umidità, conforme alla norma UNI 9714 DIN 1101, reazione al fuoco Classe 1, diffusione vapore m = 5, con certificato di qualità bioecologica. Pannello fissato alle strutture con mastice naturale. Per le pareti da intonacare, su tutta la superficie, deve essere fissata una rete porta intonaco leggera, in fibra di vetro o plastica riciclata, che deve oltrepassare i giunti di almeno cm. 20. E’ compreso quanto occorre per dare il lavoro finito.
E’ esclusa la fornitura e posa in opera dell’eventuale rete porta intonaco.Dimensioni pannello: mm. 600x2000.
Dimensioni pannello: mm. 600x2000.</t>
  </si>
  <si>
    <t>PANNELLO TERMOISOLANTE E FONOASSORBENTE IN FIBRE SOTTILI DI LEGNO E CEMENTO BIANCO.  Pannello termoisolante e fonoassorbente in fibre di legno sottili, mineralizzate e rivestite di cemento bianco, non stratificate e non infiammabili, fornito e posto in opera, resistente agli insetti ed all’umidità, conforme alla norma UNI 9714 DIN 1101, reazione al fuoco Classe 1, diffusione vapore m = 5, con certificato di qualità bioecologica. Pannello fissato alle strutture con mastice naturale. Per le pareti da intonacare, su tutta la superficie, deve essere fissata una rete porta intonaco leggera, in fibra di vetro o plastica riciclata, che deve oltrepassare i giunti di almeno cm 20. E’ compreso quanto occorre per dare il lavoro finito.
E’ esclusa la fornitura e posa in opera dell’eventuale rete porta intonaco. 
Dimensioni pannello: mm. 600x2000.</t>
  </si>
  <si>
    <t>PANNELLO TERMOISOLANTE IN FIBRA DI CANAPA.  Pannello termoisolante in fibra di canapa, fornito e posto in opera, con certificato di qualità bioecologica, privo di sostanze additive e di sintesi chimica; densità kg/mc 40; conducibilità termica l = 0,039  W/mK; diffusione al vapore m = ½; assorbimento umidità 7%. E’ compreso quanto occorre per dare il lavoro finito.</t>
  </si>
  <si>
    <t>PANNELLO TERMOISOLANTE IN FIBRA DI LINO.  Pannello termoisolante in fibra di lino, fornito e posto in opera, con certificato di qualità bioecologica, privo di sostanze additive e di sintesi chimica; composto da fibre di lino, amido e sali di boro; consistenza minima kg/mc 30; conducibilità termica l = 0,040 W/mK; diffusione al vapore m = 1. E’ compreso quanto occorre per dare il lavoro finito.</t>
  </si>
  <si>
    <t>PANNELLO TERMOISOLANTE IN FIBRA DI JUTA.  Pannello termoisolante in fibra di juta naturale, fornito e posto in opera, con certificato di qualità bioecologica, privo di sostanze additive e di sintesi chimica, composto attraverso procedimento meccanico; conducibilità termica l = 0,050 W/mK; diffusione vapore m = 1. E’ compreso quanto occorre per dare il lavoro finito.</t>
  </si>
  <si>
    <t>PANNELLO TERMOISOLANTE PER PARETI IN FIBRA DI COCCO.  Pannello termoisolante per pareti in fibra di cocco, fornito e posto in opera, con certificato di qualità bioecologica, privo di sostanze additive e di sintesi chimica; composto da fibre di cocco mediante procedimento meccanico di agugliatura; densità kg/mc 70 conducibilità termica l = 0,043 W/mK. E’ compreso quanto occorre per dare il lavoro finito.
Spessore mm 25.</t>
  </si>
  <si>
    <t>ROTOLO TERMOISOLANTE PER TETTI IN FIBRA DI COCCO.  Rotolo termoisolante per tetti in fibra di cocco, fornito e posto in opera, con certificato di qualità bioecologica, privo di sostanze additive e di sintesi chimica; composto da fibre di cocco mediante procedimento meccanico di agugliatura; conducibilità termica l = 0,043 W/mK. E’ compreso quanto occorre per dare il lavoro finito.</t>
  </si>
  <si>
    <t>STRISCIA ISOLAMENTO TERMICO ED ACUSTICO PER MURATURE IN FIBRA DI COCCO.  Striscia per isolamento termico ed acustico delle murature in fibra di cocco, fornita e posta in opera, con certificato di qualità bioecologica, privo di sostanze additive e di sintesi chimica; composto da fibre di cocco mediante procedimento meccanico di agugliatura; conducibilità termica l = 0,043 W/mK. E’ compreso quanto occorre per dare il lavoro finito.
Dimensioni cm 10x500x1.</t>
  </si>
  <si>
    <t>PANNELLO O ROTOLO PER ISOLAMENTO TERMICO ED ACUSTICO IN LANA DI PECORA.  Pannello per isolamento termico ed acustico di intercapedini su pareti e sottotetti in lana di pecora, fornito e posto in opera, con certificato di qualità bioecologica, privo di sostanze additive e di sintesi chimica; composto da fibre di lana sottoposte a procedimento meccanico di agugliatura. E’ compreso quanto occorre per dare il lavoro finito.</t>
  </si>
  <si>
    <t>PANNELLO PER ISOLAMENTO TERMICO ED ACUSTICO IN CANNA PALUSTRE.  Pannello per isolamento termico ed acustico in canna palustre, fornito e posto in opera, dimensioni medie standard cm 150x200; conduttività termica l = 0,045 W/mK; carico di rottura N/mq 750; densità kg/mc 130. E’ compreso quanto occorre per dare il lavoro finito.</t>
  </si>
  <si>
    <t>7.3</t>
  </si>
  <si>
    <t>CONTROSOFFITTI</t>
  </si>
  <si>
    <t>SOFFITTATURA FONOASSORBENTE CON PANNELLI O CON DOGHE IN ALLUMINIO E ISOLANTE TERMICO.  Soffittatura fonoassorbente eseguita con pannelli verniciati in bianco standard delle dimensioni da cm 60x60 a cm 120x120 o con doghe in alluminio di larghezza da cm 10 a cm 20, di spessore non inferiore a mm 0,5, del peso di circa Kgxmq 3, preverniciati a fuoco, fornita e posta in opera. Sono compresi: la fornitura e posa in opera del materassino di lana di vetro in sacco di materiale plastico e veletta di spessore non inferiore a cm 2; il montaggio a mezzo di orditura metallica portante di aggancio zincato o in tubi di tipo elios; il terminale in alluminio o in legno; il tutto montato ad una distanza non maggiore di cm 60 dal soprastante solaio. E' inoltre compreso quanto altro occorre per dare l'opera finita.</t>
  </si>
  <si>
    <t>SOFFITTATURA FONOASSORBENTE CON PANNELLI IN MATERIALE DI FIBRE MINERALI.  Soffittatura fonoassorbente eseguita con pannelli delle dimensioni da cm 60x60 a cm 60x120 in materiale di fibre minerali incombustibili agglomerate con leganti sintetici resinosi, preverniciati con pittura lavabile bianca su imprimitura ad olio, di spessore non superiore a mm 20, fornita e posta in opera. Sono compresi: l'orditura metallica in profilati di acciaio zincato con la parte in vista di colore bianco, fissata al sovrastante solaio a distanza non maggiore di cm 60; il terminale in alluminio o in legno. E' inoltre compreso quanto altro occorre per dare l'opera finita.</t>
  </si>
  <si>
    <t>PANNELLI DI GESSO ARMATO.  Pannelli di gesso armato con filo di ferro zincato o treccia di canapa, con pannello liscio da cm 60x60 e spessore ai bordi di circa cm 3, agganciato ad apposita struttura di sostegno, questa inclusa, forniti e posti in opera. Sono compresi: le opere provvisionali; il materiale per il fissaggio. E' inoltre compreso quanto altro occorre per dare l'opera finita.</t>
  </si>
  <si>
    <t>CONTROSOFFITTO ORIZZONTALE O INCLINATO IN LAMIERA DI ACCIAIO.  Controsoffitto orizzontale o inclinato in lamiera di acciaio laminato a freddo, alleggerita e nervata, fornito e posto in opera. Sono compresi: l'ancoraggio su struttura portante in acciaio zincato dotata di supporti; gli agganci per il fissaggio della lamiera; la sbruffatura con malta bastarda. E' inoltre compreso quanto altro occorre per dare l'opera finita.</t>
  </si>
  <si>
    <t>CONTROSOFFITTO IN PANNELLI DI FIBRA DI ROCCIA, POSTI IN OPERA PER INCASTRO SU ORDITURA RETICOLARE NON IN VISTA.  Controsoffitto in pannelli di fibra di roccia, agglomerata e compressa, rivestiti in pittura bianca, con superficie microperforata o fessurata, fornito e posto in opera per incastro su orditura reticolare non in vista con i profilati di acciaio galvanizzato. I pannelli sono delle dimensioni di cm 60x60x1,5. E' compreso quanto altro occorre per dare l'opera finita.</t>
  </si>
  <si>
    <t>CONTROSOFFITTO IN PANNELLI DI FIBRA DI ROCCIA, POSTI IN OPERA PER INCASTRO SU ORDITURA RETICOLARE IN VISTA.  Controsoffitto in pannelli di fibra di roccia agglomerata e compressa, rivestiti in pittura bianca opaca con superficie microperforata o fessurata, fornito e posto in opera per appoggio su struttura reticolare in vista, costituita da profilati d'acciaio galvanizzato, rivestiti con una lamina di alluminio anodizzato o preverniciato bianco opaco o di altri colori. I pannelli sono delle dimensioni di cm 60x120x1,5. E' compreso quanto altro occorre per dare l'opera finita.</t>
  </si>
  <si>
    <t>CONTROSOFFITTO IN PANNELLI DI FIBRA DI VETRO.  Controsoffitto in pannelli di fibra di vetro, rivestiti su faccia a vista con un foglio di P.V.C. grassitato di colore bianco, fornito e posto in opera per appoggio su struttura reticolare in vista, costituita da profilati d'acciaio galvanizzato, rivestiti con una lamina di alluminio anodizzato o preverniciato bianco opaco o di altri colori. I pannelli sono delle dimensioni di cm 60x120x2,5. E' compreso quanto altro occorre per dare l'opera finita.</t>
  </si>
  <si>
    <t>CONTROSOFFITTO IN DOGHE O PANNELLI DI ALLUMINIO.  Controsoffitto in doghe o pannelli di alluminio con superficie liscia di colore chiaro standard, montato su orditura portante realizzata in tubi di acciaio e sospeso alla sovrastante struttura a mezzo di tiranti metallici in filo zincato. Il montaggio delle nervature o doghe avviene per mezzo di apposite clips a molla, oppure la sospensione può essere realizzata con tiranti di tondino rigido regolabili a mezzo di molla interposta, oppure con staffe rigide regolabili a viti. Il tutto fornito e posto in opera. E' compreso quanto altro occorre per dare l'opera finita.</t>
  </si>
  <si>
    <t>CONTROSOFFITTO IN LAMELLE VERTICALI.  Controsoffitto in lamelle verticali sporgenti, in formato standard, costituito da pannelli di lamierino in acciaio o alluminio, provvisti sui quattro bordi di scanalature opportunamente sagomate per il fissaggio a mezzo di clips alla struttura metallica di sospensione, fissata alla soletta con tiranti metallici regolabili. I pannelli possono essere in acciaio con la superficie verniciata a forno in colore bianco standard oppure in altri colori anche metallizzati o in alluminio anodizzato in colore naturale. E' compresa la struttura portante dei pannelli. Il tutto fornito e posto in opera. E' inoltre compreso quanto altro occorre per dare l'opera finita.</t>
  </si>
  <si>
    <t>CONTROSOFFITTO IN GRIGLIATO DI ALLUMINIO.  Controsoffitto in grigliato di alluminio, fornito e posto in opera, smontabile, del tipo a maglia quadrata, a lamelle differenziate o cellulare con elementi grecati, in colore bianco standard oppure in altri colori anche metallizzati. La dimensione dei pannelli e' di tipo standard. Sono compresi: la struttura portante; tutti gli accessori per l'applicazione dei pannelli. E' inoltre compreso quanto altro occorre per dare l'opera finita.</t>
  </si>
  <si>
    <t>CONTROSOFFITTO O CONTROPARETE IN CARTONGESSO.  Controsoffitto o controparete costituito da un pannello composto da una lastra di gesso cartonato dello spessore di mm 12,5 circa, una barriera al vapore in foglio di alluminio ed un pannello in fibra minerale della densità di Kgxmc 75, dello spessore di cm 3. Posto in opera con struttura metallica in profilati di acciaio zincato fissati al soprastante solaio oppure ancorato alla parete con adeguati supporti e/o collanti. Il tutto fornito e posto in opera. E' inoltre compreso quanto altro occorre per dare l'opera finita.</t>
  </si>
  <si>
    <t>CONTROSOFFITTO O CONTROPARETE IN CARTONGESSO E POLISTIRENE.  Controsoffitto o controparete costituito da un pannello composto da una lastra di gesso cartonato dello spessore di mm 12,5 circa, una barriera al vapore in lamiera di alluminio ed un pannello in schiuma polistirene espanso autoestinguente (classe 1 di reazione al fuoco), densità Kgxmc 30, spessore cm 3. Posto in opera con struttura metallica in profilati di acciaio zincato fissati al soprastante solaio, oppure ancorato alla parete con adeguati supporti e/o collanti. Il tutto fornito e posto in opera. E' inoltre compreso quanto altro occorre per dare l'opera finita.</t>
  </si>
  <si>
    <t>CONTROSOFFITTO IN LASTRE DI GESSO RIVESTITO REI 90, CON PANNELLO ISOLANTE.  Controsoffitto in lastre di gesso rivestito REI 90 con obbligo della certificazione prevista dalla normativa antincendio, fornito e posto in opera, costituto da lastre di spessore di circa mm 12, fissato all’orditura metallica di sostegno. Sono compresi: l’orditura metallica di sostegno costituita da profili posti ad un interasse di circa mm 600, ganci di sospensione posti ad un interasse di circa mm 1.300 e profili guida perimetrali da applicare alle pareti perimetrali mediante accessori di fissaggio posti ad un interasse di circa mm 900; il pannello isolante in materiale fibroso dello spessore di mm 40 e densità di kg/mq 35, da inserire tra il soffitto ed il controsoffitto. La posa in opera del pannello deve garantire che non vengano rilasciate fibre nell’aria; gli stucchi ed i nastri di rinforzo di rifinitura. E' inoltre compreso quanto altro occorre per dare l'opera finita.</t>
  </si>
  <si>
    <t>CONTROSOFFITTO IN LASTRE DI GESSO RIVESTITE REI 120.  Controsoffitto in lastre di gesso rivestito REI 120 con obbligo della certificazione prevista dalla normativa antincendio, fornito e posto in opera, costituto da lastre di spessore di circa mm 15, fissato all’orditura metallica di sostegno. Sono compresi: l’orditura metallica di sostegno costituita da profili di acciaio zincato a W posti ad un interasse di circa mm 500; gli intonaci ed i nastri di rinforzo di rifinitura. E' inoltre compreso quanto altro occorre per dare l'opera finita.</t>
  </si>
  <si>
    <t>8.1</t>
  </si>
  <si>
    <t>OPERE DA LATTONIERE</t>
  </si>
  <si>
    <t>PLUVIALI IN LAMIERA ZINCATA.  Pluviali in lamiera zincata a sezione quadrata o circolare, forniti e posti in opera. Sono compresi: le saldature; i gomiti; le staffe poste ad interasse non superiore a m 1,50; le legature; l'imbuto di attacco al canale di gronda; la verniciatura a doppio strato di vernice ad olio, bianca o colorata, previa una mano a coprire di vernice protettiva (minio). E' inoltre compreso quanto altro occorre per dare l'opera finita.</t>
  </si>
  <si>
    <t>CANALE DI GRONDA IN LAMIERA ZINCATA.  Canale di gronda, liscio o sagomato, in lamiera di ferro zincata, fornito e posto in opera. Sono compresi: l'onere per la formazione di giunti e sovrapposizioni chiodate a doppia fila di ribattini in acciaio e saldatura a stagno; le scossaline; le staffe di ferro; le cicogne murate e chiodate, poste ad interasse non superiore a m 1,00, legate con filo ferro zincato; la verniciatura a doppio strato di vernice ad olio, bianca o colorata, previa mano di minio. E' inoltre compreso quanto occorre per l'opera finita.</t>
  </si>
  <si>
    <t>TERMINALE DI PLUVIALE.  Terminale di pluviale in profilato in ferro tubolare a sezione quadrata o circolare, fornito e posto in opera. Sono compresi: i pezzi speciali di congiungimento; i collari; le staffe ed ogni altro accessorio; la verniciatura a doppio strato di vernice ad olio bianca o colorata, previa una mano a coprire di vernice protettiva (minio). E' inoltre compreso quanto altro occorre per dare l'opera finita.</t>
  </si>
  <si>
    <t>PLUVIALE IN RAME.  Pluviale in rame a sezione quadrata o circolare, fornito e posto in opera. Sono compresi: le saldature; i gomiti; le staffe poste ad interasse non superiore a m 1,50; le legature; l'imbuto di attacco al canale di gronda. E' inoltre compreso quanto altro occorre per dare l'opera finita.</t>
  </si>
  <si>
    <t>CANALE DI GRONDA IN RAME.  Canale di gronda, liscio o sagomato, in rame, fornito e posto in opera. Sono compresi: l'onere per la formazione dei giunti e sovrapposizioni chiodate a doppia fila di ribattini di rame e saldature a stagno; le scossaline; le staffe di ferro; le cicogne murate e chiodate poste ad interasse non superiore a m. 1,00; le legature con filo di ferro zincato. E' inoltre compreso quanto altro occorre per dare l'opera finita.</t>
  </si>
  <si>
    <t>LASTRE DI PIOMBO PER PROTEZIONE.  Lastre di piombo dello spessore minimo da mm 3, per protezione di cornici, etc, fornite e poste in opera. Sono compresi: le sagomature; le saldature; il fissaggio alla muratura. E' inoltre compreso quanto altro occorre per dare l'opera finita.</t>
  </si>
  <si>
    <t>CONVERSE IN LAMIERA ZINCATA.  Lamiera in ferro zincato per converse e simili dello sviluppo di cm 50 e dello spessore di 8/10, fornita e posta in opera. Sono compresi: le chiodature; le saldature; le sagomature; le opere murarie. E' inoltre compreso quanto altro occorre per dare l'opera finita.</t>
  </si>
  <si>
    <t>TERMINALE DI PLUVIALE IN GHISA.  Tubo di ghisa per terminali di pluviali, dell'altezza di m 1,50, fornito e posto in opera. Sono compresi: l'eventuale verniciatura ad olio a due mani; le staffe di ferro piatto murate con idonea malta. E' inoltre compreso quanto altro occorre per dare l'opera finita.</t>
  </si>
  <si>
    <t>SCOSSALINE IN ACCIAIO ZINCATO.  Scossaline in acciaio zincato dello sviluppo minimo di mm 200 con una piegatura ad angolo, fornite e poste in opera. Sono comprese: le chiodature; le saldature; le opere murarie; la verniciatura a doppio strato di vernice ad olio bianca e colore previa spalmatura di minio. E' inoltre compreso quanto altro occorre per dare l'opera finita.</t>
  </si>
  <si>
    <t>COMPENSO ALLE SCOSSALINE IN ACCIAIO ZINCATO PER PREVERNICIATURA.  Compenso alle scossaline in acciaio zincato per preverniciatura su ogni faccia.</t>
  </si>
  <si>
    <t>BOCCHETTONI DI PIOMBO.  Bocchettoni di piombo, per terrazze, vasi igienici etc., forniti e posti in opera. Sono compresi: le occorrenti saldature; le opere murarie. E' inoltre compreso quanto altro occorre per dare l'opera finita.</t>
  </si>
  <si>
    <t>CONVERSE, SCOSSALINE E COMPLUVI IN LAMIERA DI RAME.  Converse, scossaline, compluvi in lamiera di rame, comunque sagomati, con sviluppo superiore a mm 200, dello spessore di mm 6/10, fornite e poste in opera. Sono compresi: le chiodature; le saldature; le opere murarie. E' inoltre compreso quanto altro occorre per dare l'opera finita.</t>
  </si>
  <si>
    <t>8.2</t>
  </si>
  <si>
    <t>TUBAZIONI DI SCARICO</t>
  </si>
  <si>
    <t>TUBAZIONI PER SCARICO IN POLIETILENE AD ALTA DENSITÀ, POSATE CON STAFFAGGI IN VERTICALI O ORIZZONTALI ALL’INTERNO DI FABBRICATI.  Tubazioni in polietilene ad alta densità, per condotte di scarico posate con staffaggi in verticale o orizzontale all'interno di fabbricati, con giunzioni saldate, fornite e poste in opera. Sono compresi: i pezzi speciali; gli staffaggi; le opere murarie di apertura tracce su laterizi forati e murature leggere; il fissaggio delle tubazioni. E’ compreso quanto altro occorre per  dare le tubazioni complete.
Sono esclusi: le tracce su solette, muri in c.a., in pietra; la tinteggiatura.
Diametro esterno x spessore: D x s (mm).
Valutazione a metro di tubazione posta in opera.</t>
  </si>
  <si>
    <t>TUBAZIONI PER SCARICO IN POLIETILENE AD ALTA DENSITÀ, INTERRATE ALL’INTERNO O ALL’ESTERNO DI FABBRICATI.  Tubazioni in polietilene ad alta densità, per condotte di scarico interrate all'interno o all'esterno di fabbricati, con giunzioni saldate, fornite e poste in opera. Sono compresi: i pezzi speciali; le opere murarie di apertura delle tracce su laterizi forati e sulle murature leggere; il fissaggio delle tubazioni. E’ inoltre compreso quanto altro occorre per dare le tubazioni complete.
Sono esclusi: le tracce su solette, muri in c.a., in pietra; la tinteggiatura; le opere di scavo; il rinterro; la pavimentazione.
Diametro esterno x spessore: D x s (mm).
Valutazione a metro di tubazione posta in opera.</t>
  </si>
  <si>
    <t>RIVESTIMENTO ISOLANTE ED INSONORIZZANTE PER TUBAZIONE DI SCARICO.  Rivestimento insonorizzante e termoisolante da applicare sulle condotte di scarico per evitare la trasmissione dei rumori in ambienti e la formazione di condensa, costituito da strato impermeabile all'umidità, strato di lamina di piombo e strato di materiale sintetico espanso con spessore minimo di mm 5, il tutto con un peso complessivo non inferiore a Kg/mq 3,5, fornito e posto in opera. Sono compresi: il rivestimento delle tubazioni compresi i pezzi speciali; il materiale necessario al fissaggio quale filo di ferro e nastro adesivo; le opere murarie. E’ compreso quanto altro occorre per  dare il rivestimento completo.
Misurazione a metro in funzione del diametro esterno del tubo da rivestire, compresi i pezzi speciali.</t>
  </si>
  <si>
    <t>TUBAZIONI INSONORIZZATE PER SCARICO IN PLASTICA PESANTE POSATE CON STAFFAGGI IN VERTICALE O ORIZZONTALE ALL’INTERNO DI FABBRICATI.  Tubazioni insonorizzate, per condotte di scarico posate con staffaggi in verticale o orizzontale all'interno di fabbricati, con giunzioni a innesto, costituite in plastica pesante, particolarmente indicata per conferire al tubo caratteristiche di elevata fonoassorbenza ed insonorizzazione dei rumori diffusi, posate e poste in opera . Sono compresi: i pezzi speciali insonorizzati; gli staffaggi; le opere murarie di apertura tracce su laterizi forati e murature leggere; il fissaggio delle tubazioni. E’ compreso quanto altro occorre per  dare le tubazioni complete.
Sono esclusi: le tracce su solette, muri in c.a., in pietra; la tinteggiatura.
Diametro esterno x spessore: D x s (mm).
Valutazione a metro di tubazione posta in opera.</t>
  </si>
  <si>
    <t>TUBAZIONI PER SCARICO IN POLIPROPILENE AUTOESTINGUENTE, POSATE CON STAFFAGGI  IN VERTICALE O ORIZZONTALE  ALL’INTERNO DI FABBRICATI.  Tubazioni in polipropilene autoestinguente, per condotte di scarico posate con staffaggi in verticale o orizzontale all'interno di fabbricati con giunzioni a innesto, costruite a norma UNI EN 1451 – 1, fornite e poste in opera. Sono compresi: i pezzi special; gli staffaggi; le opere murarie di apertura tracce su laterizi forati e murature leggere; il fissaggio delle tubazioni. E’ compreso quanto altro occorre per  dare le tubazioni complete.
Sono esclusi: le tracce su solette, muri in c.a., in pietra; la tinteggiatura.
Diametro esterno x spessore: D x s (mm).
Valutazione a metro di tubazione posta in opera.</t>
  </si>
  <si>
    <t>TUBAZIONI PER SCARICO IN POLIPROPILENE AUTOESTINGUENTE, INTERRATE ALL’INTERNO O ALL’ESTERNO DEI FABBRICATI.  Tubazioni in polipropilene autoestinguente, per condotte di scarico interrate all'interno o all'esterno di fabbricati, con giunzioni a innesto, costruite a norma UNI EN 1451 – 1, fornite e poste in opera. Sono compresi: i pezzi speciali; le opere murarie di 
apertura tracce su laterizi forati e murature leggere; il fissaggio delle tubazioni. E’ compreso quanto altro occorre per  dare le tubazioni complete.Sono esclusi: le tracce su solette, muri in c.a., in pietra; la tinteggiatura; le opere di scavo; il rinterro; la pavimentazione.
Diametro esterno x spessore: D x s (mm).
Valutazione a metro di tubazione posta in opera.</t>
  </si>
  <si>
    <t>TUBAZIONI IN PVC, SERIE NORMALE UNI 10972, POSATE CON STAFFAGGI IN VERTICALE O ORIZZONTALE ALL’INTERNO DI FABBRICATI.  Tubazioni in PVC rigido, serie normale UNI 10972, per pluviali, ventilazioni e scarichi di acque fredde, posate con staffaggi in verticale o orizzontale all'interno di fabbricati, con giunzioni incollate, fornite e poste in opera. Sono compresi: i pezzi speciali; gli staffaggi; le opere murarie di apertura tracce su laterizi forati e murature leggere; il fissaggio delle tubazioni. E’ compreso quanto occorre per dare le tubazioni complete.
Sono esclusi: le tracce su solette, muri in c.a., in pietra; la tinteggiatura.
Diametro esterno x spessore: D x s (mm).
Valutazione a metro di tubazione posta in opera.</t>
  </si>
  <si>
    <t>TUBAZIONI PER SCARICO IN PVC RIGIDO, SERIE NORMALE UNI 10972 INTERRATE, ALL'INTERNO O ALL'ESTERNO DI FABBRICATI.  Tubazioni in PVC rigido, serie normale UNI 10972, per pluviali, ventilazioni e scarichi di acque fredde, posate interrate all'interno o all'esterno di fabbricati, con giunzioni incollate, fornite e poste in opera. Sono compresi: i pezzi speciali; gli staffaggi; le opere murarie di apertura tracce su laterizi forati e murature leggere; il fissaggio delle tubazioni. E’ compreso quanto altro occorre per  dare le tubazioni complete.
Sono esclusi: le tracce su solette, muri in c.a., in pietra; la tinteggiatura; le opere di scavo; il rinterro; la pavimentazione.
Diametro esterno x spessore: D x s (mm).
Valutazione a metro di tubazione posta in opera.</t>
  </si>
  <si>
    <t>TUBAZIONI PER SCARICO IN PVC RIGIDO, SERIE PESANTE UNI EN 1329, POSATE CON STAFFAGGI IN VERTICALE O ORIZZONTALE ALL'INTERNO DI FABBRICATI.  Tubazioni in PVC rigido, serie pesante UNI EN 1329, per scarichi di acque calde, posate con staffaggi in verticale o orizzontale all'interno di fabbricati, con giunzioni incollate, fornite e poste in opera. Sono compresi: i pezzi speciali; gli staffaggi; le opere murarie di apertura tracce su laterizi forati e murature leggere; il fissaggio delle tubazioni. E’ inoltre  compreso  quanto  altro  occorre  per   dare le tubazioni complete.Sono esclusi: le tracce su solette, muri in c.a., in pietra; la tinteggiatura.
Diametro esterno x spessore: D x s (mm).
Valutazione a metro di tubazione posta in opera.</t>
  </si>
  <si>
    <t>TUBAZIONI PER SCARICO IN PVC RIGIDO, SERIE PESANTE UNI EN 1329, INTERRATE ALL’INTERNO O ALL’ESTERNO AI FABBRICATI.  Tubazioni in PVC rigido, serie pesante UNI 1329, per scarichi di acque calde, posate all'interno o all'esterno di fabbricati, con giunzioni incollate, fornite e poste in opera. Sono compresi: i pezzi speciali; gli staffaggi; le opere murarie di apertura tracce su laterizi forati e murature leggere; il fissaggio delle tubazioni. E’ compreso quanto altro occorre per  dare le tubazioni complete.Sono esclusi: le tracce su solette, muri in c.a., in pietra; la tinteggiatura; le opere di scavo; il rinterro; la pavimentazione.
Diametro esterno x spessore: D x s (mm).
Valutazione a metro di tubazione posta in opera.</t>
  </si>
  <si>
    <t>TUBAZIONI PER SCARICO IN PVC, SERIE PESANTE UNI EN 1401 TIPO SDR41-SN4, PER CONDOTTE INTERRATE ALL'ESTERNO DI FABBRICATI.  Tubazioni in PVC rigido, serie pesante UNI EN 1401 tipo SDR41-SN4, per condotte di scarico all'esterno di fabbricati e sottoposte a traffico pesante, con giunzioni a innesto e guarnizione elastomerica, fornite e poste in opera. Sono compresi: i pezzi speciali. E’ compreso quanto altro occorre per  dare le tubazioni complete.Sono esclusi: le opere di scavo; il rinterro; la pavimentazione.Diametro esterno x spessore: D x s (mm).
Valutazione a metro di tubazione posta in opera.</t>
  </si>
  <si>
    <t>TUBAZIONI PER SCARICO IN GHISA CENTRIFUGATA EXTRA LEGGERA SENZA BICCHIERE, POSATE CON STAFFAGGI IN VERTICALE O ORIZZONTALE ALL’INTERNO DI FABBRICATI.  Tubazione in ghisa centrifugata extra leggera senza bicchiere per condotte di scarico, posata con staffaggi in verticale o orizzontale all'interno di fabbricati, particolarmente indicata per l'elevata resistenza al fuoco e l'elevato potere fonoisolante, completa di rivestimento interno in resina epossidica anticorrosione e antiabrasione, verniciatura esterna antiossidante, pezzi speciali e accessori vari (braghe semplici, doppie, ridotte, T di ispezione, sifoni, curve, riduzioni, spostamenti, anelli ed adattatori per collegamento ad altre tipologie di tubazioni, raccordi, collari di fissaggio e ganci di sostegno). Fornita e posta in opera mediante giunzioni testa a testa con manicotto in elastomero tipo EPDM (resistenza da -15° a +135°) e collare stringitubo in acciaio inox 18/8. Sono compresi: le opere murarie di apertura tracce su laterizi forati e murature leggere; il fissaggio delle tubazioni. 
Sono esclusi: le tracce su solette, muri in c.a., in pietra; la tinteggiatura.
Diametro esterno x spessore: D x s (mm).
Valutazione a metro di tubazione posta in opera.</t>
  </si>
  <si>
    <t>8.3</t>
  </si>
  <si>
    <t>TUBAZIONI PER ESALAZIONI E CANNE FUMARIE</t>
  </si>
  <si>
    <t>CANNE DI  ESALAZIONE IN CEMENTO VIBROCOMPRESSO A PARETE SEMPLICE.  Canne di  esalazione in cemento vibrocompresso a parete semplice, fornite e poste in opera. Sono compresi: le cravatte; i collari; la sigillatura dei giunti con stoppa catramata e malta di cemento; le opere murarie; i pezzi speciali. E' inoltre compreso quanto altro occorre per dare l'opera completa e funzionante.
Sono esclusi i torrini che saranno compensati a parte.</t>
  </si>
  <si>
    <t>CANNE DI  ESALAZIONE IN CEMENTO VIBROCOMPRESSO A PARETE DOPPIA.  Canne di  esalazione in cemento vibrocompresso a parete doppia, fornite e poste in opera. Sono compresi: le cravatte; i collari; la sigillatura dei giunti con stoppa catramata e malta di cemento; le opere murarie; i pezzi speciali. E' inoltre compreso quanto altro occorre per dare l'opera completa e funzionante. 
Sono esclusi i torrini che saranno compensati a parte.</t>
  </si>
  <si>
    <t>CANNE DI  ESALAZIONE IN CEMENTO VIBROCOMPRESSO, A PARETE SEMPLICE ED A SETTORI CONFLUENTI.  Canne di  esalazione in cemento vibrocompresso, a parete semplice ed a settori confluenti, con esalatore incorporato, fornite e poste in opera. Sono compresi: le cravatte; i collari; la sigillatura dei giunti con stoppa catramata e malta di cemento; le opere murarie; i pezzi speciali. E' compreso quanto altro occorre per dare l'opera completa e funzionante. 
Sono esclusi i torrini che saranno compensati a parte.</t>
  </si>
  <si>
    <t>TORRINO O CAMINO PER CANNE DI ESALAZIONE SEMPLICI E A DOPPIA PARETE.  Torrino o camino di esalazione in cemento, per canne semplici e a doppia parete, fornito e posto in opera. Sono compresi: i collegamenti con la canna sottostante e con la copertura; le opere murarie. E' inoltre compreso quanto altro occorre per dare l'opera completa e funzionante.</t>
  </si>
  <si>
    <t>TORRINO O CAMINO PER CANNE  DI ESALAZIONE A PARETE SEMPLICE E A SETTORI CONFLUENTI.  Torrino o camino di esalazione in cemento, per canne a parete semplice ed a settori confluenti, fornito e posto in opera. Sono compresi: i collegamenti con la canna sottostante e con la copertura; le opere murarie. E' inoltre compreso quanto altro occorre per dare l'opera completa e funzionante.</t>
  </si>
  <si>
    <t>CANNE FUMARIE PER FUMI CALDI IN ARGILLA CERAMICA A PARETE DOPPIA.  Canne fumarie in argilla ceramica, di sezione interna circolare/ovoidale/quadrata/rettangolare, incastro del tipo maschio-femmina, parete doppia con intercapedine, in elementi monoblocco di lunghezza cm.50, fornite e poste in opera. Sono compresi: le sigillature per la giunzione degli elementi; le opere murarie. E’ inoltre compreso quanto altro occorra per dare l’opera finita.
Sono esclusi: i pezzi speciali; i terminali (comignoli).</t>
  </si>
  <si>
    <t>PEZZI SPECIALI PER CANNE FUMARIE FUMI CALDI IN ARGILLA CERAMICA A PARETE DOPPIA E TERMINALI.  Pezzi speciali e terminali per canna fumaria in argilla ceramica a parete doppia, valutati a metro equivalente da aggiungere alla lunghezza della canna fumaria, forniti e posti in opera.</t>
  </si>
  <si>
    <t>CANNA FUMARIA CON ELEMENTI INTERNI IN REFRATTARIO.  Canna fumaria idonea a garantire perdite di temperatura dei fumi con valori inferiori a 1°C per ogni metro, in elementi rivestiti internamente con materiale refrattario e coibentati con pannelli in lana di roccia alti cm 33 a sezione quadrata e sezione interna circolare, fornita e posta in opera. Sono compresi: i giunti maschio e femmina; la rifodera esterna in controcanna in conglomerato di argilla espansa; le opere murarie. E' inoltre compreso quanto altro occorre per dare l'opera completa e funzionante.</t>
  </si>
  <si>
    <t>CONDOTTO DI ESALAZIONE COSTITUITO DA TUBO FLESSIBILE IN ACCIAIO INOX A DOPPIO STRATO CON PARETE INTERNA LISCIA.  Condotto di esalazione costituito da tubo flessibile in acciaio inox AISI a doppio strato con parete interna liscia, idoneo per infilaggio in cavedi esistenti. Sono compresi: gli elementi di congiunzione filettati; i distanziali di posizionamento all’interno dei cavedi. E’ compreso quanto altro occorre per dare il condotto funzionante.
Valutazione a metro del condotto posto in opera.</t>
  </si>
  <si>
    <t>CONDOTTO DI ESALAZIONE A MONOPARETE METALLICA IN ACCIAIO INOX AISI 304 O 316.  Condotto di esalazione ad elementi prefabbricati a monoparete metallica in acciaio inox AISI 304 o 316. Gli spessori delle lamiere variano da un minimo di mm 0,4 ad un massimo di mm 1,2 in funzione del diametro del camino. Gli elementi prefabbricati modulari sono provvisti di un giunto di connessione tale da assicurare la tenuta alla condensa con bloccaggio esterno tramite fascetta metallica. Il camino viene conteggiato a metro misurato lungo l'asse del camino per l'intero sviluppo anche dei pezzi speciali ed il prezzo comprende inoltre le fascette di bloccaggio di ciascun elemento modulare e le fascette di sostegno a parete disposte ogni m 3,0. I pezzi speciali sono conteggiati a parte con un incremento di metri secondo apposita tabella.</t>
  </si>
  <si>
    <t>PEZZI SPECIALI PER CONDOTTO DI ESALAZIONE A MONOPARETE METALLICA IN ACCIAIO INOX AISI 304 O 316.  Pezzi speciali per condotto di esalazione ad elementi prefabbricati a monoparete metallica costruiti secondo le specifiche di cui al codice precedente. I pezzi speciali sono conteggiati a metro equivalente considerando la lunghezza del pezzo speciale misurata lungo l'asse del condotto più l'incremento risultante dalla tabella riportata di seguito. Se la lunghezza del pezzo speciale è stata già conteggiata nella lunghezza del condotto, si deve considerare solo l'incremento come seguente:
- Allaccio a 90° = m 1,3;
- Allaccio a 45° = m 1,8;
- Allaccio a 45° ridotto = m 2,1;
- Allaccio caldaia a tiraggio forzato = m 1,3;
- Curva a 15° = m 0,3;
- Curva a 30° = m 0,3;
- Curva a 45° = m 0,7;
- Faldale per tetto inclinato = m 1,2;
- Faldale per tetto piano = m 0,6;
- Ispezione passante con portello = m 2,0;
- Ispezione con fori e termometro = m 2,3;
- Piastra base = m 0,7
- Piastra intermedia = m 0,8;
- Terminale conico = m 1,8;
- Terminale antintemperie = m 0,9;
- Camera raccolta con portello = m 2,2;
- Contenitore per condensa = m 0,6;
- Elemento variabile = m 0,6;
- Mensola a parete = m 0,6;
- Raccordo per canna monoparete = m 0,1;
- Riduzione = m 0,6.</t>
  </si>
  <si>
    <t>CAMINO A DOPPIA PARETE METALLICA IN ACCIAIO INOX AISI 304/316.  Camino ad elementi prefabbricati a doppia parete metallica costituito da una canna interna in acciaio inox AISI 316 e da una canna esterna in acciaio inox AISI 304. Gli spessori della lamiera variano da un minimo di mm 0,5 ad un massimo di mm 1,2 in funzione del diametro del camino. L'intercapedine tra le due pareti metalliche è riempita con lana minerale (densità minima kg/mc 100) ed è di spessore mm 25 fino al diametro interno di mm 300, di spessore mm 50 per i diametri interni superiori. Per criteri di dimensionamento e caratteristiche di costruzione, isolamento termico, resistenza al calore ed alla corrosione, impermeabilità al gas ed alla condensa, il camino deve rispondere alle vigenti norme UNI. Gli elementi prefabbricati modulari sono provvisti internamente di un giunto di dilatazione e vengono uniti fra di loro per innesto a doppio bicchiere con bloccaggio esterno tramite fascette metalliche. Il camino viene conteggiato a metro misurato lungo l'asse del camino per l'intero sviluppo anche dei pezzi speciali ed il prezzo comprende inoltre le fascette di bloccaggio di ciascun elemento modulare e le fascette di sostegno a parete disposte ogni m 3,0. I pezzi speciali sono conteggiati a parte con un incremento di metri lineari secondo apposita tabella.</t>
  </si>
  <si>
    <t>PEZZI SPECIALI PER CAMINO A DOPPIA PARETE METALLICA IN ACCIAIO INOX AISI 304/316.  Pezzi speciali per camino ad elementi prefabbricati a doppia parete metallica costituito da canna interna in acciaio inox AISI 316 e da una canna esterna in acciaio inox AISI 304, costruiti secondo le specifiche di cui al codice precedente. I pezzi speciali sono conteggiati a metro equivalente considerando la lunghezza del pezzo speciale misurata lungo l'asse del camino più l'incremento risultante dalla tabella riportata di seguito. Se la lunghezza del pezzo speciale è stata già conteggiata nella lunghezza del camino, si deve considerare solo l'incremento di cui alla tabella seguente.
- Allaccio a 90° = m 1,2;
- Allaccio a 45° = m 1,5;
- Allaccio a 45° ridotto = m 1,9;
- Allaccio caldaia a tiraggio forzato = m 0,7;
- Curva a 15° = m 0,5;
- Curva a 30° = m 0,5;
- Curva a 45° = m 0,7;
- Faldale per tetto inclinato = m 0,6;
- Faldale per tetto piano = m 0,2;
- Ispezione passante con portello = m 1,1;
- Ispezione con fori e termometro = m 1,4;
- Piastra base = m 0,5;
- Piastra intermedia = m 0,7;
- Terminale conico = m 0,5;
- Terminale antintemperie = m 0,3;
- Camera raccolta con portello = m 1,0;
- Contenitore per condensa = m 0,2;
- Elemento variabile = m 0,4;
- Mensola a parete = m 0,4;
- Raccordo per canna coibentata = m 0,2;
- Riduzione = m 0,6.</t>
  </si>
  <si>
    <t>CAMINO A DOPPIA PARETE METALLICA,  ESTERNA IN RAME, INTERNA IN ACCIAIO INOX AISI 316.  Camino ad elementi prefabbricati a doppia parete metallica costituito da canna interna in acciaio inox AISI 316 e da una canna esterna in rame. Gli spessori delle lamiere variano da un minimo di mm 0,6 ad un massimo di mm 1,2 in funzione del diametro del camino. L'intercapedine tra le due pareti metalliche ed è riempita con lana minerale (densità minima kg/mc 100) ed è di spessore mm 25 fino al diametro interno di mm 300, di spessore mm 50 per i diametri interni superiori. Per criteri di dimensionamento e caratteristiche di costruzione, isolamento termico, resistenza al calore ed alla corrosione, impermeabilità al gas ed alla condensa, il camino deve rispondere alle vigenti norme UNI. Gli elementi prefabbricati modulari sono provvisti internamente di un giunto di dilatazione e vengono uniti fra di loro per innesto a doppio bicchiere con bloccaggio esterno tramite fascette metalliche. Il camino viene conteggiato a metro misurato lungo l'asse del camino per l'intero sviluppo anche dei pezzi speciali ed il prezzo comprende inoltre le fascette di bloccaggio di ciascun elemento modulare e le fascette di sostegno a parete disposte ogni m 3,0.  
I pezzi speciali sono conteggiati a parte con un incremento di metri secondo apposita tabella.</t>
  </si>
  <si>
    <t>PEZZI SPECIALI PER CAMINO A DOPPIA PARETE METALLICA, ESTERNA IN RAME, INTERNA IN  ACCIAIO INOX AISI 316.  Pezzi speciali per camino ad elementi prefabbricati a doppia parete metallica, costituito da canna interna in acciaio inox AISI 316 e da una canna esterna in rame, costruiti secondo le specifiche di cui al codice precedente. I pezzi speciali sono conteggiati a metro equivalente considerando la lunghezza del pezzo speciale misurata lungo l'asse del camino più l'incremento risultante dalla tabella riportata di seguito. Se la lunghezza del pezzo speciale è stata già conteggiata nella lunghezza del camino, si deve considerare solo l'incremento di cui alla tabella seguente.
- Allaccio a 90° = m 1,2;
- Allaccio a 45° = m 1,5;
- Allaccio a 45° ridotto = m 1,9;
- Allaccio caldaia a tiraggio forzato = m 0,7;
- Curva a 15° = m 0,5;
- Curva a 30° = m 0,5;
- Curva a 45° = m 0,7;
- Faldale per tetto inclinato = m 0,6;
- Faldale per tetto piano = m 0,2;
- Ispezione passante con portello = m 1,1;
- Ispezione con fori e termometro = m 1,4;
- Piastra base = m 0,5;
- Piastra intermedia = m 0,7;
- Terminale conico = m 0,5;
- Terminale antintemperie = m 0,3;
- Camera raccolta con portello = m 1,0;
- Contenitore per condensa = m 0,2;
- Elemento variabile = m 0,4;
- Mensola a parete = m 0,4;
- Raccordo per canna coibentata = m 0,2;
- Riduzione = m 0,6.</t>
  </si>
  <si>
    <t>CAMINO CON PARETE INTERNA IN ACCIAIO INOX E PARETE ESTERNA IN CONGLOMERATO CEMENTIZIO.   Camino ad elementi prefabbricati costituito da canna interna in acciaio inox AISI 316 e da elemento esterno in conglomerato cementizio vibrocompresso. Lo spessore minimo della lamiera è di mm 0,6. L'intercapedine tra canna interna ed elemento in conglomerato cementizio  è riempita con lana minerale di spessore mm 30. Per i criteri di dimensionamento e caratteristiche di costruzione, isolamento termico, resistenza al calore e alla corrosione, impermeabilità al gas e alla condensa, il camino deve rispondere alle vigenti norme UNI. Gli elementi prefabbricati modulari sono provvisti internamente di un giunto a bicchiere con interposta una guarnizione in fibra minerale, mentre gli elementi esterni sono collegati con malta fine di cemento. Il camino viene conteggiato a metro misurato lungo l'asse del medesimo per l'intero sviluppo anche dei pezzi speciali ed il prezzo comprende inoltre le fascette di sostegno a parete disposte ogni m 2,0.
I pezzi speciali sono conteggiati a parte con un incremento di metri secondo apposita tabella.</t>
  </si>
  <si>
    <t>PEZZI SPECIALI PER CAMINO COSTITUITO DA CANNA INTERNA IN ACCIAIO INOX AISI 316 E DA ELEMENTO ESTERNO IN CONGLOMERATO CEMENTIZIO.  Pezzi speciali per camino ad elementi prefabbricati costituito da canna interna in acciaio inox AISI 316 e da elemento esterno in conglomerato cementizio vibrocompresso costruiti secondo le specifiche di cui al codice precedente. I pezzi speciali sono conteggiati a metro equivalente considerando la lunghezza del pezzo speciale misurata lungo l'asse del camino più l'incremento risultante dalla tabella riportata di seguito. 
Se la lunghezza del pezzo speciale e' stata già conteggiata nella lunghezza del camino, si deve considerare solo l'incremento di cui alla tabella seguente.
- Allaccio a 90° = m 1,2;
- Allaccio a 45° = m 1,5;
- Allaccio a 45° ridotto = m 1,9;
- Allaccio caldaia a tiraggio forzato = m 0,7;
- Curva a 15° = m 0,5;
- Curva a 30° = m 0,5;
- Curva a 45° = m 0,7;
- Faldale per tetto inclinato = m 0,6;
- Faldale per tetto piano = m 0,2;
- Ispezione passante con portello = m 1,1;
- Ispezione con fori e termometro = m 1,4;
- Piastra base = m 0,5;
- Piastra intermedia = m 0,7;
- Terminale conico = m 0,5;
- Terminale antintemperie = m 0,3;
- Camera raccolta con portello = m 1,0;
- Contenitore per condensa = m 0,2;
- Elemento variabile = m 0,4;
- Mensola a parete = m 0,4;
- Raccordo per canna coibentata = m 0,2;
- Riduzione = m 0,6.</t>
  </si>
  <si>
    <t>CONDOTTO DI ESALAZIONE AD ELEMENTI PREFABBRICATI IN POLIPROPILENE SPECIALE (PPS).  Condotto di esalazione ad elementi prefabbricati in polipropilene speciale (PPS) idoneo allo scarico di fumi ed esalazioni con temperature fino a 120°C, particolarmente indicato per lo scarico dei fumi di caldaie a condensazione. Gli elementi prefabbricati modulari sono provvisti di giunti con innesto a bicchiere e guarnizione di tenuta. Il camino viene conteggiato a metro lineare misurato lungo l'asse del camino per l'intero sviluppo anche dei pezzi speciali ed il prezzo comprende inoltre gli accessori di fissaggio quali supporti e fascette di fissaggio. I pezzi speciali verranno conteggiati a parte con un incremento di metri lineari secondo apposita tabella.</t>
  </si>
  <si>
    <t>PEZZI SPECIALI PER CONDOTTO DI ESALAZIONE AD ELEMENTI PREFABBRICATI IN POLIPROPILENE SPECIALE (PPS).  Pezzi speciali per condotto di esalazione ad elementi prefabbricati in polipropilene speciale (PPS) costruiti secondo le specifiche di cui al codice precedente. I pezzi speciali sono conteggiati a metro lineare equivalente considerando la lunghezza del pezzo speciale misurata lungo l'asse del condotto più l'incremento risultante dalla tabella riportata di seguito. 
Se la lunghezza del pezzo speciale è stata già conteggiata nella lunghezza del condotto, si deve considerare solo l'incremento di cui alla tabella seguente:
- Curva a 45° o 87° fino al diam. 110 = m 0,6;
- Curva a 45° o 87° fino al diam. 200 = m 1,0;
- Innesto singolo diam. 80 sul diam. 125, 160 o 200 = 1,2;
- Tronchetto con scarico condensa per diam. 125, 160 o 200 = 1,2;
- Tappo con scarico condensa per diam. 125, 160 o 200 = 1,5;
- Tappo semplice per diam. 125, 160 o 200 = 1,0</t>
  </si>
  <si>
    <t>STRUTTURA METALLICA PER SOSTEGNO CANNA FUMARIA REALIZZATA CON PROFILI IN ACCIAIO.  Struttura metallica costituita da palo o traliccio in acciaio per sostegno canna fumaria realizzato utilizzando profili tubolari in acciaio laminato a caldo, di sezione e spessore adeguati alla specifica situazione. L'ancoraggio a terra è ottenuto con l'applicazione, alla base, di una flangia ed il fissaggio avviene tramite tirafondi inseriti in un plinto di fondazione oppure tramite tasselli ad espansione. Per raggiungere altezze elevate è possibile, per problematiche di movimento e trasporto, realizzare la struttura in più tratte unite tra loro con flange e bulloneria. La struttura deve essere verificata staticamente e devono essere prodotti gli elaborati grafici e di calcolo strutturale firmati da tecnico abilitato. Devono, inoltre, essere espletate le pratiche di deposito degli elaborati di calcolo presso gli uffici competenti per le necessarie autorizzazioni. La struttura può avere la finitura esterna con strato di antiruggine protettiva e successiva verniciatura epossidica con colore RAL a scelta del committente, oppure in acciaio zincato, oppure in acciaio zincato con successiva verniciatura epossidica con colore RAL a scelta del committente previo trattamento di lavaggio e primerizzazione. Il costo della struttura è valutato a peso e comprende tutte le opere di fornitura e posa in opera escluso la realizzazione del plinto di fondazione o della relativa struttura muraria di appoggio.</t>
  </si>
  <si>
    <t xml:space="preserve">RACCORDO FUMI IN ACCIAIO NERO FRA GENERATORE DI CALORE E CANNA FUMARIA.  Raccordo fumi fra generatore di calore e canna fumaria realizzato con tubo in lamiera d'acciaio nero di adeguato spessore e comunque non inferiore a 15/10 di mm. Le curve sono costruite a settori e vengono conteggiate con un metro lineare in più rispetto alla lunghezza effettiva per ciascuna curva a 90 gradi. E’ compreso quanto occorre per dare il lavoro finito. </t>
  </si>
  <si>
    <t xml:space="preserve">RACCORDO FUMI IN ACCIAIO NERO ISOLATO E RIVESTITO FRA GENERATORE DI CALORE E CANNA FUMARIA.  Raccordo fumi fra generatore di calore e canna fumaria realizzato con tubo in lamiera d'acciaio nero di adeguato spessore e comunque non inferiore a 15/10 di mm, rivestito con cm 5 di lana minerale e rifinito con lamierino in acciaio zincato dello spessore minimo di 6/10 di mm. Le curve costruite a settori sono conteggiate con un metro in più rispetto alla lunghezza effettiva per ciascuna curva a 90°. </t>
  </si>
  <si>
    <t>PIASTRA PER CONTROLLO FUMI.  Piastra controllo fumi con due fori di prelievo di diametro mm 50 e mm 80, completa di termometro per fumi scala 0°-500° C, a norma di legge 615/69, fornita ed installata. Compreso quanto occorre per l’opera finita.</t>
  </si>
  <si>
    <t>SPORTELLO PER ISPEZIONE CANNA FUMARIA.  Sportello di ispezione per canna fumaria, costituito da telaio da murare e portello antiscoppio in acciaio inox. Sono comprese le opere murarie di installazione. E’ inoltre compreso quanto occorre per dare il lavoro finito.
Larghezza x altezza = LxH (mm).</t>
  </si>
  <si>
    <t>9.1</t>
  </si>
  <si>
    <t>INFISSI IN LEGNO</t>
  </si>
  <si>
    <t>PERSIANE AD ANTE A BATTENTE. Persiane ad ante a battente con montanti della sezione finita mm 55x65 e stecche della sezione finita di mm 15x55 intervallate ogni 45 mm, fornite e poste in opera. Sono comprese: le ferrate con bandelle a T e cardini a muro; le spagnolette di chiusura; le ferma-persiane per le finestre e per i balconi, il tutto in ferro tropicalizzato; la preparazione dei fondi; la verniciatura. E' inoltre compreso quanto altro occorre per dare l'opera finita.</t>
  </si>
  <si>
    <t>CASSONETTI COPRI RULLO CON INTELAIATURA IN LEGNO DI ABETE. Cassonetti copri rullo avvolgibile con intelaiatura in legno di Abete, con sporgenza fino a cm 14 e altezza max fino a cm 40, celetto inferiore fisso e sportello frontale asportabile in truciolare da mm 8, forniti e posti in opera. Sono compresi: la preparazione del fondo ; la verniciatura a due mani di vernice a smalto. E' inoltre compreso quanto altro occorre per dare l'opera finita. 
Misurato sulla lunghezza del frontale e dei fianchi.</t>
  </si>
  <si>
    <t>CASSONETTI COPRI RULLO CON INTELAIATURA IN LEGNO DI DOUGLAS. Cassonetti copri rullo avvolgibile con intelaiatura in legno di Douglas, con sporgenza fino a cm 14 e altezza max fino a cm 40, celetto inferiore fisso e sportello in truciolare nobilitato Douglas da mm 8, forniti e posti in opera. E' inoltre compreso quanto altro occorre per dare l'opera finita. Misurato sulla lunghezza del frontale e dei fianchi.</t>
  </si>
  <si>
    <t>PORTE TAMBURATE IN NOCE TANGANICA E MOGANO KOTIBE' CON INTELAIATURA PERIMETRALE IN LEGNO DI ABETE. Porte tamburate, tipo standard e fuori standard, in noce Tanganica e Mogano Kotibe', realizzate con intelaiatura perimetrale in legno di Abete e struttura cellulare interna a nido d'ape con maglia esagonale e pannelli fibrolegnosi, impiallacciate su ambo le facce, battente con spalla, telaio ad imbotte fino a mm 110, complete di mostre e contromostre da mm 10x60, fornite e poste in opera. Sono comprese: le cerniere anuba in acciaio bronzato da mm 13; la maniglia di alluminio anodizzato colore bronzo; la serratura; la lucidatura con resine poliuretaniche; gli eventuali vetri. E' inoltre compreso quanto altro occorre per dare l'opera finita.
E' esclusa la fornitura e posa in opera del controtelaio.</t>
  </si>
  <si>
    <t>PORTE IN LEGNO DI ABETE TAMBURATE LACCATE. Porte in legno di Abete tamburate, tipo standard e fuori standard, con struttura cellulare interna a nido d'ape con maglia esagonale, intelaiatura perimetrale in legno di Abete e pannelli fibrolegnosi, battente con spalla, completa di mostre e contromostre da mm 10x60, telaio ad imbotte fino mm 110, fornite e poste in opera. Sono comprese: le cerniere anuba in acciaio da mm 13; la serratura; la maniglia in alluminio del tipo pesante; la mano di preparazione; la laccatura con vernici poliuretaniche pigmentate opache; gli eventuali vetri, ove occorrenti. E' inoltre compreso quanto altro occorre per dare l'opera finita. 
E' esclusa la fornitura e posa in opera del controtelaio.</t>
  </si>
  <si>
    <t>PORTONCINI D'INGRESSO INTERNI TAMBURATI IN NOCE TANGANICA E MOGANO KOTIBE'. Portoncini d'ingresso tamburati, tipo standard e fuori standard, in noce Tanganica e Mogano Kotibe' con intelaiatura perimetrale in legno di Abete, struttura cellulare interna a nido d'ape con maglia esagonale e pannelli fibrolegnosi impiallacciati sulle due facce, telaio ad imbotte da mm 150, completi di mostre esterne da mm 10x60 ed interne come quelle applicate alle porte, forniti e posti in opera. Sono comprese: tre cerniere anuba in acciaio bronzato da mm 13; la mezza maniglia interna come quelle applicate alle porte; il pomolo esterno; la serratura tipo Yale con 3 chiavi; i paletti a leva per portoni a due ante; la lucidatura con resine poliuretaniche. E' inoltre compreso quanto altro occorre per dare l'opera finita.
E' esclusa la fornitura e posa in opera del controtelaio.</t>
  </si>
  <si>
    <t>PORTONCINI ESTERNI IN LEGNO DI PINO DI SVEZIA. Portoncini esterni in legno di Pino di Svezia, tipo standard e fuori standard, con intelaiatura perimetrale in legno di Abete, battente con spalla, internamente rifinito come le porte ed esternamente rivestiti con doghe verticali interrotte da un fascione intermedio orizzontale, immaschiettati, dello spessore finito di mm 20, telaio fino a mm 70, coprifilo esterni fino a mm 11x30 ed internamente mostre come quelle applicate alle porte, forniti e posti in opera. Sono comprese: tre cerniere anuba di acciaio bronzato da mm 16; la serratura tipo Yale con 3 chiavi; la mezza maniglia interna; il pomolo esterno; la verniciatura trasparente al naturale, previa mano di preparazione con prodotti impregnanti contro muffe e funghi della parte esterna; la verniciatura al poliuretano trasparente della parte interna. E' inoltre compreso quanto altro occorre per dare l'opera finita. 
E' esclusa la fornitura e posa in opera del controtelaio.</t>
  </si>
  <si>
    <t>PORTONCINI ESTERNI IN LEGNO DI DOUGLAS. Portoncini esterni in legno di Douglas, tipo standard e fuori standard, con intelaiatura perimetrale in legno di Abete, battente con spalla, rifiniti internamente come le porte ed esternamente rivestiti con doghe verticali interrotte da un fascione intermedio orizzontale, immaschiettati e dello spessore finito di mm 20, telaio fino a mm 70, coprifili esterni fino a mm 11x30 e internamente mostre come quelle applicate alle porte, forniti e posti in opera. Sono comprese: tre cerniere anuba di acciaio bronzato da mm 16; la serratura tipo Yale con tre chiavi; la mezza maniglia interna; il pomolo esterno; la verniciatura trasparente al naturale, previa mano di preparazione con prodotti impregnanti contro muffe e funghi della parte esterna; la verniciatura al poliuretano trasparente della parte interna. E' inoltre compreso quanto altro occorre per dare l'opera finita. 
E' esclusa la fornitura e la posa in opera del controtelaio.</t>
  </si>
  <si>
    <t>IMBOTTI DI PASSAGGIO. Imbotti di passaggio, per uno spessore di mm 110, per qualsiasi larghezza in qualsiasi essenza, completi di mostre e contromostre, verniciatura e lucidatura, forniti e posti in opera. E' inoltre compreso quanto altro occorre per dare l'opera finita.</t>
  </si>
  <si>
    <t>CONTROTELAI PER PORTE IN LEGNO. Controtelai in legno di Abete per porte, completi di catene di controvento e grappe di fissaggio, forniti e posti in opera. Sono comprese le opere murarie. E' inoltre compreso quanto altro occorre per dare l'opera finita.</t>
  </si>
  <si>
    <t>CONTROTELAI IN ACCIAIO PER PORTEFINESTRE E PORTE. Controtelai a semplice battuta in acciaio per portefinestre e porte, completi di catene di controvento e grappe di fissaggio, forniti e posti in opera. Sono comprese le opere murarie. E' inoltre compreso quanto altro occorre per dare l'opera finita. 
La misurazione minima è di mq 2,00.</t>
  </si>
  <si>
    <t>COMPENSO ALLE MOSTRE BATTENTATE. Compenso alle mostre battentate della sezione maggiorata per l'applicazione su pareti maiolicate dei bagni e delle cucine, in legno lucidato, fornite e poste in opera.</t>
  </si>
  <si>
    <t>CORRIMANO. Corrimano di produzione industriale della sezione finita di circa mm 50x58, lucidato, fornito e posto in opera compresi i pezzi speciali e quanto altro occorre per dare l'opera finita.</t>
  </si>
  <si>
    <t>POSA IN OPERA DI PORTE, PORTONCINI, ETC. Posa in opera di porte e portoncini comprensivi anche di sopraluce, etc. forniti dalla stazione appaltante. E' compreso quanto altro occorre per dare l'opera finita.</t>
  </si>
  <si>
    <t>INFISSI ESTERNI PER FINESTRE E PORTE FINESTRA IN LEGNO DI DOUGLAS E PITCH-PINE. Infissi esterni per finestre e porte finestra in legno di Douglas e Pitch-Pine, apribili ad una o più ante, con o senza parti fisse, dello spessore lavorato di mm 65/70 predisposti per vetro camera o vetri semplici, forniti e posti in opera. Sono compresi: il controtelaio da murare; la necessaria ferramenta di attacco e sostegno; la chiusura con cremonese; le maniglie; i ganci e le catenelle in ottone o alluminio anodizzato; la verniciatura trasparente al naturale, a due mani, previa mano di preparazione con prodotto impregnante contro muffe e funghi. E' inoltre compreso quanto altro occorre per dare l'opera finita. 
E' esclusa la fornitura e posa in opera dei vetri.</t>
  </si>
  <si>
    <t>INFISSI ESTERNI PER FINESTRE E PORTE FINESTRA IN LEGNO DI PINO DI SVEZIA. Infissi esterni per finestre, porte finestra in legno di Pino di Svezia apribili ad una o più ante, con o senza parti fisse, dello spessore lavorato di mm 55, predisposti per vetro camera o vetro semplice, forniti e posti in opera. Sono compresi: il controtelaio da murare; i coprifili interni; la necessaria ferramenta di attacco e sostegno; la chiusura con cremonese a richiamo; le maniglie; i ganci e le catenelle in ottone o alluminio anodizzato; la verniciatura trasparente al naturale, a due mani, previa mano di preparazione con prodotto impregnante contro muffe e funghi. E' inoltre compreso quanto altro occorre per dare l'opera finita. 
E' esclusa la fornitura e posa in opera dei vetri.</t>
  </si>
  <si>
    <t>INFISSI ESTERNI PER FINESTRE O PORTE FINESTRA IN LEGNO DI ABETE VERNICIATO O CASTAGNO. Infissi esterni per finestre, porte finestra in legno di Abete verniciato o Castagno, apribili ad una o più ante, con o senza parti fisse, dello spessore lavorato di mm 55 predisposti per vetro camera o vetro semplice, forniti e posti in opera. Sono compresi: il controtelaio da murare; i coprifili interni; la necessaria ferramenta di attacco e sostegno; la chiusura con cremonese a richiamo; le maniglie; i ganci e le catenelle in ottone o alluminio anodizzato; la preparazione dei fondi e la verniciatura. E' inoltre compreso quanto altro occorre per dare l'opera finita. 
E' esclusa la fornitura e posa in opera dei vetri.</t>
  </si>
  <si>
    <t>APPLICAZIONE DI GUARNIZIONE. Applicazione di profilato in alluminio anodizzato color bronzo, fornito e posto in opera ad incastro sulla traversa inferiore del telaio. E' compreso quanto altro occorre per dare l'opera finita.Ante d'oscuro.</t>
  </si>
  <si>
    <t>ANTE D'OSCURO. Ante d'oscuro (scuretti) in legno, a due o più ante, con telaio e pannello in massello, a facce lisce, fornite e poste in opera. Sono comprese: le cerniere; i dispositivi di chiusura; la verniciatura a colore o trasparente. E' inoltre compreso quanto altro occorre per dare l'opera finita</t>
  </si>
  <si>
    <t>INFISSI MONOBLOCCO IN LEGNO. Infissi monoblocco in legno, realizzati con regoli della sezione finita di mm 55x65, opportunamente selezionato, coprifili interni fino a mm 10x70 per finestre e porte finestra a due o più ante e battente per quelle ad una anta, con cerniere tipo anuba in acciaio bronzato da mm 13, cremonese in alluminio color bronzo con triplice chiusura a 3 nottolini sui balconi ad una anta e normale su quelle a due o più ante, forniti e posti in opera. Sono compresi:
a) controtelai in lamiera zincata completi di catene di controvento e grappe di fissaggio da murare;
b) supporti reggirullo avvolgibile con cuscinetti a sfera applicati sul fianco del cassonetto; 
c) avvolgitori automatici con placche bronzate;
d) guide zincate, rulli, pulegge, fondelli, guida cintino; 
e) serrande avvolgibili in P.V.C. del peso di Kgxmq 5,00;
f) rinforzi metallici per teli di larghezza superiore a cm. 130; 
g) compassi a frizione d'ottone per vasistas;
h) fasce esterne per bandiere da mm 10x60 circa;
i) canale atto a ricevere vetri termoacustici,con regolino fermavetro.
E' inoltre compreso quanto altro occorre per dare l'opera finita. 
E' esclusa la fornitura e posa in opera dei vetri.
La misurazione verrà effettuata considerando:
- Larghezza = luce architettonica + cm. 25;
- Altezza = luce architettonica + cm. 35. 
La misurazione minima e' comunque stabilita in mq 2,00.</t>
  </si>
  <si>
    <t>CASSETTONI ALLA ROMANA. Cassettoni alla romana costituiti da: 
a) finestre della sezione finita di mm 55x65 sulle finestre e porte finestra a due o più ante, battenti su quelli ad una anta, con cerniera anuba in acciaio bronzato da mm 13, cremonese in alluminio anodizzato color bronzo, triplice chiusura a tre nottolini sui balconi ad una anta e normale su quelli a due o più ante; 
b) persiane con montanti della sezione finita di mm 56x65, e stecche da mm 10x50 poste ad incastro ed intervallate ogni mm 45, ferrate con cerniere alla romana e spagnolette di chiusura in ferro tropicalizzato. Forniti e posti in opera. Sono compresi: il telaio predisposto a ricevere la finestra e la persiana da mm 45x144; i coprifili interni ed esterni fino a mm 10x45; i fermapersiane; le opere murarie. E' inoltre compreso quanto altro occorre per dare l'opera finita. 
E' esclusa la fornitura e posa in opera dei vetri.</t>
  </si>
  <si>
    <t>CONTROTELAI PER FINESTRA MONOBLOCCO O ALLA ROMANA. Controtelai in legno di Abete per finestre monoblocco o alla romana, forniti e posti in opera. Sono compresi: le catene di controvento; le grappe di fissaggio. E' inoltre compreso quanto altro occorre per dare l'opera finita.</t>
  </si>
  <si>
    <t>CONTROTELAI CON DOPPIA BATTUTA. Controtelai in lamiera con doppia battuta, forniti e posti in opera. Sono compresi: le grappe di fissaggio; le catene di controvento. E' inoltre compreso quanto altro occorre per dare l'opera finita.</t>
  </si>
  <si>
    <t>COMPENSO PER MECCANISMO DI ANTA A RIBALTA. Compenso agli infissi in legno realizzati con meccanismo di apertura ad ante a ribalta.</t>
  </si>
  <si>
    <t>9.2</t>
  </si>
  <si>
    <t>INFISSI IN FERRO</t>
  </si>
  <si>
    <t>INFISSO IN FERRO. Infisso in ferro per porte interne ed esterne con zoccolo in lamiera, in profilato normale, quadro, tondo, angolare ad uno o più battenti, con o senza sopraluce fisso o apribile, fornito e posto in opera. Sono compresi: il fermavetro; il gocciolatoio; le staffe; le cerniere in acciaio con rondelle; le serrature tipo Yale a tre chiavi; ogni altro accessorio necessario; le opere murarie; la verniciatura con una mano di antiruggine e due mani di vernice. E' inoltre compreso quanto altro occorre per dare l'opera finita. 
E' esclusa la fornitura e posa dell'eventuale vetro.</t>
  </si>
  <si>
    <t>INFISSO IN PROFILATO TUBOLARE IN LAMIERA DI ACCIAIO ZINCATO. Infisso in profilato tubolare in lamiera di acciaio zincato da 15/10 per finestra ad uno o più battenti, fissi od apribili, con o senza sopraluce fisso o apribile, costituito da telaio fisso in profilato di sezione non inferiore a mm 50, listoni dei battenti e delle traverse di sezione adeguata, fornito e posto in opera. Sono compresi: i fermavetro; il gocciolatoio; le staffe; le cerniere in acciaio con rondelle; le cremonesi in ottone cromato, tutti gli accessori necessari; le opere murarie; una mano di aggrappante antiruggine e due mani di vernice. E' inoltre compreso quanto altro occorre per dare l'opera finita. 
E' esclusa la fornitura e posa dell'eventuale vetro.</t>
  </si>
  <si>
    <t>APPARECCHIO DI APERTURA DI SOPRALUCI. Apparecchio di apertura di sopraluci di infissi in ferro con sistema a vasistas, fornito e posto in opera. Sono compresi: il braccio e asta di manovra; la leva di ottone con passo superiore; le staffe. E' inoltre compreso quanto altro occorre per dare l'apparecchio funzionante.</t>
  </si>
  <si>
    <t>COMPENSO PER MECCANISMO DI ANTA A RIBALTA. Compenso agli infissi in ferro realizzati con meccanismo di apertura ad ante a ribalta.</t>
  </si>
  <si>
    <t>PORTONCINO BLINDATO. Portoncino blindato, fornito e posto in opera, realizzato con battente costituito da una doppia lamiera d'acciaio elettrozincata dello spessore di mm 10/10, con rinforzo interno e nervature anch'esse in acciaio, saldate sui tre lati. Serratura a doppia mappa, dotata di n. 4 chiavistelli del diametro mm 18 in acciaio nichelato, con corsa di circa mm 35 nel telaio, più il mezzo giro di servizio. Inoltre la serratura comanda due aste verticali che azionano un chiavistello in basso con deviatore e un'asta con perno rotativo che va a bloccare la parte superiore. Chiusura dal lato cerniere assicurata da n.6 rostri di acciaio nichelato del diametro di mm 14, montati su supporto di mm 60/10 di spessore. Controtelaio in lamiera di acciaio elettrozincata, dotato di almeno n. 8 robuste zanche, piegate e nervate, per l'ancoraggio alla muratura. Telaio realizzato in lamiera di acciaio dello spessore di mm 20/10, montanti e testata superiore collegati con saldatura a filo continuo, verniciato con polveri epossidiche in tinta testa di moro, previo trattamento a base di fosfati di zinco-manganese. Il battente e' rivestito con due pannelli, spessore minimo mm 7, impiallacciati in mogano o noce. Sono compresi: le cerniere di acciaio regolabili autolubrificanti; il compasso di sicurezza fissato al telaio con bullone a testa cilindrica e dado esagonale; una piastra in acciaio al manganese inserita tra la serratura e l'esterno della porta; le guarnizioni di battuta; la soglia mobile automatica a filo pavimento; lo spioncino panoramico; il pomolo fisso esterno e la maniglia interna in alluminio; la coibentazione del battente; le opere murarie. E' inoltre compreso quanto altro occorre per dare l'opera finita. La porta deve essere certificata in classe 1 antintrusione secondo norma UNI 9569. Ad un'anta dimensioni cm 80-85-90 x 210-220</t>
  </si>
  <si>
    <t>9.3</t>
  </si>
  <si>
    <t>INFISSI IN ALLUMINIO</t>
  </si>
  <si>
    <t>INFISSO PER FINESTRE E PORTE-FINESTRA DI ALLUMINIO. Infisso per finestre e porte-finestra di alluminio con profilati della sezione di mm 65/70 e dello spessore minimo di mm 1,5 rifinito con le parti in vista satinate e con superficie totale della lega leggera ossidata anodicamente a 15 micron, fornito e posto in opera. Sono compresi: le guarnizioni in neoprene; gli apparecchi di manovra; i fermavetri a scatto; i pezzi speciali; le cerniere; le squadrette di alluminio; le maniglie in alluminio fuso; il controtelaio, da murare, in profilato di lamiera zincata da mm 10/10; le opere murarie. E' inoltre compreso quanto altro occorre per dare l'opera finita. 
E' esclusa la fornitura e posa dell'eventuale vetro.</t>
  </si>
  <si>
    <t>INFISSO DI PORTE IN ALLUMINIO. Infisso di porte in alluminio con profilati della sezione minima di mm 50 e dello spessore minimo di mm 1,5, rifinite con le parti in vista satinate e con superficie totale della lega leggera ossidata anodicamente a 15 micron, ad ante normali comprese le eventuali parti fisse o semifisse, il sopraporta, fornito e posto in opera. Sono compresi: le guarnizioni in neoprene; gli apparecchi di manovra; i fermavetri a scatto; i pezzi speciali; le cerniere in alluminio; le maniglie; la serratura tipo Yale a tre chiavi; il controtelaio, da murare, in profilato di lamiera zincata da mm 15/10. E' inoltre compreso quanto altro occorre per dare l'opera finita. 
E' esclusa la fornitura e posa dell'eventuale vetro.</t>
  </si>
  <si>
    <t>INFISSO MONOBLOCCO IN ALLUMINIO. Infisso monoblocco in lega di alluminio realizzato con profilati dello spessore minimo di mm 1,5 rifinito con le parti in vista satinate con superficie totale ossidata anodicamente a 15 micron, fornito e posto in opera. Sono compresi: il telaio esterno costituito dai montanti della sezione di mm 100, con ricavata la battuta per l'anta, distanziatore e guida per l'avvolgibile, il traverso superiore con sede di appoggio per il cassonetto, il traverso inferiore asolato (escluso per le porte-finestra) per lo scarico dell'acqua; il telaio mobile realizzato con profilati a sezione tubolare, della sezione minima di mm 52; la serranda avvolgibile in P.V.C. tipo pesante da 5,00 Kgxmq; il rullo; i supporti reggirullo avvolgibile con cuscinetti a sfera; le cinghie; gli avvolgitori automatici con placche; le pulegge; i fondelli; il rullino guida cintino; i rinforzi metallici per teli di larghezza superiore a cm. 130; il cassonetto; le guarnizioni di neoprene; gli apparecchi di manovra; i fermavetri a scatto; i pezzi speciali; le cerniere; le squadrette di alluminio; le maniglie in alluminio fuso; il controtelaio, da murare, in profilato di lamiera zincata da mm 10/10; le opere murarie. E' inoltre compreso quanto altro occorre per dare l'opera finita. E' esclusa la fornitura e posa dell'eventuale vetro. 
La misurazione viene effettuata misurando il massimo ingombro del monoblocco. La misurazione minima e' di mq 2,00.</t>
  </si>
  <si>
    <t>PERSIANE IN ALLUMINIO APRIBILI A VENTOLA. Persiane in alluminio anodizzato a due o più ante, con ante apribili a ventola, fornite e poste in opera. Sono compresi: il controtelaio, da murare, in profilato di lamiera zincata da mm 10/10; gli apparecchi di manovra; i pezzi speciali; le cerniere; le maniglie di alluminio fuso; le opere murarie. E' inoltre compreso quanto altro occorre per dare l'opera finita.</t>
  </si>
  <si>
    <t>PERSIANE IN ALLUMINIO CON ANTE SCORREVOLI. Persiane in alluminio anodizzato a due o più ante, con ante scorrevoli, fornite e poste in opera. Sono compresi: il controtelaio, da murare, in profilato di lamiera zincata da mm 10/10; l'apparecchio di manovra; i pezzi speciali; le guide; le maniglie in alluminio fuso; le opere murarie. E' inoltre compreso quanto altro occorre per dare l'opera finita.</t>
  </si>
  <si>
    <t>PORTE INTERNE IN ALLUMINIO. Porte interne in alluminio anodizzato a una o due ante, fornite e poste in opera. Sono compresi: il controtelaio, da murare, in profilato di lamiera zincata; la ferramenta; la serratura con scrocco; le maniglie; le opere murarie. E' inoltre compreso quanto altro occorre per dare l'opera finita. 
Sono escluse le specchiature da pagarsi a parte secondo il materiale usato.</t>
  </si>
  <si>
    <t>PORTONCINO D'INGRESSO IN ALLUMINIO ANODIZZATO. Portoncino d'ingresso in alluminio anodizzato in lega di alluminio da mm 50 e dello spessore minimo di mm 1,5 rifinito con le parti in vista satinate con superficie totale ossidata anodicamente a 15 micron, rinforzato con barre a sezione trapezoidale poste ad interasse non inferiore a cm 15, fornito e posto in opera. Sono compresi: il controtelaio, da murare, in profilato di lamiera zincata; le guarnizioni in neoprene; gli apparecchi di manovra; i fermavetri a scatto; i pezzi speciali; le cerniere; le maniglie; le serrature tipo Yale a tre chiavi; le opere murarie. E' inoltre compreso quanto altro occorre per dare l'opera finita.</t>
  </si>
  <si>
    <t>TAMBURATURA DI PORTE. Tamburatura di porte di alluminio anodizzato.</t>
  </si>
  <si>
    <t>POMPA CHIUDI-PORTA CON INCASSO A PAVIMENTO. Pompa chiudi-porta con incasso a pavimento per consentire la rotazione del battente a 180ø, fornita e posta in opera. Sono compresi: la piastra di copertura in lega di alluminio; le opere murarie. E' inoltre compreso quanto altro occorre per dare l'opera finita.</t>
  </si>
  <si>
    <t>COMPENSO PER MECCANISMO DI ANTA A RIBALTA. Compenso agli infissi in alluminio realizzati con meccanismo di apertura ad ante a ribalta.</t>
  </si>
  <si>
    <t>COMPENSO PER TRATTAMENTO SUPERFICIALE DELL'ALLUMINIO. Compenso per anodizzazione con procedimento elettrocolore e per verniciatura al forno nei colori R.A.L. (mazzetta colori standard).</t>
  </si>
  <si>
    <t>COMPENSO PER SISTEMA DI CHIUSURA A GIUNTO APERTO. Compenso agli infissi di alluminio per il sistema di chiusura a giunto aperto con guarnizione centrale in "dutral".</t>
  </si>
  <si>
    <t>INFISSO PER FINESTRE E PORTE-FINESTRA IN ALLUMINIO A TAGLIO TERMICO E GIUNTO APERTO. Infisso per finestre e porte-finestra di alluminio della sezione minima di mm 52 e dello spessore minimo dei profilati di mm 1,5 rifinito con le parti in vista satinate e con superficie totale della lega leggera ossidata anodicamente a 15 micron, fornito e posto in opera. Tutti i profilati sono costituiti da n. 2 elementi assemblati meccanicamente con due lamelle di poliammide formanti il taglio termico. Sono compresi: le guarnizioni in dutral; gli apparecchi di manovra; i fermavetri a scatto; i pezzi speciali; le cerniere; le squadrette di alluminio; le maniglie in alluminio fuso; il controtelaio, da murare, in profilato di lamiera zincata; le opere murarie. E' inoltre compreso quanto altro occorre per dare l'opera finita. 
E' esclusa la fornitura e posa dell'eventuale vetro.</t>
  </si>
  <si>
    <t>INFISSO MONOBLOCCO IN ALLUMINIO A TAGLIO TERMICO E GIUNTO APERTO. Infisso monoblocco in alluminio per finestre e porte-finestra realizzato con profili dello spessore minimo di mm 1,5 rifinito con le parti in vista satinate e con superficie totale della lega leggera ossidata anodicamente a 15 micron, fornito e posto in opera. Tutti i profilati sono costituiti da n. 2 elementi assemblati meccanicamente con due lamelle di poliammide formanti il taglio termico. Sono compresi: il telaio esterno costituito dai montanti della sezione di mm 100, con ricavata la battuta per l'anta, distanziatore, e guida per l'avvolgibile, il traverso superiore con sede di appoggio per il cassonetto, il traverso inferiore asolato (escluso per le porte-finestra) per lo scarico dell'acqua; il telaio mobile con profilati tubolari della sezione minima di mm 52; il controtelaio in lamiera zincata completo di catene di controvento e grappe di fissaggio; il cassonetto coibentato; la serranda avvolgibile in P.V.C. da Kgxmq 5,00; i rinforzi metallici per teli di larghezza superiore a cm 130; i supporti reggirullo con cuscinetti a sfera; il rullo; la puleggia; i fondelli; il guida cintino; l'avvolgitore automatico con placca; le guarnizioni centrale e interna in dutral; la chiusura a cariglione o cremonese a tre punti di chiusura per le finestre e per le porte-finestra; il regolo fermavetro a scatto; la ferramenta necessaria; le opere murarie. E' inoltre compreso quanto altro occorre per dare l'opera finita.
E' esclusa la fornitura e posa in opera dell'eventuale vetro.
La misurazione viene effettuata misurando il massimo ingombro del monoblocco. La misurazione minima e' di mq 2,00.</t>
  </si>
  <si>
    <t>9.4</t>
  </si>
  <si>
    <t>INFISSI IN P.V.C.</t>
  </si>
  <si>
    <t>PERSIANE IN P.V.C. A DUE O PIÙ ANTE. Le persiane a due o più ante devono essere realizzate con profilati in P.V.C. rigido antiurtizzato e corrispondere ai seguenti requisiti:
TELAIO FISSO: dimensione minima in profondità mm 58; le pareti del profilato in vista devono avere uno spessore minimo di mm 2.5.
ANTA APRIBILE: opportunamente sagomata per consentire il perfetto funzionamento sul telaio, provvista di pre camera interna ed esterna, dimensione minima in profondità mm 50; a sormonto rispetto il telaio fisso, per il drenaggio delle acque devono essere eseguite n. 2 aperture da mm 5x12 ad una distanza di mm 50 dagli angoli esterni; le pareti esterne dell'anta devono avere uno spessore minimo di mm 1,8; i profilati in P.V.C. devono essere collegati negli angoli con un procedimento di saldatura in testa ad elemento caldo, mediante una saldatrice e successiva asportazione del cordolo di saldatura in eccesso, su ogni lato del profilo. In seguito alla saldatura l'anta apribile deve essere dotata di una struttura metallica interna di irrigidimento realizzata con tubolare in alluminio o in acciaio zincato per il rinforzo della stessa. La struttura portante deve essere ancorata ai profilati in P.V.C. ogni mm 700; la tamponatura deve essere realizzata con lamelle estruse in P.V.C. provviste di adeguati rinforzi in acciaio zincato o alluminio, atti a conferire resistenza meccanica alle lamelle. La tamponatura può essere realizzata con lamelle orientabili, fisse, cieche o distanziate. I ferma stecca devono essere applicati all'interno e devono essere del tipo ad aggancio continuo su tutta la lunghezza, senza viti in vista. Sono compresi: le cerniere, gli apparecchi di chiusura e apertura, i pezzi speciali, le opere murarie. E' inoltre compreso quanto altro occorre per dare l'opera finita.</t>
  </si>
  <si>
    <t xml:space="preserve">INFISSI ESTERNI IN P.V.C. A "GIUNTO APERTO” PER FINESTRE E PORTE FINESTRA. Il materiale utilizzato per l'estrusione dei profili deve rispondere alla norma DIN 7748 ad alta resistenza agli urti e con stabilizzatori ecologici a base di Calcio e Zinco. Il sistema di profilati utilizzati nella realizzazione dei serramenti, deve essere a guarnizione mediana "GIUNTO APERTO" con guarnizione centrale ed interna poste sull'anta o sul telaio. I profilati devono possedere il marchio di conformità alle norme di controllo e di qualità per finestre in materiale plastico secondo RAL-RG 716/1, ottenuto presso l'Istituto di Tecnologia delle Finestre di Rosenheim o altri equipollenti, per il grado di sollecitazione, secondo la norma DIN 18055, relativo al serramento preso in esame. Gli infissi sono realizzati con profili multicamera che devono corrispondere ai seguenti requisiti:
TELAIO FISSO: dimensione minima in profondità mm 58, le pareti del profilato, con le superfici visibili interne ed esterne, devono avere uno spessore minimo di mm 2,8. Deve essere formato almeno da una pre camera esterna per la ventilazione ed il drenaggio ed una camera per il rinforzo nel lato interno. Nel caso di profilato a più camere, le pre camere aggiuntive devono essere poste davanti alla camera del rinforzo; a tal proposito il rinforzo metallico alloggia nella propria camera, non deve avere nessun contatto con aria e acqua, né deve avere pre camere nel lato interno, consentendo così un corretto fissaggio al rinforzo metallico stesso delle viti per la ferramenta e gli accessori. Per il drenaggio delle acque sono eseguite aperture di mm 5x25 poste ogni mm 500, ad una distanza dall'angolo interno di mm 7 e non devono risultare affacciate.
ANTA APRIBILE: opportunamente sagomata per consentire il perfetto funzionamento a "GIUNTO APERTO", dimensione minima in profondità mm 70, semicomplanare rispetto al telaio fisso, tripla camera d'isolamento con pre camera esterna di ventilazione per la scanalatura vetro, eseguita con aperture di mm 5x12 poste ogni mm 600 e non devono risultare affacciate. Le pareti dell'anta, con le superfici visibili interne ed esterne, devono avere uno spessore minimo di mm 2,8 e la battuta interna con angolo smussato per consentire l'apertura dell'anta a 180° e per la sicurezza degli utilizzatori in caso di urti accidentali. I ferma vetri sono applicati all'interno e devono essere dei tipo ad aggancio continuo su tutta la lunghezza, senza viti in vista. I profilati in P.V.C. sono necessariamente rinforzati mediante aste in acciaio zincato, con sagoma adeguata, e spessore minimo di mm 1,5; l'ancoraggio al profilato in P.V.C., è eseguito con viti autoforanti ad una distanza massima di mm 300 tra ogni vite. I profilati principali in P.V.C. </t>
  </si>
  <si>
    <t xml:space="preserve">devono essere collegati negli angoli con un procedimento di saldatura in testa ad elemento a caldo, mediante una saldatrice e successiva esportazione dei cordolo dì saldatura in eccesso, su ogni lato dei profilo. Le guarnizioni devono essere in polimero compatto monoestruso, (EPDM o P.V.C. ) alloggiato senza interruzioni sia nel telaio che nell'anta a seconda dei sistema di profili utilizzato; due guarnizioni a contenere il vetro, una esterna sull'anta ed una coestrusa sul fermavetro. Sono compresi: le anube plastificate; la serratura; la necessaria ferramenta per il suo funzionamento; le opere murarie per il montaggio del falso telaio ed il falso telaio stesso. E' inoltre compreso quanto altro occorre per dare l’opera finita. 
E' esclusa la fornitura e posa in opera dei vetro. 
Coefficiente K dei serramento senza vetro 1,7 W/m2K- Gruppo materiali per telai 1 secondo DIN 4108-4 Tabella 3.(Coefficiente medio di Trasmittanza Termica con vetro-camera 4112/4 K 2,6).
</t>
  </si>
  <si>
    <t xml:space="preserve">INFISSI ESTERNI IN P.V.C. A "GIUNTO APERTO" PER FINESTRE E PORTE FINESTRA OMOLOGATI IIP UNI SOLO COLORE BIANCO. I serramenti devono essere prodotti da aziende certificate con marchio IIP UNI rilasciato dall'istituto Italiano dei Plastici.I singoli serramenti prodotti in base alla tipologia di serramento sottoposto al controllo per la certificazione devono riportare, mediante stampigliatura o etichettatura, le seguenti informazioni: 
Logo IIP UNI
Numero Licenza IIP UNI e nome dei produttore dei serramento
Codice dei Prodotto
Data di fabbricazione giorno mese ed anno
Classificazione della Permeabilità all'aria
Classificazione della Tenuta all'acqua
Classificazione di Resistenza al Carico di vento
I serramenti devono inoltre soddisfare i seguenti requisiti tecnici:
Il materiale utilizzato per l'estrusione dei profili deve rispondere alla norma DIN 7748 ad alta resistenza agli urti e con stabilizzatori ecologici a base di Calcio e Zinco. Il sistema di profilati utilizzati nella realizzazione dei serramenti deve essere a guarnizione mediana “GIUNTO APERTO” con guarnizione centrale ed interna poste sull'anta. I profilati devono possedere il marchio di conformità ai requisiti della norma UNI 8648, certificazione rilasciata dall'istituto Italiano dei Plastici UNI IIP. Il sistema deve inoltre avere la certificazione di conformità alle norme di controllo e di qualità per finestre in materiale plastico secondo RAL-RG 71611, ottenuto presso l'istituto per la Tecnologia delle Finestre di Rosenheim o altri equipollenti, per il grado di sollecitazione, secondo la norma DIN 18055, relativo al serramento preso in esame. Gli infissi sono realizzati con profili multicamera che devono corrispondere ai seguenti requisiti:
TELAIO FISSO: dimensione minima in profondità mm 58, le pareti dei profilato, con le superfici visibili interne ed esterne, devono avere uno spessore minimo di mm 2,8. Deve essere formato almeno da una pre camera esterna per la ventilazione ed il drenaggio ed una camera per il rinforzo nei lato interno. Nel caso di profilato a più camere, le pre camere aggiuntive devono essere poste davanti alla camera dei rinforzo; a tal proposito il rinforzo metallico deve alloggiare nella propria camera, non avere nessun contatto con aria e acqua, né avere pre camere nel lato interno, consentendo così un corretto fissaggio della ferramenta e degli accessori al rinforzo </t>
  </si>
  <si>
    <t>INFISSI ESTERNI IN P.V.C. A " DUE GUARNIZIONI " PER FINESTRE E PORTE FINESTRA. Il materiale utilizzato per l'estrusione dei profili deve rispondere alla norma DIN 7748 ad alta resistenza agli urti e con stabilizzatori ecologici a base di Calcio e Zinco. Il sistema di profilati utilizzati nella realizzazione dei serramenti deve essere a due guarnizioni di tenuta, una esterna sul telaio ed una interna posizionata sull'anta. I profilati devono possedere il marchio di conformità ai requisiti della norma UNI 8648, certificazione rilasciata dall'istituto Italiano dei Plastici UNI IIP. Il sistema deve inoltre avere la certificazione di conformità alle norme di controllo e di qualità per finestre in materiale plastico secondo RAL-RG 71611, ottenuto presso l'istituto per la Tecnologia delle Finestre di Rosenheim o altri equipollenti, per il grado di sollecitazione, secondo la norma DIN 18055, relativo al serramento preso in esame. Gli infissi sono realizzati con profili multi camera che devono corrispondere ai seguenti requisiti:
TELAIO FISSO: dimensione minima in profondità 58 mm, le pareti dei profilato, con le superfici visibili interne ed esterne, devono avere uno spessore minimo di mm 2,8. Deve essere formato almeno da una pre camera esterna per la ventilazione ed il drenaggio ed una camera per il rinforzo nel lato interno. Nel caso di profilato a più camere, le pre camere aggiuntive sono poste davanti alla camera dei rinforzo, a tal proposito il rinforzo metallico alloggiare nella propria camera, non ha nessun contatto con aria e acqua, né ha pre camere nel lato interno, consentendo così un corretto fissaggio, ai rinforzo metallico stesso, delle viti per la ferramenta e gli accessori. Per il drenaggio delle acque sono eseguite aperture di mm 5x12 poste ogni mm 600 ad una distanza dall'angolo interno di mm 70 e non devono risultare affacciate; la scanalatura per il vetro è obliqua con inclinazione continua di almeno 50° ed altezza d'invaso dell'acqua di almeno mm 7 per consentire una corretta evacuazione.
ANTA APRIBILE: opportunamente sagomata per consentire il perfetto funzionamento sul telaio, dimensione minima in profondità mm 58, in posizione arretrata rispetto al telaio fisso, doppia camera d'isolamento con pre camera esterna di ventilazione per la scanalatura vetro, eseguita con aperture di mm 5x12 poste ogni mm 600, non dovranno risultare affacciate. Le pareti dell'anta, con le superfici visibili interne ed esterne, devono avere uno spessore minimo di mm 2,8, la scanalatura vetro obliqua con inclinazione continua di almeno 50°, con angolo arrotondato per la sicurezza degli utilizzatori in caso di urti accidentali. I fermavetri sono applicati all'interno e devono essere dei tipo ad aggancio continuo su tutta la lunghezza, senza</t>
  </si>
  <si>
    <t xml:space="preserve">INFISSI ESTERNI IN P.V.C. A "DUE GUARNIZIONI” PER FINESTRE E PORTE FINESTRA OMOLOGATO IIP UNI SOLO COLORE BIANCO. I serramenti devono essere prodotti da aziende certificate con marchio IIP UNI rilasciato dall'istituto Italiano dei Plastici. I singoli serramenti prodotti in base alla tipologia di serramento sottoposto al controllo per la certificazione devono riportare, mediante stampigliatura o etichettatura, le seguenti informazioni:
Logo IIP UNI
Numero Licenza IIP UNI e nome dei produttore dei serramento
Codice dei Prodotto
Data di fabbricazione giorno mese ed anno
Classificazione della Permeabilità all'aria
Classificazione della Tenuta all'acqua
Classificazione di Resistenza al Carico di vento
I serramenti devono inoltre soddisfare i seguenti requisiti tecnici:
Il materiale utilizzato per l'estrusione dei profili deve rispondere alla norma DIN 7748 ad alta resistenza agli urti e con stabilizzatori ecologici a base di Calcio e Zinco. Il sistema di profilati utilizzati nella realizzazione dei serramenti deve essere a due guarnizioni di tenuta, una esterna sul telaio ed una interna posta sull'anta. I profilati devono possedere il marchio di conformità ai requisiti della norma UNI 8648, certificazione rilasciata dall'istituto Italiano dei Plastici UNI IIP. Il sistema deve inoltre avere la certificazione di conformità alle norme di controllo e di qualità per finestre in materiale plastico secondo RAL-RG 71611, ottenuta presso l'istituto per la Tecnologia delle Finestre di Rosenheim o altri equipollenti, per il grado di sollecitazione, secondo la norma DIN 18055, relativo al serramento preso in esame. Gli infissi sono realizzati con profili camera che devono corrispondere ai seguenti requisiti:
TELAIO FISSO: dimensione minima in profondità mm 58, le pareti dei profilato, con le superfici visibili interne ed esterne, devono avere uno spessore minimo di mm 2,8. Deve essere formato almeno da una pre camera esterna per la ventilazione ed il drenaggio ed una camera per il rinforzo nel lato interno. Nel case di profilato a più camere, le pre camere aggiuntive devono essere poste davanti alla camera dei rinforzo, a tal proposito il rinforzo metallico è alloggiato nella propria camera, non avere nessun contatto con aria e acqua, né avere pre camere nel lato interno, consentendo così un corretto fissaggio, al rinforzo metallico stesso, delle viti per la </t>
  </si>
  <si>
    <t>COMPENSO PER MECCANISMO DI ANTA A RIBALTA. Compenso agli infissi in P.V.C. realizzati con meccanismo di apertura ad anta a ribalta.</t>
  </si>
  <si>
    <t xml:space="preserve">INFISSO MONOBLOCCO IN P.V.C. ALLA ROMANA. Monoblocco in P.V.C. completo, composto da:
1 - Infissi esterni in P.V.C. a " due guarnizioni " per finestre e porte finestra. Il materiale utilizzato per l'estrusione dei profili deve rispondere alla norma DIN 7748 ad alta resistenza agli urti e con stabilizzatori ecologici a base di Calcio e Zinco. Il sistema di profilati utilizzati nella realizzazione dei serramenti deve essere a due guarnizioni di tenuta, una esterna sul telaio ed una interna posizionata sull'anta. I profilati devono possedere il marchio di conformità ai requisiti della norma UNI 8648, certificazione rilasciata dall'istituto Italiano dei Plastici UNI IIP. Il sistema deve inoltre avere la certificazione di conformità alle norme di controllo e di qualità per finestre in materiale plastico secondo RAL-RG 71611, ottenuto presso l'istituto per la Tecnologia delle Finestre di Rosenheim o altri equipollenti, per il grado di sollecitazione, secondo la norma DIN 18055, relativo al serramento preso in esame. Gli infissi sono realizzati con profili multi camera che devono corrispondere ai seguenti requisiti:
TELAIO FISSO: dimensione minima in profondità 58 mm, le pareti dei profilato, con le superfici visibili interne ed esterne, devono avere uno spessore minimo di mm 2,8. Deve essere formato almeno da una pre camera esterna per la ventilazione ed il drenaggio ed una camera per il rinforzo nel lato interno. Nel caso di profilato a più camere, le pre camere aggiuntive sono poste davanti alla camera dei rinforzo, a tal proposito il rinforzo metallico alloggiare nella propria camera, non ha nessun contatto con aria e acqua, né ha pre camere nel lato interno, consentendo così un corretto fissaggio, ai rinforzo metallico stesso, delle viti per la ferramenta e gli accessori. Per il drenaggio delle acque sono eseguite aperture di mm 5x12 poste ogni mm 600 ad una distanza dall'angolo interno di mm 70 e non devono risultare affacciate; la scanalatura per il vetro è obliqua con inclinazione continua di almeno 50° ed altezza d'invaso dell'acqua di almeno mm 7 per consentire una corretta evacuazione.
ANTA APRIBILE: opportunamente sagomata per consentire il perfetto funzionamento sul telaio, dimensione minima in profondità mm 58, in posizione arretrata rispetto al telaio fisso, doppia camera d'isolamento con pre camera esterna di ventilazione per la scanalatura vetro, eseguita con aperture di mm 5x12 poste ogni mm 600, non dovranno risultare affacciate. Le pareti dell'anta, con le superfici visibili interne ed esterne, devono avere uno spessore minimo di mm 2,8, la scanalatura vetro obliqua con inclinazione </t>
  </si>
  <si>
    <t>Sono compresi: le cerniere, gli apparecchi di chiusura e apertura, i pezzi speciali, le opere murarie. Sono inoltre compresi I'apposito monoprofilato in P.V.C. saldato ed ancorato alla muratura, le opere edili per il montaggio del falso telaio ed il falso telaio stesso. E' inoltre compreso quanto altro occorre per dare I'opera finita. E' esclusa la fornitura e posa in opera dei vetro. Coefficiente K dei serramento senza vetro 1,7 Wlm2K - Gruppo materiali per telai 1 secondo DIN 4108-4. Tabella 3 (Coefficiente medio di Trasmittanza Termica con vetrocamera 411214 K 2,6).
La misurazione minima è di mq 2,00 e viene effettuata misurando il massimo ingombro dei monoblocco.</t>
  </si>
  <si>
    <t xml:space="preserve">INFISSO MONOBLOCCO IN P.V.C.. Monoblocco in PVC completo di avvolgibile e di sacramento, composto da:
Infissi esterni in P.V.C. a " due guarnizioni " per finestre e porte finestra. Il materiale utilizzato per l'estrusione dei profili deve rispondere alla norma DIN 7748 ad alta resistenza agli urti e con stabilizzatori ecologici a base di Calcio e Zinco. Il sistema di profilati utilizzati nella realizzazione dei serramenti deve essere a due guarnizioni di tenuta, una esterna sul telaio ed una interna posizionata sull'anta. I profilati devono possedere il marchio di conformità ai requisiti della norma UNI 8648, certificazione rilasciata dall'istituto Italiano dei Plastici UNI IIP. Il sistema deve inoltre avere la certificazione di conformità alle norme di controllo e di qualità per finestre in materiale plastico secondo RAL-RG 71611, ottenuto presso l'istituto per la Tecnologia delle Finestre di Rosenheim o altri equipollenti, per il grado di sollecitazione, secondo la norma DIN 18055, relativo al serramento preso in esame. Gli infissi sono realizzati con profili multi camera che devono corrispondere ai seguenti requisiti:
TELAIO FISSO: dimensione minima in profondità 58 mm, le pareti dei profilato, con le superfici visibili interne ed esterne, devono avere uno spessore minimo di mm 2,8. Deve essere formato almeno da una pre camera esterna per la ventilazione ed il drenaggio ed una camera per il rinforzo nel lato interno. Nel caso di profilato a più camere, le pre camere aggiuntive sono poste davanti alla camera dei rinforzo, a tal proposito il rinforzo metallico alloggiare nella propria camera, non ha nessun contatto con aria e acqua, né ha pre camere nel lato interno, consentendo così un corretto fissaggio, ai rinforzo metallico stesso, delle viti per la ferramenta e gli accessori. Per il drenaggio delle acque sono eseguite aperture di mm 5x12 poste ogni mm 600 ad una distanza dall'angolo interno di mm 70 e non devono risultare affacciate; la scanalatura per il vetro è obliqua con inclinazione continua di almeno 50° ed altezza d'invaso dell'acqua di almeno mm 7 per consentire una corretta evacuazione.
ANTA APRIBILE: opportunamente sagomata per consentire il perfetto funzionamento sul telaio, dimensione minima in profondità mm 58, in posizione arretrata rispetto al telaio fisso, doppia camera d'isolamento con pre camera esterna di ventilazione per la scanalatura vetro, eseguita con aperture di mm 5x12 poste ogni mm 600, non dovranno risultare affacciate. Le pareti dell'anta, con le superfici visibili interne ed esterne, devono avere uno spessore minimo di mm 2,8, la scanalatura vetro obliqua con inclinazione continua di almeno 50°, con angolo </t>
  </si>
  <si>
    <t xml:space="preserve">Colore bianco </t>
  </si>
  <si>
    <t>INFISSO DI PORTA PER INTERNI IN P.V.C. Infisso di porta in P.V.C. per interni, ad una o più ante, realizzato con monoprofilato da mm 100x60 oppure 81x58, saldato a caldo atto a ricevere nella sua cavità un profilo di acciaio zincato da mm 30x40x1,5 oppure 24x33,5x1,5 per il rinforzo dello stesso, completo di telaio in P.V.C., saldato a caldo e rinforzato con profilo in acciaio zincato da mm 30x30x1,5, oppure 24x39,5x1,5 fornito e posto in opera. Sono compresi: il controtelaio da murare; le anube plastificate; la serratura; la ferramenta; le opere murarie. E' inoltre compreso quanto altro occorre per dare l'opera finita. Il progettista indicherà le sezioni alle quali si vuole riferire.</t>
  </si>
  <si>
    <t>SERRANDE AVVOLGIBILE IN P.V.C.. Serrande avvolgibile realizzati con profili estrusi in P.V.C. pesante, rispondente alle norme UNI, con spessore delle stecche di circa mm 15 e del peso di Kgxmq 5,00, rinforzate con reggette in acciaio zincato inserite ogni 6 stecche nel caso di larghezza superiore a cm 130, fornite e poste in opera. Sono compresi: i supporti; il rullo scanalato di acciaio con cuscinetti a sfera incorporati a lubrificazione continua; la puleggia; la cinghia di canapa o nylon o plastica armata; l'avvolgi cinghia automatico zincato incassato e cassetta di ferro zincato o di plastica resistente e placca di ottone cromato o di alluminio anodizzato o di plastica resistente; le guide fisse in acciaio zincato a U; le squadrette di arresto; le opere murarie. E' inoltre compreso quanto altro occorre per dare l'opera finita. 
Misurato per la superficie in vista esclusa pertanto la parte avvolta ed incassata.</t>
  </si>
  <si>
    <t>9.5</t>
  </si>
  <si>
    <t>OPERE DA VETRAIO</t>
  </si>
  <si>
    <t>VETRO LUCIDO SEMPLICE E SEMIDOPPIO. Vetro lucido semplice sottile di spessore da mm 1,8 a mm 2,2 e vetro lucido semidoppio normale di spessore da mm 2,8 a mm 3,2, forniti e posti in opera su infisso di legno, di ferro, di plastica, di alluminio. Sono compresi: la sigillatura esterna con mastice normale o siliconico; la guarnizione in gomma con eventuale collante; la pulitura; gli sfridi. E' inoltre compreso quanto altro occorre per dare l'opera finita.</t>
  </si>
  <si>
    <t>CRISTALLO FLOAT. Cristallo float, fornito e posto in opera su infisso di legno, di ferro, di plastica o di alluminio. Sono compresi: la sigillatura esterna con mastice normale o siliconico; la guarnizione in gomma con eventuale collante; la pulitura; gli sfridi. E' inoltre compreso quanto altro occorre per dare l'opera finita.</t>
  </si>
  <si>
    <t>VETRO STAMPATO. Vetro stampato spessore da mm 4 a mm 6 bianco, fornito e posto in opera su infisso di legno, di ferro, di plastica o di alluminio. Sono compresi: la sigillatura esterna con mastice normale o siliconico; la guarnizione in gomma con eventuale collante; la pulitura; gli sfridi. E' inoltre compreso quanto altro occorre per dare l'opera finita.</t>
  </si>
  <si>
    <t>VETRO STAMPATO COLORATO. Vetro stampato colorato da mm 4 a mm 6, fornito e posto in opera su infisso di legno, di ferro, di plastica o di alluminio. Sono compresi: la sigillatura esterna con mastice normale o siliconico; la guarnizione in gomma con eventuale collante; la pulitura; gli sfridi. E' inoltre compreso quanto altro occorre per dare l'opera finita.</t>
  </si>
  <si>
    <t>VETRO RETINATO. Vetro retinato a maglia esagonale o quadrata spessore da mm 5,5 a mm 6, fornito e posto in opera su infisso di legno, di ferro, di plastica o di alluminio. Sono compresi: la sigillatura esterna con mastice normale o siliconico; la guarnizione in gomma con eventuale collante; la pulitura; gli sfridi. E' inoltre compreso quanto altro occorre per dare l'opera finita.</t>
  </si>
  <si>
    <t>VETRATE TERMOACUSTICHE ISOLANTI. Vetrate termoacustiche isolanti composte da due lastre incolori ed intercapedine variabile. Fornite e poste in opera su infisso di legno, di ferro, di plastica o di alluminio. Sono compresi: la sigillatura esterna con mastice normale o siliconico; la guarnizione in gomma con eventuale collante; la pulitura; gli sfridi. E' compreso quanto occorre. 
Misurazione minima mq 0,40.</t>
  </si>
  <si>
    <t>PROFILATO IN VETRO AD U. Profilato in vetro ad U dello spessore di mm 6 e della larghezza di mm 250-270-350 ed ali da mm 40-45 in misure multiple di cm 25, incolore, non armato, fornito e posto in opera. Sono compresi: la sigillatura esterna a mastice sintetico e silicone; la pulitura. E' inoltre compreso quanto altro occorre per dare l'opera finita.</t>
  </si>
  <si>
    <t>VETRATE E PORTE IN CRISTALLO TEMPERATO. Vetrate in cristallo temperato, fornite e poste in opera, dello spessore di mm 10 a due o più ante da porre internamente dopo i portoni d'ingresso, munite di bussole sempre di cristallo temperato, con chiusura automatica tramite pompe da incasso a pavimento. Sono compresi: tutti i pezzi speciali in ottone o acciaio cromato per le giunture e gli ancoraggi; le maniglie per le ante; la serratura; i tagli e gli sfridi. E' inoltre compreso quanto altro occorre per dare l'opera finita.
E’ esclusa la pompa da incasso a pavimento.</t>
  </si>
  <si>
    <t>CRISTALLO STRATIFICATO. Cristallo stratificato composto da due o più strati di vetro float trasparenti usando lastre float chiaro e PVB trasparente; la trasmissione luminosa non deve essere alterata e deve presentare gli stessi valori del vetro normale; presentare una resistenza al calore pari a 80øC max; un peso per mm di spessore di vetro kgxmq 2,5; una resistenza alla flessione e trazione (secondo DIN 52303) 3000 6000 N/cmq (circa Kg/cmq 300-600); una durezza secondo Mohs 6-7; deve resistere all'azione di acidi escluso l'acido cloridrico. Fornito e posto in opera. Sono compresi: la protezione dei bordi delle lastre contro acidi e solventi; i tagli e gli sfridi; la sigillatura con mastice idoneo. E' inoltre compreso quanto altro occorre per dare l'opera finita. 
Misurazione minima mq 0,30.</t>
  </si>
  <si>
    <t>LASTRE DI VETRO ANTISFONDAMENTO. Lastre di vetro antisfondamento, trasparenti, tipo "VISARM" o similari, con certificato rilasciato da Istituto autorizzato, montate su infisso di legno, di ferro, di plastica o di alluminio. Sono compresi: la sigillatura con mastice normale o siliconico; la guarnizione con eventuale collante; la pulitura; gli sfridi. E' inoltre compreso quanto altro occorre per dare l'opera finita.</t>
  </si>
  <si>
    <t>10.1</t>
  </si>
  <si>
    <t>OPERE DA FABBRO</t>
  </si>
  <si>
    <t>ACCIAIO FE 00 UNI 7070-72.   Acciaio FE 00 UNI 7070-72 per impieghi non strutturali del tipo tondo, quadrato, piatto, angolare etc., fornito e posto in opera. Sono compresi: una mano di minio; tutti i lavori di muratura occorrenti. E' inoltre compreso quanto altro occorre per dare l'opera finita.</t>
  </si>
  <si>
    <t>PANNELLI IN RETE DI LAMIERA DI FERRO O IN TONDINI SALDATI.   Pannelli in rete di lamiera di ferro o in tondini saldati, a maglie quadrate o rombiche, con i relativi telaietti in ferro profilato, per parapetti, recinzioni, etc., forniti e posti in opera. Sono compresi: una mano di minio; tutti i lavori di muratura occorrenti. E' inoltre compreso quanto altro occorre per dare l'opera finita.</t>
  </si>
  <si>
    <t>SERRANDA AVVOLGIBILE AD ELEMENTI DI ACCIAIO.   Serranda avvolgibile ad elementi di acciaio a doghe, protetta mediante zincatura a freddo, fornita e posta in opera. Sono compresi: il rullo; le guide; i ganci d'arresto; la serratura; ogni altro accessorio; una mano di minio; tutti i lavori di muratura occorrenti. E' inoltre compreso quanto altro occorre per dare l'opera finita.</t>
  </si>
  <si>
    <t>SERRANDA AVVOLGIBILE A MAGLIE DI FERRO TONDO.   Serranda avvolgibile a maglie di ferro tondo, tubolare e profilato a C, sagomate e collegate a snodo, fornita e posta in opera. Sono compresi: il rullo; le guide d'arresto; la serratura; ogni altro accessorio; una mano di minio; tutti i lavori di muratura occorrenti. E' inoltre compreso quanto altro occorre per dare l'opera finita.</t>
  </si>
  <si>
    <t>PORTA BASCULANTE IN LAMIERA DI ACCIAIO STAMPATO.   Porta basculante in lamiera di acciaio stampato, dello spessore di 8/10, fornita e posta in opera. Sono compresi: il telaio, i contrappesi, le guide, la serratura tipo Yale con due chiavi, la maniglia fissa, ed ogni altro accessorio; tutti i lavori di muratura occorrenti. E' inoltre compreso quanto altro occorre per dare l'opera finita.</t>
  </si>
  <si>
    <t>CANCELLO RIDUCIBILE IN PROFILATO DI FERRO NORMALE.   Cancello riducibile in profilato di ferro normale, montato su guide ad uno o più elementi, fornito e posto in opera. Sono compresi: le staffe; le cerniere in acciaio con rondelle; la serratura a due mandate; la guida singola o doppia superiore ed inferiore; ogni altro accessorio occorrente; le opere murarie necessarie; una mano di antiruggine. E' inoltre compreso quanto altro occorre per dare l'opera finita.</t>
  </si>
  <si>
    <t>CANCELLO RIDUCIBILE IN DOGHE METALLICHE.   Cancello riducibile costituito da doghe metalliche in lamiera di ferro da 12/10, collegate a pantografo o da guide di scorrimento fisse o ribaltabili, fornito e posto in opera. Sono compresi: le staffe; le cerniere in acciaio con rondelle; la serratura a due mandate; ogni altro accessorio; tutte le opere di muratura occorrenti, una mano di antiruggine. E' inoltre compreso quanto altro occorre per dare l'opera finita.</t>
  </si>
  <si>
    <t>TENDE ALLA VENEZIANA.  Tende alla veneziana composte da lamelle flessibili di cm 5, profilate a sagoma, in lega di alluminio verniciato a smalto, fornite e poste in opera. Sono compresi: il cassonetto; i nastri cordoncini di manovra; i congegni per il sollevamento e orientamento; tutti i lavori di muratura occorrenti. E' inoltre compreso quanto altro occorre per dare l'opera finita.</t>
  </si>
  <si>
    <t>MANUFATTI IN ACCIAIO FE360B PER LA REALIZZAZIONE DI SCALE TIPO A CHIOCCIOLA.   Manufatti in acciaio Fe360B per la realizzazione di scale tipo a chiocciola mediante un tubolare centrale, complete di gradini in lamiera pressopiegata a freddo, forniti e posti in opera in conformità alle norme CNR 10011. Sono compresi: le piastre di attacco; il taglio a misura; le forature; le flange; la bullonatura (con bulloni di qualsiasi classe) o saldatura; etc. E' inoltre compreso quanto altro occorre per dare l'opera finita.
Sono esclusi i trattamenti protettivi, e le verniciature che verranno computati a parte.</t>
  </si>
  <si>
    <t>GRIGLIATI TIPO ELETTROFORGIATO.   Grigliati tipo elettroforgiato, piatti, portanti e a maglia delle dimensioni dipendenti dai carichi di esercizio e dall'interasse delle travi portanti, completi di ganci fermagrigliato e accessori vari. Forniti e posti in opera. 
E' inoltre compreso quanto altro occorre per dare l'opera finita.
Sono esclusi i gradini.</t>
  </si>
  <si>
    <t>GRIGLIATI TIPO ELETTROFORGIATO PER GRADINI.   Grigliati tipo elettroforgiato per gradini, piatti, portanti e a maglia delle dimensioni dipendenti dai carichi di esercizio e dall'interasse delle travi portanti, completi di ganci fermagrigliato e accessori vari. Forniti e posti in opera. E' inoltre compreso quanto altro occorre per dare l'opera finita.</t>
  </si>
  <si>
    <t>11.1</t>
  </si>
  <si>
    <t>STRUTTURE IN ACCIAIO</t>
  </si>
  <si>
    <t>MANUFATTI IN ACCIAIO PER TRAVI E PILASTRI IN PROFILATI SEMPLICI.   Manufatti in acciaio per travi e pilastri in profilati laminati a caldo della Serie IPE, IPN, HEA, HEB, HEM, UPN, forniti e posti in opera in conformità alle norme CNR 10011. Sono compresi: le piastre di attacco e di irrigidimento; il taglio a misura; le forature; le flange; la bullonatura (con bulloni di qualsiasi classe) o saldatura; etc. E' inoltre compreso quanto altro occorre per dare l'opera finita.
Il peso è quello effettivo a lavorazione compiuta.
Sono esclusi i trattamenti protettivi e le verniciature che verranno computati a parte.</t>
  </si>
  <si>
    <t>COMPENSO PER MANUFATTI IN ACCIAIO PER TRAVI E PILASTRI IN PROFILATI SEMPLICI.  Compenso per manufatti in acciaio da installare in edifici esistenti e per eseguire sopraelevazioni. E' compreso quant'altro occorre per dare l'opera finita.</t>
  </si>
  <si>
    <t>MANUFATTI IN ACCIAIO PER TRAVATURE RETICOLARI E PILASTRI TRALICCIATI O CALASTRELLATI.   Manufatti in acciaio per travature reticolari in profilati laminati a caldo, del tipo angolare o della Serie UPN, con nodi di tipo bullonato (con bulloni di qualsiasi classe) o saldato, forniti e posti in opera in conformità alle norme CNR 10011. Sono compresi: le piastre di attacco; il taglio a misura; le forature; i calastrelli. 
E' inoltre compreso quanto altro occorre per dare l'opera finita.
Il peso è quello effettivo a lavorazione compiuta.
Sono esclusi i trattamenti protettivi e le verniciature che verranno computati a parte.</t>
  </si>
  <si>
    <t>COMPENSO PER MANUFATTI IN ACCIAIO PER TRAVATURE RETICOLARI E PILASTRI TRALICCIATI O CALASTRELLATI.  Compenso per manufatti in acciaio da installare in edifici esistenti e per eseguire sopraelevazioni. E' compreso quant'altro occorre per dare l'opera finita.</t>
  </si>
  <si>
    <t>MANUFATTI IN ACCIAIO PER TRAVI E PILASTRI IN PROFILATI COMPOSTI SALDATI.   Manufatti in acciaio per travi e pilastri realizzati con accoppiamenti saldati di piatti in lamiera di acciaio, forniti e posti in opera in conformità alle norme CNR 10011. Sono compresi: le piastre di attacco, i fazzoletti di irrigidimento; il taglio a misura; le forature; le flange; la bullonatura (con bulloni di qualsiasi classe) o saldatura; etc. E' inoltre compreso quanto altro occorre per dare l'opera finita.
Il peso è quello effettivo a lavorazione compiuta. 
Sono esclusi i trattamenti protettivi e le verniciature che verranno computati a parte.</t>
  </si>
  <si>
    <t>COMPENSO PER MANUFATTI IN ACCIAIO PER TRAVI E PILASTRI IN PROFILATI COMPOSTI SALDATI.  Compenso per manufatti in acciaio da installare in edifici esistenti e per eseguire sopraelevazioni. E' compreso quant'altro occorre per dare l'opera finita.</t>
  </si>
  <si>
    <t>MANUFATTI IN ACCIAIO PER STRUTTURE METALLICHE SECONDARIE.   Manufatti per strutture metalliche secondarie (arcarecci, membrature secondarie in genere, irrigidimenti verticali e orizzontali, etc.) in profilati a freddo compresi i pressopiegati e profilati a caldo, forniti e posti in opera in conformità alle norme CNR 10011. Sono compresi: le piastre di attacco; il taglio a misura; le forature; le flange; la bullonatura (con bulloni di qualsiasi classe) o saldatura; etc. E' inoltre compreso quanto altro occorre per dare l'opera finita.
Il peso è quello effettivo a lavorazione compiuta.
Sono esclusi i trattamenti protettivi e le verniciature che verranno computati a parte.</t>
  </si>
  <si>
    <t>COMPENSO PER MANUFATTI IN ACCIAIO PER STRUTTURE METALLICHE SECONDARIE.  Compenso per manufatti in acciaio da installare in edifici esistenti e per eseguire sopraelevazioni. E' compreso quant'altro occorre per dare l'opera finita.</t>
  </si>
  <si>
    <t>MANUFATTI IN ACCIAIO PER COLONNE TUBOLARI IN LAMIERA CALANDRATA E SALDATA.   Manufatti in acciaio per colonne tubolari di grande diametro realizzate in lamiera calandrata e saldata, costruite, fornite e poste in opera in conformità alle norme CNR 10011. Sono compresi: le piastre di base; i fazzoletti di irrigidimento e di collegamento; il taglio a misura; le forature; le flange; la bullonatura (con bulloni di qualsiasi classe) o saldatura; etc. E' inoltre compreso quanto altro occorre per dare l'opera finita.
Il peso è quello effettivo a lavorazione compiuta.
Sono esclusi i trattamenti protettivi, e le verniciature che verranno computati a parte.</t>
  </si>
  <si>
    <t>COMPENSO PER MANUFATTI IN ACCIAIO PER COLONNE TUBOLARI IN LAMIERA CALANDRATA E SALDATA.  Compenso per manufatti in acciaio da installare in edifici esistenti e per eseguire sopraelevazioni. E' compreso quant'altro occorre per dare l'opera finita.</t>
  </si>
  <si>
    <t>MANUFATTI IN ACCIAIO PER TRAVI E COLONNE IN PROFILATI.   Manufatti in acciaio per travi e colonne, realizzati in profilati tubolari di qualsiasi sezione, laminati a caldo, forniti e posti in opera in conformità alle norme CNR 10011. Sono compresi: le piastre di base e di attacco; il taglio a misura; le forature; le flange; la bullonatura (con bulloni di qualsiasi classe) o saldatura; etc. E' inoltre compreso quanto altro occorre per dare l'opera finita.
Il peso è quello effettivo a lavorazione compiuta.
Sono esclusi i trattamenti protettivi e le verniciature che verranno computati a parte.</t>
  </si>
  <si>
    <t xml:space="preserve">COMPENSO PER MANUFATTI IN ACCIAIO PER TRAVI E COLONNE IN PROFILATI.  Compenso per manufatti in acciaio da installare in edifici esistenti e per eseguire sopraelevazioni. </t>
  </si>
  <si>
    <t>MANUFATTI IN ACCIAIO FE360B PER LA REALIZZAZIONE DI SCALE TIPO A RAMPA.   Manufatti in acciaio Fe360B per la realizzazione di scale del tipo a rampa con travi a ginocchio, montanti e travi trasversali in profilati laminati a caldo, della serie UPN, IPE, HE, completi di gradini e pianerottoli in lamiera presso-piegata a freddo, forniti e posti in opera in conformità alle norme CNR 10011. Sono compresi: le piastre di base e di collegamento; il taglio a misura; le forature; le flange; la bullonatura (con bulloni di qualsiasi classe) o saldatura; etc. E' inoltre compreso quanto altro occorre per dare l'opera finita.
Il peso è quello effettivo a lavorazione compiuta.
Sono esclusi i trattamenti protettivi, e le verniciature che verranno computati a parte.</t>
  </si>
  <si>
    <t>COMPENSO PER MANUFATTI IN ACCIAIO FE360B PER LA REALIZZAZIONE DI SCALE TIPO A RAMPA.  Compenso per manufatti in acciaio da installare in edifici esistenti e per eseguire sopraelevazioni. E' compreso quant'altro occorre per dare l'opera finita.</t>
  </si>
  <si>
    <t>ANCORAGGIO DI FONDAZIONE.   Fornitura di tirafondi per l'ancoraggio dei pilastri alle fondazioni, realizzati mediante barre tonde di acciaio di qualsiasi diametro e qualsiasi qualità, filettati in testa per una adeguata lunghezza, e dotati di un sistema di aggrappaggio al calcestruzzo realizzato in uno dei seguenti modi:
- ganci ricavati con ripiegatura dei tirafondi impegnati su barrotti in ferro tondo;
- piastre in ferro piatto saldate all'estremità inferiore dei tirafondi;
- barre in profilati UPN o HE collegate all'estremità inferiore dei tirafondi.
Sono compresi: la contropiastra a perdere da utilizzare come dima per il posizionamento dei tirafondi, i dadi, gli spessori di aggiustaggio per la piombatura del pilastro.
E' compreso quanto altro occorre per dare i tirafondi finiti.
Il peso è quello effettivo a lavorazione compiuta.</t>
  </si>
  <si>
    <t>COMPENSO PER ANCORAGGIO DI FONDAZIONE.  Compenso per ancoraggio di fondazione da installare in edifici esistenti. E' compreso quant'altro occorre per dare l'opera finita.</t>
  </si>
  <si>
    <t>MANUFATTI IN ACCIAIO TONDO PER IRRIGIDIMENTI VERTICALI E ORIZZONTALI.   Manufatti in acciaio per irrigidimenti verticali e orizzontali realizzati con tondi di acciaio, forniti e posti in opera in conformità alle norme CNR 10011. Sono compresi: i tenditori e le piastre; il taglio a misura; la filettatura; etc. E' inoltre compreso quanto altro occorre per dare l'opera finita. Il peso è quello effettivo a lavorazione compiuta.
Sono esclusi i trattamenti protettivi, e le verniciature che verranno computati a parte.</t>
  </si>
  <si>
    <t>COMPENSO PER MANUFATTI IN ACCIAIO TONDO PER IRRIGIDIMENTI VERTICALI E ORIZZONTALI.  Compenso per manufatti in acciaio da installare in edifici esistenti e per eseguire sopraelevazioni. E' compreso quant'altro occorre per dare l'opera finita.</t>
  </si>
  <si>
    <t>COMPENSO PER ACCIAIO CON GRADO C.   Compenso alla fornitura e lavorazione di manufatti di grado C anziché B.</t>
  </si>
  <si>
    <t>11.2</t>
  </si>
  <si>
    <t>TRATTAMENTI PROTETTIVI DI STRUTTURE IN ACCIAIO</t>
  </si>
  <si>
    <t>RASCHIATURA E SPAZZOLATURA.   Raschiatura e spazzolatura con spazzole metalliche per l'eliminazione grossolana della ruggine e delle scaglie di laminazione.</t>
  </si>
  <si>
    <t>SABBIATURA.   Sabbiatura realizzata secondo la specifica SSPC-SP/10/63.</t>
  </si>
  <si>
    <t>MANO DI FONDO CON MINIO OLEOFENOLICO.  Mano di fondo con minio oleofenolico spess. 30/40 micron.</t>
  </si>
  <si>
    <t>MANO INTERMEDIA DI MINIO OLEOFENOLICO.   Mano intermedia di minio oleofenolico spess. 35 micron.</t>
  </si>
  <si>
    <t>MANO DI FONDO ANTIRUGGINE.   Mano di fondo di antiruggine a base di fosfato di zinco in veicolo oleofenico, spessore 30/40 micron.</t>
  </si>
  <si>
    <t>MANO INTERMEDIA DI FOSFATO DI ZINCO.   Mano intermedia di fosfato di zinco in veicolo oleofenico, spessore 30/40 micron.</t>
  </si>
  <si>
    <t>MANO A FINIRE DI SMALTO OLEOFENOLICO.   Mano a finire di smalto oleofenico di colore a scelta della Direzione Lavori, spessore 30/40 micron.</t>
  </si>
  <si>
    <t>MANO DI FONDO DI ZINCO INORGANICO.   Mano di fondo di zinco inorganico, spessore 40/50 micron.</t>
  </si>
  <si>
    <t>MANO INTERMEDIA DI EPOSSIVINILICO.   Mano intermedia di epossivinilico da realizzare in officina o a terra in cantiere, spessore 30/40 micron.</t>
  </si>
  <si>
    <t>SECONDA MANO A FINIRE DI EPOSSIVINILICO O POLIURETANICO.   Seconda mano a finire di epossivinilico o poliuretanico da realizzare in opera, dopo avere effettuato gli opportuni ritocchi con una mano di zinco e di epossivinilico sulle superfici saldate o abrase durante le operazioni di montaggio, spessore 40/50 micron.</t>
  </si>
  <si>
    <t>ZINCATURA A CALDO PER IMMERSIONE.   Zincatura di opere in ferro con trattamento a fuoco mediante immersione in vasche contenenti zinco fuso alla temperatura di circa 500° C previo decappaggio, sciacquaggio, oltre a quanto occorre per il lavoro finito.</t>
  </si>
  <si>
    <t>11.3</t>
  </si>
  <si>
    <t>SOLAI IN LAMIERA - PANNELLI DI TAMPONATURE</t>
  </si>
  <si>
    <t>SOLAI ESEGUITI IN LAMIERA ZINCATA PRESSO-PIEGATA.   Solai realizzati in lamiera zincata presso-piegata o da una serie di tegoli in acciaio zincato ad intradosso piano con sagoma ottenuta mediante la profilatura a freddo, collaboranti con un sovrastante getto di calcestruzzo armato, forniti e posti in opera. Sono compresi: l'esecuzione dei necessari punti di saldatura alla struttura portante, eseguiti con chiodi sparati o viti autofilettanti; il fissaggio di ogni tegolo o pannello in corrispondenza degli appoggi. E' inoltre compreso quanto altro occorre per dare l'opera finita. 
Sono esclusi il calcestruzzo e i relativi ferri di armatura che saranno computati a parte.</t>
  </si>
  <si>
    <t>PANNELLI TIPO SANDWICH PER COPERTURA.   Pannelli tipo sandwich per copertura composti da due lamiere in acciaio zincato con procedimento SENDZIMIR e interposto poliuretano espanso, forniti e posti in opera. Sono compresi: il fissaggio con viti in acciaio cadmiato; i canali di gronda. E' inoltre compreso quanto altro occorre per dare l'opera finita.
Sono escluse le scossaline.</t>
  </si>
  <si>
    <t>PANNELLI TIPO SANDWICH PER TAMPONATURA.   Pannelli tipo sandwich per tamponatura, composti da due lamiere in acciaio zincato con procedimento SENDZMIR e interposta resina poliuretanica espansa, forniti e posti in opera. E' compreso il fissaggio con viti in acciaio cadmiato. E' inoltre compreso quanto altro occorre per dare l'opera finita.
Per altezze da terra fino a m 6,00.</t>
  </si>
  <si>
    <t>COMPENSO AI PANNELLI TIPO SANDWICH.   Compenso ai pannelli tipo sandwich per preverniciatura a colori standard, per ogni faccia.</t>
  </si>
  <si>
    <t>COMPENSO PER LA SALDATURA DI RETE ELETTROSALDATA.   Compenso per il fissaggio con bottoni di saldatura della rete elettrosaldata (fino a 6 saldature per mq), questa compensata a parte, alla sottostante lamiera pressopiegata.</t>
  </si>
  <si>
    <t>12.1</t>
  </si>
  <si>
    <t>TINTEGGIO SU PARETI</t>
  </si>
  <si>
    <t>TINTEGGIATURA A CALCE DILUITA CON L'AGGIUNTA DI COLORI.   Tinteggiatura a calce, idoneamente diluita con l'aggiunta di colori di qualsiasi specie, eseguita a qualsiasi altezza, su intonaco rustico, di pareti, volte, soffitti di cantine, sottotetti e locali in genere non impegnativi. Preparazione del supporto, limitata ad una sommaria spazzolatura e pulitura della superficie, per eliminare corpi estranei e grumi di calce, senza imprimitura del sottofondo. Ciclo di pittura a due o più strati di latte di calce, dati a spruzzo (velo a macchina) o a pennello. Sono compresi: le scale; i cavalletti; la pulitura degli ambienti ad opera ultimata. E' inoltre compreso quanto altro occorre per dare l'opera finita.</t>
  </si>
  <si>
    <t>TINTEGGIATURA A TEMPERA.   Tinteggiatura a tempera, in tinta unica chiara, su intonaco civile, a calce, o a gesso, eseguita a qualsiasi altezza, su pareti e soffitti interni, volte etc.. Preparazione accurata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a base di resine acriliche all'acqua data a pennello. Ciclo di pittura costituito da strato di fondo e strato di finitura con pittura a tempera, dati a pennello od a rullo. Sono compresi: le scale; i cavalletti; la pulitura degli ambienti ad opera ultimata. E' inoltre compreso quanto altro occorre per dare l'opera finita.</t>
  </si>
  <si>
    <t>COMPENSO ALLA TINTEGGIATURA A TEMPERA.   Compenso alla tinteggiatura a tempera per ogni strato in più.</t>
  </si>
  <si>
    <t>TINTEGGIATURA CON IDROPITTURA VINILICA.   Tinteggiatura con idropittura vinilica, pigmentata per interni del tipo opaca, solubile in acqua e in tinta unica chiara, eseguita a qualsiasi altezza, su pareti e soffitti intonacati a civile o a calce o a gesso.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a base di resine acriliche all'acqua data a pennello. Ciclo di pittura con idropittura vinilica pigmentata, costituito da uno strato di fondo dato a pennello e strato di finitura dato a rullo. Sono compresi: le scale; i cavalletti; la pulitura degli ambienti ad opera ultimata. E' inoltre compreso quanto altro occorre per dare l'opera finita.</t>
  </si>
  <si>
    <t>TINTEGGIATURA CON IDROPITTURA ACRILICA.   Tinteggiatura con idropittura acrilica, pigmentata o al quarzo, per esterni, del tipo opaco solubile in acqua in tinta unica chiara, eseguita a qualsiasi altezza, su intonaco civile esterno.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a base di resine acriliche all'acqua data a pennello. Ciclo di pittura con idropittura acrilica pigmentata o al quarzo, costituito da strato di fondo dato a pennello e strato di finitura dato a rullo. Sono compresi: le scale; i cavalletti; la pulitura ad opera ultimata. E' inoltre compreso quanto altro occorre per dare l'opera finita.</t>
  </si>
  <si>
    <t>COMPENSO ALLA TINTEGGIATURA CON IDROPITTURA ACRILICA.   Compenso alla tinteggiatura con idropittura acrilica per ogni strato in più.</t>
  </si>
  <si>
    <t>TINTEGGIATURA CON IDROPITTURA OPACA COPRENTE NATURALE PER INTERNI.  Tinteggiatura con idropittura opaca coprente naturale per interni, altamente traspirante, adatta per tutte le superfici murali, vecchie e nuove, composta da albume, latte, carbonati di calcio e altre polveri naturali. Preparazione del supporto mediante spazzolatura e pulizia della superficie. Prima dell'applicazione, se l'intonaco è asciutto, inumidire con acqua la superficie. Applicare minimo due mani a pennello, diluendo con circa il 15-25% di acqua. Sono compresi: le scale; i cavalletti; la pulitura degli ambienti ad opera ultimata. E' inoltre compreso quanto altro occorre per dare l'opera finita.</t>
  </si>
  <si>
    <t>COMPENSO ALLA TINTEGGIATURA CON IDROPITTURA OPACA COPRENTE NATURALE PER INTERNI.  Compenso alla tinteggiatura con idropittura opaca coprente naturale per interni per ogni strato in più.</t>
  </si>
  <si>
    <t>TINTEGGIATURA CON IDROPITTURA OPACA A CALCE PER INTERNI.  Tinteggiatura con idropittura opaca a calce per interni, assolutamente naturale, altamente traspirante, adatta per ambienti molto umidi, su intonaci misti con calce naturale, sabbia e poco cemento, composta da grassello di calce filtrato e macinato, albume, latte, carbonati di calcio e altre polveri naturali. Preparazione del supporto mediante spazzolatura e pulizia della superficie. Applicazione, su muri anche umidi ma senza ristagno d'acqua, minimo due mani, a pennello o rullo, diluendo con circa il 15% di acqua per la prima mano e circa il 10% di acqua per la seconda mano, applicata dopo 4-6 ore dalla prima. Sono compresi: le scale; i cavalletti; la pulitura degli ambienti ad opera ultimata. E' inoltre compreso quanto altro occorre per dare l'opera finita.</t>
  </si>
  <si>
    <t>COMPENSO ALLA TINTEGGIATURA CON IDROPITTURA OPACA A CALCE PER INTERNI.  Compenso alla tinteggiatura con idropittura opaca a calce per interni per ogni strato in più.</t>
  </si>
  <si>
    <t>TINTEGGIATURA CON PITTURA ALLA CASEINA NATURALE LAVABILE OPACA PER INTERNI.  Tinteggiatura con pittura alla caseina naturale lavabile opaca per interni, assolutamente naturale, adatta per tutte le superfici murali, vecchie e nuove, composta da caseina, albume, carbonati di calcio e altre polveri naturali. Preparazione del supporto mediante spazzolatura e pulizia della superficie. Applicazione minimo in due mani, a pennello o rullo, diluendo con circa il 15% di acqua per la prima mano e circa il 10% di acqua per la seconda mano,applicata dopo 4-6 ore dalla prima.Sono compresi: le scale; i cavalletti; la pulitura degli ambienti ad opera ultimata. E' inoltre compreso quanto altro occorre per dare l'opera finita.</t>
  </si>
  <si>
    <t>COMPENSO ALLA TINTEGGIATURA CON PITTURA ALLA CASEINA NATURALE LAVABILE OPACA A CALCE PER INTERNI.  Compenso alla tinteggiatura con pittura alla caseina naturale lavabile opaca a calce per interni per ogni strato in più.</t>
  </si>
  <si>
    <t>TINTEGGIATURA CON PITTURA A BASE DI SILICATI DI POTASSIO.   Tinteggiatura con pittura a base di silicati di potassio e pigmenti selezionati, per esterni, eseguita a qualsiasi altezza, a due strati in tinta unita chiara su intonaco civile esterno.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a base di resine acriliche all'acqua dato a pennello. Ciclo di pittura con pittura a base di silicati, costituito da strato di fondo dato a pennello e strato di finitura dato a rullo. Sono compresi: le scale; i cavalletti; la pulitura ad opera ultimata. E' inoltre compreso quanto altro occorre per dare l'opera finita.</t>
  </si>
  <si>
    <t>COMPENSO ALLA TINTEGGIATURA CON PITTURA A BASE DI SILICATI DI POTASSIO.    Compenso alla tinteggiatura con pittura a base di silicati di potassio per ogni strato in più.</t>
  </si>
  <si>
    <t>TINTEGGIATURA CON PITTURA A BASE DI RESINE SILOSSANICHE.   Tinteggiatura con pittura a base di resine silossaniche, per esterni, eseguita a qualsiasi altezza, a due strati in tinta unita chiara su intonaco civile esterno.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Ciclo di pittura con imprimitura di uno strato di isolante a base di resine silossaniche all'acqua dato a pennello, pittura a base di resine silossaniche da strato di fondo dato a pennello e mano di finitura dato a rullo. Sono compresi: le scale, i cavalletti, la pulitura ad opera ultimata. E' inoltre compreso quanto altro occorre per dare l'opera finita.</t>
  </si>
  <si>
    <t>COMPENSO ALLA TINTEGGIATURA CON PITTURA A BASE DI RESINE SILOSSANICHE.    Compenso alla tinteggiatura con pittura a base di resine silossaniche per ogni strato in più.</t>
  </si>
  <si>
    <t>APPLICAZIONE DI IDROREPELLENTE PROTETTIVO SU INTONACO CIVILE ESTERNO.    Applicazione di idrorepellente protettivo, ad uno strato dato a pennello, del tipo vernice siliconica in solvente o soluzione di strato di alluminio in solvente, data su intonaco civile esterno, su rivestimento in laterizio e simili, su calcestruzzo a vista, per renderli inattaccabili agli agenti atmosferici e stabilizzarne sia il colore che la resistenza superficiale allo sbriciolamento. Preparazione del supporto con spazzolatura, per eliminare i corpi estranei e polvere. Ciclo di pittura costituito da uno o più strati dati a pennello, di pittura idrorepellente. Sono compresi: le scale; i cavalletti; la pulitura ad opera ultimata. E' inoltre compreso quanto altro occorre per dare l'opera finita.</t>
  </si>
  <si>
    <t>COMPENSO ALL'APPLICAZIONE DI IDROREPELLENTE PROTETTIVO SU INTONACO CIVILE ESTERNO.  Compenso all'applicazione di idrorepellente protettivo su intonaco civile esterno o paramenti per ogni strato in più.</t>
  </si>
  <si>
    <t>VERNICIATURA CON PITTURE MURALI.   Verniciatura con pitture murali, in solvente, in tinta unica chiara del tipo opaca cementite o semilucida a base di resine acriliche, eseguita a qualsiasi altezza, su pareti e soffitti interni intonacati a civile, stuccati o rasati a gesso.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del tipo cellulosica, dato a pennello, costituita da uno strato di fondo dato a pennello e strato di finitura dato a rullo, previa imprimitura ad uno strato di isolante del tipo a base di resine in solvente. Sono compresi: le scale; i cavalletti; la pulitura degli ambienti ad opera ultimata. E' inoltre compreso quanto altro occorre per dare l'opera finita.</t>
  </si>
  <si>
    <t>COMPENSO ALLA VERNICIATURA CON PITTURE MURALI.   Compenso alla verniciatura con pitture murali per ogni strato in più .</t>
  </si>
  <si>
    <t>PITTURA CON SMALTO SINTETICO.   Pittura con smalto sintetico pigmentato, in tinta unica chiara, a due strati, dati a pennello, eseguita a qualsiasi altezza, su pareti e soffitti interni.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del tipo cellulosica dato a pennello, costituita da uno strato di fondo dato a pennello e strato di finitura dato a rullo, previa imprimitura ad uno strato di isolante del tipo a base di resine. Ciclo di pittura costituito da strato di fondo di mezzo smalto (smalto diluito) dato a pennello e strato di finitura di smalto intero dato a pennello. Sono compresi: le scale; i cavalletti; la pulitura degli ambienti ad opera ultimata. E' inoltre compreso quanto altro occorre per dare l'opera finita.</t>
  </si>
  <si>
    <t>COMPENSO ALLA PITTURA CON SMALTO SINTETICO.   Compenso alla pittura con smalto sintetico per ogni strato in più.</t>
  </si>
  <si>
    <t>PITTURA A BASE DI RESINE ACRILICHE.   Pittura a base di resine acriliche in alifatico tipo "Pliolite" di tipo normale pigmentato in tinta unica chiara, su intonaco civile o calcestruzzo a vista, eseguita a qualsiasi altezza, sia all'interno che all'esterno.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con uno strato di resina tipo in solvente diluita ed applicata a pennello. Ciclo di pittura costituito da strato di fondo e di finitura, con pittura a base di resine acriliche in alifatico "Pliolite", di tipo normale liscia in consistenza normale, date a pennello. Sono compresi: le scale; i cavalletti; la pulitura ad opera ultimata. E' inoltre compreso quanto altro occorre per dare l'opera finita.</t>
  </si>
  <si>
    <t>COMPENSO ALLA PITTURA A BASE DI RESINE ACRILICHE.   Compenso alla pittura a base di resine acriliche per ogni strato in più .</t>
  </si>
  <si>
    <t>PITTURA EPOSSIDICA E POLIURETANICA.   Pittura epossidica e poliuretanica pigmentata, eseguita a qualsiasi altezza, a due strati di cui il primo dato a pennello e il secondo dato a rullo, in tinta unica chiara su intonaco civile o su calcestruzzo a vista, eseguita sia all'interno che all'esterno. Preparazione del supporto mediante spazzolatura con raschietto o spazzola di saggina per l'eliminazione dei corpi estranei quali grumi, scabrosità, bolle, alveoli, difetti di vibrazione, con stuccatura a mezzo di stucchi epossidici ed imprimitura con uno strato dato a pennello di primer epossidico a due componenti, catalizzato e diluito al 30% con idoneo diluente. Ciclo di pittura costituito da strato di fondo dato a pennello in resina epossidica pigmentata in consistenza normale, strato di pittura poliuretanica a due componenti non ingiallente, ne' sfarinante, pigmentata e catalizzata in consistenza normale. Sono compresi: le scale; i cavalletti; la pulitura ad opera ultimata. E' inoltre compreso quanto altro occorre per dare l'opera finita.</t>
  </si>
  <si>
    <t>COMPENSO ALLA PITTURA EPOSSIDICA E POLIURETANICA.   Compenso alla pittura epossidica e poliuretanica per ogni strato in più.</t>
  </si>
  <si>
    <t>RIVESTIMENTO PLASTICO CONTINUO TIPO A BUCCIA D'ARANCIA O GOCCIOLATO.   Rivestimento plastico continuo a base di leganti acrilici pigmentati del tipo a buccia d'arancia o gocciolato fine con pigmenti caricati con sabbia quarzifera fine e media, eseguito a qualsiasi altezza, in tinta unica chiara per esterni ed interni su intonaco rustico tirato a fratazzo fine, intonaco a civile, rasatura a gesso. Preparazione del supporto mediante spazzolatura con raschietto e spazzola di saggina, per eliminare corpi estranei, grumi, scabrosità, bolle, alveoli, difetti di vibrazione, con stuccatura di crepe e cavillature per ottenere omogeneità e continuità delle superfici da imbiancare e tinteggiare. Imprimitura con primer di ancoraggio a base di resine sintetiche, successiva stesura e sagomatura del rivestimento plastico a rullo, caloscia, spruzzo etc.. Sono compresi: le scale; i cavalletti; la pulitura ad opera ultimata. E' inoltre compreso quanto altro occorre per dare l'opera finita.</t>
  </si>
  <si>
    <t>COMPENSO AL RIVESTIMENTO PLASTICO CONTINUO.   Compenso al rivestimento plastico continuo per finitura lucida e trasparente.</t>
  </si>
  <si>
    <t>RIVESTIMENTO PLASTICO CONTINUO, TIPO RASATO, GRAFFIATO O SPATOLATO.   Rivestimento plastico continuo a base di leganti acrilici pigmentati del tipo rasato, graffiato o spatolato liscio (veneziano) pigmentato, eseguito a qualsiasi altezza, in tinta unica chiara per esterni ed interni, su intonaco rustico tirato a fratazzo fine, intonaco civile, rasatura a gesso. Preparazione del supporto mediante spazzolatura con raschietto e spazzola di saggina per eliminare corpi estranei, grumi, scabrosità, bolle, alveoli, difetti di vibrazione, con stuccatura di crepe e cavillature, per ottenere omogeneità e continuità delle superfici da imbiancare e tinteggiare. Imprimitura con primer di ancoraggio a base di resine sintetiche, successiva stesura e sagomatura del rivestimento plastico a rullo, caloscia, spruzzo etc.. Sono compresi: le scale; i cavalletti; la pulitura ad opera ultimata. E' inoltre compreso quanto altro occorre per dare l'opera finita.</t>
  </si>
  <si>
    <t>RIVESTIMENTO PLASTICO CONTINUO, TIPO RASATO O GRAFFIATO (LINEARE O CIRCOLARE).   Rivestimento plastico continuo a base di leganti acrilici pigmentati del tipo rasato o graffiato (lineare o circolare), eseguito a qualsiasi altezza in tinta unica chiara per esterni ed interni su intonaco rustico tirato a fratazzo fine, intonaco civile, rasatura a gesso. Preparazione del supporto mediante spazzolatura con raschietto e spazzola di saggina per eliminare corpi estranei, grumi, scabrosità, bolle, alveoli, difetti di vibrazione, con stuccatura di crepe e cavillature per ottenere omogeneità e continuità delle superfici da imbiancare e tinteggiare. Imprimitura con primer di ancoraggio a base di resine sintetiche, successiva stesura e sagomatura del rivestimento plastico a rullo, caloscia, spruzzo etc.. Sono compresi: le scale; i cavalletti; la pulitura ad opera ultimata. E' inoltre compreso quanto altro occorre per dare l'opera finita.</t>
  </si>
  <si>
    <t>PITTURA MURALE LAVABILE A BASE DI RESINE ED OLI VEGETALI PER INTERNI.   Pittura murale lavabile traspirante per interni a base di resine ed oli vegetali, esente da sostanze di origine di sintesi petrolchimica. Da applicare a pennello o a rullo su tutti i tipi di intonaci, pannelli di cartongesso. Il supporto deve essere pulito preventivamente. Preparazione del supporto, limitata ad una sommaria spazzolatura e pulitura della superficie, per eliminare corpi estranei, senza imprimitura del sottofondo. Ciclo di pittura a due strati di vernice. Sono compresi: le scale; i cavalletti; la pulitura degli ambienti ad opera ultimata. E' inoltre compreso quanto altro occorre per dare l'opera finita.</t>
  </si>
  <si>
    <t>IDROPITTURA MURALE LAVABILE ALLE RESINE VEGETALI PER ESTERNI.   Idropittura murale antistatica, lavabile traspirante per esterni a base di resine ed oli vegetali, esente da sostanze di origine di sintesi petrolchimica. Da applicare a pennello, a rullo o a spruzzo su tutti i tipi di intonaci, purché adeguatamente preparati. Il supporto deve essere pulito preventivamente. La colorazione viene effettuata con pigmenti minerali naturali che garantiscano la fotostabilità. Preparazione del supporto, limitata ad una sommaria spazzolatura e pulitura della superficie, per eliminare corpi estranei, senza imprimitura del sottofondo. Ciclo di pittura a due strati di vernice. Sono compresi: le scale; i cavalletti; la pulitura degli ambienti ad opera ultimata. E' inoltre compreso quanto altro occorre per dare l'opera finita.</t>
  </si>
  <si>
    <t>VELATURA CON GRASSELLO E LATTE DI CALCE.   Esecuzione di velatura per esterni ed interni, semicoprente decorativa. Da applicare a pennello o a rullo su tutti i tipi di intonaci, purché adeguatamente preparati. Il supporto deve essere pulito preventivamente. La colorazione viene effettuata con pigmenti minerali naturali che garantiscano la fotostabilità. Preparazione del supporto, limitata ad una sommaria spazzolatura e pulitura della superficie, per eliminare corpi estranei, senza imprimitura del sottofondo. Ciclo di pittura costituito dalla preventiva applicazione della base di grassello di calce, successiva stesura della velatura con latte di calce colorato. Sono compresi: le scale; i cavalletti; la pulitura degli ambienti ad opera ultimata. E' inoltre compreso quanto altro occorre per dare l'opera finita.</t>
  </si>
  <si>
    <t>12.2</t>
  </si>
  <si>
    <t>PITTURA SU LEGNO</t>
  </si>
  <si>
    <t>PITTURA SU LEGNO CON SMALTO ALCHIDICO.   Pittura su legno, sia interno che per esterno, con smalto alchidico pigmentato in tinta di qualsiasi colore, previa preparazione del supporto con battitura dei nodi, tassellatura e sigillatura di crepe e fessure, eliminazione di resine solidificate. Imprimitura data a pennello con fondo costituito da miscela di cementite e olio di lino cotto (rapporto 1:1) opportunamente diluito, successiva carteggiatura e ripassatura delle stuccature. Applicazione di due strati di smalto alchidico colorato oleosintetico o sintetico a finire sia opaco che lucido. Sono comprese: la pulitura ad opera ultimata; la carteggiatura; la stuccatura; la finitura. E' inoltre compreso quanto altro occorre per dare l'opera finita.</t>
  </si>
  <si>
    <t>COMPENSO ALLA PITTURA SU LEGNO CON SMALTO ALCHIDICO.   Compenso alla pittura su legno con smalto alchidico per ogni mano in più.</t>
  </si>
  <si>
    <t>PITTURA TRASPARENTE CON VERNICI AL FLATTING.   Pittura trasparente su legno, per interno ed esterno, con vernici al flatting, previa preparazione del supporto con battitura dei nodi, tassellatura e sigillatura di crepe e fessure, eliminazione di resine solidificate. Imprimitura data a pennello con olio di lino cotto diluito al 50% con acquaragia minerale o con impregnanti sintetici. Ciclo di pittura con due o tre strati di vernice al flatting per interno o per esterno. Sono compresi: la pulitura ad opera ultimata; la carteggiatura; la stuccatura; la finitura. E' inoltre compreso quanto altro occorre per dare l'opera finita.</t>
  </si>
  <si>
    <t>COMPENSO ALLA PITTURA TRASPARENTE CON VERNICI AL FLATTING.   Compenso alla pittura trasparente con vernici al flatting per ogni strato in più di vernice al flatting, per interno o per esterno.</t>
  </si>
  <si>
    <t>PITTURA SU LEGNO CON CARBOLINEUM.   Pittura su legno con carbolineum, su opere non di alto valore storico ma di uso comune, data a pennello, senza preparazione ne' imprimitura del supporto. Sono compresi: la pulitura ad opera ultimata. E' inoltre compreso quanto altro occorre per dare l'opera finita.</t>
  </si>
  <si>
    <t>SMALTO NATURALE PER INTERNI ED ESTERNI A BASE DI ESSENZE ED OLI VEGETALI.  Pittura su legno per esterni ed interni, con smalto naturale, costituito da oli ed essenze vegetali, privo di sostanze di origine di sintesi petrolchimica, essiccanti privi di piombo e percentuale di rame inferiore allo 0,02%, previa preparazione del supporto con battitura dei nodi, tassellatura e sigillatura di crepe e fessure, eliminazione di resine solidificate. Imprimitura data a pennello con fondo a base di resine vegetali. Applicazione a pennello o a spruzzo di due strati di smalto colorato con terre naturali, a finire sia opaco che lucido. Sono comprese: la pulitura ad opera ultimata; la carteggiatura; la stuccatura; la finitura. E' inoltre compreso quanto altro occorre per dare l’opera finita.</t>
  </si>
  <si>
    <t>PITTURA SU LEGNO CON VERNICE COTTA NATURALE TRASPARENTE.  Pittura su legno per esterni ed interni, con vernice naturale trasparente, costituita da oli vegetali cotti ed essenze vegetali, privo di sostanze di origine di sintesi petrolchimica, previa preparazione del supporto con battitura dei nodi, tassellatura e sigillatura di crepe e fessure, eliminazione di resine solidificate. Imprimitura data a pennello con fondo impregnante a base di resine vegetali. Applicazione a pennello o a spruzzo di due strati di vernice trasparente, a finire sia opaca che lucida. Sono comprese: la pulitura ad opera ultimata; la carteggiatura; la stuccatura; la finitura. E' inoltre compreso quanto altro occorre per dare l’opera finita.</t>
  </si>
  <si>
    <t>CERA LIQUIDA A BASE DI CERA D’API ED ESSENZE VEGETALI NATURALI.  Applicazione di una mano di cera liquida data a pennello facendo attenzione a non lasciare accumuli. Il prodotto deve essere costituito da materie prime naturali come cera d’api vergine, oli e resine vegetali naturali, privo di sostanze di origine di sintesi petrolchimica. Da usare per finitura in legno di infissi interni ed altre opere in legno, su superfici asciutte già trattate con impregnanti ed oli vegetali naturali. Sono comprese: la pulitura ad opera ultimata; la carteggiatura; la stuccatura; la finitura. E' inoltre compreso quanto altro occorre per dare l’opera finita.</t>
  </si>
  <si>
    <t>CERA SOLIDA A BASE DI CERA D’API ED ESSENZE VEGETALI NATURALI.  Applicazione di una mano di cera stesa con un panno facendo attenzione a non lasciare accumuli. Il prodotto deve essere costituito da materie prime naturali come cera d’api vergine, essenze ed oli vegetali naturali, privo di sostanze di origine di sintesi petrolchimica. Da usare per finitura in legno di infissi interni ed altre opere in legno, su superfici asciutte già trattate con impregnanti ed oli vegetali naturali. Sono comprese: la pulitura ad opera ultimata; la carteggiatura; la stuccatura; la finitura. E' inoltre compreso quanto altro occorre per dare l’opera finita.</t>
  </si>
  <si>
    <t>12.3</t>
  </si>
  <si>
    <t>PITTURA SU METALLO</t>
  </si>
  <si>
    <t>PITTURA ANTIRUGGINE SU OPERE METALLICHE.   Pittura antiruggine per esterno ed interno, su opere metalliche, previa preparazione del supporto, da compensare a parte, ed applicazione a pennello di uno o più strati di pittura antiruggine. Sono compresi: la pulitura ad opera ultimata. E' inoltre compreso quanto altro occorre per dare l'opera finita.</t>
  </si>
  <si>
    <t>COMPENSO ALLA PITTURA SU METALLO.   Compenso alla pittura su metallo per ogni strato in più.</t>
  </si>
  <si>
    <t>PITTURA DI FINITURA SU OPERE METALLICHE.   Pittura di finitura per interno ed esterno su opere metalliche, previa preparazione del supporto, da compensare a parte con i corrispondenti articoli e successiva applicazione a più strati dei vari tipi di smalto colorato. Sono compresi: la pulitura ad opera ultimata. E' inoltre compreso quanto altro occorre per dare l'opera finita.</t>
  </si>
  <si>
    <t>COMPENSO ALLA PITTURA DI FINITURA SU OPERE METALLICHE.   Compenso alla pittura di finitura su opere metalliche.</t>
  </si>
  <si>
    <t>VERNICIATURA DI ELEMENTI DI RADIATORE.   Verniciatura di elementi di radiatore, previa pulitura con spazzola di acciaio, eseguita con una mano di antiruggine, una di cementite ed una di smalto. E' compreso quanto occorre per dare l'opera finita. Ad elemento di radiatore.</t>
  </si>
  <si>
    <t>PITTURA ANTIRUGGINE PER FERRO E GHISA A BASE DI OLI VEGETALI.  Pittura antiruggine per ferro e ghisa a base di grafite e di particolari cotture di oli vegetali di lino e aleurites, munita di specifica scheda tecnica e tossicologica del produttore dichiarante l’assenza di piombo e di sostanze di origine di sintesi petrolchimica, con essiccativi in concentrazione inferiore allo 0.25%. L’applicazione avviene previa pulitura, sgrassatura e rimozione delle vecchie vernici. E' compreso quanto occorre per dare l'opera finita.</t>
  </si>
  <si>
    <t>COMPENSO ALLA PITTURA ANTIRUGGINE PER FERRO E GHISA.  Compenso alla pittura antiruggine per ferro e ghisa per ogni strato in più.</t>
  </si>
  <si>
    <t xml:space="preserve">VERNICIATURA DI OPERE IN FERRO CON SMALTO COPRENTE PER INTERNO ED ESTERNO.  Verniciatura di opere in ferro mediante smalto coprente, aderente, elastico, assicurante nel tempo stabilità cromatica anche in ambienti esposti a luce diretta, resistenza agli agenti atmosferici, all’abrasione, applicato a pennello o a pistola, munito di specifica scheda tecnica del produttore dichiarante  l’esclusivo utilizzo di sostanze naturali del tipo: standolio di lino, olio di ricino, olio di girasole, cera d’api, cera carnauba, resine vegetali, estere glicemico di colofonia, tensioattivi a base di olio di lino e di colza etc. indurite con calce, bentonite, talco privo di amianto, terre coloranti naturali; solvente a base di terpene di arancio o altri solventi vegetali; essiccativi ( Co, Zr,Ca ) in percentuale inferiore allo 0,12% circa e comunque privi di piombo. Residui e contenitori utilizzati dovranno  rientrare tra le categorie inviabili allo smaltimento urbano, nessun pericolo potrà essere presente nell’etichettatura.
Sono comprese: l’accurato lavaggio con acqua e aceto; la pulitura ad opera ultimata; la carteggiatura; la stuccatura; l’applicazione di due mani di smalto con carteggiatura intermedia. E' inoltre compreso quanto altro occorre per dare l’opera finita. </t>
  </si>
  <si>
    <t>COMPENSO ALLA VERNICIATURA A SMALTO PER SUPERFICI METALLICHE.   Compenso alla pittura a smalto per superfici metalliche per ogni strato in più.</t>
  </si>
  <si>
    <t>12.4</t>
  </si>
  <si>
    <t>PREPARAZIONI E PITTURE PARTICOLARI</t>
  </si>
  <si>
    <t>LAVATURA E SGRASSAGGIO DI VECCHIO RIVESTIMENTO IN STUCCO LUCIDO.   Lavatura e sgrassaggio di vecchio rivestimento in stucco lucido su pareti interne, anche in locali abitati, con eventuali rappezzi nei punti danneggiati. Sono compresi: la pulitura degli ambienti ad opera ultimata. E' inoltre compreso quanto altro occorre per dare l'opera finita.</t>
  </si>
  <si>
    <t>LAVATURA, SGRASSAGGIO E RIMOZIONE DI VECCHIA TINTEGGIATURA O PITTURA MURALE.   Lavatura, sgrassaggio e rimozione di vecchia tinteggiatura o pittura murale su pareti e soffitti esterni ed interni, anche in stabili o locali occupati, con eventuali rappezzi nei punti danneggiati. Sono compresi: la pulitura ad opera ultimata. E' inoltre compreso quanto altro occorre per dare l'opera finita.</t>
  </si>
  <si>
    <t>SCARTAVETRATURA O PULITURA.   Scartavetratura o pulitura con stracci o scopetti di pareti verticali e plafoni.</t>
  </si>
  <si>
    <t>APPLICAZIONE DI UNA MANO DI FISSATIVO.   Applicazione di una mano di fissativo.</t>
  </si>
  <si>
    <t>LAVATURA, SGRASSAGGIO E RIMOZIONE DI VECCHIA VERNICIATURA SU LEGNO.   Lavatura, sgrassaggio, con idoneo detersivo, e rimozione di vecchia verniciatura su legno, esterna ed interna, anche in locali abitati. Sono compresi: la pulitura ad opera ultimata. E' inoltre compreso quanto altro occorre per dare l'opera finita.</t>
  </si>
  <si>
    <t>PREPARAZIONE E PULITURA DELLE SUPERFICI METALLICHE.   Preparazione e pulitura delle superfici metalliche da verniciare.</t>
  </si>
  <si>
    <t>SPAZZOLATURA CON SPAZZOLA D'ACCIAIO.   Sola spazzolatura con spazzola d'acciaio di vecchia verniciatura su canale di gronda in lamiera zincata. E' compresa l'asportazione dei detriti ammucchiati nell'incavo del canale. E' inoltre compreso quanto altro occorre per dare il lavoro finito.</t>
  </si>
  <si>
    <t>STUCCATURA E RASATURA DI OPERE IN LEGNO.   Stuccatura e rasatura di opere in legno, con stucco grasso con due passate incrociate, compreso ogni onere per dare la superficie pronta alla pittura, con smalti all'acqua o alla verniciatura, con smalti sintetici. E' inoltre compreso quanto altro occorre per dare il lavoro finito.</t>
  </si>
  <si>
    <t>STUCCATURA E RASATURA DI OPERE IN FERRO.   Stuccatura e rasatura di opere in ferro, con stucco sintetico per ferro, con due passate incrociate, compreso ogni onere per dare la superficie pronta alla pittura o alla verniciatura. E' inoltre compreso quanto altro occorre per dare il lavoro finito.</t>
  </si>
  <si>
    <t>SABBIATURA A SECCO O IDROSABBIATURA.   Sabbiatura a secco o idrosabbiatura con sabbia silicea spinta ad aria compressa, compreso il carico, il trasporto e lo scarico del materiale di risulta alla discarica. E' inoltre compreso quanto altro occorre per dare il lavoro finito.</t>
  </si>
  <si>
    <t>APPLICAZIONE DI PREPARATO SINTETICO IGNIFUGO TRASPARENTE.   Applicazione di preparato sintetico ignifugo trasparente per materiali lignei, dato in più mani fino alla saturazione del legno, previa carteggiatura, spolveratura e stuccatura. E' compreso quanto occorre per dare il lavoro finito.</t>
  </si>
  <si>
    <t>APPLICAZIONE DI VERNICE INTUMESCENTE.   Applicazione di vernice intumescente, per materiali ferrosi, data in due mani, per uno spessore di 1000 micron, previo sgrassaggio o sabbiatura dei materiali ed applicazione di una mano di primer di spessore di 50 micron. E' compreso quanto occorre per dare il lavoro finito.</t>
  </si>
  <si>
    <t>APPLICAZIONE DI PREPARATO SINTETICO ANTITARMICO.   Applicazione di preparato sintetico antitarmico, per la protezione dei materiali lignei, su materiali e opere non di alto valore storico ma di uso corrente. E' compreso quanto occorre per dare il lavoro finito.</t>
  </si>
  <si>
    <t>DETERGENTE SPECIFICO PER PULIZIA DI FACCIATE ANTICHE O MONUMENTI.   Detergente specifico per trattamenti di pulizia di facciate antiche e monumenti. E' compresa la fornitura e l'applicazione, senza procurare alcun deterioramento al supporto, impiegabile indifferentemente su pietra naturale, calcestruzzo, intonaco. E' inoltre compreso quanto occorre per dare il lavoro finito.</t>
  </si>
  <si>
    <t>IDROREPELLENTE ANTISPORCIZIA.   Idrorepellente antisporcizia esente da silicone, fornito ed applicato, per trattamenti di impregnazione idrofuga e oleofuga della pietra naturale e del calcestruzzo, senza alterazione del colore naturale del supporto. E' compreso quanto occorre per dare il lavoro finito.</t>
  </si>
  <si>
    <t>PRODOTTO ANTISCRITTE.   Prodotto antiscritte per trattamenti preventivi antiscritta ed antiaffissioni, fornito ed applicato, idoneo per qualsiasi supporto: pietra naturale, laterizio, calcestruzzo, intonaco, senza alterazione dell'aspetto, con garanzia di validità nel tempo. E' compreso quanto occorre per dare il lavoro finito.</t>
  </si>
  <si>
    <t>VERNICE COLLOIDALE BITUMINOSA.   Vernice colloidale bituminosa, fornita ed applicata, idonea a proteggere completamente, calcestruzzi, intonaci ed elementi metallici, da umidità ed aggressioni chimiche, formando una pellicola coprente compatta ed elastica. E' compreso quanto occorre per dare il lavoro finito.</t>
  </si>
  <si>
    <t>VERNICIATURA IDROREPELLENTE.   Verniciatura idrorepellente, con prodotto ai siliconi disciolti in diluente, trasparente, per pareti di calcestruzzo o di muratura, non formante pellicola, ma incorporata dal supporto. Applicata a pennello e/o a spruzzo in piu' mani, non meno di tre, con abbondante quantità di prodotto, al fine di assicurare una buona penetrazione nel supporto, ad essiccazione istantanea, resa circa mq 4 al litro di prodotto (peso specifico prodotto 0,790). Sono compresi: la fornitura del prodotto; la preventiva accurata pulizia del supporto; l'applicazione. E' compreso quanto occorre per dare il lavoro finito.
Per ogni trattamento.</t>
  </si>
  <si>
    <t>SCROSTAMENTI E RASCHIATURE.   Scrostamenti di verniciatura o di tinteggiatura esistente, su muri e solai. Sono compresi: lo scrostamento; la raschiatura; la scartavetratura; la pulitura delle superfici sia verticali che orizzontali. E' inoltre compreso quanto altro occorre per dare il lavoro finito.</t>
  </si>
  <si>
    <t>LAVAGGIO DI PULIZIA E MANUTENZIONE.  Lavatura e sgrassaggio a spugna o spazzolatura di sporco leggero quali grasso superficiale, polvere, ecc. su qualsiasi superficie di opere edili lavabile, mediante l’impiego di sapone vegetale liquido concentrato completamente biodegradabile, privo di sostanze di origine petrolchimica. Sono compresi: i utensili, la pulitura degli ambienti ad opera ultimata. E’ inoltre compreso quanto altro occorre per dare l’opera finita.</t>
  </si>
  <si>
    <t>FISSATIVO NATURALE PER PITTURE MURALI.  Preparazione delle superfici murarie, da trattare con successiva tinteggiatura, su intonaci nuovi mediante applicazione di fissativo alle resine vegetali, privo di resine sintetiche e prodotti in generale di sintesi petrolchimica. E’ compreso quanto serve per avere l’opera finita.</t>
  </si>
  <si>
    <t>IMPREGNANTE TURAPORI PER LEGNO.  Applicazione di fondo trasparente con funzione di turapori per superfici in legno, a base di oli e resine vegetali, privo di resine sintetiche e prodotti in generale di sintesi petrolchimica. Da applicare a pennello, a spruzzo o con straccio. E’ compreso quanto serve per avere l’opera finita.</t>
  </si>
  <si>
    <t>APPLICAZIONE DI FONDO PER SMALTO SU LEGNO.  Applicazione di fondo a base di cera d’api, oli e resine vegetali, privo di resine sintetiche, essiccanti contenenti piombo e prodotti in generale di sintesi petrolchimica, come preparazione delle superfici lignee da trattare con successiva verniciatura a smalto. Da applicare a pennello o spruzzo. E’ compreso quanto serve per avere l’opera finita.</t>
  </si>
  <si>
    <t>APPLICAZIONE DI FONDO PER SMALTO SU METALLO.  Applicazione di fondo a base di cera d’api, oli e resine vegetali, privo di resine sintetiche, essiccanti contenenti piombo e prodotti in generale di sintesi petrolchimica, come preparazione delle superfici metalliche da trattare con successiva verniciatura a smalto. Da applicare a pennello o spruzzo. E’ compreso quanto serve per avere l’opera finita.</t>
  </si>
  <si>
    <t>12.5</t>
  </si>
  <si>
    <t>OPERE DA TAPPEZZIERE</t>
  </si>
  <si>
    <t>APPLICAZIONE DI TAPPEZZERIA.   Posa in opera di tappezzeria, posta in opera. Sono compresi: la carteggiatura; la stuccatura dell'intonaco; l'eventuale applicazione di una mano di fissativo a base di colle naturali o sintetiche; la ripulitura ad opera ultimata. E' inoltre compreso quanto altro occorre per dare l'opera finita.
E' esclusa la fornitura della tappezzeria.</t>
  </si>
  <si>
    <t>RIMOZIONE DI VECCHIA TAPPEZZERIA.   Rimozione di vecchia tappezzeria con distacco anche di più strati sovrapposti. Sono compresi: la raschiatura del collante; la pulitura ad opera ultimata. E' inoltre compreso quanto altro occorre per dare il lavoro finito.</t>
  </si>
  <si>
    <t>COMPENSO PER LA SOLA PREPARAZIONE DELLA PARETE PER L'APPLICAZIONE DELLA TAPPEZZERIA.   Compenso per la sola preparazione della parete per l'applicazione della tappezzeria. Sono compresi: la preventiva carteggiatura del fondo; la raschiatura; la stuccatura dell'intonaco; l'eventuale applicazione di una mano di fissativo a base di colle naturali o sintetiche; la pulitura ad opera ultimata. E' inoltre compreso quanto altro occorre per dare il lavoro finito.</t>
  </si>
  <si>
    <t>13.1</t>
  </si>
  <si>
    <t>PREZZI A CORPO DI IMPIANTI</t>
  </si>
  <si>
    <t>IMPIANTO DI RISCALDAMENTO A RADIATORI CON CALDAIA AUTONOMA A GAS. Impianto di riscaldamento a radiatori per unità immobiliari con caldaia autonoma a gas, progettato per garantire i 20° C interni, costituito da GRUPPO TERMICO MURALE A GAS del tipo a circuito stagno con flusso forzato per riscaldamento e produzione acqua calda con scambiatore istantaneo, avente una potenza utile per riscaldamento non inferiore al fabbisogno dell'impianto ed una potenza utile per acqua calda non inferiore a 23,3 kW, TUBO DI ADDUZIONE GAS dal contatore alla caldaia compreso la derivazione per alimentare la cucina a gas, DISTRIBUZIONE CON COLLETTORE E TUBI DI RAME di spessore minimo di mm 1, CASSETTA DI ALLOGGIAMENTO COLLETTORE CON SPORTELLO, RIVESTIMENTO ISOLANTE di tutte le tubazioni realizzato a norma di legge, CORPI SCALDANTI a radiazione, VERNICIATURA dei corpi scaldanti e delle tubazioni in acciaio, TERMOSTATO AMBIENTE programmatore che consente la regolazione su almeno due livelli di temperatura nell'arco delle 24 ore, VALVOLE ED ACCESSORI necessari alla corretta installazione e funzionamento, IMPIANTO ELETTRICO per il collegamento del gruppo termico e del termostato. Il tutto fornito e posto in opera nel pieno rispetto delle vigenti normative. Sono inoltre compresi: tutte le opere murarie di costruzione della canna fumaria, ove necessario, per lo scarico dei prodotti della combustione; l'apertura e la chiusura delle tracce in laterizi forati e murature leggere, l'intonaco e quanto altro occorre per dare il lavoro finito.Sono esclusi: le tracce in solette e muri in c.a. o muri in pietra e la tinteggiatura. L'impianto è valutato con una quota fissa per ciascuna caldaia più una quota aggiuntiva in funzione del tipo di corpo scaldante e della grandezza dell'unità immobiliare espressa in volume riscaldato al netto delle strutture murarie (pilastri, muri, tramezzi, ecc..).</t>
  </si>
  <si>
    <t>Quota aggiuntiva per radiatori in acciaio.</t>
  </si>
  <si>
    <t xml:space="preserve">IMPIANTO DI RISCALDAMENTO A PAVIMENTO RADIANTE CON CALDAIA AUTONOMA A GAS. Impianto di riscaldamento a pavimento radiante per unità immobiliari con caldaia autonoma a gas, progettato per garantire i 20° C interni, costituito da GRUPPO TERMICO MURALE A GAS del tipo a premiscelazione con circuito stagno e flusso forzato idoneo per riscaldamento e produzione acqua calda con scambiatore istantaneo, avente una potenza utile per riscaldamento non inferiore al fabbisogno dell'impianto ed una potenza utile per acqua calda non inferiore a 23,3 kW, TUBO DI ADDUZIONE GAS dal contatore alla caldaia compreso la derivazione per alimentare la cucina a gas, DISTRIBUZIONE CON TUBI DI RAME AI COLLETTORI del pavimento radiante, CASSETTE DI ALLOGGIAMENTO COLLETTORI CON SPORTELLO, RIVESTIMENTO ISOLANTE di tutte le tubazioni in rame realizzato a norma di legge, PAVIMENTO RADIANTE realizzato con pannello isolante da 30 mm in polistirolo, striscia perimetrale, foglio anticondensa in polietilene, supporto di fissaggio per i tubi del pavimento radiante, tubi in materiale plastico per i vari circuiti installati con passo adeguato alle necessità della potenza di riscaldamento, additivo per massetto in cls, TERMOREGOLAZIONE con regolatore climatico, sonda esterna e sonda di mandata, VALVOLE ED ACCESSORI necessari alla corretta installazione e funzionamento, IMPIANTO ELETTRICO per il collegamento del gruppo termico, del regolatore e delle sonde. Il tutto fornito e posto in opera nel pieno rispetto delle vigenti normative. Sono inoltre compresi: tutte le opere murarie di costruzione della canna fumaria, ove necessario, per lo scarico dei prodotti della combustione; l'apertura e la chiusura delle tracce in laterizi forati e murature leggere, l'intonaco e quanto altro occorre per dare il lavoro finito. Sono esclusi: le tracce in solette e muri in c.a. o muri in pietra; la tinteggiatura; la formazione del massetto e del pavimento. L'impianto è valutato con una quota fissa per ciascuna caldaia più una quota aggiuntiva per metro quadro di pavimento riscaldato al netto delle strutture murarie (pilastri, muri, tramezzi, ecc.). </t>
  </si>
  <si>
    <t>CIRCUITO DI RISCALDAMENTO A RADIATORI ESCLUSA LA CENTRALE TERMICA. Circuito di riscaldamento a radiatori, esclusa la centrale termica, dimensionato per garantire i 20°C interni, costituito da CORPI SCALDANTI a radiazione, fissati alle pareti verticali tramite mensole di sostegno e dotati ciascuno di valvola ad angolo con manopola, detentore e valvolina di sfiato aria manuale, TUBAZIONI DI DISTRIBUZIONE a partire dai collettori di andata e ritorno installati nella centrale termica, VERNICIATURA dei corpi scaldanti e delle tubazioni in acciaio, RIVESTIMENTO ISOLANTE di tutte le tubazioni realizzato a norma di legge, n. 2 ELETTROPOMPE (di cui una di riserva) per ciascun circuito, eventuale TERMOREGOLAZIONE costituita da valvola miscelatrice a 3 vie motorizzata, regolatore climatico con orologio programmatore, sonda esterna e sonda di mandata, eventuali VALVOLE DI ZONA corredate di proprio regolatore di temperatura, VALVOLE ED ACCESSORI necessari alla corretta installazione e funzionamento, IMPIANTO ELETTRICO per il collegamento delle elettropompe e della termoregolazione compreso la quota parte del quadro di centrale termica. Il tutto fornito e posto in opera nel pieno rispetto delle vigenti normative. Sono inoltre compresi: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tipo di circuito in partenza dalla centrale termica e per ogni valvola di zona più una quota aggiuntiva in funzione del tipo di corpo scaldante e del volume riscaldato al netto delle strutture murarie (pilastri, muri, tramezzi, ecc.).</t>
  </si>
  <si>
    <t>CIRCUITO DI RISCALDAMENTO A PANNELLI RADIANTI A PAVIMENTO ESCLUSA LA CENTRALE TERMICA. Circuito di riscaldamento a pannelli radianti a pavimento, esclusa la centrale termica, dimensionato per garantire i 20° C interni, costituito da ISOLANTE in polistirolo con densità non inferiore a 25 Kg/mc e spessore mm 30, STRISCIA PERIMETRALE di polistirene spessore minimo cm 1 e altezza minima cm 10, FOGLIO DI POLIETILENE con funzione anticondensa, TUBO IN MATERIALE PLASTICO steso su supporto di fissaggio ed annegato nel massetto del pavimento (il pavimento finito deve ricoprire di almeno cm 4,5 la generatrice superiore del tubo), TUBAZIONI DI DISTRIBUZIONE a partire dai collettori di andata e ritorno installati in centrale termica, VERNICIATURA delle tubazioni in acciaio, RIVESTIMENTO ISOLANTE delle tubazioni di distribuzione realizzato a norma di legge, n. 2 ELETTROPOMPE (di cui una di riserva) per ciascun circuito, TERMOREGOLAZIONE costituita da valvola miscelatrice a 3 vie motorizzata, regolatore climatico con orologio programmatore, sonda esterna e sonda di mandata, VALVOLE ED ACCESSORI necessari alla corretta installazione e funzionamento, IMPIANTO ELETTRICO per il collegamento delle elettropompe e della termoregolazione compresa la quota del quadro di centrale termica. Il tutto fornito e posto in opera nel pieno rispetto delle vigenti normative. Sono inoltre compresi: le opere murarie di apertura e chiusura tracce in laterizi forati e murature leggere, l'intonaco e quanto altro occorre per dare il lavoro finito. Sono esclusi: le tracce in solette e muri in c.a. o muri in pietra; la tinteggiatura; la formazione del massetto e del pavimento. L'impianto è valutato con una quota fissa per ciascun circuito in partenza dalla centrale termica più una quota aggiuntiva per metro quadro di pavimento riscaldato al netto delle strutture murarie (pilastri, muri, tramezzi, ecc.).</t>
  </si>
  <si>
    <t>CIRCUITO DI RISCALDAMENTO A PANNELLI RADIANTI A SOFFITTO ESCLUSA LA CENTRALE TERMICA. Circuito di riscaldamento a pannelli radianti a soffitto, escluso la centrale termica, idoneo per ambienti di grandi dimensioni, dimensionato per garantire i 18° C interni, costituito da TERMOSTRISCE RADIANTI installate a soffitto e corredate di isolante termico superiore, scossaline anticonvettive e collettori di testa, TUBAZIONI DI DISTRIBUZIONE a partire dai collettori di andata e ritorno installati in centrale termica, VERNICIATURA delle tubazioni in acciaio, RIVESTIMENTO ISOLANTE di tutte le tubazioni realizzato a norma di legge, n. 2 ELETTROPOMPE (di cui una di riserva) per ciascun circuito, TERMOREGOLAZIONE costituita da valvola miscelatrice a 3 vie motorizzata, regolatore elettronico con orologio programmatore e sonda ambiente, VALVOLA ED ACCESSORI necessari alla corretta installazione e funzionamento, IMPIANTO ELETTRICO per il collegamento delle elettropompe compresa la quota parte del quadro di centrale termica. Il tutto fornito e posto in opera nel pieno rispetto delle vigenti normative.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circuito in partenza dalla centrale termica più una quota aggiuntiva per metro cubo di volume riscaldato al netto delle strutture murarie (pilastri, muri, tramezzi, ecc.).</t>
  </si>
  <si>
    <t>CIRCUITO DI RISCALDAMENTO A VENTILCONVETTORI ESCLUSA LA CENTRALE TERMICA. Circuito di riscaldamento a ventilconvettori, escluso la centrale termica, dimensionato per garantire i 20° C interni, costituito da VENTILCONVETTORI modello verticale oppure orizzontale pensile con mobile a vista, corredati ciascuno di variatore di velocità e termostato ambiente, TUBAZIONI DI DISTRIBUZIONE a partire dai collettori di andata e ritorno installati nella centrale termica, VERNICIATURA delle tubazioni in acciaio, RIVESTIMENTO ISOLANTE di tutte le tubazioni realizzato a norma di legge, n.2 ELETTROPOMPE (di cui una di riserva) per ciascun circuito, eventuale TERMOREGOLAZIONE costituita da valvola miscelatrice a 3 vie motorizzata, regolatore climatico con orologio programmatore, sonda esterna e sonda di mandata, eventuali VALVOLE DI ZONA, VALVOLE ED ACCESSORI necessari alla corretta installazione e funzionamento, IMPIANTO ELETTRICO per il collegamento dei ventilconvettori, dei termostati ambiente, delle elettropompe e della termoregolazione compreso la quota parte del quadro di centrale termica. Il tutto fornito e posto in opera nel pieno rispetto delle vigenti normative.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tipo di circuito in partenza dalla centrale termica e per ogni valvola di zona più una quota aggiuntiva in funzione del tipo di corpo scaldante e del volume riscaldato al netto delle strutture murarie (pilastri, muri, tramezzi, ecc.).</t>
  </si>
  <si>
    <t>CIRCUITO DI RISCALDAMENTO AD AEROTERMI ESCLUSA LA CENTRALE TERMICA. Circuito di riscaldamento ad aerotermi, esclusa la centrale termica, idoneo per ambienti di grandi dimensioni, dimensionato per garantire i 18°C interni, costituito da AEROTERMI a proiezione orizzontale o verticale con ventilatore elicoidale e motore trifase a 900 giri/min., installati su apposite staffe, corredati ciascuno di salvamotore, termostato ambiente, termostato a contatto e valvole di intercettazione, TUBAZIONI DI DISTRIBUZIONE, a partire dai collettori di andata e ritorno installati nella centrale termica, realizzate in acciaio nero FM, VERNICIATURA delle tubazioni in acciaio, RIVESTIMENTO ISOLANTE di tutte le tubazioni realizzato a norma di legge, n. 2 ELETTROPOMPE (di cui una di riserva) per ciascun circuito, VALVOLE ED ACCESSORI necessari alla corretta installazione e funzionamento, IMPIANTO ELETTRICO per il collegamento degli aerotermi con relativi termostati ambiente e delle elettropompe compreso la quota parte del quadro di centrale termica. Il tutto fornito e posto in opera nel pieno rispetto delle vigenti normative. Sono inoltre comprese le opere murarie di apertura e chiusura tracce in laterizi forati e murature leggere, l'intonaco e quanto altro occorre per dare il lavoro finito.Sono esclusi: le tracce in solette e muri in c.a. o muri in pietra e la tinteggiatura. L'impianto è valutato con una quota fissa per ciascun circuito in partenza dalla centrale termica più una quota aggiuntiva in funzione del tipo di corpo scaldante e del volume riscaldato al netto delle strutture murarie (pilastri, muri, tramezzi ecc.).</t>
  </si>
  <si>
    <t>CIRCUITO DI RISCALDAMENTO/RAFFRESCAMENTO A VENTILCONVETTORI ESCLUSA LA CENTRALE TERMICA E FRIGORIFERA. Circuito di riscaldamento/raffrescamento a ventilconvettori, esclusa la centrale termica e frigorifera, dimensionato per garantire all'interno i 20° C in inverno ed i 26° C in estate, costituito da VENTILCONVETTORI modello verticale oppure orizzontale pensile con mobile a vista, corredati ciascuno di variatore di velocità, termostato ambiente e scarico condensa, TUBAZIONI DI DISTRIBUZIONE a partire dai collettori di andata e ritorno installati nella centrale termica, VERNICIATURA delle tubazioni in acciaio, RIVESTIMENTO ISOLANTE di tutte le tubazioni realizzato a norma di legge, n.2 ELETTROPOMPE (di cui una di riserva) per ciascun circuito, eventuale TERMOREGOLAZIONE costituita da valvola miscelatrice a 3 vie motorizzata, regolatore climatico con orologio programmatore, sonda esterna e sonda di mandata, eventuali VALVOLE DI ZONA, VALVOLE ED ACCESSORI necessari alla corretta installazione e funzionamento, IMPIANTO ELETTRICO per il collegamento dei ventilconvettori, dei termostati ambiente, delle elettropompe e della termoregolazione compreso la quota parte del quadro di centrale termica. Il tutto fornito e posto in opera nel pieno rispetto delle vigenti normative.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tipo di circuito in partenza dalla centrale termica e per ogni valvola di zona più una quota aggiuntiva in funzione del tipo di corpo scaldante e del volume riscaldato/raffrescato al netto delle strutture murarie (pilastri, muri, tramezzi, ecc.).</t>
  </si>
  <si>
    <t>IMPIANTO DI ARIA PRIMARIA DA ABBINARE AD IMPIANTO DI RISCALDAMENTO E/O RAFFRESCAMENTO, ESCLUSO LA CENTRALE TERMICA E FRIGORIFERA.
 Impianto di aria primaria per ambienti di uso civile, da abbinare ad impianto di riscaldamento e/o raffrescamento, escluso la centrale termica e frigorifera. 
L'impianto è costituito da una o più CENTRALI DI TRATTAMENTO ARIA, dal sistema di CANALIZZAZIONI per la presa di aria esterna, la distribuzione dell'aria trattata e l'espulsione dell'aria viziata, dagli APPARECCHI DI DISTRIBUZIONE aria per la mandata e l'aspirazione (bocchette, anemostati, diffusori, griglie, ecc.), dalle TUBAZIONI per l'adduzione alla centrale di trattamento aria dell'acqua calda e/o refrigerata, dagli ISOLAMENTI TERMICI per le canalizzazioni d'aria e le tubazioni dei fluidi, dalla TERMOREGOLAZIONE per controllare la temperatura di mandata dell'aria e l'umidità ambiente, dall'IMPIANTO ELETTRICO a servizio delle apparecchiature descritte. La centrale di trattamento aria sarà composta da presa aria esterna con serranda, sezione filtrante con filtri di adeguata efficienza, sezione batterie di riscaldamento e/o raffreddamento, sezione umidificatrice, sezione ventilante di mandata e sezione ventilante di ripresa/espulsione. Per portate d'aria fino a 3500 mc/h le centrali di trattamento aria, purché installate all'interno, possono essere del tipo monoblocco; per portate d'aria superiori devono essere a sezioni componibili con doppia pannellatura in lamiera di alluminio. Le canalizzazioni di aria saranno realizzate in lamiera zincata con giunzioni flangiate, a sezione rettangolare o circolare, dotate di opportuni staffaggi e rivestite sulla superficie esterna di materiale isolante in polietilene espanso o fibra di vetro di idoneo spessore. Quando le canalizzazioni corrono all'esterno devono essere rivestite ulteriormente con lamierino di alluminio. Gli apparecchi di distribuzione aria saranno costituiti da bocchette in alluminio con serranda di taratura e doppio ordine di alette regolabili per la mandata ed alette fisse per la ripresa oppure da anemostati, diffusori o griglie sempre in alluminio con relative serrande di taratura. Le valvole di aspirazione aria nei servizi potranno essere in PVC. La scelta degli apparecchi di diffusione aria deve garantire una idonea distribuzione d'aria senza superare la velocità di 0,20 m/s nella zona occupata dalle persone. Le tubazioni di adduzione fluidi si intendono derivate dai collettori di distribuzione in centrale termica con circuito idraulico indipendente dotato di proprie elettropompe oppure derivate da altro idoneo circuito. Le tubazioni saranno rivestite con guaine in elastomero estruso di idoneo spessore. Quando le tubazioni corrono all'esterno devono essere rivestite ulteriormente con lamierino di alluminio. La termoregolazione sarà costituita da termostato antigelo, sonde di temperatura e umidità, regolatori elettronici di temperatura e umidità, valvole miscelatrici con servomotore modulante, servomotore per serranda con ritorno a molla. L'impianto elettrico si intende quello necessario all'alimentazione, controllo e comando delle apparecchiature descritte compreso i quadri di potenza e regolazione. L'impianto, così sopra descritto, sarà dimensionato per garantire negli ambienti trattati un ricambio di aria esterna non inferiore a 2,0 vol/h. Sono inoltre comprese le opere murarie di apertura e chiusura tracce in laterizi forati e murature leggere, l'intonaco e quanto occorre per dare il lavoro finito. Sono esclusi: le tracce in solette e muri in c.a. o muri in pietra e la tinteggiatura. L'impianto è valutato con una quota fissa per ciascuna centrale di trattamento aria più una quota aggiuntiva in funzione del volume dei locali interessati dall'impianto al netto delle strutture murarie (pilastri, muri, tramezzi, ecc.).</t>
  </si>
  <si>
    <t xml:space="preserve">IMPIANTO DI CONDIZIONAMENTO INVERNALE A TUTT'ARIA, ESCLUSO LA CENTRALE TERMICA. Impianto di condizionamento invernale a tutt'aria per ambienti di uso civile, esclusa la centrale termica. L'impianto è costituito da una o più CENTRALI DI TRATTAMENTO ARIA, dal sistema di CANALIZZAZIONI per la ripresa di aria ambiente, la ripresa di aria esterna, la distribuzione dell'aria trattata e l'espulsione dell'aria viziata, dagli APPARECCHI DI DISTRIBUZIONE aria per la mandata e l'aspirazione (bocchette, anemostati, diffusori, griglie, ecc.), dalle TUBAZIONI per l'adduzione alla centrale di trattamento aria dell'acqua calda e/o refrigerata, dagli ISOLAMENTI TERMICI per le canalizzazioni d'aria e le tubazioni dei fluidi, dalla TERMOREGOLAZIONE per controllare la temperatura e l'umidità ambiente, dall'IMPIANTO ELETTRICO a servizio delle apparecchiature descritte. La centrale di trattamento aria sarà composta da presa di aria ambiente e presa di aria esterna corredate di serrande motorizzate, sezione filtrante con filtri di adeguata efficienza, sezione batterie di riscaldamento, sezione umidificatrice, sezione ventilante di mandata e sezione ventilante di ripresa/espulsione. Per portate d'aria fino a 3500 mc/h le centrali di trattamento aria, purché installate all'interno, possono essere del tipo monoblocco; per portate d'aria superiori devono essere a sezioni componibili con doppia pannellatura in lamiera di alluminio. Le canalizzazioni di aria saranno realizzate in lamiera zincata con giunzioni flangiate, a sezione rettangolare o circolare, dotate di opportuni staffaggi e rivestite sulla superficie esterna di materiale isolante in polietilene espanso o fibra di vetro di idoneo spessore. Quando le canalizzazioni corrono all'esterno devono essere rivestite ulteriormente con lamierino di alluminio. Gli apparecchi di distribuzione aria saranno costituiti da bocchette in alluminio con serranda di taratura e doppio ordine di alette regolabili per la mandata ed alette fisse per la ripresa oppure da anemostati, diffusori o griglie sempre in alluminio con relative serrande di taratura. La scelta degli apparecchi di diffusione aria deve garantire una idonea distribuzione d'aria senza superare la velocità di 0,20 m/s nella zona occupata dalle persone. Le tubazioni di adduzione fluidi s'intendono derivate dai collettori di distribuzione in centrale termica e frigorifera con circuito idraulico indipendente dotato di proprie elettropompe. Le tubazioni saranno rivestite con guaine in elastomero estruso di idoneo spessore. Quando le tubazioni corrono all'esterno devono essere rivestite ulteriormente con lamierino di alluminio. La termoregolazione sarà costituita da termostato antigelo, sonde ambiente di temperatura e umidità, sonda da canale per limite temperatura in mandata, regolatori elettronici di temperatura e umidità, valvole miscelatrici con servomotore modulante, servomotori modulanti per serrande, servomotore con ritorno a molla per la serranda aria esterna. L'impianto elettrico si intende quello necessario all'alimentazione, controllo e comando delle apparecchiature descritte compreso i quadri di potenza e regolazione. L'impianto, così sopra descritto, verrà dimensionato per garantire il raggiungimento della temperatura invernale di 20°C con un'umidità relativa compresa fra il 40% ed il 60% e con una portata d'aria non inferiore a 32 mc/h per persona con un minimo di 4,0 vol/h per ambiente.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ciascuna centrale di trattamento aria più una quota aggiuntiva in funzione del volume dei locali interessati dall'impianto al netto delle strutture murarie (pilastri, muri, tramezzi, ecc.). Sono esclusi: le tracce in solette e muri in c.a. o muri in pietra e la tinteggiatura. </t>
  </si>
  <si>
    <t>IMPIANTO DI CONDIZIONAMENTO ESTIVO/INVERNALE A TUTT'ARIA, ESCLUSO LA CENTRALE TERMICA E FRIGORIFERA. Impianto di condizionamento estivo/invernale a tutt'aria per ambienti di uso civile, esclusa la centrale termica e frigorifera.
L'impianto è costituito da una o più CENTRALI DI TRATTAMENTO ARIA, dal sistema di CANALIZZAZIONI per la ripresa di aria ambiente, la ripresa di aria esterna, la distribuzione dell'aria trattata e l'espulsione dell'aria viziata, dagli APPARECCHI DI DISTRIBUZIONE aria per la mandata e l'aspirazione (bocchette, anemostati, diffusori, griglie, ecc.), dalle TUBAZIONI per l'adduzione alla centrale di trattamento aria dell'acqua calda e/o refrigerata, dagli ISOLAMENTI TERMICI per le canalizzazioni d'aria e le tubazioni dei fluidi, dalla TERMOREGOLAZIONE per controllare la temperatura e l'umidità ambiente, dall'IMPIANTO ELETTRICO a servizio delle apparecchiature descritte. La centrale di trattamento aria sarà composta da presa di aria ambiente e presa di aria esterna corredate di serrande motorizzate, sezione filtrante con filtri di adeguata efficienza, sezione batterie di riscaldamento e/o raffreddamento, sezione umidificatrice, sezione ventilante di mandata e sezione ventilante di ripresa/espulsione. Per portate d'aria fino a 3500 mc/h le centrali di trattamento aria, purché installate all'interno, possono essere del tipo monoblocco; per portate d'aria superiori devono essere a sezioni componibili con doppia pannellatura in lamiera di alluminio. Le canalizzazioni di aria saranno realizzate in lamiera zincata con giunzioni flangiate, a sezione rettangolare o circolare, dotate di opportuni staffaggi e rivestite sulla superficie esterna di materiale isolante in polietilene espanso o fibra di vetro di idoneo spessore. Quando le canalizzazioni corrono all'esterno devono essere rivestite ulteriormente con lamierino di alluminio. Gli apparecchi di distribuzione aria saranno costituiti da bocchette in alluminio con serranda di taratura e doppio ordine di alette regolabili per la mandata ed alette fisse per la ripresa oppure da anemostati, diffusori o griglie sempre in alluminio con relative serrande di taratura. La scelta degli apparecchi di diffusione aria deve garantire una idonea distribuzione d'aria senza superare la velocità di 0,20 m/s nella zona occupata dalle persone. Le tubazioni di adduzione fluidi s'intendono derivate dai collettori di distribuzione in centrale termica e frigorifera con circuito idraulico indipendente dotato di proprie elettropompe. Le tubazioni saranno rivestite con guaine in elastomero estruso di idoneo spessore. Quando le tubazioni corrono all'esterno devono essere rivestite ulteriormente con lamierino di alluminio. La termoregolazione sarà costituita da termostato antigelo, sonde ambiente di temperatura e umidità, sonda da canale per limite temperatura in mandata, regolatori elettronici di temperatura e umidità, valvole miscelatrici con servomotore modulante, servomotori modulanti per serrande, servomotore con ritorno a molla per la serranda aria esterna. L'impianto elettrico si intende quello necessario all'alimentazione, controllo e comando delle apparecchiature descritte compreso i quadri di potenza e regolazione. L'impianto, così sopra descritto, verrà dimensionato per garantire il raggiungimento della temperatura invernale di 20°C e quella estiva di 26°C con un'umidità relativa compresa fra il 40% ed il 60% e con una portata d'aria non inferiore a 32 mc/h per persona con un minimo di 6,0 vol/h per ambiente. Sono inoltre comprese le opere murarie di apertura e chiusura tracce in laterizi forati e murature leggere, l'intonaco e quanto altro occorre per dare il lavoro finito.Sono esclusi: le tracce in solette e muri in c.a. o muri in pietra e la tinteggiatura.L'impianto è valutato con una quota fissa per ciascuna centrale di trattamento aria più una quota aggiuntiva in funzione del volume dei locali interessati dall'impianto al netto delle strutture murarie (pilastri, muri, tramezzi, ecc.).</t>
  </si>
  <si>
    <t>CENTRALE TERMICA A GASOLIO CON UNICO GENERATORE DI CALORE. Centrale termica per riscaldamento costituita da unico GENERATORE DI CALORE per acqua calda fino a 100° C, BRUCIATORE a gasolio monostadio per potenze al focolare fino a 116 kW e pluristadio per potenze maggiori, SERBATOIO INTERRATO per gasolio di capacità non inferiore a 30 litri per kW di potenza utile, con un minimo di 2000 litri ed un massimo di 15000 litri, corredato di tubo di sfiato e chiusino carrabile, IMPIANTO DI ADDUZIONE GASOLIO al bruciatore con valvola di intercettazione e leva di comando, RACCORDO FUMI in acciaio inox alla canna fumaria, CANNA FUMARIA fino ad una altezza di m 12, ACCESSORI DI REGOLAZIONE E SICUREZZA per impianto a circuito chiuso, ELETTROPOMPA ANTICONDENSA, TUBAZIONI e STAFFAGGI per collegamento della elettropompa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serbatoio del gasolio e dell'impianto di adduzione del gasolio e quanto altro occorre per dare il lavoro finito. Sono esclusi: le tracce in solette e muri in c.a. o muri in pietra e la tinteggiatura. L'impianto è valutato con una quota fissa per ciascuna centrale termica più una quota aggiuntiva in funzione del tipo di generatore e della potenza utile ceduta all'acqua espressa in kW.</t>
  </si>
  <si>
    <t>CENTRALE TERMICA A GASOLIO CON DUE O PIÙ GENERATORI DI CALORE. Centrale termica per riscaldamento costituita da due o più GENERATORI DI CALORE per acqua calda fino a 100° C, BRUCIATORI pluristadio a gasolio, SERBATOIO INTERRATO per gasolio di capacità non inferiore a 30 litri per kW di potenza utile con un minimo di 5000 litri ed un massimo di 15000 litri, corredato di tubo di sfiato e chiusino carrabile, IMPIANTO DI ADDUZIONE GASOLIO per ogni bruciatore con valvola di intercettazione e leva di comando, RACCORDO FUMI in acciaio inox per ciascun generatore, CANNA FUMARIA per ciascun generatore fino ad una altezza di m 12, ACCESSORI DI REGOLAZIONE E SICUREZZA per impianto a circuito chiuso, ELETTROPOMPA ANTICONDENSA per ciascun generatore, TUBAZIONI e STAFFAGGI per collegamento delle elettropompe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serbatoio del gasolio e dell'impianto di adduzione del gasolio e quanto altro occorre per dare il lavoro finito. Sono esclusi: le tracce in solette e muri in c.a. o muri in pietra e la tinteggiatura. L'impianto è valutato con una quota fissa per ciascuna centrale termica più una quota aggiuntiva in funzione del tipo di generatore e della potenza utile espressa in kW.Sono esclusi: le tracce in solette e muri in c.a. o muri in pietra e la tinteggiatura. L'impianto è valutato con una quota fissa per ciascuna centrale termica più una quota aggiuntiva in funzione del tipo di generatore e della potenza utile espressa in kW.</t>
  </si>
  <si>
    <t>CENTRALE TERMICA AD OLIO COMBUSTIBILE CON UNICO GENERATORE DI CALORE. Centrale termica per riscaldamento costituita da unico GENERATORE DI CALORE per acqua calda fino a 100° C, BRUCIATORE ad olio combustibile pluristadio, SERBATOIO INTERRATO per olio combustibile di capacità non inferiore a 30 litri per kW di potenza utile, con un minimo di 5000 litri ed un massimo di 15000 litri, corredato di tubo di sfiato e chiusino carrabile, IMPIANTO DI ADDUZIONE olio combustibile completo di elettropompa ad ingranaggi, filtro autopulente, elettrovalvola bruciatore, filtro a tazza per bruciatore, circuito di preriscaldamento dell'olio nel serbatoio tramite scambiatore intermedio, RACCORDO FUMI in acciaio inox alla canna fumaria, CANNA FUMARIA fino ad una altezza di m 12, ACCESSORI DI REGOLAZIONE E SICUREZZA per impianto a circuito chiuso, ELETTROPOMPA ANTICONDENSA, TUBAZIONI e STAFFAGGI per collegamento della elettropompa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serbatoio di combustibile e dell'impianto di adduzione combustibile e quanto altro occorre per dare il lavoro finito.Sono esclusi: le tracce in solette e muri in c.a. o muri in pietra e la tinteggiatura. L'impianto è valutato con una quota fissa per ciascuna centrale termica più una quota aggiuntiva in funzione del tipo di generatore e della potenza utile ceduta all'acqua espressa in kW.</t>
  </si>
  <si>
    <t>CENTRALE TERMICA AD OLIO COMBUSTIBILE CON DUE O PIÙ GENERATORI DI CALORE. Centrale termica per riscaldamento costituita da due o più GENERATORI DI CALORE per acqua calda fino a 100° C, BRUCIATORI ad olio combustibile pluristadio, SERBATOIO INTERRATO per olio combustibile di capacità non inferiore a 30 litri per kW di potenza utile, con un minimo di 5000 litri ed un massimo di 15000 litri, corredato di tubo di sfiato e chiusino carrabile, IMPIANTO DI ADDUZIONE olio combustibile ai bruciatori completo di elettropompa ad ingranaggi, filtro autopulente, elettrovalvola e filtro a tazza per ciascun bruciatore, circuito di preriscaldamento dell'olio nel serbatoio tramite scambiatore intermedio, RACCORDO FUMI in acciaio inox per ciascun generatore, CANNA FUMARIA per ciascun generatore fino ad una altezza di m 12, ACCESSORI DI REGOLAZIONE E SICUREZZA per impianto a circuito chiuso, ELETTROPOMPA ANTICONDENSA per ciascun generatore, TUBAZIONI e STAFFAGGI per collegamento delle elettropompe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serbatoio di combustibile e dell'impianto di adduzione combustibile e quanto altro occorre per dare il lavoro finito. Sono esclusi: le tracce in solette e muri in c.a. o muri in pietra e la tinteggiatura.L'impianto è valutato con una quota fissa per ciascuna centrale termica più una quota aggiuntiva in funzione del tipo di generatore e della potenza utile ceduta all'acqua espressa in kW.</t>
  </si>
  <si>
    <t>CENTRALE TERMICA A GAS CON UNICO GENERATORE DI CALORE. Centrale termica per riscaldamento costituita da unico GENERATORE DI CALORE per acqua calda fino a 100° C, BRUCIATORE a gas monostadio per potenze al focolare fino a 116 kW e pluristadio per potenze maggiori completo di rampa gas a norma CE, filtro e stabilizzatore di pressione, TUBO DI ADDUZIONE GAS dal contatore o dal serbatoio al bruciatore corredato di valvola di intercettazione esterna ed interna alla centrale termica, RACCORDO FUMI in acciaio inox alla canna fumaria, CANNA FUMARIA fino ad una altezza di m 12, ACCESSORI DI REGOLAZIONE E SICUREZZA per impianto a circuito chiuso, ELETTROPOMPA ANTICONDENSA, TUBAZIONI e STAFFAGGI per collegamento della elettropompa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tubo di adduzione gas e quanto altro occorre per dare il lavoro finito.Sono esclusi: le tracce in solette e muri in c.a. o muri in pietra e la tinteggiatura. L'impianto è valutato con una quota fissa per ciascuna centrale termica più una quota aggiuntiva in funzione del tipo di generatore e della potenza utile ceduta all'acqua espressa in kW.</t>
  </si>
  <si>
    <t>CENTRALE TERMICA A GAS CON DUE O PIÙ GENERATORI DI CALORE. Centrale termica per riscaldamento costituita da due o più GENERATORI DI CALORE per acqua calda fino a 100° C, BRUCIATORI a gas pluristadio completi ciascuno di rampa gas a norma CE, filtro e stabilizzatore di pressione, TUBO DI ADDUZIONE GAS dal contatore o dal serbatoio ai bruciatori corredato di valvole di intercettazione esterna ed interna alla centrale termica, RACCORDO FUMI in acciaio inox per ciascun generatore, CANNA FUMARIA per ciascun generatore fino ad una altezza di m 12, ACCESSORI DI REGOLAZIONE E SICUREZZA per impianto a circuito chiuso, ELETTROPOMPA ANTICONDENSA per ciascun generatore, TUBAZIONI e STAFFAGGI per collegamento delle elettropompe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tubo di adduzione gas e quanto altro occorre per dare il lavoro finito. Sono esclusi: le tracce in solette e muri in c.a. o muri in pietra e la tinteggiatura. L'impianto è valutato con una quota fissa per ciascuna centrale termica più una quota aggiuntiva in funzione del tipo di generatore e della potenza utile espressa in kW.Sono esclusi: le tracce in solette e muri in c.a. o muri in pietra e la tinteggiatura. L'impianto è valutato con una quota fissa per ciascuna centrale termica più una quota aggiuntiva in funzione del tipo di generatore e della potenza utile espressa in kW.Sono esclusi: le tracce in solette e muri in c.a. o muri in pietra e la tinteggiatura. L'impianto è valutato con una quota fissa per ciascuna centrale termica più una quota aggiuntiva in funzione del tipo di generatore e della potenza utile espressa in kW.Sono esclusi: le tracce in solette e muri in c.a. o muri in pietra e la tinteggiatura. L'impianto è valutato con una quota fissa per ciascuna centrale termica più una quota aggiuntiva in funzione del tipo di generatore e della potenza utile espressa in kW.</t>
  </si>
  <si>
    <t xml:space="preserve">CENTRALE TERMICA A GAS CON UNICO GENERATORE A CONDENSAZIONE. Centrale termica per riscaldamento costituita da unico GENERATORE DI CALORE A CONDENSAZIONE per acqua calda fino a 100° C realizzato con folare in acciaio inox, BRUCIATORE modulante a gas completo di rampa gas a norma CE, filtro e stabilizzatore di pressione, regolatore modulante, sonda di temperatura, TUBO DI ADDUZIONE GAS dal contatore o dal serbatoio al bruciatore corredato di valvola di intercettazione esterna ed interna alla centrale termica, RACCORDO FUMI in acciaio inox alla canna fumaria, CANNA FUMARIA fino ad una altezza di m 12, ACCESSORI DI REGOLAZIONE E SICUREZZA per impianto a circuito chiuso, ELETTROPOMPA GEMELLARE per circuito primario, TUBAZIONI e STAFFAGGI per collegamento della elettropompa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tubo di adduzione gas e quanto altro occorre per dare il lavoro finito. Sono esclusi: le tracce in solette e muri in c.a. o muri in pietra e la tinteggiatura. L'impianto è valutato con una quota fissa per ciascuna centrale termica più una quota aggiuntiva in funzione della potenza utile ceduta all'acqua espressa in kW. </t>
  </si>
  <si>
    <t xml:space="preserve">CENTRALE TERMICA A GAS CON DUE O PIÙ GENERATORI A CONDENSAZIONE. Centrale termica per riscaldamento costituita da due o più GENERATORI DI CALORE A CONDENSAZIONE per acqua calda fino a 100° C realizzati con folare in acciaio inox, BRUCIATORI modulanti a gas completi ciascuno di rampa gas a norma CE, filtro e stabilizzatore di pressione, regolatore modulante, sonda di temperatura, TUBO DI ADDUZIONE GAS dal contatore o dal serbatoio ai bruciatori corredato di valvola di intercettazione esterna ed interna alla centrale termica, RACCORDO FUMI in acciaio inox per ciascun generatore, CANNA FUMARIA per ciascun generatore fino ad una altezza di m 12, ACCESSORI DI REGOLAZIONE E SICUREZZA per impianto a circuito chiuso, ELETTROPOMPA GEMELLARE per circuito primario di ciascun generatore, TUBAZIONI e STAFFAGGI per collegamento delle elettropompe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tubo di adduzione gas e quanto altro occorre per dare il lavoro finito. Sono esclusi: le tracce in solette e muri in c.a. o muri in pietra e la tinteggiatura. L'impianto è valutato con una quota fissa per ciascuna centrale termica più una quota aggiuntiva in funzione della potenza utile ceduta all'acqua espressa in kW. </t>
  </si>
  <si>
    <t>CENTRALE FRIGORIFERA PER POTENZE UTILI FINO A 160 KW CON REFRIGERATORE CONDENSATO IN ARIA. Centrale frigorifera per produzione di acqua refrigerata per potenze frigorifere utili fino a 160 kW, costituita da REFRIGERATORE D'ACQUA funzionante con gas frigorifero ecologico e condensazione in aria da installare direttamente all'aperto, SERBATOIO di acqua refrigerata per volano termico con capacità non inferiore a 3 l/kW di potenza frigorifera utile, ELETTROPOMPA per circuito primario del refrigeratore, TUBAZIONI per collegamento del refrigeratore e della elettropompa fino ai collettori di andata e ritorno (escluso le derivazioni ai circuiti di utenza con relative elettropompe e termoregolazioni), RIVESTIMENTO ISOLANTE delle tubazioni realizzato a norma di legge, VALVOLE ED ACCESSORI necessari alla corretta installazione e funzionamento, IMPIANTO ELETTRICO completo per il collegamento di tutte le apparecchiature descritte compreso il relativo quadro di comando (escluso l'alimentazione del quadro, l'illuminazione e la forza motrice non riguardante il funzionamento della centrale frigorifera). Il tutto fornito e posto in opera nel pieno rispetto delle vigenti normative. Sono inoltre comprese le opere murarie di apertura e chiusura di tracce in laterizi forati e murature leggere, l'intonaco e quanto altro occorre per dare il lavoro finito. Sono esclusi: le tracce in solette e muri in c.a. o muri in pietra e la tinteggiatura. L'impianto è valutato con una quota fissa per ciascuna centrale frigorifera più una aggiuntiva in funzione della potenza utile ceduta all'acqua espressa in kW e valutata con acqua in uscita a 7 °C, salto termico di 5° C, temperatura dell'aria esterna di 35° C.</t>
  </si>
  <si>
    <t>CENTRALE FRIGORIFERA PER POTENZE UTILI DA 150 A 1300 KW CON UNO O PIÙ REFRIGERATORI CONDENSATI IN ARIA. Centrale frigorifera per produzione di acqua refrigerata per potenze frigorifere utili da 150 a 1300 kW, costituita da uno o più REFRIGERATORI DI ACQUA funzionanti con gas frigorifero ecologico e condensazione in aria da installare direttamente all'aperto, SERBATOIO di acqua refrigerata per volano termico con capacità non inferiore a 2 l/kW di potenza frigorifera utile, ELETTROPOMPA per circuito primario di ciascun refrigeratore, TUBAZIONI per collegamento dei refrigeratori e delle elettropompe fino ai collettori di andata e ritorno (escluso le derivazioni ai circuiti di utenza con relative elettropompe e termoregolazioni), RIVESTIMENTO ISOLANTE delle tubazioni realizzato a norma di legge, VALVOLE ED ACCESSORI necessari alla corretta installazione e funzionamento, IMPIANTO ELETTRICO completo per il collegamento di tutte le apparecchiature descritte compreso il relativo quadro di comando (escluso l'alimentazione del quadro, l'illuminazione e la forza motrice non riguardante il funzionamento della centrale frigorifera.) Il tutto fornito e posto in opera nel pieno rispetto delle vigenti normative. Sono inoltre comprese le opere murarie di apertura e chiusura di tracce in laterizi forati e murature leggere, l'intonaco e quanto altro occorre per dare il lavoro finito. Sono esclusi: le tracce in solette e muri in c.a. o muri in pietra e la tinteggiatura. L'impianto è valutato con una quota fissa per ciascuna centrale frigorifera più una aggiuntiva in funzione della potenza utile ceduta all'acqua espressa in kW e valutata con acqua in uscita a 7 °C salto termico di 5 °C, temperatura dell'aria esterna di 35 °C.</t>
  </si>
  <si>
    <t>IMPIANTO DI PRODUZIONE ACS CON SCALDACQUA ELETTRICI O TERMOELETTRICI. Impianto di produzione di acqua calda sanitaria costituito da uno o più SCALDACQUA elettrici o termoelettrici con caldaia vetroporcellanata collaudata per 8,0 bar e garantita 5 anni, corredati ciascuno di resistenza elettrica con potenza max di kW 1,40, termostato di regolazione, termometro, staffe di sostegno, valvola di sicurezza, flessibili di collegamento, valvola di intercettazione sull'ingresso dell'acqua fredda, TUBAZIONI per il collegamento alla rete idrica ed al circuito di riscaldamento complete di valvola ad angolo e detentore, IMPIANTO ELETTRICO per l'alimentazione degli scaldacqua compreso l'interruttore con fusibili a servizio di ciascun apparecchio, OPERE MURARIE per il fissaggio degli scaldacqua, per l'apertura e la chiusura delle tracce su laterizi forati e murature leggere, l'intonaco e quanto altro occorre per dare il lavoro finito. Sono esclusi: le tracce in solette e muri in c.a. o muri in pietra e la tinteggiatura. L'impianto è valutato a corpo per ciascun scaldacqua in funzione della capacità dello stesso.</t>
  </si>
  <si>
    <t>IMPIANTO CENTRALIZZATO DI PRODUZIONE ACS CON PRODUTTORE AUTONOMO PER POTENZE DI SCAMBIO FINO A 140 KW. Impianto centralizzato di produzione acqua calda sanitaria con produttore autonomo alimentato a gas per potenze di scambio fino a 140 kW e costituito da PRODUTTORE AUTONOMO a scambio diretto con accumulo in acciaio zincato o porcellanato PN 6 e bruciatore funzionante a gas del tipo ad aria soffiata, TUBO DI ADDUZIONE GAS dal contatore o dal serbatoio al bruciatore corredato di valvola di intercettazione esterna ed interna alla centrale termica, RACCORDO FUMI in acciaio inox alla canna fumaria, CANNA FUMARIA fino ad una altezza di m 12, ACCESSORI DI REGOLAZIONE E SICUREZZA per impianto a circuito chiuso, TUBAZIONI di arrivo, partenza e ricircolo acqua sanitaria fino al collegamento con la rete principale di distribuzione, RIVESTIMENTO ISOLANTE del produttore e delle tubazioni a norma di legge, n. 1 ELETTROPOMPA per il ricircolo, TERMOREGOLAZIONE composta da termostato di regolazione ON-OFF agente sul bruciatore, VALVOLE ED ACCESSORI necessari alla corretta installazione e funzionalità compreso il vaso d'espansione di adeguata capacità, IMPIANTO ELETTRICO per il collegamento di tutte le apparecchiature compreso la quota parte del quadro di centrale termica. Il tutto fornito e posto in opera nel pieno rispetto delle vigenti normative. Sono inoltre comprese le opere murarie di apertura e chiusura tracce su laterizi forati e murature leggere, l'intonaco e quanto altro occorre per dare il lavoro finito. Sono esclusi: le tracce in solette e muri in c.a. o muri in pietra e la tinteggiatura. L'impianto è valutato con una quota fissa per ciascun impianto più una quota aggiuntiva in funzione della potenzialità scambiata espressa in kW.</t>
  </si>
  <si>
    <t>IMPIANTO CENTRALIZZATO DI PRODUZIONE ACS CON BOLLITORE PER POTENZE DI SCAMBIO DA 15 A 200 KW. Impianto centralizzato di produzione acqua calda sanitaria con bollitore per potenze di scambio da 15 a 200 kW, alimentato da centrale termica e costituito da BOLLITORE a scambio rapido in acciaio zincato o porcellanato PN 6 di capacità non inferiore a 8,5 l/kW di potenza scambiata, corredato di scambiatore a tubi di acciaio o ad intercapedine dimensionato per fornire la potenza richiesta con primario 80°/70° C e secondario 15°/45° C, TUBAZIONI fra primario scambiatore e collettori di andata e ritorno della centrale termica, TUBAZIONI di arrivo, partenza e ricircolo acqua sanitaria fino al collegamento con la rete principale di distribuzione, RIVESTIMENTO ISOLANTE del bollitore e delle tubazioni a norma di legge, n. 2 ELETTROPOMPE di cui n.1 per il circuito primario e n.1 per il ricircolo, TERMOREGOLAZIONE composta da termostato ad azione ON-OFF sull'elettropompa del primario, VALVOLE ED ACCESSORI necessari alla corretta installazione e funzionalità compreso il vaso d'espansione di adeguata capacità, IMPIANTO ELETTRICO per il collegamento di tutte le apparecchiature compreso la quota parte del quadro di centrale termica. Il tutto fornito e posto in opera nel pieno rispetto delle vigenti normative. Sono inoltre comprese le opere murarie di apertura e chiusura tracce su laterizi forati e murature leggere, l'intonaco e quanto altro occorre per dare il lavoro finito. Sono esclusi: le tracce in solette e muri in c.a. o muri in pietra e la tinteggiatura.L'impianto è valutato con una quota fissa per ciascun impianto più una quota aggiuntiva in funzione della potenzialità scambiata espressa in kW.</t>
  </si>
  <si>
    <t>IMPIANTO CENTRALIZZATO DI PRODUZIONE ACS CON UNO O PIÙ BOLLITORI PER POTENZE DI SCAMBIO OLTRE 60 KW. Impianto centralizzato di produzione acqua calda sanitaria con bollitori per potenze di scambio complessive da 60 kW in poi, alimentato da centrale termica e costituito da uno o più BOLLITORI a scambio rapido in acciaio zincato o porcellanato PN 6 di capacità totale non inferiore a 10 l/kW di potenza scambiata, corredati di scambiatori in acciaio dimensionati per fornire in totale la potenza richiesta con primario 80°/70° C e secondario 15°/45° C, TUBAZIONI fra primario scambiatori e collettori di andata e ritorno della centrale termica, TUBAZIONI di arrivo, partenza e ricircolo acqua sanitaria fino al collegamento con la rete principale di distribuzione, RIVESTIMENTO ISOLANTE dei bollitori e delle tubazioni a norma di legge, n.4 ELETTROPOMPE di cui n.2 per il circuito primario e n.2 per il ricircolo, TERMOREGOLAZIONE composta da termostato ad azione ON - OFF sulle elettropompe del primario, VALVOLE ED ACCESSORI necessari alla corretta installazione e funzionalità compreso i vasi d'espansione di adeguata capacità, IMPIANTO ELETTRICO per il collegamento di tutte le apparecchiature compreso la quota parte del quadro di centrale termica. Il tutto fornito e posto in opera nel pieno rispetto delle vigenti normative. Sono comprese le opere murarie di apertura e chiusura tracce su laterizi forati e murature leggere, l'intonaco e quanto altro occorre per dare il lavoro finito. Sono esclusi: le tracce in solette e muri in c.a. o muri in pietra e la tinteggiatura. L'impianto è valutato con una quota fissa per ciascun impianto più una quota aggiuntiva in funzione della potenzialità scambiata espressa in kW.</t>
  </si>
  <si>
    <t>IMPIANTO CENTRALIZZATO DI PRODUZIONE ACS CON SCAMBIATORE A PIASTRE PER POTENZE DI SCAMBIO DA 15 A 200 KW. Impianto centralizzato di produzione acqua calda sanitaria con scambiatore a piastre per potenze da kW 15 a kW 200, alimentato da centrale termica e costituito da SCAMBIATORE A PIASTRE in acciaio inox AISI 316-PN 16 dimensionato per fornire la potenza richiesta con primario 85°/55° C e secondario 25°/55° C, SERBATOIO DI ACCUMULO in acciaio zincato PN 6 di capacità non inferiore a l/kW 3,5 completo di termometro, TUBAZIONI fra primario scambiatore e collettori di andata e ritorno della centrale termica, TUBAZIONI fra secondario scambiatore e serbatoio di accumulo nonché per arrivo, partenza e ricircolo acqua sanitaria fino al collegamento con la rete principale di distribuzione, RIVESTIMENTO ISOLANTE del serbatoio di accumulo e delle tubazioni a norma di legge, n.3 ELETTROPOMPE di cui n.1 per il circuito primario, n.1 per l'acqua sanitaria del circuito secondario e n.1 per il ricircolo, TERMOREGOLAZIONE composta da termostato ad azione ON-OFF sulle elettropompe del primario e secondario, VALVOLE ED ACCESSORI necessari, IMPIANTO ELETTRICO per il collegamento di tutte le apparecchiature compreso la quota parte del quadro di centrale termica. Il tutto fornito e posto in opera nel pieno rispetto delle vigenti normative. Sono comprese le opere murarie di apertura e chiusura tracce su laterizi forati e murature leggere, l'intonaco e quanto altro occorre per dare il lavoro finito.Sono esclusi: le tracce in solette e muri in c.a. o muri in pietra e la tinteggiatura. L'impianto è valutato con una quota fissa per ciascun impianto più una quota aggiuntiva in funzione della potenzialità scambiata espressa in kW.</t>
  </si>
  <si>
    <t>IMPIANTO CENTRALIZZATO DI PRODUZIONE ACS CON UNO O PIÙ SCAMBIATORI A PIASTRE PER POTENZE DI SCAMBIO OLTRE 60 KW. Impianto centralizzato di produzione acqua calda sanitaria con scambiatori a piastre per potenze da kW 60 in poi, alimentato da centrale termica e costituito da uno o più SCAMBIATORI A PIASTRE in acciaio inox AISI 316-PN 16 dimensionati per fornire in totale la potenza richiesta con primario 85°/55° C e secondario 25°/55° C, SERBATOIO DI ACCUMULO in acciaio zincato PN 6 di capacità non inferiore a l/kW 3,5 completo di termometro, TUBAZIONI fra primario scambiatore e collettori di andata e ritorno della centrale termica, TUBAZIONI fra secondario scambiatore e serbatoio di accumulo nonché per arrivo, partenza e ricircolo acqua sanitaria fino al collegamento con la rete principale di distribuzione, RIVESTIMENTO ISOLANTE del serbatoio di accumulo e delle tubazioni a norma di legge, n.6 ELETTROPOMPE di cui n.2 per il circuito primario, n.2 per l'acqua sanitaria del circuito secondario e n.2 per il ricircolo, TERMOREGOLAZIONE composta da regolatore elettronico con sonda ad immersione e valvola a tre vie con servomotore modulante installata sul primario, VALVOLE ED ACCESSORI necessari, IMPIANTO ELETTRICO per il collegamento di tutte le apparecchiature compreso la quota parte del quadro centrale termica. Il tutto fornito e posto in opera nel pieno rispetto delle vigenti normative. Sono comprese le opere murarie di apertura e chiusura tracce su laterizi forati e murature leggere, l'intonaco e quanto altro occorre per dare il lavoro finito. Sono esclusi: le tracce in solette e muri in c.a. o muri in pietra e la tinteggiatura. L'impianto è valutato con una quota fissa per ciascun impianto più una quota aggiuntiva in funzione della potenzialità scambiata espressa in kW.</t>
  </si>
  <si>
    <t>RETE PRINCIPALE PER LA DISTRIBUZIONE ACQUA FREDDA SANITARIA. Rete principale di distribuzione acqua fredda sanitaria costituita dalle tubazioni di adduzione acqua a partire dal punto di consegna (che viene identificato con il contatore dell'acquedotto, se l'impianto è in presa diretta, oppure con il collettore di distribuzione a valle del gruppo di pressurizzazione, se l'acqua viene pompata da un impianto di sopraelevazione) e fino ai rubinetti di intercettazione posti nei locali contenenti gli apparecchi sanitari all'interno delle singole unità servite. Per unità servita si intende o l'unità immobiliare all'interno di un edificio multiuso (alloggio, ufficio, negozio) oppure ,nel caso di edifici ad uso collettivo, da un insieme di servizi igienico-sanitari raggruppati ed adiacenti e comunque disposti su una superficie non maggiore di 100 mq oppure, nel caso di edifici unifamiliari, ad una zona di superficie massima di 100 mq. La rete sarà dimensionata e realizzata secondo quanto previsto dalla norma UNI 9182; in particolare verranno utilizzate tubazioni in acciaio zincato con giunzioni filettate per i tratti a vista, in polietilene o acciaio zincato catramato per i tratti interrati, in polipropilene o multistrato per i tratti sottotraccia. Ove necessario le tubazioni saranno opportunamente rivestite con materiale isolante per evitare la condensazione superficiale.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edificio dotato della rete, più una quota aggiuntiva per ciascuna unità servita.</t>
  </si>
  <si>
    <t>RETE PRINCIPALE PER LA DISTRIBUZIONE ACQUA CALDA SANITARIA. Rete principale di distribuzione acqua calda sanitaria costituita dalle tubazioni di adduzione e ricircolo acqua calda a partire dal collettore di distribuzione a valle del sistema di produzione centralizzato di acqua calda e fino ai rubinetti di intercettazione posti nei locali contenenti gli apparecchi sanitari all'interno delle singole unità servite. Per unità servita si intende o l'unità immobiliare all'interno di un edificio multiuso (alloggio, ufficio, negozio) oppure, nel caso di edifici ad uso collettivo, da un insieme di servizi igienico-sanitari raggruppati ed adiacenti e comunque disposti su una superficie non maggiore di 100 mq oppure, nel caso di edifici unifamiliari, ad una zona di superficie massima di 100 mq. La rete sarà dimensionata e realizzata secondo quanto previsto dalla norma UNI 9182; in particolare verranno utilizzate tubazioni in acciaio zincato con giunzioni filettate per i tratti a vista, in polietilene o acciaio zincato catramato per i tratti interrati, in polipropilene per i tratti sottotraccia. Le tubazioni saranno opportunamente rivestite con materiale isolante a norma di legge.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edificio dotato della rete, più una quota aggiuntiva per ciascuna unità servita.</t>
  </si>
  <si>
    <t>RETE PRINCIPALE DI SCARICO PER LE ACQUE NERE. Rete principale di scarico acque nere costituita dalle colonne verticali e dai collettori orizzontali a partire dalla sommità delle colonne uscenti sulla copertura e fino all'innesto dei pozzetti posti fuori dell'edificio ad una distanza massima di 2,0 metri dal perimetro esterno. La rete raccoglie tutti gli scarichi delle acque utilizzate dagli apparecchi sanitari posti all'interno delle unità servite. Per unità servita si intende o l'unità immobiliare all'interno di un edificio multiuso (alloggio, ufficio, negozio) oppure, nel caso di edifici ad uso collettivo, da un insieme di servizi igienico- sanitari raggruppati ed adiacenti e comunque disposti su una superficie non maggiore di 100 mq oppure, nel caso di edifici unifamiliari, ad una zona di superficie massima di 100 mq. Sono comprese le braghe di innesto con l'esclusione delle derivazioni ai singoli apparecchi sanitari. La rete sarà dimensionata e realizzata secondo quanto previsto dalla norma UNI 9182; in particolare verranno utilizzate tubazioni in PEAD oppure in PP (polipropilene) opportunamente staffate e silenziate ove necessario, con giunzioni saldate o con giunti a bicchiere. Saranno previsti inoltre dei tappi di ispezione per ogni piede di colonna ed in tutti quei punti ritenuti necessari per l'ispezione e l'eventuale pulizia di tutta la rete.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edificio dotato della rete, più una quota aggiuntiva per ciascuna unità servita.</t>
  </si>
  <si>
    <t>RETE ANTINCENDIO CON IDRANTI. Rete antincendio ad idranti a partire dalla derivazione dell'acquedotto o dal sistema di pompaggio e costituita da uno o più ATTACCHI UNI 70 per autopompa VVF alloggiati in cassette a vista dotate di vetro frangibile, TUBAZIONE di distribuzione di adeguato diametro preferibilmente ad anello realizzata in acciaio zincato per i tratti a vista ed in acciaio catramato o PEAD-PN16 per i tratti interrati, DERIVAZIONI di alimentazione per le singole cassette portaidranti, CASSETTE portaidranti tipo a vista con vetro frangibile contenente ciascuna l'idrante UNI 45 o UNI 70, il tubo flessibile da 20 m e la lancia a getto frazionato, eventuali IDRANTI SOPRASSUOLO a colonnina di ghisa DN 80 con 2 prese UNI 45 o UNI 70, VALVOLE ED ACCESSORI necessari alla corretta realizzazione secondo la norma UNI 10779. Sono inoltre comprese le opere murarie di scavo e rinterro, di apertura e chiusura tracce in laterizi forati e murature leggere, l'intonaco e quanto altro occorre per dare il lavoro finito. Sono esclusi: le tracce in solette e muri in c.a. o muri in pietra, le pavimentazioni e la tinteggiatura. L'impianto è valutato con una quota fissa per ciascun impianto, più una quota aggiuntiva per il numero degli attacchi VVF, più una quota aggiuntiva in funzione del tipo e numero delle cassette portaidranti, più una quota aggiuntiva per il numero degli eventuali idranti soprassuolo.</t>
  </si>
  <si>
    <t>RETE ANTINCENDIO CON NASPI. Rete antincendio a naspi a partire dalla derivazione dell'acquedotto o dal sistema di pompaggio e costituita da uno o più ATTACCHI UNI 45 per autopompa VVF alloggiati in cassette a vista dotate di vetro frangibile, TUBAZIONE di distribuzione di adeguato diametro preferibilmente ad anello realizzata in acciaio zincato per i tratti a vista o sottotraccia ed in acciaio catramato o PEAD-PN16 per i tratti interrati, DERIVAZIONI di alimentazione per le singole cassette portanaspo, CASSETTE portanaspo tipo a vista con vetro frangibile contenente ciascuna la valvola di intercettazione DN 25, il rotolo porta tubo, il tubo gommato semirigido da 20 m e la lancia a getto frazionato, eventuali CASSETTE portaidranti tipo a vista con vetro frangibile contenente ciascuna l'idrante UNI 45, il tubo flessibile da 20 m e la lancia a getto frazionato, VALVOLE ED ACCESSORI necessari alla corretta realizzazione secondo la norma UNI 10779. Sono inoltre comprese le opere murarie di scavo e rinterro, di apertura e chiusura tracce in laterizi forati e murature leggere, l'intonaco e quanto altro occorre per dare il lavoro finito. Sono esclusi: le tracce in solette e muri in c.a. o muri in pietra, le pavimentazioni e la tinteggiatura. L'impianto è valutato con una quota fissa per ciascun impianto, più una quota aggiuntiva per il numero degli attacchi VVF, più una quota aggiuntiva per il numero delle cassette portanaspi, più una quota aggiuntiva per il numero delle eventuali cassette portaidranti.</t>
  </si>
  <si>
    <t>13.2</t>
  </si>
  <si>
    <t>SMANTELLAMENTI, SMALTIMENTI</t>
  </si>
  <si>
    <t>SMANTELLAMENTO E SMALTIMENTO DI APPARECCHIATURE TECNOLOGICHE. Smantellamento e smaltimento di apparecchiature tecnologiche costituite da parti meccaniche ed elettriche di impianti posizionate all'interno di locali tecnici o in spazi tecnologici, comprendente lo smontaggio delle stesse, il trasporto su pubblica strada, il carico su idonei automezzi ed il trasporto finale a discarica autorizzata, il tutto nel pieno rispetto delle vigenti norme di smaltimento. Sono comprese anche la pulizia dei locali o degli spazi in cui erano posizionate le apparecchiature ed eventuali opere murarie che si rendessero necessarie per lo smontaggio delle stesse quali apertura di tracce su muratura di ogni genere. Restano esclusi, e pertanto vanno conteggiati separatamente, i costi di noleggio per attrezzature speciali necessarie al trasporto su pubblica strada (autogru, piattaforme, sollevatori, ...) ed i costi di smaltimento di rifiuti speciali che devono essere consegnati a Ditte autorizzate, (amianto, prodotti oleosi, CFC, ecc.). Lo smantellamento è conteggiato con una quota fissa per ogni luogo in cui viene effettuato lo smantellamento più una quota aggiuntiva in funzione del peso del materiale smantellato.</t>
  </si>
  <si>
    <t xml:space="preserve">SMANTELLAMENTO E SMALTIMENTO DI COIBENTAZIONI IN AMIANTO REALIZZATE SU TUBAZIONI. Smantellamento e smaltimento della coibentazione d'amianto su tubazioni esistenti realizzato nel rispetto delle norme di sicurezza vigenti (D.L. 277/91, Lg 257/92, D.M. 06/09/94). Il compenso è valutato a metro lineare di coibentazione smantellata in funzione del diametro della tubazione e comprende tutti gli oneri di mano d'opera specializzata, attrezzature di protezione, noli, trasporti, spese di smaltimento mediante ditta autorizzata, spese autorizzative e quanto altro necessario per dare il lavoro finito in ogni sua parte.Smantellamento e smaltimento di coibentazioni d'amianto per tubazioni. </t>
  </si>
  <si>
    <t>SMANTELLAMENTO E SMALTIMENTO DI MANUFATTI CONTENENTI FIBRE D'AMIANTO. Smantellamento e smaltimento di manufatti contenenti fibre d'amianto quali canne fumarie o coperture ondulate realizzato nel rispetto delle norme di sicurezza vigenti (D.L. 277/91, L. 257/92, D.M. 06/09/94). Il compenso è valutato in chilogrammo del materiale smantellato e smaltito quando è riferito a manufatti tipo canne fumarie e simili ed è valutato a metro quadrato quando è riferito a coperture ondulate e simili. L’opera comprende tutti gli oneri di manodopera specializzata, attrezzature di protezione, noli, trasporti, spese di smaltimento mediante ditta autorizzata, spese autorizzative e quanto altro necessario per dare il lavoro finito in ogni sua parte. Materiale smantellato contenente fibre d'amianto.</t>
  </si>
  <si>
    <t xml:space="preserve">SMALTIMENTO DI RESIDUI OLEOSI CONTENUTI IN CISTERNE. Smaltimento di residui oleosi di combustibili liquidi contenuti in cisterne, comprendente l'eventuale preriscaldamento del materiale, l'aspirazione e scarico in idonei automezzi ed il trasporto a ditte autorizzate per lo smaltimento finale, il tutto nel pieno rispetto delle vigenti norme di smaltimento. Sono compresi tutti gli oneri di mano d'opera specializzata, attrezzature di protezione, noli, trasporti, spese di smaltimento mediante ditta autorizzata, spese autorizzative e quanto altro necessario per dare il lavoro finito in ogni sua parte.Lo smaltimento è conteggiato con una quota fissa per ogni cisterna più una quota aggiuntiva in funzione del quantitativo in kg del prodotto smaltito. </t>
  </si>
  <si>
    <t>13.3</t>
  </si>
  <si>
    <t>CORPI SCALDANTI A RADIAZIONE</t>
  </si>
  <si>
    <t xml:space="preserve">RADIATORI IN GHISA, TIPO CON ELEMENTI A COLONNA, COLORE BIANCO. Corpi scaldanti costituiti da radiatori ad elementi di ghisa del tipo a colonna, completi di nipples di giunzione, tappi laterali, guarnizioni, mensole di sostegno, verniciatura, opere murarie per il fissaggio, conteggiati per kW di emissione termica determinata a norma EN 442 (delta T = 50°C). </t>
  </si>
  <si>
    <t xml:space="preserve">RADIATORI IN GHISA, TIPO CON ELEMENTI A PIASTRA, COLORE BIANCO. Corpi scaldanti costituiti da radiatori ad elementi di ghisa del tipo a piastra, completi di nipples di giunzione, tappi laterali, guarnizioni, mensole di sostegno, verniciatura, opere murarie per il fissaggio, conteggiati per kW di emissione termica determinata a norma EN 442 (delta T = 50°C). </t>
  </si>
  <si>
    <t>RADIATORI IN ALLUMINIO, TIPO AD ELEMENTI, COLORE BIANCO. Corpi scaldanti costituiti da radiatori ad elementi di alluminio, completi di nipples di giunzione, tappi laterali, guarnizioni, mensole di sostegno, verniciatura di colore bianco, opere murarie per il fissaggio, conteggiati per kW di emissione termica determinata a norma EN 442 (delta T = 50°C).</t>
  </si>
  <si>
    <t xml:space="preserve">RADIATORI IN ACCIAIO, TIPO A PIASTRA, COLORE BIANCO. Corpi scaldanti costituiti da piastre in acciaio stampato, spessore minimo mm 12/10, trattamento superficiale con sgrassaggio, fosfatazione, doppia mano di verniciatura e cottura, completi di mensole di sostegno, viti e tasselli, opere murarie per il fissaggio, conteggiati per kW di emissione termica determinata a norma EN 442 (delta T = 50°C). </t>
  </si>
  <si>
    <t xml:space="preserve">RADIATORI IN ACCIAIO, TIPO A TUBI VERTICALI LISCI, ALTEZZE FINO A MM 2500, COLORE BIANCO. Corpi scaldanti costituiti da radiatori con tubi verticali di acciaio con altezza da mm 200 a mm 2500, verniciati a polveri epossidiche con colore base bianco, completi di mensole di sostegno, viti e tasselli, opere murarie per il fissaggio, conteggiati per kW di emissione termica determinata a norma EN 442 (delta T = 50°C). Altezza massima del radiatore: H (mm). </t>
  </si>
  <si>
    <t xml:space="preserve">RADIATORI IN ACCIAIO, TIPO A TUBI VERTICALI LISCI, ALTEZZE FINO A MM 2500, COLORE A SCELTA. Corpi scaldanti costituiti da radiatori con tubi verticali di acciaio con altezza da mm 200 a mm 2500, verniciati a polveri epossidiche con colore brillante a scelta, completi di mensole di sostegno, viti e tasselli, opere murarie per il fissaggio, conteggiati per kW di emissione termica determinata a norma EN 442 (delta T = 50°C). Altezza massima del radiatore: H (mm). </t>
  </si>
  <si>
    <t xml:space="preserve">RADIATORI D'ARREDO IN ACCIAIO, TIPO A TUBI ORIZZONTALI LISCI, COLORE BIANCO. Corpi scaldanti costituiti da radiatori con tubi orizzontali in acciaio, particolarmente indicati per installazione in locali da bagno, verniciati a polveri epossidiche con colore base bianco, completi di mensole di sostegno, viti e tasselli, opere murarie per il fissaggio, conteggiati in funzione della grandezza. Misure indicative H x L. Potenza resa a norma EN 442 (delta T = 50°C) non inferiore a P (W). </t>
  </si>
  <si>
    <t>RADIATORI D'ARREDO IN ACCIAIO, TIPO A TUBI ORIZZONTALI LISCI, COLORE A SCELTA. Corpi scaldanti costituiti da radiatori con tubi orizzontali in acciaio, particolarmente indicati per installazione in locali da bagno, verniciati a polveri epossidiche con colore brillante a scelta, completi di mensole di sostegno, viti e tasselli, opere murarie per il fissaggio, conteggiati in funzione della grandezza. Misure indicative H x L. Potenza resa a norma EN 442 (delta T = 50°C) non inferiore a P (W).</t>
  </si>
  <si>
    <t xml:space="preserve">IMPIANTO DI RISCALDAMENTO CON BATTISCOPA RADIANTE. Impianto di riscaldamento a battiscopa costituito da due tubi in rame crudo con diametro esterno di 22 mm e un'alettatura lamellare in duralluminio tipo ad alto rendimento delle dimensioni di mm 100x60 con passo di 3.2 mm e superficie radiante di 2,0 mq/ml. Il sistema, riferito ad una temperatura ambiente di 20 °C ed una temperatura media dell'acqua circolante nei tubi di 65,0°C, ha una emissione non inferiore a 750 W/ml. Il sistema si adatta a tutti i tipi di impianti a due tubi con andata e ritorno. Il tutto fornito e posto in opera nel pieno rispetto delle normative vigenti. Sono compresi i carter di rivestimento e protezione superiore e anteriore in legno di abete da impregnare o laccare a piacere dello spessore di 1,5-2 cm levigato con spigoli arrotondati; i supporti intermedi e finali in legno grezzo multistrato levigato sulle facce a vista; l'isolante in sughero dello spessore di 3-4 mm da porre tra la parete interna ed il sistema di riscaldamento. Sono esclusi valvole, detentori e tubazioni di collegamento alla rete principale od al collettore di distribuzione. Il sistema è conteggiato per metro lineare di battiscopa. </t>
  </si>
  <si>
    <t xml:space="preserve">PANNELLO RADIANTE A SOFFITTO TIPO A PIASTRA, IDONEO PER ACQUA CALDA FINO A 100°C. Pannello radiante per installazione a soffitto idoneo per acqua calda fino a 100° C, composto da piastra radiante in acciaio accoppiata a tubi in acciaio di diametro adeguato, bordature laterali per contenimento isolante, materassino di lana di roccia con spessore di mm 50, coprigiunti, verniciatura, accessori per corretta installazione, compreso i ponteggi e le opere murarie per il fissaggio fino ad una altezza max di 6,0 m. Resa termica con altezza di installazione pari a m 6,0 e con DT = 60° C non inferiore al valore indicato in W/m. </t>
  </si>
  <si>
    <t>PANNELLO RADIANTE A SOFFITTO TIPO A PIASTRA, IDONEO PER ACQUA CALDA, ACQUA SURRISCALDATA, VAPORE. Pannello radiante per installazione a soffitto idoneo per acqua calda, acqua surriscaldata, vapore ed olio diatermico, composto da piastra radiante in acciaio accoppiata a tubi in acciaio di diametro adeguato, bordature laterali per contenimento isolante, materassino di lana di roccia con spessore di mm 50, coprigiunti, verniciatura, accessori per corretta installazione, compreso i ponteggi e le opere murarie per il fissaggio fino ad una altezza max di 6,0 m. Resa termica con altezza di installazione pari a m 6,0 e con DT = 100° C non inferiore al valore indicato in W/ m.</t>
  </si>
  <si>
    <t xml:space="preserve">PANNELLO RADIANTE A PARETE PER EDILIZIA CIVILE, CON TUBO IN PLASTICA E SENZA ISOLANTE. Pannello radiante a parete per edilizia civile idoneo al funzionamento con acqua calda a bassa temperatura, da posare direttamente sulla parete prima dell'intonaco e realizzato con i seguenti componenti: sistema per fissaggio del tubo costituito da barre di ancoraggio o altro sistema equivalente, tubo in idoneo materiale plastico con barriera all'ossigeno suddiviso in circuiti di adeguato diametro e lunghezza. Sono esclusi: il collettore di distribuzione, la formazione dell'intonaco e della rasatura. </t>
  </si>
  <si>
    <t xml:space="preserve">PANNELLO RADIANTE A PARETE PER EDILIZIA CIVILE, CON TUBO IN RAME E SENZA ISOLANTE. Pannello radiante a parete per edilizia civile idoneo al funzionamento con acqua calda a bassa temperatura, da posare direttamente sulla parete prima dell'intonaco e realizzato con i seguenti componenti: sistema per fissaggio del tubo costituito da barre di ancoraggio o altro sistema equivalente, tubo in rame (ricotto e disossidato secondo le norme UNI EN 1057) suddiviso in circuiti di adeguato diametro e lunghezza. Sono esclusi: il collettore di distribuzione, la formazione dell'intonaco e della rasatura. </t>
  </si>
  <si>
    <t>PANNELLO RADIANTE A PARETE PER EDILIZIA CIVILE, CON TUBO IN MULTISTRATO E SENZA ISOLANTE. Pannello radiante a parete per edilizia civile idoneo al funzionamento con acqua calda a bassa temperatura, da posare direttamente sulla parete e realizzato con i seguenti componenti: sistema per fissaggio del tubo costituito da barre di ancoraggio o altro sistema equivalente, tubo in idoneo materiale certificato dagli enti nazionali per la bioedilizia multistrato pex-al-pex suddiviso in circuiti di adeguato diametro e lunghezza. Sono esclusi: il collettore di distribuzione, la formazione dell'intonaco e della rasatura.</t>
  </si>
  <si>
    <t xml:space="preserve">PANNELLO RADIANTE A PAVIMENTO PER EDILIZIA CIVILE, CON TUBO IN PLASTICA ED ISOLANTE IN POLISTIRENE. Pannello radiante a pavimento per edilizia civile idoneo al funzionamento con acqua calda a bassa temperatura, realizzato con i seguenti componenti: pannello isolante in polistirene di adeguata densità e comunque non inferiore a 25 kg/mc posato sulla soletta strutturale, striscia perimetrale di polistirene spessore minimo cm 1 e altezza minima cm 10, foglio di polietilene con funzione anticondensa o altro sistema equivalente, sistema per fissaggio del tubo costituito da rete metallica con relativi clips di ancoraggio o altro sistema equivalente, tubo in idoneo materiale plastico o multistrato con barriera all'ossigeno suddiviso in circuiti di adeguato diametro e lunghezza, giunti di dilatazione da prevedere in funzione della dimensione massima dei pannelli radianti, additivo liquido per formazione del massetto (il massetto deve ricoprire la generatrice superiore dei tubi di uno spessore idoneo a garantire la resistenza meccanica necessaria e comunque non inferiore a 3,0 cm). Spessore del pannello isolante: S (cm). Interasse del tubo: I (cm). Sono esclusi: il collettore di distribuzione; la formazione del massetto e del pavimento. </t>
  </si>
  <si>
    <t>S = 2,7 - I = 10.</t>
  </si>
  <si>
    <t>S = 2,7 - I = 15.</t>
  </si>
  <si>
    <t>S = 2,7 - I = 20.</t>
  </si>
  <si>
    <t>S = 4,4 - I = 10.</t>
  </si>
  <si>
    <t>S = 4,4 - I = 15.</t>
  </si>
  <si>
    <t>S = 4,4 - I = 20.</t>
  </si>
  <si>
    <t xml:space="preserve">PANNELLO RADIANTE A PAVIMENTO PER EDILIZIA CIVILE, CON TUBO IN MULTISTRATO ED ISOLANTE IN MATERIALE NATURALE. Pannello radiante a pavimento per edilizia civile idoneo al funzionamento con acqua calda a bassa temperatura, realizzato con i seguenti componenti: pannello isolante in materiale naturale (sughero, fibre di legno ect..) di adeguata densità e comunque non inferiore a 25 kg/mc posato sulla soletta strutturale, striscia perimetrale di spessore minimo cm 1 altezza minima cm 10 e comprimibilità non inferiore a 5 mm, foglio in materiale naturale con funzione anticondensa o altro sistema equivalente, sistema per fissaggio del tubo costituito da barre di ancoraggio o altro sistema equivalente, tubo in idoneo materiale certificato dagli enti nazionali per la bioedilizia in multistrato pex-al-pex suddiviso in circuiti di adeguato diametro e lunghezza, giunti di dilatazione da prevedere in funzione della dimensione massima dei pannelli radianti, additivo liquido per formazione del massetto (il massetto deve ricoprire la generatrice superiore dei tubi di uno spessore idoneo a garantire la resistenza meccanica necessaria e comunque non inferiore a 3,0 cm). Spessore del pannello isolante: S (cm). Interasse del tubo: I (cm). Sono esclusi: il collettore di distribuzione; la formazione del massetto e del pavimento. </t>
  </si>
  <si>
    <t>S = 2,9 - I = 10.</t>
  </si>
  <si>
    <t>S = 2,9 - I = 15.</t>
  </si>
  <si>
    <t>S = 2,9 - I = 20.</t>
  </si>
  <si>
    <t>S = 5,0 - I = 10.</t>
  </si>
  <si>
    <t>S = 5,0 - I = 15</t>
  </si>
  <si>
    <t>S = 5,0 - I = 20.</t>
  </si>
  <si>
    <t xml:space="preserve">PANNELLO RADIANTE A PAVIMENTO PER EDILIZIA INDUSTRIALE, CON TUBO IN PLASTICA E SENZA ISOLANTE. Pannello radiante a pavimento per edilizia industriale idoneo al funzionamento con acqua calda a bassa temperatura, da posare direttamente sulla soletta strutturale e realizzato con i seguenti componenti: foglio di polietilene con funzione anticondensa o altro sistema equivalente, sistema per fissaggio del tubo costituito da rete metallica con relativi clips di ancoraggio o altro sistema equivalente, tubo in idoneo materiale plastico con barriera all'ossigeno suddiviso in circuiti di adeguato diametro e lunghezza, giunti di dilatazione da prevedere in funzione della dimensione massima dei pannelli radianti, additivo liquido per la formazione del massetto (il massetto deve ricoprire la generatrice superiore dei tubi di uno spessore idoneo a garantire la resistenza meccanica necessaria e comunque non inferiore a 3,0 cm). Sono esclusi: il collettore di distribuzione; la formazione del massetto e del pavimento. </t>
  </si>
  <si>
    <t xml:space="preserve">PANNELLO RADIANTE A PAVIMENTO PER EDILIZIA INDUSTRIALE, CON TUBO IN RAME E SENZA ISOLANTE. Pannello radiante a pavimento per edilizia industriale idoneo al funzionamento con acqua calda a bassa temperatura, da posare direttamente sulla soletta strutturale e realizzato con i seguenti componenti: foglio in materiale naturale con funzione anticondensa o altro sistema equivalente, sistema per fissaggio del tubo costituito da barre di ancoraggio o altro sistema equivalente, tubo in rame suddiviso in circuiti di adeguato diametro e lunghezza, giunti di dilatazione da prevedere in funzione della dimensione massima dei pannelli radianti, additivo liquido per formazione del massetto (il massetto deve ricoprire la generatrice superiore dei tubi di uno spessore idoneo a garantire la resistenza meccanica necessaria e comunque non inferiore a 3,0 cm). Sono esclusi: il collettore di distribuzione, la formazione del massetto e del pavimento. </t>
  </si>
  <si>
    <t xml:space="preserve">PANNELLO RADIANTE A PAVIMENTO PER EDILIZIA INDUSTRIALE, CON TUBO IN MULTISTRATO E SENZA ISOLANTE. Pannello radiante a pavimento per edilizia industriale idoneo al funzionamento con acqua calda a bassa temperatura, da posare direttamente sulla soletta strutturale e realizzato con i seguenti componenti: foglio in materiale naturale con funzione anticondensa o altro sistema equivalente, sistema per fissaggio del tubo costituito da barre di ancoraggio o altro sistema equivalente, tubo in idoneo materiale certificato dagli enti nazionali per la bioedilizia multistrato pex-al-pex suddiviso in circuiti di adeguato diametro e lunghezza, giunti di dilatazione da prevedere in funzione della dimensione massima dei pannelli radianti, additivo liquido per formazione del massetto (il massetto deve ricoprire la generatrice superiore dei tubi di uno spessore idoneo a garantire la resistenza meccanica necessaria e comunque non inferiore a 3,0 cm). Sono esclusi: il collettore di distribuzione, la formazione del massetto e del pavimento. </t>
  </si>
  <si>
    <t>ALLACCIO DI CORPO SCALDANTE DAL COLLETTORE DI DISTRIBUZIONE OPPURE DALLA RETE PRINCIPALE DI DISTRIBUZIONE. Allaccio di corpo scaldante o radiatore (in ghisa, alluminio o acciaio) dal collettore di distribuzione oppure dalla rete di distribuzione principale, costituito da coppia di valvole in ottone cromato (detentore e valvola ad angolo con manopola), valvolina di sfiato aria manuale in ottone cromato, tubazioni di rame, ferro o multistrato di diametro adeguato rivestite con guaina isolante di spessore e conducibilità tali da rispettare le vigenti norme di legge, con riduzione dello spessore al 30% per installazione all'interno di locali riscaldati, comprensivo di raccordi, accessori necessari al montaggio ed opere murarie di apertura tracce su laterizi forati e murature leggere e del fissaggio delle tubazioni con esclusione delle tracce su solette, muri in c.a. o in pietra e della tinteggiatura. Sono esclusi anche il collettore di distribuzione e la rete principale.</t>
  </si>
  <si>
    <t>Maggiorazione per valvola termostatica antimanomissione.</t>
  </si>
  <si>
    <t>Maggiorazione per allaccio scaldasalviette o termoarredo con valvola e detentore cromati.</t>
  </si>
  <si>
    <t>13.3.130.6</t>
  </si>
  <si>
    <t>Maggiorazione per valvola termostatica cromata con manopola antimanomissione su allaccio scaldasalviette o termoarredo.</t>
  </si>
  <si>
    <t>13.3.140.0</t>
  </si>
  <si>
    <t>DISPOSITIVO DI RIBALTAMENTO PER RADIATORI. Dispositivo di ribaltamento per radiatori utilizzato per consentire di distanziare il radiatore dalla parete senza scollegarlo dalle tubazioni al fine di permettere operazioni facili di manutenzione come la pulizia,l'igienizzazione e la tinteggiatura. Il dispositivo è costituito da due giunti snodati da applicare, tramite apposite staffe, alle tubazioni di mandata e ritorno e da un dispositivo di ancoraggio al muro della parte superiore del radiatore che può essere facilmente sganciato permettendo la rotazione del radiatore e l'allontanamento dalla parete. Il dispositivo è conteggiato per ciascun radiatore.</t>
  </si>
  <si>
    <t>13.3.140.1</t>
  </si>
  <si>
    <t>Giunto snodato permandata e ritorno in basso.</t>
  </si>
  <si>
    <t>13.3.140.2</t>
  </si>
  <si>
    <t>Giunto snodato per mandata in alto e ritorno in basso.</t>
  </si>
  <si>
    <t>13.3.140.3</t>
  </si>
  <si>
    <t>Maggiorazione per applicazione su radiatori esistenti.</t>
  </si>
  <si>
    <t>13.4</t>
  </si>
  <si>
    <t>CORPI SCALDANTI A TERMOCONVEZIONE</t>
  </si>
  <si>
    <t xml:space="preserve">VENTILCONVETTORE A VISTA IN POSIZIONE VERTICALE, COMPLETO DI MOBILE DI COPERTURA. Ventilconvettore per installazione a vista in posizione verticale, completo di mobile di copertura, pannello di comando velocità incorporato, filtro aria, batteria per acqua calda o refrigerata, comprese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 5° C, aria entrante a 27° C b.s./19° C b.u.. Potenzialità termica non inferiore a: PT (kW). Potenzialità frigorifera totale non inferiore a: PF (kW). </t>
  </si>
  <si>
    <t xml:space="preserve">VENTILCONVETTORE A VISTA IN POSIZIONE VERTICALE O ORIZZONTALE, COMPLETO DI MOBILE DI COPERTURA. Ventilconvettore per installazione a vista in posizione verticale o orizzontale, senza pannello di comando velocità, completo di mobile di copertura, griglia di mandata aria regolabile, filtro aria, batteria per acqua calda o refrigerata, compreso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 5° C, aria entrante a 27° C b.s./19° C b.u.. Potenzialità termica non inferiore a: PT (kW). Potenzialità frigorifera totale non inferiore a: PF (kW). </t>
  </si>
  <si>
    <t xml:space="preserve">VENTILCONVETTORE DA INCASSO IN POSIZIONE VERTICALE OPPURE ORIZZONTALE, SENZA MOBILE DI COPERTURA. Ventilconvettore per installazione da incasso in posizione verticale oppure orizzontale, senza mobile di copertura, senza pannello di comando velocità, completo di filtro aria, batteria per acqua calda o refrigerata, compreso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 5° C, aria entrante a 27° C b.s./19 °C b.u.. Potenzialità termica non inferiore a: PT (kW). Potenzialità frigorifera totale non inferiore a: PF (kW). </t>
  </si>
  <si>
    <t>VENTILCONVETTORE A BASSA RUMOROSITÀ, INSTALLAZIONE IN VISTA A PARETE, COMPLETO DI MOBILE DI COPERTURA. Ventilconvettore a bassa rumorosità per installazione in vista a parete, completo di alette deflettrici motorizzate e comandabili dal telecomando, mobile di copertura, controllo a microprocessore, telecomando ad infrarossi, filtro aria, batteria per acqua calda o refrigerata, ventilatore tangenziale, comprese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 5° C, aria entrante a 27° C b.s./19° C b.u. Potenzialità termica non inferiore a PT (kW). Potenzialità frigorifera non inferiore a: PF (kW). PT = 4,80 - PF = 2,10.</t>
  </si>
  <si>
    <t xml:space="preserve">ACCESSORI DEI VENTILCONVETTORI CON POTENZIALITÀ TERMICA FINO A KW 9,0. Accessori dei ventilconvettori per grandezze con potenzialità termica fino a kW 9,0, valutati come aggiunta al prezzo base dei ventilconvettori, comprensivi delle opere murarie e dei collegamenti elettrici escluso le linee elettriche. </t>
  </si>
  <si>
    <t xml:space="preserve">ACCESSORI DEI VENTILCONVETTORI CON POTENZIALITÀ TERMICA OLTRE KW 9,0. Accessori dei ventilconvettori per grandezze con potenzialità termica oltre kW 9,0, valutati come aggiunta al prezzo base dei ventilconvettori, comprensivi delle opere murarie e dei collegamenti elettrici escluse le linee elettriche. </t>
  </si>
  <si>
    <t>VENTILCONVETTORE A CASSETTA, INSTALLAZIONE IN CONTROSOFFITTO CON BATTERIA A 2 TUBI. Ventilconvettore a cassetta per installazione in controsoffitto, costituito da batteria di scambio a 2 tubi per acqua calda o refrigerata, ventilatore con pale rovesce a profilo alare accoppiato direttamente a motore a tre velocità, filtro aria rigenerabile, griglia di aspirazione aria a soffitto dalla quale si accede per la pulizia del filtro, diffusori di mandata aria del tipo lineare regolabile in grado di poter inviare l'aria su 2, 3 o 4 lati, bacinella di raccolta condensa con pompa per sollevamento condensa, valvola idraulica ad azione ON-OFF con servomotore elettrotermico, comprese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5° C, aria entrante a 27° C b.s./19° C b.u.. Potenzialità termica non inferiore a: PT (kW). Potenzialità frigorifera totale non inferiore a: PF (kW). Portata aria alla velocità max non inferiore a: PA (mc/h).</t>
  </si>
  <si>
    <t xml:space="preserve">VENTILCONVETTORE A CASSETTA, INSTALLAZIONE IN CONTROSOFFITTO CON BATTERIA A 4 TUBI. Ventilconvettore a cassetta per installazione in controsoffitto, costituito da batteria di scambio a 4 tubi per acqua calda o refrigerata, ventilatore con pale rovesce a profilo alare accoppiato direttamente a motore a tre velocità, filtro aria rigenerabile, griglia di aspirazione aria a soffitto dalla quale si accede per la pulizia del filtro, diffusori di mandata aria del tipo lineare regolabile in grado di poter inviare l'aria su 2, 3 o 4 lati, bacinella di raccolta condensa con pompa per sollevamento condensa, n. 2 valvole idrauliche ad azione ON- OFF con servomotore elettrotermico, comprese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5° C, aria entrante a 27° C b.s./19° C b.u.. Potenzialità termica non inferiore a: PT (kW). Potenzialità frigorifera totale non inferiore a: PF (kW). Portata aria alla velocità max non inferiore a: PA (mc/h). </t>
  </si>
  <si>
    <t xml:space="preserve">ACCESSORI PER VENTILCONVETTORE A CASSETTA, INSTALLAZIONE IN CONTROSOFFITTO. Accessori per ventilconvettore a cassetta per installazione in controsoffitto valutati come aggiunta al prezzo base del ventilconvettore, comprensivi delle opere murarie e dei collegamenti elettrici escluso le linee elettriche. </t>
  </si>
  <si>
    <t xml:space="preserve">VENTILCONVETTORE A GAS, INSTALLAZIONE VERTICALE A PARETE. Ventilconvettore a gas per installazione verticale a parete, costituito da bruciatore atmosferico, camera di combustione a circuito stagno e flusso forzato per estrazione fumi, corredato di accensione elettronica, apparecchiature di controllo e sicurezza, termostato ambiente, kit aspirazione e scarico separati, compreso le opere murarie di fissaggio ed i collegamenti, escluso i fori con carotatrice, le linee elettriche e gas che dovranno essere conteggiate separatamente. Potenza termica utile non inferiore a: PU (kW). </t>
  </si>
  <si>
    <t xml:space="preserve">VENTILCONVETTORE A GAS, INSTALLAZIONE PENSILE A SOFFITTO CON LANCIO DIRETTO O CANALIZZABILE. Ventilconvettore a gas per installazione pensile a soffitto con lancio diretto o canalizzabile, costituito da bruciatore atmosferico, camera di combustione a circuito stagno e flusso forzato per estrazione fumi, corredato di accensione elettronica, apparecchiature di controllo e sicurezza, termostato ambiente, kit per aspirazione e scarico separati, compreso le opere murarie di fissaggio ed i collegamenti, escluso i fori con carotatrice, le linee elettriche e gas che dovranno essere conteggiate separatamente. Potenza termica utile non inferiore a: PU (kW). </t>
  </si>
  <si>
    <t xml:space="preserve">CONVETTORE ELETTRICO PER RISCALDAMENTO AMBIENTI, MONTAGGIO A PARETE. Convettore elettrico per riscaldamento di ambienti per montaggio a parete, corredato di morsettiera, termostato ambiente, posizione di taratura antigelo, compreso le opere murarie per il fissaggio ed i collegamenti, escluso le linee elettriche. Potenza elettrica non inferiore a: P (W). </t>
  </si>
  <si>
    <t xml:space="preserve">AEROTERMO PER INSTALLAZIONE A PARETE, CON VENTILATORE AD UNA VELOCITÀ. Aerotermo per installazione a parete per funzionamento ad acqua calda, costituito da scambiatore a tubi alettati, involucro di contenimento in lamiera, motore ventilatore a 6 poli (900 giri/min.), grado di protezione IP44, alette deflettrici per orientare il flusso d'aria, compreso gli staffaggi, le opere murarie per il fissaggio ed i collegamenti elettrici escluso le linee elettriche. Potenza termica con aria a 20° C ed acqua 85°/75° C non inferiore a: PT (kW). Portata aria non inferiore a: PA (mc/h). Altezza massima di installazione: H (m). Lunghezza indicativa del lancio di aria calda con alette deflettrici orientate a 45 gradi: L (m). </t>
  </si>
  <si>
    <t xml:space="preserve">AEROTERMO PER INSTALLAZIONE A PARETE, CON VENTILATORE A DUE VELOCITÀ. Aerotermo per installazione a parete per funzionamento ad acqua calda, costituito da scambiatore a tubi alettati, involucro di contenimento in lamiera, ventilatore con motore a doppia velocità, grado prot. IP44, alette deflettrici per orientare il flusso d'aria, compreso gli staffaggi, le opere murarie per il fissaggio, i collegamenti elettrici, il commutatore di velocità, escluso le linee elettriche e gli apparecchi elettrici di comando e protezione. Potenza termica alla velocità max con aria a 20° C ed acqua a 85°/75° C non inferiore a: PT (kW). Portata aria alla velocità massima non inferiore a: PA (mc/h). Altezza massima di installazione: H (m). Lunghezza indicativa del lancio di aria calda con alette deflettrici orientate a 45 gradi: L (m). </t>
  </si>
  <si>
    <t xml:space="preserve">AEROTERMO PER INSTALLAZIONE PENSILE A PROIEZIONE VERTICALE, CON VENTILATORE AD UNA VELOCITÀ. Aerotermo per installazione pensile a proiezione verticale idoneo per funzionamento ad acqua calda, acqua surriscaldata e vapore, costituito da scambiatore a tubi alettati, telaio di contenimento, ventilatore con motore a 6 poli (900 giri/min.), grado di protezione IP44, diffusore anemostatico, compresi gli staffaggi, le opere murarie per il fissaggio, i collegamenti elettrici escluse le linee elettriche e gli apparecchi elettrici di comando e protezione. Potenza termica con aria a 20° C ed acqua 85°/75° C non inferiore a: PT (kW). Portata aria non inferiore a: PA (mc/h). Altezza massima di installazione: H (m). Diametro indicativo di influenza a livello del pavimento: D (m). </t>
  </si>
  <si>
    <t xml:space="preserve">AEROTERMO PER INSTALLAZIONE PENSILE A PROIEZIONE VERTICALE, CON VENTILATORE A DUE VELOCITÀ. Aerotermo per installazione pensile a proiezione verticale idoneo per funzionamento ad acqua calda, acqua surriscaldata e vapore, costituito da scambiatore a tubi alettati, telaio di contenimento, ventilatore con motore a doppia velocità, grado di protezione IP44, diffusore anemostatico, compresi gli staffaggi, le opere murarie per il fissaggio, i collegamenti elettrici escluse le linee elettriche e gli apparecchi elettrici di comando e protezione. Potenza termica con aria a 20° C ed acqua 85°/75° C non inferiore a: PT (kW). Portata aria alla velocità massima non inferiore a: PA (mc/h). Altezza massima di installazione: H (m). Diametro indicativo di influenza a livello del pavimento: D (m). </t>
  </si>
  <si>
    <t xml:space="preserve">ACCESSORI PER AEROTERMI VALUTATI COME AGGIUNTA AL PREZZO BASE DEGLI AEROTERMI, COMPRENSIVI DELLE OPERE. Accessori per aerotermi valutati come aggiunta al prezzo base degli aerotermi, comprensivi delle opere murarie e dei collegamenti elettrici. Sono escluse le linee elettriche. </t>
  </si>
  <si>
    <t xml:space="preserve">ALLACCIO DI AEROTERMO DALLA RETE DI DISTRIBUZIONE PRINCIPALE. Allaccio di aerotermo dalla rete di distribuzione principale per una distanza massima da questa di m 5,0 realizzato a parete o a soffitto, costituito da tubazioni di rame o di ferro di diametro adeguato verniciate e rivestite con guaina isolante di spessore e conducibilità tali da rispettare le vigenti norme di legge con riduzione dello spessore al 30% per installazione all'interno di locali riscaldati, coppia di valvole di intercettazione del tipo a sfera a passaggio totale, staffature di sostegno a parete o a soffitto, raccordi, pezzi speciali e quanto altro necessario, comprensivo delle opere provvisionali per l'installazione in quota e delle opere murarie di apertura tracce su laterizi forati e murature leggere e del fissaggio delle tubazioni con esclusione delle tracce su solette, muri in c.a. o in pietra e della tinteggiatura. E' esclusa la rete principale di distribuzione ed i collegamenti elettrici. </t>
  </si>
  <si>
    <t>ALLACCIO DI VENTILCONVETTORE DAL COLLETTORE DI DISTRIBUZIONE OPPURE DALLA RETE PRINCIPALE DI DISTRIBUZIONE. Allaccio di ventilconvettore dal collettore di distribuzione oppure dalla rete di distribuzione principale, costituito da coppia di valvole in ottone cromato (detentore e valvola ad angolo con manopola), tubazioni di rame, ferro o multistrato di diametro adeguato rivestite con guaina isolante di spessore e conducibilità tali da rispettare le vigenti norme di legge, con riduzione dello spessore al 30% per installazione all'interno di locali riscaldati, eventuale tubazione di scarico condensa convogliata fino alla rete principale di scarico acque bianche oppure alla rete principale di scarico acque nere tramite pozzetto sifonato, comprensivo di raccordi ed opere murarie di apertura tracce su laterizi forati e murature leggere e del fissaggio delle tubazioni con esclusione delle tracce su solette, muri in c.a. o in pietra e della tinteggiatura. Sono esclusi anche il collettore di distribuzione, la rete principale di adduzione e la rete principale di scarico.</t>
  </si>
  <si>
    <t>13.5</t>
  </si>
  <si>
    <t>GENERATORI DI ARIA CALDA</t>
  </si>
  <si>
    <t>GENERATORE DI ARIA CALDA A GAS, INSTALLAZIONE PENSILE A LANCIO DIRETTO CON CAMERA STAGNA E FLUSSO FORZATO. Generatore di aria calda a gas per installazione pensile con lancio diretto in ambiente tramite griglia, costituito da bruciatore atmosferico, camera di combustione a circuito stagno e flusso forzato per estrazione fumi, ventilatore di mandata aria, griglia di diffusione, mobile di copertura, corredato di accensione elettronica senza fiamma pilota e delle apparecchiature di controllo e sicurezza, compreso il kit scarico fumi ed aspirazione aria, la mensola di sostegno, il termostato ambiente, le opere murarie di fissaggio e di collegamento escluso i fori con carotatrice, le linee elettriche e gas che dovranno essere conteggiate separatamente.Potenza termica utile max non inferiore a: PU (kW). Portata aria max non inferiore a: Q (mc/h).</t>
  </si>
  <si>
    <t>GENERATORE DI ARIA CALDA A GAS, INSTALLAZIONE PENSILE CANALIZZABILE CON CAMERA STAGNA E FLUSSO FORZATO. Generatore di aria calda a gas per installazione pensile predisposto per essere canalizzato, costituito da bruciatore atmosferico, camera di combustione a circuito stagno e flusso forzato per estrazione fumi, ventilatore centrifugo, mobile di copertura, corredato di accensione elettronica senza fiamma pilota e delle apparecchiature di controllo e sicurezza, compreso il kit scarico fumi ed aspirazione aria, la mensola di sostegno, il termostato ambiente, le opere di fissaggio e di collegamento escluso i fori con carotatrice, le linee elettriche e gas che dovranno essere conteggiate separatamente. Potenza termica utile max non inferiore a: PU (kW). Portata aria max non inferiore a: Q (mc/h).</t>
  </si>
  <si>
    <t>GENERATORE DI ARIA CALDA A GASOLIO PER RISCALDAMENTO D'EMERGENZA, MODELLO CARRELLATO COMPLETO DI BRUCIATORE. Generatore di aria calda a gasolio, modello carrellato con serbatoio di combustibile, idoneo per riscaldamento d'emergenza in zone di lavoro nell'ambito di locali di grande volume non riscaldati, costituito da bruciatore a gasolio, scambiatore di calore in acciaio, camera di combustione in acciaio inox, ventilatore d'aria, serbatoio di gasolio incorporato, accessori di regolazione e controllo escluso il raccordo per espulsione fumi all'esterno.Potenza termica utile massima non inferiore a kW 60. Portata aria massima non inferiore a mc/h 4500.</t>
  </si>
  <si>
    <t>GENERATORE DI ARIA CALDA A GAS O GASOLIO PER RISCALDAMENTO DI PICCOLI AMBIENTI, COMPLETO DI BRUCIATORE. Generatore di aria calda per riscaldamento di piccoli ambienti, costituito da bruciatore ad aria soffiata a gas o gasolio, eventuale serbatoio gasolio incorporato, scambiatore di calore in acciaio, camera di combustione in acciaio inox, ventilatore d'aria, filtro aria rigenerabile, griglie di aspirazione e mandata, accessori di regolazione e controllo, mobile di copertura, escluso il raccordo fumi alla canna fumaria. Potenza termica utile max non inferiore a: PU (kW). Portata aria max non inferiore a: Q (mc/h).</t>
  </si>
  <si>
    <t>GENERATORE DI ARIA CALDA A GAS O GASOLIO PER RISCALDAMENTO DI SERRE E AMBIENTI AGRICOLI, ESCLUSO IL BRUCIATORE. Generatore di aria calda per riscaldamento di serre e ambienti agricoli, da installare a terra oppure pensile, idoneo per bruciatore ad aria soffiata a gas o gasolio, costituito da camera di combustione e scambiatore di calore in acciaio, gruppo ventilante di mandata aria, apparecchiature di regolazione e sicurezza, escluso il bruciatore e il raccordo fumi alla canna fumaria.Potenza termica utile max non inferiore a: PU (kW). Portata aria max non inferiore a: Q (mc/h).</t>
  </si>
  <si>
    <t>GENERATORE DI ARIA CALDA A GAS, GASOLIO O OLIO COMBUSTIBILE PER RISCALDAMENTO DI GRANDI AMBIENTI, ESCLUSO IL BRUCIATORE. Generatore di aria calda per riscaldamento di grandi ambienti, idoneo per bruciatore ad aria soffiata a gas, gasolio o olio combustibile, costituito da camera di combustione e scambiatore di calore in acciaio, gruppo ventilante di mandata aria con pressione statica utile non inferiore a 150 Pa, apparecchiature elettriche di regolazione e sicurezza, griglia di aspirazione, escluso il plenum di mandata aria con relative bocchette, il filtro aria, il bruciatore ed il raccordo alla canna fumaria. Potenza termica utile max non inferiore a: PU (kW). Portata aria max non inferiore a: Q (mc/h).</t>
  </si>
  <si>
    <t>PLENUM E BOCCHETTE DI LANCIO ARIA PER GENERATORE DI ARIA CALDA PER RISCALDAMENTO DI GRANDI AMBIENTI. Accessorio per generatore di aria calda costituito da plenum e bocchette di lancio disposte su 3 lati per distribuzione dell'aria diretta in ambiente, conteggiato come aggiunta al prezzo base del generatore d'aria calda.</t>
  </si>
  <si>
    <t>FILTRO ARIA PER GENERATORE DI ARIA CALDA PER RISCALDAMENTO DI GRANDI AMBIENTI. Accessorio per generatore di aria calda costituito da filtro per aria da installare sulla griglia di aspirazione, conteggiato come aggiunta al prezzo base del generatore d'aria calda.</t>
  </si>
  <si>
    <t>13.6</t>
  </si>
  <si>
    <t>GRUPPI TERMICI A GAS</t>
  </si>
  <si>
    <t>GRUPPO TERMICO MURALE A GAS PER SOLO RISCALDAMENTO, TIRAGGIO NATURALE. Gruppo termico a gas per solo riscaldamento costituito da caldaia murale a tiraggio naturale per collegamento a canna fumaria, potenza modulante, accensione elettronica senza fiamma pilota, rendimento utile conforme alle vigenti disposizioni di legge sul contenimento dei consumi energetici, completa di placca di raccordo, rubinetto di intercettazione gas e acqua fredda, presa prelievo fumi, sensore di controllo tiraggio, raccordo al camino, il tutto fornito e messo in opera, escluso i fori con carotatrice, le linee elettriche e gas che dovranno essere conteggiate separatamente. Potenza termica utile non inferiore a: PU (kW).</t>
  </si>
  <si>
    <t>GRUPPO TERMICO MURALE A GAS PER SOLO RISCALDAMENTO, CAMERA STAGNA E TIRAGGIO FORZATO. Gruppo termico a gas per solo riscaldamento costituito da caldaia murale a tiraggio forzato con circuito stagno di combustione, potenza modulante, accensione elettronica senza fiamma pilota, rendimento utile conforme alle vigenti disposizioni di legge sul contenimento dei consumi energetici, completa di placca di raccordo, rubinetto di intercettazione gas e acqua fredda, presa prelievo fumi, il tutto fornito e messo in opera, escluso i fori con carotatrice, le linee elettriche e gas che dovranno essere conteggiate separatamente. Potenza termica utile non inferiore a: PU (kW).</t>
  </si>
  <si>
    <t>GRUPPO TERMICO MURALE A GAS PER RISCALDAMENTO E PRODUZIONE ISTANTANEA ACS, TIRAGGIO NATURALE. Gruppo termico a gas per riscaldamento e produzione acqua calda sanitaria costituito da caldaia a tiraggio naturale per collegamento a canna fumaria, scambiatore istantaneo per produzione acqua calda, potenza modulante per riscaldamento, potenza modulante per acqua calda, accensione elettronica senza fiamma pilota, rendimento utile conforme alle vigenti disposizioni di legge sul contenimento dei consumi energetici, completa di placca di raccordo, rubinetto di intercettazione gas e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Produzione di acqua calda sanitaria in servizio continuo da 15° a 40° C non inferiore a: PA (l/min.).Potenza termica utile per riscaldamento non inferiore a: PU (kW). Produzione di acqua calda sanitaria in servizio continuo da 15° a 40° C non inferiore a: PA (l/min.).</t>
  </si>
  <si>
    <t>GRUPPO TERMICO MURALE A GAS PER RISCALDAMENTO E PRODUZIONE ISTANTANEA ACS, CAMERA STAGNA E TIRAGGIO FORZATO. Gruppo termico a gas per riscaldamento e produzione acqua calda sanitaria costituito da caldaia murale a tiraggio forzato con circuito stagno di combustione, scambiatore istantaneo per produzione acqua calda sanitaria, potenza modulante per riscaldamento e per acqua calda, accensione elettronica senza fiamma pilota, rendimento utile conforme alle vigenti disposizioni di legge sul contenimento dei consumi energetici, completa di placca di raccordo, rubinetto di intercettazione gas e acqua fredda, presa prelievo fumi, il tutto fornito e messo in opera, escluso i fori con carotatrice, le linee elettriche e gas che dovranno essere conteggiate separatamente. Potenza termica utile per riscaldamento non inferiore a: PU (kW). Produzione di acqua calda sanitaria in servizio continuo da 15° a 40° C non inferiore a: PA (l/min.).Potenza termica utile per riscaldamento non inferiore a: PU (kW). Produzione di acqua calda sanitaria in servizio continuo da 15° a 40° C non inferiore a: PA (l/min.).</t>
  </si>
  <si>
    <t>GRUPPO TERMICO MURALE A GAS PER RISCALDAMENTO E PRODUZIONE ACS CON ACCUMULO, TIRAGGIO NATURALE. Gruppo termico a gas per riscaldamento e produzione acqua calda sanitaria costituito da caldaia murale a tiraggio naturale per collegamento a canna fumaria, bollitore di accumulo ispezionabile per produzione acqua calda, potenza modulante per riscaldamento e per acqua calda, accensione elettronica senza fiamma pilota, rendimento utile conforme alle vigenti disposizioni di legge sul contenimento dei consumi energetici, completa di placca di raccordo, rubinetto di intercettazione gas ed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Capacità minima accumulo: C (l). Produzione acqua calda sanitaria in servizio continuo da 15° a 40° C non inferiore a: PA (l/min.).</t>
  </si>
  <si>
    <t>GRUPPO TERMICO MURALE A GAS PER RISCALDAMENTO E PRODUZIONE ACS CON ACCUMULO, CAMERA STAGNA E TIRAGGIO FORZATO. Gruppo termico a gas per riscaldamento e produzione acqua calda sanitaria costituito da caldaia murale a tiraggio naturale per collegamento a canna fumaria, bollitore di accumulo ispezionabile per produzione acqua calda, potenza modulante per riscaldamento e per acqua calda, accensione elettronica senza fiamma pilota, rendimento utile conforme alle vigenti disposizioni di legge sul contenimento dei consumi energetici, completa di placca di raccordo, rubinetto di intercettazione gas ed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Capacità minima accumulo: C (l). Produzione acqua calda sanitaria in servizio continuo da 15° a 40° C non inferiore a: PA (l/min.).</t>
  </si>
  <si>
    <t>GRUPPO TERMICO MURALE A GAS PER RISCALDAMENTO E PRODUZIONE ISTANTANEA ACS, PER ESTERNO, CAMERA STAGNA E TIRAGGIO FORZATO. Gruppo termico a gas per riscaldamento e produzione acqua calda sanitaria costituito da caldaia murale a tiraggio forzato con circuito stagno di combustione idonea per essere installata direttamente all'esterno, scambiatore istantaneo per produzione acqua calda sanitaria, potenza modulante per riscaldamento e per acqua calda, accensione elettronica senza fiamma pilota, impianto elettrico con grado di protezione non inferiore a IP 44, sistema di protezione antigelo, rendimento utile conforme alle vigenti disposizioni di legge sul contenimento dei consumi energetici, completa di placca di raccordo, rubinetto di intercettazione gas e acqua fredda, presa prelievo fumi, il tutto fornito e messo in opera, escluso i fori con carotatrice, le linee elettriche e gas che dovranno essere conteggiate separatamente. Potenza termica utile per riscaldamento non inferiore a: PU (kW). Produzione di acqua calda sanitaria in servizio continuo da 15° a 40° C non inferiore a: PA (l/min.).</t>
  </si>
  <si>
    <t>GRUPPO TERMICO MURALE A GAS PER SOLO RISCALDAMENTO, TIPO A CONDENSAZIONE, TIRAGGIO FORZATO. Gruppo termico a gas per solo riscaldamento del tipo a condensazione costituito da caldaia murale a tiraggio forzato con circuito stagno di combustione, corpo caldaia in alluminio o ghisa, bruciatore a premiscelazione, elettropompa di circolazione, potenza modulante per riscaldamento, accensione elettronica senza fiamma pilota, regolazione elettronica della potenza e della temperatura, rendimento utile oltre il 95 % con acqua a 70° C, emissioni di NOx e CO inferiori a 60 ppm, predisposta, tramite apposito kit, al collegamento in cascata e/o ad un bollitore di produzione ACS, completa di placca di raccordo, rubinetto di intercettazione gas e acqua fredda, presa prelievo fumi, il tutto fornito e messo in opera, escluso i fori con carotatrice, le linee elettriche e gas che dovranno essere conteggiate separatamente. Potenza termica utile per riscaldamento non inferiore a: PU (kW).</t>
  </si>
  <si>
    <t>13.6.64.0</t>
  </si>
  <si>
    <t>GRUPPO TERMICO MURALE A GAS PER RISCALDAMENTO E PRODUZIONE ISTANTANEA ACS, TIPO A CONDENSAZIONE, TIRAGGIO FORZATO. Gruppo termico a gas per riscaldamento e produzione acqua calda sanitaria costituito da caldaia murale a tiraggio naturale per collegamento a canna fumaria, bollitore di accumulo ispezionabile per produzione acqua calda, potenza modulante per riscaldamento e per acqua calda, accensione elettronica senza fiamma pilota, rendimento utile conforme alle vigenti disposizioni di legge sul contenimento dei consumi energetici, completa di placca di raccordo, rubinetto di intercettazione gas ed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Capacità minima accumulo: C (l). Produzione acqua calda sanitaria in servizio continuo da 15° a 40° C non inferiore a: PA (l/min.).</t>
  </si>
  <si>
    <t>13.6.64.1</t>
  </si>
  <si>
    <t>PU = 23,3 - PA = 14.</t>
  </si>
  <si>
    <t>13.6.64.2</t>
  </si>
  <si>
    <t>PU = 28 - PA = 17.</t>
  </si>
  <si>
    <t>13.6.64.3</t>
  </si>
  <si>
    <t>PU = 31 - PA = 19.</t>
  </si>
  <si>
    <t>13.6.64.4</t>
  </si>
  <si>
    <t>PU = 23,3 - PA = 14. Modello da incasso per esterno con pannello remoto di comando.</t>
  </si>
  <si>
    <t>13.6.64.5</t>
  </si>
  <si>
    <t>PU = 28 - PA = 17. Modello da incasso per esterno con pannello remoto di comando.</t>
  </si>
  <si>
    <t>13.6.64.6</t>
  </si>
  <si>
    <t>PU = 31 - PA = 19. Modello da incasso per esterno con pannello remoto di comando.</t>
  </si>
  <si>
    <t>13.6.64.7</t>
  </si>
  <si>
    <t>PU = 23,3 - PA = 14. Modello da esterno a cielo aperto con pannello remoto di comando.</t>
  </si>
  <si>
    <t>13.6.64.8</t>
  </si>
  <si>
    <t>PU = 28 - PA = 17. Modello da esterno a cielo aperto con pannello remoto di comando.</t>
  </si>
  <si>
    <t>13.6.64.9</t>
  </si>
  <si>
    <t>PU = 31 - PA = 19. Modello da esterno a cielo aperto con pannello remoto di comando.</t>
  </si>
  <si>
    <t>13.6.65.0</t>
  </si>
  <si>
    <t>GRUPPO TERMICO MURALE A GAS PER RISCALDAMENTO E PRODUZIONE ACS CON ACCUMULO, TIPO A CONDENSAZIONE, TIRAGGIO FORZATO. Gruppo termico a gas per riscaldamento e produzione acqua calda sanitaria del tipo a condensazione costituito da caldaia murale a tiraggio forzato con circuito stagno di combustione, corpo caldaia in alluminio o ghisa, bruciatore a premiscelazione, bollitore di accumulo ispezionabile per produzione acqua calda sanitaria, potenza modulante per riscaldamento e per acqua calda, accensione elettronica senza fiamma pilota, regolazione elettronica della potenza e della temperatura, rendimento utile oltre il 95 % con acqua a 70° C, emissioni di NOx e CO inferiori a 60 ppm, completa di placca di raccordo, rubinetto di intercettazione gas e acqua fredda, presa prelievo fumi, il tutto fornito e messo in opera, escluso i fori con carotatrice, le linee elettriche e gas che dovranno essere conteggiate separatamente. Potenza termica utile per riscaldamento non inferiore a: PU (kW). Capacità minima accumulo: C (l). Produzione di acqua calda sanitaria in servizio continuo da 15° a 40° C non inferiore a: PA (l/min.).PU = 23,3 - C = 60 - PA = 14.</t>
  </si>
  <si>
    <t>13.6.65.1</t>
  </si>
  <si>
    <t>PU = 23,3 - C=60 - PA = 14.</t>
  </si>
  <si>
    <t>13.6.65.2</t>
  </si>
  <si>
    <t>PU = 28 - C=60- PA = 17.</t>
  </si>
  <si>
    <t>BOLLITORI IN ACCIAIO INOX DA ABBINARE A CALDAIE MURALI PREDISPOSTE. Gruppo termico a gas per riscaldamento e produzione acqua calda sanitaria costituito da caldaia murale a tiraggio naturale per collegamento a canna fumaria, bollitore di accumulo ispezionabile per produzione acqua calda, potenza modulante per riscaldamento e per acqua calda, accensione elettronica senza fiamma pilota, rendimento utile conforme alle vigenti disposizioni di legge sul contenimento dei consumi energetici, completa di placca di raccordo, rubinetto di intercettazione gas ed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Capacità minima accumulo: C (l). Produzione acqua calda sanitaria in servizio continuo da 15° a 40° C non inferiore a: PA (l/min.).Il prezzo comprende il bollitore con gli accessori di collegamento, il tutto fornito e messo in opera. Capacità del bollitore non inferiore a: C (l). Potenza termica scambiata con primario 80°-60°C e secondario 15°-40°C non inferiore a: PS (kW).</t>
  </si>
  <si>
    <t>ACCESSORI DA INSTALLARE SUI GRUPPI TERMICI MURALI. Accessori per gruppi termici murali necessari alla completa e corretta installazione e valutati come aggiunta al prezzo del gruppo termico.</t>
  </si>
  <si>
    <t>Kit collegamento idraulico in cascata (per ciascun gruppo termico).</t>
  </si>
  <si>
    <t>Kit collettore fumi di scarico (per ciascun gruppo termico).</t>
  </si>
  <si>
    <t>13.6.67.15</t>
  </si>
  <si>
    <t>Kit separatore idraulico con una pompa per un circuito non miscelato</t>
  </si>
  <si>
    <t>13.6.67.16</t>
  </si>
  <si>
    <t>Kit separatore idraulico con due pompe per un circuito non miscelato ed uno miscelato</t>
  </si>
  <si>
    <t>13.6.67.17</t>
  </si>
  <si>
    <t>Kit separatore idraulico con tre pompe per un circuito non miscelato e due miscelati</t>
  </si>
  <si>
    <t>13.6.67.18</t>
  </si>
  <si>
    <t>Regolazione climatica per kit con circuiti miscelati</t>
  </si>
  <si>
    <t>ACCESSORI PER GRUPPI TERMICI MODULARI A GAS CON BRUCIATORE ATMOSFERICO E TIRAGGIO NATURALE. Accessori per gruppi termici modulari necessari alla completa e corretta installazione e valutati come aggiunta al prezzo del gruppo termico.</t>
  </si>
  <si>
    <t>GRUPPO TERMICO IN GHISA A GAS, SOLO RISCALDAMENTO, BRUCIATORE A FLUSSO FORZATO E CAMERA STAGNA, COMPLETO DI ACCESSORI. Gruppo termico in ghisa a gas per solo riscaldamento, bruciatore a flusso forzato e camera stagna, accensione elettronica senza fiamma pilota, rendimento utile conforme alle vigenti norme di legge per il contenimento dei consumi energetici, completo di pompa di circolazione, vaso di espansione, valvola di sicurezza, manometro, termometro, termostati di regolazione e sicurezza, mantello di copertura, il tutto fornito e messo in opera, escluso i fori con carotatrice, le linee elettriche e gas che dovranno essere conteggiate separatamente. Potenza termica utile non inferiore a: PU (kW).</t>
  </si>
  <si>
    <t>GRUPPO TERMICO IN GHISA A GAS, RISCALDAMENTO E PRODUZIONE ACS, BRUCIATORE A FLUSSO FORZATO E CAMERA STAGNA, COMPLETO DI ACCESSORI. Gruppo termico a gas per riscaldamento e produzione acqua calda sanitaria costituito da caldaia murale a tiraggio naturale per collegamento a canna fumaria, bollitore di accumulo ispezionabile per produzione acqua calda, potenza modulante per riscaldamento e per acqua calda, accensione elettronica senza fiamma pilota, rendimento utile conforme alle vigenti disposizioni di legge sul contenimento dei consumi energetici, completa di placca di raccordo, rubinetto di intercettazione gas ed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Capacità minima accumulo: C (l). Produzione acqua calda sanitaria in servizio continuo da 15° a 40° C non inferiore a: PA (l/min.).</t>
  </si>
  <si>
    <t>ACCESSORI PER GRUPPI TERMICI IN GHISA A GAS, BRUCIATORE ATMOSFERICO O A FLUSSO FORZATO. Accessori per gruppi termici in ghisa con bruciatore atmosferico o a flusso forzato a gas, necessari alla completa e corretta installazione e valutati come aggiunta al prezzo del gruppo termico.</t>
  </si>
  <si>
    <t>GRUPPO TERMICO IN ACCIAIO A GAS O GASOLIO, SOLO RISCALDAMENTO, BRUCIATORE AD ARIA SOFFIATA CON COMBUSTIONE A CAMERA APERTA, COMPLETO DI ACCESSORI. Gruppo termico in acciaio per solo riscaldamento, bruciatore ad aria soffiata a gas o gasolio e combustione a camera aperta, rendimento utile conforme alle vigenti disposizioni di legge per il contenimento dei consumi energetici, completo di elettropompa circuito riscaldamento, vaso di espansione, accessori di controllo, regolazione e sicurezza, il tutto fornito e messo in opera. Potenza termica utile non inferiore a: PU (kW).</t>
  </si>
  <si>
    <t>GRUPPO TERMICO IN ACCIAIO A GAS O GASOLIO, SOLO RISCALDAMENTO, BRUCIATORE AD ARIA SOFFIATA CON COMBUSTIONE A CAMERA STAGNA, COMPLETO DI ACCESSORI. Gruppo termico in acciaio per solo riscaldamento, bruciatore ad aria soffiata a gas o gasolio e combustione a camera stagna, rendimento utile conforme alle vigenti disposizioni di legge per il contenimento dei consumi energetici, completo di elettropompa circuito riscaldamento, vaso di espansione, accessori di controllo, regolazione e sicurezza, il tutto fornito e messo in opera. Potenza termica utile non inferiore a: PU (kW).</t>
  </si>
  <si>
    <t>GRUPPO TERMICO IN ACCIAIO A GAS O GASOLIO, PER RISCALDAMENTO E PRODUZIONE ACS, BRUCIATORE AD ARIA SOFFIATA CON COMBUSTIONE A CAMERA APERTA, COMPLETO DI ACCESSORI. Gruppo termico a gas per riscaldamento e produzione acqua calda sanitaria costituito da caldaia murale a tiraggio naturale per collegamento a canna fumaria, bollitore di accumulo ispezionabile per produzione acqua calda, potenza modulante per riscaldamento e per acqua calda, accensione elettronica senza fiamma pilota, rendimento utile conforme alle vigenti disposizioni di legge sul contenimento dei consumi energetici, completa di placca di raccordo, rubinetto di intercettazione gas ed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Capacità minima accumulo: C (l). Produzione acqua calda sanitaria in servizio continuo da 15° a 40° C non inferiore a: PA (l/min.).</t>
  </si>
  <si>
    <t>GRUPPO TERMICO IN ACCIAIO A GAS O GASOLIO, PER RISCALDAMENTO E PRODUZIONE ACS, BRUCIATORE AD ARIA SOFFIATA CON COMBUSTIONE A CAMERA STAGNA, COMPLETO DI ACCESSORI. Gruppo termico a gas per riscaldamento e produzione acqua calda sanitaria costituito da caldaia murale a tiraggio naturale per collegamento a canna fumaria, bollitore di accumulo ispezionabile per produzione acqua calda, potenza modulante per riscaldamento e per acqua calda, accensione elettronica senza fiamma pilota, rendimento utile conforme alle vigenti disposizioni di legge sul contenimento dei consumi energetici, completa di placca di raccordo, rubinetto di intercettazione gas ed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Capacità minima accumulo: C (l). Produzione acqua calda sanitaria in servizio continuo da 15° a 40° C non inferiore a: PA (l/min.).</t>
  </si>
  <si>
    <t>GRUPPO TERMICO IN GHISA A GAS, SOLO RISCALDAMENTO, BRUCIATORE BISTADIO ATMOSFERICO, PER POTENZE FINO A 350 KW. Gruppo termico in ghisa a gas per potenze fino a kW 350 con bruciatore bistadio atmosferico, idoneo per funzionamento a bassa temperatura, rendimento utile conforme alle vigenti norme di legge per il contenimento dei consumi energetici, completo di apparecchiatura elettronica per l'accensione automatica ed il controllo di fiamma, valvola gas di regolazione e sicurezza, stabilizzatore di pressione, termostati di regolazione e sicurezza, termometro, rivestimento isolante, mantello di copertura in lamiera verniciata, rubinetto di scarico, il tutto fornito e messo in opera. Il gruppo termico è valutato con una quota fissa più una quota variabile in funzione della potenza utile ceduta all'acqua.</t>
  </si>
  <si>
    <t>GRUPPO TERMICO IN GHISA A GAS, SOLO RISCALDAMENTO, BASSA EMISSIONE DI NOX, BRUCIATORE BISTADIO A PREMISCELAZIONE, PER POTENZE FINO A 350 KW. Gruppo termico in ghisa a gas a bassa emissione di NOx per potenze fino a kW 350 con bruciatore bistadio a premiscelazione, idoneo per funzionamento a bassa temperatura, rendimento utile conforme alle vigenti norme di legge per il contenimento dei consumi energetici, completo di apparecchiatura elettronica per l'accensione automatica ed il controllo di fiamma, valvola gas di regolazione e sicurezza, stabilizzatore di pressione, termostati di regolazione e sicurezza, termometro, rivestimento isolante, mantello di copertura in lamiera verniciata, rubinetto di scarico, il tutto fornito e messo in opera. Il gruppo termico è valutato con una quota fissa più una quota variabile in funzione della potenza utile ceduta all'acqua.</t>
  </si>
  <si>
    <t>ACCESSORI PER GRUPPI TERMICI IN GHISA A GAS PER FUNZIONAMENTO A BASSA TEMPERATURA, BRUCIATORE BISTADIO ATMOSFERICO O A PREMISCELAZIONE. Accessori per gruppi termici in ghisa con bruciatore bistadio atmosferico o a premiscelazione, necessari alla completa e corretta installazione e valutati come aggiunta al prezzo del gruppo termico.</t>
  </si>
  <si>
    <t>MODULO AUTONOMO DI RISCALDAMENTO E PRODUZIONE ACQUA CALDA SATELLITARE. Modulo autonomo di riscaldamento e produzione acqua calda satellitare alimentato da unica centrale termica, in versione pensile, corredato di tronchetto per inserimento contatore di calore, bollitore ispezionabile coibentato in acciaio inox a scambio rapido, collettore a spillamento per la derivazione del circuito di riscaldamento individuale, circolatore per impianto di riscaldamento, miscelatore termostatico per la regolazione della temperatura dell'acqua calda sanitaria, termometro, interruttore estate-inverno, mantello di contenimento in lamiera d'acciaio verniciata. Il prezzo comprende la fornitura e posa in opera del modulo satellitare compreso le opere murarie di fissaggio escluso i fori con carotatrice, le linee idrauliche ed elettriche che dovranno essere conteggiate separatamente. Potenza massima disponibile per riscaldamento: 30 kW.</t>
  </si>
  <si>
    <t>ACCESSORI PER MODULO AUTONOMO DI RISCALDAMENTO E PRODUZIONE ACQUA CALDA SATELLITARE Accessori per modulo autonomo di riscaldamento e produzione acqua calda satellitare conteggiati come aggiunta al prezzo del modulo, comprensivi di fornitura ed installazione escluso le linee elettriche di collegamento.</t>
  </si>
  <si>
    <t>SISTEMA DI RISCALDAMENTO COSTITUITO DA GRUPPO TERMICO ESTERNO ABBINATO A TERMOVENTILANTE INTERNA. Sistema di riscaldamento costituito da gruppo termico esterno abbinato a termoventilante interna idoneo per locali di medie e grandi dimensioni. Il sistema ha le seguenti caratteristiche: GRUPPOTERMICO ESTERNO costituito da caldaia murale per esterno con bruciatore a gas atmosferico, ventilatore d'espulsione, scambiatore ad alto rendimento, accensione elettronica, sensore antigelo, TERMOVENTILANTE INTERNA costituita da 2 ventilatori plurivelocità per la mandata dell'aria, filtro aria rigenerabile, batteria ad acqua, alette direzionali per ottimizzare il lancio dell'aria, circolatore del fluido fra caldaia e termoventilante, vaso d'espansione, gruppo di riempimento con valvola di sicurezza, SISTEMA DI CONTROLLO con comando a filo predisposto per essere comandato da un programmatore con ciclo di regolazione giornaliero o settimanale, TUBAZIONI DI COLLEGAMENTO in rame isolato di diametro adeguato fino ad una distanza massima di m 6 fra gruppo termico e termoventilante, fluido antigelo per il riempimento del circuito idraulico, il tutto compreso i collegamenti idraulici ed elettrici, le opere murarie di fissaggio del gruppo termico e dell'unità termoventilante. Restano esclusi la tubazione di adduzione gas e la linea di adduzione elettrica. Potenza termica min/max al focolare: 13,9/34,7 kW. Potenza termica min/max utile: 11,8/31,3 kW. portata aria min/max: 1.770/4.400 mc/h.</t>
  </si>
  <si>
    <t>13.7</t>
  </si>
  <si>
    <t>GENERATORI DI CALORE AD ACQUA CALDA</t>
  </si>
  <si>
    <t xml:space="preserve">GENERATORE DI CALORE AD ELEMENTI DI GHISA PER POTENZE UTILI NOMINALI FINO A 250 KW, IDONEO PER BRUCIATORE AD ARIA SOFFIATA. Generatore di calore ad elementi di ghisa per acqua calda fino a 100° C e potenza utile nominale fino a 250 kW,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</si>
  <si>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AD ELEMENTI DI GHISA, TIPO A TEMPERATURA SCORREVOLE, PER POTENZE UTILI NOMINALI FINO A 100 KW, IDONEO PER BRUCIATORE AD ARIA SOFFIATA. Generatore di calore ad elementi di ghisa per acqua calda fino a 100° C e potenza utile nominale fino a 100 kW, funzionamento a temperatura scorrevole,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</si>
  <si>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AD ELEMENTI DI GHISA, TIPO A TEMPERATURA SCORREVOLE, PER POTENZE UTILI NOMINALI DA 101 FINO A 350 KW, IDONEO PER BRUCIATORE AD ARIA SOFFIATA. Generatore di calore ad elementi di ghisa per acqua calda fino a 100° C e potenza utile nominale da 101 fino a 350 kW, funzionamento a temperatura scorrevole,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</si>
  <si>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AD ELEMENTI DI GHISA, TIPO A TEMPERATURA SCORREVOLE, PER POTENZE UTILI NOMINALI DA 351 FINO A 800 KW, IDONEO PER BRUCIATORE AD ARIA SOFFIATA. Generatore di calore ad elementi di ghisa per acqua calda fino a 100° C e potenza utile nominale da 351 fino a 800 kW, funzionamento a temperatura scorrevole,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</si>
  <si>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AD ELEMENTI DI GHISA, TIPO A TEMPERATURA SCORREVOLE, PER POTENZE UTILI NOMINALI DA 801 FINO A 1500 KW, IDONEO PER BRUCIATORE AD ARIA SOFFIATA. Generatore di calore ad elementi di ghisa per acqua calda fino a 100° C e potenza utile nominale da 801 fino a 1500 kW, funzionamento a temperatura scorrevole,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</si>
  <si>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PER POTENZE UTILI NOMINALI FINO A 100 KW, IDONEO PER BRUCIATORE AD ARIA SOFFIATA. Generatore di calore in acciaio per acqua calda fino a 100° C e potenza utile nominale fino a 100 kW,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</si>
  <si>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PER POTENZE UTILI NOMINALI DA 101 FINO A 1500 KW, IDONEO PER BRUCIATORE AD ARIA SOFFIATA. Generatore di calore in acciaio per acqua calda fino a 100° C e potenza utile nominale da 101 fino a 1500 kW,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</si>
  <si>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SERIE STRETTA, PER POTENZE UTILI NOMINALI DA 100 FINO A 800 KW, IDONEO PER BRUCIATORE AD ARIA SOFFIATA. Generatore di calore in acciaio per acqua calda fino a 100° C e potenza utile nominale da 100 fino a 800 kW, costruzione di dimensioni contenute in larghezza per consentire il passaggio attraverso accessi di dimensioni ridotte,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</si>
  <si>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COSTRUZIONE CON DOPPIO FOCOLARE SOVRAPPOSTO, PER POTENZE UTILI NOMINALI DA 40 FINO A 300 KW, IDONEO PER BRUCIATORE AD ARIA SOFFIATA. Generatore di calore in acciaio per acqua calda fino a 100° C e potenza utile nominale da 40 fino a 300 kW, costruzione con doppio focolare sovrapposto per consentire il frazionamento della potenza e contenere le dimensioni,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</si>
  <si>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TIPO A BASSA TEMPERATURA SCORREVOLE, PER POTENZE UTILI NOMINALI FINO A 100 KW, IDONEO PER BRUCIATORE AD ARIA SOFFIATA. Generatore di calore in acciaio per acqua calda fino a 100° C e potenza utile nominale fino a 100 kW, funzionamento a bassa temperatura scorrevole,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</si>
  <si>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TIPO A BASSA TEMPERATURA SCORREVOLE, PER POTENZE UTILI NOMINALI DA 100 FINO A 1500 KW, IDONEO PER BRUCIATORE AD ARIA SOFFIATA. Generatore di calore in acciaio per acqua calda fino a 100° C e potenza utile nominale da 100 fino a 1500 kW, funzionamento a bassa temperatura scorrevole,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</si>
  <si>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TIPO SERIE STRETTA A BASSA TEMPERATURA SCORREVOLE, PER POTENZE UTILI NOMINALI FINO DA 100 FINO A 800 KW, IDONEO PER BRUCIATORE AD ARIA SOFFIATA. Generatore di calore in acciaio per acqua calda fino a 100° C e potenza utile nominale da 100 fino a 800 kW, funzionamento a bassa temperatura scorrevole, costruzione di dimensioni contenute in larghezza per consentire il passaggio attraverso accessi di dimensioni ridotte,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</si>
  <si>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TIPO A BASSA TEMPERATURA SCORREVOLE E COSTRUZIONE CON DOPPIO FOCOLARE SOVRAPPOSTO, PER POTENZE UTILI NOMINALI DA 40 FINO A 200 KW, IDONEO PER BRUCIATORE AD ARIA SOFFIATA. Generatore di calore in acciaio per acqua calda fino a 100° C e potenza utile nominale da 40 fino a 200 kW, funzionamento a bassa temperatura scorrevole, costruzione con doppio focolare sovrapposto per consentire il frazionamento della potenza e contenere le dimensioni,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</si>
  <si>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TIPO A CONDENSAZIONE CON CAMERA DI COMBUSTIONE IN ACCIAIO INOX, PER POTENZE UTILI NOMINALI DA 150 FINO A 1300 KW, IDONEO PER BRUCIATORE AD ARIA SOFFIATA. Generatore di calore in acciaio per acqua calda fino a 100° C e potenza utile nominale da 150 fino a 1300 kW, tipo a condensazione con camera di combustione in acciaio inox, rendimento utile superiore al 105 % per funzionamento con bassa temperatura, idoneo per bruciatore ad aria soffiata a gas,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con acqua 80°/60°. </t>
  </si>
  <si>
    <t xml:space="preserve">ACCESSORI PER GENERATORI DI CALORE IDONEI PER BRUCIATORI AD ARIA SOFFIATA. Accessori da installare su generatori di calore idonei per bruciatori ad aria soffiata valutati come aggiunta al prezzo del generatore. </t>
  </si>
  <si>
    <t xml:space="preserve">CENTRALE TERMICA DA INTERNO DI TIPO MODULARE PER POTENZE UTILI DA 110 A 660 KW. Centrale termica da interno di tipo modulare per potenze utili da 110 a 660 kW valutate con acqua 60°/80° C, ideata per circuiti di riscaldamento funzionanti ad acqua calda e predisposta per alimentare un produttore di acqua calda sanitaria, costituita da uno o più moduli termici preassemblati, struttura di metallo per sostegno delle apparecchiature, tubazioni di raccordo acqua e gas, collettore di bilanciamento, isolamenti termici a norma di legge, elettropompe di circolazione del circuito primario, dispositivi ISPESL per impianto a vaso chiuso, vaso d’espansione chiuso per il circuito dei gruppi termici, omologazione ISPESL per l’intera centrale, quadro elettrico di alimentazione e controllo delle apparecchiature installate, regolatore elettronico di sequenza dei gruppi termici, il tutto fornito e messo in opera, con esclusione della canna fumaria con relativo collettore fumi, dei circuiti secondari con relative elettropompe, delle tubazioni di alimentazione, acqua e gas. I moduli termici, funzionanti con gas combustibile, saranno del tipo a premiscelazione con potenza modulante del bruciatore almeno dal 20 al 100 % ed avranno uno scambiatore ad elevata resistenza per consentire il funzionamento a basse temperature di ritorno. La centrale termica è valutata con una quota fissa più una quota variabile in funzione della potenza utile nominale espressa in KW. </t>
  </si>
  <si>
    <t>CENTRALE TERMICA DA ESTERNO DI TIPO MODULARE PER POTENZE UTILI DA 34 A 110 KW. Centrale termica da esterno di tipo modulare per potenze utili da 34 a 110 kW valutate con acqua 60°/80°C, ideata per circuiti di riscaldamento funzionanti ad acqua calda e predisposta per alimentare un produttore di acqua calda sanitaria, costituita da uno o più moduli termici preassemblati, struttura di metallo per sostegno delle apparecchiature, armadi metallici di contenimento e protezione dagli agenti atmosferici, tubazioni di raccordo acqua e gas, collettore di bilanciamento, isolamenti termici a norma di legge, elettropompe di circolazione del circuito primario, dispositivi ISPESL per impianto a vaso chiuso, vaso d'espansione chiuso per il circuito dei gruppi termici, omologazione ISPESL per l'intera centrale, quadro elettrico di alimentazione e controllo delle apparecchiature installate, regolatore elettronico di sequenza dei gruppi termici, il tutto fornito e messo in opera, con esclusione della canna fumaria con relativo collettore fumi, dei circuiti secondari con relative elettropompe, delle tubazioni di alimentazione acqua e gas. I moduli termici, funzionanti con gas combustibile, saranno del tipo a premiscelazione con potenza modulante del bruciatore almeno dal 20 al 100% ed avranno uno scambiatore ad elevata resistenza per consentire il funzionamento a basse temperature di ritorno. La centrale termica è valutata con una quota fissa più una quota variabile in funzione della potenza utile nominale espressa in kW.</t>
  </si>
  <si>
    <t>CENTRALE TERMICA DA ESTERNO DI TIPO MODULARE PER POTENZE UTILI DA 110 A 660 KW. Centrale termica da esterno di tipo modulare per potenze utili da 110 a 660 kW valutate con acqua 60°/80°C, ideata per circuiti di riscaldamento funzionanti ad acqua calda e predisposta per alimentare un produttore di acqua calda sanitaria, costituita da uno o più moduli termici preassemblati, struttura di metallo per sostegno delle apparecchiature, armadi metallici di contenimento e protezione dagli agenti atmosferici, tubazioni di raccordo acqua e gas, collettore di bilanciamento, isolamenti termici a norma di legge, elettropompe di circolazione del circuito primario, dispositivi ISPESL per impianto a vaso chiuso, vaso d'espansione chiuso per il circuito dei gruppi termici, omologazione ISPESL per l'intera centrale, quadro elettrico di alimentazione e controllo delle apparecchiature installate, regolatore elettronico di sequenza dei gruppi termici, il tutto fornito e messo in opera, con esclusione della canna fumaria con relativo collettore fumi, dei circuiti secondari con relative elettropompe, delle tubazioni di alimentazione acqua e gas. I moduli termici, funzionanti con gas combustibile, saranno del tipo a premiscelazione con potenza modulante del bruciatore almeno dal 20 al 100% ed avranno uno scambiatore ad elevata resistenza per consentire il funzionamento a basse temperature di ritorno. La centrale termica è valutata con una quota fissa più una quota variabile in funzione della potenza utile nominale espressa in kW.</t>
  </si>
  <si>
    <t>13.8</t>
  </si>
  <si>
    <t>BRUCIATORI</t>
  </si>
  <si>
    <t xml:space="preserve">BRUCIATORE MONOSTADIO DI GASOLIO PER PORTATE FINO A KG/H 30. Bruciatore di gasolio monostadio per portate fino a Kg/h 30, motore 2800 1/min monofase, comprensivo degli oneri di installazione e collaudo. Portata min./max: P (Kg/h). </t>
  </si>
  <si>
    <t xml:space="preserve">BRUCIATORE PLURISTADIO DI GASOLIO PER PORTATE FINO A KG/H 450. Bruciatore di gasolio pluristadio per portate fino a Kg/h 450, motore 2800 1/min monofase fino a 30 kg/h e trifase per portate maggiori, comprensivo degli oneri di installazione e collaudo. Portata min/max: P (Kg/h). </t>
  </si>
  <si>
    <t xml:space="preserve">BRUCIATORE MODULANTE DI GASOLIO PER PORTATE FINO A KG/H 450. Bruciatore di gasolio a funzionamento progressivo o modulante per portate fino a Kg/h 450, motore 2800 1/min monofase fino a 30 kg/h e trifase per portate maggiori, completo di ugello modulante e comprensivo degli oneri di installazione e collaudo. Portata min./max: P (Kg/h). </t>
  </si>
  <si>
    <t xml:space="preserve">ACCESSORI DI BRUCIATORI A GASOLIO. Accessori per bruciatori di gasolio, valutati come aggiunta al prezzo dei bruciatori, comprensivi degli oneri di installazione e collaudo. </t>
  </si>
  <si>
    <t xml:space="preserve">BRUCIATORE MONOSTADIO DI OLIO COMBUSTIBILE DESOLFORATO PER PORTATE FINO A KG/H 20. Bruciatore di olio combustibile desolforato monostadio per portate fino a Kg/h 20, motore 2800 1/min monofase, corredato di riscaldatore elettrico, comprensivo degli oneri di installazione e collaudo. Portata min./ max: P (Kg/h). </t>
  </si>
  <si>
    <t xml:space="preserve">BRUCIATORE PLURISTADIO DI OLIO COMBUSTIBILE DESOLFORATO PER PORTATE FINO A KG/H 300. Bruciatore di olio combustibile desolforato pluristadio per portate fino a Kg/h 300, motore trifase, corredato di riscaldatore elettrico, comprensivo degli oneri di installazione e collaudo. Portata min./max: P (Kg/h). </t>
  </si>
  <si>
    <t xml:space="preserve">BRUCIATORE MODULANTE DI OLIO COMBUSTIBILE DESOLFORATO PER PORTATE FINO A KG/H 450. Bruciatore di olio combustibile desolforato a funzionamento progressivo o modulante per portate fino a Kg/h 450, motore trifase, corredato di riscaldatore elettrico e ugello modulante, comprensivo degli oneri di installazione e collaudo. Portata min./max: P (Kg/h). </t>
  </si>
  <si>
    <t xml:space="preserve">BRUCIATORE DI OLIO COMBUSTIBILE DESOLFORATO ED EMULSIONATO PER PORTATE FINO A KG/H 300. Bruciatore di olio combustibile desolforato a funzionamento emulsionato per portate fino a Kg/h 300, motore 2800 1/min trifase, idoneo per la combustione di olio combustibile desolforato e acqua emulsionata, completo dell'unità di alimentazione idrica, comprensivo degli oneri di installazione e collaudo. Portata min./max: P (Kg/h). </t>
  </si>
  <si>
    <t xml:space="preserve">ACCESSORI DI BRUCIATORI A OLIO COMBUSTIBILE DESOLFORATO. Accessori per bruciatori di olio combustibile desolforato, valutati come aggiunta al prezzo dei bruciatori, comprensivi degli oneri di installazione e collaudo. </t>
  </si>
  <si>
    <t>Kit nafta densa.</t>
  </si>
  <si>
    <t xml:space="preserve">BRUCIATORE MONOSTADIO DI GAS PER POTENZE FINO A 465 KW. Bruciatore di gas ad aria soffiata monostadio per potenze fino a kW 465, motore 2800 1/min monofase, corredato di armatura gas a norma DIN EN 161 con filtro, stabilizzatore, pressostato di minima, valvola sicurezza, valvola regolazione ad uno stadio, comprensivo degli oneri di installazione e collaudo. Potenza termica min./max: P (kW). </t>
  </si>
  <si>
    <t xml:space="preserve">BRUCIATORE PLURISTADIO DI GAS PER POTENZE FINO A 1000 KW. Bruciatore di gas ad aria soffiata pluristadio per potenze fino a kW 2290, motore 2800 1/min monofase fino a 440 kW e trifase per potenze maggiori, corredato di armatura gas a norma DIN EN 161 con filtro, stabilizzatore, pressostato di minima, valvola sicurezza, valvola regolazione a due stadi, comprensivo degli oneri di installazione e collaudo. Potenza termica min./max: P (kW). </t>
  </si>
  <si>
    <t xml:space="preserve">BRUCIATORE MODULANTE DI GAS PER POTENZE FINO A 4885 KW. Bruciatore di gas ad aria soffiata a funzionamento progressivo o modulante per potenze fino a kW 4885, motore 2800 1/min monofase fino a 325 kW e trifase per potenze maggiori, corredato di armatura gas a norma DIN EN 161 con filtro, stabilizzatore, pressostato di minima, valvola sicurezza, valvola regolazione modulante, comprensivo degli oneri di installazione e collaudo. Potenza termica min./max: P (kW). </t>
  </si>
  <si>
    <t xml:space="preserve">ACCESSORI DI BRUCIATORI A GAS. Accessori per bruciatori di gas, valutati come aggiunta al prezzo dei bruciatori, comprensivi degli oneri di installazione e collaudo. </t>
  </si>
  <si>
    <t xml:space="preserve">BRUCIATORE PLURISTADIO PER DOPPIO COMBUSTIBILE GASOLIO-GAS PER POTENZE FINO A 1395 KW. Bruciatore misto a doppio combustibile bistadio per potenze fino a kW 1395, motore 2800 1/min, idoneo per essere alimentato alternativamente a gas o gasolio, corredato di motore autonomo per la pompa gasolio e armatura gas a norma DIN EN 161 con filtro, stabilizzatore, pressostato di minima, valvola sicurezza, valvola regolazione a due stadi, comprensivo degli oneri di installazione e collaudo. Potenza termica min./max: P (kW). </t>
  </si>
  <si>
    <t xml:space="preserve">BRUCIATORE MODULANTE PER DOPPIO COMBUSTIBILE GASOLIO-GAS PER POTENZE FINO A 1395 KW. Bruciatore misto a doppio combustibile a funzionamento progressivo o modulante per potenze fino a kW 4650, motore 2800 1/min trifase, idoneo per essere alimentato alternativamente a gas o gasolio, corredato di motore autonomo per la pompa gasolio e armatura gas a norma DIN EN 161 con filtro, stabilizzatore, pressostato di minima, valvola sicurezza, valvola regolazione modulante, comprensivo degli oneri di installazione e collaudo. Potenza termica min./ max: P (kW). </t>
  </si>
  <si>
    <t xml:space="preserve">BRUCIATORE MODULANTE PER DOPPIO COMBUSTIBILE OLIO COMBUSTIBILE-GAS PER POTENZE FINO A 5000 KW. Bruciatore misto a doppio combustibile a funzionamento progressivo o modulante per potenze fino a kW 5000, motore 2800 1/min trifase, idoneo per essere alimentato alternativamente a gas od olio combustibile, corredato di motore autonomo per la pompa olio combustibile e armatura gas a norma DIN EN 161 con filtro, stabilizzatore, pressostato di minima, valvola sicurezza, valvola regolazione modulante, comprensivo degli oneri di installazione e collaudo. Potenza termica min./ max: P (kW). </t>
  </si>
  <si>
    <t xml:space="preserve">CUFFIA FONICA PER BRUCIATORI. Cuffia fonica da installare sopra il bruciatore per ridurre la rumorosità, costituita da telaio metallico montato su ruote girevoli, mobile di contenimento, isolante fonoassorbente all'interno. </t>
  </si>
  <si>
    <t>13.9</t>
  </si>
  <si>
    <t>APPROVVIGIONAMENTO COMBUSTIBILE</t>
  </si>
  <si>
    <t>SERBATOIO IN ACCIAIO RICOPERTO CON CATRAMATURA, PER GASOLIO E FLUIDI NON ALIMENTARI. Serbatoio in acciaio per gasolio, olio combustibile, acqua e liquidi in genere, di forma cilindrica ricoperto esternamente a caldo con catramatura spessa 3 mm, completo di passo d'uomo, coperchio flangiato, pozzetto in acciaio direttamente saldato al serbatoio, con chiusino carrabile, attacchi vari, tappo ermetico di carico, tubo di sfiato con cuffia di protezione, tabella e asta metrica, certificato di collaudo alla pressione interna di 1,0 bar.Sono escluse le opere di scavo e rinterro.Capacità: C (l). Spessore della lamiera d'acciaio: S (mm). Diametro interno indicativo: D (mm).</t>
  </si>
  <si>
    <t>SERBATOIO IN ACCIAIO A DOPPIA PARETE, RICOPERTO CON CATRAMATURA, PER GASOLIO E FLUIDI NON ALIMENTARI. Serbatoio in acciaio a doppia parete con intercapedine di controllo, idoneo per benzina, gasolio, olio combustibile e liquidi infiammabili, di forma cilindrica ricoperto esternamente a caldo con catramatura spessa 3 mm, completo di passo d'uomo, coperchio flangiato, pozzetto in acciaio direttamente saldato al serbatoio con chiusino carrabile, attacchi vari, tappo ermetico di carico, tubo di sfiato con cuffia di protezione, tabella e asta metrica, certificato di collaudo alla pressione interna di 1,0 bar, dispositivo di controllo e segnalazione perdite costituito da serbatoio ausiliario, liquido di controllo, indicatore di livello, sonda, tubo di plastica per il collegamento all'intercapedine, centralina elettronica di segnalazione con alimentazione a 220 V e relè di uscita. Sono escluse le opere di scavo, reinterro, l'alimentazione elettrica delle centralina ed il collegamento all'allarme remoto. Capacità: C (l). Spessore della lamiera d'acciaio per le due pareti: S (mm). Diametro interno indicativo: D (mm).</t>
  </si>
  <si>
    <t>RIVESTIMENTO ESTERNO IN VETRORESINA PER SERBATOI IN ACCIAIO DA INTERRARE. Rivestimento esterno in vetroresina per serbatoi metallici, particolarmente idoneo per protezione dalle corrosioni quando i serbatoi sono interrati. Il rivestimento in vetroresina è sostitutivo di quello con catramatura ed è applicato in sede di costruzione del serbatoio. Il rivestimento in vetroresina è valutato come aggiunta al prezzo del serbatoio ricoperto esternamente con catramatura ed è conteggiato con una quota fissa per ciascun serbatoio più una quota variabile in funzione della superficie esterna trattata.</t>
  </si>
  <si>
    <t>RIVESTIMENTO INTERNO IN RESINE EPOSSIDICHE PER RISANAMENTO DI SERBATOI DESTINATI A LIQUIDI INFIAMMABILI. Rivestimento interno di serbatoi, idoneo per benzina, gasolio, olio combustibile, acqua e liquidi non alimentari, realizzato con resine epossidiche applicate all'interno di serbatoi esistenti. E' compreso la pulitura interna di eventuali residui, la riparazione di eventuali perdite, l'applicazione del rivestimento, il rilascio del certificato di idoneità e di garanzia alla tenuta per almeno 5 anni. Rimane escluso lo svuotamento del prodotto eventualmente esistente nel serbatoio ed il relativo smaltimento. Il rivestimento è conteggiato con una quota fissa per ciascun serbatoio più una quota variabile in funzione della superficie interna trattata.</t>
  </si>
  <si>
    <t>RIVESTIMENTO INTERNO IN RESINE EPOSSIDICHE PER RISANAMENTO DI SERBATOI DESTINATI A LIQUIDI ALIMENTARI. Rivestimento interno di serbatoi, idoneo per acqua potabile e liquidi alimentari in genere, realizzato con resine epossidiche applicate all'interno di serbatoi esistenti. E' compreso la pulitura interna di eventuali residui, la riparazione di eventuali perdite, l'applicazione del rivestimento, il rilascio del certificato di idoneità alimentare e di garanzia alla tenuta per almeno 5 anni. Rimane escluso lo svuotamento del prodotto eventualmente esistente nel serbatoio ed il relativo smaltimento. Il rivestimento è conteggiato con una quota fissa per ciascun serbatoio più una quota variabile in funzione della superficie interna trattata.</t>
  </si>
  <si>
    <t>VALVOLA LIMITATRICE DI CARICO DN 50 (2"), PER SERBATOIO DI STOCCAGGIO COMBUSTIBILI. Accessorio per serbatoio di stoccaggio combustibili liquidi costituito da valvola limitatrice di carico a galleggiante per intercettare il combustibile quando si raggiunge il 90% di capacità del serbatoio.</t>
  </si>
  <si>
    <t>SISTEMA DI SEGNALAZIONE PERDITE PER CISTERNA A DOPPIA PARETE. Sistema di segnalazione di perdite per cisterna a doppia camera destinate al deposito di liquidi infiammabili, costituito da serbatoio ausiliario del liquido di controllo con indicatore di livello e sonda, tubo in plastica di collegamento all'intercapedine della cisterna, centralina elettronica di segnalazione con alimentazione a 220 V e relè di allarme in uscita, il tutto fornito, messo in opera e funzionante con esclusione delle linee elettriche di alimentazione e collegamento all'allarme remoto.</t>
  </si>
  <si>
    <t>IMPIANTO DI ADDUZIONE GASOLIO COMPLETO DAL SERBATOIO DI STOCCAGGIO AL SINGOLO BRUCIATORE. Impianto di adduzione gasolio completo dal serbatoio di stoccaggio al singolo bruciatore, costituito da gruppo di pescaggio completo di aspirazione e ritorno gasolio, valvola di fondo, valvola di intercettazione rapida, attacco per indicatore pneumatico di livello, leva per comando a distanza della valvola di intercettazione rapida completa di cavetto in acciaio e guaina, filtro di linea a 2 vie per gasolio completo di rubinetto sull'andata e valvola di ritegno sul ritorno, tazza smontabile per prelievo campioni, 2 raccordi flessibili al bruciatore, tubazioni in rame rivestito di PVC di diametro adeguato per andata e ritorno gasolio. Sono escluse le opere murarie.</t>
  </si>
  <si>
    <t>ACCESSORI PER IMPIANTI DI ADDUZIONE GASOLIO DAL SERBATOIO DI STOCCAGGIO AL SINGOLO BRUCIATORE. Accessori per impianti di adduzione gasolio dal serbatoio di stoccaggio al singolo bruciatore. Sono escluse le opere murarie.</t>
  </si>
  <si>
    <t>FLUIDIFICATORE PER LINEA ADDUZIONE GASOLIO FUNZIONANTE A RESISTENZA ELETTRICA V 24. Fluidificatore per gasolio costituito da resistenza elettrica a V 24 corazzata, termostato, "alimentatore 220 V/24 V con interruttore fusibile e spia, attacchi 3/8"", comprensivo degli" oneri per i collegamenti elettrici escluso le linee elettriche.</t>
  </si>
  <si>
    <t>ELETTROPOMPA AUSILIARIA PER SINGOLO BRUCIATORE A GASOLIO CON RIDUTTORE DI PRESSIONE. Elettropompa ausiliaria del tipo a pistone oscillante per singolo bruciatore a gasolio da installare con unico tubo di adduzione, corredata di flessibile di aspirazione, flessibile di mandata, filtro riduttore di pressione. L'elettropompa deve essere installata in prossimità del serbatoio e deve essere alimentata a 220 V in parallelo alla pompa del bruciatore. Portata gasolio di 30/10 l/h con prevalenza rispettivamente di 8/18 m. Sono esclusi i collegamenti elettrici. Elettropompa con riduttore di pressione.</t>
  </si>
  <si>
    <t>ELETTROPOMPA AUSILIARIA PER GASOLIO, IDONEA AD ALIMENTARE PIÙ BRUCIATORI. Elettropompa ausiliaria per gasolio da impiegare per alimentare più bruciatori, costituita da motore monofase a 220 V accoppiato a pompa rotativa dotata di sfiato regolabile di sovrappressione. L'elettropompa deve essere installata con tubo di mandata e tubo di ritorno. Portata massima P (l/h). Prevalenza massima 10 bar. Sono esclusi i collegamenti elettrici.</t>
  </si>
  <si>
    <t>ELETTROPOMPA AUSILIARIA PER GASOLIO CON AUTOCLAVE IDONEA AD ALIMENTARE PIÙ BRUCIATORI. Elettropompa ausiliaria per gasolio da impiegare per alimentare più bruciatori, costituita da pompa a ingranaggi con motore a 220 V, pressostato, separatore d'aria, serbatoio in pressione, manometro, dispositivi di sicurezza, rubinetto di scarico, lampada spia, filtro e cavo di alimentazione. Portata massima 40 l/h con una prevalenza massima di m 30.</t>
  </si>
  <si>
    <t>IMPIANTO DI ADDUZIONE PRIMARIA DI OLIO COMBUSTIBILE. Impianto di adduzione primaria di olio combustibile dalla cisterna al bruciatore oppure a più bruciatori, costituito da anello di tubazioni di adeguato diametro per mandata e ritorno combustibile e fino ad una distanza massima di m 30 dal serbatoio al punto più lontano dell'anello, valvola di pescaggio, valvola di intercettazione a strappo con cavo e leva di comando, filtro autopulente per olio combustibile di portata idonea, n. 1 elettropompa ad ingranaggi per olio combustibile di adeguata portata e prevalenza, n. 1 regolatore di flusso per tarare la pressione nel tubo di mandata combustibile, n. 2 pressostati di sicurezza per arresto elettropompa, manometro con rubinetto, termometro, valvole, raccordi, accessori e quanto altro necessario per dare l'impianto funzionante escluso l'impianto elettrico e le opere murarie.</t>
  </si>
  <si>
    <t>IMPIANTO DI ADDUZIONE SECONDARIO DI OLIO COMBUSTIBILE PER SINGOLO BRUCIATORE. Impianto di adduzione secondaria di olio combustibile dall'anello primario al singolo bruciatore, costituito da tubazione di adduzione DN 25, valvola di intercettazione DN 25, elettrovalvola DN 25 per olio combustibile a 220 V, raccordi, accessori e quanto altro necessario per dare l'impianto funzionante escluso l'impianto elettrico e le opere murarie. Impianto di adduzione secondaria per singolo bruciatore.</t>
  </si>
  <si>
    <t>IMPIANTO DI PRERISCALDAMENTO DI OLIO COMBUSTIBILE IN CISTERNA. Impianto di preriscaldamento di olio combustibile in cisterna, costituito da scambiatore a piastre acqua/acqua con potenza di 30 kW funzionante con primario a 75°/65° e secondario a 55°/65°, scambiatore acqua/olio combustibile a serpentino di rame trattato da inserire nella cisterna con potenza di 30 kW funzionante con primario ad acqua 65°/55° e secondario olio combustibile a 25°, tubazioni isolate di adeguato diametro per il collegamento dei due scambiatori fra loro fino ad una distanza massima di m 30, tubazioni isolate di adeguato diametro per l'alimentazione del primario dello scambiatore a piastre fino ad una distanza massima di m 5 dallo stesso, elettropompa di adeguata portata e prevalenza per la circolazione d'acqua fra i due scambiatori, elettropompa di adeguata portata e prevalenza per la circolazione d'acqua nel primario dello scambiatore a piastre, termostato elettronico con display e sonda ad immersione da inserire nella cisterna per la regolazione della temperatura dell'olio combustibile, vaso d'espansione, pressostato di mancanza acqua, termometri, valvole, raccordi, accessori e quanto altro necessario per dare l'impianto funzionante con esclusione dell'impianto elettrico e delle opere murarie.</t>
  </si>
  <si>
    <t>FILTRO DI LINEA PER GAS COMBUSTIBILI ED ARIA, PRESSIONE MASSIMA 1,0 BAR. Filtro di linea per gas combustibili ed aria, corpo e coperchio in alluminio, anello di tenuta OR, cartuccia filtrante intercambiabile in VILEDON con maglia di filtraggio da 3 micron, attacchi filettati fino al DN 50, attacchi flangiati da DN 65 a DN 100 con controflange, bulloni e guarnizioni. Portata di gas o aria, con perdita di carico di 1,0 mbar, non inferiore a: Q (mc/h).</t>
  </si>
  <si>
    <t>STABILIZZATORE DI PRESSIONE PER GAS COMBUSTIBILI ED ARIA CON DOPPIA MEMBRANA, PRESSIONE MASSIMA 200 MBAR. Stabilizzatore di pressione per gas combustibili ed aria, pressione max di ingresso 200 mbar, pressione regolabile in uscita 6 - 25 mbar, corpo e coperchio in alluminio, temperatura d'impiego da -15 °C a +60 °C, doppia membrana per evitare l'installazione del tubo di sfiato all'esterno, completo di prese di pressione a valle, attacchi filettati fino al DN 50, attacchi flangiati da DN 65 a DN 100 con controflange, bulloni e guarnizioni. Portata di gas o aria, con perdita di carico di 1,0 mbar, non inferiore a: Q (mc/h).</t>
  </si>
  <si>
    <t>GRUPPO STABILIZZATORE DI PRESSIONE E FILTRO PER GAS COMBUSTIBILI ED ARIA, CON DOPPIA MEMBRANA, PRESSIONE MASSIMA 100 MBA. Gruppo costituito da stabilizzatore di pressione e filtro di linea per gas combustibili ed aria, pressione max di ingresso 100 mbar, pressione regolabile in uscita 5,5 - 24 mbar, corpo e coperchio in alluminio, cartuccia filtrante intercambiabile in VILEDON con maglia di filtraggio da 3 micron, temperatura di impiego da -10° C a +60° C, completo di due prese di pressione, attacchi filettati fino al DN 50, attacchi flangiati da DN 65 a DN 100 con controflange bulloni e guarnizioni. Portata di gas o aria, con perdita di carico di 1,0 mbar, non inferiore a Q (mc/h).</t>
  </si>
  <si>
    <t>REGOLATORE DI PRESSIONE PER GAS COMBUSTIBILI ED ARIA. PRESSIONE A MONTE 5,0 BAR. PRESSIONE A VALLE DA 15 A 150 MBAR. Regolatore di pressione per gas combustibili ed aria, idoneo per usi civili e industriali, completo di valvola di blocco per massima e/o minima pressione. Pres max a monte 5,0 bar. Pres. a valle regolabile da 15 a 150 mbar.</t>
  </si>
  <si>
    <t>REGOLATORE DI PRESSIONE PER GAS COMBUSTIBILI ED ARIA. PRESSIONE A MONTE 8,0 BAR. PRESSIONE A VALLE DA 20 A 2000 MBAR. Regolatore di pressione per gas combustibili ed aria, idoneo per usi civili e industriali, completo di valvola di blocco per massima e/o minima pressione. Pressione massima a monte 8,0 bar. Pressione a valle regolabile da 20 a 2000 mbar.</t>
  </si>
  <si>
    <t>Diametro ingresso/uscita DN 25/25.</t>
  </si>
  <si>
    <t>Diametro ingresso/uscita DN 25/40.</t>
  </si>
  <si>
    <t>Diametro ingresso/uscita DN 40/40.</t>
  </si>
  <si>
    <t>Diametro ingresso/uscita DN 50/50.</t>
  </si>
  <si>
    <t>GIUNTO DI DILATAZIONE ANTIVIBRANTE PER IMPIANTI A GAS COMBUSTIBILE. Giunto di dilatazione antivibrante per impianti a gas, realizzato con soffietto in acciaio inox, pressione max 1000 mbar, conforme alle vigenti normative, attacchi filettati fino al DN 50, flangiati da DN 65 a DN 100, completo di controflange, bulloni e guarnizioni.</t>
  </si>
  <si>
    <t>RACCORDO DI TRANSIZIONE FRA TUBO IN PE E TUBO IN RAME O ACCIAIO RIVESTITO. Raccordo di transizione fra tubo in PE e tubo in rame o acciaio rivestito, con attacchi filettati o a saldare, idoneo per acqua e gas, fornito e messo in opera comprensivo del manicotto a saldare sul tubo in PE, delle eventuali opere murarie di apertura tracce su laterizi forati e murature leggere ed il fissaggio delle tubazioni all'interno di queste con esclusione del pozzetto di ispezione, di scavi e/o rinterri, della formazione di tracce su solette, muri in c.a. o in pietra.</t>
  </si>
  <si>
    <t>GIUNTI ISOLANTI PER INTERROMPERE LA CONTINUITÀ ELETTRICA DI TUBAZIONI. Giunti isolanti per interrompere la continuità elettrica di tubazioni al fine di preservare le stesse da fenomeni di corrosione dovuti a differenze di potenziale. Attacchi filettati fino al DN 80, attacchi a saldare per diametri maggiori.</t>
  </si>
  <si>
    <t>CENTRALINA ELETTRONICA PER LA RILEVAZIONE DI FUGHE GAS E POSSIBILITÀ DI INSTALLARE 2 SONDE REMOTE. Centralina elettronica per la rilevazione di fughe gas, con relais per il comando di una o più elettrovalvole normalmente chiuse o normalmente aperte, alimentazione 220 V, circuiti elettrici stagni IP 67, segnalazione acustica e luminosa, sensore interno di gas, circuito di autodiagnosi. Sono esclusi i collegamenti elettrici.</t>
  </si>
  <si>
    <t>CENTRALINA ELETTRONICA PER LA RILEVAZIONE DI MONOSSIDO DI CARBONIO E SOLA SONDA INTERNA. Centralina elettronica di rilevazione monossido di carbonio con sola sonda interna, con relais per il comando di elettrovalvole, ventilatori o altre apparecchiature, alimentazione 220 V, circuiti elettrici stagni IP 67, segnalazione acustica e luminosa, sensore interno di CO, circuito di autodiagnosi, soglia di allarme 200 ppm. Sono esclusi i collegamenti elettrici.</t>
  </si>
  <si>
    <t>ELETTROVALVOLA PER GAS ED ARIA, NORMALMENTE APERTA, CON RIARMO MANUALE, PRESSIONE MASSIMA 200 MBAR. Elettrovalvola per gas normalmente aperta con riarmo manuale, alimentazione 220 V (a richiesta 12 V e 24 V), pressione massima di tenuta di 200 mbar fino a DN 50 e 100 mbar da DN 65 a DN 100, circuito elettrico stagno IP 65, attacchi filettati fino a DN 50, flangiati da DN 65 a DN 100, completa di controflange, bulloni e guarnizioni. Sono esclusi i collegamenti elettrici.</t>
  </si>
  <si>
    <t>ELETTROVALVOLA PER GAS ED ARIA, NORMALMENTE CHIUSA, CON RIARMO MANUALE, PRESSIONE MASSIMA 200 MBAR. Elettrovalvola per gas normalmente chiusa con riarmo manuale, alimentazione 220 V (a richiesta 12 V e 24 V), pressione massima di tenuta di 200 mbar fino a DN 50 e 100 mbar da DN 65 a DN 100, circuito elettrico stagno IP 65, attacchi filettati fino a DN 50, flangiati da DN 65 a DN 100, completa di controflange, bulloni e guarnizioni. Sono esclusi i collegamenti elettrici.</t>
  </si>
  <si>
    <t>COMPENSO PER LA FORNITURA DI ALLACCIO CONTATORE DI GAS. Compenso per la fornitura e posa in opera di allaccio contatore gas fino al diametro DN 25 realizzato con tubo di rame o acciaio montato a misura della dima di installazione del contatore. Eventuali giunti dielettrici, giunti flessibili, valvole di intercettazione o prese di pressione vanno separatamente conteggiate.</t>
  </si>
  <si>
    <t xml:space="preserve">BOLLITORE COIBENTATO IN ACCIAIO ZINCATO, SCAMBIATORE AD INTERCAPEDINE. Produttore di acqua calda sanitaria costituito da bollitore in acciaio zincato, pressione max d'esercizio 8,0 bar, con scambiatore ad intercapedine idoneo per essere alimentato con acqua calda, corredato di anodo di magnesio, coibentazione in poliuretano rivestito in PVC, staffe di sostegno, comprensivo di opere di fissaggio, collegamenti idraulici, collegamenti elettrici, escluse le linee di alimentazione. Capacità: C (l). Superficie scambiatore non inferiore a: S (mq). </t>
  </si>
  <si>
    <t>13.10</t>
  </si>
  <si>
    <t>PRODUTTORI DI ACQUA CALDA SANITARIA</t>
  </si>
  <si>
    <t xml:space="preserve">BOLLITORE COIBENTATO IN ACCIAIO SMALTATO, SCAMBIATORE AD INTERCAPEDINE. Produttore di acqua calda sanitaria costituito da bollitore in acciaio trattato internamente con smaltatura idonea per usi igienico-alimentari ed altamente resistente alla corrosione, pressione massima d'esercizio 8,0 bar, con scambiatore ad intercapedine idoneo per essere alimentato con acqua calda, corredato di anodo di magnesio, coibentazione in poliuretano rivestito con lamierino verniciato per essere installato direttamente in ambienti arredati, staffe di fissaggio a parete, comprensivo di opere di fissaggio, collegamenti idraulici, collegamenti elettrici, escluse le linee di alimentazione. Capacità: C (l). Superficie scambiatore non inferiore a: S (mq). </t>
  </si>
  <si>
    <t xml:space="preserve">BOLLITORE COIBENTATO IN ACCIAIO INOX, SCAMBIATORE AD INTERCAPEDINE. Produttore di acqua calda sanitaria costituito da bollitore verticale in acciaio inox AISI 316, pressione max di esercizio 8,0 bar, con scambiatore ad intercapedine idoneo per essere alimentato con acqua calda, corredato di termometro, di termostato di regolazione e di coibentazione in poliuretano rivestito di PVC e racchiuso in una pannellatura di lamierino verniciato, comprensivo di opere di fissaggio, collegamenti idraulici, collegamenti elettrici, escluse le linee di alimentazione. Capacità : C (l). Produzione di acqua calda sanitaria in servizio continuo da 15° a 45 C° con primario da 75° a 65 C° non inferiore a: PA (l/h). </t>
  </si>
  <si>
    <t>C = 150 - PA = 1000.</t>
  </si>
  <si>
    <t>C = 200 - PA = 1200.</t>
  </si>
  <si>
    <t>C = 300 - PA = 1700.</t>
  </si>
  <si>
    <t>C = 400 - PA = 2200.</t>
  </si>
  <si>
    <t xml:space="preserve">BOLLITORE COIBENTATO IN ACCIAIO SMALTATO, SCAMBIATORE FISSO IN ACCIAIO. Produttore di acqua calda sanitaria costituito da bollitore in acciaio trattato internamente con smaltatura idonea per usi igienico-alimentari ed altamente resistente alla corrosione, pressione massima di esercizio 8,0 bar, con scambiatore fisso a serpentino in acciaio idoneo per essere alimentato con acqua calda, corredato di anodo di magnesio, coibentazione in poliuretano rivestito in PVC, comprensivo di opere di fissaggio, collegamenti idraulici, collegamenti elettrici, escluse le linee di alimentazione. Capacità: C (l). Superficie scambiatore non inferiore a: S (mq). </t>
  </si>
  <si>
    <t xml:space="preserve">BOLLITORE COIBENTATO IN ACCIAIO INOX, SCAMBIATORE FISSO IN ACCIAIO INOX. Produttore di acqua calda sanitaria costituito da bollitore verticale in acciaio inox AISI 316, pressione max di esercizio 8,0 bar, con scambiatore fisso a serpentino in acciaio inox idoneo per essere alimentato con acqua calda, corredato di termometro, di termostato di regolazione e di coibentazione in poliuretano rivestito di PVC, comprensivo di opere di fissaggio, collegamenti idraulici, collegamenti elettrici, escluse le linee di alimentazione. Capacità: C (l). Produzione acqua calda sanitaria in servizio continuo da 15° a 45° C con primario da 75° a 65° C non inferiore a: PA (l). </t>
  </si>
  <si>
    <t>C = 120 - PA = 400.</t>
  </si>
  <si>
    <t>C = 160 - PA = 640.</t>
  </si>
  <si>
    <t>C = 230 - PA = 1200.</t>
  </si>
  <si>
    <t>C = 350 - PA = 2280.</t>
  </si>
  <si>
    <t>C = 450 - PA = 2280.</t>
  </si>
  <si>
    <t>C = 600 - PA = 2400.</t>
  </si>
  <si>
    <t>C = 800 - PA = 3080.</t>
  </si>
  <si>
    <t>C = 1000 - PA = 3080.</t>
  </si>
  <si>
    <t>C = 1400 - PA = 3920.</t>
  </si>
  <si>
    <t xml:space="preserve">BOLLITORE COIBENTATO IN ACCIAIO ZINCATO, SCAMBIATORE ESTRAIBILE IN ACCIAIO. Produttore di acqua calda sanitaria costituito da bollitore verticale in acciaio zincato, pressione max di esercizio 8,0 bar, con scambiatore estraibile in acciaio idoneo per essere alimentato con acqua calda, acqua surriscaldata o vapore fino a 12 bar, corredato di anodo di magnesio e coibentazione in poliuretano rivestito in PVC, comprensivo di opere di fissaggio, collegamenti idraulici, collegamenti elettrici, escluse le linee di alimentazione. Capacità: C (l). Superficie scambiatore non inferiore a: S (mq). </t>
  </si>
  <si>
    <t xml:space="preserve">BOLLITORE COIBENTATO IN ACCIAIO SMALTATO, SCAMBIATORE ESTRAIBILE IN ACCIAIO INOX. Produttore di acqua calda sanitaria costituito da bollitore verticale o orizzontale in acciaio trattato internamente con smaltatura idonea per usi igienico-alimentari ed altamente resistente alla corrosione, pressione massima di esercizio 8,0 bar, con scambiatore estraibile in acciaio inox idoneo per essere alimentato con acqua calda, acqua surriscaldata o vapore fino a 12 bar, corredato di anodo di magnesio, coibentazione in poliuretano rivestito in PVC, comprensivo di opere di fissaggio, collegamenti idraulici, collegamenti elettrici, escluse le linee di alimentazione. Capacità: C (l). Superficie scambiatore non inferiore a S: (mq). </t>
  </si>
  <si>
    <t xml:space="preserve">BOLLITORE COIBENTATO IN ACCIAIO SMALTATO, SCAMBIATORE ESTRAIBILE IN ACCIAIO INOX CON SUPERFICIE MAGGIORATA. Produttore di acqua calda sanitaria costituito da bollitore verticale in acciaio trattato internamente con smaltatura idonea per usi igienico-alimentari ed altamente resistente alla corrosione, pressione massima di esercizio 8,0 bar, con scambiatore estraibile in acciaio inox di superficie maggiorata idoneo per essere alimentato con acqua calda, acqua surriscaldata o vapore fino a 12 bar, corredato di anodo di magnesio, coibentazione in poliuretano rivestito in PVC, comprensivo di opere di fissaggio, collegamenti idraulici, collegamenti elettrici, escluse le linee di alimentazione. Capacità: C (l). Superficie scambiatore non inferiore a: S (mq). </t>
  </si>
  <si>
    <t xml:space="preserve">BOLLITORE COIBENTATO IN ACCIAIO SMALTATO, SCAMBIATORE ESTRAIBILE IN ACCIAIO INOX CON SUPERFICIE MAGGIORATA E SCAMBIATORE DI INTEGRAZIONE. Produttore di acqua calda sanitaria costituito da bollitore verticale in acciaio trattato internamente con smaltatura idonea per usi igienico-alimentari ed altamente resistente alla corrosione, pressione massima di esercizio 8,0 bar, con scambiatore estraibile di superficie maggiorata e scambiatore estraibile di integrazione, idonei per essere alimentati con acqua calda, acqua surriscaldata o vapore fino a 12 bar, corredato di anodo di magnesio, coibentazione in poliuretano rivestito in PVC, comprensivo di opere di fissaggio, collegamenti idraulici, collegamenti elettrici, escluse le linee di alimentazione. Capacità: C (l). Superficie scambiatore non inferiore a: S1 (mq) per lo scambiatore inferiore, S2 (mq) per lo scambiatore superiore di integrazione. </t>
  </si>
  <si>
    <t xml:space="preserve">BOLLITORE COIBENTATO IN ACCIAIO INOX, SCAMBIATORE FISSO IN ACCIAIO E SCAMBIATORE DI INTEGRAZIONE. Produttore di acqua calda sanitaria costituito da bollitore verticale in acciaio inox AISI 316, pressione max di esercizio 8,0 bar, con doppio scambiatore a serpentino in acciaio inox idoneo per essere alimentato con acqua calda, corredato di termometro, di termostato di regolazione e di coibentazione in poliuretano rivestito di PVC, comprensivo di opere di fissaggio, collegamenti idraulici, collegamenti elettrici, escluse le linee di alimentazione. Capacità: C (l). Produzione di acqua calda sanitaria in servizio continuo da 15° a 45° C con primario da 75° a 65° C non inferiore a: PA1 (l/h) per lo scambiatore inferiore, PA2 (l/h) per lo scambiatore superiore. </t>
  </si>
  <si>
    <t>C = 160 - PA1 = 640 - PA2 = 640.</t>
  </si>
  <si>
    <t>C = 230 - PA1 = 1200 - PA2 = 640.</t>
  </si>
  <si>
    <t>C = 350 - PA1 = 2280 - PA2 = 1200.</t>
  </si>
  <si>
    <t>C = 450 - PA1 = 2280 - PA2 = 1200.</t>
  </si>
  <si>
    <t>C = 600 - PA1 = 2400 - PA2 = 1200.</t>
  </si>
  <si>
    <t>C = 800 - PA1 = 2400 - PA2 = 1200.</t>
  </si>
  <si>
    <t>C = 1000 - PA1 = 3080 - PA2 = 1300.</t>
  </si>
  <si>
    <t>C = 1400 - PA1 = 3080 - PA2 = 1800.</t>
  </si>
  <si>
    <t>TERMOACCUMULATORI PUFFER. Termoaccumulatore PUFFER idoneo allo sfruttamento di una sorgente termica a funzionamento discontinuo ed alla distribuzione ad utenze di riscaldamento e acqua calda sanitaria. Il termoaccumulatore è costituito da un serbatoio verticale in pressione (pressione max 3,0 bar) in acciaio al carbonio con forte isolamento esterno (spessore 100 mm di poliuretano rivestito in PVC), attacchi vari per ingresso/uscita dei circuiti, per scarico, per sfiato, per sonde e termometri, possibilità di avere scambiatori di calore per ricevere o cedere calore, scambiatori istantanei o ad accumulo per acqua calda sanitaria.</t>
  </si>
  <si>
    <t xml:space="preserve">SERBATOIO IN PRESSIONE IN ACCIAIO ZINCATO PER ACCUMULO FLUIDI IN GENERE, COMPLETO DI COIBENTAZIONE. Serbatoio in pressione per accumulo di liquidi alimentari o fluidi in genere (acqua calda sanitaria, acqua refrigerata, ecc.), costituito da serbatoio verticale in acciaio zincato, pressione max di esercizio 8,0 bar, corredato di eventuale anodo di magnesio e coibentazione in poliuretano rivestito in PVC, comprensivo di opere di fissaggio, collegamenti idraulici, collegamenti elettrici, escluse le linee di alimentazione. Capacità: C (l). </t>
  </si>
  <si>
    <t xml:space="preserve">SERBATOIO IN PRESSIONE IN ACCIAIO SMALTATO PER ACCUMULO FLUIDI IN GENERE, COMPLETO DI COIBENTAZIONE. Serbatoio in pressione per accumulo di liquidi alimentari o fluidi in genere (acqua calda sanitaria, acqua refrigerata, ecc.), costituito da serbatoio verticale in acciaio trattato internamente con smaltatura idonea per usi igienico alimentari ed altamente resistente alla corrosione, pressione max di esercizio 8,0 bar, corredato di eventuale anodo di magnesio e coibentazione in poliuretano rivestito in PVC, comprensivo di opere di fissaggio, collegamenti idraulici, collegamenti elettrici, escluse le linee di alimentazione. Capacità: C (l). </t>
  </si>
  <si>
    <t xml:space="preserve">SERBATOIO IN PRESSIONE IN ACCIAIO INOX PER ACCUMULO DI LIQUIDI ALIMENTARI E FLUIDI IN GENERE, COMPLETO DI COIBENTAZIONE. Serbatoio in pressione per accumulo di liquidi alimentari o fluidi in genere (acqua calda sanitaria, acqua refrigerata, ecc.), costituito da serbatoio verticale in acciaio inox AISI 316, pressione massima di esercizio 8,0 bar, corredato di coibentazione in poliuretano rivestito in PVC, comprensivo di opere di fissaggio, collegamenti idraulici, collegamenti elettrici, escluse le linee di alimentazione. Capacità: C (l). </t>
  </si>
  <si>
    <t xml:space="preserve">PRODUTTORE DI ACQUA CALDA COSTITUITO DA SCALDACQUA ISTANTANEO A GAS CON BRUCIATORE ATMOSFERICO, TIRAGGIO NATURALE. Produttore di acqua calda sanitaria costituito da scaldacqua istantaneo a gas funzionante a bassa pressione di alimentazione, tipo a tiraggio naturale per collegamento a canna fumaria, potenza modulante ed accensione piezoelettrica o elettronica senza fiamma pilota, completo di rubinetti di intercettazione gas ed acqua fredda e raccordo al camino, comprensivo di opere di fissaggio, collegamenti idraulici, collegamenti elettrici, escluse le linee di alimentazione. Produzione di acqua calda sanitaria in servizio continuo da 15° a 40 °C non inferiore a: PA (l/min.). </t>
  </si>
  <si>
    <t xml:space="preserve">PRODUTTORE DI ACQUA CALDA COSTITUITO DA SCALDACQUA ISTANTANEO A GAS, CIRCUITO STAGNO E TIRAGGIO BILANCIATO O FORZATO. Produttore di acqua calda sanitaria costituito da scaldacqua istantaneo a gas funzionante a bassa pressione di alimentazione, tipo con tiraggio a flusso bilanciato o forzato e circuito stagno di combustione, potenza modulante, accensione piezoelettrica, completo di rubinetti di intercettazione gas ed acqua, comprensivo di opere di fissaggio, collegamenti idraulici, collegamenti elettrici, escluse le linee di alimentazione. Produzione di acqua calda sanitaria in servizio continuo da 15° a 40° C non inferiore a: PA (l/min.). </t>
  </si>
  <si>
    <t xml:space="preserve">PRODUTTORE DI ACQUA CALDA COSTITUITO DA SCALDACQUA AD ACCUMULO A GAS CON BRUCIATORE ATMOSFERICO, TIRAGGIO NATURALE. Produttore di acqua calda sanitaria costituito da scaldacqua ad accumulo a gas, tipo a tiraggio naturale per collegamento a canna fumaria, pressione massima di esercizio 8,0 bar, corredato di anodo di magnesio, regolatore di temperatura, valvola di sicurezza gas, coibentazione in poliuretano, rivestimento con mantello in acciaio verniciato a fuoco, raccordo al camino, opere di fissaggio, collegamenti idraulici, collegamenti elettrici, escluse le linee di alimentazione. Capacità: C (l). Potenza termica al focolare non inferiore a: PF (kW). </t>
  </si>
  <si>
    <t xml:space="preserve">PRODUTTORE DI ACQUA CALDA COSTITUITO DA SCALDACQUA AD ACCUMULO A GAS CON BRUCIATORE ATMOSFERICO, CIRCUITO STAGNO E TIRAGGIO A FLUSSO BILANCIATO. Produttore di acqua calda sanitaria costituito da scaldacqua ad accumulo a gas, tipo con tiraggio a flusso bilanciato e circuito stagno di combustione, caldaia vetroporcellanata, pressione massima di esercizio 8,0 bar, corredato di anodo di magnesio, regolatore di temperatura, valvola di sicurezza gas, coibentazione in poliuretano, rivestimento con mantello in acciaio verniciato a fuoco, kit di aspirazione/espulsione orizzontale o verticale, opere di fissaggio, collegamenti idraulici, collegamenti elettrici, escluse le linee di alimentazione. Capacità: C (l). Potenza termica al focolare non inferiore a: PF (kW). </t>
  </si>
  <si>
    <t xml:space="preserve">PRODUTTORE DI ACQUA CALDA COSTITUITO DA SCALDACQUA AD ACCUMULO A GAS CON BRUCIATORE ATMOSFERICO, CIRCUITO STAGNO E TIRAGGIO A FLUSSO FORZATO. Produttore di acqua calda sanitaria costituito da scaldacqua ad accumulo a gas, tipo con tiraggio a flusso forzato e circuito stagno di combustione, caldaia vetroporcellanata, pressione massima di esercizio 8,0 bar, anodo di magnesio, isolamento in poliuretano espanso, rivestimento con mantello in acciaio verniciato, regolatore di temperatura, accensione elettronica con controllo di fiamma a ionizzazione, comprensivo di opere di fissaggio, collegamenti idraulici, collegamenti elettrici, escluse le linee di alimentazione. Capacità: C (l). Potenza termica al focolare non inferiore a: PF (kW). </t>
  </si>
  <si>
    <t xml:space="preserve">ACCESSORI PER PRODUTTORI DI ACQUA CALDA SANITARIA CON CIRCUITO STAGNO E TIRAGGIO A FLUSSO FORZATO. Accessori per produttori di acqua calda sanitaria con tiraggio a flusso forzato e circuito stagno di combustione da conteggiare come aggiunta al prezzo del produttore. </t>
  </si>
  <si>
    <t>PRODUTTORE DI ACQUA CALDA COSTITUITO DA SCALDACQUA AD ACCUMULO PER BRUCIATORE AD ARIA SOFFIATA. Produttore di acqua calda sanitaria costituito da scaldacqua ad accumulo per funzionamento con bruciatore ad aria soffiata a gas o gasolio, pressione massima d'esercizio 8,0 bar, corredato di anodo al magnesio, termostato di regolazione, termostato di sicurezza, coibentazione in poliuretano, rivestimento in lamiera verniciata, comprensivo di opere di fissaggio, collegamenti idraulici, collegamenti elettrici, escluse le linee di alimentazione ed il bruciatore. Capacità: C (l). Potenza termica al focolare non inferiore a: PF (kW).</t>
  </si>
  <si>
    <t xml:space="preserve">PRODUTTORE DI ACQUA CALDA COSTITUITO DA SCALDACQUA AD ACCUMULO ELETTRICO O TERMOELETTRICO. Scaldacqua elettrico o termoelettrico da installare a vista costituito da caldaia vetroporcellanata con garanzia di 5 anni collaudata per resistere ad una pressione di 8,0 bar, resistenza elettrica con potenza max di kW 1,40, termostato di regolazione, termometro, staffe di sostegno, valvola di sicurezza, flessibili di collegamento alla rete idrica, valvola di intercettazione a sfera sull'ingresso dell'acqua fredda, comprensivo di opere di fissaggio, collegamenti idraulici ed elettrici, escluse le linee di alimentazione idrauliche ed elettriche che si intendono disponibili in adiacenza all'apparecchio. </t>
  </si>
  <si>
    <t xml:space="preserve">PRODUTTORE DI ACQUA CALDA COSTITUITO DA PICCOLO SCALDACQUA AD ACCUMULO CON DOCCIA. Produttore di acqua calda sanitaria costituito da piccolo scaldacqua ad accumulo con doccia, completo di involucro esterno porcellanato, tubo flessibile, gancio a muro, valvola di intercettazione, valvola miscelatrice, resistenza elettrica corazzata da W 1500, spia di funzionamento, termometro, comprese le opere di fissaggio, collegamenti idraulici, collegamenti elettrici, escluse le linee di alimentazione. Capacità di accumulo: C (l). Potenza elettrica installata: PE (W). </t>
  </si>
  <si>
    <t>13.11</t>
  </si>
  <si>
    <t>APPARECCHIATURE PER FONTI ENERGETICHE ALTERNATIVE</t>
  </si>
  <si>
    <t>TERMOCUCINA CON FOCOLARE PER COMBUSTIBILI SOLIDI, PER SOLO RISCALDAMENTO. Termocucina per funzionamento con combustibili solidi costituita da caldaia in acciaio, focolare con griglia regolabile, regolatore termostatico di tiraggio dell'aria comburente, piastra di cottura in ghisa, forno di cottura, forno scaldavivande, pannello di controllo con termometro, interruttore e segnalazione luminosa per pompa radiatori, finitura esterna in smalto bianco. Il prezzo comprende la fornitura e posa in opera dell’apparecchiatura escluso le linee idrauliche ed elettriche e le opere murarie. Potenzialità utile non inferiore a: PU (kW). Dimensioni esterne indicative: LxPxH (cm).</t>
  </si>
  <si>
    <t>CALDAIA A CAMINETTO CON CHIUSURA ANTERIORE IN VETRO CERAMICO PER SOLO RISCALDAMENTO. Caldaia a caminetto con chiusura anteriore in vetro ceramico e scambiatore interno in rame per produrre acqua calda da destinare al riscaldamento.Il prezzo comprende la fornitura e posa in opera dell’apparecchiatura escluso le linee idrauliche ed elettriche e le opere murarie.Potenza massima focolare non inferiore a: PF (kW). Diametro uscita fumi: DF (mm).</t>
  </si>
  <si>
    <t>GRUPPO DI REGOLAZIONE PER IMPIANTO SOLARE DI PICCOLE E MEDIE DIMENSIONI. Gruppo di regolazione per impianto solare di piccole e medie dimensioni completo di elettropompa a 3 velocità, valvola di sicurezza, valvola di non ritorno, termometri, manometro, rubinetti per riempimento, carico e scarico impianto, attacco per vaso d'espansione, regolatore e misuratore di portata, centralina con sonde per la regolazione dell'impianto, il tutto fornito preassemblato per tubazione di mandata e ritorno, compreso il montaggio idraulico con esclusione dei collegamenti elettrici. Temperatura massima di esercizio 120C, pressione massima di esercizio 8 bar.</t>
  </si>
  <si>
    <t>13.11.55.0</t>
  </si>
  <si>
    <t>KIT TERMOSTATICO DI COLLEGAMENTO SOLARE-CALDAIA. Kit termostatico di collegamento solare-caldaia per consentire la deviazione diretta alla rete sanitaria dell'acqua calda prodotta dall'impianto solare senza attraversare la caldaia e la miscelazione per regolare la temperatura dell'acqua erogata al valore desiderato.</t>
  </si>
  <si>
    <t>13.11.55.1</t>
  </si>
  <si>
    <t>Kit termostatico per caldaie con accumulo.</t>
  </si>
  <si>
    <t>13.11.55.2</t>
  </si>
  <si>
    <t>Kit termostatico per caldaie con produzione istantanea.</t>
  </si>
  <si>
    <t>COLLETTORE SOLARE AD ACQUA CALDA AD ELEVATA EFFICIENZA. Collettore solare ad acqua calda certificato in base alle norme europee EN 12975 e EN 12976, costituito da piastra assorbente in rame altamente selettiva (assorbimento &gt; 95% ed emissione &lt; 5 %) con canalizzazioni per l'acqua, protetta superiormente da un vetro temperato antiriflesso e antigrandine da 4 mm ed inferiormente da un opportuno strato di isolante con spessore totale non inferiore a 50 mm, il tutto racchiuso in un contenitore in alluminio ben sigillato ed idoneo ad essere installato direttamente all'esterno. Il collettore è valutato per metro quadrato della superficie utile esposta al sole (superficie di apertura) ed il prezzo e' comprensivo delle staffe di ancoraggio e del fissaggio alla struttura.</t>
  </si>
  <si>
    <t>COLLETTORE SOLARE AD ACQUA PER PISCINE. Collettore solare ad acqua per piscine costituito da pannello multitubo in polipropilene con larghezza di m 0,30e lunghezza disponibile di m 3,0 - 4,0 - 6,0 - 9,0 - 12,0, comprensivo dei raccordi di unione fra i vari pannelli. Il collettore è valutato per metro quadrato della superficie utile esposta al sole ed il prezzo e' comprensivo degli accessori di fissaggio e delle opere murarie necessarie all'installazione.</t>
  </si>
  <si>
    <t>COLLETTORE SOLARE AD ACQUA CALDA SOTTOVUOTO. Collettore solare SOTTOVUOTO ad acqua calda certificato in base alle norme europee EN 12975 e EN 12976, realizzato con tecnologia Heat Pipe (scambiatore di calore in rame all'interno di un tubo in vetro sottovuoto) e costituito da una serie di scambiatori assemblati e collegati idraulicamente, il tutto inserito in un telaio con profilati di alluminio idoneo ad essere installato direttamente all'esterno. Il collettore è valutato per metro quadrato della superficie utile esposta al sole (superficie di apertura) ed il prezzo e' comprensivo delle staffe di ancoraggio e delle opere murarie necessarie all'installazione.</t>
  </si>
  <si>
    <t>IMPIANTO SOLARE DI PRODUZIONE ACQUA CALDA SANITARIA A CIRCOLAZIONE FORZATA CON COLLETTORI AD ELEVATA EFFICIENZA. Impianto solare di produzione acqua calda sanitaria a circolazione forzata costituito da pannelli solari certificati in base alle norme europee EN 12975 e EN 12976 e realizzati con piastra assorbente in rame altamente selettiva (assorbimento &gt; 95% ed emissione &lt; 5 %), accessori di fissaggio dei collettori per tetti piani o inclinati, serbatoio di accumulo remoto con uno scambiatore, gruppo idraulico con elettropompa di adeguate caratteristiche e valvola di sicurezza, vaso d'espansione di adeguata capacità, termostato differenziale completo di sonde, valvole di intercettazione, di carico, di scarico, miscelatore termostatico sull'acqua calda sanitaria, set di sfiato aria, fluido antigelo, tubazioni di collegamento isolate termicamente fino ad una distanza massima collettori-serbatoio di 20 m. Il prezzo comprende la fornitura e posa in opera dei materiali sopraelencati compreso i collegamenti idraulici ed elettrici, le opere di fissaggio e quanto altro necessario a dare l'opera completa e funzionante con esclusione delle sole opere murarie di apertura e chiusura tracce. L'impianto è valutato in funzione della superficie utile esposta al sole (superficie di apertura) e della capacità del serbatoio.</t>
  </si>
  <si>
    <t>IMPIANTO SOLARE DI PRODUZIONE ACQUA CALDA SANITARIA A CIRCOLAZIONE NATURALE CON COLLETTORI AD ELEVATA EFFICIENZA. Impianto solare di produzione acqua calda sanitaria a circolazione naturale costituito da pannelli solari certificati in base alle norme europee EN 12975 e EN 12976 e realizzati con piastra assorbente in rame altamente selettiva (assorbimento &gt; 95% ed emissione &lt; 5 %), bollitore orizzontale posto superiormente ai pannelli con elevato isolamento e trattamento esterno anticorrosione, resistenza elettrica integrativa, accessori di fissaggio per tetti piani o inclinati, valvole di intercettazione, valvole di sicurezza, miscelatore termostatico sull'acqua calda sanitaria, fluido antigelo, tubazioni di collegamento isolate termicamente. Il prezzo comprende la fornitura e posa in opera dei materiali sopraelencati compreso i collegamenti idraulici ed elettrici, le opere di fissaggio e quanto altro necessario a dare l'opera completa e funzionante con esclusione delle sole opere murarie di apertura e chiusura tracce. L'impianto è valutato in funzione della superficie utile esposta al sole (superficie di apertura) e della capacità del serbatoio.</t>
  </si>
  <si>
    <t>IMPIANTO SOLARE DI PRODUZIONE ACQUA CALDA SANITARIA A CIRCOLAZIONE FORZATA CON COLLETTORI SOTTOVUOTO. Impianto solare di produzione acqua calda sanitaria a circolazione forzata costituito da pannelli solari SOTTOVUOTO certificati in base alle norme europee EN 12975 e EN 12976 e realizzati con tecnologia Heat Pipe (scambiatore di calore in rame all'interno di un tubo in vetro sottovuoto), accessori di fissaggio dei collettori per tetti piani o inclinati, serbatoio di accumulo remoto con due scambiatori, gruppo idraulico con elettropompa di adeguate caratteristiche e valvola di sicurezza, vaso d'espansione di adeguata capacità, termostato differenziale completo di sonde, valvole di intercettazione, di carico, di scarico, miscelatore termostatico sull'acqua calda sanitaria, set di sfiato aria, fluido antigelo, tubazioni di collegamento isolate termicamente fino ad una distanza massima collettori-serbatoio di 20 m. Il prezzo comprende la fornitura e posa in opera dei materiali sopraelencati compreso i collegamenti idraulici ed elettrici, le opere di fissaggio e quanto altro necessario a dare l'opera completa e funzionante con esclusione delle sole opere murarie di apertura e chiusura tracce. L'impianto è valutato in funzione della superficie utile esposta al sole (superficie di apertura) e della capacità del serbatoio.</t>
  </si>
  <si>
    <t>IMPIANTO SOLARE DI PRODUZIONE ACQUA CALDA SANITARIA A CIRCOLAZIONE NATURALE CON COLLETTORI SOTTOVUOTO. Impianto solare di produzione acqua calda sanitaria a circolazione naturale costituito da pannelli solari SOTTOVUOTO certificati in base alle norme europee EN 12975 e EN 12976 e realizzati con tecnologia Heat Pipe (scambiatore di calore in rame all'interno di un tubo in vetro sottovuoto), bollitore orizzontale posto superiormente ai pannelli con elevato isolamento e trattamento esterno anticorrosione, resistenza elettrica integrativa, accessori di fissaggio per tetti piani o inclinati, valvole di intercettazione, valvole di sicurezza, miscelatore termostatico sull'acqua calda sanitaria, fluido antigelo, tubazioni di collegamento isolate termicamente. Il prezzo comprende la fornitura e posa in opera dei materiali sopraelencati compreso i collegamenti idraulici ed elettrici, le opere di fissaggio e quanto altro necessario a dare l'opera completa e funzionante con esclusione delle sole opere murarie di apertura e chiusura tracce. L'impianto è valutato in funzione della superficie utile esposta al sole (superficie di apertura) e della capacità del serbatoio.</t>
  </si>
  <si>
    <t>FLUIDO TERMOCONVETTORE ANTIGELO NON TOSSICO, CON INIBITORI DELLA CORROSIONE. Fluido termovettore per impianti esposti al pericolo del gelo, costituito da una miscela di acqua e glicole propilenico, addittivata con inibitori della corrosione, idoneo per temperature fino a -22° C. Il prezzo comprende la fornitura e l’immissione del fluido nel circuito.</t>
  </si>
  <si>
    <t>FLUIDO TERMOVETTORE SPECIFICO PER IMPIANTI CON COLLETTORI SOLARI SOTTOVUOTO. Fluido termovettore specifico per impianti con collettori solari sottovuoto, costituito da una miscela di acqua e glicole propilenico, addittivata con inibitori della corrosione, idoneo per temperature fino a -28 C. Il prezzo comprende la fornitura e l’immissione del fluido nel circuito.</t>
  </si>
  <si>
    <t>CALDAIA A BIOMASSA,PER SOLO RISCALDAMENTO. Caldaia a BIOMASSA, in acciaio per la produzione di acqua calda ad uso riscaldamento, del tipo a fiamma rovesciata, con ventilatore in aspirazione, idonea per bruciare legna asciutta di dimensione massima pari a 1000 mm. La caldaia è dotata di camera di premiscelazione dellaria primaria e secondaria, ventilatore di aspirazione, scambiatore di calore di sicurezza antisurriscaldamento, mantello di copertura con rivestimento isolante, pannello elettrico di comando e controllo corredato di termometro, termostato ventilatore, termostato anticondensa, termostato di sicurezza. Il prezzo comprende la fornitura e posa in opera dell’apparecchiatura escluso le linee idrauliche ed elettriche e le opere murarie. Potenza focolare non inferiore a: PF (kW). Rendimento minimo alla potenza nominale: n (%).</t>
  </si>
  <si>
    <t>CALDAIA A PELLET PER SOLO RISCALDAMENTO. Caldaia a PELLET in acciaio per la produzione di acqua calda ad uso riscaldamento, del tipo a fiamma rovesciata, con ventilatore in aspirazione, camera di combustione ceramica idonea per bruciare pellets. La caldaia è dotata di camera di premiscelazione dell’aria primaria e secondaria, ventilatore di aspirazione, scambiatore di calore di sicurezza antisurriscaldamento, mantello di copertura con rivestimento isolante, bruciatore a pellet, pannello elettrico di comando e controllo corredato di termometro, termostato ventilatore, termostato anticondensa, termostato di sicurezza. Il prezzo comprende la fornitura e posa in opera dell’apparecchiatura escluso le linee idrauliche ed elettriche e le opere murarie.Potenza focolare non inferiore a: PF (kW). Rendimento minimo alla potenza nominale: n (%).</t>
  </si>
  <si>
    <t>CALDAIA POLICOMBUSTIBILE (LEGNA + ALTRO COMBUSTIBILE) PER SOLO RISCALDAMENTO. Caldaia POLICOMBUSTIBILE in acciaio per la produzione di acqua calda ad uso riscaldamento del tipo a fiamma rovesciata, con ventilatore in aspirazione, idonea per bruciare legna in abbinamento ad altro tipo di combustibile (gas, gasolio, pellets). La caldaia è dotata di camera di premiscelazione dell’aria primaria e secondaria, ventilatore di aspirazione, scambiatore di calore di sicurezza antisurriscaldamento, mantello di copertura con rivestimento isolante, pannello elettrico di comando e controllo corredato di termometro, termostato ventilatore, termostato anticondensa, termostato di sicurezza. Il prezzo comprende la fornitura e posa in opera dell’apparecchiatura con esclusione del bruciatore (a gas, gasolio o a pellet) da quotare a parte, escluso le linee idrauliche ed elettriche e le opere murarie. Potenza focolare non inferiore a: PF (kW). Rendimento minimo con legna alla potenza nominale: n (%).</t>
  </si>
  <si>
    <t>ACCESSORI PER CALDAIA A PELLET. Accessori per caldaia a PELLET necessari alla completa e corretta installazione e valutati come aggiunta al prezzo del gruppo termico.</t>
  </si>
  <si>
    <t>IMPIANTO DI PRODUZIONE CALORE CON POMPA DI CALORE GEOTERMICA E CAPTAZIONE IN SUPERFICIE CON GAS FRIGORIFERO. Impianto con pompa di calore geotermica per la produzione di calore destinato al riscaldamento ambientale ed alla produzione di acqua calda sanitaria con potenze termiche utili fino a 30 kW e COP&gt; 4,0, costituito da pompa di calore gas frigorifero-acqua realizzata con compressore scroll ermetico installato in apposito contenitore insonorizzato, evaporatore/condensatore con scambiatore a piastre di acciaio inox, accessori per circuito frigorifero (filtro, sottoraffreddatore, dispositivi di controllo, protezione e regolazione), predisposizione per produzione di acqua calda sanitaria tramite bollitore riscaldato direttamente dal gas caldo in uscita dal compressore, predisposizione per reversibilità alla funzione di raffrescamento, sistema di captazione del calore sulla superficie del terreno in ragione di 15 - 20 mq per kW di energia resa realizzato mediante tubi di rame posati nel terreno ad una profondità di 50 - 80 cm e protetti da apposita rete di segnalazione. I tubi di rame, destinati alla circolazione del fluido frigorifero nel terreno, saranno realizzati con giunzioni a saldare e provati ad adeguata pressione. Il costo dell'impianto comprende la fornitura ed installazione dei materiali sopraelencati con esclusione delle opere di sbancamento e ripristino del terreno, delle opere murarie, del circuito di utilizzo e dell'impianto elettrico. L'impianto è valutato con una quota fissa più una quota variabile in funzione della potenza termica utile resa all'acqua alla temperatura di 35/40.</t>
  </si>
  <si>
    <t xml:space="preserve">POMPA DI CALORE ACQUA/ACQUA GEOTERMICA DESTINATA ALL'IMPIEGO IN SOLO RISCALDAMENTO PER POTENZE TERMICHE FINO A 100 KW. Pompa di calore acqua/acqua geotermica destinata all'impiego in solo riscaldamento per potenze termiche fino a 100 kW, predisposta per la produzione di acqua calda sanitaria tramite deviazione di flusso esterno, equipaggiata con uno o più compressori ermetici scroll monocircuito, con refrigerante ecologico e rispondente ai requisiti di efficienza dettati dalla norma EN14911. L'unità sarà dotata di scambiatori a piastre saldobrasate in acciaio inossidabile AISI 316, isolati termicamente con materassino anticondensa del tipo a celle chiuse ed ignifugo, elettropompe di circolazione lato impianto e lato geotermico, pressostati differenziali, resistenza elettrica di riscaldamento olio compressore, supporti ammortizzatori per compressore e per unità, scheda elettronica di gestione e controllo completo di display multiriga con possibilità di connessione a pannello remoto, filtro deidratatore, spia di passaggio refrigerante con indicatore di umidità, valvola termostatica elettronica, valvole di servizio, pressostato di alta, di bassa e sonda antigelo, trasduttori di pressione, struttura e pannelli realizzati in lamiera zincata verniciata a polveri internamente rivestiti con materiale fonoassorbente e amovibili su ogni lato, quadro elettrico completamente cablato, costruito con componenti di provata affidabilità ed in conformità alle principali Direttive Europee ed alle vigenti norme, completo di protezioni magnetotermiche per i motori, trasformatore di isolamento per i circuiti ausiliari, cavi numerati, morsettiera per interconnessioni esterne a organi di controllo e centralina utente, comunicazione con protocollo aperto modbus RTU, possibilità di funzionamento con compensazione climatica dei set point di lavoro in funzione della temperatura esterna, possibilità di installazione scheda per la gestione e supervisione da remoto tramite Adsl da browser internet. La pompa di calore è valutata con una quota fissa più una quota variabile in funzione della potenza termica nominale espressa in kW valutata alle condizioni di invio acqua all'impianto di 35°C e di ingresso acqua all'unità (con percentuale di glicole pari al 25%) di 0°C. </t>
  </si>
  <si>
    <t>POMPA DI CALORE ACQUA/ACQUA DI FALDA DESTINATA ALL'IMPIEGO IN SOLO RISCALDAMENTO PER POTENZE TERMICHE FINO A 120 KW. Pompa di calore acqua/acqua di falda destinata all'impiego in solo riscaldamento per potenze termiche fino a 120 kW, predisposta per la produzione di acqua calda sanitaria tramite deviazione di flusso esterno, equipaggiata con uno o più compressori ermetici scroll monocircuito, con refrigerante ecologico e rispondente ai requisiti di efficienza dettati dalla norma EN14911. L'unità sarà dotata di scambiatori a piastre saldobrasate in acciaio inossidabile AISI 316, isolati termicamente con materassino anticondensa del tipo a celle chiuse ed ignifugo, elettropompa di circolazione lato impianto, valvola pressostatica, pressostati differenziali, resistenza elettrica di riscaldamento olio compressore, supporti ammortizzatori per compressore e per unità, scheda elettronica di gestione e controllo completo di display multiriga con possibilità di connessione a pannello remoto, filtro deidratatore, spia di passaggio refrigerante con indicatore di umidità, valvola termostatica elettronica, valvole di servizio, pressostato di alta, di bassa e sonda antigelo, trasduttori di pressione, struttura e pannelli realizzati in lamiera zincata verniciata a polveri internamente rivestiti con materiale fonoassorbente e amovibili su ogni lato, quadro elettrico completamente cablato, costruito con componenti di provata affidabilità ed in conformità alle principali Direttive Europee ed alle vigenti norme, completo di protezioni magnetotermiche per i motori, trasformatore di isolamento peri circuiti ausiliari, cavi numerati, morsettiera per interconnessioni esterne a organi di controllo e centralina utente, comunicazione con protocollo aperto modbus RTU, possibilità di funzionamento con compensazione climatica dei set point di lavoro in funzione della temperatura esterna, possibilità di installazione scheda per la gestione e supervisione da remoto tramite Adsl da browser internet. La pompa di calore è valutata con una quota fissa più una quota variabile in funzione della potenza termica nominale espressa in kW valutata alle condizioni di invio acqua a 35°C all'impianto e di ingresso acqua all'unità di 10°C.</t>
  </si>
  <si>
    <t>POMPA DI CALORE ACQUA/ACQUA GEOTERMICA DESTINATA ALL'IMPIEGO IN RISCALDAMENTO/RAFFRESCAMENTO, CON REVERSIBILITÀ LATO GAS, PER POTENZE TERMICHE FINO A 100 KW. Pompa di calore acqua/acqua geotermica destinata all'impiego in riscaldamento/raffrescamento, con reversibilità lato gas, per potenze termiche fino a 100 kW, predisposta per la produzione di acqua calda sanitaria tramite deviazione di flusso esterno, equipaggiata con uno o più compressori ermetici scroll, monocircuito con refrigerante ecologico e rispondente ai requisiti di efficienza dettati dalla norma EN14911. L'unità sarà dotata di scambiatori a piastre saldobrasate in acciaio inossidabile AISI 316, isolati termicamente con materassino anticondensa del tipo a celle chiuse ed ignifugo, elettropompe di circolazione lato impianto e lato geotermico, pressostati differenziali, resistenza elettrica di riscaldamento olio compressore, supporti ammortizzatori per compressore e per unità, scheda elettronica di gestione e controllo completo di display multiriga, con possibilità di connessione a pannello remoto, filtro deidratatore, spia di passaggio refrigerante con indicatore di umidità, valvola termostatica elettronica, valvola ad inversione 4 vie, valvole di servizio, pressostato di alta, di bassa, sonda antigelo e trasduttori di pressione, struttura e pannelli realizzati in lamiera zincata verniciata a polveri internamente rivestiti con materiale fonoassorbente e amovibili su ogni lato, quadro elettrico completamente cablato, costruito con componenti di provata affidabilità ed in conformità alle principali Direttive Europee alle vigenti norme completo di protezioni magnetotermiche per i motori, trasformatore di isolamento per i circuiti ausiliari, cavi numerati, morsettiera per interconnessioni esterne a organi di controllo e centralinautente, comunicazione con protocollo aperto modbus RTU, possibilità di funzionamento con compensazione climatica dei set point di lavoro in funzione della temperatura esterna, possibilità di installazione scheda per la gestione e supervisione da remoto tramite Adsl da browser internet. Lapompa di calore è valutata con una quota fissa più una quota variabile in funzione della potenza termica nominale espressa in kW valutata alle condizioni di invio acqua all'impianto di 35°C e di ingresso acqua all'unità (con percentuale di glicole pari al 25%) di 0°C.</t>
  </si>
  <si>
    <t xml:space="preserve">POMPA DI CALORE ACQUA/ACQUA DI FALDA DESTINATA ALL'IMPIEGO IN RISCALDAMENTO/RAFFRESCAMENTO, CON REVERSIBILITÀ LATO GAS, PER POTENZE TERMICHE FINO A 120 KW Pompa di calore acqua/acqua di falda destinata all'impiego in riscaldamento/raffrescamento, con reversibilità lato gas, per potenze termiche fino a 120 kW, predisposta per la produzione di acqua calda sanitaria tramite deviazione di flusso esterno, equipaggiata con uno o più compressori ermetici scroll, monocircuito con refrigerante ecologico e rispondente ai requisiti di efficienza dettati dalla norma EN14911. L'unità sarà dotata di scambiatori a piastre saldobrasate in acciaio inossidabile AISI 316, isolati termicamente con materassino anticondensa del tipo a celle chiuse ed ignifugo, elettropompa di circolazione lato impianto, valvola pressostatica, pressostati differenziali, resistenza elettrica di riscaldamento olio compressore, supporti ammortizzatori per compressore e per unità, scheda elettronica di gestione e controllo completo di display multiriga, con possibilità di connessione a pannello remoto, filtro deidratatore, spia di passaggio refrigerante con indicatore di umidità, valvola termostatica elettronica, valvola ad inversione 4 vie, valvole di servizio, pressostato di alta, di bassa, sonda antigelo e trasduttori di pressione, struttura e pannelli realizzati in lamiera zincata verniciata a polveri internamente rivestiti con materiale fonoassorbente e amovibili su ogni lato, quadro elettrico completamente cablato, costruito con componenti di provata affidabilità ed in conformità alle principali Direttive Europee alle vigenti norme completo di protezioni magnetotermiche per i motori, trasformatore di isolamento per i circuiti ausiliari, cavi numerati, morsettiera per interconnessioni esterne a organi di controllo e centralina utente, comunicazione con protocollo aperto modbus RTU, possibilità di funzionamento con compensazione climatica dei set point di lavoro in funzione della temperatura esterna, possibilità di installazione scheda per la gestione e supervisione da remoto tramite Adsl da browser internet. La pompa di calore è valutata con una quota fissa più una quota variabile in funzione della potenza termica nominale espressa in kW valutata alle condizioni di invio acqua a 35°C all'impianto e di ingresso acqua all'unità di 10°C. </t>
  </si>
  <si>
    <t xml:space="preserve">ACCESSORIO PER POMPA DI CALORE GEOTERMICA O AD ACQUA DI FALDA COSTITUITO DA MODULO PER LA PRODUZIONE DI ACQUA CALDA SANITARIA. Accessorio per pompa di calore geotermica o ad acqua di falda costituito da modulo per la produzione di acqua calda sanitaria. Il modulo è costituito da uno scambiatore del tipo a piastre saldobrasate in acciaio inossidabile AISI 316, isolato termicamente e da collegare idraulicamente al circuito ad alta temperatura della pompa di calore, pompa di circolazione per trasferimento dell'acqua calda sanitaria al bollitore di accumulo, regolatore a taglio di fase per modulazione della portata dell'elettropompa, programma ciclico antilegionella, sonda bollitore, raccordi idraulici, bocchettoni e valvole di intercettazione, pozzetti portasonda, dispositivi di controllo e regolazione, impianto elettrico per cablaggio alla morsetteria della pompa di calore, valvola deviatrice (per versione in solo riscaldamento) il tutto già assemblato e pronto per il funzionamento escluso collegamenti elettrici ed idraulici. Il modulo è valutato con una quota fissa per ciascuna pompa di calore più una quota variabile in funzione della potenza termica nominale della pompa di calore a cui è abbinato espressa in kW, valutata alle condizioni di invio acqua all'impianto di 35°C e di ingresso acqua all'unità (con percentuale di glicole pari al 25%) di 0°C (geotermia) oppure alle condizioni di invio acqua a 35°C all'impianto e di ingresso acqua all'unità di 10°C (acqua di falda). </t>
  </si>
  <si>
    <t xml:space="preserve">ACCESSORIO PER POMPA DI CALORE ACQUA/ACQUA GEOTERMICA COSTITUITO DA RECUPERATORE TOTALE DEL CALORE DI CONDENSAZIONE. Accessorio per pompa di calore acqua/acqua geotermica costituito da recuperatore totale del calore di condensazione per consentire la produzione di acqua calda alla temperatura non inferiore a 45°C, da abbinare solo a pompe di calore a funzionamento reversibile. Il recuperatore è costituito da scambiatore gas/acqua del tipo a piastre saldobrasate in acciaio inossidabile AISI 316 isolato termicamente, elettropompa di circolazione, raccordi idraulici, pozzetti portasonda, dispositivi di controllo e regolazione, impianto elettrico cablato, il tutto già assemblato all'interno della pompa di calore e pronto per il funzionamento con esclusione dei collegamenti idraulici esterni alla stessa. Il recuperatore è valutato con una quota fissa per ciascuna pompa di calore più una quota variabile in funzione della potenza termica nominale della pompa di calore a cui è abbinato espressa in kW valutata alle condizioni di invio acqua all'impianto di 35°C e di ingresso acqua all'unità (con percentuale di glicole pari al 25%) di 0°C. </t>
  </si>
  <si>
    <t xml:space="preserve">ACCESSORIO PER POMPA DI CALORE ACQUA/ACQUA DI FALDA COSTITUITO DA RECUPERATORE TOTALE DEL CALORE DI CONDENSAZIONE. Accessorio per pompa di calore acqua/acqua di falda costituito da recuperatore totale del calore di condensazione per consentire la produzione di acqua calda alla temperatura non inferiore a 45°C, da abbinare solo a pompe di calore a funzionamento reversibile. Il recuperatore è costituito da scambiatore gas/acqua del tipo a piastre saldobrasate in acciaio inossidabile AISI 316 isolato termicamente, elettropompa di circolazione, raccordi idraulici, pozzetti portasonda, dispositivi di controllo e regolazione, impianto elettrico cablato, il tutto già assemblato all'interno della pompa di calore e pronto per il funzionamento con esclusione dei collegamenti idraulici esterni alla stessa. Il recuperatore è valutato con una quota fissa per ciascuna pompa di calore più una quota variabile in funzione della potenza termica nominale della pompa di calore a cui è abbinato espressa in kW valutata alle condizioni di invio acqua a 35°C all'impianto e di ingresso acqua all'unità di 10°C. </t>
  </si>
  <si>
    <t xml:space="preserve">ACCESSORI PER POMPE DI CALORE GEOTERMICHE O AD ACQUA DI FALDA. Accessori per pompe di calore geotermiche o ad acqua di falda necessari alla completa e corretta installazione e valutati come aggiunta al prezzo della pompa di calore. </t>
  </si>
  <si>
    <t>Pannello di controllo remoto.</t>
  </si>
  <si>
    <t>Scheda web server supervisione.</t>
  </si>
  <si>
    <t>Serbatoio di glicole in linea da 50 litri.</t>
  </si>
  <si>
    <t xml:space="preserve">PERFORAZIONE PER LA REALIZZAZIONE DI CAPTATORI VERTICALI Perforazione per la realizzazione di captatori verticali a servizio di pompe di calore geotermiche destinate all'impiego in riscaldamento e/o raffrescamento con metodo a rotazione e circolazione diretta di aria e/o acqua, tramite l'utilizzo di utensili necessari per il corretto avanzamento, compreso il martello fondo-foro e l'eventuale incamiciatura. Il prezzo comprende: - il carico, lo scarico; il trasporto andata e ritorno dalla sede legale al cantiere, l'approntamento dell'attrezzatura di perforazione, il personale necessario a compiere le lavorazioni; - fornitura e posa in opera di sonda geotermica a singola o doppia U (D x s = 32 x 2,9) in polietilene a spessore maggiorato (PE 100) secondo la norma DIN 8074/75, stabilizzato ai raggi UV, temperature d'esercizio da -20°C a + 30°C o sonda geotermica a singola o doppia U (D x s = 32 x 2,9) in polietilene reticolato ad alta pressione (PEXa) secondo la norma DIN 16892/93, stabilizzato ai raggi UV, temperature d'esercizio da -40°C a + 90°C, completa di peso per agevolare l'inserimento all'interno del foro e garanzia di 10 anni; - riempimento foro con iniezione di miscela di cemento/acqua/bentonite o prodotto premiscelato in grado di garantire una conducibilità termica non inferiore a quella media del terreno interessato; - riempimento circuito geotermico con miscela di acqua e glicole propilenico con inibitore, senza ammine, nitriti e fosfati in concentrazione minima del 25% in volume a cui corrisponde una temperatura di congelamento di -10°C. Sono inoltre comprese le tubazioni in PE 100 (D x s = 32 x 2,9) o in PEXa (D x s = 32 x 2,9) per il raccordo dei captatori al collettore geotermico fino ad una distanza massima tra gli stessi non superiore a 20 mt e la prova di tenuta idraulica dell'intero sistema di captazione. Sono invece esclusi i collettori geotermici (da computare separatamente in funzione del numero di circuiti), gli scavi per il passaggio delle tubazioni di raccordo dei captatori al collettore geotermico, i pozzetti, la linea per il raccordo del/dei collettori fino alla pompa di calore geotermica e quanto altro non espressamente indicato. Ciascuna perforazione, di diametro massimo pari a 160 mm e lunghezza massima di 100 ml, è calcolata con una quota fissa per l'apprestamento del cantiere più una quota variabile che tiene conto della lunghezza effettiva totale delle perforazioni da effettuare. </t>
  </si>
  <si>
    <t xml:space="preserve">TRINCEA PER LA REALIZZAZIONE DI CAPTATORI ORIZZONTALI. Trincea per la realizzazione di captatori orizzontali a servizio di pompe di calore geotermiche destinate all'impiego in riscaldamento/raffrescamentocostituita da uno scavo a sezione obbligata anche non rettilineo, eseguito con uso di mezzo meccanico, di materie di qualsiasi natura e consistenzaasciutte, bagnate o melmose, compresi i trovanti rocciosi e i relitti di murature fino a mc 0,50. Sono compresi: il carico, lo scarico; il trasporto andata e ritorno dalla sede legale al cantiere, l'approntamento dell' area di cantiere, il personale necessario a compiere le lavorazioni; il tiro in alto delle materie scavate; il rinterro con il materiale depositato ai margini dello scavo; fornitura e posa in opera di sonda geotermica a quattro tubi, costituita da tubazione in polietilene a spessore maggiorato PE 100 (D x s = 32 x 2,9) secondo la norma DIN 8074/75, stabilizzato ai raggi UV, temperature d'esercizio da -20°C a + 30°C o sonda geotermica costituita da tubazione n polietilene reticolato ad alta pressione PEXa (D x s = 28 x 3) secondo la norma DIN 16892/93, stabilizzato ai raggi UV, temperature d'esercizio da -15°C a + 80°C; - riempimento circuito geotermico con miscela di acqua e glicole propilenico con inibitore, senza ammine, nitriti e fosfati in concentrazione minima del 25% in volume a cui corrisponde una temperatura di congelamento di -10°C. Sono inoltre comprese le tubazioni in PE 100 (D x s = 32 x 2,9) o in PEXa (D x s = 28 x 3) per il raccordo dei captatori al collettore geotermico fino ad una distanza massima tra gli stessi non superiore a 20 mt e la prova di tenuta idraulica dell'intero sistema di captazione. Sono esclusi i collettori geotermici (da computare separatamente in funzione del numero di circuiti), gli scavi per il passaggio delle tubazioni di raccordo dei captatori al collettore geotermico, i pozzetti, la linea per il raccordo del/dei collettori fino alla pompa di calore geotermica e quanto altro non espressamente indicato. La trincea, di larghezza massima pari a 60 cm, profondità minima di 150 cm e lunghezza massima di 100 ml, è calcolata con una quota fissa per l'apprestamento del cantiere più una quota variabile che tiene conto della lunghezza totale delle trincee da effettuare. </t>
  </si>
  <si>
    <t xml:space="preserve">ESECUZIONE DELLA PROVA DI RISPOSTA TERMICA DEL TERRENO GRT (GROUND RESPONSE TEST). Esecuzione della prova di risposta termica del terreno GRT (Ground Response Test), al fine di rilevare le proprietà termofisiche di scambio delsottosuolo e procedere al corretto dimensionamento del campo geotermico, realizzato con idonea apparecchiatura in grado di determinare le seguenti grandezze: conduttività termica equivalente del terreno, resistenza termica equivalente del pozzo (sonda, riempitivo), temperatura del terreno indisturbato. Successiva misura delle portate con sensore elettronico di precisione ± 1,5% e delle temperature del circuito idraulico con sonde di temperatura (termistori con precisione ± 0,01°C). Registrazione su supporto informatico, con scansione di 60 sec, per il periodo di 72 ore delle seguenti grandezze: data e ora di ogni singola registrazione, portata volumetrica, temperatura di mandata, temperatura di ritorno, temperatura aria ambiente, tensione elettrica per ciascuna fase, corrente elettrica per ciascuna fase, frequenza elettrica, angolo di sfasamento V-I, f, per ciascuna fase, potenza elettrica, totale e per ciascuna fase, ceduta al sistema, curva delle perdite di carico in funzione della portata. E' escluso il costo della perforazione. Alla fine della prova dovrà essere rilasciato report con l'indicazione dei parametri misurati e delle grandezze calcolate. </t>
  </si>
  <si>
    <t>Ground Response Test.</t>
  </si>
  <si>
    <t xml:space="preserve">COPPIA DI COLLETTORI GEOTERMICI REALIZZATI IN ACCIAIO INOX O IN MATERIALE PLASTICO Coppia di collettori geotermici realizzati in acciaio inox o in materiale plastico, completi di valvole di intercettazione a volantino in bronzo dotate di spurgo per lo sfiato dell'aria presente nei circuiti geotermici, attacco per misuratori di portata e pressione, attacchi per valvoline di sfiato da 3/8" su tre punti, raccordi per tubazioni in polietilene o in polietilene reticolato. E' escluso lo scavo per l'interramento del collettore e l'eventuale pozzetto per l'alloggiamento dello steso. Attacchi principali = A. Derivazioni = D. </t>
  </si>
  <si>
    <t>A=2" - D=1" - 4+4.</t>
  </si>
  <si>
    <t>A=2" - D=1" - 6+6.</t>
  </si>
  <si>
    <t>A=2"1/2 - D=1" - 10+10.</t>
  </si>
  <si>
    <t>A=3" - D=1" - 12+12.</t>
  </si>
  <si>
    <t>13.12</t>
  </si>
  <si>
    <t>ELETTROPOMPE</t>
  </si>
  <si>
    <t>ELETTROPOMPA SINGOLA PER ACQUA DI CIRCUITO -10/+110° C, PN 6, 2800 GIRI/MIN. ROTORE IMMERSO, ESECUZIONE IN LINEA. Elettropompa singola per acqua calda e refrigerata, esecuzione monoblocco in linea con rotore immerso, 2800 1/min, caratteristica variabile, temperatura d'impiego - 10/+110° C, PN 6, grado di protezione IP 55. Sono compresi: i raccordi a tre pezzi, oppure controflange con guarnizioni e bulloni. Sono esclusi i collegamenti elettrici. Portata min/med/max: Q (mc/h). Prevalenza corrispondente non inferiore a: H (bar). Diametro nominale: DN (mm).</t>
  </si>
  <si>
    <t xml:space="preserve">ELETTROPOMPA GEMELLARE PER ACQUA DI CIRCUITO -10/+110° C, PN 6, 2800 GIRI/MIN. ROTORE IMMERSO, ESECUZIONE IN LINEA. Elettropompa gemellare per acqua calda e refrigerata, esecuzione monoblocco in linea con rotore immerso, 2800 1/min, caratteristica variabile, temperatura d'impiego - 10/+110° C, PN 6, grado di protezione IP 55, completa di raccordi a tre pezzi oppure controflange con guarnizioni e bulloni, esclusi i collegamenti elettrici. Portata min/med/max: Q (mc/h). Prevalenza corrispondente non inferiore a: H (bar). Diametro nominale: DN (mm). </t>
  </si>
  <si>
    <t>ELETTROPOMPA SINGOLA PER ACQUA DI CIRCUITO -10/+110° C, PN 6, 2800 GIRI/MIN. ROTORE IMMERSO, ESECUZIONE IN LINEA, REGOLAZIONE AUTOMATICA DELLA VELOCITÀ. Elettropompa singola per acqua calda e refrigerata, esecuzione monoblocco in linea con rotore immerso, 2800 1/min, caratteristica variabile in modo automatico con mantenimento costante della prevalenza, temperatura d'impiego -10/110°C, PN 6, grado di protezione IP 42 minimo. Sono compresi: i raccordi a tre pezzi, oppure controflange con guarnizioni e bulloni. Sono esclusi i collegamenti elettrici. Portata min/med/max: Q (mc/h). Prevalenza corrispondente non inferiore a: H (bar). Diametro nominale: DN (mm).</t>
  </si>
  <si>
    <t>ELETTROPOMPA SINGOLA PER ACQUA DI CONSUMO -2/+65° C, PN 6, 2800 GIRI/MIN. ROTORE IMMERSO, ESECUZIONE IN LINEA. Elettropompa singola per acqua calda sanitaria, esecuzione monoblocco in linea con rotore immerso, 2800 1/min, caratteristica fissa, temperatura d'impiego max 65° C, PN 6, grado di protezione IP 51, completa di raccordi a tre pezzi, esclusi i collegamenti elettrici. Portata min/med/max: Q (mc/h). Prevalenza corrispondente non inferiore a: H (bar). Diametro nominale: DN (mm).</t>
  </si>
  <si>
    <t>ELETTROPOMPA SINGOLA PER ACQUA DI CONSUMO -2/+110° C, PN 6, 2800 GIRI/MIN. TENUTA MECCANICA, ESECUZIONE IN LINEA. Elettropompa singola per acqua calda sanitaria, esecuzione monoblocco in linea con tenuta meccanica, 2800 1/min, caratteristica fissa, temperatura d'impiego max 110° C, PN 6, grado di protezione IP 44, completa di raccordi a tre pezzi, esclusi i collegamenti elettrici. Portata min/med/max : Q (mc/h). Prevalenza corrispondente non inferiore a: H (bar). Diametro nominale: DN (mm).</t>
  </si>
  <si>
    <t>ELETTROPOMPA SINGOLA PER ACQUA DI CIRCUITO E DI CONSUMO -10/+120° C, PN 6, 1400 GIRI/MIN. TENUTA MECCANICA, ESECUZIONE IN LINEA. Elettropompa singola per acqua calda e refrigerata, esecuzione monoblocco in linea con tenuta meccanica, 1400 1/min, caratteristica fissa, temperatura d'impiego -10/+120° C, PN 6, grado di protezione IP 44, completa di controflange con guarnizioni e bulloni, escluso i collegamenti elettrici. Portata min/med/max: Q (mc/h). Prevalenza corrispondente non inferiore a: H (bar). Diametro nominale: DN (mm).</t>
  </si>
  <si>
    <t>ELETTROPOMPA GEMELLARE PER ACQUA DI CIRCUITO E DI CONSUMO -10/+120° C, PN 6, 1400 GIRI/MIN. TENUTA MECCANICA. Elettropompa gemellare per acqua calda e refrigerata, esecuzione monoblocco con tenuta meccanica, 1400 1/min, caratteristica fissa, temperatura d'impiego -10/+120° C, PN 6, grado di protezione IP 44, completa di controflange con guarnizioni e bulloni, esclusi i collegamenti elettrici. Portata min/med/max: Q (mc/h). Prevalenza corrispondente non inferiore a: H (bar). Diametro nominale: DN (mm).</t>
  </si>
  <si>
    <t>ELETTROPOMPA SINGOLA PER ACQUA DI CIRCUITO E DI CONSUMO -10/+120° C, PN 10, 1400 GIRI/MIN. TENUTA MECCANICA, ESECUZIONE IN LINEA. Elettropompa singola per acqua calda e refrigerata, esecuzione monoblocco in linea con tenuta meccanica, 1400 1/min, caratteristica fissa, temperatura d'impiego -10/+120° C, PN 10, grado di protezione IP 44, completa di controflange con guarnizioni e bulloni, esclusi i collegamenti elettrici. Portata min/med/max: Q (mc/h). Prevalenza corrispondente non inferiore a: H (bar). Diametro nominale: DN (mm).</t>
  </si>
  <si>
    <t xml:space="preserve">ELETTROPOMPA SINGOLA PER ACQUA DI CIRCUITO E DI CONSUMO -30/+130° C, PN 16, 1400 GIRI/MIN. TENUTA MECCANICA, ASPIRAZIONE ASSIALE. Elettropompa singola per acqua fredda e surriscaldata, esecuzione monoblocco con aspirazione assiale e mandata radiale, tenuta meccanica, 1400 1/min, caratteristica fissa, temperatura d'impiego -30 / +130 ° C, PN 16, grado di protezione IP 55, completa di controflange con guarnizioni e bulloni, esclusi i collegamenti elettrici. Portata min/med max: Q (mc/h). Prevalenza corrispondente non inferiore a: H (bar). Diametro nominale: DN (mm). </t>
  </si>
  <si>
    <t>ELETTROPOMPA SINGOLA PER ACQUA DI CIRCUITO E DI CONSUMO -10/+140° C, PN 16, 1400 GIRI/MIN. TENUTA MECCANICA, ESECUZIONE IN LINEA. Elettropompa singola per acqua fredda e surriscaldata, esecuzione monoblocco in linea con tenuta meccanica, 1400 1/min, caratteristica fissa, temperatura d'impiego -10/+140° C, PN 16, grado di protezione IP 54, completa di controflange con guarnizioni e bulloni, esclusi i collegamenti elettrici. Portata min/med/max: Q (mc/h). Prevalenza corrispondente non inferiore a: H (bar). Diametro nominale: DN (mm).</t>
  </si>
  <si>
    <t>ELETTROPOMPA GEMELLARE PER ACQUA DI CIRCUITO E DI CONSUMO -10/+140° C, PN 16, 1400 GIRI/MIN. TENUTA MECCANICA, ESECUZIONE IN LINEA. Elettropompa gemellare per acqua fredda e surriscaldata, esecuzione monoblocco in linea con tenuta meccanica, 1400 1/min, caratteristica fissa, temperatura d'impiego -10/+140° C, PN 16, grado di protezione IP 54, completa di contro- flange con guarnizioni e bulloni, esclusi i collegamenti elettrici. Portata min/med/max: Q (mc/h). Prevalenza corrispondente non inferiore a: H (bar). Diametro nominale: DN (mm).</t>
  </si>
  <si>
    <t>ELETTROPOMPA SOMMERGIBILE PER ACQUE CHIARE DI RIFIUTO, MOTORE MONOFASE CON INTERRUTTORE A GALLEGGIANTE. Elettropompa sommergibile per acque di rifiuto, esecuzione monoblocco con girante aperta, idonea per pompaggio di acque sporche con solidi sospesi di grandezza fino a 5 mm, 2800 1/min, caratteristica fissa, temperatura d'impiego max 50 C°, grado di protezione IP 67, completa di interruttore a galleggiante, esclusi i collegamenti elettrici. Portata min/med/max: Q (mc/h). Prevalenza corrispondente non inferiore a: H (bar). Diametro nominale: DN (mm).</t>
  </si>
  <si>
    <t xml:space="preserve">ELETTROPOMPA SOMMERGIBILE PER ACQUE CHIARE DI RIFIUTO, MOTORE TRIFASE. Elettropompa sommergibile per acque di rifiuto, esecuzione monoblocco con girante aperta, idonea per passaggio di acque sporche con solidi sospesi di grandezza fino a 10 mm, 2800 1/ min, caratteristica fissa, temperatura d'impiego max 50° C, grado di protezione IP 67, esclusi i collegamenti elettrici. Portata min/med/max: Q (mc/h). Prevalenza corrispondente non inferiore a: H (bar). Diametro nominale: DN (mm). </t>
  </si>
  <si>
    <t>ELETTROPOMPA SOMMERGIBILE PER ACQUE NERE DI RIFIUTO E LIQUAMI, MOTORE MONOFASE CON INTERRUTTORE A GALLEGGIANTE. Elettropompa sommergibile per acque di rifiuto e liquami, esecuzione monoblocco, idonea particolarmente per scarichi fecali e simili, 2900 1/min, caratteristica fissa, temperatura d'impiego max 50° C, grado di protezione IP 67, completa di interruttore a galleggiante, attacchi filettati, esclusi i collegamenti elettrici. Portata min/med/max: Q (mc/h). Prevalenza corrispondente non inferiore a: H (bar). Diametro nominale: DN (mm).</t>
  </si>
  <si>
    <t>ELETTROPOMPA SOMMERGIBILE PER ACQUE NERE DI RIFIUTO E LIQUAMI. MOTORE TRIFASE. Elettropompa sommergibile per acque di rifiuto e liquami, esecuzione monoblocco, idonea particolarmente per scarichi fecali e simili, 1400 1/min, caratteristica fissa, temperatura d'impiego max 50° C, grado di protezione IP 68, completa di accessori per installazione quali gomito flangiato con piede di appoggio, fune di guida per montaggio, mensola, dispositivo di aggancio, bulloni e viti ad espansione, esclusi i collegamenti elettrici. Portata min/med/max: Q (mc/h). Prevalenza corrispondente non inferiore a: H (bar). Diametro nominale: DN (mm).</t>
  </si>
  <si>
    <t>SISTEMA DI RACCOLTA E POMPAGGIO PER ACQUE NERE DI RIFIUTO CON SERBATOIO A TENUTA. Sistema di raccolta e pompaggio per acque di rifiuto e liquami costituito da una sola elettropompa sommergibile con dispositivo trituratore, serbatoio di raccolta a tenuta di acqua e di gas, accessori elettrici per funzionamento automatico, motore monofase, tubo aspirante DN 100, tubo DN 32. Il sistema e' particolarmente indicato quando il tubo di scarico in fogna deve essere di piccolo diametro. Portata min/med/max: Q = 0,0/7/14 mc/h. Prevalenza corrispondente: - H = 1,60/1,05/0,30 bar. Potenza motore: P = 0,8 kW.</t>
  </si>
  <si>
    <t>SISTEMA DI RACCOLTA E POMPAGGIO PER ACQUE NERE DI RIFIUTO CON SERBATOIO A TENUTA, POMPA SINGOLA E QUADRO ELETTRICO. Sistema di raccolta e pompaggio di acque di rifiuto e liquami costituito da una sola elettropompa sommergibile, serbatoio di raccolta a tenuta di acqua e di gas, accessori elettrici per funzionamento automatico, quadro elettrico con interruttore, salvamotore, spie di funzionamento e blocco, motore monofase fino a 0,8 kW, trifase oltre, tubo aspirante DN 100, tubo premente DN 80. Portata min/med/max: Q (mc/h). Prevalenza corrispondente: H (bar). Potenza del motore: P (kW).</t>
  </si>
  <si>
    <t>SISTEMA DI RACCOLTA E POMPAGGIO PER ACQUE NERE DI RIFIUTO CON SERBATOIO A TENUTA, POMPA DOPPIA E QUADRO ELETTRICO. Sistema di raccolta e pompaggio di acque di rifiuto e liquami costituito da due elettropompe sommergibile, serbatoio di raccolta a tenuta di acqua e di gas, accessori elettrici per funzionamento automatico della pompa di riserva e per carico di punta, quadro elettrico con interruttore, salvamotore, spie di funzionamento e blocco, motori trifase, tubo aspirante DN 150, tubo premente DN100. Portata (per ciascuna elettropompa) min/med/max: Q (mc/h). Prevalenza corrispondente: H (bar). potenza del motore: P (kW).</t>
  </si>
  <si>
    <t>ELETTROPOMPA SOMMERSA PER POZZI ED ACQUE DI FALDA, DIAMETRO DI ATTACCO DN 40. Elettropompa sommersa per sollevamento dell'acqua dalle falde sotterranee del tipo a girante multistadio sovrapposte, 2800 1/min, per pozzi con diametro min. mm 100, completa di valvola di ritegno DN 40, escluso i collegamenti elettrici. Portata min/med/max: Q (mc/h). Prevalenza corrispondente non inferiore a: H (bar). Potenza nominale del motore: P (kW).</t>
  </si>
  <si>
    <t>ELETTROPOMPA SOMMERSA PER POZZI ED ACQUE DI FALDA, DIAMETRO DI ATTACCO DN 50. Elettropompa sommersa per pozzi ed acque di falda, diametro di attacco DN 50. Elettropompa sommersa per sollevamento acqua dalle falde sotterranee del tipo a giranti multistadio sovrapposte, 2800 1/min, per pozzi con diametro min. mm 150, completa di valvola di ritegno DN 50, esclusi i collegamenti elettrici. Portata min/med/max: Q (mc/h). Prevalenza corrispondente non inferiore a: H (bar). Potenza nominale del motore: P (kW).</t>
  </si>
  <si>
    <t>DISPOSITIVO ELETTRICO DI COMANDO PER UNA O DUE ELETTROPOMPE, COMPLETO DI QUADRO ELETTRICO. Dispositivo elettrico per comando elettropompe, composto da quadro elettrico con interruttore generale, fusibili, telesalvamotore, relè termico, commutatore MAN/STOP/AUT, trasformatore ausiliari, spie di funzionamento e blocco, predisposto per comando esterno a galleggiante, esclusi i collegamenti elettrici.</t>
  </si>
  <si>
    <t>13.12.230.0</t>
  </si>
  <si>
    <t xml:space="preserve">DISPOSITIVO ELETTRICO PER LA REGOLAZIONE AUTOMATICA E MODULANTE DELLA VELOCITÀ DI ROTAZIONE DI ELETTROPOMPE Dispositivo elettrico per la regolazione automatica e modulante della velocità di rotazione di elettropompe da applicare a bordo pompa, oppure a muro. oppure a quadro. Il dispositivo regola la velocità in funzione della pressione di mandata, oppure della differenza di pressione fra mandata ed aspirazione ed è costituito da contenitore in resina con grado di protezione minimo IP 40, convertitore di frequenza di adeguata potenza per il motore da comandare, dispositivi di comando e protezione, regolatore elettronico in grado di attuare i comandi previsti, predisposizione di comandi e segnalazioni a distanza. Il dispositivo può essere corredato dei trasduttori di pressione assoluta o di pressione differenziale, di moduli per il comando Master/Slave, modulo di interfaccia per sistemi di supervisione, pannello di monitoraggio e programmazione comprensivo di display e trasduttore di pressione differenziale. Sono esclusi i collegamenti elettrici. Il dispositivo é conteggiato in funzione della potenza dell'elettropompa comandata. </t>
  </si>
  <si>
    <t>13.12.230.1</t>
  </si>
  <si>
    <t>Dispositivo per il comando di n. 1 elettropompa da 0,55 kW max.</t>
  </si>
  <si>
    <t>13.12.230.2</t>
  </si>
  <si>
    <t xml:space="preserve"> Dispositivo per il comando di n. 1 elettropompa da 1,1 kW max.</t>
  </si>
  <si>
    <t>13.12.230.3</t>
  </si>
  <si>
    <t>13.12.230.4</t>
  </si>
  <si>
    <t xml:space="preserve"> Dispositivo per il comando di n. 1 elettropompa da 3,0 kW max.</t>
  </si>
  <si>
    <t>13.12.230.5</t>
  </si>
  <si>
    <t xml:space="preserve"> Dispositivo per il comando di n. 1 elettropompa da 4,0 kW max.</t>
  </si>
  <si>
    <t>13.12.230.6</t>
  </si>
  <si>
    <t xml:space="preserve"> Dispositivo per il comando di n. 1 elettropompa da 5,5 kW max.</t>
  </si>
  <si>
    <t>13.12.230.7</t>
  </si>
  <si>
    <t xml:space="preserve"> Dispositivo per il comando di n. 1 elettropompa da 7,5 kW max.</t>
  </si>
  <si>
    <t>13.12.230.8</t>
  </si>
  <si>
    <t>Dispositivo per il comando di n. 1 elettropompa da 11,0 kW max.</t>
  </si>
  <si>
    <t>13.12.230.9</t>
  </si>
  <si>
    <t>Dispositivo per il comando di n. 1 elettropompa da 15,0 kW max.</t>
  </si>
  <si>
    <t>13.12.230.10</t>
  </si>
  <si>
    <t>Dispositivo per il comando di n. 1 elettropompa da 18,0 kW max.</t>
  </si>
  <si>
    <t>13.12.230.11</t>
  </si>
  <si>
    <t>Trasduttore di pressione assoluta.</t>
  </si>
  <si>
    <t>13.12.230.12</t>
  </si>
  <si>
    <t>Trasduttore di pressione differenziale.</t>
  </si>
  <si>
    <t>13.12.230.13</t>
  </si>
  <si>
    <t xml:space="preserve"> Modulo di comando Master/Slave.</t>
  </si>
  <si>
    <t>13.12.230.14</t>
  </si>
  <si>
    <t>Modulo di interfaccia per sistemi di supervisione.</t>
  </si>
  <si>
    <t>13.12.230.15</t>
  </si>
  <si>
    <t>Pannello di monitoraggio e programmazione con display e trasduttore di pressione differenziale.</t>
  </si>
  <si>
    <t>13.13</t>
  </si>
  <si>
    <t>APPROVVIGIONAMENTO IDRICO</t>
  </si>
  <si>
    <t xml:space="preserve">SCONNETTORE IDRAULICO PER PROTEGGERE LE RETI DA RITORNI DI ACQUE INQUINATE, PN 10. Sconnettore a zona di pressione ridotta controllabile idoneo per proteggere la rete pubblica e la rete interna dell'acqua potabile contro tutti i rischi di ritorno di acque inquinate. Lo sconnettore è costituito da un corpo in bronzo PN 10 con coperchio ispezionabile, attacchi filettati fino al DN 50, attacchi flangiati per diametri maggiori, attacco per tubo di scarico, temperatura massima del fluido 65° C, ed è realizzato secondo le prescrizioni della norma UNI 9157. E' compreso quanto altro occorre per dare il lavoro finito. Diametro nominale: "DN (mm). </t>
  </si>
  <si>
    <t xml:space="preserve">FILTRO DI PROTEZIONE DELLO SCONNETTORE CON RETE IN ACCIAIO INOX A MAGLIE DI MM 1, PN 10. Filtro con scarico per protezione dello sconnettore, costituito da corpo in ghisa PN 10 con coperchio ispezionabile, attacchi filettati fino al DN 50, attacchi flangiati per diametri maggiori, rubinetto di scarico, tela filtrante in acciaio inox con maglie da mm 1. E' compreso quanto altro occorre per dare il lavoro finito. Diametro nominale: DN (mm). </t>
  </si>
  <si>
    <t xml:space="preserve">RIDUTTORE DI PRESSIONE PER ACQUA, ARIA E GAS NEUTRI, ATTACCHI FILETTATI, PN 25. Riduttore di pressione del tipo a membrana con sede unica equilibrata, idoneo per acqua, aria e gas neutri fino a 80° C, corpo e calotta in ottone OT 58, filtro in lamiera inox, sede ed otturatore in resina, gruppo filtro - regolatore facilmente intercambiabile, attacchi filettati, pressione max a monte 25 bar, pressione in uscita regolabile da 1,5 a 6 bar, completo di raccordi a bocchettone. Portata nominale di acqua con velocità del fluido non superiore a m/s 1,5: Q (mc/h). E' compreso quanto altro occorre per dare il lavoro finito. Diametro nominale: DN (mm). </t>
  </si>
  <si>
    <t xml:space="preserve">RIDUTTORE DI PRESSIONE PER ACQUA, ARIA E GAS NEUTRI, ATTACCHI FLANGIATI, PN 25. Riduttore di pressione del tipo ad otturatore scorrevole, idoneo per acqua e fluidi neutri fino a 80° C, corpo e calotta in ghisa sede sostituibile in bronzo, otturatore in ghisa con guarnizione di tenuta, pressione max a monte 25 bar, pressione in uscita regolabile da 1,5 a 12 bar (da 1,5 a 6 bar fino al DN 65), attacchi flangiati. Sono compresi: le controflange; le guarnizioni; i bulloni. E' inoltre compreso quanto altro occorre per dare il lavoro finito. Portata nominale con velocità del fluido non superiore a m/s 2,0: Q (mc/h). Diametro "nominale: DN (mm). </t>
  </si>
  <si>
    <t xml:space="preserve">SERBATOIO A PRESSIONE ATMOSFERICA PER LIQUIDI ALIMENTARI, IN MATERIALE PLASTICO. Serbatoio a pressione atmosferica per acqua sanitaria e fluidi in genere, realizzato in polietilene per alimenti e rispondente alle prescrizioni della circolare n.102 del 2.12.1978 del Ministero della Sanita', completo di coperchio passamano o passauomo, raccordi in bronzo per scarico, troppo pieno, tubo di prelievo, tubo di adduzione. E' inoltre compreso quanto altro occorre per dare il lavoro finito. Capacità: C (l). Diametro per altezza: D x h (cm). Larghezza per profondita' per altezza: L x P x h (cm). </t>
  </si>
  <si>
    <t xml:space="preserve">SERBATOIO A PRESSIONE ATMOSFERICA PER LIQUIDI ALIMENTARI, IN VETRORESINA. Serbatoio a pressione atmosferica per acqua sanitaria e fluidi in genere, realizzato in vetroresina idoneo per alimenti e rispondente alle prescrizioni della circolare n.102 del 2.12.1978 del Ministero della Sanità, completo di coperchio passamano o passauomo, raccordi in bronzo per scarico, troppo pieno, tubo di prelievo, tubo di adduzione. E' inoltre compreso quanto altro occorre per dare il lavoro finito. Capacità: C (l). </t>
  </si>
  <si>
    <t xml:space="preserve">SERBATOIO A PRESSIONE ATMOSFERICA PER LIQUIDI ALIMENTARI, IN ACCIAIO SMALTATO. Serbatoio a pressione atmosferica per liquidi alimentari e fluidi in genere, realizzato da contenitore cilindrico verticale o orizzontale in lamiera di acciaio zincata esternamente e trattata internamente con smaltatura altamente resistente alla corrosione, idoneo all'erogazione di acqua alimentare (D.P.R. 777 - 23.8.82). Sono compresi: l'apertura "d'ispezione; gli attacchi per riempimento; il troppo pieno; l'utilizzo; lo scarico. E' inoltre" compreso quanto altro occorre per dare l'opera finita. Dimensioni: D x H (m x m). </t>
  </si>
  <si>
    <t xml:space="preserve">SERBATOIO A PRESSIONE ATMOSFERICA PER LIQUIDI ALIMENTARI, IN ACCIAIO ZINCATO. Serbatoio a pressione atmosferica per liquidi alimentari e fluidi in genere, realizzato da contenitore cilindrico verticale o orizzontale in lamiera di acciaio zincata esternamente ed internamente, idoneo all'erogazione di acqua alimentare (D.P.R. 777 - 23.8.82). Sono compresi: "l'apertura d'ispezione; gli attacchi per riempimento; il troppo pieno; l'utilizzo; lo scarico." E' inoltre compreso quanto altro occorre per dare l'opera finita. Dimensioni: D x H (m x m). </t>
  </si>
  <si>
    <t xml:space="preserve">SERBATOIO A PRESSIONE ATMOSFERICA PER LIQUIDI ALIMENTARI, IN ACCIAIO INOX. Serbatoio a pressione atmosferica per liquidi alimentari, in acciaio inox. Serbatoio a pressione atmosferica per liquidi alimentari e fluidi in genere, realizzato da contenitore cilindrico verticale o orizzontale in lamiera di acciaio inox AISI 304L, idoneo all'erogazione di acqua alimentare (D.P.R. 777 - 23.8.82). Sono compresi: l'apertura "d'ispezione; gli attacchi per riempimento; il troppo pieno; l'utilizzo; lo scarico. E' inoltre compreso quanto altro occorre per dare l'opera finita. Dimensioni: D x H (m x m). </t>
  </si>
  <si>
    <t>SERBATOIO A PRESSIONE ATMOSFERICA PER LIQUIDI ALIMENTARI, IN ACCIAIO INOX, CONTEGGIATO AL CHILOGRAMMO. Serbatoio a pressione atmosferica per liquidi alimentari e fluidi in genere, costruito su misura con lamiere di acciaio inox AISI 304L, idoneo all'erogazione di acqua alimentare e rispondente alle prescrizioni della circolare n.102 del 2.12.1978 del Ministero della Sanità e D.P.R. 777 del 23.8.82. Sono compresi: l'apertura d'ispezione e gli attacchi per riempimento, troppo pieno, utilizzo e scarico. E' inoltre compreso quanto altro occorre per dare l'opera finita. Il costo del serbatoio è valutato con una quota fissa per ciascun serbatoio più una quota aggiuntiva in funzione del peso del serbatoio stesso.</t>
  </si>
  <si>
    <t xml:space="preserve">SERBATOIO A PRESSIONE ATMOSFERICA IN POLIETILENE, DA INTERRARE. Serbatoio a pressione atmosferica da interrare, particolarmente indicato per la raccolta dell'acqua e fluidi in genere, realizzato in polietilene per alimenti e rispondente alle prescrizioni della circolare n.102 del 2.12.1978 del Ministero della Sanita', completo di prolunga con chiusura ermetica per passo d'uomo, pozzetto e chiusino in polietilene, raccordi per ingresso, aspirazione, scarico e troppo pieno. Sono escluse le opere di scavo, rinterro, costipazione con sabbia, pavimentazione superficiale, tubazioni idrauliche di collegamento. E' inoltre compreso quanto altro occorre per dare l'opera finita. Capacità: C (l). Diametro per lunghezza: D x L (cm). </t>
  </si>
  <si>
    <t xml:space="preserve">SERBATOIO A PRESSIONE ATMOSFERICA IN CEMENTO VIBRATO, DA INTERRARE. Serbatoio a pressione atmosferica da interrare, particolarmente indicato per la raccolta dell'acqua e fluidi in genere, realizzato in cemento vibrato, completo di passo d'uomo e chiusura in acciaio inox, pozzetto con chiusino di ghisa, raccordi per ingresso, aspirazione, scarico e troppo pieno. E' diponibile come accessorio la vetrificazione interna per uso potabile ed il rinforzo strutturale per la copertura carrabile del serbatoio. Sono escluse le opere di scavo, rinterro, costipazione con sabbia, pavimentazione superficiale, tubazioni idrauliche di collegamento. E' inoltre compreso quanto altro occorre per dare l'opera finita. Capacità: C (l). Dimensioni: La x H x Lu (cm). </t>
  </si>
  <si>
    <t>ACCESSORI PER SERBATOI INTERRATI DI RACCOLTA ACQUA PIOVANA. Accessorio per serbatoi interrati di raccolta acqua piovana costituito da filtro autopulente su tubazione di ingresso al serbatoio con scarico diretto dei residui filtrati nella tubazione di troppo pieno, tubazione di ingresso nel serbatoio con terminale decantatore la cui parte finele è rivolta verso l'alto per non smuovere i sedimenti, tubo di aspirazione con galleggiante per aspirare 15 cm sotto il livello dell'acqua. E' disponibile inoltre una centralina con elettropompa autoadescante da 3,0 mc/h con 3,0 bar di prevalenza, pressoflussostato per avviamento/arresto, elettrovalvola di commutazione da serbatoio ausiliario quando il serbatoio principale è vuoto, indicatore di livello del serbatoio principale, microprocessore di controllo e allarme. Accessorio costituito da filtro, tubo di ingresso e tubo di aspirazione. E' inoltre compreso quanto altro occorre per dare l'opera finita.</t>
  </si>
  <si>
    <t xml:space="preserve">SERBATOIO AUTOCLAVE PER SOLLEVAMENTO LIQUIDI ESENTE DALLE VERIFICHE ISPESL. Serbatoio autoclave per sollevamento liquidi esente dalle verifiche ISPESL. Autoclave per sollevamento liquidi, costituito da serbatoio verticale o orizzontale in acciaio zincato, esente dalla denuncia di vendita e installazione, dalle verifiche ISPESL periodiche e di primo impianto, completo di valvola di sicurezza, manometro, alimentatore d'aria, certificato di esclusione e libretto matricolare ISPESL. Pressione massima d'esercizio: PN (bar). </t>
  </si>
  <si>
    <t xml:space="preserve">SERBATOIO AUTOCLAVE PER SOLLEVAMENTO LIQUIDI SOGGETTO A VERIFICHE ISPESL. Autoclave per sollevamento liquidi, costituito da serbatoio verticale o orizzontale in acciaio zincato, collaudato ISPESL e soggetto alle verifiche periodiche e di primo impianto, completo di valvola di sicurezza, manometro, alimentatore d'aria automatico, indicatore di livello e libretto matricolare ISPESL. Pressione massima d'esercizio: PN (bar). </t>
  </si>
  <si>
    <t xml:space="preserve">SOVRAPPREZZO DA APPLICARE AL SERBATOIO AUTOCLAVE PER EFFETTUARE IL CARICAMENTO CON ARIA COMPRESSA. Accessorio per caricamento aria di un serbatoio autoclave costituito da idoneo compressore con interruttore di livello e pressostato oppure da elettrovalvola con interruttore di livello e pressostato. Il tutto messo in opera e funzionante compresi i collegamenti elettrici al quadro ed i collegamenti idraulici al serbatoio. </t>
  </si>
  <si>
    <t xml:space="preserve">ELETTROPOMPA SOMMERSA PER ALIMENTAZIONE IDRICA DOMESTICA. Elettropompa sommersa per alimentazione idrica domestica con prelievo da serbatoi o pozzi, costituita da camicia esterna e carcassa motore in acciaio inox AISI 304, succhieruola con passaggio max di 2,0 mm, girante multistrato in tecnopolimero, doppia tenuta meccanica, cavo da 20 m, condensatore incorporato per le versioni monofasi, motore a 2800 g/min sovrapposto alle giranti, attacco DN 32. E' disponibile, come accessorio, l'interruttore di livello a galleggiante. Sono esclusi i collegamenti elettrici. Portata min/med/max: Q (mc/h). Prevalenza corrispondente non inferiore a: H (bar). Potenza nominale del motore: P (kW). </t>
  </si>
  <si>
    <t xml:space="preserve">DISPOSITIVO DI COMANDO PRESSOFLUSSOSTATICO. Dispositivo di comando pressoflussostatico idoneo per elettropompe di portata fino a 10 mc/h, costituito da corpo in poliammide, membrana in elastomero, led di segnalazione tensione, pompa in funzione e pompa in blocco, protezione pompa dalla marcia a secco, protezione da assorbimenti eccessivi, avviamento con pressostato, arresto con flussostato. Nel prezzo è compreso il collegamento idraulico ed elettrico con esclusione delle tubazioni e dell'alimentazione elettrica. </t>
  </si>
  <si>
    <t xml:space="preserve">GRUPPO DI SOLLEVAMENTO ACQUA PER PICCOLI IMPIANTI, TIPO CON COMANDO A PRESSOSTATO E UNA ELETTROPOMPA AD ASSE ORIZZONTALE. Gruppo di sollevamento acqua per piccoli impianti, costituito da una ELETTROPOMPA AD ASSE ORIZZONTALE con motore monofase, SERBATOIO PRESSURIZZATO a membrana idoneo per impieghi alimentari, MANOMETRO, IMPIANTO ELETTRICO completo di telesalvamotore, pressostati, cavo di collegamento alla elettropompa e morsettiera. Portata min/med/max: Q (mc/h). Prevalenza corrispondente non inferiore a: H (bar). Potenza nominale dei motori: P (kW). </t>
  </si>
  <si>
    <t xml:space="preserve">GRUPPO DI SOLLEVAMENTO ACQUA PER MEDI IMPIANTI, TIPO CON COMANDO A PRESSOSTATO E DUE ELETTROPOMPE AD ASSE ORIZZONTALE. Gruppo di sollevamento acqua per medi impianti, tipo con comando a pressostato e due elettropompe ad asse orizzontale. Gruppo di sollevamento acqua per medi impianti costituito da due ELETTROPOMPE AD ASSE ORIZZONTALE con motore trifase, STAFFA PORTANTE con piedini antivibranti, COLLETTORI di aspirazione e mandata con giunti antivibranti, VALVOLE di intercettazione e ritegno per ciascuna elettropompa, MANOMETRO con rubinetto e flangia di controllo, due o piu' SERBATOI PRESSURIZZATI a membrana idonei per impieghi alimentari, IMPIANTO ELETTRICO completo di quadro IP 55 con interruttori, telesalvamotori, commutatore per invertire l'ordine di avviamento, spie di funzionamento e blocco, pressostati, cavi di collegamento alle elettropompe e morsetteria. Portata min/med/max: Q (mc/h). Prevalenza corrispondente non inferiore a: H (bar). Potenza nominale dei motori: P (kW). </t>
  </si>
  <si>
    <t xml:space="preserve">GRUPPO DI SOLLEVAMENTO ACQUA PER MEDI E GRANDI IMPIANTI, TIPO CON COMANDO A PRESSOSTATO E DUE ELETTROPOMPE AD ASSE ORIZZONTALE. Gruppo di sollevamento acqua per medi e grandi impianti costituito da due ELETTROPOMPE AD ASSE ORIZZONTALE con motore trifase, STAFFA PORTANTE con piedini antivibranti, COLLETTORI di aspirazione e mandata con giunti antivibranti, VALVOLE di intercettazione e ritegno per ciascuna elettropompa, MANOMETRO con rubinetto e flangia di controllo, due o più SERBATOI PRESSURIZZATI a membrana idonei per impieghi alimentari, IMPIANTO ELETTRICO completo di quadro IP 55 con interruttori, telesalvamotori, commutatore per invertire l'ordine di avviamento, spie di funzionamento e blocco, pressostati, cavi di collegamento alle elettropompe e morsettiera. Portata min/med/max: Q (mc/h). Prevalenza corrispondente non inferiore a: H (bar). Potenza nominale dei motori: P (kW). </t>
  </si>
  <si>
    <t xml:space="preserve">GRUPPO DI SOLLEVAMENTO ACQUA PER GRANDI IMPIANTI, TIPO CON COMANDO A PRESSOSTATO E TRE ELETTROPOMPE AD ASSE ORIZZONTALE. Gruppo di sollevamento acqua per grandi impianti costituito da tre ELETTROPOMPE AD ASSE ORIZZONTALE con motore trifase, STAFFA PORTANTE con piedini antivibranti, COLLETTORI di aspirazione e mandata con giunti antivibranti, VALVOLE di intercettazione e ritegno per ciascuna elettropompa, MANOMETRO con rubinetto e flangia di controllo, due o piu' SERBATOI PRESSURIZZATI a membrana idonei per impieghi alimentari, IMPIANTO ELETTRICO completo di quadro IP 55 con interruttori, telesalvamotori, commutatore per invertire l'ordine di avviamento, spie di funzionamento e blocco, pressostati, cavi di collegamento alle elettropompe e morsetteria. Portata min/med/max: Q (mc/h). Prevalenza corrispondente non inferiore a: H (bar). Potenza nominale dei motori: P (kW). </t>
  </si>
  <si>
    <t xml:space="preserve">GRUPPO DI SOLLEVAMENTO ACQUA PER MEDI E GRANDI IMPIANTI, TIPO CON COMANDO A FLUSSOMETRO, DUE POMPE AD ASSE ORIZZONTALE E UNA PILOTA. Gruppo di sollevamento acqua per medi e grandi impianti con comando a flussometro costituito da due ELETTROPOMPE PRINCIPALI AD ASSE ORIZZONTALE con motore trifase, una ELETTROPOMPA PILOTA AD ASSE ORIZZONTALE con motore trifase, COLLETTORE di aspirazione e mandata, VALVOLE di intercettazione a sfera e di ritegno per ciascuna elettropompa, FLUSSIMETRO per comando automatico in sequenza delle elettropompe, PRESSOSTATO per comando elettropompa pilota, SERBATOIO O SERBATOI pressurizzati da l 24 in acciaio inox senza membrana, ALIMENTATORE D'ARIA, MANOMETRO, QUADRO ELETTRICO con protezione IP 55 comprendente il sezionatore generale, salvamotori per elettropompe fino a HP 13,5, avviatori stella/triangolo per elettropompe oltre HP 13,5, trasformatore per circuiti ausiliari, scheda elettronica di autodiagnosi, sirena allarme, segnalazioni di marcia, di blocco e di allarme di minimo livello. Portata min/med/max: Q (mc/h). Prevalenza corrispondente non inferiore a: H (bar). Potenza nominale dei motori: P (HP). </t>
  </si>
  <si>
    <t xml:space="preserve">GRUPPO DI SOLLEVAMENTO ACQUA PER GRANDI IMPIANTI, TIPO CON COMANDO A FLUSSOMETRO, TRE ELETTROPOMPE AD ASSE ORIZZONTALE E UNA PILOTA. Gruppo di sollevamento acqua per grandi impianti con comando a flussometro costituito da tre ELETTROPOMPE PRINCIPALI AD ASSE ORIZZONTALE con motore trifase, una ELETTROPOMPA PILOTA AD ASSE ORIZZONTALE con motore trifase, COLLETTORE di aspirazione e mandata, VALVOLE di intercettazione a sfera e di ritegno per ciascuna elettropompa, FLUSSIMETRO per comando automatico in sequenza delle elettropompe, PRESSOSTATO per comando elettropompa pilota, SERBATOIO O SERBATOI pressurizzati da l 24 in acciaio inox senza membrana, ALIMENTATORE D'ARIA, MANOMETRO, QUADRO ELETTRICO con protezione IP 55 comprendente il sezionatore generale, salvamotori per elettropompe fino a HP 13,5, avviatori stella/triangolo per elettropompe oltre HP 13,5, trasformatore per circuiti ausiliari, scheda elettronica di autodiagnosi, sirena allarme, segnalazioni di marcia, di blocco e di allarme di minimo livello. Portata min/med/max: Q (mc/h). Prevalenza corrispondente non inferiore a: H (bar). Potenza nominale dei motori: P (HP). </t>
  </si>
  <si>
    <t>13.14</t>
  </si>
  <si>
    <t>TRATTAMENTO DELL'ACQUA</t>
  </si>
  <si>
    <t>FILTRO DISSABBIATORE PER ACQUA FREDDA A CALZA LAVABILE, PN 10, ATTACCHI FILETTATI. Filtro dissabbiatore per acqua fredda a calza lavabile, PN 10, costituito da testata in bronzo, calza filtrante lavabile da 80 micron, coppa trasparente, attacchi filettati. Diametro nominale: DN (mm). Portata nominale: Q (mc/h).</t>
  </si>
  <si>
    <t>FILTRO DISSABBIATORE PER ACQUA FREDDA E CALDA A CALZA LAVABILE, PN 10, ATTACCHI FILETTATI. Filtro dissabbiatore per acqua fredda e calda a calza lavabile, PN 10, costituito da testata in bronzo, calza filtrante lavabile da 90 micron, coppa in bronzo, attacchi filettati. Diametro nominale: DN (mm). Portata nominale: Q (mc/h).</t>
  </si>
  <si>
    <t>FILTRO DISSABBIATORE AUTOPULENTE PER ACQUA FREDDA CON CONTROLAVAGGIO MANUALE, PN 16. Filtro dissabbiatore autopulente per acqua fredda, PN 16, costituito da corpo in materiale sintetico, calza filtrante in acciaio inox da 90 micron, coppa trasparente, dispositivo manuale per lavaggio in controcorrente della calza filtrante, attacchi filettati fino a 2", flangiati oltre. Diametro nominale: DN (mm). Portata nominale: Q (mc/h).</t>
  </si>
  <si>
    <t>FILTRO DISSABBIATORE AUTOPULENTE PER ACQUA FREDDA CON CONTROLAVAGGIO AUTOMATICO A TEMPO, PN 16. Filtro dissabbiatore autopulente automatico per acqua fredda, PN 16, costituito da corpo in materiale sintetico, calza filtrante in acciaio inox da 90 micron, coppa trasparente, dispositivo automatico a tempo per il comando del lavaggio in controcorrente della calza filtrante, attacchi filettati fino a 2", flangiati oltre. Diametro nominale: DN (mm). Portata nominale: Q (mc/h).</t>
  </si>
  <si>
    <t>FILTRO DISSABBIATORE AUTOPULENTE PER ACQUA FREDDA E CALDA CON CONTROLAVAGGIO MANUALE, PN 16. Filtro dissabbiatore autopulente per acqua fredda e calda, PN 16, costituito da corpo in ghisa, elementi filtranti di lunga durata, dispositivo manuale per lavaggio in controcorrente degli elementi filtranti, attacchi filettati fino a 2", flangiati oltre. Diametro nominale: DN (mm). Portata nominale: Q (mc/h).</t>
  </si>
  <si>
    <t>FILTRO DISSABBIATORE AUTOPULENTE PER ACQUA FREDDA E CALDA CON CONTROLAVAGGIO AUTOMATICO A TEMPO, PN 16. Filtro dissabbiatore autopulente automatico per acqua fredda e calda, PN 16, costituito da corpo in ghisa, calze filtranti in acciaio inox, dispositivo automatico a tempo per il comando del lavaggio in contro corrente delle calze filtranti, attacchi flangiati. Diametro nominale: DN (mm). Portata nominale: Q (mc/h).</t>
  </si>
  <si>
    <t>FILTRO CHIARIFICATORE A LETTI FILTRANTI, PER USI DOMESTICI, PN 6, CON CONTROLAVAGGIO AUTOMATICO A TEMPO. Filtro chiarificatore automatico per usi domestici del tipo a letti filtranti di sabbia, PN 6, costituito da contenitore a pressione degli strati di sabbia, gruppo valvole automatiche per l'effettuazione del controlavaggio, strati di sabbia a granatura differenziata, dispositivo automatico a tempo per il comando del controlavaggio, attacchi filettati. Diametro nominale: DN (mm). Portata max con perdita di carico di 0,8 bar: Q (mc/h).</t>
  </si>
  <si>
    <t>FILTRO CHIARIFICATORE A LETTI FILTRANTI, PER USI INDUSTRIALI, PN 6, CON CONTROLAVAGGIO AUTOMATICO A TEMPO. Filtro chiarificatore automatico per usi industriali del tipo a letti filtranti di sabbia, PN 6, costituito da contenitore a pressione degli strati di sabbia, gruppo valvole automatiche per l'effettuazione del controlavaggio, strati di sabbia a granatura differenziata, dispositivo automatico a tempo per il comando del controlavaggio, attacchi filettati fino a 2"1/2, flangiati oltre. Diametro nominale: DN (mm). Portata max con perdita di carico di 0,8 bar: Q (mc/h).</t>
  </si>
  <si>
    <t>MANOMETRO DIFFERENZIALE CON CENTRALINA PER IL COMANDO AUTOMATICO DEL CONTROLAVAGGIO DI FILTRI. Manometro differenziale a due contatti di max e min. completo di centralina per comandare automaticamente il controlavaggio di filtri al raggiungimento di una determinata perdita di carico.</t>
  </si>
  <si>
    <t>FILTRO DECLORATORE PER USI DOMESTICI, PN 6, CON CONTROLAVAGGIO AUTOMATICO A TEMPO /VOLUME. Filtro decloratore automatico per usi domestici, PN 6, costituito da contenitore a pressione degli strati filtranti e decloranti, gruppo valvole automatiche per l'effettuazione del controlavaggio, strati filtranti e decloranti con carbone attivo, centralina di comando con programma a tempo e/o volume delle fasi del controlavaggio, attacchi filettati. Diametro nominale: DN (mm). Portata max con perdita di carico di 0,8 bar: Q (mc/h).</t>
  </si>
  <si>
    <t>FILTRO DECLORATORE PER USI INDUSTRIALI, PN 6, CON CONTROLAVAGGIO AUTOMATICO A TEMPO. Filtro decloratore automatico per usi industriali, PN 6, costituito da contenitore a pressione degli strati filtranti e decloranti, gruppo valvole automatiche per l'effettuazione del controlavaggio, strati filtranti e decloranti con carbone attivo, dispositivo automatico a tempo per il comando del controlavaggio, attacchi filettati fino a 2"1/2, flangiati oltre. Diametro nominale: DN (mm). Portata max con perdita di carico di 0,8 bar: Q (mc/h).</t>
  </si>
  <si>
    <t>ADDOLCITORE DOMESTICO AUTODISINFETTANTE, PN 6, CON RIGENERAZIONE AUTOMATICA A TEMPO. Addolcitore domestico autodisinfettante a colonna semplice con rigenerazione comandata a tempo, costituito da contenitore PN 6, gruppo valvole automatiche per l'effettuazione della rigenerazione, timer a programma giornaliero e settimanale per il comando delle fasi di rigenerazione, serbatoio del sale, attacchi filettati. Diametro nominale: DN (mm). Portata nominale: Q (mc/h). Capacità ciclica non inferiore a: C (mc x F).</t>
  </si>
  <si>
    <t>ADDOLCITORE DOMESTICO AUTODISINFETTANTE, PN 6, CON RIGENERAZIONE AUTOMATICA A VOLUME. Addolcitore domestico autodisinfettante a colonna semplice con rigenerazione comandata a volume, costituito da contenitore PN 6, gruppo valvole automatiche per l'effettuazione della rigenerazione, centralina elettronica per il comando delle fasi di rigenerazione, serbatoio del sale, attacchi filettati. Diametro nominale: DN (mm). Portata nominale: Q (mc/h). Capacità ciclica non inferiore a: C (mc x F).</t>
  </si>
  <si>
    <t>ADDOLCITORE A COLONNA SEMPLICE PER MEDI E GRANDI IMPIANTI, PN 6, CON RIGENERAZIONE AUTOMATICA A TEMPO. Addolcitore a colonna semplice con rigenerazione comandata a tempo, costituito da contenitore per resine PN 6, gruppo valvole automatiche per l'effettuazione della rigenerazione, timer a programma giornaliero e settimanale per il comando delle fasi di rigenerazione, serbatoio del sale, attacchi filettati fino a 3", flangiati oltre. Diametro nominale: DN (mm). Portata nominale: Q (mc/h). Capacità ciclica non inferiore a: C (mc x F).</t>
  </si>
  <si>
    <t>ADDOLCITORE A COLONNA SEMPLICE PER MEDI E GRANDI IMPIANTI, PN 6, CON RIGENERAZIONE AUTOMATICA A VOLUME. Addolcitore a colonna semplice con rigenerazione comandata a volume, costituito da contenitore per resine PN 6, gruppo valvole automatiche per l'effettuazione della rigenerazione, contatore lancia impulsi e centralina per il comando delle fasi di rigenerazione, serbatoio del sale, attacchi filettati fino a 3", flangiati oltre. Diametro nominale: DN (mm). Portata nominale: Q (mc/h). Capacità ciclica non inferiore a: C (mc x F).</t>
  </si>
  <si>
    <t xml:space="preserve">DN 25 (1") Q = 2,2 C = 115. </t>
  </si>
  <si>
    <t>ADDOLCITORE A COLONNA DOPPIA PER MEDI E GRANDI IMPIANTI, PN 6, CON RIGENERAZIONE AUTOMATICA A VOLUME. Addolcitore a colonna doppia con rigenerazione comandata a volume, costituito da n.2 contenitori per resine PN 6, gruppo valvole automatiche per l'effettuazione della rigenerazione, e dello scambio delle colonne in modo da non aver alcuna interruzione nell'erogazione dell'acqua, contatore lancia impulsi e centralina per il comando delle fasi di rigenerazione e dello scambio colonne, serbatoio di sale, attacchi filettati fino a 3", flangiati oltre. Diametro nominale: DN (mm). Portata nominale: Q (mc/h). Capacità ciclica non inferiore a: C (mc x F).</t>
  </si>
  <si>
    <t>DOSATORE IDRODINAMICO PROPORZIONALE DI POLIFOSFATI PER ACQUA, PN 10, ATTACCHI FILETTATI. Dosatore idrodinamico proporzionale di polifosfati per acqua idoneo per evitare la precipitazione di calcio e magnesio, costituito da testata in bronzo e coppa trasparente PN10, attacchi filettati. Diametro nominale: DN (mm). Portata nominale: Q (mc/h). Volume di acqua trattata: V (mc).</t>
  </si>
  <si>
    <t>POMPA DOSATRICE AUTOMATICA, COMPLETA DI CONTATORE VOLUMETRICO E SONDE DI CONTROLLO. Pompa dosatrice automatica idonea per dosare con precisione prodotti antincrostanti e anticorrosivi negli impianti ad uso civile con pressione max di mandata di 7 bar, costituita da contatore volumetrico lancia impulsi, pompa dosatrice, sonda di aspirazione, sonda di livello, dosaggio regolabile in 200 ppm, attacchi del contatore filettati fino a 1"1/2, flangiati oltre. Diametro nominale del contatore: DN (mm). Portata max del contatore: Q (mc/h).</t>
  </si>
  <si>
    <t>POMPA DOSATRICE A MEMBRANA O A PISTONE SENZA CONTATORE VOLUMETRICO E SONDA DI LIVELLO. Pompa dosatrice a membrana o a pistone per dosare prodotti chimici in impianti, idonea per essere comandata direttamente oppure tramite contatore lancia impulsi con centralina. Portata massima di liquido da iniettare: Q (l/h). Pressione max di pompaggio: P (bar).</t>
  </si>
  <si>
    <t>Q = 8 - P = 8 (a membrana).</t>
  </si>
  <si>
    <t>Q = 9 - P = 10 (a pistone).</t>
  </si>
  <si>
    <t>Q = 15 - P = 10 (a pistone).</t>
  </si>
  <si>
    <t>Q = 37 - P = 10 (a pistone).</t>
  </si>
  <si>
    <t>CONTATORE VOLUMETRICO LANCIA IMPULSI, CENTRALINA DI CONTROLLO E SONDA DI LIVELLO PER COMANDO DI POMPE DOSATRICI. Contatore volumetrico lancia impulsi con relativa centralina e sonda di livello per comando di pompe dosatrici o altri dispositivi, attacchi filettati fino a 1"1/2, flangiati oltre. Diametro nominale: DN (mm). Portata nominale: Q (mc/h).</t>
  </si>
  <si>
    <t>SERBATOIO IN PLASTICA PER PRODOTTI CHIMICI DA UTILIZZARE IN IMPIANTI DI DOSAGGIO O ALTRO. Serbatoio in plastica per prodotti chimici da utilizzare in impianti di dosaggio o altro. Capacità: C (l).</t>
  </si>
  <si>
    <t>DEMINERALIZZATORE AUTOMATICO PER IL TRATTAMENTO DI ACQUA IN IMPIANTI INDUSTRIALI. Demineralizzatore automatico per trattamento dell'acqua di reintegro nei serbatoi di condensa degli impianti a vapore, costituito da colonna anionica e cationica, gruppo valvole automatiche per l'effettuazione della rigenerazione, centralina per il comando automatico delle fasi di rigenerazione. Sono esclusi dalla fornitura i serbatoi di stoccaggio dei reagenti chimici e la vasca di neutralizzazione. Diametro nominale: DN (mm). Portata massima: Q (mc/h).</t>
  </si>
  <si>
    <t>IMPIANTO DI DISSALAZIONE PER PRODURRE ACQUA A BASSA SALINITÀ. Impianto di dissalazione secondo il principio dell'osmosi inversa per produrre acqua a bassa salinità. L'impianto fornito e rifinito in ogni sua parte e pronto per l'installazione è completo di un supporto in acciaio inox per il fissaggio a parete, valvola manuale d'intercettazione, filtro da 5 micron, elettrovalvola di alimentazione, pressostato di sicurezza, pompa per garantire l'alimentazione dei moduli osmotici ad elevata resistenza meccanica e chimica, contenitori a pressione per i moduli osmotici, gruppo valvole in acciaio INOX 316 per la regolazione della quantità di concentrato da scaricare e da ricircolare, gruppi di manometri a monte e valle del filtro, flussimetri sul permeato e concentrato, quadro elettronico di comando a microprocessore programmabile. Produzione di permeato a 15°C e 1000 ppm: P (litri/ora).</t>
  </si>
  <si>
    <t>13.15</t>
  </si>
  <si>
    <t>TUBAZIONI</t>
  </si>
  <si>
    <t>TUBAZIONI CONTEGGIATE A METRO LINEARE IN ACCIAIO NERO, PER LINEE ESCLUSE QUELLE ALL'INTERNO DI CENTRALI TECNOLOGICHE. Tubazioni in acciaio nero conteggiate a metro lineare, per linee posate fino ad una quota di 3,0 m rispetto al piano di appoggio escluse quelle all'interno di centrali tecnologiche, locali tecnici o bagni, tipo FM serie leggera UNI 8863 filettabile UNI ISO 7/1 senza manicotto fino al DN 80 (3"), tipo SS UNI 7287 per diametri maggiori. Il costo del tubo a metro lineare comprende la fornitura e posa in opera, i pezzi speciali, il materiale di saldatura, la verniciatura con doppia mano di antiruggine,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nominale: DN (mm). Diametro esterno x spessore: D x s (mm). Peso a metro lineare: P (Kg/m).</t>
  </si>
  <si>
    <t>TUBAZIONI CONTEGGIATE A METRO LINEARE IN ACCIAIO NERO, ESEGUITE ALL'INTERNO DI CENTRALI TECNOLOGICHE. Tubazioni in acciaio nero conteggiate a metro lineare, eseguite all'interno di centrali tecnologiche, locali tecnici o bagni oppure per linee posate ad una quota oltre 3,0 m e fino a 6,0 m rispetto al piano di appoggio, tipo FM serie leggera UNI 8863 filettabile UNI ISO 7/1 senza manicotto fino al DN 80 (3"), tipo SS UNI 7287 per diametri maggiori. Il costo del tubo a metro lineare comprende la fornitura e posa in opera, i pezzi speciali, il materiale di saldatura, la verniciatura con doppia mano di antiruggine,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nominale: DN (mm). Diametro esterno x spessore: D x s (mm). Peso a metro lineare: P (Kg/m).</t>
  </si>
  <si>
    <t>TUBAZIONI CONTEGGIATE A CHILOGRAMMO IN ACCIAIO NERO, PER LINEE ESCLUSE QUELLE ALL'INTERNO DI CENTRALI TECNOLOGICHE. Tubazioni in acciaio nero conteggiate a chilogrammo, per linee posate fino ad una quota di 3,0 m rispetto al piano di appoggio escluse quelle all'interno di centrali tecnologiche, locali tecnici o bagni, tipo FM serie leggera UNI 8863 filettabile UNI ISO 7/1 senza manicotto fino al DN 80 (3"), tipo SS UNI 7287 per diametri maggiori. Il costo del tubo al chilogrammo comprende la fornitura e posa in opera, i pezzi speciali, il materiale di saldatura, la verniciatura con doppia mano di antiruggine,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</si>
  <si>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TUBAZIONI CONTEGGIATE A CHILOGRAMMO IN ACCIAIO NERO, ESEGUITE ALL'INTERNO DI CENTRALI TECNOLOGICHE. Tubazioni in acciaio nero conteggiate a chilogrammo, eseguite all'interno di centrali tecnologiche, locali tecnici o bagni oppure per linee posate ad una quota oltre 3,0 m e fino a 6,0 m rispetto al piano di appoggio, tipo FM serie leggera UNI 8863 filettabile UNI ISO 7/1 senza manicotto fino al DN 80 (3"), tipo SS UNI 7287 per diametri maggiori. Il costo del tubo al chilogrammo comprende la fornitura e posa in opera, i pezzi speciali, il materiale di saldatura, la verniciatura con doppia mano di antiruggine,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</si>
  <si>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 xml:space="preserve">TUBAZIONI IN ACCIAIO NERO PREISOLATE PER TELERISCALDAMENTO, IDONEE PER ESSERE INTERRATE. Tubazioni preisolate per teleriscaldamento idonee per essere direttamente interrate, costituite da tubo in acciaio nero FM tipo UNI6363/84, guaina esterna in polietilene con spessore minimo di mm 3, schiuma rigida di poliuretano interposta fra tubo acciaio e guaina polietilene con densità di 70/80 Kg/mc e conducibilità a 40°C &lt; di 0,026 W/m°C, spessori progressivi dell'isolante, temperatura d'impiego fino a 130°C. Il costo a metro lineare comprende la fornitura e la posa in opera del tubo, i pezzi speciali preisolati ed il materiale di saldatura con esclusione delle valvole di intercettazione, delle opere di scavo, riempimento, pavimentazione ed eventuali pozzetti di ispezione. Diametro nominale: DN (mm). Diametro esterno guaina di polietilene x spessore isolante: DE (mm) x S (mm). </t>
  </si>
  <si>
    <t xml:space="preserve">TUBAZIONI IN ACCIAIO NERO PREISOLATE PER TELERISCALDAMENTO, IDONEE PER ESSERE INTERRATE, CON SENSORI RILEVAMENTO PERDITE. Tubazioni preisolate per teleriscaldamento idonee per essere direttamente interrate, costituite da tubo in acciaio nero FM tipo UNI6363/84, guaina esterna in polietilene con spessore minimo di mm 3, schiuma rigida di poliuretano interposta fra tubo acciaio e guaina polietilene con densità di 70/80 Kg/mc e conducibilità a 40°C &lt; di 0,026 W/m°C, spessori progressivi dell'isolante, sensori di rilevamento delle perdite realizzati con due fili di rame annegati nello spessore dell'isolante, temperatura d'impiego fino a 130°C. Il costo a metro lineare comprende la fornitura e la posa in opera del tubo, i pezzi speciali preisolati ed il materiale di saldatura con esclusione delle valvole di intercettazione, delle opere di scavo, riempimento, pavimentazione ed eventuali pozzetti di ispezione. Diametro nominale: DN (mm). Diametro esterno guaina di polietilene x spessore isolante: DE (mm) x S (mm). </t>
  </si>
  <si>
    <t>TUBAZIONI IN POLIETILENE RETICOLATO PREISOLATE PER TELERISCALDAMENTO, IDONEE PER ESSERE INTERRATE. Tubazioni preisolate per teleriscaldamento idonee per essere direttamente interrate, costituite da tubo in polietilene reticolato secondo il metodo Engel conforme alle norme UNI 9338 tipo 315 con barriera antidiffusione all'ossigeno secondo DIN 4726 e temperatura nominale di esercizio di 95°C a 6,0 bar, adatti per il convogliamento in esercizio continuo di fluidi caldi sia ad uso non alimentare che ad uso alimentare e sanitario, rispondenti alle prescrizioni della Circolare n° 102 del 2 dicembre 1978 del Ministero della Sanità, rivestimento isolante in strati concentrici di polietilene reticolato espanso a cellule chiuse densità 30 Kg/mc e conducibilità a 40°C &lt; di 0,040 W/m°C, spessori progressivi dell'isolante, guaina corrugata esterna di protezione in polietilene nero alta densità, giunzioni di tipo meccanico in ottone e/o bronzo. Il costo a metro lineare comprende la fornitura e la posa in opera del tubo, i pezzi speciali preisolati ed il materiale per giunzioni con esclusione delle valvole di intercettazione, delle opere di scavo, riempimento, pavimentazione ed eventuali pozzetti di ispezione. Diametro nominale: DN (mm). Spessore tubo x diametro esterno guaina in polietilene: S (mm) x DE (mm).</t>
  </si>
  <si>
    <t xml:space="preserve">TUBAZIONI IN POLIETILENE RETICOLATO TWIN PREISOLATE PER TELERISCALDAMENTO, IDONEE PER ESSERE INTERRATE. Tubazioni preisolate Twin per teleriscaldamento idonee per essere direttamente interrate, costituite da doppio tubo in polietilene reticolato secondo il metodo Engel conforme alle norme UNI 9338 tipo 315 con barriera antidiffusione all'ossigeno secondo DIN 4726 e temperatura nominale di esercizio di 95°C a 6,0 bar, adatti per il convogliamento in esercizio continuo di fluidi caldi sia ad uso non alimentare che ad uso alimentare e sanitario, rispondenti alle prescrizioni della Circolare n° 102 del 2 dicembre 1978 del Ministero della Sanità, rivestimento isolante in strati concentrici di polietilene reticolato espanso a cellule chiuse densità 30 Kg/mc e conducibilità a 40°C &lt; di 0,040 W/m°C, spessori progressivi dell'isolante, guaina corrugata esterna di protezione in polietilene nero alta densità, giunzioni di tipo meccanico in ottone e/o bronzo. Il costo a metro lineare comprende la fornitura e la posa in opera del doppio tubo, i pezzi speciali preisolati ed il materiale per giunzioni con esclusione delle valvole di intercettazione, delle opere di scavo, riempimento, pavimentazione ed eventuali pozzetti di ispezione. Diametro nominale di ciascun tubo: DN (mm). Spessore tubo x diametro esterno guaina in polietilene: S (mm) x DE (mm). </t>
  </si>
  <si>
    <t>TUBAZIONI CONTEGGIATE A METRO LINEARE IN ACCIAIO ZINCATO, PER LINEE ESCLUSE QUELLE ALL'INTERNO DI CENTRALI TECNOLOGICHE. Tubazioni in acciaio zincato conteggiate a metro lineare, per linee posate fino ad una quota di 3,0 m rispetto al piano di appoggio escluse quelle all'interno di centrali tecnologiche, locali tecnici o bagni, tipo FM serie leggera UNI 8863 filettabile UNI ISO 7/1,comprensive di vite e manicotto.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nominale: DN (mm). Diametro esterno x spessore: D x s (mm). Peso a metro lineare: P (Kg/m).</t>
  </si>
  <si>
    <t>TUBAZIONI CONTEGGIATE A METRO LINEARE IN ACCIAIO ZINCATO, ESEGUITE ALL'INTERNO DI CENTRALI TECNOLOGICHE. Tubazioni in acciaio zincato conteggiate a metro lineare, eseguite all'interno di centrali tecnologiche, locali tecnici o bagni oppure per linee posate ad una quota oltre 3,0 m e fino a 6,0 m rispetto al piano di appoggio, tipo FM serie leggera UNI 8863 filettabile UNI ISO 7/1,comprensive di vite e manicotto.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nominale: DN (mm). Diametro esterno x spessore: D x s (mm). Peso a metro lineare: P (Kg/m). Diametro nominale: DN (mm). Diametro esterno x spessore: D x s (mm). Peso a metro lineare: P (Kg/m).</t>
  </si>
  <si>
    <t>TUBAZIONI CONTEGGIATE A CHILOGRAMMO IN ACCIAIO ZINCATO, PER LINEE ESCLUSE QUELLE ALL'INTERNO DI CENTRALI TECNOLOGICHE Tubazioni in acciaio zincato conteggiate a chilogrammo, per linee posate fino ad una quota di 3,0 m rispetto al piano di appoggio escluse quelle all'interno di centrali tecnologiche, locali tecnici o bagni, tipo FM serie leggera UNI 8863 filettabile UNI ISO 7/1, comprensive di vite e manicotto. Il costo del tubo al chilogrammo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</si>
  <si>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TUBAZIONI CONTEGGIATE A CHILOGRAMMO IN ACCIAIO ZINCATO, ESEGUITE ALL'INTERNO DI CENTRALI TECNOLOGICHE. Tubazioni in acciaio zincato conteggiate a chilogrammo, eseguite all'interno di centrali tecnologiche, locali tecnici o bagni oppure per linee posate ad una quota oltre 3,0 m e fino a 6,0 m rispetto al piano di appoggio, tipo FM serie leggera UNI 8863 filettabile UNI ISO 7/1, comprensive di vite e manicotto. Il costo del tubo al chilogrammo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</si>
  <si>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TUBAZIONI IN ACCIAIO ZINCATO CON GIUNZIONI A PRESSARE, PER LINEE ESCLUSE QUELLE ALL'INTERNO DI CENTRALI TECNOLOGICHE. Tubazioni in acciaio al carbonio zincato con giunzioni a pressare conteggiate a metro lineare, per linee posate fino ad una quota di 3,0 m rispetto al piano di appoggio escluse quelle all'interno di centrali tecnologiche, locali tecnici o bagni, prodotti in conformità alle normative EN 10305-3/NEN 1982, con raccorderia a pressare.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</si>
  <si>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TUBAZIONI IN ACCIAIO ZINCATO CON GIUNZIONI A PRESSARE, ESEGUITE ALL'INTERNO DI CENTRALI TECNOLOGICHE. Tubazioni in acciaio al carbonio zincato con giunzioni a pressare conteggiate a metro lineare, eseguite all'interno di centrali tecnologiche, locali tecnici o bagni oppure per linee posate ad una quota oltre 3,0 m e fino a 6,0 m rispetto al piano di appoggio, prodotti in conformità alle normative EN 10305-3/NEN 1982, con raccorderia a pressare.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</si>
  <si>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 xml:space="preserve">TUBAZIONI IN ACCIAIO ZINCATO PREISOLATE PER TELERISCALDAMENTO, IDONEE PER ESSERE INTERRATE. Tubazioni preisolate per teleriscaldamento idonee per essere direttamente interrate, costituite da tubo in acciaio zincato FM tipo UNI6363/84, guaina esterna in polietilene con spessore minimo di mm 3, schiuma rigida di poliuretano interposta fra tubo acciaio e guaina polietilene con densità di 70/80 Kg/mc e conducibilità a 40°C &lt; di 0,026 W/m°C, spessori progressivi dell'isolante, temperatura d'impiego fino a 130°C. Il costo a metro lineare comprende la fornitura e la posa in opera del tubo, i pezzi speciali preisolati ed il materiale di giunzione con esclusione delle valvole di intercettazione, delle opere di scavo, riempimento, pavimentazione ed eventuali pozzetti di ispezione. Diametro nominale: DN (mm). Diametro esterno guaina di polietilene x spessore isolante: DE (mm) x S (mm). </t>
  </si>
  <si>
    <t xml:space="preserve">TUBAZIONI IN ACCIAIO ZINCATO PREISOLATE PER TELERISCALDAMENTO, IDONEE PER ESSERE INTERRATE, CON SENSORI RILEVAMENTO PERDITE. Tubazioni preisolate per teleriscaldamento idonee per essere direttamente interrate, costituite da tubo in acciaio zincato FM tipo UNI6363/84, guaina esterna in polietilene con spessore minimo di mm 3, schiuma rigida di poliuretano interposta fra tubo acciaio e guaina polietilene con densità di 70/80 Kg/mc e conducibilità a 40°C &lt; di 0,026 W/m°C, spessori progressivi dell'isolante, sensori di rilevamento delle perdite realizzati con due fili di rame annegati nello spessore dell'isolante, temperatura d'impiego fino a 130°C. Il costo a metro lineare comprende la fornitura e la posa in opera del tubo, i pezzi speciali preisolati ed il materiale di giunzione con esclusione delle valvole di intercettazione, delle opere di scavo, riempimento, pavimentazione ed eventuali pozzetti di ispezione. Diametro nominale: DN (mm). Diametro esterno guaina di polietilene x spessore isolante: DE (mm) x S (mm). </t>
  </si>
  <si>
    <t xml:space="preserve">TUBAZIONI IN ACCIAIO RIVESTITE ESTERNAMENTE CON CATRAMATURA PER CONDOTTE D'ACQUA INTERRATE. Tubazioni in acciaio per condotte d'acqua interrate, rivestite esternamente con catramatura pesante, tipo FM - ISO R 65 serie leggera II - per diametri fino al DN 80 (3"), tipo FM UNI 6363/84 per diametri maggiori. Il costo a metro lineare comprende la fornitura e la posa in opera del tubo, i pezzi speciali ed il materiale di giunzione con esclusione delle valvole di intercettazione, delle opere di scavo, riempimento, pavimentazione ed eventuali pozzetti di ispezione. Diametro nominale: DN (mm). Diametro esterno x spessore: D x s (mm). Peso a metro lineare compreso il rivestimento: P (Kg/m). </t>
  </si>
  <si>
    <t xml:space="preserve">TUBAZIONI IN ACCIAIO RIVESTITE ESTERNAMENTE CON CATRAMATURA PER CONDOTTE DI GAS INTERRATE. Tubazioni in acciaio per condotte di gas interrate, rivestite esternamente con catramatura pesante, tipo FM - ISO R 65 serie leggera II - per diametri fino al DN 80 (3"), tipo FM - D.M. 24.11.84 IV specie - per diametri maggiori. Il costo a metro lineare comprende la fornitura e la posa in opera del tubo, i pezzi speciali ed il materiale di giunzione con esclusione delle valvole di intercettazione, delle opere di scavo, riempimento, pavimentazione ed eventuali pozzetti di ispezione. Diametro nominale: DN (mm). Diametro esterno x spessore: D x s (mm). Peso a metro lineare compreso il rivestimento: P (Kg/m). Diametro nominale: DN (mm). Diametro esterno x spessore: D x s (mm). Peso a metro lineare compreso il rivestimento: P (Kg/m). </t>
  </si>
  <si>
    <t>TUBAZIONI IN ACCIAIO INOX 316L CON GIUNZIONI A PRESSARE, PER LINEE ESCLUSE QUELLE ALL'INTERNO DI CENTRALI TECNOLOGICHE. Tubazioni in acciaio inox 316L con giunzioni a pressare conteggiate a metro lineare, per linee posate fino ad una quota di 3,0 m rispetto al piano di appoggio escluse quelle all'interno di centrali tecnologiche, locali tecnici o bagni, prodotti in conformità alle normative EN 10305-3/NEN 1982, con raccorderia a pressare.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t>
  </si>
  <si>
    <t>TUBAZIONI IN ACCIAIO INOX 316L CON GIUNZIONI A PRESSARE, ESEGUITE ALL'INTERNO DI CENTRALI TECNOLOGICHE. Tubazioni in acciaio inox 316L con giunzioni a pressare conteggiate a metro lineare, eseguite all'interno di centrali tecnologiche, locali tecnici o bagni oppure per linee posate ad una quota oltre 3,0 m e fino a 6,0 m rispetto al piano di appoggio, prodotti in conformità alle normative EN 10305-3/NEN 1982, con raccorderia a pressare.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t>
  </si>
  <si>
    <t>TUBAZIONI CONTEGGIATE A CHILOGRAMMO IN ACCIAIO INOX, PER LINEE ESCLUSE QUELLE ALL'INTERNO DI CENTRALI TECNOLOGICHE. Tubazioni in acciaio inox AISI 304 o 316 conteggiate a chilogrammo, per linee posate fino ad una quota di 3,0 m rispetto al piano di appoggio escluse quelle all'interno di centrali tecnologiche, locali tecnici o bagni, realizzate in conformità alle norme ASTM A 312 con tubi elettrouniti esternamente, scordonati, calibrati e decapati. Il costo del tubo al chilogrammo comprende la fornitura e posa in opera, i pezzi speciali, il materiale di saldatura,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</si>
  <si>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TUBAZIONI CONTEGGIATE A CHILOGRAMMO IN ACCIAIO INOX, ESEGUITE ALL'INTERNO DI CENTRALI TECNOLOGICHE. Tubazioni in acciaio inox AISI 304 o 316 conteggiate a chilogrammo, eseguite all'interno di centrali tecnologiche, locali tecnici o bagni oppure per linee posate ad una quota oltre 3,0 m e fino a 6,0 m rispetto al piano di appoggio, realizzate in conformità alle norme ASTM A 312 con tubi elettrouniti esternamente, scordonati, calibrati e decapati. Il costo del tubo al chilogrammo comprende la fornitura e posa in opera, i pezzi speciali, il materiale di saldatura,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</si>
  <si>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STAFFAGGI PER TUBAZIONI DA CONTEGGIARE A CHILOGRAMMO. Staffaggi di sostegno per tubazioni da realizzare in profilati di ferro vario, opportunamente sagomati, saldati e imbullonati, da conteggiare a Kg, comprensivi di materiale di fissaggio, opere murarie, verniciatura con doppia mano di antiruggine o zincatura.</t>
  </si>
  <si>
    <t>COLLARI DI SOSTEGNO PER TUBAZIONI REALIZZATI CON CRAVATTA IN ACCIAIO ZINCATO. Collari di sostegno per tubazioni realizzati con cravatta in acciaio zincato, completi di vite di chiusura, barretta filettata di adeguata lunghezza e spessore, tassello meccanico o chimico per fissaggio su parete o solaio di ogni tipo oppure idonea bulloneria per fissaggio a profilati metallici, compreso opere murarie e quanto altro necessario alla posa in opera. Il collare è conteggiato a metro lineare della tubazione da fissare in funzione del diametro della stessa e della distanza fra i collari.</t>
  </si>
  <si>
    <t>COLLARI DI SOSTEGNO PER TUBAZIONI REALIZZATI CON CRAVATTA IN ACCIAIO ZINCATO INSONORIZZATA. Collari di sostegno per tubazioni realizzati con cravatta in acciaio zincato, completi di rivestimento insonorizzante in gomma, vite di chiusura, barretta filettata di adeguata lunghezza e spessore, tassello meccanico o chimico per fissaggio su parete o solaio di ogni tipo oppure idonea bulloneria per fissaggio a profilati metallici, compreso opere murarie e quanto altro necessario alla posa in opera. Il collare è conteggiato a metro lineare della tubazione da fissare in funzione del diametro della stessa e della distanza fra i collari.</t>
  </si>
  <si>
    <t>STAFFAGGIO DI SOSTEGNO PER TUBAZIONI E CANALI COSTITUITA DA MENSOLA A PARETE. Staffaggio di sostegno per tubazioni e canali costituito da mensola a parete con o senza puntone a 45, realizzata con profilati in acciaio zincato di varie misure e sezioni, dotati di asole necessarie al fissaggio delle tubazioni o canali tramite collari o altri dispositivi. Lo staffaggio comprende i profilati, la bulloneria ed i pezzi speciali per collegamento dei profilati, le viti con relativi tasselli per fissaggio a parete di adeguata resistenza, opere murarie e quanto altro necessario alla posa in opera. Sono esclusi i collari o altri dispositivi di fissaggio tubazioni. Lo staffaggio è conteggiato singolarmente in funzione della tipologia (con o senza puntone), della lunghezza L (cm) e del carico distribuito Q (kg) che può sopportare.</t>
  </si>
  <si>
    <t>STAFFAGGIO DI SOSTEGNO PER TUBAZIONI E CANALI COSTITUITO DA BINARIO SOSPESO. Staffaggio di sostegno per tubazioni e canali costituito da binario sospeso a tiranti, realizzato con profilati in acciaio zincato di varie misure e sezioni, dotati di asole necessarie al fissaggio delle tubazioni o canali tramite collari o altri dispositivi. Lo staffaggio comprende i profilati, la bulloneria, i tiranti ed i pezzi speciali per collegamento dei profilati, le viti con relativi tasselli per fissaggio a solaio di adeguata resistenza, opere murarie e quanto altro necessario alla posa in opera. Sono esclusi i collari o altri dispositivi di fissaggio tubazioni. Lo staffaggio è conteggiato singolarmente in funzione della lunghezza L (cm) e del carico centrale Q (kg) che può sopportare.</t>
  </si>
  <si>
    <t xml:space="preserve">STAFFAGGIO DI SOSTEGNO COSTITUITO DA BINARIO FISSATO A PARETE. Staffaggio di sostegno per tubazioni e canali costituito da binario fissato in verticale a parete, realizzato con profilati in acciaio zincato di varie misure e sezioni, dotati di asole necessarie al fissaggio delle tubazioni o canali tramite collari o altri dispositivi. Lo staffaggio comprende i profilati, le viti con relativi tasselli per fissaggio a parete di adeguata resistenza, opere murarie e quanto altro necessario alla posa in opera. Sono esclusi i collari o altri dispositivi di fissaggio tubazioni. Lo staffaggio è conteggiato singolarmente in funzione della sua altezza H (cm) e sezione S (mm). </t>
  </si>
  <si>
    <t xml:space="preserve">ACCESSORI PER STAFFAGGI. Accessori per staffaggi di sostegno per tubazioni e canali costituiti da elementi di acciaio zincato a caldo (mensole ad angolo, slitte scorrevoli, punti fissi, ecc.) da fissare su profilati di varie misure e sezioni predisposti con apposite asole. Gli accessori comprendono la bulloneria necessaria e la posa in opera. L'accessorio è conteggiato singolarmente in funzione delle sue caratteristiche dimensionali. </t>
  </si>
  <si>
    <t>TUBAZIONI IN RAME NUDO IDONEE PER FLUIDI E GAS, CONTEGGIATE A METRO LINEARE. Tubazioni in rame nudo fornito in rotoli fino al diametro 22 x 1,5 e in barre per diametri e spessori maggiori, secondo UNI EN 1057/97, conteggiate a metro lineare, per distribuzione di fluidi e gas in pressione con giunzioni a raccordi meccanici o a saldare. Il costo del tubo a metro lineare comprende la fornitura e posa in opera fino ad una quota di m 3,0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per spessore: D x s (mm). Peso a metro lineare: P (Kg/m).</t>
  </si>
  <si>
    <t>TUBAZIONI IN RAME NUDO IDONEE PER GAS COMBUSTIBILI CON GIUNZIONI A PRESSARE, CONTEGGIATE A METRO LINEARE. Tubazioni in rame nudo fornito in rotoli fino al diametro 22 x 1,5 e in barre per diametri e spessori maggiori, con giunzioni a pressare secondo UNI 11065 - UNI TS 11147, conteggiate a metro lineare, per distribuzione di fluidi e gas in pressione. Il costo del tubo a metro lineare comprende la fornitura e posa in opera fino ad una quota di m 3,0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per spessore: D x s (mm)</t>
  </si>
  <si>
    <t>TUBAZIONI IN RAME RIVESTITO CON GUAINA AUTOESTINGUENTE IDONEE PER GAS COMBUSTIBILI, CONTEGGIATE A METRO LINEARE. Tubazioni in rame fornito in rotoli fino al diametro 22 x 1,5 e in barre per diametri e spessori maggiori, secondo UNI EN 1057/97, conteggiate a metro lineare, rivestite con tubo guaina in materiale plastico autoestinguente avente diametro interno superiore di almeno 10 mm del diametro esterno della tubazione in rame, idonee per distribuzione di gas combustibili in pressione con giunzioni saldate. Il costo del tubo a metro lineare comprende la fornitura e posa in opera fino ad una quota di m 3,0 rispetto al piano di appoggio, i pezzi speciali, il materiale per giunzioni, le opere murarie di apertura e chiusura tracce su laterizi forati e murature leggere con spessore della malta non inferiore a 2,0 cm tutt'intorno al tubo con esclusione di tracce su solette, muri in c.a. o in pietra, dell'intonaco, della tinteggiatura ed esecuzione di staffaggi in profilati. Diametro esterno per spessore: D x s (mm). Peso a metro lineare: P (Kg/m).</t>
  </si>
  <si>
    <t>TUBAZIONI IN RAME RIVESTITE CON GUAINA ISOLANTE IDONEE PER FLUIDI E GAS, CONTEGGIATE A METRO LINEARE. Tubazioni in rame fornito in rotoli fino al diametro 22 x 1,5 e in barre per diametri e spessori maggiori, secondo UNI EN 1057/97 conteggiate a metro lineare, per distribuzione di fluidi e gas in pressione, rivestite con guaina isolante in materiale sintetico espanso, con giunzioni a raccordi meccanici o a saldare. La guaina isolante deve essere idonea per temperature da 0C a 100 C, avere classe 1 di reazione al fuoco e la sua conducibilità e spessore devono essere tali da rispettare le norme di legge specifiche sul contenimento dei consumi energetici con riduzione dello spessore al 30% per installazione all'interno di locali riscaldati. Il costo del tubo a metro lineare comprende la fornitura e posa in opera fino ad una quota di m 3,0 rispetto al piano di appoggio, la guaina isolante,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per spessore del tubo di rame: D x s (mm). Spessore dell'isolante con conducibilità di 0,040 W/mC a 40 C: S (mm).</t>
  </si>
  <si>
    <t>COPPIA DI TUBI IN RAME RIVESTITE CON GUAINA ISOLANTE IDONEE PER FLUIDI FRIGORIFERI. Tubazioni in rame per gas frigorifero fornite in rotoli, conteggiate a metro lineare e costituite da due tubi, uno per la fase liquida ed uno per la fase gassosa, inseriti ciascuno in guaina isolante di polietilene espanso con spessore minimo di mm 8, ricoperti da rivestimento corrugato antistrappo ed accoppiati tra loro, con raccordi a saldare del tipo a cartella. Il costo della coppia di tubi a metro lineare comprende la fornitura e posa in opera fino ad una quota di m 3,0 rispetto al piano di appoggio, la guaina isolante,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fase liquida più diametro esterno fase gassosa: d + D = pollici (mm).</t>
  </si>
  <si>
    <t>TUBAZIONI IN RAME RIVESTITE CON GUAINA ISOLANTE IDONEE PER FLUIDI FRIGORIFERI. Tubazioni in rame per gas frigorifero fornite in rotoli fino al diametro 22 x 1,0 ed in barre per diametri e spessori maggiori, conteggiate a metro lineare rivestite con guaina isolante in elastomero sintetico estruso a cellule chiuse con coefficiente di conducibilità termica a 40 C non superiore a 0,040 W/mC e fattore di resistenza alla diffusione del vapore &gt; 5000, con raccordi a saldare del tipo a cartella. Il costo del tubo a metro lineare comprende la fornitura e posa in opera fino ad una quota di m 3,0 rispetto al piano di appoggio, la guaina isolante,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per spessore del tubo di rame: D x s (mm).</t>
  </si>
  <si>
    <t xml:space="preserve">SET DI TUBAZIONI PER COLLEGAMENTO DI IMPIANTI SOLARI. Set di tubazioni per collegamento di impianti solari ad acqua costituito da coppia di tubi in acciaio inox (o rame) opportunamente corrugato per rendere le tubazioni flessibili, guaina termoisolante con spessore minimo di 13 mm idonea a resistere ad alte temperature, cavo elettrico per collegamento della sonda dei pannelli, pellicola di protezione esterna ad alta resistenza. Il costo del set è valutato a metro lineare e comprende le due tubazioni preisolate con il cavo elettrico e la pellicola di protezione, la posa in opera fino ad una quota di m 3,0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t>
  </si>
  <si>
    <t xml:space="preserve">CANALETTA IN PVC PER INSTALLAZIONE A PARETE DI TUBAZIONI PER IMPIANTI IDRAULICI, FRIGORIFERI ED ELETTRICI. Canaletta in PVC costituita da base e coperchio, particolarmente indicata nell'installazione a parete di tubazioni per impianti idraulici, frigoriferi ed elettrici. La canaletta è conteggiata a metro lineare ed il suo prezzo comprende i pezzi speciali (quali curve, angoli, passaggi a muro, terminali, derivazioni, attraversamenti) e le opere murarie di apertura tracce su laterizi forati e murature leggere con esclusione della formazione di tracce su solette, muri in c.a. o in pietra, della chiusura tracce, dell'intonaco, della tinteggiatura. </t>
  </si>
  <si>
    <t>TUBAZIONI IN RAME NUDO IDONEE PER FLUIDI E GAS, CONTEGGIATE A CHILOGRAMMO. Tubazioni in rame nudo fornito in rotoli fino al diametro 22 x 1,5 e in barre per diametri e spessori maggiori, secondo UNI EN 1057/97 conteggiate a Kg, per distribuzione di fluidi e gas in pressione con giunzioni a raccordi meccanici o a saldare. Il costo del tubo al chilogrammo comprende la fornitura e posa in opera fino ad una quota di m 3,0 rispetto alla quota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</si>
  <si>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TUBAZIONE DI SCARICO CONDENSE PER VENTILCONVETTORI E PICCOLE UNITÀ DI CONDIZIONAMENTO. Tubazione di scarico condensa per ventilconvettori e piccole unità di condizionamento, realizzata in tubo di plastica di idoneo diametro e comunque con diametro interno minimo mm 14, convogliata direttamente in rete fognaria già predisposta, conteggiata per collegamento a ciascun apparecchio e con percorso massimo di m 10,0 fino alla rete di scarico escluso la realizzazione di quest'ultima. Sono comprese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La tubazione di scarico condensa è conteggiata per ciascun apparecchio collegato.</t>
  </si>
  <si>
    <t>PRESA GAS PER CUCINA COMPLETA DI TUBAZIONE E RUBINETTO DI INTERCETTAZIONE. Presa gas per cucina costituita da derivazione dalla tubazione principale, tubo di adduzione in rame di adeguato diametro e spessore posato sottotraccia secondo le prescrizioni delle vigenti norme di sicurezza con una lunghezza massima fino a m 10 dalla derivazione e rivestito con guaina in materiale plastico autoestinguente, rubinetto di intercettazione a norma EN 331/1998 installato in posizione comoda e ben visibile, portagomma per innesto tubo flessibile, compreso le opere murarie di apertura e chiusura tracce su laterizi forati e murature leggere con spessore della malta non inferiore a 2,0 cm tutt'intorno al tubo con esclusione di tracce su solette, muri in c.a. o in pietra, dell'intonaco, della tinteggiatura ed esecuzione di staffaggi in profilati. L,’opera è conteggiata per ciascuna presa gas.</t>
  </si>
  <si>
    <t xml:space="preserve">TUBAZIONI IN PEAD PER FLUIDI IN PRESSIONE, PN 10, PER LINEE INTERRATE, CONTEGGIATE A METRO LINEARE. Tubazioni in polietilene ad alta densità PE 100, colore nero, conteggiate a metro lineare, per condotte interrate in pressione (acquedotti, irrigazione, impianti idrici), PN 10, prodotte secondo UNI 10910, rispondenti alle prescrizioni della Circolare n.102 del 02/12/78 del Ministero Sanità, dotate di Marchio di Qualità, giunzioni a manicotto oppure con saldatura di testa. Il costo a metro lineare comprende la fornitura e la posa in opera del tubo, i pezzi speciali ed il materiale di giunzione con esclusione delle valvole di intercettazione, delle opere di scavo, riempimento, pavimentazione ed eventuali pozzetti di ispezione. Diametro esterno x spessore: D x s (mm). </t>
  </si>
  <si>
    <t xml:space="preserve">TUBAZIONI IN PEAD PER FLUIDI IN PRESSIONE, PN 16, PER LINEE INTERRATE, CONTEGGIATE A METRO LINEARE. Tubazioni in polietilene ad alta densità PE 100, colore nero, conteggiate a metro lineare, per condotte interrate in pressione (acquedotti, irrigazione, impianti idrici), PN 16, prodotte secondo UNI 10910, rispondenti alle prescrizioni della Circolare n.102 del 02/12/78 del Ministero Sanità, dotate di Marchio di Qualità, giunzioni a manicotto oppure con saldatura di testa. Il costo a metro lineare comprende la fornitura e la posa in opera del tubo, i pezzi speciali ed il materiale di giunzione con esclusione delle valvole di intercettazione, delle opere di scavo, riempimento, pavimentazione ed eventuali pozzetti di ispezione. Diametro esterno x spessore: D x s (mm). </t>
  </si>
  <si>
    <t xml:space="preserve">TUBAZIONI IN PEAD PER FLUIDI IN PRESSIONE, PN 25, PER LINEE INTERRATE, CONTEGGIATE A METRO LINEARE. Tubazioni in polietilene ad alta densità PE 100, colore nero, conteggiate a metro lineare, per condotte interrate in pressione (acquedotti, irrigazione, impianti idrici), PN 25, prodotte secondo UNI 10910, rispondenti alle prescrizioni della Circolare n.102 del 02/12/78 del Ministero Sanità, dotate di Marchio di Qualità, giunzioni a manicotto oppure con saldatura di testa. Il costo a metro lineare comprende la fornitura e la posa in opera del tubo, i pezzi speciali ed il materiale di giunzione con esclusione delle valvole di intercettazione, delle opere di scavo, riempimento, pavimentazione ed eventuali pozzetti di ispezione. Diametro esterno x spessore: D x s (mm). </t>
  </si>
  <si>
    <t xml:space="preserve">TUBAZIONI IN PEAD PER GAS, SERIE S 5, PER LINEE INTERRATE, CONTEGGIATE A METRO LINEARE. Tubazioni in polietilene ad alta densità PE 80, colore nero, conteggiate a metro lineare, per condotte interrate di distribuzione gas combustibili, prodotte secondo UNI ISO 4437 tipo 316 serie S 5 e conformi al D.M. 11/99, dotate di Marchio di Qualità, giunzioni saldate a manicotto oppure con saldatura di testa. Il costo a metro lineare comprende la fornitura e la posa in opera del tubo, i pezzi speciali ed il materiale di giunzione con esclusione delle valvole di intercettazione, delle opere di scavo, riempimento, pavimentazione ed eventuali pozzetti di ispezione. Diametro esterno x spessore: D x s (mm). </t>
  </si>
  <si>
    <t xml:space="preserve">TUBAZIONI CONTEGGIATE A METRO LINEARE IN POLIPROPILENE, PER LINEE ESCLUSE QUELLE ALL'INTERNO DI LOCALI TECNICI E BAGNI. Tubazioni in polipropilene conteggiate a metro lineare, per linee escluse quelle all'interno di locali tecnici o bagni, idonee per distribuzione di acqua sanitaria calda e fredda, prodotte secondo UNI 8318 e 8321, pressione massima d'esercizio 20 bar, rispondenti alle prescrizioni della Circolare n. 102 del 02/12/78 del Ministero della Sanità, posate sottotraccia con giunzioni saldate. Il costo del tubo a metro lineare comprende la fornitura e posa in opera fino ad una quota di m 3,0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 </t>
  </si>
  <si>
    <t xml:space="preserve">TUBAZIONI CONTEGGIATE A METRO LINEARE IN POLIPROPILENE, ESEGUITE ALL'INTERNO DI LOCALI TECNICI E BAGNI. Tubazioni in polipropilene conteggiate a metro lineare, eseguite all'interno di locali tecnici o bagni oppure per linee posate ad una quota oltre 3,0 m e fino a 6,0 m, idonee per distribuzione di acqua sanitaria calda e fredda, prodotte secondo UNI 8318 e 8321, pressione massima d'esercizio 20 bar, rispondenti alle prescrizioni della Circolare n. 102 del 02/12/78 del Ministero della Sanità, posate sottotraccia con giunzioni saldate. Il costo del tubo a metro lineare comprende la fornitura e posa in opera fino ad una quota di m 4,0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 </t>
  </si>
  <si>
    <t xml:space="preserve">TUBAZIONI MULTISTRATO CONTEGGIATE A METRO LINEARE, PER LINEE ESCLUSE QUELLE ALL'INTERNO DI LOCALI TECNICI E BAGNI. Tubazioni in multistrato composito (alluminio + PE per complessivi 5 strati con barriera all'ossigeno) conteggiate a metro lineare, per linee escluse quelle all'interno di locali tecnici o bagni, idonee per distribuzione di acqua sanitaria calda e fredda ed acqua di riscaldamento/raffrescamento con temperatura massima di 95°C, PN 10, rispondenti alle prescrizioni della Circolare n. 102 del 02/12/78 del Ministero della Sanità, forniti in rotoli per diametri esterni fino al 32 mm ed in barre per diametri esterni maggiori, posate sottotraccia con giunzioni meccaniche a compressione. Il costo del tubo a metro lineare comprende la fornitura e posa in opera fino ad una quota di m 3,0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 </t>
  </si>
  <si>
    <t>D x s = 26 x 2,5.</t>
  </si>
  <si>
    <t xml:space="preserve">TUBAZIONI MULTISTRATO CONTEGGIATE A METRO LINEARE, ESEGUITE ALL'INTERNO DI LOCALI TECNICI E BAGNI. Tubazioni in multistrato composito (alluminio + PE per complessivi 5 strati con barriera all'ossigeno) conteggiate a metro lineare, eseguite all'interno di locali tecnici o bagni oppure per linee posate ad una quota oltre 3,0 m e fino a 6,0 m, idonee per distribuzione di acqua sanitaria calda e fredda ed acqua di riscaldamento/raffrescamento con temperatura massima di 95°C, PN 10, rispondenti alle prescrizioni della Circolare n. 102 del 02/12/78 del Ministero della Sanità, forniti in rotoli per diametri esterni fino al 32 mm ed in barre per diametri esterni maggiori, posate sottotraccia con giunzioni meccaniche a compressione. Il costo del tubo a metro lineare comprende la fornitura e posa in opera fino ad una quota di m 4,0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 </t>
  </si>
  <si>
    <t xml:space="preserve">GIUNTO DI GOMMA ANTIVIBRANTE CON CANOTTO CILINDRICO. Giunto antivibrante di gomma con canotto cilindrico, idoneo ad interrompere la trasmissione dei rumori e ad assorbire piccole vibrazioni lungo le tubazioni, impiegabile per acqua fredda e calda fino a 100° C, PN 10, attacchi flangiati, completi di controflange, bulloni e guarnizioni. Diametro nominale: DN (mm). </t>
  </si>
  <si>
    <t xml:space="preserve">GIUNTO DI COMPENSAZIONE IN GOMMA E ANTIVIBRANTE CON CANOTTO AD ONDULAZIONE SFERICA. Giunto antivibrante e di compensazione in gomma con canotto ad ondulazione sferica, idoneo per l'assorbimento di tensioni, oscillazioni, inclinazioni, vibrazioni, piccole deformazioni longitudinali e per l'interruzione della trasmissione del rumore lungo le tubazioni, impiegabile per acqua fredda e calda fino a 90° C, PN 16, attacchi flangiati, completo di controflange, bulloni e guarnizioni. Diametro nominale: DN (mm). </t>
  </si>
  <si>
    <t xml:space="preserve">RACCORDO ANTIVIBRANTE FLESSIBILE PER FLUIDI FINO A 80° C. Raccordo flessibile antivibrante per fluidi fino a 80° C, PN 10, idoneo per assorbire vibrazioni di elettropompe, macchine, compressori, ecc. evitando la trasmissione di rumori, costituito da tubo in gomma resistente al calore rivestito da una maglia metallica flessibile, lunghezza cm 50, attacchi filettati. Diametro nominale: DN (mm). </t>
  </si>
  <si>
    <t xml:space="preserve">GIUNTO DI COMPENSAZIONE IN ACCIAIO E ANTIVIBRANTE CON SOFFIETTO IN ACCIAIO, ATTACCHI A SALDARE. Giunto antivibrante e di compensazione in acciaio, idoneo per l'assorbimento di vibrazioni, oscillazioni, spostamenti assiali, laterali ed angolari, impiegabile per acqua fredda, calda, surriscaldata e vapore fino a 300° C, PN 16, costituito da soffietto in acciaio, attacchi a saldare. Diametro nominale: DN (mm). Spostamento massimo assiale: S1 (mm). Spostamento massimo laterale: S2 (mm). Spostamento massimo angolare: S3 (gradi). </t>
  </si>
  <si>
    <t xml:space="preserve">GIUNTO DI COMPENSAZIONE IN ACCIAIO E ANTIVIBRANTE CON SOFFIETTO IN ACCIAIO, ATTACCHI FLANGIATI. Giunto antivibrante e di compensazione in acciaio, idoneo per l'assorbimento di vibrazioni, oscillazioni, spostamenti assiali, laterali ed angolari, impiegabile per acqua fredda, calda, surriscaldata e vapore fino a 300° C, PN 16, costituito da soffietto in acciaio, attacchi flangiati completi di controflange, bulloni e guarnizioni. Diametro nominale: DN (mm). Spostamento massimo assiale: S1 (mm). Spostamento massimo laterale: S2 (mm). Spostamento massimo angolare: S3 (gradi). </t>
  </si>
  <si>
    <t>13.16</t>
  </si>
  <si>
    <t>RIVESTIMENTI ISOLANTI PER IMPIANTI</t>
  </si>
  <si>
    <t>ISOLANTE COSTITUITO DA GUAINA FLESSIBILE O LASTRA IN ELASTOMERO SINTETICO ESTRUSO A CELLULE CHIUSE, SPESSORE MM 6. Isolante per tubazioni, valvole ed accessori costituito da guaina flessibile o lastra in elastomero sintetico estruso a cellule chiuse, coefficiente di conducibilità termica a 40° C non superiore a 0,042 W/mc, classe 1 di reazione al fuoco, campo d'impiego da -40° a +105° C, fattore di resistenza alla diffusione del vapore maggiore di 1600, spessore mm 6,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</si>
  <si>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ISOLANTE COSTITUITO DA GUAINA FLESSIBILE O LASTRA IN ELASTOMERO SINTETICO ESTRUSO A CELLULE CHIUSE, SPESSORE MM 9. Isolante per tubazioni, valvole ed accessori costituito da guaina flessibile o lastra in elastomero sintetico estruso a cellule chiuse, coefficiente di conducibilità termica a 40° C non superiore a 0,042 W/mc, classe 1 di reazione al fuoco, campo d'impiego da -40° a +105° C, fattore di resistenza alla diffusione del vapore maggiore di 1600, spessore mm 9,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</si>
  <si>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ISOLANTE COSTITUITO DA GUAINA FLESSIBILE O LASTRA IN ELASTOMERO SINTETICO ESTRUSO A CELLULE CHIUSE, SPESSORE MM 13. Isolante per tubazioni, valvole ed accessori costituito da guaina flessibile o lastra in elastomero sintetico estruso a cellule chiuse, coefficiente di conducibilità termica a 40° C non superiore a 0,042 W/mC, classe 1 di reazione al fuoco, campo di impiego da -40° a +105° C, fattore di resistenza alla diffusione del vapore &gt; 1600, spessore mm 13,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</si>
  <si>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ISOLANTE COSTITUITO DA GUAINA FLESSIBILE O LASTRA IN ELASTOMERO SINTETICO ESTRUSO A CELLULE CHIUSE, SPESSORE MM 19. Isolante per tubazioni, valvole ed accessori costituito da guaina flessibile o lastra in elastomero sintetico estruso a cellule chiuse, coefficiente di conducibilità termica a 40° C non superiore a 0,042 W/mc, classe 1 di reazione al fuoco, campo di impiego da -40° a +105° C, fattore di resistenza alla diffusione del vapore &gt; 1600, spessore mm 19,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</si>
  <si>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ISOLANTE COSTITUITO DA GUAINA FLESSIBILE O LASTRA IN ELASTOMERO SINTETICO ESTRUSO A CELLULE CHIUSE, SPESSORE MM 32. Isolante per tubazioni, valvole ed accessori costituito da guaina flessibile o lastra in elastomero sintetico estruso a cellule chiuse, coefficiente di conducibilità termica a 40° C, non superiore a 0,042 W/mc, classe 1 di reazione al fuoco, campo di impiego da -40° a +105° C, fattore di resistenza alla diffusione del vapore &gt; 1600, spessore mm 32,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</si>
  <si>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ISOLANTE COSTITUITO DA LASTRA IN ELASTOMERO SINTETICO ESTRUSO A CELLULE CHIUSE, CONTEGGIATO A METRO QUADRO. Isolante per tubazioni, valvole, accessori e superfici in genere costituito da lastra in elastomero sintetico estruso a cellule chiuse, coefficiente di conducibilità termica a 40° C non superiore a 0,042 W/mc, classe 1 di reazione al fuoco, campo di impiego da -40° a +105° C, fattore di resistenza alla diffusione del vapore &gt; 1600, compreso l'eventuale collante, gli sfridi ed il nastro adesivo. L'isolante è conteggiato per metro quadro di superficie esterna. L'isolamento di valvole, curve, pezzi speciali ed accessori è conteggiato con il doppio della superficie esterna.</t>
  </si>
  <si>
    <t>ISOLANTE PER TUBAZIONI IN GUAINA O LASTRE DI ELASTOMERO ESTRUSO, PER FLUIDI CALDI E REFRIGERATI DA -40° A +105° C, SPESSORE 100% CONFORME ALLA VIGENTE NORMATIVA. Isolante per tubazioni, valvole ed accessori costituito da guaina flessibile o lastra in elastomero sintetico estruso a cellule chiuse, coefficiente di conducibilità termica a 40° non superiore a 0,042 W/mc, classe 1 di reazione al fuoco, campo di impiego da -40° a +105° C, fattore di resistenza alla diffusione del vapore &gt; 1600, spessori conformi alle vigenti norme di contenimento dei consumi energetici (100% dello spessore per tubazioni correnti all'esterno o in locali non riscaldati),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</si>
  <si>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ISOLANTE PER TUBAZIONI IN GUAINA O LASTRE DI ELASTOMERO ESTRUSO, PER FLUIDI CALDI E REFRIGERATI DA -40° A +105° C, SPESSORE 50% CONFORME ALLA VIGENTE NORMATIVA. Isolante costituito da guaina flessibile o lastra in elastomero sintetico estruso a cellule chiuse, 50% spessore conforme alla vigente normativa. Isolante per tubazioni, valvole ed accessori costituito da guaina flessibile o lastra in elastomero sintetico estruso a cellule chiuse, coefficiente di conducibilità termica a 40° C non superiore a 0,042 W/mc, classe 1 di reazione al fuoco, campo di impiego da -40° C a +105° C, fattore di resistenza alla diffusione del vapore &gt; 1600, spessori conformi alle vigenti norme di contenimento dei consumi energetici (50% dello spessore per tubazioni correnti all'interno lungo pareti disperdenti),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</si>
  <si>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ISOLANTE PER TUBAZIONI IN GUAINA O LASTRE DI ELASTOMERO ESTRUSO, PER FLUIDI CALDI E REFRIGERATI DA -40° A +105° C, SPESSORE 30% CONFORME ALLA VIGENTE NORMATIVA. Isolante costituito da guaina flessibile o lastra in elastomero sintetico estruso a cellule chiuse, 30% spessore conforme alla vigente normativa. Isolante per tubazioni, valvole ed accessori costituito da guaina flessibile o lastra in elastomero sintetico estruso a cellule chiuse, coefficiente di conducibilità termica a 40° C non superiore a 0,042 W/mc, classe 1 di reazione al fuoco, campo di impiego da -40° a +105° C, fattore di resistenza alla diffusione del vapore maggiore di 1600, spessori conformi alle vigenti norme di contenimento dei consumi energetici (30% dello spessore per tubazioni correnti all'interno lungo pareti non disperdenti),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</si>
  <si>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ISOLANTE PER TUBAZIONI E SUPERFICI IN LASTRA DI ELASTOMERO ESTRUSO, CON RESISTENZA ALLA DIFFUSIONE DEL VAPORE MAGGIORE DI 5000. Isolante costituito da lastra in elastomero sintetico estruso a cellule chiuse con fattore di resistenza alla diffusione del vapore maggiore di 5000, conteggiato a metro quadro. Isolante per tubazioni, valvole, accessori e superfici in genere conteggiato per metro quadro di superficie esterna, costituito da lastra in elastomero sintetico estruso a cellule chiuse, coefficiente di conducibilità termica a 40° C non superiore a 0,040 W/mC, classe 1 di reazione al fuoco, campo di impiego da -40° a +105° C, fattore di resistenza alla diffusione del vapore maggiore di 5000, compreso l'eventuale collante, gli sfridi ed il nastro adesivo. L'isolante è conteggiato per metro quadro di superficie esterna e l'isolamento di valvole, curve, pezzi speciali ed accessori è conteggiato con il doppio della superficie esterna.</t>
  </si>
  <si>
    <t>ISOLANTE COSTITUITO DA COPPELLE E CURVE IN POLIURETANO ESPANSO, 50% SPESSORE CONFORME ALLA VIGENTE NORMATIVA. Isolante per tubazioni costituito da coppelle e curve in poliuretano espanso con densità non inferiore a 40 kg/mc, rivestito esternamente con guaina in PVC dotata di chiusura autoadesiva longitudinale, coefficiente di conducibilità termica a 40° C non superiore a 0,040 W/mc, classe 2 di reazione al fuoco, campo di impiego fino a +105° C, spessori conformi alle vigenti norme di contenimento dei consumi energetici (50% dello spessore per tubazioni correnti all'interno lungo pareti disperdenti), compreso l'eventuale collante, gli sfridi, i terminali ed il nastro coprigiunto. L'isolamento delle tubazioni è conteggiato a metro lineare oppure a metro quadro di superficie esterna. L'isolamento di valvole, curve, pezzi speciali ed accessori è conteggiato con il doppio della superficie esterna. Diametro esterno del tubo da isolare: D (mm).</t>
  </si>
  <si>
    <t>ISOLANTE COSTITUITO DA COPPELLE E CURVE IN POLIURETANO ESPANSO, 100% SPESSORE CONFORME ALLA VIGENTE NORMATIVA. Isolante per tubazioni costituito da coppelle e curve in poliuretano espanso con densità non inferiore a 40 kg/mc, rivestito esternamente con 0,4 mm di polietilene espanso protetto da film metallizzato e goffrato di alluminio, dotate di chiusura autoadesiva longitudinale, coefficiente di conducibilità termica a 40° C non superiore a 0,025 W/mc, classe 2 di reazione al fuoco, campo di impiego da -20° a +110° C, spessori conformi alle vigenti norme di contenimento dei consumi energetici (100% dello spessore per tubazioni correnti all'esterno o in locali non riscaldati), compreso l'eventuale collante, gli sfridi, i terminali ed il nastro coprigiunto. L'isolamento delle tubazioni è conteggiato a metro lineare oppure a metro quadro di superficie esterna. L'isolamento di valvole, curve, pezzi speciali ed accessori è conteggiato con il doppio della superficie esterna. Diametro esterno del tubo da isolare: D (mm).</t>
  </si>
  <si>
    <t>ISOLANTE PER TUBAZIONI CON SCHIUMA DI POLIURETANO E RIVESTIMENTO IN ALLUMINIO. Isolante per tubazioni, valvolame ed accessori costituito da schiuma di poliuretano iniettata in loco dentro carter precostituito di alluminio di spessore da 6/10 o 8/10 mm, densità della schiuma non inferiore a 35 Kg/mc, conducibilità termica a 40° C non superiore a 0,036 W/mc, classe 2 di reazione al fuoco della schiuma, campo di impiego da -20° a +105° C, compreso materiale di finitura quale viti, rivetti, fasce di giunzione e terminali. L'isolante è conteggiato per mq di superficie esterna. L'isolamento di valvole, curve, pezzi speciali ed accessori è conteggiato con il doppio della superficie esterna.</t>
  </si>
  <si>
    <t>ISOLANTE COSTITUITO DA COPPELLE E CURVE IN FIBRE DI VETRO, 100% SPESSORE CONFORME ALLA VIGENTE NORMATIVA. Isolante per tubazioni costituito da coppelle e curve in fibre di vetro legate con resine termoindurenti, coefficiente di conducibilità termica a 40° C non superiore a 0,037 W/mc, classe 0 di reazione al fuoco, campo di impiego da -25° a +400° C, spessori conformi alle vigenti norme di contenimento dei consumi energetici (100% dello spessore per tubazioni correnti all'esterno o in locali non riscaldati), compreso l'eventuale collante, il filo di ferro ed ogni altro materiale necessario alla messa in opera. L'isolamento di valvole, pezzi speciali ed accessori è effettuato con feltro di fibre di vetro dello stesso spessore. L'isolamento delle tubazioni è conteggiato a metro lineare oppure a metro quadro di superficie esterna. L'isolamento di valvole, curve, pezzi speciali ed accessori è conteggiato con il doppio della superficie esterna. Diametro esterno del tubo da isolare: D (mm).</t>
  </si>
  <si>
    <t>ISOLANTE COSTITUITO DA COPPELLE E CURVE IN FIBRE DI VETRO, 50% SPESSORE CONFORME ALLA VIGENTE NORMATIVA. Isolante per tubazioni costituito da coppelle e curve in fibre di vetro legate con resine termoindurenti, coefficiente di conducibilità termica a 40° C non superiore a 0,037 W/mc, classe 0 di reazione al fuoco, campo di impiego da -25° a +400° C, spessori conformi alle vigenti norme di contenimento dei consumi energetici (50% dello spessore per tubazioni correnti sottotraccia in pareti perimetrali), compreso l'eventuale collante, il filo di ferro ed ogni altro materiale necessario alla messa in opera. L'isolamento di valvole, pezzi speciali ed accessori è effettuato con feltro di fibre di vetro dello stesso spessore. L'isolamento delle tubazioni è conteggiato a metro lineare oppure a metro quadro di superficie esterna. L'isolamento di valvole, curve, pezzi speciali ed accessori è conteggiato con il doppio della superficie esterna. Diametro esterno del tubo da isolare: D (mm).</t>
  </si>
  <si>
    <t>ISOLANTE COSTITUITO DA COPPELLE E CURVE IN FIBRE DI VETRO, 30% SPESSORE CONFORME ALLA VIGENTE NORMATIVA. Isolante per tubazioni costituito da coppelle e curve in fibre di vetro legate con resine termoindurenti, coefficiente di conducibilità termica a 40° C non superiore a 0,037 W/mc, classe 0 di reazione al fuoco, campo di impiego da -25° a +400° C, spessori conformi alle vigenti norme di contenimento dei consumi energetici (30% dello spessore per tubazioni correnti sottotraccia in locali riscaldati), compreso l'eventuale collante, il filo di ferro ed ogni altro materiale necessario alla messa in opera. L'isolamento di valvole, pezzi speciali ed accessori è effettuato con feltro di fibre di vetro dello stesso spessore. L'isolamento delle tubazioni è conteggiato a metro lineare oppure a metro quadro di superficie esterna. L'isolamento di valvole, curve, pezzi speciali ed accessori è conteggiato con il doppio della superficie esterna. Diametro esterno del tubo da isolare: D (mm).</t>
  </si>
  <si>
    <t>ISOLANTE COSTITUITO DA MATERASSINO IN FIBRE DI VETRO. Isolante per tubazioni e superfici costituito da materassino in fibre di vetro legate con resine termoindurenti, coefficiente di conducibilità termica a 40° C non superiore a 0,037 W/mc, classe 0 di reazione al fuoco, campo di impiego da -25° a +400° C, compreso l'eventuale collante, il filo di ferro ed ogni altro materiale necessario alla messa in opera. L'isolamento è conteggiato a metro quadro di superficie esterna e l'isolamento di valvole, curve, pezzi speciali ed accessori è conteggiato con il doppio della superficie esterna.</t>
  </si>
  <si>
    <t>RIVESTIMENTO SUPERFICIALE PER ISOLAMENTI DI TUBAZIONI, VALVOLE ED ACCESSORI. Rivestimento superficiale per ricopertura dell'isolamento di tubazioni, valvole ed accessori, realizzato con foglio di PVC rigido con temperature d'impiego da -25° C a +60° C e classe 1 di reazione al fuoco, oppure foglio di alluminio liscio con spessori da mm 0,6 a mm 0,8 e con temperature d'impiego da -196°C a +250° C e classe 0 di reazione al fuoco. E' esclusa la fornitura e posa in opera dell'isolante termico. Il rivestimento è conteggiato per metro quadro di superficie esterna. Il rivestimento di curve, valvole, pezzi speciali ed accessori è conteggiato con il doppio della superficie esterna.</t>
  </si>
  <si>
    <t>RIVESTIMENTO SUPERFICIALE PER ISOLAMENTI DI TUBAZIONI, VALVOLE ED ACCESSORI. Rivestimento superficiale per ricopertura dell'isolamento di tubazioni, valvole ed accessori, realizzato con bende colorate di PVC morbido con temperature d'impiego da -25 C a +60 C e classe 1 di reazione al fuoco. E' esclusa la fornitura e posa in opera dell'isolante termico. Il rivestimento è conteggiato per metro quadro di superficie esterna. Il rivestimento di curve, valvole, pezzi speciali ed accessori è conteggiato con il doppio della superficie esterna. Rivestimento con bende viniliche spessore minimo mm 0,05, colorate rosso e blu.</t>
  </si>
  <si>
    <t>ISOLANTE IN POLIETILENE ESPANSO A CELLULE CHIUSE PER IL RIVESTIMENTO INTERNO ED ESTERNO DI CANALI PER L'ARIA. Isolante termico in polietilene espanso a cellule chiuse, conducibilità termica a 40° C non superiore a 0,033 W/mc, densità non inferiore a 30 kg/mc, classe 1 di reazione al fuoco, confezionato in lastre autoadesive, particolarmente indicato per il rivestimento interno ed esterno di canali per l'aria calda e fredda.</t>
  </si>
  <si>
    <t>ISOLANTE IN FIBRA DI VETRO PER IL RIVESTIMENTO TERMOACUSTICO INTERNO DI CANALI PER L'ARIA. Isolante termoacustico in fibra di vetro, conducibilità termica a 40° C non superiore a 0,036 W/mc, classe 1 di reazione al fuoco, confezionato in materassino il cui lato aria è rinforzato da una rete di filo di vetro impregnata di resine termoindurenti tale da escludere qualunque rilascio di materiale, particolarmente indicato per il rivestimento termoacustico interno di canali per l'aria calda e fredda.</t>
  </si>
  <si>
    <t>ISOLANTE IN FIBRA DI VETRO PER IL RIVESTIMENTO TERMOACUSTICO INTERNO DI CANALI PER L'ARIA. Isolante termico in fibra di vetro, conducibilità termica a 40° C non superiore a 0,036 W/mc, classe 1 di reazione al fuoco, confezionato in materassino il cui lato esterno è fissato su foglio di alluminio retinato che ha la funzione di protezione meccanica e di barriera al vapore, particolarmente indicato per il rivestimento termico esterno di canali per l'aria calda e fredda.</t>
  </si>
  <si>
    <t>RIVESTIMENTO SUPERFICIALE PER ISOLAMENTI DI CANALI DI DISTRIBUZIONE ARIA. Rivestimento per canali di distribuzione aria realizzato con lamierino di acciaio zincato o alluminio con spessori da mm 0,6 a mm 0,8, idoneo per proteggere dagli agenti atmosferici l'isolamento termico dei canali. Le giunzioni del rivestimento devono essere sigillate con opportuno mastice affinché sia garantita l'impermeabilità all'acqua.</t>
  </si>
  <si>
    <t>13.17</t>
  </si>
  <si>
    <t>ACCESSORI PER IMPIANTISTICA</t>
  </si>
  <si>
    <t>VALVOLA AUTOMATICA A GALLEGGIANTE O A DISCHI IGROSCOPICI PER SFOGO ARIA DA IMPIANTI IDRAULICI. Valvola automatica per sfogo aria da impianti idraulici, PN 10, temperatura massima 115° C, costituita da corpo in ottone stampato, otturatore in gomma al silicone, galleggiante in resina, completa di rubinetto automatico di isolamento. Per grandi capacità di sfogo la valvola e' PN 16 con corpo in ghisa e galleggiante in acciaio inox. Per radiatori la valvola può essere a galleggiante PN 10 o a dischi igroscopici. Diametro nominale: DN.</t>
  </si>
  <si>
    <t>VALVOLA DI SCARICO TERMICO, QUALIFICATA E TARATA ISPESL, PER IMPIANTI TERMICI AD ACQUA CALDA. Valvola di scarico termico, ad azione positiva, qualificata e tarata ISPESL, completa di riarmo manuale e micro interruttore per blocco bruciatore o allarme. Diametro nominale: DN. Potenzialità di scarico con pressione a monte di 0,5 bar non inferiore a: PS (kW).</t>
  </si>
  <si>
    <t>VALVOLA DI SICUREZZA A MEMBRANA, QUALIFICATA E TARATA ISPESL, PER IMPIANTI TERMICI AD ACQUA CALDA. Valvola di sicurezza a membrana, qualificata e tarata ISPESL, sovrappressione di apertura &lt; 10%, scarto di chiusura &lt; 20%. Tarature standard: 2,25 - 2,5 - 2,7 – 3,0 - 3,5 – 4,0 - 4,5 – 5,0 - 5,4 – 6,0 bar.</t>
  </si>
  <si>
    <t>VALVOLA DI SICUREZZA A MEMBRANA, TIPO ORDINARIO, PER IMPIANTI NON SOGGETTI A CONTROLLO ISPESL. Valvola di sicurezza a membrana, di tipo ordinario. Tarature standard: 1,0 - 1,5 – 2,0 - 2,5 – 3,0 – 6,0 – 7,0 – 8,0 bar.</t>
  </si>
  <si>
    <t>VALVOLA DI SICUREZZA TERMICA CON INTERCETTAZIONE COMBUSTIBILE, QUALIFICATA E TARATA ISPESL, TARATURA 98°C. Valvola di sicurezza termica con intercettazione del combustibile, completa di bulbo termostatico, qualificata e tarata ISPESL. Tarat. 98° C.</t>
  </si>
  <si>
    <t>VALVOLA DI SICUREZZA TERMICA CON INTERCETTAZIONE COMBUSTIBILE, QUALIFICATA E TARATA ISPESL, TARATURE STANDARD A RICHIESTA. Valvola di sicurezza termica con intercettazione del combustibile, completa di bulbo termostatico, qualificata e tarata ISPESL. Tarature standard a richiesta: 120° - 140° - 160° - 180° C.</t>
  </si>
  <si>
    <t>IMBUTO DI SCARICO CON CURVA ORIENTABILE PER VALVOLA DI SICUREZZA. Imbuto di scarico per valvola di sicurezza o di scarico termico con curva orientabile, costruzione in ottone.</t>
  </si>
  <si>
    <t>GRUPPO DI RIEMPIMENTO PER IMPIANTI, COMPLETO DI RUBINETTO, VALVOLA DI RITEGNO E MANOMETRO. Gruppo riempimento impianto completo di rubinetto di intercettazione, filtro, valvola di ritegno e manometro. DN 15 (1/2").</t>
  </si>
  <si>
    <t>GRUPPO DI RIEMPIMENTO DI GRANDE PORTATA PER IMPIANTI, COMPLETO DI VALVOLE INTERCETTAZIONE, RITEGNO E MANOMETRO. Gruppo di riempimento impianto costituito da riduttore di pressione, valvola di intercettazione a sfera con ritegno incorporato, valvola di intercettazione a sfera, manometro. DN 15 (1/2").</t>
  </si>
  <si>
    <t>COMPLESSO DI ACCESSORI ISPESL PER IMPIANTO A VASO DI ESPANSIONE APERTO. Complesso di accessori di sicurezza ISPESL per generatore di calore ad acqua calda (a temperatura inferiore a 100° C) inserito in impianto a vaso di espansione aperto, costituito da manometro di scala adeguata, rubinetto a 3 vie, flangia di controllo, ricciolo porta manometro, pozzetto di controllo temperatura e quanto altro necessario per la corretta installazione del- le sopraelencate apparecchiature, il tutto fornito, posto in opera e funzionante con esclusione dei vasi di espansione e delle valvole di intercettazione combustibile o scarico termico che vanno computate separatamente. Complesso accessori per generatore di calore.</t>
  </si>
  <si>
    <t>COMPLESSO DI ACCESSORI ISPESL PER IMPIANTO A VASO DI ESPANSIONE CHIUSO. Complesso di accessori di sicurezza ISPESL per generatore di calore ad acqua calda (a temperatura inferiore a 100° C) inserito in impianto a vaso di espansione chiuso, costituito da manometro di scala adeguata, rubinetto a 3 vie, flangia di controllo, ricciolo porta manometro, pozzetto di controllo temperatura, pressostato di sicurezza a riarmo manuale, valvola o valvole di sicurezza di adeguata dimensione e taratura, imbuto e tubo di scarico per ciascuna valvola di sicurezza, gruppo di riempimento DN 15 (completo di manometro, 2 valvole di intercettazione, filtro, valvola di ritegno) e quanto altro necessario per la corretta installazione delle sopraelencate apparecchiature, il tutto fornito, posto in opera e funzionante con esclusione dei vasi di espansione e delle valvole di intercettazione combustibile o scarico termico che vanno computate separatamente.</t>
  </si>
  <si>
    <t>SEPARATORE D'ARIA PER MONTAGGIO DIRETTO SU TUBAZIONE, ATTACCHI FILETTATI, PN 6. Separatore d'aria in ghisa per montaggio diretto su tubazione, PN 6, attacchi filettati.</t>
  </si>
  <si>
    <t>COLLETTORE DI EQUILIBRAMENTO PER SEPARARE IDRAULICAMENTE I CIRCUITI PRIMARI DAI CIRCUITI SECONDARI. Collettore di equilibramento per separare idraulicamente i circuiti primari dai circuiti secondari, costituito da tubazione in acciaio verniciato di diametro adeguato con attacchi flangiati per primario e secondario. Il collettore è valutato in funzione del suo diametro e del numero e tipo degli attacchi derivati.</t>
  </si>
  <si>
    <t>COLLETTORE COMPLANARE DI DISTRIBUZIONE PER IMPIANTI A 2 TUBI. Collettore complanare di distribuzione per impianti di riscaldamento a 2 tubi con attacchi laterali, completo di raccordi per tubi di rame o polietilene. Attacchi principali: A (3/4", 1"). Derivazioni laterali: D (1/2”).</t>
  </si>
  <si>
    <t>COLLETTORE DOPPIO DI DISTRIBUZIONE PER IMPIANTI A 2 TUBI O MONOTUBO. Collettore doppio di distribuzione per impianti di riscaldamento a 2 tubi o monotubo, di tipo componibile, con attacchi laterali, completo di raccordi per tubi di rame o polietilene. Attacchi principali: A (3/4", 1", 1/4"). Derivazioni laterali: D (1/2").</t>
  </si>
  <si>
    <t>A = 3/4" D = 1/2" 2 + 2.</t>
  </si>
  <si>
    <t>A = 3/4" D = 1/2" 3 + 3.</t>
  </si>
  <si>
    <t>A = 3/4” D = 1/2” 4 + 4.</t>
  </si>
  <si>
    <t>A = 3/4” D = 1/2” 6 + 6.</t>
  </si>
  <si>
    <t>A = 1” D = 1/2” 2 + 2.</t>
  </si>
  <si>
    <t>A = 1” D = 1/2” 3 + 3.</t>
  </si>
  <si>
    <t>A = 1” D = 1/2” 4 + 4.</t>
  </si>
  <si>
    <t>A = 1” D = 1/2” 6 + 6.</t>
  </si>
  <si>
    <t>A = 1” D = 1/2” 8 + 8.</t>
  </si>
  <si>
    <t>A = 1” D = 1/2” 10 + 10.</t>
  </si>
  <si>
    <t>A = 1”1/4 D = 1/2” 2 + 2.</t>
  </si>
  <si>
    <t>A = 1”1/4 D = 1/2” 3 + 3.</t>
  </si>
  <si>
    <t>A = 1”1/4 D = 1/2” 4 + 4.</t>
  </si>
  <si>
    <t>A = 1”1/4 D = 1/2” 6 + 6.</t>
  </si>
  <si>
    <t>A = 1”1/4 D = 1/2” 8 + 8.</t>
  </si>
  <si>
    <t>A = 1”1/4 D = 1/2” 10 + 10.</t>
  </si>
  <si>
    <t>A = 1”1/4 D = 1/2” 12 + 12.</t>
  </si>
  <si>
    <t>A = 1”1/4 D = 1/2” 14 + 14.</t>
  </si>
  <si>
    <t>COLLETTORE DOPPIO DI DISTRIBUZIONE PER IMPIANTI A PAVIMENTO RADIANTE. Collettore doppio di distribuzione per impianti di riscaldamento a pavimento radiante, composto da collettore di andata con valvola a sfera, collettore di ritorno con valvola a sfera, valvole di taratura su andata e ritorno di ciascuna derivazione, zanche di fissaggio a muro, 2 valvole automatiche di sfogo aria, 2 rubinetti di scarico, raccordi per tubi di rame o polietilene. Attacchi principali: A (1”, 1/4”). Derivazioni laterali: D (3/4”).</t>
  </si>
  <si>
    <t>A = 1” D = 3/4” 2 + 2.</t>
  </si>
  <si>
    <t>A = 1” D = 3/4” 3 + 3.</t>
  </si>
  <si>
    <t>A = 1” D = 3/4” 4 + 4.</t>
  </si>
  <si>
    <t>A = 1” D = 3/4” 5 + 5.</t>
  </si>
  <si>
    <t>A = 1” D = 3/4” 6 + 6.</t>
  </si>
  <si>
    <t>A = 1” D = 3/4” 7 + 7.</t>
  </si>
  <si>
    <t>A = 1” D = 3/4” 8 + 8.</t>
  </si>
  <si>
    <t>A = 1” D = 3/4” 9 + 9.</t>
  </si>
  <si>
    <t>A = 1” D = 3/4” 10 + 10.</t>
  </si>
  <si>
    <t>A = 1” D = 3/4” 11 + 11.</t>
  </si>
  <si>
    <t>A = 1”1/4 D = 3/4” 4 + 4.</t>
  </si>
  <si>
    <t>A = 1”1/4 D = 3/4” 5 + 5.</t>
  </si>
  <si>
    <t>A = 1”1/4 D = 3/4” 6 + 6.</t>
  </si>
  <si>
    <t>A = 1”1/4 D = 3/4” 7 + 7.</t>
  </si>
  <si>
    <t>A = 1”1/4 D = 3/4” 8 + 8.</t>
  </si>
  <si>
    <t>A = 1”1/4 D = 3/4” 9 + 9.</t>
  </si>
  <si>
    <t>COLLETTORI DI DISTRIBUZIONE PER IMPIANTI IDRICOSANITARI. Collettore di distribuzione per impianti idricosanitari costituito da cassetta da installare a filo muro completa di coperchio, coppia di collettori per acqua fredda e calda, raccordi per tubi in arrivo con valvola di intercettazione su acqua fredda e acqua calda, raccordi per tubi in partenza con valvola di intercettazione su ogni circuito. Sono comprese le opere murarie di apertura tracce su laterizi forati e murature leggere e di fissaggio della cassetta con esclusione di tracce su solette, muri in C.A. o in pietra. Attacchi principali: A (3/4"). Derivazioni laterali: D 1/2). A = 3/4"</t>
  </si>
  <si>
    <t>13.17.132.0</t>
  </si>
  <si>
    <t>ACCESSORI DA ABBINARE A COLLETTORE PER PAVIMENTO RADIANTE. Accessori da abbinare a collettore per pavimento radiante costituiti da elettropompa di circolazione con valvola miscelatrice a 3 vie, sistema di regolazione che può essere termostatico a punto fisso, modulante con sonda ambiente oppure climatico con sonda esterna e sonda ambiente, modulo aggiuntivo di regolazione per raffrescamento con controllo dell'umidità, kit collettore ad alta temperatura per alimentare alcuni radiatori, il tutto corredato di staffe di fissaggio, valvole di intercettazione, collegamenti elettrici con esclusione dell'alimentazione elettrica dei collegamentia sonde esterne ed ambiente.</t>
  </si>
  <si>
    <t>13.17.132.1</t>
  </si>
  <si>
    <t>Elettropompa con valvola miscelatrice e regolazione termostatica a punto fisso.</t>
  </si>
  <si>
    <t>13.17.132.2</t>
  </si>
  <si>
    <t>Elettropompa con valvola miscelatrice motorizzata e regolazione modulante con sonda ambiente.</t>
  </si>
  <si>
    <t>13.17.132.3</t>
  </si>
  <si>
    <t>Elettropompa con valvola miscelatrice motorizzata e regolazione climatica con sonda esterna e sonda ambiente.</t>
  </si>
  <si>
    <t>13.17.132.4</t>
  </si>
  <si>
    <t>Modulo aggiuntivo di regolazione per raffrescamento con sonda umidità.</t>
  </si>
  <si>
    <t>13.17.132.5</t>
  </si>
  <si>
    <t>Kit collettore ad alta temperatura per alimentare alcuni radiatori.</t>
  </si>
  <si>
    <t>13.17.132.6</t>
  </si>
  <si>
    <t>Comando elettrotermico a 230 o 24V per singolo circuito del pannello radiante.</t>
  </si>
  <si>
    <t>13.17.132.7</t>
  </si>
  <si>
    <t>Comando elettrotermico a 230 o 24V per singolo circuito del pannello radiante dotato di comando AUT/MAN e microausiliario.</t>
  </si>
  <si>
    <t>SPORTELLO DI COPERTURA COLLETTORE CON TELAIO PER MONTAGGIO A FILO MURO. Sportello di copertura collettore in lamiera di acciaio, per montaggio a filo muro completo di telaio di fissaggio con zanche a murare. Sono comprese le opere di apertura tracce su laterizi forati e murature leggere e del fissaggio del telaio con esclusione di tracce su solette, muri in C.A. o in pietra.</t>
  </si>
  <si>
    <t>CASSETTA CON SPORTELLO PER ALLOGGIAMENTO COLLETTORE PER MONTAGGIO AD INCASSO NEL MURO. Cassetta di alloggiamento collettore in lamiera di acciaio, per montaggio ad incasso nel muro completa di coperchio. Sono comprese le opere murarie di apertura tracce su laterizi forati e murature leggere e di fissaggio della cassetta con esclusione di tracce su solette, muri in C.A. o in pietra. Dimensioni Altezza x Larghezza x Profondità: H x L x P (mm).</t>
  </si>
  <si>
    <t>H x L x P = 640 x 325 x 90.</t>
  </si>
  <si>
    <t>VASO DI ESPANSIONE APERTO IN ACCIAIO ZINCATO. Vaso d’espansione aperto per impianti di riscaldamento, costituito da serbatoio in acciaio zincato completo di coperchio, rubinetto di riempimento a galleggiante, tubo di troppo pieno e/o sfogo di adeguato diametro, attacchi per tubo di sicurezza e tubo di carico di adeguato diametro e quanto altro necessario per la corretta installazione delle sopraelencate apparecchiature, il tutto fornito, posto in opera e funzionante compreso staffaggi ed opere murarie.</t>
  </si>
  <si>
    <t>VASO DI ESPANSIONE APERTO IN ACCIAIO INOX. Vaso d’espansione aperto per impianti di riscaldamento, costituito da serbatoio in acciaio inox AISI 304 completo di coperchio, rubinetto di riempimento a galleggiante, tubo di troppo pieno e/o sfogo di adeguato diametro, attacchi per tubo di sicurezza e tubo di carico di adeguato diametro e quanto altro necessario per la corretta installazione delle sopraelencate apparecchiature, il tutto fornito, posto in opera e funzionante compreso staffaggi ed opere murarie.</t>
  </si>
  <si>
    <t>VASO DI ESPANSIONE CHIUSO CON MEMBRANA PER IMPIANTI DI RISCALDAMENTO. Vaso d'espansione chiuso con membrana per impianti di riscaldamento, costruito a norma del D.M. 01/12/75 per capacità fino a 25 litri, collaudato ISPESL per capacità oltre 25 litri. Pressione max d'esercizio non inferiore a 5 bar. Diametro attacco: D (mm).</t>
  </si>
  <si>
    <t>VASO DI ESPANSIONE CHIUSO CON MEMBRANA PER IMPIANTI IDROSANITARI. Vaso di espansione chiuso con membrana atossica (DM 21.3.73) ed intercambiabile per impianti idrosanitari, costruito a norma del DM 1.12.75 per capacità fino a 25 litri, collaudato ISPESL per capacità oltre 25 litri e completo di valvola di sicurezza e manometro. Pressione max di esercizio non inferiore a 8 bar. Diametro attacco: D (mm).</t>
  </si>
  <si>
    <t>AMMORTIZZATORE DI COLPI DI ARIETE PER RETI IDRICHE, IN ACCIAIO INOX CON MEMBRANA. Ammortizzatore di colpi di ariete costituito da vaso d'espansione in acciaio inox con membrana, idoneo per essere installato in impianti idrosanitari per evitare brusche sovrappressioni dipendenti da colpi di ariete, temperatura max d'esercizio 99° C, attacco filettato DN 15 (1/2").</t>
  </si>
  <si>
    <t>MISCELATORE TERMOSTATICO REGOLABILE PER PICCOLI IMPIANTI DI ACQUA CALDA SANITARIA. Valvola miscelatrice termostatica per acqua sanitaria, corpo in bronzo nikelato, temperatura in uscita regolabile da 30° C a 60° C, attacchi filettati, idonea per piccoli impianti o per "essere installata direttamente sotto scaldacqua ad accumulo.</t>
  </si>
  <si>
    <t>MISCELATORE TERMOSTATICO REGOLABILE PER MEDI E GRANDI IMPIANTI DI ACQUA CALDA SANITARIA. Valvola miscelatrice termostatica per acqua sanitaria, corpo in bronzo, temperatura in uscita regolabile da 36° C a 53° C, predisposta per l'inserimento della tubazione di ricircolo, attacchi filettati fino al DN 50, flangiati per diametri superiori, completa di controflange, bulloni e guarnizioni.</t>
  </si>
  <si>
    <t>MISCELATORE ELETTRONICO PER ACQUA CALDA. Miscelatore elettronico per acqua calda costituito da valvola a tre vie a sfera, servomotore elettrico reversibile, regolatore elettronico con programma antilegionella, sonda di temperatura incorporata nella valvola. Alimentazione 230 V, pressione max 6,0 bar, campo di taratura 30° - 60°C, attacchi filettati.</t>
  </si>
  <si>
    <t>Diametro valvola DN 50. Portata di 390 lt/min con delta p = 0,80 bar.</t>
  </si>
  <si>
    <t>13.18</t>
  </si>
  <si>
    <t>VALVOLAME</t>
  </si>
  <si>
    <t xml:space="preserve">VALVOLA DI INTERCETTAZIONE A SFERA, PASSAGGIO TOTALE, PN 25-64. Valvola di intercettazione a sfera, passaggio totale, tipo pesante, attacchi filettati, corpo e sfera in ottone con guarnizioni in PTFE, idonea per fluidi da -20° C a +180° C. </t>
  </si>
  <si>
    <t xml:space="preserve">VALVOLA DI INTERCETTAZIONE A SFERA PER GAS A NORMA EN 331. Valvola di intercettazione a sfera per gas combustibili, MOP 5, a norma UNI EN 331, corpo e sfera in ottone, attacchi diritti filettati. </t>
  </si>
  <si>
    <t>VALVOLA DI INTERCETTAZIONE A SFERA PER GAS FINO AL DN 50, A NORMA EN 331 E EN 1775. Valvola di intercettazione a sfera per gas combustibili, MOP 5, resistenza ad alta temperatura, a norma UNI EN 331 ed UNI EN 1775, corpo e sfera in ottone, attacchi diritti filettati.</t>
  </si>
  <si>
    <t>VALVOLA DI INTERCETTAZIONE A SFERA PER GAS DAL DN 65 AL DN 150, A NORMA DIN 3547. Valvola di intercettazione a sfera per gas combustibili, attacchi flangiati, corpo e sfera in ottone con guarnizione in PTFE, costruita a norma DIN 3547, idonea per temperature da -20° C a +180° C, completa di controflange, bulloni e guarnizioni.</t>
  </si>
  <si>
    <t xml:space="preserve">VALVOLA DI INTERCETTAZIONE A SFERA PER GAS DAL DN 65 AL DN 125, A NORMA DIN 3547-1 E EN 1775. Valvola di intercettazione a sfera per gas combustibili, PN 16, resistenza ad alta temperatura, a norma DIN 3547-1 e EN 1775, corpo e sfera in ottone, attacchi diritti flangiati, completa di controflange, bulloni e guarnizioni. </t>
  </si>
  <si>
    <t xml:space="preserve">DISPOSITIVO AUTOMATICO DI CHIUSURA GAS IN CASO DI INCENDIO, RESISTENZA AD ALTA TEMPERATURA, A NORMA EN 1775. Dispositivo automatico di chiusura gas in caso di incendio da installare sulla tubazione di adduzione gas, resistenza ad alta temperatura (UNI EN 1775), attacchi filettati fino al DN 50 ( EN 437) e flangiati per diametri superiori, comprensivo di controflange, bulloni e guarnizioni. </t>
  </si>
  <si>
    <t>VALVOLA A SFERA CROMATA PER GAS, TIPO A SQUADRA, CON DISPOSITIVO ANTINCENDIO INCORPORATO, EN 331 E EN 1775. Valvola a sfera cromata, tipo a squadra, idonea gas combustibili, con dispositivo automatico di chiusura gas in caso d'incendio, costruita a norma UNI EN 331 e 1775 (resistenza ad alta temperatura), predisposta per attacco rapido a tubi flessibili di adduzione gas agli apparecchi. Diametro nominale DN 15 (1/2").</t>
  </si>
  <si>
    <t xml:space="preserve">VALVOLA PER GAS CON PRESA DI PROVA PER INSTALLAZIONE POST-CONTATORE. Valvola per gas con presa di prova per installazione postcontatore realizzata in conformità alle prescrizioni della norma UNI 7129/2008, completa di raccordo a bocchettone da 1"1/4 per tubazione in uscita. La valvola è disponibile nelle versioni diritta oppure ad angolo, con o senza chiave di sicurezza. </t>
  </si>
  <si>
    <t xml:space="preserve">PROLUNGA PER LEVA DI COMANDO DA APPLICARE SU QUALSIASI TIPO DI VALVOLA A SFERA. Prolunga per leva di comando da applicare su qualsiasi tipo di valvola a sfera al fine di consentire l'isolamento termico della tubazione senza interruzione sulla valvola. </t>
  </si>
  <si>
    <t xml:space="preserve">VALVOLA DI INTERCETTAZIONE A SFERA DA INCASSO CON MANIGLIA E ROSONE, PASSAGGIO TOTALE, PN 25-64. Valvola di intercettazione a sfera, passaggio totale, tipo pesante da incasso con maniglia esterna e rosone in ottone cromato, attacchi filettati, corpo e sfera in ottone con guarnizioni in PTFE, idonea per liquidi e gas da -20° C a +180° C, comprese le opere murarie di apertura e chiusura tracce su laterizi forati e murature leggere. Sono escluse: tracce su solette, muri in C.A. o in pietra e di rifacimento dell'intonaco o del rivestimento. </t>
  </si>
  <si>
    <t>Diametro nominale 25 (1") PN = 42.</t>
  </si>
  <si>
    <t xml:space="preserve">VALVOLA DI INTERCETTAZIONE A SFERA DA INCASSO CON CAPPUCCIO, PASSAGGIO TOTALE, PN 25-64. Valvola di intercettazione a sfera, passaggio totale, tipo medio da incasso con cappuccio in ottone cromato, attacchi filettati, corpo e sfera in ottone con guarnizioni in PTFE, idonea per liquidi e gas da -20° C a +180° C, comprese le opere murarie di apertura e chiusura tracce su laterizi forati e murature leggere. Sono escluse: tracce su solette, muri in C.A. o in pietra e di rifacimento dell'intonaco o del rivestimento. </t>
  </si>
  <si>
    <t>VALVOLA DI INTERCETTAZIONE DA INCASSO CON MANIGLIA O CON CAPPUCCIO, CORPO IN POLIPROPILENE, PN 25. Valvola di intercettazione da incasso con corpo in polipropilene, PN 25, per collegamento diretto, mediante saldatura, a tubi di polipropilene o multistrato, completa di maniglia oppure di cappuccio, idonea per acqua sanitaria calda e fredda, comprese le opere murarie di apertura e chiusura tracce su laterizi forati e murature leggere. Sono escluse: tracce su solette, muri in C.A. o in pietra e di rifacimento dell'intonaco o del rivestimento. Diametro esterno del tubo: DE (mm).</t>
  </si>
  <si>
    <t xml:space="preserve">VALVOLA DI INTERCETTAZIONE A SFERA CON ATTACCHI FLANGIATI, PASSAGGIO TOTALE, PN = 16. Valvola di intercettazione a sfera, passaggio totale, attacchi flangiati, corpo e sfera in ottone con guarnizione in PTFE, idonea per liquidi e gas da -20° C a +180° C, completa di controflange, bulloni e guarnizioni. </t>
  </si>
  <si>
    <t>Diametro nominale 20 (3/4"), PN = 16.</t>
  </si>
  <si>
    <t>Diametro nominale 25 (1"), PN = 16.</t>
  </si>
  <si>
    <t>Diametro nominale 50 (2"), PN = 16.</t>
  </si>
  <si>
    <t>Diametro nominale 80 (3"), PN = 16.</t>
  </si>
  <si>
    <t>Diametro nominale 100 (4"), PN = 16.</t>
  </si>
  <si>
    <t>Diametro nominale 125 (5"), PN = 16.</t>
  </si>
  <si>
    <t>Diametro nominale 150 (6"), PN = 16.</t>
  </si>
  <si>
    <t>VALVOLA DI INTERCETTAZIONE A SFERA CON RITEGNO INCORPORATO, PASSAGGIO NORMALE, PN = 16. Valvola di intercettazione a sfera, con ritegno incorporato, passaggio normale, attacchi filettati, corpo a sfera in ottone con guarnizioni in PTFE TEFLON, idonea per liquidi e gas fino a + 110° C.</t>
  </si>
  <si>
    <t>Diametro nominale 15 (1/2"), PN = 16.</t>
  </si>
  <si>
    <t xml:space="preserve">VALVOLA A TRE VIE PER INTERCETTAZIONE DI TUBI DI SICUREZZA O ESPANSIONE. Valvola a tre vie idonea per l'intercettazione di tubi di sicurezza e/o espansione avente sezione di passaggio non inferiore a quella del tubo cui è collegata, costruita in modo tale da assicurare in ogni posizione il collegamento della via sempre aperta con una delle altre due vie, realizzata in bronzo con comando a quadro, idonea per acqua e fluidi fino a +150° C, PN 16, attacchi filettati. </t>
  </si>
  <si>
    <t xml:space="preserve">VALVOLA A SFERA A 3 VIE CON DEVIAZIONE A L, PASSAGGIO TOTALE, PN 16. Valvola a sfera a 3 vie, passaggio totale, tipo pesante, attacchi filettati, corpo e sfera in ottone con guarnizione in PTFE, costruzione con passaggio ad L tale da consentire il collegamento fra la via sempre aperta ed almeno una delle altre due vie, idonea per liquidi e gas da -20° C a +180° C. </t>
  </si>
  <si>
    <t>Diametro nominale 10 (3/8"), PN = 16.</t>
  </si>
  <si>
    <t>RUBINETTO DI SCARICO PER IMPIANTI COSTITUITO DA VALVOLA A SFERA, PASSAGGIO NORMALE, PN 20. Rubinetto di scarico per impianti costituito da valvola a sfera, passaggio normale, PN 20. Rubinetto di scarico per impianti costituito da valvola a sfera, passaggio normale, attacco filettato, corpo e sfera in ottone con guarnizione in PTFE, maschio per azionamento con utensile, completo di portagomma, tappo e catenella, idoneo per liquidi e gas da -10° C a + 130° C. DN 15 (1/2"), PN = 20.</t>
  </si>
  <si>
    <t xml:space="preserve">VALVOLA DI BILANCIAMENTO PER UTILIZZO IN CIRCUITI IDRAULICI, PN 16. Valvola di bilanciamento per circuiti idraulici costituita da corpo in ottone PN 16 con sede e otturatore inclinato, manopola di regolazione con scala graduata, prese di pressione per rilievo perdita di carico, attacchi filettati fino al DN 50 e flangiati per diametri superiori, completa di controflange, bulloni o guarnizioni. </t>
  </si>
  <si>
    <t xml:space="preserve">SARACINESCA IN OTTONE, PASSAGGIO TOTALE, ATTACCHI FILETTATI, PN 16. Saracinesca in ottone stampato, tipo standard, passaggio totale, attacchi filettati, idonea per liquidi fino a +100° C con 16 bar e fino +170° C con 7 bar. </t>
  </si>
  <si>
    <t xml:space="preserve">RACCOGLITORE DI IMPURITÀ IN BRONZO, TIPO A Y, CON FILTRO ISPEZIONABILE, ATTACCHI FILETTATI, PN 16. Raccoglitore di impurità con filtro a Y ispezionabile, attacchi filettati, corpo e filtro in bronzo idoneo per liquidi e gas fino a +100° C con 20 bar e fino a +180° C con 9 bar. </t>
  </si>
  <si>
    <t>Diametro nominale 10 (3/8"), PN = 20.</t>
  </si>
  <si>
    <t>Diametro nominale 15 (1/2"), PN = 20.</t>
  </si>
  <si>
    <t>Diametro nominale 20 (3/4"), PN = 20.</t>
  </si>
  <si>
    <t>Diametro nominale 25 (1"), PN = 20.</t>
  </si>
  <si>
    <t>Diametro nominale 50 (2"), PN = 20.</t>
  </si>
  <si>
    <t>Diametro nominale 80 (3"), PN = 20.</t>
  </si>
  <si>
    <t>Diametro nominale 100 (4"), PN = 20.</t>
  </si>
  <si>
    <t xml:space="preserve">RACCOGLITORE DI IMPURITÀ IN GHISA, TIPO A Y PER FLUIDI FINO A 300°C, PN 16, ATTACCHI FLANGIATI. Raccoglitore di impurità in ghisa con filtro a Y per fluidi fino a 300° C PN 16, attacchi flangiati. Raccoglitore di impurità con filtro a Y, PN 16, corpo e coperchio in ghisa, cestello filtrante in acciaio inox, idoneo per vapore, acqua, olio, nafta fino a +300 °C, attacchi flangiati, completo di controflange, bulloni e guarnizioni. </t>
  </si>
  <si>
    <t xml:space="preserve">VALVOLA DI RITEGNO A CLAPET IN OTTONE, SEDE METALLICA, ATTACCHI FILETTATI, PN 16. Valvola di ritegno a CLAPET in ottone installabile in posizione orizzontale, attacchi filettati, sede metallica, idonea per liquidi e gas fino a +100° C con 16 bar e fino a +170° C con 7 bar. </t>
  </si>
  <si>
    <t xml:space="preserve">VALVOLA DI RITEGNO CON OTTURATORE A MOLLA, ATTACCHI FILETTATI, PN 20. Valvola di ritegno con otturatore a molla, installabile in qualunque posizione, attacchi filettati, idonea per liquidi e gas fino a +100° C con 20 bar e fino a +170° C con 7 bar. </t>
  </si>
  <si>
    <t xml:space="preserve">VALVOLA DI RITEGNO A MOLLA CON PRESSIONE DI APERTURA CONTROLLATA PER EVITARE LA CIRCOLAZIONE NATURALE, PN 16. Valvola di ritegno a molla con pressione di apertura controllata, particolarmente indicata per evitare circolazione naturale di acqua calda negli impianti di riscaldamento, pressione di apertura di circa 20 mbar, idonea per liquidi fino a +120° C. </t>
  </si>
  <si>
    <t xml:space="preserve">VALVOLA DI RITEGNO CON OTTURATORE E MOLLA, TIPO WAFER, ATTACCHI FLANGIATI, PN 16. Valvola di ritegno con otturatore e molla, tipo WAFER per inserimento diretto fra flange, PN 16, otturatore e molla in acciaio inox, idonea per liquidi e gas fino a 260° C, completa di flange, bulloni e guarnizioni. </t>
  </si>
  <si>
    <t xml:space="preserve">VALVOLA DI RITEGNO IN GHISA A FLUSSO AVVIATO, ATTACCHI FLANGIATI, PN 16. Valvola di ritegno in ghisa a flusso avviato, PN 16, corpo e coperchio in ghisa, sedi di tenuta in acciaio inox, idonea per vapore, aria, nafta, olio, acqua ed acqua surriscaldata fino a +120° C con 16 bar e fino a +300° C con 13 bar, attacchi flangiati, completa di controflange, bulloni, e guarnizioni. </t>
  </si>
  <si>
    <t xml:space="preserve">VALVOLA DI RITEGNO INTERMEDIA VERTICALE, ATTACCHI FLANGIATI, PN 16. Valvola di ritegno intermedia verticale, PN 16, corpo in ghisa, sede di tenuta ed otturatore in ghisa, anello di tenuta in gomma, idonea per acqua e fluidi in genere fino a +100° C, attacchi flangiati, completa di controflange, bulloni e guarnizioni. </t>
  </si>
  <si>
    <t xml:space="preserve">VALVOLA DI RITEGNO IN OTTONE CON SUGHERUOLA PER TUBI DI PESCAGGIO, PN 16. Valvola di ritegno con sugheruola per acqua e fluidi da -10° C a +40° C, PN 16, idonea per evitare lo svuotamento del tubo di pescaggio, costituita da corpo in ottone, otturatore in ottone a doppia guida, tenuta con guarnizione in gomma, sugheruola a tagli orizzontali per filtraggio di fanghi e sedimenti, attacchi filettati. </t>
  </si>
  <si>
    <t>VALVOLA DI RITEGNO CON OTTURATORE A MOLLA E PRESE DI ISPEZIONE, ATTACCHI FILETTATI, PN 16. Valvola di ritegno con otturatore a molla e prese di ispezione per verificare la tenuta dell'otturatore, PN 16, idonea per acqua, aria e gas fino a +95° C, costituita da corpo in ottone, otturatore in resina, guarnizione di tenuta in gomma, molla in acciaio inox, attacchi filettati.</t>
  </si>
  <si>
    <t xml:space="preserve">VALVOLA STABILIZZATRICE AUTOMATICA DI PORTATA PER CIRCUITI IDRAULICI, PN 25, CAMPO DI PRESSIONE 0,07 - 1,00 BAR. Valvola stabilizzatrice automatica di portata per acqua fino a +135° C, PN 25, idonea a regolare e stabilizzare la portata ad un valore costante anche al variare della pressione differenziale, costituita da corpo in ottone, uno o piu' otturatori autoregolanti con relativa molla in acciaio INOX, attacchi filettati fino al DN 50 e flangiati per DN superiori, completi di controflange, bulloni e guarnizioni. Il campo di pressione differenziale entro il quale la portata rimane costante va da 0,07 bar a 1,00 bar. Per ciascun diametro sono selezionabili diversi valori di portata. Diametro nominale: DN (mm). Portata minima selezionabile: P min (mc/h). Portata massima selezionabile: P max (mc/h). </t>
  </si>
  <si>
    <t>DN 25 (1") P min 0,45 P max 1,00.</t>
  </si>
  <si>
    <t xml:space="preserve">VALVOLA STABILIZZATRICE AUTOMATICA DI PORTATA PER CIRCUITI IDRAULICI, PN 25, CAMPO DI PRESSIONE 0,14 - 2,20 BAR. Valvola stabilizzatrice automatica di portata per acqua fino a +135° C, PN 25, idonea a regolare e stabilizzare la portata ad un valore costante anche al variare della pressione differenziale, costituita da corpo in ottone, uno o piu' otturatori autoregolanti con relativa molla in acciaio INOX, attacchi filettati fino al DN 50 e flangiati per DN superiori, completi di controflange, bulloni e guarnizioni. Il campo di pressione differenziale entro il quale la portata rimane costante va da 0,14 bar a 2,20 bar. Per ciascun diametro sono selezionabili diversi valori di portata. Diametro nominale: DN (mm). Portata minima selezionabile: P min (mc/h). Portata massima selezionabile: P max (mc/h). </t>
  </si>
  <si>
    <t>DN 15 (1/2") P min 0,45 P max 1,82.</t>
  </si>
  <si>
    <t>DN 20 (3/4") P min 0,45 P max 1,82.</t>
  </si>
  <si>
    <t>DN 25 (1") P min 0,91 P max 4,31.</t>
  </si>
  <si>
    <t>DN 50 (2") P min 1,82 P max 10,9.</t>
  </si>
  <si>
    <t>DN 80 (3") P min 5,45 P max 27,3.</t>
  </si>
  <si>
    <t>DN 100 (4") P min 16,0 P max 61,5.</t>
  </si>
  <si>
    <t>DN 150 (6") P min 31,8 P max 123.</t>
  </si>
  <si>
    <t>DN 200 (8") P min 64,0 P max 215.</t>
  </si>
  <si>
    <t>DN 250 (10") P min 127 P max 338.</t>
  </si>
  <si>
    <t>DN 300 (12") P min 255 P max 460.</t>
  </si>
  <si>
    <t>VALVOLA STABILIZZATRICE AUTOMATICA DI PORTATA PER CIRCUITI IDRAULICI, PN 25, CAMPO DI PRESSIONE 0,35 - 4,20 BAR. Valvola stabilizzatrice automatica di portata per acqua fino a +135° C, PN 25, idonea a regolare e stabilizzare la portata ad un valore costante anche al variare della pressione differenziale, costituita da corpo in ottone, uno o piu' otturatori autoregolanti con relativa molla in acciaio INOX, attacchi filettati fino al DN 50 e flangiati per DN superiori, completi di controflange, bulloni e guarnizioni. Il campo di pressione differenziale entro il quale la portata rimane costante va da 0,35 bar a 4,20 bar. Per ciascun diametro sono selezionabili diversi valori di portata. Diametro nominale: DN (mm). Portata minima selezionabile: P min (mc/h). Portata massima selezionabile: P max (mc/h).</t>
  </si>
  <si>
    <t>DN 15 (1/2") P min 0,45 P max 2,73.</t>
  </si>
  <si>
    <t>DN 20 (3/4") P min 0,45 P max 2,73.</t>
  </si>
  <si>
    <t>DN 25 (1") P min 0,91 P max 6,13.</t>
  </si>
  <si>
    <t>DN 50 (2") P min 3,63 P max 15,4.</t>
  </si>
  <si>
    <t>DN 80 (3") P min 8,18 P max 34,1.</t>
  </si>
  <si>
    <t>DN 100 (4") P min 16,0 P max 77,5.</t>
  </si>
  <si>
    <t>DN 150 (6") P min 31,8 P max 155.</t>
  </si>
  <si>
    <t>DN 200 (8") P min 64,0 P max 271.</t>
  </si>
  <si>
    <t>DN 250 (10") P min 127 P max 425.</t>
  </si>
  <si>
    <t>DN 300 (12") P min 255 P max 580.</t>
  </si>
  <si>
    <t xml:space="preserve">COPPIA DI VALVOLE PER CORPO SCALDANTE COSTITUITA DA DETENTORE E VALVOLA MANUALE. Coppia di valvole in ottone cromato per corpo scaldante costituita da detentore e valvola ad angolo con manopola, completa di raccordi per collegamento a tubo in ferro, rame o plastica e piastrine copri muro. </t>
  </si>
  <si>
    <t xml:space="preserve">COPPIA DI VALVOLE PER CORPO SCALDANTE COSTITUITA DA DETENTORE E VALVOLA TERMOSTATICA. Coppia di valvole in ottone cromato per corpo scaldante costituita da detentore e valvola ad angolo con testa termostatica, completa di raccordi per collegamento a tubo in ferro, rame o plastica e piastrine copri muro. </t>
  </si>
  <si>
    <t xml:space="preserve">VALVOLA DI REGOLAZIONE CON TESTA TERMOSTATICA E SONDA DI TEMPERATURA A DISTANZA. Valvola di regolazione costituita da corpo valvola con attacchi ad angolo o diritti, testa termostatica di azionamento, otturatore con scala graduata di regolazione, sonda di temperatura a distanza per applicazione a contatto o di ferro, rame o plastica. </t>
  </si>
  <si>
    <t>COPPIA DI VALVOLE PER CORPO SCALDANTE COSTITUITA DA DETENTORE E VALVOLA ELETTROTERMICA. Coppia di valvole in ottone cromato per corpo scaldante costituita da detentore e valvola ad angolo con testa elettrotermica a 220 V o 24 V con azione ON-OFF, completa di raccordi per collegamento a tubo in ferro, rame o plastica e piastrine copri muro. Sono esclusi i collegamenti elettrici.</t>
  </si>
  <si>
    <t xml:space="preserve">VALVOLA DI INTERCETTAZIONE CON COMANDO ELETTROTERMICO AD AZIONE ON-OFF. Valvola di intercettazione con comando elettrotermico ad azione ON-OFF. Valvola di intercettazione a 2 vie o 3 vie, tipo normalmente chiusa, costituita da corpo valvola con attacchi ad angolo o diritti, testa elettrotermica a 220 V o 24 V con azione ON-OFF, completa di raccordi per collegamenti a tubo di ferro, rame o plastica. Sono esclusi i collegamenti elettrici. Portata caratteristica con perdita di carico di 1,0 bar: KV (mc/h). </t>
  </si>
  <si>
    <t>VALVOLA MONOTUBO A 4 VIE PER CORPO SCALDANTE CON MANOPOLA. Valvola a 4 vie in ottone cromato per corpo scaldante, con attacchi DN 20 (3/4"), idonea per impianti monotubo, completa di manopola, raccordi per tubi in rame o plastica, dima murale, piastrina copri muro in plastica.</t>
  </si>
  <si>
    <t>VALVOLA MONOTUBO A 4 VIE PER CORPO SCALDANTE CON TESTA TERMOSTATICA. Valvola a 4 vie in ottone cromato per corpo scaldante, idonea per impianti mono tubo, completa di testa termostatica, raccordi per tubi in rame o plastica, dima murale, piastrina copri muro in plastica.</t>
  </si>
  <si>
    <t>VALVOLA MONOTUBO A 4 VIE PER CORPO SCALDANTE CON TESTA ELETTROTERMICA. Valvola a 4 vie in ottone cromato per corpo scaldante, idonea per impianti mono tubo, completa di testa elettrotermica a 220 V o 24 V con azione ON-OFF, raccordi per tubi di rame o plastica, dima murale, piastrina copri muro in plastica. Sono esclusi i collegamenti elettrici.</t>
  </si>
  <si>
    <t xml:space="preserve">SARACINESCA IN GHISA A CORPO OVALE, ATTACCHI FLANGIATI, PN 16. Saracinesca in ghisa a corpo ovale, PN 16, corpo e coperchio in ghisa, asta in ottone, sedi di tenuta in ottone, tenuta a premistoppa, idonea per acqua, nafta, aria, gas fino a +100° C, attacchi flangiati, completa di controflange, bulloni e guarnizioni. </t>
  </si>
  <si>
    <t xml:space="preserve">VALVOLA DI INTERCETTAZIONE IN GHISA A FLUSSO AVVIATO, ATTACCHI FLANGIATI, PN 16. Valvola di intercettazione in ghisa a flusso avviato, PN 16, corpo e coperchio in ghisa, asta in acciaio inox, sedi di tenuta in acciaio inox, tenuta a premistoppa, idonea per vapore, aria, nafta, olio, acqua ed acqua surriscaldata fino a 120° C con 16 bar e fino a 300° C con 13 bar, attacchi flangiati, completa di controflange, bulloni e guarnizioni. </t>
  </si>
  <si>
    <t xml:space="preserve">VALVOLA DI INTERCETTAZIONE IN GHISA, ESENTE DA MANUTENZIONE, A TENUTA MORBIDA, PER MONTAGGIO WAFER. Valvola di intercettazione in ghisa, esente da manutenzione, a tenuta morbida, per montaggio WAFER con scartamento uguale al DN, sede inclinata, PN 16, corpo in ghisa, asta in acciaio inox, tappo di tenuta in ghisa rivestita con EPDM, tenuta a premistoppa, idonea per impianti di riscaldamento e condizionamento fino a 120° C con 16 bar, completa di controflange, bulloni e guarnizioni. </t>
  </si>
  <si>
    <t xml:space="preserve">VALVOLA DI INTERCETTAZIONE IN GHISA A FLUSSO AVVIATO, TENUTA A SOFFIETTO, ATTACCHI FLANGIATI, PN 16. Valvola di intercettazione in ghisa a flusso avviato, PN 16, corpo e coperchio in ghisa, asta in acciaio inox, sedi di tenuta in acciaio inox, tenuta a soffietto di acciaio inox esente da manutenzione, idonea per vapore ed aria, fino a +300° C con 16 bar, per nafta, olio, acqua ed acqua surriscaldata fino a +200° C con 10 bar, attacchi flangiati, completa di controflange, bulloni e guarnizioni. </t>
  </si>
  <si>
    <t xml:space="preserve">VALVOLA DI INTERCETTAZIONE A FARFALLA PER INSERIMENTO FRA CONTROFLANGE, IDONEA PER ACQUA FINO A 120° C, PN 16. Valvola di intercettazione a farfalla per inserimento fra controflange, idonea per acqua fino a 120° C, PN 16, costituita da corpo a lente in ghisa, anello di tenuta in EPDM, albero in acciaio inox, comando a leva fino al DN 250, comando con riduttore per DN 300, completa di controflange, bulloni e guarnizioni. </t>
  </si>
  <si>
    <t xml:space="preserve">RUBINETTO A GALLEGGIANTE IDONEO PER RIEMPIMENTO DI SERBATOI PER ACQUA E FLUIDI IN GENERE, PN 6. Rubinetto a galleggiante per riempimento di serbatoi, corpo in ottone, tenuta in gomma, galleggiante in rame, pressione max di esercizio 6,0 bar. </t>
  </si>
  <si>
    <t xml:space="preserve">VALVOLA A GALLEGGIANTE PER ACQUA E FLUIDI NEUTRI FINO A 90°C, PN 8. Valvola a galleggiante con corpo e pistone in ottone, PN 8, asta regolabile in acciaio inox, galleggiante in plastica o acciaio inox, attacchi filettati, idonea per acqua o fluidi neutri fino a +65° C con galleggiante in plastica e fino a +90° C con galleggiante in acciaio inox. </t>
  </si>
  <si>
    <t xml:space="preserve">VALVOLA DI RIEMPIMENTO SERVOPILOTATA DA RUBINETTO A GALLEGGIANTE, PN 12, ATTACCHI FLANGIATI. Valvola di riempimento servopilotata da valvola a galleggiante di piccolo diametro, costituita da corpo e coperchio in ghisa, membrana e guarnizione in materiale sintetico, attacchi flangiati, pressione max 12 bar, completa di controflange, bulloni e guarnizioni ed escluso la valvola a galleggiante. Portata caratteristica con perdita di carico di 1,0 bar: KV (mc/h). </t>
  </si>
  <si>
    <t>VALVOLA DI BY-PASS DIFFERENZIALE PER ACQUA FINO A 110°C, PN 10. Valvola di by-pass differenziale per acqua fino a 110° C, PN 10, con scala graduata in m per la taratura. Portata max di by-pass: Q (mc/h).</t>
  </si>
  <si>
    <t>Diametro nominale 20 (3/4"), Q = 3,0.</t>
  </si>
  <si>
    <t>VALVOLA DI SFIORO AD ELEVATA PRECISIONE PER FLUIDI FINO A 150°C, PN 16. Valvola di sfioro con elevata precisione di intervento per acqua e vapore, PN 16, temperatura massima +70° C fino al DN 32 e +150° C per DN maggiori, idonea per lo sfioro su una tubazione di scarico con o senza contro pressione, costruita in bronzo fino al DN 32 ed in ghisa grigia per diametri superiori, completa di controflange, bulloni e guarnizioni. Scale disponibili di taratura della pressione differenziale: 0,16-0,50 bar/0,20-0,80bar/0,60- 2,40 bar/0,50-2,00 bar/2,00-4,50 bar/3,00-12,00 bar.</t>
  </si>
  <si>
    <t>13.19</t>
  </si>
  <si>
    <t>APPARECCHIATURE DI REGOLAZIONE</t>
  </si>
  <si>
    <t>TERMOSTATO AMBIENTE MECCANICO PER SEMPLICE RISCALDAMENTO OPPURE RISCALDAMENTO E RAFFRESCAMENTO. Termostato ambiente a regolazione ON-OFF completo di spia di intervento, campo di regolazione 5/30° C, differenziale fisso inferiore a 1,5° C, portata contatti superiore a 6 A a 250 V. Sono esclusi i collegamenti elettrici.</t>
  </si>
  <si>
    <t>CRONOTERMOSTATO AMBIENTE CON DOPPIO LIVELLO DI TEMPERATURA SELEZIONABILE. Cronotermostato ambiente a regolazione ON-OFF, campo di regolazione 5/30° C, differenziale fisso inferiore a 1,0° C, possibilità di selezionare 2 livelli di temperatura, portata contatti superiore a 6 A a 250 V, alimentazione orologio a riserva di carica o a batteria. Sono esclusi i collegamenti elettrici.</t>
  </si>
  <si>
    <t>TERMOSTATO AMBIENTE PER VENTILCONVETTORI CON COMMUTATORE DI VELOCITÀ E COMMUTATORE ESTATE-INVERNO. Termostato ambiente a regolazione ON-OFF, completo di commutatore per variare la velocità dei ventilconvettori, commutatore ESTATE - INVERNO, campo di regolazione 5/30° C, differenziale fisso inferiore a 1,5° C, portata contatti superiore a 6 A a 250 V. Sono esclusi i collegamenti elettrici.</t>
  </si>
  <si>
    <t>TERMOSTATO PER TUBAZIONI A REGOLAZIONE ON-OFF E DIFFERENZIALE FISSO. Termostato per tubazioni a regolazione ON-OFF, taratura regolabile e differenziale fisso, portata contatti superiore a 6 A a 250 V, esecuzione con custodia min. IP 44. Sono esclusi i collegamenti elettrici.</t>
  </si>
  <si>
    <t>TERMOSTATO E/O TERMOMETRO DIGITALE CON SONDA, MONTAGGIO DA QUADRO. Termostato e/o termometro digitale con sonda, montaggio da quadro, alimentazione 220 V. Sono esclusi i collegamenti elettrici.</t>
  </si>
  <si>
    <t>TERMOSTATO DI SICUREZZA PER TUBAZIONI A RIARMO MANUALE, TARATURA E DIFFERENZIALE FISSO. Termostato per tubazioni ad azione ON-OFF, di sicurezza a riarmo manuale, taratura fissa a 100° C +0/-6°C, differenziale fisso, portata contatti superiore a 6 A a 250 V, esecuzione con custodia min. IP 44. Sono esclusi i collegamenti elettrici.</t>
  </si>
  <si>
    <t>BITERMOSTATO DI REGOLAZIONE ON-OFF E DI SICUREZZA A RIARMO MANUALE. Bitermostato di regolazione e sicurezza per tubazioni costituito da termostato di regolazione con taratura regolabile scala 0/90° C, guaina ad immersione (1/2"), differenziale fisso e da termostato di sicurezza a riarmo manuale con taratura fissa a 100° C +0/-6°C e differenziale fisso. Portata contatti superiore a 6 A a 250 V, esecuzione con custodia min. IP 44. Sono esclusi i collegamenti elettrici.</t>
  </si>
  <si>
    <t>TERMOSTATO A REGOLAZIONE ON-OFF CON TARATURA E DIFFERENZIALE REGOLABILE ED ESECUZIONE IP 55. Termostato a regolazione ON-OFF con bulbo e capillare, idoneo per installazione in aria o su tubazioni, uscita con deviatore unipolare 15 A a 250 V, differenziale regolabile con scala visibile, taratura regolabile con scala visibile, esecuzione con custodia IP 55. Sono esclusi i collegamenti elettrici.</t>
  </si>
  <si>
    <t>TERMOSTATO ANTIGELO A REGOLAZIONE ON-OFF, PER INSTALLAZIONE IN ARIA CON SONDA A SPIRALE. Termostato antigelo a regolazione ON-OFF, per installazione in aria, taratura regolabile con scala visibile e differenziale fisso, sonda a capillare idonea per posizionamento in canalizzazioni per aria, uscita con deviatore unipolare 10 A a 250 V, esecuzione con custodia min. IP 44. Sono esclusi i collegamenti elettrici.</t>
  </si>
  <si>
    <t>TERMOSTATO DIFFERENZIALE A REGOLAZIONE ON-OFF PER IMPIANTI A PANNELLI SOLARI. Termostato differenziale a regolazione ON-OFF, particolarmente indicato per impianti a pannelli solari, taratura regolabile, uscita con deviatore unipolare 2 A a 220 V, esecuzione con custodia min. IP 44, costituito da regolatore elettronico con scala 2/12°C e n.2 sonde di temperatura ad immersione. Sono esclusi i collegamenti elettrici.</t>
  </si>
  <si>
    <t>UMIDOSTATO DA AMBIENTE O DA CANALE, A REGOLAZIONE ON-OFF E DIFFERENZIALE FISSO. Umidostato a regolazione ON-OFF, taratura regolabile con scala visibile e differenziale fisso, uscita con deviatore unipolare 6 A a 250 V. Sono esclusi i collegamenti elettrici.</t>
  </si>
  <si>
    <t>PRESSOSTATO A REGOLAZIONE ON-OFFCON TARATURA E DIFFERENZIALE REGOLABILE. Pressostato a regolazione ON-OFF per autoclavi, taratura regolabile, differenziale regolabile, portata contatti superiore a 6 A a 250 V, esecuzione con custodia minimo IP 44. Sono esclusi i collegamenti elettrici.</t>
  </si>
  <si>
    <t>PRESSOSTATO DI SICUREZZA A RIARMO MANUALE, TARATURA REGOLABILE E DIFFERENZIALE FISSO. Pressostato ad azione ON-OFF, di sicurezza a riarmo manuale, taratura regolabile con scala di taratura visibile, differenziale fisso, portata contatti superiore a 6 A a 250 V, esecuzione con custodia min. IP 44. Sono esclusi i collegamenti elettrici. Scala 1,0/5,0 bar.</t>
  </si>
  <si>
    <t>PRESSOSTATO A REGOLAZIONE ON-OFF CON TARATURA E DIFFERENZIALE REGOLABILE ED ESECUZIONE IP 55. Pressostato a regolazione ON-OFF, uscita con deviatore unipolare 15 A a 250 V, differenziale regolabile con scala visibile, taratura regolabile con scala visibile, esecuzione con custodia IP 55. Sono esclusi i collegamenti elettrici.</t>
  </si>
  <si>
    <t>PRESSOSTATO DIFFERENZIALE PER BASSE PRESSIONI A REGOLAZIONE ON-OFF, CON DIFFERENZIALE FISSO. Pressostato differenziale per basse pressioni a regolazione ON-OFF, uscita con deviatore unipolare 1 A a 220 V, esecuzione con custodia min. IP 44, taratura regolabile con scala visibile. Sono esclusi i collegamenti elettrici.</t>
  </si>
  <si>
    <t>PRESSOSTATO DIFFERENZIALE PER ALTE PRESSIONI A REGOLAZIONE ON-OFF, CON DIFFERENZIALE FISSO. Pressostato differenziale per alte pressioni a regolazione ON-OFF, uscita con deviatore unipolare 4 A a 380 V, esecuzione con custodia IP 66, taratura regolabile con scala sottocoperchio. Sono esclusi i collegamenti elettrici.</t>
  </si>
  <si>
    <t>REGOLATORE DI LIVELLO ON-OFF A GALLEGGIANTE PER FLUIDI A PRESSIONE ATMOSFERICA. Regolatore di livello ON-OFF per fluidi a pressione atmosferica e temperatura max di 80° C, costituito da interruttore a galleggiante, portata contatti superiore a 6 A a 250 V. Sono esclusi i collegamenti elettrici.</t>
  </si>
  <si>
    <t>REGOLATORE DI LIVELLO ON-OFF A CONDUCIBILITÀ PER FLUIDI FINO A 80°C. Regolatore di livello ON-OFF per fluidi con temperatura max di 80° C, costituito da regolatore elettronico a conducibilità e n.3 sonde, uscita con deviatore unipolare 5 A a 250 V. Sono esclusi i collegamenti elettrici.</t>
  </si>
  <si>
    <t>REGOLATORE DI LIVELLO ON-OFF A GALLEGGIANTE PER FLUIDI IN PRESSIONE AD ALTA TEMPERATURA. Regolatore di livello ON-OFF per fluidi in pressione e ad alta temperatura, costituito da interruttore a galleggiante in recipiente a pressione, uscita con deviatore unipolare 15 A a 250 V, custodia IP 55. Pressione max: 16 bar. Temperatura max: 200° C. Sono esclusi i collegamenti elettrici.</t>
  </si>
  <si>
    <t>FLUSSOSTATO PER ACQUA DA APPLICARE SU TUBAZIONI DI PICCOLO DIAMETRO. Flussostato per tubazioni fino a DN 20 (3/4") con contatto magnetico, particolarmente idoneo per circuiti di acqua sanitaria, esecuzione con custodia min. IP 44. Sono esclusi i collegamenti elettrici.</t>
  </si>
  <si>
    <t>FLUSSOSTATO PER ACQUA DA APPLICARE SU TUBAZIONI DI GRANDE DIAMETRO. Flussostato per tubazioni fino a DN 200 (8") con contatto meccanico, esecuzione con custodia min. IP 44. Sono esclusi i collegamenti elettrici.</t>
  </si>
  <si>
    <t>FLUSSOSTATO PER ARIA DA APPLICARE SU CANALI DI DISTRIBUZIONE ARIA. Flussostato per aria idoneo per essere installato su canali di distribuzione aria, uscita con deviatore unipolare 15 A a 250 V, esecuzione con custodia min. IP 44, punto di intervento per velocità &gt; 1,0 m/s. Sono esclusi i collegamenti elettrici.</t>
  </si>
  <si>
    <t>APPARECCHIATURA ELETTRONICA PER LA REGOLAZIONE CLIMATICA DI IMPIANTI DI RISCALDAMENTO. Apparecchiatura elettronica per regolazione di centrale termica, composta da regolatore climatico con programmi di funzionamento giornalieri e settimanali, idoneo al comando di bruciatore, valvola miscelatrice, elettropompa circuito di riscaldamento, elettropompa anticondensa, elettropompa circuito bollitore. Sono esclusi i collegamenti elettrici e le sonde.</t>
  </si>
  <si>
    <t>APPARECCHIATURA ELETTRONICA PER REGOLAZIONE IN SEQUENZA DI 2 O PIÙ CALDAIE. Apparecchiatura elettronica per regolazione in sequenza di due o piu' generatori di calore, composta da regolatore idoneo al comando di bruciatori, valvole ON-OFF ed elettropompe. Sono esclusi i collegamenti elettrici e le sonde.</t>
  </si>
  <si>
    <t>REGOLATORE ELETTRONICO PER PICCOLE UNITÀ TERMOVENTILANTI CON DUE USCITE MODULANTI. Apparecchiatura elettronica per regolazione a punto fisso della temperatura, montaggio a quadro o dentro il ventilconvettore, costituita da piccolo regolatore a 2 uscite modulanti, particolarmente indicato per il comando delle valvole caldo e freddo di ventilconvettori in impianti a 4 tubi, completo di potenziometro interno oppure con possibilità di potenziometro per taratura a distanza, possibilità di variare il punto di taratura tramite compensatore di temperatura esterna, possibilità di abbassamento notturno. Sono esclusi i collegamenti elettrici e le sonde.</t>
  </si>
  <si>
    <t>REGOLATORE ELETTRONICO DA QUADRO O DA AMBIENTE CON USCITE A 3 PUNTI, ON-OFF OPPURE MODULANTI. Apparecchiatura elettronica per regolazione a punto fisso della grandezza controllata, montaggio in ambiente o a quadro, costituita da regolatore con potenziometro incorporato, possibilità di potenziometro per taratura a distanza, possibilità di variare il punto di taratura tramite compensatore di temperatura esterna, possibilità di abbassamento notturno, possibilità di funzione di limite, uscita a tre punti per il comando di servomotori bidirezionali oppure uscita a due posizioni per comando ON- OFF oppure uscita modulante proporzionale a tensione variabile per il comando di piccoli servomotori modulanti. Sono esclusi i collegamenti elettrici e le sonde.</t>
  </si>
  <si>
    <t>REGOLATORE ELETTRONICO DA QUADRO CON USCITE ON-OFF OPPURE MODULANTI. Apparecchiatura elettronica per regolazione a punto fisso della grandezza controllata montaggio a quadro, costituita da regolatore con potenziometro incorporato, possibilità di potenziometro per taratura a distanza, possibilità di variare il punto di taratura tramite compensatore di temperatura esterna, possibilità di funzione di limite, uscita a due posizioni per comandi ON-OFF oppure uscita modulante proporzionale a tensione variabile per il comando di servomotori modulanti. Sono esclusi i collegamenti elettrici e le sonde.</t>
  </si>
  <si>
    <t>APPARECCHIATURA ELETTRONICA PER EFFETTUARE LA COMPENSAZIONE DEL VALORE DI TARATURA DI UN REGOLATORE ELETTRONICO. Apparecchiatura elettronica per effettuare la compensazione estiva ed invernale del valore di taratura di regolatori a punto fisso in funzione della temperatura esterna. Sono esclusi i collegamenti elettrici e le sonde.</t>
  </si>
  <si>
    <t>APPARECCHIATURA ELETTRONICA PER LA REGOLAZIONE DELL'IGIENE DELL'ARIA. Apparecchiatura elettronica per regolazione dell'igiene dell'aria da impiegare in impianti con centrale di trattamento aria a servizio di locali ad alta concentrazione di persone (sale conferenze, ristoranti, sale cinematografiche ecc.) per mantenere un livello costante di qualità dell'aria variando la quantità di aria esterna immessa in funzione delle persone presenti. Il regolatore viene comandato da una sonda ambiente di qualità aria (che misura la concentrazione di CO2), e' corredato di un potenziometro per la taratura dell'indice di qualità dell'aria, ha la possibilità di installare un potenziometro a distanza per la taratura dell'indice di qualità e per la selezione del valore minimo di aria esterna da immettere, ha un'uscita a tensione variabile per il comando proporzionale delle serrande aria ed un'uscita ON - OFF per l'inserimento di eventuali ventilatori. Sono esclusi i collegamenti elettrici e le sonde.</t>
  </si>
  <si>
    <t>APPARECCHIATURA ELETTRONICA PER EFFETTUARE IL RECUPERO DI ENERGIA IN IMPIANTI CON CENTRALE DI TRATTAMENTO ARIA. Apparecchiatura elettronica per il recupero di energia, da impiegare in impianti con centrale di trattamento aria per regolare le quantità d'aria esterna da immettere in funzione delle entalpie o delle temperature dell'aria esterna e dell'aria espulsa, costituita da regolatore con potenziometro incorporato per taratura del valore minimo di aria esterna, uscita a tensione variabile per comando proporzionale delle serrande aria, uscita per i regolatori di umidità e/o temperatura per comandare la valvola del caldo e/o del freddo in sequenza alle serrande aria. Sono esclusi i collegamenti elettrici e le sonde.</t>
  </si>
  <si>
    <t>SONDA DI TEMPERATURA PER IL COMANDO DI REGOLATORI E APPARECCHIATURE ELETTRONICHE. Sonda di temperatura per apparecchiature elettroniche di regolazione con possibilità di avere incorporato il potenziometro di taratura. Sono esclusi i collegamenti elettrici.</t>
  </si>
  <si>
    <t>SONDA DI UMIDITÀ PER IL COMANDO DI REGOLATORI E APPARECCHIATURE ELETTRONICHE. Sonda di umidità per apparecchiature elettroniche di regolazione con possibilità di avere incorporato il potenziometro di taratura. Sono esclusi i collegamenti elettrici.</t>
  </si>
  <si>
    <t>SONDA DI TEMPERATURA E UMIDITÀ COMBINATE PER IL COMANDO DI REGOLATORI E APPARECCHIATURE ELETTRONICHE. Sonda di temperatura e umidità per apparecchiature elettroniche di regolazione con possibilità di avere il potenziometro di taratura. Sono esclusi i collegamenti elettrici.</t>
  </si>
  <si>
    <t>SONDA DI VELOCITÀ DELL'ARIA PER REGOLATORI E APPARECCHIATURE ELETTRONICHE. Sonda di velocità dell'aria da installare all'interno di canali per comando di apparecchiature elettroniche di regolazione. Scala 0-15 m/s. Sono esclusi i collegamenti elettrici.</t>
  </si>
  <si>
    <t>SONDA DI IGIENE DELL'ARIA PER REGOLATORI E APPARECCHIATURE ELETTRONICHE. Sonda di igiene dell'aria da installare all'interno di ambienti per la misura della concentrazione di CO2, idonea al comando di apparecchiature elettroniche di regolazione della qualità dell’aria. Sono esclusi i collegamenti elettrici.</t>
  </si>
  <si>
    <t>SONDA DI PRESSIONE DIFFERENZIALE PER IL COMANDO DI REGOLATORI E APPARECCHIATURE ELETTRONICHE. Sonda di pressione differenziale per apparecchiature elettroniche di regolazione. Sono esclusi i collegamenti elettrici.</t>
  </si>
  <si>
    <t>POTENZIOMETRO DI COMANDO A DISTANZA PER REGOLATORI E APPARECCHIATURE ELETTRONICHE. Potenziometro di comando a distanza per impostare il valore di taratura dei regolatori, montaggio a quadro. Sono esclusi i collegamenti elettrici.</t>
  </si>
  <si>
    <t>SERVOCOMANDO PER SERRANDE ARIA, CON COMANDO ON-OFF, REVERSIBILE. Servocomando per l'azionamento di serrande per l'aria, comando ON-OFF reversibile, tensione 24 V o 220 V, possibilità di installare microinterruttori ausiliari. Sono esclusi i collegamenti elettrici.</t>
  </si>
  <si>
    <t>SERVOCOMANDO PER SERRANDE ARIA, CON COMANDO PROPORZIONALE, REVERSIBILE. Servocomando per l'azionamento di serrande per l'aria, comando proporzionale reversibile, tensione 24 V, possibilità di installare microinterruttori ausiliari e potenziometro di comando a distanza. Sono esclusi i collegamenti elettrici.</t>
  </si>
  <si>
    <t>ACCESSORI PER SERVOCOMANDI. Accessori per servocomandi di azionamento serrande per l'aria, comprensivi degli oneri per il montaggio.</t>
  </si>
  <si>
    <t>VALVOLA DI ZONA A SFERA A DUE VIE CON OTTURATORE A SFERA ROTANTE, SERVOMOTORE BIDIREZIONALE. Valvola di zona a sfera a due vie con servomotore bidirezionale a 220 V o 24 V, classe di protezione IP44, comando a due fili, completa di microinterruttore ausiliario. Sono esclusi i collegamenti elettrici.</t>
  </si>
  <si>
    <t>VALVOLA DI ZONA A DUE VIE CON SEDE E OTTURATORE, SERVOMOTORE ELETTROTERMICO, RITORNO A MOLLA. Valvola di zona a due vie con servomotore elettrotermico a 220 V o 24 V, normalmente chiuso, completa di comando manuale e microinterruttore di servizio. Sono esclusi i collegamenti elettrici.</t>
  </si>
  <si>
    <t>VALVOLA A DUE VIE A SFERA DI REGOLAZIONE. Valvola a due vie del tipo a sfera per regolazione, per acqua calda e refrigerata (+5°C / +100°C), PN 16, completa di servomotore rotativo a 24 V o 230 V, funzione ON-OFF o modulante con segnale di regolazione a 3 punti oppure a tensione variabile 0 - 10 V e caratteristica equipercentuale, attacchi filettati. Portata caratteristica min/max con perdita di carico di 1,0 bar: KV (mc/h). Sono esclusi i collegamenti elettrici.</t>
  </si>
  <si>
    <t>Diametro nominale 15 (1/2") - KV = 0,6/6,3.</t>
  </si>
  <si>
    <t>Diametro nominale 20 (3/4") - KV = 4,0/8,6.</t>
  </si>
  <si>
    <t>Diametro nominale 25 (1") - KV = 6,3/16,0.</t>
  </si>
  <si>
    <t>Diametro nominale 40 (2") - KV = 25,0/40,0.</t>
  </si>
  <si>
    <t>VALVOLA A DUE VIE CON SEDE E OTTURATORE, SERVOMOTORE BIDIREZIONALE, PN 10. Valvola a due vie del tipo a sede ed otturatore, per acqua calda e refrigerata, PN 10, completa di servomotore bidirezionale a 220 V o 24 V, attacchi filettati. Portata caratteristica minima con perdita di carico di 1,0 bar: KV (mc/h). Sono esclusi i collegamenti elettrici.</t>
  </si>
  <si>
    <t>Diametro nominale 20 (3/4") - KV = 6,3.</t>
  </si>
  <si>
    <t>Diametro nominale 25 (1") - KV = 10,0.</t>
  </si>
  <si>
    <t>Diametro nominale 50 (2") - KV = 40,0.</t>
  </si>
  <si>
    <t>VALVOLA A DUE VIE A FARFALLA, SERVOMOTORE BIDIREZIONALE, PN 10. Valvola a due vie del tipo a farfalla, per acqua calda e refrigerata, PN 10, completa di servomotore bidirezionale a 220 V, controflange, bulloni e guarnizioni. Portata caratteristica minima con perdita di carico di 1,0 bar: KV (mc/h). Sono esclusi i collegamenti elettrici.</t>
  </si>
  <si>
    <t>Diametro nominale 50 (2") - KV = 130.</t>
  </si>
  <si>
    <t>Diametro nominale 80 (3") - KV = 340.</t>
  </si>
  <si>
    <t>Diametro nominale 100 (4") - KV = 550.</t>
  </si>
  <si>
    <t>Diametro nominale 125 (5") - KV = 900.</t>
  </si>
  <si>
    <t>Diametro nominale 150 (6") - KV = 1400.</t>
  </si>
  <si>
    <t>Diametro nominale 200 (8") - KV = 2500.</t>
  </si>
  <si>
    <t>VALVOLA A DUE VIE TIPO WAFER DI REGOLAZIONE. Valvola a due vie per regolazione del tipo WAFER ad otturatore verticale per inserimento diretto fra flange, idonea per acqua calda e refrigerata (+5°C / +120°C), PN 16, completa di servomotore bidirezionale a 24 V o 230 V, funzione ON-OFF o modulante con segnale di regolazione a 3 punti oppure a tensione variabile 0 - 10 V e caratteristica equipercentuale. Portata caratteristica minima con perdita di carico di 1,0 bar: KV (mc/h). Sono esclusi i collegamenti elettrici.</t>
  </si>
  <si>
    <t>Diametro nominale 20 (3/4") - KV = 10.</t>
  </si>
  <si>
    <t>Diametro nominale 25 (1") - KV = 10.</t>
  </si>
  <si>
    <t>Diametro nominale 50 (2") - KV = 40.</t>
  </si>
  <si>
    <t>Diametro nominale 80 (3") - KV = 100.</t>
  </si>
  <si>
    <t>Diametro nominale 100 (4") - KV = 145.</t>
  </si>
  <si>
    <t>Diametro nominale 125 (5") - KV = 220.</t>
  </si>
  <si>
    <t>Diametro nominale 150 (6") - KV = 230.</t>
  </si>
  <si>
    <t>VALVOLA A 2 VIE DI PICCOLO DIAMETRO CON SEDE E OTTURATORE, SERVOTORE MODULANTE, PN 16. Valvola a 2 vie del tipo a sede ed otturatore, per acqua calda e refrigerata PN 16, completa di servomotore modulante per ingresso a tensione variabile, idonea per mobiletti o piccoli circuiti, attacchi filettati o a saldare. Portata caratteristica minima con perdita di carico di 1,0 bar: KV (mc/h). Sono esclusi i collegamenti elettrici.</t>
  </si>
  <si>
    <t>VALVOLA A 2 VIE CON SEDE E OTTURATORE, SERVOTORE MODULANTE, PN 16. Valvola a due vie del tipo a sede ed otturatore, per acqua calda e refrigerata, PN 16, completa di servomotore modulante per ingresso a tensione variabile, idonea per circuiti di regolazione di ogni tipo, attacchi filettati fino al DN 50, attacchi flangiati da DN 65 a DN 100 con controflange, bulloni e guarnizioni. Portata caratteristica minima con perdita di carico di 1,0 bar: KV (mc/h). Sono esclusi i collegamenti elettrici.</t>
  </si>
  <si>
    <t>Diametro nominale 15 (1/2"). KV = 0,6.</t>
  </si>
  <si>
    <t>Diametro nominale 15 (1/2"). KV = 1,5.</t>
  </si>
  <si>
    <t>Diametro nominale 15 (1/2"). KV = 3,0.</t>
  </si>
  <si>
    <t>Diametro nominale 20 (3/4"). KV = 5,0.</t>
  </si>
  <si>
    <t>Diametro nominale 25 (1"). KV = 8,0.</t>
  </si>
  <si>
    <t>Diametro nominale 50 (2"). KV = 30,0.</t>
  </si>
  <si>
    <t>Diametro nominale 80 (3"). KV = 80,0.</t>
  </si>
  <si>
    <t>Diametro nominale 100 (4"). KV = 130,0.</t>
  </si>
  <si>
    <t>VALVOLA A 2 VIE CON SEDE E OTTURATORE, SERVOTORE MODULANTE, RITORNO A MOLLA, PN 40. Valvola a 2 vie del tipo a sede ed otturatore, per acqua calda e vapore, PN 40, completa di servomotore modulante per ingresso a tensione variabile, con molla di ritorno, idonea per acqua surriscaldata e vapore fino a 180° C, attacchi flangiati con controflange, bulloni e guarnizioni. Portata caratteristica minima con perdita di carico di 1,0 bar: KV (mc/h). Sono esclusi i collegamenti elettrici.</t>
  </si>
  <si>
    <t>Diametro nominale 15 (1/2"). KV = 0,2.</t>
  </si>
  <si>
    <t>Diametro nominale 15 (1/2"). KV = 0,4.</t>
  </si>
  <si>
    <t>Diametro nominale 15 (1/2"). KV = 0,8.</t>
  </si>
  <si>
    <t>VALVOLA DI ZONA A SFERA A TRE VIE CON OTTURATORE A SFERA ROTANTE, SERVOMOTORE BIDIREZIONALE. Valvola di zona a sfera a tre vie con servomotore bidirezionale a 220 V o 24 V, classe di protezione IP 44, comando a due fili, by-pass sulla via d'angolo, completa di microinterruttore ausiliario. Sono esclusi i collegamenti elettrici.</t>
  </si>
  <si>
    <t>VALVOLA DI ZONA A TRE VIE CON SEDE E OTTURATORE, SERVOMOTORE ELETTROTERMICO, RITORNO A MOLLA. Valvola di zona a tre vie con servomotore elettrotermico a 220 V o 24 V, normalmente chiusa sulla via diretta, completa di comando manuale e microinterruttore di servizio. Sono esclusi i collegamenti elettrici.</t>
  </si>
  <si>
    <t>VALVOLA A TRE VIE A SFERA DI REGOLAZIONE. Valvola a tre vie del tipo a sfera per regolazione, per acqua calda e refrigerata (+5°C / +100°C), PN 16, completa di servomotore rotativo a 24 V o 230 V, funzione ON-OFF o modulante con segnale di regolazione a 3 punti oppure a tensione variabile 0 - 10 V e caratteristica equipercentuale, attacchi filettati. Portata caratteristica min/max con perdita di carico di 1,0 bar: KV (mc/h). Sono esclusi i collegamenti elettrici.</t>
  </si>
  <si>
    <t>Diametro nominale 15 (1/2") - KV = 0,6/4,0.</t>
  </si>
  <si>
    <t>Diametro nominale 20 (3/4") - KV = 4,0/6,3.</t>
  </si>
  <si>
    <t>Diametro nominale 25 (1") - KV = 6,3/10,0</t>
  </si>
  <si>
    <t>Diametro nominale 45 (2") - KV = 25,0.</t>
  </si>
  <si>
    <t>VALVOLA A TRE VIE CON SEDE E OTTURATORE, SERVOMOTORE BIDIREZIONALE, PN 10. Valvola a tre vie del tipo a sede ed otturatore, per acqua calda e refrigerata, PN 10, completa di servomotore bidirezionale, a 220 V o 24 V, attacchi filettati. Portata caratteristica minima con perdita di carico di 1,0 bar: KV (mc/h). Sono esclusi i collegamenti elettrici.</t>
  </si>
  <si>
    <t>Diametro nominale 20 (3/4") KV = 6,3.</t>
  </si>
  <si>
    <t>Diametro nominale 25 (1") KV = 10,0.</t>
  </si>
  <si>
    <t>Diametro nominale 50 (2") KV = 40,0.</t>
  </si>
  <si>
    <t>VALVOLA A TRE VIE A SETTORE, SERVOMOTORE BIDIREZIONALE, PN 6. Valvola a tre vie del tipo a settore, per acqua calda e refrigerata, PN 6, completa di servomotore bidirezionale a 220 V o 24 V, attacchi filettati fino al DN 50, attacchi flangiati da DN 65 a DN 100 con controflange, bulloni e guarnizioni. Portata caratteristica minima con perdita di carico di 1,0 bar: KV (mc/h). Sono esclusi i collegamenti elettrici.</t>
  </si>
  <si>
    <t>Diametro nominale 25 (1") KV = 16.</t>
  </si>
  <si>
    <t>Diametro nominale 50 (2") KV = 63.</t>
  </si>
  <si>
    <t>Diametro nominale 80 (3") KV = 160.</t>
  </si>
  <si>
    <t>Diametro nominale 100 (4") KV = 250.</t>
  </si>
  <si>
    <t>VALVOLA A TRE VIE DI PICCOLO DIAMETRO CON SED E E OTTURATORE, SERVOMOTORE MODULANTE, PN 16. Valvola a tre vie del tipo a sede ed otturatore, per acqua calda e refrigerata, PN 16, completa di servomotore modulante per ingresso a tensione variabile, idonea per mobiletti o piccoli circuiti, attacchi filettati o a saldare. Portata caratteristica minima con perdita di carico di 1,0 bar: KV (mc/h). Sono esclusi i collegamenti elettrici.</t>
  </si>
  <si>
    <t>VALVOLA A TRE VIE CON SEDE E OTTURATORE, SERVOMOTORE MODULANTE, PN 16. Valvola a tre vie del tipo a sede ed otturatore, per acqua calda e refrigerata, PN 16, completa di servomotore modulante per ingresso a tensione variabile, idonea per circuiti di regolazione di ogni tipo, attacchi filettati fino al DN 50, attacchi flangiati da DN 65 a DN 100 con controflange, bulloni e guarnizioni. Portata caratteristica minima con perdita di carico di 1,0 bar: KV (mc/h). Sono esclusi i collegamenti elettrici.</t>
  </si>
  <si>
    <t>VALVOLA A TRE VIE PER GRANDI DIAMETRI CON SEDE E OTTURATORE, SERVOMOTORE BIDIREZIONALE O MODULANTE, PN 16. Valvola a tre vie del tipo a sede ed otturatore, per acqua calda e refrigerata, PN 16, completa di servomotore bidirezionale a 24 V o 220 V oppure di servomotore modulante per ingresso a tensione variabile, idonea per circuiti di regolazione di ogni tipo, attacchi flangiati con controflange, bulloni e guarnizioni. Portata caratteristica minima con perdita di carico di 1,0 bar: KV (mc/h). Sono esclusi i collegamenti elettrici.</t>
  </si>
  <si>
    <t>Diametro nominale 80 (3") - KV = 90</t>
  </si>
  <si>
    <t>Diametro nominale 100 (4") - KV = 130.</t>
  </si>
  <si>
    <t>Diametro nominale 125 (5") - KV = 200.</t>
  </si>
  <si>
    <t>Diametro nominale 150 (6") - KV = 300.</t>
  </si>
  <si>
    <t>VALVOLA A QUATTRO VIE A SETTORE, SERVOMOTORE BIDIREZIONALE, PN 16. Valvola a quattro vie del tipo a settore, per acqua calda e refrigerata, PN 6, completa di servomotore bidirezionale a 220 V o 24 V, attacchi filettati fino al DN 50, attacchi flangiati da DN 65 a DN 100 con controflange, bulloni e guarnizioni. Portata caratteristica minima con perdita di carico di 1,0 bar: KV (mc/h). Sono esclusi i collegamenti elettrici.</t>
  </si>
  <si>
    <t>VALVOLA A QUATTRO VIE DI PICCOLO DIAMETRO CON SEDE E OTTURATORE, SERVOTORE MODULANTE, PN 16. Valvola a quattro vie (tre vie con T di by-pass) del tipo a sede ed otturatore, PN 16 per acqua calda e refrigerata, completa di servomotore modulante per ingresso a tensione variabile, idonea per mobiletti o piccoli circuiti, attacchi filettati o a saldare. Portata caratteristica minima con perdita di carico di 1,0 bar: KV (mc/h). Sono esclusi i collegamenti elettrici.</t>
  </si>
  <si>
    <t>ELETTROVALVOLA A 2 VIE NORMALMENTE CHIUSA, TIPO A MEMBRANA SERVOASSISTITA PER TEMPERATURE FINO A 90°C. Elettrovalvola a 2 vie normalmente chiusa del tipo a membrana servoassistita idonea per fluidi e gas in genere fino ad una temperatura di 90° C, attacchi filettati, bobina a 12 - 24 - 48 - 110 - 220 - 380 V. L'azionamento della membrana necessita di una differenza di pressione minima di 0,1 bar fra ingresso ed uscita. Pressione nominale: PN (bar). Sono esclusi i collegamenti elettrici.</t>
  </si>
  <si>
    <t>Diametro nominale 25 (1") PN = 16.</t>
  </si>
  <si>
    <t>ELETTROVALVOLA A 2 VIE NORMALMENTE CHIUSA, TIPO A MEMBRANA SERVOASSISTITA PER TEMPERATURE FINO A 150°C. Elettrovalvola a 2 vie normalmente chiusa del tipo a membrana servoassistita idonea per fluidi e gas in genere fino ad una temperatura di 150° C, attacchi filettati, bobina a 12 - 24 - 48 - 110 - 220 - 380 V. L'azionamento della membrana necessita di una differenza di pressione minima di 0,1 bar fra ingresso ed uscita. Pressione nominale: PN (bar). Sono esclusi i collegamenti elettrici.</t>
  </si>
  <si>
    <t>ELETTROVALVOLA NORMALMENTE CHIUSA, TIPO A COMANDO DIRETTO A DUE O TRE VIE OPPURE A MEMBRANA TRASCINATA A DUE VIE. Elettrovalvola normalmente chiusa del tipo a comando diretto a 2 o 3 vie oppure a membrana trascinata a 2 vie che non necessitano per l'azionamento di una differenza di pressione tra ingresso e uscita, idonea per fluidi e gas in genere fino ad una temperatura di 90° C, attacchi filettati, bobina a 12 - 24 - 48 - 110 - 220 - 380 V. Diametro nominale: DN (mm). Pressione nominale: PN (bar). Sono esclusi i collegamenti elettrici.</t>
  </si>
  <si>
    <t>DN 6 (1/4") PN = 5 Comando diretto (a 3 vie).</t>
  </si>
  <si>
    <t>DN 6 (1/4") PN = 5 Comando diretto (a 2 vie).</t>
  </si>
  <si>
    <t>DN 25 (1") PN = 12 Membrana trascinata.</t>
  </si>
  <si>
    <t>SISTEMA DI REGOLAZIONE E GESTIONE A CONTROLLO DIGITALE DIRETTO PER PICCOLI IMPIANTI. Sistema di regolazione e gestione a controllo digitale diretto (DDC) per servizi tecnologici di piccola estensione, costituito da terminale di interfaccia con l'operatore, una o più sottostazioni DDC, quadri di regolazione per il contenimento delle sottostazioni, bus di comunicazione, software di gestione, programmazione delle sottostazioni, messa in servizio, istruzione del personale addetto alla gestione. Il terminale di interfaccia ha un visualizzatore display a cristalli liquidi ed una tastiera che consentono il colloquio con tutte le sottostazioni impostando i set-point, visualizzando i parametri e gli allarmi, modificando i programmi a tempo, ecc. Le sottostazioni sono posizionate in prossimità dei quadri di potenza che alimentano le utenze da controllare con il compito di effettuare l'interfaccia fra gli elementi in campo ed il sistema di regolazione e possono gestire ciascuna un certo numero di punti (uscite ed ingressi). Nelle sottostazioni risiedono tutti i programmi di regolazione e comando in modo da funzionare autonomamente anche in caso di avaria del terminale. I quadri di regolazione, in esecuzione IP 44, servono ad alloggiare le sottostazioni e tutte le connessioni di queste con le linee bus e gli elementi in campo. Il bus di comunicazione e' la linea che consente la trasmissione dati fra le sottostazioni ed il terminale portatile. Il sistema ha la possibilità di essere collegato successivamente ad una centrale di gestione con PC, video, tastiera e stampante e quindi può essere interconnesso con sistemi di gestione di livello superiore. Il sistema di regolazione e' valutato come somma degli elementi che lo compongono e cioè dal numero dei terminali di interfaccia, dal numero e tipo di sottostazioni, dai metri lineari del bus di comunicazione e dal numero dei punti controllati (ingressi e uscite digitali, ingressi e uscite analogiche). Il sistema s’intende completo e funzionante, quindi completo della fornitura e posa in opera della linea bus, della canalizzazione in PVC per la posa della linea bus installata sottotraccia o a vista, di tutte quelle apparecchiature necessarie al funzionamento del sistema quali interfacce, adattatori, schede di comunicazione, del cablaggio di queste tra loro, dei quadri di regolazione per il contenimento delle apparecchiature suddette, del software di gestione redatto secondo le richieste del progettista o direttore lavori o utente finale, di tutte le prestazioni di personale specializzato occorrenti alla verifica e messa in funzione del sistema, degli schemi elettrici e manuali operativi del sistema, dell'istruzione al personale addetto alla gestione. Restano esclusi i quadri di potenza con relative apparecchiature elettromeccaniche, le alimentazioni per i quadri di regolazione, tutti gli elementi in campo, i collegamenti elettrici fra quadri di regolazione e gli elementi in campo quali sonde, valvole, servomotori, contattori, relais, ecc.</t>
  </si>
  <si>
    <t>SISTEMA DI REGOLAZIONE E GESTIONE A CONTROLLO DIGITALE DIRETTO PER MEDI E GRANDI IMPIANTI. Sistema di regolazione e gestione a controllo digitale diretto (DDC) per servizi tecnologici di media e grande estensione, costituito da centrale di gestione, una o più sottostazioni DDC di comando e controllo, eventuale terminale portatile di interfaccia, quadri di regolazione per il contenimento delle sottostazioni, bus di comunicazione, eventuale modem per comunicazione telefonica, software di gestione, programmazione delle sottostazioni, messa in servizio, istruzione del personale addetto alla gestione. La centrale di gestione e' costituita da un PC pentium con HD di idonea velocità e capacità, floppy disk da 3,5", unità CD, tastiera, mouse, video grafico a colori da 16", stampante. La centrale è in grado di colloquiare con il sistema di regolazione, visualizzare sinottici, caricare i programmi, registrare e/o stampare gli allarmi, i dati, i consumi, ecc. e di effettuare tutte le funzioni necessarie alla gestione e controllo. Le sottostazioni DDC di comando e di controllo sono posizionate in prossimità dei quadri di potenza che alimentano le utenze da controllare con il compito di effettuare l'interfaccia fra gli elementi in campo ed il sistema di regolazione e possono gestire ciascuna un certo numero di punti (uscite e ingressi). Nelle sottostazioni risiedono tutti i programmi di regolazione e comando in modo da funzionare autonomamente anche in caso di avaria della centrale di gestione. Il terminale portatile di interfaccia e' dotato di visualizzatore display a cristalli liquidi e di tastiera, tramite i quali è possibile colloquiare in loco con il sistema per visualizzare o modificare i parametri delle varie sottostazioni. I quadri di regolazione, in esecuzione IP 44, servono ad alloggiare le sottostazioni e tutte le connessioni di queste con le linee bus e gli elementi in campo. Il bus di comunicazione è la linea che consente la trasmissione dati fra centrale di gestione e sottostazioni e fra le sottostazioni stesse in modo che queste ultime possono essere indipendenti dal funzionamento della centrale di gestione. L'eventuale modem permette di intervenire sul software tramite linea telefonica. Il software di gestione può essere di tipo non grafico e cioè con semplici menù guidati oppure di tipo grafico più o meno dettagliato in funzione della complessità del sistema. Il sistema di regolazione e' valutato come somma degli elementi che lo compongono e cioè dagli elementi presenti nella centrale di gestione, dal numero e tipo delle sottostazioni, dal numero dei terminali portatili di interfaccia, dai metri lineari del bus di comunicazione, dal numero dei modem, dal tipo di software e dal numero dei punti controllati (ingressi e uscite digitali, ingressi e uscite analogiche) con programmazione grafica oppure non grafica. Il sistema s’intende completo e funzionante, quindi completo della fornitura e posa in opera della linea bus, della canalizzazione in PVC per la posa della linea bus installata sottotraccia oppure a vista, di tutte quelle apparecchiature necessarie al funzionamento del sistema quali interfacce, adattatori, concentratori, controllori, schede di comunicazione, del cablaggio di queste tra loro, dei quadri di regolazione per il contenimento delle apparecchiature suddette, del software di gestione redatto secondo le richieste del progettista o direttore lavori o utente finale, di tutte le prestazioni di personale specializzato occorrenti alla verifica e messa in funzione del sistema, degli schemi elettrici e manuali operativi del sistema, dell'istruzione al personale addetto alla gestione. Restano esclusi i quadri di potenza con relative apparecchiature elettromeccaniche, le alimentazioni per la centrale di gestione e per i quadri di regolazione, tutti gli elementi in campo, i collegamenti elettrici fra quadri di regolazione e gli elementi in campo quali sonde, valvole, servomotori, contattori, relais, ecc.</t>
  </si>
  <si>
    <t>SISTEMA DI REGOLAZIONE E GESTIONE A CONTROLLO DIGITALE DIRETTO PER TERMINALI. Sistema di regolazione a controllo digitale diretto (DDC) per terminali da abbinare a sistemi di regolazione DDC centralizzati al fine di consentire in ogni singolo ambiente il colloquio con la centrale di gestione e con l'utente dell'ambiente permettendo una modifica del set-point, la scelta del livello di comfort o stand-by o notturno, l'esecuzione di procedure di risparmio energetico, quale blocco di energia per assenza di persone o ottimizzazione delle fasi di messa a regime. Il sistema è in grado di agire su qualunque terminale (valvole e serrande motorizzate con azione on-off oppure modulante oppure a 3 punti, contattori, relais, ecc.) ed è costituito da uno o più concentratori di segnale che raggruppano fino ad un certo numero di regolatori ambiente, dalla linea bus di comunicazione e dai regolatori per singolo ambiente che si differenziano a seconda del tipo di terminale su cui intervengono e delle funzioni che possono effettuare. Il sistema è poi completato dagli elementi in campo (sonde di temperatura, velocità, presenza, valvole e serrande motorizzate, contattori, relais, ecc.) con i relativi collegamenti elettrici che sono computati separatamente. I tipi di regolatori ambiente sono così differenziati: regolatore per impianti a 2 tubi per il comando di una valvola; regolatore per impianti a 4 tubi per il comando di due valvole; regolatore per impianti VAV; funzione aggiuntiva per il comando delle velocità di un ventilatore. Il bus di comunicazione e' la linea che consente la trasmissione dati fra centrale di gestione ed i regolatori per singolo ambiente. Il sistema di regolazione e' valutato come somma degli elementi che lo compongono e cioè dal numero e tipo dei concentratori di segnale, dai metri lineari del bus di comunicazione e dal numero e tipo dei regolatori per singolo ambiente. Il sistema s’intende completo e funzionante, quindi completo della fornitura e posa in opera della linea bus, della canalizzazione in PVC per la posa della linea bus installata sottotraccia oppure a vista, di tutte quelle apparecchiature necessarie al funzionamento del sistema quali interfacce, adattatori, controllori, schede di comunicazione, del cablaggio di queste tra loro, del software di gestione redatto secondo le richieste del progettista o direttore lavori o utente finale, di tutte le prestazioni di personale specializzato occorrenti alla verifica e messa in funzione del sistema, degli schemi elettrici e manuali operativi del sistema, dell'istruzione al personale addetto alla gestione. Restano esclusi le alimentazioni di potenza con relative apparecchiature elettromeccaniche, le alimentazioni per il sistema di regolazione, tutti gli elementi in campo, i collegamenti elettrici fra i regolatori e gli elementi in campo quali sonde, valvole, servomotori, contattori, relais, ecc.</t>
  </si>
  <si>
    <t>13.20</t>
  </si>
  <si>
    <t>DISPOSITIVI DI MISURA E CONTABILIZZAZIONE</t>
  </si>
  <si>
    <t xml:space="preserve">MANOMETRO PER GAS COMBUSTIBILE COMPLETO DI RUBINETTO DI INTERCETTAZIONE A PULSANTE. Manometro per gas combustibile in ottone, elemento sensibile di precisione a membrana, attacco radiale, completo di rubinetto di intercettazione a pulsante. Scale disponibili: 0 - 60 mbar, 0 - 100 mbar, 1000 mbar. </t>
  </si>
  <si>
    <t xml:space="preserve">MANOMETRO PER ACQUA, ARIA E FLUIDI IN GENERE. Manometro con attacco radiale da 3/8", D = mm 80, completo di riferimento pressione max a norme ISPESL. Scale disponibili: 1,6 - 2,5 - 4,0 - 6,0 - 10,0 - 16,0 bar. </t>
  </si>
  <si>
    <t xml:space="preserve">TERMOMETRO PER TUBAZIONI E CANALIZZAZIONI CON QUADRANTE CIRCOLARE E SENSORE AD IMMERSIONE. Termometro bimetallico con quadrante circolare D = mm 80, attacco posteriore, pozzetto 1/2", idoneo per tubazioni d'acqua o canalizzazioni d'aria. </t>
  </si>
  <si>
    <t xml:space="preserve">TERMOMETRO PER FUMI CON QUADRANTE CIRCOLARE E ATTACCO POSTERIORE. Termometro per fumi con quadrante circolare da mm 60, gambo posteriore di lunghezza da mm 150 a mm 300 e scala graduata fino a 500° C. </t>
  </si>
  <si>
    <t xml:space="preserve">FLUSSIMETRO PER ACQUA ED ARIA PER MISURE DI PICCOLE E MEDIE PORTATE. Misuratore istantaneo di portata da inserire direttamente su un tratto di tubazione verticale, temperatura max d'impiego 100° C, PN 10, costituito da corpo in acciaio al carbonio, tubo tronco conico trasparente con scala graduata, precisione di lettura +/- 3%, attacchi filettati. Portata max di acqua: Q (mc/h). Portata max di aria: P (Nmc/h). </t>
  </si>
  <si>
    <t>Diametro nominale 10 (3/8") Q = 0,2 P = 5.</t>
  </si>
  <si>
    <t>Diametro nominale 15 (1/2") Q = 0,8 P = 15.</t>
  </si>
  <si>
    <t>Diametro nominale 20 (3/4") Q = 1,5 P = 20.</t>
  </si>
  <si>
    <t>Diametro nominale 25 (1") Q = 3,5 P = 50.</t>
  </si>
  <si>
    <t>Diametro nominale 32 (1"1/4) Q = 6,0 P = 60.</t>
  </si>
  <si>
    <t>Diametro nominale 40 (1"1/2) Q = 8,0 P = 80.</t>
  </si>
  <si>
    <t>Diametro nominale 50 (2") Q = 15,0 P = 150.</t>
  </si>
  <si>
    <t xml:space="preserve">FLUSSIMETRO PER ACQUA A LETTURA RINVIATA PER MISURE DI MEDIE E GRANDI PORTATE. Misuratore istantaneo di portata da inserire direttamente fra 2 flange su un tratto di tubazione comunque orientata, temperatura max d'impiego 200° C, PN 10, costituito da flangia tarata in acciaio al carbonio con prese di pressione a cui e' collegato un flussimetro in derivazione completo di tubo tronco conico trasparente su cui e' riportata la scala graduata per la lettura della portata, precisione di lettura +/- 3%, completo di controflange, bulloni e guarnizioni. Diametro nominale: DN (mm). Portata max di acqua: Q(mc/h). </t>
  </si>
  <si>
    <t>Diametro nominale 50 (2") Q = 30.</t>
  </si>
  <si>
    <t>Diametro nominale 80 (3") Q = 80.</t>
  </si>
  <si>
    <t>Diametro nominale 100 (4") Q = 150.</t>
  </si>
  <si>
    <t>Diametro nominale 125 (5") Q = 200.</t>
  </si>
  <si>
    <t>Diametro nominale 150 (6") Q = 300.</t>
  </si>
  <si>
    <t>Diametro nominale 200 (8") Q = 500.</t>
  </si>
  <si>
    <t>Diametro nominale 250 (10") Q = 800.</t>
  </si>
  <si>
    <t>Diametro nominale 300 (12") Q = 1200.</t>
  </si>
  <si>
    <t xml:space="preserve">CONTATORE DI CALORE DIRETTO PER LA CONTABILIZZAZIONE DELL'ENERGIA TERMICA E/O FRIGORIFERA. Contatore di calore diretto per la contabilizzazione dell'energia termica in impianti di riscaldamento e raffrescamento, costituito da misuratore di portata d'acqua a perdita di carico bassissima, misuratore della differenza di temperatura, integratore elettronico a microprocessore alimentato a 220 V, un totalizzatore meccanico dei kWh termici. Il contatore e' predisposto anche per la contabilizzazione dell'energia frigorifera, per la contabilizzazione di un segnale impulsivo (utilizzabile per un contatore volumetrico di metri cubi di acqua) e per la trasmissione digitale o analogica dei dati a distanza. Come accessorio puo' essere fornito un MODULO costituito da uno o due totalizzatori meccanici per la ripetizione a distanza dei totali di energia, un VISUALIZZATORE a display per poter leggere la portata istantanea d'acqua, il delta T, le temperature, la potenza istantanea, i totali di energia termica, frigorifera e di massa, l'OPZIONE per la contabilizzazione dell'energia frigorifera, l'OPZIONE per la trasmissione a distanza di un segnale impulsivo e l'OPZIONE per la trasmissione digitale o analogica dei dati a distanza. Il contatore e' dotato di attacchi filettati con relativi raccordi a tre pezzi per portate fino a 2,8 mc/h e di attacchi flangiati con controflange, bulloni e guarnizioni per portate maggiori. Portata d'acqua max: P (mc/h). </t>
  </si>
  <si>
    <t>Diametro nominale 20 (3/4") filettati P = 1,8.</t>
  </si>
  <si>
    <t>Diametro nominale 25 (1") filettati P = 2,8.</t>
  </si>
  <si>
    <t>Diametro nominale 25 (1") flangiati P = 3,5.</t>
  </si>
  <si>
    <t>Diametro nominale 50 (2") flangiati P = 18.</t>
  </si>
  <si>
    <t>Diametro nominale 80 (3") flangiati P = 56.</t>
  </si>
  <si>
    <t>Diametro nominale 100 (4") flangiati P = 110.</t>
  </si>
  <si>
    <t>Diametro nominale 125 (5") flangiati P = 170.</t>
  </si>
  <si>
    <t>Diametro nominale 150 (6") flangiati P = 250.</t>
  </si>
  <si>
    <t>Diametro nominale 175 (7") flangiati P = 340.</t>
  </si>
  <si>
    <t>Diametro nominale 200 (8") flangiati P = 425.</t>
  </si>
  <si>
    <t xml:space="preserve">DIMA PER L'INSTALLAZIONE DI CONTATORI DI CALORE, COMPLETA DI RACCORDI PER ATTACCHI FILETTATI O FLANGIATI. Dima per facilitare l'installazione del contatore di calore diretto, completa di raccordi a tre pezzi per attacchi filettati e controflange con bulloni e guarnizioni per attacchi flangiati. </t>
  </si>
  <si>
    <t xml:space="preserve">CASSETTA PREMONTATA PER ALLOGGIAMENTO DI CONTATORI DI CALORE CON DIAMETRO DN 20 O DN 25, ATTACCHI FILETTATI. Cassetta premontata per alloggiamento di contatore di calore con diametro 3/4" e 1" filettati, costituita da contenitore in lamiera zincata per installazione da incasso completo di sportello con chiave, tubazioni di stacco dalle colonne montanti, dima di installazione del contatore di calore, corpo valvola di zona a 3 vie con T di by-pass equilibrato, n. 4 valvole di intercettazione a sfera. La cassetta e' predisposta per l'alloggiamento di un collettore di distribuzione fino ad un max di 10 + 10 attacchi, per l'alloggiamento di una valvola differenziale di by-pass DN 20 (3/4"), per l'alloggiamento di una dima di inserimento contatore DN 15 (1/2") di mc di acqua sanitaria con 2 valvole di intercettazione a sfera, per l'alloggiamento di una derivazione DN 20 (3/4") con corpo valvola elettrotermica a 2 vie e valvole a sfera per l'alimentazione primaria di uno scambiatore destinato alla produzione di acqua calda sanitaria. La cassetta e' fornita premontata con tutti gli accessori che vengono richiesti escluso il contatore di calore. </t>
  </si>
  <si>
    <t xml:space="preserve">CONTATORE VOLUMETRICO PER GAS, A PARETI DEFORMABILI, PER MISURE FISCALI IN UTENZE CIVILI E INDUSTRIALI. Contatore volumetrico per gas del tipo a pareti deformabili, attacchi filettati, idoneo per misure fiscali in utenze civili ed industriali, predisposto per l'inserimento di un generatore d'impulsi per effettuare la telelettura. Pressione massima sopportabile 1,0 bar. </t>
  </si>
  <si>
    <t xml:space="preserve">CONTATORE VOLUMETRICO PER GAS, A TURBINA, PER MISURE FISCALI IN UTENZE INDUSTRIALI. Contatore volumetrico per gas del tipo a turbina, attacchi flangiati, idoneo per misure non fiscali in utenze industriali, completo di generatore d'impulsi per telelettura e controflange con bulloni e guarnizioni. Pressione massima sopportabile 10 bar. </t>
  </si>
  <si>
    <t xml:space="preserve">CONTALITRI PER GASOLIO ED OLIO COMBUSTIBILE PER INSTALLAZIONE DOPO ELETTROPOMPA. Contalitri di combustibile liquido da installare fra pompa e ugello del bruciatore o comunque a valle di una elettropompa, idoneo ad effettuare una lettura diretta dei consumi di combustibile. Il modello utilizzabile per olio combustibile deve essere impiegato con combustibile riscaldato idoneamente. Portata nominale di combustibile: P (l/h). </t>
  </si>
  <si>
    <t xml:space="preserve">CONTATORE DI METRI CUBI PER ACQUA FREDDA, TIPO A TURBINA, LETTURA DIRETTA. Contatore di metri cubi per acqua fredda fino a 45° C, tipo a turbina con quadrante bagnato e lettura diretta, attacchi filettati, completo di raccordi a tre pezzi. Portata massima: Q (mc/h). </t>
  </si>
  <si>
    <t>Diametro nominale 15 (1/2") Q = 3 PN 16.</t>
  </si>
  <si>
    <t>Diametro nominale 20 (3/4") Q = 5 PN 16.</t>
  </si>
  <si>
    <t>Diametro nominale 25 (1") Q = 7 PN 16.</t>
  </si>
  <si>
    <t>Diametro nominale 50 (2") Q = 30 PN 16.</t>
  </si>
  <si>
    <t xml:space="preserve">CONTATORE DI METRI CUBI PER ACQUA CALDA, TIPO A TURBINA, LETTURA DIRETTA. Contatore di metri cubi per acqua calda fino a 95° C, tipo a turbina con quadrante bagnato e lettura diretta, attacchi filettati, completo di raccordi a tre pezzi. Portata massima: Q (mc/h). </t>
  </si>
  <si>
    <t xml:space="preserve">CONTATORE DI METRI CUBI PER ACQUA FREDDA, TIPO A MULINELLO WOLTMANN, LETTURA DIRETTA. Contatore di metri cubi per acqua fredda, tipo a mulinello Woltmann lettura diretta. Contatore di metri cubi per acqua fredda fino a 50° C, tipo a mulinello Woltmann con quadrante asciutto e lettura diretta, attacchi flangiati, completo di controflange, bulloni e guarnizioni. Portata massima: Q (mc/h). </t>
  </si>
  <si>
    <t>Diametro nominale 50 (2") Q = 25 PN 16.</t>
  </si>
  <si>
    <t>Diametro nominale 80 (3") Q = 80 PN 16.</t>
  </si>
  <si>
    <t>Diametro nominale 100 (4") Q = 130 PN 16.</t>
  </si>
  <si>
    <t>Diametro nominale 125 (5") Q = 200 PN 16.</t>
  </si>
  <si>
    <t>Diametro nominale 150 (6") Q = 350 PN 16.</t>
  </si>
  <si>
    <t xml:space="preserve">ACCESSORI E LAVORI DI COMPLETAMENTO PER QUADRO ELETTRICO DI IMPIANTI TECNOLOGICI. Accessori e lavori di completamento per quadro elettrico destinato al comando e regolazione di impianti tecnologici, costituiti da fornitura e montaggio di apparecchiature da inserire nel quadro e/o dal montaggio di apparecchiature di regolazione fornite separatamente. Per ciascuna voce il lavoro si intende comprensivo della quota parte per la morsetteria e per il cablaggio dell'apparecchiatura. E' compreso inoltre l'eventuale foratura di pannelli e quanto altro necessario a dare l'opera finita e funzionante. Il lavoro viene conteggiato per singola apparecchiatura montata e, nel caso di apparecchiature di regolazione, dal numero e dimensione dei regolatori montati e dal numero degli ingressi/uscite collegati agli stessi. Sono esclusi: la fornitura dei regolatori ed i collegamenti elettrici esterni al quadro. </t>
  </si>
  <si>
    <t>13.21</t>
  </si>
  <si>
    <t>IMPIANTI ELETTRICI PER IMPIANTISTICA TERMOIDRAULICA</t>
  </si>
  <si>
    <t>COLLEGAMENTO ELETTRICO DI REGOLAZIONE PER IMPIANTI TECNOLOGICI, ESEGUITO SOTTOTRACCIA. Collegamento elettrico di regolazione di impianti tecnologici, eseguito sottotraccia, per alimentare dal quadro elettrico di centrale o di zona, una apparecchiatura di regolazione (termostato, umidostato, flussostato, sonda di temperatura, pressostato, valvola di zona, servomotore, ecc.) all'interno del locale della centrale o, comunque, entro una distanza max di m 20 dal quadro elettrico, comprendente gli oneri per la fornitura e posa in opera delle canalizzazioni in PVC autoestinguente sottotraccia, dei conduttori ad isolamento in PVC o in gomma, entrambi non propaganti l'incendio, di sezione min. pari a mmq 1,5, delle scatole di derivazione atte a garantire il grado di protezione richiesto per l'ambiente ed i morsetti del tipo a mantello o similare.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Per ogni collegamento.</t>
  </si>
  <si>
    <t>COLLEGAMENTO ELETTRICO DI REGOLAZIONE PER IMPIANTI TECNOLOGICI, ESEGUITO IN VISTA CON TUBAZIONI IN PVC. Collegamento elettrico di regolazione di impianti tecnologici, eseguito in vista con tubazioni in PVC per alimentare dal quadro elettrico di centrale o di zona, una apparecchiatura di regolazione (termostato, umidostato, flussostato, sonda di temperatura, pressostato, valvola di zona, servomotore, ecc.) all'interno del locale della centrale o, comunque, entro una distanza max di m 20 dal quadro elettrico, comprendente gli oneri per la fornitura e posa in opera delle canalizzazioni, delle scatole di derivazione in PVC autoestinguenti, atte a garantire il grado di protezione prescritto per l'ambiente (min. IP 44) sia con l'uso di filettature che di raccordi, dei conduttori ad isolamento in PVC o in gomma, comunque non propaganti l'incendio di sezione minima pari a mmq 1,5 e dei morsetti del tipo a mantello o similare.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Per ogni collegamento.</t>
  </si>
  <si>
    <t>COLLEGAMENTO ELETTRICO DI REGOLAZIONE PER IMPIANTI TECNOLOGICI, ESEGUITO IN VISTA CON TUBAZIONI IN ACCIAIO ZINCATO. Collegamento elettrico di regolazione di impianti tecnologici, eseguito in vista con tubazioni in ferro zincato per alimentare dal quadro elettrico di centrale o di zona, una apparecchiatura di regolazione (termostato, umidostato, flussostato, sonda di temperatura, pressostato, valvola di zona, servomotore, ecc.) all'interno del locale della centrale o, comunque, entro una distanza max di m 20 dal quadro elettrico, comprendente gli oneri per la fornitura e posa in opera delle canalizzazioni in ferro zincato e delle scatole di derivazione in lega di alluminio o materiale metallico entrambe atte a garantire il grado di protezione prescritto per l'ambiente (min. IP 44) sia con l'uso di filettature che di raccordi, dei conduttori ad isolamento in PVC o in gomma, comunque non propaganti l'incendio di sezione minima pari a mmq 1,5, dei morsetti del tipo a mantello o similare e delle eventuali guaine flessibili di raccordo alle apparecchiature.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Per ogni collegamento.</t>
  </si>
  <si>
    <t xml:space="preserve">COLLEGAMENTO ELETTRICO DI POTENZA DI APPARECCHIATURE TECNOLOGICHE, ESEGUITO SOTTOTRACCIA. Collegamento elettrico di potenza di apparecchiature tecnologiche, eseguito sottotraccia,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posa in opera delle canalizzazioni in PVC autoestinguenti sottotraccia, dei conduttori ad isolamento in PVC o in gomma, entrambi non propaganti l'incendio, di sezione adeguata al tipo di impiego, mai inferiore a mmq 1,5 sia di fase che di protezione, delle scatole di derivazione atte a garantire il grado di protezione richiesto per l'ambiente, dei morsetti del tipo a mantello o similare.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t>
  </si>
  <si>
    <t>COLLEGAMENTO ELETTRICO DI POTENZA DI APPARECCHIATURE TECNOLOGICHE, ESEGUITO SOTTOTRACCIA CON PRESA CEE IP 55. Collegamento elettrico di potenza di apparecchiature tecnologiche, eseguito sottotraccia,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posa in opera delle canalizzazioni in PVC autoestinguenti sottotraccia, dei conduttori ad isolamento in PVC o in gomma, entrambi non propaganti l'incendio, di sezione adeguata al tipo di impiego, mai inferiore a mmq 1,5 sia di fase che di protezione, delle scatole di derivazione atte a garantire il grado di protezione richiesto per l'ambiente, dei morsetti del tipo a mantello o similare e della presa CEE IP 55, con fusibili ed interruttore di blocco, spina CEE e cavo di collegamento.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t>
  </si>
  <si>
    <t xml:space="preserve">COLLEGAMENTO ELETTRICO DI POTENZA DI APPARECCHIATURE TECNOLOGICHE, ESEGUITO IN VISTA CON TUBI IN PVC. Collegamento elettrico di potenza di apparecchiature tecnologiche, eseguito in vista con tubazioni in PVC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posa in opera delle canalizzazioni in PVC autoestinguenti filettabili o raccordabili, dei conduttori ad isolamento in PVC o in gomma entrambi non propaganti l'incendio, di sezione adeguata al tipo di impiego, mai inferiore a mmq 1,5 sia di fase che di protezione, delle scatole di derivazione in PVC atte a garantire il grado di protezione richiesto per l'ambiente (min. IP 44), dei morsetti del tipo a mantello o similare.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t>
  </si>
  <si>
    <t xml:space="preserve">COLLEGAMENTO ELETTRICO DI POTENZA DI APPARECCHIATURE TECNOLOGICHE, ESEGUITO IN VISTA CON TUBI IN PVC E PRESA CEE IP 55. Collegamento elettrico di potenza di apparecchiature tecnologiche, eseguito in vista con tubazioni in PVC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posa in opera delle canalizzazioni in PVC autoestinguenti filettabili o raccordabili, dei conduttori ad isolamento in PVC o in gomma entrambi non propaganti l'incendio, di sezione adeguata al tipo di impiego, mai inferiore a mmq 1,5 sia di fase che di protezione, delle scatole di derivazione in PVC atte a garantire il grado di protezione richiesto per l'ambiente (min. IP 44), dei morsetti del tipo a mantello o similare e della presa CEE IP 55, con fusibili ed interruttore di blocco, spina CEE e cavo di collegamento.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t>
  </si>
  <si>
    <t xml:space="preserve">COLLEGAMENTO ELETTRICO DI POTENZA DI APPARECCHIATURE TECNOLOGICHE, ESEGUITO IN VISTA CON TUBI ZINCATI. Collegamento elettrico di potenza di apparecchiature tecnologiche, eseguito in vista con tubazioni in ferro zincato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la posa in opera delle canalizzazioni in ferro zincato filettabili o raccordabili, dei conduttori ad isolamento in PVC o in gomma entrambi non propaganti l'incendio, di sezione adeguata al tipo di impiego, mai inferiore a mmq 1,5 sia di fase che di protezione, delle scatole di derivazione metalliche atte a garantire il grado di protezione richiesto per l'ambiente (min. IP 65), dei morsetti a mantello o similare.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t>
  </si>
  <si>
    <t>COLLEGAMENTO ELETTRICO DI POTENZA DI APPARECCHIATURE TECNOLOGICHE, ESEGUITO IN VISTA CON TUBI ZINCATI E PRESA CEE IP 55. Collegamento elettrico di potenza di apparecchiature tecnologiche, eseguito in vista con tubazioni in ferro zincato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la posa in opera delle canalizzazioni in ferro zincato filettabili o raccordabili, dei conduttori ad isolamento in PVC o in gomma entrambi non propaganti l'incendio, di sezione adeguata al tipo di impiego, mai inferiore a mmq 1,5 sia di fase che di protezione, delle scatole di derivazione metalliche atte a garantire il grado di protezione richiesto per l'ambiente (min. IP 65), dei morsetti a mantello o similare e della presa CEE IP 55, con fusibili ed interruttore di blocco, spina CEE e cavo di collegamento.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t>
  </si>
  <si>
    <t xml:space="preserve">COLLEGAMENTO ELETTRICO DA QUADRO PER ALIMENTARE APPARECCHIATURA TECNOLOGICA DI ELEVATA POTENZA. Collegamento elettrico di potenza per alimentare da un quadro delle apparecchiature tecnologiche di elevata potenza, eseguito con cavi unipolari a doppio isolamento tipo FG7R posati su passerella, se all'interno di locali, oppure, se all'esterno, in canale di acciaio zincato con coperchio in esecuzione IP 44. Il collegamento comprende gli oneri per la fornitura e posa in opera della passerella o canale di opportune dimensioni, comprensivi di giunzioni, curve, raccordi, derivazioni, staffe di ancoraggio, prese di terra, dei conduttori di potenza e neutro di sezione adeguata al tipo di impiego, del conduttore di terra, il tutto posto in opera a perfetta regola d'arte, perfettamente funzionante compreso l'onere per l'apertura e la chiusura delle tracce in laterizi forati e murature leggere, l'intonaco e quanto altro occorre per dare il lavoro finito. Sono esclusi: le tracce in solette e muri in c.a. o muri in pietra e la tinteggiatura. Il collegamento è valutato a metro lineare in funzione del massimo amperaggio collegabile. I pezzi speciali del canale, costituiti da derivazioni e curve piane o in salita di qualunque grado, sono considerati come un metro lineare in più rispetto alla misura lineare effettuata lungo la mezzeria del canale. </t>
  </si>
  <si>
    <t>CONVERTITORE DI FREQUENZA PER VARIARE LA VELOCITÀ DI MOTORI ELETTRICI. Convertitore di frequenza idoneo per variare la velocità di motori standard a gabbia, costituito da custodia IP 20 minimo, quadro di comando con display, tempo di accelerazione e decelerazione programmabile, frequenza minima e massima programmabile, 4 velocità preregolabili, dispositivi di sicurezza per sottotensione, sovratensione, sovracorrente, sovratemperatura, set di frequenza con potenziometro locale, capacità di sovraccarico del 150%, segnali a distanza di marcia, guasto, in velocità, frequenza d'uscita, comando a distanza di marcia/arresto, regolazione della velocità a distanza con segnale 0 - 10 V o 4 - 20 mA. Potenza uscita: P (kW). Tensione ingresso min/max: T (V). Sono esclusi i collegamenti elettrici.</t>
  </si>
  <si>
    <t>P = 0,37 kW - T = 220/240 V monofase.</t>
  </si>
  <si>
    <t>P = 0,55 kW - T = 220/240 V monofase.</t>
  </si>
  <si>
    <t>P = 0,75 kW - T = 220/240 V monofase.</t>
  </si>
  <si>
    <t>P = 1,10 kW - T = 220/240 V monofase.</t>
  </si>
  <si>
    <t>P = 1,50 kW - T = 220/240 V monofase.</t>
  </si>
  <si>
    <t>P = 0,55 kW - T = 220/240 V trifase.</t>
  </si>
  <si>
    <t>P = 0,75 kW - T = 220/240 V trifase.</t>
  </si>
  <si>
    <t>P = 1,50 kW - T = 220/240 V trifase.</t>
  </si>
  <si>
    <t>P = 2,20 kW - T = 220/240 V trifase.</t>
  </si>
  <si>
    <t>P = 3,70 kW - T = 220/240 V trifase.</t>
  </si>
  <si>
    <t>P = 5,60 kW - T = 220/240 V trifase.</t>
  </si>
  <si>
    <t>P = 7,50 kW - T = 220/240 V trifase.</t>
  </si>
  <si>
    <t>P = 0,75 kW - T = 380/460 V trifase.</t>
  </si>
  <si>
    <t>P = 1,50 kW - T = 380/460 V trifase.</t>
  </si>
  <si>
    <t>P = 2,20 kW - T = 380/460 V trifase.</t>
  </si>
  <si>
    <t>P = 3,70 kW - T = 380/460 V trifase.</t>
  </si>
  <si>
    <t>P = 5,60 kW - T = 380/460 V trifase.</t>
  </si>
  <si>
    <t>P = 7,50 kW - T = 380/460 V trifase.</t>
  </si>
  <si>
    <t xml:space="preserve">CAVO ELETTRICO RISCALDANTE PER PROTEZIONE DAL GELO DI SUPERFICI. Cavo elettrico riscaldante per proteggere dal gelo superfici quali tetti, grondaie, rampe, ecc., costituito da cavi resistivi riscaldanti alimentati a 220 V con potenza di 25/30 W a metro lineare, protetti da guaina isolante ed avvolti da calza metallica collegata a terra, il tutto inglobato in guaina isolante e meccanicamente resistente. Il cavo può essere installato in lunghezza massima di 50 metri per ciascun circuito, ed ognuno di questi deve essere corredato dei dispositivi elettrici di protezione e regolazione quali interruttore magnetotermico con protezione differenziale e termostato di inserimento e regolazione. Il cavo sarà installato a vista sulle superfici da proteggere quali grondaie e tetti, oppure annegato nel massetto di pavimentazione e pertanto sarà corredato di tutti gli accessori necessari al montaggio. Il cavo è conteggiato con una quota fissa per ciascun circuito alimentato piu' una quota variabile in funzione della lunghezza complessiva. Sono esclusi la linea elettrica di alimentazione con i relativi dispositivi elettrici di protezione e regolazione. </t>
  </si>
  <si>
    <t>13.21.115.0</t>
  </si>
  <si>
    <t>ACCESSORI PER CAVI ELETTRICI RISCALDANTI DESTINATI ALLA PROTEZIONE DAL GELO DI SUPERFICI QUALI TETTI, GRONDAIE, RAMPE, ECC.. Accessori per cavi elettrici riscaldanti destinati alla protezione dal gelo di superfici quali tetti, grondaie, rampe, ecc., necessari alla completa e corretta installazione degli stessi e valutati come aggiunta al prezzo dei ca vi.</t>
  </si>
  <si>
    <t>13.21.115.1</t>
  </si>
  <si>
    <t>Centralina digitale per rilevazione ghiaccio.</t>
  </si>
  <si>
    <t>13.21.115.2</t>
  </si>
  <si>
    <t>Sonda presenza ghiaccio per rampe e superfici carrabili con cavo lungo 6 m.</t>
  </si>
  <si>
    <t>13.21.115.3</t>
  </si>
  <si>
    <t>Sonda presenza ghiaccio per canali e tetti con cavo lungo 6 m.</t>
  </si>
  <si>
    <t xml:space="preserve">CAVO ELETTRICO RISCALDANTE PER PROTEZIONE DAL GELO DI TUBAZIONI. Cavo elettrico riscaldante per proteggere dal gelo tubazioni ed apparecchiature costituito da conduttori di rame alimentati a 220 V inseriti in un materiale che varia la propria conducibilità in funzione della temperatura e perciò ha un'emissione di energia autoregolata. Il tutto è avvolto da una rete metallica collegata a terra e da una guaina plastica protettiva. Il cavo viene posato a contatto con le tubazioni ed apparecchiature da proteggere che saranno quindi rivestite con adeguato isolamento termico. Il cavo, disponibile in quattro versioni di potenza specifica di emissione, viene conteggiato a metro lineare e comprende gli accessori necessari al montaggio con esclusione della linea elettrica di alimentazione e dei relativi dispositivi elettrici di protezione e regolazione (interruttore magnetotermico con protezione differenziale da installare per ogni circuito alimentato ed eventuale termostato di inserimento e regolazione). Potenza specifica di emissione a 10° C: PS (W/m). Lunghezza massima del cavo per ciascun circuito: L max (m). </t>
  </si>
  <si>
    <t>13.21.130.0</t>
  </si>
  <si>
    <t>ACCESSORI PER CAVI ELETTRICI RISCALDANTI PER LA PROTEZIONE DAL GELO DI TUBAZIONI E APPARECCHIATURE. Accessori per cavi elettrici riscaldanti destinati alla protezione dal gelo di tubazioni e apparecchiature, necessari alla completa e corretta installazione degli stessi e valutati come aggiunta al prezzo dei ca vi.</t>
  </si>
  <si>
    <t>13.21.130.1</t>
  </si>
  <si>
    <t>Termostato elettronico con sonda a contatto</t>
  </si>
  <si>
    <t>13.21.130.2</t>
  </si>
  <si>
    <t>Raccordo universale di connessione IP65</t>
  </si>
  <si>
    <t>13.21.130.3</t>
  </si>
  <si>
    <t>Giunto di terminazione IP65</t>
  </si>
  <si>
    <t>13.22</t>
  </si>
  <si>
    <t>FILTRAZIONE E UMIDIFICAZIONE ARIA</t>
  </si>
  <si>
    <t xml:space="preserve">CELLE FILTRANTI A TASCHE DA INSERIRE NELLE APPOSITE SEZIONI DELLE CENTRALI TRATTAMENTO ARIA. Celle filtranti a tasche e telai di contenimento per l'inserimento nelle apposite sezioni delle centrali di trattamento aria, con efficienza di filtrazione misurata con il metodo NBS colorimetrico. Portata nominale non inferiore a: P (mc/h). Efficienza di filtrazione non inferiore a: E (%). Perdita di carico filtro nuovo/filtro esaurito: H (Pa). </t>
  </si>
  <si>
    <t>P = 4250 E = 95% H = 135/260.</t>
  </si>
  <si>
    <t>P = 3400 E = 95% H = 135/260.</t>
  </si>
  <si>
    <t>P = 2125 E = 95% H = 120/260.</t>
  </si>
  <si>
    <t>P = 1700 E = 95% H = 120/260.</t>
  </si>
  <si>
    <t>P = 4250 E = 85% H = 110/240.</t>
  </si>
  <si>
    <t>P = 3400 E = 85% H = 110/240.</t>
  </si>
  <si>
    <t>P = 2125 E = 85% H = 90/240.</t>
  </si>
  <si>
    <t>P = 1700 E = 85% H = 90/240.</t>
  </si>
  <si>
    <t>Prefiltro E = 15% per cella fino a mc/h 2125.</t>
  </si>
  <si>
    <t>Prefiltro E = 15% per cella oltre mc/h 2125.</t>
  </si>
  <si>
    <t>Prefiltro E = 35% per cella fino a mc/h 2125.</t>
  </si>
  <si>
    <t>Prefiltro E = 35% per cella oltre mc/h 2125.</t>
  </si>
  <si>
    <t xml:space="preserve">CELLE FILTRANTI ASSOLUTE DA INSERIRE NELLE APPOSITE SEZIONI DELLE CENTRALI TRATTAMENTO ARIA. Celle filtranti assolute per l'inserimento nelle apposite sezioni delle centrali di trattamento aria, con efficienza di filtrazione del 99,97 - 99,99% misurata con il metodo DOP. Portata d'aria nominale non inferiore a: P (mc/h). Perdita di carico filtro nuovo/filtro esaurito: H (Pa). </t>
  </si>
  <si>
    <t>P = 3400 H = 200/450 Dim. mm 610x610.</t>
  </si>
  <si>
    <t>P = 1850 H = 200/450 Dim. mm 610x610.</t>
  </si>
  <si>
    <t>P = 1700 H = 200/450 Dim. mm 610x305.</t>
  </si>
  <si>
    <t>P = 850 H = 200/450 Dim. mm 610x305.</t>
  </si>
  <si>
    <t xml:space="preserve">FILTRO ROTATIVO AUTOMATICO DA INSERIRE NELLE APPOSITE SEZIONI DELLE CENTRALI TRATTAMENTO ARIA. Filtro rotativo automatico per l'inserimento nelle apposite sezioni delle centrali di trattamento aria, costituito da struttura portante in lamiera zincata, bobina filtrante con materassino in fibra di vetro a densità progressiva, ininfiammabile, efficienza di filtrazione 85% secondo metodo ASHRAE 52/76, motoriduttore elettrico con gruppo di trasmissione per avanzamento automatico, pressostato differenziale tarabile, microinterruttore per segnalazione filtro esaurito quadro elettrico di comando a norme ENPI - CEI (IP 54). Portata d'aria nominale, con velocità di attraversamento di m/s 2,5, non inferiore a: P (mc/h). Perdita di carico filtro nuovo/filtro esaurito: H (Pa). </t>
  </si>
  <si>
    <t>P = 2700 H = 110/240.</t>
  </si>
  <si>
    <t>P = 3900 H = 110/240.</t>
  </si>
  <si>
    <t>P = 5100 H = 110/240.</t>
  </si>
  <si>
    <t>P = 7000 H = 110/240.</t>
  </si>
  <si>
    <t>P = 8500 H = 110/240.</t>
  </si>
  <si>
    <t>P = 10000 H = 110/240.</t>
  </si>
  <si>
    <t>P = 14000 H = 110/240.</t>
  </si>
  <si>
    <t>P = 16000 H = 110/240.</t>
  </si>
  <si>
    <t>P = 19500 H = 110/240.</t>
  </si>
  <si>
    <t>P = 24000 H = 110/240.</t>
  </si>
  <si>
    <t>P = 34000 H = 110/240.</t>
  </si>
  <si>
    <t>P = 49000 H = 110/240.</t>
  </si>
  <si>
    <t>P = 62000 H = 110/240.</t>
  </si>
  <si>
    <t>P = 90000 H = 110/240.</t>
  </si>
  <si>
    <t xml:space="preserve">BOBINA DI RICAMBIO PER FILTRO ROTATIVO AUTOMATICO DA INSERIRE NELLE APPOSITE SEZIONI DELLE CENTRALI DI TRATTAMENTO ARIA. Bobina di ricambio per filtro rotativo automatico costituita da materassino in fibra di vetro a densità progressiva, ininfiammabile, efficienza di filtrazione 85% secondo metodo ASHRAE 52/76. Portata d'aria nominale, con velocità di attraversamento di m/s 2,5, non inferiore a: P (mc/h). </t>
  </si>
  <si>
    <t xml:space="preserve">UMIDIFICATORE A VAPORE CON ELETTRODI. Umidificatore a vapore costituito da caldaia ad elettrodi, regolatore elettronico a microprocessore, pannello visualizzatore, possibilità di controllo a distanza, predisposizione per regolazione modulante o regolazione a gradini, producibilità di vapore massima selezionabile, completo di distributore vapore per canale e tubo adduzione vapore e scarico condensa. Produzione vapore max: PV(kg/h). Potenza elettrica max: PE(kW). </t>
  </si>
  <si>
    <t>PV= 4,0 PE= 3,0 Monofase 220 V.</t>
  </si>
  <si>
    <t>PV= 4,0 PE= 3,0 Trifase 380 V.</t>
  </si>
  <si>
    <t>PV= 8,0 PE= 6,1 Monofase 220 V.</t>
  </si>
  <si>
    <t>PV= 8,0 PE= 6,1 Trifase 380 V.</t>
  </si>
  <si>
    <t>PV=15,0 PE=11,4 Trifase 380 V.</t>
  </si>
  <si>
    <t>PV=23,0 PE=17,5 Trifase 380 V.</t>
  </si>
  <si>
    <t>PV=32,0 PE=24,3 Trifase 380 V.</t>
  </si>
  <si>
    <t>PV=45,0 PE=34,2 Trifase 380 V.</t>
  </si>
  <si>
    <t>PV=64,0 PE=24,3x2 Trifase 380 V.</t>
  </si>
  <si>
    <t>PV=90,0 PE=34,2x2 Trifase 380 V.</t>
  </si>
  <si>
    <t>13.23</t>
  </si>
  <si>
    <t>VENTILATORI E SILENZIATORI</t>
  </si>
  <si>
    <t xml:space="preserve">PICCOLO VENTILATORE MONOFASE PER MONTAGGIO A FINESTRA O PARETE. Piccolo ventilatore per portate fino a 1700 mc/h, motore monofase, idoneo per montaggio a finestra o parete, completo di serranda elettrica di chiusura. Sono escluse le opere murarie ed i collegamenti elettrici. Portata d'aria max a bocca libera non inferiore a: Q (mc/h). Diametro ventola: D (mm). Numero velocità: V. </t>
  </si>
  <si>
    <t>Q = 300 D = 150 V = 1.</t>
  </si>
  <si>
    <t>Q = 750/425 D = 230 V = 2.</t>
  </si>
  <si>
    <t>Q = 1700/1000 D = 300 V = 2.</t>
  </si>
  <si>
    <t xml:space="preserve">PICCOLO VENTILATORE MONOFASE PER MONTAGGIO AD INCASSO. Piccolo ventilatore per portate fino a 1700 mc/h, motore monofase, idoneo per montaggio ad incasso, completo di serranda elettrica di chiusura e griglia esterna. Sono escluse le opere murarie ed i collegamenti elettrici. Portata d'aria max a bocca libera non inferiore a: Q (mc/h). Diametro ventola: D (mm). Numero velocità: V. </t>
  </si>
  <si>
    <t xml:space="preserve">PICCOLO VENTILATORE MONOFASE PER MONTAGGIO A SOFFITTO. Piccolo ventilatore per portate fino a 1500 mc/h, motore monofase, idoneo per montaggio a soffitto, completo di serranda elettrica di chiusura e cappello esterno antintemperie per essere installato su lucernai, tetti piani o inclinati. Sono escluse le opere murarie ed i collegamenti elettrici. Portata d'aria max a bocca libera non inferiore a: Q (mc/h). Diametro ventola: D (mm). Numero velocità: V. </t>
  </si>
  <si>
    <t>Q = 260 D = 150 V = 1.</t>
  </si>
  <si>
    <t>Q = 680/400 D = 230 V = 2.</t>
  </si>
  <si>
    <t>Q = 1500/900 D = 300 V = 2.</t>
  </si>
  <si>
    <t xml:space="preserve">ASPIRATORE PER MONTAGGIO IN BAGNI E LOCALI DI SERVIZIO. Aspiratore per portate fino a 275 mc/h, motore monofase, idoneo per montaggio in bagni e locali di servizio, da collegare a condotte di espulsione con diametro da mm 100, completo di serrandina antiricircolo e temporizzatore per spegnimento ritardato. Sono escluse le opere murarie ed i collegamenti elettrici. Portata d'aria max a bocca libera non inferiore a: Q (mc/h). Numero velocità: V. </t>
  </si>
  <si>
    <t>Q = 90 V = 1.</t>
  </si>
  <si>
    <t>Q = 170 V = 1.</t>
  </si>
  <si>
    <t>Q = 160/190 V = 2.</t>
  </si>
  <si>
    <t>Q = 275/136 V = 2.</t>
  </si>
  <si>
    <t xml:space="preserve">VENTILATORE CON PALE LUNGHE DA APPENDERE A SOFFITTO. Ventilatore a pale lunghe da appendere a soffitto, motore monofase, idoneo a movimentare e destratificare l'aria in medi e grandi locali. Sono escluse le opere murarie ed i collegamenti elettrici. Portata d'aria movimentata non inferiore a: Q (mc/h). Diametro del rotore: D (mm). </t>
  </si>
  <si>
    <t>Q = 10700 D = 900.</t>
  </si>
  <si>
    <t>Q = 15300 D = 1200.</t>
  </si>
  <si>
    <t>Q = 17800 D = 1400.</t>
  </si>
  <si>
    <t>Q = 20400 D = 1500.</t>
  </si>
  <si>
    <t>DESTRATIFICATORE D'ARIA. Destratificatore d'aria adatto ad uniformare la temperatura ambiente ed evitare la stratificazione dell'aria calda in ambienti a grande altezza costituito da ventilatore elicentrifugo a doppia pala con velocità non superiore a 700 giri/min. Il prezzo comprende la fornitura e posa in opera del destratificatore compreso il ponteggio fino ad una altezza di 6,5 m rispetto al piano di appoggio, i dispositivi di sostegno e ancoraggio, il cablaggio elettrico con esclusione della linea elettrica di adduzione.</t>
  </si>
  <si>
    <t xml:space="preserve">PICCOLO VENTILATORE CENTRIFUGO PER MONTAGGIO DIRETTO SU CANALI CIRCOLARI. Piccolo ventilatore centrifugo in linea per portate fino a 1700 mc/h, motore monofase, idoneo per montaggio diretto su canali circolari. Sono escluse le opere murarie ed i collegamenti elettrici. Portata d'aria med/max: Q (mc/h). Prevalenza corrispondente non inferiore a: H (mbar). Diametro del condotto di collegamento: D (mm). Potenza assorbita: P (W). </t>
  </si>
  <si>
    <t>Q = 100/200 H = 0,8/0,2 D = 100 P = 30.</t>
  </si>
  <si>
    <t>Q = 110/220 H = 0,9/0,2 D = 125 P = 30.</t>
  </si>
  <si>
    <t>Q = 210/420 H = 1,5/0,2 D = 150 P = 90.</t>
  </si>
  <si>
    <t>Q = 450/900 H = 2,2/0,3 D = 200 P = 120.</t>
  </si>
  <si>
    <t>Q = 580/1160 H = 2,9/0,3 D = 250 P = 190.</t>
  </si>
  <si>
    <t>Q = 850/1700 H = 2,9/0,3 D = 315 P = 320.</t>
  </si>
  <si>
    <t xml:space="preserve">ACCESSORI PER VENTILATORI PER MONTAGGIO DIRETTO SU CANALI CIRCOLARI. Accessori per ventilatori centrifughi per montaggio diretto su canali circolari. Sono esclusi i collegamenti elettrici. </t>
  </si>
  <si>
    <t xml:space="preserve">VENTILATORE CASSONATO PER MONTAGGIO DIRETTO SU CANALI RETTANGOLARI. Ventilatore cassonato in linea per portate fino a 3200 mc/h, motore monofase, idoneo per montaggio diretto su canali rettangolari. Sono escluse le opere murarie ed i collegamenti elettrici. Portata d'aria med/max: Q (mc/h). Prevalenza corrispondente non inferiore a: H (mbar). Dimensioni del canale di collegamento: D (larghezza mm x altezza mm). Potenza assorbita: P (W). </t>
  </si>
  <si>
    <t>Q = 600/1200 H = 3,7/0,3 D = 400 x 200 P = 220.</t>
  </si>
  <si>
    <t>Q = 650/1300 H = 2,3/0,5 D = 400 x 200 P = 350.</t>
  </si>
  <si>
    <t>Q = 750/1500 H = 2,4/0,7 D = 500 x 250 P = 350.</t>
  </si>
  <si>
    <t>Q = 850/1700 H = 3,1/0,8 D = 500 x 250 P = 480.</t>
  </si>
  <si>
    <t>Q = 850/1700 H = 1,8/0,6 D = 500 x 300 P = 350.</t>
  </si>
  <si>
    <t>Q = 1100/2200 H = 3,5/0,9 D = 500 x 300 P = 780.</t>
  </si>
  <si>
    <t>Q = 1150/2300 H = 2,3/1,5 D = 600 x 300 P = 480.</t>
  </si>
  <si>
    <t>Q = 1550/3100 H = 5,3/3,2 D = 600 x 300 P =1100.</t>
  </si>
  <si>
    <t>Q = 1600/3200 H = 2,8/1,7 D = 600 x 350 P = 780.</t>
  </si>
  <si>
    <t xml:space="preserve">VENTILATORE CASSONATO CON MOTORE DIRETTAMENTE ACCOPPIATO. Ventilatore cassonato costituito da struttura in lamiera zincata autoportante con pannelli smontabili, ventilatore centrifugo a doppia aspirazione isolato dalla struttura con motore incorporato, direttamente accoppiato, monofase per portate aria fino a 5.000 mc/h. Sono escluse le opere murarie ed i collegamenti elettrici. Portata d'aria min/max: Q (mc/h). Prevalenza corrispondente non inferiore a: H (mbar). Potenza assorbita: P (W). </t>
  </si>
  <si>
    <t>Q = 500/1500 H = 1,2/0,5 P = 350.</t>
  </si>
  <si>
    <t>Q = 1000/2000 H = 2,2/1,0 P = 550.</t>
  </si>
  <si>
    <t>Q = 1500/2500 H = 2,5/1,2 P = 780.</t>
  </si>
  <si>
    <t>Q = 2000/3000 H = 2,8/1,6 P = 1100.</t>
  </si>
  <si>
    <t>Q = 2500/3500 H = 2,8/2,0 P = 1100.</t>
  </si>
  <si>
    <t>Q = 3000/4000 H = 3,0/2,0 P = 1500.</t>
  </si>
  <si>
    <t>Q = 3500/4500 H = 3,0/2,2 P = 1500.</t>
  </si>
  <si>
    <t>Q = 4000/5000 H = 3,2/2,4 P = 1500.</t>
  </si>
  <si>
    <t xml:space="preserve">VENTILATORE CASSONATO PER ESTERNO CON MOTORE DIRETTAMENTE ACCOPPIATO. Ventilatore cassonato per installazione all'esterno costituito da telaio in profilo di alluminio, pannelli smontabili in lamiera zincata, rivestimento del plenum con tecnopolimero classe 1, tettuccio parapioggia in lamiera zincata, ventilatore centrifugo a doppia aspirazione isolato dalla struttura con motore incorporato, direttamente accoppiato, monofase per portate aria fino a 5.000 mc/h. Sono escluse le opere murarie ed i collegamenti elettrici. Portata d'aria min/max: Q (mc/h). Prevalenza corrispondente non inferiore a: H (mbar). Potenza assorbita: P (W). </t>
  </si>
  <si>
    <t xml:space="preserve">VENTILATORE CASSONATO PER MONTAGGIO IN CONTROSOFFITTO CON MOTORE DIRETTAMENTE ACCOPPIATO. Ventilatore cassonato idoneo per montaggio in controsoffitto, ad ingombro ridotto e basso livello sonoro, costituito da struttura in lamiera zincata autoportante con pannelli smontabili, staffe per il fissaggio, rivestimento del plenum con tecnopolimero classe 1, ventilatore centrifugo a doppia aspirazione con motore incorporato direttamente accoppiato, asincrono monofase, tre velocità di rotazione, per portate fino a 4.000 mc/h. Sono escluse le opere murarie ed i collegamenti elettrici. Portata d'aria min/max: Q (mc/h). Prevalenza corrispondente non inferiore a: H (mbar). Potenza assorbita: P (W). </t>
  </si>
  <si>
    <t>Q = 500/1000 H = 1,2/0,6 P = 150.</t>
  </si>
  <si>
    <t>Q = 1000/2000 H = 1,8/0,6 P = 350.</t>
  </si>
  <si>
    <t>Q = 2000/3000 H = 2,5/1,0 P = 550.</t>
  </si>
  <si>
    <t>Q = 3000/4000 H = 2,8/1,0 P = 780.</t>
  </si>
  <si>
    <t xml:space="preserve">VENTILATORE CASSONATO PER ESTERNO CON MOTORE ACCOPPIATO TRAMITE TRASMISSIONE A CINGHIA. Ventilatore cassonato per installazione all'esterno, costituito da telaio con profili in alluminio, pannelli smontabili in lamiera zincata, rivestimento del plenum con tecnopolimero classe 1, tettuccio parapioggia, ventilatore centrifugo a doppia aspirazione con girante a pale avanti accoppiato al motore trifase mediante cinghie trapezoidali e pulegge; ventilatore e motore isolati dalla struttura mediante supporti antivibranti, per portate d'aria fino a 30.000 mc/h. Sono escluse le opere murarie ed i collegamenti elettrici. Portata d'aria : Q (mc/h). Prevalenza min/max non inferiore a: H (mbar). Potenza assorbita min/max: P (kW). </t>
  </si>
  <si>
    <t>Q = 2.000 H = 1,0/2,5 P = 0,37/0,75.</t>
  </si>
  <si>
    <t>Q = 4.000 H = 1,5/3,0 P = 0,75/1,1.</t>
  </si>
  <si>
    <t>Q = 6.000 H = 2,0/3,5 P = 1,1/1,5.</t>
  </si>
  <si>
    <t>Q = 10.000 H = 2,5/3,5 P = 2,2/3,0.</t>
  </si>
  <si>
    <t>Q = 15.000 H = 2,5/4,0 P = 4,0/5,5.</t>
  </si>
  <si>
    <t>Q = 22.000 H = 2,5/4,0 P = 5,5/7,5.</t>
  </si>
  <si>
    <t>Q = 26.000 H = 3,0/5,0 P = 7,5/9,0.</t>
  </si>
  <si>
    <t>Q = 30.000 H = 3,0/5,0 P = 9,0/11,0.</t>
  </si>
  <si>
    <t xml:space="preserve">ACCESSORI PER I VENTILATORI CASSONATI. Accessori per ventilatori cassonati costituiti da regolatori di velocità, serrande di sovrapressione, silenziatori, giunti flessibili. Sono esclusi i collegamenti elettrici. </t>
  </si>
  <si>
    <t xml:space="preserve">TORRINO ESTRATTORE CON GIRANTE ELICOIDALE. Torrino estrattore a scarico radiale con girante elicoidale e motore direttamente accoppiato, idoneo per impianti di estrazione in cui sia richiesta una bassa pressione statica con un basso livello di rumorosità, costituito da ventilatore con pale in acciaio, base e cappello in poliestere, rete di protezione antivolatile, motore monofase o trifase con isolamento classe F e protezione IP 54. Dimensioni nominali della girante/numero poli motore: Mod. (mm/N.poli). Portata min/max: Q (mc/s). Prevalenza corrispondente non inferiore a: H (mbar). Potenza motore: P (Watt). Sono escluse le opere murarie ed i collegamenti elettrici. </t>
  </si>
  <si>
    <t>Mod. 315/6 Q = 0,1/0,3 H = 0,3/0,0 P = 100.</t>
  </si>
  <si>
    <t>Mod. 355/6 Q = 0,2/0,4 H = 0,2/0,0 P = 100.</t>
  </si>
  <si>
    <t>Mod. 400/6 Q = 0,0/0,6 H = 0,4/0,0 P = 100.</t>
  </si>
  <si>
    <t>Mod. 450/6 Q = 0,5/0,9 H = 0,4/0,0 P = 180.</t>
  </si>
  <si>
    <t>Mod. 500/6 Q = 0,6/1,1 H = 0,6/0,0 P = 220.</t>
  </si>
  <si>
    <t>Mod. 630/8 Q = 0,9/1,7 H = 0,6/0,0 P = 350.</t>
  </si>
  <si>
    <t>Mod. 710/8 Q = 1,4/2,2 H = 0,5/0,0 P = 500.</t>
  </si>
  <si>
    <t>Mod. 800/8 Q = 2,2/3,6 H = 0,8/0,0 P = 920.</t>
  </si>
  <si>
    <t>TORRINO ESTRATTORE CON GIRANTE ELICOCENTRIFUGA. Torrino estrattore a scarico radiale con girante elicocentrifuga e motore direttamente accoppiato, completo di serrandina antivolatile, idoneo per gli impianti di estrazione in cui sia richiesto lo sviluppo di pressione statica con un livello di rumorosità contenuto, costituito da un ventilatore elicocentrifugo in alluminio, base e cappello in resina poliestere, motore monofase o trifase con isolamento classe F e protezione IP 54. Dimensioni nominali della girante/numero poli motore: Mod. (mm/N. poli). Portata med/max: Q (mc/s). Prevalenza corrispondente non inferiore a: H (mbar). Potenza motore: P (Watt). Sono escluse le opere murarie ed i collegamenti elettrici.</t>
  </si>
  <si>
    <t>Mod. 200/4 Q = 0,1/0,2 H = 0,5/0,1 P = 65.</t>
  </si>
  <si>
    <t>Mod. 250/8 Q = 0,1/0,2 H = 0,3/0,1 P = 55</t>
  </si>
  <si>
    <t>Mod. 250/6 Q = 0,1/0,3 H = 0,6/0,1 P = 75.</t>
  </si>
  <si>
    <t>Mod. 250/4 Q = 0,2/0,5 H = 1,1/0,1 P = 125.</t>
  </si>
  <si>
    <t>Mod. 330/8 Q = 0,2/0,4 H = 0,5/0,2 P = 115.</t>
  </si>
  <si>
    <t>Mod. 330/6 Q = 0,3/0,6 H = 0,9/0,2 P = 150.</t>
  </si>
  <si>
    <t>Mod. 330/4 Q = 0,5/1,0 H = 1,8/0,2 P = 400.</t>
  </si>
  <si>
    <t>Mod. 400/8 Q = 0,3/0,6 H = 0,8/0,3 P = 180.</t>
  </si>
  <si>
    <t>Mod. 400/6 Q = 0,5/1,0 H = 1,3/0,3 P = 280.</t>
  </si>
  <si>
    <t>Mod. 400/4 Q = 0,8/1,6 H = 3,2/0,7 P = 750.</t>
  </si>
  <si>
    <t>Mod. 500/10 Q = 0,5/1,0 H = 1,0/0,5 P = 380.</t>
  </si>
  <si>
    <t>Mod. 500/8 Q = 0,8/1,6 H = 1,3/0,6 P = 480.</t>
  </si>
  <si>
    <t>Mod. 500/6 Q = 1,0/2,0 H = 2,4/1,0 P = 940.</t>
  </si>
  <si>
    <t>Mod. 630/10 Q = 1,0/2,0 H = 1,3/0,6 P = 820.</t>
  </si>
  <si>
    <t>Mod. 630/8 Q = 1,5/3,0 H = 2,0/0,5 P = 1300.</t>
  </si>
  <si>
    <t xml:space="preserve">TORRINO DI ESTRAZIONE PER FUMI D'INCENDIO. Torrino estrattore per fumi d'incendio costituito da telaio di base in lamiera di acciaio zincato, girante a pale rovesce a bassa rumorosità, copertura in tecnopolimero con feritoie per il raffreddamento del motore, convogliatore in tecnopolimero, motore asincrono trifase, in grado di funzionare almeno 2 ore alla temperatura di 400 °C. Portata: Q (mc/h). Prevalenza corrispondente non inferiore a: H (mbar). Potenza motore: P (Watt). </t>
  </si>
  <si>
    <t>Q = 500/1000 H = 4,0/2,0 P = 350.</t>
  </si>
  <si>
    <t>Q = 1000/3000 H = 4,5/2,5 P = 550.</t>
  </si>
  <si>
    <t>Q = 2000/5000 H = 6,0/3,5 P = 1100.</t>
  </si>
  <si>
    <t>Q = 3000/7000 H = 4,5/3,0 P = 1500.</t>
  </si>
  <si>
    <t>Q = 5000/8000 H = 5,0/3,5 P = 1800.</t>
  </si>
  <si>
    <t>Q = 7000/12000 H = 5,5/3,0 P = 2200.</t>
  </si>
  <si>
    <t xml:space="preserve">ACCESSORI PER ESTRATTORI A TORRINO. Accessori per torrini d'estrazione costituiti da regolatore di velocità e/o da interruttore di sicurezza che blocca il funzionamento del torrino quando viene smontato. Sono esclusi i collegamenti elettrici. </t>
  </si>
  <si>
    <t xml:space="preserve">SUPPORTI ANTIVIBRANTI IN GOMMA. Supporto antivibrante per sorreggere carichi appoggiati o sospesi quali ventilatori, macchine rotanti, ecc. al fine di isolare le vibrazioni prodotte, costituito da cuscinetti di gomma che lavorano solo a compressione entro una custodia metallica. Carico sopportabile appoggiato o sospeso min/max: P(Kg). </t>
  </si>
  <si>
    <t xml:space="preserve">SUPPORTI ANTIVIBRANTI CON MOLLE D'ACCIAIO. Supporto antivibrante per sorreggere ventilatori, macchine rotanti, ecc. al fine di isolare le vibrazioni prodotte, costituito da una o piu' molle in acciaio mantenute in parziale compressione entro una custodia o fra due piattelli. Carico sopportabile min/max: P (kg). </t>
  </si>
  <si>
    <t xml:space="preserve">SILENZIATORE A SEZIONE RETTANGOLARE, LUNGHEZZA DA MM 1000. Silenziatore rettilineo a setti fonoassorbenti di lunghezza complessiva pari a mm 1000, idoneo per ridurre il livello di rumore negli impianti di trasporto dell'aria, costituito da carcassa in lamiera zincata con flange di collegamento, setti fonoassorbenti in lana minerale ignifuga, larghezza setti mm 200, larghezza passaggi aria mm 150, larghezze disponibili della carcassa mm 350, mm 700, mm 1050, mm 1400, mm 1750, mm 2100, altezze disponibili della carcassa mm 300, mm 600, mm 900, mm 1200, mm 1500, mm 1800, mm 2100, valutato per dmq della sezione lorda della carcassa (i valori fra parentesi indicano le dimensioni di riferimento in mm). </t>
  </si>
  <si>
    <t xml:space="preserve">SILENZIATORE A SEZIONE RETTANGOLARE, LUNGHEZZA DA MM 1500. Silenziatore rettilineo a setti fonoassorbenti di lunghezza complessiva pari a mm 1500, idoneo per ridurre il livello di rumore negli impianti di trasporto dell'aria, costituito da carcassa in lamiera zincata con flange di collegamento, setti fonoassorbenti in lana minerale ignifuga, larghezza setti mm 200, larghezza passaggi aria mm 150, larghezze disponibili della carcassa mm 350, mm 700, mm 1050, mm 1400, mm 1750, mm 2100, altezze disponibili della carcassa mm 300, mm 600, mm 900, mm 1200, mm 1500, mm 1800, mm 2100, valutato per dmq della sezione lorda della carcassa (i valori fra parentesi indicano le dimensioni di riferimento in mm). </t>
  </si>
  <si>
    <t xml:space="preserve">SILENZIATORE A SEZIONE RETTANGOLARE, LUNGHEZZA DA MM 2000. Silenziatore rettilineo a setti fonoassorbenti di lunghezza complessiva pari a mm 2000, idoneo per ridurre il livello di rumore negli impianti di trasporto dell'aria, costituito da carcassa in lamiera zincata con flange di collegamento, setti fonoassorbenti in lana minerale ignifuga, larghezza setti mm 200, larghezza passaggi aria mm 150, larghezze disponibili della carcassa mm 350, mm 700, mm 1050, mm 1400, mm 1750, mm 2100, altezze disponibili della carcassa mm 300, mm 600, mm 900, mm 1200, mm 1500, mm 1800, mm 2100, valutato per dmq della sezione lorda della carcassa (i valori fra parentesi indicano le dimensioni di riferimento in mm). </t>
  </si>
  <si>
    <t xml:space="preserve">SILENZIATORE A SEZIONE RETTANGOLARE, LUNGHEZZA DA MM 2500. Silenziatore rettilineo a setti fonoassorbenti di lunghezza complessiva pari a mm 2500, idoneo per ridurre il livello di rumore negli impianti di trasporto dell'aria, costituito da carcassa in lamiera zincata con flange di collegamento, setti fonoassorbenti in lana minerale ignifuga, larghezza setti mm 200, larghezza passaggi aria mm 150, larghezze disponibili della carcassa mm 350, mm 700, mm 1050, mm 1400, mm 1750, mm 2100, altezze disponibili della carcassa mm 300, mm 600, mm 900, mm 1200, mm 1500, mm 1800, mm 2100, valutato per dmq della sezione lorda della carcassa (i valori fra parentesi indicano le dimensioni di riferimento in mm). </t>
  </si>
  <si>
    <t xml:space="preserve">SILENZIATORE PER TORRINI D'ESTRAZIONE. Silenziatore a setti fonoassorbenti, idoneo per installazione con torrini d'estrazione aria al fine di attenuare i rumori, costituito da carcassa in lamiera zincata con flange a sezione quadrata, per fissaggio diretto al torrino, setti fonoassorbenti in lana minerale ignifuga. Dimensioni della girante del torrino min/max: D (mm). Altezza del silenziatore: H (mm). </t>
  </si>
  <si>
    <t>D = 200/250 H = 750.</t>
  </si>
  <si>
    <t>D = 315/355 H = 750.</t>
  </si>
  <si>
    <t>D = 355/400 H = 750.</t>
  </si>
  <si>
    <t>D = 450/500 H = 1000.</t>
  </si>
  <si>
    <t>D = 630/710 H = 1000.</t>
  </si>
  <si>
    <t>D = 760/800 H = 1000.</t>
  </si>
  <si>
    <t xml:space="preserve">SILENZIATORE A SEZIONE CILINDRICA. Silenziatore cilindrico a semplice carcassa circolare in lamiera zincata con materassino fonoassorbente in lana minerale ignifuga, lunghezza complessiva pari ad 1 volta il diametro del condotto. Diametro del condotto: D (mm). </t>
  </si>
  <si>
    <t xml:space="preserve">SILENZIATORE A SEZIONE CILINDRICA CON OGIVA. Silenziatore cilindrico a carcassa circolare più ogiva centrale in lamiera zincata con materassino fonoassorbente in lana minerale ignifuga, lunghezza complessiva pari ad 1 volta il diametro del condotto. Diametro del condotto: D (mm). </t>
  </si>
  <si>
    <t>13.24</t>
  </si>
  <si>
    <t>DISTRIBUZIONE ARIA</t>
  </si>
  <si>
    <t xml:space="preserve">CONDOTTO FLESSIBILE PER ARIA NON ISOLATO TERMICAMENTE. Condotto flessibile per convogliamento aria e fluidi gassosi, realizzato mediante spirale in acciaio armonico ricoperto da un tessuto in fibre di vetro impregnate di PVC, temperatura d'impiego da -10° C a +60° C, classe 1 di reazione al fuoco. </t>
  </si>
  <si>
    <t xml:space="preserve">CONDOTTO FLESSIBILE PER ARIA ISOLATO TERMICAMENTE. Condotto flessibile per convogliamento aria e fluidi gassosi, realizzato mediante spirale in acciaio armonico ricoperto da un materassino in fibra di vetro spessore mm 25 avvolto su entrambe le facce da un foglio di alluminio, temperatura d'impiego da -20° C a + 120° C, classe 1 di reazione al fuoco. </t>
  </si>
  <si>
    <t xml:space="preserve">SISTEMA CON DISTRIBUZIONE ARIA AD ALTA INDUZIONE IN TESSUTO DI POLIESTERE. Sistema di distribuzione aria ad alta induzione costituito da canalizzazione in tessuto di poliestere trattato con resine autoestinguenti per conferire al canale classe 1 di reazione al fuoco, portata d'aria per canale fino a un max di 60.000 mc/h in funzione del diametro, sistema di foratura idoneo per distribuire aria fredda e calda da un minimo di -10° C ad un massimo di 80° C, sistema di fissaggio con cavo d'acciaio e clips di collegamento al canale oppure con binario in alluminio in cui viene infilato un cordone collegato al canale oppure con un binario in acciaio zincato dove scorrono dei cuscinetti collegati al canale. Il costo del sistema è valutato a metro lineare di canale in funzione del diametro e comprende il sistema di fissaggio con cavo in acciaio e clips, le opere murarie e gli accessori necessari al montaggio. Portata d'aria max: P (mc/h). </t>
  </si>
  <si>
    <t>Diametro del canale = mm 200 P = 1000.</t>
  </si>
  <si>
    <t>Diametro del canale = mm 250 P = 2000.</t>
  </si>
  <si>
    <t>Diametro del canale = mm 300 P = 3000.</t>
  </si>
  <si>
    <t>Diametro del canale = mm 400 P = 5000.</t>
  </si>
  <si>
    <t>Diametro del canale = mm 500 P = 10000.</t>
  </si>
  <si>
    <t>Diametro del canale = mm 600 P = 15000.</t>
  </si>
  <si>
    <t>Diametro del canale = mm 700 P = 20000.</t>
  </si>
  <si>
    <t>Diametro del canale = mm 800 P = 30000.</t>
  </si>
  <si>
    <t>Diametro del canale = mm 900 P = 40000.</t>
  </si>
  <si>
    <t>Diametro del canale = mm 1000 P = 50000.</t>
  </si>
  <si>
    <t>Diametro del canale = mm 1100 P = 60000.</t>
  </si>
  <si>
    <t xml:space="preserve">SISTEMA CON DISTRIBUZIONE ARIA A PORTATA VARIABILE O COSTANTE TRAMITE CASSETTE TERMINALI DI REGOLAZIONE. Sistema di distribuzione aria a portata variabile o costante costituito da cassette terminali corredate ciascuna di misuratore di portata d'aria, regolatore elettronico di velocità e portata con uscita modulante per comando di servomotori e valvole in sequenza e con possibilità di selezionare portata minima e massima, sonda ambiente con potenziometro di taratura e selettore di funzioni, serranda a tenuta con servomotore reversibile. L'involucro di contenimento di ogni cassetta terminale è costituito da un plenum a sezione rettangolare realizzato in lamiera zincata internamente rivestito con lana di roccia a spessore variabile da 40 a 100 mm protetto da uno strato di velovetro e lamiera forata. Sono disponibili come accessori di ciascuna cassetta terminale la batteria di post riscaldamento ad acqua calda o elettrica, il silenziatore ed il plenum di distribuzione con colletti circolari. Il sistema è conteggiato dal numero e tipo di cassette terminali differenziate in base al diametro di collegamento a cui corrisponde una portata d'aria massima con velocità di 12 m/s e dal numero e tipo di accessori. Il prezzo comprende quanto necessario per dare l'opera finita, montata e funzionante compreso gli staffaggi. </t>
  </si>
  <si>
    <t xml:space="preserve">CANALIZZAZIONI PER DISTRIBUZIONE ARIA REALIZZATE CON CONDOTTI CIRCOLARI SPIROIDALI IN ACCIAIO ZINCATO A PARETE SEMPLICE. Canalizzazioni per la distribuzione dell'aria realizzate con condotti circolari spiroidali in acciaio zincato a parete semplice. Il prezzo comprende gli accessori per il collegamento quali rivetti, nastro di tenuta ed il ponteggio fino ad una altezza massima di 4,0 m rispetto al piano di appoggio. Diametro: D (mm). Spessore: S (mm). </t>
  </si>
  <si>
    <t>D = 80 S = 0,5.</t>
  </si>
  <si>
    <t>D = 100 S = 0,5.</t>
  </si>
  <si>
    <t>D = 125 S = 0,5.</t>
  </si>
  <si>
    <t>D = 150 S = 0,5.</t>
  </si>
  <si>
    <t>D = 200 S = 0,6.</t>
  </si>
  <si>
    <t>D = 250 S = 0,6.</t>
  </si>
  <si>
    <t>D = 315 S = 0,6.</t>
  </si>
  <si>
    <t>D = 350 S = 0,6.</t>
  </si>
  <si>
    <t>D = 400 S = 0,8.</t>
  </si>
  <si>
    <t>D = 450 S = 0,8.</t>
  </si>
  <si>
    <t>D = 500 S = 0,8.</t>
  </si>
  <si>
    <t>D = 600 S = 0,8.</t>
  </si>
  <si>
    <t>D = 800 S = 1,0.</t>
  </si>
  <si>
    <t>D = 1000 S = 1,0.</t>
  </si>
  <si>
    <t>D = 1250 S = 1,2.</t>
  </si>
  <si>
    <t>D = 1500 S = 1,2.</t>
  </si>
  <si>
    <t xml:space="preserve">PEZZI SPECIALI PER CONDOTTI CIRCOLARI SPIROIDALI IN ACCIAIO ZINCATO A PARETE SEMPLICE. Pezzi speciali per condotti circolari spiroidali in acciaio zincato costruiti secondo le specifiche di cui al codice precedente. 
I pezzi speciali sono conteggiati a metro lineare equivalente considerando la lunghezza del pezzo speciale misurata lungo l'asse del condotto più l'incremento risultante dalla tabella riportata di seguito. Se la lunghezza del pezzo speciale è stata già conteggiata nella lunghezza del condotto, si deve considerare solo l'incremento di cui alla tabella seguente:
- derivazione a croce a squadro (90°) (D x D) = m 3,7;
- derivazione a croce a squadro (90°) (D x D/2) = m 2,7; 
- derivazione a croce a squadro (90°) (D x D/4) = m 2,5; 
- derivazione a croce obliqua (45°) (D x D) = m 6,4;
- derivazione a croce obliqua (45°) (D x D/2) = m 3,8;
- derivazione a croce obliqua (45°) (D x D/4) = m 3,3; 
- derivazione a Tee a squadro (90°) (D x D) = m 2,3; 
- derivazione a Tee a squadro (90°) (D x D/2) = m 1,6;
- derivazione a Tee a squadro (90°) (D x D/4) = m 1,4;
- derivazione a Tee obliqua (45°) (D x D) = m 4,5; 
- derivazione a Tee obliqua (45°) (D x D/2) = m 2,8; 
- derivazione a Tee obliqua (45°) (D x D/4) = m 2,5; 
- riduzione conica concentrica = m 1,0; 
- riduzione conica eccentrica = m 4,5;
- braga semplice a 180° = m 7,5;
- braga semplice a 90° = m 4,5; 
- curva a settori a 90° = m 2,2;
- curva a settori a 60° = m 2,0;
- curva a settori a 45° = m 1,6; 
- curva a settori a 30° = m 1,4.
Il prezzo comprende gli accessori per il collegamento quali rivetti, nastro di tenuta ed il ponteggio fino ad una altezza massima di 4,0 ml. 
Diametro: D (mm). Spessore: S (mm). </t>
  </si>
  <si>
    <t xml:space="preserve">CANALIZZAZIONI PER DISTRIBUZIONE ARIA CON CONDOTTI CIRCOLARI SPIROIDALI IN ACCIAIO ZINCATO ISOLATI (A DOPPIA PELLE). Canalizzazioni per la distribuzione dell'aria realizzate con condotti circolari spiroidali in acciaio zincato isolati (a doppia pelle) costituiti da tubo interno, isolamento in lana minerale spessore 25 mm e tubo esterno. Il prezzo comprende gli accessori per il collegamento quali rivetti, nastro di tenuta ed il ponteggio fino ad una altezza massima di 4,0 m rispetto al piano di appoggio. Diametro tubo interno = Di (mm); Spessore tubo interno = Si (mm); Diametro tubo esterno = De (mm); Spessore tubo esterno = Se (mm). </t>
  </si>
  <si>
    <t>Di = 100 Si = 0,5 De = 150 Se = 0,6.</t>
  </si>
  <si>
    <t>Di = 125 Si = 0,5 De = 175 Se = 0,6.</t>
  </si>
  <si>
    <t>Di = 160 Si = 0,5 De = 210 Se = 0,6.</t>
  </si>
  <si>
    <t>Di = 200 Si = 0,6 De = 250 Se = 0,6.</t>
  </si>
  <si>
    <t>Di = 250 Si = 0,6 De = 300 Se = 0,6.</t>
  </si>
  <si>
    <t>Di = 315 Si = 0,6 De = 365 Se = 0,6.</t>
  </si>
  <si>
    <t>Di = 350 Si = 0,6 De = 400 Se = 0,8.</t>
  </si>
  <si>
    <t>Di = 400 Si = 0,8 De = 450 Se = 0,8.</t>
  </si>
  <si>
    <t>Di = 450 Si = 0,8 De = 500 Se = 0,8.</t>
  </si>
  <si>
    <t>Di = 500 Si = 0,8 De = 550 Se = 0,8.</t>
  </si>
  <si>
    <t>Di = 550 Si = 0,8 De = 600 Se = 0,8.</t>
  </si>
  <si>
    <t>Di = 600 Si = 0,8 De = 650 Se = 0,8.</t>
  </si>
  <si>
    <t>Di = 700 Si = 0,8 De = 750 Se = 0,8.</t>
  </si>
  <si>
    <t>Di = 800 Si = 1,0 De = 850 Se = 1,0.</t>
  </si>
  <si>
    <t>Di = 1000 Si = 1.0 De = 1050 Se = 1,0.</t>
  </si>
  <si>
    <t xml:space="preserve">CANALIZZAZIONI PER DISTRIBUZIONE ARIA CON CONDOTTI CIRCOLARI SPIROIDALI IN ACCIAIO ZINCATO ISOLATI (A DOPPIA PELLE). Pezzi speciali per condotti circolari spiroidali in acciaio zincato isolati (a doppia pelle) costruiti secondo le specifiche di cui al codice precedente. 
I pezzi speciali sono conteggiati a metro lineare equivalente considerando la lunghezza del pezzo speciale misurata lungo l'asse del condotto piu' l'incremento risultante dalla tabella riportata di seguito. 
Se la lunghezza del pezzo speciale è stata già conteggiata nella lunghezza del condotto, si deve considerare solo l'incremento di cui alla tabella seguente:
- derivazione a croce a squadro (90°) (D x D) = m 3,7;
- derivazione a croce a squadro (90°) (D x D/2) = m 2,7; 
- derivazione a croce a squadro (90°) (D x D/4) = m 2,5; 
- derivazione a croce obliqua (45°) (D x D) = m 6,4;
- derivazione a croce obliqua (45°) (D x D/2) = m 3,8;
- derivazione a croce obliqua (45°) (D x D/4) = m 3,3; 
- derivazione a Tee a squadro (90°) (D x D) = m 2,3; 
- derivazione a Tee a squadro (90°) (D x D/2) = m 1,6;
- derivazione a Tee a squadro (90°) (D x D/4) = m 1,4;
- derivazione a Tee obliqua (45°) (D x D) = m 4,5; 
- derivazione a Tee obliqua (45°) (D x D/2) = m 2,8; 
- derivazione a Tee obliqua (45°) (D x D/4) = m 2,5; 
- riduzione conica concentrica = m 1,0;     - riduzione conica eccentrica = m 4,5;
- braga semplice a 180° = m 7,5;              - braga semplice a 90° = m 4,5; 
- curva a settori a 90° = m 2,2;                 - curva a settori a 60° = m 2,0;
- curva a settori a 45° = m 1,6;                 - curva a settori a 30° = m 1,4.
Il prezzo comprende gli accessori per il collegamento quali rivetti, nastro di tenuta ed il ponteggio fino ad una altezza massima di 4,0 ml. 
Diametro tubo interno = Di (mm);  Spessore tubo interno = Si (mm); 
Diametro tubo esterno = De (mm);  Spessore tubo esterno = Se (mm). </t>
  </si>
  <si>
    <t>CANALIZZAZIONI DI DISTRIBUZIONE ARIA CON CONDOTTI RETTANGOLARI O CIRCOLARI IN ACCIAIO ZINCATO. Canalizzazioni per distribuzione dell'aria a sezione rettangolare o circolare realizzate in acciaio zincato con giunzioni a flangia, comprensive di pezzi speciali, guarnizioni di tenuta, bulloneria. Spessore minimo della lamiera 6/10 di mm per misure del lato max fino a mm 500, 8/10 di mm per misure da mm 501 a mm 1000, 10/10 di mm per misure da mm 1001 in poi. La canalizzazione e' conteggiata per Kg di peso.</t>
  </si>
  <si>
    <t>CANALIZZAZIONI PER DISTRIBUZIONE ARIA REALIZZATE CON PANNELLI SANDWICH IN POLIURETANO RIVESTITO CON FOGLIO DI ALLUMINIO. Canalizzazioni per distribuzione dell'aria a sezione rettangolare realizzate con pannelli sandwich in poliuretano esente da CFC, HCFC, HFC e HC di spessore minimo 20 mm, rivestito su entrambe le facce con foglio di alluminio da 80 micron, classe di reazione al fuoco 0-1-0, complete di angolari in alluminio per giunzioni, pezzi speciali quali curve, derivazioni, raccordi, ecc., nastro di finitura, staffaggi e quanto altro necessario alla corretta posa in opera. La canalizzazione è conteggiata per metro quadro di pannello installato.</t>
  </si>
  <si>
    <t>CANALIZZAZIONI DI DISTRIBUZIONE ARIA CON CONDOTTI RETTANGOLARI O CIRCOLARI IN ACCIAIO INOX AISI. Canalizzazioni per distribuzione dell'aria a sezione rettangolare o circolare realizzate in acciaio inox AISI 304 o 316 con giunzioni a flangia, comprensive di pezzi speciali, guarnizioni di tenuta, bulloneria. Spessore minimo della lamiera 6/10 di mm per misure del lato max fino a mm 500, 8/10 di mm per misure da mm 501 a mm 1000, 10/10 di mm per misure da mm 1001 in poi. La canalizzazione e' conteggiata per Kg di peso.</t>
  </si>
  <si>
    <t>GIUNTO ANTIVIBRANTE PER CANALIZZAZIONI DI DISTRIBUZIONE ARIA. Giunto antivibrante per canalizzazioni di aria realizzato con 2 flange fra cui è interposto un tessuto flessibile ed impermeabile all'aria con classe di reazione 1 al fuoco. Il giunto è conteggiato per metro lineare del perimetro.</t>
  </si>
  <si>
    <t>PORTINA DI ISPEZIONE PER CANALIZZAZIONI D’ARIA. Portina d'ispezione per canalizzazioni d'aria di dimensioni variabili e comunque fino ad un massimo di cm 60 x 60, realizzata con telaio in profilati di alluminio, pannello di chiusura in lamiera zincata o pannello sandwich, viti o manopole di serraggio per una perfetta tenuta. E' compresa la creazione dell'alloggiamento sulla canalizzazione anch'esso rifinito con telaio d'alluminio, l'onere del fissaggio e quanto altro necessario per dare il manufatto completo e messo in opera. L'opera è conteggiata singolarmente per ciascuna portina.</t>
  </si>
  <si>
    <t xml:space="preserve">VERNICIATURA CON VERNICE EPOSSIDICA DI CANALI, TUBAZIONI, GRIGLIE, BOCCHETTE ED ALTRI APPARECCHI DI DIFFUSIONE ARIA. Verniciatura con vernice epossidica con colore RAL a scelta del committente di superfici metalliche, di canali per la distribuzione dell'aria, di tubazioni, di griglie, di bocchette ed altri apparecchi di diffusione aria. Le superfici in acciaio zincato devono essere preventivamente pulite, sgrassate e preverniciate con aggrappante. Le superfici in acciaio nero devono essere preventivamente pulite e preverniciate con una mano di antiruggine. La verniciatura è conteggiata per metro quadro di superficie nel caso di canalizzazioni e tubazioni, e cadauno quando si tratta di terminali aeraulici. </t>
  </si>
  <si>
    <t xml:space="preserve">BOCCHETTA IN ALLUMINIO CON DOPPIO ORDINE DI ALETTE REGOLABILI. Bocchetta in alluminio con doppio ordine di alette regolabili, dimensioni max L x H = mm 1000 x mm 400, conteggiata per dmq di superficie frontale lorda (i valori fra parentesi indicano le dimensioni in mm della bocchetta di riferimento). </t>
  </si>
  <si>
    <t xml:space="preserve">BOCCHETTA IN ALLUMINIO CON DOPPIO ORDINE DI ALETTE REGOLABILI E SERRANDA DI TARATURA. Bocchetta in alluminio con doppio ordine di alette regolabili, dimensioni max L x H = mm 1000 x mm 400, completa di serranda di taratura, conteggiata per dmq di superficie frontale lorda (i valori fra parentesi indicano le dimensioni in mm della bocchetta di riferimento). </t>
  </si>
  <si>
    <t xml:space="preserve">BOCCHETTA IN ALLUMINIO CON ALETTE FISSE ORIZZONTALI INCLINATE. Bocchetta in alluminio con alette fisse orizzontali inclinate a 40 gradi, dimensioni max L x H = mm 1000 x mm 400, conteggiata per dmq di superficie frontale lorda (i valori fra parentesi indicano le dimensioni in mm della bocchetta di riferimento). </t>
  </si>
  <si>
    <t xml:space="preserve">BOCCHETTA DI TRANSITO IN ALLUMINIO PER MONTAGGIO SU PORTA, COMPLETA DI CONTROCORNICE. Bocchetta di transito in alluminio per montaggio su porta, dimensioni max L x H = mm 600 x mm 400, completa di controcornice, conteggiata per dmq di superficie frontale lorda (i valori fra parentesi indicano le dimensioni in mm della bocchetta di riferimento). </t>
  </si>
  <si>
    <t xml:space="preserve">BOCCHETTA IN ALLUMINIO CON BARRE ORIZZONTALI FISSE ED ALETTE VERTICALI POSTERIORI REGOLABILI. Bocchetta in alluminio con barre orizzontali fisse inclinate a 0 gradi oppure a 15 gradi, dimensioni max L x H = mm 1500 x mm 200, completa di alette posteriori verticali orientabili, conteggiata per dmq di superficie frontale lorda (i valori fra parentesi indicano le dimensioni in mm della bocchetta di riferimento). </t>
  </si>
  <si>
    <t xml:space="preserve">BOCCHETTA IN ALLUMINIO CON BARRE ORIZZONTALI FISSE, ALETTE VERTICALI POSTERIORI REGOLABILI E SERRANDA DI TARATURA. Bocchetta in alluminio con barre orizzontali fisse inclinate a 0 gradi oppure a 15 gradi, dimensioni max L x H = mm 1500 x mm 200, completa di alette posteriori verticali orientabili e serranda di taratura, conteggiata per dmq di superficie frontale lorda (i valori fra parentesi indicano le dimensioni in mm della bocchetta di riferimento). </t>
  </si>
  <si>
    <t xml:space="preserve">BOCCHETTA LINEARE IN ALLUMINIO CON BARRE ORIZZONTALI FISSE ED ALETTE VERTICALI POSTERIORI REGOLABILI. Bocchetta lineare in alluminio con barre orizzontali fisse inclinate a 0 gradi oppure a 15 gradi, completa di alette posteriori verticali orientabili, conteggiata per metro lineare. Altezza bocchetta: H (mm). </t>
  </si>
  <si>
    <t xml:space="preserve">BOCCHETTA LINEARE IN ALLUMINIO CON BARRE ORIZZONTALI FISSE, ALETTE VERTICALI POSTERIORI REGOLABILI E SERRANDA TARATURA. Bocchetta lineare in alluminio con barre orizzontali fisse inclinate a 0 gradi oppure a 15 gradi, completa di alette posteriori verticali regolabili, e serranda di taratura, conteggiata per metro lineare. Altezza bocchetta: H (mm). </t>
  </si>
  <si>
    <t>BOCCHETTA IN ALLUMINIO DI PASSAGGIO ARIA DEL TIPO PEDONABILE A BARRE ORIZZONTALI FISSE. Bocchetta di passaggio aria in alluminio del tipo pedonabile a barre orizzontali fisse, conteggiata per dmq di superficie frontale lorda. Come accessori possono essere forniti la serranda di taratura ed il cestello raccogli polvere</t>
  </si>
  <si>
    <t xml:space="preserve">BOCCHETTA IN ACCIAIO VERNICIATO CON DOPPIO ORDINE DI ALETTE REGOLABILI. Bocchetta in acciaio verniciato con doppio ordine di alette regolabili, dimensioni max L x H = mm 1000 x mm 400, conteggiata per dmq di superficie frontale lorda (i valori fra parentesi indicano le dimensioni in mm della bocchetta di riferimento). </t>
  </si>
  <si>
    <t>BOCCHETTA IN ACCIAIO VERNICIATO CON DOPPIO ORDINE DI ALETTE REGOLABILI E SERRANDA DI TARATURA. Bocchetta in acciaio verniciato con doppio ordine di alette regolabili, dimensioni max L x H = mm 1000 x mm 400, completa di serranda di taratura, conteggiata per dmq di superficie frontale lorda (i valori fra parentesi indicano le dimensioni in mm della bocchetta di riferimento).</t>
  </si>
  <si>
    <t>BOCCHETTA IN ACCIAIO VERNICIATO CON ALETTE FISSE ORIZZONTALI INCLINATE. Bocchetta in acciaio verniciato con alette fisse orizzontali inclinate a 40 gradi, dimensioni max L x H = mm 1000 x mm 400, conteggiata per dmq di superficie frontale lorda (i valori fra parentesi indicano le dimensioni in mm della bocchetta di riferimento).</t>
  </si>
  <si>
    <t>BOCCHETTA IN ACCIAIO PER GRANDI PORTATE CON DOPPIO ORDINE DI ALETTE REGOLABILI. Bocchetta in acciaio zincato per grandi portate con doppio ordine di alette regolabili del tipo a profilo alare, dimensioni max L x H = mm 1200 x mm 600, conteggiate per dmq di superficie frontale lorda (i valori fra parentesi indicano le dimensioni in mm della bocchetta di riferimento).</t>
  </si>
  <si>
    <t>BOCCHETTA DI TRANSITO IN ACCIAIO PER MONTAGGIO SU PORTA, COMPLETA DI CONTROCORNICE. Bocchetta di transito in acciaio verniciato per montaggio su porta, dimensioni max L x H = mm 600 x mm 300, completa di controcornice, conteggiata per dmq di superficie frontale lorda (i valori fra parentesi indicano le dimensioni in mm della bocchetta di riferimento).</t>
  </si>
  <si>
    <t>BOCCHETTA IN ACCIAIO PER CANALI CIRCOLARI CON DOPPIO ORDINE DI ALETTE REGOLABILI. Bocchetta in acciaio verniciato per canali circolari con doppio ordine di alette regolabili, dimensioni max L x H = mm 1000 x mm 400, conteggiata per dmq di superficie frontale lorda (i valori fra parentesi indicano le dimensioni in mm della bocchetta di riferimento).</t>
  </si>
  <si>
    <t>BOCCHETTA IN ACCIAIO PER CANALI CIRCOLARI CON DOPPIO ORDINE DI ALETTE REGOLABILI E SERRANDA DI TARATURA. Bocchetta in acciaio verniciato per canali circolari con doppio ordine di alette regolabili, dimensioni max L x H = mm 1000 x mm 400, completa di serranda captatrice, conteggiata per dmq di superficie frontale lorda (i valori fra parentesi indicano le dimensioni in mm della bocchetta di riferimento).</t>
  </si>
  <si>
    <t>DIFFUSORE CIRCOLARE IN ALLUMINIO A CONI REGOLABILI PER MONTAGGIO A SOFFITTO. Diffusore circolare in alluminio a coni regolabili per montaggio a soffitto o su condotte a vista.</t>
  </si>
  <si>
    <t>DIFFUSORE CIRCOLARE IN ALLUMINIO A CONI REGOLABILI PER MONTAGGIO A SOFFITTO, COMPLETO DI SERRANDA DI TARATURA. Diffusore circolare in alluminio a coni regolabili per montaggio a soffitto o su condotte a vista, completo di serranda di taratura ed equalizzatore.</t>
  </si>
  <si>
    <t>DIFFUSORE CIRCOLARE IN ACCIAIO A CONI FISSI PER MONTAGGIO A SOFFITTO. Diffusore circolare in acciaio a coni fissi di colore bianco RAL 9010 completo di anello di fissaggio per montaggio a soffitto o su condotte a vista.</t>
  </si>
  <si>
    <t>DIFFUSORE CIRCOLARE IN ACCIAIO A CONI FISSI PER MONTAGGIO A SOFFITTO, COMPLETA DI SERRANDA DI TARATURA. Diffusore circolare in acciaio a coni fissi per montaggio a soffitto o su condotte a vista, completo di serranda di taratura.</t>
  </si>
  <si>
    <t>DIFFUSORE QUADRATO IN ALLUMINIO PER MONTAGGIO A SOFFITTO, FLUSSO D'ARIA IN 1, 2, 3 O 4 DIREZIONI. Diffusore quadrato in alluminio per montaggio a soffitto con possibilità di inviare l'aria in 1, 2, 3 o 4 direzioni.</t>
  </si>
  <si>
    <t>DIFFUSORE QUADRATO IN ALLUMINIO PER MONTAGGIO A SOFFITTO CON SERRANDA TARATURA, FLUSSO D'ARIA IN 1, 2, 3 O 4 DIREZIONI. Diffusore quadrato in alluminio per montaggio a soffitto, completo di serranda di taratura, con possibilità di inviare l'aria in 1, 2, 3 o 4 direzioni.</t>
  </si>
  <si>
    <t>DIFFUSORE A GETTO ELICOIDALE IN ESECUZIONE QUADRATA CON CAMERA DI RACCORDO ED EQUALIZZATORE. Diffusore a getto elicoidale in esecuzione quadrata costituito da piastra frontale colore bianco RAL 9010 con guarnizione a tenuta lungo il perimetro, fissaggio con viti, alette deflettrici in plastica, di colore nero, girevoli, disposte in cerchio, completo di camera di raccordo in lamiera di acciaio zincato con equalizzatore, attacco laterale con serranda regolabile.</t>
  </si>
  <si>
    <t>Grandezza 600. Portata indicativa di confort 800 mc/h.</t>
  </si>
  <si>
    <t>Grandezza 800. Portata indicativa di confort 1000 mc/h.</t>
  </si>
  <si>
    <t>DIFFUSORE CIRCOLARE AD ALTA INDUZIONE AD EFFETTO ELICOIDALE, GEOMETRIA FISSA. Diffusore circolare ad alta induzione ad effetto elicoidale, geometria fissa, in acciaio colore bianco RAL 9010, particolarmente indicato per installazione a soffitto. E' escluso il plenum di raccordo e la serranda di taratura. Diametro del collo: D (mm). Portata indicativa di confort: Q (mc/h).</t>
  </si>
  <si>
    <t>D = 125 Q = 100.</t>
  </si>
  <si>
    <t>D = 160 Q = 200.</t>
  </si>
  <si>
    <t>D = 200 Q = 300.</t>
  </si>
  <si>
    <t>D = 250 Q = 400.</t>
  </si>
  <si>
    <t>D = 315 Q = 600.</t>
  </si>
  <si>
    <t>DIFFUSORE CIRCOLARE A CONI FISSI IN ACCIAIO INTEGRATO SU FLANGIA DI FORMA QUADRATA PER INSERIMENTO IN CONTROSOFFITTI. Diffusore circolare a coni fissi in acciaio verniciato di colore bianco RAL 9010 integrato su flangia di forma quadrata in acciaio colore bianco, dimensione 600 x 600 mm, particolarmente indicato per inserimento su controsoffitto a pannelli quadrati di pari dimensione. E' escluso il plenum di raccordo e la serranda di taratura. Diametro del collo: D (mm). Portata indicativa di confort: Q (mc/h).</t>
  </si>
  <si>
    <t>D = 160 Q = 250.</t>
  </si>
  <si>
    <t>D = 200 Q = 400.</t>
  </si>
  <si>
    <t>D = 250 Q = 700.</t>
  </si>
  <si>
    <t>D = 315 Q = 900.</t>
  </si>
  <si>
    <t>DIFFUSORE CIRCOLARE AD EFFETTO ELICOIDALE INTEGRATO SU FLANGIA DI FORMA QUADRATA PER INSERIMENTO IN CONTROSOFFITTI. Diffusore circolare ad effetto elicoidale in acciaio verniciato di colore bianco RAL 9010 integrato su flangia di forma quadrata in acciaio colore bianco dimensione 600 x 600 mm, particolarmente indicato per inserimento su controsoffitto a pannelli quadrati di pari dimensione. E' escluso il plenum di raccordo e la serranda di taratura. Diametro del collo: D (mm). Portata indicativa di confort: Q (mc/h).</t>
  </si>
  <si>
    <t>D = 160 Q = 150.</t>
  </si>
  <si>
    <t>D = 250 Q = 450.</t>
  </si>
  <si>
    <t>DIFFUSORE IN ALLUMINIO DEL TIPO A PLAFONIERA DI FORMA CIRCOLARE O QUADRATA, PER INSTALLAZIONE A SOFFITTO. Diffusore in alluminio del tipo a plafoniera di forma circolare o quadrata, di colore bianco, RAL 9010, per installazione a soffitto, indicato sia per la immissione che per la ripresa. E' escluso il plenum di raccordo e la serranda di taratura. Diametro del collo: D (mm). Portata indicativa di confort: Q (mc/h).</t>
  </si>
  <si>
    <t>D = 100 Q = 150.</t>
  </si>
  <si>
    <t>D = 125 Q = 200.</t>
  </si>
  <si>
    <t>D = 200 Q = 350.</t>
  </si>
  <si>
    <t>D = 250 Q = 500.</t>
  </si>
  <si>
    <t>D = 315 Q = 700.</t>
  </si>
  <si>
    <t>DIFFUSORE A DISTRIBUZIONE RIPARTITA IN LAMIERA DI ACCIAIO FORELLINATA. Diffusore a distribuzione ripartita in lamiera di acciaio forellinata, di colore bianco, RAL 9010, completo di sezione di raccordo in acciaio zincato non coibentato, indicato sia per la immissione che la ripresa. E' esclusa la serranda di regolazione da installare sul condotto di alimentazione. Diametro del collo: D (mm). Portata indicativa di confort: Q (mc/h).</t>
  </si>
  <si>
    <t>D = 250 Q = 600.</t>
  </si>
  <si>
    <t>D = 315 Q = 800.</t>
  </si>
  <si>
    <t>ACCESSORI PER DIFFUSORI AD ALTA INDUZIONE AD EFFETTO ELICOIDALE. Accessorio per diffusori ad alta induzione ad effetto elicoidale costituito da serranda di regolazione a settori multipli in acciaio, a movimento contrapposto per installazione sul condotto di alimentazione o sul diffusore. Diametro diffusore: D (mm).</t>
  </si>
  <si>
    <t>PLENUM DI RACCORDO FRA CONDOTTO DI ALIMENTAZIONE E TERMINALE. Accessorio per terminali aeraulici di vario tipo costituito da plenum di raccordo fra condotto di alimentazione e terminale, in accaio zincato di forma prismatica, coibentato esternamente, con attacco circolare posteriore o laterale. Larghezza e lunghezza massima: L (mm). Altezza massima: H (mm).</t>
  </si>
  <si>
    <t>L = 400 H = 250.</t>
  </si>
  <si>
    <t>L = 400 H = 400.</t>
  </si>
  <si>
    <t>L = 800 H = 250.</t>
  </si>
  <si>
    <t>L = 800 H = 400.</t>
  </si>
  <si>
    <t>DIFFUSORE CIRCOLARE IN ACCIAIO A GEOMETRIA VARIABILE PER LANCIO ARIA DA NOTEVOLE ALTEZZA. Diffusore circolare a geometria variabile a getto elicoidale costituito da corpo cilindrico in acciaio zincato ed alette radiali ad inclinazione variabile, particolarmente indicato per lanciare aria da notevole altezza, predisposto per essere motorizzato e variare automaticamente l'inclinazione delle alette in funzione della temperatura di mandata dell'aria.</t>
  </si>
  <si>
    <t>ACCESSORI PER DIFFUSORI CIRCOLARI IN ACCIAIO A GEOMETRIA VARIABILE. Accessori per diffusori circolari a geometria variabile a getto elicoidale costituiti da una griglia equalizzatrice idonea a bilanciare le perdite di carico e dalla griglia di protezione necessaria quando si deve proteggere il diffusore da qualsiasi colpo.</t>
  </si>
  <si>
    <t>DIFFUSORE LINEARE IN ALLUMINIO PER ASPIRAZIONE DEL TIPO A FERITOIA COMPLETO DI PLENUM DISTRIBUZIONE. Diffusore lineare in alluminio per aspirazione del tipo a feritoia, lunghezza max mm 2000, completo di plenum di distribuzione, conteggiato per metro lineare.</t>
  </si>
  <si>
    <t>DIFFUSORE LINEARE IN ALLUMINIO PER MANDATA DEL TIPO A FERITOIA COMPLETO DI DEFLETTORE, SERRANDA E PLENUM DISTRIBUZIONE. Diffusore lineare in alluminio per mandata del tipo a feritoia, lunghezza max mm 2000, completo di deflettore, serrandina e plenum di distribuzione, conteggiato per metro lineare.</t>
  </si>
  <si>
    <t>DIFFUSORE CIRCOLARE DA PAVIMENTO PER LOCALI CON PAVIMENTO GALLEGGIANTE. Diffusore da pavimento particolarmente indicato per immettere aria in locali dotati di pavimento galleggiante. Il diffusore, realizzato in policarbonato, è completo di cestello raccogli polvere, serranda di regolazione ed anello di tenuta sul pavimento. Come accessorio può essere fornito il plenum di raccordo a canale circolare per ciascun diffusore. Diametro nominale del diffusore: D (mm). Portata d'aria min/max: P (mc/h).</t>
  </si>
  <si>
    <t>Diametro = 150 P = 20/50.</t>
  </si>
  <si>
    <t>Diametro = 200 P = 50/120.</t>
  </si>
  <si>
    <t>UGELLO A LUNGA GITTATA IN ALLUMINIO PER LANCIO ARIA IN GRANDI AMBIENTI. Ugello a lunga gittata per lancio aria, particolarmente indicato per immettere aria in locali a grande altezza dove è richiesto un livello di rumorosità contenuto. L'ugello è costituito da un corpo in alluminio orientabile che può essere collegato direttamente al canale oppure ad un condotto flessibile. Diametro ugello: D (mm). Lunghezza massima del lancio: L (m). Portata d'aria min/max: P (mc/h).</t>
  </si>
  <si>
    <t>Diametro = 100 L = 17 P = 100/250.</t>
  </si>
  <si>
    <t>Diametro = 150 L = 25 P = 250/350.</t>
  </si>
  <si>
    <t>Diametro = 200 L = 30 P = 350/600.</t>
  </si>
  <si>
    <t>Diametro = 315 L = 30 P = 600/900.</t>
  </si>
  <si>
    <t>Diametro = 400 L = 40 P = 900/1500.</t>
  </si>
  <si>
    <t>VALVOLA REGOLABILE DI ESTRAZIONE ARIA IN PLASTICA BIANCA PER COLLEGAMENTO A RACCORDO CIRCOLARE. Valvola di ventilazione per l'estrazione dell'aria viziata dai locali normalmente destinati a servizi, realizzata in polipropilene bianco ed antistatico con collarino di fissaggio e vite di regolazione portata aria.</t>
  </si>
  <si>
    <t>DIFFUSORE A SOFFITTO CON CASSONE PORTAFILTRO E FILTRO ASSOLUTO, IDONEO PER CAMERE BIANCHE, SALE OPERATORIE E SIMILI. Cassone filtrante a soffitto per camere bianche e sale operatorie, costituito da contenitore stagno con raccordo circolare, filtro assoluto HEPA con efficienza di 99,99% DOP, diffusore multidirezionale o forellato in alluminio. Dimensioni esterne del diffusore: LxH (mm). Diametro raccordo circolare: D (mm). Portata d'aria nominale: Q (mc/h).</t>
  </si>
  <si>
    <t>LxH=435x435 D=150 Q=230.</t>
  </si>
  <si>
    <t>LxH=587x587 D=180 Q= 570.</t>
  </si>
  <si>
    <t>LxH=740x740 D=250 Q=1050.</t>
  </si>
  <si>
    <t>SERRANDA CAPTATRICE AD ALETTE MULTIPLE PER CAPTARE E REGOLARE LA PORTATA D'ARIA SU BOCCHETTE. Serranda captatrice ad alette multiple in acciaio zincato, idonea per captare e regolare la portata di aria su bocchette, dimensioni max L x H = mm 1000 x mm 400, conteggiata per dmq di superficie frontale lorda (i valori fra parentesi indicano le dimensioni in mm della serranda di riferimento).</t>
  </si>
  <si>
    <t>SERRANDA DI SOVRAPPRESSIONE CON TELAIO IN ACCIAIO ZINCATO ED ALETTE IN ALLUMINIO. Serranda di sovrappressione rettangolare con telaio in acciaio zincato ed alette in alluminio per montaggio a parete oppure a canale, dimensioni max L x H = mm 1600 x mm 1650, conteggiata per dmq di superficie frontale lorda (i valori fra parentesi indicano le dimensioni in mm della serranda di riferimento).</t>
  </si>
  <si>
    <t xml:space="preserve">SERRANDA DI REGOLAZIONE RETTANGOLARE AD ALETTE CONTRAPPOSTE IN ACCIAIO ZINCATO. Serranda di regolazione rettangolare con telaio in acciaio zincato ed alette contrapposte in acciaio zincato, dimensioni max L x H = mm 2000 x mm 2010, conteggiata per dmq di superficie frontale lorda (i valori fra parentesi indicano le dimensioni in mm della serranda di riferimento). </t>
  </si>
  <si>
    <t>SERRANDA DI REGOLAZIONE CIRCOLARE A PALA UNICA IN ACCIAIO ZINCATO. Serranda di regolazione circolare a pala unica in acciaio zincato, perni passanti su bussole in teflon, lunghezza mm 300 fino al diametro 300, lunghezza mm 400 per diametri maggiori, attacchi lisci fino al diametro 700, attacchi flangiati per diametri maggiori.</t>
  </si>
  <si>
    <t>Diametro = 100 L = 300.</t>
  </si>
  <si>
    <t>Diametro = 125 L = 300.</t>
  </si>
  <si>
    <t>Diametro = 150 L = 300.</t>
  </si>
  <si>
    <t>Diametro = 200 L = 300.</t>
  </si>
  <si>
    <t>Diametro = 225 L = 300.</t>
  </si>
  <si>
    <t>Diametro = 250 L = 300.</t>
  </si>
  <si>
    <t>Diametro = 275 L = 300.</t>
  </si>
  <si>
    <t>Diametro = 300 L = 300.</t>
  </si>
  <si>
    <t>Diametro = 350 L = 400.</t>
  </si>
  <si>
    <t>Diametro = 400 L = 400.</t>
  </si>
  <si>
    <t>Diametro = 450 L = 400.</t>
  </si>
  <si>
    <t>Diametro = 500 L = 400.</t>
  </si>
  <si>
    <t>Diametro = 550 L = 400.</t>
  </si>
  <si>
    <t>Diametro = 600 L = 400.</t>
  </si>
  <si>
    <t>Diametro = 650 L = 400.</t>
  </si>
  <si>
    <t>Diametro = 700 L = 400.</t>
  </si>
  <si>
    <t>Diametro = 800 L = 400.</t>
  </si>
  <si>
    <t>Diametro = 900 L = 400.</t>
  </si>
  <si>
    <t>Diametro = 1000 L = 400.</t>
  </si>
  <si>
    <t>Diametro = 1100 L = 400.</t>
  </si>
  <si>
    <t>Diametro = 1200 L = 400.</t>
  </si>
  <si>
    <t>Diametro = 1300 L = 400.</t>
  </si>
  <si>
    <t>Diametro = 1400 L = 400.</t>
  </si>
  <si>
    <t>Diametro = 1500 L = 400.</t>
  </si>
  <si>
    <t>ACCESSORI PER SERRANDE DI REGOLAZIONE. Accessori per serrande di regolazione da aggiungere al prezzo della serranda, comprensivi di fornitura e posa in opera.</t>
  </si>
  <si>
    <t>SERRANDA DI REGOLAZIONE CIRCOLARE AUTOREGOLANTE PER MANTENERE COSTANTE LA PORTATA D'ARIA. Serranda di regolazione circolare autoregolante per mantenere costante la portata d'aria indipendentemente dal variare della pressione nei canali, costituita da corpo circolare in lamiera di acciaio zincato, unità con serranda alimentata dalla pressione dei canali, visualizzatore della portata e della perdita di carico. L'unità può essere installata in condotti verticali, orizzontali o inclinati a qualsiasi angolo. La portata può essere selezionata tra un minimo e un massimo corrispondenti a velocità dell'aria nell'unità rispettivamente di 2,0 e 8,0 m/s. Le perdite di carico sono comprese fra 20 e 200 Pa e pertanto l'unità riesce a compensare una variazione massima di 180 Pa. Diametro del condotto di collegamento: D (mm). Portata min./max selezionabile: P (mc/h).</t>
  </si>
  <si>
    <t>Diametro = 100 P = 60/230.</t>
  </si>
  <si>
    <t>Diametro = 125 P = 90/350.</t>
  </si>
  <si>
    <t>Diametro = 160 P = 145/580.</t>
  </si>
  <si>
    <t>Diametro = 200 P = 220/940.</t>
  </si>
  <si>
    <t>Diametro = 250 P = 360/1440.</t>
  </si>
  <si>
    <t>Diametro = 315 P = 590/2200.</t>
  </si>
  <si>
    <t>SERRANDA DI REGOLAZIONE CIRCOLARE DEL TIPO AD IRIDE CON PRESE DI PRESSIONE PER MISURA PORTATA. Serranda di regolazione circolare a IRIDE costituita da corpo circolare in acciaio zincato di lunghezza inferiore a mm 200, palette di ostruzione installate circolarmente con chiusura ad effetto diaframma, prese di pressione per controllo della perdita di carico e misurazione della portata. Fissaggio al canale con guarnizione di tenuta e livello di rumorosità molto contenuto. Diametro del condotto: D (mm).</t>
  </si>
  <si>
    <t>GRIGLIA DI PASSAGGIO ARIA IN ALLUMINIO CON RETE ANTIVOLATILE ED ALETTE PASSO MM 25. Griglia di passaggio aria in alluminio con alette parapioggia passo mm 25, dimensioni max L x H = mm 1000 x mm 1000, completa di rete antivolatile, conteggiata per dmq di superficie frontale lorda (i valori fra parentesi indicano le dimensioni in mm della griglia di riferimento).</t>
  </si>
  <si>
    <t>GRIGLIA DI PASSAGGIO ARIA IN ALLUMINIO CON RETE ANTIVOLATILE ED ALETTE PASSO MM 100. Griglia di passaggio aria in alluminio con alette parapioggia passo mm 100, dimensioni max L x H = mm 2000 x mm 2000, completa di rete antivolatile, conteggiata per dmq di superficie frontale lorda (i valori fra parentesi indicano le dimensioni in mm della griglia di riferimento).</t>
  </si>
  <si>
    <t>GRIGLIA DI PASSAGGIO ARIA IN ACCIAIO ZINCATO CON RETE ANTIVOLATILE ED ALETTE PASSO MM 50. Griglia di passaggio aria in acciaio zincato con alette parapioggia passo mm 50, dimensioni max L x H = mm 1600 x mm 1650, completa di rete antivolatile, conteggiata per dmq di superficie frontale lorda (i valori fra parentesi indicano le dimensioni in mm della griglia di riferimento).</t>
  </si>
  <si>
    <t>GRIGLIA DI PASSAGGIO ARIA IN ACCIAIO ZINCATO CON RETE ANTIVOLATILE ED ALETTE PASSO MM 100. Griglia di passaggio aria in acciaio zincato con alette parapioggia passo mm 100, dimensioni max L x H = mm 2000 x mm 2050, completa di rete antivolatile, conteggiata per dmq di superficie frontale lorda (i valori fra parentesi indicano le dimensioni in mm della griglia di riferimento).</t>
  </si>
  <si>
    <t>SERRANDA TAGLIAFUOCO CON CASSA QUADRATA LUNGA MAX 500 MM, OMOLOGATA REI 60. Serranda tagliafuoco rettangolare a pala unica, lunghezza max mm 500, dimensioni max L x H = mm 1500 x mm 700, con disgiuntore termico tarato a 72° C, omologata REI 60, conteggiata per dmq di superficie frontale lorda (i valori fra parentesi indicano le dimensioni in mm della serranda di riferimento).</t>
  </si>
  <si>
    <t>SERRANDA TAGLIAFUOCO CON CASSA QUADRATA LUNGA MAX 500 MM, OMOLOGATA REI 90. Serranda tagliafuoco rettangolare a pala unica, lunghezza max mm 500, dimensioni max L x H = mm 1500 x mm 700, con disgiuntore termico tarato a 72° C, omologata REI 90, conteggiata per dmq di superficie frontale lorda (i valori fra parentesi indicano le dimensioni in mm della serranda di riferimento).</t>
  </si>
  <si>
    <t>SERRANDA TAGLIAFUOCO CON CASSA QUADRATA LUNGA MAX 500 MM, OMOLOGATA REI 120. Serranda tagliafuoco rettangolare a pala unica, lunghezza max mm 500, dimensioni max L x H = mm 1500 x mm 700, con disgiuntore termico tarato a 72° C, omologata REI 120, conteggiata per dmq di superficie frontale lorda (i valori fra parentesi indicano le dimensioni in mm della serranda di riferimento).</t>
  </si>
  <si>
    <t>SERRANDA TAGLIAFUOCO CON CASSA QUADRATA LUNGA MAX 500 MM, OMOLOGATA REI 180. Serranda tagliafuoco rettangolare a pala unica, lunghezza max mm 500, dimensioni max L x H = mm 1500 x mm 700, con disgiuntore termico tarato a 72° C, omologata REI 180, conteggiata per dmq di superficie frontale lorda (i valori fra parentesi indicano le dimensioni in mm della serranda di riferimento).</t>
  </si>
  <si>
    <t>SERRANDA TAGLIAFUOCO CON CASSA QUADRATA ED IMBOCCO CIRCOLARE, OMOLOGATA REI 120. Serranda tagliafuoco a pala unica con imbocco per canali circolari, lunghezza max mm 400, completa di disgiuntore termico tarato a 72° C, omologata REI 120.</t>
  </si>
  <si>
    <t>ACCESSORI PER SERRANDE TAGLIAFUOCO. Accessori per serrande tagliafuoco comprensivi di fornitura e posa in opera escluso i collegamenti elettrici da conteggiare come aggiunta al prezzo della serranda.</t>
  </si>
  <si>
    <t>SISTEMA PER IL CONTROLLO ED IL MONITORAGGIO DELLE SERRANDE TAGLIAFUOCO. Sistema per il controllo ed il monitoraggio delle serrande tagliafuoco costituito per ciascuna serranda da servomotore reversibile a 24 V con ritorno a molla, 2 contatti ausiliari di segnalazione delle posizioni di apertura e chiusura, innesto antislittamento sul perno quadro della serranda, apparecchio di alimentazione e comunicazione, termofusibile tarato a 72° con pulsante di prova. Il sistema è completato da una unità di controllo e monitoraggio da posizionare su quadro e che può controllare fino ad un massimo di 9 serrande attraverso un doppino. Il sistema viene conteggiato con una quota per ciascuna serranda da controllare più una quota per ogni unità di controllo che può gestire max 9 serrande. Il sistema è comprensivo di ogni accessorio necessario al funzionamento escluso le linee elettriche di alimentazione e comunicazione che devono essere conteggiate separatamente.</t>
  </si>
  <si>
    <t>13.25</t>
  </si>
  <si>
    <t>SCAMBIATORI DI CALORE</t>
  </si>
  <si>
    <t xml:space="preserve">SCAMBIATORE DI CALORE A PIASTRE CON SUPERFICIE DI MQ 0,013 PER CIASCUNA PIASTRA, PN 25, ATTACCHI DN 20. Scambiatore a piastre costituito da telaio di supporto in acciaio al carbonio, manicotti di collegamento idraulico in acciaio al carbonio DN 20, piastre di scambio in acciaio inox AISI/316, pressione di esercizio PN 25, guarnizioni di tenuta resistenti fino a 160° C, superficie di scambio di ciascuna piastra pari a mq 0,013, assemblato, installato e collaudato. </t>
  </si>
  <si>
    <t>SCAMBIATORE DI CALORE A PIASTRE CON SUPERFICIE DI MQ 0,025 PER CIASCUNA PIASTRA, PN 25, ATTACCHI DN 20. Scambiatore a piastre costituito da telaio di supporto in acciaio al carbonio, manicotti di collegamento idraulico in acciaio al carbonio DN 20, piastre di scambio in acciaio inox AISI/316, pressione di esercizio PN 25, guarnizioni di tenuta resistenti fino a 160° C, superficie di scambio di ciascuna piastra pari a mq 0,025, il tutto assemblato, installato e collaudato.</t>
  </si>
  <si>
    <t>SCAMBIATORE DI CALORE A PIASTRE CON SUPERFICIE DI MQ 0,041 PER CIASCUNA PIASTRA, PN 16, ATTACCHI DN 32. Scambiatore a piastre costituito da telaio di supporto in acciaio al carbonio, manicotti di collegamento idraulico in acciaio al carbonio DN 32, piastre di scambio in acciaio inox AISI/316, pressione di esercizio PN 16, guarnizioni di tenuta resistenti fino a 160° C, superficie di scambio di ciascuna piastra pari a mq 0,041, il tutto assemblato, installato e collaudato.</t>
  </si>
  <si>
    <t>SCAMBIATORE DI CALORE A PIASTRE CON SUPERFICIE DI MQ 0,080 PER CIASCUNA PIASTRA, PN 16, ATTACCHI DN 32. Scambiatore a piastre costituito da telaio di supporto in acciaio al carbonio, manicotti di collegamento idraulico in acciaio al carbonio DN 32, piastre di scambio in acciaio inox AISI/316, pressione di esercizio PN 16, guarnizioni di tenuta resistenti fino a 160° C, superficie di scambio di ciascuna piastra pari a mq 0,080, il tutto assemblato, installato e collaudato.</t>
  </si>
  <si>
    <t>SCAMBIATORE DI CALORE A PIASTRE CON SUPERFICIE DI MQ 0,125 PER CIASCUNA PIASTRA, PN 16, ATTACCHI DN 65. Scambiatore a piastre costituito da telaio di supporto in acciaio al carbonio, manicotti di collegamento idraulico in acciaio al carbonio DN 65, piastre di scambio in acciaio inox AISI/316, pressione di esercizio PN 16, guarnizioni di tenuta resistenti fino a 160° C, superficie di scambio di ciascuna piastra pari a mq 0,125, il tutto assemblato, installato e collaudato.</t>
  </si>
  <si>
    <t>SCAMBIATORE DI CALORE A PIASTRE CON SUPERFICIE DI MQ 0,250 PER CIASCUNA PIASTRA, PN 16, ATTACCHI DN 80. Scambiatore a piastre costituito da telaio di supporto in acciaio al carbonio, manicotti di collegamento idraulico in acciaio al carbonio DN 80, piastre di scambio in acciaio inox AISI/316, pressione di esercizio PN 16, guarnizioni di tenuta resistenti fino a 160° C, superficie di scambio di ciascuna piastra pari a mq 0,250, il tutto assemblato, installato e collaudato.</t>
  </si>
  <si>
    <t>SCAMBIATORE DI CALORE A PIASTRE CON SUPERFICIE DI MQ 0,300 PER CIASCUNA PIASTRA, PN 16, ATTACCHI DN 125. Scambiatore a piastre costituito da telaio di supporto in acciaio al carbonio, manicotti di collegamento idraulico in acciaio al carbonio DN 125, piastre di scambio in acciaio inox AISI/316, pressione di esercizio PN 16, guarnizioni di tenuta resistenti fino a 160° C, superficie di scambio di ciascuna piastra pari a mq 0,300, il tutto assemblato, installato e collaudato.</t>
  </si>
  <si>
    <t>SCAMBIATORE DI CALORE A PIASTRE CON SUPERFICIE DI MQ 0,450 PER CIASCUNA PIASTRA, PN 16, ATTACCHI DN 125. Scambiatore a piastre costituito da telaio di supporto in acciaio al carbonio, manicotti di collegamento idraulico in acciaio al carbonio DN 125, piastre di scambio in acciaio inox AISI/316, pressione di esercizio PN 16, guarnizioni di tenuta resistenti fino a 160° C, superficie di scambio di ciascuna piastra pari a mq 0,450, il tutto assemblato, installato e collaudato.</t>
  </si>
  <si>
    <t>13.26</t>
  </si>
  <si>
    <t>UNITÀ DI TRATTAMENTO ARIA</t>
  </si>
  <si>
    <t xml:space="preserve">PICCOLA UNITÀ TERMOVENTILANTE CON PORTATE D'ARIA DI 600/800/1000 MC/H. Unità termoventilante per piccole portate, modello da incasso per installazione verticale o pensile, portata d'aria min/med/max = 600/800/1000 mc/h, pressione statica disponibile = 90 Pa minimo, composta da ventilatore centrifugo accoppiato direttamente a motore monofase, batteria di scambio ad acqua calda o refrigerata. Dimensioni indicative d'ingombro (senza accessori): larghezza x profondità x altezza = cm 92 x cm 30 x cm 63. Sono esclusi i collegamenti elettrici. </t>
  </si>
  <si>
    <t>PICCOLA UNITÀ TERMOVENTILANTE CON PORTATE D'ARIA DI 1200/1400/1600 MC/H. Unità termoventilante per piccole portate, modello da incasso per installazione verticale o pensile, portata d'aria min/med/max = 1200/1400/1600 mc/h, pressione statica disponibile = 90 Pa minimo, composta da ventilatore centrifugo accoppiato direttamente a motore monofase, batteria di scambio ad acqua calda o refrigerata. Dimensioni indicative d'ingombro (senza accessori): larghezza x profondità x altezza = cm 100 x cm 32 x cm 67. Sono esclusi i collegamenti elettrici.</t>
  </si>
  <si>
    <t>PICCOLA UNITÀ TERMOVENTILANTE CON PORTATE D'ARIA DI 1700/2000/2300 MC/H. Unità termoventilante per piccole portate, modello da incasso per installazione verticale o pensile, portata d'aria min/med/max = 1700/2000/2300 mc/h, pressione statica disponibile = 90 Pa minimo, composta da ventilatore centrifugo accoppiato direttamente a motore monofase, batteria di scambio ad acqua calda o refrigerata. Dimensioni indicative d'ingombro (senza accessori): larghezza x profondità x altezza = cm 140 x cm 32 x cm 67. Sono esclusi i collegamenti elettrici.</t>
  </si>
  <si>
    <t>PICCOLA UNITÀ TERMOVENTILANTE CON PORTATE D'ARIA DI 2400/2700/3000 MC/H. Unità termoventilante per piccole portate, modello da incasso per installazione verticale o pensile, portata d'aria min/med/max = 2400/2700/3000 mc/h, pressione statica disponibile = 130 Pa minimo, composta da ventilatore centrifugo accoppiato direttamente a motore monofase, batteria di scambio ad acqua calda o refrigerata. Dimensioni indicative d'ingombro (senza accessori): larghezza x profondità x altezza = cm 140 x cm 38 x cm 79. Sono esclusi i collegamenti elettrici.</t>
  </si>
  <si>
    <t>PICCOLA UNITÀ TERMOVENTILANTE CON PORTATE D'ARIA DI 3200/3500/3800 MC/H. Unità termoventilante per piccole portate, modello da incasso per installazione verticale o pensile, portata d'aria min/med/max = 3200/3500/3800 mc/h, pressione statica disponibile = 130 Pa minimo, composta da ventilatore centrifugo accoppiato direttamente a motore monofase, batteria di scambio ad acqua calda o refrigerata. Dimensioni indicative d'ingombro (senza accessori): larghezza x profondità x altezza = cm 140 x cm 38 x cm 79. Sono esclusi i collegamenti elettrici.</t>
  </si>
  <si>
    <t>UNITÀ TERMOVENTILANTE AD ARMADIO CON PORTATE D'ARIA DI 1600/2000/2400 MC/H. Unità termoventilante ad armadio per installazione verticale o pensile, portata d'aria min/ med/max = 1600/ 2000/ 2400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90 x cm 55 x cm 110. Sono esclusi i collegamenti elettrici.</t>
  </si>
  <si>
    <t>UNITÀ TERMOVENTILANTE AD ARMADIO CON PORTATE D'ARIA DI 1600/2000/2400 MC/H. DI 3000/3500/4000 MC/H. Unità termoventilante ad armadio per installazione verticale o pensile, portata d'aria min/med/max = 3000/ 3500/4000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100 x cm 65 x cm 125. Sono esclusi i collegamenti elettrici.</t>
  </si>
  <si>
    <t>UNITÀ TERMOVENTILANTE AD ARMADIO CON PORTATE D'ARIA DI 1600/2000/2400 MC/H. DI 4000/5000/6000 MC/H. Unità termoventilante ad armadio per installazione verticale o pensile, portata d'aria min/ med/max = 4000/ 5000/6000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125 x cm 70 x cm 140. Sono esclusi i collegamenti elettrici.</t>
  </si>
  <si>
    <t>UNITÀ TERMOVENTILANTE AD ARMADIO CON PORTATE D'ARIA DI 1600/2000/2400 MC/H. DI 5500/7000/8500 MC/H. Unità termoventilante ad armadio per installazione verticale o pensile, portata d'aria min/med/max = 5500/ 7000/8500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145 x cm 75 x cm 145. Sono esclusi i collegamenti elettrici.</t>
  </si>
  <si>
    <t>UNITÀ TERMOVENTILANTE AD ARMADIO CON PORTATE D'ARIA DI 1600/2000/2400 MC/H. DI 8000/10000/12000 MC/H. Unità termoventilante ad armadio per installazione verticale o pensile, portata d'aria min/med/max = 8000/10000/12000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200 x cm 80 x cm 150. Sono esclusi i collegamenti elettrici.</t>
  </si>
  <si>
    <t>UNITÀ TERMOVENTILANTE AD ARMADIO CON PORTATE D'ARIA DI 1600/2000/2400 MC/H. DI 11000/13600/16400 MC/H. Unità termoventilante ad armadio per installazione verticale o pensile, portata d'aria min/med/max = 11000/13600/16400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200 x cm 85 x cm 170. Sono esclusi i collegamenti elettrici.</t>
  </si>
  <si>
    <t>UNITÀ TERMOVENTILANTE AD ARMADIO CON PORTATE D'ARIA DI 1600/2000/2400 MC/H. DI 16400/20400/24000 MC/H. Unità termoventilante ad armadio per installazione verticale o pensile, portata d'aria min/med/max = 16400/20400/24000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230 x cm 100 x cm 2100. Sono esclusi i collegamenti elettrici.</t>
  </si>
  <si>
    <t>UNITÀ DI TRATTAMENTO ARIA E RECUPERO DI CALORE. Unità di trattamento aria a recupero di calore costituita da contenitore in lamiera zincata di altezza ridotta idoneo per installazione in controsoffitto, ventilatore a più velocità per aspirazione aria esterna ed immissione nell'ambiente, ventilatore a più velocità per aspirazione aria dall'ambiente ed espulsione all'esterno, filtro aria ad alta efficienza, scambiatore di calore (sensibile e latente) del tipo aria-aria a flusso incrociato, efficienza di scambio sul calore totale &gt; 55%. Portata d'aria nominale: Q (mc/h). Potenza elettrica totale max assorbita dai ventilatori: PA (kW). Diametro della flangia di raccordo alle bocche di entrata ed uscita aria: D (mm).</t>
  </si>
  <si>
    <t>Q = 150 mc/h - PA = 0,10 kW - D = 100 mm.</t>
  </si>
  <si>
    <t>Q = 250 mc/h - PA = 0,10 kW - D = 150 mm.</t>
  </si>
  <si>
    <t>Q = 350 mc/h - PA = 0,20 kW - D = 150 mm.</t>
  </si>
  <si>
    <t>Q = 500 mc/h - PA = 0,20 kW - D = 200 mm.</t>
  </si>
  <si>
    <t>Q = 650 mc/h - PA = 0,30 kW - D = 200 mm.</t>
  </si>
  <si>
    <t>Q = 800 mc/h - PA = 0,50 kW - D = 250 mm.</t>
  </si>
  <si>
    <t>ACCESSORI PER UNITÀ DI TRATTAMENTO ARIA A RECUPERO DI CALORE. Accessori per unità di trattamento aria a recupero di calore costituiti da schede e/o dispositivi da aggiungere al costo base per ottenere il completamento dell'installazione oppure funzioni aggiuntive.</t>
  </si>
  <si>
    <t>PICCOLE UNITÀ DI TRATTAMENTO ARIA E RECUPERO DI CALORE PER INCASSO SU PARETE. Unità ventilante a flusso bilanciato, dotata di recuperatore di calore con scambiatore a pacco lamellare in plastica polimerica ADM ad alta resistenza (efficienza 70%) idonea per all'installazione passante su parete. L'unità con griglia interna in ABS è dotata di motore a 24V o 220V a più velocità accoppiato a due ventole centrifughe in materiale polimerico: l'aria è prelevata dall'esterno ed immessa in ambiente simultaneamente all'aria esausta espulsa all'esterno (i due flussi non vengono mai a contatto tra di loro). E' inoltre compreso il trasformatore a 24V quando necessario (max distanza di installazione 5 m), il comando on/off, il commutatore di velocità a filo collegato all'unità e il filtro reticolare sulla griglia interna. Il tutto fornito e posto in opera comprese le opere murarie, esclusi i collegamenti elettrici. Portata d'aria max non inferiore a: Q(mc/h). Numero velocità: V. Dimensioni foro parete: D (mm). Livello sonoro lato interno: L dB(A).</t>
  </si>
  <si>
    <t>13.27</t>
  </si>
  <si>
    <t>CENTRALI DI TRATTAMENTO ARIA</t>
  </si>
  <si>
    <t>CENTRALE DI TRATTAMENTO ARIA A SEZIONI COMPONIBILI CON PORTATA D'ARIA DI MC/H 1900/2700. Centrale di trattamento aria a sezioni componibili, realizzata con struttura portante in profilati e doppia pannellatura di alluminio, portata d'aria di mc/h 1900/2700 con velocità frontale rispettivamente non superiore a m/s 2.5 e 3.5, con efficienza dei filtri misurata secondo il metodo ASHRAE 52/76, composta dalle sezioni ed accessori di seguito elencati.</t>
  </si>
  <si>
    <t>CENTRALE DI TRATTAMENTO ARIA A SEZIONI COMPONIBILI CON PORTATA D'ARIA DI MC/H 2700/3900. Centrale di trattamento aria a sezioni componibili, realizzata con struttura portante in profilati e doppia pannellatura di alluminio, portata d'aria di mc/h 2700/3900 con velocità frontale rispettivamente non superiore a m/s 2.5 e 3.5, con efficienza dei filtri misurata secondo il metodo ASHRAE 52/76, composta dalle sezioni ed accessori di seguito elencati.</t>
  </si>
  <si>
    <t>CENTRALE DI TRATTAMENTO ARIA A SEZIONI COMPONIBILI CON PORTATA D'ARIA DI MC/H 3500/5100. Centrale di trattamento aria a sezioni componibili, realizzata con struttura portante in profilati e doppia pannellatura di alluminio, portata d'aria di mc/h 3500/5100 con velocità frontale rispettivamente non superiore a m/s 2.5 e 3.5, con efficienza dei filtri misurata secondo il metodo ASHRAE 52/76, composta dalle sezioni ed accessori di seguito elencati.</t>
  </si>
  <si>
    <t>CENTRALE DI TRATTAMENTO ARIA A SEZIONI COMPONIBILI CON PORTATA D'ARIA DI MC/H 4900/7000. Centrale di trattamento aria a sezioni componibili, realizzata con struttura portante in profilati e doppia pannellatura di alluminio, portata d'aria di mc/h 4900/7000 con velocità frontale rispettivamente non superiore a m/s 2.5 e 3.5, con efficienza dei filtri misurata secondo il metodo ASHRAE 52/76, composta dalle sezioni ed accessori di seguito elencati.</t>
  </si>
  <si>
    <t>CENTRALE DI TRATTAMENTO ARIA A SEZIONI COMPONIBILI CON PORTATA D'ARIA DI MC/H 6000/8500. Centrale di trattamento aria a sezioni componibili, realizzata con struttura portante in profilati e doppia pannellatura di alluminio, portata d'aria di mc/h 6000/8500 con velocità frontale rispettivamente non superiore a m/s 2.5 e 3.5, con efficienza dei filtri misurata secondo il metodo ASHRAE 52/76, composta dalle sezioni ed accessori di seguito elencati.</t>
  </si>
  <si>
    <t xml:space="preserve">Sezione per batterie fino a 12 R. riscald./raffred. </t>
  </si>
  <si>
    <t>CENTRALE DI TRATTAMENTO ARIA A SEZIONI COMPONIBILI CON PORTATA D'ARIA DI MC/H 7200/10000. Centrale di trattamento aria a sezioni componibili, realizzata con struttura portante in profilati e doppia pannellatura di alluminio, portata d'aria di mc/h 7200/10000 con velocità frontale rispettivamente non superiore a m/s 2.5 e 3.5, con efficienza dei filtri misurata secondo il metodo ASHRAE 52/76, composta dalle sezioni ed accessori di seguito elencati.</t>
  </si>
  <si>
    <t xml:space="preserve"> Sezione di miscela con 2 serrande e comando manuale.</t>
  </si>
  <si>
    <t xml:space="preserve"> Sezione espulsione/ricircolo con 3 serrande.</t>
  </si>
  <si>
    <t xml:space="preserve"> Sezione per batterie fino a 5 R. solo riscaldamento.</t>
  </si>
  <si>
    <t>CENTRALE DI TRATTAMENTO ARIA A SEZIONI COMPONIBILI CON PORTATA D'ARIA DI MC/H 10000/14000. Centrale di trattamento aria a sezioni componibili, realizzata con struttura portante in profilati e doppia pannellatura di alluminio, portata d'aria di mc/h 10000/14000 con velocità frontale rispettivamente non superiore a m/s 2.5 e 3.5, con efficienza dei filtri misurata secondo il metodo ASHRAE 52/76, composta dalle sezioni ed accessori di seguito elencati.</t>
  </si>
  <si>
    <t>CENTRALE DI TRATTAMENTO ARIA A SEZIONI COMPONIBILI CON PORTATA D'ARIA DI MC/H 11400/16000. Centrale di trattamento aria a sezioni componibili, realizzata con struttura portante in profilati e doppia pannellatura di alluminio, portata d'aria di mc/h 11400/16000 con velocità frontale rispettivamente non superiore a m/s 2.5 e 3.5, con efficienza dei filtri misurata secondo il metodo ASHRAE 52/76, composta dalle sezioni ed accessori di seguito elencati.</t>
  </si>
  <si>
    <t>CENTRALE DI TRATTAMENTO ARIA A SEZIONI COMPONIBILI CON PORTATA D'ARIA DI MC/H 14000/19500. Centrale di trattamento aria a sezioni componibili, realizzata con struttura portante in profilati e doppia pannellatura di alluminio, portata d'aria di mc/h 14000/19500 con velocità frontale rispettivamente non superiore a m/s 2.5 e 3.5, con efficienza dei filtri misurata secondo il metodo ASHRAE 52/76, composta dalle sezioni ed accessori di seguito elencati.</t>
  </si>
  <si>
    <t>CENTRALE DI TRATTAMENTO ARIA A SEZIONI COMPONIBILI CON PORTATA D'ARIA DI MC/H 17000/24000. Centrale di trattamento aria a sezioni componibili, realizzata con struttura portante in profilati e doppia pannellatura di alluminio, portata d'aria di mc/h 17000/24000 con velocità frontale rispettivamente non superiore a m/s 2.5 e 3.5, con efficienza dei filtri misurata secondo il metodo ASHRAE 52/76, composta dalle sezioni ed accessori di seguito elencati.</t>
  </si>
  <si>
    <t>CENTRALE DI TRATTAMENTO ARIA A SEZIONI COMPONIBILI CON PORTATA D'ARIA DI MC/H 24000/34000. Centrale di trattamento aria a sezioni componibili, realizzata con struttura portante in profilati e doppia pannellatura di alluminio, portata d'aria di mc/h 24000/34000 con velocità frontale rispettivamente non superiore a m/s 2.5 e 3.5, con efficienza dei filtri misurata secondo il metodo ASHRAE 52/76, composta dalle sezioni ed accessori di seguito elencati.</t>
  </si>
  <si>
    <t>CENTRALE DI TRATTAMENTO ARIA A SEZIONI COMPONIBILI CON PORTATA D'ARIA DI MC/H 35000/49000. Centrale di trattamento aria a sezioni componibili, realizzata con struttura portante in profilati e doppia pannellatura di alluminio, portata d'aria di mc/h 35000/49000 con velocità frontale rispettivamente non superiore a m/s 2.5 e 3.5, con efficienza dei filtri misurata secondo il metodo ASHRAE 52/76, composta dalle sezioni ed accessori di seguito elencati.</t>
  </si>
  <si>
    <t>CENTRALE DI TRATTAMENTO ARIA A SEZIONI COMPONIBILI CON PORTATA D'ARIA DI MC/H 44000/62000. Centrale di trattamento aria a sezioni componibili, realizzata con struttura portante in profilati e doppia pannellatura di alluminio, portata d'aria di mc/h 44000/62000 con velocità frontale rispettivamente non superiore a m/s 2.5 e 3.5, con efficienza dei filtri misurata secondo il metodo ASHRAE 52/76, composta dalle sezioni ed accessori di seguito elencati.</t>
  </si>
  <si>
    <t>CENTRALE DI TRATTAMENTO ARIA A SEZIONI COMPONIBILI CON PORTATA D'ARIA DI MC/H 65000/90000. Centrale di trattamento aria a sezioni componibili, realizzata con struttura portante in profilati e doppia pannellatura di alluminio, portata d'aria di mc/h 65000/90000 con velocità frontale rispettivamente non superiore a m/s 2.5 e 3.5, con efficienza dei filtri misurata secondo il metodo ASHRAE 52/76, composta dalle sezioni ed accessori di seguito elencati.</t>
  </si>
  <si>
    <t>13.28</t>
  </si>
  <si>
    <t>PRODUTTORI DI ACQUA REFRIGERATA</t>
  </si>
  <si>
    <t xml:space="preserve">REFRIGERATORE D'ACQUA CON CONDENSAZIONE IN ARIA, COSTITUITO DA UNO O PIÙ COMPRESSORI SCROLL PER POTENZE FRIGORIFERE NOMINALI COMPLESSIVE FINO A 160 KW IN VERSIONE SILENZIATA E CON VENTILATORI ASSIALI. Produttore di acqua refrigerata con condensazione in aria, costituito da uno o più compressori scroll per potenze frigorifere nominali complessive fino a 160 kW in versione SILENZIATA, funzionante con gas frigorifero ecologico, completo di evaporatore con scambiatore a piastre,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</si>
  <si>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REFRIGERATORE D'ACQUA CON CONDENSAZIONE IN ARIA, COSTITUITO DA UNO O PIÙ COMPRESSORI ALTERNATIVI SEMIERMETICI PER POTENZE FRIGORIFERE NOMINALI COMPLESSIVE DA 100 A 500 KW IN VERSIONE CON VENTILATORI ASSIALI. Produttore di acqua refrigerata con condensazione in aria, costituito da uno o più compressori alternativi semiermetici per potenze frigorifere nominali complessive da 100 a 500 kW,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t>
  </si>
  <si>
    <t xml:space="preserve">REFRIGERATORE D'ACQUA CON CONDENSAZIONE IN ARIA, COSTITUITO DA UNO O PIÙ COMPRESSORI ALTERNATIVI SEMIERMETICI PER POTENZE FRIGORIFERE NOMINALI COMPLESSIVE DA 100 A 500 KW IN VERSIONE SILENZIATA E CON VENTILATORI ASSIALI. Produttore di acqua refrigerata con condensazione in aria, costituito da uno o più compressori alternativi semiermetici per potenze frigorifere nominali complessive da 100 a 500 kW in versione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</si>
  <si>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REFRIGERATORE D'ACQUA CON CONDENSAZIONE IN ARIA, COSTITUITO DA UN COMPRESSORE A VITE PER POTENZE FRIGORIFERE NOMINALI COMPLESSIVE DA 110 A 400 KW IN VERSIONE SILENZIATA E CON VENTILATORI ASSIALI. Produttore di acqua refrigerata con condensazione in aria, costituito da un compressore a vite per potenze frigorifere nominali complessive da 110 a 400 kW in versione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t>
  </si>
  <si>
    <t xml:space="preserve">REFRIGERATORE D'ACQUA CON CONDENSAZIONE IN ARIA, COSTITUITO DA DUE O PIÙ COMPRESSORI A VITE PER POTENZE FRIGORIFERE NOMINALI COMPLESSIVE DA 230 A 1.300 KW IN VERSIONE SILENZIATA E CON VENTILATORI ASSIALI. Produttore di acqua refrigerata con condensazione in aria, costituito da due o più compressori a vite per potenze frigorifere nominali complessive da 230 a 1.300 kW in versione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</si>
  <si>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CON CONDENSAZIONE IN ARIA, COSTITUITO DA UN COMPRESSORE A VITE PER POTENZE FRIGORIFERE NOMINALI COMPLESSIVE DA 110 A 400 KW IN VERSIONE EXTRA SILENZIATA E CON VENTILATORI ASSIALI. Produttore di acqua refrigerata con condensazione in aria, costituito da un compressore a vite per potenze frigorifere nominali complessive da 110 a 400 kW in versione EXTRA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</si>
  <si>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CON CONDENSAZIONE IN ARIA, COSTITUITO DA DUE O PIÙ COMPRESSORI A VITE PER POTENZE FRIGORIFERE NOMINALI COMPLESSIVE DA 230 A 1.300 KW IN VERSIONE EXTRA SILENZIATA E CON VENTILATORI ASSIALI. Produttore di acqua refrigerata con condensazione in aria, costituito da due o più compressori a vite per potenze frigorifere nominali complessive da 230 a 1.300 kW in versione EXTRA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</si>
  <si>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CON CONDENSAZIONE IN ARIA, COSTITUITO DA UNO O PIÙ COMPRESSORI SCROLL PER POTENZE FRIGORIFERE NOMINALI COMPLESSIVE FINO A 90 KW IN VERSIONE CON VENTILATORI CENTRIFUGHI. Produttore di acqua refrigerata con condensazione in aria, costituito da uno o più compressori scroll per potenze frigorifere nominali complessive fino a 90 kW, funzionante con gas frigorifero ecologico, completo di evaporatore con scambiatore a piastre, ventilatori di espulsione aria di tipo CENTRIFUGO,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</si>
  <si>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A POMPA DI CALORE CON CONDENSAZIONE IN ARIA, COSTITUITO DA UNO O PIÙ COMPRESSORI SCROLL PER POTENZE FRIGORIFERE NOMINALI COMPLESSIVE FINO A 160 KW IN VERSIONE SILENZIATA E CON VENTILATORI ASSIALI. Produttore di acqua refrigerata a pompa di calore con condensazione in aria, costituito da uno o più compressori scroll per potenze frigorifere nominali complessive fino a 160 kW in versione SILENZIATA, funzionante con gas frigorifero ecologico, completo di evaporatore con scambiatore a piastre,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</si>
  <si>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A POMPA DI CALORE CON CONDENSAZIONE IN ARIA, COSTITUITO DA UNO O PIÙ COMPRESSORI ALTERNATIVI SEMIERMETICI PER POTENZE FRIGORIFERE NOMINALI COMPLESSIVE DA 100 A 500 KW IN VERSIONE CON VENTILATORI ASSIALI. Produttore di acqua refrigerata a pompa di calore con condensazione in aria, costituito da uno o più compressori alternativi semiermetici per potenze frigorifere nominali complessive da 100 a 500 kW,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</si>
  <si>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A POMPA DI CALORE CON CONDENSAZIONE IN ARIA, COSTITUITO DA UNO O PIÙ COMPRESSORI ALTERNATIVI SEMIERMETICI PER POTENZE FRIGORIFERE NOMINALI COMPLESSIVE DA 100 A 500 KW IN VERSIONE SILENZIATA E CON VENTILATORI ASSIALI. Produttore di acqua refrigerata a pompa di calore con condensazione in aria, costituito da uno o più compressori alternativi semiermetici per potenze frigorifere nominali complessive da 100 a 500 kW in versione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</si>
  <si>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A POMPA DI CALORE CON CONDENSAZIONE IN ARIA, COSTITUITO DA UN COMPRESSORE A VITE PER POTENZE FRIGORIFERE NOMINALI COMPLESSIVE DA 110 A 400 KW IN VERSIONE SILENZIATA E CON VENTILATORI ASSIALI. Produttore di acqua refrigerata a pompa di calore con condensazione in aria, costituito da un compressore a vite per potenze frigorifere nominali complessive da 110 a 400 kW in versione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</si>
  <si>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A POMPA DI CALORE CON CONDENSAZIONE IN ARIA, COSTITUITO DA DUE O PIÙ COMPRESSORI A VITE PER POTENZE FRIGORIFERE NOMINALI COMPLESSIVE DA 230 A 1.300 KW IN VERSIONE SILENZIATA E CON VENTILATORI ASSIALI. Produttore di acqua refrigerata a pompa di calore con condensazione in aria, costituito da due o più compressori a vite per potenze frigorifere nominali complessive da 230 a 1.300 kW in versione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</si>
  <si>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A POMPA DI CALORE CON CONDENSAZIONE IN ARIA, COSTITUITO DA UN COMPRESSORE A VITE PER POTENZE FRIGORIFERE NOMINALI COMPLESSIVE DA 110 A 400 KW IN VERSIONE EXTRA SILENZIATA E CON VENTILATORI ASSIALI. Produttore di acqua refrigerata a pompa di calore con condensazione in aria, costituito da un compressore a vite per potenze frigorifere nominali complessive da 110 a 400 kW in versione EXTRA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</si>
  <si>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A POMPA DI CALORE CON CONDENSAZIONE IN ARIA, COSTITUITO DA DUE O PIÙ COMPRESSORI A VITE PER POTENZE FRIGORIFERE NOMINALI COMPLESSIVE DA 230 A 1.300 KW IN VERSIONE EXTRA SILENZIATA E CON VENTILATORI ASSIALI. Produttore di acqua refrigerata a pompa di calore con condensazione in aria, costituito da due o più compressori a vite per potenze frigorifere nominali complessive da 230 a 1.300 kW in versione EXTRA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</si>
  <si>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A POMPA DI CALORE CON CONDENSAZIONE IN ARIA, COSTITUITO DA UNO O PIÙ COMPRESSORI SCROLL PER POTENZE FRIGORIFERE NOMINALI COMPLESSIVE FINO A 90 KW IN VERSIONE CON VENTILATORI CENTRIFUGHI. Produttore di acqua refrigerata a pompa di calore con condensazione in aria, costituito da uno o più compressori scroll per potenze frigorifere nominali complessive fino a 90 kW, funzionante con gas frigorifero ecologico, completo di evaporatore con scambiatore a piastre, ventilatori di espulsione aria di tipo CENTRIFUGO,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</si>
  <si>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ACCESSORIO PER REFRIGERATORE D'ACQUA CON CONDENSAZIONE IN ARIA E COMPRESSORI SCROLL OPPURE ALTERNATIVI COSTITUITO DA DISPOSITIVO PER BASSE TEMPERATURE ESTERNE. Accessorio per produttore di acqua refrigerata con condensazione in aria e compressori scroll oppure alternativi con potenze frigorifere nominali complessive fino a 500 kW, costituito da DISPOSITIVO PER BASSE TEMPERATURE ESTERNE da applicare sui refrigeratori per diminuire la portata d'aria al condensatore e consentire il funzionamento anche con basse temperature esterne. Il dispositivo è valutato con una quota fissa per ciascun refrigeratore più una quota variabile in funzione della potenza frigorifera nominale valutata con acqua in uscita a 7° C, salto termico 5° C, aria esterna 35° C. </t>
  </si>
  <si>
    <t xml:space="preserve">ACCESSORIO PER REFRIGERATORE D'ACQUA CON CONDENSAZIONE IN ARIA E COMPRESSORI A VITE COSTITUITO DA DISPOSITIVO PER BASSE TEMPERATURE ESTERNE. Accessorio per produttore di acqua refrigerata con condensazione in aria e compressori a vite con potenze frigorifere nominali complessive da 110 a 1300 kW, costituito da DISPOSITIVO PER BASSE TEMPERATURE ESTERNE da applicare sui refrigeratori per diminuire la portata d'aria al condensatore e consentire il funzionamento anche con basse temperature esterne. Il dispositivo è valutato con una quota fissa per ciascun refrigeratore più una quota variabile in funzione della potenza frigorifera nominale valutata con acqua in uscita a 7° C, salto termico 5° C, aria esterna 35° C. </t>
  </si>
  <si>
    <t>ACCESSORIO PER REFRIGERATORE D'ACQUA CON CONDENSAZIONE IN ARIA E COMPRESSORI SCROLL OPPURE ALTERNATIVI COSTITUITO DA RECUPERATORE PARZIALE DEL CALORE DI CONDENSAZIONE. Accessorio per produttore di acqua refrigerata con condensazione in aria o acqua e compressori scroll con potenze frigorifere nominali complessive da 35 a 160 kW, costituito da RECUPERATORE PARZIALE del calore di condensazione da applicare sui refrigeratori per consentire la produzione di acqua calda alla temperatura di 40°/50° C. L'accessorio è valutato con una quota fissa per ciascun refrigeratore più una quota variabile in funzione della potenza frigorifera nominale valutata con acqua in uscita a 7° C, salto termico 5° C, aria esterna 35° C.</t>
  </si>
  <si>
    <t>ACCESSORIO PER REFRIGERATORE D'ACQUA CON CONDENSAZIONE IN ARIA O ACQUA E COMPRESSORI A VITE OPPURE ALTERNATIVI COSTITUITO DA RECUPERATORE PARZIALE DEL CALORE DI CONDENSAZIONE. Accessorio per produttore di acqua refrigerata con condensazione in aria o acqua e compressori a vite oppure alternativi con potenze frigorifere nominali complessive da 110 a 1300 kW, costituito da RECUPERATORE PARZIALE del calore di condensazione da applicare sui refrigeratori per consentire la produzione di acqua calda alla temperatura di 40°/50° C. L'accessorio è valutato con una quota fissa per ciascun refrigeratore più una quota variabile in funzione della potenza frigorifera nominale valutata con acqua in uscita a 7° C, salto termico 5° C, aria esterna 35° C</t>
  </si>
  <si>
    <t xml:space="preserve">ACCESSORIO PER REFRIGERATORE D'ACQUA CON CONDENSAZIONE IN ARIA O ACQUA E COMPRESSORI A VITE OPPURE ALTERNATIVI COSTITUITO DA RECUPERATORE TOTALE DEL CALORE DI CONDENSAZIONE. Accessorio per produttore di acqua refrigerata con condensazione in aria o acqua e compressori a vite oppure alternativi con potenze frigorifere nominali complessive da 110 a 1300 kW, costituito da RECUPERATORE TOTALE del calore di condensazione da applicare sui refrigeratori per consentire la produzione di acqua calda alla temperatura di 40°/50° C. L'accessorio è valutato con una quota fissa per ciascun refrigeratore più una quota variabile in funzione della potenza frigorifera nominale valutata con acqua in uscita a 7° C, salto termico 5° C, aria esterna 35° C. </t>
  </si>
  <si>
    <t xml:space="preserve">ACCESSORIO PER REFRIGERATORE D'ACQUA CON CONDENSAZIONE IN ARIA O ACQUA DI POTENZA FRIGORIFERA NOMINALE FINO A 35 KW COSTITUITO DA MODULO IDRONICO. Accessorio per produttore di acqua refrigerata con condensazione in aria o acqua di potenza frigorifera nominale fino a 35 kW costituito da MODULO IDRONICO completo di serbatoio di accumulo, elettropompa di circolazione, vaso d'espansione, filtro acqua, resistenza elettrica antigelo per accumulo, interruttore magnetotermico per elettropompa, mobile di protezione, il tutto già assemblato e pronto per il funzionamento escluso collegamenti elettrici ed idraulici. Il modulo idronico è valutato con una quota fissa per ciascun refrigeratore più una quota variabile in funzione della potenza frigorifera nominale valutata con acqua in uscita a 7° C, salto termico 5° C, aria esterna 35° C. </t>
  </si>
  <si>
    <t xml:space="preserve">ACCESSORIO PER REFRIGERATORE D'ACQUA CON CONDENSAZIONE IN ARIA O ACQUA DI POTENZA FRIGORIFERA NOMINALE DA 35 A 250 KW COSTITUITO DA MODULO IDRONICO. Accessorio per produttore di acqua refrigerata con condensazione in aria o acqua di potenza frigorifera nominale da 35 a 250 kW costituito da MODULO IDRONICO completo di serbatoio di accumulo, elettropompa di circolazione, vaso d'espansione, filtro acqua, resistenza elettrica antigelo per accumulo, interruttore magnetotermico per elettropompa, mobile di protezione, il tutto già assemblato e pronto per il funzionamento escluso collegamenti elettrici ed idraulici. Il modulo idronico è valutato con una quota fissa per ciascun refrigeratore più una quota variabile in funzione della potenza frigorifera nominale valutata con acqua in uscita a 7° C, salto termico 5° C, aria esterna 35° C. </t>
  </si>
  <si>
    <t xml:space="preserve">PICCOLO PRODUTTORE DI ACQUA REFRIGERATA DA ABBINARE A GRUPPO TERMICO PER IMPIANTI AUTONOMI. Piccolo produttore di acqua refrigerata funzionante con gas frigorifero ecologico da abbinare a gruppo termico per impianti autonomi di riscaldamento e raffrescamento, costituito da UNITA' MOTOCONDENSANTE raffreddata ad aria o acqua all'interno della quale trovano posto il compressore rotativo, lo scambiatore ed il circuito frigorifero, MODULO PENSILE all'interno del quale trovano posto l'evaporatore, la pompa di circolazione, l'accumulo inerziale da 25 lt, la valvola a 3 vie, la valvola di sicurezza, il quadro di comando e controllo con microprocessore, LINEE FRIGORIFERE precaricate per il collegamento unità motocondensante e modulo pensile. Il modulo pensile, installato all'interno dell'unita' immobiliare, contiene tutte i dispositivi che consentono il collegamento idraulico con il gruppo termico, con il circuito di utilizzazione e con i collegamenti elettrici. Nel prezzo non sono compresi i collegamenti idraulici con il gruppo termico ed i collegamenti elettrici. Potenzialità frigorifera utile con acqua in uscita a 7° C, salto termico fra andata e ritorno 5° C, temperatura aria esterna 35° C per le unità con condensazione in aria, temperatura di condensazione 48° C per le unità con condensazione in acqua: PF (kW). Potenza elettrica assorbita con alimentazione monofase a 220 V: PA (kW). </t>
  </si>
  <si>
    <t>ACCESSORIO PER PICCOLO PRODUTTORE DI ACQUA REFRIGERATA CON CONDENSAZIONE IN ARIA DA ABBINARE A GRUPPO TERMICO PER IMPIANTI AUTONOMI. Accessorio per piccolo produttore di acqua refrigerata con condensazione in aria da abbinare a gruppo termico per impianti autonomi di riscaldamento e raffrescamento, costituito da dispositivo per funzionamento con basse temperature esterne.</t>
  </si>
  <si>
    <t xml:space="preserve">REFRIGERATORE D'ACQUA CON CONDENSAZIONE IN ACQUA, COSTITUITO DA UNO O PIÙ COMPRESSORI SCROLL O ALTERNATIVI PER POTENZE FRIGORIFERE NOMINALI COMPLESSIVE FINO A 115 KW. Produttore di acqua refrigerata con condensazione in acqua, costituito da uno o più compressori scroll o alternativi per potenze frigorifere nominali complessive fino a 115 kW, funzionante con gas frigorifero ecologico, completo di evaporatore e condensatore con scambiatori a piastre, insonorizzazione del vano compressori, supporti ammortizzatori per motocompressore, resistenza elettrica di riscaldamento dell'olio, valvola pressostatica per la modulazione dell'acqua al condensatore, termostato di sicurezza, pressostato di sicurezza, pressostato differenziale, scheda elettronica di gestione e controllo, pannello comandi remoto, telaio, mobile di copertura,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all'evaporatore 7°/12° C ed acqua al condensatore 30°/35° C. </t>
  </si>
  <si>
    <t xml:space="preserve">REFRIGERATORE D'ACQUA CON CONDENSAZIONE IN ACQUA, COSTITUITO DA UNO O PIÙ COMPRESSORI ALTERNATIVI SEMIERMETICI PER POTENZE FRIGORIFERE NOMINALI COMPLESSIVE DA 115 KW FINO A 800 KW. Produttore di acqua refrigerata con condensazione in acqua, costituito da uno o più compressori alternativi semiermetici per potenze frigorifere nominali complessive da 115 kW fino a 800 kW, funzionante con gas frigorifero ecologico, completo di evaporatore e condensatore con scambiatori a fascio tubiero, dispositivo di parzializzazione della potenza, insonorizzazione del vano compressori, supporti ammortizzatori per motocompressore, resistenza elettrica di riscaldamento dell'olio, termostato di sicurezza, pressostato di sicurezza, pressostato differenziale, scheda elettronica di gestione e controllo, pannello comandi remoto, telaio, mobile di contenimento,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all'evaporatore 7°/12° C ed acqua al condensatore 30°/35° C. </t>
  </si>
  <si>
    <t xml:space="preserve">REFRIGERATORE D'ACQUA A POMPA DI CALORE CON CONDENSAZIONE IN ACQUA, COSTITUITO DA UNO O PIÙ COMPRESSORI SCROLL O ALTERNATIVI PER POTENZE FRIGORIFERE NOMINALI COMPLESSIVE FINO A 115 KW. Produttore di acqua refrigerata a pompa di calore con condensazione in acqua, costituito da uno o più compressori scroll o alternativi per potenze frigorifere nominali complessive fino a 115 kW, funzionante con gas frigorifero ecologico, completo di evaporatore e condensatore con scambiatori a piastre, insonorizzazione del vano compressori, supporti ammortizzatori per motocompressore, resistenza elettrica di riscaldamento dell'olio, valvola pressostatica per la modulazione dell'acqua al condensatore, termostato di sicurezza, pressostato di sicurezza, pressostato differenziale, scheda elettronica di gestione e controllo, pannello comandi remoto, telaio, mobile di copertura,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all'evaporatore 7°/12° C ed acqua al condensatore 30°/35° C. </t>
  </si>
  <si>
    <t xml:space="preserve">REFRIGERATORE D'ACQUA A POMPA DI CALORE CON CONDENSAZIONE IN ACQUA, COSTITUITO DA UNO O PIÙ COMPRESSORI ALTERNATIVI SEMIERMETICI PER POTENZE FRIGORIFERE NOMINALI COMPLESSIVE DA 115 KW FINO A 800 KW. Produttore di acqua refrigerata a pompa di calore con condensazione in acqua, costituito da uno o più compressori alternativi semiermetici per potenze frigorifere nominali complessive da 115 kW fino a 800 kW, funzionante con gas frigorifero ecologico, completo di evaporatore e condensatore con scambiatori a fascio tubiero, dispositivo di parzializzazione della potenza, insonorizzazione del vano compressori, supporti ammortizzatori per motocompressore, resistenza elettrica di riscaldamento dell'olio, termostato di sicurezza, pressostato di sicurezza, pressostato differenziale, scheda elettronica di gestione e controllo, pannello comandi remoto, telaio, mobile di contenimento,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all'evaporatore 7°/12° C ed acqua al condensatore 30°/35° C. </t>
  </si>
  <si>
    <t xml:space="preserve">PRODUTTORE DI ACQUA REFRIGERATA AD ASSORBIMENTO ALIMENTATO A GAS COMBUSTIBILE CON CICLO AD AMMONIACA. Produttore di acqua refrigerata con ciclo ad assorbimento ad ammoniaca alimentato a gas combustibile e condensato in aria, corredato dei dispositivi di regolazione e sicurezza. Il prezzo comprende la fornitura e posa in opera del refrigeratore, i collegamenti idraulici ed elettrici, la messa in funzione ed il collaudo escluso le linee idrauliche ed elettriche di collegamento. Il refrigeratore può essere fornito in versione solo raffreddamento od anche riscaldamento e raffrescamento ed inoltre può essere assemblato in più unità per ottenere potenze multiple del modulo base. Potenza utile frigorifera con acqua 7°/12° ed aria a 35° C: 17,5 kW. Potenza termica consumata in raffreddamento: 23,7 kW. Potenza utile termica: 28,4 kW. Potenza termica consumata in riscaldamento: 31,0 kW. Potenza elettrica massima assorbita: 0,90 kW. </t>
  </si>
  <si>
    <t xml:space="preserve">PRODUTTORE DI ACQUA REFRIGERATA AD ASSORBIMENTO ALIMENTATO A GAS COMBUSTIBILE PER POTENZE FRIGORIFERE DA 140 A 350 KW. Produttore di acqua refrigerata con ciclo ad assorbimento a bromuro di litio del tipo a semplice effetto per potenze frigorifere da 140 a 350 kW, alimentato a gas combustibile e condensato in acqua di torre (o di pozzo), corredato dei dispositivi di regolazione e sicurezza. Il prezzo comprende la fornitura e posa in opera del refrigeratore, i collegamenti idraulici ed elettrici, la messa in funzione ed il collaudo escluso le linee idrauliche ed elettriche di collegamento. Il refrigeratore, in grado di erogare energia frigorifera ed energia termica di pari potenzialità, è valutato con una quota fissa più una quota variabile in funzione della potenza frigorifera nominale valutata con acqua all'evaporatore 7°/12° ed acqua al condensatore a 32° C. </t>
  </si>
  <si>
    <t xml:space="preserve">PRODUTTORE DI ACQUA REFRIGERATA AD ASSORBIMENTO ALIMENTATO AD ACQUA CALDA PER POTENZE FRIGORIFERE DA 350 A 2100 KW. Produttore di acqua refrigerata con ciclo ad assorbimento a bromuro di litio del tipo a semplice effetto per potenze frigorifere da 350 a 2100 kW, alimentato ad acqua calda (o surriscaldata o vapore) e condensato in acqua di torre (o di pozzo), corredato dei dispositivi di regolazione e sicurezza. Il prezzo comprende la fornitura e posa in opera del refrigeratore, i collegamenti idraulici ed elettrici, la messa in funzione ed il collaudo escluso le linee idrauliche ed elettriche di collegamento. Il refrigeratore è valutato con una quota fissa più una quota variabile in funzione della potenza frigorifera nominale valutata con acqua all'evaporatore 7°/12°, acqua surriscaldata a 150°C ed acqua al condensatore a 32° C. </t>
  </si>
  <si>
    <t>13.29</t>
  </si>
  <si>
    <t>TORRI EVAPORATIVE</t>
  </si>
  <si>
    <t>TORRE EVAPORATIVA CON VENTILATORI CENTRIFUGHI. Torre evaporativa per raffreddare l'acqua ad una temperatura prossima a quella del bulbo umido dell'aria esterna, costituita da carcassa metallica autoportante, ventilatori centrifughi con motore trifase, pacco di scambio in materiale sintetico, collettore di distribuzione acqua, separatore di gocce. Sono esclusi i collegamenti elettrici. La potenza di raffreddamento è valutata con acqua entrante a 35° C, salto termico 6° C, temperatura aria entrante 23,5° C b.u. Potenza di raffreddamento non inferiore a: PR (kW). Potenza elettrica indicativa assorbita dai ventilatori: PA (kW). Peso indicativo: PS (Kg).</t>
  </si>
  <si>
    <t>TORRE EVAPORATIVA ASSIALE. Torre evaporativa di tipo assiale idonea a raffreddare l'acqua ad una temperatura prossima a quella del bulbo umido dell'aria esterna, costituita da bacino e contenitore in vetroresina, pacco di scambio termico in PVC rigido, distributore dell'acqua rotante con separatore di gocce, ventilatore assiale a basso consumo di energia. Il prezzo comprende la fornitura e posa in opera della torre comprensiva dei collegamenti idraulici ed elettrici con esclusione delle linee idrauliche ed elettriche di adduzione. La potenza di raffreddamento è valutata con acqua entrante a 35°C, salto termico 5,5°C, temperatura aria entrante 25,5° C b.u. Potenza di raffreddamento non inferiore a: PR (kW). Potenza elettrica indicativa assorbita dai ventilatori: PA (kW). Peso indicativo: PS (Kg).</t>
  </si>
  <si>
    <t>13.30</t>
  </si>
  <si>
    <t>UNITÀ AUTONOME DI CONDIZIONAMENTO</t>
  </si>
  <si>
    <t>CONDIZIONATORE D'AMBIENTE MONOSPLIT CON INVERTER, TIPO IN VISTA A PARETE. Condizionatore autonomo d'ambiente a due sezioni con condensazione in aria e compressore a velocita' variabile comandato da inverter, per solo raffreddamento oppure a pompa di calore, utilizzante gas frigorifero ecologico, costituito da una sezione esterna con ventilatore e compressore collegata tramite linea frigorifera ad una unità interna del tipo IN VISTA A PARETE. Il condizionatore è corredato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massima con aria esterna a 35°C b.s.ed aria interna a 27°C b.s. e 19,5°C b.u. non inferiore a: PF (kW). Potenza di riscaldamento massima con aria esterna a 7°C b.s. e 6°C b.u. ed aria interna a 21°C b.s. non inferiore a: PR (kW). Potenza elettrica massima assorbita non superiore a: PA (kW). Lunghezza massima delle linee frigorifere fra unità interna ed unità esterna non inferiore a: L (m).</t>
  </si>
  <si>
    <t>CONDIZIONATORE D'AMBIENTE MONOSPLIT CON INVERTER, TIPO IN VISTA A PAVIMENTO. Condizionatore autonomo d'ambiente a due sezioni con condensazione in aria e compressore a velocita' variabile comandato da inverter, per solo raffreddamento oppure a pompa di calore, utilizzante gas frigorifero ecologico, costituito da una sezione esterna con ventilatore e compressore collegata tramite linea frigorifera ad una unità interna del tipo IN VISTA A PAVIMENTO. Il condizionatore è corredato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massima con aria esterna a 35°C b.s.ed aria interna a 27°C b.s. e 19,5°C b.u. non inferiore a: PF (kW). Potenza di riscaldamento massima con aria esterna a 7°C b.s. e 6°C b.u. ed aria interna a 21°C b.s. non inferiore a: PR (kW). Potenza elettrica massima assorbita non superiore a: PA (kW). Lunghezza massima delle linee frigorifere fra unità interna ed unità esterna non inferiore a: L (m).</t>
  </si>
  <si>
    <t>CONDIZIONATORE D'AMBIENTE MONOSPLIT, TIPO IN VISTA A PARETE. Condizionatore autonomo d'ambiente a due sezioni con condensazione in aria, per solo raffreddamento oppure a pompa di calore, utilizzante gas frigorifero ecologico, costituito da una sezione esterna con ventilatore e compressore collegata tramite linea frigorifera ad una unità interna del tipo IN VISTA A PARETE. Il condizionatore è corredato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con aria esterna a 35°C b.s.ed aria interna a 27°C b.s. e 19,5°C b.u. non inferiore a: PF (kW). Potenza di riscaldamento con aria esterna a 7°C b.s. e 6°C b.u. ed aria interna a 21°C b.s. non inferiore a: PR (kW). Potenza elettrica assorbita non superiore a: PA (kW). Lunghezza massima delle linee frigorifere fra unità interna ed unità esterna non inferiore a: L (m).</t>
  </si>
  <si>
    <t>CONDIZIONATORE D'AMBIENTE MONOSPLIT, TIPO IN VISTA A PAVIMENTO. Condizionatore autonomo d'ambiente a due sezioni con condensazione in aria, per solo raffreddamento oppure a pompa di calore, utilizzante gas frigorifero ecologico, costituito da una sezione esterna con ventilatore e compressore collegata tramite linea frigorifera ad una unità interna del tipo IN VISTA A PAVIMENTO. Il condizionatore è corredato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con aria esterna a 35°C b.s.ed aria interna a 27°C b.s. e 19,5°C b.u. non inferiore a: PF (kW). Potenza di riscaldamento con aria esterna a 7°C b.s. e 6°C b.u. ed aria interna a 21°C b.s. non inferiore a: PR (kW). Potenza elettrica assorbita non superiore a: PA (kW). Lunghezza massima delle linee frigorifere fra unità interna ed unità esterna non inferiore a: L (m).</t>
  </si>
  <si>
    <t>CONDIZIONATORE D'AMBIENTE MONOSPLIT, TIPO IN VISTA A SOFFITTO. Condizionatore autonomo d'ambiente a due sezioni con condensazione in aria, per solo raffreddamento oppure a pompa di calore, utilizzante gas frigorifero ecologico, costituito da una sezione esterna con ventilatore e compressore collegata tramite linea frigorifera ad una unità interna del tipo IN VISTA A SOFFITTO. Il condizionatore è corredato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con aria esterna a 35°C b.s.ed aria interna a 27°C b.s. e 19,5°C b.u. non inferiore a: PF (kW). Potenza di riscaldamento con aria esterna a 7°C b.s. e 6°C b.u. ed aria interna a 21°C b.s. non inferiore a: PR (kW). Potenza elettrica assorbita non superiore a: PA (kW). Lunghezza massima delle linee frigorifere fra unità interna ed unità esterna non inferiore a: L (m).</t>
  </si>
  <si>
    <t>CONDIZIONATORE D'AMBIENTE MONOSPLIT, TIPO A CASSETTA A 4 VIE DA INCASSO NEL CONTROSOFFITTO. Condizionatore autonomo d'ambiente a due sezioni con condensazione in aria, per solo raffreddamento oppure a pompa di calore, utilizzante gas frigorifero ecologico, costituito da una sezione esterna con ventilatore e compressore collegata tramite linea frigorifera ad una unità interna del tipo a CASSETTA A 4 VIE DA INCASSO NEL CONTROSOFFITTO. Il condizionatore è corredato di pompa per sollevamento condensa,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con aria esterna a 35°C b.s.ed aria interna a 27°C b.s. e 19,5°C b.u. non inferiore a: PF (kW). Potenza di riscaldamento con aria esterna a 7°C b.s. e 6°C b.u. ed aria interna a 21°C b.s. non inferiore a: PR (kW). Potenza elettrica assorbita non superiore a: PA (kW). Lunghezza massima delle linee frigorifere fra unità interna ed unità esterna non inferiore a: L (m).</t>
  </si>
  <si>
    <t>CONDIZIONATORE D'AMBIENTE MONOSPLIT, TIPO IN VISTA A CASSETTA PENSILE A SOFFITTO. Condizionatore autonomo d'ambiente a due sezioni con condensazione in aria, per solo raffreddamento oppure a pompa di calore, utilizzante gas frigorifero ecologico, costituito da una sezione esterna con ventilatore e compressore collegata tramite linea frigorifera ad una unità interna del tipo IN VISTA A CASSETTA PENSILE A SOFFITTO. Il condizionatore è corredato di pompa per sollevamento condensa,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con aria esterna a 35°C b.s.ed aria interna a 27°C b.s. e 19,5°C b.u. non inferiore a: PF (kW). Potenza di riscaldamento con aria esterna a 7°C b.s. e 6°C b.u. ed aria interna a 21°C b.s. non inferiore a: PR (kW). Potenza elettrica assorbita non superiore a: PA (kW). Lunghezza massima delle linee frigorifere fra unità interna ed unità esterna non inferiore a: L (m).</t>
  </si>
  <si>
    <t>CONDIZIONATORE D'AMBIENTE MONOSPLIT, TIPO CANALIZZABILE DA CONTROSOFFITTO. Condizionatore autonomo d'ambiente a due sezioni con condensazione in aria, per solo raffreddamento oppure a pompa di calore, utilizzante gas frigorifero ecologico, costituito da una sezione esterna con ventilatore e compressore collegata tramite linea frigorifera ad una unità interna del tipo CANALIZZABILE DA CONTROSOFFITTO. Il condizionatore è corredato dei dispositivi di regolazione e controllo tramite telecomando a filo e microprocessore. Nel prezzo sono comprese la carica del gas frigorifero, la messa in funzione del sistema, le opere murarie di fissaggio, i collegamenti elettrici e termoidraulici con esclusione delle griglie di mandata e ripresa, delle linee elettriche, delle tubazioni frigorifere e scarico condensa. Potenza frigorifera con aria esterna a 35°C b.s.ed aria interna a 27°C b.s. e 19,5°C b.u. non inferiore a: PF (kW). Potenza di riscaldamento con aria esterna a 7°C b.s. e 6°C b.u. ed aria interna a 21°C b.s. non inferiore a: PR (kW). Potenza elettrica assorbita non superiore a: PA (kW). Lunghezza massima delle linee frigorifere fra unità interna ed unità esterna non inferiore a: L (m).</t>
  </si>
  <si>
    <t>CONDIZIONATORE D'AMBIENTE SOLO RAFFREDDAMENTO, TIPO TWINSPLIT O TRIPLESPLIT. Condizionatore autonomo d'ambiente per solo raffreddamento, utilizzante gas frigorifero ecologico, con una sola unità esterna condensata in aria in grado di alimentare contemporaneamente 2 o 3 unità interne tramite linea frigorifera unica con sdoppiamento in prossimità delle unità interne. L'unità esterna è disponibile in 5 modelli differenziati per potenza ed è corredata della carica di gas frigorifero. Le unità interne, funzionanti contemporaneamente e dotate di un unico regolatore di temperatura a microprocessore (con comando a filo o ad infrarossi), sono disponibili nelle versioni in vista a parete, in vista a soffitto, a cassetta da incasso nel controsoffitto, a cassetta pensile a soffitto, oppure canalizzabile da incasso nel controsoffitto. Nel prezzo sono comprese la carica del gas frigorifero, la messa in funzione del sistema, le opere murarie di fissaggio con esclusione delle linee elettriche, delle tubazioni frigorifere e scarico condensa. Potenza frigorifera con aria esterna a 35°C b.s.ed aria interna a 27°C b.s. e 19,5°C b.u. non inferiore a: PF (kW). Potenza elettrica assorbita non superiore a: PA (kW). Lunghezza massima delle linee frigorifere dall' unità esterna all'unità interna più lontana: L(m).</t>
  </si>
  <si>
    <t>CONDIZIONATORE D'AMBIENTE A POMPA DI CALORE, TIPO TWINSPLIT O TRIPLESPLIT. Condizionatore autonomo d'ambiente a pompa di calore, utilizzante gas frigorifero ecologico, con una sola unità esterna condensata in aria in grado di alimentare contemporaneamente 2 o 3 unità interne tramite linea frigorifera unica con sdoppiamento in prossimità delle unità interne. L'unità esterna è disponibile in 5 modelli differenziati per potenza ed è corredata della carica di gas frigorifero. Le unità interne, funzionanti contemporaneamente e dotate di un unico regolatore di temperatura a microprocessore (con comando a filo o ad infrarossi), sono disponibili nelle versioni in vista a parete, in vista a soffitto, a cassetta da incasso nel controsoffitto, a cassetta pensile a soffitto, oppure canalizzabile da incasso nel controsoffitto. Nel prezzo sono comprese la carica del gas frigorifero, la messa in funzione del sistema, le opere murarie di fissaggio con esclusione delle linee elettriche, delle tubazioni frigorifere e scarico condensa. Potenza frigorifera con aria esterna a 35°C b.s.ed aria interna a 27°C b.s. e 19,5°C b.u. non inferiore a: PF (kW). Potenza di riscaldamento con aria esterna a 7°C b.s. e 6°C b.u. ed aria interna a 21°C b.s. non inferiore a: PR (kW). Potenza elettrica assorbita non superiore a: PA (kW). Lunghezza massima delle linee frigorifere dall' unità esterna all'unità interna più lontana: L(m).</t>
  </si>
  <si>
    <t>ACCESSORI PER CONDIZIONATORI D'AMBIENTE DI TIPO MONOSPLIT, TWINSPLIT E TRIPLESPLIT. Accessori per condizionatori autonomi di tipo monosplit, twinsplit e triplesplit costituiti da schede e/o dispositivi da aggiungere al costo base per ottenere il completamento dell'installazione oppure funzioni aggiuntive. Quando si utilizza il pannello di comando centralizzato, ciascuna unità interna deve essere corredata della propria scheda di interfaccia.</t>
  </si>
  <si>
    <t>CONDIZIONATORE D'AMBIENTE SOLO RAFFREDDAMENTO, TIPO MULTISPLIT. Condizionatore autonomo d'ambiente per solo raffreddamento, utilizzante gas frigorifero ecologico, con una sola unità esterna con condensazione in aria in grado di alimentare fino ad un massimo di 5 unità interne tramite linee frigorifere distinte per ciascuna unità interna. L'unità esterna, dotata di compressore ad inverter, e' disponibile in 4 modelli differenziati per potenza e per numero di unità interne collegabili ed e' corredata della carica di gas frigorifero. Ciascuna unità esterna e' caratterizzata inoltre da una lunghezza massima complessiva delle linee frigorifere ad essa collegabili. Le unità interne, ciascuna dotata di proprio regolatore di temperatura a microprocessore (con comando a filo o ad infrarossi) per un funzionamento indipendente di ciascuna unità, sono disponibili nelle versioni a parete in vista, a pavimento in vista, a soffitto in vista, a cassetta per montaggio in controsoffitto, canalizzabile da controsoffitto. Come accessori sono disponibili, il pannello di comando centralizzato di tutte le unità interne le quali devono essere accessoriate delle relative schede di interfaccia al pannello di comando centralizzato. Nel prezzo sono comprese la carica del gas frigorifero, la messa in funzione del sistema, le opere murarie di fissaggio con esclusione delle linee elettriche, delle tubazioni frigorifere e scarico condensa. Potenza frigorifera max con aria esterna a 35° C b.s. e aria interna a 27° C b.s. e 19,5° C b.u. non inferiore a: PF (kW). Potenza elettrica max assorbita non superiore a: PA (kW). Numero di unità interne collegabili: N. Lunghezza massima complessiva delle linee frigorifere collegate ad un'unica unità esterna: L (m).</t>
  </si>
  <si>
    <t>CONDIZIONATORE D'AMBIENTE A POMPA DI CALORE CON INVERTER, TIPO MULTISPLIT. Condizionatore autonomo d'ambiente a pompa di calore, utilizzante gas frigorifero ecologico, con una sola unita' esterna con condensazione in aria in grado di alimentare fino ad un massimo di 5 unita' interne tramite linee frigorifere distinte per ciascuna unita' interna. L'unita' esterna, dotata di compressore ad inverter, e' disponibile in 4 modelli differenziati per potenza e per numero di unita' interne collegabili ed e' corredata della carica di gas frigorifero. Ciascuna unita' esterna e' caratterizzata inoltre da una lunghezza massima complessiva delle linee frigorifere ad essa collegabili. Le unita' interne, ciascuna dotata di proprio regolatore di temperatura a microprocessore (con comando a filo o ad infrarossi) per un funzionamento indipendente di ciascuna unità, sono disponibili nelle versioni a parete in vista, a pavimento in vista, a soffitto in vista, a cassetta per montaggio in controsoffitto, canalizzabile da controsoffitto. Come accessori sono disponibili il pannello di comando che permette il comando centralizzato di tutte le unita' interne le quali devono essere accessoriate delle relative schede di interfaccia al pannello di comando centralizzato. Nel prezzo sono comprese la carica del gas frigorifero, la messa in funzione del sistema, le opere murarie di fissaggio con esclusione delle linee elettriche, delle tubazioni frigorifere e scarico condensa. Potenza frigorifera massima con aria esterna a 35°C b.s.ed aria interna a 27°C b.s. e 19,5°C b.u. non inferiore a: PF (kW). Potenza di riscaldamento massima con aria esterna a 7°C b.s. e 6°C b.u. ed aria interna a 21°C b.s. non inferiore a: PR (kW). Potenza elettrica massima assorbita non superiore a: PA (kW). Numero di unita' interne collegabili: N. Lunghezza massima complessiva delle linee frigorifere collegate ad un'unica unita' esterna: L (m).</t>
  </si>
  <si>
    <t xml:space="preserve">ACCESSORI PER CONDIZIONATORI D'AMBIENTE DI TIPO MULTISPLIT. Accessori per condizionatori autonomi di tipo multisplit costituiti griglie di ripresa per unità canalizzabili da controsoffitto oppure da schede e/o dispositivi da aggiungere al costo base per ottenere il completamento dell'installazione oppure funzioni aggiuntive. Quando si utilizza il pannello di comando centralizzato, ciascuna unità interna deve essere corredata della propria scheda di interfaccia. </t>
  </si>
  <si>
    <t>Scheda di interfaccia per ogni unità interna.</t>
  </si>
  <si>
    <t>IMPIANTO PER CONDIZIONAMENTO AMBIENTI A POMPA DI CALORE DEL TIPO A VOLUME DI REFRIGERANTE VARIABILE. Impianto per condizionamento ambienti a pompa di calore del tipo a volume di refrigerante variabile, utilizzante gas frigorifero ecologico, costituito da una unita' esterna condensata in aria in grado di alimentare fino ad un massimo di 64 unita' interne tramite un'unica linea frigorifera a due tubi da cui si derivano le alimentazioni per le unita' interne. L'unita' esterna, dotata di compressori a velocita' variabile comandati da inverter, e' di tipo modulare e può avere una potenza frigorifera nominale da un minimo di 14 kW ad un massimo di 147 kW con una corrispondente potenza di riscaldamento nominale da un minimo di 16 kW ad un massimo di 170 kW ed una potenza elettrica assorbita da un minimo di 3,5 kW ad un massimo di 48,6 kW. Le unita' interne, ciascuna dotata di proprio regolatore di temperatura a microprocessore, sono disponibili nelle versioni a parete in vista, a pavimento in vista, a pavimento da incasso, a soffitto in vista, a soffitto da incasso canalizzabile, a cassetta per montaggio in controsoffitto. Il circuito frigorifero può avere una lunghezza massima di 165 m fra unità esterna ed unità interna più lontana con un dislivello massimo di 40 m. L'unita' esterna è valutata con una quota fissa più una quota variabile in funzione della potenza frigorifera nominale. Le unità interne sono valutate in base alla loro tipologia e potenza. Nel prezzo è compreso la carica del gas frigorifero, la messa in funzione del sistema, le opere di fissaggio con esclusione delle tracce su muratura, degli accessori, delle linee elettriche, delle tubazioni frigorifere e scarico condensa. La potenza frigorifera nominale, PF (kW), è espressa con aria esterna a 35°C b.s. ed aria interna a 27°C b.s. e 19,5°C b.u.. La potenza di riscaldamento nominale, PR (kW), è espressa con aria esterna a 7°C b.s. e 6°C b.u. ed aria interna a 21°C b.s.</t>
  </si>
  <si>
    <t>Unità interna canalizzabile per solo aria esterna con PF=14,0 - PR=8,9.</t>
  </si>
  <si>
    <t>Unità interna canalizzabile per solo aria esterna con PF=22,4 - PR=13,9.</t>
  </si>
  <si>
    <t>Unità interna canalizzabile per solo aria esterna con PF=28,0 - PR=17,4.</t>
  </si>
  <si>
    <t>IMPIANTO PER CONDIZIONAMENTO AMBIENTI A RECUPERO DI CALORE, TIPO A VOLUME DI REFRIGERANTE VARIABILE CON DISTRIBUZIONE A TRE TUBI. Impianto per condizionamento ambienti a recupero di calore del tipo a volume di refrigerante variabile, utilizzante gas frigorifero ecologico, in grado di alimentare simultaneamente unità interne destinate sia al riscaldamento che al raffrescamento. Il recupero di calore avviene utilizzando le unità interne, in funzione delle necessità ambientali, come condensatori ed evaporatori dello stesso circuito frigorifero, mentre l'unità esterna dissipa il solo calore non smaltito dalle unità interne. L'impianto è costituito da una sola unita' esterna condensata in aria in grado di alimentare, tramite un'unica linea frigorifera a tre tubi, delle unità selettrici di riscaldamento/raffrescamento che a loro volta alimentano le unita' interne (in numero massimo di 40). L'unita' esterna, dotata di compressori a velocita' variabile comandati da inverter, e' di tipo modulare e può avere una potenza frigorifera nominale da un minimo di 22,4 kW ad un massimo di 133,5 kW con una corrispondente potenza di riscaldamento nominale da un minimo di 25 kW ad un massimo di 150 kW ed una potenza elettrica assorbita da un minimo di 7,0 kW ad un massimo di 46,9 kW. Le unita' interne, ciascuna dotata di proprio regolatore di temperatura a microprocessore, sono disponibili nelle versioni a parete in vista, a pavimento in vista, a pavimento da incasso, a soffitto in vista, a soffitto da incasso canalizzabile, a cassetta per montaggio in controsoffitto. Il circuito frigorifero può avere una lunghezza massima di 150 m fra unità esterna ed unità interna più lontana con un dislivello massimo di 50 m. L'unita' esterna è valutata con una quota fissa più una quota variabile in funzione della potenza frigorifera nominale. Le unità interne sono valutate in base alla loro tipologia e potenza. Le unità selettrici sono valutate in base alla loro potenza. Nel prezzo è compreso la carica del gas frigorifero, la messa in funzione del sistema, le opere di fissaggio con esclusione delle tracce su muratura, degli accessori, delle linee elettriche, delle tubazioni frigorifere e scarico condensa. La potenza frigorifera nominale, PF (kW), è espressa con aria esterna a 35°C b.s. ed aria interna a 27°C b.s. e 19,5°C b.u.. La potenza di riscaldamento nominale, PR (kW), è espressa con aria esterna a 7°C b.s. e 6°C b.u. ed aria interna a 21°C b.s.</t>
  </si>
  <si>
    <t xml:space="preserve">ACCESSORI PER CONDIZIONATORI D'AMBIENTE DI TIPO A VOLUME DI REFRIGERANTE VARIABILE CON DISTRIBUZIONE A DUE O TRE TUBI. Accessori per condizionatori autonomi di tipo centralizzato con distribuzione a due o tre tubi costituiti da pannelli di comando, schede e/o dispositivi da aggiungere al costo base per ottenere il completamento dell'installazione oppure funzioni aggiuntive. </t>
  </si>
  <si>
    <t>Giunto doppio di derivazione per potenze frigorifere oltre 72 kW.</t>
  </si>
  <si>
    <t xml:space="preserve">UNITÀ ESTERNA CONDENSATA AD ACQUA PER IMPIANTO A VOLUME DI REFRIGERANTE VARIABILE. Unità esterna condensata ad acqua per impianto di condizionamento ambienti del tipo a volume di refrigerante variabile a pompa di calore o a recupero di calore. L'unità condensata ad acqua sostituisce quella condensata in aria ed è disponibile in 2 modelli differenziati per potenza e per numero di unità interne collegabili ed ha la possibilità di essere assemblata in diverse combinazioni per poter poter erogare maggiore potenzialità su un unico circuito frigorifero che può raggiungere una lunghezza massima di 120 m ed un dislivello massimo di 50 m. Il circuito d'acqua di condensazione (naturale o glicolata) deve avere una temperatura compresa fra 10° e 45°. Le unita' sono valutate in funzione della potenza e del numero di unità interne collegabili. Nel prezzo è compreso la carica del gas frigorifero, la messa in funzione del sistema, le opere di fissaggio con esclusione delle tracce su muratura, degli accessori, delle linee elettriche, delle tubazioni frigorifere e scarico condensa. La potenza frigorifera nominale, PF (kW), è espressa con acqua a 30°C ed aria interna a 27°C b.s. e 19,5°C b.u.. La potenza di riscaldamento nominale, PR (kW), è espressa con acqua a 20°C ed aria interna a 20°C b.s. Il numero delle unità interne collegabili è indicato con N. </t>
  </si>
  <si>
    <t xml:space="preserve">UNITÀ ESTERNA CONDENSATA AD ACQUA PER IMPIANTO A VOLUME DI REFRIGERANTE VARIABILE, PER APPLICAZIONI GEOTERMICHE. Unità esterna condensata ad acqua per impianto di condizionamento ambienti del tipo a volume di refrigerante variabile a pompa di calore o a recupero di calore, particolarmente indicata per applicazioni geotermiche. L'unità condensata ad acqua sostituisce quella condensata in aria ed è disponibile in 2 modelli differenziati per potenza e per numero di unità interne collegabili ed ha la possibilità di alimentare un circuito frigorifero con una lunghezza massima di 120 m ed un dislivello massimo di 50 m. Il circuito d'acqua di condensazione (naturale o glicolata) deve avere una temperatura compresa fra -10° e 45° in fase di riscaldamento e fra 10° e 45° in fase di raffreddamento. Le unita' sono valutate in funzione della potenza e del numero di unità interne collegabili. Nel prezzo è compreso la carica del gas frigorifero, la messa in funzione del sistema, le opere di fissaggio con esclusione delle tracce su muratura, degli accessori, delle linee elettriche, delle tubazioni frigorifere e scarico condensa. La potenza frigorifera nominale, PF (kW), è espressa con acqua a 30°C ed aria interna a 27°C b.s. e 19,5°C b.u.. La potenza di riscaldamento nominale, PR (kW), è espressa con acqua a 20°C ed aria interna a 20°C b.s. Il numero delle unità interne collegabili è indicato con N. </t>
  </si>
  <si>
    <t xml:space="preserve">SISTEMA DI PRODUZIONE CALORE ED ACQUA CALDA SANITARIA TRAMITE POMPA DI CALORE ARIA-ACQUA. Sistema di produzione acqua calda o refrigerata per climatizzazione ambientale e/o per produzione di acqua calda sanitaria tramite pompa di calore aria-acqua, costituito da MOTOCONDENSANTE esterna, MODULO INTERNO con scambiatore, elettropompa, vaso espansione, resistenza elettrica integrativa, termostato a filo, bacinella drenaggio condensa, dispositivi di controllo, regolazione e sicurezza, BOLLITORE per l'accumulo e la produzione di acqua calda sanitaria con valvola a 3 vie di precedenza. Il sistema è in grado di funzionare in riscaldamento con temperature esterne fino a -20°C ed in raffreddamento con temperature esterne fino a +43°C. Il bollitore produce acqua calda sanitaria a 55°, è dotato di resistenza elettrica integrativa e può essere corredato di un kit per l'integrazione ad energia solare con scambiatore e pompa primario. Il sistema è conteggiato con la somma dei vari componenti differenziati per potenzialità, caratteristiche ed accessori. La potenza di riscaldamento nominale, PR (kW), è espressa con aria esterna a 7°C b.s. e 6°C b.u. ed acqua al circuito d'utenza a 35°/30°C. La potenza frigorifera nominale, PF (kW), è espressa con aria esterna a 35°C b.s. ed acqua al circuito d'utenza a 18°/23°C. La potenza elettrica assorbita, PA (kW), è espressa nelle condizioni nominali di riscaldamento. Nel prezzo è compreso la carica del gas frigorifero, la messa in funzione del sistema, le opere di collegamento meccanico ed elettrico con esclusione delle tracce su muratura, del circuito d'utenza, del circuito pannelli solari con pompa e regolatore, delle linee elettriche, delle tubazioni frigorifere, idrauliche e scarico condensa. </t>
  </si>
  <si>
    <t>CONDIZIONATORE D'AMBIENTE PER PICCOLI LOCALI, TIPO CON CONDENSATORE RAFFREDDATO AD ACQUA. Condizionatore autonomo d'ambiente per piccoli locali, utilizzante gas frigorifero ecologico, con condensatore raffreddato ad acqua costituito da mobile metallico in acciaio verniciato, batteria evaporante, ventilatori centrifughi, termostato ambiente, compressore alternativo o rotativo, valvola pressostatica regolatrice della portata d'acqua di raffreddamento, comprese le opere murarie per il fissaggio ed il collegamento elettrico escluso le linee elettriche. Il condizionatore e' predisposto per l'inserimento di una batteria di riscaldamento ad acqua calda oppure elettrica. Potenzialità frigorifera totale valutata alla velocità max con aria entrante a 19°C b.u.: PF (kW). Potenza elettrica assorbita: PA (kW).</t>
  </si>
  <si>
    <t>PF = 4,50 - PA = 1,25.</t>
  </si>
  <si>
    <t>CONDIZIONATORE D'AMBIENTE PER LOCALI MEDI E GRANDI, TIPO CON CONDENSATORE RAFFREDDATO AD ACQUA, POTENZA NOMINALE FRIGORIFERA 10,0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2000 mc/h; pressione statica disponibile: 120 Pa; potenzialità frigorifera con aria interna a 19° C b.u. e temperatura di condensazione a 40°C: 10 kW; consumo di acqua di torre a 29° C: 1,8 mc/h; potenza elettrica assorbita: 3,7 kW; potenzialità termica con batteria a 3 ranghi, acqua a 70°C ed aria a 20°C: 17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t>
  </si>
  <si>
    <t>CONDIZIONATORE D'AMBIENTE PER LOCALI MEDI E GRANDI, TIPO CON CONDENSATORE RAFFREDDATO AD ACQUA, POTENZA NOMINALE FRIGORIFERA 17,0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3400 mc/h; pressione statica disponibile: 150 Pa; potenzialità frigorifera con aria interna a 19° C b.u. e temperatura di condensazione a 40°C: 17 kW; consumo di acqua di torre a 29° C: 2,6 mc/h; potenza elettrica assorbita: 5,6 kW; potenzialità termica con batteria a 3 ranghi, acqua a 70°C ed aria a 20°C: 28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t>
  </si>
  <si>
    <t>CONDIZIONATORE D'AMBIENTE PER LOCALI MEDI E GRANDI, TIPO CON CONDENSATORE RAFFREDDATO AD ACQUA, POTENZA NOMINALE FRIGORIFERA 25,0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5100 mc/h; pressione statica disponibile: 150 Pa; potenzialità frigorifera con aria interna a 19° C b.u. e temperatura di condensazione a 40°C: 25 kW; consumo di acqua di torre a 29° C: 3,9 mc/h; potenza elettrica assorbita: 7,3 kW; potenzialità termica con batteria a 3 ranghi, acqua a 70°C ed aria a 20°C: 40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t>
  </si>
  <si>
    <t xml:space="preserve">CONDIZIONATORE D'AMBIENTE PER LOCALI MEDI E GRANDI, TIPO CON CONDENSATORE RAFFREDDATO AD ACQUA, POTENZA NOMINALE FRIGORIFERA 34,0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6800 mc/h; pressione statica disponibile: 150 Pa; potenzialità frigorifera con aria interna a 19° C b.u. e temperatura di condensazione a 40°C: 34 kW; consumo di acqua di torre a 29° C: 5,1 mc/h; potenza elettrica assorbita: 11,2 kW; potenzialità termica con batteria a 3 ranghi, acqua a 70°C ed aria a 20°C: 53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 </t>
  </si>
  <si>
    <t>CONDIZIONATORE D'AMBIENTE PER LOCALI MEDI E GRANDI, TIPO CON CONDENSATORE RAFFREDDATO AD ACQUA, POTENZA NOMINALE FRIGORIFERA 50,0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10200 mc/h; pressione statica disponibile: 150 Pa; potenzialità frigorifera con aria interna a 19° C b.u. e temperatura di condensazione a 40°C: 50 kW; consumo di acqua di torre a 29° C: 7,9 mc/h; potenza elettrica assorbita: 14,6 kW; potenzialità termica con batteria a 3 ranghi, acqua a 70°C ed aria a 20°C: 77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t>
  </si>
  <si>
    <t xml:space="preserve">CONDIZIONATORE D'AMBIENTE PER LOCALI MEDI E GRANDI, TIPO CON CONDENSATORE RAFFREDDATO AD ACQUA, POTENZA NOMINALE FRIGORIFERA 70,0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13600 mc/h; pressione statica disponibile: 150 Pa; potenzialità frigorifera con aria interna a 19° C b.u. e temperatura di condensazione a 40°C: 70 kW; consumo di acqua di torre a 29° C: 13,4 mc/h; potenza elettrica assorbita: 21,7 kW; potenzialità termica con batteria a 3 ranghi, acqua a 70°C ed aria a 20°C: 97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 </t>
  </si>
  <si>
    <t>CONDIZIONATORE D'AMBIENTE PER LOCALI MEDI E GRANDI, TIPO CON CONDENSATORE RAFFREDDATO AD ACQUA, POTENZA NOMINALE FRIGORIFERA 93,0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20400 mc/h; pressione statica disponibile: 150 Pa; potenzialità frigorifera con aria interna a 19° C b.u. e temperatura di condensazione a 40°C: 93 kW; consumo di acqua di torre a 29° C: 18,8 mc/h; potenza elettrica assorbita: 28,1 kW; potenzialità termica con batteria a 3 ranghi, acqua a 70°C ed aria a 20°C: 150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t>
  </si>
  <si>
    <t>ALLACCIO DI CONDIZIONATORE D'AMBIENTE AD ESPANSIONE DIRETTA. Allaccio di condizionatore autonomo ad espansione diretta da una unità motocondensante oppure da una rete di distribuzione gas frigorifero (a partire da un collettore o giunto di derivazione) per una lunghezza massima di m 20, comprendente tubi di rame di diametro adeguato per fase liquida e fase gassosa, guaine isolanti in elastomero sintetico estruso di spessore adeguato avente conducibilità a 40°C non superiore a 0,042 W/mC e fattore di resistenza alla diffusione del vapore &gt; 1600, tubazione di scarico condensa convogliata fino alla rete principale di scarico, guaina in plastica per passaggio alimentazione elettrica con relativi cavi provenienti dall'unità motocondensante o dal quadro elettrico di zona. L'allaccio è comprensivo di accessori, raccordi, saldature, materiale per giunzioni e opere murarie di apertura e chiusura tracce su laterizi forati e murature leggere ed il fissaggio delle tubazioni all’interno delle tracce con esclusione della formazione di tracce su solette, muri in c.a. o in pietra, della chiusura tracce, dell’intonaco, della tinteggiatura e dell’esecuzione di staffaggi. Sono esclusi: la eventuale rete principale di distribuzione gas frigorifero; l'eventuale collettore di distribuzione o giunto di derivazione; la rete principale di scarico di scarico condense; la canaletta in PVC per installazione a vista.</t>
  </si>
  <si>
    <t>CANALETTA IN PVC PER INSTALLAZIONE A PARETE DELLE TUBAZIONI PER I CONDIZIONATORI AD ESPANSIONE DIRETTA. Canaletta in PVC costituita da base e coperchio, particolarmente indicata nell'installazione a parete delle tubazioni per condizionatori ad espansione diretta. La canaletta è conteggiata a metro lineare ed il suo prezzo comprende i pezzi speciali (quali curve, angoli, passaggi a muro, terminali, derivazioni, attraversamenti) e le opere murarie di apertura e chiusura tracce su laterizi forati e murature leggere e del rifacimento dell'intonaco con esclusione di tracce su solette, muri in C.A. o in pietra.</t>
  </si>
  <si>
    <t>SCATOLA DI PREDISPOSIZIONE PER UNITÀ INTERNA DI CONDIZIONATORE D'AMBIENTE AD ESPANSIONE DIRETTA. Scatola di predisposizione per unità interna di condizionatore autonomo ad espansione diretta costituito da scatola da incasso a parete comprensiva di raccoglitore condensa, coperchio e opere murarie di apertura e chiusura tracce su laterizi forati e murature leggere e del rifacimento dell'intonaco con esclusione di tracce su solette, muri in C.A. o in pietra. La scatola, idonea per predisposizioni di unità interne di condizionatori con potenza frigorifera fino a 9,0 kW, ha le seguenti misure indicative: L x H x P = 540 x 135 x 55 mm. Il prezzo è applicato per ciascuna scatola installata.</t>
  </si>
  <si>
    <t>DEUMIDIFICATORE D'AMBIENTE DI TIPO AUTONOMO. Deumidificatore autonomo d'ambiente costituito da mobile di contenimento su ruote piroettanti, circuito frigorifero con gas ecologico, umidostato di regolazione, serbatoio di raccolta condensa. Portata d'aria nominale: 140 mc/h. Umidità asportabile a 18° C e 55% U.R.: 2,9 litri in 24 ore. Potenza elettrica massima assorbita: 0,35 kW.</t>
  </si>
  <si>
    <t>CONDIZIONATORE ROOFTOP PER SOLO RAFFREDDAMENTO. Condizionatore autonomo monoblocco tipo Rooftop per solo raffreddamento costituito da contenitore in lamiera metallica preverniciata idonea per esposizione all'esterno, gruppo di ventilazione del circuito aria interna con ventilatori centrifughi, sezione filtrante ad alta efficienza, sezione di trattamento aria con batteria ad espansione diretta e possibilità di installare altre batterie ad acqua o elettriche, circuito frigorifero funzionante a gas ecologico con compressori di tipo scroll o ermetici alternativi, uno o più ventilatori assiali ad espulsione verticale per lo smaltimento del calore di condensazione, circuito elettrico precablato, sistema di regolazione con termostato ambiente. Portata d'aria nominale del circuito interno: Q (mc/h). Potenza frigorifera nominale con aria ambiente a 27 °C b.s. e 19 °C b.u. ed aria esterna a 35 °C: PF (kW).</t>
  </si>
  <si>
    <t>Q = 9.100 - PF = 41 kW.</t>
  </si>
  <si>
    <t>CONDIZIONATORE ROOFTOP PER RAFFREDDAMENTO E RISCALDAMENTO A POMPA DI CALORE. Condizionatore autonomo monoblocco tipo Rooftop per raffreddamento e riscaldamento a pompa di calore costituito da contenitore in lamiera metallica preverniciata idonea per esposizione all'esterno, gruppo di ventilazione del circuito aria interna con ventilatori centrifughi, sezione filtrante ad alta efficienza, sezione di trattamento aria con batteria ad espansione diretta e possibilità di installare altre batterie ad acqua o elettriche, circuito frigorifero funzionante a gas ecologico con compressori di tipo scroll o ermetici alternativi, uno o più ventilatori assiali ad espulsione verticale per lo smaltimento del calore di condensazione, circuito elettrico precablato, sistema di regolazione con termostato ambiente. Portata d'aria nominale del circuito interno: Q (mc/h). Potenza frigorifera nominale con aria ambiente a 27 °C b.s. e 19 °C b.u. ed aria esterna a 35 °C: PF (kW). Potenza nominale di riscaldamento con aria interna a 21 °C ed aria esterna a 8,0 °C b.s. e 6,0 °C b.u.: PR (kW).</t>
  </si>
  <si>
    <t>Q = 9.100 - PF = 40 kW - PR = 40.</t>
  </si>
  <si>
    <t>Q = 11.800 - PF = 55 kW - PR = 58.</t>
  </si>
  <si>
    <t>Q = 12.500 - PF = 66 kW - PR = 71.</t>
  </si>
  <si>
    <t>Q = 14.200 - PF = 78 kW - PR = 84.</t>
  </si>
  <si>
    <t>Q = 20.000 - PF = 97 kW - PR = 103.</t>
  </si>
  <si>
    <t>CONDIZIONATORE ROOFTOP PER RAFFREDDAMENTO E RISCALDAMENTO A GAS. Condizionatore autonomo monoblocco tipo Rooftop per raffreddamento e riscaldamento a gas combustibile costituito da contenitore in lamiera metallica preverniciata idonea per esposizione all'esterno, gruppo di ventilazione del circuito aria interna con ventilatori centrifughi, sezione filtrante ad alta efficienza, sezione di trattamento aria con batteria ad espansione diretta e possibilità di installare altre batterie ad acqua o elettriche, circuito frigorifero funzionante a gas ecologico con compressori di tipo scroll o ermetici alternativi, uno o più ventilatori assiali ad espulsione verticale per lo smaltimento del calore di condensazione, circuito elettrico precablato, sistema di regolazione con termostato ambiente. Portata d'aria nominale del circuito interno: Q (mc/h). Potenza frigorifera nominale con aria ambiente a 27 °C b.s. e 19 °C b.u. ed aria esterna a 35 °C: PF (kW). Potenza nominale di riscaldamento a gas: PR (kW).</t>
  </si>
  <si>
    <t>Q = 9.100 - PF = 41 kW - PR = 40.</t>
  </si>
  <si>
    <t>ACCESSORI PER CONDIZIONATORE ROOFTOP. Accessori per condizionatori Rooftop comprensivi di fornitura ed installazione da conteggiare come aggiunta al prezzo del condizionatore.</t>
  </si>
  <si>
    <t>13.31</t>
  </si>
  <si>
    <t>OPERE MURARIE PER IMPIANTISTICA</t>
  </si>
  <si>
    <t xml:space="preserve">TRACCIA A METRO CUBO SU MURATURA DI QUALSIASI GENERE ESCLUSA QUELLA IN PIETRA O C.A. Traccia su muratura di qualsiasi genere esclusa quella in pietra o c.a. per la posa di tubazioni termo-idro-sanitarie e per la posa di canalizzazioni di fumi, aria o gas eseguita a qualsiasi altezza sia all'interno che all'esterno di edifici, conteggiata per mc e misurata per un ingombro pari all'ingombro delle tubazioni o canalizzazioni maggiorate di cm 5 su ciascun lato. Sono compresi: i ponteggi interni; il carico, il trasporto e lo scarico del materiale di risulta alla pubblica discarica; il fissaggio con malta delle tubazioni o canalizzazioni. Sono esclusi la chiusura con malta della traccia, l'intonaco, la rasatura e la tinteggiatura. Il prezzo e' da applicare per le categorie in cui sono escluse le opere murarie. </t>
  </si>
  <si>
    <t>TRACCIA A METRO CUBO SU MURATURA PIENA IN PIETRA O C.A. Traccia su muratura piena in pietra o c.a. per la posa di tubazioni termo-idro-sanitarie e per la posa di canalizzazioni di fumi, aria o gas eseguita a qualsiasi altezza sia all'interno che all'esterno di edifici, conteggiata per mc e misurata per un ingombro pari all'ingombro delle tubazioni o canalizzazioni maggiorate di cm 5 su ciascun lato. Sono compresi: i ponteggi interni; il carico, il trasporto e lo scarico del materiale di risulta alla pubblica discarica; il fissaggio con malta delle tubazioni o canalizzazioni. Sono esclusi la chiusura con malta della traccia, l’intonaco, la rasatura e la tinteggiatura. Il prezzo e' da applicare per le categorie in cui sono escluse le opere murarie. Tracce sui muri e solai pieni (cls. o pietra).</t>
  </si>
  <si>
    <t xml:space="preserve">INCREMENTO DI PREZZO A METRO CUBO PER TRACCIA SU MURATURA PIENA O IN PIETRA O IN C.A. Incremento di prezzo per traccia su muratura piena o in pietra o in c.a. per la posa di tubazioni termo-idro-sanitarie e per la posa di canalizzazioni di fumi, aria o gas eseguita a qualsiasi altezza sia all'interno che all'esterno di edifici, conteggiata per mc e misurata per un ingombro pari all'ingombro delle tubazioni o canalizzazioni maggiorate di cm 5 su ciascun lato. Sono compresi: i ponteggi interni; il carico, il trasporto e lo scarico del materiale di risulta alla pubblica discarica; il fissaggio con malta delle tubazioni o canalizzazioni. Sono esclusi la chiusura con malta della traccia, l'intonaco, la rasatura e la tinteggiatura. Il prezzo e' da applicare come incremento per le categorie dove è prevista la traccia su murature leggere ed invece deve essere eseguita su muri in c.a. o in pietra. </t>
  </si>
  <si>
    <t>CHIUSURA DI TRACCIA CONTEGGIATA A METRO CUBO. Chiusura di traccia su muratura di qualsiasi genere in seguito alla posa di tubazioni termo-idro-sanitarie e canalizzazioni di fumi, aria o gas eseguita fino ad una altezza di 4,0 m rispetto al piano di appoggio sia all'interno che all'esterno di edifici, conteggiata per metro cubo e misurata per un ingombro pari all'ingombro delle tubazioni o canalizzazioni maggiorate di cm 5 su ciascun lato. Sono compresi: i ponteggi, il carico, il trasporto e lo scarico del materiale di risulta alla pubblica discarica; la chiusura con malta e pezzi di laterizio, l'intonaco, la rasatura, escluso la tinteggiatura. Il prezzo e' da applicare per le categorie in cui sono escluse le opere di chiusura tracce.</t>
  </si>
  <si>
    <t xml:space="preserve">TRACCIA A METRO LINEARE SU MURATURA DI QUALSIASI GENERE ESCLUSA QUELLA IN PIETRA O C.A.. Traccia su muratura di qualsiasi genere esclusa quella in pietra o c.a. per la posa di tubazioni aventi diametro massimo esterno di mm 60 compreso l'eventuale isolamento termico, eseguita a qualsiasi altezza sia all'interno che all'esterno di edifici, conteggiata per metro lineare, per una profondità necessaria ad incassare le tubazioni con uno spessore di malta minimo di mm 20 tutto intorno. Sono compresi: i ponteggi interni; il carico, il trasporto e lo scarico a rifiuto del materiale di risulta alla pubblica discarica; il fissaggio con malta delle tubazioni. Sono esclusi la chiusura con malta della traccia, l’intonaco, la rasatura e la tinteggiatura. Il prezzo e' da applicare per le categorie in cui sono escluse le opere murarie. </t>
  </si>
  <si>
    <t>TRACCIA A METRO LINEARE SU MURATURA PIENA IN PIETRA O C.A. Traccia su muratura piena in pietra o c.a. per la posa di tubazioni aventi diametro massimo esterno di mm 60 compreso l'eventuale isolamento termico, eseguita a qualsiasi altezza sia all'interno che all'esterno di edifici, conteggiata a metro lineare per una profondità necessaria ad incassare le tubazioni con uno spessore di malta minimo di mm 20 tutto intorno. Sono compresi: i ponteggi interni; il carico, il trasporto e lo scarico a rifiuto del materiale di risulta alla pubblica discarica; il fissaggio con malta delle tubazioni. Sono esclusi la chiusura con malta della traccia, l’intonaco, la rasatura e la tinteggiatura. Il prezzo e' da applicare per le categorie in cui sono escluse le opere murarie.</t>
  </si>
  <si>
    <t xml:space="preserve">INCREMENTO DI PREZZO A METRO LINEARE PER TRACCIA SU MURATURA PIENA O IN PIETRA O IN C.A. Incremento di prezzo per traccia su muratura piena o in pietra o in c.a. per la posa di tubazioni aventi diametro massimo esterno di mm 60 compreso l'eventuale isolamento termico, eseguita a qualsiasi altezza sia all'interno che all'esterno di edifici, conteggiata a metro lineare per una profondità necessaria ad incassare le tubazioni con uno spessore di malta minimo di mm 20 tutto intorno. Sono compresi: i ponteggi interni; il carico, il trasporto e lo scarico a rifiuto del materiale di risulta alla pubblica discarica; il fissaggio con malta delle tubazioni. Sono esclusi la chiusura con malta della traccia, l’intonaco, la rasatura e la tinteggiatura. Il prezzo e' da applicare per le categorie in cui e' prevista la traccia su murature leggere ed invece deve essere eseguita su muri in c.a. o in pietra. </t>
  </si>
  <si>
    <t xml:space="preserve">FORATURA CON CAROTATRICE ESEGUITA SU MURATURA LEGGERA. Foratura di pareti in muratura leggera eseguita con macchina carotatrice a secco oppure ad acqua per diametri fino a 250 mm, idonea per passaggio di tubazioni ed impianti in genere. Sono compresi: i ponteggi interni fino ad una quota di m 4,0 rispetto al piano di appoggio; il carico, il trasporto e lo scarico a rifiuto del materiale di risulta alla pubblica discarica. La foratura è valutata con una quota fissa in funzione del diametro del foro più una quota aggiuntiva in funzione della profondità del foro in centimetri. </t>
  </si>
  <si>
    <t xml:space="preserve">FORATURA CON CAROTATRICE ESEGUITA SU PIETRA O CEMENTO ARMATO. Foratura di pareti in pietra o cemento armato eseguita con macchina carotatrice a secco oppure ad acqua per diametri fino a 250 mm, idonea per passaggio di tubazioni ed impianti in genere. Sono compresi: i ponteggi interni fino ad una quota di m 4,0 rispetto al piano di appoggio; il carico, il trasporto e lo scarico a rifiuto del materiale di risulta alla pubblica discarica. La foratura è valutata con una quota fissa in funzione del diametro del foro più una quota aggiuntiva in funzione della profondità del foro in centimetri. </t>
  </si>
  <si>
    <t>FORO DI VENTILAZIONE PER LOCALI DOVE SI UTILIZZA GAS COMBUSTIBILE. Foro di ventilazione per locali dove si utilizza gas combustibile, praticato con carotatrice nella parte alta o bassa di murature esterne in laterizi forati e simili fino ad uno spessore massimo di 30 cm, rifinito con griglia interna e griglia esterna completa di retina antinsetto.</t>
  </si>
  <si>
    <t>Diametro 160 mm per superficie netta di ventilazione &gt; 150cmq.</t>
  </si>
  <si>
    <t>14.1</t>
  </si>
  <si>
    <t>IMPIANTO IDRICO</t>
  </si>
  <si>
    <t>PREDISPOSIZIONE DI ALLACCIO IDRICO PER APPARECCHI IGIENICO-SANITARI.  Predisposizione di allaccio per apparecchi igienico-sanitari, fornito e posto in opera all'interno di bagni, wc, docce, cucine etc. a valle delle valvole di intercettazione ubicate nel locale e fino agli attacchi a filo muro. Sono compresi: le valvole suddette; le tubazioni di acciaio zincato FM, oppure in rame, oppure in polipropilene o tubo multistrato per distribuzioni d'acqua fredda e calda; il rivestimento delle tubazioni di acqua calda con guaina isolante in materiale sintetico espanso classificato autoestinguente, spessore dell'isolante a norma di legge; le tubazioni di scarico in polietilene ad alta densità o polipropilene fino alla colonna principale di scarico; le opere murarie di apertura tracce su laterizi forati e murature leggere e del fissaggio delle tubazioni con esclusione delle tracce su solette, muri in c.a. o in pietra, della chiusura traccia, dell'intonaco e della tinteggiatura. E' inoltre compreso quanto altro necessario per dare il lavoro finito e funzionante. Sono esclusi: la fornitura e la posa in opera delle apparecchiature igienico-sanitarie con le relative rubinetterie.</t>
  </si>
  <si>
    <t>ALLACCIO E MONTAGGIO DI APPARECCHI IGIENICO-SANITARI.  Allaccio e montaggio di apparecchi igienico-sanitari, fornito e posto in opera all'interno di bagni, wc, docce, cucine etc. a partire dalle valvole di intercettazione ubicate nel locale e fino al montaggio completo dei suddetti apparecchi con relative rubinetterie che saranno forniti dalla Stazione Appaltante. Sono compresi: le valvole di intercettazione generali all'interno dei locali; la tubazione d'acciaio zincato FM, oppure in rame, oppure in polipropilene o tubo multistrato per distribuzione di acqua fredda e calda; il rivestimento delle tubazioni di acqua calda con guaina isolante in materiale sintetico espanso classificato autoestinguente, spessore dell'isolante a norma di legge; le tubazioni di scarico in polietilene ad alta densità o polipropilene fino alla colonna principale di scarico; il montaggio degli apparecchi igienico-sanitari e delle relative rubinetterie; le opere murarie di apertura tracce su laterizi forati e murature leggere e del fissaggio delle tubazioni con esclusione delle tracce su solette, muri in c.a. o in pietra, della chiusura traccia, dell'intonaco e della tinteggiatura. E' compreso quanto occorre. Sono esclusi: la fornitura delle apparecchiature igienico- sanitarie con le relative rubinetterie che verranno fornite dalla Stazione Appaltante.</t>
  </si>
  <si>
    <t>PRESA CON RUBINETTO E PORTAGOMMA.  Presa d'acqua costituita da un rubinetto cromato con estremità predisposta per attacco con portagomma, fornita e posta in opera. E' compreso quanto occorre per dare il lavoro finito e funzionante.</t>
  </si>
  <si>
    <t>BOCCA DI LAVAGGIO E DI INNAFFIAMENTO.  Bocca di lavaggio e di innaffiamento, costituita da un rubinetto cromato del tipo a chiave asportabile e con una estremità a manicotto per il collegamento con il tubo di adduzione e l'altra filettata esternamente, fornita e posta in opera. E' compreso quanto occorre per dare il lavoro finito e funzionante.</t>
  </si>
  <si>
    <t>CONVERSE IN PIOMBO.  Converse in piombo di prima fusione per docce, fornite e poste in opera. E' compreso quanto occorre per dare il lavoro finito.</t>
  </si>
  <si>
    <t>CONVERSA IN POLIETILENE.  Conversa in polietilene, detta “messicano”, fornita e posta in opera. E' inoltre compreso quanto altro occorre per dare il lavoro finito.</t>
  </si>
  <si>
    <t>SIFONE DI ISPEZIONE IN GHISA.  Sifone di ispezione in ghisa del diametro di mm 100, tipo “Firenze”, fornito e posto in opera. E' compreso quanto altro occorre per dare il lavoro finito e funzionante.</t>
  </si>
  <si>
    <t>SIFONE DI ISPEZIONE IN PEAD O PP.  Sifone di ispezione in PEAD o PP del diametro di mm 110,tipo Firenze, fornito e posto in opera. E' compreso quanto altro occorre per dare il lavoro finito e funzionante.</t>
  </si>
  <si>
    <t xml:space="preserve">PILETTA DI SCARICO.  Piletta di scarico posta su pavimento, con griglia in acciaio inox, imbuto regolabile in altezza, bordo piatto per raccordo all'impermeabilizzazione, diametro piletta 100 mm, diametro di scarico 63 mm. E' compresa l'assistenza muraria e quanto altro occorre per dare il lavoro finito e funzionante. </t>
  </si>
  <si>
    <t>COMPENSO PER LA FORNITURA DI ALLACCIO CONTATORE DI ACQUA.  Compenso per la fornitura e posa in opera di allaccio contatore acqua fino al diametro DN 20 realizzato con tubo di rame, acciaio o multistrato montato a misura della dima di installazione del contatore. Eventuali valvole di intercettazione vanno separatamente conteggiate.</t>
  </si>
  <si>
    <t>14.2</t>
  </si>
  <si>
    <t>APPARECCHI SANITARI</t>
  </si>
  <si>
    <t>LAVABO IN PORCELLANA VETRIFICATA.  Lavabo in porcellana vetrificata (vitreus-china), installato su due mensole a sbalzo in ghisa smaltata, completo di fori per la rubinetteria, collegato allo scarico ed alle tubazioni d'adduzione d'acqua calda e fredda, fornito e posto in opera. Sono compresi: la piletta; lo scarico automatico a pistone; il sifone a bottiglia; i flessibili a parete, corredati del relativo rosone in ottone cromato del tipo pesante; i relativi morsetti, bulloni, viti cromate, etc.; l'assistenza muraria.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</si>
  <si>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LAVABO IN PORCELLANA VETRIFICATA PER DISABILI.  Lavabo in porcellana vetrificata per disabili, realizzato secondo le vigenti norme di abbattimento delle barriere architettoniche, costituito da lavabo con disegno ergonomico dotato di fronte concavo, bordi arrotondati, appoggia gomiti, paraspruzzi, fornito e posto in opera. Sono compresi: le staffe rigide per il fissaggio a parete; il relativo fissaggio con viti idonee per ogni tipo di muratura; il sifone di scarico con piletta e raccordo flessibile; il collegamento alle tubazioni di adduzione acqua e scarico; l'assistenza muraria.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</si>
  <si>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COLONNA IN PORCELLANA VETRIFICATA PER LAVABO.  Colonna in porcellana vetrificata per lavabo, fornita e posta in opera.</t>
  </si>
  <si>
    <t>LAVABO IN PORCELLANA VETRIFICATA DEL TIPO A SEMINCASSO.  Lavabo in porcellana vetrificata del tipo a semincasso, installato su due mensole a sbalzo in ghisa smaltata, completo di fori per la rubinetteria, collegato allo scarico ed alle tubazioni d'adduzione d'acqua calda e fredda, fornito e posto in opera. Sono compresi: la piletta; lo scarico automatico a pistone; il sifone a bottiglia; i flessibili a parete corredati del relativo rosone in ottone cromato del tipo pesante; i relativi morsetti, bulloni, viti cromate; l'assistenza muraria.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</si>
  <si>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VASO IGIENICO CON SCARICO A PAVIMENTO O A PARETE.  Vaso igienico in porcellana vetrificata (vitreous-china) del tipo ad aspirazione o a cacciata con scarico a pavimento o a parete, fornito e posto in opera. Sono compresi: l'allettamento sul pavimento con cemento; il relativo fissaggio con viti e borchie d'acciaio cromato; le relative guarnizioni; il sedile ed il coperchio di buona qualità l'assistenza muraria. E' inoltre compreso quanto altro occorre per dare il lavoro finito. E' esclusa la cassetta di scarico che verrà computata a parte.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</si>
  <si>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VASO A SBALZO O SOSPESO A PARETE.  Vaso igienico in porcellana vetrificata (vitreous-china) del tipo ad aspirazione o a cacciata con scarico a parete, fornito e posto in opera. Sono compresi: le staffature in acciaio da installare sottotraccia; il relativo fissaggio con viti e borchie d'acciaio cromato; le relative guarnizioni; il sedile ed il coperchio di buona qualità l'assistenza muraria. E' inoltre compreso quanto altro occorre per dare il lavoro finito. E' esclusa la cassetta di scarico che verrà computata a parte.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</si>
  <si>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VASO A PAVIMENTO CON CASSETTA APPOGGIATA.  Vaso igienico in porcellana vetrificata (vitreous-china) del tipo ad aspirazione o a cacciata con cassetta appoggiata e scarico a pavimento, fornito e posto in opera. Sono compresi: l'allettamento sul pavimento con cemento; le staffature in acciaio da installare sottotraccia; il relativo fissaggio con viti e borchie d'acciaio cromato; le relative guarnizioni; la cassetta di risciacquo con batteria di scarico e pulsante di comando; il sedile ed il coperchio di buona qualità; l'assistenza muraria. E' inoltre compreso quanto altro occorre per dare il lavoro finito.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</si>
  <si>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VASO IGIENICO A CACCIATA PER DISABILI, CON CASSETTA APPOGGIATA.  Vaso igienico in porcellana vetrificata per disabili, realizzato secondo le vigenti norme di abbattimento delle barriere architettoniche, costituito da vaso con disegno speciale a catino allungato, apertura anteriore per introduzione doccetta, altezza da pavimento di cm 50, sifone incorporato, cassetta di risciacquo a zaino, batteria di scarico, pulsante sulla cassetta o a distanza, sedile rimovibile in plastica, fornito e posto in opera. Sono compresi: l'allettamento su pavimento con cemento; il relativo fissaggio con viti e borchie di acciaio cromato; le relative guarnizioni; l'assistenza muraria. E' inoltre compreso quanto altro occorre per dare il lavoro finito.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</si>
  <si>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VASO A PAVIMENTO DEL TIPO A CACCIATA CON BASSO CONSUMO DI ACQUA DI RISCIACQUO.  Vaso igienico in porcellana vetrificata del tipo a cacciata con scarico a parete con l'utilizzo di 3,5 l di acqua per scarico grazie ad accorgimenti idrodinamici dimostrati da prove di laboratorio effettuate sulla base delle normative UNI 8949 e DIN 1385, fornito e posto in opera. Sono compresi: l'allettamento sul pavimento con cemento; il relativo fissaggio con viti e borchie di acciaio cromato; le relative guarnizioni; il sedile ed il coperchio di buona qualità; l'assistenza muraria. E’ compreso quanto altro occorre per dare il lavoro finito.E’ esclusa la cassetta di scarico.</t>
  </si>
  <si>
    <t>CASSETTA DI SCARICO DEL TIPO AD INCASSO.  Cassetta di scarico per il lavaggio del vaso igienico, del tipo da incasso a parete (non in vista), realizzata a monoblocco con materiale plastico antiurto del tipo pesante, della capacità utile non inferiore a lt 10, fornita e posta in opera. Sono compresi: l'assistenza muraria; la predisposizione della superficie esterna per l'ancoraggio degli intonaci; la batteria interna a funzionamento silenzioso con possibilità di facile e completa ispezionabilità in ogni sua parte all'interno della parete dove e' stata collocata; la sicurezza di scarico sul troppo pieno; il comando a maniglia o pulsante posto sulla parete esterna; il collegamento alla rete idrica esistente ed il tubo di raccordo al vaso. E' inoltre compreso quanto altro occorre per dare il lavoro finito.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</si>
  <si>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CASSETTA DI SCARICO AD INCASSO CON TASTO A DOPPIO COMANDO.  Cassetta di scarico per il lavaggio del vaso igienico, del tipo da incasso a parete (non in vista), realizzata a monoblocco con materiale plastico, con dispositivo di risciacquamento a due quantità regolabili (6/9 litri, 3/4 litri), fornita e posta in opera. Sono compresi: l'assistenza muraria; la predisposizione della superficie esterna per l'ancoraggio degli intonaci; la batteria interna  con possibilità di facile e completa ispezionabilità in ogni sua parte all'interno della parete dove è stata collocata; il comando a placca di copertura con doppio tasto di comando posto sulla parete esterna; il collegamento alla rete idrica esistente con tubo di risciacquamento in PE e coppelle isolate acusticamente, rubinetto di arresto, fissaggi per la cassetta, canotto di allacciamento per il raccordo tra tubo di risciacquamento e vaso. E' inoltre compreso quanto altro occorre per dare il lavoro finito.</t>
  </si>
  <si>
    <t>CASSETTA DI SCARICO DEL TIPO A VISTA.  Cassetta di scarico per il lavaggio di vaso igienico del tipo da installare a parete in alto a vista, senza coperchio, in porcellana vetrificata, (vitreous-china), della capacità utile non inferiore a lt 10, fornita e posta in opera. Sono compresi: la batteria interna a funzionamento silenzioso; il rubinetto d'interruzione; il comando a maniglia o pulsante; le grappe; le guarnizioni di gomma; l'assistenza muraria; il collegamento alla rete idrica esistente; il tubo di raccordo al vaso. E' inoltre compreso quanto altro occorre per dare il lavoro finito.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</si>
  <si>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VASO IGIENICO ALLA TURCA.  Vaso igienico a pavimento (alla turca) in porcellana vetrificata (vitreous-china) corredato di pedana con dimensioni di circa cm 60x50, del tipo con rubinetto a passo rapido o con cassetta di scarico all'esterno, montato a filo pavimento, fornito e posto in opera. E' compresa l'assistenza muraria. E' inoltre compreso quanto altro occorre per dare il lavoro finito. E' esclusa la cassetta di scarico che verrà computata a parte.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per richiesta della D.L. e comunque rispondenti alle norme UNI 4542-4543. Le eventuali imperfezioni o difetti possono comportare, a giudizio della D.L., il rifiuto dei materiali stessi.</t>
  </si>
  <si>
    <t>ORINATOIO DEL TIPO SOSPESO A PARETE.  Orinatoio in porcellana vetrificata (vitreous-china) del tipo sospeso a parete, con sifone incorporato del tipo ispezionabile, con flusso continuo o corredato di rubinetto cromato a passo rapido, fornito e posto in opera. Sono compresi: gli allacci alla tubazione di adduzione e di scarico; le relative zanche e bulloni cromati per il fissaggio alla parete; l'assistenza muraria. E' inoltre compreso quanto altro occorre per dare il lavoro finito.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</si>
  <si>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ORINATOIO DEL TIPO FISSATO A PARETE.  Orinatoio del tipo a colonna in porcellana vetrificata (vitreous-china) delle dimensioni di cm 112x48x24 del tipo fissato a parete ed a pavimento, fornito e posto in opera. Sono compresi: la griglia in ottone cromato; il sifone e pilettone con flusso continuo; la relativa pedana per orinatoio; il raccordo all'impianto idrico; le zanche, i bulloni cromati, se a vista, per il fissaggio a parete; la relativa sistemazione a pavimento; l'assistenza muraria. E' inoltre compreso quanto altro occorre per dare il lavoro finito.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</si>
  <si>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BIDET A PAVIMENTO.  Bidet in porcellana vetrificata (vitreous-china) a pianta di forma variabile o comunque conforme ai prodotti in uso nel mercato, con erogazione d'acqua mediante monoforo o a tre fori, oppure da diaframmi laterali, fornito e posto in opera. Sono compresi: i raccordi alle tubazioni d'allaccio per l'adduzione dell'acqua calda e fredda; le relative viti, per il fissaggio a pavimento comunque realizzato; l'assistenza muraria; le guarnizioni.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</si>
  <si>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BIDET SOSPESO A PARETE.  Bidet in porcellana vetrificata (vitreous-china) a pianta di forma variabile o comunque conforme ai prodotti in uso nel mercato, con erogazione d'acqua mediante monoforo o a tre fori, oppure da diaframmi laterali, fornito e posto in opera. Sono compresi: i raccordi alle tubazioni d'allaccio per l'adduzione dell'acqua calda e fredda; le staffature in acciaio da installare sottotraccia; il relativo fissaggio a parete con viti e borchie di acciaio cromato; l'assistenza muraria; le guarnizioni.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</si>
  <si>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VASCA DA BAGNO IN GHISA PORCELLANATA.  Vasca da bagno in ghisa porcellanata, del tipo da rivestimento, corredata di piletta o pozzetto sifonato, con coperchio cromato per lo scarico, rosetta di troppo pieno e relativo tubo, scarico automatico a pistone, fornita e posta in opera. Sono compresi: il raccordo alle tubazioni d'allaccio; l'assistenza muraria. E' inoltre compreso quanto altro occorre per dare il lavoro finito. Sono esclusi: il materiale e la posa in opera del rivestimento maiolicato; la relativa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</si>
  <si>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VASCA DA BAGNO DEL TIPO DA RIVESTIMENTO D'ACCIAIO.  Vasca da bagno del tipo da rivestimento, d'acciaio, completa di piletta o pozzetto sifonato con coperchio cromato per lo scarico, rosetta di troppo pieno e relativo tubo, scarico automatico a pistone, fornita e posta in opera. Sono compresi: il raccordo alle tubazioni d'allaccio; l'assistenza muraria. E' inoltre compreso quanto altro occorre per dare il lavoro finito. Sono esclusi: il materiale e la posa in opera del rivestimento maiolicato; la relativa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</si>
  <si>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VASCA DA BAGNO IN VETRORESINA.  Vasca da bagno in vetroresina delle dimensioni standard di mercato di circa cm 170x70 del tipo metacrilato rinforzato con fibra di vetro dello spessore totale minimo mm 5, del tipo da rivestimento, completa di piletta o pozzetto sifonato con coperchio cromato per lo scarico, rosetta di troppo pieno e relativo tubo, scarico automatico a pistone, fornita e posta in opera. Sono compresi: il raccordo alle tubazioni d'allaccio; l'assistenza muraria; le selle in muratura. E' inoltre compreso quanto altro occorre per dare il lavoro finito. Sono esclusi: il materiale e la posa in opera del rivestimento maiolicato; la relativa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</si>
  <si>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PIATTO PER DOCCIA D'ACCIAIO SMALTATO.  Piatto per doccia d'acciaio smaltato, completo di piletta e griglia di scarico ad angolo, cromate, di raccordo alle tubazioni di allaccio, con superficie antisdrucciolevole, da installare sopra pavimento a semincasso, fornito e posto in opera. E' compresa l'assistenza muraria.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per richiesta della D.L. e comunque rispondenti alle norme UNI 4542-4543. Le eventuali imperfezioni o difetti possono comportare, a giudizio della D.L., il rifiuto dei materiali stessi.</t>
  </si>
  <si>
    <t>PIATTO PER DOCCIA IN GRES PORCELLANATO BIANCO.  Piatto per doccia in gres porcellanato (fire-clay) bianco, fornito e posto in opera, completo di piletta e griglia di scarico ad angolo, cromate, di raccordo alle tubazioni d'allaccio, con superficie antisdrucciolevole, da installare sopra pavimento a semincasso. E' compresa l'assistenza muraria.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</si>
  <si>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PIATTO PER DOCCIA IN PORCELLANA VETRIFICATA.  Piatto per doccia in porcellana vetrificata, fornito e posto in opera, completo di piletta e griglia di scarico ad angolo, cromate, di raccordo alle tubazioni d'allaccio, con superficie antisdrucciolevole, da installare sopra pavimento a semincasso. E' compresa l'assistenza muraria.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</si>
  <si>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LAVELLO A CANALE IN PORCELLANA.  Lavello a canale in porcellana vetrificata (vitreouschina), fornito e posto in opera, completo di mensole di sostegno di ferro o ghisa smaltata, i coprigiunti trasversali per il montaggio in batteria di pilette, il sifone, i tubi di prolungamento a parete con relativo rosone, morsetti, bulloni, viti, tappi di gomma con catenella, il tutto in ottone del tipo pesante cromato. Sono compresi: il raccordo alla tubazione di allaccio; l'assistenza muraria.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</si>
  <si>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PILOZZO IN PORCELLANA.  Pilozzo in porcellana vetrificata (vitreous-china), fornito e posto in opera, completo di troppo pieno, piletta, sifone, tubo di prolungamento a parete con relativo rosone, morsetti, bulloni, viti, tappo di gomma con catenella etc., il tutto in ottone del tipo pesante cromato. Sono compresi: l'assistenza muraria; il raccordo alla tubazione d'allaccio.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</si>
  <si>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LAVELLO DA CUCINA.  Lavello per cucina, fornito e posto in opera, completo di troppo pieno, di mensola di sostegno di ferro o ghisa smaltata se posizionato a sbalzo, di pilette, sifoni, tubo di prolungamento con rosone, morsetti, bulloni, viti, tappo di gomma con catenella o con chiusura a pistone, ecc., il tutto in ottone del tipo pesante cromato. Sono compresi: l'assistenza muraria, il raccordo alle tubazioni d'allaccio.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per richiesta della D.L. e comunque rispondenti alle norme UNI 4542-4543. Le eventuali imperfezioni o difetti possono comportare, a giudizio della D.L., il rifiuto dei materiali stessi.</t>
  </si>
  <si>
    <t>FONTANELLA O BEVERINO.  Fontanella o beverino in porcellana vetrificata (vitreous-china) con foro laterale o centrale per lo zampillo parabolico dell'acqua, senza il troppo pieno, fornita e posta in opera. Sono compresi: il rubinetto; il pulsante tipo automatico per l'apertura e la chiusura dello zampillo; la piletta di scarico; la griglia; le zanche smaltate o bulloni cromati per il fissaggio a parete; il raccordo alle tubazioni di allaccio; l'assistenza muraria; la rubinetteria. E' inoltre compreso quanto altro occorre per dare il lavoro finito.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</si>
  <si>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LAVAPIEDI IN GRES PORCELLANATO.  Lavapiedi in gres porcellanato (fire-clay) delle dimensioni di circa cm 50x40x24, fornito e posto in opera, completo di troppo pieno, piletta, sifone, bulloni, viti, tappo di gomma con catenella ecc., il tutto in ottone di tipo pesante cromato. Sono compresi: l'assistenza muraria; il raccordo alle tubazioni d'allaccio.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</si>
  <si>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14.3</t>
  </si>
  <si>
    <t>ACCESSORI BAGNO</t>
  </si>
  <si>
    <t>ACCESSORI BAGNO.  Accessori da bagno in porcellana vetrificata (vitreous-china) da semincasso. Sono compresi: il collante speciale per il fissaggio a parete; l'assistenza muraria per l'apertura e la ripresa del rivestimento in mattonelle, in maiolica o simile; la muratura degli accessori stessi. E' inoltre compreso quanto altro occorre per dare il lavoro finito.</t>
  </si>
  <si>
    <t>ACCESSORI PER BAGNI PER DISABILI.  Accessori per bagni per disabili (secondo le vigenti norme di abbattimento delle barriere architettoniche) costituiti da sostegni in tubo di nylon stampato, diametro esterno 35 mm, con anima in lega di alluminio, completi di flange di fissaggio, rosette a incastro, viti di fissaggio per ogni tipo di muratura, assistenza muraria e quanto altro necessario. E’ inoltre compreso quanto altro occorrente per dare l'opera completa e funzionante.</t>
  </si>
  <si>
    <t>EROGATORE DI ARIA CALDA.  Erogatore di aria calda elettrico idoneo per essere installato in prossimità di lavabi e lavamani, costituito da ventilatore, resistenza elettrica con potenza max di 2000 W, carter di contenimento.</t>
  </si>
  <si>
    <t>14.4</t>
  </si>
  <si>
    <t>RUBINETTERIA</t>
  </si>
  <si>
    <t>GRUPPO ESTERNO PER VASCA DA BAGNO.  Gruppo esterno per vasca da bagno in ottone tipo pesante cromato, realizzato nel rispetto delle norme UNI EN 200, UNI EN 246, UNI EN 248 o delle equivalenti norme NF, del diametro da 1/2", completo di doccia a mano, corredata di flessibile cromato di lunghezza non inferiore a cm 100, di bocca di erogazione, rubinetti acqua calda e fredda, fornito e posto in opera. E' compreso quanto occorre per dare il lavoro finito.</t>
  </si>
  <si>
    <t>SUPPORTO IN OTTONE PER DOCCIA.  Supporto in ottone tipo pesante cromato per doccia a mano fissato a parete, fornito e posto in opera. E' compreso quanto occorre per dare il lavoro finito.</t>
  </si>
  <si>
    <t>TUBO IN OTTONE CROMATO CON SUPPORTO PER L'IMPUGNATURA DOCCIA A MANO.  Tubo in ottone cromato a parete con supporto per l'impugnatura doccia a mano, completo di attacchi per il fissaggio a parete, fornito e posto in opera. E' compreso quanto occorre per dare il lavoro finito.</t>
  </si>
  <si>
    <t>BATTERIA PER VASCA O DOCCIA.  Batteria per vasca o doccia del tipo ad incasso in ottone tipo pesante cromato, realizzata nel rispetto delle norme UNI EN 200, UNI EN 246, UNI EN 248 o delle equivalenti norme NF, composta da rubinetti ad angolo o diritti per erogazione di acqua calda e fredda, bocca a parete, o braccio con soffione ed i relativi collegamenti, fornita e posta in opera. E' compreso quanto occorre per dare il lavoro finito.</t>
  </si>
  <si>
    <t>GRUPPO MONOFORO PER LAVABO.  Gruppo monoforo per lavabo in ottone del tipo pesante cromato, realizzato nel rispetto delle norme UNI EN 200, UNI EN 246, UNI EN 248 o delle equivalenti norme NF, del diametro 1/2", completo di rubinetti per acqua calda e fredda, di bocca di erogazione, fornito e posto in opera. E' compreso quanto occorre per dare il lavoro finito.</t>
  </si>
  <si>
    <t>GRUPPO MONOFORO PER LAVABO CON BOCCA GIREVOLE.  Gruppo monoforo per lavabo in ottone tipo pesante cromato, realizzato nel rispetto delle norme UNI EN 200, UNI EN 246, UNI EN 248 o delle equivalenti norme NF, completo di rubinetti per acqua calda e fredda, di bocca di erogazione girevole del tipo alta, fornito e posto in opera. E' compreso quanto occorre per dare il lavoro finito.</t>
  </si>
  <si>
    <t>BATTERIA PER LAVABO.  Batteria per lavabo in ottone del tipo pesante cromato, realizzato nel rispetto delle norme UNI EN 200, UNI EN 246, UNI EN 248 o delle equivalenti norme NF, completa di rubinetti per acqua calda e fredda, fornita e posta in opera. E' compreso quanto occorre per dare il lavoro finito.</t>
  </si>
  <si>
    <t>GRUPPO MONOFORO PER BIDET.  Gruppo monoforo per bidet in ottone tipo pesante cromato, realizzato nel rispetto delle norme UNI EN 200, UNI EN 246, UNI EN 248 o delle equivalenti norme NF, con bocchetta di erogazione orientabile e relativo scarico con comando automatico a pistone, fornito e posto in opera. E' compreso quanto occorre per dare il lavoro finito.</t>
  </si>
  <si>
    <t>BATTERIA PER BIDET.  Batteria per bidet in ottone tipo pesante cromato, realizzato nel rispetto delle norme UNI EN 200, UNI EN 246, UNI EN 248 o delle equivalenti norme NF, completa di rubinetti per acqua calda e fredda e di scarico con comando automatico a pistone, fornita e posta in opera. E' compreso quanto occorre per dare il lavoro finito.</t>
  </si>
  <si>
    <t>GRUPPO DA PARETE PER LAVELLO CUCINA.  Gruppo da parete per lavello cucina, completo di rubinetti per acqua calda e fredda, in ottone del tipo pesante cromato, realizzato nel rispetto delle norme UNI EN 200, UNI EN 246, UNI EN 248 o delle equivalenti norme NF, con bocca di erogazione girevole tipo bassa o alta, fornito e posto in opera. E' compreso quanto occorre per dare il lavoro finito.</t>
  </si>
  <si>
    <t>GRUPPO MONOFORO PER LAVELLO CUCINA.  Gruppo monoforo da installare sul lavello in ottone del tipo pesante cromato, realizzato nel rispetto delle norme UNI EN 200, UNI EN 246, UNI EN 248 o delle equivalenti norme NF, con bocca di erogazione girevole tipo alta, fornito e posto in opera. E' compreso quanto occorre per dare il lavoro finito.</t>
  </si>
  <si>
    <t>BRACCIO DOCCIA CON SOFFIONE ROTANTE.  Braccio doccia con soffione rotante per apertura-chiusura, del tipo cromato, e regolazione del getto, fornito e posto in opera. E' compreso quanto occorre per dare il lavoro finito.</t>
  </si>
  <si>
    <t>BRACCIO DOCCIA CON SOFFIONE NON REGOLATORE E NON ROTANTE.  Braccio doccia con soffione non regolatore e non rotante, fornito e posto in opera. E' compreso quanto occorre per dare il lavoro finito.</t>
  </si>
  <si>
    <t>GRUPPO MISCELATORE MONOCOMANDO PER VASCA.  Gruppo miscelatore monocomando cromato, realizzato nel rispetto delle norme UNI EN 200, UNI EN 246, UNI EN 248 o delle equivalenti norme NF, per vasca del tipo ad incasso, con filtri incorporati e deviatore automatico perfettamente funzionante, fornito e posto in opera. E' compreso quanto occorre per dare il lavoro finito.</t>
  </si>
  <si>
    <t>GRUPPO MISCELATORE MONOCOMANDO PER DOCCIA AD INCASSO.  Gruppo miscelatore monocomando cromato, realizzato nel rispetto delle norme UNI EN 200, UNI EN 246, UNI EN 248 o delle equivalenti norme NF, per doccia ad incasso con filtri incorporati perfettamente funzionante, fornito e posto in opera. E' compreso quanto occorre per dare il lavoro finito.</t>
  </si>
  <si>
    <t>GRUPPO MISCELATORE TERMOSTATICO PER DOCCIA.  Gruppo miscelatore termostatico per doccia, installazione esterna, realizzato nel rispetto delle norme UNI EN 200, UNI EN 246, UNI EN 248 o delle equivalenti norme NF, ingressi 2x1/2" F, uscita inferiore 1/2" M, completo di rubinetto per controllo di flusso, manopola di regolazione tarabile da 15°C a 60°C e blocco di sicurezza a 38°C, filtri e valvole di ritegno incorporati, perfettamente funzionante fornito e posto in opera. E' compreso quanto occorre per dare il lavoro finito.</t>
  </si>
  <si>
    <t>GRUPPO MISCELATORE MONOCOMANDO PER LAVABO CON SCARICO.  Gruppo miscelatore monocomando cromato, realizzato nel rispetto delle norme UNI EN 200, UNI EN 246, UNI EN 248 o delle equivalenti norme NF, per lavabo con scarico, corredato di raccordi con filtro incorporato perfettamente funzionante, fornito e posto in opera. E' compreso quanto occorre per dare il lavoro finito.</t>
  </si>
  <si>
    <t>GRUPPO MISCELATORE MONOCOMANDO CROMATO PER BIDET.  Gruppo miscelatore monocomando cromato, realizzato nel rispetto delle norme UNI EN 200, UNI EN 246, UNI EN 248 o delle equivalenti norme NF, per bidet, con bocchetta di erogazione orientabile e scarico, corredato di raccordi, con filtro incorporato perfettamente funzionante, fornito e posto in opera. E' compreso quanto occorre per dare il lavoro finito.</t>
  </si>
  <si>
    <t>GRUPPO MISCELATORE MONOCOMANDO CROMATO PER LAVELLO CON BOCCA DI EROGAZIONE GIREVOLE.  Gruppo miscelatore monocomando cromato, realizzato nel rispetto delle norme UNI EN 200, UNI EN 246, UNI EN 248 o delle equivalenti norme NF, per lavello con bocca di erogazione girevole della lunghezza di circa cm 20, corredato di raccordi, con filtro incorporato perfettamente funzionante, fornito e posto in opera. E' compreso quanto occorre per dare il lavoro finito.</t>
  </si>
  <si>
    <t>RUBINETTO DA INCASSO.  Rubinetto da incasso in ottone di tipo pesante cromato, realizzato nel rispetto delle norme UNI EN 200, UNI EN 246, UNI EN 248 o delle equivalenti norme NF, dritto da 1/2", fornito e posto in opera, con manopola dello stesso tipo della rubinetteria installata. E' compreso quanto occorre per dare il lavoro finito.</t>
  </si>
  <si>
    <t>GRUPPO DI MISCELAZIONE MONOCOMANDO PER LAVABO O BIDET CON CARTUCCIA A RISPARMIO DI ACQUA.  Gruppo miscelatore monocomando cromato per lavabo o bidet, realizzato nel rispetto delle norme UNI EN 200, UNI EN 246, UNI EN 248 o delle equivalenti norme NF, con cartuccia dotata di un limitatore di portata, di un limitatore di temperatura e di un economizzatore. L'economizzatore incorporato nella cartuccia consente di suddividere lo spazio di apertura della leva in due zone distinte; l'azione frenante nel movimento della leva segnala il raggiungimento del limite tra i due tipi di erogazione. Sono compresi: i raccordi con filtro incorporato; la piletta di scarico con sifone; il comando a pistone. E’ inoltre compreso quanto altro necessario per dare il tutto finito e funzionante.</t>
  </si>
  <si>
    <t>GRUPPO DI MISCELAZIONE MONOCOMANDO PER VASCA CON CARTUCCIA A RISPARMIO DI ACQUA.  Gruppo miscelatore monocomando cromato per vasca, realizzato nel rispetto delle norme UNI EN 200, UNI EN 246, UNI EN 248 o delle equivalenti norme NF, con cartuccia dotata di un limitatore di portata, di un limitatore di temperatura e di un economizzatore. L'economizzatore incorporato nella cartuccia consente di suddividere lo spazio di apertura della leva in due zone distinte; l'azione frenante nel movimento della leva segnala il raggiungimento del limite tra i due tipi di erogazione. Sono compresi. i raccordi con filtro incorporato; la doccetta a mano; il deviatore automatico. E’ inoltre compreso quanto altro necessario per dare il tutto finito e funzionante.</t>
  </si>
  <si>
    <t>GRUPPO DI MISCELAZIONE MONOCOMANDO PER DOCCIA CON CARTUCCIA A RISPARMIO DI ACQUA.  Gruppo miscelatore monocomando cromato per doccia, realizzato nel rispetto delle norme UNI EN 200, UNI EN 246, UNI EN 248 o delle equivalenti norme NF, con cartuccia dotata di un limitatore di portata, di un limitatore di temperatura e di un economizzatore. L'economizzatore incorporato nella cartuccia consente di suddividere lo spazio di apertura della leva in due zone distinte; l'azione frenante nel movimento della leva segnala il raggiungimento del limite tra i due tipi di erogazione. Sono compresi: i raccordi con filtro incorporato: le valvole di ritegno. E’ inoltre compreso quanto altro necessario per dare il tutto finito e funzionante.</t>
  </si>
  <si>
    <t>14.5</t>
  </si>
  <si>
    <t>SERBATOI</t>
  </si>
  <si>
    <t>SERBATOI IDRICI IN VETRORESINA PER USO POTABILE.  Serbatoi idrici in vetroresina per la conservazione dell'acqua muniti di coperchio a tenuta, collegati alle tubazioni di adduzione, di arrivo e di uscita o al tubo di troppo pieno, muniti di galleggiante, del rubinetto di scarico di fondo, del tappo per l'aerazione o sfogo d'aria con dispositivo che impedisca l'introduzione della polvere con l'aria richiamata dal suo svuotamento. Rispondenti alle prescrizioni del D.M. 21.3.73 e Circolare n.102 del 2.12.78. E' compreso quanto occorre per dare l'opera finita. Sono escluse le sole opere di sostegno in muratura o in ferro.</t>
  </si>
  <si>
    <t>SERBATOIO A PRESSIONE ATMOSFERICA PER LIQUIDI ALIMENTARI, IN MATERIALE PLASTICO.  Serbatoio a pressione atmosferica per acqua sanitaria e fluidi in genere, realizzato in polietilene idoneo per alimenti e rispondente alle prescrizioni della circolare n.102 del 2.12.1978 del Ministero della Sanità, completo di coperchio passamano o passauomo, raccordi in bronzo per scarico, troppo pieno, tubo di prelievo, tubo di adduzione. E' compreso quanto occorre per dare il lavoro finito. Capacità litri: C.</t>
  </si>
  <si>
    <t>SERBATOIO A PRESSIONE ATMOSFERICA PER LIQUIDI ALIMENTARI, IN ACCIAIO ZINCATO.  Serbatoio a pressione atmosferica per liquidi alimentari e fluidi in genere, realizzato da contenitore cilindrico verticale o orizzontale in lamiera di acciaio zincata esternamente ed internamente, idoneo all'erogazione di acqua alimentare (D.P.R. 777 - 23.8.82). Sono compresi: l'apertura d'ispezione; gli attacchi per il riempimento; il troppo pieno, l'utilizzo e lo scarico. E' inoltre compreso quanto altro occorre per dare l'opera finita. Capacità litri: C. Dimensioni indicative: D (diametro) x H (altezza) (m x m).</t>
  </si>
  <si>
    <t>SERBATOIO A PRESSIONE ATMOSFERICA PER LIQUIDI, IN ACCIAIO SMALTATO.  Serbatoio a pressione atmosferica per liquidi alimentari e fluidi in genere, realizzato da contenitore cilindrico verticale o orizzontale in lamiera di acciaio zincata esternamente e trattata internamente con smaltatura altamente resistente alla corrosione, idoneo all'erogazione di acqua alimentare (D.P.R. 777 - 23.8.82). Sono compresi: l'apertura d'ispezione; gli attacchi per riempimento; il troppo pieno, l'utilizzo e lo scarico. E' inoltre compreso quanto altro occorre per dare l'opera finita. Capacità litri: C. Dimensioni: D (diametro) x H (altezza) (m x m).</t>
  </si>
  <si>
    <t>SERBATOIO A PRESSIONE ATMOSFERICA PER LIQUIDI ALIMENTARI, IN ACCIAIO INOX.  Serbatoio a pressione atmosferica per liquidi alimentari e fluidi in genere, realizzato da contenitore cilindrico verticale o orizzontale in lamiera di acciaio inox AISI 304, idoneo all'erogazione di acqua alimentare (D.P.R. 777- 23/8/82). Sono compresi: l'apertura di ispezione; gli attacchi vari per riempimento; il troppo pieno; l'utilizzo; lo scarico. E' inoltre compreso quanto altro occorre per dare l'opera finita. Dimensioni D x H (m x m). Capacità litri: C.</t>
  </si>
  <si>
    <t>SERBATOIO A PRESSIONE ATMOSFERICA PER LIQUIDI ALIMENTARI, IN ACCIAIO INOX, DA REALIZZARE A MISURA, CONTEGGIATO AL CHILOGRAMMO.  Serbatoio a pressione atmosferica per acqua sanitaria e fluidi in genere, realizzato a misura in lamiera di acciaio inox di adeguato spessore. Sono compresi: il coperchio oppure bocca ermetica d'ispezione; gli attacchi vari per riempimento; lo scarico; il troppo pieno; l'aspirazione; l'indicatore di livello; i piedini di appoggio. E' inoltre compreso quanto altro occorre per dare l'opera finita. Il costo del serbatoio e' valutato a peso di lamiera di acciaio inox.</t>
  </si>
  <si>
    <t>15.1</t>
  </si>
  <si>
    <t>DISTRIBUZIONE CIRCUITI LUCE</t>
  </si>
  <si>
    <t>CANALIZZAZIONE PER PUNTO LUCE IN TRACCIA  Canalizzazione per punto luce in traccia fornita in opera dal quadro di piano o di zona per distanze non superiori a 60 m misurate in pianta in linea d’aria, corrente sottotraccia o sottopavimento o all'interno di controsoffitti o pavimenti ispezionabili, su tubazioni e scatole in PVC autoestinguente predisposte per la posa di conduttori elettrici sia di distribuzione dorsale, che di derivazione terminale. Sono compresi: le canalizzazioni di sezione adeguata e le scatole di derivazione. E' inoltre compreso quanto altro occorre per dare il lavoro finito. Sono esclusi: i conduttori; le opere murarie.</t>
  </si>
  <si>
    <t>CANALIZZAZIONE PER PUNTO DI COMANDO IN TRACCIA  Canalizzazione per punto di comando in traccia fornita in opera dalla scatola di derivazione del locale o di zona per distanze non superiori a 20 m misurate in pianta in linea d’aria, corrente sottotraccia o sottopavimento o all'interno di controsoffitti o pavimenti ispezionabili, su tubazioni e scatole in PVC autoestinguente predisposte per la posa di conduttori elettrici di comando e controllo. Sono compresi: le canalizzazioni di sezione adeguata, le eventuali scatole di derivazione aggiuntive, le scatole terminali ed il telaio portafrutto.E' inoltre compreso quanto altro occorre per dare il lavoro finito. Sono esclusi: i conduttori e le opere murarie.</t>
  </si>
  <si>
    <t>INCREMENTO ALLA CANALIZZAZIONE PER PUNTO LUCE O PER PUNTO DI COMANDO PER OPERE MURARIE SU MURATURE NON INTONACATE.  Incremento alla canalizzazione per punto luce o per punto di comando per opere murarie su murature non intonacate dal quadro di piano o di zona per distanze non superiori a 60m per il punto luce e 20m per il punto di comando, misurate in pianta in linea d’aria. Sono compresi: le opere di scasso ed il ripristino della muratura esistente non intonacata di qualsiasi tipo esclusa quella in mattone pieno, in calcestruzzo ed in  pietra; la rimozione del materiale di risulta e l’eventuale trasporto a discarica; il fissaggio delle tubazioni e delle scatole; la chiusura con malta; il tutto dal punto di smistamento di zona o di piano. E' inoltre compreso quanto altro occorre per dare il lavoro finito. Sono esclusi: l’intonaco, la rasatura e la tinteggiatura</t>
  </si>
  <si>
    <t>INCREMENTO ALLA CANALIZZAZIONE PER PUNTO LUCE O PER PUNTO DI COMANDO PER OPERE MURARIE SU MURATURE INTONACATE  Incremento alla canalizzazione per punto luce o per punto di comando per opere murarie su murature intonacate dal quadro di piano o di zona per distanze non superiori a 60m per il punto luce e 20m per il punto di comando, misurate in pianta in linea d’aria. Sono compresi: le opere di scasso ed il ripristino della muratura intonacata esistente di qualsiasi tipo esclusa quella in mattone pieno, in calcestruzzo ed in pietra; la rimozione del materiale di risulta e l’eventuale trasporto a discarica; il fissaggio delle tubazioni e delle scatole; la chiusura con malta; il tutto dal punto di smistamento di zona o di piano. E' inoltre compreso quanto altro occorre per dare il lavoro finito. Sono esclusi: l’intonaco, la rasatura e la tinteggiatura</t>
  </si>
  <si>
    <t>INCREMENTO ALLA CANALIZZAZIONE PER PUNTO LUCE O PER PUNTO DI COMANDO PER OPERE MURARIE SU MURATURE IN MATTONE PIENO, CALCESTRUZZO O PIETRA  Incremento alla canalizzazione per punto luce per opere murarie su murature in mattone pieno, calcestruzzo o pietra dal quadro di piano o di zona per distanze non superiori a 60m per il punto luce e 20m per il punto di comando, misurate in pianta in linea d’aria. Sono compresi: le opere di scasso ed il ripristino della muratura esistente in mattone pieno, in calcestruzzo o in  pietra; la rimozione del materiale di risulta e l’eventuale trasporto a discarica; il fissaggio delle tubazioni e delle scatole; la chiusura con malta; il tutto dal punto di smistamento di zona o di piano. E' inoltre compreso quanto altro occorre per dare il lavoro finito. Sono esclusi: l’intonaco, la rasatura e la tinteggiatura</t>
  </si>
  <si>
    <t xml:space="preserve">CANALIZZAZIONE PER PUNTO LUCE IN VISTA SU TUBAZIONE A SEZIONE CIRCOLARE.  Canalizzazione per punto luce in vista fornita in opera dal quadro di piano o di zona per distanze non superiori a 60 m misurate in pianta in linea d’aria, corrente in vista a parete o a soffitto, su tubazioni a sezione circolare e scatole in PVC autoestinguente o in acciaio con grado di protezione IP4X o IP55,  predisposte per la posa di conduttori elettrici sia di distribuzione dorsale, che di derivazione terminale diverse dai canali in pvc o in acciaio e dalle passerelle portacavi. Sono compresi: le tubazioni di sezione adeguata e le scatole di derivazione posate con il grado di protezione indicato. E' inoltre compreso quanto altro occorre per dare il lavoro finito. Sono esclusi: i conduttori e le opere murarie. </t>
  </si>
  <si>
    <t>CANALIZZAZIONE PER PUNTO DI COMANDO IN VISTA SU TUBAZIONE A SEZIONE CIRCOLARE.  Canalizzazione per punto di comando in vista fornita in opera dalla scatola di derivazione del locale o di zona per distanze non superiori a 20 m misurate in pianta in linea d’aria, corrente su tubazioni circolari e scatole in PVC autoestinguente con grado di protezione IP4X o IP55 o in acciaio predisposte per la posa di conduttori elettrici di comando e controllo. Sono compresi: le canalizzazioni di sezione adeguata, le eventuali scatole di derivazione aggiuntive, le scatole terminali ed il telaio portafrutta con le custodie previste del grado di protezione indicato . E' inoltre compreso quanto altro occorre per dare il lavoro finito. Sono esclusi: i conduttori e le opere murarie.</t>
  </si>
  <si>
    <t xml:space="preserve">PUNTO LUCE SEMPLICE SU CANALIZZAZIONE IN TRACCIA O IN VISTA CON CAVO NON PROPAGANTE L'INCENDIO.  Punto luce semplice con o senza conduttore di protezione su canalizzazione in traccia o su tubazione in vista già predisposta, fornito e posto in opera dal quadro di piano o di zona per distanze non superiori a 60 m per punto luce misurate in pianta in linea d’aria. Sono compresi: i morsetti a mantello o con caratteristiche analoghe; i conduttori del tipo NO7V-K di sezione terminale minima di fase e di terra pari almeno a mm² 1,5. E' inoltre compreso quanto altro occorre per dare il lavoro finito. Sono escluse le canalizzazioni e le opere murarie compensate a parte. </t>
  </si>
  <si>
    <t>PUNTO LUCE SEMPLICE SU CANALIZZAZIONE IN TRACCIA O IN VISTA CON CONDUTTORE A BASSISSIMA EMISSIONE DI FUMI E GAS TOSSICI.  Punto luce semplice con o senza conduttore di protezione posato su canalizzazione in traccia o su tubazione in vista già predisposta, fornito e posto in opera dal quadro di piano o di zona per distanze non superiori a 60 m misurate in pianta in linea d’aria. Sono compresi: i morsetti a mantello o con caratteristiche analoghe; i conduttori del tipo N07G9-K a bassissima emissione di fumi e gas tossici (Norma CEI 20-38) di sezione terminale minima di fase e di terra pari almeno a mm² 1,5. E' inoltre compreso quanto altro occorre per dare il lavoro finito. Sono escluse le canalizzazioni e le opere murarie compensate a parte.</t>
  </si>
  <si>
    <t>PUNTO LUCE SEMPLICE SU CANALIZZAZIONE IN TRACCIA O IN VISTA CON CONDUTTORE RESISTENTE AL FUOCO.  Punto luce semplice con o senza conduttore di protezione posato su canalizzazione in traccia o su tubazione in vista già predisposta, fornito e posto in opera dal quadro di piano o di zona per distanze non superiori a 60 m misurate in pianta in linea d’aria. Sono compresi: i morsetti a mantello o con caratteristiche analoghe; i conduttori del tipo FTG10(O)M1 resistenti al fuoco a bassissima emissione di fumi e gas tossici (Norma CEI 20-45) di sezione terminale minima di fase e di terra pari almeno a mm² 1,5. E' inoltre compreso quanto altro occorre per dare il lavoro finito. Sono escluse le canalizzazioni e le opere murarie compensate a parte.</t>
  </si>
  <si>
    <t>PUNTO DI COMANDO O COMPENSO PER PUNTO AGGIUNTIVO SULLA STESSA SCATOLA SU CANALIZZAZIONE IN TRACCIA O IN VISTA GIÀ PREDISPOSTA CON CAVO NON PROPAGANTE L’INCENDIO.  Punto di comando o compenso per punto aggiuntivo sulla stessa scatola su canalizzazione in traccia o su tubazione in vista già predisposta fornito e posto in opera dalla scatola di derivazione del locale o di zona per distanze non superiori a 20 m misurate in pianta in linea d’aria. Sono compresi: i morsetti a mantello o con caratteristiche analoghe, i conduttori del tipo NO7V-K di sezione pari a mm² 1,5 idonei per il comando ad interruttore, deviatore, invertitore, commutatore o a relé, i frutti, i  coprifori e le placche in materiale plastico a finitura normale. E' inoltre compreso quanto altro occorre per dare il lavoro finito. Sono escluse le canalizzazioni e le opere murarie compensate a parte; inclusi i coprifori e le placche in materiale plastico a finitura normale.</t>
  </si>
  <si>
    <t>PUNTO DI COMANDO O COMPENSO PER PUNTO AGGIUNTIVO SU CANALIZZAZIONE IN TRACCIA O IN VISTA GIÀ PREDISPOSTA CON CAVO A BASSISSIMA EMISSIONE DI FUMI E GAS TOSSICI.  Punto di comando o compenso per punto aggiuntivo sulla stessa scatola su canalizzazione in traccia o su tubazione in vista già predisposta, fornito e posto in opera dalla scatola di derivazione del locale o di zona per distanze non superiori a 20 m misurate in pianta in linea d’aria. Sono compresi: i morsetti a mantello o con caratteristiche analoghe, i conduttori del tipo N07G9-K a bassissima emissione di fumi e gas tossici (Norma CEI 20-38)  di sezione pari a mm² 1,5 idonei per il comando ad interruttore, deviatore, invertitore, commutatore o a relé. E' inoltre compreso quanto altro occorre per dare il lavoro finito. Sono escluse le canalizzazioni e le opere murarie compensate a parte.</t>
  </si>
  <si>
    <t>PUNTO LUCE SEMPLICE CON O SENZA CONDUTTORE DI PROTEZIONE SU CANALIZZAZIONE IN VISTA CON CAVO UNIPOLARE DERIVATO DA LINEA DORSALE POSTA SU CANALE O PASSERELLA.  Punto luce semplice con o senza conduttore di protezione posato con grado IP55 all'interno di canalizzazione in vista , derivato da linea dorsale da canale o passerella compensata a parte, posto in opera per distanze non superiori a 20 m misurate in pianta in linea d’aria. Sono compresi: la scatola di derivazione, i morsetti a mantello o con caratteristiche analoghe, i conduttori unipolari del tipo NO7V-K (CEI 20-20), o N07G9-K (CEI 20,37-20,38), di idonea sezione terminale minima di fase e di terra e le tubazioni del grado di protezione indicato. E' inoltre compreso quanto altro occorre per dare il lavoro finito. Sono escluse le canalizzazioni dorsali e le opere murarie compensate a parte.</t>
  </si>
  <si>
    <t>PUNTO LUCE SEMPLICE CON O SENZA CONDUTTORE DI PROTEZIONE POSATO IN VISTA CON CAVO MULTIPOLARE DERIVATO DA LINEA DORSALE DA CANALE O PASSERELLA.  Punto luce semplice con o senza conduttore di protezione posato con grado IP55 in vista o all'interno di canalizzazione in vista , derivato da linea dorsale da canale o passerella compensata a parte,  posto in opera per distanze non superiori a 20 m misurate in pianta in linea d’aria. Sono compresi: la scatola di derivazione, i morsetti a mantello o con caratteristiche analoghe, i conduttori multipolari del tipo  o FG7OR (CEI 20-13) o FROR (CEI 20-52) o FG7 (O) M1 (CEI 20-13) o FTG10(O)M1 (CEI 20-45) di idonea sezione terminale minima di fase e di terra. E' inoltre compreso quanto altro occorre per dare il lavoro finito. Sono escluse le canalizzazioni dorsali e le opere murarie compensate a parte.</t>
  </si>
  <si>
    <t>PUNTO LUCE E PUNTO DI COMANDO IN VISTA REALIZZATI CON CAVO MULTIPOLARE AD ISOLAMENTO MINERALE.  Punto luce e punto di comando in vista realizzati con cavo ad isolamento minerale, esclusa la linea dorsale, fornito e posto in opera. Sono compresi: il cavo multipolare ad isolamento minerale serie pesante, i terminali, il fissaggio a parete e soffitto, la scatola portafrutto a parete; il supporto; il frutto; l'eventuale placca in materiale plastico o metallico, gli stop, le viti di fissaggio, i collari. E' inoltre compreso quanto altro occorre per dare il lavoro finito. Sono incluse le cassette di derivazione.</t>
  </si>
  <si>
    <t>SOSTITUZIONE DI PUNTO LUCE O PUNTO DI COMANDO.  Sostituzione di punto luce o punto di comando. Sono compresi: lo sfilaggio dei conduttori esistenti; la rimozione dei frutti; la loro sostituzione unitamente a quella dei conduttori con cavi tipo NO7V-K o FM9 di idonea sezione (min. 1,5mm2), delle placche dei morsetti; la sostituzione della linea dorsale al quadro di piano e di zona. E' inoltre compreso quanto altro occorre per dare il lavoro finito.</t>
  </si>
  <si>
    <t>INCREMENTO AL PUNTO DI COMANDO PER PLACCHE SPECIALI.  Incremento al punto di comando e placche speciali da applicare in caso di utilizzazione di serie modulari civili con placche in pressofusione o in tecnopolimero, doppio guscio con ganci di inserimento, per ogni punto di comando. E' compreso quanto altro occorre per dare il lavoro finito.</t>
  </si>
  <si>
    <t xml:space="preserve">INCREMENTO AL PUNTO DI COMANDO PER PLACCHE SPECIALI DI PREGIO.  Incremento al punto di comando per placche speciali di pregio, da applicare in caso di utilizzazione di placche in pressofusione con lavorazione aggiuntiva costituita da procedimenti di bagno in oro zecchino, nichelatura o analoghi. E' compreso quanto altro occorre per dare il lavoro finito. Per ogni punto di comando. </t>
  </si>
  <si>
    <t xml:space="preserve">PUNTO DI COMANDO CON REGOLATORE ELETTRONICO DI LUMINOSITÀ.  Punto di comando con regolatore elettronico di luminosità da applicare su scatola portafrutto in sostituzione del dispositivo di comando, per la regolazione di carichi resistivi, max 500W, completo di filtro antidisturbo, accessori e cablaggio. E' compreso quanto altro occorre per dare il lavoro finito. </t>
  </si>
  <si>
    <t>PUNTO DI COMANDO CON INTERRUTTORE A RAGGI INFRAROSSI PASSIVI.  Punto di comando con interruttore a raggi infrarossi passivi con raggio d'azione min. pari a 8 m., da applicare su scatola portafrutto in sostituzione del dispositivo di comando, con uscita a relè, completo di regolazione di durata e soglia di intervento, di accessori e cablaggio. E' compreso quanto altro occorre per dare il lavoro finito.</t>
  </si>
  <si>
    <t>INCREMENTO AL PUNTO LUCE PER RELÈ PASSO-PASSO O MONOSTABILE.  Incremento al punto luce per relè passo-passo o monostabile da applicare su scatola portafrutto per portata 10A (AC1), completo di accessori e cablaggio. E' compreso quanto altro occorre per dare l'opera finita.</t>
  </si>
  <si>
    <t>PUNTO DI COMANDO PER RICEVITORE A RAGGI INFRAROSSI CON PULSANTE INCORPORATO.  Punto di comando per ricevitore a raggi infrarossi con pulsante incorporato, da applicare su scatola portafrutto in sostituzione del dispositivo di comando, completo di cablaggio e di accessori. E' compreso quanto altro occorre per dare l'opera finita.</t>
  </si>
  <si>
    <t>15.2</t>
  </si>
  <si>
    <t>DISTRIBUZIONE CIRCUITI F.M. (PRESE DI FORZA MOTRICE)</t>
  </si>
  <si>
    <t>CANALIZZAZIONE PER PUNTO PRESA IN TRACCIA  Canalizzazione per punto presa in traccia fornita in opera dal quadro di piano o di zona per distanze non superiori a 60 m misurate in linea d’aria, corrente sottotraccia o sottopavimento o all'interno di controsoffitti o pavimenti ispezionabili, su tubazioni e scatole in PVC autoestinguente predisposte per la posa di conduttori elettrici sia di distribuzione dorsale, che di derivazione terminale. Sono compresi: le canalizzazioni di sezione adeguata, le scatole di derivazione, quelle terminali ed il telaio portafrutto.E' inoltre compreso quanto altro occorre per dare il lavoro finito. Sono esclusi: i conduttori e le opere murarie.</t>
  </si>
  <si>
    <t>INCREMENTO ALLA CANALIZZAZIONE PER PUNTO PRESA PER OPERE MURARIE SU MURATURE NON INTONACATE  Incremento alla canalizzazione per punto presa per opere murarie su murature non intonacate dal quadro di piano o di zona per distanze non superiori a 60m misurate in linea d’aria. Sono compresi: le opere di scasso ed il ripristino della muratura esistente non intonacata di qualsiasi tipo esclusa quella in mattone pieno, in calcestruzzo ed in  pietra; la rimozione del materiale di risulta e l’eventuale trasporto a discarica; il fissaggio delle tubazioni e delle scatole; la chiusura con malta; il tutto dal punto di smistamento di zona o di piano. E' inoltre compreso quanto altro occorre per dare il lavoro finito. Sono esclusi: l’intonaco, la rasatura e la tinteggiatura.</t>
  </si>
  <si>
    <t>INCREMENTO ALLA CANALIZZAZIONE PER PUNTO PRESA PER OPERE MURARIE SU MURATURE INTONACATE  Incremento alla canalizzazione per punto presa per opere murarie su murature intonacate dalla scatola di derivazione del locale o di zona per distanze non superiori a 60m misurate in linea d’aria. Sono compresi: le opere di scasso ed il ripristino della muratura esistente intonacata di qualsiasi tipo esclusa quella in mattone pieno, in calcestruzzo ed in  pietra; la rimozione del materiale di risulta e l’eventuale trasporto a discarica; il fissaggio delle tubazioni e delle scatole; la chiusura con malta; il tutto dal punto di smistamento di zona o di piano. E' inoltre compreso quanto altro occorre per dare il lavoro finito. Sono esclusi: l’intonaco, la rasatura e la tinteggiatura</t>
  </si>
  <si>
    <t>INCREMENTO ALLA CANALIZZAZIONE PER PUNTO PRESA PER OPERE MURARIE SU MURATURE IN MATTONE PIENO, CALCESTRUZZO O PIETRA.  Incremento alla canalizzazione per punto presa per opere murarie su murature in mattone pieno, calcestruzzo o pietra dal quadro di piano o di zona per distanze non superiori a 60 m, misurate in linea d’aria. Sono compresi: le opere di scasso ed il ripristino della muratura esistente in mattone pieno, in calcestruzzo o in  pietra; la rimozione del materiale di risulta e l’eventuale trasporto a discarica; il fissaggio delle tubazioni e delle scatole; la chiusura con malta; il tutto dal punto di smistamento di zona o di piano. E' inoltre compreso quanto altro occorre per dare il lavoro finito. Sono esclusi: l’intonaco, la rasatura e la tinteggiatura</t>
  </si>
  <si>
    <t>CANALIZZAZIONE PER PUNTO PRESA IN VISTA IN TUBAZIONE IN PVC O IN ACCIAIO  Canalizzazione per punto presa in vista fornita in opera dal quadro di piano o di zona per distanze non superiori a 60 m misurate in linea d’aria, corrente in vista a parete o a soffitto, su tubazioni e scatole in PVC autoestinguente o in acciaio con grado di protezione IP4X o IP55,  predisposte per la posa di conduttori elettrici sia di distribuzione dorsale, che di derivazione terminale diverse dai canali in pvc o in acciaio e dalle passerelle portacavi. Sono compresi: le tubazioni di sezione adeguata, le scatole di derivazione, e quelle terminali del grado di protezione indicato. E' inoltre compreso quanto altro occorre per dare il lavoro finito. Sono esclusi: i conduttori; le opere murarie.</t>
  </si>
  <si>
    <t>PUNTO ALLACCIO PER PRESA MONOFASE O TRIFASE SU CANALIZZAZIONE IN TRACCIA O SU TUBAZIONE IN VISTA CON CAVO NON PROPAGANTE L'INCENDIO.  Punto allaccio per presa elettrica posato su canalizzazione in traccia o su tubazione in vista già predisposta, fornito e posto in opera dal quadro di piano o di zona per distanze non superiori a 60 m. misurate in linea d’aria. Sono compresi: le scatole di derivazione, quelle terminali portafrutto, i morsetti a mantello o con caratteristiche analoghe, i conduttori a bassissima emissione di fumi e gas tossici del tipo NO7V-K di idonea sezione terminale minima di fase e di terra. E’ inoltre compreso quanto altro occorre per dare il lavoro finito. Sono escluse le canalizzazioni, gli apparati e le opere murarie compensate a parte.</t>
  </si>
  <si>
    <t>PUNTO ALLACCIO PER PRESA MONOFASE O TRIFASE SU CANALIZZAZIONE IN TRACCIA O SU TUBAZIONE IN VISTA CON CAVO A BASSA EMISSIONE DI FUMI E GAS TOSSICI.  Punto allaccio per presa elettrica posato su canalizzazione in traccia o su tubazione in vista già predisposta, fornito e posto in opera dal quadro di piano o di zona per distanze non superiori a 60 m misurate in linea d’aria. Sono compresi: le scatole di derivazione, quelle terminali portafrutto, i morsetti a mantello o con caratteristiche analoghe;i conduttori a bassissima emissione di fumi e gas tossici del tipo NO7G9-K di idonea sezione terminale minima di fase e di terra. E' inoltre compreso quanto altro occorre per dare il lavoro finito. Sono escluse le canalizzazioni, gli apparati e le opere murarie compensate a parte.</t>
  </si>
  <si>
    <t>PUNTO ALLACCIO PER PRESA MONOFASE O TRIFASE SU CANALIZZAZIONE IN TRACCIA O SU TUBAZIONE IN VISTA CON CAVO RESISTENTE AL FUOCO.  Punto allaccio per presa elettrica posato su canalizzazione in traccia o su tubazione in vista già predisposta, fornito e posto in opera dal quadro di piano o di zona per distanze non superiori a 60 m misurate in linea d’aria. Sono compresi: le scatole di derivazione, quelle terminali portafrutto, i morsetti a mantello o con caratteristiche analoghe;i conduttori resistenti al fuoco del tipo FTG10(O)M1 di idonea sezione terminale minima di fase e di terra. E' inoltre compreso quanto altro occorre per dare il lavoro finito. Sono escluse le canalizzazioni, gli apparati e le opere murarie compensate a parte.</t>
  </si>
  <si>
    <t>PUNTO ALLACCIO ELETTRICO PER PRESA MONOFASE O TRIFASE SU CANALIZZAZIONE IN VISTA IN PVC CON CAVO UNIPOLARE DERIVATO DA LINEA DORSALE DA CANALE O PASSERELLA .  Punto allaccio per presa di corrente posato con grado IP55 all'interno di canalizzazione in vista, derivato da linea dorsale da canale o passerella compensata a parte, posto in opera per distanze non superiori a 20 m misurate in pianta in linea d’aria. Sono compresi: le tubazioni, la scatola di derivazione, le scatole terminali portafrutto, i morsetti a mantello o con caratteristiche analoghe, i conduttori unipolari del tipo NO7V-K (CEI 20-20), o N07G9-K (CEI 20,37-20,38) di idonea sezione terminale minima di fase e di terra . E' inoltre compreso quanto altro occorre per dare il lavoro finito. Sono escluse le canalizzazioni dorsali, gli apparati e le opere murarie compensate a parte.</t>
  </si>
  <si>
    <t>PUNTO ALLACCIO ELETTRICO PER PRESA MONOFASE O TRIFASE SU CANALIZZAZIONE IN VISTA IN PVC CON CAVO MULTIPOLARE DERIVATO DA LINEA DORSALE DA CANALE O PASSERELLA.  Punto allaccio per presa di corrente posato in vista con grado IP55 o all'interno di canalizzazione in vista, derivato da linea dorsale da canale o passerella compensata a parte, posto in opera per distanze non superiori a 20 m misurate in pianta in linea d’aria. Sono compresi: la scatola di derivazione, le scatole terminali portafrutto, i morsetti a mantello o con caratteristiche analoghe, i conduttori multipolari del tipo  o FG7OR (CEI 20-13) o FG7 (O) M1 (CEI 20-13) o FTG10(O)M1 (CEI 20-45) di idonea sezione terminale minima di fase e di terra . E' inoltre compreso quanto altro occorre per dare il lavoro finito. Sono escluse le canalizzazioni dorsali, gli apparati e le opere murarie compensate a parte..</t>
  </si>
  <si>
    <t>PUNTO PRESA ELETTRICA DA COLLEGARE ALLA LINEA DI ALIMENTAZIONE COMPENSATA A PARTE COME ALLACCIO ELETTRICO  Punto presa elettrica posato su scatola portafrutto predisposta da collegare alla linea di alimentazione presente nella stessa e compensata a parte come allaccio elettrico; fornita e posta in opera compresi: i frutti, i coprifori e le placche in materiale plastico a finitura normale e fino ad un grado di protezione IP55. E' inoltre compreso quanto altro occorre per dare il lavoro finito.</t>
  </si>
  <si>
    <t>COMPENSO AGGIUNTIVO AL PUNTO ALLACCIO ELETTRICO PER COLLEGAMENTO AD APPARECCHIATURA DI CONTROLLO E/O COMANDO.  Compenso aggiuntivo al punto allaccio elettrico per collegamento ad apparecchiatura di controllo e/o comando, posato su eventuale scatola portafrutto predisposta, da collegare alla linea di alimentazione presente nella stessa e compensata a parte come allaccio elettrico; fornita e posta in opera compresi: il frutto uscita cavi, i coprifori e le eventuali placche in materiale plastico a finitura normale e fino ad un grado di protezione IP55. E' inoltre compreso quanto altro occorre per dare il lavoro finito.</t>
  </si>
  <si>
    <t>PUNTO PRESA IN VISTA REALIZZATO CON CAVO MULTIPOLARE AD ISOLAMENTO MINERALE.  Punto presa in vista realizzati con cavo ad isolamento minerale, esclusa la linea dorsale, fornito e posto in opera. Sono compresi: il cavo multipolare ad isolamento minerale serie pesante, i terminali, il fissaggio a parete e soffitto, la scatola portafrutto a parete; il supporto; il frutto 2x10A/16A; l'eventuale placca in materiale plastico o metallico, gli stop, le viti di fissaggio, i collari. E' inoltre compreso quanto altro occorre per dare il lavoro finito. Sono incluse le cassette di derivazione.</t>
  </si>
  <si>
    <t>SOSTITUZIONE DI PUNTO PRESA.  Sostituzione di punto presa. Sono compresi: lo sfilaggio dei conduttori esistenti; la rimozione dei frutti; la loro sostituzione unitamente a quella dei conduttori con cavi tipo NO7V-K o FM9 di idonea sezione (min. 2,5mm2), delle placche dei morsetti; la sostituzione della linea dorsale al quadro di piano e di zona. E' inoltre compreso quanto altro occorre per dare il lavoro finito.</t>
  </si>
  <si>
    <t>PROTEZIONE SINGOLA DI PRESA DI CORRENTE O ALLACCIO ELETTRICO MONOFASE.  Protezione singola di presa di corrente o allaccio elettrico monofase, costituita da interruttore da inserire in scatola portafrutto, serie civile per comando e protezione singola presa o allaccio elettrico monofase, posta in opera, completa di collegamenti, da applicare come incremento al punto presa o di allaccio elettrico monofase. E' compreso quanto altro occorre per dare il lavoro finito.</t>
  </si>
  <si>
    <t>PRESA FISSA CEE CON CUSTODIA IN MATERIALE TERMOPLASTICO.  Presa fissa CEE con custodia in materiale termoplastico e grado di protezione minimo IP44 fino a IP67, del tipo semplice o con interruttore di blocco ed alimentazione diretta od interruttore di blocco e base portafusibili. Posta in opera inclusi gli accessori per il montaggio, gli eventuali fusibili, il collegamento elettrico al punto presa ed eventuali cablaggi per gruppi di apparecchi. E' compreso quanto altro occorre per dare il lavoro finito.</t>
  </si>
  <si>
    <t>PRESA FISSA CEE CON CUSTODIA IN MATERIALE TERMOPLASTICO PER IMPIEGHI GRAVOSI.  Presa fissa CEE con custodia in materiale termoplastico per impieghi gravosi, con grado di protezione minimo IP66, resistenza meccanica agli urti minimo 20J, dispositivo di blocco dotato di interruttore di manovra - sezionatore in categoria AC22A, base portafusibili od alimentazione diretta della presa o guida DIN per inserimento dispositivo di protezione modulare. Posta in opera inclusi gli accessori per il montaggio, gli eventuali fusibili, il collegamento elettrico al punto presa ed eventuali cablaggi per gruppi di apparecchi. E' compreso quanto altro occorre per dare il lavoro finito.</t>
  </si>
  <si>
    <t>PRESA FISSA CEE CON CUSTODIA IN MATERIALE PLASTICO TERMOINDURENTE PER IMPIEGHI GRAVOSI.  Presa fissa CEE con custodia in materiale plastico termoindurente per impieghi gravosi, con grado di protezione minimo IP66, resistenza meccanica agli urti minimo 20J, dispositivo di blocco dotato di interruttore di manovra - sezionatore in categoria AC23A-AC3, base portafusibili od alimentazione diretta della presa o guida DIN per inserimento dispositivo di protezione modulare. Posta in opera inclusi gli accessori per il montaggio, gli eventuali fusibili, il collegamento elettrico al punto presa ed eventuali cablaggi per gruppi di apparecchi. E' compreso quanto altro occorre per dare il lavoro finito.</t>
  </si>
  <si>
    <t>PRESA FISSA CEE CON CUSTODIA IN LEGA METALLICA.  Presa fissa CEE con custodia in lega metallica e grado di protezione minimo IP55, provvista di interruttore di blocco, fusibili e di eventuali supporti, posta in opera. E' compreso quanto occorre per dare il lavoro finito.</t>
  </si>
  <si>
    <t>SCATOLA DI DERIVAZIONE PER ALLACCIO TORRETTE A PAVIMENTO.  Scatola di derivazione per allaccio torrette a pavimento da inserire al di sotto di pavimento ispezionabile o di altra natura. Sono compresi: due linee dorsali F.M. dal quadro di piano o di zona, con conduttori N07V-K o FM9 o multipolari isolati in EPR o in PVC di sezione minima di fase e di terra pari a  2,5mm2,le canalizzazioni, in esecuzione IP55 se in tubo, le scatole di derivazione IP55; due linee dorsali comprendenti le canalizzazioni, in esecuzione IP55 se in tubo e le scatole di derivazione IP55, utilizzabili per servizi dati e fonia separate tra di loro e da quelle F.M.; gli accessori di fissaggio, i morsetti a mantello o con analoghe caratteristiche. E' inoltre compreso quanto altro occorre per dare il lavoro finito. Sono esclusi i cavi per i servizi dati e fonia.</t>
  </si>
  <si>
    <t>TORRETTA ATTREZZATA CON BASE DA PAVIMENTO  Torretta attrezzata con base da pavimento completa di servizi elettrici, costituiti da almeno 2 prese da frutto 2P+T 10A (P11) o 16A (P17) o 10/16A (P11/17) per F.M. ordinaria e 2 prese da frutto 2P+T 10/16A tipo UNEL P30 o P30/17 per F.M. preferenziale o viceversa, predisposizione di 2 prese per servizi dati e fonia, fornita e posta in opera. Sono compresi: i supporti, i cavi e canalizzazioni di collegamento alla scatola di derivazione, da inserire su pavimento ispezionabile o di altra natura, i frutti, le placche, i conduttori tipo NO7V-K o FM9 di alimentazione elettrica, di sezione minima pari a 2,5mm2. E' inoltre compreso quanto altro occorre per dare il lavoro finito. Sono esclusi i conduttori ed i frutti dei servizi dati e fonia.</t>
  </si>
  <si>
    <t xml:space="preserve">PUNTO DI ALLACCIO PER COLLEGAMENTO EQUIPOTENZIALE.  Punto di allaccio per collegamento equipotenziale realizzato con cavo in rame di sezione minima pari a 6mm2, nel caso di collegamenti principali, a 2,5mm2, nel caso di collegamenti supplementari, da porre in opera all'interno di tubazione in vista o sottotraccia, per connessioni delle masse o delle masse estranee, ai conduttori di protezione, al nodo di terra o fra le masse stesse, fornito e posto in opera. E' compreso quanto altro occorre per dare il lavoro finito. </t>
  </si>
  <si>
    <t>NODO EQUIPOTENZIALE.  Nodo equipotenziale costituito da barretta in rame forata o da sistema analogo, contenuta in apposita scatola di derivazione, connessa alla rete generale di terra od al conduttore di protezione principale. Sono compresi: le eventuali opere murarie; le targhette identificatrici da apporre nei terminali dei cavi; i collegamenti dei conduttori equipotenziali, di protezione e di terra, esclusi i cavi medesimi. E' inoltre compreso quanto altro occorre per dare il lavoro finito.</t>
  </si>
  <si>
    <t>INCREMENTO AL PUNTO PRESA PER PLACCHE SPECIALI.  Incremento al punto presa per placche speciali da applicare in caso di utilizzazione di serie modulari civili con placche in pressofusione o in tecnopolimero, doppio guscio con ganci di inserimento, per ogni punto presa. E' compreso quanto altro occorre per dare il lavoro finito.</t>
  </si>
  <si>
    <t xml:space="preserve">INCREMENTO AL PUNTO PRESA PER PLACCHE SPECIALI DI PREGIO.  Incremento al punto presa per placche speciali di pregio, da applicare in caso di utilizzazione di placche in pressofusione con lavorazione aggiuntiva costituita da procedimenti di bagno in oro zecchino, nichelatura o analoghi. E' compreso quanto altro occorre per dare il lavoro finito.   Per ogni punto presa. </t>
  </si>
  <si>
    <t>15.3</t>
  </si>
  <si>
    <t>DISTRIBUZIONE SERVIZI (SEGNALAZIONE, CITOFONICI, TELEFONICI, TV, ETC.)</t>
  </si>
  <si>
    <t>15.3.10</t>
  </si>
  <si>
    <t>PUNTO PRESA DI SERVIZIO IN TRACCIA ESCLUSE LE OPERE MURARIE.  Punto presa di servizio in traccia dal punto di smistamento di piano o di zona  per distanze non superiori a 60 m misurate in pianta in linea d'aria, corrente sottotraccia o sottopavimento o all'interno di controsoffitti o pavimenti ispezionabili, su tubazioni e scatole in PVC autoestinguente, utilizzabile per telefono, punto di chiamata di segnalazione, di TV, di amplificazione sonora, di allarme per TVCC, per collegamento di segnali informatici EDP, sistemi di automazione a BUS, etc, fornito e posto in opera. Sono compresi: le canalizzazioni; le scatole di derivazioni e terminali; il portafrutto, il tappo e la placca in PVC o metallica. E' inoltre compreso quanto altro occorre per dare il lavoro finito. Sono esclusi: i conduttori; le opere murarie.</t>
  </si>
  <si>
    <t>INCREMENTO AL PUNTO PRESA DI SERVIZIO IN TRACCIA PER OPERE MURARIE.  Incremento al punto presa di servizio per opere murarie. Sono compresi: le opere di scasso ed il ripristino della muratura esistente di qualsiasi tipo esclusa quella in mattone pieno, in calcestruzzo ed in  pietra; la rimozione del materiale di risulta e l’eventuale trasporto a discarica; il fissaggio delle tubazioni e delle scatole; la chiusura con malta; il tutto dal punto di smistamento di zona o di piano. E' inoltre compreso quanto altro occorre per dare il lavoro finito. Sono esclusi: l’intonaco, la rasatura e la tinteggiatura.</t>
  </si>
  <si>
    <t>PUNTO PRESA DI SERVIZIO REALIZZATO IN TUBAZIONE A VISTA.  Punto presa di servizio realizzato in tubazione a vista dal punto di smistamento di piano o di zona, per distanze non superiori a 60m misurate in pianta in linea d'aria, utilizzabile per telefono, punto di chiamata, di segnalazione, di TV, di amplificazione sonora, di allarme, per TVCC, per collegamento di segnali informatici, etc., fornito e posto in opera. Sono compresi: le scatole di derivazione e terminali portafrutto, tappo e placca in PVC o metallica; la tubazione in PVC autoestinguente, rigida o flessibile o canaletta, corrente a vista; gli stop; le viti di fissaggio; i collari, etc. E' inoltre compreso quanto altro occorre per dare il lavoro finito. Sono esclusi i conduttori.</t>
  </si>
  <si>
    <t>INCREMENTO AL PUNTO PRESA IN VISTA PER ESECUZIONE MINIMO IP55.  Incremento al punto presa di servizio in vista per esecuzione minimo IP55, realizzato con tubazione in PVC autoestinguente o metallica rigida o flessibile,  raccordabile; scatole di derivazione in PVC o metalliche. E' inoltre compreso quanto altro occorre per dare il lavoro finito.</t>
  </si>
  <si>
    <t>INCREMENTO AL PUNTO PRESA DI SERVIZIO PER IMPIANTO DI CHIAMATA.  Incremento al punto presa di servizio per impianto di chiamata realizzato con pulsante a pressione o a tirante. Sono compresi: il frutto; la scatola portafrutto; i conduttori per alimentazione a bassissima tensione; l'alimentatore; i fusibili; la segnalazione acustica e luminosa; il pulsante di annullamento. Posto in opera su tubazioni e scatole separate da circuiti di alimentazione elettrica. E' inoltre compreso quanto altro occorre per dare il lavoro finito.</t>
  </si>
  <si>
    <t>INCREMENTO AL PUNTO PRESA DI SERVIZIO PER IMPIANTO DI CHIAMATA A BUS CON VISUALIZZATORE.  Incremento al punto presa di servizio per impianto di chiamata a bus costituito da: pulsanti di chiamata a pressione o a tirante, pulsanti di annullamento, segnalazioni di chiamata fuori porta e visualizzatore numerico od alfanumerico. Sono compresi: i frutti; le scatole portafrutto; il cavo bus; l'alimentatore; le segnalazioni acustiche e luminose; i pulsanti di chiamata e annullamento, il visualizzatore, il telecomando per la programmazione, la programmazione e la configurazione. Posto in opera su tubazioni e scatole predisposte, separate da circuiti di alimentazione elettrica. E' inoltre compreso quanto altro occorre per dare il lavoro finito.</t>
  </si>
  <si>
    <t>INCREMENTO AL PUNTO PRESA DI SERVIZIO PER IMPIANTO CITOFONICO O VIDEOCITOFONICO, SISTEMA A DUE FILI.  Incremento al punto presa di servizio per impianto citofonico o videocitofonico , sistema a due fili,costituito da: punto di chiamata esterno completo di pulsanti luminosi o tastiera numerica, porter esterno con microfono e ricevitore, telecamera completa di ottica ed illuminatori a raggi infrarossi, alimentatore a 24 Volts cc classificato SELV, mascherina, protezione pioggia, contatto apriporta, derivatori di piano; punto di chiamata interno in esecuzione da parete o da tavolo, composto da monitor e pulsanti funzionali (apriporta, attivazione telecamera e luci, regolazione luminosità e contrasto del monitor), citofono comunicante con il posto esterno e/o con altri interni. Sono compresi gli accessori di fissaggio e cablaggio, il collegamento elettrico degli apparecchi, i conduttori fino al derivatore di piano o alla colonna montante e quanto altro occorre a dare il lavoro finito.</t>
  </si>
  <si>
    <t>INCREMENTO AL PUNTO PRESA DI SERVIZIO PER IMPIANTO DI RICHIESTA DI UDIENZA.  Incremento al punto presa di servizio per impianto di richiesta di udienza, forniti e posti in opera. Sono compresi: il punto di chiamata fuori porta, con 3 segnalazioni luminose comandate dall'interno; il pulpito interno; i collegamenti elettrici; i pulsanti di comando; la custodia; i cavi, il comando apriporta. E' inoltre compreso quanto altro occorre per dare il lavoro finito. Sono escluse le eventuali serrature elettriche. Per ogni complesso escluse le opere murarie.</t>
  </si>
  <si>
    <t xml:space="preserve">INCREMENTO AL PUNTO PRESA DI SERVIZIO PER IMPIANTO DI COMANDO DI SERRATURA ELETTRICA.  Incremento al punto presa di servizio per impianto di comando di suoneria o di serratura elettrica, motori monofasi o in c.c. di piccola potenza (serrande meccanizzate etc.), fornito e posto in opera. Sono compresi: il pulsante singolo o doppio o l'interruttore con o senza chiave; la linea elettrica di collegamento fino a un massimo di circa m. 15. E' inoltre compreso quanto altro occorre per dare il lavoro finito. </t>
  </si>
  <si>
    <t>INCREMENTO AL PUNTO PRESA DI SERVIZIO PER SEGNALATORE ACUSTICO DI TIPO A RONZATORE O A SUONERIA.  Incremento al punto presa di servizio per segnalatore acustico di tipo a ronzatore o a suoneria da applicare su scatole portafrutto, fornito e posto in opera, completo di collegamento elettrico fino al pulsante di comando. E' compreso quanto altro occorre per dare il lavoro finito.</t>
  </si>
  <si>
    <t>INCREMENTO AL PUNTO PRESA DI SERVIZIO PER SONERIA A BADENIA.  Incremento al punto presa di servizio per soneria a badenia, realizzata con corpo metallico alimentata a 220 V, fornito e posto in opera completo di collegamenti elettrici fino al pulsante di comando. E' compreso quanto altro occorre per dare il lavoro finito.</t>
  </si>
  <si>
    <t>INCREMENTO AL PUNTO PRESA DI SERVIZIO PER PRESA DI RICEZIONE TV TERRESTRE E SATELLITARE.  Incremento al punto presa di servizio per presa di ricezione TV terrestre e satellitare, fornita e posta in opera. Sono compresi: la presa TV terminale o passante, alloggiata su scatola portafrutto; il cavo con impedenza pari a 75 Ohm a basse perdite corrente su tubazioni distinte e predisposte fino alla linea montante; la quota parte degli oneri derivanti dai partitori, derivatori, resistenze di chiusura. E' inoltre compreso quanto altro occorre per dare il lavoro finito. E’ esclusa la linea montante.</t>
  </si>
  <si>
    <t>INCREMENTO AL PUNTO PRESA DI SERVIZIO PER FRUTTI E PLACCHE SPECIALI.  Incremento al punto presa di servizio per frutti e placche speciali da applicare in caso di utilizzazione di serie modulari civili con placche in pressofusione o in tecnopolimero, doppio guscio con ganci d'inserimento; per ciascuna scatola portafrutti. E' compreso quanto altro occorre per dare il lavoro finito e funzionante.</t>
  </si>
  <si>
    <t xml:space="preserve">INCREMENTO AL PUNTO PRESA DI SERVIZIO PER PLACCHE SPECIALI.  Incremento al punto presa di servizio per placche speciali di pregio da applicare in caso di utilizzazione di placche in pressofusione con lavorazione aggiuntiva costituita da procedimenti di bagno in oro zecchino, nichelatura o analoghi. E' compreso quanto altro occorre per dare il lavoro finito e funzionante.Per ciascuna scatola portafrutti. </t>
  </si>
  <si>
    <t>15.3.151.0</t>
  </si>
  <si>
    <t>IMPIANTO DI RICEZIONE TV DIGITALE TERRESTRE.  Impianto di ricezione di segnale TV digitale terrestre costituito da antenna di ricezione TV in banda UHF o VHF, idonea alla ricezione di segnale TV digitale terrestre con guadagno compreso superiore a 13 dB ,  con possibilità di installazione con polarizzazione verticale o orizzontale, completo di palo e di sistemi di fissaggio su tetto o su copertura piana di qualsiasi natura, di cavi di collegamento fino all'impianto di amplificazione. Il tutto posto in opera a qualsiasi altezza, con tutto quanto occorre per dare il lavoro finito , incluse le eventuali opere murarie per il fissaggio ed il ripristino di eventuali parti  di copertura interessate.</t>
  </si>
  <si>
    <t>15.3.151.1</t>
  </si>
  <si>
    <t>Sistema con un'antenna</t>
  </si>
  <si>
    <t>15.3.151.2</t>
  </si>
  <si>
    <t>Sistema con due antenne</t>
  </si>
  <si>
    <t>15.3.151.3</t>
  </si>
  <si>
    <t>Sistema con tre antenne</t>
  </si>
  <si>
    <t>15.3.161.0</t>
  </si>
  <si>
    <t>AMPLIFICATORE DA PALO PER SEGNALE TV DIGITALE TERRETRE  Amplificatore da palo per segnale TV digitale terrestre, per banda larga UHF - VHF, completo di alimentatore e quota di cavo a basse perdite per linea montante su canalizzazione predisposta, per la distribuzione del segnale derivato dalle antenne di ricezione, fino ai partitori. Posto in opera su palo o all'interno completo degli accessori necessari per dare l'opera finita e funzionante.</t>
  </si>
  <si>
    <t>15.3.161.1</t>
  </si>
  <si>
    <t>Per alimentazione  fino a 5 prese</t>
  </si>
  <si>
    <t>15.3.161.2</t>
  </si>
  <si>
    <t>Per alimentazione da 6 a 10 prese</t>
  </si>
  <si>
    <t>15.3.161.3</t>
  </si>
  <si>
    <t>Per alimentazione da 11 a 15 prese</t>
  </si>
  <si>
    <t>15.3.162.0</t>
  </si>
  <si>
    <t>AMPLIFICATORE DA INTERNO PER SEGNALE TV DIGITALE TERRESTRE PER BANDA LARGA  Amplificatore da interno per segnale TV digitale terrestre, per banda larga UHF - VHF, completo di alimentatore e quota di cavo a basse perdite per linea montante su canalizzazione predisposta, per la distribuzione del segnale derivato dalle antenne di ricezione, fino ai partitori. Posto in opera all'interno completo degli accessori necessari per dare l'opera finita e funzionante.</t>
  </si>
  <si>
    <t>15.3.162.1</t>
  </si>
  <si>
    <t>Per alimentazione  fino a 40 prese</t>
  </si>
  <si>
    <t>15.3.162.2</t>
  </si>
  <si>
    <t>Per alimentazione  fino  da 41 a 60 prese</t>
  </si>
  <si>
    <t>15.3.162.3</t>
  </si>
  <si>
    <t>Per alimentazione  fino da 61 a 100 prese</t>
  </si>
  <si>
    <t>15.3.163.0</t>
  </si>
  <si>
    <t>AMPLIFICATORE DA INTERNO PER SEGNALE TV DIGITALE TERRESTRE MODULARE  Amplificatore da interno per segnale TV digitale terrestre, modulare per bande UHF - VHF, completo di alimentatore e quota di cavo a basse perdite per linea montante su canalizzazione predisposta, per la distribuzione del segnale derivato dalle antenne di ricezione, fino ai partitori, completo di numero minimo di 3 filtri di canale (MUX). Posto in opera all'interno completo degli accessori necessari per dare l'opera finita e funzionante.</t>
  </si>
  <si>
    <t>15.3.163.1</t>
  </si>
  <si>
    <t>Per alimentazione fino a 30 prese</t>
  </si>
  <si>
    <t>15.3.163.2</t>
  </si>
  <si>
    <t>Per alimentazione da 31 a 60 prese</t>
  </si>
  <si>
    <t>15.3.163.3</t>
  </si>
  <si>
    <t>Per alimentazione da 61 a 100 prese</t>
  </si>
  <si>
    <t>15.3.163.4</t>
  </si>
  <si>
    <t>Per ogni filtro in più oltre il terzo</t>
  </si>
  <si>
    <t>15.3.171.0</t>
  </si>
  <si>
    <t>IMPIANTO DI RICEZIONE SEGNALE TV SATELLITARE  Impianto di ricezione di segnale TV satellitare costituito da antenna parabolica in alluminio, idonea alla ricezione di segnale TV satellitare, completo di palo e di sistemi di fissaggio su tetto, su parete o su copertura piana di qualsiasi natura, di cavi di collegamento fino all'impianto di amplificazione. Il tutto posto in opera con tutto quanto occorre per dare il lavoro finito, in copertura a qualsiasi altezza, incluse le eventuali opere murarie per il fissaggio ed il ripristino di eventuali parti  di copertura interessate.</t>
  </si>
  <si>
    <t>15.3.171.1</t>
  </si>
  <si>
    <t>Per antenna parabolica di diametro pari a 80 cm</t>
  </si>
  <si>
    <t>15.3.171.2</t>
  </si>
  <si>
    <t>Per antenna parabolica di diametro pari a 100 cm</t>
  </si>
  <si>
    <t>15.3.172.0</t>
  </si>
  <si>
    <t>SISTEMA DI DECODIFICAZIONE DI SEGNALE TV SAT  Sistema di decodificazione di segnale TV SAT, per impianto singolo, costituito da convertitore ad una o più uscite, da posizionare su alloggiamento predisposto, inclusi i cavi di collegamento delle colonne montanti, e degli accessori necessari per dare l'opera finita e funzionante.</t>
  </si>
  <si>
    <t>15.3.172.1</t>
  </si>
  <si>
    <t>Convertitore ad un’uscita</t>
  </si>
  <si>
    <t>15.3.172.2</t>
  </si>
  <si>
    <t>Convertitore a due uscite</t>
  </si>
  <si>
    <t>15.3.172.3</t>
  </si>
  <si>
    <t>Convertitore a quattro uscite</t>
  </si>
  <si>
    <t>15.3.173.0</t>
  </si>
  <si>
    <t>CENTRALINA DI AMPLIFICAZIONE ED EQUALIZZAZIONE MULTISWITCH  Centralina di amplificazione ed equalizzazione multiswitch per la distribuzione del segnale TV SAT a più uscite, da interno, con ingressi derivati dall'antenna parabolica regolabili in livello, completa di alimentazione ed inclusi i cavi di collegamento delle colonne montanti e degli accessori necessari per dare l'opera finita e funzionante.</t>
  </si>
  <si>
    <t>15.3.173.1</t>
  </si>
  <si>
    <t>Fino a 6 uscite</t>
  </si>
  <si>
    <t>15.3.173.2</t>
  </si>
  <si>
    <t>Da 7 a 8 uscite</t>
  </si>
  <si>
    <t>15.3.173.3</t>
  </si>
  <si>
    <t>Da 9 a 12 uscite</t>
  </si>
  <si>
    <t>15.3.173.4</t>
  </si>
  <si>
    <t>Da 13 a 16 uscite</t>
  </si>
  <si>
    <t>15.3.174.0</t>
  </si>
  <si>
    <t>SISTEMA DI AMPLIFICAZIONE ED EQUALIZZAZIONE MULTISWITCH  Sistema di amplificazione ed equalizzazione multiswitch per la distribuzione del segnale TV SAT miscelato con segnale TV terrestre, fino a 30 prese, completo di convertitore, alimentatore, con ingressi derivati dall'antenna parabolica, inclusi i cavi di collegamento delle colonne montanti e degli accessori necessari per dare l'opera finita e funzionante.</t>
  </si>
  <si>
    <t>15.3.174.1</t>
  </si>
  <si>
    <t>Sistema base con multiswitch radiale a 4 uscite</t>
  </si>
  <si>
    <t>15.3.174.2</t>
  </si>
  <si>
    <t>Centralina in cascata a 4 uscite</t>
  </si>
  <si>
    <t>15.3.174.3</t>
  </si>
  <si>
    <t>Centralina in cascata a 6 uscite</t>
  </si>
  <si>
    <t>15.3.174.4</t>
  </si>
  <si>
    <t>Amplificazione  finale per alimentazione fino a 60 prese</t>
  </si>
  <si>
    <t>INCREMENTO AL PUNTO PRESA DI SERVIZIO PER PRESA TELEFONICA.  Incremento al punto presa di servizio per presa telefonica. Sono compresi: il cavo telefonico fino al box di derivazione; la quota relativa ai box di derivazione e il frutto unificato TELECOM o standard internazionale. E' inoltre compreso quanto altro occorre per dare il lavoro finito. E’ esclusa la linea montante in cavo multicoppia.</t>
  </si>
  <si>
    <t>INCREMENTO AL PUNTO PRESA DI SERVIZIO PER PRESA TRASMISSIONE DATI.  Incremento al punto presa di servizio per presa trasmissione dati. Sono compresi la quota di cavo fino al box di derivazione di piano o di zona fino ad un massimo di 60 m misurati in pianta in linea d’aria, il connettore, il contenitore, la placca. E' inoltre compreso quanto altro occorre per dare il lavoro finito.</t>
  </si>
  <si>
    <t xml:space="preserve">PATCH PANEL PER ARMADI DI CABLAGGIO STRUTTURATO.  Patch panel per armadi di cablaggio strutturato, completo di connettori RJ45 UTP o S-FTP a 8 pin con connessione ad incisione di isolante tipo 110, su morsettiera centrale per cavo 22-26AWG, o mediante connettori singoli, completo di barra guidacavi, esclusa la quota per attestazione delle linee in ingresso ed uscita. Fornito e posto in opera a perfetta regola d’arte. </t>
  </si>
  <si>
    <t>CENTRALE ANTINTRUSIONE AD INDIRIZZAMENTO.  Centrale antintrusione a microprocessore ad indirizzamento attraverso concentratori, programmabile da tastiera o da PC, con possibilità di comando remoto, supervisione delle linee, completa di memoria non volatile degli eventi, supervisione dell’alimentazione con segnalazione d’allarme per assenza rete e scarica batteria tampone, chiave meccanica di sicurezza, circuito per gestione inseritori o tastiere remote interfaccia RS232 per stampante, modem o PC; dotata di possibilità di attribuire agli operatori ed alle zone i nomi e le descrizioni desiderate. Sono compresi: la posa in opera il collegamento elettrico, l’alimentatore, le batterie ermetiche per garantire un’autonomia minima di 72 ore ed ogni altro onere necessario per dare l’opera finita, funzionante ed a perfetta regola d’arte.</t>
  </si>
  <si>
    <t>CENTRALE ANTINTRUSIONE A ZONE.  Centrale antintrusione a microprocessore per controllo a zone, omologata IMQ 1° livello, con possibilità di parzializzazione delle zone, completo di linee antimanomissione, led di segnalazione inserimento, guasto, allarme ed esclusione per ogni singola zona, uscite con contatti di scambio. Sono compresi: la posa in opera il collegamento elettrico, l’alimentatore, le batterie ermetiche per garantire un’autonomia minima di 24 ore ed ogni altro onere necessario per dare l’opera finita, funzionante ed a perfetta regola d’arte.</t>
  </si>
  <si>
    <t>ACCESSORI PER IMPIANTI E CENTRALI ANTINTRUSIONE.  Accessori per impianti e centrali antintrusione con caratteristiche e prestazione adeguate, forniti e posti in opera. Sono compresi: il fissaggio, i conduttori elettrici fino alla centrale per una lunghezza massima di circa 25m su canalizzazione predisposta e quant’altro necessario per dare l’opera finita, funzionante ed a perfetta regola d’arte.</t>
  </si>
  <si>
    <t>RIVELATORE VOLUMETRICO AD INFRAROSSI.  Rivelatore ad infrarossi passivo, con piroelemento ad alta sensibilità e basso disturbo o sensore a doppio elemento e doppia elaborazione del segnale, con rivelazione di differenze di temperatura fino ad 1,6° fra intruso ed ambiente, protezione da campi d’intensità RF da 100 a 1000MHz, completo di lenti multifocali, fornito e posto in opera con approvazione IMQ. Sono compresi: il fissaggio, i conduttori elettrici fino alla centrale per una lunghezza massima di circa 25m su canalizzazione predisposta e quant’altro necessario per dare l’opera finita, funzionante e a perfetta regola d’arte.</t>
  </si>
  <si>
    <t>RIVELATORE A DOPPIA TECNOLOGIA.  Rivelatore a doppia tecnologia con sensore a microonda e ad infrarossi, ad alta sensibilità e basso disturbo, elevata stabilità di funzionamento e totale immunità da disturbi e falsi allarmi, fornito e posto in opera con approvazione IMQ. Sono compresi: il fissaggio, i conduttori elettrici fino alla centrale per una lunghezza massima di circa 25m su canalizzazione predisposta e quant’altro necessario per dare l’opera finita, funzionante ed a perfetta regola d’arte.</t>
  </si>
  <si>
    <t>CONTATTO MAGNETICO PER INFISSI.  Contatto magnetico a doppio bilanciamento con antimanomissione per infissi  per montaggio a vista o da incasso, composto da una parte fissa ed una mobile, fornito e posto in opera. Sono compresi: gli accessori di fissaggio, il cablaggio, i conduttori di collegamento fino alla centrale su tubazione predisposta per una distanza massima di circa 25 m e quanto altro necessario per dare l’opera finita.</t>
  </si>
  <si>
    <t>TELECAMERA FISSA B/N O COLORE.  Fornitura e posa in opera di telecamera fissa b/n o colore (PAL) compatta con sensore CCD, completa di attacco a passo standard C o CS per impiego di obbiettivi con ottiche a vari diaframmi a fuoco fisso, varifocal o autoiris, a risoluzione standard o alta, con compensazione del controluce, sincronismo int/est automatico, filtro meccanico per day-night, sistema video CCIR, alimentata a tensione di rete o a 12/24V in c.a. Sono compresi: la staffa e gli accessori di fissaggio, i collegamenti elettrici e di segnale, la taratura. Sono esclusi: gli obbiettivi ed i conduttori per il collegamento alla centrale. Fornita e posta in opera a perfetta regola d’arte.</t>
  </si>
  <si>
    <t>TELECAMERA “DOME”.  Fornitura e posa in opera di telecamera tipo “dome” B/N o a colori (PAL) compatta con sensore CCD, completa di attacco a passo standard C o CS per impiego di obbiettivi con ottiche a vari diaframmi a fuoco fisso, varifocal o autoiris, a risoluzione standard o alta, con compensazione del controluce, sincronismo int/est automatico, sistema video CCIR, alimentata a tensione di rete o a 12/24V in c.a. Dotata di brandeggio ad alta velocità, rotazione di 360°, sequenze di spostamenti programmabili. Sono compresi: la staffa e gli accessori di fissaggio, i collegamenti elettrici e di segnale, la taratura, i circuiti di riscaldamento e ventilazione, i conduttori per il collegamento alla centrale fino ad un massimo di 60 m misurati in pianta in linea d’aria. Fornita e posta in opera a perfetta regola d’arte.</t>
  </si>
  <si>
    <t>TELECAMERA “MINIDOME”.  Fornitura e posa in opera di telecamera tipo “minidome” da interno/esterno antivandalismo, completa di staffa e custodia per il montaggio a parete, sistema di brandeggio a velocità variabili, telecamera ¼” CCD Day night  B/N o a colori (PAL) zoom ottico 10 X e zoom digitale 10X, sensibilità 0,7 lux/ 0,02 lux (night mode) 440.000 pixel 480 TVL, controllo IRIS automatico e manuale, controllo IR automatico/manuale 4 ingressi allarme, semisfera inferiore in policarbonato, corpo in alluminio, alimentazione 12Vcc temperatura di funzionamento -30°C + 50°C, Grado di protezione IP66. Sono compresi: la staffa e gli accessori di fissaggio, i collegamenti elettrici e di segnale, la taratura, i circuiti di riscaldamento e ventilazione. Sono compresi i conduttori per il collegamento alla centrale fino ad un massimo di 60 m misurati in pianta in linea d’aria. Fornita e posta in opera a perfetta regola d’arte.</t>
  </si>
  <si>
    <t>OTTICHE PER TELECAMERE PER IMPIANTI TVCC.  Ottica con attacco C o CS per telecamere con sensore CCD di tipo manuale, autoiris o varifocal ottiche varifocal, con controllo per messa fuoco e zoom, adatta ad esecuzione per interni ed esterni. Forniti e posti in opera funzionanti ed a perfetta regola d’arte.</t>
  </si>
  <si>
    <t>CUSTODIE DA ESTERNO, DA INTERNO ED ILLUMINATORI ALL’INFRAROSSO PER TELECAMERE.  Fornitura e posa in opera di custodie da esterno, da interno per telecamere o di  illuminatori ad infrarossi a diodi, con struttura in alluminio. Sono compresi: le staffe di fissaggio a parete con alloggiamento cavi di alimentazione e video, accessi a tenuta stagna, i collegamenti elettrici, gli accessori di fissaggio gli eventuali alimentatori e quanto altro necessario a dare l’opera a perfetta regola d’arte.</t>
  </si>
  <si>
    <t>CICLICO PER SISTEMI TVCC.  Commutatore ciclico con regolazione del tempo di permanenza dell’immagine ciclica, possibilità di selezione manuale delle telecamere collegate, con alimentazione a 230V o 12/24V in c.a. o c.c., uscite per 1 o 2 monitor, e commutazione in emergenza, sequenza automatica, ingressi in allarme, in esecuzione da tavolo o da rack. Sono compresi i collegamenti ai cavi di segnale e la programmazione. Fornito e posto in opera funzionante, a tensione di rete ed a perfetta regola d’arte.</t>
  </si>
  <si>
    <t>QUAD PER SISTEMI TVCC.  Sistema quad per gestione segnali video da 4 telecamere TVCC ad 1 monitor, in grado di permettere la visione contemporanea con frequenza di aggiornamento in tempo reale delle immagini provenienti dalle telecamere, con uscita primaria programmabile per visione quad, tutto schermo e sequenziale, ed una uscita secondaria con relè di attivazione in emergenza per registrazione video, in esecuzione da tavolo o da rack. Sono compresi: i collegamenti ai cavi di segnale;  alimentazione a 230V o 12/24V in c.a. o c.c.; la programmazione. Fornito e posto in opera funzionante, a tensione di rete ed a perfetta regola d’arte.</t>
  </si>
  <si>
    <t>MULTIPLEXER PER SISTEMI TVCC.  Multiplexer per gestione e registrazione segnali video da telecamere CC ad 1 monitor, con modalità multischermo o schermo interno, quad e sequenziale e ad un videoregistratore standard o time-lapse. Funzionalità avanzate (data/ora, identificazione telecamere, ecc..). Fornito e posto in opera completo di alimentazione 230V o 12Vcc, funzionante ed a perfetta regola d’arte.</t>
  </si>
  <si>
    <t>MOTION DETECTORS PER SISTEMI TVCC.  Motion detector analogico per interno ad un canale, con regolazione della soglia d’intervento e selezione delle aree sensibili con regolazione di ciascuna area, completa di segnalazione ottica ed acustica regolabile per ogni singola zona e segnalazione dell’evento a video, con possibilità di attivazione di apparecchi remoti completo di reset allarme automatico/manuale e remoto. Fornito e posto in opera completo di alimentazione elettrica e di ogni altro onere per dare l’opera finita, funzionante ed a perfetta regola d’arte.</t>
  </si>
  <si>
    <t>TASTIERE DI CONTROLLO PER SISTEMI TVCC.  Tastiera di controllo seriale per la gestione dei multiplexer e degli apparati di videocontrollo con brandeggio, per un massimo di 31 apparecchi di linea con possibilità di collegamento in cascata e con controllo regolabile, completa di alimentatore 12Vcc. Fornita e posta in opera completa di ogni altro onere per dare l’opera finita, funzionante ed a perfetta regola d’arte.</t>
  </si>
  <si>
    <t>MONITOR PER SISTEMI TVCC.  Monitor B/N o colore per visualizzazione dei segnali di sistemi TVCC, elevata frequenza di scansione ed elevata risoluzione orizzontale, in contenitore metallico o plastico ad elevata robustezza. Provvisto di regolazione delle frequenze di aggancio, della luminosità e del contrasto. Fornito e posto in opera completo di alimentazione elettrica e di ogni altro onere per dare l’opera finita, funzionante ed a perfetta regola d’arte.</t>
  </si>
  <si>
    <t>VIDEOREGISTRATORE “TIME LAPSE”.  Videoregistratore time lapse b/n o colore, sistema PAL/CCIR, velocità di registrazione secondo gli standards VHS SP/LP, risoluzione orizzontale 240 linee (colore VHS SP) e 320 linee (b/n VHS SP). Provvisto di ingresso allarmabile. Fornito e posto in opera completo di alimentazione elettrica e di ogni altro onere per dare l’opera finita, funzionante ed a perfetta regola d’arte.</t>
  </si>
  <si>
    <t>VIDEOREGISTRATORE DIGITALE.  Videoregistratore digitale a singolo canale, compatibile con telecamere monocromatiche e colore, in grado di ricevere anche il segnale video da apparati di gestione (Multiplexer, quad, ecc..). Registrazione di 50 frame al secondo, continua o in sovrascrittura su hard-disk, con capacità minima 40GB. Provvisto di porta per il collegamento di sistemi di archiviazione di immagini di tipo standardizzato, porta di rete Ethernet, seriale per collegamento a PC e programmazione. Fornito e posto in opera completo di alimentazione elettrica e di ogni altro onere per dare l’opera finita, funzionante ed a perfetta regola d’arte.</t>
  </si>
  <si>
    <t>PRE-AMPLIFICATORE PER IMPIANTI DI DIFFUSIONE SONORA.  Pre-amplificatore per impianti di diffusione sonora per applicazioni multizona (6 zone max.) con controllo tramite postazione annunci o pulsantiera frontale, completo di ingressi universali bilanciati e collegabili a sorgenti audio con uscita a basso livello (microfoni) ed alto livello (sintonizzatori, lettori cassette ecc.), ingresso d’emergenza, uscita a relè di priorità, uscita a relè emergenza, controllo di volume generale e connettore per cuffie. Fornito e posto in opera, alimentato a 230VCA-24VCC, e completo di ogni altro onere per dare l’opera finita a perfetta regola d’arte.</t>
  </si>
  <si>
    <t>AMPLIFICATORE PER IMPIANTI DI DIFFUSIONE SONORA.  Amplificatore per impianti di diffusione sonora, completo di ingressi universali bilanciati e collegabili a sorgenti audio con uscita a basso livello (microfoni) ed alto livello (sintonizzatori, lettori cassette ecc…..), ingresso d’emergenza, uscita a relè di priorità, uscita a relè emergenza, uscita Pre-out ed uscita Tape out, uscita per diffusori a tensione o impedenza costante, controllo di volume master, regolazione toni e connettore per cuffie. Fornito e posto in opera, alimentato a 230VCA-24VCC, e completo di ogni altro onere per dare l’opera finita a perfetta regola d’arte.</t>
  </si>
  <si>
    <t>CENTRALE INTEGRATA PER IMPIANTI DI DIFFUSIONE SONORA.  Centrale integrata per impianti di diffusione sonora, costituita da amplificatore con ingressi universali bilanciati, regolazione dei toni e controllo dei volumi indipendente, sorgenti audio integrate. Fornita e posta in opera, alimentata a 230VCA-24VCC, e completa di ogni altro onere per dare l’opera finita a perfetta regola d’arte.</t>
  </si>
  <si>
    <t>SORGENTE AUDIO PER IMPIANTI DI DIFFUSIONE SONORA.  Sorgente audio per impianti di diffusione sonora, adatta alla riproduzione da più sorgenti, completa di ogni onere necessario per l’installazione in configurazione da tavolo o su quadri rack, fornita e posta in opera funzionante ed a perfetta regola d’arte.</t>
  </si>
  <si>
    <t>DIFFUSORE AUDIO.  Diffusore audio per impianti di diffusione sonora, realizzato in alluminio estruso o materiale plastico antiurto ed autoestinguente, adatto alla sonorizzazione di ambienti interni ed esterni, completo di trasformatore di linea per impianti a tensione costante (escludibili). Sono compresi: gli accessori di fissaggio, il cablaggio, i conduttori elettrici posati su tubazione predisposta fino alla dorsale per una distanza massima di circa m 15  e quant’altro necessario per dare l’opera finita, funzionante ed a perfetta regola d’arte.</t>
  </si>
  <si>
    <t>MICROFONO DA TAVOLO.  Microfono da tavolo a condensatore completo di base, predisposto per l’impiego con amplificatore, pre-amplificatore o centrali integrate, completo di tasto per l’inserzione stabile o a pressione temporanea, ideale per annunci o chiamate collettive, anche con selezione di priorità a più zone e led di segnalazione microfono attivo.</t>
  </si>
  <si>
    <t>MICROFONO A MANO.  Microfono dinamico a mano con sensitività a cardioide per la riproduzione ottimale della voce, completo di sistemi interni per l’attenuazione dei disturbi, interruttore di acceso e spento, idoneo all’impiego con amplificatore, pre-amplificatore o centrali integrate, con possibilità di montaggio su piedistallo (escluso).</t>
  </si>
  <si>
    <t>RADIO MICROFONO.  Sistema a radio microfono per impianti di diffusione sonora completo di trasmettitore a mano o da cintura (lavalier) a cardioide con antenna incorporata e interruttore mute, ricevitore da tavolo mono-antenna, banda operativa 170/230MHz, uscita audio bilanciata/sbilanciata e alimentatore 220V-12W.</t>
  </si>
  <si>
    <t>IMPIANTO DI DIFFUSIONE SONORA IN ESECUZIONE DA FRUTTO.  Impianto di diffusione sonora in esecuzione da frutto di tipo domestico. Sono compresi: l’alimentatore, il preamplificatore ed il relè ausiliario per la sorgente di ingresso, l’amplificatore con la regolazione del volume per il punto di comando e il diffusore sonoro da incasso da 6/10W per il punto altoparlante. Sono inoltre compresi: gli accessori di fissaggio, il cablaggio, i conduttori elettrici posati su tubazione predisposta e quant’altro necessario per dare l’opera finita, funzionante ed a perfetta regola d’arte.</t>
  </si>
  <si>
    <t>ARMADIO RACK PER IMPIANTI DI CABLAGGIO STRUTTURATO O CONSOLLE.  Armadio rack modulare da 19” per impianti di cablaggio strutturato o consolle, realizzato in acciaio verniciato, completo di porta trasparente provvista di serratura, aperture di areazione superiori ed inferiori. Fornito e posto in opera completo di onere necessario per dare l’opera finita, ed a perfetta regola d’arte.</t>
  </si>
  <si>
    <t>ACCESSORI PER ARMADI RACK.  Accessori per armadi rack impiegati per sistemi di cablaggio strutturato o consolle per sistemi audio o di videocontrollo. Sono compresi: gli staffaggi, le viti e rondelle per installazione su modulo rack. Forniti e posti in opera a perfetta regola d’arte.</t>
  </si>
  <si>
    <t>MODULO LOGICO PER PICCOLE AUTOMAZIONI.  Fornitura, posa in opera e programmazione di modulo logico universale per piccola automazione predisposto per montaggio su barra DIN alimentato a 230V c.a. o 12/24V c.a. o c.c. Capacità di gestione di ingressi ed uscite digitali a relè e transistor ed analogiche; in grado di eseguire funzioni logiche di base (OR, AND, NOT, NAND, NOR, XOR) e funzioni speciali: ritardo all'insersione, ritardo alla disinsersione, relè passo-passo, relè con autoritenuta, orologio multicanale con programmazione settimanale, generazione di impulsi, funzioni di conteggio. Il modulo deve permettere la combinazione delle suddette funzioni tra loro contemporaneamente. La programmazione dovrà avvenire direttamente sull'apparecchio, senza la necessità di apparati esterni attraverso tastiera e display o attraverso PC  con apposito software. Il programma di comando dovrà essere memorizzato su EEPROM protetta dalla cancellazione in caso di mancanza di tensione, insieme allo stato degli ingressi e delle uscite. Il modulo dovrà infine permettere la duplicazione del programma di comando in caso di sua sostituzione per guasto. Sono compresi: i collegamenti elettrici di alimentazione, degli ingressi e delle uscite. la quota di cablaggio, gli accessori da inserire all’interno del quadro e quanto altro occorre per dare il lavoro finito.</t>
  </si>
  <si>
    <t>APPARATI DI RETE PER SISTEMI BUS A STANDARD COMUNE EIB – LONTALK.  Fornitura, posa in opera e configurazione di apparati di rete per sistemi bus a standard comune EIB – LONTALK comprendenti: alimentatore di linea per la fornitura della tensione di sistema in modalità SELV (bassissima tensione di sicurezza), alimentato a 230V, provvisto di segnalazione di guasto o anomalia e segnalazione di funzionamento a LED; dispositivi di accoppiamento alla linea BUS; dispositivi accoppiatori di linea in grado di separare galvanicamente la linea supplementare dalla linea principale e gestire il flusso dei dati secondo i criteri previsti dallo standard EIB o LONTALK. Temperatura operative di esercizio: da -5°C a 45°C; adatti al montaggio su modulo DIN. Sono compresi: i collegamenti elettrici; il collegamento al bus; la quota parte di cavo bus; la quota di cablaggio; gli accessori da inserire all’interno del quadro e quanto altro occorre per dare il lavoro finito.</t>
  </si>
  <si>
    <t>DISPOSITIVO DI INGRESSO PER SISTEMI BUS A STANDARD COMUNE EIB – LONTALK.  Fornitura, posa in opera e configurazione di terminale generico di ingresso per la connessione di contatti liberi da tensione (es.: contatti ausiliari, contatti porte e finestre) o per la misura di grandezze analogiche. Alimentato a 230 V c.a. o 12/24V c.a./c.c. , provvisto di pulsante di programmazione con segnalazione e segnalazioni a LED di stato e di guasto. Il modo di intervento (reazione a fronti in salita/discesa) devono essere configurabili tramite software. Temperatura operativa di esercizio: da -5°C a 45°C; adatto al montaggio su modulo DIN. Sono compresi: i collegamenti elettrici; il collegamento al bus; la quota parte di cavo bus; la quota di cablaggio; gli accessori da inserire all’interno del quadro e quanto altro occorre per dare il lavoro finito.</t>
  </si>
  <si>
    <t>DISPOSITIVO DI USCITA PER SISTEMI BUS A STANDARD COMUNE EIB – LONTALK.  Fornitura, posa in opera e configurazione di terminale generico di uscita per la connessione di dispositivi elettrici convenzionali di tipo digitale o per il comando di dispositivi analogici.  Alimentato a 230 V c.a. o 12/24V c.a./c.c. , provvisto di pulsante di programmazione con segnalazione e segnalazioni a LED di stato e di guasto. Temperatura operativa di esercizio: da -5°C a 45°C; adatto al montaggio su profilato DIN. Sono compresi: i collegamenti elettrici; il collegamento al bus; la quota parte di cavo bus; la quota di cablaggio; gli accessori da inserire all’interno del quadro e quanto altro occorre per dare il lavoro finito.</t>
  </si>
  <si>
    <t>DISPOSITIVO DI INGRESSO PER SISTEMI BUS A STANDARD COMUNE EIB – LONTALK DA SERIE CIVILE.  Fornitura, posa in opera e configurazione di terminale generico di ingresso per la connessione di contatti liberi da tensione (es.: contatti ausiliari, pulsanti, interruttori) da installare su scatola portafrutto. Alimentato 12/24V c.a./c.c., provvisto di pulsante di programmazione con segnalazione. Il modo di intervento (reazione a fronti in salita/discesa) devono essere configurabili tramite software. Temperatura operativa di esercizio: da -5°C a 45°C; adatto al su scatola portafrutta da serie civile. Sono compresi: i collegamenti elettrici degli apparecchi di comando; il collegamento al bus; la quota parte di cavo bus e quanto altro occorre per dare il lavoro finito.
Fino a 4 ingressi digitali.</t>
  </si>
  <si>
    <t>DIMMER DI POTENZA PER SISTEMI BUS A STANDARD COMUNE EIB – LONTALK.  Fornitura, posa in opera e configurazione di attuatore per lampade da utilizzare per il comando e la regolazione di lampade a incandescenza, alogene a 230 V, alogene in bassa tensione (con trasformatori normali o elettronici) o con reattore elettronico con ingresso di comando 0-10 V.  Il comando ON/OFF e la regolazione potranno inoltre essere effettuati anche tramite apparecchi tradizionali. I cambiamenti di stato saranno trasmessi sulla linea bus, anche in caso di accensione mediante interruttore tradizionale. Il valore di luminosità all’accensione e la velocità di regolazione potranno essere definiti tramite software. Dovrà essere programmabile uno stato preferenziale del circuito di carico in caso di caduta di tensione sulla linea bus.  Il dispositivo sarà alimentato a 230 V c.a. o 12/24V c.a./c.c. , provvisto di pulsante di programmazione con segnalazione e segnalazioni a LED di stato e di guasto. Temperatura operativa di esercizio: da -5°C a 45°C.  Sono compresi: il cablaggio elettrico dell’alimentazione e del carico regolato; il collegamento al bus; la quota parte di cavo bus; gli accessori e quanto altro occorre per dare il lavoro finito.</t>
  </si>
  <si>
    <t>TERMOSTATO AMBIENTE PER SISTEMI BUS A STANDARD COMUNE EIB – LONTALK.  Fornitura, posa in opera e configurazione di termostato da parete o da montaggio su scatola portafrutto da utilizzare per il controllo di impianti termici regolabile localmente in modalità manuale o attraverso BUS in grado di gestire almeno 3 temperature di intervento, una regolazione locale di tipo offset, la commutazione estate/inverno ed una funzione antigelo. Alimentato a 230 V c.a. o 12/24V c.a./c.c. , provvisto di pulsante di programmazione con segnalazione e segnalazioni a LED di stato e di guasto. Il modo di intervento deve essere configurabile tramite software. Temperatura operativa di esercizio: da -5°C a 45°C. Sono compresi: i collegamenti elettrici; il collegamento al bus; la quota parte di cavo bus; gli accessori di fissaggio e quanto altro occorre per dare il lavoro finito.</t>
  </si>
  <si>
    <t>OROLOGIO INTERRUTTORE AMBIENTE PER SISTEMI BUS A STANDARD COMUNE EIB – LONTALK.  Fornitura, posa in opera e configurazione di orologio programmatore multicanale di tipo digitale, dotato di tastiera per la programmazione e di un display per la visualizzazione di data, orario e stato dei canali e bypass manuale. I canali di comando potranno funzionare in commutazione o ad impulso e, attraverso il bus, potranno comandare attuatori di qualsiasi tipo. La modalità di funzionamento del dispositivo sarà programmabile tramite dei parametri; l’orologio dovrà avere una riserva di carica di 100 ore per il mantenimento dell’ora e della data ed una memoria permanente per i dati programmati. Alimentato a 230 V c.a. o 12/24V c.a./c.c., provvisto di pulsante di programmazione con segnalazione e segnalazioni a LED di stato e di guasto. Il modo di intervento (reazione a fronti in salita/discesa) devono essere configurabili tramite software. Temperatura operativa di esercizio: da -5°C a 45°C; adatto al montaggio su modulo DIN. Sono compresi: i collegamenti elettrici; il collegamento al bus; la quota parte di cavo bus; la quota di cablaggio; gli accessori da inserire all’interno del quadro e quanto altro occorre per dare il lavoro finito.</t>
  </si>
  <si>
    <t>DISPLAY LCD ALFANUMERICO PER SISTEMI BUS A STANDARD COMUNE EIB – LONTALK.  Fornitura, posa in opera e configurazione di display LCD alfanumerico per visualizzazione e comando a pagine in grado di: visualizzare valori di grandezze fisiche, stato (ON/OFF) dei dispositivi connessi al bus, eventi di sistema, inviare comandi agli attuatori, programmare scenari luminosi e temporizzazioni, visualizzare di allarmi mediante segnalazione acustica e visiva. Dotato di tasti funzione programmabili mediante software di configurazione. Alimentato a 230 V c.a. o 12/24V c.a./c.c. , provvisto di pulsante di programmazione con segnalazione e segnalazioni a LED di stato e di guasto. Temperatura operativa di esercizio: da -5°C a 45°C; adatto al montaggio a parete o su scatola da incasso. Sono compresi: i collegamenti elettrici; il collegamento al bus; la quota parte di cavo bus; gli accessori di fissaggio e quanto altro occorre per dare il lavoro finito a regola d’arte.</t>
  </si>
  <si>
    <t>15.4</t>
  </si>
  <si>
    <t>CAVI E CONDUTTORI</t>
  </si>
  <si>
    <t>LINEA ELETTRICA IN CAVO UNIPOLARE ISOLATO IN EPR SOTTO GUAINA DI PVC (CEI 20-13, CEI 20-22II, CEI 20-35), SIGLA DI DESIGNAZIONE RG7R 0,6/1KV O FG7R 0,6/1 KV.  Linea elettrica in cavo unipolare isolato in EPR sotto guaina di PVC (CEI 20-13, CEI 20-22II, CEI 20-35),sigla di designazione RG7R/FG7R 0,6/1kV fornita e posta in opera. Sono compresi: l'installazione su tubazione in vista o incassata o su canale o su passerella o graffettata; le giunzioni  ed i terminali. E' inoltre compreso quanto altro occorre per dare il lavoro finito. Sono escluse: le canalizzazioni; le scatole di derivazione; le opere murarie.</t>
  </si>
  <si>
    <t>LINEA ELETTRICA IN CAVO MULTIPOLARE ISOLATO IN EPR SOTTO GUAINA DI PVC (CEI 20-13, CEI 20-22II, CEI 20-35), SIGLA DI DESIGNAZIONE UG7OR 0,6/1KV OPPURE RG7OR 0,6/1KV OPPURE FG7OR 0,6/1KV.  Linea elettrica in cavo multipolare isolato in EPR sotto guaina di PVC (CEI  20-13, CEI 20-22II, CEI 20-35), sigla di designazione UG7OR 0,6/1kV oppure RG7OR 0,6/1kV oppure FG7OR 0.6/1kV fornita e posta  in  opera. Sono compresi: l'installazione su tubazione in vista o incassata o su canale o su passerella o graffettata; le giunzioni a tenuta; i terminali. E' inoltre compreso quanto altro occorre per dare il lavoro finito. Sono escluse: le canalizzazioni; le scatole di derivazione; le opere murarie.</t>
  </si>
  <si>
    <t>LINEA ELETTRICA IN CAVO MULTIPOLARE ISOLATO IN EPR SOTTO GUAINA DI PVC (CEI 20-13, CEI 20-22II, CEI 20-35), SIGLA DI DESIGNAZIONE UG7OR 0,6/1KV OPPURE RG7OR 0,6/1KV OPPURE FG7OR 06/1KV PER SEGNALAMENTO.  Linea elettrica in cavo multipolare isolato in EPR sotto guaina di PVC (CEI 20-13, CEI 20-22II, CEI 20-35), sigla di designazione UG7OR 0,6/1kV oppure RG7OR 0,6/1kV oppure FG7OR 0.6/1kV per SEGNALAMENTO fornita e posta in opera. Sono compresi: l'installazione su tubazione in vista o incassata o su canale o su passerella o graffettata; le giunzioni a tenuta; i terminali. E' inoltre compreso quanto altro occorre per dare il lavoro finito. Sono escluse: le canalizzazioni; le scatole di derivazione; le opere murarie.</t>
  </si>
  <si>
    <t>LINEA ELETTRICA IN CAVO UNIPOLARE ISOLATO IN GOMMA G7M1 SOTTO GUAINA IN MATERIALE TERMOPLASTICO SPECIALE (NORME  CEI 20-13, CEI 20-22III, CEI 20-37, 20-38) NON PROPAGANTE L'INCENDIO ED A  RIDOTTA EMISSIONE DI FUMI, GAS TOSSICI E CORROSIVI.  SIGLA DI DESIGNAZIONE FG7M1 0.6/1KV AFUMEX.  Linea elettrica in cavo unipolare isolato in gomma G7M1 sotto guaina in materiale termoplastico speciale (norme CEI 20-13, CEI 20-22III, CEI 20-37, 20-38)  non propagante l'incendio ed a ridotta emissione di fumi, gas tossici  e corrosivi.  Sigla di designazione FG7M1 0.6/1kV AFUMEX, fornita e posta in opera. Sono compresi: l'installazione su tubazione a vista, o incassata, o su canale o passerella o graffettata; le giunzioni ed i terminali. E' inoltre compreso quanto altro occorre per dare il lavoro finito.</t>
  </si>
  <si>
    <t>LINEA ELETTRICA IN CAVO MULTIPOLARE ISOLATO IN GOMMA G7OM1 SOTTO GUAINA IN MATERIALE TERMOPLASTICO SPECIALE (NORME CEI 20-13, CEI 20-22III, CEI 20-37, 20-38) NON PROPAGANTE L'INCENDIO ED A RIDOTTA EMISSIONE DI FUMI, GAS TOSSICI E CORROSIVI. SIGLA DI DESIGNAZIONE FG7OM1 0.6/1KV AFUMEX.  Linea elettrica in cavo multipolare isolato in gomma G7M1 sotto guaina in materiale termoplastico speciale  (norme CEI 20-13, CEI 20-22III, CEI 20-37, 20-38) non propagante l'incendio ed a ridotta emissione di  fumi, gas tossici e corrosivi. Sigla di designazione FG7OM1 0.6/1kV AFUMEX, fornita e posta in opera. Sono compresi: l'installazione su tubazione a vista, o incassata, o su canale o passerella o graffettata; le giunzioni ed i terminali. E' inoltre compreso quanto altro occorre per dare il lavoro finito. Sono escluse: le canalizzazioni; le scatole di derivazione; le opere murarie.</t>
  </si>
  <si>
    <t>LINEA ELETTRICA IN CAVO RESISTENTE AL FUOCO RF31 ED A RIDOTTA EMISSIONE DI FUMI E DI GAS TOSSICI CORROSIVI.  Linea elettrica in cavo resistente al fuoco RF31 ed a ridotta emissione di fumi e di gas tossici corrosivi, con conduttori flessibili isolati con materiale reticolato speciale sotto guaina termoplastica speciale (CEI CEI 20-22III, CEI 20-36, CEI 20-35, CEI 20-38, CEI 20-37, CEI 20-45) sigla di designazione FG10(O)M1 0.6/1kV, fornita e posta in opera su tubazione o su canale o su passerella o graffettata. Sono compresi i morsetti. E' inoltre compreso quanto altro occorre per dare il lavoro finito. Sono esclusi: le canalizzazioni; le scatole di derivazione; le opere murarie.</t>
  </si>
  <si>
    <t>LINEA ELETTRICA IN CAVO RESISTENTE AL FUOCO RF31 ED A RIDOTTA EMISSIONE DI FUMI E DI GAS TOSSICI E CORROSIVI (CEI  CEI 20-22III, CEI 20-36, CEI 20-35, CEI 20-38, CEI 20-37, CEI 20-45) SIGLA DI DESIGNAZIONE FG10(O)M1 0.6/1KV PER SEGNALAMENTO.  Linea elettrica in cavo resistente al fuoco RF31 ed a ridotta emissione di fumi e di gas tossici e corrosivi, con conduttori flessibili isolati con materiale reticolato speciale sotto guaina termoplastica speciale (CEI CEI 20-22III, CEI 20-36, CEI 20-35, CEI 20-38, CEI 20-37, CEI 20-45) sigla di designazione FG10(O)M1 0.6/1kV per segnalamento, fornita e posta in opera su  tubazione o su canale o su passerella o graffettata. Sono compresi i morsetti. E' inoltre compreso quanto altro occorre per dare il lavoro finito. Sono esclusi: le canalizzazioni; le scatole di derivazione; le opere murarie.</t>
  </si>
  <si>
    <t xml:space="preserve">LINEA ELETTRICA IN CAVO UNIPOLARE FLESSIBILE ISOLATO CON GOMMA SPECIALE NON PROPAGANTE L'INCENDIO ED A RIDOTTA EMISSIONE DI FUMI, GAS TOSSICI E CORROSIVI, SIGLA DI DESIGNAZIONE N07G9-K AFUMEX (NORME CEI 20-35, CEI 20-38, CEI 20.22II).  Linea elettrica in cavo unipolare flessibile isolato con gomma speciale non propagante l'incendio ed a ridotta emissione di fumi, gas tossici e corrosivi, sigla di designazione N07G9-K AFUMEX (norme CEI 20-35, CEI 20-38, CEI 20.22II) fornita e posta in opera. Sono compresi: l'installazione su tubazione o canale incassati o in vista; le giunzioni ed i terminali. E' inoltre compreso quanto altro occorre per dare il lavoro finito. Sono esclusi: le canalizzazioni; le scatole di derivazione; le opere murarie. </t>
  </si>
  <si>
    <t>LINEA ELETTRICA IN CAVO UNIPOLARE ISOLATO IN PVC.  Linea elettrica in cavo unipolare isolato in sigla di designazione NO7V-K (norme CEI 20-20 , CEI 20-22, CEI 20-35) del tipo non propagante l'incendio, fornita e posta in opera. Sono compresi: l'installazione su tubazione o canale incassati o in vista; le giunzioni; i terminali. E' inoltre compreso quanto occorre per dare il lavoro finito. Escluse: le canalizzazioni; le scatole di derivazione; le opere murarie.</t>
  </si>
  <si>
    <t>LINEA ELETTRICA IN CAVO UNIPOLARE ISOLATO IN PVC H07Z1-K  A BASSISSIMA EMISSIONE DI FUMI E GAS TOSSICI.  Linea elettrica in cavo unipolare isolato in PVC sigla di designazione H07Z1-K  a bassissima emissione di fumi e gas tossici (norme CEI 20-22III CEI 20-35, CEI 20-37, CEI 20-38) del tipo non propagante l'incendio, fornita e posta in opera. Sono compresi: l'installazione su tubazione o canale incassati o in vista; le giunzioni; i terminali. E' inoltre compreso quanto altro occorre per dare il lavoro finito. Sono esclusi: le canalizzazioni; le scatole di derivazione; le opere murarie.</t>
  </si>
  <si>
    <t>LINEA ELETTRICA IN CAVO MULTIPOLARE SIGLA DI DESIGNAZIONE FROR 450/750 V (CEI 20-20, CEI 20-22 II, CEI 20-35).  Linea elettrica in cavo multipolare sigla di designazione FROR 450/750 V (CEI 20-20, CEI 20-22 II, CEI 20-35), fornita e posta in opera. Sono compresi: l’installazione su canalizzazione predisposta, le giunzioni, i terminali e quanto altro occorra per dare l’opera finita a perfetta regola d’arte.Sono esclusi: le canalizzazioni; le scatole di derivazione; le opere murarie; guaina di PVC qualità T12.</t>
  </si>
  <si>
    <t>LINEA ELETTRICA IN CAVO DI BASSA TENSIONE CON CAVI QUADRIPOLARI AUTOPORTANTI AD ELICA VISIBILE, SIGLA DI IDENTIFICAZIONE ARE4RX 0.6/1KV (CEI 20-31, CEI 20-35).  Linea elettrica in cavo di bassa tensione con cavi quadripolari autoportanti ad elica visibile, sigla di identificazione ARE4RX 0.6/1kV (CEI 20-31, CEI 20-35), conduttore in corda rigida rotonda compatta di alluminio, isolante in Polietilene reticolato di colore nero, guaina di qualità RZ, idonei per alimentazione tramite linee aeree o in aria .E’ compresa la fornitura e posa in opera degli accessori per l’ammarro a parete o a palo, le giunzioni e quanto altro occorra per dare l’opera finita a perfetta regola d’arte.</t>
  </si>
  <si>
    <t>LINEA ELETTRICA IN CAVO DI BASSA TENSIONE CON CAVI QUADRIPOLARI AUTOPORTANTI AD ELICA VISIBILE, SIGLA IDENTIFICATIVA RE4E4X 0.6/1KV (CEI 20-31, CEI 20-35).  Linea elettrica in cavo di bassa tensione con cavi quadripolari autoportanti ad elica visibile, sigla identificativa RE4E4X 0.6/1kV (CEI 20-31, CEI 20-35conduttore in corda rigida rotonda non compatta di rame semicrudo, isolante in Polietilene reticolato, guaina in Polietilene reticolato, idonei per l’alimentazione tramite linee aeree o in aria. E’ compresa la fornitura e posa in opera degli accessori per l’ammarro a parete o a palo, le giunzioni e quanto altro occorra per dare l’opera finita a perfetta regola d’arte.</t>
  </si>
  <si>
    <t>CONDOTTO SBARRA PREFABBRICATO 25A.  Condotto sbarra prefabbricato 25A con grado di protezione IP55, adatto per la distribuzione dei circuiti di illuminazione, costruito in conformità alle norme CEI 17.13 e le CEI EN 60 439-1, CEI EN 60 439-2,  con derivazioni distanziate max 75 cm, con n. 4 conduttori attivi in rame di portate nominali non inferiori a 25A con resistenze  ohmiche al metro massime  misurate a 20° C, dell'ordine di 7 m ohm/m, fornito e posto in opera, completo di ogni accessorio per il fissaggio ed il collegamento elettrico, inclusi gli oneri eventuali per gli otturatori e le giunzioni atti a garantire il grado IP55. E' inoltre compreso quanto altro occorre per dare il lavoro finito.</t>
  </si>
  <si>
    <t>CONDOTTO SBARRA PREFABBRICATO 25A.  Condotto sbarra prefabbricato 25A con grado di protezione IP55, adatto per la distribuzione dei circuiti  di  illuminazione, costruito in conformità alle norme CEI  17.13 e le CEI EN 60 439-1, CEI EN 60 439-2, con derivazioni distanziate max 75 cm, con n. 6 o 8 conduttori attivi in rame di portate nominali non inferiori a 25A con resistenze  ohmiche al metro massime misurate a 20° C, dell'ordine di 7 m ohm/m, fornito e posto in opera, completo di ogni accessorio per il fissaggio ed il collegamento elettrico, inclusi gli oneri eventuali per gli otturatori e le giunzioni atti a garantire il grado IP55. E' inoltre compreso quanto altro occorre per dare il lavoro finito.</t>
  </si>
  <si>
    <t>CONDOTTO SBARRA PREFABBRICATO 40A.  Condotto sbarra prefabbricato 40A con grado di protezione IP55, adatto per la distribuzione dei circuiti di illuminazione, costruito in conformità alle norme CEI 17.13 e le CEI EN 60 439-1, CEI EN 60 439-2, con derivazioni distanziate max 75 cm, con n. 4 conduttori attivi in rame di portate nominali non inferiori a 40A con resistenze ohmiche al metro massime misurate a 20° C, dell'ordine di 4m ohm/mt, fornito e posto in opera, completo di ogni accessorio per il fissaggio ed il collegamento elettrico, inclusi gli oneri eventuali per gli otturatori e le giunzioni atti a garantire il grado IP55. E' inoltre compreso quanto altro occorre per dare il lavoro finito.</t>
  </si>
  <si>
    <t>CONDOTTO SBARRA PREFABBRICATO 40A.  Condotto sbarra prefabbricato 40A con grado di protezione IP55, adatto per la distribuzione dei circuiti di illuminazione, costruito in conformità alle norme CEI 17.13 e le CEI EN 60 439-1, CEI EN 60 439-2, con derivazioni distanziate max 75 cm, con n. 6 o 8 conduttori attivi in rame di portate nominali non inferiori a 25A con resistenze  ohmiche al metro  massime misurate a 20° C, dell'ordine  di 7 m ohm/m, fornito e posto in opera, completo di ogni accessorio per il fissaggio ed il  collegamento elettrico, inclusi gli oneri eventuali per gli otturatori e le giunzioni atti a garantire il grado IP55. E' inoltre compreso quanto altro occorre per dare il lavoro finito.</t>
  </si>
  <si>
    <t>COMPENSO AGGIUNTIVO PER LA POSA IN OPERA DI CONDOTTO SBARRA DI PORTATA FINO A 40A.  Compenso aggiuntivo per la posa in opera di condotto sbarra di portata fino a 40A ad altezza superiore ai 4 m. E' compreso quanto occorre per dare il lavoro finito.</t>
  </si>
  <si>
    <t>COMPENSO PER L'INSTALLAZIONE DI PUNTO LUCE DERIVATO DA CONDOTTO SBARRA PREFABBRICATO.  Compenso per l'installazione di punto luce derivato da condotto sbarra prefabbricato, consistente nel cavo a doppio isolamento fino ad un max di 2 m di sezione di fase e di terra  pari a 1,5 mm2 dalla spina di derivazione al corpo illuminante, posto in opera. E' inoltre compreso quanto altro occorre per dare il lavoro finito.</t>
  </si>
  <si>
    <t>CONDOTTO SBARRA PREFABBRICATO DA 100A.  Condotto sbarra prefabbricato 100A con grado di protezione IP4X, trasformabile in IP54, adatto per la distribuzione dei circuiti  F.M. di piccola potenza, costruito in conformità alle norme CEI 17.13 e le CEI EN 60 439-1, CEI EN 60 439-2, con derivazioni distanziate max 100 cm, con n.4 conduttori in rame con portata nominale non inferiore a 100A con resistenze ohmiche al metro massime misurate a 20° C, dell'ordine di 0,86m ohm/m, fornito e posto in opera ad altezza massima di 10 m. Sono compresi: gli accessori; i fissaggi; i collegamenti elettrici, gli otturatori; le giunzioni atti a garantire il grado IP55. E' inoltre compreso quanto altro occorre per dare il lavoro finito.</t>
  </si>
  <si>
    <t>CONDOTTO SBARRA PREFABBRICATO DA 160A A 630A.  Condotto sbarra prefabbricato da 160A a  630A con grado IP54, adatto per la distribuzione dei circuiti F.M. di piccola potenza, costruito in conformità alle norme CEI 17.13 e le CEI EN 60 439-1, CEI EN 60 439-2, con derivazioni distanziate max 100 cm, con n. 4 conduttori attivi in alluminio per le seguenti portate nominali con le resistenze ohmiche max dell'ordine dei valori a lato indicati misurati a 20° C.
- 150 - 160A : 0,5 m ohm/m
- 225 - 250A : 0,22m ohm/m
- 400A       : 0,14m ohm/m
- 630A       : 0,09m ohm/m.
Fornito e posto in opera ad altezza massima di 10 m. Sono compresi: gli accessori; i fissaggi; i collegamenti elettrici, gli eventuali otturatori; le giunzioni atti a garantire  il grado IP54. E' inoltre compreso quanto altro occorre per dare il lavoro finito.</t>
  </si>
  <si>
    <t>CAVO UNIPOLARE MT, SIGLA DI DESIGNAZIONE RG7H1OR/12-20KV, DA UTILIZZARE ESCLUSIVAMENTE PER COLLEGAMENTI INTERNI (CEI 20-13, CEI 20-35).  Cavo unipolare MT, sigla di designazione RG7H1OR/12-20kV, da utilizzare esclusivamente per collegamenti interni (CEI 20-13, CEI 20-35), fornito e posto in opera. Sono compresi: l’installazione su canalizzazione predisposta, le giunzioni, i terminali. E' inoltre compreso quanto altro occorre per dare il lavoro finito.</t>
  </si>
  <si>
    <t>CAVO UNIPOLARE MT, SIGLA DI DESIGNAZIONE RG7H1OR/12-20KV (CEI 20-13, CEI 20-35).  Cavo unipolare MT, sigla di designazione RG7H1OR/12-20kV,  (CEI 20-13, CEI 20-35), fornito e posto in opera in cavidotto già predisposto. Sono compresi: l’installazione su canalizzazione predisposta, le giunzioni, i terminali. E' inoltre compreso quanto altro occorre per dare il lavoro finito.</t>
  </si>
  <si>
    <t>LINEA ELETTRICA IN CAVO TRIPOLARE MT, SIGLA DI DESIGNAZIONE RG7HOR/12-20KV (CEI 20-13, CEI 20-35).  Linea elettrica in cavo tripolare MT, sigla di designazione RG7HOR/12-20kV (CEI 20-13, CEI 20-35), fornita e posta in opera. Sono compresi: l’installazione su canalizzazione predisposta, le giunzioni, i terminali. E' inoltre compreso  quanto  altro occorre per dare il lavoro finito.</t>
  </si>
  <si>
    <t>CAVO COASSIALE PER IMPIANTI DI ANTENNA TV.  Cavo coassiale per distribuzione impianti antenna TV con impedenza pari a 75 ± 3 ohm,  basse perdite, (30÷1000 MHz &gt; 32 Db; 1000÷2150 mhZ &gt; 30 Db), con conduttore in rame ø = 0,75 mm, schermo in rame stagnato. Conforme alle norme: CEI 12-15, CEI 46-1, CEI 20-11, IEC 96-1. Fornito e posto in opera. Sono comprese l’installazione in tubazioni in vista o incassata, su canale, su passerella o graffettata, incluse le giunzioni ed i terminali. Sono escluse le canalizzazioni, le cassette di derivazione e le opere murarie. E’ inoltre compreso quanto altro occorre per dare il lavoro finito.</t>
  </si>
  <si>
    <t xml:space="preserve">CAVO COASSIALE PER DISCESA ANTENNA IMPIANTI DI ANTENNA TV.  Cavo coassiale per discesa impianti di antenna TV con impedenza pari a 75 ± 3 ohm, e basse perdite: (30÷860 MHz &lt; 35 dB; 860÷2150 MHz &lt; 30 dB), con conduttore in rame stagnato forni ø = 1 mm. Conforme alle norme: CEI 12-15, CEI 46-1, CEI 20-11, IEC 96-1. Fornito e posto in posto in opera. Sono comprese l’installazione in tubazioni in vista o incassata, su canale, su passerella o graffettata, incluse le giunzioni ed i terminali. Sono escluse le canalizzazioni, le cassette di derivazione e le opere murarie. E’ inoltre compreso quanto altro occorre per dare il lavoro finito. </t>
  </si>
  <si>
    <t>CAVO VIDEOCITOFONICO CONFORME ALLE NORME CEI 20-11, IEC 332-3, IEC 332.1, CEI 20-22 /2, CEI 20-35, CEI 20-37/1  Cavo videocitofonico conforme alle norme CEI 20-11, IEC 332-3, IEC 332.1, CEI 20-22 II, CEI 20-35, CEI 20-37 I costituito: da cavi di alimentazione, da cavi di segnale e da un cavo coassiale di controllo di impedenza  pari a 75 ± 3 ohm e  basse perdite (30÷470 MHz &lt; 35 dB; 470÷1000 MHz &lt; 30 dB). . Fornito e posto in posto in opera. Sono comprese l’installazione in tubazioni in vista o incassata, su canale, su passerella,, incluse le giunzioni ed i terminali. Sono escluse le canalizzazioni, le cassette di derivazione e le opere murarie. E’ inoltre compreso quanto altro occorre per dare il lavoro finito.</t>
  </si>
  <si>
    <t>LINEA IN CAVO PIATTO A DUE CONDUTTORI PER IMPIANTI HI-FI.  Linea in cavo piatto a due conduttori per impianti HI-FI con colorazione della guaina Rosso/Nero per collegamento casse acustiche. Fornito e posto in posto in opera. Sono comprese l’installazione in tubazioni in vista o incassata, su canale, su passerella, incluse le giunzioni ed i terminali. Sono escluse le canalizzazioni, le cassette di derivazione e le opere murarie. E’ inoltre compreso quanto altro occorre per dare il lavoro finito.</t>
  </si>
  <si>
    <t>LINEA IN CAVO CITOFONICO PER TRASMISSIONI AUDIO IN INTERCONNESSIONE ALL’INTERNO ED ALL’ESTERNO DI EDIFICI.  Linea in cavo citofonico per trasmissioni audio in interconnessione all’interno ed all’esterno di edifici, designazione FROR. Rispondente alle norme: CEI 20-29, CEI 20-22 II, CEI 20-35, CEI 20-37 I, CEI 20-11, IEC 228, IEC 332.3, IEC 332.1. Fornito e posto in posto in opera. Sono comprese l’installazione in tubazioni in vista o incassata, su canale, su passerella, incluse le giunzioni ed i terminali. Sono escluse le canalizzazioni, le cassette di derivazione e le opere murarie. E’ inoltre compreso quanto altro occorre per dare il lavoro finito.</t>
  </si>
  <si>
    <t>LINEA IN CAVO EIB PER COLLEGAMENTI BUS TIPO YCY11.  Linea in cavo EIB per collegamenti bus tipo YCY11 a quattro conduttori (due coppie: 2 x 2 x 0,8 mm) schermati e ritorti Fornito e posto in posto in opera. Sono comprese l’installazione in tubazioni in vista o incassata, su canale, su passerella. E’ inoltre compreso quanto altro occorre per dare il lavoro finito. Sono escluse le canalizzazioni, le cassette di derivazione e le opere murarie.</t>
  </si>
  <si>
    <t>LINEA IN CAVO LONWORKS PER CONNESSIONI DI RETE TIPO AWG22.  Linea in cavo LonWorks per connessioni di rete tipo AWG22 a due conduttori (una coppia: 2x0,60mm)Twistato e non schermato, con isolamento 1 kV, fornito e posto in posto in opera. Sono comprese l’installazione in tubazioni in vista o incassata, su canale, su passerella. Sono escluse le canalizzazioni, le cassette di derivazione e le opere murarie. E’ inoltre compreso quanto altro occorre per dare il lavoro finito.</t>
  </si>
  <si>
    <t>LINEA IN CAVO SCHERMATO PER COMANDO E RILEVAMENTO DI SEGNALI DI ANTIFURTO E ALLARME.  Linea in cavo schermato per comando e rilevamento di segnali di antifurto e allarme trasmessi a bassa frequenza. Normativa di riferimento: CEI 20-11, CEI 20-22 II, CEI 20-35, CEI 20-37 I, CEI 64-8, IEC 332.1, IEC 332.3. Tensione di esercizio: ≤ 50 V  cc (sezione 0,22 mm2),  ≤ 75 V ca (sezione 0,75 mm2), isolamento 450/750 V in grado da consentire la posa nelle stesse condutture dove siano presenti cavi elettrici alimentati con tensione 220/380V. Fornito e posto in posto in opera. Sono comprese l’installazione in tubazioni in vista o incassata, su canale, su passerella. Sono escluse le canalizzazioni, le cassette di derivazione e le opere murarie. E’ inoltre compreso quanto altro occorre per dare il lavoro finito.</t>
  </si>
  <si>
    <t>LINEA TELEFONICA IN CAVO MULTICOPPIE.  Linea telefonica in cavo multipolare schermato con coppie di conduttori twistati flessibili, isolati in PVC di qualità R2, sotto guaina in pvc non propagante l’incendio (norma CEI 20-22) sigla di designazione TR/R, fornita e posta in opera. E’ compresa l’installazione in tubazioni in vista o incassata, su canale, su passerella o graffettata. E’ inoltre compreso quanto altro occorre per dare il lavoro finito. Sono escluse le canalizzazioni, le scatole di derivazione e le opere murarie.</t>
  </si>
  <si>
    <t>LINEA IN CAVO PER TRASMISSIONE DATI.  Linea in cavo per trasmissione dati a norme MIL C-17 con conduttori in rame stagnato isolato in polietilene, calza in treccia di rame stagnata sotto guaina in pvc non propagante l’incendio. Fornita e posta in opera. E’ compresa l’installazione in tubazioni in vista o incassata, su canale, su passerella o graffettata. E’ inoltre compreso quanto altro occorre per dare il lavoro finito. Sono escluse le canalizzazioni, le scatole di derivazione e le opere murarie.</t>
  </si>
  <si>
    <t>CAVO OTTICO PER ESTERNO/INTERNO TIPO LOOSE UNITUBE, ARMATURA ANTIRODITORE DIELETTRICA A FILATI DI VETRO, GUAINA TERMOPLASTICA SPECIALE DI TIPO AFUMEX (CEI 20-35, CEI 20-22II).  Cavo ottico per esterno/interno tipo LOOSE UNITUBE, armatura antiroditore Dielettrica a filati di vetro, guaina Termoplastica speciale di tipo AFUMEX (CEI 20-35, CEI 20-22II). Tipo di fibra: MM 62.5/125 µm;  Attenuazione a 850 nm: &lt; 3.2 dB/km; Attenuazione a 1300 nm: &lt; 0.9 dB/km; Larghezza di banda: &gt; 200 MHz/km a 850 nm; &gt; 500 MHz/km a 1300 nm.Fornita e posta in opera. Sono comprese l’installazione in tubazioni in vista o incassata, su canale, su passerella o graffettata. E’ inoltre compreso quanto altro occorre per dare il lavoro finito.Sono escluse le canalizzazioni e le opere murarie.</t>
  </si>
  <si>
    <t>CAVO OTTICO PER ESTERNO/INTERNO TIPO MULTITIGHT, ARMATURA ANTIRODITORE A NASTRI DI ACCIAIO, GUAINA TERMOPLASTICA SPECIALE LSOH - AFUMEX (CEI 20-35, CEI 20-22II). TIPO DI FIBRA: MM 62.5/125 µM.  Cavo ottico per esterno/interno tipo MULTITIGHT, armatura antiroditore a nastri di acciaio, guaina Termoplastica speciale LSOH - AFUMEX (CEI 20-35, CEI 20-22II). Tipo di fibra: MM 62.5/125 µm;  Attenuazione a 850 nm: &lt; 3.2 dB/km;  Attenuazione a 1300 nm: &lt; 0.9 dB/km;  Larghezza di banda: &gt; 200 MHz/km a 850 nm; &gt; 500 MHz/km a 1300 nm. Fornita e posta in opera. Sono comprese l’installazione in tubazioni in vista o incassata, su canale, su passerella o graffettata. E’ inoltre compreso quanto altro occorre  per dare il lavoro finito. Sono escluse le canalizzazioni e le opere murarie.</t>
  </si>
  <si>
    <t>LINEA IN CAVO MULTIPOLARE AD ISOLAMENTO MINERALE CON CONDUTTORI IN RAME A FILO UNICO CONFORME ALLE NORME IEC 702 , CEI 20-39/1, CEI 20-39/2, CEI 20-36, CEI 20-37 SERIE LEGGERA CON TENSIONE DI ESERCIZIO ≤ 500V.  Linea in cavo multipolare ad isolamento minerale con conduttori in rame a filo unico conforme alle norme IEC 702 , CEI 20-39/1, CEI 20-39/2, CEI 20-36, CEI 20-37 serie leggera con tensione di esercizio ≤ 500V. Con guaina esterna in rame ed isolante minerale all’ossido di magnesio. Fissato a parete o soffitto con graffette di rame nudo, compresa la fornitura e posa in opera di terminazioni, derivazioni e quanto altro occorre per dare il lavoro finito. Sono escluse le cassette di derivazione e le opere murarie.</t>
  </si>
  <si>
    <t>LINEA IN CAVO MULTIPOLARE AD ISOLAMENTO MINERALE CON CONDUTTORI IN RAME A FILO UNICO CONFORME ALLE NORME IEC 702 , CEI 20-39/1, CEI 20-39/2, CEI 20-36, CEI 20-37 SERIE LEGGERA CON TENSIONE DI ESERCIZIO ≤ 500V.  Linea in cavo multipolare ad isolamento minerale con conduttori in rame a filo unico conforme alle norme IEC 702 , CEI 20-39/1, CEI 20-39/2, CEI 20-36, CEI 20-37 serie leggera con tensione di esercizio ≤ 500V. Incremento per rivestimento con mescola termoplastica a bassa emissione di fumi tossici e corrosivi per posa  in opera incassata sotto intonaco. E’ inoltre compreso quanto altro occorre  per dare il lavoro finito. Sono escluse le opere murarie.</t>
  </si>
  <si>
    <t>LINEA IN CAVO MULTIPOLARE AD ISOLAMENTO MINERALE CON CONDUTTORI IN RAME A FILO UNICO CONFORME ALLE NORME IEC 702 , CEI 20-39/1, CEI 20-39/2, CEI 20-36, CEI 20-37 SERIE PESANTE CON TENSIONE DI ESERCIZIO ≤ 750V.  Linea in cavo multipolare ad isolamento minerale con conduttori in rame a filo unico conforme alle norme IEC 702 , CEI 20-39/1, CEI 20-39/2, CEI 20-36, CEI 20-37 serie pesante con tensione di esercizio ≤ 750V. Incremento per rivestimento con mescola termoplastica a bassa emissione di fumi tossici e corrosivi e posa in opera incassata sotto intonaco comprese le opere murarie di scasso e ripristino della muratura esistente di qualsiasi tipo. E’ esclusa l’eventuale intonacatura, rasatura e tinteggiatura.</t>
  </si>
  <si>
    <t>LINEA IN CAVO MULTIPOLARE AD ISOLAMENTO MINERALE CON CONDUTTORI IN RAME A FILO UNICO CONFORME ALLE NORME IEC 702 , CEI 20-39/1, CEI 20-39/2, CEI 20-36, CEI 20-37 SERIE PESANTE CON TENSIONE DI ESERCIZIO ≤ 750V.  Linea in cavo multipolare ad isolamento minerale con conduttori in rame a filo unico conforme alle norme IEC 702 , CEI 20-39/1, CEI 20-39/2, CEI 20-36, CEI 20-37 serie pesante con tensione di esercizio ≤ 750V. Con guaina esterna in rame ed isolante minerale all’ossido di magnesio. Fissato a parete o soffitto con graffette di rame nudo, compresa la fornitura e posa in opera di terminazioni, derivazioni e quanto altro occorre per dare il lavoro finito. Sono escluse le canalizzazioni, le cassette di derivazione e le opere murarie.</t>
  </si>
  <si>
    <t>LINEA IN CAVO MULTIPOLARE AD ISOLAMENTO MINERALE CON CONDUTTORI IN RAME A FILO UNICO CONFORME ALLE NORME IEC 702 , CEI 20-39/1, CEI 20-39/2, CEI 20-36, CEI 20-37 SERIE PESANTE CON TENSIONE DI ESERCIZIO ≤ 750V  Linea in cavo multipolare ad isolamento minerale con conduttori in rame a filo unico conforme alle norme IEC 702 , CEI 20-39/1, CEI 20-39/2, CEI 20-36, CEI 20-37 serie pesante con tensione di esercizio ≤ 750V. Incremento per rivestimento con mescola termoplastica a bassa emissione di fumi tossici e corrosivi e posa  in opera incassata sotto intonaco. Sono escluse le opere murarie.</t>
  </si>
  <si>
    <t>LINEA IN CAVO MULTIPOLARE AD ISOLAMENTO MINERALE CON CONDUTTORI IN RAME A FILO UNICO CONFORME ALLE NORME IEC 702 , CEI 20-39/1, CEI 20-39/2, CEI 20-36, CEI 20-37 SERIE PESANTE CON TENSIONE DI ESERCIZIO ≤ 750V.  Linea in cavo multipolare ad isolamento minerale con conduttori in rame a filo unico conforme alle norme IEC 702 , CEI 20-39/1, CEI 20-39/2, CEI 20-36, CEI 20-37 serie pesante con tensione di esercizio ≤ 750V. Incremento per rivestimento con mescola termoplastica a bassa emissione di fumi tossici e corrosivi e posa  in opera incassata sotto intonaco comprese le opere murarie di scasso e ripristino della muratura esistente di qualsiasi tipo. E’ esclusa l’eventuale intonacatura, rasatura e tinteggiatura.</t>
  </si>
  <si>
    <t>CASSETTA DI DERIVAZIONE IN OTTONE SATINATO STAGNA IP67.  Cassetta di derivazione in ottone satinato stagna IP67,  con pareti lisce completa di raccordi  per garantire il grado di protezione. Fornita e posta in opera in vista completa di ogni accessorio. E’ inoltre compreso quanto altro occorrente per dare il lavoro completo.</t>
  </si>
  <si>
    <t>LINEA IN CAVO UNIPOLARE PER IMPIANTI FOTOVOLTAICI  Linea elettrica in cavo unipolare idoneo alla posa per impianti fotovoltaici realizzato secondo la direttiva  DIN VDE 0304 Part 21 (IEC 60216), resistente ad elevate temperature, agli agenti chimici quali oli minerali, sostanze acide alcaline ed ammoniaca, resistente all’abrasione ed alla corrosione dell’acqua e dei raggi UV. Massima tensione di funzionamento pari a 2kV, intervallo di temperatura da -40°C a +120 °C, conforme alle normative EN 60332-1-2 , EN 50267-1-2 EN 50305 per quanto attiene al comportamento al fuoco. E’ inoltre compreso quant’altro per dare il lavoro finito</t>
  </si>
  <si>
    <t>15.5</t>
  </si>
  <si>
    <t>TUBAZIONI, SCATOLE, CANALI, TRACCE</t>
  </si>
  <si>
    <t>TUBAZIONE FLESSIBILE IN PVC AUTOESTINGUENTE SERIE PESANTE IMQ.  Tubazione flessibile in PVC autoestinguente serie pesante IMQ, costruita secondo le norme EN 50086, EN 61386, classificazione 3321, fornita e posta in opera da incassare sotto traccia o sotto pavimento o all'interno di intercapedini, escluse le opere murarie di scasso e di ripristino della muratura, inclusi gli oneri relativi al fissaggio sulla traccia aperta ed al collegamento alla scatola di derivazione. E' inoltre compreso quanto altro occorre per dare il lavoro finito.</t>
  </si>
  <si>
    <t>TUBO RIGIDO MEDIO IN PVC CLASSIFICAZIONE 3321  Tubo rigido medio in PVC piegabile a freddo costruito secondo le norme EN 50086, EN 61386, classificazione 3321 (750N) fornito e posto in opera all'interno di controsoffitti, intercapedini o in vista, completo di giunzioni, curve e manicotti, cavallotti di fissaggio. E' inoltre compreso quanto altro occorre per dare il lavoro finito.</t>
  </si>
  <si>
    <t>TUBO RIGIDO MEDIO HALOGEN FREE IN PVC CLASSIFICAZIONE 3342  Tubo rigido medio in PVC Halogen Free piegabile a freddo costruito secondo le norme EN 50086, EN 61386, EN 50267-2-2, classificazione 3342 (750N) fornito e posto in opera all'interno di controsoffitti, intercapedini o in vista, completo di giunzioni, curve e manicotti, cavallotti di fissaggio. E' inoltre compreso quanto altro occorre per dare il lavoro finito.</t>
  </si>
  <si>
    <t>TUBO RIGIDO PESANTE IN PVC CLASSIFICAZIONE 4321.  Tubo rigido filettabile in PVC autoestinguente, costruito secondo norme EN 50086, EN 61386, classificazione 4321 (1250N) fornito e posto in opera. Sono compresi: i giunti, i raccordi e le curve, ad attacco rigido, atti a garantire un grado di protezione IP55; i cavallotti. E' inoltre compreso quanto altro occorre per dare il lavoro finito.</t>
  </si>
  <si>
    <t>TUBO RIGIDO PESANTE IN PVC HALOGEN FREE CLASSIFICAZIONE 4422.  Tubo rigido filettabile in PVC autoestinguente Halogen Free, costruito secondo norme EN 50086, EN 61386, EN 50267-2-2, classificazione 4422 (1250N) fornito e posto in opera. Sono compresi: i giunti, i raccordi e le curve, ad attacco rigido, atti a garantire un grado di protezione IP55; i cavallotti. E' inoltre compreso quanto altro occorre per dare il lavoro finito.</t>
  </si>
  <si>
    <t>GUAINA FLESSIBILE IN PVC CON RACCORDI AD ALTA RESISTENZA CHIMICA E MECCANICA.  Guaina flessibile in PVC con raccordi ad alta resistenza chimica e meccanica. Conforme alle norme EN 50086, EN 61386, classificazione 2311. Fornita e posta in opera in vista. Sono compresi: i raccordi e le curve filettate, atte a fornire un grado di protezione IP55; gli accessori. E' inoltre compreso quanto altro occorre per dare il lavoro finito.</t>
  </si>
  <si>
    <t>TUBAZIONE METALLICA RIGIDA TIPO ELIOS ZINCATO, FILETTABILE.  Tubazione metallica rigida tipo elios zincato, filettabile, fornita e posta in opera in vista. Sono compresi: i raccordi, le curve ad attacco rapido e gli altri accessori atti a garantire un grado di protezione IP55; i sostegni. E' inoltre compreso quanto altro occorre per dare il lavoro finito.</t>
  </si>
  <si>
    <t>GUAINA METALLICA FLESSIBILE RICOPERTA IN PVC AUTOESTINGUENTE GRADO DI PROTEZIONE MINIMO IP55.  Guaina metallica flessibile ricoperta in PVC autoestinguente grado di protezione minimo IP55 fornita e posta in opera. Sono compresi: i giunti non girevoli; i cavallotti. E' inoltre compreso quanto altro occorre per dare il lavoro finito.</t>
  </si>
  <si>
    <t>SCATOLA DI DERIVAZIONE IN SILUMIN FUSO CON PARETI CHIUSE IP55.  Scatola di derivazione in silumin fuso con pareti chiuse IP55, fornita e posta in opera in vista o ad incasso, comprese le opere murarie, aventi spessore delle pareti min. pari a mm 2. E' inoltre compreso quanto altro occorre per dare il lavoro finito.</t>
  </si>
  <si>
    <t>SCATOLA DI DERIVAZIONE IN PLASTICA DA INCASSO.  Scatola di derivazione in plastica da incasso, fornita e posta in opera con coperchio a vista incluse le opere murarie per il fissaggio su forati o mattoni. E' inoltre compreso quanto altro occorre per dare il lavoro finito.</t>
  </si>
  <si>
    <t>SCATOLA DI DERIVAZIONE STAGNA IP55 IN PVC AUTOESTINGUENTE.  Scatola di derivazione stagna IP55 in PVC autoestinguente, con pareti lisce o passacavi, comunque completa di raccordi per garantire il grado di protezione. Fornita e posta in opera in vista completa di ogni accessorio. E' inoltre compreso quanto altro occorre per dare il lavoro finito.</t>
  </si>
  <si>
    <t>INCREMENTO PER INCASSO SCATOLA STAGNA, A COMPENSO DELLE OPERE MURARIE PER L'INCASSO DELLE SCATOLE IP55.  Incremento per incasso scatola stagna, a compenso delle opere murarie per l'incasso delle scatole IP55. E' compreso quanto occorre per dare il lavoro finito.</t>
  </si>
  <si>
    <t>TUBAZIONE IN PVC SERIE PESANTE PER CANALIZZAZIONE DI LINEE DI ALIMENTAZIONE.  Tubazione in PVC serie pesante per canalizzazione di linee di alimentazione elettrica conforme alle Norme CEI EN 50086-1 e CEI EN 50086-2-4, fornita e posta  in opera su scavo predisposto ad una profondità di circa cm 50 dal piano stradale o posata su cavedi, atta al tipo di posa. E' compreso quanto altro occorre per dare il lavoro finito.</t>
  </si>
  <si>
    <t>PASSERELLA PORTACAVI ASOLATA IN ACCIAIO ZINCATO.  Passerella portacavi asolata in acciaio zincato realizzata in lamiera di acciaio asolata, piegata di altezza laterale minima pari a mm 40 per sostegno di cavi, di spessore minimo pari a mm 1,5 per larghezza max mm150 e mm 2 per misure superiori. Fornita e posta in opera senza coperchio. Sono compresi: i fissaggi; le giunzioni; le staffe a mensola o a sospensione. E' inoltre compreso quanto altro occorre per dare il lavoro finito tenuto conto dei carichi sopportabili.</t>
  </si>
  <si>
    <t>CANALE METALLICO ZINCATO REALIZZATO IN LAMIERA ZINCATA PROVVISTO DI COPERCHIO.  Canale metallico zincato realizzato  in lamiera  zincata provvisto di coperchio, atto alla posa di cavi, fornito e posto in opera. Sono compresi: le giunzioni; le curve; i coperchi; la presa di terra; le testate; le staffe di ancoraggio a parete o soffitto, in esecuzione IP40 con altezza minima mm 75. E' inoltre compreso quanto altro occorre per dare il lavoro finito.</t>
  </si>
  <si>
    <t>INCREMENTO PER CANALE METALLICO ZINCATO PER ELEVARE IL GRADO DI PROTEZIONE A IP44.  Incremento per canale metallico zincato per elevare il grado di protezione a IP44, posto in opera. Sono compresi: le giunzioni; le guarnizioni; le testate, etc., per rendere il canale con le caratteristiche previste. E' inoltre compreso quanto altro occorre per dare il lavoro finito. Per ogni elemento rettilineo di m 1,00 o accessorio (curve, derivazione, etc.).</t>
  </si>
  <si>
    <t>CANALE METALLICO REALIZZATO IN LAMIERA VERNICIATA A SMALTO.  Canale metallico realizzato in lamiera verniciata a smalto, provvisto di coperchio, atto alla posa di cavi. Fornito e posto in opera. Sono compresi: le giunzioni; le curve; i coperchi; le prese di terra; le testate; le staffe di ancoraggio a parete o soffitto, in esecuzione IP40 con altezza minima mm 75. E' inoltre compreso quanto altro occorre per dare il lavoro finito.</t>
  </si>
  <si>
    <t>INCREMENTO PER CANALE METALLICO VERNICIATO A SMALTO CON GRADO DI  PROTEZIONE IP55 PER ELEVARE IL GRADO DI PROTEZIONE DEL CANALE FINO A IP55.  Incremento per canale metallico verniciato a smalto con grado di  protezione IP55 per elevare il grado di protezione del canale fino a IP55, posto in opera. Sono compresi: le giunzioni; le guarnizioni; le testate, etc., per rendere il canale con le caratteristiche previste. E' inoltre compreso quanto altro occorre per dare il lavoro finito. Per ogni elemento rettilineo di m 1,00 o accessorio (curve, derivazione, etc.).</t>
  </si>
  <si>
    <t>CORDA IN ACCIAIO DA UTILIZZARE COME SOSTEGNO DI CAVI IN POSA AEREA.  Corda in acciaio da utilizzare come sostegno di cavi in posa aerea, avente diametro pari a mm 6; posta in  opera fissata a parete o per attraversamenti, completa di  ogni accessorio per il suo fissaggio e per la graffettatura del cavo da sostenere. E' inoltre compreso quanto altro occorre per dare il lavoro finito.</t>
  </si>
  <si>
    <t>TRACCIA SU MURATURA DI QUALSIASI GENERE ESCLUSA QUELLA IN PIETRA E IN CALCESTRUZZO.  Traccia su muratura di qualsiasi genere esclusa quella in pietra e in calcestruzzo per la posa di canalizzazioni elettriche per colonne montanti o linee dorsali, quando non diversamente contabilizzate, eseguita in verticale, in orizzontale, obliquamente, a qualsiasi altezza sia all'esterno che all'interno, misurata per una larghezza pari alla somma totale dei diametri delle tubazioni più cm 2. Sono compresi: i ponteggi interni; il carico, il trasporto e lo scarico a rifiuto del materiale di risulta alla pubblica discarica; il fissaggio delle tubazioni; la chiusura con malta, escluso l'intonaco, la rasatura e la tinteggiatura. E' inoltre compreso quanto altro occorre per dare il lavoro finito.</t>
  </si>
  <si>
    <t>CANALE MULTIFUNZIONALE A SEZIONE RETTANGOLARE PORTA CAVI E PORTA APPARECCHI.  Canale multifunzionale a sezione rettangolare porta cavi e porta apparecchi in materiale plastico isolante anti urto, in colore bianco RAL9001 o RAL7030 o assimilabile. Fornito e posto in opera. Sono compresi: il coperchio asportabile; le giunzioni; i fissaggi in conformità alle norme CEI  23.32, grado di protezione IP4X. E' inoltre compreso quanto altro occorre per dare il lavoro finito. Nelle misure di altezza per profondità assimilabile a:</t>
  </si>
  <si>
    <t>MINICANALE IN MATERIALE PLASTICO ANTIURTO E AUTOESTINGUENTE CON  GRADO IP40.  Minicanale in materiale plastico antiurto e autoestinguente con  grado IP40, installabile sia a parete che a soffitto, fornito  e posto in opera. Sono compresi: gli accessori  per le giunzioni ed i fissaggi ed il coperchio avvolgente, nelle misure assimilabili alla dimensione riportata nella sottovoce (altezza  per profondità). E' inoltre compreso quanto altro occorre per dare il lavoro finito.</t>
  </si>
  <si>
    <t>TUBAZIONE FLESSIBILE IN POLIETILENE A DOPPIA PARETE.  Tubazione flessibile in polietilene a doppia parete, fornita e posta in opera, per canalizzazioni linee elettriche, marchio IMQ, resistenza allo schiacciamento 450 N con deformazione del diametro non superiore al 5%., caratteristiche tecniche CEI EN 50086-1-2-4, CEI 23-46, posato in opera su scavo predisposto con filo superiore del tubo posto ad una profondità non inferiore a cm 50 dal piano stradale. Sono compresi : i manicotti di giunzione; il fissaggio con malta cementizia ai pozzetti. E’ inoltre compreso quanto altro occorre per dare il lavoro finito.</t>
  </si>
  <si>
    <t>TRACCIA SU MURATURA PIENA IN PIETRA O C.A. PER LA POSA DI CANALIZZAZIONI ELETTRICHE PER COLONNE MONTANTI O LINEE DORSALI.  Traccia su muratura piena in pietra o c.a. per la posa di canalizzazioni elettriche per colonne montanti o linee dorsali, quando non diversamente contabilizzate, aventi diametro massimo esterno  di  cm  9, eseguita a qualsiasi altezza sia all'interno che all'esterno di edifici, conteggiata al metro lineare per una larghezza pari alla somma totale dei diametri delle tubazioni più cm 2. Sono compresi: i ponteggi interni; il carico, il trasporto e lo scarico a rifiuto del materiale di risulta alla pubblica discarica; il fissaggio delle tubazioni; la chiusura con malta, escluso l'intonaco, la rasatura e la tinteggiatura. E' inoltre compreso quanto altro occorre per dare il lavoro finito.</t>
  </si>
  <si>
    <t>PASSERELLA PORTACAVI IN FILO D'ACCIAIO SALDATO ZINCATO CON PROCESSO ELETTROLITICO DOPO LA LAVORAZIONE.  Passerella portacavi in filo d'acciaio saldato zincato con processo elettrolitico dopo la lavorazione, (Norma NF A 91-102), fornita e posta  in  opera. Sono comprese: le giunzioni, le curve, le derivazioni, gli eventuali coperchi, le mensole di ancoraggio a parete o a soffitto e tutti gli accessori di montaggio e fissaggio necessari a dare l'opera finita.</t>
  </si>
  <si>
    <t>CANALE IN MATERIALE TERMOPLASTICO PER APPLICAZIONI INDUSTRIALI.  Canale in materiale termoplastico per applicazioni industriali, resistente agli acidi, olii, grassi, agenti chimici ed atmosferici (Norma DIN 8061), e resistente al calore ed al fuoco fino a 960° (prova del filo incandescente) secondo Norma NF EN 60695-2 1/1, con altezza minima pari a mm 60, atto alla posa dei cavi, fornita  e posta  in  opera. Sono comprese: le giunzioni, le  curve, le derivazioni,  gli eventuali coperchi, le mensole di ancoraggio  a  parete o a soffitto e tutti gli accessori di montaggio e fissaggio necessari a dare l'opera finita.</t>
  </si>
  <si>
    <t>TRITUBO IN PHED, CLASSE PN10.  Tritubo in PHED, classe PN10, per il passaggio e la protezione dei cavi in fibra ottica nelle installazioni interrate, con conduttore metallico di identificazione a scavo chiuso e costolature interne in rilievo (24,30 o 33), posato in opera su scavo predisposto con filo superiore del tubo posto ad una profondità non inferiore a cm 50 dal piano stradale. Sono compresi: le giunzioni; il fissaggio con malta cementizia ai pozzetti. E’ inoltre compreso quanto altro occorre per dare il lavoro finito. Tritubi da 50 mm.</t>
  </si>
  <si>
    <t xml:space="preserve">POZZETTO IN CEMENTO O IN RESINA.  Pozzetto in cemento o in resina completo di coperchio carrabile in ghisa con resistenza di rottura minima di t 12,5, fornito e posto  in opera completo degli oneri necessari all'alloggiamento, lo scavo, il rinfianco delle tubazioni con materiale arido, il carico, il trasporto e lo scarico a rifiuto dei materiali di risulta fino a qualsiasi distanza. E' compreso quanto altro occorre per dare l'opera finita. </t>
  </si>
  <si>
    <t xml:space="preserve">POZZETTO D'ISPEZIONE E/O RACCORDO PER CANALIZZAZIONI ELETTRICHE.  Pozzetto d'ispezione e/o raccordo per canalizzazioni elettriche, realizzato in muratura di mattoni pieni dello spessore di due o più teste, o in calcestruzzo armato dello spessore minimo di cm 8, fornito e posto in opera. Sono compresi: la piattabanda di fondazione in calcestruzzo di cemento tipo 325 a q.li 3,00 al mc dello spessore minimo di cm 20, ovvero la realizzazione della base del pozzetto per fondo drenante, il getto per la sagomatura ed il rinfianco delle tubazioni, la soletta superiore in cemento armato dello spessore cm 15 da calcolarsi per sopportare sovraccarichi di entità pari a quelli previsti per i ponti stradali, il chiusino carrabile in ghisa con resistenza di rottura minima di t 12,5, lo scavo, il rinfianco con materiale arido, il carico, il trasporto e lo scarico a rifiuto dei materiali di risulta fino a qualsiasi distanza. E' inoltre compreso quanto altro occorre per dare l'opera finita. </t>
  </si>
  <si>
    <t>15.6</t>
  </si>
  <si>
    <t>QUADRI ELETTRICI (INTERRUTTORI-CARPENTERIE)</t>
  </si>
  <si>
    <t xml:space="preserve">INTERRUTTORE AUTOMATICO MAGNETOTERMICO, CARATTERISTICA C, POTERE DI INTERRUZIONE 6KA, NORME CEI EN 60898, CEI 60947-2.   Interruttore automatico magnetotermico, caratteristica C, potere di interruzione 6KA, norme CEI EN 60898, CEI 60947-2. Fornito e posto in opera su modulo DIN. Sono compresi: la quota di cablaggio; gli accessori da inserire all'interno del quadro. E' inoltre compreso quanto altro occorre per dare il lavoro finito. E' esclusa la quota di carpenteria. </t>
  </si>
  <si>
    <t xml:space="preserve">INTERRUTTORE AUTOMATICO MAGNETOTERMICO, CARATTERISTICA C, POTERE DI INTERRUZIONE 4,5KA, NORME CEI EN 60898, CEI 60947-2.  Interruttore automatico magnetotermico, caratteristica C, potere di interruzione 4,5KA, norme CEI EN 60898, CEI 60947-2. Fornito e posto in opera su modulo DIN. Sono compresi: la quota di cablaggio; gli accessori da inserire all'interno del quadro. E' inoltre compreso quanto altro occorre per dare il lavoro finito. E' esclusa quota di carpenteria. </t>
  </si>
  <si>
    <t xml:space="preserve">INTERRUTTORE MAGNETOTERMICO COMPATTO, CARATTERISTICA  C, POTERE DI INTERRUZIONE 4,5KA, NORME CEI EN 60898, CEI 60947-2.  Interruttore magnetotermico compatto, caratteristica  C, potere di interruzione 4,5KA, norme CEI EN 60898, CEI 60947-2. Fornito e posto in opera su modulo DIN. Sono compresi: la quota di cablaggio; gli accessori da inserire all'interno del quadro. E' inoltre compreso quanto altro occorre per dare il lavoro finito. E' esclusa quota di carpenteria. </t>
  </si>
  <si>
    <t xml:space="preserve">INTERRUTTORE MAGNETOTERMICO COMPATTO, CARATTERISTICA  B, POTERE DI INTERRUZIONE 4,5KA, NORME CEI EN 60898, CEI 60947-2.  Interruttore magnetotermico compatto, caratteristica  B, potere di interruzione 4,5KA, norme CEI EN 60898, CEI 60947-2. Fornito e posto in opera su modulo DIN. Sono compresi: la quota di cablaggio; gli accessori da inserire all'interno del quadro. E' inoltre compreso quanto altro occorre per dare il lavoro finito. E' esclusa quota di carpenteria. </t>
  </si>
  <si>
    <t xml:space="preserve">INTERRUTTORE MAGNETOTERMICO COMPATTO, CARATTERISTICA  C, POTERE DI INTERRUZIONE 6KA, NORME CEI EN 60898, CEI 60947-2.   Interruttore magnetotermico compatto, caratteristica  C, potere di interruzione 6KA, norme CEI EN 60898, CEI 60947-2. Fornito e posto in opera su modulo DIN. Sono compresi: la quota di cablaggio; gli accessori da inserire all'interno del quadro. E' inoltre compreso quanto altro occorre per dare il lavoro finito. E' esclusa quota di carpenteria. </t>
  </si>
  <si>
    <t xml:space="preserve">INTERRUTTORE MAGNETOTERMICO COMPATTO, CARATTERISTICA  B, POTERE DI INTERRUZIONE 6KA, NORME CEI EN 60898, CEI 60947-2.   Interruttore magnetotermico compatto, caratteristica  B, potere di interruzione 6KA, norme CEI EN 60898, CEI 60947-2. Fornito e posto in opera su modulo DIN. Sono compresi: la quota di cablaggio; gli accessori da inserire all'interno del quadro. E' inoltre compreso quanto altro occorre per dare il lavoro finito. E' esclusa quota di carpenteria. </t>
  </si>
  <si>
    <t xml:space="preserve">INTERRUTTORE AUTOMATICO MAGNETOTERMICO, CARATTERISTICA C, POTERE DI INTERRUZIONE 10KA, NORME CEI EN 60898, CEI 60947-2.  Interruttore automatico magnetotermico, caratteristica C, potere di interruzione 10KA, norme CEI EN 60898, CEI 60947-2.Fornito e posto in opera su modulo DIN. Sono compresi: la quota di cablaggio; gli accessori da inserire all'interno del quadro. E' inoltre compreso quanto altro occorre per dare il lavoro finito. E' esclusa la quota di carpenteria. </t>
  </si>
  <si>
    <t xml:space="preserve">INTERRUTTORE AUTOMATICO MAGNETOTERMICO, CARATTERISTICA C, POTERE DI INTERRUZIONE 15/25KA, NORME CEI EN 60898, CEI 60947-2.  Interruttore automatico magnetotermico, caratteristica C, potere di interruzione 15/25KA, norme CEI EN 60898, CEI 60947-2. Fornito e posto in opera su modulo DIN. Sono compresi: la quota di cablaggio; gli accessori da inserire all'interno del quadro. E' inoltre compreso quanto altro occorre per dare il lavoro finito. E' esclusa la quota di carpenteria. </t>
  </si>
  <si>
    <t xml:space="preserve">INTERRUTTORE AUTOMATICO MAGNETOTERMICO, CARATTERISTICA B O D, POTERE DI INTERRUZIONE 6KA, NORME CEI EN 60898, CEI 60947-2.   Interruttore automatico magnetotermico, caratteristica B o D, potere di interruzione 6KA, norme CEI EN 60898, CEI 60947-2. Fornito e posto in opera su modulo DIN. Sono compresi: la quota di cablaggio; gli accessori da inserire all'interno del quadro. E' inoltre compreso quanto altro occorre per dare il lavoro finito. E' esclusa la quota di carpenteria. </t>
  </si>
  <si>
    <t xml:space="preserve">INTERRUTTORE AUTOMATICO MAGNETOTERMICO, CARATTERISTICA B O D, POTERE DI INTERRUZIONE 10KA, NORME CEI EN 60898, CEI 60947-2.  Interruttore automatico magnetotermico, caratteristica B o D, potere di interruzione 10KA, norme CEI EN 60898, CEI 60947-2. Fornito e posto in opera su modulo DIN. Sono compresi: la quota di cablaggio; gli accessori da inserire all'interno del quadro. E' inoltre compreso quanto altro occorre per dare il lavoro finito. E' esclusa la quota di carpenteria. </t>
  </si>
  <si>
    <t xml:space="preserve">INTERRUTTORE AUTOMATICO MAGNETOTERMICO, CARATTERISTICA B O D, POTERE DI INTERRUZIONE 15/25KA, NORME CEI EN 60898, CEI 60947-2.   Interruttore automatico magnetotermico, caratteristica B o D, potere di interruzione 15/25KA, norme CEI EN 60898, CEI 60947-2. Fornito e posto in opera su modulo DIN. Sono compresi: la quota di cablaggio; gli accessori da inserire all'interno del quadro. E' inoltre compreso quanto altro occorre per dare il lavoro finito. E' esclusa quota di carpenteria. </t>
  </si>
  <si>
    <t>INTERRUTTORE DIFFERENZIALE PURO SPROVVISTO DI PROTEZIONE MAGNETOTERMICA CEI EN 61008.  Interruttore differenziale puro sprovvisto di protezione magnetotermica CEI EN 61008, anche per correnti differenziali pulsanti e componenti continue, fornito e posto in opera. Sono compresi: la quota di cablaggio: gli accessori; il montaggio su quadro su profilato DIN. E’ inoltre compreso quanto altro occorre per dare il lavoro finito. E’ esclusa la quota di carpenteria.</t>
  </si>
  <si>
    <t>BLOCCO DIFFERENZIALE DA ACCOPPIARE AD INTERRUTTORI AUTOMATICI, POTERE DI INTERRUZIONE 4,5/6/10/15/25 KA SECONDO NORME CEI EN 61009.  Blocco differenziale da accoppiare ad interruttori automatici, potere di interruzione 4,5/6/10/15/25 kA secondo norme CEI EN 61009, Fornito e posto in opera su modulo DIN. Sono compresi: la quota di cablaggio, gli accessori, il montaggio su quadro. E’ inoltre compreso quanto altro occorre per  dare il lavoro finito. E’ esclusa la quota di carpenteria.</t>
  </si>
  <si>
    <t>INTERRUTTORE MAGNETOTERMICO DIFFERENZIALE COMPATTO , CARATTERISTICA  C, POTERE DI INTERRUZIONE 4,5KA, NORME CEI EN61009.  Interruttore magnetotermico differenziale compatto , caratteristica  C, potere di interruzione 4,5KA, norme CEI EN61009,  fornito e posto in opera su modulo DIN. Sono compresi: la quota di cablaggio; gli accessori da inserire all'interno del quadro. E' inoltre compreso quanto altro occorre per dare il lavoro finito. E' esclusa la quota di carpenteria.</t>
  </si>
  <si>
    <t>INTERRUTTORE MAGNETOTERMICO DIFFERENZIALE COMPATTO , CARATTERISTICA  C, POTERE DI INTERRUZIONE 6KA, NORME CEI EN61009.  Interruttore magnetotermico differenziale compatto , caratteristica  C, potere di interruzione 6KA, norme CEI EN61009,  fornito e posto in opera su modulo DIN. Sono compresi: la quota di cablaggio; gli accessori da inserire all'interno del quadro. E' inoltre compreso quanto altro occorre per dare il lavoro finito. E' esclusa la quota di carpenteria.</t>
  </si>
  <si>
    <t>INTERRUTTORE AUTOMATICO MAGNETOTERMICO IN CUSTODIA ISOLANTE,  IN ESECUZIONE FISSA.  Interruttore automatico magnetotermico in custodia isolante, con sganciatori magnetotermici standard o con relè a microprocessore con funzione di sovraccarico e corto circuito regolabile (elettronico), in esecuzione fissa, con potere di interruzione a 380V da 35 a 70 kA, fornito e posto in opera. Sono compresi: gli accessori, il montaggio. E’ inoltre compreso quanto altro occorre per dare il lavoro finito. E' esclusa la quota di carpenteria.</t>
  </si>
  <si>
    <t xml:space="preserve">INCREMENTO DA APPLICARE AL PREZZO DELL’INTERRUTTORE IN ESECUZIONE IN SCATOLA ISOLANTE CON ICC FINO A 65-70KA AD ESECUZIONE FISSA .  Incremento da applicare al prezzo dell’interruttore in esecuzione in scatola isolante con Icc fino a 65-70 kA ad esecuzione fissa per trasformazione dello stesso in interruttore rimovibile. Sono compresi la fornitura e posa in opera di:  base fissa; accessori da applicare all’interruttore; quant’altro necessario a dare l’opera finita. </t>
  </si>
  <si>
    <t>ACCESSORI PER INTERRUTTORI AUTOMATICI IN SCATOLA ISOLANTE AD ESECUZIONE FISSA.  Accessori per interruttori automatici in scatola isolante ad esecuzione fissa, forniti e posti in opera funzionanti. Sono compresi il cablaggio, gli accessori di montaggio anche incorporati nel magnetotermico. E’ inoltre compreso quanto altro occorre per dare il lavoro finito.</t>
  </si>
  <si>
    <t>INTERRUTTORE AUTOMATICO MAGNETOTERMICO MODULARE AD ELEVATO POTERE DI INTERRUZIONE MIN. 16KA, MAX. 25KA, A NORME CEI EN 60947-2.  Interruttore automatico magnetotermico modulare ad elevato potere di interruzione min. 16kA, max. 25kA, a norme CEI EN 60947-2, provvisto di morsetti per cavo fino a mmq 35, fornito e posto in opera. Sono compresi: l’eventuale accessorio per il montaggio su barra DIN, lo sganciatore termico da 16 a 125A; la quota di cablaggio e montaggio. E’ inoltre compreso quanto altro occorre per dare il lavoro finito. E' esclusa la quota di carpenteria.</t>
  </si>
  <si>
    <t>Incremento per sganciatore diff. quadripolare Id: : 0,03 ÷ 3,0 A ; Istantaneo e regolabile 0,1 ÷ 3,0 sec.</t>
  </si>
  <si>
    <t>CONTATTORE IN CORRENTE ALTERNATA.  Contattore in corrente alternata a 220/380V con bobina di eccitazione comandabile a 24V o 48V o 220V, fornito e posto in opera su profilato DIN, o con fissaggio a vite. Per categoria di impiego AC3 380V. Sono comprese le quote relative al montaggio ed al cablaggio. E’ inoltre compresa quant’altro necessario per dare il lavoro finito.</t>
  </si>
  <si>
    <t>STRUMENTI DI MISURA DA QUADRO ELETTRICO.  Strumenti di misura da quadro elettrico con scala a 90 gradi, misure max. lato m 96, per correnti alternate, forniti e posti in opera, sono compresi: gli accessori, le quote di cablaggio, il fissaggio ed il montaggio. E’ inoltre compreso quant’altro necessario a dare il lavoro finito.</t>
  </si>
  <si>
    <t>INTERRUTTORE DI MANOVRA-SEZIONATORE DI TIPO FISSO.  Interruttore di manovra-sezionatore di tipo fisso con comando a maniglia regolabile per blocco portello, senza e con portafusibili e fusibili, fornito e posto in opera. E’ compreso il cablaggio e quanto altro occorre per dare il lavoro finito.</t>
  </si>
  <si>
    <t>QUADRO ELETTRICO TIPO PER APPARTAMENTO.  Quadro elettrico tipo per appartamento realizzato con centralino da incasso 8 moduli DIN, n. 1 interruttore generale differenziale puro 2x25A Id:0,03A, n. 2 interruttori magnetotermici bipolari fino a 16A, Icc:6kA fornito e posto in opera. Sono compresi: gli accessori, lo sportello, le viti di fissaggio, ecc. E’ inoltre compreso quant’altro necessario per dare l’opera finita.</t>
  </si>
  <si>
    <t>CUSTODIA CON VETRO FRANGIBILE.  Custodia con vetro frangibile in materiale metallico atto a contenere un interruttore sezionatore a fusibile o magnetotermico modulare fino a 6 moduli DIN, fornito e posto in opera. Sono compresi: le opere murarie, la serratura con chiave. E’ inoltre compreso quant’altro necessario per dare il lavoro finito.</t>
  </si>
  <si>
    <t>QUADRO ELETTRICO IN CONTENITORE METALLICO PER LOCALI DI CHIRURGIA.  Quadro elettrico in contenitore metallico per locali di chirurgia, completo di trasformatore di isolamento monofase 220/220V a.c., con circuiti di uscita protetti singolarmente da interruttore automatico magnetotermico, il tutto in carpenteria idonea alla posa a parete di dimensioni assimilabili a mm 600x1000x200 (lxhxp). Fornito e posto in opera con due dispositivi di controllo permanente dell’isolamento degli impianti a 220V a.c. e 24V a.c., con segnalazione ottica-acustica di allarme test e tacitazione e pannello per la ripetizione della segnalazione di allarme nel locale di chirurgia. E’ compreso quanto altro occorre per dare l’opera finita.</t>
  </si>
  <si>
    <t>PANNELLO REMOTO PER LA SEGNALAZIONE SUL CONTROLLO DI ISOLAMENTO.  Pannello remoto per la segnalazione sul controllo di isolamento locali di chirurgia, fornito e posto in opera. Sono compresi: il collegamento al quadro per locale di chirurgia; il fissaggio. E’ inoltre compreso quanto altro occorre per dare l’opera finita.</t>
  </si>
  <si>
    <t>APPARECCHIO PER IL CONTROLLO DELL’ISOLAMENTO.  Apparecchio per il controllo dell’isolamento con corrente di controllo minore di 1 mA, in grado di rilevare su circuiti a 24V a.c., 110V a.c., 220V a.c. e soglia di intervento regolabile, fornito e posto in opera. E’ inoltre compreso quanto altro occorre per dare l’opera finita.</t>
  </si>
  <si>
    <t>APPARECCHI MODULARI DA INSERIRE SU QUADRO ELETTRICO.  Apparecchi modulari da inserire su quadro elettrico con attacco DIN, forniti e posti in opera. Sono compresi: il cablaggio, gli accessori, il montaggio, E’ compreso quanto altro occorre per dare il lavoro finito. E’ esclusa la quota di carpenteria.</t>
  </si>
  <si>
    <t>CARPENTERIA PER QUADRO ELETTRICO IN LAMIERA METALLICA VERNICIATA A FUOCO SPESSORE MIN. 12/10, IP4X.  Carpenteria per quadro elettrico in lamiera metallica verniciata a fuoco spessore min. 12/10, IP4X costituita da elementi componibili preforati o chiusi, barrature di sostegno per le apparecchiature, sportello in vetro o in lamiera provvisto di serratura con chiave, pannelli, zoccolo. E’ compreso quanto altro occorre per dare l’opera finita. Profondità fino a max. 350 mm.</t>
  </si>
  <si>
    <t>CARPENTERIA PER QUADRO ELETTRICO IN LAMIERA METALLICA VERNICIATA A FUOCO SPESSORE MIN. 12/10, AVENTE GRADO DI PROTEZIONE PARI A IP55.  Carpenteria per quadro elettrico in lamiera metallica verniciata a fuoco spessore min. 12/10, avente grado di protezione pari a IP55 costituita da elementi componibili preforati o chiusi, barrature di sostegno per le apparecchiature, sportello in vetro o in lamiera provvisto di serratura con chiave, pannelli, zoccolo. E’ compreso quanto altro occorre per dare l’opera finita. Profondità fino a max. 350 mm.</t>
  </si>
  <si>
    <t>CENTRALINO IN RESINA DA PARETE CON GRADO DI PROTEZIONE IP55.  Centralino in resina da parete con grado di protezione IP55 completo di sportello, realizzato in doppio isolamento per tensioni fino a 415 V, fornito e posto in opera atto a contenere apparati su modulo DIN da mm 17,5. E’ compreso quanto altro necessario per dare il lavoro finito.</t>
  </si>
  <si>
    <t>CENTRALINO TIPO D’APPARTAMENTO INCASSATO A PARETE.  Centralino tipo d’appartamento incassato a parete, fornito e posto in opera, atto a contenere apparati in modulo DIN da mm 17,5. Sono compresi: le opere murarie, lo sportello. E’ inoltre compreso quanto altro occorre per dare il lavoro finito.</t>
  </si>
  <si>
    <t>CENTRALINO DA PARETE IP40.  Centralino da parete IP40 realizzato in materiale isolante, fornito e posto in opera, atto a contenere apparati in modulo DIN 17,5 mm. Sono compresi: il fissaggio, lo sportello. E’ inoltre compreso quanto altro occorre per dare il lavoro finito.</t>
  </si>
  <si>
    <t>CARPENTERIA PER QUADRO ELETTRICO IP54.  Carpenteria per quadro elettrico IP54 in lamiera verniciata a fuoco o con polveri epossidiche, grado di protezione IP54, con porta, realizzato con struttura componibile in lamiera di spessore 20/10 e pannelli in lamiera spessore 15/10. Sono compresi: le guide DIN, le piastre di fondo, i pannelli preforati, lo zoccolo. E’ inoltre compreso quanto altro occorre per dare l’opera finita. Larghezza assimilabile a mm 700. Nelle misure utili assimilabili a:</t>
  </si>
  <si>
    <t>SISTEMA DI BARRATURA PRINCIPALE OMNIBUS MONTAGGIO VERTICALE.  Sistema di barratura principale OMNIBUS montaggio verticale, fornito e posto in opera. Sono compresi: tutti gli accessori quali: isolatori, portasbarre traverse di fissaggio. E’ inoltre compreso quanto altro occorre per dare l’opera finita. Sono esclusi i collegamenti agli interruttori.</t>
  </si>
  <si>
    <t>ANALIZZATORE DI ENERGIA ELETTRICA TRIFASE A QUATTRO USCITE.  Analizzatore di energia elettrica trifase a quattro uscite, da inserire all’interno di quadro elettrico. Fornito e posto in opera su profilato DIN, con precisione +/- 1%, in grado di fornire lettura digitale delle tensioni concatenate, l’energia attiva e reattiva di ogni fase e del sistema trifase, la potenza attiva, reattiva ed apparente, istantanee medie e massime di ogni fase e del sistema trifase, i fattori di potenza di ogni fase e medio delle tre fasi, dotato di quattro uscite per comandi relè, allarmi ecc. Sono compresi: i toroidi, gli allacci ed i collegamenti all’interno del quadro. E’ inoltre compreso quanto altro occorre per dare il lavoro finito.</t>
  </si>
  <si>
    <t>ANALIZZATORE DI ENERGIA ELETTRICA TRIFASE PER SOLA LETTURA.  Analizzatore di energia elettrica trifase per sola lettura, da inserire all’interno di quadro elettrico, fornito e posto in opera su profilato DIN, con precisione +/- 1%, in grado di fornire la lettura digitale per il sistema trifase, delle tensioni e correnti, della potenza attiva istantanea, media e massima, del fattore medio di potenza, della potenza reattiva, dell’energia attiva e reattiva. Sono compresi: i toroidi, gli allacci, i collegamenti all’interno del quadro. E’ inoltre compreso quanto altro occorre per dare il lavoro finito.</t>
  </si>
  <si>
    <t>COMPENSO PER CABLAGGIO DI USCITA DAL QUADRO ELETTRICO.  Compenso per gli oneri derivanti dal cablaggio delle linee di entrata e di uscita dal quadro elettrico, per i collegamenti di linee elettriche a quadri esistenti non oggetto dello stesso appalto; comprensivo degli oneri di allacciamento per i capicorda  e per la movimentazione e posizionamento del quadro.</t>
  </si>
  <si>
    <t>DISGIUNTORE O DISINSERITORE AUTOMATICO DI RETE.  Disgiuntore o disinseritore automatico di rete, in grado di trasformare, in assenza di carico elettrico, la tensione di ingresso pari a 230V 50Hz, in tensione continua inferiore a 12V e di riportare automaticamente la tensione d’uscita al valore di quella in ingresso in presenza di carico elettrico, per portata massima di 16A. Il tutto posto in opera funzionante a perfetta regola d’arte, compresi gli oneri per il contenitore, del collegamento elettrico e quant’altro occorre a dare il lavoro finito.</t>
  </si>
  <si>
    <t>15.7</t>
  </si>
  <si>
    <t>IMPIANTI DI TERRA, PARAFULMINI E RELATIVI SCAVI</t>
  </si>
  <si>
    <t>CORDA O TONDO IN RAME NUDO.  Corda o tondo in rame nudo per impianti di dispersione e  di messa a terra, fornita e posta in opera su scasso di terreno già predisposto, escluso l'onere dell'apertura e della chiusura dello stesso. E' inoltre compreso quanto altro occorre per dare il lavoro finito.</t>
  </si>
  <si>
    <t>CORDA IN RAME NUDO.  Corda in nudo, per impianti di dispersione e di messa a terra fornita e posta in opera. Sono compresi: l’installazione su tubazione in vista o incassata o su canale o passerella; le giunzioni ed i terminali. E' inoltre compreso quanto altro occorre per dare il lavoro finito. Sono escluse: le canalizzazioni e le opere murarie.</t>
  </si>
  <si>
    <t>CORDA O TONDO O PIATTO IN RAME NUDO.  Corda o tondo o piatto (bandella) in rame nudo, per  impianti  di dispersione e di messa a terra fornite e poste  in opera a  vista. Sono compresi: l’installazione a vista; gli accessori di sostegno e fissaggio; le giunzioni ed i terminali. E' inoltre compreso quanto altro occorre per dare il lavoro finito. Sono escluse le opere murarie.</t>
  </si>
  <si>
    <t>TONDO O BANDELLA D'ACCIAIO ZINCATO A FUOCO.  Tondino o bandella zincato a fuoco per  impianti di dispersione e di messa a terra, fornito e posto in opera su scasso di terreno già predisposto, escluso l'onere dell'apertura  e della chiusura dello stesso. E' compreso quanto altro occorre per dare il lavoro finito.</t>
  </si>
  <si>
    <t>Di dimensione diametro 8 mm (sezione 50 mm2 ).</t>
  </si>
  <si>
    <t>Di dimensione diametro 10 mm (sezione 75 mm2 ).</t>
  </si>
  <si>
    <t>Bandella di dimensione 30x3,5 mm (sezione 100 mm2 ).</t>
  </si>
  <si>
    <t>INCREMENTO PER POSA IN VISTA DI CORDA IN RAME O TONDO ZINCATO.  Incremento per posa in vista di corda in rame o  tondo zincato per impianti di parafulmine da posare su  tetti praticabili non fatiscenti, senza l'ausilio di particolari attrezzature  (quali palchi,  ponteggi, etc.) e per  calate discendenti. Sono  compresi: i supporti di sostegno; le giunzioni; le derivazioni. E' inoltre compreso quanto altro occorre per dare il lavoro finito</t>
  </si>
  <si>
    <t>BANDELLA DI ACCIAIO ZINCATO A FUOCO.  Bandella di acciaio zincato a fuoco per impianti di parafulmine fornita e posta in opera su tetti  praticabili, non fatiscenti, senza l'ausilio di particolari attrezzature (quali palchi, ponteggi, etc.) e su  calate, fino a 7 m di altezza. Sono compresi: i supporti di sostegno; le giunzioni. E' inoltre compreso quanto altro occorre per dare l'opera finita.</t>
  </si>
  <si>
    <t>BANDELLA IN RAME.  Bandella in rame per impianto di parafulmine fornita e posta in opera su tetti praticabili, non fatiscenti, senza l'ausilio di  particolari  attrezzature  (quali palchi, ponteggi, etc.) e su calate, fino a 7 m di altezza. Sono compresi: i supporti di sostegno; le giunzioni. E'  inoltre compreso quanto altro occorre per dare l'opera finita.</t>
  </si>
  <si>
    <t>PUNTAZZA A CROCE PER DISPERSIONE.  Puntazza a croce per dispersione realizzata in  acciaio zincato a fuoco di dimensioni 50x50x5 mm, da conficcare in terreno di media consistenza, all'interno di pozzetto ispezionabile,  fornita e posta in opera. Sono compresi: la staffa; il morsetto per collegamento; il collegamento  alla rete generale di terra. E' inoltre compreso quanto altro occorre per dare l'opera finita.</t>
  </si>
  <si>
    <t>DISPERSORE TONDO IN ACCIAIO RAMATO Ø= 18 MM.  Dispersore tondo in acciaio ramato Ø=18 mm, rivestimento 0,1 mm, lunghezza 1,5 m completo di puntazza e manicotto in ghisa, da conficcare in terreno di media consistenza, fornita e posta in opera. Sono compresi: il collegamento alla rete generale di terra e quanto  altro occorre per dare l'opera finita.</t>
  </si>
  <si>
    <t>CANALINA DI PROTEZIONE CALATE.  Canalina di protezione calate: in lamiera bordata verniciata; in rame di spessore da 3 mm; in pvc pesante per la protezione  di calate fino  a 3 m di altezza, fornita e posta in opera. E' compreso quanto occorre per dare il lavoro finito.</t>
  </si>
  <si>
    <t>INCREMENTO PER POSA DI BANDELLA PER CALATE SUPERIORI A 7 METRI.  Incremento per posa di bandella in acciaio zincato a  fuoco o in rame per la posa della stessa per calate superiori a 7 m e fino a 15 m inclusi gli oneri per i ponteggi ecc. E' compreso quanto altro occorre per dare il lavoro finito.</t>
  </si>
  <si>
    <t>INCREMENTO PER POSA DI BANDELLA PER CALATE SUPERIORI A 15 METRI DI ALTEZZA.  Incremento per posa di bandella in acciaio zincato a  fuoco o in rame per la posa della stessa per calate superiori a  a 15 m di altezza  inclusi gli oneri per i ponteggi ecc. E' compreso quanto altro occorre per dare il lavoro finito.</t>
  </si>
  <si>
    <t>FORMAZIONE DI SCASSO CON RIPRISTINO DEL TERRENO.  Formazione di scasso con ripristino del terreno per la posa in opera di corda in rame o tondino di ferro per impianti di dispersione  di terra. Sono compresi: lo scavo eseguito  con mezzo meccanico per consentire la posa del conduttore ad una profondità di almeno 50 cm; il ripristino del  terreno con materiale di risulta; l'eventuale tappeto bituminoso. E' inoltre  compreso quanto altro occorre  per dare  l'opera finita.</t>
  </si>
  <si>
    <t>FORMAZIONE DI SCASSO CON RIPRISTINO DEL TERRENO ESEGUITO A MANO.  Formazione di scasso con ripristino del terreno eseguito  a mano,  per  la posa in opera di corda in rame o  tondino  di ferro  per impianti di dispersione di terra, per consentire la  posa  del conduttore ad una profondità di 50 cm. Sono compresi: il ripristino del  terreno con  materiale di risulta; l'eventuale tappeto bituminoso. E' inoltre compreso quanto altro occorre per dare l'opera finita.</t>
  </si>
  <si>
    <t>SCARICATORE DI MEDIA TENSIONE ALL’OSSIDO DI ZINCO.  Scaricatore di media tensione all’ossido di zinco con involucro in gomma siliconica. Conforme alle norme IEC 99-4 1991, CEI EN60099-4 (37-2) 1998, ANSI/IEEE C62.11-1987. Campo di tensione: da 6 kV a 45 kV; classificazione: 10 kA corrente impulsiva 100 kA; classe della scarica della linea: 2; dissipazione di energia: 4,5 kJ/kV per 2000 ms. Montaggio tramite terminale, base o staffa. E’ compresa la fornitura e posa in opera del supporto isolato,  del dispositivo di sezionamento e di quanto altro occorrente per dare il lavoro finito a regola d’arte. Per tre poli protetti.</t>
  </si>
  <si>
    <t>SCARICATORE PER CORRENTE DA FULMINE SPD (SURGE PROTECTIVE DEVICE) DELLA CLASSE DI PROVA I.  Scaricatore per corrente da fulmine SPD della  Classe di prova I. per la protezione da sovratensioni di utenze BT anche da scariche dirette. (In categoria IV secondo CEI EN 60439-1 IEC 60664-1: ottobre 1992. Prova di corrente impulsiva da fulmine: forma d’onda 10/350 ms;  Iimp= 50 kA. Tensione massima continuativa 255 V/ 50 Hz. Livello di protezione Up ⋜ 4 kV. Grado di protezione IP 20. Conforme alle norme IEC 61643-1 febbraio 1998. E’ compreso quanto altro occorre per dare il lavoro finito a regola d’arte. Per ogni polo di fase protetto.</t>
  </si>
  <si>
    <t>SCARICATORE PER CORRENTE DA FULMINE N-PE SPD (SURGE PROTECTIVE DEVICE) DELLA  CLASSE DI PROVA I.  Scaricatore per corrente da fulmine N-PE  SPD della  Classe di prova I. per la protezione da sovratensioni di utenze BT anche da scariche dirette. (In categoria IV secondo CEI EN 60439-1 IEC 60664-1: ottobre 1992. Prova di corrente impulsiva da fulmine: forma d’onda 10/350 ms;  Iimp= 100 kA. Tensione massima continuativa 255 V/ 50 Hz. Livello di protezione Up ⋜ 4 kV. Grado di protezione IP 20. Conforme alle norme IEC 61643-1 febbraio 1998. Adatto per impiego nella rete TT nel circuito “3+1” secondo CEI 81-8 ed IEC 60364-5-534 tra il conduttore neutro N e conduttore di protezione PE. E’ compreso quanto altro occorre per dare il lavoro finito a regola d’arte. Per ogni polo di fase protetto.</t>
  </si>
  <si>
    <t xml:space="preserve">LIMITATORE DI SOVRATENSIONI SPD (SURGE PROTECTIVE DEVICE) DI  CLASSE DI PROVA II.  Limitatore di sovratensioni (SPD) di classe di prova II per la protezione da sovratensioni di utenze BT anche da scariche dirette. (In categoria III secondo CEI EN 60439-1 IEC 60664-1: ottobre 1992. Prova di corrente impulsiva: forma d’onda 8/20 s;  Iimp= 20 kA. Tensione nominale 230/400 V - 50 Hz. Livello di protezione Up ⋜ 1,5 kV. Grado di protezione IP 20. Conforme alle norme IEC 61643-1 febbraio 1998. In esecuzione precablata multipolare per installazione in reti TT (F+N o 3F+N) e dotata di segnalazione di guasto
E’ compreso quanto altro occorre per dare il lavoro finito a regola d’arte. Per ogni polo di fase protetto
</t>
  </si>
  <si>
    <t>LIMITATORE DI SOVRATENSIONI SPD (SURGE PROTECTIVE DEVICE) COMBINATO DI CLASSE DI PROVA I E II.  Limitatore di sovratensioni (SPD) combinato di classe di prova I e II per la protezione da sovratensioni di utenze BT anche da scariche dirette.Installazione in categoria IV – III – II conforme alle norme: IEC 61643-1 febbraio 1998. Prova di corrente impulsiva da fulmine: forma d’onda 10/350 ms; Iimp&gt;50 kA. Tensione massima continuativa 255 V/ 50 Hz. Livello di protezione Up =1,5 kV. Grado di protezione IP 20. In esecuzione multipolare. E’ compreso quanto altro occorre per dare il lavoro finito a regola d’arte. Per ogni polo di fase protetto.</t>
  </si>
  <si>
    <t>BOBINA DI DISACCOPPIAMENTO  Bobina di disaccoppiamento per il coordinamento energetico di scaricatori per corrente da fulmine della classe di prova I e limitatore di sovratensione della classe di prova II.
Provato con corrente impulsiva da fulmine: forma d’onda 10/350 ms; induttanza nominale 15m
(secondo CEI 81-1 III^ edizione, IEC 61024-1: 1990; VDE 0185, parte 103). Grado di protezioneIP20; tensione nominale UN  = 500 V, frequenza fN = 50 Hz. Provato secondo IEC 60085: 1984; DIN VDE 0532 parte 1: marzo 1982; EN 60950: ottobre 1995.E’ compreso quanto altro occorre per dare il lavoro finito a regola d’arte</t>
  </si>
  <si>
    <t>LIMITATORE DI SOVRATENSIONI SPD (SURGE PROTECTIVE DEVICE) TETRAPOLARE, DELLA CLASSE DI PROVA III  Limitatore di sovratensioni SPD  tetrapolare, della classe di prova III  secondo CEI EN 60439-1 IEC 60664-1: ottobre 1992. Provato con corrente impulsiva di scarica: forma d’onda 8/20 ms secondo le norme IEC 61643-1 febbraio 1998. Tensione nominale UN = 230/400 V; corrente nominale IN = 16 A; livello di protezione UP ≤ 1,25 kV (L ÞN); UP ≤ 1,5 kV (L(N) ÞPE); UP ≤ 2,5 kV (L ÞL). Grado di protezione IP20. E’ compreso quanto altro occorre per dare il lavoro finito a regola d’arte.</t>
  </si>
  <si>
    <t>LIMITATORE DI SOVRATENSIONI SPD (SURGE PROTECTIVE DEVICE) BIPOLARE, DELLA CLASSE DI PROVA III  Limitatore di sovratensioni SPD bipolare,  della classe di prova III secondo CEI EN 60439-1 IEC 60664-1: ottobre 1992. Provato con corrente impulsiva di scarica: forma d’onda 8/20 ms secondo le norme IEC 61643-1 febbraio 1998. Tensione nominale UN = 24 – 48 – 60 – 120 – 230 V; corrente nominale IN = 16 A; livello di protezione UP ≤ 0,2 – 0,35 – 0,5 – 0,7 – 1,25 kV (L ÞN) e UP ≤ 0,8 – 0,8 – 0,8 – 0,8 – 1,5 kV (L(N) ÞPE). Grado di protezione IP20. Montaggio in armadi su guida DIN 43880. E’ compreso quanto altro occorre per dare il lavoro finito a regola d’arte.</t>
  </si>
  <si>
    <t>LIMITATORE DI SOVRATENSIONI SPD (SURGE PROTECTIVE DEVICE) MONOFASE, DELLA CLASSE DI PROVA III.  Limitatore di sovratensioni SPD monofase,  della classe di prova III secondo CEI EN 60439-1 IEC 60664-1: ottobre 1992. Provato con corrente impulsiva di scarica: forma d’onda 8/20 ms;  secondo le norme IEC 61643-1 febbraio 1998. Tensione nominale UN = 230 V; corrente nominale IN = 16 A; livello di protezione UP ≤ 1,25 kV (L ÞN) e UP ≤ 1,5 kV (L(N) ÞPE). Grado di protezione IP20. Montaggio in sistemi di installazioni (sotto pavimento flottante, in cassette di derivazione sotto intonaco, in canali, ecc.). Con segnalazione acustica di guasto. E’ compreso quanto altro occorre per dare il lavoro finito a regola d’arte</t>
  </si>
  <si>
    <t>LIMITATORE DI SOVRATENSIONI SPD (SURGE PROTECTIVE DEVICE) CON CONNETTOTI “F” ADATTO PER LA PROTEZIONE DI APPARECCHI IN SISTEMI COASSIALI D’ANTENNA A 75Ω.  Limitatore di sovratensioni (SPD) con connettori “F” adatto per la protezione di apparecchi in sistemi coassiali d’antenna a 75Ω (amplificatori d’antenna, impianti a larga banda ed impianti di ricezione satellitare, ecc). Prova di categoria secondo norme E DIN EN 61644-1: luglio 1999. Provato con corrente impulsiva di scarica: forma d’onda 8/20 ms; Imax = 1,5 kA. Tensione massima ammissibile UC = 24 V (per alimentazione remota); corrente nominale IN = 2 A (per alimentazione remota); livello di protezione UP ≤ 300 V. E’ compreso quanto altro occorre per dare il lavoro finito a regola d’arte</t>
  </si>
  <si>
    <t>LIMITATORE DI SOVRATENSIONI SPD (SURGE PROTECTIVE DEVICE) PER LA PROTEZIONE DI RETE INFORMATICA ADATTO PER INTERFACCIA ISDN.  Limitatore di sovratensioni (SPD) per la protezione di rete informatica adatto per interfaccia ISDN. Prova di categoria secondo norme E DIN EN 61644-1: luglio 1999. Provato con corrente impulsiva di scarica: forma d’onda 8/20 ms; Imax = 10 kA. tensione nominale UN= 5 V; tensione massima ammissibile UC = 45 V; corrente nominale IN = 200 mA; livello di protezione UP ≤ 30 V (filo/filo), UP ≤ 600 V (filo/PG) Grado di protezione IP20. Adatto per il montaggio a parete. Completo di cavo di collegamento e quanto altro occorre per dare il lavoro finito a regola d’arte.</t>
  </si>
  <si>
    <t xml:space="preserve">LIMITATORE DI SOVRATENSIONI SPD (SURGE PROTECTIVE DEVICE) PER LA PROTEZIONE DI IMPIANTI ED APPARECCHI INFORMATICI.  Limitatore di sovratensioni (SPD) per la protezione di impianti ed apparecchi informatici. Svolgimento delle prove e livelli d’immunità secondo norme CEI EN   61000-4-5. In grado di permettere l’applicazione coordinata secondo la norma IEC 61312-1: febbraio 1995.  Provato con corrente impulsiva di scarica: forma d’onda 10/350ms; Iimp = 2,5 kA; forma d’onda 8/20 ms; Iimp = 20 kA tensione nominale UN= 5/12/15/24/30/48/60/110 V; tensione massima ammissibile corrispondente UC = 6/14,5/17,8/26,8/34,8/55,1/65/170 V; corrente nominale IN = 1 A; livello di protezione UP ≤ 30/60/70/90/110/150/200/600V (filo/filo), UP ≤ 8/19/25/35/50/75 /90 /260 V (filo/PG) Grado di protezione IP20. Completo di ogni accessorio per il collegamento e quanto altro occorre per dare il lavoro finito a regola d’arte. </t>
  </si>
  <si>
    <t>LIMITATORE DI SOVRATENSIONI SPD (SURGE PROTECTIVE DEVICE) PER LA PROTEZIONE DI IMPIANTI ED APPARECCHI INFORMATICI.  Limitatore di sovratensioni (SPD) per la protezione di impianti ed apparecchi informatici. Svolgimento delle prove e livelli d’immunità secondo norme CEI EN 61000-4-5. In grado di permettere l’applicazione coordinata secondo la norma IEC 61312-1: febbraio 1995.  Provato con corrente impulsiva di scarica: forma d’onda 8/20  Iimp = 10 kA; tensione nominale UN= 5/12/15/24/30/48/60/110 V; tensione massima ammissibile corrispondente UC = 6/14,5/17,8/ 26,8/34,8/55,1/65/170 V; corrente nominale IN = 1 A; livello di protezione UP ≤ 50/60/85/100/130/200/240/730V (filo/filo), UP ≤ 45/60/70/80/80/120/150/400 V (filo/PG) Grado di protezione IP20. Completo di ogni accessorio per il collegamento e quanto altro occorre per dare il lavoro finito a regola d’arte.</t>
  </si>
  <si>
    <t>LIMITATORE DI SOVRATENSIONI SPD (SURGE PROTECTIVE DEVICE) PER LA PROTEZIONE DI IMPIANTI PER L’EIB.  Limitatore di sovratensioni (SPD) per la protezione di impianti  per l’EIB. L’apparecchio viene installato al posto di un morsetto bus. Prova di categoria secondo norme E DIN EN 61644-1: luglio 1999.  Dati tecnici: tensione nominale UN= 24 V; corrente nominale IN= 6 A; corrente impulsiva di scarica Iimp= 5 kA; livello di protezione UP ≤ 350V. E’ compreso quanto altro occorre per dare il lavoro finito a regola d’arte.</t>
  </si>
  <si>
    <t>LIMITATORE DI SOVRATENSIONI SPD (SURGE PROTECTIVE DEVICE) PER LA PROTEZIONE DI IMPIANTI ED APPARECCHI INFORMATICI TRAMITE STRISCE DI COLLEGAMENTO.  Limitatore di sovratensioni (SPD) per la protezione di impianti ed apparecchi informatici tramite strisce di collegamento. Svolgimento delle prove di categoria secondo la norma E DIN EN 61644-1: luglio 1999. Provato con corrente impulsiva di scarica: forma d’onda 8/20 ms; Iimp = 10 kA. tensione nominale UN= 5/12/15/24/30/48/60/110 V; tensione massima ammissibile corrispondente UC = 6/14/19/29/80/ /100/175 V; corrente nominale IN = 370 mA; livello di protezione UP ≤ 2 UN (5÷24V), UP ≤ 3 UN (48÷110V). Compresa la quota parte della striscia di collegamento e quanto altro occorre per dare il lavoro finito a regola d’arte.</t>
  </si>
  <si>
    <t>SPINTEROMETRO DI SEZIONAMENTO PER L’EQUIPOTENZIALIZZAZIONE ANTIFULMINE E PER L’IMPIEGO IN IMPIANTI INFORMATICI.  Spinterometro di sezionamento per l’equipotenzializzazione antifulmine e per l’impiego in impianti informatici secondo le norme: IEC 61312-1: febbraio 1995; DIN VDE 0845. Provato con corrente impulsiva di scarica: forma d’onda 10/350ms; Iimp = 100 kA. Corrente impulsiva di scarica: forma d’onda 8/20 ms; Iimp = 100 kA. Tensione d’innesco Uaw= 2,5 kV. E’ compreso quanto altro occorre per dare il lavoro finito a regola d’arte.</t>
  </si>
  <si>
    <t>SPINTEROMETRO DI SEZIONAMENTO PER L’EQUIPOTENZIALIZZAZIONE ANTIFULMINE PROTEZIONE SPECIALE EX.  Spinterometro di sezionamento per l’equipotenzializzazione antifulmine protezione speciale Ex secondo le norme: DIN VDE 0171. Provato con corrente impulsiva di scarica secondo la norma DIN 48810 forma d’onda 10/350ms; Iimp = 100 kA. Corrente impulsiva di scarica: forma d’onda 8/20 ms; Iimp = 100 kA. Tensione d’innesco Uaw= 1 kV. E’ compresa la fornitura e posa in opera di coppia di staffe per installazione sulla flangia isolante e quanto altro occorre per dare il lavoro finito a regola d’arte</t>
  </si>
  <si>
    <t>CUSTODIA STAGNA PER INSTALLAZIONE SPD (SURGE PROTECTIVE DEVICE)  Custodia stagna per installazione SPD, provata per la corrente di fulmine. Completa di: coperchio trasparente piombabile, accessori per il fissaggio delle apparecchiature, bocchettoni e pressacavi, grado di protezione IP54, adatto per il montaggio a parete. E’ compreso quanto altro occorre per dare il lavoro finito a regola d’arte.</t>
  </si>
  <si>
    <t>PIASTRA PER COLLEGAMENTI EQUIPOTENZIALI IN ACCIAIO INOX.  Piastra per collegamenti equipotenziali in piatto di acciaio inox da 60x6mm. Di lunghezza assimilabile 400mm, predisposto per il collegamento fino a 6 conduttori: piatti fissati con viti esagonali M10, dadi e grove o tondi Ф = 7÷10 mm con connettore. E’ compreso quanto altro occorre per dare il lavoro finito a regola d’arte.</t>
  </si>
  <si>
    <t>ASTA DI CAPTAZIONE Ø= 16MM.  Asta di captazione Ø= 16mm.con bandiera di collegamento, completa di distanziatore, angolo di fissaggio e quanto altro occorre per dare il lavoro finito a regola d’arte.</t>
  </si>
  <si>
    <t>FUNGO DI CAPTAZIONE.  Fungo di captazione per tetti piani calpestabili per conduttore tondo Ø= 8 mm e Ø= 10 mm e piatto fino a 30 mm.compreso quanto altro occorre per dare il lavoro a regola d’arte.</t>
  </si>
  <si>
    <t>ASTA DI ADDUZIONE Ø= 16MM.  Asta di adduzione Ø= 16mm. completa di morsetti di collegamento, manicotto di sezionamento e quanto altro occorre per dare il lavoro finito a regola d’arte.</t>
  </si>
  <si>
    <t>CASSETTA DI SEZIONAMENTO.  Cassetta di sezionamento per posa sotto intonaco completo di morsetto di sezionamento adatto per il collegamento di materie prime diverse (acciaio zincato – rame) tondo Ø= 8 mm e Ø= 10 mm e piatto fino a 30 m. Dimensioni assimilabili 140x140x70 mm. Con coperchio in rame o in acciaio inox e quanto altro occorre per dare il lavoro a regola d’arte.</t>
  </si>
  <si>
    <t>PUNTO FISSO DI MESSA A TERRA.  Punto fisso di messa a terra per collegamenti ai ferri di armatura di edifici.composto da piastra di connessione in acciaio inox Ø= 80 mm perno di collegamento in acciaio zincato Ø= 10 mm. Con coperchio in resina e quanto altro occorre per dare il lavoro a regola d’arte.</t>
  </si>
  <si>
    <t>15.8</t>
  </si>
  <si>
    <t>ILLUMINAZIONE DI INTERNI ED ESTERNI E RELATIVI SCAVI</t>
  </si>
  <si>
    <t>POSA IN OPERA DI PLAFONIERE, DI QUALSIASI TIPO.  Posa in opera di plafoniera di qualsiasi tipo, fornita dall'Amministrazione, compreso il sistema di fissaggio idoneo a sopportare il peso dell'apparecchio, il collegamento elettrico al punto luce. E' inoltre compreso quanto altro occorre per dare l'opera finita a perfetta regola d'arte.</t>
  </si>
  <si>
    <t xml:space="preserve">PLAFONIERA DI QUALSIASI FORMA CON CORPO METALLICO O POLICARBONATO AUTOESTINGUENTE E SCHERMO IN VETRO O POLICARBONATO.  Plafoniera di qualsiasi forma, ovale o circolare, con corpo metallico o in policarbonato autoestinguente, diffusore in vetro o policarbonato, riflettore in alluminio martellato o brillantato, sono compresi: il portalampade in ceramica, la lampada, i collegamenti elettrici, gli accessori di cablaggio ed il sistema di fissaggio idoneo a sopportare il peso dell'apparecchio. Il tutto con grado di protezione IP54, fornita e posta in opera ad altezza max m 3,50, compreso quanto altro occorre per dare il lavoro finito a perfetta regola d'arte. </t>
  </si>
  <si>
    <t xml:space="preserve">PLAFONIERA CON CORPO IN POLICARBONATO AUTOESTINGUENTE V2 E SCHERMO IN POLICARBONATO AUTOESTINGUENTE E GRADO DI PROTEZIONE MIN. IP55.  Plafoniera con corpo in policarbonato autoestinguente V2 e schermo in policarbonato autoestinguente e grado di protezione min. IP55, fissata ad altezza max di m 3,50, fornita e posta in opera. Sono compresi: i tubi fluorescenti; gli starter; i reattori; il fusibile; i condensatori di rifasamento; la coppa prismatizzata; gli accessori di fissaggio. </t>
  </si>
  <si>
    <t>PLAFONIERA CON CORPO IN ACCIAIO, OTTICA SPECULARE PARABOLICA IN ALLUMINIO CON TITOLO SUPERIORE A 99,90% A BASSISSIMA LUMINANZA &lt;200 CD/MQ PER ANGOLI &gt;60° TRASVERSALI E LONGITUDINALI E 65° RADIALI - TIPO DARK 1.  Plafoniera con corpo in acciaio ottica speculare parabolica in alluminio con titolo superiore a 99,90% a bassissima luminanza minore di 200 cd/mq per angoli maggiori di 60° trasversali e longitudinali e 65° radiali - tipo Dark 1, verniciata a fuoco, fornita e posta in opera perfettamente funzionante, ad una altezza massima di m 3,50. Sono compresi: gli accessori; i reattori; i condensatori di rifasamento; gli starter; le staffe di fissaggio; i tubi fluorescenti; la posa in vista o ad incasso su controsoffitti. E' inoltre compreso quanto altro occorre per dare il lavoro finito.</t>
  </si>
  <si>
    <t>PLAFONIERA CON CORPO IN ACCIAIO, OTTICA SEMISPECULARE PARABOLICA IN ALLUMINIO CON TITOLO SUPERIORE A 99,90% A BASSA LUMINANZA MINORE DI 200 CD/MQ PER ANGOLI MAGGIORE DI 60° TRASVERSALI E LONGITUDINALI E 65° RADIALI - TIPO DARK 2.  Plafoniera con corpo in acciaio ottica semispeculare parabolica in alluminio con titolo superiore a 99,90% a bassa luminanza minore di 200 cd/mq per angoli maggiore di 60° trasversali e longitudinali e 65° radiali - tipo Dark 2, verniciata a fuoco, fornita e posta in opera perfettamente funzionante, ad una altezza max di m 3,50. Sono compresi: gli accessori; i reattori; i condensatori di rifasamento; gli starter; le staffe di fissaggio; i tubi fluorescenti; la posa in vista o ad incasso su controsoffitti. E' inoltre compreso quanto altro occorre per dare il lavoro finito.</t>
  </si>
  <si>
    <t>PLAFONIERA CON CORPO IN ACCIAIO MONOBLOCCO STAMPATO.  Plafoniera con corpo in acciaio monoblocco stampato, verniciato, idoneo anche per montaggio in fila continua o a sospensione con ottica in acciaio verniciato di colore bianco o in alluminio semispeculare titolo 99,90% a bassa luminanza - tipo Dark2. Grado di protezione IP20 fornita e posta in opera ad una altezza max di m 3,50. Sono compresi: gli accessori, i reattori, i condensatori di rifasamento, gli starter, i fissaggi ed i tubi fluorescenti. Posa in vista. E' inoltre compreso quanto altro occorre per dare il lavoro finito.</t>
  </si>
  <si>
    <t>PLAFONIERA CON CORPO IN LAMIERA DI ACCIAIO VERNICIATO, IDONEA ANCHE PER IL MONTAGGIO IN FILA CONTINUA, CON VANI LATERALI PORTACAVI.  Plafoniera con corpo in lamiera di acciaio verniciato, idonea anche per il montaggio in fila continua, con vani laterali portacavi; con ottica in acciaio verniciato o in alluminio semispeculare con titolo 99,90% - tipo Dark2, monolampada o bilampada a singola parabolicità, testata in materiale isolante, asportabile, grado di protezione IP20, fornita e posta in opera ad un'altezza massima di m 3,50. Sono compresi: gli accessori, i reattori, i condensatori di rifasamento, gli starter, i fissaggi ed i tubi fluorescenti. E' inoltre compreso quanto altro per dare l'opera finita.</t>
  </si>
  <si>
    <t>PLAFONIERA CON CORPO IN ACCIAIO, CON SCHERMO IN PLEXIGLAS DEL TIPO ANTIPOLVERE O IN METACRILATO LENTICOLARE.  Plafoniera con corpo in acciaio, con schermo in plexiglas del tipo antipolvere o in metacrilato lenticolare, con corpo in acciaio verniciato per elettroforesi, grado di protezione IP40, fornita e posta in opera ad un'altezza max di m 3,50. Sono compresi: i reattori; i condensatori di rifasamento; gli starter; le staffe di fissaggio; i tubi fluorescenti; la posa in vista a plafone o ad incasso su controsoffitto. E' inoltre compreso quanto altro occorre per dare il lavoro finito.</t>
  </si>
  <si>
    <t>PLAFONIERA CON CORPO IN ACCIAIO ED OTTICA DECORATIVA IN ALLUMINIO SATINATO O IN ACCIAIO VERNICIATO.  Plafoniera con corpo in acciaio ed ottica decorativa in alluminio satinato o in acciaio verniciato con alette trasversali paraboliche, ad alto rendimento, fornita e posta in opera ad un'altezza max di m 3,50. Sono compresi: gli accessori, i reattori, i condensatori di rifasamento, gli starter, i fissaggi ed i tubi fluorescenti; la posa in vista o ad incasso su controsoffitto. E' inoltre compreso quanto altro occorre per dare l'opera finita.</t>
  </si>
  <si>
    <t>ILLUMINATORE DA INCASSO CON CORPO IN LAMIERA IN ACCIAIO STAMPATO O POLICARBONATO AUTOESTINGUENTE DI SEZIONE CIRCOLARE  llIuminatore da incasso con corpo in lamiera in acciaio stampato o policarbonato autoestinguente di sezione circolare a norme IEC 598 CEI 31-21, installabile su superfici normalmente infiammabili, completo di cablaggio induttivo, lampada fluorescente compatta o lampada a scarica ioduri metallici, grado di protezione min. IP43. Fornito e posto in opera ad una altezza massima di m 3,50 completo di  schermo opale o grigliato. E' inoltre compreso quanto altro occorre per dare il lavoro finito.</t>
  </si>
  <si>
    <t>INCREMENTO ALLE PLAFONIERE CON LAMPADE FLUORESCENTI LINEARI O COMPATTE, PER CABLAGGIO CON REATTORI ELETTRONICI.  Incremento alle plafoniere con lampade fluorescenti lineari o compatte per cablaggio con reattori elettronici, con luminosità fissa o regolabile, in sostituzione del cablaggio induttivo. Sono compresi tutti gli oneri per gli accessori di cablaggio e di fissaggio E' inoltre compreso quanto altro occorre per dare il lavoro finito.</t>
  </si>
  <si>
    <t>PROIETTORE PER LAMPADA ALOGENA.  Proiettore per lampada alogena realizzato in alluminio pressofuso, con schermo in vetro, riflettore in alluminio, con grado di protezione pari a IP55, fornito e posto in opera ad una altezza max di m 3,50. Sono compresi: la staffa di fissaggio; la lampada alogena; tutti gli accessori necessari. E' inoltre compreso quanto altro occorre per dare l'opera finita.</t>
  </si>
  <si>
    <t>SISTEMA DI ILLUMINAZIONE A SEZIONE TONDA O QUADRATA MONOLAMPADA.  Sistema di illuminazione a sezione tonda o quadrata monolampada avente diametro o lato di misura assimilabile a mm 85, realizzato in alluminio estruso con congiunzioni in materiale termoplastico (VO) e/o in alluminio, fornito e posto in opera ad una altezza max di m 3,50. Sono compresi gli oneri di quota parte di sospensioni semplici o elettrificate; i giunti a scomparsa; le curve; le derivazioni a croce o a T; le lampade; gli schermi grigliati o diffusori. E' inoltre compreso quanto altro occorre per dare l'opera finita.</t>
  </si>
  <si>
    <t>SISTEMA DI ILLUMINAZIONE A SEZIONE OVALE O RETTANGOLARE MONOLAMPADA - BILAMPADA.  Sistema di illuminazione a sezione ovale o rettangolare monolampada - bilampada avente dimensioni assimilabili a mm 120x60, realizzato in alluminio estruso con congiunzioni in materiale termoplastico (VO) e/o in alluminio estruso, fornito e posto in opera ad una altezza max di m 3,50. Sono compresi: gli oneri di quota parte di sospensioni semplici o elettrificate; i giunti a scomparsa; le curve; le derivazioni a croce o a T; gli schermi grigliati; le lampade. E' inoltre compreso quanto altro occorre per dare l'opera finita.</t>
  </si>
  <si>
    <t>PLAFONIERA INDUSTRIALE CON CORPO IN ALLUMINIO.  Plafoniera industriale con corpo in alluminio, riflettore e recuperatore di flusso in alluminio a specchio con trattamento antiridescente, reattori elettronici, tubi fluorescenti compatti da 55 con possibilità di doppia accensione, in esecuzione base IP40, fornita e posta in opera ad una altezza max di m 8. Sono compresi: gli accessori per il fissaggio; la morsettiera con fusibile sezionatore. E' inoltre compreso quanto altro occorre per dare l'opera finita.</t>
  </si>
  <si>
    <t>PLAFONIERA INDUSTRIALE CON CORPO IN ACCIAIO STAMPATO, RIFLETTORE IN ALLUMINIO.  Plafoniera industriale con corpo in acciaio stampato, riflettore e recuperatore di flusso in alluminio, reattori elettronici, tubi fluorescenti, in esecuzione di base IP65 con schermo di protezione in policarbonato autoestinguente  fornita e posta in opera ad una altezza max di m 3.50. Sono compresi: gli accessori per il fissaggio; la morsettiera con fusibile sezionatore. E' inoltre compreso quanto altro occorre per dare l'opera finita.</t>
  </si>
  <si>
    <t>PLAFONIERA INDUSTRIALE CON CORPO IN ALLUMINIO E RIFLETTORE IN ACCIAIO STAMPATO.  Plafoniera industriale con corpo in alluminio, riflettore in acciaio zincato verniciato, reattori elettronici, tubi fluorescenti, in esecuzione di base IP65 con schermo di protezione in policarbonato autoestinguente  fornita e posta in opera ad una altezza max di m 3.50. Sono compresi: gli accessori per il fissaggio; la morsettiera con fusibile sezionatore. E' inoltre compreso quanto altro occorre per dare l'opera finita.</t>
  </si>
  <si>
    <t>PLAFONIERA INDUSTRIALE CON CORPO IN ACCIAIO INOX.  Plafoniera industriale con corpo in acciaio inox, riflettore e recuperatore di flusso in alluminio, reattori elettronici, tubi fluorescenti, in esecuzione di base IP65 con schermo di protezione in vetro fornita e posta in opera ad una altezza max di m 3.50. Sono compresi: gli accessori per il fissaggio; la morsettiera con fusibile sezionatore. E' inoltre compreso quanto altro occorre per dare l'opera finita.</t>
  </si>
  <si>
    <t>ILLUMINATORE INDUSTRIALE IN ACCIAIO STAMPATO CON TUBI FLUORESCENTI.   Illuminatore industriale in acciaio stampato con tubi fluorescenti con riflettore e recuperatore di flusso in alluminio, cablaggio elettronico, a doppia accensione in versione base IP40, fornito e posto in opera ad un'altezza massima di m.8, completo di tubi fluorescenti, fusibili, sezionatori, di collegamenti elettrici e di accessori per il montaggio. E' inoltre compreso quant'altro per dare il lavoro finito</t>
  </si>
  <si>
    <t>ILLUMINATORE INDUSTRIALE CON CORPO IN PRESSOFUSIONE DI ALLUMINIO.  Illuminatore industriale con corpo in pressofusione di alluminio, riflettore prismatizzato in alluminio e diffusore in cristallo o policarbonato con parabola concentrante o diffondente, grado di protezione IP65, con lampade a Mercurio Bulbo Fluorescente (MBF) o Sodio Alta Pressione (SAP) o ioduri metallici (JM), fornito e posto in opera ad una altezza max di m 8. Sono compresi: I'accenditore; la lampada; i condensatori di rifasamento; la staffa di fissaggio. E' incluso quanto altro occorre per dare l'opera finita.</t>
  </si>
  <si>
    <t>LAMPADA D'ORIENTAMENTO SEGNAPASSO O SEGNAGRADINO.  Lampada d'orientamento segnapasso o segnagradino, realizzata in esecuzione da incasso o a vista con schermo in vetro temperato, o con griglia frangiluce, lampada a bassissima tensione 12/24V o a 220V max 25W, posta in opera funzionante. E' compreso quanto altro occorre per dare il lavoro finito.</t>
  </si>
  <si>
    <t>FARETTO DA INCASSO PER LAMPADA ALOGENA ALIMENTATO A 12/24V.  Faretto da incasso per lampada alogena alimentato a 12/24V, fornito e posto in opera su foro predisposto, fino ad un'altezza max di m 3,50. Sono compresi: il vetro di protezione; la lampada max 50W; gli allacci elettrici; gli accessori. E' inoltre compreso quanto altro occorre per dare il lavoro finito.</t>
  </si>
  <si>
    <t>FARETTO AD INCASSO PER LAMPADA A 220V AD INCANDESCENZA CON ATTACCO E27.  Faretto ad incasso per lampada a 220V ad incandescenza con attacco E27, di sezione assimilabile a mm 100, fornito e posto in opera su foro predisposto fino ad una altezza max di m 3,50. Sono compresi: la lampada; gli accessori di fissaggio etc. E' inoltre compreso quanto altro occorre per dare il lavoro finito.</t>
  </si>
  <si>
    <t>TRASFORMATORE ELETTRICO MONOFASE 220V/12V.  Trasformatore elettrico monofase 220V/12V per alimentazione di circuiti di illuminazione, fornito e posto in opera funzionante. Sono compresi: i collegamenti elettrici; la piastra di fissaggio nelle potenze. E' inoltre compreso quanto altro occorre per dare il lavoro finito.</t>
  </si>
  <si>
    <t>PROIETTORE PER LAMPADA A SCARICA, AD ELEVATO RENDIMENTO ENERGETICO.  Proiettore per lampada a scarica, ad elevato rendimento energetico, realizzato in corpo in alluminio pressofuso, verniciato, con riflettore in alluminio martellato, cassetta accessori elettrici separata dal vano lampada, cristallo frontale temperato, fornito e posto in opera ad un altezza massima di m 8. Sono compresi: la lampada a vapori di Sodio Alta Pressione (SAP) o a vapori di Sodio Bassa Pressione (SBP) o a loduri metallici (JM); i cablaggi; gli accessori; le staffe, grado di protezione min. IP55. E' inoltre compreso quanto altro occorre per dare il lavoro finito.</t>
  </si>
  <si>
    <t>GRUPPO AUTONOMO DI EMERGENZA DA INSERIRE SU PLAFONIERA CON LAMPADE FLUORESCENTI.  Gruppo autonomo di emergenza da inserire su plafoniera con lampade fluorescenti atto a garantire la permanenza dell'accensione della lampada per una durata superiore ad un'ora, fornito e posto in opera. Sono compresi: tutti gli accessori necessari; la batteria al nickel-cadmio per alimentazione lampade. E' inoltre compreso quanto altro occorre per dare il lavoro finito.</t>
  </si>
  <si>
    <t>SISTEMA PER ALIMENTARE LAMPADE ALOGENE O DICROICHE A 6V O 12V.  Sistema per alimentare lampade alogene o dicroiche a 6V o 12V, fornito e posto in opera. E' compreso il circuito elettronico e la batteria Ni-cd, alimentato a 220V, da inserire sul corpo della plafoniera o su apposito alloggiamento, per una autonomia minima di 1 h e per potenza max di 50W. E' inoltre compreso quanto altro occorre per dare il lavoro finito.</t>
  </si>
  <si>
    <t>GRUPPO DI EMERGENZA INSERIBILE SU QUADRO O CASSETTA PER LAMPADE A 6V O 12V.  Gruppo di emergenza inseribile su quadro o cassetta per alimentare lampade a 6V o 12V, in emergenza o in servizio permanente , per un'autonomia min. di 1h in grado di garantire l'accensione di più lampade entro 0.5 sec.. Posto in opera funzionante completo dei collegamenti della custodia, della morsettiera e dei fusibili a protezione delle linee in uscita. E' inoltre compreso quant'altro per dare il lavoro finito</t>
  </si>
  <si>
    <t>PLAFONIERA DI EMERGENZA INSTALLABILE SU SCATOLE PORTAFRUTTO.  Plafoniera di emergenza installabile su scatole portafrutto con torcia estraibile ed interruttore di inibizione, fornita e posta in opera. Sono compresi: la batteria Ni-cd; I'inverter; la lampada principale; la lampada secondaria di presenza tensione. E' inoltre compreso quanto altro occorre per dare il lavoro finito.</t>
  </si>
  <si>
    <t>PLAFONIERA DI EMERGENZA COSTRUITA IN MATERIALE PLASTICO AUTOESTINGUENTE RESISTENTE ALLA FIAMMA (NORME GB 34-21-GB EN 60598-2-22) IP 40.  Plafoniera di emergenza costruita in materiale plastico autoestinguente resistente alla fiamma (norme CEI 34-21 CEI EN 60598-2-22) fornita in opera ad una altezza max di m 3,50, con possibilità di "Modo di Riposo" e di inibizione, a doppio isolamento e grado di protezione IP40, ricarica in 12h per 1h di autonomia. Sono compresi: il tubo fluorescente; la batteria Ni-Cd; I'inverter;, il pittogramma normalizzato e gli accessori di fissaggio. E' inoltre compreso quanto altro occorre per dare il lavoro finito.</t>
  </si>
  <si>
    <t>PLAFONIERA DI EMERGENZA A BANDIERA.  Plafoniera di emergenza a bandiera realizzata in materiale plastico autoestinguente, autonomia minima h 1, fornita e posta in opera ad una altezza max di m 3,50. Sono compresi: i tubi; gli starter; i reattori; la batteria Ni-Cd; I'inverter; il pittogramma normalizzato, con possibilità di inibizione, grado di protezione IP40 o IP65; la predisposizione per il telecomando. E' inoltre compreso quanto altro occorre per dare il lavoro finito.</t>
  </si>
  <si>
    <t>PLAFONIERA DI EMERGENZA CON GRADO DI PROTEZIONE IP65.  Plafoniera di emergenza con grado di protezione IP65 realizzata con corpo e schermo in policarbonato autoestinguente, autonomia min. 1 h, costruita secondo norme CEI 34-21/34-22 EN 60598-1 EN 60598-2-22), con un tubo in emergenza; fornita e posta in opera ad una altezza max di m 3,50. Sono compresi: gli accessori; i tubi; gli starter; I'inverter; la batteria Ni-Cd, il pittogramma normalizzato e la predisposizione per il telecomando. E' inoltre compreso quanto altro occorre per dare il lavoro finito.</t>
  </si>
  <si>
    <t>PLAFONIERA DI EMERGENZA IP65 8W-20W-24W.  Plafoniera di emergenza IP65 8W-20W-24W realizzata in materiale plastico autoestinguente (norme CEI 34-21-CEI EN 60598-2-22), in classe 2 di isolamento, accumulatori Ni-Cd, autonomia 1 h (tempo di ricarica 12h) e 3h (tempo di ricarica 24h), con possibilità di telecomando per inibizione centralizzata, fornita e posta in opera ad una altezza max di m 3,50. Sono compresi: gli accessori; i tubi; lo starter; I'inverter; la batteria ed il pittogramma normalizzato. E' inoltre compreso quanto altro occorre per dare il lavoro finito.</t>
  </si>
  <si>
    <t>PLAFONIERA DI EMERGENZA IN CLASSE IL DI ISOLAMENTO.  Plafoniera di emergenza in classe Il di isolamento, grado di protezione IP65 realizzata in materiale plastico autoestinguente resistente alla fiamma (norme CEI 34-21- EN 60598-2-22), accumulatori al Ni-Cd, autonomia minima 1 h, ricarica completa in 24h, con possibilità di telecomando per inibizione centralizzata, fornita e posta in opera ad una altezza max di m 3,50. Sono compresi: gli accessori; il tubo; lo starter; I'inverter; la batteria ed il pittogramma normalizzato. E' inoltre compreso quanto altro occorre per dare il lavoro finito.</t>
  </si>
  <si>
    <t>SISTEMA PER TELECOMANDO DI LAMPADE DI EMERGENZA.  Sistema per telecomando di lampade di emergenza inseribile su barra DIN per interrompere o riattivare a distanza, l'accensione e la scarica delle lampade di emergenza, tramite impulso elettrico, per un numero min. di 50 lampade a distanza massima di m 500, fornito e posto in opera. Sono compresi i collegamenti elettrici. E' inoltre compreso quanto altro occorre per dare il lavoro finito.</t>
  </si>
  <si>
    <t>PLAFONIERA DI EMERGENZA CON DOPPIA LAMPADA ALOGENA.  Plafoniera di emergenza con doppia lampada alogena, grado di protezione IP65, con lampade alogene incassate nel corpo od esterne allo stesso, orientabile singolarmente, costruito con materiale plastico autoestinguente a norme CEI 34-21, autonomia min. 1 h, accumulatori al Ni-Cd o al Pb, doppio isolamento, fornita e posta in opera ad una altezza max di m 3,50. Sono compresi: la batteria, le lampade, con possibilità di inibizione centralizzata. E' inoltre compreso quanto altro occorre per dare il lavoro finito.</t>
  </si>
  <si>
    <t>LLIUMINATORE DA ESTERNO CON GLOBO IN POLICARBONATO DA ALLOGGIARE SU PALO O A PARETE.  Illuminatore da esterno con globo in policarbonato da alloggiare su palo o a parete, provvisto di sfera in policarbonato autoestinguente, diametro max mm. 400, atto ad alloggiare le lampade sotto indicate, trasparente od opalino, di forma sferica, ovale o squadrata, con base di attacco per palo diametro mm 60, grado di protezione IP55, fornito e posto in opera. Sono compresi: le lampade; I'accenditore; il condensatore. E' inoltre compreso quanto altro occorre per dare il lavoro finito e funzionante con lampade.</t>
  </si>
  <si>
    <t>ACCESSORI PER ILLUMINATORE DA ESTERNO.  Accessori per illuminatore da esterno per globo in policarbonato. E' compreso quanto occorre per dare il lavoro finito.</t>
  </si>
  <si>
    <t>PALO IN ACCIAIO ZINCATO A CALDO O VERNICIATO DIAMETRO MM 60.  Palo in acciaio zincato a caldo o verniciato diametro mm 60 a sezione costante fornito e posto in opera. Sono compresi: i fori per i passaggi delle tubazioni dei conduttori elettrici; il basamento di sostegno delle dimensioni cm 50x50x100 in conglomerato cementizio Rck 250; lo scavo; la tubazione  del diametro mm 300 per fissaggio del palo; la sabbia di riempimento tra palo e tubazione; il collare in cemento; il ripristino del terreno; il pozzetto cm 30x30 ispezionabile completo di chiusino in P.V.C. pesante carrabile o in lamiera zincata. E' inoltre compreso quanto altro occorre per dare l'opera finita.</t>
  </si>
  <si>
    <t>COMPENSO PER PUNTO DI ALLACCIO DI ILLUMINAZIONE ESTERNA SU PALO.  Compenso per punto di allaccio di illuminazione esterna su palo comprensivo dei collegamenti di fase da realizzare con conduttori ad isolamento butilico dal pozzetto di ispezione, ai fusibili ed al vano cablaggi dell'armatura ed i collegamenti di terra, sia all'apparato che al palo. E' inoltre compreso quanto altro occorre per dare l'opera finita. E' esclusa la scatola di giunzione da palo portafusibile.</t>
  </si>
  <si>
    <t>COMPENSO PER PUNTO DI ALLACCIO DI ILLUMINAZIONE ESTERNA A PARETE.  Compenso per punto di allaccio di illuminazione esterna a parete comprensivo di collegamenti di fase e di terra dalla scatola di derivazione all'armatura ad isolamento butilico. E' compreso quanto occorre per dare l'opera finita. E' esclusa la scatola di derivazione.</t>
  </si>
  <si>
    <t>COMPENSO PER PUNTO ALLACCIO DI ILLUMINAZIONE ESTERNA INCASSATO AL TERRENO.  Compenso per punto allaccio di illuminazione esterna incassato al terreno, comprensivo dei collegamenti di fase e di terra con l'uso di cavo adeguato, muffola di giunzione o sistema equivalente, predisposizione del terreno per l'alloggiamento del pozzetto e quant'altro per dare il lavoro finito.</t>
  </si>
  <si>
    <t>ARMATURA STRADALE CON CORPO IN MATERIALE PLASTICO, APPLICABILE SU TESTA PALO DIAMETRO MM 60.  Armatura stradale applicabile su testa palo diametro mm 60 ed anche su braccio con corpo in materiale plastico, poliestere rinforzato in fibre di vetro o misto in poliestere e metallo, con grado di protezione minimo del vano lampada IP54 e del vano accessori IP23. Provvista di riflettore in alluminio purissimo, coppa in policarbonato autoestinguente, fornita e posta in opera con l'uso di piattaforma aerea omologata. Sono compresi: I'accenditore; le lampade; i condensatori di rifasamento. E' inoltre compreso quanto altro occorre per dare l'opera finita.</t>
  </si>
  <si>
    <t>ARMATURA STRADALE APPLICABILE SU BRACCIO O TESTA PALO.  Armatura stradale applicabile su braccio o testa palo, realizzata con corpo in alluminio pressofuso o in materiale sintetico, con copertura in materiale plastico antinvecchiante incernierata, coppa in policarbonato autoestinguente, riflettore in alluminio purissimo, vano portaccessori con grado di protezione min. IP23, vano portalampada min. IP54, fornito e posto in opera con l'uso di piattaforma aerea omologata. Sono compresi: le lampade cablate e rifasate; I'accenditore. E' inoltre compreso quanto altro occorre per dare l'opera finita.</t>
  </si>
  <si>
    <t>ARMATURA STRADALE APPLICABILE SU BRACCIO O TESTA PALO CON CORPO E COPERTURA IN ALLUMINIO PRESSOFUSO.  Armatura stradale applicabile su braccio o testa palo, con fissaggio a doppia staffa, realizzata con corpo in alluminio pressofuso e copertura in alluminio pressofuso incernierata con gancio in acciaio inox ad apertura dall'alto, coppa in vetro resistente al borosilicato, riflettore in alluminio purissimo, vano portaccessori con grado di protezione IP23, vano gruppo ottico IP55, fornita e posta in opera con l'uso di piattaforma aerea omologata. Sono compresi: la lampada cablata e rifasata; I'accenditore; gli accessori. E' inoltre compreso quanto altro occorre per dare l'opera finita.</t>
  </si>
  <si>
    <t>ARMATURA STRADALE APPLICABILE SU BRACCIO O TESTA PALO CON CORPO IN POLIESTERE RINFORZATO, COPPA IN VETRO - CLASSE IL DI ISOLAMENTO.  Armatura stradale applicabile su. braccio o testa palo con corpo in poliestere rinforzato, coppa vetro, classe Il di isolamento, telaio In pressofusione, vano lampada con grado IP55, vano accessori IP44, ottica variabile, piastra e lampada asportabili senza utensili, fornita e posta in, opera. con l'uso di piattaforma aerea omologata. Sono compresi: la lampada; il cablaggio; i condensatori di rifasamento; gli accenditori; gli accessori. E' inoltre compreso quanto altro occorre per dare l'opera finita.</t>
  </si>
  <si>
    <t>INCREMENTO PER CLASSE IL  DI ISOLAMENTO ED OTTICA CUT-OFF.  Incremento per classe II di isolamento e coppa in vetro termoresistente.</t>
  </si>
  <si>
    <t>PROIETTORE PER ILLUMINAZIONE ESTERNA CON CORPO IN PRESSOFUSIONE DI ALLUMINIO,  IN CLASSE II DI ISOLAMENTO.  Proiettore per esterni realizzato in pressofusione di alluminio, riflettore in lamiera di alluminio puro 99,95%, vetro frontale di protezione completo di guarnizione siliconica, classe II di isolamento, grado di protezione minimo IP66, componentistica integrata all'apparecchio, supporto per componenti e viterie in acciaio, sistema di puntamento tramite blocco a vite con l'ausilio di scala graduata, puntamento a mezzo di rotazione e inclinazione sull'asse verticale, fornito e posto in opera a parete o su palo fino ad un’altezza massima di m 8 con l’uso di piattaforma aerea omologata. Sono compresi l’alimentatore e gli accessori, il cablaggio, la lampada al sodio alta pressione o a ioduri metallici con bruciatore ceramico, i collegamenti elettrici, la staffa e il puntamento. È inoltre compreso quanto altro occorre per dare l’opera finita.</t>
  </si>
  <si>
    <t>PALO RASTREMATO DIRITTO IN ACCIAIO ZINCATO.  Palo rastremato diritto in acciaio zincato avente sezione terminale diametro mm 60, sezione di base opportuna da incassare nel terreno per altezza minima (Hi) pari a mm 500, spessore minimo nominale del tronco di base mm 3 (±10%), fornito e posto in opera. Sono compresi: i fori per il fissaggio delle tubazioni dei conduttori elettrici; l'asola per alloggiamento morsettiera e piastrina per il collegamento a terra; la posa in opera in basamento predisposto, inclusa la sabbia di riempimento fra palo ed alloggiamento; il fissaggio con collare in cemento alla base. E' inoltre compreso quanto altro occorre per dare l'opera finita. E' escluso il basamento e la morsettiera.</t>
  </si>
  <si>
    <t>PALO RASTREMATO DIRITTO IN ACCIAIO ZINCATO SPESSORE BASE 4 MM.  Palo rastremato diritto in acciaio zincato avente sezione terminale diametro mm 60 e sezione di base opportuna, da incassare nel terreno per altezza minima (Hi) pari a mm 500, spessore minimo nominale del tronco di base mm 4 (±10%), fornito e posto in opera. Sono compresi: i fori per il fissaggio delle tubazioni dei conduttori elettrici; l'asola per l'alloggiamento morsettiera e piastrina per il collegamento a terra; la posa in opera in basamento predisposto, inclusa la sabbia di riempimento fra palo ed alloggiamento; il fissaggio con collare di cemento alla base. E' inoltre compreso quanto altro occorre per dare l'opera finita. E' escluso il basamento e la morsettiera.</t>
  </si>
  <si>
    <t>TESTA PALO PER PALI DIRITTI.  Testa palo per pali diritti realizzati in acciaio zincato di spessore min. pari a mm 3 (±10%), da fissare sulla sommità' del palo, con diametro terminale pari a mm 60 e lunghezza in pianta max mm. 300 fornito e posto in opera. E' inoltre compreso quanto altro occorre per dare l'opera finita.</t>
  </si>
  <si>
    <t>TRAVERSA PORTA PROIETTORI.  Traversa porta proiettori per pali diritti realizzata in acciaio zincato spessore min. 3 mm (±10%), da fissare sulla sommità del palo, con diametro terminale mm 60. E' inoltre compreso quanto altro occorre per dare l'opera finita.</t>
  </si>
  <si>
    <t>PALO RASTREMATO O CONICO IN ACCIAIO ZINCATO PREDISPOSTO PER BRACCIO CILINDRICO RICURVO.  Palo conico o rastremato, predisposto per braccio cilindrico ricurvo, avente sezione terminale diametro mm 60 e sezione di base minimo mm. 110, spessore minimo nominale mm 3 (±10%), fornito e posto in opera. Sono compresi: i fori per il passaggio delle tubazioni dei conduttori elettrici, l'asola per alloggiamento morsettiera e piastrina per collegamento di terra; la posa in opera in basamento predisposto inclusa la sabbia di riempimento fra palo ed alloggiamento; il fissaggio con collare di cemento alla base. E' inoltre compreso quanto altro occorre per dare l’opera finita. Sono esclusi il braccio, il basamento e la morsettiera.</t>
  </si>
  <si>
    <t>BRACCIO ZINCATO CILINDRICO RICURVO.  Braccio cilindrico ricurvo, realizzato in acciaio S235JR UNI EN 10025, diametro min. 60 mm, spessore min. 3 mm  (±10%), lunghezza minimo 1500 mm  e max 2000 mm, altezza max 1800 mm, fornito e posto in opera. E' compreso quanto altro occorre per dare l'opera finita.</t>
  </si>
  <si>
    <t>BRACCIO PER PROIETTORI PUBBLICA ILLUMINAZIONE.  Braccio per applicazione a testa palo o ad altezza intermedia palo o a parete, per proiettori pubblica illuminazione, realizzato mediante la saldatura di due profili in lamiera di acciaio EN10130 FEP01 Am UNI 5866, completi di flangia in pressofusione di alluminio, viteria in acciaio inox e pressacavo PG11 nel punto di inserimento del cavo, fornito e posto in opera con l'uso di piattaforma area omologata fino ad una altezza max di m 12. E' inoltre compreso quanto altro occorre per dare l'opera finita.</t>
  </si>
  <si>
    <t>PALO CONICO DIRITTO IN ACCIAIO ZINCATO SPESSORE BASE  MM 3.  Palo conico diritto in acciaio zincato avente sezione terminale diametro mm 60 e sezione di base opportuna, da incassare nel terreno per un'altezza minima (Hi) pari a mm 500, spessore minimo nominale mm 3 (±10%), fornito e posto in opera. Sono compresi: i fori per il passaggio delle tubazioni dei conduttori elettrici; l'asola per alloggiamento morsettiera e piastrina per il collegamento a terra; la posa in opera in basamento predisposto, inclusa la sabbia di riempimento fra palo ed alloggiamento; il fissaggio con collare di cemento alla base. E' inoltre compreso quanto altro  occorre per dare l'opera finita. E' escluso il basamento e la morsettiera.</t>
  </si>
  <si>
    <t>PALO CONICO IN ACCIAIO ZINCATO SPESSORE 4 MM.  Palo conico diritto in acciaio zincato avente sezione terminale diametro mm 60 e sezione di base opportuna, da incassare nel terreno per altezza minima (Hi) pari a mm 500, spessore minimo nominale mm 4 (±10%) fornito e posto in opera. Sono compresi: i fori per il passaggio delle tubazioni dei conduttori elettrici; l'asola per alloggiamento morsettiera e piastrina per il collegamento a terra. La posa in opera in basamento predisposto, inclusa la sabbia di riempimento fra palo ed alloggiamento; il fissaggio con collare di cemento alla base. E' inoltre compreso quanto altro  occorre per dare l'opera finita. E' escluso il basamento e la morsettiera.</t>
  </si>
  <si>
    <t>COMPENSO PER VERNICIATURA PALO.  Compenso per verniciatura pali zincati con l'uso di piattaforma aerea omologata, compresa la preparazione del supporto e l'aggrappante. E' inoltre compreso quanto altro  occorre per dare l'opera finita.</t>
  </si>
  <si>
    <t>LAVORAZIONI AGGIUNTIVE ALLA BASE DEL PALO.  Lavorazioni aggiuntive opzionali applicabili nella zona di incastro del palo con il terreno, con funzione di protezione dalla corrosione e/o rinforzo. E' inoltre compreso quanto altro  occorre per dare l'opera finita.</t>
  </si>
  <si>
    <t>PALO RASTREMATO O CILINDRICO IN ALLUMINIO.  Palo rastremato o cilindrico in alluminio avente sezione terminale pari a mm 60 e di base uguale a mm 90 nel caso di pali rastremati, da incassare nel terreno per minimo mm 500 (Hi), spessore minimo nominale mm 3 (±10%), fornito e posto in opera. Sono compresi: i fori per i passaggi delle tubazioni dei conduttori elettrici; l'asola per alloggiamento morsettiera e piastrina per collegamento di terra; la posa in opera in basamento predisposto inclusa la sabbia di riempimento fra palo ed alloggiamento; il fissaggio con collare di cemento alla base. E' inoltre compreso quanto altro occorre per dare l'opera finita. E' escluso il basamento e la morsettiera.</t>
  </si>
  <si>
    <t>BASAMENTO DI SOSTEGNO PER PALI FINO A MM 6500 F .T.  Basamento di sostegno per palo, realizzato in conglomerato cementizio Rck 250, delle dimensioni assimilabili a mm 500x500x600, per pali di altezza fuori terra fino a mm 6500, fornito e posto in opera. Sono compresi: lo scavo; la tubazione del diametro mm 300 per l’alloggiamento del palo, il ripristino del terreno, il pozzetto di dimensioni 300x300x300 ispezionabile; il chiusino in ghisa sferoidale classe B125 dimensioni 300x300 mm. E' inoltre compreso quanto altro occorre per dare l'opera finita a perfetta regola dell’arte.</t>
  </si>
  <si>
    <t>BASAMENTO DI SOSTEGNO PER PALI SUPERIORE A MM 6500 F .T.  Basamento di sostegno per palo, realizzato in conglomerato cementizio Rck 250, delle dimensioni assimilabili a mm 1000x700x1000 per pali di altezza fuori terra oltre mm 6500, fornito e posto in opera. Sono compresi: lo scavo, la tubazione del diametro mm 300 per l’alloggiamento del palo, il ripristino del terreno, il pozzetto di dimensioni 300x300 mm ispezionabile, il chiusino in ghisa sferoidale classe B125 dimensioni 300x300 mm. E' inoltre compreso quanto altro occorre per dare l'opera finita a perfetta regola dell’arte.</t>
  </si>
  <si>
    <t>ARMADIO STRADALE IN VETRORESINA IN ESECUZIONE DA PARETE, DA PALO O A PAVIMENTO.  Armadio stradale realizzato in vetroresina stampata, con porta incernierata asportabile, provvista di serratura, struttura modulare componibile, entrate ed uscite cavi con pressacavi o passacavi, con grado di protezione min. IP44, fornito e posto in opera con telai di ancoraggio a pavimento per misure. Sono comprese le piastre di fondo e quanto altro occorre per dare l'opera finita. Escluso eventuale zoccolo o basamento in vetroresina.</t>
  </si>
  <si>
    <t>ZOCCOLO O BASAMENTO PER ARMADI IN VETRORESINA.  Zoccolo o basamento per armadi realizzati in vetroresina di altezza fornito e posto in opera come supporto agli armadi. Sono compresi: gli scassi; i ripristini del terreno ed i relativi fissaggi allo stesso. E' inoltre compreso quanto altro occorre per dare l'opera finita. E' escluso l'eventuale pozzetto.</t>
  </si>
  <si>
    <t>CASSETTA DA PALO IN VETRORESINA.  Cassetta da palo realizzata in vetroresina, completa di coperchio stivale con chiave, fissata su palo diametro max mm 150, completa di piastra di fondo, grado di protezione IP43, fornita e posta in opera compresi accessori di fissaggio. E' inoltre compreso quanto altro occorre per dare l'opera finita.</t>
  </si>
  <si>
    <t>SCATOLA DI GIUNZIONE DA PALO PORTAFUSIBILI.  Scatola di giunzione da palo portafusibili realizzata con corpo, scatola base e morsettiera in materia plastica, da inserire in apposita feritoia mm 186x45 a testate semi tonde, all'interno del palo; portello in lega di alluminio apribile con chiave triangolare o mezzo similare, portafusibili e fusibili fino a 8A, morsetti di entrata/uscita cavi fino a m mq 16 e derivazione mmq 4, fornita e posta in opera. E' compreso quanto altro occorre per dare il lavoro finito.</t>
  </si>
  <si>
    <t>CASSETTA DI DERIVAZIONE IN LEGA DI ALLUMINIO O IN VETRORESINA (160X160X65).  Cassetta di derivazione in lega di alluminio di forma quadrata, misure assimilabili a mm 160x160x65, con grado di protezione min. IP54, completa di raccordi a cono o portine, fornita e posta in opera, compresi accessori di fissaggio. E' compreso quanto altro occorre per dare il lavoro finito.</t>
  </si>
  <si>
    <t>CASSETTA DI DERIVAZIONE IN LEGA DI ALLUMINIO O IN VETRORESINA (200X200X75).  Cassetta di derivazione in lega di alluminio di forma quadrata, misure assimilabili a mm 200x200x75, con grado di protezione min. IP54, completa di raccordi a cono o portine, fornita e posta in opera, compresi accessori di fissaggio. E' compreso quanto altro occorre per dare il lavoro finito.</t>
  </si>
  <si>
    <t>SCATOLA DI DERIVAZIONE A PARETE IN CLASSE II DI ISOLAMENTO  Scatola di derivazione a parete in classe II di isolamento, realizzata con corpo e coperchio stampati in resina poliestere rinforzata con fibre di vetro e con portello fornito di serratura a cilindro con chiave a spillo. Fornita in opera incassata sulla muratura a circa 70 cm dal piano di quota stradale. Sono compresi i tratti di tubazione corrugata  (CEI EN 50086-1-2-4) di diametro pari a 50mm, dalla scatola fino al pozzetto posto sul piano stradale, il cavo, la morsettiera di entrata/uscita, i portafusibili, i fusibili e le opere murarie necessarie per l'alloggiamento della scatola e delle tubazioni , ivi incluse le tracce ed i ripristini della muratura e della pavimentazione. E' compreso quant'altro occorre per dare il lavoro finito.</t>
  </si>
  <si>
    <t>CASSETTA DI DERIVAZIONE OTTAGONALE.  Cassetta di derivazione ottagonale, realizzata in lega di alluminio o in vetroresina per essere installata a parete, completa di pressacavi in PVC, grado di protezione IP54, fornita e posta in opera compresi accessori di fissaggio. E' compreso quanto altro occorre per dare il lavoro finito.</t>
  </si>
  <si>
    <t>CASSETTA DI DERIVAZIONE OTTAGONALE CON MORSETTERIA.  Cassetta di derivazione ottagonale con morsetteria realizzata In lega di alluminio o in vetroresina per essere installata a parete completa di morsetteria nodale, fornita e posta in opera comprensiva dei collegamenti elettrici. E' compreso quanto altro occorre per dare il lavoro finito.</t>
  </si>
  <si>
    <t>LAMPADA PER ILLUMINAZIONE PUBBLICA A MERCURIO BULBO FLUORESCENTE.  Lampada per illuminazione pubblica a mercurio bulbo fluorescente con attacco E27 fino a 125W ed E40 fino a 400W, fornita e posta in opera. E' compreso quanto altro occorre per dare il lavoro finito.</t>
  </si>
  <si>
    <t>REATTORE PER LAMPADA A VAPORI DI MERCURIO.  Reattore per lampada a vapori di mercurio, da inserire all'interno dell'alloggiamento previsto nell'armatura, inclusa la quota relativa ai condensatori per il rifasamento dell'apparecchio, fornito e posto in opera. E' compreso quanto altro occorre per dare il lavoro finito.</t>
  </si>
  <si>
    <t>LAMPADA PER ILLUMINAZIONE PUBBLICA AL SODIO ALTA PRESSIONE.  Lampada per illuminazione pubblica al sodio alta pressione con attacco E27 fino a 70W ed E40 fino a 400W, a bulbo ellittico o tubolare, fornita e posta in opera. E' compreso quanto altro occorre per dare il lavoro finito.</t>
  </si>
  <si>
    <t>ALIMENTATORE PER LAMPADA AL SODIO AD ALTA PRESSIONE.  Alimentatore per lampada al sodio ad alta pressione comprensivo della quota relativa all'accenditore, al reattore ed ai condensatori per il rifasamento, da inserire all'interno del vano previsto nell'armatura o in apposita custodia, fornito e posto in opera per alimentare la lampada. E' compreso quanto altro occorre per dare il lavoro finito.</t>
  </si>
  <si>
    <t>COMPENSO PER MANODOPERA PER SOSTITUZIONE LAMPADA O GRUPPO DI ALIMENTAZIONE.  Compenso per manodopera per sostituzione lampada o gruppo di alimentazione, forniti dall'Amministrazione, installati su palo o a parete, con l'uso di piattaforma aerea omologata fino a 12 m.</t>
  </si>
  <si>
    <t>INTERRUTTORE CREPUSCOLARE.  Interruttore crepuscolare completo di fotorilevatore a sensibilità regolabile, relè alimentato a 220 V, fornito e posto in opera. Sono compresi: il montaggio; il collegamento elettrico al quadro sia per l'alimentazione che per i comandi. E' inoltre compreso quanto altro occorre per dare il lavoro finito.</t>
  </si>
  <si>
    <t>RELÈ DIFFERENZIALE POLIVALENTE PER CONTROLLO DEI GUASTI A TERRA.  Relè differenziale polivalente per controllo dei guasti a terra, costituito da apparecchio modulare con regolazione del tempo di intervento, selettore di funzionamento in sicurezza attiva e passiva, corrente differenziale regolabile da 0.01A a 15A, autotest, toroide diam. 35 mm, compreso i collegamenti e la quota parte di cablaggio nel quadro elettrico. E' inoltre compreso quanto altro occorre per dare il lavoro finito.</t>
  </si>
  <si>
    <t>REGOLATORE ELETTRONICO DI FLUSSO LUMINOSO DA ESTERNO.  Regolatore elettronico di flusso luminoso da esterno, per lampade al sodio alta pressione, vapori di mercurio, fluorescenti con alimentatore elettromagnetico, ioduri metallici e ioduri metallici in tecnologia ceramica, esecuzione trifase, contenuto in armadio di vetroresina (SMC), grado di protezione minimo IP44, struttura modulare componibile, serratura di sicurezza, telaio di ancoraggio in acciaio zincato a caldo con minuterie di fissaggio in acciaio inox. È inoltre compreso: il fissaggio del telaio su basamento in cls già predisposto, l'esecuzione di tutti i collegamenti elettrici, la messa in servizio, le verifiche strumentali e quanto altro occorre per dare il lavoro completo e a regola d'arte. Sono esclusi gli interruttori di protezione delle linee elettriche in uscita. E' inoltre compreso quanto altro occorre per dare il lavoro finito.</t>
  </si>
  <si>
    <t>SCAVO A SEZIONE OBBLIGATA CM 40X60.  Scavo a sezione obbligata cm 40x60 da effettuare con mezzo meccanico su terreno di qualsiasi natura e consistenza esclusa la roccia da mine, per consentire la posa di tubazioni per le linee elettriche. E' inoltre compreso quanto altro occorre per dare l'opera finita.</t>
  </si>
  <si>
    <t>SCAVO A SEZIONE OBBLIGATA ESEGUITO A MANO CM 40X60.  Scavo a sezione obbligata eseguito a mano cm 40x60 quando non e' possibile effettuare lo stesso con mezzo meccanico, per consentire la posa di tubazioni per le linee elettriche. Sono compresi: lo spianamento del fondo; la demolizione della pavimentazione. E' inoltre compreso quanto altro occorre per dare l'opera finita.</t>
  </si>
  <si>
    <t>REINTERRO E RIPRISTINO DEL TERRENO PER SCAVO CM 40X60.  Reinterro e ripristino del terreno per scavo da cm 40x60 concernente la richiusura completa dello scavo, utilizzando il materiale di risulta, o con materiale stabilizzato. Sono compresi: il carico, trasporto e scarico alla discarica del materiale di risulta e da cava del materiale di riempimento; il compenso per il ripristino del terreno nelle condizioni in cui era precedentemente allo scavo. E' inoltre compreso quanto altro occorre.</t>
  </si>
  <si>
    <t>REINTERRO E RIPRISTINO DEL TERRENO PER SCAVO CM 40X110.  Reinterro e ripristino del terreno per scavo da cm 40x110, costituito da sabbia per i primi cm 10, materiale stabilizzato per circa cm 65, calcestruzzo per circa cm 30 e tappeto bituminoso per circa cm 5. Sono compresi: il carico, trasporto e scarico alla discarica del materiale di risulta, e da cava del materiale di riempimento; il compenso per il ripristino del terreno nelle condizioni in cui era precedentemente allo scavo. E' inoltre compreso quanto altro occorre per dare l'opera finita.</t>
  </si>
  <si>
    <t>GIUNTO DI DERIVAZIONE REALIZZATO CON MUFFOLA IN GOMMA IN UNICO PEZZO.  Giunto di derivazione realizzato con muffola in gomma in unico pezzo per impianti BT con tensione nominale non superiore ad 1 kV, completo di manicotti, connettori, mollette in acciaio inox, compound isolante, imbuti e mastice sigillante. E' inoltre compreso quanto altro occorre per  dare l’opera finita.</t>
  </si>
  <si>
    <t xml:space="preserve">SMONTAGGI DI APPARECCHIATURE A SERVIZIO DI IMPIANTI DI PUBBLICA ILLUMINAZIONE  Smontaggi di apparecchiature a servizio di impianti di pubblica illuminazione consistenti in pali di varie dimensioni e materiali, di quadri elettrici, di armature a parete o su palo, il tutto mediante idonei mezzi di sollevamento e di trasporto; sono inclusi gli oneri per il ripristino del terreno e dei manufatti connessi all'elemento da rimuovere, la rimozione delle parti elettriche connesse (scatole di derivazione, cavi elettrici, etc.) il trasporto del materiale di risulta a discarica, l'eventuale onere per lo smaltimento, il nolo dei mezzi. E' inoltre compreso quanto altro occorre per dare l'opera finita. </t>
  </si>
  <si>
    <t>15.9</t>
  </si>
  <si>
    <t>CABINE DI TRASFORMAZIONE</t>
  </si>
  <si>
    <t>SCOMPARTO UNIFICATO DI MEDIA TENSIONE PER UNITÀ DI ARRIVO LINEA E RISALITA SBARRE DAL BASSO CON SEZIONATORE DI TERRA.  Scomparto unificato di Media Tensione per unità di arrivo linea e risalita sbarre dal basso con sezionatore di terra con relativi accessori, adatto alla realizzazione di cabine di trasformazione MT/BT costruito e collaudato in conformità alle disposizioni di legge ed alle norme  IEC 62271-200, IEC 62271-100, CEI EN 60694 IEC 60129, IEC 60694 costituito da: carpenteria metallica in lamiera di ferro ribordate, pressopiegate ed opportunamente rinforzate, spessore struttura portante mm 25/10, spessore pannelli di chiusura mm 20 ÷ 15/10, porta frontale incernierata e corredata di maniglia, pannelli fissati con viti accessibili dall'esterno dello scomparto, costruzione per installazione all'interno adatta per essere addossata a parete, sbarre omnibus in rame predisposte per consentire futuri ampliamenti, opportuni blocchi meccanici ed a chiave atti a garantire la sicurezza del personale, in particolare quelli ad interdizione garantiranno qualsiasi manovra errata e l'accessibilità agli scomparti dovrà essere possibile in condizione di fuori tensione e sezionatore di terra chiuso. 
Caratteristiche elettriche da garantire e certificare:
- Tensione nominale 24kV;
- Tensione di esercizio fino 24kV;
- Tensione di prova 1 minuto 50kV; 
- Corrente nominale sbarre ed apparecchiatura 400A - 630A;
- Corrente di corto circuito per un secondo 12,5 - 16kA;
- Corrente di cresta del 1° semiperiodo 31,5 - 40kA.
Fornito e posto in opera. 
Sono compresi:il sistema sbarre principali; gli isolatori portanti; i supporti terminali; le staffe ancoraggio cavi; la targa sequenza delle manovre e lo schema elettrico; il blocco a chiave sulla portella e sul sezionatore; gli allacci alla linea MT di arrivo e ad altri scomparti. E' inoltre compreso quanto altro occorre per dare il lavoro finito.</t>
  </si>
  <si>
    <t>SCOMPARTO UNIFICATO DI MEDIA TENSIONE PER UNITÀ DI ARRIVO LINEA E RISALITA SBARRE.  Scomparto unificato di Media Tensione per unità di arrivo linea e risalita sbarre, adatto alla realizzazione di cabine di trasformazione MT/BT costruito e collaudato in in conformità alle disposizioni di legge ed alle norme  IEC 62271-200, IEC 62271-100, CEI EN 60694 IEC 60129, IEC 60694 costituito da: carpenteria metallica in lamiera di ferro ribordate, pressopiegate ed opportunamente rinforzate, spessore struttura portante mm 25/10, spessore pannelli di chiusura mm 20÷15/10, oblò in materiale trasparente per consentire l'ispezione delle apparecchiature, porta frontale incernierata e corredata di maniglia, pannelli fissati con viti accessibili dall'esterno dello scomparto, costruzione per installazione all'interno adatta per essere addossata a parete sbarre omnibus in rame predisposte per consentire futuri ampliamenti, opportuni blocchi meccanici ed a chiave atti a garantire la sicurezza del personale. Caratteristiche elettriche da garantire e certificare:
- Tensione nominale 24kV 
- Tensione di esercizio fino 24kV
- Tensione di prova 1 minuto 50kV
- Corrente nominale sbarre ed apparecchiatura 400A - 630A
- Corrente di corto circuito per un secondo 12,5 - 16kA
- Corrente di cresta del 1° semiperiodo 31,5 - 40kA
Fornito e posto in opera. 
Sono compresi: il sistema di sbarre principali; gli isolatori portanti; i supporti terminali; le staffe ancoraggio cavi; la targa schema elettrico; gli allacci alla linea MT e ad altri scomparti. E' inoltre compreso quanto altro occorre per dare il lavoro finito.</t>
  </si>
  <si>
    <t>SCOMPARTO UNIFICATO COMPATTO DI MEDIA TENSIONE PER UNITÀ DI RISALITA CAVI.  Scomparto unificato compatto di Media Tensione per unità di risalita cavi con relativi accessori, adatto alla realizzazione di cabine di trasformazione MT/BT costruito e collaudato in conformità alle disposizioni di legge ed alle norme  IEC 62271-200, IEC 62271-100, CEI EN 60694 IEC 60129, IEC 60694 costituito da: carpenteria metallica larghezza mm 375 in lamiera zincata a caldo per le parti interne della struttura ed elettrozincata per le parti sottoposte a verniciatura,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 Tenuta arco interno sul fronte 12,5 kA 0,7sec. Caratteristiche elettriche da garantire e certificare:
- Tensione nominale 24 kV 
- Tensione di esercizio fino a 24 kV
- Tensione di prova 1 minuto 50 kV 
- Tensione di tenuta ad impulso 1.2/50 µs 125 kV 
- Corrente nominale sbarre ed apparecchiatura 630 A - 800A 
- Corrente di corto circuito per un secondo 12,5 - 16 kA  
Fornito e posto in opera. 
Sono compresi: il sistema di sbarre principali; la piastra  di ammarro dei cavi unipolari. E' inoltre compreso quanto altro occorre per dare il lavoro finito.</t>
  </si>
  <si>
    <t>SCOMPARTO UNIFICATO DI MEDIA TENSIONE PER UNITÀ DI PROTEZIONE, ARRIVO E PARTENZA LINEA CON INTERRUTTORE IN ESAFLUORURO DI ZOLFO.   Scomparto unificato di Media Tensione per unità di protezione, arrivo e partenza linea con interruttore in esafluoruro di zolfo, relè elettronico autoalimentato, protezione di max corrente con relè 50/51, conforme a CEI 0-16, con riduttori amperometrici, adatto alla realizzazione di cabine di trasformazione MT/BT costituito e collaudato in conformità alle disposizioni di legge ed alle norme  IEC 62271-200, IEC 62271-100, CEI EN 60694 IEC 60129, IEC 60694 costituito da: carpenteria metallica in lamiera di ferro ribordate, pressopiegate ed opportunamente rinforzate, spessore struttura portante mm 25/10, spessore pannelli di chiusura mm 20÷15/10, oblò in materiale trasparente per consentire l'ispezione delle apparecchiature, porta frontale incernierata e corredata di maniglia, pannelli fissati con viti accessibili dall'esterno dello scomparto, costruzione per installazione all'interno adatta per essere addossata a parete sbarre omnibus in rame predisposte per consentire futuri ampliamenti, eventuale carrello scorrevole per facilitare l'inserimento e la manutenzione dell'interruttore estraibile, opportuni blocchi meccanici ed a chiave atti a garantire la sicurezza del personale, in particolare quelli ad interdizione garantiranno qualsiasi manovra errata, l'accessibilità agli scomparti dovrà essere possibile in condizione di fuori tensione e sezionatore di terra chiuso. Caratteristiche elettriche da garantire e certificare:
- Tensione nominale 24kV;
- Tensione di esercizio fino 24kV; 
- Tensione di prova 1 minuto 50kV; 
- Corrente nominale sbarre ed apparecchiatura 630A; 
- Corrente di corto circuito per un secondo 12,5 - 16kA; 
- Corrente di cresta del 1° semiperiodo 31,5 - 40kA.
Fornito e posto in opera. 
Sono compresi: il sistema di sbarre principali; gli attacchi per uscita cavi; i supporti terminali; la targa sequenza manovra e lo schema elettrico; il relè elettronico con captatori di corrente; il comando manuale; lo sganciatore di apertura; il carrello supporto per l'interruttore estraibile; il connettore B.T.; n. 2 contatti NC+NA; il blocco a chiave sull'interruttore sezionatore rotativo a vuoto; il sezionatore di terra; i blocchi a chiave sui sezionatori; il blocco a porta; gli allacci alla linea MT e ad altri scomparti. E' inoltre compreso quanto altro occorre per dare il lavoro finito.</t>
  </si>
  <si>
    <t>SCOMPARTO UNIFICATO COMPATTO DI MEDIA TENSIONE PER UNITÀ DI PROTEZIONE, ARRIVO E PARTENZA LINEA CON INTERRUTTORE IN ESAFLUORURO DI ZOLFO CON SEZIONATORE DI ISOLAMENTO.  Scomparto unificato compatto di Media Tensione per unità di protezione arrivo e partenza linea (cavo o sbarre) con interruttore in esafluoruro di zolfo, eventuale relè elettronico autoalimentato per protezione di fase e protezione omopolare di terra, adatto alla realizzazione di cabine di trasformazione MT/BT costruito e collaudato in conformità alle disposizioni di legge ed alle norme  IEC 62271-200, IEC 62271-100, CEI EN 60694 IEC 60129, IEC 60694 costituito da: carpenteria metallica larghezza mm 750 in lamiera zincata a caldo per le parti interne della struttura ed elettrozincata per le parti sottoposte a verniciatura, oblò in materiale trasparente per la visibilità diretta del sezionamento,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 Tenuta arco interno sul fronte 12,5 kA 0,7 sec.Caratteristiche elettriche da garantire e certificare:
- Tensione nominale 24 kV 
- Tensione di esercizio fino a 24 kV 
- Tensione di prova 1 minuto 50 kV 
- Tensione di tenuta ad impulso 1.2/50 µs 125 kV
- Corrente nominale sbarre ed apparecchiatura 630 A
- Corrente di corto circuito per un secondo 12,5 - 16 kA 
- Corrente di cresta del 1° semiperiodo 31,5 - 40 kA 
Fornito e posto in opera.Sono compresi: l'interruttore con comando manuale, il sezionatore ed il sezionatore di messa a terra a monte dell'interruttore, il sezionatore di messa a terra a valle dell'interruttore, il sistema di sbarre principali; l'indicatore di presenza tensione, la piastra di ammarro dei cavi unipolari, il blocco a chiave sui sezionatori di messa a terra, il blocco a chiave sul sezionatore in posizione di chiuso, il blocco a chiave sull'interruttore in posizione di aperto, una cella di BT 100 mm. Il comando e' di tipo a doppia funzione con apertura e chiusura dipendente tramite leva del sezionatore di linea e di messa a terra. E' inoltre compreso quanto altro occorre per dare il lavoro finito.</t>
  </si>
  <si>
    <t>SCOMPARTO UNIFICATO COMPATTO DI MEDIA TENSIONE PER UNITÀ DI PROTEZIONE E RISALITA SBARRE CON INTERRUTTORE IN ESAFLUORURO DI ZOLFO E SEZIONATORE DI ISOLAMENTO IN SF6.  Scomparto unificato compatto di Media Tensione per unità di protezione e risalita sbarre con interruttore in esafluoruro di zolfo conforme alle CEI 0-16,  eventuale relè elettronico autoalimentato, protezione di fase e protezione omopolare di terra, adatto alla realizzazione di cabine di trasformazione MT/BT costruito e collaudato in in conformità alle disposizioni di legge ed alle norme  IEC 62271-200, IEC 62271-100, CEI EN 60694 IEC 60129, IEC 60694 costituito da: carpenteria metallica larghezza mm 750 in lamiera zincata a caldo per le parti interne della struttura ed elettrozincata per le parti sottoposte a verniciatura, oblò in materiale trasparente per la visibilità diretta del sezionamento,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personale.Tenuta arco interno sul fronte 12,5 kA 0,7 sec. Caratteristiche elettriche da garantire e certificare :
- Tensione nominale 24 kV 
- Tensione di esercizio fino a 24 kV
- Tensione di prova 1 minuto 50 kV 
- Tensione di tenuta ad impulso 1.2/50 µs 125 kV 
- Corrente nominale sbarre ed apparecchiatura 630 A 
- Corrente di corto circuito per un secondo 12,5 - 16 kA
Fornito e posto in opera.
Sono compresi: l'interruttore con comando manuale, il sezionatore ed il sezionatore di messa a terra a monte dell'interruttore, il sezionatore di messa a terra a valle dell'interruttore, il sistema di sbarre principali; l'indicatore di presenza tensione, sistema di sbarre superiore di risalita, il blocco a chiave sui sezionatori di messa a terra, il blocco a chiave sul sezionatore in posizione di chiuso, il blocco a chiave sull'interruttore in posizione di aperto, una cella di BT 100 mm. Il comando E' a doppia funzione con apertura e chiusura dipendente tramite leva del sezionatore di linea e di messa a terra. E' inoltre compreso quanto altro occorre per dare il lavoro finito.</t>
  </si>
  <si>
    <t>SCOMPARTO UNIFICATO COMPATTO DI MEDIA TENSIONE PER UNITÀ DI PROTEZIONE E RISALITA SBARRE CON INTERRUTTORE IN ESAFLUORURO DI ZOLFO E DOPPIO SEZIONATORE DI ISOLAMENTO IN SF6.  Scomparto unificato compatto di Media Tensione per unità di protezione e risalita sbarre con interruttore in esafluoruro di zolfo conforme a CEI 0-16 e doppio sezionatore di isolamento in SF6 adatto alla realizzazione di cabine di trasformazione MT/BT costruito e collaudato in conformità alle disposizioni di legge ed alle norme  IEC 62271-200, IEC 62271-100, CEI EN 60694 IEC 60129, IEC 60694, costituito da: carpenteria metallica larghezza mm 750 in lamiera zincata a caldo per le parti interne della struttura ed elettrozincata per le parti sottoposte a verniciatura, oblò in materiale trasparente per la visibilità diretta del sezionamento,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 Tenuta arco interno sul fronte 12,5 kA 0,7 sec. Caratteristiche elettriche da garantire e certificare : 
- Tensione nominale 24 kV 
- Tensione di esercizio fino a 24 kV 
- Tensione di prova 1 minuto 50 kV 
- Tensione di tenuta ad impulso 1.2/50 µs 125 kV 
- Corrente nominale sbarre ed apparecchiatura 630 A
- Corrente di corto circuito per un secondo 12,5 - 16 kA 
Fornito e posto in opera.
Sono compresi: l'interruttore con comando manuale, il sezionatore ed il sezionatore di messa a terra a monte dell'interruttore, il sezionatore di isolamento ed il sezionatore di messa a terra a valle dell'interruttore, il sistema di sbarre principali; l'indicatore di presenza tensione, la piastra di ammarro dei cavi unipolari, il blocco a chiave sui sezionatori di messa a terra, il blocco a chiave sul sezionatore in posizione di chiuso, il blocco a chiave sull'interruttore in posizione di aperto, una cella di BT 100 mm, contatti ausiliari sull'interruttore, predisposizione per due/tre trasformatori di corrente e per tre trasformatori di tensione. Il comando E' a doppia funzione con apertura e chiusura dipendente tramite leva del sezionatore di linea e di messa a terra. E' inoltre compreso quanto altro occorre per dare il lavoro finito.</t>
  </si>
  <si>
    <t>SCOMPARTO UNIFICATO DI MEDIA TENSIONE PER UNITÀ DI PROTEZIONE CON INTERRUTTORE IN ARIA E FUSIBILI.   Scomparto unificato di Media Tensione per unità di protezione con interruttore in aria e fusibili adatti alla realizzazione di cabine di trasformazione MT/BT costruito e collaudato in conformità alle norme in conformità alle disposizioni di legge ed alle norme  IEC 62271-200, IEC 62271-100, CEI EN 60694 IEC 60129, IEC 60694,  costituito da: carpenteria metallica in lamiera di ferro ribordate, pressopiegate ed opportunamente rinforzate, spessore struttura portante mm 25/10, spessore pannelli di chiusura mm 20÷15/10, oblò in materiale trasparente per consentire l'ispezione delle apparecchiature, porta frontale incernierata e corredata di maniglia, pannelli fissati con viti accessibili dall'esterno dello scomparto, costruzione per installazione all'interno adatta per essere addossata a parete sbarre omnibus in rame predisposte per consentire futuri ampliamenti eventuale carrello scorrevole per facilitare l'inserimento e la manutenzione dell'interruttore estraibile, opportuni blocchi meccanici ed a chiave atti a garantire la sicurezza del personale, in particolare quelli ad interdizione garantiranno qualsiasi manovra errata, l'accessibilità agli scomparti dovrà essere possibile in condizione di fuori tensione e sezionatore di terra chiuso. Caratteristiche elettriche da garantire e certificare: 
- Tensione nominale 24kV 
- Tensione di esercizio fino 24kV 
- Tensione di prova 1 minuto 50kV 
- Corrente nominale sbarre ed apparecchiatura 400A - 630A 
- Corrente di corto circuito per un secondo 12,5 - 16kA 
- Corrente di cresta del 1° semiperiodo 31,5 - 40kA. 
Fornito e posto in opera. 
Sono compresi: il sistema di sbarre principali; gli attacchi per uscita in cavo; il supporto terminali; la targa di sequenza manovra e lo schema elettrico; l'interruttore di manovra-sezionatore; il sezionatore di messa a terra con comando manuale; i blocchi a chiave sui sezionatori; il blocco porta; i contatti 1NA+2NC; lo sganciatore di apertura; la terna di fusibili con predisposizione per apertura immediata dell'interruttore su fusione di un fusibile; gli allacci alla linea MT e ad altri scomparti. E' inoltre compreso quanto altro occorre per dare il lavoro finito.</t>
  </si>
  <si>
    <t>SCOMPARTO UNIFICATO COMPATTO DI MEDIA TENSIONE PER UNITÀ DI PROTEZIONE CON INTERRUTTORE DI MANOVRA-SEZIONATORE IN ESAFLUORURO DI ZOLFO COMBINATO CON FUSIBILI.  Scomparto unificato compatto di Media Tensione per unità di protezione con interruttore di manovra-sezionatore in esafluoruro di zolfo  conforme a CEI 0-16 combinato con fusibili adatto alla realizzazione di cabine di trasformazione MT/BT costruito e collaudato in conformità alle disposizioni di legge ed alle norme  IEC 62271-200, IEC 62271-100, CEI EN 60694 IEC 60129, IEC,  costituito da: carpenteria metallica largh. 375 mm. in lamiera zincata a caldo per le parti interne della struttura ed elettrozincata per le parti sottoposte a verniciatura, oblò in materiale trasparente per la visibilità diretta del sezionamento,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 Tenuta arco interno sul fronte 12,5 kA 0,7 sec. Caratteristiche elettriche da garantire e certificare :
- Tensione nominale 24 kV 
- Tensione di esercizio fino a 24 kV 
- Tensione di prova 1 minuto 50 kV 
- Tensione di tenuta ad impulso 1.2/50 µs 125 kV 
- Corrente nominale sbarre ed apparecchiatura 630 A 
- Corrente di corto circuito per un secondo 12,5 - 16 kA  
Fornito e posto in opera. 
Sono compresi: l'interruttore di manovra - sezionatore, con un unico equipaggio mobile che realizza tre posizioni (chiuso - aperto - messa a terra), il sezionatore di messa a terra a monte dei fusibili, il sezionatore di messa a terra a valle dei fusibili, il sistema di sbarre principali; l'indicatore di presenza tensione, la piastra di ammarro dei cavi unipolari, il blocco a chiave sul sezionatore di messa a terra e la segnalazione ottica di fusione del fusibile. Il comando E' di tipo CI2: apertura e chiusura indipendente dell'interruttore di manovra-sezionatore ed apertura e chiusura indipendente tramite leva del sezionatore di terra. E' inoltre compreso quanto altro occorre per dare il lavoro finito.</t>
  </si>
  <si>
    <t>SCOMPARTO UNIFICATO DI MEDIA TENSIONE PER UNITÀ ARRIVO PARTENZA LINEA CON SEZIONATORE A VUOTO.   Scomparto unificato di Media Tensione per unità arrivo partenza linea con sezionatore a vuoto o sottocarico adatto alla realizzazione di cabine di trasformazione MT/BT costruito in collaudato in conformità alle disposizioni di legge ed alle norme  IEC 62271-200, IEC 62271-100, CEI EN 60694 IEC 60129, IEC 60694, costituito da: carpenteria metallica in lamiera di ferro ribordate, pressopiegate ed opportunamente rinforzate, spessore struttura portante mm 25/10, spessore pannelli di chiusura mm 20÷15/10, oblò in materiale trasparente per consentire l'ispezione delle apparecchiature, porta frontale incernierata e corredata di maniglia, pannelli fissati con viti accessibili dall'esterno dello scomparto, costruzione per installazione all'interno adatta per essere addossata a parete sbarre omnibus in rame predisposte per consentire futuri ampliamenti, opportuni blocchi meccanici ed a chiave atti a garantire la sicurezza del personale, in particolare quelli ad interdizione garantiranno qualsiasi manovra errata, l'accessibilità agli scomparti dovrà essere possibile in condizione di fuori tensione e sezionatore di terra chiuso. 
Caratteristiche elettriche da garantire e certificare:
- Tensione nominale 24kV 
- Tensione di esercizio fino 24kV 
- Tensione di prova 1 minuto 50kV - 
Corrente nominale sbarre ed apparecchiatura 400A - 630A - 
Corrente di corto circuito per un secondo 12,5 - 16kA - 
Corrente di cresta del 1° semiperiodo 31,5 - 40kA. 
Fornito e posto in opera. 
Sono compresi: il sistema di sbarre principali; gli attacchi per uscita in cavo; i supporti terminali; la targa di sequenza manovra e lo schema elettrico; interruttore di manovra-sezionatore; il sezionatore di messa a terra con comando manuale; i blocchi a chiave sui sezionatori; il blocco porta; i contatti 1NA+2NC; gli allacci alla linea MT e ad altri scomparti. E' inoltre compreso quanto altro occorre per dare il lavoro finito.</t>
  </si>
  <si>
    <t>SCOMPARTO UNIFICATO COMPATTO DI MEDIA TENSIONE PER UNITÀ DI ARRIVO O PARTENZA LINEA CON INTERRUTTORE DI MANOVRA-SEZIONATORE E SEZIONATORE DI MESSA A TERRA IN ESAFLUORURO DI ZOLFO.  Scomparto unificato compatto di Media Tensione per unità arrivo - partenza linea con interruttore di manovra-sezionatore e sezionatore di messa a terra in esafluoruro di zolfo conforme a CEI 0-16 adatto alla realizzazione di cabine di trasformazione MT/BT costruito e collaudato in in conformità alle disposizioni di legge ed alle norme  IEC 62271-200, IEC 62271-100, CEI EN 60694 IEC 60129, IEC 60694,  costituito da: carpenteria metallica largh. 375 mm. in lamiera zincata a caldo per le parti interne della struttura ed elettrozincata per le parti sottoposte a verniciatura, oblò in materiale trasparente per la visibilità diretta del sezionamento,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 Tenuta arco interno sul fronte 12,5 kA 0,7 sec.  Caratteristiche elettriche da garantire e certificare :
- Tensione nominale 24 kV 
- Tensione di esercizio fino a 24 kV 
- Tensione di prova 1 minuto 50 kV 
- Tensione di tenuta ad impulso 1.2/50 µs 125 kV 
- Corrente nominale sbarre ed apparecchiatura 630 A - 800 A
- Corrente di corto circuito per un secondo 12,5 - 16 kA 
Fornito e posto in opera. 
Sono compresi: l'interruttore di manovra-sezionatore con un unico equipaggio mobile che realizza tre posizioni (chiuso - aperto - messa a terra), il sistema di sbarre principali; l'indicatore di presenza tensione, la piastra di ammarro dei cavi unipolari ed il blocco a chiave sul sezionatore di messa a terra. Il comando E' di tipo CIT a doppia funzione con apertura e chiusura indipendente tramite leva o motorizzazione dell'interruttore di manovra-sezionatore ed apertura e chiusura indipendente tramite leva di manovra del sezionatore di messa a terra. E' inoltre compreso quanto altro occorre per dare il lavoro finito.</t>
  </si>
  <si>
    <t>SCOMPARTO UNIFICATO COMPATTO DI MEDIA TENSIONE PER UNITÀ CON INTERRUTTORE DI MANOVRA-SEZIONATORE E SEZIONATORE DI MESSA A TERRA IN ESAFLUORURO DI ZOLFO CON SISTEMA DI SBARRE INFERIORI.  Scomparto unificato compatto di Media Tensione per unità con interruttore di manovra-sezionatore e sezionatore di messa a terra in esafluoruro di zolfo, conforme a CEI 0-16 adatto alla realizzazione di cabine di trasformazione MT/BT costruito e collaudato in conformità alle disposizioni di legge ed alle norme  IEC 62271-200, IEC 62271-100, CEI EN 60694 IEC 60129, IEC 60694,  costituito da: carpenteria metallica larghezza mm 375 in lamiera zincata a caldo per le parti interne della struttura ed elettrozincata per le parti sottoposte a verniciatura, oblò in materiale trasparente per la visibilità diretta del sezionamento,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 Tenuta arco interno sul fronte 12,5 kA 0,7 sec. Caratteristiche elettriche da garantire e certificare :
- Tensione nominale 24 kV 
- Tensione di esercizio fino a 24 kV 
- Tensione di prova 1 minuto 50 kV 
- Tensione di tenuta ad impulso 1.2/50 µs 125 kV 
- Corrente nominale sbarre ed apparecchiatura  630 A
- Corrente di corto circuito per un secondo 12,5 - 16 kA
Fornito e posto in opera.  
Sono compresi: l'interruttore di manovra-sezionatore con un unico equipaggio mobile che realizza tre posizioni (chiuso - aperto - messa a terra), il sistema di sbarre principali; l'indicatore di presenza tensione, il sistema di sbarre inferiori ed il blocco a chiave sul sezionatore di messa a terra. Il comando E' di tipo CIT a doppia funzione con apertura e chiusura indipendente tramite leva o motorizzazione dell'interruttore di manovra-sezionatore ed apertura e chiusura indipendente tramite leva di manovra del sezionatore di messa a terra. E' inoltre compreso quanto altro occorre per dare il lavoro finito.</t>
  </si>
  <si>
    <t>SCOMPARTO UNIFICATO DI MEDIA TENSIONE PER MISURE DI TENSIONE E CORRENTE GIRO SBARRE.   Scomparto unificato di Media Tensione per misure di tensione e corrente giro sbarre adatto alla realizzazione di cabine di trasformazione MT/BT costruito e collaudato in in conformità alle disposizioni di legge ed alle norme  IEC 62271-200, IEC 62271-100, CEI EN 60694 IEC 60129, IEC 60694, costituito da: carpenteria metallica in lamiera di ferro ribordate, pressopiegate ed opportunamente rinforzate, spessore struttura portante mm 25/10, spessore pannelli di chiusura mm 20÷15/10, oblò in materiale trasparente per consentire l'ispezione delle apparecchiature, porta frontale incernierata e corredata di maniglia, pannelli fissati con viti accessibili dall'esterno dello scomparto, costruzione per installazione all'interno adatta per essere addossata a parete sbarre omnibus in rame predisposte per consentire futuri ampliamenti, opportuni blocchi meccanici ed a chiave atti a garantire la sicurezza del personale. Caratteristiche elettriche da garantire e certificare: 
- Tensione nominale 24kV 
- Tensione di esercizio fino 24kV 
- Tensione di prova 1 minuto 50kV 
- Corrente nominale sbarre ed apparecchiatura 400A - 630A 
- Corrente di corto circuito per un secondo 12,5 - 16kA 
- Corrente di cresta del 1° semiperiodo 31,5 - 40kA
Fornito e posto in opera. 
Sono compresi: il sistema di sbarre principali; gli isolatori portanti; i supporti terminali; lo schema elettrico; n. 3 trasformatori di corrente 7,5W 10VA cl. 0,5; n. 3 trasformatori di tensione 30VA, cl. 0,5; gli allacci alla linea MT e ad altri scomparti. E' inoltre compreso quanto altro occorre per dare il lavoro finito.</t>
  </si>
  <si>
    <t>SCOMPARTO UNIFICATO COMPATTO DI MEDIA TENSIONE PER MISURA SBARRE.  Scomparto unificato di Media Tensione per unità di misura sbarre adatto alla realizzazione di cabine di trasformazione MT/BT costruito e collaudato in conformità alle disposizioni di legge ed alle norme  IEC 62271-200, IEC 62271-100, CEI EN 60694 IEC 60129, IEC 60694,  costituito da: carpenteria metallica larghezza mm 375 in lamiera zincata a caldo per le parti interne della struttura ed elettrozincata per le parti sottoposte a verniciatura, oblò in materiale trasparente per la visibilità diretta del sezionamento,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  Tenuta arco interno sul fronte 12,5 kA 0,7 sec. Caratteristiche elettriche da garantire e certificare :
- Tensione nominale 24 kV 
- Tensione di esercizio fino a 24 kV 
- Tensione di prova 1 minuto 50 kV 
- Tensione di tenuta ad impulso 1.2/50 µs 125 kV 
- Corrente nominale sbarre ed apparecchiatura 630 A
- Corrente di corto circuito per un secondo 12,5 - 16 kA.
Fornito e posto in opera. 
Sono compresi: il sezionatore ed il sezionatore di messa a terra a monte dei fusibili, il sistema di sbarre principali, il sezionatore dei circuiti BT, i fusibili di BT, predisposizione per tre trasformatori di tensione fase/massa, tre fusibili da 6.3 A, tre fusibili BT per i secondari dei TV, il blocco a chiave sui sezionatori di messa a terra. Il comando E' di tipo a doppia funzione con apertura e chiusura dipendente tramite leva del sezionatore di linea e di messa a terra. E' inoltre compreso quanto altro occorre per dare il lavoro finito.</t>
  </si>
  <si>
    <t xml:space="preserve">SCOMPARTO UNIFICATO COMPATTO DI MEDIA TENSIONE PER MISURA IN MT.   Scomparto unificato compatto di Media Tensione per unità di misura in MT con interruttore di manovra-sezionatore in esafluoruro di zolfo e sezionatore di messa a terra adatto alla realizzazione di cabine di trasformazione MT/BT costruito e collaudato in conformità alle disposizioni di legge ed alle norme  IEC 62271-200, IEC 62271-100, CEI EN 60694 IEC 60129, IEC 60694 costituito da: carpenteria metallica larghezza mm 750 in lamiera zincata a caldo per le parti interne della struttura ed elettrozincata per le parti sottoposte a verniciatura, oblò in materiale trasparente per la visibilità diretta del sezionamento,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  Tenuta arco interno sul fronte 12,5 kA 0,7 sec. 
Caratteristiche elettriche da garantire e certificare :
- Tensione nominale 24 kV
- Tensione di esercizio fino a 24 kV
- Tensione di prova 1 minuto 50 kV 
- Tensione di tenuta ad impulso 1.2/50 µs 125 kV 
- Corrente nominale sbarre ed apparecchiatura 630 A – 800A
- Corrente di corto circuito per un secondo 12,5 - 16kA
Fornito e posto in opera. 
Sono compresi: il sistema di sbarre principali, l'indicatore di presenza tensione, predisposizione di due trasformatori di corrente, predisposizione di tre trasformatori di tensione fase/massa, predisposizione di due trasformatori di tensione fase/fase, il blocco a chiave sui sezionatori di messa a terra. E' inoltre compreso quanto altro occorre per dare il lavoro finito. </t>
  </si>
  <si>
    <t>SCOMPARTO UNIFICATO DI MEDIA TENSIONE PER MISURE AMPEROMETRICHE E VOLTMETRICHE CON SEZIONATORE A VUOTO E FUSIBILI.   Scomparto unificato di Media Tensione per misure amperometriche e voltmetriche con sezionatore a vuoto e fusibili., adatto alla realizzazione di cabine di trasformazione MT/BT costruito e collaudato in conformità alle disposizioni di legge ed alle norme  IEC 62271-200, IEC 62271-100, CEI EN 60694 IEC 60129, IEC 60694,  costituito da: carpenteria metallica in lamiera di ferro ribordate, pressopiegate ed opportunamente rinforzate, spessore struttura portante mm 25/10, spessore pannelli di chiusura mm 20 ö 15/10, oblò in materiale trasparente per consentire l'ispezione delle apparecchiature, porta frontale incernierata e corredata di maniglia, pannelli fissati con viti accessibili dall'esterno dello scomparto, costruzione per installazione all'interno adatta per essere addossata a parete sbarre omnibus in rame predisposte per consentire futuri ampliamenti, opportuni blocchi meccanici ed a chiave atti a garantire la sicurezza del personale, in particolare quelli ad interdizione garantiranno qualsiasi manovra errata, l'accessibilità agli scomparti dovrà essere possibile in condizione di fuori tensione e sezionatore di terra chiuso. Caratteristiche elettriche da garantire e certificare: 
- Tensione nominale 24kV 
- Tensione di esercizio fino 24kV
- Tensione di prova 1 minuto 50kV 
- Corrente nominale sbarre ed apparecchiatura 400A - 630A 
- Corrente di corto circuito per un secondo 12,5 - 16kA 
- Corrente di cresta del 1° semiperiodo 31,5 - 40kA. 
Fornito e posto in opera. 
Sono compresi: il sistema di sbarre principali; gli isolatori portanti; i supporti terminati, la targa sequenza manovre e schema elettrico; n.3 trasformatori di corrente 7,5 - 10VA cl. 0,5; n. 3 trasformatori di tensione 30VA, cl. 0,5; il sezionatore rotativo a vuoto; la terna di fusibili di protezione 24kV In:63A; il sezionatore di messa a terra; il comando manuale; i blocchi a chiave sui sezionatori; il blocco porta; gli allacci alla linea MT e ad altri scomparti. E' inoltre compreso quanto altro occorre per dare il lavoro finito.</t>
  </si>
  <si>
    <t>SCOMPARTO UNIFICATO DI MEDIA TENSIONE PER ALLOGGIO TRASFORMATORE.   Scomparto unificato di Media Tensione per alloggio trasformatore, adatto alla realizzazione di cabine di trasformazione MT/BT costruito e collaudato in conformità alle norme CEI 17.6 (fasc. 1126), IEC 298, CEI 17.21 (fasc. 795), IEC 694, CEI 17.1 (fasc. 405) IEC 56, DPR 547/55, costituito da: carpenteria metallica in lamiera di ferro ribordate, pressopiegate ed opportunamente rinforzate, spessore struttura portante mm 25/10, spessore pannelli di chiusura mm 20÷15/10, oblò in materiale trasparente per consentire l'ispezione delle apparecchiature, porta frontale incernierata e corredata di maniglia, pannelli fissati con viti accessibili dall'esterno dello scomparto, costruzione per installazione all'interno adatta per essere addossata a parete, opportuni blocchi meccanici ed a chiave atti a garantire la sicurezza del personale. Caratteristiche elettriche da garantire e certificare: 
- Tensione nominale 24kV
- Tensione di esercizio fino 24kV.
Fornito e posto in opera. 
Sono compresi: la porta a doppia anta; la griglia di aerazione antianimali; l'illuminazione interna con fusibili; il blocco a chiave; lo schema elettrico; le sbarre principali e collegamenti lato BT e MT, di altezza fino a mm 2.300. E' inoltre compreso quanto altro occorre per dare il lavoro finito. Nelle dimensioni (l x p) o (p x l) max assimilabili a:</t>
  </si>
  <si>
    <t>ACCESSORI PER SCOMPARTI IN MEDIA TENSIONE.   Accessori per scomparti in Media Tensione, forniti e posti in opera. Sono compresi: gli allacci elettrici MT, BT e BTS; la morsetteria; i pulsanti; i fusibili, etc. E' inoltre compreso quanto altro occorre per dare il lavoro finito.</t>
  </si>
  <si>
    <t>TRASFORMATORE ELETTRICO A BASSE PERDITE ISOLATO IN OLIO MINERALE A RIEMPIMENTO INTEGRALE.  Trasformatore elettrico a basse perdite isolato in olio minerale a riempimento integrale, costruito in conformità alle vigenti norme CEI 14-4 fasc. 609 ed alle norme internazionali I.E.C. n. 726 con caratteristiche elettriche:
- Tensione nominale 24kV 
- Tensione di esercizio 20kV +/- 2x2,5% 
- Tensione di prova 50kV 
- Collegamento primario triangolo 
- Collegamento secondario Stella + neutro 
- Gruppo vettoriale D-Y-n-11 
Con nucleo magnetico costruito con lamierino magnetico a cristalli orientati e a basse perdite, taglio a 450, avvolgimenti realizzati con conduttori in rame, sia per M.T., che per B.T., completi di n. 3 isolatori passanti B.T., secondo U.N.E.L. 38128-67, di commutatore a 3 o 5 posizioni, cassa in lamiera e profilati a tenuta d'olio caldo e con elementi per il raffreddamento olio minerale secondo CEI 10.1+232 e 1.E.C. 296 esente da PCB e PCT, attacco per essiccatore, golfari per il sollevamento, rulli orientabili nei due sensi, morsetto di messa a terra, pozzetto per termostato, targhette e dispositivo di scarico del liquido isolante. Fornito e posto in opera. Sono compresi: gli allacci agli scomparti M.T. e BT, per le potenze a vuoto sotto indicate con le perdite a vuoto (Pv) ed a carico (Pc) riportate. E' inoltre compreso quanto altro occorre per dare il lavoro finito.</t>
  </si>
  <si>
    <t>INCREMENTO AL PREZZO DEL TRASFORMATORE ELETTRICO PER LIQUIDO ISOLANTE IN OLIO SILICONICO ININFIAMMABILE.   Incremento al prezzo del trasformatore elettrico per liquido isolante in olio siliconico ininfiammabile, esente da PCB-PCT, da aggiungere ai prezzi di cui al punto 15.9.110, per potenze:</t>
  </si>
  <si>
    <t>INCREMENTO AL PREZZO DEL TRASFORMATORE ELETTRICO.  Incremento al prezzo del trasformatore elettrico a basse perdite isolato in olio minerale per doppia tensione al primario 10/20kV con commutatore esterno. Per potenze:</t>
  </si>
  <si>
    <t>INCREMENTO AL PREZZO DEL TRASFORMATORE ELETTRICO.   Incremento al prezzo del trasformatore elettrico a basse perdite isolato in olio minerale per doppia tensione al secondario (7 morsetti) a piena potenza su entrambe le tensioni in uscita. Per potenze:</t>
  </si>
  <si>
    <t>ACCESSORI PER TRASFORMATORE ELETTRICO ISOLATO IN OLIO MINERALE.   Accessori per trasformatore elettrico isolato in olio minerale, forniti e posti in opera funzionanti. E' compreso quanto altro occorre per dare il lavoro finito.</t>
  </si>
  <si>
    <t>TRASFORMATORE ELETTRICO A SECCO ISOLATO IN RESINA EPOSSIDICA.   Trasformatore elettrico a secco isolato in resina epossidica, costruito in conformità alle vigenti norme CEI 14-4 fasc. 609 CEI 14-8 n. 1162, CEI 28-3 n. 796 ed alle I.E.C. n. 726 con nucleo magnetico e lamierini orientati a basse perdite, avvolgimenti in rame o in alluminio isolati in resina epossidica o materiale equivalente, armature in acciaio profilato, carrello in acciaio con rulli o slitte orientabili, golfari di sollevamento, terminali MT e BT, morsettiera di regolazione, targa dati. Fornito e posto in opera, con le seguenti caratteristiche elettriche da garantire e certificare: 
- Tensione nominale 24kV 
- Tensione di esercizio 20kV +/- 2,5% 
- Tensione di prova 50kV 
- Collegamento primario Triangolo 
- Collegamento secondario Stella + Neutro 
- Gruppo vettoriale D-Y-n-11 idoneo per classi ambientali E2-C2-F1.
E' compreso quanto altro occorre per dare il lavoro finito.</t>
  </si>
  <si>
    <t>200kVA Pv: 800W Pc : 3.700W a 120°</t>
  </si>
  <si>
    <t>ACCESSORI PER TRASFORMATORI ELETTRICI ISOLATI IN RESINA EPOSSIDICA.   Accessori per trasformatori elettrici isolati in resina epossidica, forniti e posti in opera funzionanti. E' compreso quanto occorre per dare il lavoro finito.</t>
  </si>
  <si>
    <t>INCREMENTO AL PREZZO DEL TRASFORMATORE ELETTRICO.   Incremento al prezzo del trasformatore elettrico isolato in resina epossidica per doppia tensione al primario 10/20kV. Per potenze:</t>
  </si>
  <si>
    <t>SCOMPARTO NORMALIZZATO DI BASSA TENSIONE.   Scomparto normalizzato di bassa tensione per la formazione di quadri elettrici centri di potenza (power center), di altezza assimilabile a mm 2.200, grado di protezione IP3X, costruito e collaudato in conformità alle norme CEI 17.13/1 fasc. 1433 ed alle prescrizioni antinfortunistiche (D.P.R. 547/55), composto da: struttura metallica autoportante rigida indeformabile componibile mediante l'impiego di viti e bulloni, portelle incernierate munite di serrature con chiavi asportabili e collegamento di terra, setti o portelle divisori di zone all'interno. Fornito e posto in opera. Sono compresi: le sbarre omnibus di distribuzione orizzontali e verticali tetrapolari dimensionate per le correnti nominali e di cortocircuito sotto riportate, supportate con appositi isolatori ad alta resistenza meccanica; i cubicoli; l'impianto di terra; il collegamento ad altri scomparti. E' inoltre compreso quanto altro occorre per dare il lavoro finito. Nelle misure di larghezza assimilabili:</t>
  </si>
  <si>
    <t>OPERE DI COMPLETAMENTO CABINA DI TRASFORMAZIONE.   Opere di completamento cabina di trasformazione consistenti in: 
- n. 2 estintori a polvere 6 kg di tipo omologato. 
- n. 1 serie di cartelli monitori (D.P.R. 547/55 e D.Lgs. 493/96) 
- n. 1 pedana isolante 
- n. 1 mensola supporti per organi di manovra 
- n. 1 lampada portatile ricaricabile 
- n. 1 schema elettrico da inserire su apposita cornice in vetro. 
Il tutto posto in opera a corpo.</t>
  </si>
  <si>
    <t>PULSANTE DI SGANCIO.   Pulsante di sgancio posto fuori porta su custodia in vetro frangibile completo di collegamento con cavo e tubazione fino alla bobina dell'interruttore-sezionatore generale MT, fornito e posto in opera funzionante a perfetta regola d'arte. E' inoltre compreso quanto altro occorre per dare il lavoro finito.</t>
  </si>
  <si>
    <t>BARRA COLLETTRICE DI TERRA PER IL NODO EQUIPOTENZIALE.  Barra collettrice di terra per il nodo equipotenziale realizzata con piatto di rame con misure assimilabile a mm 80x10, supportata da isolatori fissati a parete, fornita e posta in opera. Sono compresi: gli allacci dei conduttori di terra, di protezione, di equipotenzialità e di neutro. E' inoltre compreso quanto altro occorre per dare il lavoro finito.</t>
  </si>
  <si>
    <t>GRUPPO DI RIFASAMENTO TRIFASE AUTOMATICO A GRADINI CON BATTERIE DI CONDENSATORI.   Gruppo di rifasamento trifase automatico a gradini con batterie di condensatori dotati di dispositivo antiscoppio e scarica per una tensione nominale di 440V a 50Hz, fornito e posto in opera. Sono compresi: la centralina automatica di inserzione e disinserzione dei gradini, di contattori, fusibili di protezione delle singole batterie ed interruttore generale, montati e cablati entro carpenteria metallica con grado di protezione IP3X, inclusi gli oneri per il T.A. ed il relativo cablaggio; gli accessori di fissaggio e collegamento elettrico. E' inoltre incluso quanto altro occorre per dare il lavoro finito. Per le potenze nominali rese a 400V trifase:</t>
  </si>
  <si>
    <t>BATTERIA DI CONDENSATORI STATICI TRIFASI PER RIFASAMENTO FISSO.   Batteria di condensatori statici trifasi per rifasamento fisso del tipo autorigenerabili, dotati di dispositivo antiscoppio e scarica, montati e collegati in custodia modulare componibile in materiale plastico isolante con grado di protezione IP4X, fornita e posta in opera. Sono compresi: i morsetti e le barre di collegamento, con tensione nominale 440V a 50Hz, perdite minori di 0,2W/kVar.; gli accessori di fissaggio e di collegamento elettrico. E' incluso compreso quanto altro occorre per dare il lavoro finito. Della potenza nominale:</t>
  </si>
  <si>
    <t>STRUMENTO DI PROTEZIONE E CONTROLLO SOVRACORRENTE E SOVRATENSIONI ARMONICHE, COMPLETO DI CUSTODIA E COLLEGAMENTO ELETTRICO.  Strumento di protezione e controllo sovracorrente e sovratensioni armoniche, completo di custodia e collegamento elettrico.</t>
  </si>
  <si>
    <t>15.10</t>
  </si>
  <si>
    <t>ASCENSORI</t>
  </si>
  <si>
    <t>ASCENSORI PER PERSONE CON CABINA ADATTA ANCHE  ALLE PERSONE DISABILI – AZIONAMENTO ELETTRICO – A NORMA DEL DPR 162/99 DEL 30/04/99 ( DIRETTIVA ASCENSORI 95/16CE) – EN 81 – 2: 5/99 UNI EN 81 – 70 GUUE 06/08/2005.
CABINA TIPO 1 ( ACCESSIBILITÀ A PERSONE SU SEDIA A RUOTE A PROPULSIONE MANUALE O A RUOTE A PROPULSIONE ELETTRICA DI CLASSE A DESCRITTA NELLA EN 12184).  Impianto installato in vano proprio, ad azionamento elettrico, con sistema VVF di tipo automatico portata kg 450, per n. 6 persone, n. 5 fermate, corsa utile m 12,50, velocità m/s 0,63/ rapporto di intermittenza 40%, macchinario posto in alto, sopra il vano corsa, motore elettrico trifase 4/16 poli – 120 avv./ora in circuito di adatta potenza, tensione 380 V, telaio argano, guide di scorrimento per la cabina e per i contrappeso in profilati di acciaio a T trafilato, contrappeso adeguato alla portata, bottoniera di cabina tutta altezza in lamiera plastificata, con caratteri in rilievo, completa di gemma sovraccarico e luce di emergenza,; bottoniere ai piani in acciaio inox satinato, con carattere in rilievo, con comando di chiamata; segnalazione luminosa di occupato. Cabina con larghezza m. 1,00, profondità m. 1,25, con pareti in lamiera di acciaio trattata contro la corrosione, in pannelli a specchiature verticali internamente rivestiti in lamiera plastificata di colore a scelta della DL secondo campionario con profili d’angolo e zoccolatura inferiore, aerazione naturale tramite apposite aperture, illuminazione a mezzo luce indiretta, pavimento con fondo fisso in linoleum; un ingresso in cabina con porta automatica a due partite telescopiche, con dispositivo elettromeccanico di interdizione, corredata di barriera elettronica, pannelli della porta finiti internamente come la cabina, apertura netta di mm. 800 e di mm. 2000 di altezza; porte di piano automatiche a due partite telescopiche, abbinate alle porte di cabina, apertura netta di mm. 800 e di mm. 2000 di altezza, pannelli in lamiera di acciaio trattata contro la corrosione esternamente rivestiti in lamiera plastificata di colore a scelta della DL secondo campionario, portali in lamiera di acciaio esternamente in lamiera plastificata predisposti per il fissaggio delle sospensioni e soglie delle porte automatiche di piano; gruppo di manovra alimentato a corrente raddrizzata. Sono compresi: guide staffe e bride ed accessori per il fissaggio, arcata completa di paracadute, ammortizzatori, pattini ed accessori, le funi di trazione, telaio contropeso con i relativi elementi, limitatore di velocità, sospensioni, soglie, accessori per porte di piano a due ante telescopiche, la fornitura di tutti i materiali e di tutte le apparecchiature per la manovra universale a pulsanti; le linee elettriche nel vano in adatte canalizzazioni ed il cavo flessibile per la cabina, compresa la pulsantiera di manutenzione; dispositivo pesacarico, paracadute bidirezionale, dispositivo di allarme completo per comunicazione bidirezionale, parapetto sul tetto di cabina e schermo contropeso in fondo fossa. il trasporto nell'ambito del cantiere e lo scarico; la posa in opera con personale specializzato; l'assistenza muraria e la manovalanza in aiuto ai posatori; le opere murarie che si rendono necessarie per l'installazione dell'impianto. E’ inoltre compreso quanto altro occorre per dare l'impianto finito e funzionante e corredato del fascicolo tecnico.Sono esclusi: le linee elettriche di alimentazione per luce e forza motrice fino al macchinario; la linea telefonica attiva nel locale macchinario.</t>
  </si>
  <si>
    <t>DIFFERENZA DI PREZZO PER OGNI FERMATA IN PIÙ O IN MENO.  Differenza di prezzo per ogni fermata in più o in meno (massimo nove fermate corsa massima m. 27,50) e conseguente variazione di corsa di circa m 3,40 a fermata.</t>
  </si>
  <si>
    <t>COMPENSO PER CABINA E PER PORTA IN ACCIAIO INOX SATINATO.  Compenso per cabina e per porta in acciaio inox satinato.</t>
  </si>
  <si>
    <t>COMPENSO PER PORTA DI PIANO IN ACCIAIO INOX SATINATO.  Compenso per porta ai piani, completa di portale, in acciaio inox satinato.</t>
  </si>
  <si>
    <t>COMPENSO PER CABINA E PER PORTA IN ACCIAIO INOX ANTIGRAFFIO.  Compenso per cabina e per porta in acciaio inox antigraffio, completa di profili negli angoli zoccolo inferiore + modulo pulsantiera.</t>
  </si>
  <si>
    <t>COMPENSO PER PORTA DI PIANO IN ACCIAIO INOX ANTIGRAFFIO.  Compenso per porta ai piani, completa di portale, in acciaio inox antigraffio.</t>
  </si>
  <si>
    <t>COMPENSO PER SEGNALAZIONI LUMINOSE DI POSIZIONE IN CABINA.  Compenso per segnalazioni luminose di posizione in cabina.</t>
  </si>
  <si>
    <t>COMPENSO PER SEGNALAZIONI LUMINOSE DI POSIZIONE PER OGNI PIANO.  Compenso per segnalazioni luminose di posizione per ogni piano.</t>
  </si>
  <si>
    <t>COMPENSO PER CABINA CON DOPPIO INGRESSO OPPOSTO.  Compenso per cabina con doppio ingresso opposto.</t>
  </si>
  <si>
    <t>COMPENSO PER CABINA CON DOPPIO INGRESSO CONTINUO.  Compenso per cabina con doppio ingresso continuo, cabina con larghezza m. 1,25 e profondità m. 1,25, portata kg 675, per n. 9 persone.</t>
  </si>
  <si>
    <t>COMPENSO PER PORTA DI PIANO REI 60 IN ACCIAIO INOX SATINATO.  Compenso per porta di piano REI 60 rifinita in acciaio inox satinato.</t>
  </si>
  <si>
    <t>COMPENSO PER PORTA DI PIANO REI 60 IN ACCIAIO INOX ANTIGRAFFIO.  Compenso per porta di piano REI 60 rifinita in acciaio inox antigraffio.</t>
  </si>
  <si>
    <t>COMPENSO PER PORTA DI PIANO REI 120 IN ACCIAIO INOX SATINATO.  Compenso per porta di piano REI 120 rifinita in acciaio inox satinato.</t>
  </si>
  <si>
    <t>COMPENSO PER PORTA DI PIANO REI 120 IN ACCIAIO INOX ANTIGRAFFIO.  Compenso per porta di piano REI 120 rifinita in acciaio inox antigraffio.</t>
  </si>
  <si>
    <t>COMPENSO PER DISPOSITIVO ELETTRONICO PER RIPORTARE LA CABINA AL PIANO PIÙ VICINO.  Compenso per dispositivo elettronico per riportare la cabina al piano più vicino in caso di mancanza di energia in rete, con apertura automatica delle porte, completa di batteria di alimentazione.</t>
  </si>
  <si>
    <t>COMPENSO PER DISPOSITIVO DI PRENOTAZIONE SIMPLEX (FINO A 8 SERVIZI).  Manovra collettiva di prenotazione SIMPLEX a due pulsanti (salita - discesa) fino a 8 servizi.</t>
  </si>
  <si>
    <t>COMPENSO PER DISPOSITIVO DI PRENOTAZIONE DUPLEX (FINO A 8 SERVIZI).  Manovra collettiva di prenotazione DUPLEX a due pulsanti (salita - discesa) fino a 8 servizi. Per ogni impianto.</t>
  </si>
  <si>
    <t>COMPENSO PER VELOCITÀ M/S 1,00.  Compenso per velocità m/s 1,00/0.17 – 4/16 poli – 180 avv./h .</t>
  </si>
  <si>
    <t>ASCENSORI PER PERSONE CON CABINA ADATTA ANCHE  ALLE PERSONE DISABILI – AZIONAMENTO OLEODINAMICO – A NORMA DEL DPR 162/99 DEL 30/04/99 ( DIRETTIVA ASCENSORI 95/16CE) – EN 81 – 2: 5/99 UNI EN 81 – 70 GUUE 06/08/2005.
CABINA TIPO 1 ( ACCESSIBILITÀ A PERSONE SU SEDIA A RUOTE A PROPULSIONE MANUALE O A RUOTE A PROPULSIONE ELETTRICA DI CLASSE A DESCRITTA NELLA EN 12184).  Impianto installato in vano proprio, ad azionamento oleodinamico indiretto, di tipo automatico, portata Kg 450, n. 6 persone, n. 5 fermate corsa utile m 12,50, velocità m/s 0,63, tensione 380 V, rapporto di intermittenza 40%, dispositivo «SOFT STARTER», centralina posta a lato del vano in locale a non più di m 10 dal corsa, guide di scorrimento per la cabina e per la testa del pistone in profilato di acciaio a T trafilato, livellamento al piano, bottoniera di cabina in lamiera plastificata, con caratteri in rilievo, completa di gemma sovraccarico e luce di emergenza; bottoniere ai piani in acciaio inox satinato, con carattere in rilievo,  con comando di chiamata; segnalazione luminosa di occupato. Cabina con larghezza m. 1,0, profondità m. 1,25, con pareti in lamiera di acciaio trattata contro la corrosione, in pannelli a specchiature verticali internamente rivestiti in lamiera plastificata di colore a scelta della D.L.secondo campionario con profili d’angolo e zoccolatura inferiore, aerazione naturale tramite apposite aperture, illuminazione a mezzo luce indiretta, pavimento con fondo fisso in linoleum colore a scelta della D.L.; un ingresso in cabina con porta automatica a due partite telescopiche, con dispositivo elettromeccanico di interdizione, corredata barriera elettronica, pannelli della porta finiti internamente come la cabina, apertura netta di mm. 800 e di mm. 2000 di altezza; porte di piano automatiche a due partite telescopiche, abbinate alle porte di cabina, apertura netta di mm. 800 e di mm. 2000 di altezza, pannelli in lamiera di acciaio trattata contro la corrosione esternamente rivestiti in lamiera plastificata di colore a scelta della D.L. secondo campionario, portali in lamiera di acciaio esternamente in lamiera plastificata predisposti per il fissaggio delle sospensioni e soglie delle porte automatiche di piano; gruppo di manovra alimentato a corrente raddrizzata. Sono compresi: guide staffe e bride ed accessori per il fissaggio, arcata completa di arcatina, trave di fondo fossa, pilastrino, ammortizzatori, paracadute ed accessori, le funi di trazione, gruppo oleodinamico completo di centralina, pistone in un pezzo, tubo olio, raccordi ed accessori per il fissaggio, olio idraulico, sospensioni, soglie, accessori per porte di piano a due ante telescopiche, la fornitura di tutti i materiali e di tutte le apparecchiature per la manovra universale a pulsanti; le linee elettriche nel vano in adatte canalizzazioni ed il cavo flessibile per la cabina, compresa la pulsantiera di manutenzione; dispositivo pesacarico, paracadute bidirezionale, dispositivo di allarme completo per comunicazione bidirezionale, parapetto sul tetto di cabina; il trasporto nell'ambito del cantiere e lo scarico; la posa in opera con personale specializzato; l'assistenza muraria e la manovalanza in aiuto ai posatori; le opere murarie che si rendono necessarie per l'installazione dell'impianto. E’ inoltre compreso quanto altro occorre per dare l'impianto finito e funzionante e corredato del fascicolo tecnico. Sono esclusi: le linee elettriche di alimentazione per luce e forza motrice fino al macchinario; la linea telefonica attiva nel locale macchinario.</t>
  </si>
  <si>
    <t>DIFFERENZA DI PREZZO PER OGNI FERMATA IN PIÙ O IN MENO.  Differenza di prezzo per ogni fermata in più o in meno (massimo n. 7 fermate corsa massima m 18,50) e conseguente variazione di corsa di circa m 3,00.</t>
  </si>
  <si>
    <t>DIFFERENZA DI PREZZO PER OGNI FERMATA IN PIÙ OLTRE LE SETTE.  Differenza di prezzo per ogni fermata in più oltre le sette, fino ad un massimo di nove fermate con conseguente corsa compresa tra m 18,50 e m 24,50.</t>
  </si>
  <si>
    <t>COMPENSO PER CABINA E PORTA DI CABINA IN ACCIAIO INOX SATINATO.  Compenso per cabina e porta di cabina in acciaio inox satinato.</t>
  </si>
  <si>
    <t>COMPENSO PER CABINA E PER PORTA DI CABINA IN ACCIAIO INOX ANTIGRAFFIO.  Compenso per cabina e per porta di cabina in acciaio inox antigraffio, completa di profili negli angoli zoccolo inferiore + modulo pulsantiera.</t>
  </si>
  <si>
    <t>COMPENSO PER CABINA CON DOPPIO INGRESSO CONTINUO.  Compenso per cabina con doppio ingresso continuo, cabina con larghezza m 1,25, profondità m 1,25, portata kg 675, per n. 9 persone.</t>
  </si>
  <si>
    <t>COMPENSO PER PORTA DI PIANO REI 120 IN ACCIAIO INOX ANTIGRAFFIO.   Compenso per porta di piano REI 120 rifinita in acciaio inox antigraffio.</t>
  </si>
  <si>
    <t>COMPENSO PER DISPOSITIVO ELETTRONICO PER RIPORTARE AUTOMATICAMENTE LA CABINA AL PIANO PIÙ VICINO.  Compenso per dispositivo elettronico per riportare automaticamente la cabina al piano più vicino in caso di mancanza di energia in rete, con apertura automatica delle porte, completo di batteria di alimentazione.</t>
  </si>
  <si>
    <t>COMPENSO PER DISPOSITIVO DI PRENOTAZIONE SIMPLEX.  Manovra collettiva di prenotazione SIMPLEX a due pulsanti (salita - discesa).</t>
  </si>
  <si>
    <t>COMPENSO PER DISPOSITIVO DI PRENOTAZIONE DUPLEX  Manovra collettiva di prenotazione DUPLEX a due pulsanti (salita - discesa). Per ogni impianto.</t>
  </si>
  <si>
    <t>COMPENSO PER VELOCITÀ M/S 0,75.  Compenso per velocità m/s 0,75.</t>
  </si>
  <si>
    <t xml:space="preserve">COMPENSO PER PISTONE IN DUE PEZZI.   Compenso per pistone in due pezzi. </t>
  </si>
  <si>
    <t xml:space="preserve">COMPENSO PER ARMADIO LOCALE MACCHINA.   Compenso per armadio locale macchina in alternativa al locale macchina in muratura, a non più di m. 10 dal vano corsa e completo di centralina, quadro a microprocessori, impianto di illuminazione, gancio, quadretto di distribuzione. </t>
  </si>
  <si>
    <t>ASCENSORI PER PERSONE CON CABINA ADATTA ANCHE  ALLE PERSONE DISABILI – AZIONAMENTO ELETTRICO – A NORMA DEL DPR 162/99 DEL 30/04/99 ( DIRETTIVA ASCENSORI 95/16CE) – EN 81 – 2: 5/99 UNI EN 81 – 70 GUUE 06/08/2005
CABINA TIPO 2 ( ACCESSIBILITÀ A PERSONE SU SEDIA A RUOTE A PROPULSIONE MANUALE O A RUOTE A PROPULSIONE ELETTRICA DI CLASSE A O B DESCRITTA NELLA EN 12184)  Impianto installato in vano proprio, ad azionamento elettrico, di tipo automatico portata kg 630, per n. 8 persone, n. 5 fermate, corsa utile m 12,50, velocità m/s 0,63, rapporto di intermittenza 40%, macchinario posto in alto,sopra il vano corsa, motore elettrico trifase– 120 avv/ora in circuito di adatta potenza, tensione 380 V, telaio argano, guide di scorrimento per la cabina e per i contrappeso in profilati di acciaio a T trafilato, contrappeso adeguato alla portata, bottoniera di cabina in lamiera plastificata, con caratteri in rilievo completa di gemma sovraccarico e luce di emergenza; bottoniere ai piani in acciaio inox satinato, con carattere in rilievo , con comando di chiamata; segnalazione luminosa di occupato. Cabina con larghezza m. 1,10, profondità m. 1,40, con pareti in lamiera di acciaio trattata contro la corrosione, in pannelli a specchiature verticali internamente rivestiti in lamiera plastificata di colore a scelta della D.L. secondo campionario con profili d’angolo e zoccolatura inferiore, aerazione naturale tramite apposite aperture, illuminazione a mezzo luce indiretta, pavimento con fondo fisso in linoleum di colore a scelta della D.L.; un ingresso in cabina con porta automatica a due partite telescopiche, con dispositivo elettromeccanico di interdizione, corredata di barriera elettronica, pannelli della porta finiti internamente come la cabina, apertura netta di mm. 900 e di mm. 2000 di altezza; porte di piano automatiche a due partite telescopiche, abbinate alle porte di cabina, apertura netta di mm. 900 e di mm. 2000 di altezza, pannelli in lamiera di acciaio trattata contro la corrosione esternamente rivestiti in lamiera plastificata di colore a scelta della D.L. secondo campionario, portali in lamiera di acciaio esternamente in lamiera plastificata per il fissaggio delle sospensioni e soglie delle porte automatiche di piano; gruppo di manovra alimentato a corrente raddrizzata. Sono compresi: guide staffe e bride ed accessori per il fissaggio, arcata completa di paracadute, ammortizzatori, pattini ed accessori, le funi di trazione, telaio contropeso con i relativi elementi, limitatore di velocità, sospensioni, soglie, accessori per porte di piano a due ante telescopiche, la fornitura di tutti i materiali e di tutte le apparecchiature per la manovra universale a pulsanti; le linee elettriche nel vano in adatte canalizzazioni ed il cavo flessibile per la cabina, compresa la pulsantiera di manutenzione; dispositivo pesacarico, paracadute bidirezionale, dispositivo di allarme completo per comunicazione bidirezionale , parapetto sul tetto di cabina e schermo contropeso in fondo fossa. il trasporto nell'ambito del cantiere e lo scarico; la posa in opera con personale specializzato; l'assistenza muraria e la manovalanza in aiuto ai posatori; le opere murarie che si rendono necessarie per l'installazione dell'impianto. E’ inoltre compreso quanto altro occorre per dare l'impianto finito e funzionante e corredato del fascicolo tecnico. Sono esclusi: le linee elettriche di alimentazione per luce e forza motrice fino al macchinario; la linea telefonica nel locale macchinario.</t>
  </si>
  <si>
    <t>DIFFERENZA DI PREZZO PER OGNI FERMATA IN PIÙ O IN MENO.   Differenza di prezzo per ogni fermata in più o in meno (massimo nove fermate corsa massima m. 27,50) e conseguente variazione di corsa di circa m 3,40 a fermata.</t>
  </si>
  <si>
    <t>COMPENSO PER CABINA E PER PORTA DI CABINA IN ACCIAIO INOX SATINATO.  Compenso per cabina e per porta di cabina in acciaio inox satinato.</t>
  </si>
  <si>
    <t>COMPENSO PER CABINA E PER PORTA DI CABINA IN ACCIAIO INOX ANTIGRAFFIO.  Compenso per cabina e per porta di cabina in acciaio inox antigraffio, completa di profili negli angoli + zoccolo inferiore + modulo pulsantiera.</t>
  </si>
  <si>
    <t xml:space="preserve">COMPENSO PER SEGNALAZIONI LUMINOSE DI POSIZIONE IN CABINA.   Compenso per segnalazioni luminose di posizione in cabina. </t>
  </si>
  <si>
    <t>COMPENSO PER CABINA CON DOPPIO INGRESSO CONTINUO.  Compenso per cabina con doppio ingresso continuo, cabina con larghezza m. 1,40 e profondità m. 1,40, portata kg 900, per n. 12 persone.</t>
  </si>
  <si>
    <t>COMPENSO PER DISPOSITIVO ELETTRONICO PER RIPORTARE LA CABINA AL PIANO PIÙ VICINO.   Compenso per dispositivo elettronico per riportare la cabina al piano più vicino in caso di mancanza di energia in rete, con apertura automatica delle porte, completa di batteria di alimentazione.</t>
  </si>
  <si>
    <t>COMPENSO PER VELOCITÀ M/S 1,00.  Compenso per velocità m/s 1,00/0,17 – 4/16 poli – 180 avv./h</t>
  </si>
  <si>
    <t>ASCENSORI PER PERSONE CON CABINA ADATTA ANCHE  ALLE PERSONE DISABILI – AZIONAMENTO OLEODINAMICO – A NORMA DEL DPR 162/99 DEL 30/04/99 ( DIRETTIVA ASCENSORI 95/16/CE) – EN 81 – 2: 5/99 UNI EN 81 – 70 GUUE 06/08/2005.
CABINA TIPO 2 ( ACCESSIBILITÀ A PERSONE SU SEDIA A RUOTE A PROPULSIONE MANUALE O A RUOTE A PROPULSIONE ELETTRICA DI CLASSE A O B DESCRITTA NELLA EN 12184)  Impianto installato in vano proprio, ad azionamento oleodinamico indiretto, di tipo automatico, portata Kg 630, n. 8 persone, n. 5 fermate corsa utile m 12,50, velocità m/s 0,63, tensione 380 V, rapporto di intermittenza 40%, dispositivo «SOFT STARTER», centralina posta a lato del vano in locale a non più di m 10 dal corsa, guide di scorrimento per la cabina e per la testa del pistone in profilato di acciaio a T trafilato, livellamento al piano, bottoniera di cabina in lamiera plastificata, con caratteri in rilievo, completa di gemma sovraccarico e luce di emergenza; bottoniere ai piani in acciaio inox satinato, con carattere in rilievo,  con comando di chiamata; segnalazione luminosa di occupato. Cabina con larghezza m. 1,10, profondità m. 1,40, con pareti in lamiera di acciaio trattata contro la corrosione, in pannelli a specchiature verticali internamente rivestiti in lamiera plastificata di colore a scelta della D.L.secondo campionario con profili d’angolo e zoccolatura inferiore, aerazione naturale tramite apposite aperture, illuminazione a mezzo luce indiretta, pavimento con fondo fisso in linoleum colore a scelta della D.L.; un ingresso in cabina con porta automatica a due partite telescopiche, con dispositivo elettromeccanico di interdizione, corredata barriera elettronica, pannelli della porta finiti internamente come la cabina, apertura netta di mm. 900 e di mm. 2000 di altezza; porte di piano automatiche a due partite telescopiche, abbinate alle porte di cabina, apertura netta di mm. 900 e di mm. 2000 di altezza, pannelli in lamiera di acciaio trattata contro la corrosione esternamente rivestiti in lamiera plastificata di colore a scelta della D.L. secondo campionario, portali in lamiera di acciaio esternamente in lamiera plastificata predisposti per il fissaggio delle sospensioni e soglie delle porte automatiche di piano; gruppo di manovra alimentato a corrente raddrizzata. Sono compresi: guide staffe e bride ed accessori per il fissaggio, arcata completa di arcatina, trave di fondo fossa, pilastrino, ammortizzatori, paracadute ed accessori, le funi di trazione, gruppo oleodinamico completo di centralina, pistone in un pezzo, tubo olio, raccordi ed accessori per il fissaggio, olio idraulico, sospensioni, soglie, accessori per porte di piano a due ante telescopiche, la fornitura di tutti i materiali e di tutte le apparecchiature per la manovra universale a pulsanti; le linee elettriche nel vano in adatte canalizzazioni ed il cavo flessibile per la cabina, compresa la pulsantiera di manutenzione; dispositivo pesacarico, paracadute bidirezionale, dispositivo di allarme completo per comunicazione bidirezionale,  parapetto sul tetto di cabina; il trasporto nell'ambito del cantiere e lo scarico; la posa in opera con personale specializzato; l'assistenza muraria e la manovalanza in aiuto ai posatori; le opere murarie che si rendono necessarie per l'installazione dell'impianto. E’ inoltre compreso quanto altro occorre per dare l'impianto finito e funzionante e corredato del fascicolo tecnico. Sono esclusi: le linee elettriche di alimentazione per luce e forza motrice fino al macchinario; la linea telefonica attiva nel locale macchinario.</t>
  </si>
  <si>
    <t>DIFFERENZA DI PREZZO PER OGNI FERMATA IN PIÙ O IN MENO.   Differenza di prezzo per ogni fermata in più o in meno (massimo n. 7 fermate corsa massima m 18,50) e conseguente variazione di corsa di circa m 3,00.</t>
  </si>
  <si>
    <t>DIFFERENZA DI PREZZO PER OGNI FERMATA IN PIÙ OLTRE LE SETTE.   Differenza di prezzo per ogni fermata in più oltre le sette, fino ad un massimo di nove fermate con conseguente corsa compresa tra m 18,50 e m 24,50.</t>
  </si>
  <si>
    <t>COMPENSO PER CABINA E PER PORTA DI CABINA IN ACCIAIO INOX SATINATO.  Compenso per cabina in acciaio e per porta di cabina inox satinato.</t>
  </si>
  <si>
    <t xml:space="preserve">COMPENSO PER PORTA DI PIANO IN ACCIAIO INOX SATINATO.  Compenso per porta ai piani, completa di portale, in acciaio inox satinato. </t>
  </si>
  <si>
    <t>COMPENSO PER CABINA PER PORTA DI CABINA IN ACCIAIO INOX ANTIGRAFFIO.  Compenso per cabina per porta di cabina in acciaio inox antigraffio, completa di profili negli angoli a spigolo vivo + zoccolo inferiore + modulo pulsantiera.</t>
  </si>
  <si>
    <t>COMPENSO PER PORTA DI PIANO IN ACCIAIO INOX ANTIGRAFFIO.  Compenso per porta ai piani, completa di portale, in acciaio inox antivandalo argentato dama 131.</t>
  </si>
  <si>
    <t>COMPENSO PER CABINA CON DOPPIO INGRESSO CONTINUO.   Compenso per cabina con doppio ingresso continuo, cabina con larghezza m 1,40, profondità m 1,40, portata kg 900, per n. 12 persone.</t>
  </si>
  <si>
    <t>COMPENSO PER PORTA DI PIANO REI 60 IN ACCIAIO INOX SATINATO.   Compenso per porta di piano REI 60 rifinita in acciaio inox satinato.</t>
  </si>
  <si>
    <t>COMPENSO PER PORTA DI PIANO REI 60 IN ACCIAIO INOX ANTIGRAFFIO.   Compenso per porta di piano REI 60 rifinita in acciaio inox antigraffio.</t>
  </si>
  <si>
    <t>COMPENSO PER DISPOSITIVO DI PRENOTAZIONE SIMPLEX.  Manovra collettiva di prenotazione SIMPLEX a due pulsanti (salita – discesa).</t>
  </si>
  <si>
    <t>COMPENSO PER DISPOSITIVO DI PRENOTAZIONE DUPLEX.  Manovra collettiva di prenotazione DUPLEX a due pulsanti (salita - discesa). Per ogni impianto.</t>
  </si>
  <si>
    <t>COMPENSO PER PISTONE IN DUE PEZZI.  Compenso per pistone in due pezzi.</t>
  </si>
  <si>
    <t>COMPENSO PER ARMADIO LOCALE MACCHINA.  Compenso per armadio locale macchina in alternativa al locale macchina in muratura, a non più di m. 10 dal vano corsa e completo di centralina, quadro a microprocessori, impianto di illuminazione, gancio, quadretto di distribuzione.</t>
  </si>
  <si>
    <t>ASCENSORI PER PERSONE CON CABINA ADATTA ANCHE  ALLE PERSONE DISABILI – AZIONAMENTO ELETTRICO – A NORMA DEL DPR 162/99 DEL 30/04/99 ( DIRETTIVA ASCENSORI 95/16CE) – EN 81 – 2: 5/99 UNI EN 81 – 70 GUUE 06/08/2005.
CABINA TIPO 3 ( ACCESSIBILITÀ A PERSONE SU SEDIA A RUOTE A PROPULSIONE MANUALE O A RUOTE A PROPULSIONE ELETTRICA DI CLASSE A , B,C DESCRITTA NELLA EN 12184).  Impianto installato in vano proprio, ad azionamento elettrico, con sistema VVF di tipo automatico portata kg 1250, per n. 16 persone, n. 5 fermate, corsa utile m 12,50, velocità m/s 0,63/ rapporto di intermittenza 40%, macchinario posto in alto, sopra il vano corsa, motore elettrico trifase 4/16 poli – 120 avv./ora in circuito di adatta potenza, tensione 380 V, telaio argano, guide di scorrimento per la cabina e per i contrappeso in profilati di acciaio a T trafilato, contrappeso adeguati alla portata, bottoniera di cabia tutta altezza in lamiera plastificata, con caratteri in rilievo, completa di gemma sovraccarico e luce di emergenza,; bottoniere ai piani in acciaio inox satinato, con carattere in rilievo, con comando di chiamata; segnalazione luminosa di occupato. Cabina con larghezza m. 2,00, profondità m. 1,40, con pareti in lamiera di acciaio trattata contro la corrosione, in pannelli a specchiature verticali internamente rivestiti in lamiera plastificata di colore a scelta della D.L. secondo campionario con profili d’angolo e zoccolatura inferiore , aerazione naturale tramite apposite aperture, illuminazione a mezzo luce indiretta, pavimento con fondo fisso in linoleum; un ingresso in cabina con porta automatica a due partite telescopiche, con dispositivo elettromeccanico di interdizione, corredata di barriera elettronica, pannelli della porta finiti internamente come la cabina, apertura netta di mm. 1100 e di mm. 2000 di altezza;porte di piano automatiche a due partite telescopiche, abbinate alle porte di cabina, apertura netta di mm. 1100 e di mm. 2000 di altezza, pannelli in lamiera di acciaio trattata contro la corrosione esternamente rivestiti in lamiera plastificata di colore a scelta della D. L.  secondo campionario, portali in lamiera di acciaio esternamente in lamiera plastificata predisposti per il fissaggio delle sospensioni e soglie delle porte automatiche di piano; gruppo di manovra alimentato a corrente raddrizzata. Sono compresi: guide staffe e bride ed accessori per il fissaggio, arcata completa di paracadute, ammortizzatori, pattini ed accessori, le funi di trazione, telaio contropeso con i relativi elementi, limitatore di velocità, sospensioni, soglie, accessori per porte di piano a due ante telescopiche, la fornitura di tutti i materiali e di tutte le apparecchiature per la manovra universale a pulsanti; le linee elettriche nel vano in adatte canalizzazioni ed il cavo flessibile per la cabina, compresa la pulsantiera di manutenzione; dispositivo pesacarico, paracadute bidirezionale, dispositivo di allarme completo per comunicazione bidirezionale , parapetto sul tetto di cabina e schermo contropeso in fondo fossa. il trasporto nell'ambito del cantiere e lo scarico; la posa in opera con personale specializzato; l'assistenza muraria e la manovalanza in aiuto ai posatori; le opere murarie che si rendono necessarie per l'installazione dell'impianto. E’ inoltre compreso quanto altro occorre per dare l'impianto finito e funzionante e corredato del fascicolo tecnico. Sono esclusi: le linee elettriche di alimentazione per luce e forza motrice fino al macchinario; la linea telefonica nel locale macchinario.</t>
  </si>
  <si>
    <t>DIFFERENZA DI PREZZO PER OGNI FERMATA IN PIÙ O IN MENO.  Differenza di prezzo per ogni fermata in più o in meno (massimo sette fermate corsa massima m. 18,50) e conseguente variazione di corsa di circa m 3,00 a fermata.</t>
  </si>
  <si>
    <t>COMPENSO PER CABINA E PER PORTA DI CABINA IN ACCIAIO INOX ANTIGRAFFIO.  Compenso per cabina e per porta di cabina in acciaio inox antigraffio, completa di profili negli angoli a spigolo vivo + zoccolo inferiore + modulo pulsantiera.</t>
  </si>
  <si>
    <t xml:space="preserve">COMPENSO PER PORTA DI PIANO IN ACCIAIO INOX ANTIGRAFFIO.  Compenso per porta ai piani, completa di portale, in acciaio antigraffio. </t>
  </si>
  <si>
    <t>COMPENSO PER SEGNALAZIONI LUMINOSE DI POSIZIONE PER OGNI PIANO.   Compenso per segnalazioni luminose di posizione per ogni piano.</t>
  </si>
  <si>
    <t>COMPENSO PER CABINA CON DOPPIO INGRESSO CONTINUO.   Compenso per cabina con doppio ingresso continuo, cabina con larghezza m. 1,20 e profondità m. 1,20, portata kg 600, per n. 8 persone.</t>
  </si>
  <si>
    <t>COMPENSO PER DISPOSITIVO ELETTRONICO PER RIPORTARE LA CABINA AL PIANO PIÙ VICINO.  Compenso per dispositivo elettronico per riportare la cabina al piano più vicino in caso di mancanza di energia in rete, con apertura automatica delle porte, completo di batteria di alimentazione.</t>
  </si>
  <si>
    <t>ASCENSORI PER PERSONE CON CABINA ADATTA ANCHE  ALLE PERSONE DISABILI – AZIONAMENTO OLEODINAMICO – A NORMA DEL DPR 162/99 DEL 30/04/99 ( DIRETTIVA ASCENSORI 95/16CE) – EN 81 – 2: 5/99 UNI EN 81 – 70 GUUE 06/08/2005.
CABINA TIPO 3 ( ACCESSIBILITÀ A PERSONE SU SEDIA A RUOTE A PROPULSIONE MANUALE O A RUOTE A PROPULSIONE ELETTRICA DI CLASSE A , B,C DESCRITTA NELLA EN 12184).  Impianto installato in vano proprio, ad azionamento oleodinamico indiretto, di tipo automatico, portata Kg 1250, n. 16 persone, n. 5 fermate corsa utile m 12,50, velocità m/s 0,63, tensione 380 V, rapporto di intermittenza 40%, dispositivo «SOFT STARTER», centralina posta a lato del vano in locale a non più di m 10 dal corsa, guide di scorrimento per la cabina e per la testa del pistone in profilato di acciaio a T trafilato, livellamento al piano, bottoniera di cabina in lamiera plastificata, con caratteri in rilievo, completa di gemma sovraccarico e luce di emergenza,; bottoniere ai piani in acciaio inox satinato, con carattere in rilievo,  con comando di chiamata; segnalazione luminosa di occupato; segnalazione acustica di cabina arrivata. Cabina con larghezza m. 2,0, profondità m. 1,40, con pareti in lamiera di acciaio trattata contro la corrosione, in pannelli a specchiature verticali internamente rivestiti in lamiera plastificata di colore a scelta della D.L. secondo campionario con profili d’angolo e zoccolatura inferiore, aerazione naturale tramite apposite aperture, illuminazione a mezzo luce indiretta, pavimento con fondo fisso in linoleum e colore a scelta della D.L.; un ingresso in cabina con porta automatica a due partite telescopiche, con dispositivo elettromeccanico di interdizione, corredata barriera elettronica, pannelli della porta finiti internamente come la cabina, apertura netta di mm. 1100 e di mm. 2000 di altezza; porte di piano automatiche a due partite telescopiche, abbinate alle porte di cabina, apertura netta di mm. 1100 e di mm. 2000 di altezza, pannelli in lamiera di acciaio trattata contro la corrosione esternamente rivestiti in lamiera plastificata di colore a scelta della D.L. secondo campionario, portali in lamiera di acciaio esternamente in lamiera plastificata predisposti per il fissaggio delle sospensioni e soglie delle porte automatiche di piano; gruppo di manovra alimentato a corrente raddrizzata. Sono compresi: guide staffe e bride ed accessori per il fissaggio, arcata completa di arcatina, trave di fondo fossa, pilastrino, ammortizzatori, paracadute ed accessori, le funi di trazione, gruppo oleodinamico completo di centralina, pistone in un pezzo, tubo olio, raccordi ed accessori per il fissaggio, olio idraulico, sospensioni, soglie, accessori per porte di piano a due ante telescopiche, la fornitura di tutti i materiali e di tutte le apparecchiature per la manovra universale a pulsanti; le linee elettriche nel vano in adatte canalizzazioni ed il cavo flessibile per la cabina, compresa la pulsantiera di manutenzione; dispositivo pesacarico, paracadute bidirezionale, dispositivo di allarme completo per comunicazione bidirezionale,  parapetto sul tetto di cabina; il trasporto nell'ambito del cantiere e lo scarico; la posa in opera con personale specializzato; l'assistenza muraria e la manovalanza in aiuto ai posatori; le opere murarie che si rendono necessarie per l'installazione dell'impianto. E’ inoltre compreso quanto altro occorre per dare l'impianto finito e funzionante e corredato del fascicolo tecnico. Sono esclusi: le linee elettriche di alimentazione per luce e forza motrice fino al macchinario; la linea telefonica attiva nei locali macchinario.</t>
  </si>
  <si>
    <t xml:space="preserve">COMPENSO PER PORTA DI PIANO IN ACCIAIO INOX ANTIGRAFFIO  Compenso per porta ai piani, completa di portale, in acciaio antigraffio. </t>
  </si>
  <si>
    <t>COMPENSO PER SEGNALAZIONI LUMINOSE DI POSIZIONE IN CABINA.   Compenso per segnalazioni luminose di posizione in cabina.</t>
  </si>
  <si>
    <t>COMPENSO PER CABINA CON DOPPIO INGRESSO CONTINUO.  Compenso per cabina con doppio ingresso continuo, cabina con larghezza m 1,20, profondità m 1,20, portata kg 600, per n. 8 persone.</t>
  </si>
  <si>
    <t>15.11</t>
  </si>
  <si>
    <t>PIATTAFORME ELEVATRICI PER DISABILI E SERVOSCALE</t>
  </si>
  <si>
    <t>PIATTAFORMA ELEVATRICE, CON IMPIANTO AD AZIONAMENTO OLEODINAMICO A NORMA D.P.R. 24 LUGLIO 1996 N° 459 (DIRETTIVA MACCHINE CEE 89/392 – 98/37) E ALLA CIRCOLARE MINISTERO INDUSTRIA DEL 14 APRILE 1997 N° 157296.  Impianto installato in vano proprio, ad azionamento oleodinamico indiretto con pistone nel vano, portata Kg 250, dimensione cabina mm. 800 x 1200 / 950 x 1300, n. 2 fermate, n. 2 servizi, n. 1 ingresso, corsa utile m. 3,50, velocità m/s 0,10, tensione alimentazione 220 V c.a. monofase o 380 trifase, avviamento diretto, tolleranza di livellamento: max. mm +/-20, limiti di temperatura di esercizio: min. +5° max. 40°, emergenza ritorno al piano più basso in caso di mancanza di tensione, emergenza ritorno al piano più basso con comando manuale dalla centralina, luce di emergenza in cabina in mancanza di tensione, bottoniere di cabina e di piano con pulsanti a “uomo presente”, guide staffe di fissaggio, linee elettriche, pistone completo di valvola di controllo della velocità in discesa per la sicurezza, cabina completa con pareti, centralina completa di valvola di non ritorno di sicurezza, rivestimento cabina in lamiera plastificata di colore a scelta secondo campionario, fondo fisso con pavimento in vinile, illuminazione con luce diffusa, porte di piano manuali metalliche cieche in tinta RAL, complete di bottoniera, serrature di sicurezza omologate a norma di legge, n. 1 fotocellula su ogni ingresso di cabina, centralina posta a lato del vano in locale a non più di m 10 dal vano corsa. Sono compresi: guide staffe e bride ed accessori per il fissaggio, arcata, paracadute ed accessori, le funi di trazione, gruppo oleodinamico completo di centralina, pistone in un pezzo, tubi flessibili, raccordi ed accessori per il fissaggio, olio idraulico, la fornitura di tutti i materiali e di tutte le apparecchiature; le linee elettriche nel vano in adatte canalizzazioni ed il cavo flessibile per la cabina, l’illuminazione del vano corsa; il trasporto nell'ambito del cantiere e lo scarico; la posa in opera con personale specializzato; l'assistenza muraria e la manovalanza in aiuto ai montatori; le opere murarie che si rendono necessarie per l'installazione dell'impianto. E’ inoltre compreso quanto altro occorre per dare l'impianto finito e funzionante. Sono esclusi: le linee elettriche di alimentazione per luce e forza motrice fino al macchinario.</t>
  </si>
  <si>
    <t>DIFFERENZA DI PREZZO PER OGNI FERMATA IN PIÙ O IN MENO.   Differenza di prezzo per ogni fermata in più o in meno e conseguente variazione di corsa di circa m 3,00.</t>
  </si>
  <si>
    <t>COMPENSO PER PORTA DI PIANO CON APRIPORTA AUTOMATICO.  Compenso per porta di piano con apriporta automatico.</t>
  </si>
  <si>
    <t>COMPENSO PER RESISTENZA SCALDAOLIO.  Compenso per resistenza scaldaolio.</t>
  </si>
  <si>
    <t>COMPENSO PER CABINA CON DOPPIO INGRESSO CONTINUO.  Compenso per cabina con doppio ingresso continuo.</t>
  </si>
  <si>
    <t>COMPENSO PER PORTA DI PIANO REI 60 IN ANTIRUGGINE.  Compenso per porta di piano REI 60 in antiruggine. Cadauna porta.</t>
  </si>
  <si>
    <t>COMPENSO PER PORTE DI PIANO CON FINESTRATURA  PANORAMICA.  Compenso per porte di piano con finestratura panoramica.</t>
  </si>
  <si>
    <t>COMPENSO PER CABINA CON UNA PARETE PANORAMICA.  Compenso per cabina con una parete panoramica. Parete vetrata con vetro di sicurezza trasparente.</t>
  </si>
  <si>
    <t>COMPENSO PER CABINA IN ACCIAIO INOX SATINATO.  Compenso per cabina in acciaio inox satinato.</t>
  </si>
  <si>
    <t>COMPENSO PER CABINA IN ACCIAIO INOX ANTIGRAFFIO.  Compenso per cabina in acciaio inox antigraffio.</t>
  </si>
  <si>
    <t>COMPENSO PER ARMADIO LOCALE MACCHINE.  Compenso per armadio locale macchine.</t>
  </si>
  <si>
    <t>COMPENSO PER DISPOSITIVO TELESOCCORSO (ESCLUSO ALLACCIO LINEA  TELEFONICA).  Compenso per dispositivo telesoccorso (escluso allaccio linea telefonica).</t>
  </si>
  <si>
    <t>COMPENSO PER PROTEZIONE ACCESSO CABINA A MEZZO BARRIERA ELETTRONICA A TUTTA ALTEZZA.  Compenso per protezione accesso cabina a mezzo barriera elettronica a tutta altezza.</t>
  </si>
  <si>
    <t xml:space="preserve">COMPENSO PER INCASTELLATURA METALLICA PER INTERNO.  Compenso per incastellatura metallica per interno. Incastellatura o struttura metallica delimitante il vano di corsa ancorata stabilmente all’edificio.Montanti verticali e travi orizzontali in lamiera metallica pressopiegata predisposti al collegamento mediante dadi e bulloni. Tamponamento in vetro di sicurezza trasparente su telai metallici oppure tamponamento in pannelli di lamiera metallica preverniciata. Trattamento di finitura delle parti metalliche con verniciatura RAL a scelta della D.L. Calcoli dimensionali. Per ogni metro lineare in altezza </t>
  </si>
  <si>
    <t>COMPENSO PER STRUTTURA VANO PER ESTERNO.  Compenso per struttura vano per interno. Incastellatura o struttura metallica delimitante il vano di corsa ancorata stabilmente all’edificio. Montanti verticali e travi orizzontali in lamiera metallica pressopiegata predisposti al collegamento mediante dadi e bulloni. Tamponamento in vetro di sicurezza trasparente su telai metallici oppure tamponamento in pannelli di lamiera metallica preverniciata. Trattamento di finitura delle parti metalliche con verniciatura RAL a scelta della D.L. e trattamento contro la corrosione. Calcoli dimensionali. Per ogni metro lineare in altezza.</t>
  </si>
  <si>
    <t>SISTEMA DI TRASPORTO A PIATTAFORMA PER SEDIA A ROTELLE CON GUIDA RETTILINEA E PENDENZA COSTANTE A NORMA, (SERVOSCALA) NORMA UNI 9801 E DM 14/06/89 N. 236 (L.13 / 09-01-89), DIRETTIVA 98/37/CE (DIRETTIVA MACCHINE) E SUCCESSIVE INTEGRAZIONI E MODIFICHE.  Impianto installato sulla rampa della scala, portata minima kg 150, velocità 10 cm/sec, tensione di alimentazione 220 V. monofase, tensione di funzionamento 24/48 V. c.c., tensione comandi 24/48 V. c.c., inclinazione massima guida 35°, fino a 15 alzate, max m.6,00 di guida (comprensivi di partenza), ribaltamento manuale della piattaforma, piattaforma delle dimensioni di mm. 850 x mm. 700/650. Realizzato con piano di calpestio rivestito in gomma anti-sdrucciolo, bordini laterali fissi di contenimento, bandelle automatiche poste sui lati di accesso alla piattaforma fungenti da scivolo di raccordo ai piani, da spondina di contenimento nonché da dispositivo anti-urto/antischiacciamento durante la corsa dell’apparecchio, l’abbassamento delle bandelle può avvenire solo in corrispondenza del piano di sbarco/imbarco, fondo sensibile anti-schiacciamento sotto la pedana, ribaltamento manuale bilanciato della piattaforma, barra di sicurezza sagomata ad “L” ad azionamento manuale, posta sul lato discesa bloccata meccanicamente durante la corsa, con possibilità di sblocco manuale di emergenza, recupero manuale di emergenza verso il piano basso, in caso di mancanza dell’alimentazione elettrica, azionato da volantino opportunamente dimensionato per consentire una manovra agevole e sicura, pulsantiera di comando estensibile per Salita/Discesa, utilizzabile anche da eventuale accompagnatore a terra. Carteratura in ABS AUTOESTINGUENTE opportunamente sagomata ed arrotondata. Costola sensibile anti-schiacciamento sotto il corpo macchina. Paraurti sensibili posti sui lati corrispondenti ai sensi di marcia. Dispositivo paracadute azionato meccanicamente da limitatore di velocità che agisce direttamente sulla guida per consentire l’arresto graduale ed automatico della marcia in caso di aumento della velocità in discesa. Freno elettromagnetico che consente l’immediato arresto del servoscala su rilascio del comando o su intervento dei dispositivi di sicurezza o di fine corsa.Guida costituita da un profilo appositamente studiato per garantire la mancanza di parti taglienti o spigoli vivi. Interruttore generale e spia di linea, alloggiati in cassetta metallica da fissare a parete. Comandi a bassa tensione 24/48 V. c.c., del tipo ad azione mantenuta. L’abbandono dei comandi comporta l’arresto del servoscala nella posizione in cui si trova. Pulsanti  di “Salita/Discesa”, pulsante di emergenza a fungo, interruttore generale a chiave estraibile, sia a bordo, sia ad ogni punto di fermata. Dispositivo paracadute comandato meccanicamente da limitatore di velocità; agendo direttamente sulla guida, arresta la traslazione del servoscala in caso di aumento della velocità in discesa, segnalazione dell’intervento del limitatore velocità, dispositivi sensibili antiurto/antischiacciamento che arrestano istantaneamente la traslazione del servoscala in caso di contatto con ostacoli, permettendo sempre di eseguire l’inversione di marcia per consentire la rimozione dell’ostacolo. Installazione macchina indistintamente in ambiente interno o esterno. Sono compresi il trasporto nell'ambito del cantiere e lo scarico; la posa in opera con personale specializzato; l'assistenza muraria e la manovalanza in aiuto ai montatori. E’ inoltre compreso quanto altro occorre per dare l'impianto finito e funzionante. Sono esclusi: le opere murarie che si rendono necessarie per l'installazione dell'impianto, le linee elettriche di alimentazione per luce e forza motrice fino al macchinario.</t>
  </si>
  <si>
    <t>DIFFERENZA DI PREZZO PER OGNI METRO DI GUIDA RETTILINEA A PENDENZA COSTANTE IN PIÙ O IN MENO.  Differenza di prezzo per ogni metro di corsa in più o in meno, per guida rettilinea a pendenza costante, da un minimo di m. 3,00 ad un massimo di m. 15,00. Compenso a metro lineare.</t>
  </si>
  <si>
    <t>SISTEMA DI TRASPORTO A PIATTAFORMA PER SEDIA A ROTELLE CON GUIDA CURVILINEA A PENDENZA COSTANTE A NORMA, (SERVOSCALA) NORMA UNI 9801 E DM 14/06/89 N. 236(L.13 / 09-01-89), DIRETTIVA 98/37/CE (DIRETTIVA MACCHINE) E SUCCESSIVE INTEGRAZIONI E MODIFICHE.  Impianto installato sulla rampa della scala , portata minima kg 150, velocità 10 cm/sec, tensione di alimentazione 220 V. monofase, tensione di funzionamento 24/48 V. c.c., tensione comandi 24/48 V. c.c., inclinazione massima guida 35°, fino a 25 alzate, max m.10,00 di guida (comprensivi di partenza), con n. 2 curve spiralate, ribaltamento manuale della piattaforma, piattaforma delle dimensioni di mm. 850 x mm. 700/650. Realizzato con piano di calpestio rivestito in gomma anti-sdrucciolo, bordini laterali fissi di contenimento, bandelle automatiche poste sui lati di accesso alla piattaforma fungenti da scivolo di raccordo ai piani, da spondina di contenimento nonché da dispositivo anti-urto/anti schiacciamento durante la corsa dell’apparecchio, l’abbassamento delle bandelle può avvenire solo in corrispondenza del piano di sbarco/imbarco, fondo sensibile anti-schiacciamento sotto la pedana, ribaltamento manuale bilanciato della piattaforma, barra di sicurezza sagomata ad “L” ad azionamento manuale, posta sul lato discesa bloccata meccanicamente durante la corsa, con possibilità di sblocco manuale di emergenza, recupero manuale di emergenza verso il piano basso, in caso di mancanza dell’alimentazione elettrica, azionato da volantino opportunamente dimensionato per consentire una manovra agevole e sicura, pulsantiera di comando estensibile per Salita/Discesa, utilizzabile anche da eventuale accompagnatore a terra. Carteratura in ABS AUTOESTINGUENTE opportunamente sagomata ed arrotondata. Costola sensibile anti-schiacciamento sotto il corpo macchina. Paraurti sensibili posti sui lati corrispondenti ai sensi di marcia. Dispositivo paracadute azionato meccanicamente da limitatore di velocità che agisce direttamente sulla guida per consentire l’arresto graduale ed automatico della marcia in caso di aumento della velocità in discesa. Freno elettromagnetico che consente l’immediato arresto del servoscala su rilascio del comando o su intervento dei dispositivi di sicurezza o di fine corsa. Guida costituita da un profilo appositamente studiato per garantire la mancanza di parti taglienti o spigoli vivi. Interruttore generale e spia di linea, alloggiato in cassetta metallica da fissare a parete. Comandi a bassa tensione 24/48 V. c.c., del tipo ad azione mantenuta. L’abbandono dei comandi comporta l’arresto del servoscala nella posizione in cui si trova. Pulsanti di “Salita/Discesa”, pulsante di emergenza a fungo, interruttore generale a chiave estraibile, sia a bordo, sia ad ogni punto di fermata, dispositivo paracadute comandato meccanicamente da limitatore di velocità; agendo direttamente sulla guida, arresta la traslazione del servoscala in caso di aumento della velocità in discesa, segnalazione dell’intervento del limitatore velocità, dispositivi sensibili antiurto/antischiacciamento che arrestano istantaneamente la traslazione del servoscala in caso di contatto con ostacoli, permettendo sempre di eseguire l’inversione di marcia per consentire la rimozione dell’ostacolo. Installazione macchina indistintamente in ambiente interno o esterno. Sono compresi il trasporto nell'ambito del cantiere e lo scarico; la posa in opera con personale specializzato; l'assistenza muraria e la manovalanza in aiuto ai montatori. E’ inoltre compreso quanto altro occorre per dare l'impianto finito e funzionante. Sono esclusi: le opere murarie che si rendono necessarie per l'installazione dell'impianto, le linee elettriche di alimentazione per luce e forza motrice fino al macchinario.</t>
  </si>
  <si>
    <t>DIFFERENZA DI PREZZO PER OGNI METRO DI GUIDA CURVILINEA A PENDENZA COSTANTE IN PIÙ O IN MENO.  Differenza di prezzo per ogni metro di corsa in più o in meno, per guida curvilinea a pendenza costante, da un minimo di m. 3,00 ad un massimo di m. 15,00. Compenso a metro lineare.</t>
  </si>
  <si>
    <t>DIFFERENZA DI PREZZO PER OGNI CURVA IN PIÙ PER GUIDA CURVILINEA A PENDENZA COSTANTE.  Differenza di prezzo per ogni curva in più, per guida curvilinea, comprese eventuali curve di parcheggio alla partenza o all’arrivo. Compenso a curva.</t>
  </si>
  <si>
    <t xml:space="preserve">TELO PROTETTIVO DA ESTERNI.  Copertura in telo plastico resistente. </t>
  </si>
  <si>
    <t>RIBALTAMENTO PIATTAFORMA.  Ribaltamento della piattaforma azionato elettricamente.</t>
  </si>
  <si>
    <t>PENDENZA VARIABILE.  Dispositivo per pendenza variabile adatto a seguire i cambi di inclinazione di rampe scale con pianerottoli intermedi, di rampe con andamento a ponte, ecc.</t>
  </si>
  <si>
    <t>DIFFERENZA DI PREZZO PER OGNI METRO DI GUIDA RETTILINEA E/O CURVILINEA A PENDENZA VARIABILE IN PIÙ.  Differenza di prezzo per ogni metro di guida in più.</t>
  </si>
  <si>
    <t>DIFFERENZA DI PREZZO PER OGNI CURVA IN PIÙ A PENDENZA VARIABILE.  Differenza di prezzo per ogni  curva in più.</t>
  </si>
  <si>
    <t>15.12</t>
  </si>
  <si>
    <t>SCALE MOBILI E MARCIAPIEDI MOBILI</t>
  </si>
  <si>
    <t xml:space="preserve">SCALA MOBILE PER SERVIZIO PRIVATO A NORME EN115:1995.  Impianto predisposto al funzionamento automatico a mezzo di pedane mobili, senso di marcia bidirezionale (salita/discesa), larghezza gradini 0,60 m, inclinazione 35°, dislivello 4,00 m (± 2 cm), gradini in piano alle estremità n 2, velocità 0,50 m/sec, portata nominale 4500 p/h, balaustre verticali in cristallo incolore (sp. 10 mm), profilature in alluminio anodizzato naturale, zoccolatura in acciaio inox, rivestimento esterno delle fiancate verniciate in antiruggine, rivestimento esterno soffitto verniciato in antiruggine, pedane e botole rivestite in lamiera con una superficie antisdrucciolevole, installazione all’interno, disposizione singola, alimentazione c.a. 3 x 380 V + Neutro + Terra, frequenza 50 Hz, struttura costituita da profilati commerciali in acciaio normalizzato ed esente da tensioni, saldati tra loro. Comprendente tutti i supporti e rinforzi necessari per il fissaggio di tutti i vari elementi meccanici ed elettrici che costituiscono la scala mobile. Struttura costituita da tre parti principali: - una parte costante alta, che comprende la macchina di trazione, l’albero principale di azionamento, il meccanismo di comando del corrimano e i dispositivi annessi, il quadro di manovra, i freni principale e di emergenza. - una parte costante bassa, che comprende il carrello tenditore e il dispositivo di inversione inferiorela parte inclinata che supporta tutte le guide rettilinee dei gradini, il corrimano ed i supporti delle balaustre. Le due travi laterali inferiori della struttura saranno collegate, per tutta la lunghezza della scala, da una lamiera di acciaio portante di circa 4 mm di spessore, perfettamente liscia e senza elementi trasversali, ed a tenuta stagna, con funzione di raccolta dell'olio, della sporcizia che cade dai gradini, e di rivestimento inferiore. Le estremità della struttura, saranno appoggiate sui supporti mediante l'interposizione di piastre antivibranti. Oltre alle apparecchiature regolamentari in ogni vano va prevista una presa luce per il collegamento con una lampada portatile. Le piastre di pavimento, poste all’estremità della scala, saranno facilmente asportabili per accedere ai vani previsti per le operazioni di manutenzione, che potranno essere effettuate senza richiedere alcun sollevamento o asportazione della carpenteria portante. L’apertura delle piastre saranno dotate di sistema a microinterruttore atto a comandare con sicurezza attiva l’ arresto dell’impianto quando vengono sollevate. Alle due testate saranno sistemati contenitori facilmente asportabili per la raccolta della polvere e dei detriti trasportati dai gradini. Il gruppo di trazione, in esecuzione molto compatta, sarà montato sulla parte superiore della scala mobile. Le ruote dentate delle catene dei gradini e le ruote di comando dei corrimani sono azionati da un riduttore per servizio pesante e con elevato rendimento, flangiato su un motore elettrico di esecuzione speciale. Il motore speciale per scale mobili deve essere del tipo asincrono trifase con rotore a gabbia di scoiattolo, previsto per avviamento stella - triangolo.- tipo di protezione IP 21;- classe di isolamento F; Il riduttore dovrà essere attentamente testato, rodato e regolato all'atto dell'assemblaggio in fabbrica in modo da assicurare un funzionamento estremamente silenzioso. Il dispositivo tendicatene, montato sulla parte bassa della scala mobile, sarà facilmente accessibile, una volta sollevata la copertura del vano. L'asse del dispositivo tendicatene appoggerà su ambedue i lati, attraverso un sistema di sfere scorrevoli su una guida prismatica. Due molle di pressione, regolabili a mezzo di tiranti, dovranno garantire una tensione uniforme delle catene. Per la tiranti, dovranno garantire una tensione uniforme delle catene. Per la regolazione non dovrà essere necessario accedere nella zona dei gradini della scala. Nel caso di allungamento o rottura delle catene dei gradini, la scala dovrà automaticamente arrestarsi grazie all'intervento degli interruttori di controllo. </t>
  </si>
  <si>
    <t>MARCIAPIEDE MOBILE PER SERVIZIO PRIVATO A NORME EN115:1995.  Impianto predisposto al funzionamento automatico a mezzo pedane mobili, senso di marcia bidirezionale (salita/discesa ), larghezza segmenti 1,00 m, inclinazione 10°, dislivello 4,00 m (± 2,0 cm), segmenti in piano in alto m 0,40, velocità 0,50 m/sec., portata nominale 9000 p/h, balaustre verticali in cristallo incolore (sp. 10 mm), profilature in alluminio anodizzato naturale, zoccolatura in acciaio inox, rivestimento esterno delle fiancate verniciate in antiruggine, rivestimento esterno soffitto verniciato in antiruggine, pedane e botole rivestite in lamiera con una superficie antisdrucciolevole., installazione all’interno, disposizione singola, alimentazione c.a. 3 x 380 V + Neutro + Terra, frequenza 50 Hz., struttura costituita da profilati commerciali in acciaio normalizzato ed esente da tensioni, saldati tra loro. Comprendente tutti i supporti e rinforzi necessari per il fissaggio di tutti i vari elementi meccanici ed elettrici che costituiscono il marciapiede mobile. La struttura dovrà essere costituita da tre parti principali: - una parte costante alta, che comprende la macchina di trazione, 1 'albero principale di azionamento, il meccanismo di comando del corrimano e i dispositivi annessi, il quadro di manovra, i freni principale e di emergenza. - una parte costante bassa, che comprende il carrello tenditore e il dispositivo di inversione inferiore. - la parte inclinata che supporta tutte le guide rettilinee dei segmenti, il corrimano ed i supporti delle balaustre. Le due travi laterali inferiori della struttura saranno collegate, per tutta la lunghezza del marciapiede mobile, da una lamiera di acciaio portante di circa 4 mm di spessore, perfettamente liscia e senza elementi trasversali, ed a tenuta stagna, con funzione di raccolta dell'olio, della sporcizia che cade dai segmenti, e di rivestimento inferiore. Le estremità della struttura, appoggeranno sui supporti mediante l'interposizione di piastre antivibranti. Oltre alle apparecchiature regolamentari in ogni vano va prevista una presa luce per il collegamento con una lampada portatile. Le piastre di pavimento, poste all’estremità della scala, saranno facilmente asportabili per accedere ai vani previsti per le operazioni di manutenzione, che potranno essere effettuate senza richiedere alcun sollevamento o asportazione della carpenteria portante. L’apertura delle piastre saranno dotate di sistema a microinterruttore atto a comandare con sicurezza attiva l’ arresto dell’impianto quando vengono sollevate. Alle due testate saranno sistemati contenitori facilmente asportabili per la raccolta della polvere e dei detriti trasportati dai gradini Il gruppo di trazione, in esecuzione molto compatta, sarà montato sulla parte superiore del marciapiede mobile. Le ruote dentate delle catene dei segmenti e le ruote di comando dei corrimani dovranno essere azionate da un riduttore per servizio pesante e con elevato rendimento, flangiato su un motore elettrico di esecuzione speciale. Il motore speciale per marciapiede mobile sarà del tipo asincrono trifase con rotore a gabbia di scoiattolo, previsto per avviamento stella-triangolo.- tipo di protezione IP 21;- classe di isolamento F. Il riduttore viene attentamente testato, rodato e regolato all'atto dell'assemblaggio in fabbrica in modo da assicurare un funzionamento estremamente silenzioso. Il dispositivo tendicatene sarò montato sulla parte bassa del marciapiede mobile e dovrà facilmente accessibile, una volta sollevata la copertura del vano. L'asse del dispositivo tendicatene appoggia su ambedue i lati, attraverso un sistema scorrevole su una guida prismatica. Due molle di pressione, regolabili a mezzo di tiranti, garantiscono una tensione uniforme delle catene. Per la regolazione non dovrà essere necessario accedere nella zona dei segmenti del marciapiede mobile. Nel caso di allungamento o rottura delle catene dei segmenti, il marciapiede deve venire automaticamente arrestato dall'intervento degli interruttori di controllo.</t>
  </si>
  <si>
    <t>15.13</t>
  </si>
  <si>
    <t>MONTACARICHI PER SOLE MERCI</t>
  </si>
  <si>
    <t>MONTACARICHI A NORMA DIRETTIVA MACCHINE 98/37/CEE E ALLA DIRETTIVA COMPATIBILITÀ ELETTROMAGNETICA 89/336/CEE E SUCCESSIVE INTEGRAZIONI.  Impianto installato in vano proprio su struttura modulare autoportante con elementi zincati resistenti alla corrosione, ad azionamento a vite senza fine, con motore elettrico trifase o monofase, munito di freno elettromagnetico a disco, portata Kg 24, dimensione cabina mm. 700 x 800 x 800 di altezza, n. 2 fermate, corsa utile m 3,65, velocità m/s 0,35, manovra universale con pulsanti di chiamata e rimando, cabina costruita in lamiera di acciaio, rivestita in acciaio inox AISI 304, completa con fondo e ripiano intermedio in acciaio inox AISI 304, porte di piano a cancello a doppia ghigliottina con finitura in acciaio inox AISI 304. Serratura meccanica con contatto elettrico a ponte asportabile. Pulsantiere di chiamata e rimando a tutti i piani, indicatore luminoso di cabina presente o occupata. Sono compresi: guide staffe ed accessori per il fissaggio, arcata, paracadute ed accessori, le funi di trazione, motore su travatura, la fornitura di tutti i materiali e di tutte le apparecchiature per la manovra a pulsanti; le linee elettriche nel vano in adatte canalizzazioni ed il cavo flessibile per la cabina; il trasporto nell'ambito del cantiere e lo scarico, l'assistenza muraria e la manovalanza in aiuto ai posatori; la posa in opera con personale specializzato. E’ inoltre compreso quanto altro occorre per dare l'impianto finito e funzionante. Sono esclusi: le opere murarie che si rendono necessarie per l'installazione dell'impianto, le linee elettriche di alimentazione per luce e forza motrice fino al macchinario.</t>
  </si>
  <si>
    <t>DIFFERENZA DI PREZZO PER OGNI FERMATA IN PIÙ.  Differenza di prezzo per ogni fermata in più (massimo n. 12 fermate corsa massima m 30,00) e conseguente variazione di corsa di circa m 3,10.</t>
  </si>
  <si>
    <t>COMPENSO PER CABINA CON DOPPIO INGRESSO   Compenso per cabina con doppio ingresso.</t>
  </si>
  <si>
    <t>COMPENSO PER PORTA DI PIANO REI 60   Compenso per porta di piano REI 60.</t>
  </si>
  <si>
    <t>16.1</t>
  </si>
  <si>
    <t>IMPIANTI ED APPARECCHIATURE ANTINCENDIO</t>
  </si>
  <si>
    <t>CASSETTA PER IDRANTE DA INCASSO. Cassetta per idrante completa da incasso UNI 45 o UNI 70 composta da saracinesca a vite 1"1/2 o 2" o 2"1/2, sella portamanichetta, rotolo in nylon gommato, lastra trasparente anti UV a frangibilità programmata, lancia erogatrice a triplice effetto, raccordi, legature e coprilegature secondo la norma UNI 7422, cassetta in lamiera da incasso con portello in profilato di alluminio anodizzato di dimensioni indicative mm 560 x 360 x 150 per UNI 45 e mm 560 x 420 x 250 per UNI 70. Sono compresi: la fornitura e posa in opera; le opere murarie di apertura tracce su laterizi forati e murature leggere. E' inoltre compreso quanto altro occorre per dare l'opera finita. Sono esclusi: le tracce su solette, muri in c.a. o in pietra; il rifacimento dell'intonaco; la tinteggiatura.</t>
  </si>
  <si>
    <t>Cassetta UNI 45, lancia in lega leggera, lunghezza tubo m 20.</t>
  </si>
  <si>
    <t>Cassetta UNI 45, lancia in rame, lunghezza tubo m 20.</t>
  </si>
  <si>
    <t>Cassetta UNI 45, lancia in ABS, lunghezza tubo m 25.</t>
  </si>
  <si>
    <t>Cassetta UNI 45, lancia in lega leggera, lunghezza tubo m 25.</t>
  </si>
  <si>
    <t>Cassetta UNI 45, lancia in rame, lunghezza tubo m 25.</t>
  </si>
  <si>
    <t>Cassetta UNI 70, lancia in ABS, lunghezza tubo m 20.</t>
  </si>
  <si>
    <t>Cassetta UNI 70, lancia in lega leggera, lunghezza tubo m 20.</t>
  </si>
  <si>
    <t>Cassetta UNI 70, lancia in rame, lunghezza tubo m 20.</t>
  </si>
  <si>
    <t>Cassetta UNI 70, lancia in ABS, lunghezza tubo m 25.</t>
  </si>
  <si>
    <t>Cassetta UNI 70, lancia in lega leggera, lunghezza tubo m 25.</t>
  </si>
  <si>
    <t>Cassetta UNI 70, lancia in rame, lunghezza tubo m 25.</t>
  </si>
  <si>
    <t>CASSETTA PER IDRANTE DA ESTERNO. Cassetta per idrante completa da esterno, UNI 45 o UNI 70, composta da saracinesca a vite 1"1/2 o 2" o 2"1/2, sella portamanichetta, rotolo in nylon gommato, lastra trasparente anti UV a frangibilità programmata, lancia erogatrice in ABS o in rame a triplice effetto, raccordi, legature e coprilegature secondo la norma UNI 7422, cassetta di dimensioni indicative mm 610 x 370 x 210 per UNI 45 e mm 680 x 500 x 260 per UNI 70. Sono compresi: la fornitura e posa in opera; le opere murarie di apertura tracce su laterizi forati e murature leggere. E' inoltre compreso quanto altro occorre per dare l'opera finita. Sono escluse: le tracce su solette, muri in c.a. o in pietra; il rifacimento dell'intonaco; la tinteggiatura.</t>
  </si>
  <si>
    <t>CASSETTA PER NASPO DA INCASSO. Cassetta completa da incasso per naspo antincendio costituita da rotolo portatubo, tubo semirigido UNI 25, valvola d'intercettazione, lancia frazionatrice e cassetta da incasso a parete con sportello metallico pieno o con telaio portavetro in alluminio completo di lastra trasparente anti UV a frangibilità programmata, dimensione indicativa cassetta cm 60 x 70 x 20 per tubi fino a m 25 e cm 70 x 70 x 27 per tubi oltre m 25. Sono compresi: la fornitura e posa in opera; le opere murarie di apertura tracce su laterizi forati e murature leggere. E' inoltre compreso quanto altro occorre per dare l'opera finita. Sono escluse: le tracce su solette, muri in c.a. o in pietra; il rifacimento dell'intonaco; la tinteggiatura.</t>
  </si>
  <si>
    <t>CASSETTA PER NASPO DA ESTERNO. Cassetta completa per esterno per naspo antincendio costituita da rotolo portatubo, tubo semirigido UNI 25, valvola d'intercettazione, lancia frazionatrice, cassetta in lamiera per esterni, lastra trasparente anti UV a frangibilità programmata, dimensione indicativa cassetta cm 60 x 60 x 27 per tubi fino a m 25 e cm 70 x 70 x 27 per tubi oltre m 25. Sono compresi: la fornitura e posa in opera; le opere murarie di apertura tracce su laterizi forati e murature leggere. E' inoltre compreso quanto altro occorre per dare l'opera finita. Sono escluse: le tracce su solette, muri in c.a. o in pietra; il rifacimento dell'intonaco; la tinteggiatura.</t>
  </si>
  <si>
    <t>PIANTANA PER POSIZIONAMENTO DI CASSETTA ANTINCENDIO. Piantana per posizionamento di cassetta antincendio compreso opere di preparazione della base di appoggio e utilizzo di tasselli ad espansione o altro sistema adeguato di fissaggio. E' inoltre compreso quanto altro occorre per dare l'opera finita. Sono escluse: le opere dell'eventuale ripristino della guaina impermeabilizzante e della pavimentazione.</t>
  </si>
  <si>
    <t>CASSETTA PER GRUPPO MOTOPOMPA DA INCASSO. Cassetta completa da incasso in acciaio per gruppo motopompa in linea o in diramazione UNI 70 composto da saracinesca d'intercettazione, lastra trasparente anti UV a frangibilità programmata, valvola di ritegno CLAPET, valvola di sicurezza, idrante con girello F UNI 70, cassetta da incasso a parete con sportello in profilato di alluminio anodizzato dimensioni indicative mm 780 x 385 x 400 fino a 2 ", mm 970 x 500 x 500 oltre 2". Sono compresi: la fornitura e posa in opera; le opere murarie di apertura e chiusura tracce su laterizi forati e murature leggere. E' inoltre compreso quanto altro occorre per dare l'opera finita. Sono escluse: le tracce su solette, muri in c.a. o in pietra; il rifacimento dell'intonaco; la tinteggiatura.</t>
  </si>
  <si>
    <t xml:space="preserve">CASSETTA PER GRUPPO MOTOPOMPA DA ESTERNO. Cassetta completa per esterno in acciaio per gruppo motopompa in linea o in diramazione UNI 70 composto da saracinesca d'intercettazione, lastra trasparente anti UV a frangibilità programmata, valvola di ritegno CLAPET, valvola di sicurezza, idrante con girello F UNI 70, cassetta in lamiera per esterni dimensioni indicative mm 700 x 450 x 220. Sono compresi: la fornitura e posa in opera; le opere murarie di apertura e chiusura tracce su laterizi forati e murature leggere. E' inoltre compreso quanto altro occorre per dare l'opera finita. Sono escluse: le tracce su solette, muri in c.a. o in pietra; il rifacimento dell'intonaco; la tinteggiatura. </t>
  </si>
  <si>
    <t xml:space="preserve">NASPO SU SUPPORTO ORIENTABILE A MURO. Naspo antincendio su supporto orientabile a muro, completo di rotolo portatubo, tubo semirigido UNI 25, valvola di intercettazione, lancia frazionatrice. Il tutto fornito e posto in opera. E' compreso quanto altro occorre per dare il lavoro finito. </t>
  </si>
  <si>
    <t xml:space="preserve">ROTOLO TUBO UNI 45 O UNI 70 IN NYLON GOMMATO. Rotolo di tubo UNI 45 o UNI 70 in nylon gommato per idrante antincendio, completo di raccordi, legature e coprilegature secondo la norma UNI 7422. Il tutto fornito e posto in opera. E' compreso quanto occorre per dare il lavoro finito. </t>
  </si>
  <si>
    <t xml:space="preserve">IDRANTE UNI 45 O UNI 70 TIPO PRESA A MURO O A SQUADRA. Rubinetto idrante UNI 45 o UNI 70 di tipo presa a muro o a squadra. Il tutto fornito e posto in opera. E' compreso quanto occorre per dare il lavoro finito. </t>
  </si>
  <si>
    <t xml:space="preserve">LANCIA A TRIPLICE EFFETTO PER IDRANTI ANTINCENDIO UNI 45 O UNI 70. Lancia UNI 45 o UNI 70 a triplice effetto per idranti antincendio. Il tutto fornito e posto in opera. E' compreso quanto occorre per dare il lavoro finito. </t>
  </si>
  <si>
    <t xml:space="preserve">ATTACCO MOTOPOMPA UNI 70. Gruppo attacco motopompa UNI 70 composto da saracinesca di intercettazione, valvola di ritegno CLAPET, valvola di sicurezza, idrante UNI 70. Il tutto fornito e posto in opera. E' compreso quanto occorre per dare il lavoro finito. </t>
  </si>
  <si>
    <t xml:space="preserve">IDRANTE A COLONNA SOPRASSUOLO. Idrante soprassuolo a colonna per impianto antincendio con scarico automatico di svuotamento antigelo, gomito al piede flangiato, composto da 2 bocche di uscita UNI 45 o UNI 70, eventuale attacco motopompa VVF UNI 70 o UNI 100, altezza soprassuolo cm 50. Il tutto fornito e posto in opera. E' compreso quanto occorre per dare il lavoro finito. Sono esclusi: le opere di scavo; il rinterro; la pavimentazione. </t>
  </si>
  <si>
    <t xml:space="preserve">IDRANTE SOTTOSUOLO TIPO CROTONE. Idrante sottosuolo completo di valvola di intercettazione, chiare di manovra, scarico automatico di svuotamento antigelo, attacco UNI 45 o UNI 70, chiusino in ghisa, lunghezza tubazione interrata cm 45. Il tutto fornito e posto in opera. E' compreso quanto occorre per dare il lavoro finito. Sono esclusi: le opere di scavo; il rinterro; la pavimentazione. </t>
  </si>
  <si>
    <t xml:space="preserve">ARMADIO PER ATTREZZATURE ANTINCENDIO. Armadio per attrezzature antincendio in acciaio verniciato rosso completo di lastra frangibile, ganci interni, ripiani porta oggetti, compreso posizionamento e fissaggio. </t>
  </si>
  <si>
    <t>ESTINTORE A POLVERE POLIVALENTE. Estintore portatile a polvere polivalente per classi di fuoco A (combustibili solidi), B (combustibili liquidi), C (combustibili gassosi), tipo omologato secondo la normativa vigente, completo di supporto metallico per fissaggio a muro, manichetta con ugello, manometro ed ogni altro accessorio necessario all'installazione e funzionamento. Il tutto fornito e posto in opera. E' compreso quanto occorre per dare il lavoro finito.</t>
  </si>
  <si>
    <t xml:space="preserve">ESTINTORE AD ANIDRIDE CARBONICA. Estintore portatile ad anidride carbonica per classi di fuoco B (combustibili liquidi), C (combustibili gassosi), particolarmente indicato per utilizzo su apparecchiature elettriche, tipo omologato secondo la normativa vigente, completo di supporto metallico per fissaggio a muro, manichetta con ugello, manometro ed ogni altro accessorio necessario all'installazione e funzionamento. Il tutto fornito e posto in opera. E' compreso quanto occorre per dare il lavoro finito. </t>
  </si>
  <si>
    <t xml:space="preserve">ESTINTORE A POLVERE AUTOMATICO DI TIPO SOSPESO. Estintore automatico di tipo sospeso a polvere polivalente per fuochi di combustibili solidi, combustibili liquidi, combustibili gassosi, particolarmente indicato per installazione sopra bruciatori di combustibili liquidi o gassosi, completo di supporto metallico per fissaggio a soffitto, dispositivo di scarico automatico con sensore a temperatura ed ogni altro accessorio necessario all'installazione e funzionamento. Il tutto fornito e posto in opera. E' compreso quanto occorre per dare il lavoro finito. </t>
  </si>
  <si>
    <t>ESTINTORE DI TIPO CARRELLATO. Estintore carrellato utilizzante agenti estinguenti specifici per i vari utilizzi e per le classi di fuoco A (combustibili solidi), B (combustibili liquidi), C (combustibili gassosi), tipo omologato secondo la normativa vigente installato su carrello trasportabile a mano, completo di manichetta con ugello, manometro (se pressurizzato) ed ogni altro accessorio necessario all'installazione e funzionamento. Il tutto fornito in opera. E' compreso quanto occorre per dare il lavoro finito.</t>
  </si>
  <si>
    <t xml:space="preserve">CASSETTA PORTA ESTINTORE. Cassetta porta estintore in ABS rosso. </t>
  </si>
  <si>
    <t>RILEVATORE DI STATO. Rilevatore di stato completo di base su zoccolo,completo di circuito autodiagnostico e led fornito e posto in opera, con collegamento elettrico a Volt c.c. 8,5÷33 fino alla centrale e su canalizzazione predisposta, completo degli oneri relativi al fissaggio del rilevatore, dotato di certificazione EN54. E' compreso quanto occorre per dare il lavoro finito.</t>
  </si>
  <si>
    <t xml:space="preserve">RILEVATORE DI GAS DOMESTICO. Rilevatore di gas a parete o da incasso per serie civile, fornito e posto in opera, alimentato a Volt a.c. 12/24/230, segnalazione acustica e luminosa, autodiagnosi interna, uscita relè per comando elettrovalvola, completo degli oneri relativi al fissaggio del rilevatore. Sono compresi la scatola portafrutto, il supporto, la placca in materiale plastico o metallico, il collegamento all'apparecchio, quanto altro occorre per dare il lavoro finito. E' escluso l'allaccio elettrico. </t>
  </si>
  <si>
    <t>CUSTODIA PER ALLOGGIAMENTO DI RILEVATORI DI FUMO ALL’INTERNO DI CANALIZZAZIONI. Custodia in materiale termoplastico trasparente per alloggiare i rilevatori di fumo puntiformi all’interno di tubazioni, sono incluse le tubazioni per la connessione alla condotta e quant’altro per dare l’opera finita.</t>
  </si>
  <si>
    <t xml:space="preserve">RILEVATORE DI GAS. Rilevatore di gas in custodia IP55 o in esecuzione ATEX, in grado di rilevare la presenza di miscele tossiche e/o esplosive con uscita in corrente 4-20 mA in grado di segnalare allarme, preallarme e controllo linea; idoneo per posa a parete, alimentato a 12-24 Volt c.c., collegabile a centrali analogiche ad indirizzamento tramite apposita scheda di interfaccia, completo di segnalazione luminosa a led, autodiagnosi interna, ed uscita relè open collector, completo degli oneri relativi al fissaggio del rilevatore. Sono compresi il collegamento elettrico fino alla centrale su canalizzazione predisposta e quanto altro occorre per dare il lavoro finito. </t>
  </si>
  <si>
    <t>RILEVATORE LINEARE DI FUMO DI TIPO CONVENZIONALE. Rilevatore lineare di fumo ottico di tipo convenzionale a riflessione omologato EN54 VDS in grado di proteggere grandi aree, comprensivo dell’unità di controllo e dello specchio catadiottrico, dotato di sistema di calibrazione per adeguare alle condizioni dell’ambiente e di autotest, in grado di fornire una copertura d’area di larghezza pari a 15 m. per lunghezza fino a 100 m. fornito e posto in opera, completo degli oneri per l'installazione, per il collegamento elettrico alla centrale su canalizzazione predisposta inclusa l’alimentazione per l'allineamento. E' inoltre compreso quanto altro occorre per dare l'opera finita.</t>
  </si>
  <si>
    <t>RILEVATORE LINEARE DI FUMO INDIRIZZABILE. Rilevatore lineare di fumo ottico di tipo indirizzabile a riflessione dotato di certificazione EN54-12, in grado di proteggere grandi aree, comprensivo dell’unità di controllo e di autotest e dello specchio catadiottrico, dotato di sistema di calibrazione per adeguare alle condizioni dell’ambiente, in grado di fornire una copertura d’area di larghezza pari a 15 m. per lunghezza fino a 100 m., fornito e posto in opera, completo degli oneri per l'installazione, per il collegamento elettrico alla centrale su canalizzazione predisposta inclusa l’alimentazione pari a 12/24 Volt c.c., per l'allineamento. E' inoltre compreso quanto altro occorre per dare l'opera finita.</t>
  </si>
  <si>
    <t>SIRENA D’ALLARME DA INTERNO. Sirena d'allarme da interno alimentata a Volt c.c. 24, con contenitore in ABS o in custodia metallica verniciata,con grado di protezione IP30 fornita e posta in opera, comprensiva degli oneri accessori per i collegamenti elettrici alla centrale su canalizzazioni predisposte ed il suo fissaggio. E' compreso quanto altro occorre per dare il lavoro finito.</t>
  </si>
  <si>
    <t>SIRENA DI ALLARME DA ESTERNO AUTOALIMENTATA CON LAMPEGGIATORE. Sirena di allarme da esterno autoprotetta alimentata a Volt c.c. 12÷24, con contenitore in ABS in custodia metallica verniciata, completa di lampeggiatore, con potenza sonora pari almeno a 100 dB provvista di batteria in tampone per alimentare la stessa per un periodo di almeno 1 ora, fornita e posta in opera. Comprensiva degli oneri e accessori per i collegamenti elettrici alla centrale su canalizzazioni predisposte ed il suo fissaggio. E' compreso quanto altro occorre per dare il lavoro finito.</t>
  </si>
  <si>
    <t>SIRENA DI ALLARME DA INTERNO CON LAMPEGGIATORE. Sirena di allarme da interno alimentata a Volt c.c. 24, con contenitore in ABS o in custodia metallica verniciata, completa di lampeggiatore, con potenzialità sonora pari almeno a 100 dB, fornita e posta in opera. Comprensiva degli oneri e accessori per i collegamenti elettrici alla centrale su canalizzazioni predisposte ed il suo fissaggio. E' compreso quanto altro occorre per dare il lavoro finito.</t>
  </si>
  <si>
    <t xml:space="preserve">PANNELLO DI ALLARME INCENDIO Pannello di allarme incendio per segnalazione ottico-acustica con lampade da 3W o a tecnologia LED, suono ed illuminazione programmabile, scritte intercambiabili, alimentazione 12÷24V cc, di tipo autoalimentato con batteire NiCd, o senza sorgente autonoma in custodia metallica verniciata o in ABS o in PVC autoestinguente, con potenza sonora di almeno 95 dB o inferiore nel caso di messaggio a sintesi vocale, fornito e posto in opera, completo di tutti gli oneri relativi al montaggio ed al collegamento elettrico fino alla centrale su tubazione predisposta. E' compreso quanto altro occorre per dare il lavoro finito. </t>
  </si>
  <si>
    <t>Pannello antincendio autoalimentato 95 dB</t>
  </si>
  <si>
    <t>PULSANTE DI ALLARME RIARMABILE Pulsante di allarme in contenitore termoplastico di colore rosso di tipo riarmabile dotato di chiave speciale di ripristino atto ad azionare un segnale di allarme riconoscibile dalla centrale, inclusi gli oneri per l'allaccio elettrico, l’isolatore nella versione analogica, il collegamento elettrico alla centrale su tubazione predisposta. Il tutto fornito e posto in opera. E' compreso quanto altro occorre per dare il lavoro finito.</t>
  </si>
  <si>
    <t>ALIMENTATORE SWITCHING A 24÷27 VOLT C.C. Alimentatore switching a Volt c.c. 24÷27 su custodia metallica o isolante, in grado di fornire corrente fino a 5A, provvisto di collegamento elettrico alla rete e batteria in tampone, fornito e posto in opera, completo di ogni accessorio e quanto altro occorre per dare l'opera finita. E' compreso quanto altro occorre per dare il lavoro finito.</t>
  </si>
  <si>
    <t xml:space="preserve">RILEVATORE DI STATO ANALOGICO INDIRIZZATO. Rilevatore di stato analogico indirizzato completo di zoccolo, in grado di fornire un segnale proporzionale al valore della grandezza rilevata e di scambiare informazioni con la centrale di gestione bidirezionalmente. Realizzato conformemente ai criteri dettati dalle normative EN 54, fornito e posto in opera funzionante, compresi gli oneri di collegamento elettrico Volt c.c. 12/24, fino alla centrale e su canalizzazione predisposta, completo degli oneri relativi al fissaggio del rilevatore. E' compreso quanto altro occorre per dare il lavoro finito. </t>
  </si>
  <si>
    <t>INCREMENTO PER RIPETITORE OTTICO DI ALLARME PER RILEVATORI. Incremento per ripetitore ottico di allarme comandato direttamente dal rilevatore di stato per la ripetizione del segnale tramite lampada incandescente o a tecnologia LED, completa di custodia in materiale isolante e dei collegamenti al rilevatore. E' compreso quanto altro occorre per dare il lavoro finito.</t>
  </si>
  <si>
    <t xml:space="preserve">CENTRALE DI RILEVAZIONE INCENDI DI TIPO CONVENZIONALE FINO A 8 ZONE Centrale di rilevazione incendi di tipo convenzionale conforme alle normative EN 54 parti 2-4, in grado di gestire un numero minimo di due zone ciascuna delle quali può ricevere il segnale uscente da un massimo di 20 rilevatori e di fornire il segnale per allarmi ottici ed acustici esterni attraverso due uscite controllate. Sono compresi: l'alimentatore; la batteria tampone; il caricabatterie; la segnalazione acustica ed ottica escludibile; il pulsante test dell'impianto; le chiavi di servizio; le uscite seriali; i necessari ancoraggi; le staffe; i collegamenti elettrici, la programmazione e la configurazione. Il tutto fornito e posto in opera. E' inoltre compreso quanto altro occorre per dare il lavoro finito e funzionante. </t>
  </si>
  <si>
    <t xml:space="preserve">CENTRALE DI RILEVAZIONE INCENDI DI TIPO CONVENZIONALE FINO A 24 ZONE Centrale di rilevazione incendi di tipo convenzionale conforme alle normative EN 54 parti 2-4, in grado di gestire un numero minimo di dodici zone fino a ventiquattro ciascuna delle quali può ricevere il segnale uscente da un massimo di 20 rilevatori e di fornire il segnale per allarmi ottici ed acustici esterni attraverso due uscite controllate. Dotata di display a cristalli liquidi, con ingressi zone configurabili a più livelli di segnalazione, possibilità di tele gestione tramite scheda modem, Sono compresi: l'alimentatore; la batteria tampone; il caricabatterie; la segnalazione acustica ed ottica escludibile; il pulsante test dell'impianto; le chiavi di servizio; le uscite seriali; i necessari ancoraggi; le staffe; i collegamenti elettrici, la programmazione e la configurazione. Il tutto fornito e posto in opera. E' inoltre compreso quanto altro occorre per dare il lavoro finito e funzionante. </t>
  </si>
  <si>
    <t xml:space="preserve">CENTRALE ANALOGICA AD INDIRIZZAMENTO DI RILEVAZIONE INCENDI FINO AD UN MASSIMO DI 396 RILEVATORI. Centrale analogica ad indirizzamento di rilevazione incendi certificata EN 54.2 e 54.4 provvista di custodia metallica verniciata o in plastica, con logica a microprocessore per la gestione di 99 rilevatori ad indirizzamento + 99 moduli di ingresso uscita in grado di fornire un segnale per allarmi acustici ed ottici. Sono compresi: l'alimentatore; il carica batterie; le batterie in tampone; la tastiera di programmazione; il display; la disponibilità di linee simili; le staffe; i necessari fissaggi; i collegamenti elettrici. Il tutto fornito e posto in opera. E' inoltre compreso quanto altro occorre per dare il lavoro finito e funzionante. </t>
  </si>
  <si>
    <t>Ad una linea fino a 99 sensori</t>
  </si>
  <si>
    <t>A due linee fino a 198 sensori</t>
  </si>
  <si>
    <t>A due linee fino a 396 sensori</t>
  </si>
  <si>
    <t xml:space="preserve">Scheda Ethernet per collegamento PC </t>
  </si>
  <si>
    <t xml:space="preserve">Terminale LCD 8 righe 40 caratteri per allarmi tecnologici </t>
  </si>
  <si>
    <t xml:space="preserve">Scheda espansione fino a 6 terminazioni convenzionali </t>
  </si>
  <si>
    <t>Scheda combinatore telefonico a due linee monodirezionale</t>
  </si>
  <si>
    <t>Scheda combinatore telefonico a due linee bidirezionale</t>
  </si>
  <si>
    <t>Modulo ingresso con isolatore</t>
  </si>
  <si>
    <t>Modulo uscita con isolatore</t>
  </si>
  <si>
    <t>Modulo isolatore</t>
  </si>
  <si>
    <t>CENTRALINA DI RILEVAZIONE CONVENZIONALE DI GAS A DUE ZONE. Centralina di rilevazione convenzionale di gas a due zone, fornita e posta in opera. Sono compresi: la custodia; l'alimentatore e batteria in grado di gestire un massimo di almeno tre rilevatori di gas per ciascuna zona; i collegamenti elettrici ed i fissaggi. E' inoltre compreso quanto altro occorre per dare il lavoro finito e funzionante.</t>
  </si>
  <si>
    <t>TAMPONAMENTO TAGLIAFUOCO SU ATTRAVERSAMENTI DI CAVI ELETTRICI M.T./B.T.SU FORI CIRCOLARI. Tamponamento antifiamma su attraversamenti di cavi elettrici M.T./B.T. su fori circolari di pareti o solai mediante corredi REI 120-180 costituiti da separatori e profili ad incastro per strutture alveolari profondità minima mm 100, sigillato alle estremità con due tappi e stucco intumescente comprese le opere edili. Il tutto fornito e posto in opera. E' compreso quanto altro occorre per dare il lavoro finito.</t>
  </si>
  <si>
    <t xml:space="preserve">TAMPONAMENTO TAGLIAFUOCO SU ATTRAVERSAMENTO DI CAVI ELETTRICI M.T./B.T. SU FORI RETTANGOLARI. Tamponamento antifiamma su attraversamento di cavi elettrici M.T./B.T. su fori rettangolari di pareti o solai mediante corredi REI 120-180 costituiti da: lastre autoportanti di materiale intumescente ancorate al solaio con stop tutto metallo; profili di materiale intumescente intorno al cavo per una profondità minima di mm 100; sigillatura con stucco intumescente. Il tutto fornito e posto in opera. E' compreso quanto occorre per dare il lavoro finito. </t>
  </si>
  <si>
    <t>TAMPONAMENTO TAGLIAFUOCO SU TUBAZIONI METALLICHE. Tamponamento antifiamma su tubazioni metalliche mediante corredo REI 120-180 costituiti da: profili di materiale intumescente intorno al tubo per una profondità minima di mm 100, sigillatura con stucco intumescente. Il tutto fornito e posto in opera. E' compreso quanto altro occorre per dare il lavoro finito. Il tamponamento è conteggiato per cmq di sezione della tubazione.</t>
  </si>
  <si>
    <t xml:space="preserve">TAMPONAMENTO TAGLIAFUOCO REI 120, SU ATTRAVERSAMENTO DI PARETI O SOLAI. Tamponamento antifiamma REI 120, su attraversamento di cavi B.T. o tubazioni metalliche di pareti o solai con foro inferiore ai mm 50 di diametro, mediante applicazione di strisce o stucco intumescente per una profondità di mm 50. Il tutto fornito e posto in opera. E' compreso quanto altro occorre per dare il lavoro finito. </t>
  </si>
  <si>
    <t xml:space="preserve">COLLARE TAGLIAFUOCO PER TUBI IN PLASTICA. Collare tagliafuoco per tubazioni in plastica attraversanti pareti e solai tagliafuoco realizzato con contenitore metallico entro cui è predisposto il passaggio della tubazione. Il contenitore può essere installato incassato nella muratura oppure, quando non vi è lo spazio sufficiente, può essere installato a vista a filo della parete tagliafuoco. In caso di incendio la sostanza presente nel contenitore si espande schiacciando il tubo e realizzando la chiusura tagliafuoco. I collari sono certificati in base alle prove di resistenza al fuoco secondo la circolare del Ministero dell'Interno n. 91 del 14/10/61. Sono compresi: la messa in opera; le opere murarie di apertura e chiusura tracce su laterizi forati e murature leggere. E' inoltre compreso quanto altro occorre per dare l'opera finita. Sono esclusi: le tracce su solette, muri in c.a. o in pietra; il rifacimento dell'intonaco; la tinteggiatura. Diametro del passaggio disponibile attraverso il collare: D (mm). </t>
  </si>
  <si>
    <t xml:space="preserve">CARTELLONISTICA CON INDICAZIONI STANDARDIZZATE DI SEGNALI DI INFORMAZIONE, ANTINCENDIO E SICUREZZA. Cartellonistica da applicare a muro o su superfici lisce con indicazioni standardizzate di segnali di informazione, antincendio e sicurezza, realizzata mediante cartelli in alluminio spessore minimo mm 0,5, oppure in materiale plastico spessore minimo mm 1,5 leggibili da una distanza prefissata. Sono compresi: le opere e le attrezzature necessarie al montaggio; le viti, i chiodi, gli stop, ecc. E' inoltre compreso quanto altro occorre per dare l'opera finita. Dimensioni minime indicative del cartello: L x H (mm). Distanza massima di percezione con cartello sufficientemente illuminato: d (m). </t>
  </si>
  <si>
    <t xml:space="preserve">CARTELLONISTICA CON INDICAZIONI STANDARDIZZATE DI SEGNALI DI PERICOLO, DIVIETO E OBBLIGO. Cartellonistica da applicare a muro o su superfici lisce con indicazioni standardizzate di segnali di pericolo, divieto e obbligo, realizzata mediante cartelli in alluminio spessore minimo mm 0,5, oppure in materiale plastico spessore minimo mm 1,5 leggibili da una distanza prefissata. Sono compresi: le opere e le attrezzature necessarie al montaggio; le viti, i chiodi, gli stop, ecc. E' inoltre compreso quanto altro occorre per dare l'opera finita. Dimensioni minime indicative del cartello: L x H (mm). Distanza massima di percezione con cartello sufficientemente illuminato: d (m). </t>
  </si>
  <si>
    <t xml:space="preserve">CARTELLONISTICA AUTOADESIVA CON INDICAZIONI SPECIFICHE E PERSONALIZZATE. Cartellonistica da applicare a muro o su superfici lisce con indicazioni specifiche e personalizzate di segnali di pericolo, divieto e obbligo, realizzata mediante etichetta autoadesiva. Fornita e posta in opera. E' compreso quanto occorre per dare il lavoro finito. Dimensioni minime indicative dell'etichetta: L x H (mm). </t>
  </si>
  <si>
    <t xml:space="preserve">IMPIANTO SPRINKLER DI ESTINZIONE A PIOGGIA. Impianto fisso di estinzione a pioggia (sprinkler) costituito da una o più STAZIONI DI CONTROLLO per impianti a secco o ad umido (complete di valvole, strumenti di controllo e misura, apparecchiature di allarme, accessori, compressore per impianti a secco), TUBAZIONE DI ADDUZIONE da ciascuna stazione di controllo alla rispettiva area protetta, RETE DI DISTRIBUZIONE (collettori, montanti, diramazioni) in tubi di acciaio realizzate nel rispetto delle Normative Vigenti protette dalla corrosione (acciaio zincato e/o in acciaio nero con doppia mano di antiruggine e mano a finire di vernice epossidica nei colori di norma) comprensivi di raccordi e pezzi speciali, SOSTEGNI E ANCORAGGI della rete di distribuzione, EROGATORI a bulbo di vetro (idonei per tipo, dimensione e numero all'area da proteggere), OPERE MURARIE di apertura e chiusura tracce su laterizi forati e murature leggere e di rifacimento dell'intonaco (con esclusione di tracce su solette, muri in C.A. o in pietra e della tinteggiatura ed esecuzione di staffaggi in profilati), il tutto fornito e posto in opera a perfetta regola d'arte e conforme alle prescrizioni della norma UNI 9498. Restano escluse le opere di alimentazione idrica fino alla flangia di innesto alla stazione di controllo (vasca di accumulo, centrale di pompaggio, derivazioni dall'acquedotto, ecc.). L'impianto è conteggiato con una quota fissa per ciascuna stazione di controllo a secco o a umido più una quota aggiuntiva in funzione della superficie dell'area protetta distinta per tipologia di densità di scarica. </t>
  </si>
  <si>
    <t>IMPIANTO DI ESTINZIONE AUTOMATICO A GAS CON ODP = 0. Impianto fisso di estinzione automatico funzionante a gas, con Potenziale Depauperamento Ozono = 0 (ODP = 0) da utilizzare in ambienti confinati e costituito da una o più CENTRALINA DI ALLARME, da uno o più CENTRI DI STOCCAGGIO BOMBOLE, dalla RETE DI DISTRIBUZIONE, dagli EROGATORI di gas, dalle OPERE MURARIE, il tutto realizzato secondo la norma UNI 10877. Ciascun centro di stoccaggio bombole potrà essere costituito da una o più bombole di capacità adeguata agli ambienti da proteggere posti ad una distanza massima di 20 m dagli stessi e sarà comprensivo della rastrelliera di fissaggio, raccordi flessibili, valvole di sicurezza, valvole di efflusso rapido con solenoide a 24 V, collegamento elettrico alla centralina, manometro, comando di apertura manuale. La rete di distribuzione sarà costituita da tubazioni di acciaio con raccordi e pezzi speciali idonei alle pressioni utilizzate e dagli staffaggi e ancoraggi adatti alle sollecitazioni meccaniche in fase di efflusso. Gli erogatori dovranno essere idonei al tipo di gas utilizzato e dovranno essere disposti negli ambienti da proteggere in numero e posizione tali da garantire una scarica uniforme del gas nei tempi previsti. Le opere murarie saranno costituite da apertura e chiusura tracce su laterizi forati e murature leggere e dal rifacimento dell'intonaco con esclusione di tracce su solette, muri in C.A. o in pietra e della tinteggiatura. E' compreso quanto altro necessario per dare l'opera finita e funzionante con la sola esclusione dell'alimentazione elettrica, l'eventuale impianto di rilevazione incendi unitamente alla scheda di gestione dell'impianto di spegnimento automatico. L'impianto è conteggiato in funzione del volume utile degli ambienti confinati da proteggere. Volume utile da proteggere</t>
  </si>
  <si>
    <t>IMPIANTO DI ESTINZIONE AUTOMATICO A GAS CON ODP &lt; 0,05. Impianto fisso di estinzione automatico funzionante a gas, con Potenziale Depauperamento Ozono &lt; 0,05 (ODP &lt; 0,05) da utilizzare in ambienti confinati e costituito da una o più CENTRALINA DI ALLARME, da uno o più CENTRI DI STOCCAGGIO BOMBOLE, dalla RETE DI DISTRIBUZIONE, dagli EROGATORI di gas, dalle OPERE MURARIE, il tutto realizzato secondo la norma UNI 10877. Ciascun centro di stoccaggio bombole potrà essere costituito da una o più bombole di capacità adeguata agli ambienti da proteggere posti ad una distanza massima di 20 m dagli stessi e sarà comprensivo della rastrelliera di fissaggio, raccordi flessibili, valvole di sicurezza, valvole di efflusso rapido con solenoide a 24 V, collegamento elettrico alla centralina, manometro, comando di apertura manuale. La rete di distribuzione sarà costituita da tubazioni di acciaio con raccordi e pezzi speciali idonei alle pressioni utilizzate e dagli staffaggi e ancoraggi adatti alle sollecitazioni meccaniche in fase di efflusso. Gli erogatori dovranno essere idonei al tipo di gas utilizzato e dovranno essere disposti negli ambienti da proteggere in numero e posizione tali da garantire una scarica uniforme del gas nei tempi previsti. Le opere murarie saranno costituite da apertura e chiusura tracce su laterizi forati e murature leggere e dal rifacimento dell'intonaco con esclusione di tracce su solette, muri in C.A. o in pietra e della tinteggiatura. E' compreso quanto altro necessario per dare l'opera finita e funzionante con la sola esclusione dell'alimentazione elettrica, l'eventuale impianto di rilevazione incendi unitamente alla scheda di gestione dell'impianto di spegnimento automatico. L'impianto è conteggiato in funzione del volume utile degli ambienti confinati da proteggere. Volume utile da proteggere.</t>
  </si>
  <si>
    <t xml:space="preserve">GRUPPO ANTINCENDIO DI PRESSURIZZAZIONE CON ELETTROPOMPA UNI 9490. Gruppo di pressurizzazione con elettropompa UNI 9490 per l'alimentazione idrica degli impianti automatici antincendio costituito da 1 elettropompa di servizio, 1 elettropompa pilota, telaio di appoggio, pressostati, manometri, manovuotometri, collettore di mandata, serbatoi pressurizzati per pompa pilota, 1 quadro elettrico per elettropompa di servizio, 1 quadro elettrico per elettropompa pilota, valvole di intercettazione bloccabili, valvole di ritegno ispezionabili, circuito di prova con misuratore di portata, sfioro per sovrapressione, dispositivi di segnalazione ottica e acustica a distanza, accessori vari e quanto altro necessario affinché il gruppo sia perfettamente conforme alla norma UNI 9490. Sono comprese anche le opere murarie per la formazione del basamento di appoggio ove necessario. Restano esclusi le tubazioni di aspirazione dal serbatoio idrico, l'alimentazione elettrica dei quadri e il collegamento elettrico dei segnalatori a distanza. Il gruppo è valutato in funzione delle sue caratteristiche in base ai parametri di portata (Q = mc/h), prevalenza minima corrispondente (H = bar) e potenza dell'elettropompa di servizio più potenza dell'elettropompa pilota (P = kW). </t>
  </si>
  <si>
    <t xml:space="preserve">GRUPPO ANTINCENDIO DI PRESSURIZZAZIONE CON ELETTROPOMPA E MOTOPOMPA UNI 9490. Gruppo di pressurizzazione con elettropompa e motopompa UNI 9490 per l'alimentazione idrica degli impianti automatici antincendio costituito da 1 elettropompa di servizio, 1 elettropompa pilota, 1 motopompa diesel, telaio di appoggio, pressostati, manometri, manovuotometri, collettore di mandata, serbatoi pressurizzati per pompa pilota, 1 quadro elettrico per elettropompa di servizio, 1 quadro elettrico per elettropompa pilota, 1 quadro elettrico con doppia batteria per motopompa, valvole di intercettazione bloccabili, valvole di ritegno ispezionabili, circuito di prova con misuratore di portata, sfioro per sovrapressione, dispositivi di segnalazione ottica e acustica a distanza, accessori vari e quanto altro necessario affinché il gruppo sia perfettamente conforme alla norma UNI 9490. Sono comprese anche le opere murarie per la formazione del basamento di appoggio ove necessario. Restano esclusi le tubazioni di aspirazione dal serbatoio, l'alimentazione elettrica dei quadri e il collegamento elettrico dei segnalatori a distanza. Il gruppo è valutato in funzione delle sue caratteristiche in base ai parametri di portata (Q = mc/h), prevalenza minima corrispondente (H = bar) e potenza dell'elettropompa o motopompa di servizio + potenza dell'elettropompa pilota (P = kW). </t>
  </si>
  <si>
    <t>16.2</t>
  </si>
  <si>
    <t>PORTE E VETRI RESISTENTI AL FUOCO</t>
  </si>
  <si>
    <t xml:space="preserve">PORTA TAGLIAFUOCO AD UN BATTENTE IN MISURE STANDARD. Porta antincendio ad un battente in misure standard, costruita ed omologata secondo la norma UNI 9723, fornita e posta in opera. Sono compresi: il telaio in acciaio munito di zanche per fissaggio a muro; il battente con doppia maniglia; la serratura con chiave patent; la guarnizione termoespandente; le cerniere con molla di richiamo; la targhetta identificativa; la verniciatura standard con mano di vernice epossidica; le opere murarie di fissaggio. E' inoltre compreso quanto altro occorre per dare l'opera finita. Sono esclusi: la ripresa dell'intonaco; la tinteggiatura. Dimensioni massime del foro muro a contatto con il telaio: L x H (mm). </t>
  </si>
  <si>
    <t xml:space="preserve">PORTA TAGLIAFUOCO IN LEGNO AD UN BATTENTE IN MISURE STANDARD. Porta antincendio in legno ad un battente in misure standard, costruita ed omologata secondo la norma UNI 9723, fornita e posta in opera. Sono compresi: il telaio perimetrale in legno con guarnizioni termoespandenti munito di zanche per fissaggio a muro, anta ad incollaggio ureico e massello di legno rivestito su entrambe le facciate con impiallacciatura a scelta o laccata o con laminato plastico; la serratura con cilindro e maniglia; la guarnizione termoespandente; le cerniere con molla di richiamo o sistema di autochiusura (chiudiporta); la targhetta identificativa; le opere murarie di fissaggio. E' inoltre compreso quanto altro occorre per dare l'opera finita. Sono esclusi: la ripresa dell'intonaco; la tinteggiatura. Dimensioni massime del foro muro a contatto con il telaio: L x H (mm). </t>
  </si>
  <si>
    <t>PORTA TAGLIAFUOCO AD UN BATTENTE COSTRUITA SU MISURA, DIMENSIONI MAX 1300 X 2150 MM. Porta antincendio ad un battente, costruita su misura ed omologata secondo la norma UNI 9723, fornita e posta in opera. Sono compresi: il telaio in acciaio munito di zanche per fissaggio a muro; il battente con doppia maniglia; la serratura con chiave patent; la guarnizione termoespandente; le cerniere con molla di richiamo; la targhetta identificativa; la verniciatura standard con mano di vernice epossidica; le opere murarie di fissaggio. E' inoltre compreso quanto altro occorre per dare l'opera finita. Sono esclusi: la ripresa dell'intonaco; la tinteggiatura. L'opera è valutata con una quota fissa per ciascuna porta più una quota aggiuntiva in funzione della superficie complessiva delle porte misurata sul foro muro a contatto con il telaio. Dimensioni min/max del foro muro a contatto con il telaio; L x H = 500 x 1750 / 1300 x 2150 (mm).</t>
  </si>
  <si>
    <t>PORTA TAGLIAFUOCO AD UN BATTENTE COSTRUITA SU MISURA, DIMENSIONI MAX 1340 X 2880 MM. Porta antincendio ad un battente, costruita su misura ed omologata secondo la norma UNI 9723, fornita e posta in opera. Sono compresi: il telaio in acciaio munito di zanche per fissaggio a muro; il battente con doppia maniglia; la serratura con chiave patent; la guarnizione termoespandente; le cerniere con molla di richiamo; la targhetta identificativa; la verniciatura standard con mano di vernice epossidica; le opere murarie di fissaggio. E' inoltre compreso quanto altro occorre per dare l'opera finita. Sono esclusi: la ripresa dell'intonaco; la tinteggiatura. L'opera è valutata con una quota fissa per ciascuna porta più una quota aggiuntiva in funzione della superficie complessiva delle porte misurata sul foro muro a contatto con il telaio. Dimensioni min/max del foro muro a contatto con il telaio: L x H = 500 x 2151 / 1340 x 2880 (mm).</t>
  </si>
  <si>
    <t>PORTA TAGLIAFUOCO A DUE BATTENTI IN MISURE STANDARD. Porta antincendio a due battenti in misure standard, costruita ed omologata secondo la norma UNI 9723, fornita e posta in opera. Sono compresi: il telaio in acciaio munito di zanche per il fissaggio a muro; il battente principale con doppia maniglia e serratura con chiave patent; il battente secondario con serratura per autobloccaggio; la guarnizione termoespandente; le cerniere con molla di richiamo; il preselettore di chiusura; la targhetta identificativa; la verniciatura standard con mano di vernice epossidica; le opere murarie di fissaggio. E' inoltre compreso quanto altro occorre per dare l'opera finita. Sono esclusi: la ripresa dell'intonaco; la tinteggiatura. Dimensioni massime del foro muro a contatto con il telaio: L x H (mm).</t>
  </si>
  <si>
    <t>PORTA TAGLIAFUOCO IN LEGNO A DUE BATTENTI IN MISURE STANDARD. Porta antincendio in legno a due battenti in misure standard, costruita ed omologata secondo la norma UNI 9723, fornita e posta in opera. Sono compresi: il telaio perimetrale in legno con guarnizioni termoespandenti munito di zanche per fissaggio a muro, anta ad incollaggio ureico e massello di legno rivestito su entrambe le facciate con impiallacciatura a scelta o laccata o con laminato plastico; la serratura con cilindro e maniglia; la guarnizione termoespandente; le cerniere con molla di richiamo o sistema di autochiusura (chiudiporta); la targhetta identificativa; le opere murarie di fissaggio. E' inoltre compreso quanto altro occorre per dare l'opera finita. Sono esclusi: la ripresa dell'intonaco; la tinteggiatura. Dimensioni massime del foro muro a contatto con il telaio: L x H (mm).</t>
  </si>
  <si>
    <t>PORTA TAGLIAFUOCO A DUE BATTENTI COSTRUITA SU MISURA, DIMENSIONI MAX 2600 X 2150 MM. Porta antincendio a due battenti, costruita su misura ed omologata secondo la norma UNI 9723, fornita e posta in opera. Sono compresi: il telaio in acciaio munito di zanche per fissaggio a muro; il battente principale con doppia maniglia e serratura con chiave patent; il battente secondario con serratura per autobloccaggio; la guarnizione termoespandente; le cerniere con molla di richiamo; il preselettore di chiusura; la targhetta identificativa; la verniciatura standard con mano di vernice epossidica; le opere murarie di fissaggio. E' inoltre compreso quanto altro occorre per dare l'opera finita. Sono esclusi: la ripresa dell'intonaco; la tinteggiatura. L'opera è valutata con una quota fissa per ciascuna porta più una quota aggiuntiva in funzione della superficie complessiva delle porte misurata sul foro a muro a contatto con il telaio. Dimensioni min/max del foro muro a contatto con il telaio: L x H = 850 x 1750 / 2600 x 2150 (mm).</t>
  </si>
  <si>
    <t>PORTA TAGLIAFUOCO A DUE BATTENTI COSTRUITA SU MISURA, DIMENSIONI MAX 2660 X 2880 MM. Porta antincendio a due battenti, costruita su misura ed omologata secondo la norma UNI 9723, fornita e posta in opera. Sono compresi: il telaio in acciaio munito di zanche per fissaggio a muro; il battente principale con doppia maniglia e serratura con chiave patent; il battente secondario con serratura per autobloccaggio; la guarnizione termoespandente; le cerniere con molla di richiamo; il preselettore di chiusura; la targhetta identificativa; la verniciatura standard con mano di vernice epossidica; le opere murarie di fissaggio. E' inoltre compreso quanto altro occorre per dare l'opera finita. Sono esclusi: la ripresa dell'intonaco; la tinteggiatura. L'opera e' valutata con una quota fissa per ciascuna porta più una quota aggiuntiva in funzione della superficie complessiva delle porte misurata sul foro a muro a contatto con il telaio. Dimensione min/max del foro muro a contatto con il telaio: L x H = 850 x 2151 / 2660 x 2880 (mm).</t>
  </si>
  <si>
    <t>PORTA TAGLIAFUOCO SCORREVOLE AD UN BATTENTE COSTRUITA SU MISURA, DI DIMENSIONE MASSIMA 5,0 MQ. Porta antincendio scorrevole ad un battente di dimensione massima non superiore a 5,0 mq, costruita a misura ed omologata secondo la norma UNI 9723, fornita e posta in opera. Sono compresi: il telaio in acciaio munito di zanche per fissaggio a muro; il pannello realizzato in lamiera di acciaio pressopiegato e isolato termicamente con pacco coibente ad alta densità, la guida superiore completa dei supporti per montaggi su architrave in cemento armato, chiusura mediante contrappeso regolato da valvola termosensibile; la targhetta identificativa; la verniciatura standard con mano di vernice epossidica; le opere murarie di fissaggio. E' inoltre compreso quanto altro occorre per dare l'opera finita.Sono esclusi: la ripresa dell'intonaco; la tinteggiatura. L'opera è valutata con una quota fissa indipendentemente dalla dimensione del foro muro a contatto con il telaio la cui superficie non deve superare 5,0 mq.Porta scorrevole REI 120 fino a 5,0 mq.</t>
  </si>
  <si>
    <t>PORTA TAGLIAFUOCO SCORREVOLE AD UN BATTENTE COSTRUITA SU MISURA, DI DIMENSIONE SUPERIORE A MQ 5,0. Porta antincendio scorrevole ad un battente con dimensione superiore a mq 5,0, costruita a misura ed omologata secondo la norma UNI 9723, fornita e posta in opera. Sono compresi: il telaio in acciaio munito di zanche per fissaggio a muro; il pannello realizzato in lamiera di acciaio pressopiegato e isolato termicamente con pacco coibente ad alta densità, la guida superiore completa dei supporti per montaggi su architrave in cemento armato, la chiusura mediante contrappeso regolato da valvola termosensibile; la targhetta identificativa; la verniciatura standard con mano di vernice epossidica; le opere murarie di fissaggio. E' inoltre compreso quanto altro occorre per dare l'opera finita. Sono esclusi: la ripresa dell'intonaco; la tinteggiatura. L'opera è valutata con una quota fissa per ciascuna porta più una quota aggiuntiva in funzione della superficie complessiva della porta misurata sul foro muro a contatto con il telaio.</t>
  </si>
  <si>
    <t>PORTA TAGLIAFUOCO SCORREVOLE A DUE BATTENTI COSTRUITA SU MISURA, DI DIMENSIONE MASSIMA MQ 5,0. Porta antincendio scorrevole a due battenti di dimensione massima non superiore a mq 5,0, costruita a misura ed omologata secondo la norma UNI 9723, fornita e posta in opera. Sono compresi: il telaio in acciaio munito di zanche per fissaggio a muro; il pannello realizzato in lamiera di acciaio pressopiegato e isolato termicamente con pacco coibente ad alta densità, la guida superiore completa dei supporti per montaggi su architrave in cemento armato, chiusura mediante contrappeso regolato da valvola termosensibile; la targhetta identificativa; la verniciatura standard con mano di vernice epossidica; le opere murarie di fissaggio. E' inoltre compreso quanto altro occorre per dare l'opera finita.Sono esclusi: la ripresa dell'intonaco; la tinteggiatura. L'opera è valutata con una quota fissa indipendentemente dalla dimensione del foro muro a contatto con il telaio la cui superficie non deve superare 5,0 mq. Porta scorrevole REI 120 fino a 5,0 mq.</t>
  </si>
  <si>
    <t>PORTA TAGLIAFUOCO SCORREVOLE A DUE BATTENTI COSTRUITA SU MISURA, DI DIMENSIONE SUPERIORE A MQ 5,0. Porta antincendio scorrevole a due battenti con dimensione superiore a mq 5,0, costruita a misura ed omologata secondo la norma UNI 9723, fornita e posta in opera. Sono compresi: il telaio in acciaio munito di zanche per fissaggio a muro; il pannello realizzato in lamiera di acciaio pressopiegato e isolato termicamente con pacco coibente ad alta densità, la guida superiore completa dei supporti per montaggi su architrave in cemento armato, la chiusura mediante contrappeso regolato da valvola termosensibile; la targhetta identificativa; la verniciatura standard con mano di vernice epossidica; le opere murarie di fissaggio. E' inoltre compreso quanto altro occorre per dare l'opera finita. Sono esclusi: la ripresa dell'intonaco; la tinteggiatura. L'opera è valutata con una quota fissa per ciascuna porta più una quota aggiuntiva in funzione della superficie complessiva della porta misurata sul foro muro a contatto con il telaio.</t>
  </si>
  <si>
    <t>PORTA TAGLIAFUOCO SALISCENDI COSTRUITA SU MISURA. Porta antincendio saliscendi idonea per passavivande e montacarichi, costruita a misura ed omologata secondo la norma UNI 9723, fornita e posta in opera. Sono compresi: il telaio in acciaio munito di zanche per fissaggio a muro; il pannello realizzato in lamiera di acciaio pressopiegato e isolato termicamente con pacco coibente ad alta densità, le guide laterali complete dei supporti per montaggi a muro, chiusura mediante contrappeso regolato da valvola termosensibile; la targhetta identificativa; la verniciatura standard con mano di vernice epossidica; le opere murarie di fissaggio. E' inoltre compreso quanto altro occorre per dare l'opera finita. Sono esclusi: la ripresa dell'intonaco; la tinteggiatura. L'opera è valutata per ciascuna porta in funzione della sua superficie misurata sul foro muro a contatto con il telaio. Dimensioni min/max del foro muro a contatto con il telaio; L x H = 500 x 500 / 2070 x 1540 (mm).</t>
  </si>
  <si>
    <t>ACCESSORI PER PORTE TAGLIAFUOCO. Accessori per porte antincendio da conteggiare come sovrapprezzo per ciascun battente su cui è installato l'accessorio. Sono compresi: la fornitura; l'installazione; le eventuali opere murarie. E' inoltre compreso quanto altro occorre per dare l'opera finita. Sono esclusi i collegamenti elettrici.</t>
  </si>
  <si>
    <t>SISTEMA DI RILEVAZIONE FUMO E TEMPERATURA PER DISATTIVAZIONE DI ELETTROMAGNETI. Sistema di rilevazione fumo e temperatura per la disattivazione degli elettromagneti di sgancio per porte antincendio costituito da rilevatore principale completo di centralina di comando alimentata a 220 V, uno o più rilevatori secondari (max 5) per il comando di massimo 6 elettromagneti, con possibilità di inserire pulsanti di emergenza per sblocco manuale. Sono compresi: la fornitura; l'installazione; le eventuali opere murarie. E' inoltre compreso quanto altro occorre per dare l'opera finita. Sono esclusi i collegamenti elettrici.</t>
  </si>
  <si>
    <t>VETRATA FISSA RESISTENTE AL FUOCO, CLASSE RE E REI 30, 60 E 120. Vetrata fissa resistente al fuoco, posata all'interno di locali, classi di resistenza al fuoco RE e REI 30, 60 e 120, comprensiva di infisso metallico con telaio a vista o a murare, fornito e posto in opera. Sono compresi: il telaio e il vetro di spessore e caratteristiche indicate nella certificazione del manufatto; la fornitura del certificato originale rilasciato dal Laboratorio Autorizzato dal Ministero dell'Interno. E' inoltre compreso quanto altro occorre per dare l'opera finita. L'opera è valutata per metro quadro di superficie complessiva misurata sul foro muro a contatto con il telaio. Dimensione min/max del foro muro a contatto con il telaio: L x h = 220 x 200 / 2000 x 1200 (mm).</t>
  </si>
  <si>
    <t>16.3</t>
  </si>
  <si>
    <t>TRATTAMENTI IGNIFUGHI E INTUMESCENTI DI MANUFATTI E MATERIALI</t>
  </si>
  <si>
    <t>TRATTAMENTO IGNIFUGO DI MANUFATTI IN LEGNO E/O DERIVATI. Trattamento ignifugo di manufatti in legno e/o derivati per raggiungere la Classe 1 di reazione al fuoco quali pannelli di legno da disporre a parete o a soffitto per qualsiasi essenza legnosa ad eccezione dei manufatti "tamburati". Sono compresi: la spolveratura del fondo; la vernice bicomponente poliuretanica "trasparente" fino a raggiungere uno spessore sufficiente a garantire l'idonea protezione del manufatto; la fornitura del certificato originale del prodotto rilasciato dal Laboratorio Autorizzato dal Ministero dell'Interno e la relativa dichiarazione dell'installatore. E' inoltre compreso quanto altro occorre per dare il trattamento finito.</t>
  </si>
  <si>
    <t>TRATTAMENTO INTUMESCENTE DI MURI, PARETI PORTANTI, IN CEMENTO ARMATO, ETC. Trattamento intumescente di muri, pareti portanti, in cemento armato, etc, in modo da raggiungere la Classe di resistenza al fuoco REI 120'. Sono compresi: la preparazione del fondo; la posa in più mani resa a pennello o rullo o "airles" del materiale monocomponente poliuretanico fino a raggiungere uno spessore sufficiente a garantire l'idonea protezione del manufatto; la fornitura del certificato originale del prodotto rilasciato dal Laboratorio Autorizzato dal Ministero dell'Interno e la relativa dichiarazione dell'installatore. E' inoltre compreso quanto altro occorre per dare il lavoro finito.</t>
  </si>
  <si>
    <t>TRATTAMENTI INTUMESCENTE DI SOLAI IN LATERIZIO, IN CEMENTO ARMATO, ETC. Trattamenti intumescente di solai in laterizio, in cemento armato, etc, in modo da raggiungere la Classe di resistenza al fuoco REI 120'. Sono compresi: la preparazione del fondo; la posa in pi¨ mani resa a pennello o rullo o "airles" del materiale monocomponente poliuretanico fino a raggiungere uno spessore sufficiente a garantire l'idonea protezione del manufatto; la fornitura del certificato originale del prodotto rilasciato dal Laboratorio Autorizzato dal Ministero dell'Interno e la relativa dichiarazione dell'installatore. E' inoltre compreso quanto altro occorre per dare il lavoro finito.</t>
  </si>
  <si>
    <t>TRATTAMENTO IGNIFUGO DI MANUFATTI DI PAVIMENTI, PALCHI, PEDANE E SIMILI. Trattamento ignifugo di manufatti in legno e/o derivati per raggiungere la Classe 1 di reazione al fuoco quali pavimenti, palchi, pedane e simili. Sono compresi: la spolveratura del fondo; la posa in più mani della vernice bicomponente poliuretanica fino a raggiungere uno spessore sufficiente a garantire l'idonea protezione del manufatto; la fornitura del certificato originale del prodotto rilasciato dal Laboratorio Autorizzato dal Ministero dell'Interno e la relativa dichiarazione dell'istallatore. E' inoltre compreso quanto altro occorre per dare il trattamento finito.</t>
  </si>
  <si>
    <t>TRATTAMENTO INTUMESCENTE DI MANUFATTI IN LEGNO E/O DERIVATI QUALI CAPRIATE, TRAVI, PILASTRI ETC. Trattamento intumescente di manufatti in legno e/o derivati per incrementare la Classe di resistenza al fuoco R 30', R 60' o 90', strutture portanti quali: capriate, travi, pilastri etc. aventi dimensione massima di un lato o del diametro superiore a mm 200. Sono compresi: la preparazione della superficie con una mano di prodotto impregnante, fungicida e antitarlo da pagare a parte; la spolveratura del fondo; la posa in più mani della vernice monocomponente poliuretanica fino a raggiungere uno spessore sufficiente a garantire l'idonea protezione del manufatto; la fornitura del certificato originale del prodotto rilasciato dal Laboratorio Autorizzato dal Ministero dell'Interno e la relativa dichiarazione dell'installatore. E' inoltre compreso quanto altro occorre per dare il trattamento finito.</t>
  </si>
  <si>
    <t>TRATTAMENTO INTUMESCENTE DI ELEMENTI STRUTTURALI IN ACCIAIO. Trattamento intumescente di elementi strutturali in acciaio per raggiungere la Classe di resistenza al fuoco R 30', R 60' oppure R 90', posti all'interno di fabbricati ad uso civile ed industriale. Sono compresi: la spazzolatura, e/o spolveratura del fondo, la preparazione della superficie con una mano di sottofondo, la posa in più mani della pittura intumescente fino a raggiungere uno spessore sufficiente a garantire l'idonea protezione del manufatto; la fornitura del certificato originale del prodotto rilasciato dal Laboratorio Autorizzato dal Ministero dell'Interno e la relativa dichiarazione dell'installatore. L'opera è valutata in funzione del fattore di massività del profilo (rapporto S/V dove S è la superficie esposta al fuoco e V il volume dell'elemento per unità di lunghezza) e il grado di protezione che si vuole ottenere. E' inoltre compreso quanto altro occorre per dare il trattamento finito.</t>
  </si>
  <si>
    <t>INTONACO ANTIFIAMMA. Intonaco antifiamma con resistenza al fuoco REI 120, dello spessore mm 30, a base di elementi di roccia naturale espansa e legante, eseguito su superfici piane o curve, verticali ed orizzontali. E' inoltre compreso quanto altro occorre per dare l'opera finita.</t>
  </si>
  <si>
    <t xml:space="preserve">SCAVO PER FORMAZIONE CASSONETTI E/O FOSSI.  Scavo per formazione di cassonetti stradali e/o fossi di guardia con mezzi meccanici. Sono compresi: il deflusso dell'acqua presente fino ad un battente massimo di cm 20; la demolizione delle normali sovrastrutture per pavimentazioni stradali, o simili; il taglio di alberi e cespugli; l'estirpazione di ceppaie; il carico, il trasporto e lo scarico del materiale di risulta su rilevato, o nell'ambito del cantiere, se ritenuto idoneo dalla D.L.. E' inoltre compreso quanto altro occorre per dare il lavoro finito.E' escluso lo scarico a rifiuto fino a qualsiasi distanza. </t>
  </si>
  <si>
    <t>18.2</t>
  </si>
  <si>
    <t>FOGNATURE</t>
  </si>
  <si>
    <t xml:space="preserve">TUBO IN POLIPROPILENE CORRUGATO A DOPPIA PARETE,  CLASSE DI RIGIDITÀ SN8.  Tubo in polipropilene corrugato a doppia parete, liscia internamente e corrugata esternamente, EN 13476-3 tipo B, classe di rigidità SN8, con marchio di conformità di prodotto rilasciato secondo UNI CEI EN 45011 da Istituto o Ente riconosciuto e accreditato Sincert, in barre di lunghezza  minima da m 6,2, con guarnizione di tenuta ad anello locata nel bicchiere. Il  tubo strutturato deve essere dotato di apposito sistema di giunzione integrato in ogni barra e costituito dalle due estremità del tubo a parete piena di cui una liscia (codolo) ed una bicchierata e dotata di alloggio o sede preformata per l’unica guarnizione elastomerica di tenuta del tipo a labbro, realizzata in EPDM secondo la Norma UNI EN 681/1 WC. Le estremità a parete piena dei tubi devono avere classe spessore SDR 41 (ÆEST/Spessore = 41). Il tubo sarà fornito e posto in opera in un letto di sabbia o ghiaietto, se in presenza di acqua, dello spessore minimo di cm 15 + 1/10 del diametro del tubo, con un rinfianco e ricoprimento con sabbia fine e asciutta dello stesso spessore del piano di posa. Sono compresi la posa anche in presenza di acqua fino ad un battente di cm 20 ed il relativo aggottamento; le prove di laboratorio sui materiali; le prove di tenuta in opera previste dalla vigente normativa e la fornitura dei relativi certificati. E' inoltre compreso quanto altro occorre per dare la tubazione finita e funzionale. Sono esclusi lo scavo; la formazione del letto di posa, il rinfianco ed il ricoprimento con sabbia; il rinterro; i pezzi speciali contabilizzati come indicato nella premessa del presente capitolo. </t>
  </si>
  <si>
    <t>18.4</t>
  </si>
  <si>
    <t>POZZETTI, FOSSE IMHOFF, OPERE VARIE, FITODEPURAZIONE</t>
  </si>
  <si>
    <t>POZZETTO DI RACCORDO.  Pozzetto prefabbricato in cemento vibrato non diaframmato, completo di chiusino carrabile o non carrabile a scelta della D.L. anch'esso in cemento, fornito e posto in opera. Sono compresi: la sigillatura e la frattura dei diaframmi per il passaggio delle tubazioni; lo scavo ed il rinfianco in calcestruzzo ai lati e alla base per uno spessore di cm 15. E' inoltre compreso quanto altro occorre per dare l'opera finita e funzionante.</t>
  </si>
  <si>
    <t>PROLUNGHE PER POZZETTI DI RACCORDO.  Elemento prefabbricato in cemento vibrato per prolungare i pozzetti, fornito e posto in opera. Sono compresi: la sigillatura e la frattura dei diaframmi per il passaggio delle tubazioni; lo scavo ed il rinfianco in calcestruzzo ai lati, per uno spessore di cm 15. E' inoltre compreso quanto altro occorre per dare l'opera finita e funzionante.</t>
  </si>
  <si>
    <t>POZZETTO CON COPERCHIO O CADITOIA IN CALCESTRUZZO.  Pozzetto in muratura di mattoni pieni o in cemento armato, dell'altezza netta fino a cm 100, con piattabanda di fondazione in calcestruzzo dello spessore di cm 20 e spessore delle pareti di almeno cm 15, fornito e posto in opera. Sono compresi: lo scavo; il rinfianco con materiale arido compattato; l'allaccio alla fogna di scarico; il carico, il trasporto e lo scarico a rifiuto del materiale di risulta sino a qualsiasi distanza; i coperchi carrabili o la caditoia in calcestruzzo prefabbricata carrabile. E' inoltre compreso quanto altro occorre per dare l'opera finita e funzionante.</t>
  </si>
  <si>
    <t>COMPENSO PER POZZETTI DI ALTEZZA SUPERIORE A CM 100.  Compenso ai pozzetti in muratura di mattoni pieni o in cemento armato con un'altezza superiore a cm 100, per ogni cm 10 o frazione superiore a cm 5.</t>
  </si>
  <si>
    <t>MISTO CEMENTATO.  Misto cementato dosato a q.li 0,70 di cemento al mc di impasto, per il riempimento di cavi, fornito e posto in opera. E' compreso quanto altro occorre per dare il lavoro finito.</t>
  </si>
  <si>
    <t>19.2</t>
  </si>
  <si>
    <t>RILEVATI STRADALI</t>
  </si>
  <si>
    <t>FORMAZIONE DI RILEVATO CON MATERIALI INERTI DI RECUPERO, PROVENIENTI DA DEMOLIZIONI.   Formazione di rilevato con materiali inerti di recupero, provenienti da demolizione di opere in muratura o in calcestruzzo semplice o armato. Il materiale dovrà essere privo di sostanze organiche, legno e in generale di elementi compressibili o alterabili nel tempo; dovrà altresì essere privo di rottami di ferro, materie sintetiche. Il materiale dopo la selezione dovrà essere frantumato in modo che la dimensione massima non superi mm 100 e l'assortimento granulometrico sia tale da garantire una perfetta intasatura dei vuoti. Sono compresi: la preparazione e compattazione del piano di posa; il taglio e la rimozione di alberi, cespugli e ceppaie; l'acquisto presso l'impianto di trattamento; il prelievo e il trasporto dei materiali occorrenti da qualsiasi distanza e con qualunque mezzo; la compattazione meccanica a strati di altezza non superiore a cm 30; le bagnature; i necessari discarichi; la sistemazione delle scarpate e il loro rivestimento con terreno vegetale dello spessore di cm 20; la profilatura dei cigli. E' inoltre compreso quanto altro occorre per dare il lavoro finito.Verrà computato il volume del rilevato finito.</t>
  </si>
  <si>
    <t>FONDAZIONE STRADALE IN MISTO GRANULOMETRICO FRANTUMATO MECCANICAMENTE.   Fondazione stradale in misto granulometrico frantumato meccanicamente con legante naturale, mediante la compattazione eseguita a mezzo di idonee macchine, fino ad ottenere il 95% della prova AASHO modificata. Sono compresi: l'umidificazione con acqua; le successive prove di laboratorio. Il fuso granulometrico, salvo diverse indicazioni di capitolato, dovrà rispettare le seguenti caratteristiche: - 2" Setaccio mm 50,8 - Percentuale, in peso del passante al setaccio a maglie quadro mm 100. - 1" 1/2 Setaccio mm 38,1 - Percentuale, in peso del passante al setaccio a maglie quadro mm 70-100. - 1" Setaccio mm 25,4 - Percentuale, in peso del passante al setaccio a maglie quadro mm 55-85. - 3/4" Setaccio mm 19,1 - Percentuale, in peso del passante al setaccio a maglie quadro mm 50-80. - 3/8" Setaccio mm 9,52 - Percentuale, in peso del passante al setaccio a maglie quadro mm 40-70. - n.4 serie ASTM - Setaccio mm 4,76 - Percentuale, in peso del passante al setaccio a maglie quadro mm 30-60. - n.10 serie ASTM - Setaccio mm 2,00 - Percentuale, in peso del passante al setaccio a maglie quadro mm 20-50. - n.40 serie ASTM - Setaccio mm 0,42 - Percentuale, in peso del passante al setaccio a maglie quadro mm 10-30. - n.200 serie ASTM - Setaccio mm 0,074 - Percentuale, in peso del passante al setaccio a maglie quadro mm 5-15. Detti materiali devono essere esenti da qualsiasi materia vegetale o grumi d'argilla. La percentuale d'usura dei materiali interni grossolani non deve essere superiore a 50 dopo 500 rivoluzioni dell'apparecchiatura prevista dalla prova AASHO 96. Le percentuali granulometriche riportate nella precedente tabella in base alle prescrizioni della AASHO T88-57 devono potersi applicare al materiale inerte tanto dopo il suo impiego sulla strada, quanto nel corso delle prove effettuate alla cava di prestito o alle altre fonti di provenienza. Il passante al setaccio n.200 non deve superare la metà del passante al setaccio n.40. Il passante al setaccio n.40 deve avere un limite liquido non superiore a 25 ed un indice plastico non superiore a 4. La miscela deve avere un valore C.B.R. saturo non inferiore all'80%. Subito dopo il livellamento finale e lo spianamento, ogni strato sarà costipato su tutta la sua larghezza fino a raggiungere il 95% della densità massima AASHO modificata. La definizione delle caratteristiche granulometriche dei materiali forniti e posti in opera e quelle meccaniche dei manufatti devono essere quantificate con opportune prove di laboratorio debitamente certificate. E' compreso quanto altro occorre per dare il lavoro finito</t>
  </si>
  <si>
    <t>DISCO IN LAMIERA DI ALLUMINIO.   Disco in lamiera di alluminio dello spessore di mm 25/10, fornito e posto in opera, costruito e lavorato come da capitolato, in pellicola rifrangente a normale intensità luminosa - Classe 1^ come previsto dalla normativa vigente, a "pezzo unico", a microsfere incorporate. E' compreso quanto occorre per dare il segnale completo in opera.</t>
  </si>
  <si>
    <t>SEGNALI DI IDENTIFICAZIONE STRADA.   Segnali di identificazione strada interamente in pellicola rifrangente, a normale intensità luminosa, forniti e posti in opera - Classe 1^ - come previsto dalla normativa vigente, delle dimensioni di cm 20x40. E' compreso quanto occorre per dare i segnali completi in opera.</t>
  </si>
  <si>
    <t>VERNICIATURA SU SUPERFICI STRADALI PER FORMAZIONE DI STRISCE.   Verniciatura su superfici stradali bitumate o selciate o in calcestruzzo per formazione di strisce della larghezza di cm 12, in colore bianco o giallo, di qualsiasi entità, con impiego di almeno gxm 100 di vernice rifrangente con perline di vetro premiscelate alla vernice. E' compreso quanto occorre per dare l'esecuzione del tracciamento completa in opera.</t>
  </si>
  <si>
    <t>VERNICIATURA SU SUPERFICI STRADALI PER SEGNALI, SCRITTE, FRECCE ETC.   Verniciatura su superfici stradali bitumate o selciate o in calcestruzzo per segnali, scritte, frecce e simboli diversi dalle strisce di cm 12 di qualsiasi forma, superficie ed entità. E' compreso quanto occorre per dare il lavoro finito. Misurata al metro quadrato della superficie verniciata vuoto per pieno tranne che per le strisce e zebrature.</t>
  </si>
  <si>
    <t>VERNICIATURA A DUE MANI CON PITTURA BIANCA.   Verniciatura a due mani con pittura bianca in resina all'acqua sui cigli delle carreggiate, dei marciapiedi, delle isole, per dare perfettamente bianca ed omogenea la superficie verniciata. E' compreso quanto occorre per dare il lavoro finito.</t>
  </si>
  <si>
    <t>19.8.980.1</t>
  </si>
  <si>
    <t>20.1</t>
  </si>
  <si>
    <t>SISTEMAZIONI AREE VERDI</t>
  </si>
  <si>
    <t>TERRA DA COLTIVO.   Terra da coltivo, fornita, stesa e modellata proveniente da strato colturale attivo, priva di radici e di erbe infestanti permanenti, di ciottoli, cocci ecc., del tipo torba nazionale o di provenienza estera o terriccio speciale umidizzato composto dal 30% di sostanza organica e dal 70% di terricci vari vagliati e macinati, PH neutro. È inoltre compreso quanto altro occorre per dare il lavoro finito.</t>
  </si>
  <si>
    <t>STESA E MODELLAZIONE DI TERRENO AGRARIO.   Stesa e modellazione di terreno agrario, compreso l'onere della mondatura dalle radici, dalle erbe infestanti, dai ciottoli, cocci, etc. È compreso quanto altro occorre per dare il lavoro finito. È esclusa la fornitura del terreno agrario.</t>
  </si>
  <si>
    <t>ARATURA, VANGATURA E FRESATURA DEL TERRENO.   Aratura, vangatura e fresatura del terreno, con monda accurata da radici, da erbe infestanti, ciottoli, detriti ecc. È compreso il carico, il trasporto e lo scarico a rifiuto del materiale di risulta. È inoltre compreso quanto altro occorre per dare il lavoro finito.</t>
  </si>
  <si>
    <t>CONCIME.   Concime somministrato sul luogo d'impiego, fornito e steso. È compreso quanto altro occorre per dare il lavoro finito.</t>
  </si>
  <si>
    <t>FORMAZIONE DI PRATO.   Formazione di prato tramite seminagione di graminacee e leguminose miscelate, secondo formule ordinate dalla D.L. a seconda della natura e della esposizione del terreno. Sono compresi: la fornitura della semente; la semina; la rastrellatura per copertura del seme; la rullatura a semina ultimata; l'innaffiamento; la garanzia di attecchimento. È inoltre compreso quanto altro occorre per dare il lavoro finito.</t>
  </si>
  <si>
    <t>Con miscuglio di graminacee selezionate (Agrostis alba stolonifera, Agrostis tenuis capillare, Bromus, Festuca ovina, Festuca rubra, Loietto inglese, Lolium perenne pacey, Poa pratensis, Poa trivialis) opportunamente miscelate, secondo percentuali ordinate dalla D.L. ed in ragione di Kg 40 ogni mq 1000.</t>
  </si>
  <si>
    <t>MESSA A DIMORA DI ROSAI, CESPUGLI RAGGRUPPATI, CESPUGLI ROBUSTI E CONIFERE NANE.   Messa a dimora di rosai, cespugli raggruppati, cespugli robusti e conifere nane. Sono compresi: la formazione della buca delle dimensioni occorrenti; il carico, il trasporto e lo scarico a rifiuto del materiale di risulta; la stesa di un adeguato strato di stallatico sul fondo dello scavo; la messa a dimora dell'elemento vegetativo; il riempimento del cavo con terra di coltura; il costipamento; l'innaffiamento finale. È compreso quanto altro occorre per dare il lavoro finito.È esclusa la fornitura dell'elemento vegetativo.</t>
  </si>
  <si>
    <t>MESSA A DIMORA DI SIEPI.   Messa a dimora di siepi, con apertura di scavo a canale di larghezza cm 50 e di altezza cm 50. Sono compresi: il carico, il trasporto e lo scarico a rifiuto dei materiali di risulta; la stesa di un adeguato strato di stallatico sul fondo dello scavo; la messa a dimora dell'elemento vegetativo; il riempimento del cavo con terra di coltura; il costipamento; l'innaffiamento finale. È compreso quanto altro occorre per dare il lavoro finito. È esclusa la fornitura dell'elemento vegetativo.</t>
  </si>
  <si>
    <t>MESSA A DIMORA DI PIANTE DI ALTO FUSTO.   Messa a dimora di piante di alto fusto (tipo conifere e latifoglie). Sono compresi: la formazione della buca delle dimensioni occorrenti; il carico, il trasporto e lo scarico a rifiuto del materiale di risulta; la stesa sul fondo del cavo di un adeguato strato di stallatico; la messa a dimora delle piante; il riempimento del cavo con terra di coltura; il costipamento; l'innaffiamento finale. È compreso quanto altro occorre per dare il lavoro finito. È esclusa la fornitura dell'elemento vegetativo.</t>
  </si>
  <si>
    <t>PALI TUTORI.   Pali tutori in legno di essenze varie del diametro fino a cm 5 e lunghezza cm 350-450, forniti e posti in opera. Sono compresi: l'appuntatura ad una estremità; gli eventuali tiranti in filo di ferro zincato del diametro di mm 3. È inoltre compreso quanto altro occorre per dare il lavoro finito.</t>
  </si>
  <si>
    <t>ESTIRPAMENTO.   Estirpamento di elementi vegetativi vivi, effettuato con le provvidenze necessarie e sufficienti per garantire la efficace rimessa a dimora. È compreso il ripristino della superficie lasciata libera dall'estirpamento. È inoltre compreso quanto altro occorre per dare il lavoro finito.</t>
  </si>
  <si>
    <t>TAGLIO DI ERBA.   Taglio di erba con mototosatrici e motofalciatrici, su terreno piano o in pendio, anche in presenza di alberi, arbusti od ostacoli di ogni tipo ed asportazione del materiale di risulta. È compreso quanto altro occorre per dare il lavoro finito.</t>
  </si>
  <si>
    <t>TAGLIO DI SIEPE.   Taglio di siepe delle dimensioni di mq 3 per ogni metro lineare di sviluppo, con asportazione del materiale di risulta, con tre interventi all'anno per ogni intervento. È compreso quanto altro occorre per dare il lavoro finito.</t>
  </si>
  <si>
    <t>TRITURAZIONE DI RAMI, TRONCHI ED ALTRI ELEMENTI LEGNOSI.   Triturazione di rami, tronchi ed altri elementi legnosi. Sono compresi: il convogliamento in cassoni da trasporto del cippato per un minimo di mc 7-8; il carico, il trasporto e lo scarico a rifiuto dei vegetali tagliati. È inoltre compreso quanto altro occorre per dare il lavoro finito.</t>
  </si>
  <si>
    <t>TAGLIO E TRITURAZIONE DELL'ERBA.   Taglio e triturazione dell'erba, con trattori da 40-100 HP, larghezza di taglio cm 120-200, per superfici minime di mq 15000 transitabili con trattrici, ed il materiale di risulta lasciato sul posto. È inoltre compreso quanto altro occorre per dare il lavoro finito.</t>
  </si>
  <si>
    <t>TAGLIO E RACCOLTA DELL'ERBA.   Taglio e raccolta dell'erba, con trattori da 40-100 HP larghezza di taglio cm 120-200, per superfici minime di mq 15000 transitabili con trattrici. È inoltre compreso quanto altro occorre per dare il lavoro finito.</t>
  </si>
  <si>
    <t>POTATURA DI PIANTE.   Potatura di piante ubicate nei parchi, giardini e viali alberati (chiusi alla circolazione e liberi da impedimenti sotto la proiezione della chioma). Sono compresi: l'impiego di cestello/piattaforma idraulica; l'accatastamento sul posto del materiale di risulta; il carico, il trasporto e lo scarico a rifiuto del materiale vegetale per un minimo di numero 5 piante potate. È inoltre compreso quanto altro occorre per dare il lavoro finito.</t>
  </si>
  <si>
    <t>SPOLLONATURA DI PIANTE AD ALTO FUSTO.   Spollonatura di piante ad alto fusto da eseguirsi almeno 2 volte all'anno (per un minimo di 50 piante).</t>
  </si>
  <si>
    <t>POTATURA DI ARBUSTI O CESPUGLI.   Potatura di arbusti o cespugli. Sono compresi: l'accatastamento dei vegetali tagliati; il carico, il trasporto e lo scarico a rifiuto dei vegetali di risulta. È inoltre compreso quanto altro occorre per dare il lavoro finito.</t>
  </si>
  <si>
    <t>TRATTAMENTI ANTIPARASSITARI/ANTICRITTOGAMICI.   Trattamenti antiparassitari/anticrittogamici, mediante l'impiego di nebulizzatore/atomizzatore. Sono compresi: la fornitura del materiale; tutti gli accorgimenti atti a garantire la pubblica e privata incolumità e garantire la salute degli operatori. È compreso quanto altro occorre per dare il lavoro finito.</t>
  </si>
  <si>
    <t>ZONE A GHIAIETTO.   Formazione di zone a ghiaietto, su sottofondo già esistente. Sono compresi: la fornitura del ghiaietto del diametro di mm 4-5; la stesa con l'uso del rastrello per uno spessore minimo di cm 5. È inoltre compreso quanto altro occorre per dare il lavoro finito.</t>
  </si>
  <si>
    <t>ZONE A GHIAIETTO COMPRESO IL SOTTOFONDO.   Formazione di zone a ghiaietto. Sono compresi: il diserbo del terreno; la fornitura e lo spandimento di terra bianca per sottofondo dello spessore minimo di cm 10; la cilindratura con rullo pesante; la fornitura del ghiaietto del diametro di mm 4-5; la stesa con l'uso del rastrello per uno spessore di cm 5. È inoltre compreso quanto altro occorre per dare il lavoro finito.</t>
  </si>
  <si>
    <t>PASSAGGI PEDONALI.   Pavimentazione per esterni realizzata con lastre di calcestruzzo dosato con Kg 380 di cemento tipo 425, dello spessore di cm 4, opportunamente trattato in superficie con l'ausilio di spazzola rotante in modo da lasciare gli elementi lapidei della pezzatura di mm 3-5 parzialmente in vista. Sono compresi: la fornitura delle lastre; lo scavo e la preparazione del fondo; il riporto di sabbia per l'allettamento; l'intasamento degli interstizi con terra da coltura; la fornitura e seminagione delle sementi. È inoltre compreso quanto altro occorre per dare il lavoro finito.</t>
  </si>
  <si>
    <t>VIALI O PIAZZOLE.   Viali o piazzole anche per parcheggi realizzate con masselli forati di qualsiasi forma geometrica, in calcestruzzo vibrocompresso, per pavimentazioni erbose, di dimensioni cm 50x50 e di spessore di cm 12. Sono compresi: la fornitura e posa in opera dei masselli; lo scavo e la preparazione del sottofondo; il riporto di misto naturale; la cilindratura; il riporto di sabbia; l'intasamento con terra di coltura alleggerita con torba o sabbia; la fornitura e seminagione delle sementi. È inoltre compreso quanto altro occorre per dare il lavoro finito.</t>
  </si>
  <si>
    <t>FORMAZIONE DI BALAUSTRE.   Formazione di balaustre con pali di castagno, o altre essenze forti, formate da un palo dritto appuntito ogni m 1,20, immerso nel carbolineum dalla parte da interrare, da un corrimano e da 2 elementi posti a croce. L'altezza del corrimano dal marciapiede deve essere di almeno cm 100. Sono compresi: la legatura degli elementi con filo di ferro zincato; la chiodatura; i tagli; gli sfridi. È inoltre compreso quanto altro occorre per dare il lavoro finito.</t>
  </si>
  <si>
    <t>FORMAZIONE DI SCALINATE.   Formazione di scalinate con pedata in battuto di calcestruzzo cementizio fratazzato spessore cm 10, su massicciata anche essa di cm 10, ed alzate con cordonate in calcestruzzo da cm 8x25. Sono compresi: lo scavo e la preparazione del fondo di posa; l'allettamento su malta cementizia; le opera e gli accessori occorrenti. Le dimensioni dello scalino devono essere di cm 30 di pedata e cm 17 di alzata. È inoltre compreso quanto altro occorre per dare il lavoro finito.</t>
  </si>
  <si>
    <t>RECINZIONE CON RETE METALLICA.   Recinzione con rete metallica altezza cm 200 posta in opera su paletti metallici a T da mm 50, spessore mm 7 e cantonali, posti ad interasse di m 2,50, il tutto fornito e posto in opera. Sono compresi: lo scavo; il blocchetto di fondazione in calcestruzzo con cemento tipo 325 a q.li 2 al mc, delle dimensioni di cm 40x40x40; n. 3 ordini di fili di ferro zincato per tesatura a croce di S.Andrea. È inoltre compreso quanto altro occorre per dare l'opera finita.</t>
  </si>
  <si>
    <t>IRRIGATORE STATICO.  Irrigatore statico in resina sintetica del tipo a scomparsa, con molla di richiamo in acciaio inox, guarnizione parasabbia, autopulente, angolo di lavoro regolabile, completo di filtro, presa a staffa sulla tubazione principale, gomiti, raccordi, prolunga regolabile, quota parte della tubazione principale e quanto altro necessario alla sua installazione con la sola esclusione dello scavo e rinterro. È inoltre compreso quanto altro occorre per dare l'opera finita.</t>
  </si>
  <si>
    <t>IRRIGATORE DINAMICO.  Irrigatore dinamico in resina sintetica del tipo a scomparsa, con molla di richiamo in acciaio inox, guarnizione parasabbia, autopulente, angolo di lavoro regolabile, completo di filtro, presa a staffa sulla tubazione principale, gomiti, raccordi, prolunga regolabile, quota parte della tubazione principale e quanto altro necessario alla sua installazione con la sola esclusione dello scavo e rinterro. È inoltre compreso quanto altro occorre per dare l'opera finita.</t>
  </si>
  <si>
    <t>ALA GOCCIOLANTE AUTOCOMPENSANTE.  Ala gocciolante autocompensante costituita da tubazione in polietilene con gocciolatori saldati sulla parete interna del tubo, fornito e posto in opera sul terreno da irrigare. È inoltre compreso quanto altro occorre per dare l'opera finita.</t>
  </si>
  <si>
    <t>IMPIANTO DI IRRIGAZIONE PER AREE VERDI.  Impianto di irrigazione per aree verdi destinate per l'80% a prato e per il 20% ad alberi, arbusti e tappezzanti, realizzato con sistema ad aspersione per i prati e con sistema ad ala gocciolante per alberature, arbusti e tappezzanti. L'impianto comprende lo scavo alla profondità di 50 cm (escluso terreni rocciosi e petrosi), la fornitura e posa delle tubazioni e degli irrigatori, la richiusura dello scavo con la sistemazione del terreno. Sono eslusi le tubazioni montanti per raggiungere la singola area irrigata, le elettrovalvole di sezionamento, la centralina di programmazione, la stazione di pompaggio. L'impianto è valutato per metro quadro di singola area verde irrigata. È inoltre compreso quanto altro occorre per dare l'opera finita.</t>
  </si>
  <si>
    <t>POZZETTO IN RESINA SINTETICA PER IMPIANTI DI IRRIGAZIONE.  Pozzetto in resina sintetica con coperchio di colore verde per l'alloggiamento di organi di intercettazione o automatismi negli impianti di irrigazione. E' compreso lo scavo del terreno, la formazione del piano di posa, il rinfianco e pareggiamento del terreno. È inoltre compreso quanto altro occorre per dare l'opera finita.</t>
  </si>
  <si>
    <t>SCAVO E RINTERRO PER LA POSA DI IMPIANTI DI IRRIGAZIONE.  Scavo e rinterro per la posa di impianti di irrigazione e relativi accessori, eseguito su terreno normale con idonea macchina operatrice, comprendente ogni onere di completamento quale pareggiamento e finitura del terreno, asportazione zolle, pulizia finale, asportazione di eventuali materiali di risulta. È inoltre compreso quanto altro occorre per dare l'opera finita.</t>
  </si>
  <si>
    <t>ELETTROVALVOLA AUTOMATICA A MEMBRANA.  Elettrovalvola automatica a membrana, normalmente chiusa, per comando a 24V, corpo in resina sintetica, viteria e molla di richiamo in acciaio inox, PN 10, pressione min/max di funzionamento = 0,7/10,0 bar, apertura manuale. E' compreso l'installazione ed il collegamento elettrico escluso la linea di alimentazione. È inoltre compreso quanto altro occorre per dare l'opera finita.</t>
  </si>
  <si>
    <t>PROGRAMMATORE ELETTRONICO PER IL COMANDO E IL CONTROLLO DI ELETTROVALVOLE.  Programmatore elettronico per il comando e controllo di elettrovalvole per impianti di irrigazione per montaggio a parete oppure in armadio stagno, comprensivo di installazione, cablaggio e collaudo con esclusione delle linee di alimentazione. È inoltre compreso quanto altro occorre per dare l'opera finita.</t>
  </si>
  <si>
    <t>Programmatore fino a 4 zone, escluso quadro.</t>
  </si>
  <si>
    <t>Programmatore fino a 6 zone, escluso quadro.</t>
  </si>
  <si>
    <t>Programmatore fino a 12 zone, compreso cabinet stagno.</t>
  </si>
  <si>
    <t>Programmatore fino a 16 zone, compreso cabinet stagno..</t>
  </si>
  <si>
    <t>Programmatore fino a 24 zone, compreso cabinet stagno..</t>
  </si>
  <si>
    <t>ACCESSORI PER IMPIANTI DI IRRIGAZIONE.  Accessori per impianti di irrigazione, forniti e posti in opera. È inoltre compreso quanto altro occorre per dare l'opera finita.</t>
  </si>
  <si>
    <t>20.2</t>
  </si>
  <si>
    <t>IMPIANTI E ATTREZZATURE SPORTIVE</t>
  </si>
  <si>
    <t>SCOTICAMENTO TERRENO VEGETALE.   Scoticamento terreno vegetale, sino ad una profondità di circa cm 20. Sono compresi: il carico, trasporto e scarico a rifiuto del materiale di risulta. È inoltre compreso quanto altro occorre per dare il lavoro finito.</t>
  </si>
  <si>
    <t>CAMPO DI CALCIO AUTODRENANTE E AUTOUMIDIFICANTE.   1) Sistemazione del terreno del campo da gioco:- Spianamento con mezzi meccanici, compresi gli scavi ed i riporti fino a una media di cm 15, onde portarlo ai giusti livelli per il deflusso delle acque. Sono comprese tutte le opere primarie di tracciamento, la picchettatura, la formazione del piano quotato, la posa dei capisaldi e quanto altro necessario per il giusto procedere del lavoro.
2) Costruzione del sistema drenante umidificante formato da n.11 collettori trasversali, costituiti da:- scavo con mezzi meccanici, in sezione obbligata, di cunicoli nel terreno per la formazione dei dreni, paralleli tra loro e delle dimensioni di cm 30 di larghezza per tutta la lunghezza trasversale del campo fino al ricongiungimento del collettore fognario perimetrale di profondità variabile compresa tra cm 20 nella parte centrale (colmo) e cm 80 nelle due parti laterali;- fornitura e posa in opera di tubi forati in PVC o similari, del diametro interno di cm 10, che costituiscono le reti del sistema drenaggio principale interno del campo, compreso l'onere per formazione del letto di posa in graniglia di cava e successivamente rinfiancati con stenditura a mano di inerte pulito di cava o di fiume (granulometria mm 20);- fornitura e posa in opera, di materiale inerte pulito difiume o di cava, con curva granulometrica predeterminata (media granulometrica mm 40) per il riempimento degli scavi sopra i tubi drenanti.
3) Costruzione di un collettore perimetrale del campo di gioco per la raccolta delle acque meteoriche provenienti dalla superficie e dai dreni trasversali del campo mediante:- scavo con mezzi meccanici a sezione obbligata di cunicolo nel terreno per la posa in opera del collettore fognario delle dimensioni di cm 60 di larghezza, per tutto il perimetro esterno del campo di gioco, di profondità variabile minima di cm 120 dal piano finito, adeguatamente in pendenza per garantire il deflusso delle acque drenate;- fornitura e posa in opera di tubi in cemento del diametro di cm 40, posti in opera su letto di cls;- fornitura e posa in opera di materiale inerte pulito difiume quale acciottolato di varie pezzature preventivamente stabilite, per il riempimento e colmatura dello scavo sopra il collettore a garantire il drenaggio perimetrale del campo da gioco;
4) Costruzione di pozzetti drenanti per la derivazione tra collettore fognario perimetrale e connessione allo scarico dei dreni trasversali al campo, costituiti da anelli in cls a q.li 2,0 di cemento, prefabbricati, completamente forati, speciali per drenaggi, posti in opera sopra il collettore fognario perimetrale convenientemente ancorati ad esso con rinfianco di malta cementizia. Dimensioni interne di cm 40 x 40 ed altezza variabile fino alla quota finale del campo di gioco, (n. 2 pozzetti per ogni collettore trasversale). Sono compresi: il chiusino o caditoia in lamiera striata o in cemento, per l'ispezione dei dreni; lo scavo; il rinterro con ghiaia lavata di idonea granulometria per il drenaggio; la foratura superiore della fogna perimetrale di idonea ampiezza per l’inserimento dello scarico di fondo del pozzetto.
5) Costruzione di pozzetti di ispezione in cls prefabbricati, gettati in opera a q.li 2,0 di cemento, delle dimensioni interne di cm 80 x 80 per una profondità adeguata al collettore perimetrale del campo fino alla quota del campo finito (n. 4 pozzetti posti agli angoli del cambiamento di direzione della fogna). Sono compresi: il chiusino in lamiera striata o in cemento per l’ispezione dei tubi; lo scavo; il rinfianco con cemento magro; il rinterro. 
6) Completamento delle opere di finitura, manto erboso e sistema drenante reticolare. Sono compresi: la fornitura e posa in opera, mediante lo spianamento con mezzi meccanici su terreno già modellato alle quote e pendenze stabilite, di miscela agraria costituita da sabbia silicea in quantità non inferiore al 50% e terreno vegetale scevro da sostanze argillose e da qualsiasi altra sostanza quali radici, sassi ed altre impurità su tutta la superficie del campo di uno spessore medio compattato di cm 25 circa; É compreso quanto altro occorre per dare l'opera finita, completa ed agibile per l'attività sportiva</t>
  </si>
  <si>
    <t>IMPIANTO DI IRRIGAZIONE AUTOMATICO PER CAMPO DA CALCIO.   Impianto di irrigazione automatico per campo da calcio. Impianto di irrigazione automatico per campo di calcio regolamentare con irrigatori a sollevamento costituito da:
- anello in tubo di polietilene ADPN10 diametro 75, completo di raccorderia in PVC rigido non plastificato, raccorderia in acciaio zincato occorrente per l'attacco degli irrigatori;
- irrigatori con raggio di azione di m 30 con cammino di 280 l/minuto a 6,5 atmosfere, in resina sintetica atti all'interramento diretto, del tipo dinamico, completamente drenati sotto terra con ghiaia (granulometria mm 10 - 20) con valvola incorporata o posto in apposito pozzetto fuori dal campo di gioco del tipo a solenoide a 24V, a comando elettrico, n.3 a pieno cerchio per la zona centrale del campo con cestello superiore per la coltivazione di erba naturale o in alternativa con erba sintetica, n. 10 a settore variabile posto nel perimetro del campo di gioco; 
- programmatore automatico elettromeccanico a 12 settori per il comando delle elettrovalvole (programma per un massimo di gg.14);
- cavi elettrici imputrescibili allettati in speciale cavidotto di tubo corrugato, doppia parete, di mm 75, posti in opera sullo scavo delle tubature irrigue per il collegamento elettrico tra elettrovalvole ed elettroprogrammatore posto in box prefabbricato in vetroresina, stagno, nelle vicinanze del campo di gioco o, in alternativa in locali tecnici messi a disposizione dal committente. 
Sono compresi: la posa in opera; le opere murarie; gli scavi; i rinterri. É inoltre compreso quanto altro occorre per dare l'impianto finito e funzionante.
Sono esclusi: l’adduzione idrica all’interno dell’anello predisposto per l’irrigazione; la fornitura elettrica all’interno dell’elettroprogrammatore e sua messa a terra.</t>
  </si>
  <si>
    <t>TAPPETO ERBOSO IN TERRA VEGETALE.   Formazione di tappeto erboso su terra vegetale e sabbia silicea miscelata precedentemente, secondo il rapporto stabilito dal laboratorio di analisi abilitato, pulita e mista a terricci specifici. Sono compresi: il livellamento; la cilindratura con rullo leggero; la concimazione; la seminagione con interramento del seme e cura del tappeto erboso; l'integrazione della semina nelle zone di minore attecchimento; il primo taglio dell'erba, operazione con la quale decorrerà la consegna del campo di calcio al committente. Spessore tappeto erboso cm 25. È inoltre compreso quanto altro occorre per dare l'opera finita.</t>
  </si>
  <si>
    <t>RIGENERAZIONE DEL TAPPETO ERBOSO.   Rigenerazione del tappeto erboso eseguita mediante aerificazione del terreno con perforatrice. Sono comprese: la fornitura e posa in opera di strato superficiale di circa cm 3-4 di terriccio; la torba; la sabbia granita e concime organico; lo sminuzzamento del terreno in profondità con miscelazione dello strato superficiale, steso precedentemente, eseguita con speciale macchina erpicatrice; la concimazione specifica per la semina e per il controllo di erbe infestanti; la pulizia del campo con rete trainabile; due concimazioni, da farsi a distanza di tempo, con fertilizzante super ad effetto prolungato, diserbo selettivo con fertilizzante diserbante (per eliminare le malerbe con foglie lunghe); le rullature varie del campo dopo la fine dei lavori e prima del primo taglio. È inoltre compreso quanto altro occorre per dare il lavoro finito.</t>
  </si>
  <si>
    <t>RISISTEMAZIONE DI MANTO INERBITO PER CAMPI DI CALCIO.  Risistemazione di manto inerbito per campi di calcio, eseguito con riporto di miscela vegetale composta dal 50% di terreno sciolto addizionato con sabbia silicea e l’ulteriore 50% con terricci e torbe selezionate. Sono compresi: la preparazione della miscela a bordo campo; la preparazione delle zone del terreno da risistemare per mezzo di fresatura, per una profondità di cm 4-5; la stenditura della miscela, da eseguire a strati successivi con rulli di peso adeguato; la concimazione delle zone risistemate, la conseguente semina, la bagnatura. É compreso quanto altro occorre per dare il lavoro finito.</t>
  </si>
  <si>
    <t>PREPARAZIONE DEL PIANO DI SEMINA.   Preparazione del piano di semina mediante perfetto livellamento del terreno a sistema controllato delle pendenze del campo, considerando anche le aree di rispetto. Per campi di calcio e simili. Eseguito con mezzo meccanico ed assistenza manuale. È compreso quanto altro occorre per dare il lavoro finito.</t>
  </si>
  <si>
    <t>PREPARAZIONE DEL LETTO DI SEMINA E SEMINA.   Preparazione del letto di semina e semina. Sono compresi: la frantumazione per circa cm 2 di profondità della crosta superficiale con apposito mezzo meccanico; la fornitura e stesa a spaio sull'intera superficie di circa cm 2 di terricci concimati e miscelati alla sabbia; la fornitura e spargimento di speciale concimazione adatta al tipo di terreno per la formazione e l'attecchimento dell'erba; la seminagione per la formazione del prato con miscuglio speciale di sementi in relazione al tipo di terreno; la disinfezione del terreno con polveri di zolfo; l'interramento delle sementi stesse con una nuova concimazione; definitiva, rullatura con rulli leggeri a nido d'ape; la manutenzione, l'innaffiamento del campo fino al completo attecchimento dell'erba; il primo taglio dell'erba, operazione con la quale decorrerà la data di consegna del campo al Committente. Per campi di calcio e simili. È compreso quanto altro occorre per dare il lavoro finito.</t>
  </si>
  <si>
    <t>INTEGRAZIONE DI RISEMINA CON MISCUGLIO DI GRAMINACEE.   Miscuglio di graminacee, fornito e seminato, idoneo alla realizzazione del terreno di gioco ed idoneo al terreno dove deve essere seminato. Il miscuglio dei semi sarà fornito in confezioni originali sigillate con su indicati i componenti e le rispettive percentuali. La semina verrà eseguita a perforazione adottando una speciale macchina che, eseguendo nel terreno n. 500ö600 fori al mq permetta al seme di scendere ad una profondità di almeno cm 1-1,5. È compreso quanto altro occorre per dare il lavoro finito.</t>
  </si>
  <si>
    <t>FERTILIZZANTE MINERALE.   Fertilizzante minerale, fornito e sparso con opportuna attrezzatura, a lenta cessione avente le seguenti percentuali di principi attivi: 
- azoto (N) 18% ; 
- fosforo (P2-05) 24%; 
- potassio (K2-0) 6%; distribuito sul terreno in ragione di Kg 25 ogni mq 1000.
È compreso quanto altro occorre per dare il lavoro finito.</t>
  </si>
  <si>
    <t>TRATTAMENTO ERBICIDA.   Trattamento erbicida con abbondante irrorazione di soluzione concentrata di erbicida totale. È compreso quanto altro occorre per dare il lavoro finito.</t>
  </si>
  <si>
    <t>RIGENERAZIONE CAMPO DI CALCIO.   Lieve correzione della superficie con apporto massimo negli avvallamenti di cm 2 di buon terreno agrario, livellato con mezzi meccanici e rifinito a mano (50% della superficie), realizzata attraverso le seguenti fasi: - arieggiamento del terreno in profondità con utilizzo di attrezzo dotato di tre lame a movimento sincronizzato verticale ed orizzontale, distanti tra loro di cm 30; - semina a perforazione con seminatrice perforatrice a rullo, trainata da piccolo trattore attrezzato con gomme da prato capace di praticare nel terreno 500/600 fori al mq alla profondità di cm 1/3,5 e di seminare automaticamente la miscela di sementi predeterminate; - insabbiamento della superficie con l'utilizzo di apposito spandisabbia autocaricante, capace di lasciare sul terreno uno strato costante di sabbia dello spessore di mm 4/5; - concimazione da eseguirsi in giusta dose, applicata con carrello spandiconcime; - livellamento superficiale eseguito con rete snodata, trainata da trattore leggero; - rullatura eseguita con rullo da q.li 5. SEMENTI: miscuglio composto da 40% Lolium perenne Loretta, 20% Lolium perenne Lisuna, 10% Poa Pratensis Sysport, 10% Poa Pratensis Mosa, 20% Poa pratensis Parade, fornito in cantiere in confezioni sigillate e applicato in ragione di Kg 25 ogni mq 1000; CONCIMI: Fertilizzanti per nuova semina prato composto da 18% N, 24% P2-05, 6% K2-0, granulare, applicato in ragione di Kg 25 ogni mq 1000; SABBIA: sabbia di fiume a granulometria inferiore a mm 2. È compreso quanto altro occorre per dare il lavoro finito.</t>
  </si>
  <si>
    <t>SOTTOFONDO CAMPO DA TENNIS.   Sottofondo campo da tennis di materiale incoerente tipo lapillo vulcanico, pomice, scorie di alto forno etc. Fornito e posto in opera dopo l'approvazione del campione da parte della D.L. Sono compresi: lo spandimento; la profilatura; la rullatura. È inoltre compreso quanto altro occorre per dare il lavoro finito. Spessore finito dopo la compattazione cm 8-10.</t>
  </si>
  <si>
    <t>FONDO CAMPO DA TENNIS.   Fondo campo da tennis di materiale misto speciale tipo "tennisolite", fornito e posto in opera. Sono compresi: lo spandimento; la profilatura; la rullatura. È inoltre compreso quanto altro occorre per dare il lavoro finito. Spessore finito dopo la compattazione cm 5-6.</t>
  </si>
  <si>
    <t>MANTO FINALE PER CAMPO DA TENNIS.   Manto finale per campo da tennis in terra rossa, fornito e posto in opera. Sono compresi: lo spandimento; la rullatura; l'innaffiamento per uno strato di spessore di cm 3-4. È inoltre compreso quanto altro occorre per dare il lavoro finito.</t>
  </si>
  <si>
    <t>TRATTAMENTO PRELIMINARE SU CAMPI DA TENNIS, BASKET, PALLAVOLO, ETC.   Trattamento preliminare, del basamento dei campi da tennis, basket, pallavolo ecc. in conglomerato bituminoso, realizzato mediante l'impiego di prodotti speciali composti da fillers naturali e bitumi selezionati posto in opera a spatola per la preparazione all'appoggio della pavimentazione speciale sintetica e garantirne l'ancoraggio. È compreso quanto altro occorre per dare il lavoro finito.</t>
  </si>
  <si>
    <t>PAVIMENTAZIONE SPECIALE SINTETICA PER CAMPI DA TENNIS, BASKET, PALLAVOLO, ETC. REALIZZATA CON RESINE PIGMENTATE ACRILICHE.   Pavimentazione speciale sintetica impermeabile per campi da tennis, basket, pallavolo ecc., omologata dal laboratorio, pavimentazioni speciali del CONI, realizzata con resine pigmentate acriliche e fillers naturali con caratteristiche antiriflesso e antisdrucciolevoli, con applicazione a mezzo di particolari macchine spruzzatrici o con spatoloni in tre tempi per un totale di Kg 2,00 a mq. È compresa la preventiva applicazione del primer d'attacco e la finitura superficiale pigmentata. È inoltre compreso quanto altro occorre per dare l'opera finita.</t>
  </si>
  <si>
    <t>PAVIMENTAZIONE SPECIALE SINTETICA PER CAMPI DA TENNIS, BASKET, PALLAVOLO, ETC. REALIZZATA CON RESINE ALTAMENTE ELASTICHE.   Pavimentazione speciale sintetica impermeabile per campi da tennis, basket, pallavolo ecc., omologata dal laboratorio pavimentazioni speciali del CONI, realizzata con resine altamente elastiche e alta resistenza per il ritorno dell'energia, con caratteristiche antisdrucciolevoli ed antiriflesso, realizzata in applicazioni multiple per un totale di circa Kg 2,00 a mq. Sono compresi: il necessario primer di ancoraggio; la finitura pigmentata superficialmente. È inoltre compreso quanto altro occorre per dare l'opera finita.</t>
  </si>
  <si>
    <t>PAVIMENTAZIONE SPECIALE SINTETICA PER CAMPI DA TENNIS, BASKET, PALLAVOLO, ETC. REALIZZATA CON RESINE POLIURETANICHE.   Pavimentazione speciale sintetica per campi da tennis, basket, pallavolo etc. , realizzata con resine poliuretaniche bicomponenti date in applicazione in ragione di kg 2,00 al mq. con finitura superficiale a mezzo di impiego e semina di granuli di gomma sintetica di colore a scelta della D.L. È compreso quanto altro occorre per dare l'opera finita.</t>
  </si>
  <si>
    <t>MANTO PER CAMPI DI BOCCE TIPO "LACUGNANA".   Manto superficiale per campi di bocce, coperti e scoperti, in terra speciale  premiscelata scevra da impurità e scheletro tipo "Lacugnana", spessore dopo abbondante annaffiamento e rullatura cm 7; fornito e posto in opera. Sono compresi: l'eventuale correzione con materiali idonei (cemento, calce idrata, etc.); lo spandimento; la profilatura; la rullatura. È compreso quanto altro occorre per dare l'opera finita.</t>
  </si>
  <si>
    <t>MANTO PER CAMPI DI BOCCE .   Manto superficiale per campi di bocce, coperti in polvere ceramica, spessore dopo rullatura cm 67, fornito e posto in opera. Sono compresi: lo spandimento; la profilatura; la rullatura. È inoltre compreso quanto altro occorre per dare l'opera finita.</t>
  </si>
  <si>
    <t>TAVOLE IN LEGNO DI ABETE PER BORDI DI CAMPI SPORTIVI.   Tavole in legno di abete, opportunamente stagionate, per bordi di campi sportivi (bocce, pattinaggio), spessore cm 4, altezza cm 20. Sono compresi: il fissaggio ai montanti in ferro o a sottostante cordolo in c.a.; il trattamento tipo "flatting" dato a mano in due riprese. È compreso quanto altro occorre per dare il lavoro finito ed omologabile dalla competente Federazione sportiva.</t>
  </si>
  <si>
    <t>BORDI OSCILLANTI DI GOMMA.   Fornitura e posa in opera di "oscillanti di fondo" realizzati con telaio in metallo e gomma nera dello spessore di cm 3, che verranno appoggiati con appositi sistemi di ritenuta. Dimensioni regolamentari. È compreso quanto altro occorre per dare il lavoro finito.</t>
  </si>
  <si>
    <t>MANTO SINTETICO PER IL GIOCO DELLE BOCCE.   Formazione del manto sintetico compatto impermeabile elastomerico per il gioco delle bocce (omologato dalla competente Federazione), realizzato a freddo per colata sul posto in applicazioni successive di resine poliuretaniche bicomponenti autolivellanti, posate su sottofondo realizzato con conglomerato bituminoso, questo pagato a parte, staggiate a mano, addizionate con granuli di gomma selezionati e dosati opportunamente. Finitura superficiale con semina di granuli ancorati al sistema poliuretanico e sabbia silicea. Il tutto per uno spessore finito di mm 6-8. È compreso il trattamento del sottofondo in bitume, attuato con applicazione di polvere di gomma e poliuretano. È inoltre compreso quanto altro occorre per dare l'opera finita.</t>
  </si>
  <si>
    <t>PAVIMENTO PER CAMPO DI PATTINAGGIO-HOCKEY A ROTELLE.   Pavimento con colore a scelta della D.L. per campo di pattinaggio-hockey a rotelle costituito da getto in calcestruzzo spessore cm 15 dosato a q.li 2,70 per mc di cemento tipo Portland armato con rete elettrosaldata diametro 5 a maglia cm 20x20 tirato a fratazzo secondo le livellette prescritte, successiva finitura: a) mediante stesura e spatole di manto ad altissima resistenza costituito da un impasto di resine sintetiche finale mm 6; ovvero b) mediante impasto di polvere di quarzo dello spessore minimo finito di mm 3 lavorato con "elicottero". È compresa la formazione di giunti di dilatazione con macchina idonea e sigillata con speciale resina. È inoltre compreso quanto altro occorre per dare l'opera finita.</t>
  </si>
  <si>
    <t>PAVIMENTO IN LEGNO PER PALASPORT. TIPO A.   Pavimento prefinito in legno per lo sport con sistema di posa su sottocostruzione doppia in travetti di abete e lana di vetro, omologato dal laboratorio pavimentazioni speciali del CONI fornito, posto in opera e realizzato come segue: 
- realizzazione, sul sottofondo di calcestruzzo o sul pavimento esistente, di barriera al vapore eseguita mediante la stesura di fogli di polietilene di mm 0,15 di spessore, con sormonto sulle giunte di circa cm 30 e rivoltati sui bordi; 
- esecuzione sulla barriera al vapore, di sottocostruzione doppia incrociata con travetti di abete essiccato e piallato da mm 50x100x4000, la prima fila di travetti disposta ad interasse cm 75 circa, verrà fissata con chiodi o graffe su supporti posti a distanza di cm 105,7 uno dall'altro e livellati con cunei di polietilene indipendenti dal sottofondo, la seconda fila di travetti verrà inchiodata alla prima ad un interasse di cm 52,86;- trattamento dei travetti di abete dell'orditura con vernici ignifughe per ottenere l'idonea classe per la reazione al fuoco; 
- coibentazione termica ed acustica, mediante la stesura di materassini in lana di vetro di spessore adeguato ad intasare l'intercapedine (di classe 0 per la reazione al fuoco); 
- pavimentazione in listoni prefiniti di legno massiccio evaporato sottopressione, spessore mm 22, qualità standard, fissati con chiodi alla sottocostruzione. I listoni saranno intestati a maschio e femmina sia sulle coste lunghe che sulle teste, protetti da un foglio di polietilene incollato sul retro e preverniciati a caldo con due mani successive di vernice poliuretanica bicomponente, trasparente e semilucida; 
- finitura perimetrale della pavimentazione, mediante il fissaggio di un battiscopa singolo in legno mm 40x22; - segnatura dei campi di gioco con l'applicazione di resine poliuretaniche pigmentate (pallacanestro, pallavolo, pallamano e verniciatura delle aree e bordo campo). 
È compreso quanto altro occorre per dare l'opera finita. Livello del pavimento finito minimo cm 15-max cm 25.</t>
  </si>
  <si>
    <t>PAVIMENTO IN LEGNO PER PALASPORT. TIPO B.   Pavimento prefinito in legno, per lo sport, con sistema di posa su sottocostruzione singola in travetti di abete e lana di vetro, omologato dal laboratorio pavimentazioni speciali del CONI, fornito, posto in opera e realizzato come segue: - realizzazione, sul sottofondo in calcestruzzo o sul pavimento esistente, di barriera al vapore eseguita mediante la stesura di fogli di polietilene di mm 0,15 di spessore, con sormonto sulle giunte di circa cm 30 e rivoltati sui bordi; - esecuzione sulla barriera al vapore, di sottocostruzione singola, con travetti di abete essiccati e piallati, di sezione mm 50x100x4000, disposti ad un interasse di cm 52,86 circa, livellati con cunei di polietilene e fissati con graffe, su supporti in legno di abete appoggiati sui supporti in gomma indipendenti dal sottofondo e disposti ad un interasse di cm 80; - trattamento dei travetti di abete dell'orditura, con vernici ignifughe, per ottenere l'idonea classe per la reazione al fuoco; - coibentazione termica ed acustica, mediante la stesura di materassini in lana di vetro, di spessore adeguato ad intasare l'intercapedine;- pavimentazione in listoni prefiniti di legno massiccio evaporato sottopressione spessore mm 22, qualità standard, fissati con chiodi alla sottocostruzione. I listoni saranno intestati a maschio e femmina sia sulle coste lunghe che sulle teste, protetti da un foglio di polietilene incollato sul retro e preverniciati a caldo con due mani successive di vernice poliuretanica bicomponente, trasparente e semilucida; - finitura perimetrale della pavimentazione mediante il fissaggio di un battiscopa singolo in legno mm 40x22; - segnatura dei campi di gioco con l'applicazione di resine poliuretaniche pigmentate (pallacanestro, pallavolo, pallamano e verniciatura delle aree e bordo campo). È compreso quanto altro occorre per dare l'opera finita.Livello del pavimento finito minimo cm 8-max cm 15.</t>
  </si>
  <si>
    <t>PAVIMENTAZIONE IN LEGNO PER PALASPORT. TIPO "C".   Pavimento prefinito in legno per lo sport con sistema di posa a "clips" omologato dal laboratorio pavimentazioni speciali del CONI, fornito, posto in opera e realizzato come segue: 
- realizzazione sul sottofondo di calcestruzzo o sul pavimento esistente, di barriera al vapore, eseguita mediante la stesura di fogli di polietilene di mm 0,15 di spessore, con sormonto sulle giunte per circa cm 30 e rivoltati sui bordi; 
- esecuzione sulla barriera al vapore, di sottocostruzione elastica continua, mediante stesura di teli prefabbricati da cm 100 di larghezze, mm 5 circa di spessore, in polietilene espanso a cellule chiuse, con posa dei teli perfettamente accostati in direzione diagonale rispetto ai lati del campo in modo da impedirne lo scorrimento; 
- pavimentazione in listoni prefiniti di legno massiccio evaporato sotto pressione, spessore mm 22, qualità standard. I listoni saranno intestati a maschio e femmina sia sulle coste lunghe che sulle teste, protetti da un foglio di polietilene incollato sul retro e preverniciati a caldo con due mani successive di vernice poliuretanica bicomponente, trasparente e semilucida, appoggiati sulla sottocostruzione elastica e collegati tra di loro per mezzo di "clips" in acciaio armonico, disposti uniformemente in ragione di 17 "clips" per mq; 
- inserimento nello spazio tra il bordo della pavimentazione in legno e le pareti perimetrali, di un profilo in conglomerato di gomma nera, di spessore adatto ad assorbire eventuali dilatazioni dei listoni; 
- finitura perimetrale della pavimentazione mediante il fissaggio di un battiscopa singolo in legno mm 40x22 indipendente dal pavimento; 
- segnatura dei campi di gioco con l'applicazione di resine poliuretaniche pigmentate (pallacanestro, pallavolo, pallamano e verniciatura delle aree e bordo campo). È compreso quanto altro occorre per dare l'opera finita. Livello del pavimento finito mm 27.</t>
  </si>
  <si>
    <t>PAVIMENTAZIONE IGNIFUGA VINILICA.   Pavimentazione ignifuga vinilica per interni palestre o simili costituita da teli prefabbricati in PVC privo di amianto, dello spessore di mm 3,5, fornita e posta in opera con superficie a vista in rilievo a buccia d'arancia del colore a scelta. Sono compresi: il collante con resine poliuretaniche; l'incollaggio al sottofondo in cls. È compreso quanto altro occorre per dare l'opera finita.</t>
  </si>
  <si>
    <t>PAVIMENTAZIONE IGNIFUGA IN GOMMA, SPESSORE MM 4,5.   Pavimentazione ignifuga per interni di palestra o simili costituita da teli prefabbricati in gomma dello spessore di mm 4,5, incollati con resine poliuretaniche al sottofondo e sui giunti di contatto e sigillati con apposita macchina vulcanizzatrice ai bordi; con superficie opaca liscia antisdrucciolevole del colore richiesto dalla D.L. È compreso quanto altro occorre per dare l'opera finita.</t>
  </si>
  <si>
    <t>PAVIMENTAZIONE IGNIFUGA IN GOMMA, SPESSORE MM 3,2.   Pavimentazione ignifuga per interni di palestre o simili costituita da teli prefabbricati in gomma, dello spessore di mm 3,2, incollati con resine poliuretaniche al sottofondo in cls e sui giunti di contatto, con superficie a rilievo antiriflesso ed antisdrucciolevole con forte assorbimento acustico. Colore a scelta della D.L. È compreso quanto altro occorre per dare l'opera finita.</t>
  </si>
  <si>
    <t>TAPPETINO IN ELASTOMERI PER ESTERNO.   Tappetino in elastomeri per esterno, spessore mm 8 colore rosso o verde realizzato con colata in elastomeri poliuretanici e granuli di gomma con semina in superficie di granuli di terpolimero colorato speciale ad alta resistenza agli agenti atmosferici e all'usura. La colata sarà eseguita su strato livellato e costipato di tappeto di conglomerato da cm 4 e preventivamente trattato con poliuretano e polvere di gomma. È compreso quanto altro occorre per dare l'opera finita.</t>
  </si>
  <si>
    <t>PAVIMENTO SPECIALE DI GOMMA NATURALE E SINTETICA.   Pavimento speciale di gomma naturale e sintetica in mescola omogenea a scelta della D.L. antibatterica, antisdrucciolevole, ininfiammabile, autoestinguente, di spessore minimo di mm 4 in rotoli, fornito e posto in opera. Sono compresi: la rasatura superficiale del massetto effettuata con boiacca di cemento addittivata con materiali idonei; la posa in opera con collanti specifici per gomme o prodotti similari; la vulcanizzazione dei bordi con materiali speciali. È compreso quanto altro occorre per dare l'opera finita.</t>
  </si>
  <si>
    <t>MANTO SINTETICO DRENANTE PER PICCOLI IMPIANTI DI BASE.   Manto sintetico drenante per piste e pedane di atletica leggera omologato CONI/FIDAL costituito per il primo strato da granuli di gomma nera di opportuna granulometria legati da resine poliuretaniche monocomponenti, colato in opera con speciale macchina elettrica finitrice - livellatrice, e con residuo secco di "Topping" di usura pari a kg 2,00 a mq, realizzata a mezzo di spruzzatura, con particolari macchine, di una speciale mescola costituita da resine poliuretaniche pigmentate e granuli di gomma sintetica di alta qualità. Il "sistema" di cui sopra dovrà avere uno spessore medio finito di mm 10 per la pista podistica e per le pedane. Il piano di appoggio di conglomerato bituminoso sarà preventivamente trattato con un "primer" poliuretanico. Idoneo per piccoli impianti di base o scolastici o piazzali. È compreso quanto altro occorre per dare l'opera finita.</t>
  </si>
  <si>
    <t>MANTO SINTETICO DRENANTE. TIPO "A".   Manto sintetico drenante per piste e pedane di atletica leggera omologato CONI/FIDAL, costituito per il primo strato da granuli di gomma nera di opportuna granulometria legati da resine poliuretaniche monocomponenti, colato in opera con speciale macchina elettrica finitrice - livellatrice, e con "Topping" di usura, realizzata a mezzo di spruzzatura, con particolari macchine, di una speciale mescola costituita da resine poliuretaniche pigmentate e granuli di gomma sintetica di alta qualità di colore rosso in ragione di Kg/mq 4 di residuo secco. Il "sistema" di cui sopra dovrà avere uno spessore medio finito di mm 12 per la pista podistica e mm 14 per le pedane. Il piano di appoggio di conglomerato bituminoso sarà preventivamente trattato con un "primer" poliuretanico. É compreso quanto altro occorre per dare l'opera finita.</t>
  </si>
  <si>
    <t>MANTO SINTETICO DRENANTE. TIPO "B".   Manto sintetico drenante, omologato CONI/FIDAL, costituito completamente da granuli di gomma sintetica di alta qualità di colore rosso per tutto lo spessore di mm 12 o 14. I granuli di gomma sintetica dovranno essere di opportuna e selezionata curva granulometrica e legati con resina poliuretanica monocomponente. Il manto, sarà posto in opera con particolare macchina finitrice - livellatrice. Lo spessore dovrà essere di mm12 per la pista podistica e mm14 per le pedane. Il piano di appoggio in conglomerato bituminoso sarà preventivamente trattato con un "primer" bicomponente poliuretanico. È compreso quanto altro occorre per dare l'opera finita.</t>
  </si>
  <si>
    <t>MANTO SINTETICO SEMIDRENANTE.   Manto sintetico "semidrenante" purché già omologato CONI/FIDAL costituito completamente da granuli di gomma sintetica di alta qualità con superiore spruzzatura di particolare miscela poliuretanica e gomma fino ad ottenere un "sistema" dello spessore complessivo di mm 12 per la pista podistica e mm 14 per le pedane di colore rosso per tutto lo spessore. I granuli di gomma sintetica, per il primo strato di mm 9/10 saranno legati con resina poliuretanica monocomponente e posti in opera con particolare macchina finitrice - livellatrice. Il superiore strato, semimpermeabile, dello spessore di mm 3-4 sarà realizzato a mezzo di spruzzatura, con speciali macchine, di una "mescola" di resina poliuretanica pigmentata e granuli di gomma rossi, in ragione di circa Kg 2,00 a mq di residuo secco. Il piano di appoggio in conglomerato bituminoso sarà preventivamente trattato con un "primer" bicomponente poliuretanico. È compreso quanto altro occorre per dare l'opera finita.</t>
  </si>
  <si>
    <t>MANTO SINTETICO IMPERMEABILE.   Manto sintetico "impermeabile" omologato CONI/FIDAL realizzato in tre strati. Primo strato costituito da granuli di gomma nera di opportuna granulometria legati con resina poliuretanica monocomponente, steso e colato sul posto con macchina finitrice - livellatrice. Secondo strato costituito da applicazione di resina poliuretanica pura in ragione di circa Kg 1,00 a mq per il trattamento impermeabilizzante del piano di appoggio di cui sopra. La resina potrà anche essere pigmentata. Terzo strato di usura e finitura con "topping" superficiale realizzato mediante spruzzatura con speciali macchine di una miscela costituita da resina poliuretanica rossa e granuli di gomma di alta qualità di colore rosso data in tre applicazioni successive per un impiego totale di circa Kg 4-5 a mq di residuo secco. Lo spessore complessivo del "sistema" come sopra descritto avrà uno spessore totale finito pari a mm 12 per pista podistica e mm 14 per le pedane. Il piano di appoggio in conglomerato bituminoso sarà preventivamente trattato con "primer" poliuretanico bicomponente. È compreso quanto altro occorre per dare l'opera finita.</t>
  </si>
  <si>
    <t>MANTO SINTETICO COMPATTO "IMPERMEABILE".   Manto sintetico compatto "impermeabile" già omologato CONI/FIDAL costituito e composto per tutto lo spessore da resina poliuretanica pura pigmentata in colore rosso con superiore "semina" di granuli di gomma di alta qualità. A scelta della Direzione Lavori i granuli superficiali della "semina" potranno essere trattati con una spruzzatura di resina poliuretanica non pigmentata onde aumentare l'ancoraggio degli stessi granuli al sottostante basamento in compatto. Lo spessore dell'intero "sistema" una volta finito dovrà essere uguale a mm 12 per pista podistica e mm 14 per le pedane. Il piano di appoggio in conglomerato bituminoso sarà preventivamente trattato con "primer" poliuretanico bicomponente. È compreso quanto altro occorre per dare l'opera finita.</t>
  </si>
  <si>
    <t>CONGLOMERATO BITUMINOSO PER TENNIS, PALLAVOLO, PALLACANESTRO, ETC.   Formazione sottofondo in conglomerato bituminoso di struttura ricca e aperta "bynder" steso a caldo e a mano, spessore finito di cm 5 per tennis, pallavolo, pallacanestro, etc. È compreso quanto altro occorre per dare l'opera finita.</t>
  </si>
  <si>
    <t>CONGLOMERATO BITUMINOSO PER IMPIANTI DI ATLETICA LEGGERA.   Formazione sottofondo in conglomerato bituminoso di struttura ricca e aperta "bynder", steso a caldo, a mezzo vibrofinitrice e a mano, debitamente rullato, spessore finito cm 5 per impianti di atletica leggera. È compreso quanto altro occorre per dare l'opera finita.</t>
  </si>
  <si>
    <t>TAPPETINO IN MALTA BITUMINOSA.   Formazione tappetino in malta bituminosa fine mm 0,6 stesa con vibrofinitrice e a mano, confezionato con bitume 180/200; debitamente rullato, spessore finito cm 2,5. È compreso quanto altro occorre per dare l'opera finita.</t>
  </si>
  <si>
    <t>CANALETTE IN CALCESTRUZZO.   Costruzione lungo i lati in comune dei campi di una canaletta in cls larghezza utile cm 20 e profondità cm 15/20, interamente coperta con lastre di cemento dello spessore di cm 5 munite di opportune feritoie per lo smaltimento delle acque. È compreso quanto altro occorre per dare l'opera finita.</t>
  </si>
  <si>
    <t>CORDOLI DI CEMENTO PREFABBRICATI.   Cordoli di cemento prefabbricati, sezione cm 5x20, con testata ricoperta in PVC, posata su adeguata fondazione continua e rinfianco in cls per contenimento fossa di caduta per atletica leggera o simili, forniti e posti in opera. È compreso quanto altro occorre per dare l'opera finita. Misurati a luce netta ovvero escluse le sovrapposizioni dei pezzi.</t>
  </si>
  <si>
    <t>CORDOLI IN PROFILATO DI ACCIAIO ZINCATO.   Cordoli in profilato di acciaio zincato e verniciati sezione mm 5x5 con speciali tasselli da applicare sopra le canalette sia fissi che amovibili, per atletica leggera, forniti e posti in opera. È compreso quanto altro occorre per dare l'opera finita.</t>
  </si>
  <si>
    <t>TRACCIAMENTO IN NASTRO DI PLASTICA PER TENNIS.   Tracciamento del campo in nastro di plastica tipo pesante opportunamente fissati. È compreso quanto altro occorre per dare il lavoro finito.</t>
  </si>
  <si>
    <t>TRACCIAMENTO VERNICE SPECIALE PER TENNIS, PALLAVOLO E PALLAMANO.   Tracciamento campo in vernice speciale colore bianco per tennis, pallavolo e pallamano. È compreso quanto altro occorre per dare il lavoro finito.</t>
  </si>
  <si>
    <t>TRACCIAMENTO MEDIANTE INTAGLIO E INCOLLAGGIO DELLE LINEE.   Tracciamento per gioco campo tennis mediante intaglio e successivo incollaggio delle linee gialle di materiale identico al manto per tennis e calcetto. È compreso quanto altro occorre per dare il lavoro finito.</t>
  </si>
  <si>
    <t>TRACCIAMENTO CAMPO PER GIOCO PALLACANESTRO.   Tracciamento campo per gioco pallacanestro in vernice speciale. È compreso quanto altro occorre per dare il lavoro finito.</t>
  </si>
  <si>
    <t>TARGHETTATURA IN ALLUMINIO ANODIZZATO.   Targhettatura indicatrice in alluminio anodizzato, fissata sui cordoli perimetrali e segnaletica fissa orizzontale completa. È compreso il tracciamento e la dipintura di corsie, partenze, cambi etc. con vernice speciale colore bianco e colori diversi per atletica leggera. È compreso quanto altro occorre per dare il lavoro finito.</t>
  </si>
  <si>
    <t>ASSI DI BATTUTA PER SALTO IN LUNGO.   Assi di battuta in legno sezione cm 20x10x122 per salto in lungo, forniti e posti in opera verniciati con smalto bianco con incastri in ferro per agganci e rivestimento di una delle facce con pavimentazione sintetica. È compreso l'alloggiamento in apposita cassetta in ferro con incastri d'appoggio. È inoltre compreso quanto altro occorre per dare il lavoro finito.</t>
  </si>
  <si>
    <t>CENTINA IN LEGNO PER LANCIO DEL GIAVELLOTTO.   Centina in legno per il lancio del giavellotto, sezione cm 7x12, fornita e posta in opera opportunamente fissata. È compreso quanto altro occorre per dare il lavoro finito.</t>
  </si>
  <si>
    <t>PEDANA PER LANCIO DEL PESO-DISCO-MARTELLO.   Pedana per lancio del peso-disco-martello. Sono compresi: lo scavo di sbancamento alla profondità di cm 25; il carico, trasporto, e scarico a rifiuto del materiale di risulta; la stesura di cm 15 di ghiaione; il getto di cls debitamente armato dosato di q 3 di cemento per uno spessore di cm 10, debitamente fratazzato; la fornitura e posa in opera di cerchio di ferro sezionato mm 6x70, diametro m 2,135 per il peso martello e diametro m 2,50 per il disco, opportunamente verniciato. È inoltre compreso quanto altro occorre per dare l'opera completa per l'attività sportiva. Il centro delle pedane sarà provvisto di opportuno scarico per le acque piovane.</t>
  </si>
  <si>
    <t>FERMAPIEDE IN LEGNO.   Fermapiede in legno, sezione cm 10x11,4x122, verniciato, fornito e posto in opera, comprese le zanche di ancoraggio, per la pedana peso. È inoltre compreso quanto altro occorre per dare il lavoro finito.</t>
  </si>
  <si>
    <t>CORONA CIRCOLARE PER RIDUZIONE PEDANA DA DISCO A MARTELLO.   Corona circolare in ferro verniciato, fornito e posto in opera per riduzione pedana da disco a martello. È inoltre compreso quanto altro occorre per dare il lavoro finito.</t>
  </si>
  <si>
    <t>GABBIA DI PROTEZIONE PER LANCI.   Gabbia regolamentare di protezione per lanci, fornita e posta in opera, costituita da una rete in nylon altezza m 5,50 lunghezza m 25 circa, sostenuta da n 8 pali in tubo d'acciaio mm 50x2 e n 10 tiranti in corda metallica con tenditori, il tutto secondo le norme FIDAL. È compreso quanto altro occorre per dare l'opera finita.</t>
  </si>
  <si>
    <t>FOSSA PER PERCORSO 3000 SIEPI.   Fossa per il percorso della gara "3000 siepi" delle dimensioni in luce di m 3,66x3,66, profonda cm 76. Sono compresi: lo scavo di terreno vegetale per la formazione della fossa di invaso; il getto di muretti perimetrali di contenimento e del pavimento con calcestruzzo dosato a q 2,50 di cemento, gettato contro terra e dentro casserature; la fornitura e posa sul fondo di piletta di scarico dell'acqua con tappo di gomma e l'allacciamento al più vicino pozzetto di scarico; il rivestimento di parte del pavimento con lo stesso materiale della pista; la fornitura e posa in opera di trave in legno costituente barriera, delle dimensioni regolamentari FIDAL di cm 369x12,7x12,7, sostenuta da appositi supporti. È compreso quanto altro occorre per dare l'opera finita.</t>
  </si>
  <si>
    <t>PIAZZOLA PER BASAMENTO MATERASSI DI CADUTA PER SALTO CON L'ASTA.   Piazzola in cls m 5x5, per basamento materassi di caduta per salto con l'asta. Sono compresi: lo scavo di cm 25; la stesura di uno strato di cm 15 di ghiaia costipata; la formazione di battuto in cls, dosato a q 3 di cemento, spessore cm 10; l'armatura con ferro diametro mm 6 a maglia quadrata cm 20x20; la finitura superficiale con malta cementizia lisciata e fratazzata fine. È inoltre compreso quanto altro occorre per dare l'opera finita.</t>
  </si>
  <si>
    <t>PALETTI D'ARRIVO GENERALE.   Paletti d'arrivo generale in tubolare di ferro verniciati, forniti e posti in opera. È compresa la formazione di plinti di ancoraggio. È inoltre compreso quanto altro occorre per dare il lavoro finito.</t>
  </si>
  <si>
    <t>FOSSE DI CADUTA IN SABBIA PER SALTO IN LUNGO E TRIPLO.   Fosse di caduta in sabbia per salto in lungo e triplo. Sono compresi: lo scavo di cm 70/80; il riempimento in pietrame cm 30/40 e sabbia cm 40; la perimetratura della fossa; il carico, trasporto e scarico, a rifiuto del materiale di risulta. È compreso quanto altro occorre per dare il lavoro finito.</t>
  </si>
  <si>
    <t>BOCCHE DA PRESA PER IDRANTI.   Bocche da presa rapide per idranti diametro 1" in bronzo ottone, fornite e poste in opera, compresa la raccorderia e pezzi speciali. È compreso quanto altro occorre per dare il lavoro finito.</t>
  </si>
  <si>
    <t>IRRIGATORE SEMOVENTE.   Irrigatore semovente completo di m 50 di tubo di plastica rinforzato con rete in polietilene per tenuta a pressione compresa fornitura e attacco rapido ed eventuale giunto. È compreso quanto altro occorre per dare il lavoro finito.</t>
  </si>
  <si>
    <t>IRRIGATORI A SCOMPARSA.   Irrigatori a scomparsa in materiale plastico, del tipo a scelta della D.L. compresa fornitura e posa in opera. È inoltre compreso quanto altro occorre per dare il lavoro finito.</t>
  </si>
  <si>
    <t>RECINZIONE INTERNA PER CAMPO DA CALCIO.   Recinzione interna per campo da calcio, fornita e posta in opera, costituita da: 
a) tubolari metallici, con sezione diametro 60 e saettoni tubolari a rinforzo degli angoli diametro 48, verniciati con antiruggine e due mani di vernice con colore a scelta della D.L., posti ad interasse medio di m 2,50 e di altezza fuori terra, pari a m 2,25, con alla base plinto in calcestruzzo opportunamente dimensionato; 
b) rete metallica plastificata per recinzioni di altezza m 2,20, con maglia romboidale mm 100x50 con filo diametro mm 3, fili di tesatura in filo diametro mm 3, plastificato e ferri tondi diametro mm 10, posti alla base al centro ed in sommità della rete, tesato e verniciato. 
Sono compresi: le opportune legature e croci di S.Andrea con fili diametro mm 3. 
È inoltre compreso quanto altro occorre per dare l'opera finita. 
Deve essere comunque garantita la rispondenza della recinzione alla spinta orizzontale per gli impianti sportivi nei casi previsti dalla normativa vigente.</t>
  </si>
  <si>
    <t>RECINZIONE PER CAMPO DA TENNIS.   Recinzione per campo da tennis, fornita e posta in opera, costituita da: a) tubolari in ferro diametro mm 60 e saettoni a rinforzo degli angoli del diametro mm 48, annegati nel cordolo in c.a. di bordo, verniciati con antiruggine e due mani di vernice, con colore a scelta della D.L., posti ad interasse medio di m 2,50/3,00 e altezza fuori terra pari a m 3,00 in testata e per un risvolto pari alla lunghezza di tre campate sui lati maggiori; m 1,00 nella parte centrale dei lati lunghi. È compreso il corrimano in tubolare di ferro diametro mm 48; b) rete metallica plastificata per recinzione con maglia romboidale 100x50 mm con filo diametro mm 3, fili di tesatura in filo diametro mm 3 plastificato e ferri tondi diametro mm 10 e posti alla base, in sommità ed in mezzeria della parte alta, tesati e verniciati. Sono compresi: le opportune legature e croci di S.Andrea con fili diametro mm 3. È inoltre compreso quanto altro occorre per dare l'opera finita.</t>
  </si>
  <si>
    <t>CANALETTA IN PVC.   Fornitura e posa in opera lungo i lati dei campi da gioco di una canaletta in PVC, larghezza utile circa cm 20 e profondità circa cm 15/20, interamente coperta con lastra dello stesso materiale dello spessore minimo di cm 2 munita di opportune feritoie per lo smaltimento delle acque. È compreso quanto altro occorre per dare il lavoro finito.</t>
  </si>
  <si>
    <t xml:space="preserve">PAVIMENTAZIONE IN SABBIA CALCAREA E ARGILLOSA PER CAMPO DI CALCIO.   Formazione di pavimentazione per campo di calcio da eseguire tramite miscuglio di sabbia calcarea di frantoio 50% e sabbia argillosa fine 50%. Sono compresi: la stesura; il livellamento; la cilindratura; l'innaffiamento della pavimentazione, da effettuare con idonei mezzi meccanici. È inoltre compreso quanto altro occorre per dare l'opera finita, completa ed agibile per l'attività sportiva. </t>
  </si>
  <si>
    <t>PAVIMENTO SPORTIVO IN GOMMA PER USO INTERNO.  Pavimento calandrato e vulcanizzato a base di gomma naturale e sintetica, cariche minerali, vulcanizzanti, stabilizzanti e pigmenti coloranti, fornito e posto in opera. Formato da uno strato di usura con superficie liscia, antisdrucciolevole, tonalità semiunita, vulcanizzato ad un sottostrato portante smerigliato per attacco adesivo,così da diventare un materiale unico a spessore costante di mm 3/4/6 (Kg/mq 5/6,4/9,5 circa ) nel formato telo di altezza cm 183 o simile, incollato al sottofondo con appositi collanti, questi compresi. Il pavimento deve possedere le seguenti caratteristiche tecniche minime indicative:
Durezza : 80+5 SHORE A (DIN 53505);
Stabilità dimensionale : (DIN 51962) nessuna variazione apprezzabile;
Resistenza all'abrasione : &lt; 200 mmc ( DIN 53516 carico 5N);
Esente da alogeni, cadmio, formaldeide, ed amianto;
Reazione al fuoco : Classe 1 ( D.M. 26.06.84; CSE-RF2/75A RF3/77 );
Rimbalzo della palla : (DIN 18032/2) &gt;95 %;
Resistenza allo scivolamento : (UNI 9551) DRY&gt;85;
Adatto per l'impiego in presenza di riscaldamento a pavimento.
E’ compreso quanto altro occorre per dare l’opera finita.Impianti polivalenti al coperto (pallamano, pallavolo, pallacanestro, calcetto, ginnastica in genere).</t>
  </si>
  <si>
    <t>PAVIMENTO SPORTIVO IN GOMMA USO INTERNO A POSA LIBERA.  Pavimento calandrato e vulcanizzato a base di gomma naturale e sintetica, cariche minerali, vulcanizzanti, stabilizzanti e pigmenti coloranti, fornito e posto in opera. Formato da uno strato di usura con superficie liscia a vista opaca, antisdrucciolevole, tonalità semiunita, vulcanizzato ad un sottostrato portante resiliente, così da formare un materiale unico a spessore costante di mm 4. Il materiale così composto deve essere incollato su di una lamina costituita da speciali resine viniliche e fibra di vetro stabilizzante dello spessore di mm 1,2 formando un unico pavimento (formato teli di altezza cm 183 o simile) autoposante dello spessore totale di mm 5,2 (Kg/mq 7,5 circa). Il pavimento dovrà possedere le seguenti caratteristiche tecniche minime indicative:
Durezza : 80+5 SHORE A (DIN53505);
Stabilità dimensionale : (DIN 51962) nessuna variazione apprezzabile;
Resistenza all'abrasione : &lt; 200 mmc ( DIN 53516 carico 5N);
Esente da alogeni, cadmio, formaldeide ed amianto;
Reazione al fuoco : Classe 1 ( D.M. 26.06.84; CSE-RF2/75A RF3/77 );
Rimbalzo della palla : (DIN 18032/2) &gt;95 %;
Resistenza allo scivolamento : (UNI 9551) DRY&gt;85;
Adatto per l'impiego in presenza di riscaldamento a pavimento.Spessore mm 5,2 totale di pavimento e lamina. E’ compreso quanto altro occorre per dare l’opera finita. Impianti polivalenti al coperto in tutte le situazioni in cui il sottofondo non offra adeguate garanzie di tenuta ed impermeabilità.</t>
  </si>
  <si>
    <t>PAVIMENTO SPORTIVO IN GOMMA PER USO ESTERNO.  Pavimento di manto sintetico, calandrato e vulcanizzato con particolare struttura a celle chiuse, costituito da gomma poliisoprenica, cariche minerali, vulcanizzanti, stabilizzanti e pigmenti coloranti, fornito e posto in opera. Il manto deve avere un’impronta superficiale "tipo foca" antisdrucciolevole, costituito da teli prefabbricati e di altezza compresa tra i cm. 122 ed i cm 180 circa, posati in opera con adesivi a base di resine poliuretaniche, anche questi compresi. Spessori costanti di mm 4,5/6/8 (kg/mq 5,2/6,5/8,7 circa) in colorazione unita o bicolore nello spessore. Le giunzioni tra i teli devono risultare perfettamente chiuse ed impermeabilizzate, unite con il medesimo adesivo a base di resine poliuretaniche impiegato per l’ancoraggio al sottofondo, in unica soluzione di continuità. Il manto deve possedere le seguenti caratteristiche tecniche minime indicative:
Durezza : 50+5 SHORE A (DIN53505);
Resistenza all'abrasione : &lt; 230 mmc ( DIN 53516 carico 5N);
Esente da alogeni, cadmio, formaldeide ed amianto;
Reazione al fuoco : Classe 1 ( D.M. 26.06.84;  CSE-RF2/75A RF3/77 );
Solidità alla luce : grado 6 (ISO 105 - B02);
Rimbalzo della palla : (DIN 18032/2) &gt;95 %;
Resistenza allo scivolamento : (UNI 9551) DRY&gt;85; WET &gt;55.
E’ compreso quanto altro occorre per dare l’opera finita.
Campi da gioco ed aree polivalenti esterne (pallacanestro, calcetto, pallavolo, tennis).</t>
  </si>
  <si>
    <t>21.1</t>
  </si>
  <si>
    <t>CONTROLLI NON DISTRUTTIVI O SEMI-DISTRUTTIVI</t>
  </si>
  <si>
    <t>MISURA DELLA DUREZZA SUPERFICIALE DELLE STRUTTURE IN C.A. MEDIANTE SCLEROMETRO MANUALE O ELETTRONICO.   Valutazione della resistenza caratteristica a compressione Rck del calcestruzzo costituente strutture in c.a. a mezzo di prove di misura della durezza superficiale del getto mediante sclerometro manuale o elettronico, al fine di fornire la resistenza caratteristica come media di almeno 10 letture (o battute). È compreso quanto altro occorre per dare i risultati della misurazione completi.
Il prezzo è riferito a ciascuna battuta.</t>
  </si>
  <si>
    <t>MISURA DELLA VELOCITÀ DELLE ONDE ULTRASONICHE SU CALCESTRUZZI E MURATURE.   Misurazione della velocità di propagazione delle onde ultrasoniche attraverso il materiale costituente la struttura, al fine di determinare: presenza di difetti (microfessure, bolle d'aria, discontinuità, etc.), danni provocati dal gelo o incendio, inclusione di corpi estranei, resistenza a compressione del cls, modulo elastico statico e dinamico, omogeneità del materiale. È compreso quanto altro occorre per dare i risultati della misurazione completi. 
Il prezzo è riferito a ciascuna lettura effettuata.</t>
  </si>
  <si>
    <t xml:space="preserve">PROVA DI ESTRAZIONE CON ESPANSIONE (PULL-OUT).   Valutazione semi distruttiva della resistenza a compressione del cls di strutture in c.a. mediante prova di estrazione con espansione (pull-out) eseguita come segue: 
- esecuzione di foro normalizzato nel getto a mezzo trapano elettrico; 
- inserimento nel foro di tassello ad espansione di idoneo diametro e resistenza;
- estrazione con estrattore oleodinamico del tassello che provoca la rottura del calcestruzzo secondo una superficie troncoconica;
- lettura della pressione di rottura del calcestruzzo e correlazione, tramite curve sperimentali di taratura, di tale pressione alla resistenza caratteristica del calcestruzzo. È compreso quanto altro occorre per dare i risultati della prova completi. 
Il prezzo è riferito a ciascuna prova e per un limite massimo di resistenza da verificare Rck 800. </t>
  </si>
  <si>
    <t>PROVA DI CARBONATAZIONE.   Test colorimetrico, eseguito utilizzando una soluzione di fenolftaleina all'1% di alcool etilico, per determinare la profondità i carbonatazione in campioni di calcestruzzo direttamente prelevati in sito, eseguito spruzzando con un nebulizzatore la soluzione di fenolftaleina sul campione. La determinazione della colorazione risultante, e quindi della profondità di carbonatazione nel getto, sarà effettuata allontanandosi opportunamente da fessure o zone molto porose, ove si avrebbero valori non significativi della superficie saggiata. È compreso quanto altro occorre per dare i risultati del test completi. 
Escluso il prelievo dei campioni, per ogni indagine effettuata su un singolo campione.</t>
  </si>
  <si>
    <t>PISTOLA WINDSOR.   Valutazione semi distruttiva della resistenza a compressione del calcestruzzo di strutture in c.a. mediante prova eseguita con uso di pistola Windsor. È compreso quanto altro occorre per dare i risultati della prova completi. 
Il prezzo è riferito a ciascuna prova e per un limite massimo di resistenza da verificare Rck 800.</t>
  </si>
  <si>
    <t>MICROCAROTAGGI.   Valutazione della resistenza caratteristica a compressione del calcestruzzo mediante prove a schiacciamento di carote del diametro mm 28 prelevate direttamente in sito a mezzo microcarotatrice opportuna. Sono compresi: il prelievo della carota; la prova di schiacciamento; l'elaborazione dei risultati di prova per la determinazione del Rck del materiale. È compreso quanto altro occorre per dare i risultati delle prove completi. 
Il prezzo si riferisce a ciascuna prova completa.</t>
  </si>
  <si>
    <t>CAROTAGGI.   Valutazione della resistenza caratteristica a compressione del cls mediante prove di schiacciamento di carote normalizzate del diametro di mm 100 o di mm 200, prelevate direttamente in sito a mezzo opportuna carotatrice. Sono compresi: il prelievo della carota; le prove di schiacciamento; l'elaborazione dei risultati di prova per la determinazione del Rck del materiale. È compreso quanto altro occorre per dare i risultati delle prove completi. 
Il prezzo si riferisce a ciascuna prova completa.</t>
  </si>
  <si>
    <t>MISURA E RICERCA DELLA POSIZIONE DELLE ARMATURE MEDIANTE PACHOMETRO.  Misurazione a mezzo pachometro transistorizzato a riluttanza magnetica per la rilevazione, nelle strutture in c.a., dei ferri d'armatura, del loro diametro e dello spessore del copriferro, per ferri d'armatura aventi diametro compreso tra mm 10 e mm 40 e per spessori del getto di ricoprimento delle armature non superiore a mm 100. È compreso quanto altro occorre per dare i risultati della misurazione completi.
Il prezzo è riferito all'unità di superficie di getto ispezionata.</t>
  </si>
  <si>
    <t>MISURA DEL POTENZIALE DI CORROSIONE DELLE ARMATURE NELLE STRUTTURE IN C.A.   Controllo, non distruttivo, della presenza di corrosione in atto nelle armature delle strutture in c.a. mediante misurazione del potenziale del ferro d'armatura con strumento galvanico avente un elettrodo applicato ad un ferro dell'armatura e l'altro elettrodo attrezzato per essere spostato lungo la superficie del getto di calcestruzzo. È compreso quanto altro occorre per dare i risultati della misurazione completi.
Il prezzo è riferito all'unità di superficie dell'elemento strutturale, analizzata con l'elettrodo mobile.</t>
  </si>
  <si>
    <t>PRELIEVO DI BARRE DI ARMATURA DA C.A. PER ESECUZIONE DI PROVE DI LABORATORIO.  Prelievo di barre di armatura da c.a. per esecuzione di prove di laboratorio. Il prelievo viene eseguito previa demolizione del copriferro. Sono compresi: il taglio e la preparazione della barra; la prova di trazione; la prova di piegamento. È compreso quanto altro occorre per dare i risultati delle prove completi. 
Sono esclusi: la sostituzione della porzione di barra prelevata; il ripristino del copriferro.</t>
  </si>
  <si>
    <t>CONTROLLI RADIOGRAFICI DI SALDATURE DI STRUTTURE IN ACCIAIO.   Controlli dell'integrità delle saldature di elementi strutturali in acciaio a mezzo esami radiografici effettuati con sorgente gammagrafica con isotopi radioattivi emessi da un puntale con comando manuale a distanza. È compreso quanto altro occorre per dare i risultati dei controlli completi.
Il prezzo è riferito a ciascuna lastra radiografica impressionata.</t>
  </si>
  <si>
    <t>MISURAZIONE IN SITO DELLA DUREZZA DEGLI ACCIAI.   Misurazione della durezza dell'acciaio costituente strutture metalliche mediante durometro a morsetto. È compreso quanto altro occorre per dare i risultati della misurazione completi. 
Il prezzo è riferito a ciascuna battuta.</t>
  </si>
  <si>
    <t>ANALISI DELLE STRUTTURE IN ACCIAIO MEDIANTE MAGNETOSCOPIA.   Ricerca di cricche superficiali o difetti subsuperficiali mediante metodo magnetoscopico, eseguita magnetizzando la superficie da analizzare con un magnetoscopio e spruzzando sulla zona magnetizzata delle polveri magnetiche colorate o fluorescenti rivelatrici dei difetti del materiale. È compreso quanto altro occorre per dare i risultati dell'analisi completi. 
Il prezzo è riferito all'unità di superficie esaminata.</t>
  </si>
  <si>
    <t>INDAGINI ENDOSCOPICHE.   Esecuzione di indagini endoscopiche su murature di qualsivoglia natura e su strutture in calcestruzzo attraverso fori di diametro ridotto (al massimo 20 mm) appositamente eseguiti o in lesioni e/o in cavità esistenti. Qualora non esistono lesioni o cavità la prova deve essere espletata praticando dei piccoli fori da eseguire con trapani a rotazione a basso numero di giri (per non indurre vibrazioni eccessive al paramento in esame). Nelle suddette lesioni, e/o cavità o fori si introduce un endoscopio, costituito nelle sue parti essenziali di un'asta con fibra ottica e di una guida luce per l'illuminazione della parte presa in esame. Alla parte terminale può essere applicata sia una macchina fotografica reflex, sia una telecamera, per la documentazione dell'indagine. Devono essere rilevate le seguenti informazioni:
- individuazione di cavità e vuoti eventualmente presenti;
- morfologia e tipologia del paramento murario all'interno;
- stato visibile di conservazione dei materiali;
- presenza di eventuali anomalie localizzate nella tessitura muraria o nel getto di calcestruzzo. La prova deve essere documentata con idonea documentazione anche fotografica (ovvero con la stampa di alcuni fotogrammi se la ripresa è stata effettuata con una telecamera). È compreso quanto altro occorre per dare i risultati dell'indagine completi.
Il prezzo è riferito ad una singola indagine endoscopica in unico foro, con rilascio di n. 2 foto, compresa l'esecuzione eventuale del foro di ispezione se necessario.</t>
  </si>
  <si>
    <t>PENETROMETRO WINDSOR PER MURATURE.   Stima delle resistenze dei singoli materiali in laterizio a mezzo infissione di una sonda in lega speciale nell'elemento in prova con l'utilizzo di pistola Windsor per murature. È compreso quanto altro occorre per dare i risultati della prova completi. 
Il prezzo è riferito: a ciascuna infissione eseguita; alla valutazione della resistenza da indicare su tabelle comparative normalizzate.</t>
  </si>
  <si>
    <t>MARTINETTO PIATTO PER MURATURE.   Esecuzione di prove da eseguire con martinetto piatto, finalizzate alla valutazione dei carichi effettivamente gravanti sul paramento murario preso in esame ed alla stima del modulo elastico del materiale, effettuando le misure nelle reali condizioni di normale esercizio del manufatto. La prova dovrà essere condotta procedendo all'asportazione di un giunto di malta con opportuna sega, effettuando un taglio perfettamente orizzontale, installando uno o pi-estensimetri di precisione in corrispondenza del taglio, per rilevare l'entità dei cedimenti verificatisi nella prima fase di assestamento, rispetto alla situazione rilevata con due punti fissi (basi di misura) rilevati prima dell'asportazione del giunto di malta, ed inserendo poi un martinetto sottile (piatto) nel taglio operato, onde ripristinare  oleodinamicamente  la  situazione iniziale, annullando le deformazioni ed i cedimenti misurati. Se si realizza un secondo taglio parallelo al precedente e si inserisce un secondo martinetto piatto, la prova diviene del tipo  "martinetto  doppio",  dalla  quale  è  possibile effettuare la stima del modulo elastico del paramento murario. È compreso quanto altro occorre per dare i risultati delle prove completi. 
Il prezzo è riferito a ciascuna prova di martinetto piatto (semplice o doppio) eseguita.</t>
  </si>
  <si>
    <t>VALUTAZIONE DELLA RESISTENZA CARATTERISTICA A COMPRESSIONE DELLE MURATURE MEDIANTE PROVA “DARMSTADT”.  Valutazione della resistenza caratteristica a compressione delle murature mediante prova "DARMSTADT". La prova consiste nella estrazione in situ di coppie o terne di mattoni (ovvero di blocchi di pietrame), nel prelievo, dai campioni estratti di altrettante lastrine di malta dello spessore di circa mm 5 da sottoporre a  punzonamento per determinare la resistenza “fb”. I dati ottenuti sono utilizzati secondo le correlazioni proposte nella bozza di Eurocodice 6 e/o secondo le indicazioni delle tabelle "A" e "D" del D.M. 20.11.87 e successive modifiche. Sono compresi: il prelievo dei mattoni (o pietre) e malta; il taglio e preparazione dei provini; l’esecuzione della prova di compressione; la prova di punzonamento; l’elaborazione dei dati. È inoltre compreso quanto altro occorre per eseguire la valutazione.</t>
  </si>
  <si>
    <t>21.2</t>
  </si>
  <si>
    <t>PROVE DI CARICO NON DISTRUTTIVE</t>
  </si>
  <si>
    <t>PROVE DI CARICO A SPINTA.   Prove di carico a spinta su elementi strutturali orizzontali o sub-orizzontali dei quali si vogliono conoscere dati caratteristici quali portanza, tipo di vincolo, linearità, ripetibilità, permanenza, che risultano incogniti, ovvero da collaudare, costituente nell'applicazione di forze statiche concentrate ripetute attraverso uno o più martinetti oleodinamici opportunamente contrastati alle strutture superiori, al fine di distribuire su una striscia di struttura lo stesso momento flettente massimo dovuto al carico distribuito o concentrato di esercizio. Sono compresi: la rilevazione in tempo reale di almeno 5 deformate dell'elemento in prova, di cui 2 in direzione trasversale all'asse principale dello stesso elemento (al fine di misurare l'eventuale collaborazione di elementi affiancati), a mezzo sensori di deformazioni montati su aste telescopiche; l'effettuazione di almeno 4 cicli di carico e scarico con rilevazione delle deformate suddette. È compreso quanto altro occorre per dare i risultati delle prove completi. 
Il prezzo è unitario, riferito alle modalità di esecuzione della prova (numero di martinetti necessari per fornire il carico equivalente massimo da raggiungere).</t>
  </si>
  <si>
    <t>Con 1 martinetto.</t>
  </si>
  <si>
    <t>PROVE DI CARICO A TIRO.   Prove di carico a tiro su elementi strutturali orizzontali o sub-orizzontali dei quali si vogliono conoscere dati caratteristici quali portanza, tipo di vincolo, linearità, ripetibilità, permanenza, che risultano incogniti, ovvero da collaudare, costituente nell'applicazione di forze statiche concentrate ripetute attraverso uno o più martinetti oleodinamici opportunamente ancorati alle strutture inferiori, al fine di distribuire su una striscia di struttura lo stesso momento flettente massimo dovuto al carico distribuito o concentrato di esercizio. Sono compresi: la rilevazione in tempo reale di almeno 5 deformate dell'elemento in prova, di cui 2 in direzione trasversale all'asse principale dello stesso elemento (al fine di misurare l'eventuale collaborazione di elementi affiancati), a mezzo sensori di deformazioni montati su aste telescopiche; l'effettuazione di almeno 4 cicli di carico e scarico con rilevazione delle deformate suddette. È compreso quanto altro occorre per dare i risultati delle prove completi. 
Il prezzo è unitario, riferito alle modalità di esecuzione della prova (numero di martinetti necessari per fornire il carico equivalente massimo da raggiungere).</t>
  </si>
  <si>
    <t>ANALISI DEGLI ELEMENTI STRUTTURALI DI PONTI E VIADOTTI CON APPLICAZIONE DI CARICHI STATICI VERTICALI.  Prove di analisi o collaudo di ponti o viadotti con struttura portante di qualsiasi natura con applicazione di carichi statici verticali rappresentati da uno o più treni di carico di portata nota secondo le prescrizioni della committenza e comunque con almeno 2 ripetizioni. Sono compresi: la determinazione degli abbassamenti a mezzo sensori di misura inclinometrici che, interfacciati a personal computer portatile, forniscono la deformata del ponte; la rilevazione dello stato tensione in almeno 5 elementi del ponte a mezzo sensori tensiometrici. È compreso quanto altro occorre per dare i risultati delle indagini completi. 
Il prezzo è riferito all'indagine per ogni 2 travi principali (o m 3/00 di dimensioni trasversali) e all'unità di lunghezza del ponte.</t>
  </si>
  <si>
    <t>ANALISI A COMPRESSIONE DI PALI O MICROPALI DI FONDAZIONE.   Prova di carico per pali o micropali di fondazione con applicazione mediante martinetti oleodinamici opportunamente zavorrati (fornitura e messa in opera della zavorra da computarsi a parte). Sono compresi: gli oneri per il trasporto delle attrezzature (centralina oleodinamica, martinetti e comparatori); l'approntamento per la prova e i preliminari necessari; la rilevazione dei cedimenti (massimo e residuo) per n. 2 cicli di carico (con incremento ogni 20 minuti e decremento ogni 5 minuti) e per n. 1 ciclo di carico di "tormento", costituito da incrementi e decrementi alternati ogni 5 minuti. È compreso quanto altro occorre per dare i risultati della prova completi.
Il prezzo è riferito ad ogni singolo palo in prova ed al carico massimo da raggiungere.</t>
  </si>
  <si>
    <t>Carico da 201 a 400 tonnellate.</t>
  </si>
  <si>
    <t>ZAVORRA TRADIZIONALE PER PROVE DI CARICO SU PALI.   Zavorra tradizionale per prove di carico su pali o micropali costituita da blocchi di calcestruzzo di peso adeguato su zattera in materiale metallico. È compreso ogni onere per dare l'opera come richiesto dagli esecutori della prova di carico e inoltre quanto altro necessario per dare compiuta la prova stessa. 
Il prezzo è riferito al carico massimo da contrastare in condizioni di sicurezza.</t>
  </si>
  <si>
    <t>CONTRASTO IN ACCIAIO PER PROVE DI CARICO SU PALI.   Struttura di contrasto per prove di carico su pali o micropali, realizzata con profilati di acciaio ancorati ai pali (o micropali) contigui a quello in prova, secondo uno schema geometrico strutturale adeguato ai carichi di prova ed approvato dalla D.L.. Sono compresi: l'esecuzione di opere accessorie quali la realizzazione di idonei ancoraggi alla testa dei pali vicini; l'approntamento della struttura di contrasto idonea per le prove di carico da eseguire tenendo conto anche della richiesta degli esecutori della prova di carico. È compreso quanto altro occorre per dare il lavoro finito.
Il prezzo è riferito all'unità di peso della struttura in acciaio da realizzarsi.</t>
  </si>
  <si>
    <t>21.3</t>
  </si>
  <si>
    <t>ANALISI DINAMICHE</t>
  </si>
  <si>
    <t>ANALISI DINAMICA DI PONTI E VIADOTTI.   Prove di analisi o collaudo di ponti o viadotti a struttura portante di qualsiasi natura con applicazione di impulsi dinamici mediante opportuni "martelli a ponte" e rilevamento delle frequenze di risposta a mezzo accelerometri applicati in determinati punti della struttura e collegati, come i martelli, ad un analizzatore elettronico di spettro. Sono compresi: l'applicazione degli impulsi, la rilevazione e l'elaborazione delle frequenze di risposta fino alla determinazione dei modi propri significativi di vibrare del ponte. È compreso quanto altro occorre per dare i risultati delle prove completi. 
Il prezzo è riferito per ogni 2 travi principali (o m 3/00 di dimensioni trasversali) ed all'unità di lunghezza del ponte.</t>
  </si>
  <si>
    <t>MISURA DELLE FUNZIONI DI TRASMISSIBILITÀ DEI PALI DI FONDAZIONE.   Applicazione sulla testa di pali di fondazione di un vibratore di adeguata potenza per indurre sollecitazione dinamica in ciascun palo e rilevamento delle funzioni di trasmissibilità alle varie frequenze scandagliate attraverso accelerometri collegati ad analizzatore elettronico di spettro. È compreso quanto altro occorre per dare i risultati delle misurazioni completi. 
Il prezzo è riferito ad ogni singolo palo oggetto delle analisi.</t>
  </si>
  <si>
    <t>ANALISI DELLE CARATTERISTICHE FISICO GEOMETRICHE E DELL'AMMETTENZA MECCANICA DEI PALI DI FONDAZIONE.   Applicazione sulla testa dei pali di fondazione di impulsi dinamici a mezzo opportuni "martelli" e rilevamento delle frequenze di risposta e della velocità di ritorno del segnale a mezzo accelerometri applicati sulla testa dei pali stessi e collegati, come i martelli, ad un analizzatore elettrico di spettro. È compresa l'elaborazione dei risultati ottenuti al fine di determinare: lunghezza del palo, discontinuità di getto, ammettenza meccanica, modulo di elasticità del conglomerato. È compreso quanto altro occorre per dare i risultati dell'analisi completi. 
Il prezzo è riferito ad ogni singolo palo oggetto dell'analisi.</t>
  </si>
  <si>
    <t>ANALISI MICROSISMICHE "CROSS-HOLE" IN ELEMENTI IN C.A. ORDINARIO O PRECOMPRESSO.   Determinazione della modalità di propagazione di impulsi di vibrazione elastica fra un emettitore di impulsi nel campo delle frequenze ultrasoniche ed un ricevitore, posti all'interno di fori ricavati o predisposti preventivamente all'interno del mezzo da esaminare (pali di fondazione, paratie, jet-grouting, etc.), al fine di determinare l'omogeneità del mezzo attraversato (con identificazione di difetti pregiudizievoli, quali interruzioni di getto, cavità, vespai, dilavamenti, intrusioni di materiale spurio non legato), l'analisi delle caratteristiche elastomeccaniche del materiale interposto tra i fori di prospezione, l'effettiva profondità efficace della struttura (nel caso di elementi di fondazione). È compresa la fornitura di adeguata documentazione grafica e/o magnetica riportante la registrazione del segnale rilevato e di relazione tecnica interpretativa dei risultati di prova. È compreso quanto altro occorre per dare i risultati delle analisi completi.
È esclusa la predisposizione dei fori, la fornitura e la posa in opera dei tubi. La misurazione deve essere eseguita, per ogni indagine condotta, tramite l'applicazione di n. 1 coppia di fori di prospezione (o terna disposta sui vertici di un triangolo equilatero nel caso di pali di fondazione). 
La profondità massima di indagine è fissata in metri 50.</t>
  </si>
  <si>
    <t xml:space="preserve">ANALISI DINAMICHE DI ELEMENTI STRUTTURALI.   Analisi dinamiche di elementi strutturali singoli di strutture edilizie (travi, solai, pilastri), verificati con eccitazione impulsiva (naturale o artificiale) o a mezzo opportuna vibrodina, al fine di confrontare tra vari elementi omologhi i parametri modali e valutarne, eventualmente la congruenza con modelli di riferimento, con rilievo dell'oscillazione mediante accelerometri o sismometri di sensibilità adeguata alla frequenza propria dell'elemento in prova. È compresa l'applicazione dell'eccitazione, se di origine artificiale, e l'elaborazione dei dati rilevati in termini di spostamento, velocità, accelerazione e spettro di risposta. È compreso quanto altro occorre per dare i risultati delle analisi completi. 
Il prezzo è riferito ad una prova tipo su di un elemento strutturale singolo (sia esso una trave, un solaio o un pilastro) con n. 2 eccitazioni e n. 2 punti di rilievo delle risposte.  </t>
  </si>
  <si>
    <t>21.4</t>
  </si>
  <si>
    <t>PAVIMENTAZIONI STRADALI – PROVE IN SITO</t>
  </si>
  <si>
    <t xml:space="preserve">PRELIEVO (CAMPIONATURA) DI CONGLOMERATI BITUMINOSI CON CAROTATRICE.  Prelievo (campionatura) di conglomerati bituminosi con carotatrice diametro mm 100 e mm 150 cadauno. La prova deve essere eseguita secondo le norme CNR B.U. n.61. È compreso quanto occorre per dare il prelievo completo. </t>
  </si>
  <si>
    <t>MISURA DELLA MACRORUGOSITÀ DELLA PAVIMENTAZIONE.  Misura della macrorugosità della pavimentazione. La prova deve essere eseguita secondo le norme CNR B.U. n.94. È compreso quanto occorre per dare la misurazione completa.</t>
  </si>
  <si>
    <t>DETERMINAZIONE DELLA DEFLESSIONE CON LA TRAVE DI BENKELMANN.  Determinazione della deflessione con la trave di Benkelmann. La prova deve essere eseguita secondo le norme CNR B.U. n.141. È compreso quanto occorre per dare la determinazione completa.</t>
  </si>
  <si>
    <t>MISURAZIONE DELLA RESISTENZA DI ATTRITO RADENTE  Misurazione della resistenza di attrito radente “Skid test” – Una prova con n. 5 punti. La prova deve essere eseguita secondo le norme CNR B.U. n.105. È compreso quanto occorre per dare la misurazione completa.</t>
  </si>
  <si>
    <t>21.5</t>
  </si>
  <si>
    <t>PROVE DI LABORATORIO
(APERTURA CAMPIONI, PREPARAZIONE PROVINI, ESAME PRELIMINARE,RICONOSCIMENTO)</t>
  </si>
  <si>
    <t>ESTRUSIONE DI CAMPIONE DA FUSTELLA CILINDRICA.   Apertura di campione (indisturbato o semidisturbato) che venga estruso dal contenitore cilindrico, oppure per ogni metro di campionatura. E' compreso quanto occorre per dare le prove complete.</t>
  </si>
  <si>
    <t>APERTURA DI CAMPIONE RIMANEGGIATO CONTENUTO IN SACCHETTO O VASETTO.   Apertura di campione rimaneggiato (contenuto in sacchetto o vasetto). E' compreso quanto occorre per dare il lavoro finito.</t>
  </si>
  <si>
    <t>APERTURA DI CAMPIONE INDISTURBATO CUBICO.   Apertura di campione indisturbato cubico. E' compreso quanto occorre per dare il lavoro finito.</t>
  </si>
  <si>
    <t>FOTOGRAFIA DEL CAMPIONE.   Fotografia del campione (n.1 copia a colori e negativo).</t>
  </si>
  <si>
    <t>SELEZIONE, ETICHETTATURA E SIGILLATURA DI PARTI DEL CAMPIONE.   Selezione, etichettatura e sigillatura di parti del campione da consegnare a terzi. Le eventuali spese di spedizione sono compensate dal costo.</t>
  </si>
  <si>
    <t>PREPARAZIONE DI PROVINI PARTENDO DA MATERIALE RIMANEGGIATO.   Preparazione di provini, partendo da materiale rimaneggiato con correzioni del contenuto di acqua e/o delle granulometrie e/o densità, per raggiungere particolari condizioni o caratteristiche. 
Per ogni provino.</t>
  </si>
  <si>
    <t>21.6</t>
  </si>
  <si>
    <t>PROVE DI LABORATORIO SU TERRE E AGGREGATI, CARATTERISTICHE GENERALI E PROPRIETÀ INDICE</t>
  </si>
  <si>
    <t>DETERMINAZIONE DEL CONTENUTO D'ACQUA.   Determinazione del contenuto d'acqua.</t>
  </si>
  <si>
    <t>DETERMINAZIONE PESO SPECIFICO APPARENTE SU PROVINO.   Determinazione del peso specifico apparente su provino con diametro minore di mm 40.</t>
  </si>
  <si>
    <t>DETERMINAZIONE DELLA MASSA VOLUMETRICA DEI FANGHI.  Determinazione della massa volumetrica dei fanghi con bilancia per fanghi.</t>
  </si>
  <si>
    <t>DETERMINAZIONE PESO SPECIFICO APPARENTE SU PROVINO O PROCEDIMENTI PARTICOLARI.   Determinazione del peso specifico apparente su provino con diametro maggiore o uguale di mm 40 con procedimenti particolari (per esempio il metodo della paraffina).</t>
  </si>
  <si>
    <t>DETERMINAZIONE LIMITE DI LIQUIDITÀ E PLASTICITÀ.   Determinazione limite di liquidità e plasticità, congiuntamente.</t>
  </si>
  <si>
    <t>DETERMINAZIONE LIMITE DI LIQUIDITÀ E PLASTICITÀ PER BENTONITE.   Determinazione limite di liquidità e plasticità per bentonite, congiuntamente.</t>
  </si>
  <si>
    <t>DETERMINAZIONE LIMITE DI RITIRO.   Determinazione limite di ritiro.</t>
  </si>
  <si>
    <t>DETERMINAZIONE DEL PESO SPECIFICO ASSOLUTO DEI GRANI.   Determinazione del peso specifico assoluto dei grani (media di due determinazioni).</t>
  </si>
  <si>
    <t>PROVA DI TAGLIO.   Prova di taglio con scissometro da laboratorio su terreni coesivi con carico di rottura minore di 2 Kg/cmq.</t>
  </si>
  <si>
    <t>COMPENSO PER DETERMINAZIONI INDICI DI GRUPPO.   Compenso per determinazioni indici di gruppo di una terra e classificazione secondo CNR-UNI 10006.
Per ogni determinazione.</t>
  </si>
  <si>
    <t>DETERMINAZIONE DELLA MASSA VOLUMICA APPARENTE.   Determinazione della massa volumica apparente. La prova deve essere eseguita secondo la norma UNI 8520/6. È compreso quanto occorre per dare la determinazione completa.</t>
  </si>
  <si>
    <t>DETERMINAZIONE DELLA MASSA VOLUMICA DEL GRANULO A SUPERFICIE SATURA ASCIUTTA SSA E DELL’ASSORBIMENTO.  Determinazione della massa volumica del granulo a superficie satura asciutta SSA e dell’assorbimento. La prova deve essere eseguita secondo la norma UNI 8520/13 oppure UNI 8520/16. È compreso quanto occorre per dare la determinazione completa.</t>
  </si>
  <si>
    <t>DETERMINAZIONE COLORIMETRICA DEL CONTENUTO DI SOSTANZE ORGANICHE.  Determinazione colorimetrica del contenuto di sostanze organiche. La prova deve essere eseguita secondo la norma UNI 8520/14. È compreso quanto occorre per dare la determinazione completa.</t>
  </si>
  <si>
    <t>DETERMINAZIONE DEL TENORE IN CARBONATI.   Determinazione del tenore in carbonati (media di 2 determinazioni).</t>
  </si>
  <si>
    <t>DETERMINAZIONE DEL COEFFICIENTE DI FORMA.  Determinazione del coefficiente di forma. La prova deve essere eseguita secondo la norma UNI 8520/18. È compreso quanto occorre per dare la determinazione completa.</t>
  </si>
  <si>
    <t>DETERMINAZIONE DELLA RESISTENZA A COMPRESSIONE DEGLI AGGREGATI GROSSI.  Determinazione della resistenza a compressione degli aggregati grossi compresa la preparazione del provino. La prova deve essere eseguita secondo la norma UNI 8520/17. È compreso quanto occorre per dare la determinazione completa.</t>
  </si>
  <si>
    <t>DETERMINAZIONE DELLA SENSIBILITÀ AL GELO E DISGELO DEGLI AGGREGATI GROSSI.  Determinazione della sensibilità al gelo e disgelo degli aggregati grossi, esclusa prova Los Angeles. La prova deve essere eseguita secondo la norma UNI 8520/20. È compreso quanto occorre per dare la determinazione completa.</t>
  </si>
  <si>
    <t>DETERMINAZIONE DELLA DEGRADABILITÀ MEDIANTE SOLFATI.  Determinazione della degradabilità mediante solfati. La prova deve essere eseguita secondo la norma UNI 8520/10. È compreso quanto occorre per dare la determinazione completa.</t>
  </si>
  <si>
    <t>DETERMINAZIONE DEL CONTENUTO DI SOLFATI.  Determinazione del contenuto di solfati. La prova deve essere eseguita secondo la norma UNI 8520/11. È compreso quanto occorre per dare la determinazione completa.</t>
  </si>
  <si>
    <t>DETERMINAZIONE DEL CONTENUTO DI CLORURI SOLUBILI IN ACQUA.  Determinazione del contenuto di cloruri solubili in acqua. La prova deve essere eseguita secondo la norma UNI 8520/12. È compreso quanto occorre per dare la determinazione completa.</t>
  </si>
  <si>
    <t>DETERMINAZIONE DELLA POTENZIALE REATTIVITÀ DEGLI AGGREGATI IN PRESENZA DI ALCALI.  Determinazione della potenziale reattività degli aggregati in presenza di alcali. La prova deve essere eseguita secondo la norma UNI 8520/22. È compreso quanto occorre per dare la determinazione completa.</t>
  </si>
  <si>
    <t>DETERMINAZIONE DEL CONTENUTO DI PARTICELLE LEGGERE E FRUSTOLI VEGETALI.  Determinazione del contenuto di particelle leggere e frustoli vegetali. La prova deve essere eseguita secondo la norma UNI 8520/9. È compreso quanto occorre per dare la determinazione completa.</t>
  </si>
  <si>
    <t>DETERMINAZIONE DELLA DUREZZA MOHS.  Determinazione della Durezza Mohs per confronto con minerali di durezza nota. È compreso quanto occorre per dare la determinazione completa.</t>
  </si>
  <si>
    <t>21.7</t>
  </si>
  <si>
    <t>PROVE DI LABORATORIO SU TERRE E AGGREGATI, ANALISI GRANULOMETRICHE</t>
  </si>
  <si>
    <t>RIDUZIONE DEL CAMPIONE MEDIANTE QUARTATURA E/O PRELAVAGGIO ED ESSICCAZIONE.   Riduzione del campione mediante quartatura e/o prelavaggio ed essiccazione. L'attività deve essere eseguita secondo la norma UNI 8520/3. È compreso quanto occorre per eseguire il lavoro.</t>
  </si>
  <si>
    <t>ANALISI GRANULOMETRICA.   Analisi granulometrica di terre, inerti e/o aggregati mediante vagliatura in quantità inferiori a kg 5, con massimo di n° 8 setacci eseguita in conformità CNR BU 23, UNI EN 933-1. È compreso quanto occorre per dare l’analisi completa.</t>
  </si>
  <si>
    <t>COMPENSO ALL'ANALISI GRANULOMETRICA MEDIANTE VAGLIATURA.   Compenso all'analisi granulometrica mediante vagliatura per quantità superiori ai Kg 5. Per ogni Kg in più.</t>
  </si>
  <si>
    <t>COMPENSO ALL'ANALISI GRANULOMETRICA MEDIANTE VAGLIATURA, CONDOTTE CON UN NUMERO DI SETACCI SUPERIORE AD 8.   Compenso all'analisi granulometrica mediante vagliatura, condotte con un numero di setacci superiore ad 8. Per ogni setaccio in più.</t>
  </si>
  <si>
    <t>ANALISI GRANULOMETRICA PER DETERMINAZIONE DELLA PERCENTUALE PASSANTE AL SETACCIO ASTM 200 MESH (APERTURA MAGLIA MM 0.075).   Determinazione della percentuale passante al setaccio ASTM 200 Mesh (apertura maglie mm 0.075) UNI 2332. La prova deve essere eseguita secondo la norma UNI 8520/7. E' compreso quanto occorre per dare l'analisi completa.</t>
  </si>
  <si>
    <t>ANALISI GRANULOMETRICA PER SEDIMENTAZIONE MEDIANTE AREOMETRO.   Analisi granulometrica per sedimentazione mediante areometria. E' compresa la determinazione del peso specifico assoluto. E' compreso quanto occorre per dare l'analisi completa.</t>
  </si>
  <si>
    <t>DETERMINAZIONE DEL CONTENUTO DI GRUMI, ARGILLA E PARTICELLE FRIABILI.   Determinazione del contenuto di grumi, argilla e particelle friabili. La prova deve essere eseguita secondo la norma UNI 8520/8. È compreso quanto occorre per dare la determinazione completa.</t>
  </si>
  <si>
    <t>DETERMINAZIONE DELL'EQUIVALENTE IN SABBIA.  Determinazione dell'equivalente in sabbia. La prova deve essere eseguita secondo la norma UNI 8520/15. È compreso quanto occorre per dare la determinazione completa.</t>
  </si>
  <si>
    <t>DETERMINAZIONE DEL VALORE DI BLU.  Determinazione del valore di blu. La prova deve essere eseguita secondo la norma UNI 8520/15. È compreso quanto occorre per dare la determinazione completa.</t>
  </si>
  <si>
    <t>21.8</t>
  </si>
  <si>
    <t>PROVE DI COMPRESSIONE AD ESPANSIONE LATERALE 
E DI COMPRESSIBILITÀ EDOMETRICA</t>
  </si>
  <si>
    <t>PROVA DI COMPRESSIONE SU PROVINI INDISTURBATI CON RILIEVO DELLA CURVA DI DEFORMAZIONE.   Prova di compressione ad espansione laterale libera su provini indisturbati (diametro cm 3,81) con rilievo della curva di deformazione. E' compreso quanto occorre per dare la prova completa.</t>
  </si>
  <si>
    <t>PROVA DI COMPRESSIBILITÀ EDOMETRICA.   Prova edometrica a incrementi di carico controllati (IL) su provini di diametro mm 40-100, con intervalli di carico minori di 48 ore, con pressione massima minore o uguale a 32 Kg x cmq, con misura e calcolo di almeno 5 valori del parametro E. E' compreso quanto occorre per dare la prova completa.</t>
  </si>
  <si>
    <t>COMPENSO ALLA PROVA EDOMETRICA.   Compenso per la determinazione dei coefficienti di consolidazione (cv), di permeabilità (K) di compressibilità (mv), nel corso delle prove edometriche (IL), compresa la preparazione dei diagrammi cedimento - tempo, una terna per ognuna delle prove edometriche previste.</t>
  </si>
  <si>
    <t>21.9</t>
  </si>
  <si>
    <t>PROVE DI PERMEABILITÀ DIRETTE E INDIRETTE</t>
  </si>
  <si>
    <t>PROVA DI PERMEABILITÀ DIRETTA IN EDOMETRO.  Prova di permeabilità diretta in edometro, su provini diametro mm 40-100 quando non avvenga nel corso di una prova edometrica, per terreni aventi permeabilità K&gt;10E-5 cm/sec. E' compreso quanto occorre per dare la prova completa.
Per ogni determinazione.</t>
  </si>
  <si>
    <t>PROVA DI PERMEABILITÀ NEL CORSO DELLE PROVE EDOMETRICHE.  Prova di permeabilità diretta nel corso delle prove edometriche diametro mm 40-100, per terreni aventi permeabilità K &gt; 10E-5 cm/sec. E' compreso quanto occorre per dare la prova completa.
Per ogni determinazione.</t>
  </si>
  <si>
    <t>PROVA DI PERMEABILITÀ DIRETTA IN CELLA TRIASSIALE.   Prova di permeabilità diretta in cella triassiale con provini diametro minore di mm 40 ed altezza minore di mm 80. E' compreso quanto occorre per dare la prova completa.
Per ogni determinazione.</t>
  </si>
  <si>
    <t>PROVA DI PERMEABILITÀ ESEGUITA CON PERMEAMETRO A CARICO VARIABILE.  Prova di permeabilità diretta, eseguita con permeametro a carico variabile. E' compreso quanto occorre per dare la prova completa.
E' esclusa la eventuale ricostruzione del provino, per terreni aventi permeabilità K &gt; 10E-5 cm/sec.
Per ogni determinazione.</t>
  </si>
  <si>
    <t>PROVA DI PERMEABILITÀ ESEGUITA CON PERMEAMETRO A CARICO COSTANTE.   Prova di permeabilità diretta, eseguita con permeametro a carico costante. E' compreso quanto occorre per dare la prova completa.
E' esclusa la eventuale ricostruzione del provino, per terreni aventi permeabilità K &gt; 10E-5 cm/sec.
Per ogni determinazione.</t>
  </si>
  <si>
    <t>PROVA DI PERMEABILITÀ INDIRETTA IN EDOMETRO.  Prova di permeabilità indiretta in edometro, su provini diametro mm 40-100, per terreni aventi permeabilità K &lt;10E-6 cm/sec (quando non avvenga nel corso di una prova edometrica). E' compreso quanto occorre per dare la prova completa.
Per ogni determinazione.</t>
  </si>
  <si>
    <t>PROVA DI PERMEABILITÀ INDIRETTA IN CELLA TRIASSIALE.   Prova di permeabilità indiretta in cella triassiale. Prova di permeabilità indiretta in cella triassiale con provini diametro minore di mm 40 ed altezza minore di mm 80 per terreni aventi permeabilità K &lt; 10E-6 cm/sec. E' compreso quanto occorre per dare la prova completa.
Per ogni determinazione.</t>
  </si>
  <si>
    <t>21.10</t>
  </si>
  <si>
    <t>PROVE TRIASSIALI</t>
  </si>
  <si>
    <t>PROVA TRIASSIALE NON CONSOLIDATA E NON DRENATA.   Prova triassiale non consolidata e non drenata (U.U.) effettuata su tre provini di diametro minore o uguale a mm 60 ed altezza minore o uguale a mm 80. E' compreso quanto occorre per dare la prova completa. 
Cadauna prova costituita da tre provini.</t>
  </si>
  <si>
    <t>PROVA TRIASSIALE CONSOLIDATA E NON DRENATA.   Prova triassiale consolidata e non drenata. Prova triassiale consolidata, non drenata (C.I.U.) effettuata su tre provini di diametro minore o uguale a mm 40 ed altezza minore o uguale a mm 80 con misura della pressione nei pori, con o senza saturazione preliminare per mezzo di "back pressure" per tre provini. E' compreso quanto occorre per dare la prova completa.
Cadauna prova costituita da tre provini.</t>
  </si>
  <si>
    <t>PROVA TRIASSIALE CONSOLIDATA DRENATA.   Prova triassiale consolidata drenata (C.I.D.) effettuata su tre provini di diametro minore o uguale a mm 40 ed altezza minore o uguale a mm 80 con misura della pressione nei pori, effettuata per ciascuna prova su tre provini. E' compreso quanto occorre per dare la prova completa.</t>
  </si>
  <si>
    <t>21.11</t>
  </si>
  <si>
    <t>PROVA DI TAGLIO DIRETTO</t>
  </si>
  <si>
    <t>PROVA DI TAGLIO DIRETTO IN SCATOLA DI "CASAGRANDE", CONSOLIDATA DRENATA.   Prova di taglio diretto in scatola di "Casagrande" su provino a sezione quadrata consolidata drenata, effettuata, per ogni prova, su tre provini, compresa la preparazione da campione indisturbato. E' compreso quanto altro occorre per dare la prova completa.</t>
  </si>
  <si>
    <t>PROVA DI TAGLIO DIRETTO IN SCATOLA DI "CASAGRANDE", CONSOLIDATA NON DRENATA.  Prova di taglio diretto in scatola di "Casagrande" su provino a sezione quadrata consolidata non drenata, con valutazione delle deformazioni trasversali e verticali, effettuata, per ogni prova, su tre provini, compresa la preparazione da campione indisturbato. E' compreso quanto altro occorre per dare la prova completa.</t>
  </si>
  <si>
    <t>PROVA DI TAGLIO DIRETTO IN SCATOLA DI "CASAGRANDE", NON CONSOLIDATA, NON DRENATA.  Prova di taglio diretto in scatola di "Casagrande" su provino a sezione quadrata non consolidata, non drenata, effettuata, per ogni prova, su tre provini, compresa la preparazione da campione indisturbato. E' compreso quanto altro occorre per dare la prova completa.</t>
  </si>
  <si>
    <t>DETERMINAZIONE DELLA RESISTENZA RESIDUA.   Determinazione della resistenza residua, con deformazione superiore al 100%, per ogni rottura dopo la prima o su provini, effettuata, per ogni prova, su tre provini, compresa la preparazione da campione indisturbato. E' compreso quanto altro occorre per dare la prova completa.</t>
  </si>
  <si>
    <t>PROVA DI TAGLIO TORSIONALE.   Prova di taglio torsionale con apparecchiatura "Bromhead", su provini di forma torica, per ogni prova su tre provini, compresa la preparazione da campione indisturbato. E' compreso quanto altro occorre per dare la prova completa.</t>
  </si>
  <si>
    <t>PROVA DINAMICA: PROVA DI COLONNA RISONANTE SU PROVINO CILINDRICO.  Prova di colonna risonante su provino cilindrico avente diametro di 50 mm, comprensiva di n° 10 determinazioni del modulo di taglio e dello smorzamento eseguite su uno stato tensionale isotropo e comprensiva della determinazione del peso di volume e del contenuto d’acqua del provino.</t>
  </si>
  <si>
    <t>PROVA DINAMICA: TAGLIO TORSIONALE CICLICO.  Taglio torsionale ciclico eseguito su provino già assemblato saturato e consolidato per l'esecuzione di prova di colonna risonante comprensiva di n° 10 determinazioni, del modulo di taglio e dello smorzamento eseguito su uno stato tensionale isotropo.</t>
  </si>
  <si>
    <t>21.12</t>
  </si>
  <si>
    <t>PROVE DI LABORATORIO SU ROCCE</t>
  </si>
  <si>
    <t>RICAVO, PREPARAZIONE E SPIANATURA DI PROVINI PRISMATICI E CUBICI.  Ricavo, preparazione e spianatura di provini prismatici e cubici di roccia da blocco informe per esecuzione prove. Il ricavo deve essere eseguito con una sega per rocce raffreddata ad acqua. È compreso quanto occorre per dare il ricavo completo.</t>
  </si>
  <si>
    <t>DETERMINAZIONE DEL PESO DI VOLUME.  Determinazione del peso di volume, su una serie di n. 4 provini cubici. La prova deve essere eseguita secondo il R.D. 16/11/39, n. 2232. È compreso quanto occorre per dare la determinazione completa.</t>
  </si>
  <si>
    <t>DETERMINAZIONE DEL PESO SPECIFICO.  Determinazione del peso specifico. La prova deve essere eseguita secondo il R.D. 16/11/39, n. 2232. È compreso quanto occorre per dare la determinazione completa.</t>
  </si>
  <si>
    <t>DETERMINAZIONE DEL COEFFICIENTE D’IMBIBIZIONE.  Determinazione del coefficiente d’imbibizione, su serie di n. 4 provini cubici. La prova deve essere eseguita secondo il R.D. 16/11/39, n. 2232. È compreso quanto occorre per dare la determinazione completa.</t>
  </si>
  <si>
    <t>PROVE DELL'ASSORBIMENTO E DELLA DENSITÀ SU CAMPIONI DI ROCCIA.   Determinazione dell'assorbimento e della densità di volume, congiuntamente. E' compreso quanto occorre per dare la prova completa. 
Per ogni determinazione.</t>
  </si>
  <si>
    <t>PROVE DELL'INDICE DI RESISTENZA SU CAMPIONI DI ROCCIA.   Determinazione dell'indice di resistenza (Point Load Strenght Index) mediante indentazione con punte troncoconiche. E' compreso quanto occorre per dare la prova completa. 
Per ogni determinazione.</t>
  </si>
  <si>
    <t>PROVA DI COMPRESSIONE MONOASSIALE SU PROVINO CUBICO.  Prova di compressione monoassiale su provino cubico. La prova deve essere eseguita secondo il RR.DD. 16/11/39, n. 2232 e n. 2234. È compreso quanto occorre per dare la prova completa.</t>
  </si>
  <si>
    <t>CONDIZIONAMENTO PROVINI CUBICI.  Condizionamento provini cubici tramite cicli di gelo e disgelo, su una serie di n. 4 provini cubici. La prova deve essere eseguita secondo il R.D. 16/11/39, n. 2232. È compreso quanto occorre per dare il condizionamento completo.</t>
  </si>
  <si>
    <t>CONDIZIONAMENTO PROVINI CUBICI A 30°.  Condizionamento provini cubici a 30°, su serie di n. 4 provini cubici. La prova deve essere eseguita secondo il R.D. 16/11/39, n. 2232. È compreso quanto occorre per dare il condizionamento completo.</t>
  </si>
  <si>
    <t>CONDIZIONAMENTO PROVINI CUBICI TRAMITE SATURAZIONE IN ACQUA.  Condizionamento provini cubici tramite saturazione in acqua, su serie di n. 4 provini cubici. La prova deve essere eseguita secondo il R.D. 16/11/39, n. 2232. È compreso quanto occorre.</t>
  </si>
  <si>
    <t>PROVA DI RESISTENZA A FLESSIONE SU PROVINO PRISMATICO.  Prova di resistenza a flessione su provino prismatico. La prova deve essere eseguita secondo il R.D. 16/11/39, n. 2232. È compreso quanto occorre per dare la prova completa.</t>
  </si>
  <si>
    <t>PROVA DI RESISTENZA ALL’USURA MEDIANTE TRIBOMETRO.  Prova di resistenza all’usura mediante Tribometro (media di n. 2 provini). La prova deve essere eseguita secondo il R.D. 16/11/39, n. 2234. È compreso quanto occorre per dare la prova completa.</t>
  </si>
  <si>
    <t>PROVA A ROTTURA A TRAZIONE INDIRETTA "TIPO BRASILIANA".   Determinazione del carico di rottura a trazione indiretta secondo il metodo "brasiliano". E' compreso quanto altro occorre per dare la prova completa. 
Per ogni determinazione.</t>
  </si>
  <si>
    <t>DETERMINAZIONE DEL COEFFICIENTE DI ABRASIONE "LOS ANGELES".   Determinazione del coefficiente di abrasione "Los Angeles", effettuato secondo CNR B.U. n.34. 
Per ogni determinazione.</t>
  </si>
  <si>
    <t>DETERMINAZIONE DEL COEFFICIENTE DI S. FEDELINO.  Determinazione del Coefficiente di S. Fedelino mediante Tribometro (media di n. 2 provini). La prova deve essere eseguita secondo il R.D. 16/11/39, n. 2234. È compreso quanto occorre per dare la determinazione completa.</t>
  </si>
  <si>
    <t>PREPARAZIONE SEZIONE SOTTILE.  Preparazione sezione sottile mediante inglobazione con balsamo di elementi minuti o friabili. È compreso quanto occorre per dare la preparazione completa.</t>
  </si>
  <si>
    <t>ANALISI DIFFRATTOMETRICA AI RAGGI X.  Analisi diffrattometrica ai raggi X del campione in polvere. È compresa la preparazione delle polveri. È inoltre compreso quanto altro occorre per dare l’analisi completa.</t>
  </si>
  <si>
    <t>21.13</t>
  </si>
  <si>
    <t>PROVE DI COSTIPAMENTO E DETERMINAZIONE 
DELLE CARATTERISTICHE DI DENSITÀ DEI MATERIALI</t>
  </si>
  <si>
    <t>PROVE DI COSTIPAMENTO AASHO STANDARD.   Prove di costipamento AASHO standard (con 5 punti della curva densità/contenuto d'acqua). E' compreso quanto occorre per dare la prova completa.
Per ciascuna prova.</t>
  </si>
  <si>
    <t>PROVA DI COSTIPAMENTO AASHO MODIFICATA.   Prova di costipamento AASHO modificata (con 5 punti della curva densità/ contenuto d'acqua). E' compreso quanto occorre per dare la prova completa.
Per ciascuna prova.</t>
  </si>
  <si>
    <t>PROVA DI COMPATTAZIONE AASHO MODIFICATA CON TAVOLO VIBRANTE.   Prova di compattazione AASHO modificata (AASHO Designation T180/74 e ASTM Designation D 1557-78), con almeno cinque punti della curva densità secca/contenuto d'acqua. Determinazione del peso di volume (o specifico apparente) massimo, ottenuto mediante vibrazione con tavolo vibrante. E' compreso quanto occorre per dare la prova completa.
Per ogni determinazione.</t>
  </si>
  <si>
    <t>PROVA DI COMPATTAZIONE AASHO MODIFICATA, DETERMINAZIONE DELL'INDICE CBR.   Prova di compattazione AASHO modificata (AASHO Designation T180/74 e ASTM Designation D1557-78), con almeno cinque punti della curva densità secca/contenuto d'acqua. E' compreso quanto occorre per dare la prova completa.
Per ogni determinazione.</t>
  </si>
  <si>
    <t>21.14</t>
  </si>
  <si>
    <t xml:space="preserve">PROVE DI LABORATORIO SU CEMENTO </t>
  </si>
  <si>
    <t>DETERMINAZIONE DELLA PASTA NORMALE.  Determinazione della pasta normale. La prova deve essere eseguita secondo la norma UNI EN 196/3. È compreso quanto occorre per dare la determinazione completa.</t>
  </si>
  <si>
    <t>DETERMINAZIONE DEI TEMPI DI INIZIO E FINE PRESA.  Determinazione dei tempi di inizio e fine presa. La prova deve essere eseguita secondo la norma UNI EN 196/3. È compreso quanto occorre per dare la determinazione completa. 
È esclusa la determinazione della pasta normale.</t>
  </si>
  <si>
    <t>DETERMINAZIONE DELLA STABILITÀ.  Determinazione della stabilità (indeformabilità). La prova deve essere eseguita secondo la norma UNI EN 196/3. È compreso quanto occorre per dare la determinazione completa. 
È esclusa la determinazione della pasta normale.</t>
  </si>
  <si>
    <t>DETERMINAZIONE DELLA FINEZZA DI MACINAZIONE.  Determinazione della finezza di macinazione. La prova deve essere eseguita secondo la norma UNI EN 196/6. È compreso quanto occorre per dare la determinazione completa.</t>
  </si>
  <si>
    <t>PROVE MECCANICHE DI FLESSIONE E COMPRESSIONE PER UN PERIODO DI STAGIONATURA.  Esecuzione di prove meccaniche di flessione e compressione  per un periodo di stagionatura. Le prove devono essere eseguita secondo la norma UNI EN 196/1. È compreso quanto occorre per dare le prove complete.</t>
  </si>
  <si>
    <t>PROVE MECCANICHE DI FLESSIONE E COMPRESSIONE PER 2 PERIODI DI STAGIONATURA.  Esecuzione di prove meccaniche di flessione e compressione  per 2 periodi di stagionatura. Le prove devono essere eseguita secondo la norma UNI EN 196/1. È compreso quanto occorre per dare le prove complete.</t>
  </si>
  <si>
    <t>PROVE MECCANICHE DI FLESSIONE E COMPRESSIONE PER 3 PERIODI DI STAGIONATURA.  Esecuzione di prove meccaniche di flessione e compressione per 3 periodi di stagionatura. Le prove devono essere eseguita secondo la norma UNI EN 196/1. È compreso quanto occorre per dare le prove complete.</t>
  </si>
  <si>
    <t>DETERMINAZIONE DELLA PERDITA AL FUOCO.  Determinazione della perdita al fuoco. La prova deve essere eseguita secondo la norma UNI EN 196/2. È compreso quanto occorre per dare la determinazione completa.</t>
  </si>
  <si>
    <t>DETERMINAZIONE DEL RESIDUO INSOLUBILE.  Determinazione del residuo insolubile. La prova deve essere eseguita secondo la norma UNI EN 196/1. È compreso quanto occorre per dare la determinazione completa.</t>
  </si>
  <si>
    <t>21.15</t>
  </si>
  <si>
    <t xml:space="preserve">PROVE DI LABORATORIO SU ACQUA DA IMPASTO </t>
  </si>
  <si>
    <t>DETERMINAZIONE DEL CONTENUTO DI CLORURI.  Determinazione del contenuto di cloruri. È compreso quanto occorre per dare la determinazione completa.</t>
  </si>
  <si>
    <t>DETERMINAZIONE DEL CONTENUTO DI SOLFATI.  Determinazione del contenuto di solfati. È compreso quanto occorre per dare la determinazione completa.</t>
  </si>
  <si>
    <t>IDONEITÀ AGLI USI CEMENTIZI.  Idoneità agli usi cementizi. È compreso quanto occorre per emettere il responso di idoneità.</t>
  </si>
  <si>
    <t>21.16</t>
  </si>
  <si>
    <t xml:space="preserve">PROVE DI LABORATORIO SU CALCESTRUZZO FRESCO </t>
  </si>
  <si>
    <t>MISURA DELL’ABBASSAMENTO AL CONO DI ABRAMS.  Misura dell’abbassamento al cono di Abrams. La prova deve essere eseguita secondo la norma UNI 9418-90. È compreso quanto occorre per dare la misura completa.</t>
  </si>
  <si>
    <t>DETERMINAZIONE DELLA MASSA DELL’UNITÀ DI VOLUME.  Determinazione della massa dell’unità di volume. La prova deve essere eseguita secondo la norma UNI 6394 parte 1a. È compreso quanto occorre per dare la determinazione completa.</t>
  </si>
  <si>
    <t>STUDIO DI MISCELA PER CALCESTRUZZI COMPRESA L'ESECUZIONE DELLE PROVE DI VERIFICA.  Studio di miscela per calcestruzzi compresa l'esecuzione delle prove di verifica. È compreso quanto occorre per dare lo studio completo.</t>
  </si>
  <si>
    <t>DETERMINAZIONE DEL DOSAGGIO DI CEMENTO.  Determinazione del dosaggio di cemento. La prova deve essere eseguita secondo la norma UNI 6393. È compreso quanto occorre per dare la determinazione completa.</t>
  </si>
  <si>
    <t>DETERMINAZIONE DEL CONTENUTO D’ARIA.  Determinazione del contenuto d’aria. La prova deve essere eseguita secondo la norma UNI 6395. È compreso quanto occorre per dare la determinazione completa.</t>
  </si>
  <si>
    <t>21.17</t>
  </si>
  <si>
    <t xml:space="preserve">PROVE DI LABORATORIO SU CALCESTRUZZO INDURITO </t>
  </si>
  <si>
    <t>PROVA DI COMPRESSIONE SU COPPIA DI PROVINI CUBICI.  Prova di compressione su coppia di provini cubici. La prova deve essere eseguita secondo la norma UNI 6132-72. È compreso quanto occorre per dare la prova completa.</t>
  </si>
  <si>
    <t>PROVA DI COMPRESSIONE SU COPPIA DI PROVINI CILINDRICI.  Prova di compressione su coppia di provini cilindrici. La prova deve essere eseguita secondo la norma UNI 6132-72. È compreso quanto occorre per dare la prova completa.</t>
  </si>
  <si>
    <t>PROVA DI COMPRESSIONE SU CAROTA RICAVATA DA CALCESTRUZZO INDURITO.  Prova di compressione su carota ricavata da calcestruzzo indurito. La prova deve essere eseguita secondo la norma UNI 6132-72. È compreso quanto occorre per dare la prova completa.</t>
  </si>
  <si>
    <t>PROVA DI FLESSIONE SU PROVINO PRISMATICO.  Prova di flessione su provino prismatico. La prova deve essere eseguita secondo la norma UNI 6133. È compreso quanto occorre per dare la prova completa.</t>
  </si>
  <si>
    <t>PROVA DI TRAZIONE INDIRETTA SU PROVINO PRISMATICO O CILINDRICO.  Prova di trazione indiretta su provino prismatico o cilindrico. La prova deve essere eseguita secondo la norma UNI 6135-72. È compreso quanto occorre per dare la prova completa.</t>
  </si>
  <si>
    <t>PROVA DI ASSORBIMENTO D’ACQUA ALLA PRESSIONE ATMOSFERICA.  Prova di assorbimento d’acqua alla pressione atmosferica. La prova deve essere eseguita secondo la norma UNI 7699. È compreso quanto occorre per dare la prova completa.</t>
  </si>
  <si>
    <t>DETERMINAZIONE DEL MODULO DI ELASTICITÀ NORMALE A COMPRESSIONE MEDIA DI N. 3 PROVINI.  Determinazione del modulo di elasticità normale a compressione Media di n. 3 provini. La prova deve essere eseguita secondo la norma UNI 6556. È compreso quanto occorre per dare la determinazione completa.</t>
  </si>
  <si>
    <t>DETERMINAZIONE DEL CONTENUTO DI CEMENTO (METODO FLORENTIN).  Determinazione del contenuto di cemento (metodo Florentin). La prova deve essere eseguita secondo la norma UNI 6505. È compreso quanto occorre per dare la determinazione completa. È compreso quanto occorre per dare la determinazione completa.</t>
  </si>
  <si>
    <t xml:space="preserve">CONTENUTO DI CEMENTO.  Contenuto di cemento. La prova deve essere eseguita secondo la norma ASTM C85. È compreso quanto occorre per dare il responso sul contenuto di cemento. </t>
  </si>
  <si>
    <t>DETERMINAZIONE DEL RITIRO IDRAULICO.  Determinazione del ritiro idraulico. La prova deve essere eseguita secondo la norma UNI 6687. È compreso quanto occorre per dare la determinazione completa.</t>
  </si>
  <si>
    <t>PROVA DI TRAZIONE COMPRESA PREDISPOSIZIONE DEL CAMPIONE.  Prova di trazione, compresa predisposizione del campione (Brasiliana). La prova deve essere eseguita secondo la norma UNI 6135. È compreso quanto occorre per dare la prova completa.</t>
  </si>
  <si>
    <t>FORNITURA ATTREZZATURA DI PRELIEVO  Fornitura attrezzatura di prelievo (cubettiere in polistirolo) per calcestruzzo.</t>
  </si>
  <si>
    <t>RICAVO PROVINI CUBICI DA BLOCCO INFORME DI CALCESTRUZZO.  Ricavo provini cubici da blocco informe di calcestruzzo, per l’esecuzione di prove. Il ricavo deve essere eseguito con una sega per rocce raffreddata ad acqua. È compreso quanto occorre per dare il provino pronto per le prove.
È esclusa la rettifica.</t>
  </si>
  <si>
    <t>21.18</t>
  </si>
  <si>
    <t xml:space="preserve">PROVE DI LABORATORIO SU MALTE </t>
  </si>
  <si>
    <t>PROVA DI FLESSIONE.  Prova di flessione su terna di provini prismatici e prova di compressione su terna di coppie di monconi di provini rotti per flessione. Le prove devono essere eseguite secondo le norme UNI 6133 e UNI 6134 oppure UNI EN 196/1. È compreso quanto occorre per dare la prova completa.</t>
  </si>
  <si>
    <t>PROVE DI CLASSIFICAZIONE DELLA MALTA SECONDO D.M. 20/11/87.  Prove di classificazione della malta. Le prove devono essere eseguite secondo il D.M. 20/11/87 e succ. mod.. È compreso quanto occorre per dare la prova completa.</t>
  </si>
  <si>
    <t>DETERMINAZIONE DEL COEFFICIENTE DI DILATAZIONE LINEARE.  Determinazione del coefficiente di dilatazione lineare. La prova deve essere eseguita secondo la norma UNI 6687-73. È compreso quanto occorre per dare la determinazione completa.</t>
  </si>
  <si>
    <t>21.19</t>
  </si>
  <si>
    <t>PROVE DI LABORATORIO SU ACCIAI DA C.A. E C.A.P.</t>
  </si>
  <si>
    <t>PROVA DI TRAZIONE E PIEGAMENTO.  Prova di trazione e piegamento a 180° o piegamento a 90° e raddrizzamento su terna di provini da c.a.. La prova deve essere eseguita secondo le norme EN 10002/1a, UNI 6407 e UNI 564. È compreso quanto occorre per dare la prova completa.</t>
  </si>
  <si>
    <t>PROVA DI TRAZIONE E DI RESISTENZA DEL NODO DI SALDATURA DI TERNE DI RETI ELETTROSALDATE.  Prova di trazione e di resistenza del nodo di saldatura di terne di reti elettrosaldate. La prova deve essere eseguita secondo le norme EN 10002/1a, UNI 6407 e UNI ISO 10287. È compreso quanto occorre per dare la prova completa.</t>
  </si>
  <si>
    <t>PROVA DI TRAZIONE E DI RESISTENZA DEL NODO DI SALDATURA DI TERNE DI TRALICCI ELETTROSALDATI.  Prova di trazione e di resistenza del nodo di saldatura di terne di tralicci elettrosaldati. La prova deve essere eseguita secondo le norme EN 10002/1a, UNI 6407 e UNI ISO 10287. È compreso quanto occorre per dare la prova completa.</t>
  </si>
  <si>
    <t>PROVA DI TRAZIONE SU N. 10 PROVINI DI ACCIAIO PER C.A.P.  Prova di trazione su n. 10 provini di acciaio per C.A.P. – Determinazione di tutti i valori tipici. La prova deve essere eseguita secondo le norme UNI 7676-77 e UNI 3171-85. È compreso quanto occorre per dare la prova completa.</t>
  </si>
  <si>
    <t>PROVA DI PIEGAMENTO ALTERNATO DI FILO DI ACCIAIO.  Prova di piegamento alternato di filo di acciaio. La prova deve essere eseguita secondo le norme UNI 5294. È compreso quanto occorre per dare la prova completa.</t>
  </si>
  <si>
    <t>21.20</t>
  </si>
  <si>
    <t xml:space="preserve">PROVE DI LABORATORIO SU ACCIAI LAMINATI </t>
  </si>
  <si>
    <t>PROVA DI TRAZIONE SU PROVETTA DI ACCIAIO.  Prova di trazione su provetta di acciaio. La prova deve essere eseguita secondo le norme UNI EU 18, UNI 552 e EN 10002/1a. È compreso quanto occorre per dare la prova completa.</t>
  </si>
  <si>
    <t>PROVA DI RESILIENZA DINAMICA SU SERIE DI N. 3 PROVETTE DI ACCIAIO PROVENIENTI DALLO STESSO ELEMENTO.  Prova di resilienza dinamica su serie di n. 3 provette di acciaio provenienti dallo stesso elemento. La prova deve essere eseguita secondo le norme UNI EN 10045/1a. È compreso quanto occorre per dare la prova completa.</t>
  </si>
  <si>
    <t>PROVA DI PIEGAMENTO SU PROVETTA DI ACCIAIO.  Prova di piegamento su provetta di acciaio. La prova deve essere eseguita secondo le norme UNI 564. È compreso quanto occorre per dare la prova completa.</t>
  </si>
  <si>
    <t>Ricavo e preparazione di provetta normalizzata rettangolare per esecuzione prove di trazione o piegamento. Spessore dell’elemento: s minore mm 15. Dimensioni massima del campione consegnato: lunghezza mm 600, altezza/diametro mm 400. Il ricavo deve essere eseguito in conformità a quanto previsto dalle norme UNI EU 18, UNI 552, EN 10002/1a e UNI 564.</t>
  </si>
  <si>
    <t>ANALISI CHIMICA PER DETERMINAZIONE SALDABILITÀ.  Analisi chimica per determinazione saldabilità. La prova deve essere eseguita secondo le norme UNI EU 36, UNI 6459-69, UNI ISO 4934, UNI 6459-69 e UNI ISO 629. È compreso quanto occorre per dare l’analisi chimica completa.</t>
  </si>
  <si>
    <t>DETERMINAZIONE DELLA MASSA DELLO STRATO DI ZINCATURA.  Determinazione della massa dello strato di zincatura. La prova deve essere eseguita secondo le norme UNI 5741. È compreso quanto occorre per dare la determinazione completa.</t>
  </si>
  <si>
    <t>DETERMINAZIONE DELL'UNIFORMITÀ DELLO STRATO DI ZINCATURA.  Determinazione dell'uniformità dello strato di zincatura. La prova deve essere eseguita secondo le norme UNI 5743. È compreso quanto occorre per dare la determinazione completa.</t>
  </si>
  <si>
    <t>21.21</t>
  </si>
  <si>
    <t xml:space="preserve">PROVE DI LABORATORIO SU LATERIZI PER SOLAI </t>
  </si>
  <si>
    <t>CONTROLLO DIMENSIONALE SU N. 10 CAMPIONI.  Controllo dimensionale su n. 10 campioni. La prova deve essere eseguita secondo le norme UNI 9730/3a. È compreso quanto occorre per dare il controllo completo.</t>
  </si>
  <si>
    <t>PROVA DI RESISTENZA A COMPRESSIONE.  Prova di resistenza a compressione in direzione dei fori su n. 10 campioni, compresa la preparazione. La prova deve essere eseguita secondo le norme UNI 9730/3a. È compreso quanto occorre per dare la prova completa.</t>
  </si>
  <si>
    <t>PROVA DI RESISTENZA A COMPRESSIONE IN DIREZIONE TRASVERSALE AI FORI.  Prova di resistenza a compressione in direzione trasversale ai fori “PROVA SIAMESE” su n. 10 campioni, compresa la preparazione. La prova deve essere eseguita secondo la Circ. MM.LL.PP. STC n. 37406 24/06/93 All. 7. È compreso quanto occorre per dare la prova completa.</t>
  </si>
  <si>
    <t>PROVA DI RESISTENZA A TRAZIONE PER FLESSIONE.  Prova di resistenza a trazione per flessione su n. 10 campioni, compresa la preparazione. La prova deve essere eseguita secondo le norme UNI 9730/3a. È compreso quanto occorre per dare la prova completa.</t>
  </si>
  <si>
    <t>DETERMINAZIONE DEL MODULO ELASTICO.  Determinazione del modulo elastico su n. 4 campioni, compresa la preparazione. La prova deve essere eseguita secondo le norme UNI 9730/3a.</t>
  </si>
  <si>
    <t>PROVA DI PUNZONAMENTO SU N. 10 CAMPIONI.  Prova di punzonamento su n. 10 campioni, compresa la preparazione. La prova deve essere eseguita secondo le norme UNI 9730/3a. È compreso quanto occorre per dare la prova completa.</t>
  </si>
  <si>
    <t>DETERMINAZIONE DELLA DILATAZIONE DOVUTA ALL’UMIDITÀ.  Determinazione della dilatazione dovuta all’umidità su n. 4 campioni, compresa la preparazione. La prova deve essere eseguita secondo le norme UNI 9730/3a. È compreso quanto occorre per dare la determinazione completa.</t>
  </si>
  <si>
    <t>DETERMINAZIONE DELLA DILATAZIONE TERMICA LINEARE.  Determinazione della dilatazione termica lineare su n. 3 campioni, compresa la preparazione. La prova deve essere eseguita secondo le norme UNI 9730/3a. È compreso quanto occorre per dare la determinazione completa.</t>
  </si>
  <si>
    <t>21.22</t>
  </si>
  <si>
    <t xml:space="preserve">PROVE DI LABORATORIO 
SU MATTONI ED ELEMENTI IN LATERIZIO SISMICI E/O PORTANTI </t>
  </si>
  <si>
    <t>CONTROLLO DIMENSIONALE SU N. 10 CAMPIONI.  Controllo dimensionale su n. 10 campioni. La prova deve essere eseguita secondo le norme UNI 8942/3a. È compreso quanto occorre per dare il controllo completo.</t>
  </si>
  <si>
    <t>PROVA DI RESISTENZA A COMPRESSIONE IN DIREZIONE DEI CARICHI VERTICALI.  Prova di resistenza a compressione in direzione dei carichi verticali su n. 10 campioni, compresa la preparazione. La prova deve essere eseguita secondo le norme UNI 8942/3a. È compreso quanto occorre per dare la prova completa.</t>
  </si>
  <si>
    <t>PROVA DI RESISTENZA A COMPRESSIONE IN DIREZIONE ORTOGONALE AI CARICHI VERTICALI.  Prova di resistenza a compressione in direzione ortogonale ai carichi verticali su n. 30 campioni, compresa la preparazione. La prova deve essere eseguita secondo le norme UNI 8942/3a. È compreso quanto occorre per dare la prova completa.</t>
  </si>
  <si>
    <t>PROVA DI RESISTENZA A TRAZIONE PER FLESSIONE.  Prova di resistenza a trazione per flessione su n. 4 campioni, compresa la preparazione. La prova deve essere eseguita secondo le norme UNI 8942/3a. È compreso quanto occorre per dare la prova completa.</t>
  </si>
  <si>
    <t>DETERMINAZIONE DELL’IMBIBIZIONE.  Determinazione dell’imbibizione su n. 4 mattoni od elementi in laterizio sismici e/o portanti. La prova deve essere eseguita secondo le norme UNI 8942/3a. È compreso quanto occorre per dare la determinazione completa.</t>
  </si>
  <si>
    <t>DETERMINAZIONE DELL’ASSORBIMENTO D’ACQUA E STIMA DEL RISCHIO DI GELIVITÀ.  Determinazione dell’assorbimento d’acqua e stima del rischio di gelività su n. 4 mattoni od elementi in laterizio sismici e/o portanti. La prova deve essere eseguita secondo le norme UNI 8942/3a. È compreso quanto occorre per dare la determinazione completa.</t>
  </si>
  <si>
    <t>21.23</t>
  </si>
  <si>
    <t xml:space="preserve">PAVIMENTAZIONI STRADALI
PROVE DI LABORATORIO SU AGGREGATI PER CONGLOMERATI BITUMINOSI </t>
  </si>
  <si>
    <t>RIDUZIONE DEL CAMPIONE MEDIANTE QUARTATURA E/O PRELAVAGGIO ED ESSICCAZIONE.  Riduzione del campione mediante quartatura e/o prelavaggio ed essiccazione. L'attività deve essere eseguita secondo le norme CNR B.U. n. 93. È compreso quanto occorre per dare la riduzione del campione completa</t>
  </si>
  <si>
    <t>ANALISI GRANULOMETRICA MEDIANTE CRIVELLI E SETACCI.  Analisi granulometrica di terre, inerti e/o aggregati mediante vagliatura in quantità inferiori a kg 5, con massimo di n° 8 setacci eseguita in conformità CNR BU 23, UNI EN 933-1. È compreso quanto occorre per dare l’analisi completa</t>
  </si>
  <si>
    <t>DETERMINAZIONE DEL QUANTITATIVO DI MATERIALE FINO PASSANTE AL SETACCIO DA MM 0,075.  Determinazione del quantitativo di materiale fino passante al setaccio da mm 0,075. La prova deve essere eseguita secondo le norme CNR B.U. n. 75 UNI 8520/7. È compreso quanto occorre per dare la determinazione completa.</t>
  </si>
  <si>
    <t>DETERMINAZIONE DELLA PERDITA IN PESO PER ABRASIONE CON L’APPARECCHIO LOS ANGELES.  Determinazione della perdita in peso per abrasione con l’apparecchio Los Angeles. La prova deve essere eseguita secondo le norme CNR B.U. n. 34 UNI 8520/19. È compreso quanto occorre per dare la determinazione completa.</t>
  </si>
  <si>
    <t>DETERMINAZIONE DELLA MASSA VOLUMICA APPARENTE DEI GRANULI.  Determinazione della massa volumica apparente dei granuli. La prova deve essere eseguita secondo le norme CNR B.U. n. 63 UNI 8520/6. È compreso quanto occorre per dare la determinazione completa.</t>
  </si>
  <si>
    <t>DETERMINAZIONE DELLA MASSA VOLUMICA APPARENTE DI AGGREGATI NON ADDENSATI.  Determinazione della massa volumica apparente di aggregati non addensati. La prova deve essere eseguita secondo le norme CNR B.U. n. 62. È compreso quanto occorre per dare la determinazione completa.</t>
  </si>
  <si>
    <t>DETERMINAZIONE DELLA MASSA VOLUMICA REALE DEI GRANULI.  Determinazione della massa volumica reale dei granuli. La prova deve essere eseguita secondo le norme CNR B.U. n. 64. È compreso quanto occorre per dare la determinazione completa.</t>
  </si>
  <si>
    <t>DETERMINAZIONE DELL’EQUIVALENTE IN SABBIA.  Determinazione dell’equivalente in sabbia. La prova deve essere eseguita secondo le norme CNR B.U. n. 27/72. È compreso quanto occorre per dare la determinazione completa.</t>
  </si>
  <si>
    <t>DETERMINAZIONE DEL COEFFICIENTE DI IMBIBIZIONE.  Determinazione del coefficiente di imbibizione. La prova deve essere eseguita secondo le norme CNR B.U. n. 137. È compreso quanto occorre per dare la determinazione completa.</t>
  </si>
  <si>
    <t>DETERMINAZIONE DELLA POROSITÀ DEI GRANULI.  Determinazione della porosità dei granuli, della percentuale dei vuoti ed indice dei vuoti. La prova deve essere eseguita secondo le norme CNR B.U. n. 65. È compreso quanto occorre per dare la determinazione completa.</t>
  </si>
  <si>
    <t>DETERMINAZIONE DELL’INDICE DI FORMA.  Determinazione dell’indice di forma. La prova deve essere eseguita secondo le norme CNR B.U. n. 95. È compreso quanto occorre per dare la determinazione completa.</t>
  </si>
  <si>
    <t>PROVA DI SPOGLIAMENTO DI UNA MISCELA DI LEGANTE IDROCARBURICO ED AGGREGATI LAPIDEI IN PRESENZA DI ACQUA.  Prova di spogliamento di una miscela di legante idrocarburico ed aggregati lapidei in presenza di acqua. La prova deve essere eseguita secondo le norme CNR B.U. n. 138. È compreso quanto occorre per dare la prova completa</t>
  </si>
  <si>
    <t>DETERMINAZIONE DELLA SENSIBILITÀ AL GELO.  Determinazione della sensibilità al gelo. La prova deve essere eseguita secondo le norme CNR B.U. n. 80. È compreso quanto occorre per dare la determinazione completa.</t>
  </si>
  <si>
    <t>DETERMINAZIONE DELL’IDROFILIA.  Determinazione dell’idrofilia. La prova deve essere eseguita secondo le norme CNR B.U. n. 4 art. 21. È compreso quanto occorre per dare la determinazione completa.</t>
  </si>
  <si>
    <t>21.24</t>
  </si>
  <si>
    <t xml:space="preserve">PAVIMENTAZIONI STRADALI
PROVE DI LABORATORIO SU BITUMI ED EMULSIONI BITUMINOSE </t>
  </si>
  <si>
    <t>PROVA DI PENETRAZIONE A 25°C.  Prova di penetrazione a 25°C. La prova deve essere eseguita secondo le norme CNR B.U. n. 24. È compreso quanto occorre per dare la prova completa.</t>
  </si>
  <si>
    <t>PROVA PER DETERMINARE IL PUNTO DI RAMMOLLIMENTO.  Prova per determinare il punto di rammollimento (metodo palla e anello). La prova deve essere eseguita secondo le norme CNR B.U. n. 35. È compreso quanto occorre per dare la prova completa.</t>
  </si>
  <si>
    <t>PROVA PER DETERMINARE LA DENSITÀ A 25°C.  Prova per determinare la densità a 25°C. La prova deve essere eseguita secondo le norme CNR B.U. n. 67. È compreso quanto occorre per dare la prova completa.</t>
  </si>
  <si>
    <t>PROVA PER DETERMINARE IL PUNTO DI ROTTURA (METODO FRAASS).  Prova per determinare il punto di rottura (metodo Fraass). La prova deve essere eseguita secondo le norme CNR B.U. n. 43. È compreso quanto occorre per dare la prova completa.</t>
  </si>
  <si>
    <t>PROVA DI DUTTILITÀ.  Prova di duttilità. La prova deve essere eseguita secondo le norme CNR B.U. n. 44. È compreso quanto occorre per dare la prova completa.</t>
  </si>
  <si>
    <t>PROVA PER DETERMINARE LA SOLUBILITÀ IN SOLFURO DI CARBONIO.  Prova per determinare la solubilità in solfuro di carbonio. La prova deve essere eseguita secondo le norme CNR B.U. n. 48. È compreso quanto occorre per dare la prova completa.</t>
  </si>
  <si>
    <t>DETERMINAZIONE DELLA VOLATILITÀ.  Determinazione della volatilità. La prova deve essere eseguita secondo le norme CNR B.U. n. 50. È compreso quanto occorre per dare la determinazione completa.</t>
  </si>
  <si>
    <t>DETERMINAZIONE DEL PUNTO DI INFIAMMABILITÀ CLEVELAND.  Determinazione del punto di infiammabilità Cleveland. La prova deve essere eseguita secondo le norme CNR B.U. n. 72. È compreso quanto occorre per dare la determinazione completa.</t>
  </si>
  <si>
    <t>DETERMINAZIONE DEL CONTENUTO DI PARAFFINA.  Determinazione del contenuto di paraffina. La prova deve essere eseguita secondo le norme CNR B.U. n. 66. È compreso quanto occorre per dare la determinazione completa.</t>
  </si>
  <si>
    <t>DETERMINAZIONE DELLA VISCOSITÀ DINAMICA.  Determinazione della viscosità dinamica. La prova deve essere eseguita secondo le norme ASTM D 2170/83. È compreso quanto occorre per dare la determinazione completa.</t>
  </si>
  <si>
    <t>DETERMINAZIONE DELLA STABILITÀ NELLO STOCCAGGIO A CALDO.  Determinazione della stabilità nello stoccaggio a caldo (3 gg). La prova deve essere eseguita secondo le norme CNR B.U. n. 35. È compreso quanto occorre per dare la determinazione completa.</t>
  </si>
  <si>
    <t>DETERMINAZIONE DEL CONTENUTO DI ACQUA.  Determinazione del contenuto di acqua. La prova deve essere eseguita secondo le norme CNR B.U. n.  101. È compreso quanto occorre per dare la determinazione completa.</t>
  </si>
  <si>
    <t>DETERMINAZIONE DEL CONTENUTO DI LEGANTE.  Determinazione del contenuto di legante (bitume + flussante) mediante distillazione. La prova deve essere eseguita secondo le norme CNR B.U. n. 100. È compreso quanto occorre per dare la determinazione completa.</t>
  </si>
  <si>
    <t>DETERMINAZIONE DEL CONTENUTO DI ELASTOMERO.  Determinazione del contenuto di elastomero (iterlene). È compreso quanto occorre per dare la determinazione completa.</t>
  </si>
  <si>
    <t>DETERMINAZIONE DELLA VISCOSITÀ ENGLER A 20°C.  Determinazione della viscosità Engler a 20°C. La prova deve essere eseguita secondo le norme CNR B.U. n. 102. È compreso quanto occorre per dare la determinazione completa.</t>
  </si>
  <si>
    <t>DETERMINAZIONE DELL’OMOGENEITÀ.  Determinazione dell’omogeneità (trattenuto al setaccio da mm 0,85). La prova deve essere eseguita secondo le norme CNR B.U. n. 103. È compreso quanto occorre per dare la determinazione completa.</t>
  </si>
  <si>
    <t>DETERMINAZIONE DELLA SEDIMENTAZIONE.  Determinazione della sedimentazione a 5 gg. La prova deve essere eseguita secondo le norme CNR B.U. n. 124. È compreso quanto occorre per dare la determinazione completa.</t>
  </si>
  <si>
    <t>DETERMINAZIONE DELLA STABILITÀ A 7 GG..  Determinazione della stabilità a 7 gg. La prova deve essere eseguita secondo le norme CNR B.U. n. 3 capo 1 Art. 11. È compreso quanto occorre per dare la determinazione completa.</t>
  </si>
  <si>
    <t>DETERMINAZIONE DELLA STABILITÀ A 2 MESI..  Determinazione della stabilità a 2 mesi. La prova deve essere eseguita secondo le norme CNR B.U. n. 3 capo 1 Art. 11. È compreso quanto occorre per dare la determinazione completa.</t>
  </si>
  <si>
    <t>DETERMINAZIONE DEL GRADO DI ACIDITÀ.  Determinazione del grado di acidità (PH). È compreso quanto occorre per dare la determinazione completa.</t>
  </si>
  <si>
    <t>PROVA DI PRERISCALDAMENTO E QUARTATURA CAMPIONE DI CONGLOMERATO BITUMINOSO.  Prova di preriscaldamento e quartatura campione di conglomerato    bituminoso. La prova deve essere eseguita secondo le norme CNR B.U. n. 38 e CNR B.U. n. 25. È compreso quanto occorre per dare la prova completa.</t>
  </si>
  <si>
    <t>PROVA DI ESTRAZIONE BITUME A FREDDO.  Prova di estrazione bitume a freddo mediante centrifugazione da Kg 1,5 di conglomerato. La prova deve essere eseguita secondo le norme CNR B.U. n. 38. È compreso quanto occorre per dare la prova completa.</t>
  </si>
  <si>
    <t>PROVA DI ESTRAZIONE BITUME A CALDO.  Prova di estrazione bitume a caldo. La prova deve essere eseguita secondo le norme CNR B.U. n. 38. È compreso quanto occorre per dare la prova completa.</t>
  </si>
  <si>
    <t>ESTRAZIONE (DISTILLAZIONE) BITUME CON ROTAVAPOR.  Estrazione (distillazione) bitume con Rotavapor. La prova deve essere eseguita secondo le norme ASTM D5404. È compreso quanto occorre per dare l’estrazione completa.</t>
  </si>
  <si>
    <t>DETERMINAZIONE DEL CONTENUTO DI LEGANTE.  Determinazione del contenuto di legante. La prova deve essere eseguita secondo le norme CNR B.U. n. 38. È compreso quanto occorre per dare la determinazione completa.</t>
  </si>
  <si>
    <t>DETERMINAZIONE DEL CONTENUTO DI LEGANTE COMPRESA ANALISI GRANULOMETRICA.  Determinazione del contenuto di legante compresa analisi granulometrica. La prova deve essere eseguita secondo le norme CNR B.U. n. 38 e CNR B.U. n. 23. È compreso quanto occorre per dare la determinazione completa.</t>
  </si>
  <si>
    <t>DETERMINAZIONE DELLA DEFORMAZIONE.  Determinazione della deformazione (impronta) di miscele di aggregati lapidei e bitume sotto carico statico. La prova deve essere eseguita secondo le norme CNR B.U. n. 136. È compreso quanto occorre per dare la determinazione completa.</t>
  </si>
  <si>
    <t>DETERMINAZIONE DELLA STABILITÀ E DELLO SCORRIMENTO MARSHALL.  Determinazione della stabilità e dello scorrimento Marshall. La prova deve essere eseguita secondo le norme CNR B.U. n. 30. È compreso quanto occorre per dare la determinazione completa.</t>
  </si>
  <si>
    <t>DETERMINAZIONE DELLA RESISTENZA A TRAZIONE INDIRETTA.  Determinazione della resistenza a trazione indiretta di conglomerati bituminosi. La prova deve essere eseguita secondo le norme CNR B.U. n.134. È compreso quanto occorre per dare la determinazione completa.</t>
  </si>
  <si>
    <t>DETERMINAZIONE DEL PESO DI VOLUME SU CAROTE.  Determinazione del peso di volume su carote. La prova deve essere eseguita secondo le norme CNR B.U. n. 40. È compreso quanto occorre per dare la determinazione completa.</t>
  </si>
  <si>
    <t>DETERMINAZIONE DEL PESO DI VOLUME SU SERIE DI PROVINI MARSHALL.  Determinazione del peso di volume su serie di provini Marshall. La prova deve essere eseguita secondo le norme CNR B.U. n. 40. È compreso quanto occorre per dare la determinazione completa.</t>
  </si>
  <si>
    <t>DETERMINAZIONE DELLA POROSITÀ.  Determinazione della porosità. La determinazione deve essere eseguita secondo le norme CNR B.U. n. 39. È compreso quanto occorre per dare la determinazione completa.</t>
  </si>
  <si>
    <t>TAGLIO CON FRESA A DISCO DI CAROTE PER DIVISIONE DEGLI STRATI.  Taglio con fresa a disco di carote per divisione degli strati. È compreso quanto occorre per dare il taglio completo.</t>
  </si>
  <si>
    <t>DETERMINAZIONE CON CALIBRO DI PRECISIONE DELLO SPESSORE DI CAROTE.  Determinazione con calibro di precisione dello spessore di carote tramite misurazione su n. 3 generatrici poste a 120° circa l'una dall'altra e determinazione della media aritmetica dei tre valori. È compreso quanto occorre per dare la determinazione completa.
Per ogni strato.</t>
  </si>
  <si>
    <t>STUDIO DI MISCELA PER CONGLOMERATI BITUMINOSI SU FUSO ASSEGNATO.  Studio di miscela per conglomerati bituminosi su fuso assegnato. È compreso quanto occorre per dare lo studio completa.
Sono escluse le prove.</t>
  </si>
  <si>
    <t>21.25</t>
  </si>
  <si>
    <t xml:space="preserve">PROVE DI LABORATORIO SU GEOTESSILI NON TESSUTI </t>
  </si>
  <si>
    <t>PREPARAZIONE PROVINO DI GEOTESSUTO PER ESECUZIONE PROVE.  Preparazione provino di geotessuto per esecuzione prove. È compreso quanto occorre per dare la preparazione completa.</t>
  </si>
  <si>
    <t>DETERMINAZIONE DELLA MASSA AREICA.  Determinazione della massa areica su n. 5 provini. La prova deve essere eseguita secondo C.N.R. B.U. n. 110. È compreso quanto occorre per dare la determinazione completa.</t>
  </si>
  <si>
    <t>DETERMINAZIONE DELLO SPESSORE.  Determinazione dello spessore su n. 5 provini. La prova deve essere eseguita secondo C.N.R. B.U. n° 111. È compreso quanto occorre per dare la determinazione completa.</t>
  </si>
  <si>
    <t>PROVA DI TRAZIONE.  Prova di trazione su n. 5 provini. La prova deve essere eseguita secondo UNI 8639/84 – UNI EN 29073/93 oppure UNI 8279/84 UNI 8274/4. È compreso quanto occorre per dare la prova completa.</t>
  </si>
  <si>
    <t>21.26</t>
  </si>
  <si>
    <t xml:space="preserve">PROVE DI LABORATORIO SU LEGNO </t>
  </si>
  <si>
    <t>DETERMINAZIONE DELLA RESISTENZA A COMPRESSIONE PERPENDICOLARE ALLA FIBRATURA.  Determinazione della resistenza a compressione perpendicolare alla fibratura. La prova deve essere eseguita secondo UNI ISO 3132. È compreso quanto occorre per dare la determinazione completa.</t>
  </si>
  <si>
    <t>DETERMINAZIONE DELLA RESISTENZA A COMPRESSIONE PARALLELA ALLA FIBRATURA.  Determinazione della resistenza a compressione parallela alla fibratura. La prova deve essere eseguita secondo UNI ISO 3787. È compreso quanto occorre per dare la determinazione completa.</t>
  </si>
  <si>
    <t>DETERMINAZIONE DELLA RESISTENZA A FLESSIONE STATICA.  Determinazione della resistenza a flessione statica (secondo UNI ISO 3133) e determinazione del modulo di elasticità a flessione statica (secondo UNI ISO 3349). È compreso quanto occorre per dare la determinazione completa.</t>
  </si>
  <si>
    <t>21.27</t>
  </si>
  <si>
    <t xml:space="preserve">PROVE SPECIALI </t>
  </si>
  <si>
    <t>INDAGINI TERMOGRAFICHE.   Esecuzioni di indagini termografiche utilizzando una telecamera sensibile all'infrarosso che riprende la superficie da esaminare, sollecitata termicamente (o tramite insolazione naturale o tramite dispositivi artificiali), con restituzione di immagine videoregistrata o ripresa fotograficamente, procedendo poi alla realizzazione di una mappa termografica in cui l'andamento delle bande di colore corrisponde alle linee isoterme, finalizzata all'analisi delle seguenti problematiche:
- analisi di omogeneità di paramenti murari;
- ricerca di cavità in paramenti murari;
- analisi di fenomeni fessurativi al disotto di rivestimenti; 
- analisi di distacchi di rivestimenti; 
- mappatura del livello di umidità di paramenti murari;
- ricerca di fenomeni di punti di condensazione climatica;
- ricerca di punti di dispersione termica;
- analisi  critico  architettonica  sotto  intonaci  e/o rivestimenti (ricerca di archi, architravi, camini occlusi, porte o finestre tamponate, elementi strutturali estranei inglobati, vecchie canalizzazioni in disuso, individuazione e dimensionamento di diversi periodi costruttivi con diversi materiali o tecniche);
- analisi di microlesioni di opere d'arte (statue, affreschi, pitture murali, dipinti);- analisi di distacchi tra pellicole affrescate e intonachino sottostante;
- analisi  di distacchi tra  supporto  affrescato  o  intonaco  e  muro sottostante.
È compreso quanto altro occorre per dare i risultati delle indagini completi.
Il prezzo è riferito per ciascuna unità di superficie (metro quadrato) oggetto di indagine, con restituzione di tutta la documentazione grafica, magnetica e fotografica necessaria per l'individuazione della problematica indagata, unitamente ad idonea relazione tecnica interpretativa dei rilievi effettuati.</t>
  </si>
  <si>
    <t>PROVA DI PULL-OFF.  Prova di PULL-OFF. Si tratta di un metodo diretto di prova consistente in una estrazione semi-distruttiva, atto a stimare la resistenza a trazione dei materiali di ripristino collegati al sottofondo. La prova viene preparata incollando direttamente sulla fibra di carbonio, in una zona appositamente predisposta, con opportune resine, un apposito elemento metallico di dimensioni solitamente cm 4x4 dotato di una apposita asta. Prima della prova viene eseguito un taglio lungo il bordo del piastrino metallico in modo da svincolare la zona in prova da quelle circostanti. Il taglio deve avere una profondità almeno pari allo spessore della fibra. Ad avvenuta maturazione della resina si procede applicando al disco una pressione di distacco in direzione normale alla parete con opportuno martinetto dotato di manometro tarato, il quale esercita la forza contrastando su una struttura di sostegno. È compreso quanto occorre per dare la prova completa.</t>
  </si>
  <si>
    <t>VERIFICA DI UNA COPPIA DI BULLONI DI SERRAGGIO.  Verifica di una coppia di bulloni di serraggio con chiave dinamometrica tarata. Si procede aumentando progressivamente la coppia impostata con ciclo di controllo costituito da almeno n. 7 step fino al valore della coppia di serraggio teorica dei bulloni. Se richiesto si può procedere al serraggio dei bulloni al valore (Nt). È compreso quanto occorre per dare la verifica completa.</t>
  </si>
  <si>
    <t>TOTALI SUDDIVISI PER SUB - CAPITOLI</t>
  </si>
  <si>
    <t>INCIDENZA DELLA MANODOPERA PER SINGOLO CAPITOLO</t>
  </si>
  <si>
    <t>CALCOLO MANO D'OPERA LAVORAZIONI DIVISA PER CAPITOLI</t>
  </si>
  <si>
    <t>NUOVI PREZZI</t>
  </si>
  <si>
    <t>Determinazioni dell'utile d'impresa per l'anno corrente</t>
  </si>
  <si>
    <r>
      <rPr>
        <b/>
        <sz val="10"/>
        <color theme="1"/>
        <rFont val="Calibri"/>
        <family val="2"/>
        <scheme val="minor"/>
      </rPr>
      <t>Importo manodopera</t>
    </r>
    <r>
      <rPr>
        <sz val="10"/>
        <color theme="1"/>
        <rFont val="Calibri"/>
        <family val="2"/>
        <scheme val="minor"/>
      </rPr>
      <t xml:space="preserve"> </t>
    </r>
  </si>
  <si>
    <r>
      <rPr>
        <b/>
        <sz val="10"/>
        <color theme="1"/>
        <rFont val="Calibri"/>
        <family val="2"/>
        <scheme val="minor"/>
      </rPr>
      <t>Importo oneri per la sicurezza</t>
    </r>
    <r>
      <rPr>
        <sz val="10"/>
        <color theme="1"/>
        <rFont val="Calibri"/>
        <family val="2"/>
        <scheme val="minor"/>
      </rPr>
      <t xml:space="preserve"> </t>
    </r>
  </si>
  <si>
    <r>
      <rPr>
        <b/>
        <sz val="10"/>
        <color theme="1"/>
        <rFont val="Calibri"/>
        <family val="2"/>
        <scheme val="minor"/>
      </rPr>
      <t>Costi per l'attuazione della Sicurezza</t>
    </r>
    <r>
      <rPr>
        <sz val="10"/>
        <color theme="1"/>
        <rFont val="Calibri"/>
        <family val="2"/>
        <scheme val="minor"/>
      </rPr>
      <t xml:space="preserve"> </t>
    </r>
  </si>
  <si>
    <r>
      <rPr>
        <b/>
        <sz val="10"/>
        <color theme="1"/>
        <rFont val="Calibri"/>
        <family val="2"/>
        <scheme val="minor"/>
      </rPr>
      <t>Ribasso</t>
    </r>
    <r>
      <rPr>
        <b/>
        <sz val="11"/>
        <color theme="1"/>
        <rFont val="Calibri"/>
        <family val="2"/>
        <scheme val="minor"/>
      </rPr>
      <t xml:space="preserve"> </t>
    </r>
    <r>
      <rPr>
        <b/>
        <sz val="8"/>
        <color theme="1"/>
        <rFont val="Calibri"/>
        <family val="2"/>
        <scheme val="minor"/>
      </rPr>
      <t>(inserire il ribasso nella casella a fianco)</t>
    </r>
  </si>
  <si>
    <t>CAPITOLO SICUREZZA</t>
  </si>
  <si>
    <t>S1.1</t>
  </si>
  <si>
    <t>S1.2</t>
  </si>
  <si>
    <t>S1.3</t>
  </si>
  <si>
    <t>PREFABBRICATI</t>
  </si>
  <si>
    <t>BAGNO CHIMICO PORTATILE. Costo di utilizzo, per la salute e l’igiene dei lavoratori, di bagno chimico portatile costruito in polietilene ad alta densità, privo di parti significative metalliche. Da utilizzare in luoghi dove non è presente la rete pubblica fognaria. Illuminazione interna del vano naturale tramite tetto traslucido. Le superfici interne ed esterne del servizio igienico devono permettere una veloce e pratica pulizia. Deve essere garantita una efficace ventilazione naturale e un sistema semplice di pompaggio dei liquami. Il bagno deve essere dotato di 2 serbatoi separati, uno per la raccolta liquami e l'altro per il contenimento dell'acqua pulita necessaria per il risciacquo del wc, azionabile tramite pedale a pressione posto sulla pedana del box. Sono compresi: l’uso per
la durata delle fasi di lavoro che lo richiedono al fine di garantire l’igiene dei lavoratori; il montaggio e lo smontaggio anche quando, per motivi legati alla sicurezza e l’igiene dei lavoratori, queste azioni vengono ripetute più volte durante il corso dei lavori a seguito della evoluzione dei medesimi; il documento che indica le istruzioni per l’uso e la manutenzione; il trasporto presso il
cantiere; la preparazione della base di appoggio; l’uso dell’autogrù per la movimentazione e la collocazione nell’area predefinita e per l’allontanamento a fine opera. Dimensioni esterne massime m 1,10 x 1,10 x 2,30 circa.Il bagno chimico ed i relativi accessori sono e restano di proprietà dell’impresa.E' inoltre compreso quanto altro occorre per l’utilizzo del box chimico portatile.Misurato al mese o frazione di mese per assicurare la corretta organizzazione del cantiere
anche al fine di garantire la salute e l’igiene dei lavoratori.</t>
  </si>
  <si>
    <t>BOX IN LAMIERA, LUNGHEZZA M 3,40.Costo di utilizzo, per la sicurezza, la salute e l’igiene dei lavoratori, di box in lamiera ad uso magazzino, rimessa attrezzi da lavoro, deposito materiali pericolosi, ecc. Caratteristiche: Struttura di acciaio zincato, con tetto a due pendenze o semicurvo, montaggio rapido ad incastro. Sono compresi: l’uso per la durata delle fasi di lavoro che lo richiedono al fine di garantire una ordinata gestione del cantiere garantendo meglio la sicurezza e l’igiene dei lavoratori; il montaggio e lo smontaggio anche quando queste azioni vengono ripetute più volte durante il corso dei lavori a seguito della evoluzione dei medesimi; il trasporto presso il cantiere; la preparazione della base di appoggio; l’accatastamento e l’allontanamento a fine opera.
Dimensioni esterne massime m 2,60 x 3,40 x 2,20 circa.Il box ed i relativi accessori sono e restano di proprietà dell’impresa.E' inoltre compreso quanto altro occorre per l’utilizzo del box.Dimensioni esterne massime m 2,60 x 3,40 x 2,20 circa.Il box ed i relativi accessori sono e restano di proprietà dell’impresa.E' inoltre compreso quanto altro occorre per l’utilizzo del box.Dimensioni esterne
massime m 2,60 x 3,40 x 2,20 circa.Il box ed i relativi accessori sono e restano di proprietà dell’impresa.E' inoltre compreso quanto altro occorre per l’utilizzo del box.Misurato al mese o frazione di mese per assicurare la corretta organizzazione del cantiere anche al fine di garantire la sicurezza e l’igiene dei lavoratori.</t>
  </si>
  <si>
    <t>RECINZIONI, ACCESSI</t>
  </si>
  <si>
    <t>S1.4</t>
  </si>
  <si>
    <t>CANCELLO IN PANNELLI DI LAMIERA ZINCATA ONDULATA PER RECINZIONE
CANTIERE.Costo di utilizzo, per la sicurezza dei lavoratori, di cancello in pannelli di lamiera zincata ondulata per recinzione cantiere costituito da adeguata cornice e rinforzi, fornito e posto in opera. Sono compresi: l’uso per la durata dei lavori al fine di assicurare un’ordinata gestione del cantiere garantendo meglio la sicurezza e l’igiene dei lavoratori; la collocazione in opera delle colonne in ferro costituite da profilati delle dimensioni di mm 150 x 150, opportunamente verniciati; le ante opportunamente assemblate in cornici perimetrali e rinforzi costituiti da diagonali realizzate con profilati da mm 50 x 50 opportunamente verniciati; le opere da fabbro e le ferramenta necessarie; il sistema di fermo delle ante sia in posizione di massima apertura che di chiusura; la manutenzione per tutto il periodo di durata dei lavori, sostituendo, o riparando le parti non più idonee; lo smantellamento, l’accatastamento e l’allontanamento a fine opera. Tutti i materiali costituenti il cancello sono e restano di proprietà dell’impresaE' inoltre compreso quanto altro occorre per l’utilizzo temporaneo del cancello.Misurato a metro quadrato di cancello posto in opera, per l’intera durata dei lavori, al fine di garantire la sicurezza del luogo di lavoro.</t>
  </si>
  <si>
    <t>S1.5</t>
  </si>
  <si>
    <t>S2.1</t>
  </si>
  <si>
    <t>S2.2</t>
  </si>
  <si>
    <t>S3.1</t>
  </si>
  <si>
    <t>S3.2</t>
  </si>
  <si>
    <t>S3.3</t>
  </si>
  <si>
    <t>S3.4</t>
  </si>
  <si>
    <t>S4.1</t>
  </si>
  <si>
    <t>CAPITOLO S4
MEZZI E SERVIZI DI PROTEZIONE COLLETTIVA</t>
  </si>
  <si>
    <t>SEGNALETICA DI SICUREZZA</t>
  </si>
  <si>
    <t>SEGNALI INDICANTI DIVERSI PITTOGRAMMI.Costo di utilizzo, per la sicurezza dei lavoratori, di segnali da impiegare all’interno e all’esterno del cantiere, di forma triangolare, tonda, quadrata, rettangolare, indicanti divieti, avvertimenti, prescrizioni ed ancora segnali di sicurezza e di salute sul luogo di lavoro, di salvataggio e di soccorso, indicante varie raffigurazioni previste dalla vigente
normativa, forniti e posti in opera. Tutti i segnali si riferiscono al D.LGS. 493/96 e al Codice della strada. Sono compresi: l’uso per la durata della fase che prevede il segnale al fine di assicurare un’ordinata gestione del cantiere garantendo meglio la sicurezza dei lavoratori; i sostegni per i segnali; la manutenzione per tutto il periodo della fase di lavoro al fine di garantirne la funzionalità e l’efficienza; l’accatastamento e l’allontanamento a fine fase di lavoro. E' inoltre compreso quanto altro occorre per l’utilizzo temporaneo dei segnali.Misurati per ogni giorno di uso, per la durata della fase di lavoro al fine di garantire la sicurezza dei lavoratori.</t>
  </si>
  <si>
    <t>SEGNALETICA DA CANTIERE.Costo di utilizzo, per la sicurezza dei lavoratori, di segnali da cantiere edile, in materiale plastico rettangolare, da impiegare all’interno e all’esterno del cantiere, indicante varie raffigurazioni, forniti e posti in opera. Sono compresi: l’uso per la durata della fase che prevede il segnale al fine di assicurare un’ordinata gestione del cantiere garantendo meglio la sicurezza dei lavoratori; i sostegni per i segnali; la manutenzione per tutto il periodo della fase di lavoro al fine di garantirne la funzionalità e l’efficienza; l’accatastamento e l’allontanamento a fine fase di lavoro. E' inoltre compreso quanto altro occorre per l’utilizzo temporaneo dei segnali.Misurati per ogni giorno di uso, per la durata della fase di lavoro, al fine di garantire la sicurezza dei lavoratori.</t>
  </si>
  <si>
    <t>S4.2</t>
  </si>
  <si>
    <t>S4.3</t>
  </si>
  <si>
    <t>S4.4</t>
  </si>
  <si>
    <t>ILLUMINAZIONE DI EMERGENZA</t>
  </si>
  <si>
    <t>IMPIANTO DI ILLUMINAZIONE DI EMERGENZA.Costo di utilizzo, per la sicurezza dei lavoratori, di impianto di illuminazione di emergenza, costituito da plafoniera di emergenza, costruita in materiale plastico autoestinguente, completa di tubo fluorescente, della batteria, del pittogramma e degli accessori di fissaggio, fornito e posto in opera. Sono compresi: l’uso per la durata della fase di lavoro che ne prevede l’installazione temporanea al fine di garantire la sicurezza dei lavoratori; la manutenzione e le revisioni periodiche; il montaggio e lo smontaggio anche quando, per motivi legati alla sicurezza dei lavoratori, queste azioni vengono ripetute più volte durante il corso dei lavori; l’immediata sostituzione in caso di guasti o rotture di qualunque parte dell’impianto; l’allontanamento a fine fase lavoro. L’impianto è e resta di proprietà dell’impresa.E' inoltre compreso quanto altro occorre per l’utilizzo temporaneo dell’impianto.Misurato al mese o frazione, al fine di garantire la sicurezza dei lavoratori.</t>
  </si>
  <si>
    <t>S4.5</t>
  </si>
  <si>
    <t>MEZZI ESTINGUENTI L'INCENDIO</t>
  </si>
  <si>
    <t>ESTINTORE PORTATILE IN POLVERE.Costo di utilizzo, per la sicurezza dei lavoratori, di estintore portatile in polvere, tipo omologato, fornito e mantenuto nel luogo indicato dal Piano di Sicurezza e Coordinamento. Sono compresi: l’uso per la durata della fase di lavoro che lo richiede al fine di garantire la sicurezza dei lavoratori; la manutenzione e le revisioni periodiche; l’immediata sostituzione in caso d’uso; l’allontanamento a fine fase lavoro. Il mezzo estinguente è e resta di proprietà dell’impresa.E' inoltre compreso quanto altro occorre per l’utilizzo temporaneo dell’estintore.Misurato al mese o frazione, al fine di garantire la sicurezza dei lavoratori.</t>
  </si>
  <si>
    <t>S4.6</t>
  </si>
  <si>
    <t>S4.7</t>
  </si>
  <si>
    <t>S5.1</t>
  </si>
  <si>
    <t>S5.2</t>
  </si>
  <si>
    <t>S6.1</t>
  </si>
  <si>
    <t>S7.1</t>
  </si>
  <si>
    <t>S7.2</t>
  </si>
  <si>
    <t>COSTO MINIMO DELLA MANODOPERA PER NOTIFICA PRELIMINARE</t>
  </si>
  <si>
    <t xml:space="preserve">COSTO MINIMO DELLA MANODOPERA </t>
  </si>
  <si>
    <t>IMPORTI ORARI DELLA MONODOPERA IN BASE ALL'ELENCO REGIONALE DEI PREZZI</t>
  </si>
  <si>
    <t>€/ora</t>
  </si>
  <si>
    <t>A.1</t>
  </si>
  <si>
    <t>A.3</t>
  </si>
  <si>
    <t>COSTO MEDIO GIORNALIERO DELLA MANODOPERA [(A.1 + A.2 + A.3)/3]x8</t>
  </si>
  <si>
    <t>€/gg</t>
  </si>
  <si>
    <t xml:space="preserve">Il costo medio giornaliero della manodopera "A" è rappresentato dalla media aritmetica degli importi orari della manodopera dell'operaio specializzato, qualificato e comune, moltiplicati per n° 8 ore giornaliere. Il costo orario di "A.1 - A.2 - A.3" è desunto dall'elenco dei prezzi di riferimento della Regione </t>
  </si>
  <si>
    <t>DETERMINAZIONE DELLA FORZA LAVORO PRESUMIBILEMENTE PRESENTE IN CANTIERE PROPORZIONALMENTE ALL'IMPORTO DEI LAVORI EFFETTUATI</t>
  </si>
  <si>
    <t>NUMERO MINIMO DEGLI OPERAI NECESSARI AD ESEGUIRE LO STATO DI ANAZAMENTO LAVORI O L'OPERA STESSA</t>
  </si>
  <si>
    <t>IMPORTO MINIMO MANODOPERA "B"</t>
  </si>
  <si>
    <t>COSTO MEDIO GIORNALIERO OPERAIO "A"</t>
  </si>
  <si>
    <t>N.</t>
  </si>
  <si>
    <t>NUMERO MINIMO OPERAI PRESENTI IN CANTIERE PER L'ESECUZIONE DELLE LAVORAZIONI</t>
  </si>
  <si>
    <t>Giorni</t>
  </si>
  <si>
    <t>C.1</t>
  </si>
  <si>
    <t>NUMERO MEDIO GIORNALIERO DEGLI OPERAI PRESENTI IN CANTIERE (D/C.1)</t>
  </si>
  <si>
    <r>
      <t xml:space="preserve">DURATA DELLE LAVORAZIONI </t>
    </r>
    <r>
      <rPr>
        <sz val="8"/>
        <color theme="1"/>
        <rFont val="Calibri"/>
        <family val="2"/>
        <scheme val="minor"/>
      </rPr>
      <t>(indicare solo gg lavorativi)</t>
    </r>
  </si>
  <si>
    <t xml:space="preserve">Nella casella "D" si ottiene il numero minimo di operai necessari ad eseguire lo stato di avanzamento lavori o l'opera stessa, come previsto dal capitolo 3.2 delle linee guida.
Il numero della forza lavoro potra' essere confrontato con quanto riportato dal Direttore dei Lavori nel giornale dei lavori presente in cantiere.
Si ricorda che ciascun ente componenete lo Sportello unico Previdenziale potra' richiedere copia del giornale dei lavori e dei verbali di visita del coordinatore al fine di verificare l'effettiva presenza della manovalanza in cantiere.
</t>
  </si>
  <si>
    <r>
      <rPr>
        <b/>
        <sz val="10"/>
        <color theme="1"/>
        <rFont val="Calibri"/>
        <family val="2"/>
        <scheme val="minor"/>
      </rPr>
      <t>Costo manodopera totale</t>
    </r>
    <r>
      <rPr>
        <sz val="10"/>
        <color theme="1"/>
        <rFont val="Calibri"/>
        <family val="2"/>
        <scheme val="minor"/>
      </rPr>
      <t xml:space="preserve"> (B.1 + B.2)</t>
    </r>
  </si>
  <si>
    <t>Manovale specializzato</t>
  </si>
  <si>
    <t>operaio specializzato</t>
  </si>
  <si>
    <t>operaio qualificato</t>
  </si>
  <si>
    <t>operaio comune</t>
  </si>
  <si>
    <t>apprendista</t>
  </si>
  <si>
    <t>h.</t>
  </si>
  <si>
    <t>MATERIALI A PIE' D'OPERA</t>
  </si>
  <si>
    <t>Componente 1</t>
  </si>
  <si>
    <t>Componente 2</t>
  </si>
  <si>
    <t>Componente 3</t>
  </si>
  <si>
    <t>Componente 4</t>
  </si>
  <si>
    <t>NOLEGGI</t>
  </si>
  <si>
    <t>TRASPORTI</t>
  </si>
  <si>
    <t>a.1</t>
  </si>
  <si>
    <t>a.2</t>
  </si>
  <si>
    <t>a.3</t>
  </si>
  <si>
    <t>a.4</t>
  </si>
  <si>
    <t>b.1</t>
  </si>
  <si>
    <t>b.2</t>
  </si>
  <si>
    <t>b.3</t>
  </si>
  <si>
    <t>b.4</t>
  </si>
  <si>
    <t>c.1</t>
  </si>
  <si>
    <t>c.2</t>
  </si>
  <si>
    <t>c.3</t>
  </si>
  <si>
    <t>c.4</t>
  </si>
  <si>
    <t>d.1</t>
  </si>
  <si>
    <t>d.2</t>
  </si>
  <si>
    <t>d.3</t>
  </si>
  <si>
    <t>d.4</t>
  </si>
  <si>
    <t>TOTALE MANODOPERA (a.1 + a.2 + a.3 + a.4)</t>
  </si>
  <si>
    <t>TOTALE MANODOPERA PER SQUADRA TIPO (b.1 + b.2 + b.3 + b.4)</t>
  </si>
  <si>
    <t>I</t>
  </si>
  <si>
    <t>L</t>
  </si>
  <si>
    <t>M</t>
  </si>
  <si>
    <t>ARROTONDAMENTI ( +/- )</t>
  </si>
  <si>
    <t>IMPORTO TOTALE PREZZO</t>
  </si>
  <si>
    <t>QUANTITA'</t>
  </si>
  <si>
    <t>Prezzo unitario</t>
  </si>
  <si>
    <t>Importi parziali</t>
  </si>
  <si>
    <t>Cod.</t>
  </si>
  <si>
    <t>Elementi di analisi</t>
  </si>
  <si>
    <t>Unita' di misura</t>
  </si>
  <si>
    <t>n.</t>
  </si>
  <si>
    <t>MANODOPERA</t>
  </si>
  <si>
    <t>ANALISI GIUSTIFICATIVA PREZZI UNITARI</t>
  </si>
  <si>
    <t>Descrizione estesa:</t>
  </si>
  <si>
    <t>IMPORTO</t>
  </si>
  <si>
    <t>Incidenza in precentuale sul totale</t>
  </si>
  <si>
    <t>N.P. 00</t>
  </si>
  <si>
    <t>SQUADRA TIPO</t>
  </si>
  <si>
    <t>SOMMANO (A + B + C + D )</t>
  </si>
  <si>
    <r>
      <t xml:space="preserve">SPESE GENERALI (15% di E ) </t>
    </r>
    <r>
      <rPr>
        <sz val="8"/>
        <color theme="1"/>
        <rFont val="Calibri"/>
        <family val="2"/>
        <scheme val="minor"/>
      </rPr>
      <t>ex delibera 37/2000 vigilanza LLPP</t>
    </r>
  </si>
  <si>
    <t>SOMMANO ( E + F )</t>
  </si>
  <si>
    <r>
      <t xml:space="preserve">UTILE D'IMPRESA ( 10% di G ) </t>
    </r>
    <r>
      <rPr>
        <sz val="8"/>
        <color theme="1"/>
        <rFont val="Calibri"/>
        <family val="2"/>
        <scheme val="minor"/>
      </rPr>
      <t>ex delibera 37/2000 vigilanza LLPP</t>
    </r>
  </si>
  <si>
    <t>SOMMANO (G + H)</t>
  </si>
  <si>
    <t>TOTALE MATERIALI (b.1 + b.2 + b.3 + b.4)</t>
  </si>
  <si>
    <t>TOTALE NOLEGGI (c.1 + c.2 + c.3 + c.4)</t>
  </si>
  <si>
    <t>TOTALE TRASPORTI (d.1 + d.2 + d.3 + d.4)</t>
  </si>
  <si>
    <t>SOMMANO (E + F )</t>
  </si>
  <si>
    <t>SOMMANO (G + H )</t>
  </si>
  <si>
    <t>GRIGLIA IN GHISA SFEROIDALE CLASSE DI PORTATA D400. Fornitura e posa di griglia si
fonabile in ghisa sferoidale, a norma UNI EN 1563, prodotto secondo la norma UNI EN 124:1995
in stabilimenti ubicati in Paesi appartenenti alla Comunità Europea e certificati a Garanzia di
Qualità secondo la Norma UNI EN ISO 9001:2000, avente classe di portata D400 e recante il
marchio di certificazione di prodotto di ente terzo accreditato e il marchio di conformità UNI. Griglia
con resistenza a rottura di t 40,0.
La griglia sarà rivestito con vernice protettiva idrosolubile, atossica e non inquinante e costituita da:
- Telaio quadrato, con bordo continuo o dentellato ai quattro angoli e nella parte mediana di ogni
lato per un corretto ancoraggio al letto di posa ed alla testa del pozzetto e dotato di denti di ritegno
per l’aggancio della griglia e di altezza minima 100 mm;
- Griglia a sagoma quadrata con rilievo antisdrucciolo e autobloccante sul telaio mediante incastro
elastico per l’aggancio ai denti di ritegno del telaio, privo di elementi meccanici quali viti o bulloni e
in grado da garantire l’antisfilamento a sistema chiuso e la silenziosità. Sulla superficie superiore
della griglia deve essere riportata la marcatura EN 124, classe di resistenza, nome del produttore,
il marchio di certificazione di prodotto di ente terzo accreditato, il marchio di conformità UNI ed
eventuale scritta identificativa richiesta dalla Direzione Lavori. E' inoltre compreso quanto altro
occorre per dare il lavoro finito.</t>
  </si>
  <si>
    <t>18.4.165</t>
  </si>
  <si>
    <t>Operaio spacializzato (1*25,99)</t>
  </si>
  <si>
    <t>Operaio qualificato (2*24,22)</t>
  </si>
  <si>
    <t>RECINZIONE PROVVISORIA CON RETE DI POLIETILENE.RECINZIONE PROVVISORIA CON
RETE DI POLIETILENE. Costo di utilizzo, per la sicurezza dei lavoratori, di recinzione perimetrale
di protezione in rete estrusa in polietilene ad alta densità HDPE di vari colori a maglia ovoidale,
modificata secondo le esigenze del cantiere, non facilmente scavalcabile e comunque rispondente
alle indicazioni contenute nel regolamento edilizio comunale, fornita e posta in opera. Sono
compresi: l’uso per la durata dei lavori al fine di assicurare un’ordinata gestione del cantiere
garantendo meglio la sicurezza e l’igiene dei lavoratori; il tondo di ferro, del diametro minimo di
mm 26, di sostegno posto ad interasse massimo di m 1,50; l’infissione nel terreno, per almeno cm
70,00, del tondo di ferro; le tre legature per ogni tondo di ferro; il filo zincato del diametro minimo di
mm 1,8 posto alla base, in mezzeria ed in sommità dei tondi di ferro, passato sulle maglie della
rete al fine di garantirne, nel tempo, la stabilità e la funzione; la manutenzione per tutto il periodo di
durata dei lavori, sostituendo, o riparando le parti non più idonee; lo smantellamento,
l’accatastamento e l’allontanamento a fine opera. Tutti i materiali costituenti la recinzione sono e
restano di proprietà dell’impresa.E' inoltre compreso quanto altro occorre per l’utilizzo temporaneo
della recinzione provvisoria.Misurata a metro di rete posta in opera, per l’intera durata dei lavori, al
fine di garantire la sicurezza del luogo di lavoro.</t>
  </si>
  <si>
    <t>S1.4.11</t>
  </si>
  <si>
    <t>S1.4.12.2</t>
  </si>
  <si>
    <t>Altezza non inferiore a m. 1,50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</si>
</sst>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 #,##0.00_-;\-&quot;€&quot;\ * #,##0.00_-;_-&quot;€&quot;\ * &quot;-&quot;??_-;_-@_-"/>
    <numFmt numFmtId="43" formatCode="_-* #,##0.00_-;\-* #,##0.00_-;_-* &quot;-&quot;??_-;_-@_-"/>
    <numFmt numFmtId="164" formatCode="0.0%"/>
    <numFmt numFmtId="165" formatCode=";;;@"/>
    <numFmt numFmtId="166" formatCode="0.000"/>
    <numFmt numFmtId="167" formatCode="0.000%"/>
  </numFmts>
  <fonts count="32" x14ac:knownFonts="1">
    <font>
      <sz val="11"/>
      <color theme="1"/>
      <name val="Calibri"/>
      <family val="2"/>
      <scheme val="minor"/>
    </font>
    <font>
      <sz val="11"/>
      <color theme="1"/>
      <name val="Calibri"/>
      <family val="2"/>
      <scheme val="minor"/>
    </font>
    <font>
      <sz val="10"/>
      <name val="Arial"/>
      <family val="2"/>
    </font>
    <font>
      <b/>
      <sz val="11"/>
      <name val="Arial"/>
      <family val="2"/>
    </font>
    <font>
      <sz val="10"/>
      <name val="Arial"/>
      <family val="2"/>
    </font>
    <font>
      <b/>
      <sz val="10"/>
      <name val="Arial"/>
      <family val="2"/>
    </font>
    <font>
      <b/>
      <sz val="12"/>
      <name val="Arial"/>
      <family val="2"/>
    </font>
    <font>
      <b/>
      <sz val="12"/>
      <color theme="1"/>
      <name val="Arial"/>
      <family val="2"/>
    </font>
    <font>
      <sz val="9"/>
      <name val="Arial"/>
      <family val="2"/>
    </font>
    <font>
      <b/>
      <sz val="8"/>
      <name val="Arial"/>
      <family val="2"/>
    </font>
    <font>
      <sz val="8"/>
      <name val="Arial"/>
      <family val="2"/>
    </font>
    <font>
      <b/>
      <sz val="14"/>
      <name val="Arial"/>
      <family val="2"/>
    </font>
    <font>
      <sz val="9"/>
      <color theme="1"/>
      <name val="Calibri"/>
      <family val="2"/>
      <scheme val="minor"/>
    </font>
    <font>
      <sz val="8"/>
      <color theme="1"/>
      <name val="Calibri"/>
      <family val="2"/>
      <scheme val="minor"/>
    </font>
    <font>
      <sz val="10"/>
      <color indexed="8"/>
      <name val="Arial"/>
      <family val="2"/>
    </font>
    <font>
      <sz val="12"/>
      <name val="Arial"/>
      <family val="2"/>
    </font>
    <font>
      <b/>
      <sz val="8"/>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9"/>
      <color theme="1"/>
      <name val="Calibri"/>
      <family val="2"/>
      <scheme val="minor"/>
    </font>
    <font>
      <sz val="11"/>
      <color theme="1"/>
      <name val="Calibri"/>
      <family val="2"/>
    </font>
    <font>
      <sz val="10"/>
      <color theme="1"/>
      <name val="Calibri"/>
      <family val="2"/>
      <scheme val="minor"/>
    </font>
    <font>
      <b/>
      <sz val="11"/>
      <color theme="1"/>
      <name val="Calibri"/>
      <family val="2"/>
    </font>
    <font>
      <b/>
      <sz val="8"/>
      <color theme="1"/>
      <name val="Calibri"/>
      <family val="2"/>
    </font>
    <font>
      <sz val="11"/>
      <name val="Calibri"/>
      <family val="2"/>
      <scheme val="minor"/>
    </font>
    <font>
      <b/>
      <sz val="11"/>
      <name val="Calibri"/>
      <family val="2"/>
      <scheme val="minor"/>
    </font>
    <font>
      <b/>
      <sz val="10"/>
      <color theme="1"/>
      <name val="Calibri"/>
      <family val="2"/>
      <scheme val="minor"/>
    </font>
    <font>
      <b/>
      <sz val="16"/>
      <color theme="1"/>
      <name val="Calibri"/>
      <family val="2"/>
      <scheme val="minor"/>
    </font>
    <font>
      <i/>
      <sz val="8"/>
      <color theme="1"/>
      <name val="Calibri"/>
      <family val="2"/>
      <scheme val="minor"/>
    </font>
    <font>
      <b/>
      <sz val="10"/>
      <name val="Calibri"/>
      <family val="2"/>
      <scheme val="minor"/>
    </font>
    <font>
      <b/>
      <sz val="20"/>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59999389629810485"/>
        <bgColor indexed="64"/>
      </patternFill>
    </fill>
  </fills>
  <borders count="50">
    <border>
      <left/>
      <right/>
      <top/>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thin">
        <color indexed="64"/>
      </bottom>
      <diagonal/>
    </border>
    <border>
      <left/>
      <right style="dashed">
        <color indexed="64"/>
      </right>
      <top/>
      <bottom style="dashed">
        <color indexed="64"/>
      </bottom>
      <diagonal/>
    </border>
    <border>
      <left style="thin">
        <color auto="1"/>
      </left>
      <right/>
      <top/>
      <bottom/>
      <diagonal/>
    </border>
    <border>
      <left style="thin">
        <color indexed="64"/>
      </left>
      <right/>
      <top style="thin">
        <color indexed="64"/>
      </top>
      <bottom style="thin">
        <color indexed="64"/>
      </bottom>
      <diagonal/>
    </border>
    <border>
      <left/>
      <right/>
      <top style="dashed">
        <color indexed="64"/>
      </top>
      <bottom style="dashed">
        <color indexed="64"/>
      </bottom>
      <diagonal/>
    </border>
    <border>
      <left style="dashed">
        <color indexed="64"/>
      </left>
      <right style="dashed">
        <color indexed="64"/>
      </right>
      <top style="dashed">
        <color indexed="64"/>
      </top>
      <bottom/>
      <diagonal/>
    </border>
    <border>
      <left style="dashed">
        <color indexed="64"/>
      </left>
      <right/>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diagonalDown="1">
      <left style="thin">
        <color indexed="64"/>
      </left>
      <right/>
      <top/>
      <bottom/>
      <diagonal style="thin">
        <color auto="1"/>
      </diagonal>
    </border>
    <border diagonalDown="1">
      <left/>
      <right style="thin">
        <color indexed="64"/>
      </right>
      <top/>
      <bottom/>
      <diagonal style="thin">
        <color auto="1"/>
      </diagonal>
    </border>
    <border diagonalDown="1">
      <left style="thin">
        <color indexed="64"/>
      </left>
      <right/>
      <top/>
      <bottom style="thin">
        <color indexed="64"/>
      </bottom>
      <diagonal style="thin">
        <color auto="1"/>
      </diagonal>
    </border>
    <border diagonalDown="1">
      <left/>
      <right style="thin">
        <color indexed="64"/>
      </right>
      <top/>
      <bottom style="thin">
        <color indexed="64"/>
      </bottom>
      <diagonal style="thin">
        <color auto="1"/>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ashed">
        <color indexed="64"/>
      </right>
      <top style="dashed">
        <color indexed="64"/>
      </top>
      <bottom/>
      <diagonal/>
    </border>
    <border>
      <left style="thin">
        <color indexed="64"/>
      </left>
      <right style="dashed">
        <color indexed="64"/>
      </right>
      <top/>
      <bottom style="dashed">
        <color indexed="64"/>
      </bottom>
      <diagonal/>
    </border>
    <border>
      <left style="dashed">
        <color indexed="64"/>
      </left>
      <right style="thin">
        <color indexed="64"/>
      </right>
      <top/>
      <bottom style="dashed">
        <color indexed="64"/>
      </bottom>
      <diagonal/>
    </border>
  </borders>
  <cellStyleXfs count="12">
    <xf numFmtId="0" fontId="0" fillId="0" borderId="0"/>
    <xf numFmtId="44" fontId="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0" fontId="4" fillId="0" borderId="0"/>
  </cellStyleXfs>
  <cellXfs count="656">
    <xf numFmtId="0" fontId="0" fillId="0" borderId="0" xfId="0"/>
    <xf numFmtId="49" fontId="3" fillId="0" borderId="2" xfId="2" applyNumberFormat="1" applyFont="1" applyBorder="1" applyAlignment="1">
      <alignment horizontal="center" vertical="center" wrapText="1"/>
    </xf>
    <xf numFmtId="0" fontId="2" fillId="0" borderId="2" xfId="2" applyBorder="1" applyAlignment="1">
      <alignment vertical="center"/>
    </xf>
    <xf numFmtId="0" fontId="2" fillId="0" borderId="2" xfId="2" applyFont="1" applyBorder="1" applyAlignment="1">
      <alignment vertical="center"/>
    </xf>
    <xf numFmtId="0" fontId="2" fillId="0" borderId="1" xfId="2" applyBorder="1" applyAlignment="1">
      <alignment vertical="center"/>
    </xf>
    <xf numFmtId="49" fontId="6" fillId="0" borderId="6" xfId="2" applyNumberFormat="1" applyFont="1" applyBorder="1" applyAlignment="1">
      <alignment horizontal="center" vertical="center"/>
    </xf>
    <xf numFmtId="0" fontId="6" fillId="0" borderId="6" xfId="2" applyFont="1" applyBorder="1" applyAlignment="1">
      <alignment horizontal="center" vertical="center"/>
    </xf>
    <xf numFmtId="2" fontId="6" fillId="0" borderId="6" xfId="2" applyNumberFormat="1" applyFont="1" applyBorder="1" applyAlignment="1">
      <alignment horizontal="center" vertical="center"/>
    </xf>
    <xf numFmtId="9" fontId="6" fillId="0" borderId="6" xfId="4" applyFont="1" applyBorder="1" applyAlignment="1">
      <alignment horizontal="center" vertical="center"/>
    </xf>
    <xf numFmtId="2" fontId="3" fillId="0" borderId="6" xfId="2" applyNumberFormat="1" applyFont="1" applyBorder="1" applyAlignment="1">
      <alignment horizontal="center" vertical="center" wrapText="1"/>
    </xf>
    <xf numFmtId="44" fontId="6" fillId="0" borderId="6" xfId="1" applyFont="1" applyFill="1" applyBorder="1" applyAlignment="1">
      <alignment horizontal="center" vertical="center"/>
    </xf>
    <xf numFmtId="44" fontId="3" fillId="0" borderId="6" xfId="1" applyFont="1" applyFill="1" applyBorder="1" applyAlignment="1">
      <alignment horizontal="center" vertical="center" wrapText="1"/>
    </xf>
    <xf numFmtId="0" fontId="10" fillId="0" borderId="6" xfId="2" applyFont="1" applyBorder="1" applyAlignment="1">
      <alignment horizontal="justify" vertical="center" wrapText="1"/>
    </xf>
    <xf numFmtId="0" fontId="10" fillId="0" borderId="2" xfId="2" applyFont="1" applyBorder="1" applyAlignment="1">
      <alignment vertical="center"/>
    </xf>
    <xf numFmtId="49" fontId="3" fillId="0" borderId="2" xfId="0" applyNumberFormat="1" applyFont="1" applyBorder="1" applyAlignment="1">
      <alignment horizontal="center" vertical="center" wrapText="1"/>
    </xf>
    <xf numFmtId="0" fontId="0" fillId="0" borderId="2" xfId="0" applyBorder="1" applyAlignment="1">
      <alignment vertical="center"/>
    </xf>
    <xf numFmtId="0" fontId="9" fillId="0" borderId="2" xfId="0" applyFont="1" applyBorder="1" applyAlignment="1">
      <alignment horizontal="justify" vertical="center" wrapText="1"/>
    </xf>
    <xf numFmtId="0" fontId="10" fillId="0" borderId="2" xfId="0" applyFont="1" applyBorder="1" applyAlignment="1">
      <alignment horizontal="justify" vertical="center" wrapText="1"/>
    </xf>
    <xf numFmtId="0" fontId="13" fillId="0" borderId="2" xfId="0" applyFont="1" applyBorder="1" applyAlignment="1">
      <alignment vertical="center"/>
    </xf>
    <xf numFmtId="49" fontId="3" fillId="0" borderId="1" xfId="0" applyNumberFormat="1" applyFont="1" applyBorder="1" applyAlignment="1">
      <alignment horizontal="center" vertical="center" wrapText="1"/>
    </xf>
    <xf numFmtId="0" fontId="0" fillId="0" borderId="1" xfId="0" applyBorder="1" applyAlignment="1">
      <alignment vertical="center"/>
    </xf>
    <xf numFmtId="49" fontId="3" fillId="0" borderId="6" xfId="0" applyNumberFormat="1" applyFont="1" applyBorder="1" applyAlignment="1">
      <alignment horizontal="center" vertical="center" wrapText="1"/>
    </xf>
    <xf numFmtId="0" fontId="9" fillId="0" borderId="6" xfId="0" applyFont="1" applyBorder="1" applyAlignment="1">
      <alignment horizontal="justify" vertical="center" wrapText="1"/>
    </xf>
    <xf numFmtId="0" fontId="10" fillId="0" borderId="6" xfId="0" applyFont="1" applyBorder="1" applyAlignment="1">
      <alignment horizontal="justify" vertical="center" wrapText="1"/>
    </xf>
    <xf numFmtId="2" fontId="0" fillId="0" borderId="2" xfId="0" applyNumberFormat="1" applyBorder="1" applyAlignment="1">
      <alignment vertical="center"/>
    </xf>
    <xf numFmtId="44" fontId="6" fillId="0" borderId="6" xfId="1" applyFont="1" applyBorder="1" applyAlignment="1">
      <alignment horizontal="center" vertical="center"/>
    </xf>
    <xf numFmtId="44" fontId="3" fillId="0" borderId="6" xfId="1" applyFont="1" applyBorder="1" applyAlignment="1">
      <alignment horizontal="center" vertical="center" wrapText="1"/>
    </xf>
    <xf numFmtId="0" fontId="11" fillId="0" borderId="0" xfId="7" applyFont="1" applyAlignment="1">
      <alignment horizontal="center" vertical="center"/>
    </xf>
    <xf numFmtId="0" fontId="4" fillId="0" borderId="2" xfId="6" applyBorder="1" applyAlignment="1">
      <alignment vertical="center"/>
    </xf>
    <xf numFmtId="0" fontId="4" fillId="0" borderId="2" xfId="6" applyNumberFormat="1" applyBorder="1" applyAlignment="1">
      <alignment vertical="center"/>
    </xf>
    <xf numFmtId="0" fontId="0" fillId="0" borderId="3" xfId="0" applyBorder="1" applyAlignment="1">
      <alignment vertical="center"/>
    </xf>
    <xf numFmtId="0" fontId="13" fillId="0" borderId="0" xfId="0" applyFont="1" applyBorder="1" applyAlignment="1">
      <alignment vertical="center"/>
    </xf>
    <xf numFmtId="0" fontId="0" fillId="0" borderId="0" xfId="0" applyBorder="1" applyAlignment="1">
      <alignment vertical="center"/>
    </xf>
    <xf numFmtId="0" fontId="0" fillId="0" borderId="7" xfId="0" applyBorder="1" applyAlignment="1">
      <alignment vertical="center"/>
    </xf>
    <xf numFmtId="0" fontId="2" fillId="0" borderId="0" xfId="2" applyBorder="1" applyAlignment="1">
      <alignment vertical="center"/>
    </xf>
    <xf numFmtId="49" fontId="3" fillId="0" borderId="8" xfId="0" applyNumberFormat="1" applyFont="1" applyBorder="1" applyAlignment="1">
      <alignment horizontal="center" vertical="center" wrapText="1"/>
    </xf>
    <xf numFmtId="0" fontId="0" fillId="0" borderId="8" xfId="0" applyBorder="1" applyAlignment="1">
      <alignment vertical="center"/>
    </xf>
    <xf numFmtId="0" fontId="10" fillId="0" borderId="2" xfId="6" applyFont="1" applyBorder="1" applyAlignment="1">
      <alignment vertical="center"/>
    </xf>
    <xf numFmtId="0" fontId="0" fillId="0" borderId="2" xfId="0" applyBorder="1" applyAlignment="1">
      <alignment vertical="center" wrapText="1"/>
    </xf>
    <xf numFmtId="1" fontId="0" fillId="0" borderId="1" xfId="0" applyNumberFormat="1" applyBorder="1" applyAlignment="1">
      <alignment vertical="center" wrapText="1"/>
    </xf>
    <xf numFmtId="1" fontId="0" fillId="0" borderId="2" xfId="0" applyNumberFormat="1" applyBorder="1" applyAlignment="1">
      <alignment vertical="center"/>
    </xf>
    <xf numFmtId="2" fontId="2" fillId="0" borderId="2" xfId="0" applyNumberFormat="1" applyFont="1" applyBorder="1" applyAlignment="1">
      <alignment horizontal="center" vertical="center" wrapText="1"/>
    </xf>
    <xf numFmtId="1" fontId="0" fillId="0" borderId="1" xfId="0" applyNumberFormat="1" applyBorder="1" applyAlignment="1">
      <alignment vertical="center"/>
    </xf>
    <xf numFmtId="0" fontId="10" fillId="0" borderId="2" xfId="0" applyFont="1" applyBorder="1" applyAlignment="1">
      <alignment vertical="center"/>
    </xf>
    <xf numFmtId="44" fontId="7" fillId="0" borderId="6" xfId="1" applyFont="1" applyBorder="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vertical="center"/>
    </xf>
    <xf numFmtId="0" fontId="9" fillId="0" borderId="2" xfId="0" applyFont="1" applyBorder="1" applyAlignment="1">
      <alignment vertical="center"/>
    </xf>
    <xf numFmtId="49" fontId="9" fillId="0" borderId="4" xfId="0" applyNumberFormat="1" applyFont="1" applyBorder="1" applyAlignment="1">
      <alignment horizontal="left" vertical="center"/>
    </xf>
    <xf numFmtId="0" fontId="9" fillId="0" borderId="4" xfId="0" applyNumberFormat="1" applyFont="1" applyBorder="1" applyAlignment="1">
      <alignment horizontal="left" vertical="center"/>
    </xf>
    <xf numFmtId="165" fontId="8" fillId="0" borderId="2" xfId="0" applyNumberFormat="1" applyFont="1" applyBorder="1" applyAlignment="1">
      <alignment horizontal="center" vertical="center" wrapText="1"/>
    </xf>
    <xf numFmtId="0" fontId="12" fillId="0" borderId="2" xfId="0" applyNumberFormat="1" applyFont="1" applyBorder="1" applyAlignment="1">
      <alignment vertical="center"/>
    </xf>
    <xf numFmtId="44" fontId="10" fillId="0" borderId="2" xfId="1" applyFont="1" applyBorder="1" applyAlignment="1">
      <alignment horizontal="right" vertical="center" wrapText="1"/>
    </xf>
    <xf numFmtId="44" fontId="13" fillId="0" borderId="2" xfId="1" applyFont="1" applyBorder="1" applyAlignment="1">
      <alignment vertical="center"/>
    </xf>
    <xf numFmtId="44" fontId="10" fillId="0" borderId="5" xfId="1" applyFont="1" applyBorder="1" applyAlignment="1">
      <alignment horizontal="right" vertical="center" wrapText="1"/>
    </xf>
    <xf numFmtId="44" fontId="13" fillId="0" borderId="5" xfId="1" applyFont="1" applyBorder="1" applyAlignment="1">
      <alignment vertical="center"/>
    </xf>
    <xf numFmtId="44" fontId="9" fillId="0" borderId="1" xfId="1" applyFont="1" applyFill="1" applyBorder="1" applyAlignment="1">
      <alignment horizontal="right" vertical="center" wrapText="1"/>
    </xf>
    <xf numFmtId="44" fontId="9" fillId="0" borderId="2" xfId="1" applyFont="1" applyFill="1" applyBorder="1" applyAlignment="1">
      <alignment vertical="center"/>
    </xf>
    <xf numFmtId="44" fontId="9" fillId="0" borderId="2" xfId="1" applyFont="1" applyFill="1" applyBorder="1" applyAlignment="1">
      <alignment vertical="center" wrapText="1"/>
    </xf>
    <xf numFmtId="44" fontId="9" fillId="0" borderId="1" xfId="1" applyFont="1" applyFill="1" applyBorder="1" applyAlignment="1">
      <alignment vertical="center"/>
    </xf>
    <xf numFmtId="0" fontId="0" fillId="0" borderId="1" xfId="0" applyBorder="1" applyAlignment="1">
      <alignment vertical="center" wrapText="1"/>
    </xf>
    <xf numFmtId="0" fontId="0" fillId="0" borderId="1" xfId="0" applyBorder="1" applyAlignment="1">
      <alignment horizontal="center" vertical="center" wrapText="1"/>
    </xf>
    <xf numFmtId="164" fontId="0" fillId="0" borderId="1" xfId="0" applyNumberFormat="1" applyBorder="1" applyAlignment="1">
      <alignment vertical="center" wrapText="1"/>
    </xf>
    <xf numFmtId="49" fontId="9" fillId="0" borderId="6" xfId="0" applyNumberFormat="1" applyFont="1" applyBorder="1" applyAlignment="1">
      <alignment horizontal="left" vertical="center"/>
    </xf>
    <xf numFmtId="44" fontId="9" fillId="0" borderId="6" xfId="1" applyFont="1" applyFill="1" applyBorder="1" applyAlignment="1">
      <alignment horizontal="right" vertical="center" wrapText="1"/>
    </xf>
    <xf numFmtId="44" fontId="9" fillId="0" borderId="6" xfId="1" applyFont="1" applyFill="1" applyBorder="1" applyAlignment="1">
      <alignment vertical="center"/>
    </xf>
    <xf numFmtId="44" fontId="9" fillId="0" borderId="6" xfId="1" applyFont="1" applyFill="1" applyBorder="1" applyAlignment="1">
      <alignment vertical="center" wrapText="1"/>
    </xf>
    <xf numFmtId="2" fontId="9" fillId="0" borderId="6" xfId="2" applyNumberFormat="1" applyFont="1" applyBorder="1" applyAlignment="1">
      <alignment horizontal="center" vertical="center" wrapText="1"/>
    </xf>
    <xf numFmtId="44" fontId="9" fillId="0" borderId="6" xfId="1" applyFont="1" applyBorder="1" applyAlignment="1">
      <alignment horizontal="center" vertical="center" wrapText="1"/>
    </xf>
    <xf numFmtId="44" fontId="9" fillId="0" borderId="6" xfId="1" applyFont="1" applyFill="1" applyBorder="1" applyAlignment="1">
      <alignment horizontal="center" vertical="center" wrapText="1"/>
    </xf>
    <xf numFmtId="49" fontId="10" fillId="0" borderId="6" xfId="2" applyNumberFormat="1" applyFont="1" applyBorder="1" applyAlignment="1">
      <alignment horizontal="center" vertical="center" wrapText="1"/>
    </xf>
    <xf numFmtId="49" fontId="9" fillId="0" borderId="4" xfId="2" applyNumberFormat="1" applyFont="1" applyBorder="1" applyAlignment="1">
      <alignment horizontal="left" vertical="center"/>
    </xf>
    <xf numFmtId="49" fontId="10" fillId="0" borderId="2" xfId="2" applyNumberFormat="1" applyFont="1" applyBorder="1" applyAlignment="1">
      <alignment vertical="center"/>
    </xf>
    <xf numFmtId="2" fontId="10" fillId="0" borderId="2" xfId="2" applyNumberFormat="1" applyFont="1" applyBorder="1" applyAlignment="1">
      <alignment vertical="center"/>
    </xf>
    <xf numFmtId="9" fontId="9" fillId="0" borderId="1" xfId="4" applyFont="1" applyBorder="1" applyAlignment="1">
      <alignment horizontal="center" vertical="center"/>
    </xf>
    <xf numFmtId="0" fontId="15" fillId="0" borderId="2" xfId="2" applyFont="1" applyBorder="1" applyAlignment="1">
      <alignment vertical="center"/>
    </xf>
    <xf numFmtId="49" fontId="9" fillId="0" borderId="6" xfId="0" applyNumberFormat="1" applyFont="1" applyBorder="1" applyAlignment="1">
      <alignment horizontal="center" vertical="center" wrapText="1"/>
    </xf>
    <xf numFmtId="49" fontId="10" fillId="0" borderId="6" xfId="0" applyNumberFormat="1" applyFont="1" applyBorder="1" applyAlignment="1">
      <alignment horizontal="center" vertical="center" wrapText="1"/>
    </xf>
    <xf numFmtId="49" fontId="9" fillId="0" borderId="0" xfId="0" applyNumberFormat="1" applyFont="1" applyBorder="1" applyAlignment="1">
      <alignment horizontal="left" vertical="center"/>
    </xf>
    <xf numFmtId="49" fontId="13" fillId="0" borderId="0" xfId="0" applyNumberFormat="1" applyFont="1" applyBorder="1" applyAlignment="1">
      <alignment vertical="center"/>
    </xf>
    <xf numFmtId="2" fontId="13" fillId="0" borderId="0" xfId="0" applyNumberFormat="1" applyFont="1" applyBorder="1" applyAlignment="1">
      <alignment vertical="center"/>
    </xf>
    <xf numFmtId="44" fontId="13" fillId="0" borderId="0" xfId="1" applyFont="1" applyBorder="1" applyAlignment="1">
      <alignment vertical="center"/>
    </xf>
    <xf numFmtId="44" fontId="16" fillId="0" borderId="0" xfId="1" applyFont="1" applyBorder="1" applyAlignment="1">
      <alignment vertical="center"/>
    </xf>
    <xf numFmtId="49" fontId="13" fillId="0" borderId="2" xfId="0" applyNumberFormat="1" applyFont="1" applyBorder="1" applyAlignment="1">
      <alignment vertical="center"/>
    </xf>
    <xf numFmtId="2" fontId="13" fillId="0" borderId="2" xfId="0" applyNumberFormat="1" applyFont="1" applyBorder="1" applyAlignment="1">
      <alignment vertical="center"/>
    </xf>
    <xf numFmtId="44" fontId="9" fillId="0" borderId="10" xfId="1" applyFont="1" applyBorder="1" applyAlignment="1">
      <alignment vertical="center"/>
    </xf>
    <xf numFmtId="0" fontId="15" fillId="0" borderId="8" xfId="2" applyFont="1" applyBorder="1" applyAlignment="1">
      <alignment vertical="center"/>
    </xf>
    <xf numFmtId="0" fontId="15" fillId="0" borderId="1" xfId="2" applyFont="1" applyBorder="1" applyAlignment="1">
      <alignment vertical="center"/>
    </xf>
    <xf numFmtId="44" fontId="9" fillId="0" borderId="6" xfId="1" applyFont="1" applyBorder="1" applyAlignment="1">
      <alignment horizontal="right" vertical="center" wrapText="1"/>
    </xf>
    <xf numFmtId="2" fontId="9" fillId="0" borderId="4" xfId="6" applyNumberFormat="1" applyFont="1" applyBorder="1" applyAlignment="1">
      <alignment horizontal="left" vertical="center"/>
    </xf>
    <xf numFmtId="2" fontId="10" fillId="0" borderId="2" xfId="6" applyNumberFormat="1" applyFont="1" applyBorder="1" applyAlignment="1">
      <alignment vertical="center"/>
    </xf>
    <xf numFmtId="44" fontId="10" fillId="0" borderId="2" xfId="1" applyFont="1" applyBorder="1" applyAlignment="1">
      <alignment vertical="center"/>
    </xf>
    <xf numFmtId="44" fontId="10" fillId="0" borderId="5" xfId="1" applyFont="1" applyBorder="1" applyAlignment="1">
      <alignment vertical="center"/>
    </xf>
    <xf numFmtId="44" fontId="9" fillId="0" borderId="1" xfId="1" applyFont="1" applyBorder="1" applyAlignment="1">
      <alignment vertical="center"/>
    </xf>
    <xf numFmtId="0" fontId="15" fillId="0" borderId="0" xfId="2" applyFont="1" applyBorder="1" applyAlignment="1">
      <alignment vertical="center"/>
    </xf>
    <xf numFmtId="44" fontId="9" fillId="0" borderId="1" xfId="1" applyFont="1" applyBorder="1" applyAlignment="1">
      <alignment horizontal="right" vertical="center" wrapText="1"/>
    </xf>
    <xf numFmtId="49" fontId="10" fillId="0" borderId="2" xfId="0" applyNumberFormat="1" applyFont="1" applyBorder="1" applyAlignment="1">
      <alignment horizontal="center" vertical="center" wrapText="1"/>
    </xf>
    <xf numFmtId="2" fontId="10" fillId="0" borderId="2" xfId="0" applyNumberFormat="1" applyFont="1" applyBorder="1" applyAlignment="1">
      <alignment horizontal="center" vertical="center" wrapText="1"/>
    </xf>
    <xf numFmtId="44" fontId="10" fillId="0" borderId="1" xfId="1" applyFont="1" applyBorder="1" applyAlignment="1">
      <alignment vertical="center"/>
    </xf>
    <xf numFmtId="0" fontId="0" fillId="0" borderId="0" xfId="0" applyAlignment="1">
      <alignment wrapText="1"/>
    </xf>
    <xf numFmtId="165" fontId="10" fillId="0" borderId="2" xfId="0" applyNumberFormat="1" applyFont="1" applyBorder="1" applyAlignment="1">
      <alignment horizontal="center" vertical="center" wrapText="1"/>
    </xf>
    <xf numFmtId="0" fontId="9" fillId="0" borderId="4" xfId="0" applyFont="1" applyBorder="1" applyAlignment="1">
      <alignment horizontal="left" vertical="center"/>
    </xf>
    <xf numFmtId="0" fontId="13" fillId="0" borderId="2" xfId="0" applyNumberFormat="1" applyFont="1" applyBorder="1" applyAlignment="1">
      <alignment vertical="center"/>
    </xf>
    <xf numFmtId="0" fontId="5" fillId="0" borderId="0" xfId="0" applyFont="1"/>
    <xf numFmtId="0" fontId="2" fillId="0" borderId="0" xfId="2"/>
    <xf numFmtId="0" fontId="9" fillId="0" borderId="2" xfId="2" applyFont="1" applyBorder="1" applyAlignment="1">
      <alignment horizontal="justify" vertical="center" wrapText="1"/>
    </xf>
    <xf numFmtId="165" fontId="10" fillId="0" borderId="2" xfId="2" applyNumberFormat="1" applyFont="1" applyBorder="1" applyAlignment="1">
      <alignment horizontal="center" vertical="center" wrapText="1"/>
    </xf>
    <xf numFmtId="0" fontId="10" fillId="0" borderId="2" xfId="2" applyFont="1" applyBorder="1" applyAlignment="1">
      <alignment horizontal="justify" vertical="center" wrapText="1"/>
    </xf>
    <xf numFmtId="0" fontId="9" fillId="0" borderId="2" xfId="2" applyFont="1" applyBorder="1" applyAlignment="1">
      <alignment horizontal="left" vertical="center"/>
    </xf>
    <xf numFmtId="0" fontId="10" fillId="0" borderId="2" xfId="2" applyFont="1" applyBorder="1" applyAlignment="1">
      <alignment horizontal="left" vertical="center"/>
    </xf>
    <xf numFmtId="0" fontId="9" fillId="0" borderId="2" xfId="2" applyFont="1" applyBorder="1" applyAlignment="1">
      <alignment vertical="center"/>
    </xf>
    <xf numFmtId="0" fontId="10" fillId="0" borderId="2" xfId="2" applyNumberFormat="1" applyFont="1" applyBorder="1" applyAlignment="1">
      <alignment vertical="center"/>
    </xf>
    <xf numFmtId="44" fontId="9" fillId="0" borderId="2" xfId="1" applyFont="1" applyBorder="1" applyAlignment="1">
      <alignment horizontal="right" vertical="center" wrapText="1"/>
    </xf>
    <xf numFmtId="44" fontId="9" fillId="0" borderId="2" xfId="1" applyFont="1" applyBorder="1" applyAlignment="1">
      <alignment vertical="center"/>
    </xf>
    <xf numFmtId="2" fontId="10" fillId="0" borderId="2" xfId="2" applyNumberFormat="1" applyFont="1" applyBorder="1" applyAlignment="1">
      <alignment horizontal="center" vertical="center" wrapText="1"/>
    </xf>
    <xf numFmtId="165" fontId="10" fillId="0" borderId="3" xfId="2" applyNumberFormat="1" applyFont="1" applyBorder="1" applyAlignment="1">
      <alignment horizontal="center" vertical="center" wrapText="1"/>
    </xf>
    <xf numFmtId="2" fontId="10" fillId="0" borderId="3" xfId="2" applyNumberFormat="1" applyFont="1" applyBorder="1" applyAlignment="1">
      <alignment horizontal="center" vertical="center" wrapText="1"/>
    </xf>
    <xf numFmtId="165" fontId="10" fillId="0" borderId="6" xfId="2" applyNumberFormat="1" applyFont="1" applyBorder="1" applyAlignment="1">
      <alignment horizontal="center" vertical="center" wrapText="1"/>
    </xf>
    <xf numFmtId="164" fontId="5" fillId="0" borderId="1" xfId="5" applyNumberFormat="1" applyFont="1" applyBorder="1" applyAlignment="1">
      <alignment horizontal="right" vertical="center" wrapText="1"/>
    </xf>
    <xf numFmtId="2" fontId="0" fillId="0" borderId="2" xfId="0" applyNumberFormat="1" applyBorder="1" applyAlignment="1">
      <alignment horizontal="center" vertical="center"/>
    </xf>
    <xf numFmtId="164" fontId="5" fillId="0" borderId="1" xfId="4" applyNumberFormat="1" applyFont="1" applyBorder="1" applyAlignment="1">
      <alignment horizontal="right" vertical="center" wrapText="1"/>
    </xf>
    <xf numFmtId="2" fontId="2" fillId="0" borderId="2" xfId="2" applyNumberFormat="1" applyBorder="1" applyAlignment="1">
      <alignment horizontal="center" vertical="center"/>
    </xf>
    <xf numFmtId="2" fontId="5" fillId="0" borderId="2" xfId="2" applyNumberFormat="1" applyFont="1" applyBorder="1" applyAlignment="1">
      <alignment horizontal="center" vertical="center"/>
    </xf>
    <xf numFmtId="0" fontId="5" fillId="0" borderId="2" xfId="2" applyFont="1" applyBorder="1" applyAlignment="1">
      <alignment vertical="center"/>
    </xf>
    <xf numFmtId="0" fontId="2" fillId="0" borderId="2" xfId="2" applyBorder="1" applyAlignment="1">
      <alignment horizontal="center" vertical="center"/>
    </xf>
    <xf numFmtId="2" fontId="9" fillId="0" borderId="2" xfId="2" applyNumberFormat="1" applyFont="1" applyBorder="1" applyAlignment="1">
      <alignment vertical="center" wrapText="1"/>
    </xf>
    <xf numFmtId="0" fontId="10" fillId="0" borderId="2" xfId="2" applyNumberFormat="1" applyFont="1" applyBorder="1" applyAlignment="1">
      <alignment horizontal="center" vertical="center" wrapText="1"/>
    </xf>
    <xf numFmtId="49" fontId="9" fillId="0" borderId="2" xfId="2" applyNumberFormat="1" applyFont="1" applyBorder="1" applyAlignment="1">
      <alignment vertical="center"/>
    </xf>
    <xf numFmtId="1" fontId="2" fillId="0" borderId="1" xfId="2" applyNumberFormat="1" applyBorder="1" applyAlignment="1">
      <alignment vertical="center"/>
    </xf>
    <xf numFmtId="49" fontId="9" fillId="0" borderId="6" xfId="2" applyNumberFormat="1" applyFont="1" applyBorder="1" applyAlignment="1">
      <alignment horizontal="center" vertical="center" wrapText="1"/>
    </xf>
    <xf numFmtId="0" fontId="9" fillId="0" borderId="2" xfId="0" applyFont="1" applyBorder="1" applyAlignment="1">
      <alignment vertical="center" wrapText="1"/>
    </xf>
    <xf numFmtId="44" fontId="16" fillId="0" borderId="0" xfId="1" applyFont="1" applyAlignment="1">
      <alignment horizontal="center" vertical="center"/>
    </xf>
    <xf numFmtId="44" fontId="13" fillId="0" borderId="5" xfId="1" applyFont="1" applyBorder="1" applyAlignment="1">
      <alignment horizontal="center" vertical="center"/>
    </xf>
    <xf numFmtId="44" fontId="16" fillId="0" borderId="6" xfId="1" applyFont="1" applyBorder="1" applyAlignment="1">
      <alignment horizontal="center" vertical="center"/>
    </xf>
    <xf numFmtId="44" fontId="10" fillId="0" borderId="5" xfId="1" applyFont="1" applyBorder="1" applyAlignment="1">
      <alignment horizontal="center" vertical="center" wrapText="1"/>
    </xf>
    <xf numFmtId="44" fontId="9" fillId="0" borderId="0" xfId="1" applyFont="1" applyAlignment="1">
      <alignment horizontal="center" vertical="center"/>
    </xf>
    <xf numFmtId="44" fontId="9" fillId="0" borderId="6" xfId="1" applyFont="1" applyBorder="1" applyAlignment="1">
      <alignment horizontal="center" vertical="center"/>
    </xf>
    <xf numFmtId="0" fontId="10" fillId="0" borderId="6" xfId="2" applyFont="1" applyBorder="1" applyAlignment="1">
      <alignment vertical="center" wrapText="1"/>
    </xf>
    <xf numFmtId="44" fontId="9" fillId="3" borderId="6" xfId="4" applyNumberFormat="1" applyFont="1" applyFill="1" applyBorder="1" applyAlignment="1">
      <alignment horizontal="center" vertical="center"/>
    </xf>
    <xf numFmtId="44" fontId="9" fillId="4" borderId="6" xfId="1" applyFont="1" applyFill="1" applyBorder="1" applyAlignment="1">
      <alignment vertical="center"/>
    </xf>
    <xf numFmtId="0" fontId="18" fillId="0" borderId="0" xfId="0" applyFont="1" applyBorder="1" applyAlignment="1"/>
    <xf numFmtId="0" fontId="19" fillId="0" borderId="0" xfId="0" applyFont="1" applyBorder="1" applyAlignment="1"/>
    <xf numFmtId="0" fontId="16" fillId="0" borderId="0" xfId="0" applyFont="1" applyBorder="1" applyAlignment="1">
      <alignment vertical="center"/>
    </xf>
    <xf numFmtId="0" fontId="16" fillId="0" borderId="0" xfId="0" applyFont="1" applyBorder="1" applyAlignment="1">
      <alignment vertical="center" wrapText="1"/>
    </xf>
    <xf numFmtId="0" fontId="12" fillId="0" borderId="0" xfId="0" applyFont="1" applyBorder="1" applyAlignment="1"/>
    <xf numFmtId="44" fontId="12" fillId="0" borderId="0" xfId="1" applyFont="1" applyBorder="1" applyAlignment="1"/>
    <xf numFmtId="9" fontId="12" fillId="0" borderId="0" xfId="10" applyFont="1" applyBorder="1" applyAlignment="1">
      <alignment vertical="center"/>
    </xf>
    <xf numFmtId="0" fontId="17" fillId="0" borderId="6" xfId="0" applyFont="1" applyBorder="1" applyAlignment="1">
      <alignment horizontal="center"/>
    </xf>
    <xf numFmtId="10" fontId="17" fillId="0" borderId="6" xfId="10" applyNumberFormat="1" applyFont="1" applyBorder="1" applyAlignment="1">
      <alignment horizontal="center"/>
    </xf>
    <xf numFmtId="0" fontId="0" fillId="0" borderId="0" xfId="0" applyAlignment="1"/>
    <xf numFmtId="10" fontId="17" fillId="0" borderId="0" xfId="10" applyNumberFormat="1" applyFont="1" applyBorder="1" applyAlignment="1">
      <alignment horizontal="center"/>
    </xf>
    <xf numFmtId="0" fontId="21" fillId="0" borderId="0" xfId="0" applyFont="1" applyFill="1" applyBorder="1" applyAlignment="1">
      <alignment horizontal="center"/>
    </xf>
    <xf numFmtId="0" fontId="0" fillId="0" borderId="0" xfId="0" applyFill="1" applyBorder="1" applyAlignment="1">
      <alignment horizontal="center"/>
    </xf>
    <xf numFmtId="9" fontId="17" fillId="0" borderId="0" xfId="10" applyFont="1" applyFill="1" applyBorder="1" applyAlignment="1">
      <alignment horizontal="center"/>
    </xf>
    <xf numFmtId="10" fontId="0" fillId="0" borderId="6" xfId="10" applyNumberFormat="1" applyFont="1" applyBorder="1" applyAlignment="1">
      <alignment horizontal="center"/>
    </xf>
    <xf numFmtId="9" fontId="0" fillId="0" borderId="0" xfId="10" applyFont="1"/>
    <xf numFmtId="0" fontId="17" fillId="0" borderId="6" xfId="0" applyFont="1" applyBorder="1" applyAlignment="1">
      <alignment horizontal="center"/>
    </xf>
    <xf numFmtId="0" fontId="20" fillId="4" borderId="6" xfId="0" applyFont="1" applyFill="1" applyBorder="1" applyAlignment="1">
      <alignment horizontal="center"/>
    </xf>
    <xf numFmtId="0" fontId="17" fillId="3" borderId="6" xfId="0" applyFont="1" applyFill="1" applyBorder="1" applyAlignment="1">
      <alignment horizontal="center"/>
    </xf>
    <xf numFmtId="44" fontId="0" fillId="0" borderId="0" xfId="0" applyNumberFormat="1" applyFill="1" applyBorder="1" applyAlignment="1">
      <alignment horizontal="center"/>
    </xf>
    <xf numFmtId="10" fontId="0" fillId="0" borderId="0" xfId="0" applyNumberFormat="1" applyFill="1" applyBorder="1"/>
    <xf numFmtId="10" fontId="22" fillId="0" borderId="0" xfId="1" applyNumberFormat="1" applyFont="1" applyFill="1" applyBorder="1"/>
    <xf numFmtId="44" fontId="0" fillId="0" borderId="0" xfId="1" applyFont="1" applyFill="1" applyBorder="1" applyAlignment="1">
      <alignment horizontal="center"/>
    </xf>
    <xf numFmtId="167" fontId="17" fillId="8" borderId="6" xfId="10" applyNumberFormat="1" applyFont="1" applyFill="1" applyBorder="1"/>
    <xf numFmtId="0" fontId="17" fillId="0" borderId="0" xfId="0" applyFont="1" applyFill="1" applyAlignment="1"/>
    <xf numFmtId="0" fontId="12" fillId="0" borderId="0" xfId="0" applyFont="1"/>
    <xf numFmtId="0" fontId="12" fillId="0" borderId="0" xfId="0" applyFont="1" applyAlignment="1">
      <alignment horizontal="left" vertical="top" wrapText="1"/>
    </xf>
    <xf numFmtId="0" fontId="13" fillId="0" borderId="0" xfId="0" applyFont="1" applyAlignment="1">
      <alignment horizontal="left" vertical="top" wrapText="1"/>
    </xf>
    <xf numFmtId="0" fontId="20" fillId="2" borderId="6" xfId="0" applyFont="1" applyFill="1" applyBorder="1" applyAlignment="1">
      <alignment horizontal="center" vertical="center"/>
    </xf>
    <xf numFmtId="0" fontId="20" fillId="2" borderId="6"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20" fillId="3" borderId="6" xfId="0" applyFont="1" applyFill="1" applyBorder="1" applyAlignment="1">
      <alignment horizontal="center" vertical="center"/>
    </xf>
    <xf numFmtId="0" fontId="20" fillId="3" borderId="6"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2" fillId="0" borderId="0" xfId="0" applyFont="1" applyAlignment="1">
      <alignment wrapText="1"/>
    </xf>
    <xf numFmtId="0" fontId="12" fillId="0" borderId="0" xfId="0" applyFont="1" applyAlignment="1">
      <alignment horizontal="left" vertical="center" wrapText="1"/>
    </xf>
    <xf numFmtId="2" fontId="10" fillId="7" borderId="6" xfId="2" applyNumberFormat="1" applyFont="1" applyFill="1" applyBorder="1" applyAlignment="1">
      <alignment horizontal="center" vertical="center" wrapText="1"/>
    </xf>
    <xf numFmtId="2" fontId="10" fillId="7" borderId="6" xfId="0" applyNumberFormat="1" applyFont="1" applyFill="1" applyBorder="1" applyAlignment="1">
      <alignment horizontal="center" vertical="center" wrapText="1"/>
    </xf>
    <xf numFmtId="2" fontId="10" fillId="7" borderId="6" xfId="6" applyNumberFormat="1" applyFont="1" applyFill="1" applyBorder="1" applyAlignment="1">
      <alignment horizontal="center" vertical="center" wrapText="1"/>
    </xf>
    <xf numFmtId="2" fontId="2" fillId="7" borderId="6" xfId="0" applyNumberFormat="1" applyFont="1" applyFill="1" applyBorder="1" applyAlignment="1">
      <alignment horizontal="center" vertical="center" wrapText="1"/>
    </xf>
    <xf numFmtId="2" fontId="14" fillId="7" borderId="6" xfId="0" applyNumberFormat="1" applyFont="1" applyFill="1" applyBorder="1" applyAlignment="1">
      <alignment horizontal="center" vertical="center" wrapText="1"/>
    </xf>
    <xf numFmtId="2" fontId="9" fillId="7" borderId="6" xfId="0" applyNumberFormat="1" applyFont="1" applyFill="1" applyBorder="1" applyAlignment="1">
      <alignment horizontal="center" vertical="center" wrapText="1"/>
    </xf>
    <xf numFmtId="2" fontId="10" fillId="7" borderId="6" xfId="9" applyNumberFormat="1" applyFont="1" applyFill="1" applyBorder="1" applyAlignment="1">
      <alignment horizontal="center" vertical="center"/>
    </xf>
    <xf numFmtId="2" fontId="9" fillId="7" borderId="6" xfId="2" applyNumberFormat="1" applyFont="1" applyFill="1" applyBorder="1" applyAlignment="1">
      <alignment horizontal="center" vertical="center" wrapText="1"/>
    </xf>
    <xf numFmtId="0" fontId="17" fillId="0" borderId="0" xfId="0" applyFont="1" applyFill="1" applyBorder="1" applyAlignment="1">
      <alignment horizontal="left"/>
    </xf>
    <xf numFmtId="10" fontId="17" fillId="0" borderId="0" xfId="10" applyNumberFormat="1" applyFont="1" applyFill="1" applyBorder="1" applyAlignment="1">
      <alignment horizontal="center"/>
    </xf>
    <xf numFmtId="0" fontId="0" fillId="0" borderId="0" xfId="0" applyFill="1"/>
    <xf numFmtId="44" fontId="10" fillId="7" borderId="6" xfId="1" applyFont="1" applyFill="1" applyBorder="1" applyAlignment="1">
      <alignment horizontal="right" vertical="center" wrapText="1"/>
    </xf>
    <xf numFmtId="49" fontId="10" fillId="0" borderId="6" xfId="11" applyNumberFormat="1" applyFont="1" applyBorder="1" applyAlignment="1">
      <alignment horizontal="center" vertical="center" wrapText="1"/>
    </xf>
    <xf numFmtId="49" fontId="3" fillId="0" borderId="1" xfId="2" applyNumberFormat="1" applyFont="1" applyBorder="1" applyAlignment="1">
      <alignment horizontal="center" vertical="center" wrapText="1"/>
    </xf>
    <xf numFmtId="0" fontId="2" fillId="0" borderId="1" xfId="2" applyFont="1" applyBorder="1" applyAlignment="1">
      <alignment vertical="center"/>
    </xf>
    <xf numFmtId="49" fontId="3" fillId="0" borderId="6" xfId="2" applyNumberFormat="1" applyFont="1" applyBorder="1" applyAlignment="1">
      <alignment horizontal="center" vertical="center" wrapText="1"/>
    </xf>
    <xf numFmtId="49" fontId="3" fillId="0" borderId="6" xfId="4" applyNumberFormat="1" applyFont="1" applyBorder="1" applyAlignment="1">
      <alignment horizontal="center" vertical="center" wrapText="1"/>
    </xf>
    <xf numFmtId="49" fontId="9" fillId="0" borderId="6" xfId="11" applyNumberFormat="1" applyFont="1" applyBorder="1" applyAlignment="1">
      <alignment horizontal="center" vertical="center" wrapText="1"/>
    </xf>
    <xf numFmtId="0" fontId="10" fillId="0" borderId="6" xfId="11" applyFont="1" applyBorder="1" applyAlignment="1">
      <alignment horizontal="justify" vertical="center" wrapText="1"/>
    </xf>
    <xf numFmtId="49" fontId="9" fillId="2" borderId="6" xfId="11" applyNumberFormat="1" applyFont="1" applyFill="1" applyBorder="1" applyAlignment="1">
      <alignment horizontal="center" vertical="center" wrapText="1"/>
    </xf>
    <xf numFmtId="0" fontId="10" fillId="2" borderId="6" xfId="11" applyFont="1" applyFill="1" applyBorder="1" applyAlignment="1">
      <alignment horizontal="justify" vertical="center" wrapText="1"/>
    </xf>
    <xf numFmtId="49" fontId="9" fillId="9" borderId="6" xfId="11" applyNumberFormat="1" applyFont="1" applyFill="1" applyBorder="1" applyAlignment="1">
      <alignment horizontal="center" vertical="center" wrapText="1"/>
    </xf>
    <xf numFmtId="49" fontId="10" fillId="2" borderId="9" xfId="11" applyNumberFormat="1" applyFont="1" applyFill="1" applyBorder="1" applyAlignment="1">
      <alignment vertical="center" wrapText="1"/>
    </xf>
    <xf numFmtId="49" fontId="10" fillId="2" borderId="15" xfId="11" applyNumberFormat="1" applyFont="1" applyFill="1" applyBorder="1" applyAlignment="1">
      <alignment vertical="center" wrapText="1"/>
    </xf>
    <xf numFmtId="49" fontId="10" fillId="2" borderId="16" xfId="11" applyNumberFormat="1" applyFont="1" applyFill="1" applyBorder="1" applyAlignment="1">
      <alignment vertical="center" wrapText="1"/>
    </xf>
    <xf numFmtId="44" fontId="9" fillId="0" borderId="6" xfId="1" applyFont="1" applyBorder="1" applyAlignment="1">
      <alignment vertical="center" wrapText="1"/>
    </xf>
    <xf numFmtId="49" fontId="9" fillId="0" borderId="6" xfId="11" applyNumberFormat="1" applyFont="1" applyBorder="1" applyAlignment="1">
      <alignment horizontal="center" vertical="center"/>
    </xf>
    <xf numFmtId="49" fontId="9" fillId="2" borderId="6" xfId="11" applyNumberFormat="1" applyFont="1" applyFill="1" applyBorder="1" applyAlignment="1">
      <alignment horizontal="center" vertical="center"/>
    </xf>
    <xf numFmtId="44" fontId="9" fillId="2" borderId="9" xfId="1" applyFont="1" applyFill="1" applyBorder="1" applyAlignment="1">
      <alignment vertical="center" wrapText="1"/>
    </xf>
    <xf numFmtId="44" fontId="9" fillId="2" borderId="15" xfId="1" applyFont="1" applyFill="1" applyBorder="1" applyAlignment="1">
      <alignment vertical="center" wrapText="1"/>
    </xf>
    <xf numFmtId="44" fontId="9" fillId="2" borderId="16" xfId="1" applyFont="1" applyFill="1" applyBorder="1" applyAlignment="1">
      <alignment vertical="center" wrapText="1"/>
    </xf>
    <xf numFmtId="44" fontId="16" fillId="0" borderId="0" xfId="1" applyFont="1" applyFill="1" applyBorder="1" applyAlignment="1">
      <alignment vertical="center"/>
    </xf>
    <xf numFmtId="44" fontId="9" fillId="0" borderId="0" xfId="1" applyFont="1" applyBorder="1" applyAlignment="1">
      <alignment vertical="center"/>
    </xf>
    <xf numFmtId="44" fontId="9" fillId="0" borderId="0" xfId="1" applyFont="1" applyFill="1" applyBorder="1" applyAlignment="1">
      <alignment vertical="center"/>
    </xf>
    <xf numFmtId="49" fontId="9" fillId="9" borderId="6" xfId="2" applyNumberFormat="1" applyFont="1" applyFill="1" applyBorder="1" applyAlignment="1">
      <alignment horizontal="center" vertical="center" wrapText="1"/>
    </xf>
    <xf numFmtId="49" fontId="9" fillId="2" borderId="6" xfId="2" applyNumberFormat="1" applyFont="1" applyFill="1" applyBorder="1" applyAlignment="1">
      <alignment horizontal="center" vertical="center" wrapText="1"/>
    </xf>
    <xf numFmtId="0" fontId="10" fillId="2" borderId="6" xfId="2" applyFont="1" applyFill="1" applyBorder="1" applyAlignment="1">
      <alignment horizontal="justify" vertical="center" wrapText="1"/>
    </xf>
    <xf numFmtId="49" fontId="9" fillId="2" borderId="9" xfId="2" applyNumberFormat="1" applyFont="1" applyFill="1" applyBorder="1" applyAlignment="1">
      <alignment vertical="center" wrapText="1"/>
    </xf>
    <xf numFmtId="49" fontId="9" fillId="2" borderId="15" xfId="2" applyNumberFormat="1" applyFont="1" applyFill="1" applyBorder="1" applyAlignment="1">
      <alignment vertical="center" wrapText="1"/>
    </xf>
    <xf numFmtId="49" fontId="9" fillId="2" borderId="16" xfId="2" applyNumberFormat="1" applyFont="1" applyFill="1" applyBorder="1" applyAlignment="1">
      <alignment vertical="center" wrapText="1"/>
    </xf>
    <xf numFmtId="49" fontId="10" fillId="2" borderId="9" xfId="2" applyNumberFormat="1" applyFont="1" applyFill="1" applyBorder="1" applyAlignment="1">
      <alignment vertical="center" wrapText="1"/>
    </xf>
    <xf numFmtId="49" fontId="10" fillId="2" borderId="15" xfId="2" applyNumberFormat="1" applyFont="1" applyFill="1" applyBorder="1" applyAlignment="1">
      <alignment vertical="center" wrapText="1"/>
    </xf>
    <xf numFmtId="49" fontId="10" fillId="2" borderId="16" xfId="2" applyNumberFormat="1" applyFont="1" applyFill="1" applyBorder="1" applyAlignment="1">
      <alignment vertical="center" wrapText="1"/>
    </xf>
    <xf numFmtId="0" fontId="9" fillId="0" borderId="6" xfId="11" applyFont="1" applyBorder="1" applyAlignment="1">
      <alignment horizontal="justify" vertical="center"/>
    </xf>
    <xf numFmtId="49" fontId="10" fillId="2" borderId="9" xfId="11" applyNumberFormat="1" applyFont="1" applyFill="1" applyBorder="1" applyAlignment="1">
      <alignment horizontal="center" vertical="center" wrapText="1"/>
    </xf>
    <xf numFmtId="2" fontId="10" fillId="2" borderId="15" xfId="0" applyNumberFormat="1" applyFont="1" applyFill="1" applyBorder="1" applyAlignment="1">
      <alignment horizontal="center" vertical="center" wrapText="1"/>
    </xf>
    <xf numFmtId="44" fontId="9" fillId="2" borderId="15" xfId="1" applyFont="1" applyFill="1" applyBorder="1" applyAlignment="1">
      <alignment horizontal="right" vertical="center" wrapText="1"/>
    </xf>
    <xf numFmtId="44" fontId="9" fillId="2" borderId="16" xfId="1" applyFont="1" applyFill="1" applyBorder="1" applyAlignment="1">
      <alignment vertical="center"/>
    </xf>
    <xf numFmtId="4" fontId="10" fillId="7" borderId="6" xfId="0" applyNumberFormat="1" applyFont="1" applyFill="1" applyBorder="1" applyAlignment="1">
      <alignment horizontal="center" vertical="center" wrapText="1"/>
    </xf>
    <xf numFmtId="0" fontId="10" fillId="0" borderId="6" xfId="11" applyFont="1" applyBorder="1" applyAlignment="1">
      <alignment horizontal="justify" vertical="center"/>
    </xf>
    <xf numFmtId="0" fontId="10" fillId="2" borderId="14" xfId="11" applyFont="1" applyFill="1" applyBorder="1" applyAlignment="1">
      <alignment horizontal="justify" vertical="center" wrapText="1"/>
    </xf>
    <xf numFmtId="49" fontId="10" fillId="2" borderId="20" xfId="11" applyNumberFormat="1" applyFont="1" applyFill="1" applyBorder="1" applyAlignment="1">
      <alignment vertical="center" wrapText="1"/>
    </xf>
    <xf numFmtId="49" fontId="10" fillId="2" borderId="17" xfId="11" applyNumberFormat="1" applyFont="1" applyFill="1" applyBorder="1" applyAlignment="1">
      <alignment vertical="center" wrapText="1"/>
    </xf>
    <xf numFmtId="49" fontId="10" fillId="2" borderId="18" xfId="11" applyNumberFormat="1" applyFont="1" applyFill="1" applyBorder="1" applyAlignment="1">
      <alignment vertical="center" wrapText="1"/>
    </xf>
    <xf numFmtId="0" fontId="10" fillId="2" borderId="25" xfId="11" applyFont="1" applyFill="1" applyBorder="1" applyAlignment="1">
      <alignment horizontal="justify" vertical="center" wrapText="1"/>
    </xf>
    <xf numFmtId="49" fontId="10" fillId="2" borderId="21" xfId="11" applyNumberFormat="1" applyFont="1" applyFill="1" applyBorder="1" applyAlignment="1">
      <alignment vertical="center" wrapText="1"/>
    </xf>
    <xf numFmtId="49" fontId="10" fillId="2" borderId="23" xfId="11" applyNumberFormat="1" applyFont="1" applyFill="1" applyBorder="1" applyAlignment="1">
      <alignment vertical="center" wrapText="1"/>
    </xf>
    <xf numFmtId="49" fontId="10" fillId="2" borderId="22" xfId="11" applyNumberFormat="1" applyFont="1" applyFill="1" applyBorder="1" applyAlignment="1">
      <alignment vertical="center" wrapText="1"/>
    </xf>
    <xf numFmtId="0" fontId="10" fillId="0" borderId="6" xfId="11" applyFont="1" applyBorder="1" applyAlignment="1">
      <alignment horizontal="justify" vertical="top" wrapText="1"/>
    </xf>
    <xf numFmtId="0" fontId="9" fillId="9" borderId="6" xfId="11" applyFont="1" applyFill="1" applyBorder="1" applyAlignment="1">
      <alignment horizontal="center" vertical="center" wrapText="1"/>
    </xf>
    <xf numFmtId="0" fontId="9" fillId="0" borderId="6" xfId="11" applyFont="1" applyBorder="1" applyAlignment="1">
      <alignment horizontal="center" vertical="center" wrapText="1"/>
    </xf>
    <xf numFmtId="165" fontId="10" fillId="0" borderId="6" xfId="11" applyNumberFormat="1" applyFont="1" applyBorder="1" applyAlignment="1">
      <alignment horizontal="center" vertical="center" wrapText="1"/>
    </xf>
    <xf numFmtId="0" fontId="9" fillId="2" borderId="6" xfId="11" applyFont="1" applyFill="1" applyBorder="1" applyAlignment="1">
      <alignment horizontal="center" vertical="center" wrapText="1"/>
    </xf>
    <xf numFmtId="165" fontId="10" fillId="2" borderId="9" xfId="11" applyNumberFormat="1" applyFont="1" applyFill="1" applyBorder="1" applyAlignment="1">
      <alignment vertical="center" wrapText="1"/>
    </xf>
    <xf numFmtId="165" fontId="10" fillId="2" borderId="15" xfId="11" applyNumberFormat="1" applyFont="1" applyFill="1" applyBorder="1" applyAlignment="1">
      <alignment vertical="center" wrapText="1"/>
    </xf>
    <xf numFmtId="165" fontId="10" fillId="2" borderId="16" xfId="11" applyNumberFormat="1" applyFont="1" applyFill="1" applyBorder="1" applyAlignment="1">
      <alignment vertical="center" wrapText="1"/>
    </xf>
    <xf numFmtId="0" fontId="10" fillId="2" borderId="6" xfId="11" applyFont="1" applyFill="1" applyBorder="1" applyAlignment="1">
      <alignment horizontal="justify" vertical="top" wrapText="1"/>
    </xf>
    <xf numFmtId="2" fontId="9" fillId="0" borderId="6" xfId="11" applyNumberFormat="1" applyFont="1" applyBorder="1" applyAlignment="1">
      <alignment horizontal="center" vertical="center" wrapText="1"/>
    </xf>
    <xf numFmtId="2" fontId="10" fillId="0" borderId="6" xfId="11" applyNumberFormat="1" applyFont="1" applyBorder="1" applyAlignment="1">
      <alignment horizontal="center" vertical="center" wrapText="1"/>
    </xf>
    <xf numFmtId="44" fontId="10" fillId="2" borderId="15" xfId="11" applyNumberFormat="1" applyFont="1" applyFill="1" applyBorder="1" applyAlignment="1">
      <alignment vertical="center" wrapText="1"/>
    </xf>
    <xf numFmtId="10" fontId="0" fillId="3" borderId="6" xfId="0" applyNumberFormat="1" applyFill="1" applyBorder="1"/>
    <xf numFmtId="10" fontId="22" fillId="3" borderId="6" xfId="1" applyNumberFormat="1" applyFont="1" applyFill="1" applyBorder="1"/>
    <xf numFmtId="0" fontId="9" fillId="0" borderId="6" xfId="2" applyFont="1" applyBorder="1" applyAlignment="1">
      <alignment horizontal="center" vertical="center" wrapText="1"/>
    </xf>
    <xf numFmtId="0" fontId="9" fillId="0" borderId="0" xfId="2" applyFont="1" applyBorder="1" applyAlignment="1">
      <alignment horizontal="center" vertical="center"/>
    </xf>
    <xf numFmtId="0" fontId="9" fillId="0" borderId="0" xfId="2" applyFont="1" applyAlignment="1">
      <alignment horizontal="center" vertical="center"/>
    </xf>
    <xf numFmtId="44" fontId="9" fillId="0" borderId="3" xfId="1" applyFont="1" applyBorder="1" applyAlignment="1">
      <alignment vertical="center" wrapText="1"/>
    </xf>
    <xf numFmtId="44" fontId="9" fillId="0" borderId="12" xfId="1" applyFont="1" applyBorder="1" applyAlignment="1">
      <alignment vertical="center" wrapText="1"/>
    </xf>
    <xf numFmtId="44" fontId="9" fillId="0" borderId="2" xfId="1" applyFont="1" applyBorder="1" applyAlignment="1">
      <alignment vertical="center" wrapText="1"/>
    </xf>
    <xf numFmtId="44" fontId="9" fillId="0" borderId="13" xfId="1" applyFont="1" applyBorder="1" applyAlignment="1">
      <alignment vertical="center" wrapText="1"/>
    </xf>
    <xf numFmtId="0" fontId="9" fillId="9" borderId="6" xfId="2" applyFont="1" applyFill="1" applyBorder="1" applyAlignment="1">
      <alignment horizontal="center" vertical="center" wrapText="1"/>
    </xf>
    <xf numFmtId="0" fontId="9" fillId="2" borderId="6" xfId="2" applyFont="1" applyFill="1" applyBorder="1" applyAlignment="1">
      <alignment horizontal="center" vertical="center" wrapText="1"/>
    </xf>
    <xf numFmtId="165" fontId="10" fillId="2" borderId="9" xfId="2" applyNumberFormat="1" applyFont="1" applyFill="1" applyBorder="1" applyAlignment="1">
      <alignment vertical="center" wrapText="1"/>
    </xf>
    <xf numFmtId="165" fontId="10" fillId="2" borderId="15" xfId="2" applyNumberFormat="1" applyFont="1" applyFill="1" applyBorder="1" applyAlignment="1">
      <alignment vertical="center" wrapText="1"/>
    </xf>
    <xf numFmtId="165" fontId="10" fillId="2" borderId="16" xfId="2" applyNumberFormat="1" applyFont="1" applyFill="1" applyBorder="1" applyAlignment="1">
      <alignment vertical="center" wrapText="1"/>
    </xf>
    <xf numFmtId="0" fontId="17" fillId="0" borderId="6" xfId="0" applyFont="1" applyBorder="1" applyAlignment="1">
      <alignment horizontal="center"/>
    </xf>
    <xf numFmtId="0" fontId="17" fillId="2" borderId="6" xfId="0" applyFont="1" applyFill="1" applyBorder="1" applyAlignment="1">
      <alignment horizontal="center"/>
    </xf>
    <xf numFmtId="0" fontId="17" fillId="0" borderId="39" xfId="0" applyFont="1" applyBorder="1" applyAlignment="1">
      <alignment horizontal="center"/>
    </xf>
    <xf numFmtId="0" fontId="17" fillId="4" borderId="41" xfId="0" applyFont="1" applyFill="1" applyBorder="1" applyAlignment="1">
      <alignment horizontal="center"/>
    </xf>
    <xf numFmtId="0" fontId="17" fillId="4" borderId="39" xfId="0" applyFont="1" applyFill="1" applyBorder="1" applyAlignment="1">
      <alignment horizontal="center"/>
    </xf>
    <xf numFmtId="0" fontId="26" fillId="4" borderId="41" xfId="0" applyFont="1" applyFill="1" applyBorder="1" applyAlignment="1">
      <alignment horizontal="center"/>
    </xf>
    <xf numFmtId="0" fontId="17" fillId="0" borderId="41" xfId="0" applyFont="1" applyBorder="1" applyAlignment="1">
      <alignment horizontal="center"/>
    </xf>
    <xf numFmtId="0" fontId="0" fillId="0" borderId="0" xfId="0" applyAlignment="1">
      <alignment horizontal="center"/>
    </xf>
    <xf numFmtId="0" fontId="0" fillId="0" borderId="0" xfId="0" applyBorder="1" applyAlignment="1">
      <alignment horizontal="center" vertical="center" wrapText="1"/>
    </xf>
    <xf numFmtId="0" fontId="17" fillId="2" borderId="6" xfId="0" applyFont="1" applyFill="1" applyBorder="1" applyAlignment="1">
      <alignment horizontal="center" vertical="center" wrapText="1"/>
    </xf>
    <xf numFmtId="0" fontId="17" fillId="2" borderId="39" xfId="0" applyFont="1" applyFill="1" applyBorder="1" applyAlignment="1">
      <alignment horizontal="center"/>
    </xf>
    <xf numFmtId="0" fontId="17" fillId="4" borderId="6" xfId="0" applyFont="1" applyFill="1" applyBorder="1" applyAlignment="1">
      <alignment horizontal="center" vertical="center"/>
    </xf>
    <xf numFmtId="0" fontId="27" fillId="0" borderId="0" xfId="0" applyFont="1"/>
    <xf numFmtId="44" fontId="27" fillId="4" borderId="6" xfId="1" applyFont="1" applyFill="1" applyBorder="1" applyAlignment="1"/>
    <xf numFmtId="20" fontId="17" fillId="0" borderId="6" xfId="0" applyNumberFormat="1" applyFont="1" applyBorder="1" applyAlignment="1">
      <alignment horizontal="center" vertical="center"/>
    </xf>
    <xf numFmtId="9" fontId="27" fillId="13" borderId="6" xfId="10" applyFont="1" applyFill="1" applyBorder="1" applyAlignment="1">
      <alignment horizontal="center"/>
    </xf>
    <xf numFmtId="0" fontId="13" fillId="0" borderId="6" xfId="0" applyNumberFormat="1" applyFont="1" applyBorder="1" applyAlignment="1">
      <alignment horizontal="center"/>
    </xf>
    <xf numFmtId="2" fontId="13" fillId="13" borderId="6" xfId="0" applyNumberFormat="1" applyFont="1" applyFill="1" applyBorder="1"/>
    <xf numFmtId="44" fontId="13" fillId="13" borderId="6" xfId="1" applyFont="1" applyFill="1" applyBorder="1"/>
    <xf numFmtId="0" fontId="13" fillId="0" borderId="6" xfId="0" applyFont="1" applyBorder="1" applyAlignment="1">
      <alignment vertical="center"/>
    </xf>
    <xf numFmtId="0" fontId="0" fillId="0" borderId="0" xfId="0" applyBorder="1"/>
    <xf numFmtId="0" fontId="13" fillId="12" borderId="6" xfId="0" applyNumberFormat="1" applyFont="1" applyFill="1" applyBorder="1" applyAlignment="1">
      <alignment horizontal="center" vertical="center"/>
    </xf>
    <xf numFmtId="2" fontId="13" fillId="13" borderId="6" xfId="0" applyNumberFormat="1" applyFont="1" applyFill="1" applyBorder="1" applyAlignment="1">
      <alignment horizontal="center" vertical="center"/>
    </xf>
    <xf numFmtId="0" fontId="13" fillId="0" borderId="6" xfId="0" applyNumberFormat="1" applyFont="1" applyBorder="1" applyAlignment="1">
      <alignment horizontal="center" vertical="center"/>
    </xf>
    <xf numFmtId="0" fontId="16" fillId="0" borderId="6" xfId="0" applyFont="1" applyBorder="1" applyAlignment="1">
      <alignment horizontal="center" vertical="center"/>
    </xf>
    <xf numFmtId="0" fontId="16" fillId="0" borderId="6" xfId="0" applyFont="1" applyBorder="1" applyAlignment="1">
      <alignment horizontal="center" vertical="center" wrapText="1"/>
    </xf>
    <xf numFmtId="44" fontId="27" fillId="2" borderId="6" xfId="0" applyNumberFormat="1" applyFont="1" applyFill="1" applyBorder="1"/>
    <xf numFmtId="44" fontId="27" fillId="2" borderId="6" xfId="1" applyFont="1" applyFill="1" applyBorder="1"/>
    <xf numFmtId="44" fontId="27" fillId="13" borderId="6" xfId="0" applyNumberFormat="1" applyFont="1" applyFill="1" applyBorder="1"/>
    <xf numFmtId="44" fontId="27" fillId="13" borderId="6" xfId="1" applyFont="1" applyFill="1" applyBorder="1"/>
    <xf numFmtId="20" fontId="26" fillId="2" borderId="25" xfId="0" applyNumberFormat="1" applyFont="1" applyFill="1" applyBorder="1" applyAlignment="1">
      <alignment horizontal="center" vertical="center"/>
    </xf>
    <xf numFmtId="44" fontId="30" fillId="2" borderId="25" xfId="1" applyFont="1" applyFill="1" applyBorder="1"/>
    <xf numFmtId="9" fontId="26" fillId="2" borderId="25" xfId="10" applyFont="1" applyFill="1" applyBorder="1" applyAlignment="1">
      <alignment horizontal="center"/>
    </xf>
    <xf numFmtId="0" fontId="17" fillId="0" borderId="9" xfId="0" applyFont="1" applyFill="1" applyBorder="1" applyAlignment="1"/>
    <xf numFmtId="0" fontId="16" fillId="14" borderId="6" xfId="0" applyFont="1" applyFill="1" applyBorder="1" applyAlignment="1">
      <alignment horizontal="center" vertical="center" wrapText="1"/>
    </xf>
    <xf numFmtId="20" fontId="29" fillId="0" borderId="6" xfId="0" applyNumberFormat="1" applyFont="1" applyBorder="1" applyAlignment="1">
      <alignment horizontal="center" vertical="center"/>
    </xf>
    <xf numFmtId="9" fontId="13" fillId="0" borderId="6" xfId="10" applyFont="1" applyBorder="1"/>
    <xf numFmtId="9" fontId="27" fillId="4" borderId="6" xfId="1" applyNumberFormat="1" applyFont="1" applyFill="1" applyBorder="1" applyAlignment="1"/>
    <xf numFmtId="9" fontId="27" fillId="4" borderId="6" xfId="10" applyFont="1" applyFill="1" applyBorder="1" applyAlignment="1"/>
    <xf numFmtId="20" fontId="29" fillId="12" borderId="6" xfId="0" applyNumberFormat="1" applyFont="1" applyFill="1" applyBorder="1" applyAlignment="1">
      <alignment horizontal="center" vertical="center"/>
    </xf>
    <xf numFmtId="0" fontId="17" fillId="3" borderId="6" xfId="0" applyFont="1" applyFill="1" applyBorder="1" applyAlignment="1">
      <alignment horizontal="center" vertical="center"/>
    </xf>
    <xf numFmtId="44" fontId="27" fillId="3" borderId="6" xfId="1" applyFont="1" applyFill="1" applyBorder="1" applyAlignment="1"/>
    <xf numFmtId="9" fontId="27" fillId="2" borderId="6" xfId="1" applyNumberFormat="1" applyFont="1" applyFill="1" applyBorder="1" applyAlignment="1"/>
    <xf numFmtId="9" fontId="27" fillId="2" borderId="6" xfId="10" applyFont="1" applyFill="1" applyBorder="1" applyAlignment="1"/>
    <xf numFmtId="0" fontId="17" fillId="0" borderId="9" xfId="0" applyFont="1" applyFill="1" applyBorder="1" applyAlignment="1">
      <alignment horizontal="center" vertical="center"/>
    </xf>
    <xf numFmtId="0" fontId="10" fillId="0" borderId="0" xfId="2" applyFont="1" applyBorder="1" applyAlignment="1">
      <alignment horizontal="center" vertical="center"/>
    </xf>
    <xf numFmtId="0" fontId="2" fillId="0" borderId="47" xfId="2" applyBorder="1" applyAlignment="1">
      <alignment vertical="center"/>
    </xf>
    <xf numFmtId="0" fontId="2" fillId="0" borderId="11" xfId="2" applyBorder="1" applyAlignment="1">
      <alignment vertical="center"/>
    </xf>
    <xf numFmtId="0" fontId="10" fillId="0" borderId="3" xfId="2" applyFont="1" applyBorder="1" applyAlignment="1">
      <alignment horizontal="justify" vertical="center" wrapText="1"/>
    </xf>
    <xf numFmtId="0" fontId="10" fillId="0" borderId="0" xfId="2" applyFont="1" applyBorder="1" applyAlignment="1">
      <alignment horizontal="center" vertical="center" wrapText="1"/>
    </xf>
    <xf numFmtId="0" fontId="10" fillId="0" borderId="0" xfId="2" applyFont="1" applyBorder="1" applyAlignment="1">
      <alignment vertical="center" wrapText="1"/>
    </xf>
    <xf numFmtId="165" fontId="10" fillId="0" borderId="0" xfId="2" applyNumberFormat="1" applyFont="1" applyBorder="1" applyAlignment="1">
      <alignment horizontal="center" vertical="center" wrapText="1"/>
    </xf>
    <xf numFmtId="2" fontId="10" fillId="0" borderId="0" xfId="2" applyNumberFormat="1" applyFont="1" applyBorder="1" applyAlignment="1">
      <alignment horizontal="center" vertical="center" wrapText="1"/>
    </xf>
    <xf numFmtId="44" fontId="10" fillId="0" borderId="0" xfId="1" applyFont="1" applyBorder="1" applyAlignment="1">
      <alignment vertical="center" wrapText="1"/>
    </xf>
    <xf numFmtId="44" fontId="10" fillId="0" borderId="0" xfId="1" applyFont="1" applyBorder="1" applyAlignment="1">
      <alignment horizontal="center" vertical="center"/>
    </xf>
    <xf numFmtId="0" fontId="2" fillId="0" borderId="0" xfId="2" applyFont="1" applyBorder="1"/>
    <xf numFmtId="0" fontId="10" fillId="0" borderId="0" xfId="2" applyFont="1" applyBorder="1" applyAlignment="1">
      <alignment horizontal="justify" vertical="center" wrapText="1"/>
    </xf>
    <xf numFmtId="49" fontId="9" fillId="0" borderId="48" xfId="0" applyNumberFormat="1" applyFont="1" applyBorder="1" applyAlignment="1">
      <alignment horizontal="left" vertical="center"/>
    </xf>
    <xf numFmtId="0" fontId="9" fillId="0" borderId="3" xfId="0" applyFont="1" applyBorder="1" applyAlignment="1">
      <alignment vertical="center"/>
    </xf>
    <xf numFmtId="49" fontId="13" fillId="0" borderId="3" xfId="0" applyNumberFormat="1" applyFont="1" applyBorder="1" applyAlignment="1">
      <alignment vertical="center"/>
    </xf>
    <xf numFmtId="2" fontId="13" fillId="0" borderId="3" xfId="0" applyNumberFormat="1" applyFont="1" applyBorder="1" applyAlignment="1">
      <alignment vertical="center"/>
    </xf>
    <xf numFmtId="44" fontId="13" fillId="0" borderId="3" xfId="1" applyFont="1" applyBorder="1" applyAlignment="1">
      <alignment vertical="center"/>
    </xf>
    <xf numFmtId="44" fontId="13" fillId="0" borderId="49" xfId="1" applyFont="1" applyBorder="1" applyAlignment="1">
      <alignment vertical="center"/>
    </xf>
    <xf numFmtId="44" fontId="9" fillId="0" borderId="7" xfId="1" applyFont="1" applyBorder="1" applyAlignment="1">
      <alignment vertical="center"/>
    </xf>
    <xf numFmtId="44" fontId="9" fillId="0" borderId="3" xfId="1" applyFont="1" applyFill="1" applyBorder="1" applyAlignment="1">
      <alignment vertical="center"/>
    </xf>
    <xf numFmtId="0" fontId="0" fillId="0" borderId="3" xfId="0" applyBorder="1" applyAlignment="1">
      <alignment horizontal="center" vertical="center"/>
    </xf>
    <xf numFmtId="2" fontId="9" fillId="0" borderId="0" xfId="0" applyNumberFormat="1" applyFont="1" applyBorder="1" applyAlignment="1">
      <alignment horizontal="left" vertical="center"/>
    </xf>
    <xf numFmtId="0" fontId="9" fillId="0" borderId="0" xfId="0" applyFont="1" applyBorder="1" applyAlignment="1">
      <alignment horizontal="justify" vertical="center" wrapText="1"/>
    </xf>
    <xf numFmtId="49" fontId="10" fillId="0" borderId="0" xfId="0" applyNumberFormat="1" applyFont="1" applyBorder="1" applyAlignment="1">
      <alignment horizontal="center" vertical="center" wrapText="1"/>
    </xf>
    <xf numFmtId="2" fontId="10" fillId="0" borderId="0" xfId="0" applyNumberFormat="1" applyFont="1" applyBorder="1" applyAlignment="1">
      <alignment horizontal="center" vertical="center" wrapText="1"/>
    </xf>
    <xf numFmtId="44" fontId="10" fillId="0" borderId="0" xfId="1" applyFont="1" applyBorder="1" applyAlignment="1">
      <alignment horizontal="right" vertical="center" wrapText="1"/>
    </xf>
    <xf numFmtId="44" fontId="9" fillId="0" borderId="0" xfId="1" applyFont="1" applyBorder="1" applyAlignment="1">
      <alignment horizontal="right" vertical="center" wrapText="1"/>
    </xf>
    <xf numFmtId="0" fontId="0" fillId="0" borderId="0" xfId="0" applyBorder="1" applyAlignment="1">
      <alignment horizontal="center" vertical="center"/>
    </xf>
    <xf numFmtId="0" fontId="9" fillId="0" borderId="48" xfId="0" applyNumberFormat="1" applyFont="1" applyBorder="1" applyAlignment="1">
      <alignment horizontal="left" vertical="center"/>
    </xf>
    <xf numFmtId="0" fontId="10" fillId="0" borderId="3" xfId="0" applyFont="1" applyBorder="1" applyAlignment="1">
      <alignment vertical="center"/>
    </xf>
    <xf numFmtId="0" fontId="13" fillId="0" borderId="3" xfId="0" applyNumberFormat="1" applyFont="1" applyBorder="1" applyAlignment="1">
      <alignment vertical="center"/>
    </xf>
    <xf numFmtId="49" fontId="9" fillId="0" borderId="0" xfId="8" applyNumberFormat="1" applyFont="1" applyBorder="1" applyAlignment="1">
      <alignment horizontal="left" vertical="center"/>
    </xf>
    <xf numFmtId="0" fontId="10" fillId="0" borderId="0" xfId="0" applyFont="1" applyBorder="1" applyAlignment="1">
      <alignment horizontal="justify" vertical="center" wrapText="1"/>
    </xf>
    <xf numFmtId="49" fontId="10" fillId="0" borderId="0" xfId="9" applyNumberFormat="1" applyFont="1" applyBorder="1" applyAlignment="1">
      <alignment horizontal="center" vertical="center"/>
    </xf>
    <xf numFmtId="2" fontId="10" fillId="0" borderId="0" xfId="9" applyNumberFormat="1" applyFont="1" applyBorder="1" applyAlignment="1">
      <alignment horizontal="center" vertical="center"/>
    </xf>
    <xf numFmtId="44" fontId="9" fillId="0" borderId="0" xfId="1" applyFont="1" applyFill="1" applyBorder="1" applyAlignment="1">
      <alignment vertical="center" wrapText="1"/>
    </xf>
    <xf numFmtId="0" fontId="0" fillId="0" borderId="0" xfId="0" applyBorder="1" applyAlignment="1">
      <alignment vertical="center" wrapText="1"/>
    </xf>
    <xf numFmtId="165" fontId="10" fillId="0" borderId="0" xfId="0" applyNumberFormat="1" applyFont="1" applyBorder="1" applyAlignment="1">
      <alignment horizontal="center" vertical="center" wrapText="1"/>
    </xf>
    <xf numFmtId="164" fontId="0" fillId="0" borderId="0" xfId="0" applyNumberFormat="1" applyBorder="1" applyAlignment="1">
      <alignment vertical="center" wrapText="1"/>
    </xf>
    <xf numFmtId="0" fontId="6" fillId="9" borderId="9" xfId="11" applyFont="1" applyFill="1" applyBorder="1" applyAlignment="1">
      <alignment horizontal="center" vertical="center"/>
    </xf>
    <xf numFmtId="0" fontId="6" fillId="9" borderId="15" xfId="11" applyFont="1" applyFill="1" applyBorder="1" applyAlignment="1">
      <alignment horizontal="center" vertical="center"/>
    </xf>
    <xf numFmtId="0" fontId="6" fillId="9" borderId="16" xfId="11" applyFont="1" applyFill="1" applyBorder="1" applyAlignment="1">
      <alignment horizontal="center" vertical="center"/>
    </xf>
    <xf numFmtId="49" fontId="6" fillId="2" borderId="6" xfId="2" applyNumberFormat="1" applyFont="1" applyFill="1" applyBorder="1" applyAlignment="1">
      <alignment horizontal="center" vertical="center"/>
    </xf>
    <xf numFmtId="0" fontId="6" fillId="9" borderId="9" xfId="11" applyFont="1" applyFill="1" applyBorder="1" applyAlignment="1">
      <alignment horizontal="center" vertical="center" wrapText="1"/>
    </xf>
    <xf numFmtId="0" fontId="6" fillId="9" borderId="15" xfId="11" applyFont="1" applyFill="1" applyBorder="1" applyAlignment="1">
      <alignment horizontal="center" vertical="center" wrapText="1"/>
    </xf>
    <xf numFmtId="0" fontId="6" fillId="9" borderId="16" xfId="11" applyFont="1" applyFill="1" applyBorder="1" applyAlignment="1">
      <alignment horizontal="center" vertical="center" wrapText="1"/>
    </xf>
    <xf numFmtId="0" fontId="6" fillId="9" borderId="6" xfId="2" applyFont="1" applyFill="1" applyBorder="1" applyAlignment="1">
      <alignment horizontal="center" vertical="center"/>
    </xf>
    <xf numFmtId="0" fontId="6" fillId="9" borderId="9" xfId="2" applyFont="1" applyFill="1" applyBorder="1" applyAlignment="1">
      <alignment horizontal="center" vertical="center"/>
    </xf>
    <xf numFmtId="0" fontId="6" fillId="9" borderId="15" xfId="2" applyFont="1" applyFill="1" applyBorder="1" applyAlignment="1">
      <alignment horizontal="center" vertical="center"/>
    </xf>
    <xf numFmtId="0" fontId="6" fillId="9" borderId="16" xfId="2" applyFont="1" applyFill="1" applyBorder="1" applyAlignment="1">
      <alignment horizontal="center" vertical="center"/>
    </xf>
    <xf numFmtId="49" fontId="10" fillId="2" borderId="9" xfId="2" applyNumberFormat="1" applyFont="1" applyFill="1" applyBorder="1" applyAlignment="1">
      <alignment horizontal="center" vertical="center" wrapText="1"/>
    </xf>
    <xf numFmtId="49" fontId="10" fillId="2" borderId="15" xfId="2" applyNumberFormat="1" applyFont="1" applyFill="1" applyBorder="1" applyAlignment="1">
      <alignment horizontal="center" vertical="center" wrapText="1"/>
    </xf>
    <xf numFmtId="49" fontId="10" fillId="2" borderId="16" xfId="2" applyNumberFormat="1" applyFont="1" applyFill="1" applyBorder="1" applyAlignment="1">
      <alignment horizontal="center" vertical="center" wrapText="1"/>
    </xf>
    <xf numFmtId="0" fontId="6" fillId="9" borderId="9" xfId="11" applyFont="1" applyFill="1" applyBorder="1" applyAlignment="1">
      <alignment horizontal="center" wrapText="1"/>
    </xf>
    <xf numFmtId="0" fontId="6" fillId="9" borderId="15" xfId="11" applyFont="1" applyFill="1" applyBorder="1" applyAlignment="1">
      <alignment horizontal="center" wrapText="1"/>
    </xf>
    <xf numFmtId="0" fontId="6" fillId="9" borderId="16" xfId="11" applyFont="1" applyFill="1" applyBorder="1" applyAlignment="1">
      <alignment horizontal="center" wrapText="1"/>
    </xf>
    <xf numFmtId="49" fontId="10" fillId="2" borderId="20" xfId="11" applyNumberFormat="1" applyFont="1" applyFill="1" applyBorder="1" applyAlignment="1">
      <alignment horizontal="center" vertical="center" wrapText="1"/>
    </xf>
    <xf numFmtId="49" fontId="10" fillId="2" borderId="21" xfId="11" applyNumberFormat="1" applyFont="1" applyFill="1" applyBorder="1" applyAlignment="1">
      <alignment horizontal="center" vertical="center" wrapText="1"/>
    </xf>
    <xf numFmtId="49" fontId="9" fillId="2" borderId="14" xfId="11" applyNumberFormat="1" applyFont="1" applyFill="1" applyBorder="1" applyAlignment="1">
      <alignment horizontal="center" vertical="center" wrapText="1"/>
    </xf>
    <xf numFmtId="49" fontId="9" fillId="2" borderId="25" xfId="11" applyNumberFormat="1" applyFont="1" applyFill="1" applyBorder="1" applyAlignment="1">
      <alignment horizontal="center" vertical="center" wrapText="1"/>
    </xf>
    <xf numFmtId="0" fontId="10" fillId="2" borderId="14" xfId="11" applyFont="1" applyFill="1" applyBorder="1" applyAlignment="1">
      <alignment horizontal="justify" vertical="center" wrapText="1"/>
    </xf>
    <xf numFmtId="0" fontId="10" fillId="2" borderId="25" xfId="11" applyFont="1" applyFill="1" applyBorder="1" applyAlignment="1">
      <alignment horizontal="justify" vertical="center" wrapText="1"/>
    </xf>
    <xf numFmtId="49" fontId="10" fillId="2" borderId="18" xfId="11" applyNumberFormat="1" applyFont="1" applyFill="1" applyBorder="1" applyAlignment="1">
      <alignment horizontal="center" vertical="center" wrapText="1"/>
    </xf>
    <xf numFmtId="49" fontId="10" fillId="2" borderId="22" xfId="11" applyNumberFormat="1" applyFont="1" applyFill="1" applyBorder="1" applyAlignment="1">
      <alignment horizontal="center" vertical="center" wrapText="1"/>
    </xf>
    <xf numFmtId="49" fontId="10" fillId="2" borderId="17" xfId="11" applyNumberFormat="1" applyFont="1" applyFill="1" applyBorder="1" applyAlignment="1">
      <alignment horizontal="center" vertical="center" wrapText="1"/>
    </xf>
    <xf numFmtId="49" fontId="10" fillId="2" borderId="23" xfId="11" applyNumberFormat="1" applyFont="1" applyFill="1" applyBorder="1" applyAlignment="1">
      <alignment horizontal="center" vertical="center" wrapText="1"/>
    </xf>
    <xf numFmtId="44" fontId="9" fillId="0" borderId="14" xfId="1" applyFont="1" applyFill="1" applyBorder="1" applyAlignment="1">
      <alignment horizontal="center" vertical="center"/>
    </xf>
    <xf numFmtId="44" fontId="9" fillId="0" borderId="25" xfId="1" applyFont="1" applyFill="1" applyBorder="1" applyAlignment="1">
      <alignment horizontal="center" vertical="center"/>
    </xf>
    <xf numFmtId="44" fontId="9" fillId="0" borderId="14" xfId="1" applyFont="1" applyBorder="1" applyAlignment="1">
      <alignment horizontal="center" vertical="center" wrapText="1"/>
    </xf>
    <xf numFmtId="44" fontId="9" fillId="0" borderId="25" xfId="1" applyFont="1" applyBorder="1" applyAlignment="1">
      <alignment horizontal="center" vertical="center" wrapText="1"/>
    </xf>
    <xf numFmtId="2" fontId="10" fillId="7" borderId="14" xfId="0" applyNumberFormat="1" applyFont="1" applyFill="1" applyBorder="1" applyAlignment="1">
      <alignment horizontal="center" vertical="center" wrapText="1"/>
    </xf>
    <xf numFmtId="2" fontId="10" fillId="7" borderId="25" xfId="0" applyNumberFormat="1" applyFont="1" applyFill="1" applyBorder="1" applyAlignment="1">
      <alignment horizontal="center" vertical="center" wrapText="1"/>
    </xf>
    <xf numFmtId="49" fontId="10" fillId="0" borderId="14" xfId="11" applyNumberFormat="1" applyFont="1" applyBorder="1" applyAlignment="1">
      <alignment horizontal="center" vertical="center" wrapText="1"/>
    </xf>
    <xf numFmtId="49" fontId="10" fillId="0" borderId="25" xfId="11" applyNumberFormat="1" applyFont="1" applyBorder="1" applyAlignment="1">
      <alignment horizontal="center" vertical="center" wrapText="1"/>
    </xf>
    <xf numFmtId="0" fontId="10" fillId="0" borderId="14" xfId="11" applyFont="1" applyBorder="1" applyAlignment="1">
      <alignment horizontal="justify" vertical="center" wrapText="1"/>
    </xf>
    <xf numFmtId="0" fontId="10" fillId="0" borderId="25" xfId="11" applyFont="1" applyBorder="1" applyAlignment="1">
      <alignment horizontal="justify" vertical="center" wrapText="1"/>
    </xf>
    <xf numFmtId="49" fontId="9" fillId="0" borderId="14" xfId="11" applyNumberFormat="1" applyFont="1" applyBorder="1" applyAlignment="1">
      <alignment horizontal="center" vertical="center" wrapText="1"/>
    </xf>
    <xf numFmtId="49" fontId="9" fillId="0" borderId="25" xfId="11" applyNumberFormat="1" applyFont="1" applyBorder="1" applyAlignment="1">
      <alignment horizontal="center" vertical="center" wrapText="1"/>
    </xf>
    <xf numFmtId="0" fontId="6" fillId="9" borderId="6" xfId="11" applyFont="1" applyFill="1" applyBorder="1" applyAlignment="1">
      <alignment horizontal="center" vertical="center"/>
    </xf>
    <xf numFmtId="0" fontId="6" fillId="9" borderId="9" xfId="2" applyFont="1" applyFill="1" applyBorder="1" applyAlignment="1">
      <alignment horizontal="center" vertical="center" wrapText="1"/>
    </xf>
    <xf numFmtId="0" fontId="6" fillId="9" borderId="15" xfId="2" applyFont="1" applyFill="1" applyBorder="1" applyAlignment="1">
      <alignment horizontal="center" vertical="center" wrapText="1"/>
    </xf>
    <xf numFmtId="0" fontId="6" fillId="9" borderId="16" xfId="2" applyFont="1" applyFill="1" applyBorder="1" applyAlignment="1">
      <alignment horizontal="center" vertical="center" wrapText="1"/>
    </xf>
    <xf numFmtId="0" fontId="6" fillId="4" borderId="9" xfId="2" applyFont="1" applyFill="1" applyBorder="1" applyAlignment="1">
      <alignment horizontal="center" vertical="center" wrapText="1"/>
    </xf>
    <xf numFmtId="0" fontId="6" fillId="4" borderId="15" xfId="2" applyFont="1" applyFill="1" applyBorder="1" applyAlignment="1">
      <alignment horizontal="center" vertical="center" wrapText="1"/>
    </xf>
    <xf numFmtId="0" fontId="6" fillId="4" borderId="16" xfId="2" applyFont="1" applyFill="1" applyBorder="1" applyAlignment="1">
      <alignment horizontal="center" vertical="center" wrapText="1"/>
    </xf>
    <xf numFmtId="44" fontId="13" fillId="0" borderId="6" xfId="1" applyFont="1" applyBorder="1" applyAlignment="1">
      <alignment horizontal="center"/>
    </xf>
    <xf numFmtId="10" fontId="13" fillId="0" borderId="6" xfId="10" applyNumberFormat="1" applyFont="1" applyBorder="1" applyAlignment="1">
      <alignment horizontal="center"/>
    </xf>
    <xf numFmtId="0" fontId="26" fillId="10" borderId="20" xfId="0" applyFont="1" applyFill="1" applyBorder="1" applyAlignment="1">
      <alignment horizontal="center" vertical="center"/>
    </xf>
    <xf numFmtId="0" fontId="26" fillId="10" borderId="18" xfId="0" applyFont="1" applyFill="1" applyBorder="1" applyAlignment="1">
      <alignment horizontal="center" vertical="center"/>
    </xf>
    <xf numFmtId="0" fontId="26" fillId="10" borderId="21" xfId="0" applyFont="1" applyFill="1" applyBorder="1" applyAlignment="1">
      <alignment horizontal="center" vertical="center"/>
    </xf>
    <xf numFmtId="0" fontId="26" fillId="10" borderId="22" xfId="0" applyFont="1" applyFill="1" applyBorder="1" applyAlignment="1">
      <alignment horizontal="center" vertical="center"/>
    </xf>
    <xf numFmtId="20" fontId="16" fillId="0" borderId="6" xfId="0" applyNumberFormat="1" applyFont="1" applyBorder="1" applyAlignment="1">
      <alignment horizontal="center"/>
    </xf>
    <xf numFmtId="0" fontId="16" fillId="0" borderId="6" xfId="0" applyNumberFormat="1" applyFont="1" applyBorder="1" applyAlignment="1">
      <alignment horizontal="center"/>
    </xf>
    <xf numFmtId="44" fontId="20" fillId="3" borderId="9" xfId="1" applyFont="1" applyFill="1" applyBorder="1" applyAlignment="1">
      <alignment horizontal="center"/>
    </xf>
    <xf numFmtId="44" fontId="20" fillId="3" borderId="16" xfId="1" applyFont="1" applyFill="1" applyBorder="1" applyAlignment="1">
      <alignment horizontal="center"/>
    </xf>
    <xf numFmtId="44" fontId="20" fillId="4" borderId="9" xfId="1" applyFont="1" applyFill="1" applyBorder="1" applyAlignment="1">
      <alignment horizontal="center"/>
    </xf>
    <xf numFmtId="44" fontId="20" fillId="4" borderId="16" xfId="1" applyFont="1" applyFill="1" applyBorder="1" applyAlignment="1">
      <alignment horizontal="center"/>
    </xf>
    <xf numFmtId="10" fontId="20" fillId="2" borderId="6" xfId="10" applyNumberFormat="1" applyFont="1" applyFill="1" applyBorder="1" applyAlignment="1">
      <alignment horizontal="center"/>
    </xf>
    <xf numFmtId="0" fontId="16" fillId="10" borderId="6" xfId="0" applyFont="1" applyFill="1" applyBorder="1" applyAlignment="1">
      <alignment horizontal="center" vertical="center"/>
    </xf>
    <xf numFmtId="0" fontId="16" fillId="10" borderId="6" xfId="0" applyFont="1" applyFill="1" applyBorder="1" applyAlignment="1">
      <alignment horizontal="center" vertical="center" wrapText="1"/>
    </xf>
    <xf numFmtId="20" fontId="16" fillId="12" borderId="6" xfId="0" applyNumberFormat="1" applyFont="1" applyFill="1" applyBorder="1" applyAlignment="1">
      <alignment horizontal="center"/>
    </xf>
    <xf numFmtId="0" fontId="16" fillId="12" borderId="6" xfId="0" applyNumberFormat="1" applyFont="1" applyFill="1" applyBorder="1" applyAlignment="1">
      <alignment horizontal="center"/>
    </xf>
    <xf numFmtId="44" fontId="13" fillId="12" borderId="6" xfId="1" applyFont="1" applyFill="1" applyBorder="1" applyAlignment="1">
      <alignment horizontal="center"/>
    </xf>
    <xf numFmtId="0" fontId="28" fillId="11" borderId="9" xfId="0" applyFont="1" applyFill="1" applyBorder="1" applyAlignment="1">
      <alignment horizontal="center"/>
    </xf>
    <xf numFmtId="0" fontId="28" fillId="11" borderId="15" xfId="0" applyFont="1" applyFill="1" applyBorder="1" applyAlignment="1">
      <alignment horizontal="center"/>
    </xf>
    <xf numFmtId="0" fontId="28" fillId="11" borderId="16" xfId="0" applyFont="1" applyFill="1" applyBorder="1" applyAlignment="1">
      <alignment horizontal="center"/>
    </xf>
    <xf numFmtId="0" fontId="19" fillId="10" borderId="6" xfId="0" applyFont="1" applyFill="1" applyBorder="1" applyAlignment="1">
      <alignment horizontal="center"/>
    </xf>
    <xf numFmtId="0" fontId="16" fillId="0" borderId="6" xfId="0" applyFont="1" applyBorder="1" applyAlignment="1">
      <alignment horizontal="center"/>
    </xf>
    <xf numFmtId="0" fontId="17" fillId="10" borderId="20" xfId="0" applyFont="1" applyFill="1" applyBorder="1" applyAlignment="1">
      <alignment horizontal="center" vertical="center"/>
    </xf>
    <xf numFmtId="0" fontId="17" fillId="10" borderId="18" xfId="0" applyFont="1" applyFill="1" applyBorder="1" applyAlignment="1">
      <alignment horizontal="center" vertical="center"/>
    </xf>
    <xf numFmtId="0" fontId="17" fillId="10" borderId="21" xfId="0" applyFont="1" applyFill="1" applyBorder="1" applyAlignment="1">
      <alignment horizontal="center" vertical="center"/>
    </xf>
    <xf numFmtId="0" fontId="17" fillId="10" borderId="22" xfId="0" applyFont="1" applyFill="1" applyBorder="1" applyAlignment="1">
      <alignment horizontal="center" vertical="center"/>
    </xf>
    <xf numFmtId="0" fontId="19" fillId="11" borderId="9" xfId="0" applyFont="1" applyFill="1" applyBorder="1" applyAlignment="1">
      <alignment horizontal="center" vertical="center"/>
    </xf>
    <xf numFmtId="0" fontId="19" fillId="11" borderId="15" xfId="0" applyFont="1" applyFill="1" applyBorder="1" applyAlignment="1">
      <alignment horizontal="center" vertical="center"/>
    </xf>
    <xf numFmtId="0" fontId="19" fillId="11" borderId="16" xfId="0" applyFont="1" applyFill="1" applyBorder="1" applyAlignment="1">
      <alignment horizontal="center" vertical="center"/>
    </xf>
    <xf numFmtId="0" fontId="20" fillId="0" borderId="6" xfId="0" applyFont="1" applyBorder="1" applyAlignment="1">
      <alignment horizontal="center"/>
    </xf>
    <xf numFmtId="44" fontId="12" fillId="0" borderId="6" xfId="1" applyFont="1" applyBorder="1" applyAlignment="1">
      <alignment horizontal="center"/>
    </xf>
    <xf numFmtId="10" fontId="12" fillId="0" borderId="6" xfId="10" applyNumberFormat="1" applyFont="1" applyBorder="1" applyAlignment="1">
      <alignment horizontal="center"/>
    </xf>
    <xf numFmtId="0" fontId="17" fillId="10" borderId="6" xfId="0" applyFont="1" applyFill="1" applyBorder="1" applyAlignment="1">
      <alignment horizontal="center"/>
    </xf>
    <xf numFmtId="44" fontId="17" fillId="3" borderId="6" xfId="1" applyFont="1" applyFill="1" applyBorder="1" applyAlignment="1">
      <alignment horizontal="center"/>
    </xf>
    <xf numFmtId="44" fontId="17" fillId="4" borderId="6" xfId="1" applyFont="1" applyFill="1" applyBorder="1" applyAlignment="1">
      <alignment horizontal="center"/>
    </xf>
    <xf numFmtId="0" fontId="20" fillId="12" borderId="6" xfId="0" applyFont="1" applyFill="1" applyBorder="1" applyAlignment="1">
      <alignment horizontal="center"/>
    </xf>
    <xf numFmtId="10" fontId="17" fillId="2" borderId="9" xfId="10" applyNumberFormat="1" applyFont="1" applyFill="1" applyBorder="1" applyAlignment="1">
      <alignment horizontal="center" vertical="center"/>
    </xf>
    <xf numFmtId="10" fontId="17" fillId="2" borderId="16" xfId="10" applyNumberFormat="1" applyFont="1" applyFill="1" applyBorder="1" applyAlignment="1">
      <alignment horizontal="center" vertical="center"/>
    </xf>
    <xf numFmtId="10" fontId="17" fillId="2" borderId="6" xfId="10" applyNumberFormat="1" applyFont="1" applyFill="1" applyBorder="1" applyAlignment="1">
      <alignment horizontal="center"/>
    </xf>
    <xf numFmtId="0" fontId="19" fillId="11" borderId="9" xfId="0" applyFont="1" applyFill="1" applyBorder="1" applyAlignment="1">
      <alignment horizontal="center"/>
    </xf>
    <xf numFmtId="0" fontId="19" fillId="11" borderId="15" xfId="0" applyFont="1" applyFill="1" applyBorder="1" applyAlignment="1">
      <alignment horizontal="center"/>
    </xf>
    <xf numFmtId="0" fontId="19" fillId="11" borderId="16" xfId="0" applyFont="1" applyFill="1" applyBorder="1" applyAlignment="1">
      <alignment horizontal="center"/>
    </xf>
    <xf numFmtId="0" fontId="17" fillId="4" borderId="6" xfId="0" applyFont="1" applyFill="1" applyBorder="1" applyAlignment="1">
      <alignment horizontal="center"/>
    </xf>
    <xf numFmtId="0" fontId="17" fillId="2" borderId="9" xfId="0" applyFont="1" applyFill="1" applyBorder="1" applyAlignment="1">
      <alignment horizontal="center"/>
    </xf>
    <xf numFmtId="0" fontId="17" fillId="2" borderId="15" xfId="0" applyFont="1" applyFill="1" applyBorder="1" applyAlignment="1">
      <alignment horizontal="center"/>
    </xf>
    <xf numFmtId="0" fontId="17" fillId="2" borderId="16" xfId="0" applyFont="1" applyFill="1" applyBorder="1" applyAlignment="1">
      <alignment horizontal="center"/>
    </xf>
    <xf numFmtId="0" fontId="17" fillId="0" borderId="6" xfId="0" applyFont="1" applyBorder="1" applyAlignment="1">
      <alignment horizontal="left" vertical="center"/>
    </xf>
    <xf numFmtId="10" fontId="25" fillId="4" borderId="6" xfId="0" applyNumberFormat="1" applyFont="1" applyFill="1" applyBorder="1" applyAlignment="1">
      <alignment horizontal="center" vertical="center"/>
    </xf>
    <xf numFmtId="0" fontId="17" fillId="2" borderId="30" xfId="0" applyFont="1" applyFill="1" applyBorder="1" applyAlignment="1">
      <alignment horizontal="center"/>
    </xf>
    <xf numFmtId="0" fontId="17" fillId="2" borderId="31" xfId="0" applyFont="1" applyFill="1" applyBorder="1" applyAlignment="1">
      <alignment horizontal="center"/>
    </xf>
    <xf numFmtId="0" fontId="17" fillId="2" borderId="32" xfId="0" applyFont="1" applyFill="1" applyBorder="1" applyAlignment="1">
      <alignment horizontal="center"/>
    </xf>
    <xf numFmtId="0" fontId="17" fillId="5" borderId="20" xfId="0" applyFont="1" applyFill="1" applyBorder="1" applyAlignment="1">
      <alignment horizontal="center" vertical="center" wrapText="1"/>
    </xf>
    <xf numFmtId="0" fontId="17" fillId="5" borderId="17" xfId="0" applyFont="1" applyFill="1" applyBorder="1" applyAlignment="1">
      <alignment horizontal="center" vertical="center" wrapText="1"/>
    </xf>
    <xf numFmtId="0" fontId="17" fillId="5" borderId="18" xfId="0" applyFont="1" applyFill="1" applyBorder="1" applyAlignment="1">
      <alignment horizontal="center" vertical="center" wrapText="1"/>
    </xf>
    <xf numFmtId="0" fontId="17" fillId="5" borderId="21" xfId="0" applyFont="1" applyFill="1" applyBorder="1" applyAlignment="1">
      <alignment horizontal="center" vertical="center" wrapText="1"/>
    </xf>
    <xf numFmtId="0" fontId="17" fillId="5" borderId="23" xfId="0" applyFont="1" applyFill="1" applyBorder="1" applyAlignment="1">
      <alignment horizontal="center" vertical="center" wrapText="1"/>
    </xf>
    <xf numFmtId="0" fontId="17" fillId="5" borderId="22" xfId="0" applyFont="1" applyFill="1" applyBorder="1" applyAlignment="1">
      <alignment horizontal="center" vertical="center" wrapText="1"/>
    </xf>
    <xf numFmtId="10" fontId="0" fillId="3" borderId="20" xfId="0" applyNumberFormat="1" applyFill="1" applyBorder="1" applyAlignment="1">
      <alignment horizontal="center" vertical="center"/>
    </xf>
    <xf numFmtId="10" fontId="0" fillId="3" borderId="18" xfId="0" applyNumberFormat="1" applyFill="1" applyBorder="1" applyAlignment="1">
      <alignment horizontal="center" vertical="center"/>
    </xf>
    <xf numFmtId="10" fontId="0" fillId="3" borderId="21" xfId="0" applyNumberFormat="1" applyFill="1" applyBorder="1" applyAlignment="1">
      <alignment horizontal="center" vertical="center"/>
    </xf>
    <xf numFmtId="10" fontId="0" fillId="3" borderId="22" xfId="0" applyNumberFormat="1" applyFill="1" applyBorder="1" applyAlignment="1">
      <alignment horizontal="center" vertical="center"/>
    </xf>
    <xf numFmtId="0" fontId="0" fillId="4" borderId="6" xfId="0" applyFill="1" applyBorder="1" applyAlignment="1">
      <alignment horizontal="center"/>
    </xf>
    <xf numFmtId="0" fontId="13" fillId="0" borderId="0" xfId="0" applyFont="1" applyBorder="1" applyAlignment="1">
      <alignment horizontal="center"/>
    </xf>
    <xf numFmtId="0" fontId="17" fillId="0" borderId="6" xfId="0" applyFont="1" applyBorder="1" applyAlignment="1">
      <alignment horizontal="center"/>
    </xf>
    <xf numFmtId="0" fontId="17" fillId="0" borderId="6" xfId="0" applyFont="1" applyBorder="1" applyAlignment="1">
      <alignment horizontal="center" vertical="center"/>
    </xf>
    <xf numFmtId="10" fontId="0" fillId="0" borderId="6" xfId="0" applyNumberFormat="1" applyBorder="1" applyAlignment="1">
      <alignment horizontal="center" vertical="center"/>
    </xf>
    <xf numFmtId="0" fontId="0" fillId="2" borderId="6" xfId="0" applyFill="1" applyBorder="1" applyAlignment="1">
      <alignment horizontal="center"/>
    </xf>
    <xf numFmtId="10" fontId="17" fillId="3" borderId="20" xfId="0" applyNumberFormat="1" applyFont="1" applyFill="1" applyBorder="1" applyAlignment="1">
      <alignment horizontal="center" vertical="center"/>
    </xf>
    <xf numFmtId="10" fontId="17" fillId="3" borderId="18" xfId="0" applyNumberFormat="1" applyFont="1" applyFill="1" applyBorder="1" applyAlignment="1">
      <alignment horizontal="center" vertical="center"/>
    </xf>
    <xf numFmtId="10" fontId="17" fillId="3" borderId="8" xfId="0" applyNumberFormat="1" applyFont="1" applyFill="1" applyBorder="1" applyAlignment="1">
      <alignment horizontal="center" vertical="center"/>
    </xf>
    <xf numFmtId="10" fontId="17" fillId="3" borderId="19" xfId="0" applyNumberFormat="1" applyFont="1" applyFill="1" applyBorder="1" applyAlignment="1">
      <alignment horizontal="center" vertical="center"/>
    </xf>
    <xf numFmtId="10" fontId="17" fillId="3" borderId="21" xfId="0" applyNumberFormat="1" applyFont="1" applyFill="1" applyBorder="1" applyAlignment="1">
      <alignment horizontal="center" vertical="center"/>
    </xf>
    <xf numFmtId="10" fontId="17" fillId="3" borderId="22" xfId="0" applyNumberFormat="1" applyFont="1" applyFill="1" applyBorder="1" applyAlignment="1">
      <alignment horizontal="center" vertical="center"/>
    </xf>
    <xf numFmtId="0" fontId="17" fillId="2" borderId="6" xfId="0" applyFont="1" applyFill="1" applyBorder="1" applyAlignment="1">
      <alignment horizontal="center"/>
    </xf>
    <xf numFmtId="0" fontId="27" fillId="0" borderId="26" xfId="0" applyFont="1" applyBorder="1" applyAlignment="1">
      <alignment horizontal="justify" vertical="top" wrapText="1"/>
    </xf>
    <xf numFmtId="0" fontId="17" fillId="0" borderId="27" xfId="0" applyFont="1" applyBorder="1"/>
    <xf numFmtId="0" fontId="17" fillId="0" borderId="26" xfId="0" applyFont="1" applyBorder="1"/>
    <xf numFmtId="0" fontId="17" fillId="0" borderId="28" xfId="0" applyFont="1" applyBorder="1"/>
    <xf numFmtId="0" fontId="17" fillId="0" borderId="29" xfId="0" applyFont="1" applyBorder="1"/>
    <xf numFmtId="0" fontId="16" fillId="0" borderId="25" xfId="0" applyFont="1" applyBorder="1" applyAlignment="1">
      <alignment horizontal="center" vertical="top" wrapText="1"/>
    </xf>
    <xf numFmtId="0" fontId="17" fillId="0" borderId="6" xfId="0" applyFont="1" applyBorder="1" applyAlignment="1">
      <alignment horizontal="center" vertical="top" wrapText="1"/>
    </xf>
    <xf numFmtId="0" fontId="17" fillId="5" borderId="8" xfId="0" applyFont="1" applyFill="1" applyBorder="1" applyAlignment="1">
      <alignment horizontal="center" vertical="center" wrapText="1"/>
    </xf>
    <xf numFmtId="0" fontId="17" fillId="5" borderId="19" xfId="0" applyFont="1" applyFill="1" applyBorder="1" applyAlignment="1">
      <alignment horizontal="center" vertical="center" wrapText="1"/>
    </xf>
    <xf numFmtId="0" fontId="13" fillId="0" borderId="0" xfId="0" applyFont="1" applyBorder="1" applyAlignment="1">
      <alignment horizontal="justify" vertical="center"/>
    </xf>
    <xf numFmtId="0" fontId="23" fillId="5" borderId="9" xfId="0" applyFont="1" applyFill="1" applyBorder="1" applyAlignment="1">
      <alignment horizontal="center"/>
    </xf>
    <xf numFmtId="0" fontId="23" fillId="5" borderId="15" xfId="0" applyFont="1" applyFill="1" applyBorder="1" applyAlignment="1">
      <alignment horizontal="center"/>
    </xf>
    <xf numFmtId="0" fontId="23" fillId="5" borderId="16" xfId="0" applyFont="1" applyFill="1" applyBorder="1" applyAlignment="1">
      <alignment horizontal="center"/>
    </xf>
    <xf numFmtId="10" fontId="17" fillId="3" borderId="9" xfId="10" applyNumberFormat="1" applyFont="1" applyFill="1" applyBorder="1" applyAlignment="1">
      <alignment horizontal="center"/>
    </xf>
    <xf numFmtId="10" fontId="17" fillId="3" borderId="16" xfId="10" applyNumberFormat="1" applyFont="1" applyFill="1" applyBorder="1" applyAlignment="1">
      <alignment horizontal="center"/>
    </xf>
    <xf numFmtId="3" fontId="0" fillId="2" borderId="6" xfId="0" applyNumberFormat="1" applyFill="1" applyBorder="1" applyAlignment="1">
      <alignment horizontal="center"/>
    </xf>
    <xf numFmtId="0" fontId="21" fillId="2" borderId="6" xfId="0" applyFont="1" applyFill="1" applyBorder="1" applyAlignment="1">
      <alignment horizontal="center"/>
    </xf>
    <xf numFmtId="44" fontId="1" fillId="4" borderId="9" xfId="1" applyFont="1" applyFill="1" applyBorder="1" applyAlignment="1">
      <alignment horizontal="center" vertical="center" wrapText="1"/>
    </xf>
    <xf numFmtId="44" fontId="1" fillId="4" borderId="16" xfId="1" applyFont="1" applyFill="1" applyBorder="1" applyAlignment="1">
      <alignment horizontal="center" vertical="center" wrapText="1"/>
    </xf>
    <xf numFmtId="0" fontId="13" fillId="0" borderId="6" xfId="0" applyFont="1" applyBorder="1" applyAlignment="1">
      <alignment horizontal="center"/>
    </xf>
    <xf numFmtId="0" fontId="0" fillId="0" borderId="6" xfId="0" applyBorder="1" applyAlignment="1">
      <alignment horizontal="center"/>
    </xf>
    <xf numFmtId="0" fontId="17" fillId="0" borderId="20"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4" xfId="0" applyFont="1" applyBorder="1" applyAlignment="1">
      <alignment horizontal="center" vertical="center" textRotation="90" wrapText="1"/>
    </xf>
    <xf numFmtId="0" fontId="17" fillId="0" borderId="24" xfId="0" applyFont="1" applyBorder="1" applyAlignment="1">
      <alignment horizontal="center" vertical="center" textRotation="90" wrapText="1"/>
    </xf>
    <xf numFmtId="0" fontId="17" fillId="0" borderId="25" xfId="0" applyFont="1" applyBorder="1" applyAlignment="1">
      <alignment horizontal="center" vertical="center" textRotation="90" wrapText="1"/>
    </xf>
    <xf numFmtId="0" fontId="22" fillId="0" borderId="42" xfId="0" applyFont="1" applyBorder="1" applyAlignment="1">
      <alignment horizontal="center"/>
    </xf>
    <xf numFmtId="10" fontId="0" fillId="3" borderId="42" xfId="10" applyNumberFormat="1" applyFont="1" applyFill="1" applyBorder="1" applyAlignment="1">
      <alignment horizontal="center"/>
    </xf>
    <xf numFmtId="10" fontId="0" fillId="3" borderId="43" xfId="10" applyNumberFormat="1" applyFont="1" applyFill="1" applyBorder="1" applyAlignment="1">
      <alignment horizontal="center"/>
    </xf>
    <xf numFmtId="0" fontId="27" fillId="0" borderId="42" xfId="0" applyFont="1" applyBorder="1" applyAlignment="1">
      <alignment horizontal="center"/>
    </xf>
    <xf numFmtId="10" fontId="17" fillId="4" borderId="42" xfId="10" applyNumberFormat="1" applyFont="1" applyFill="1" applyBorder="1" applyAlignment="1">
      <alignment horizontal="center"/>
    </xf>
    <xf numFmtId="10" fontId="17" fillId="4" borderId="43" xfId="10" applyNumberFormat="1" applyFont="1" applyFill="1" applyBorder="1" applyAlignment="1">
      <alignment horizontal="center"/>
    </xf>
    <xf numFmtId="0" fontId="17" fillId="2" borderId="36" xfId="0" applyFont="1" applyFill="1" applyBorder="1" applyAlignment="1">
      <alignment horizontal="center"/>
    </xf>
    <xf numFmtId="0" fontId="17" fillId="2" borderId="37" xfId="0" applyFont="1" applyFill="1" applyBorder="1" applyAlignment="1">
      <alignment horizontal="center"/>
    </xf>
    <xf numFmtId="0" fontId="17" fillId="2" borderId="38" xfId="0" applyFont="1" applyFill="1" applyBorder="1" applyAlignment="1">
      <alignment horizontal="center"/>
    </xf>
    <xf numFmtId="0" fontId="22" fillId="0" borderId="6" xfId="0" applyFont="1" applyBorder="1" applyAlignment="1">
      <alignment horizontal="center"/>
    </xf>
    <xf numFmtId="10" fontId="0" fillId="3" borderId="6" xfId="10" applyNumberFormat="1" applyFont="1" applyFill="1" applyBorder="1" applyAlignment="1">
      <alignment horizontal="center"/>
    </xf>
    <xf numFmtId="10" fontId="0" fillId="3" borderId="40" xfId="10" applyNumberFormat="1" applyFont="1" applyFill="1" applyBorder="1" applyAlignment="1">
      <alignment horizontal="center"/>
    </xf>
    <xf numFmtId="0" fontId="22" fillId="0" borderId="6" xfId="0" applyFont="1" applyBorder="1" applyAlignment="1">
      <alignment horizontal="left"/>
    </xf>
    <xf numFmtId="44" fontId="17" fillId="4" borderId="40" xfId="1" applyFont="1" applyFill="1" applyBorder="1" applyAlignment="1">
      <alignment horizontal="center"/>
    </xf>
    <xf numFmtId="0" fontId="27" fillId="0" borderId="6" xfId="0" applyFont="1" applyBorder="1" applyAlignment="1">
      <alignment horizontal="center" vertical="center" wrapText="1"/>
    </xf>
    <xf numFmtId="44" fontId="1" fillId="0" borderId="6" xfId="1" applyFont="1" applyBorder="1" applyAlignment="1">
      <alignment horizontal="center" vertical="center"/>
    </xf>
    <xf numFmtId="44" fontId="1" fillId="0" borderId="40" xfId="1" applyFont="1" applyBorder="1" applyAlignment="1">
      <alignment horizontal="center" vertical="center"/>
    </xf>
    <xf numFmtId="0" fontId="17" fillId="0" borderId="39" xfId="0" applyFont="1" applyBorder="1" applyAlignment="1">
      <alignment horizontal="center" vertical="center"/>
    </xf>
    <xf numFmtId="0" fontId="22" fillId="0" borderId="42" xfId="0" applyFont="1" applyBorder="1" applyAlignment="1">
      <alignment horizontal="left"/>
    </xf>
    <xf numFmtId="44" fontId="0" fillId="0" borderId="6" xfId="1" applyFont="1" applyBorder="1" applyAlignment="1">
      <alignment horizontal="center"/>
    </xf>
    <xf numFmtId="44" fontId="0" fillId="0" borderId="40" xfId="1" applyFont="1" applyBorder="1" applyAlignment="1">
      <alignment horizontal="center"/>
    </xf>
    <xf numFmtId="44" fontId="17" fillId="4" borderId="42" xfId="1" applyFont="1" applyFill="1" applyBorder="1" applyAlignment="1">
      <alignment horizontal="center"/>
    </xf>
    <xf numFmtId="44" fontId="17" fillId="4" borderId="43" xfId="1" applyFont="1" applyFill="1" applyBorder="1" applyAlignment="1">
      <alignment horizontal="center"/>
    </xf>
    <xf numFmtId="0" fontId="27" fillId="0" borderId="14" xfId="0" applyFont="1" applyBorder="1" applyAlignment="1">
      <alignment horizontal="center" vertical="center" wrapText="1"/>
    </xf>
    <xf numFmtId="0" fontId="17" fillId="2" borderId="6" xfId="0" applyFont="1" applyFill="1" applyBorder="1" applyAlignment="1">
      <alignment horizontal="center" vertical="center"/>
    </xf>
    <xf numFmtId="0" fontId="17" fillId="2" borderId="14" xfId="0" applyFont="1" applyFill="1" applyBorder="1" applyAlignment="1">
      <alignment horizontal="center" vertical="center"/>
    </xf>
    <xf numFmtId="44" fontId="0" fillId="2" borderId="6" xfId="1" applyFont="1" applyFill="1" applyBorder="1" applyAlignment="1">
      <alignment horizontal="center" vertical="center"/>
    </xf>
    <xf numFmtId="44" fontId="0" fillId="2" borderId="14" xfId="1" applyFont="1" applyFill="1" applyBorder="1" applyAlignment="1">
      <alignment horizontal="center" vertical="center"/>
    </xf>
    <xf numFmtId="0" fontId="22" fillId="0" borderId="6" xfId="0" applyFont="1" applyBorder="1" applyAlignment="1"/>
    <xf numFmtId="44" fontId="0" fillId="4" borderId="6" xfId="1" applyFont="1" applyFill="1" applyBorder="1" applyAlignment="1">
      <alignment horizontal="center"/>
    </xf>
    <xf numFmtId="44" fontId="0" fillId="3" borderId="6" xfId="1" applyFont="1" applyFill="1" applyBorder="1" applyAlignment="1">
      <alignment horizontal="center"/>
    </xf>
    <xf numFmtId="0" fontId="17" fillId="6" borderId="6" xfId="0" applyFont="1" applyFill="1" applyBorder="1" applyAlignment="1">
      <alignment horizontal="center" vertical="center"/>
    </xf>
    <xf numFmtId="44" fontId="17" fillId="6" borderId="6" xfId="1" applyFont="1" applyFill="1" applyBorder="1" applyAlignment="1">
      <alignment horizontal="center" vertical="center"/>
    </xf>
    <xf numFmtId="0" fontId="17" fillId="7" borderId="6" xfId="0" applyFont="1" applyFill="1" applyBorder="1" applyAlignment="1">
      <alignment horizontal="center" vertical="center"/>
    </xf>
    <xf numFmtId="44" fontId="0" fillId="7" borderId="20" xfId="1" applyFont="1" applyFill="1" applyBorder="1" applyAlignment="1">
      <alignment horizontal="center" vertical="center"/>
    </xf>
    <xf numFmtId="44" fontId="0" fillId="7" borderId="17" xfId="1" applyFont="1" applyFill="1" applyBorder="1" applyAlignment="1">
      <alignment horizontal="center" vertical="center"/>
    </xf>
    <xf numFmtId="44" fontId="0" fillId="7" borderId="18" xfId="1" applyFont="1" applyFill="1" applyBorder="1" applyAlignment="1">
      <alignment horizontal="center" vertical="center"/>
    </xf>
    <xf numFmtId="44" fontId="0" fillId="7" borderId="21" xfId="1" applyFont="1" applyFill="1" applyBorder="1" applyAlignment="1">
      <alignment horizontal="center" vertical="center"/>
    </xf>
    <xf numFmtId="44" fontId="0" fillId="7" borderId="23" xfId="1" applyFont="1" applyFill="1" applyBorder="1" applyAlignment="1">
      <alignment horizontal="center" vertical="center"/>
    </xf>
    <xf numFmtId="44" fontId="0" fillId="7" borderId="22" xfId="1" applyFont="1" applyFill="1" applyBorder="1" applyAlignment="1">
      <alignment horizontal="center" vertical="center"/>
    </xf>
    <xf numFmtId="0" fontId="27" fillId="0" borderId="6" xfId="0" applyFont="1" applyBorder="1" applyAlignment="1"/>
    <xf numFmtId="0" fontId="27" fillId="0" borderId="6" xfId="0" applyFont="1" applyBorder="1" applyAlignment="1">
      <alignment horizontal="left"/>
    </xf>
    <xf numFmtId="44" fontId="17" fillId="5" borderId="6" xfId="1" applyFont="1" applyFill="1" applyBorder="1" applyAlignment="1">
      <alignment horizontal="center" vertical="center"/>
    </xf>
    <xf numFmtId="0" fontId="17" fillId="5" borderId="6" xfId="0" applyFont="1" applyFill="1" applyBorder="1" applyAlignment="1">
      <alignment horizontal="center" vertical="center"/>
    </xf>
    <xf numFmtId="0" fontId="17" fillId="9" borderId="6" xfId="0" applyFont="1" applyFill="1" applyBorder="1" applyAlignment="1">
      <alignment horizontal="center" vertical="center" wrapText="1"/>
    </xf>
    <xf numFmtId="0" fontId="20" fillId="9" borderId="6" xfId="0" applyFont="1" applyFill="1" applyBorder="1" applyAlignment="1">
      <alignment horizontal="center" vertical="center" wrapText="1"/>
    </xf>
    <xf numFmtId="44" fontId="0" fillId="2" borderId="6" xfId="0" applyNumberFormat="1" applyFill="1" applyBorder="1" applyAlignment="1">
      <alignment horizontal="center"/>
    </xf>
    <xf numFmtId="0" fontId="12" fillId="0" borderId="36" xfId="0" applyNumberFormat="1" applyFont="1" applyFill="1" applyBorder="1" applyAlignment="1">
      <alignment horizontal="left" vertical="top" wrapText="1"/>
    </xf>
    <xf numFmtId="0" fontId="12" fillId="0" borderId="37" xfId="0" applyNumberFormat="1" applyFont="1" applyFill="1" applyBorder="1" applyAlignment="1">
      <alignment horizontal="left" vertical="top" wrapText="1"/>
    </xf>
    <xf numFmtId="0" fontId="12" fillId="0" borderId="38" xfId="0" applyNumberFormat="1" applyFont="1" applyFill="1" applyBorder="1" applyAlignment="1">
      <alignment horizontal="left" vertical="top" wrapText="1"/>
    </xf>
    <xf numFmtId="0" fontId="12" fillId="0" borderId="39" xfId="0" applyNumberFormat="1" applyFont="1" applyFill="1" applyBorder="1" applyAlignment="1">
      <alignment horizontal="left" vertical="top" wrapText="1"/>
    </xf>
    <xf numFmtId="0" fontId="12" fillId="0" borderId="6" xfId="0" applyNumberFormat="1" applyFont="1" applyFill="1" applyBorder="1" applyAlignment="1">
      <alignment horizontal="left" vertical="top" wrapText="1"/>
    </xf>
    <xf numFmtId="0" fontId="12" fillId="0" borderId="40" xfId="0" applyNumberFormat="1" applyFont="1" applyFill="1" applyBorder="1" applyAlignment="1">
      <alignment horizontal="left" vertical="top" wrapText="1"/>
    </xf>
    <xf numFmtId="0" fontId="12" fillId="0" borderId="41" xfId="0" applyNumberFormat="1" applyFont="1" applyFill="1" applyBorder="1" applyAlignment="1">
      <alignment horizontal="left" vertical="top" wrapText="1"/>
    </xf>
    <xf numFmtId="0" fontId="12" fillId="0" borderId="42" xfId="0" applyNumberFormat="1" applyFont="1" applyFill="1" applyBorder="1" applyAlignment="1">
      <alignment horizontal="left" vertical="top" wrapText="1"/>
    </xf>
    <xf numFmtId="0" fontId="12" fillId="0" borderId="43" xfId="0" applyNumberFormat="1" applyFont="1" applyFill="1" applyBorder="1" applyAlignment="1">
      <alignment horizontal="left" vertical="top" wrapText="1"/>
    </xf>
    <xf numFmtId="0" fontId="17" fillId="2" borderId="6" xfId="0" applyFont="1" applyFill="1" applyBorder="1" applyAlignment="1">
      <alignment horizontal="left"/>
    </xf>
    <xf numFmtId="10" fontId="17" fillId="8" borderId="6" xfId="10" applyNumberFormat="1" applyFont="1" applyFill="1" applyBorder="1" applyAlignment="1">
      <alignment horizontal="center"/>
    </xf>
    <xf numFmtId="166" fontId="17" fillId="3" borderId="6" xfId="0" applyNumberFormat="1" applyFont="1" applyFill="1" applyBorder="1" applyAlignment="1">
      <alignment horizontal="center"/>
    </xf>
    <xf numFmtId="0" fontId="13" fillId="2" borderId="6" xfId="0" applyFont="1" applyFill="1" applyBorder="1" applyAlignment="1">
      <alignment horizontal="left"/>
    </xf>
    <xf numFmtId="0" fontId="13" fillId="3" borderId="6" xfId="0" applyFont="1" applyFill="1" applyBorder="1" applyAlignment="1">
      <alignment horizontal="left"/>
    </xf>
    <xf numFmtId="0" fontId="13" fillId="2" borderId="6" xfId="0" applyFont="1" applyFill="1" applyBorder="1" applyAlignment="1">
      <alignment horizontal="left" wrapText="1"/>
    </xf>
    <xf numFmtId="0" fontId="13" fillId="3" borderId="6" xfId="0" applyFont="1" applyFill="1" applyBorder="1" applyAlignment="1">
      <alignment horizontal="left" wrapText="1"/>
    </xf>
    <xf numFmtId="0" fontId="13" fillId="2" borderId="6" xfId="0" applyFont="1" applyFill="1" applyBorder="1" applyAlignment="1">
      <alignment horizontal="left" vertical="top" wrapText="1"/>
    </xf>
    <xf numFmtId="0" fontId="12" fillId="2" borderId="6" xfId="0" applyFont="1" applyFill="1" applyBorder="1" applyAlignment="1">
      <alignment horizontal="left" vertical="top" wrapText="1"/>
    </xf>
    <xf numFmtId="0" fontId="13" fillId="3" borderId="6" xfId="0" applyFont="1" applyFill="1" applyBorder="1" applyAlignment="1">
      <alignment horizontal="left" vertical="top" wrapText="1"/>
    </xf>
    <xf numFmtId="0" fontId="12" fillId="3" borderId="6" xfId="0" applyFont="1" applyFill="1" applyBorder="1" applyAlignment="1">
      <alignment horizontal="left" vertical="top" wrapText="1"/>
    </xf>
    <xf numFmtId="0" fontId="27" fillId="7" borderId="6" xfId="0" applyFont="1" applyFill="1" applyBorder="1" applyAlignment="1">
      <alignment horizontal="left" vertical="center"/>
    </xf>
    <xf numFmtId="0" fontId="27" fillId="2" borderId="6" xfId="0" applyFont="1" applyFill="1" applyBorder="1" applyAlignment="1">
      <alignment horizontal="center" vertical="center"/>
    </xf>
    <xf numFmtId="0" fontId="27" fillId="3" borderId="6" xfId="0" applyFont="1" applyFill="1" applyBorder="1" applyAlignment="1">
      <alignment horizontal="center" vertical="center"/>
    </xf>
    <xf numFmtId="0" fontId="17" fillId="4" borderId="34" xfId="0" applyFont="1" applyFill="1" applyBorder="1" applyAlignment="1">
      <alignment horizontal="center" wrapText="1"/>
    </xf>
    <xf numFmtId="0" fontId="17" fillId="4" borderId="33" xfId="0" applyFont="1" applyFill="1" applyBorder="1" applyAlignment="1">
      <alignment horizontal="center"/>
    </xf>
    <xf numFmtId="0" fontId="17" fillId="4" borderId="35" xfId="0" applyFont="1" applyFill="1" applyBorder="1" applyAlignment="1">
      <alignment horizontal="center"/>
    </xf>
    <xf numFmtId="0" fontId="12" fillId="2" borderId="6" xfId="0" applyFont="1" applyFill="1" applyBorder="1" applyAlignment="1">
      <alignment horizontal="center"/>
    </xf>
    <xf numFmtId="0" fontId="13" fillId="2" borderId="9" xfId="0" applyFont="1" applyFill="1" applyBorder="1" applyAlignment="1">
      <alignment horizontal="left" vertical="center" wrapText="1"/>
    </xf>
    <xf numFmtId="0" fontId="13" fillId="2" borderId="15" xfId="0" applyFont="1" applyFill="1" applyBorder="1" applyAlignment="1">
      <alignment horizontal="left" vertical="center" wrapText="1"/>
    </xf>
    <xf numFmtId="0" fontId="13" fillId="2" borderId="16" xfId="0" applyFont="1" applyFill="1" applyBorder="1" applyAlignment="1">
      <alignment horizontal="left" vertical="center" wrapText="1"/>
    </xf>
    <xf numFmtId="0" fontId="13" fillId="3" borderId="9" xfId="0" applyFont="1" applyFill="1" applyBorder="1" applyAlignment="1">
      <alignment horizontal="left" vertical="center" wrapText="1"/>
    </xf>
    <xf numFmtId="0" fontId="13" fillId="3" borderId="15" xfId="0" applyFont="1" applyFill="1" applyBorder="1" applyAlignment="1">
      <alignment horizontal="left" vertical="center" wrapText="1"/>
    </xf>
    <xf numFmtId="0" fontId="13" fillId="3" borderId="16"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3" borderId="6" xfId="0" applyFont="1" applyFill="1" applyBorder="1" applyAlignment="1">
      <alignment horizontal="left" vertical="center" wrapText="1"/>
    </xf>
    <xf numFmtId="0" fontId="13" fillId="0" borderId="20" xfId="0" applyFont="1" applyBorder="1" applyAlignment="1">
      <alignment horizontal="justify" vertical="top" wrapText="1"/>
    </xf>
    <xf numFmtId="0" fontId="13" fillId="0" borderId="17" xfId="0" applyFont="1" applyBorder="1" applyAlignment="1">
      <alignment horizontal="justify" vertical="top" wrapText="1"/>
    </xf>
    <xf numFmtId="0" fontId="13" fillId="0" borderId="18" xfId="0" applyFont="1" applyBorder="1" applyAlignment="1">
      <alignment horizontal="justify" vertical="top" wrapText="1"/>
    </xf>
    <xf numFmtId="0" fontId="13" fillId="0" borderId="8" xfId="0" applyFont="1" applyBorder="1" applyAlignment="1">
      <alignment horizontal="justify" vertical="top" wrapText="1"/>
    </xf>
    <xf numFmtId="0" fontId="13" fillId="0" borderId="0" xfId="0" applyFont="1" applyBorder="1" applyAlignment="1">
      <alignment horizontal="justify" vertical="top" wrapText="1"/>
    </xf>
    <xf numFmtId="0" fontId="13" fillId="0" borderId="19" xfId="0" applyFont="1" applyBorder="1" applyAlignment="1">
      <alignment horizontal="justify" vertical="top" wrapText="1"/>
    </xf>
    <xf numFmtId="0" fontId="13" fillId="0" borderId="21" xfId="0" applyFont="1" applyBorder="1" applyAlignment="1">
      <alignment horizontal="justify" vertical="top" wrapText="1"/>
    </xf>
    <xf numFmtId="0" fontId="13" fillId="0" borderId="23" xfId="0" applyFont="1" applyBorder="1" applyAlignment="1">
      <alignment horizontal="justify" vertical="top" wrapText="1"/>
    </xf>
    <xf numFmtId="0" fontId="13" fillId="0" borderId="22" xfId="0" applyFont="1" applyBorder="1" applyAlignment="1">
      <alignment horizontal="justify" vertical="top" wrapText="1"/>
    </xf>
    <xf numFmtId="0" fontId="0" fillId="0" borderId="6" xfId="0" applyBorder="1" applyAlignment="1">
      <alignment horizontal="left"/>
    </xf>
    <xf numFmtId="2" fontId="17" fillId="8" borderId="6" xfId="0" applyNumberFormat="1" applyFont="1" applyFill="1" applyBorder="1" applyAlignment="1">
      <alignment horizontal="center"/>
    </xf>
    <xf numFmtId="0" fontId="17" fillId="4" borderId="6" xfId="0" applyFont="1" applyFill="1" applyBorder="1" applyAlignment="1">
      <alignment horizontal="center" vertical="center"/>
    </xf>
    <xf numFmtId="0" fontId="0" fillId="4" borderId="20" xfId="0" applyFont="1" applyFill="1" applyBorder="1" applyAlignment="1">
      <alignment horizontal="left" wrapText="1"/>
    </xf>
    <xf numFmtId="0" fontId="0" fillId="4" borderId="17" xfId="0" applyFont="1" applyFill="1" applyBorder="1" applyAlignment="1">
      <alignment horizontal="left" wrapText="1"/>
    </xf>
    <xf numFmtId="0" fontId="0" fillId="4" borderId="18" xfId="0" applyFont="1" applyFill="1" applyBorder="1" applyAlignment="1">
      <alignment horizontal="left" wrapText="1"/>
    </xf>
    <xf numFmtId="0" fontId="0" fillId="4" borderId="21" xfId="0" applyFont="1" applyFill="1" applyBorder="1" applyAlignment="1">
      <alignment horizontal="left" wrapText="1"/>
    </xf>
    <xf numFmtId="0" fontId="0" fillId="4" borderId="23" xfId="0" applyFont="1" applyFill="1" applyBorder="1" applyAlignment="1">
      <alignment horizontal="left" wrapText="1"/>
    </xf>
    <xf numFmtId="0" fontId="0" fillId="4" borderId="22" xfId="0" applyFont="1" applyFill="1" applyBorder="1" applyAlignment="1">
      <alignment horizontal="left" wrapText="1"/>
    </xf>
    <xf numFmtId="4" fontId="17" fillId="4" borderId="6" xfId="0" applyNumberFormat="1" applyFont="1" applyFill="1" applyBorder="1" applyAlignment="1">
      <alignment horizontal="center" vertical="center"/>
    </xf>
    <xf numFmtId="44" fontId="0" fillId="0" borderId="6" xfId="0" applyNumberFormat="1" applyBorder="1" applyAlignment="1">
      <alignment horizontal="center"/>
    </xf>
    <xf numFmtId="0" fontId="0" fillId="4" borderId="6" xfId="0" applyFill="1" applyBorder="1" applyAlignment="1">
      <alignment horizontal="left" wrapText="1"/>
    </xf>
    <xf numFmtId="0" fontId="17" fillId="9" borderId="20" xfId="0" applyFont="1" applyFill="1" applyBorder="1" applyAlignment="1">
      <alignment horizontal="center" wrapText="1"/>
    </xf>
    <xf numFmtId="0" fontId="17" fillId="9" borderId="17" xfId="0" applyFont="1" applyFill="1" applyBorder="1" applyAlignment="1">
      <alignment horizontal="center"/>
    </xf>
    <xf numFmtId="0" fontId="17" fillId="9" borderId="18" xfId="0" applyFont="1" applyFill="1" applyBorder="1" applyAlignment="1">
      <alignment horizontal="center"/>
    </xf>
    <xf numFmtId="0" fontId="17" fillId="9" borderId="21" xfId="0" applyFont="1" applyFill="1" applyBorder="1" applyAlignment="1">
      <alignment horizontal="center"/>
    </xf>
    <xf numFmtId="0" fontId="17" fillId="9" borderId="23" xfId="0" applyFont="1" applyFill="1" applyBorder="1" applyAlignment="1">
      <alignment horizontal="center"/>
    </xf>
    <xf numFmtId="0" fontId="17" fillId="9" borderId="22" xfId="0" applyFont="1" applyFill="1" applyBorder="1" applyAlignment="1">
      <alignment horizontal="center"/>
    </xf>
    <xf numFmtId="0" fontId="17" fillId="9" borderId="36" xfId="0" applyFont="1" applyFill="1" applyBorder="1" applyAlignment="1">
      <alignment horizontal="center"/>
    </xf>
    <xf numFmtId="0" fontId="17" fillId="9" borderId="37" xfId="0" applyFont="1" applyFill="1" applyBorder="1" applyAlignment="1">
      <alignment horizontal="center"/>
    </xf>
    <xf numFmtId="0" fontId="17" fillId="9" borderId="38" xfId="0" applyFont="1" applyFill="1" applyBorder="1" applyAlignment="1">
      <alignment horizontal="center"/>
    </xf>
    <xf numFmtId="0" fontId="17" fillId="2" borderId="34" xfId="0" applyFont="1" applyFill="1" applyBorder="1" applyAlignment="1">
      <alignment horizontal="center" vertical="center" wrapText="1"/>
    </xf>
    <xf numFmtId="0" fontId="0" fillId="2" borderId="33"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45" xfId="0" applyFill="1" applyBorder="1" applyAlignment="1">
      <alignment horizontal="center" vertical="center" wrapText="1"/>
    </xf>
    <xf numFmtId="0" fontId="0" fillId="2" borderId="46" xfId="0" applyFill="1" applyBorder="1" applyAlignment="1">
      <alignment horizontal="center" vertical="center" wrapText="1"/>
    </xf>
    <xf numFmtId="0" fontId="17" fillId="9" borderId="9" xfId="0" applyFont="1" applyFill="1" applyBorder="1" applyAlignment="1">
      <alignment horizontal="center" vertical="center" wrapText="1"/>
    </xf>
    <xf numFmtId="0" fontId="17" fillId="9" borderId="15" xfId="0" applyFont="1" applyFill="1" applyBorder="1" applyAlignment="1">
      <alignment horizontal="center" vertical="center" wrapText="1"/>
    </xf>
    <xf numFmtId="0" fontId="17" fillId="9" borderId="16" xfId="0" applyFont="1" applyFill="1" applyBorder="1" applyAlignment="1">
      <alignment horizontal="center" vertical="center" wrapText="1"/>
    </xf>
    <xf numFmtId="44" fontId="17" fillId="8" borderId="6" xfId="1" applyFont="1" applyFill="1" applyBorder="1" applyAlignment="1">
      <alignment horizontal="center" vertical="center" wrapText="1"/>
    </xf>
    <xf numFmtId="44" fontId="17" fillId="4" borderId="6" xfId="1" applyFont="1" applyFill="1" applyBorder="1" applyAlignment="1">
      <alignment horizontal="center" vertical="center" wrapText="1"/>
    </xf>
    <xf numFmtId="0" fontId="13" fillId="12" borderId="20" xfId="0" applyFont="1" applyFill="1" applyBorder="1" applyAlignment="1">
      <alignment horizontal="justify" vertical="center" wrapText="1"/>
    </xf>
    <xf numFmtId="0" fontId="13" fillId="12" borderId="17" xfId="0" applyFont="1" applyFill="1" applyBorder="1" applyAlignment="1">
      <alignment horizontal="justify" vertical="center" wrapText="1"/>
    </xf>
    <xf numFmtId="0" fontId="13" fillId="12" borderId="18" xfId="0" applyFont="1" applyFill="1" applyBorder="1" applyAlignment="1">
      <alignment horizontal="justify" vertical="center" wrapText="1"/>
    </xf>
    <xf numFmtId="0" fontId="13" fillId="12" borderId="8" xfId="0" applyFont="1" applyFill="1" applyBorder="1" applyAlignment="1">
      <alignment horizontal="justify" vertical="center" wrapText="1"/>
    </xf>
    <xf numFmtId="0" fontId="13" fillId="12" borderId="0" xfId="0" applyFont="1" applyFill="1" applyBorder="1" applyAlignment="1">
      <alignment horizontal="justify" vertical="center" wrapText="1"/>
    </xf>
    <xf numFmtId="0" fontId="13" fillId="12" borderId="19" xfId="0" applyFont="1" applyFill="1" applyBorder="1" applyAlignment="1">
      <alignment horizontal="justify" vertical="center" wrapText="1"/>
    </xf>
    <xf numFmtId="0" fontId="13" fillId="12" borderId="21" xfId="0" applyFont="1" applyFill="1" applyBorder="1" applyAlignment="1">
      <alignment horizontal="justify" vertical="center" wrapText="1"/>
    </xf>
    <xf numFmtId="0" fontId="13" fillId="12" borderId="23" xfId="0" applyFont="1" applyFill="1" applyBorder="1" applyAlignment="1">
      <alignment horizontal="justify" vertical="center" wrapText="1"/>
    </xf>
    <xf numFmtId="0" fontId="13" fillId="12" borderId="22" xfId="0" applyFont="1" applyFill="1" applyBorder="1" applyAlignment="1">
      <alignment horizontal="justify" vertical="center" wrapText="1"/>
    </xf>
    <xf numFmtId="0" fontId="17" fillId="2" borderId="6" xfId="0" applyFont="1" applyFill="1" applyBorder="1" applyAlignment="1">
      <alignment horizontal="left" vertical="center" wrapText="1"/>
    </xf>
    <xf numFmtId="0" fontId="17" fillId="4" borderId="6" xfId="0" applyFont="1" applyFill="1" applyBorder="1" applyAlignment="1">
      <alignment horizontal="center" vertical="center" wrapText="1"/>
    </xf>
    <xf numFmtId="0" fontId="13" fillId="0" borderId="6" xfId="0" applyFont="1" applyBorder="1" applyAlignment="1">
      <alignment horizontal="left" vertical="center"/>
    </xf>
    <xf numFmtId="0" fontId="13" fillId="12" borderId="6" xfId="0" applyFont="1" applyFill="1" applyBorder="1" applyAlignment="1">
      <alignment horizontal="left" vertical="center"/>
    </xf>
    <xf numFmtId="20" fontId="17" fillId="14" borderId="6" xfId="0" applyNumberFormat="1" applyFont="1" applyFill="1" applyBorder="1" applyAlignment="1">
      <alignment horizontal="center" vertical="center"/>
    </xf>
    <xf numFmtId="0" fontId="27" fillId="14" borderId="6" xfId="0" applyFont="1" applyFill="1" applyBorder="1" applyAlignment="1">
      <alignment horizontal="center" vertical="center"/>
    </xf>
    <xf numFmtId="0" fontId="19" fillId="4" borderId="6" xfId="0" applyFont="1" applyFill="1" applyBorder="1" applyAlignment="1">
      <alignment horizontal="center" vertical="center"/>
    </xf>
    <xf numFmtId="44" fontId="19" fillId="4" borderId="6" xfId="0" applyNumberFormat="1" applyFont="1" applyFill="1" applyBorder="1" applyAlignment="1">
      <alignment horizontal="center" vertical="center"/>
    </xf>
    <xf numFmtId="0" fontId="30" fillId="2" borderId="25" xfId="0" applyFont="1" applyFill="1" applyBorder="1" applyAlignment="1">
      <alignment horizontal="left"/>
    </xf>
    <xf numFmtId="0" fontId="17" fillId="3" borderId="6" xfId="0" applyFont="1" applyFill="1" applyBorder="1" applyAlignment="1">
      <alignment horizontal="right" vertical="top"/>
    </xf>
    <xf numFmtId="0" fontId="20" fillId="3" borderId="16" xfId="0" applyFont="1" applyFill="1" applyBorder="1" applyAlignment="1">
      <alignment horizontal="center" wrapText="1"/>
    </xf>
    <xf numFmtId="0" fontId="17" fillId="13" borderId="6" xfId="0" applyFont="1" applyFill="1" applyBorder="1" applyAlignment="1">
      <alignment horizontal="center" vertical="center"/>
    </xf>
    <xf numFmtId="0" fontId="17" fillId="13" borderId="14" xfId="0" applyFont="1" applyFill="1" applyBorder="1" applyAlignment="1">
      <alignment horizontal="center" vertical="center"/>
    </xf>
    <xf numFmtId="0" fontId="31" fillId="12" borderId="6" xfId="0" applyFont="1" applyFill="1" applyBorder="1" applyAlignment="1">
      <alignment horizontal="center" vertical="center"/>
    </xf>
    <xf numFmtId="0" fontId="12" fillId="0" borderId="6" xfId="0" applyFont="1" applyBorder="1" applyAlignment="1">
      <alignment horizontal="justify" vertical="top" wrapText="1"/>
    </xf>
    <xf numFmtId="0" fontId="16" fillId="0" borderId="6" xfId="0" applyFont="1" applyBorder="1" applyAlignment="1">
      <alignment horizontal="center" vertical="center"/>
    </xf>
    <xf numFmtId="0" fontId="17" fillId="14" borderId="6" xfId="0" applyFont="1" applyFill="1" applyBorder="1" applyAlignment="1">
      <alignment horizontal="center"/>
    </xf>
    <xf numFmtId="0" fontId="27" fillId="4" borderId="6" xfId="0" applyFont="1" applyFill="1" applyBorder="1" applyAlignment="1">
      <alignment horizontal="center" vertical="center"/>
    </xf>
    <xf numFmtId="0" fontId="16" fillId="14" borderId="6" xfId="0" applyFont="1" applyFill="1" applyBorder="1" applyAlignment="1">
      <alignment horizontal="center" vertical="center" wrapText="1"/>
    </xf>
    <xf numFmtId="0" fontId="27" fillId="4" borderId="6" xfId="0" applyFont="1" applyFill="1" applyBorder="1" applyAlignment="1">
      <alignment horizontal="center"/>
    </xf>
    <xf numFmtId="0" fontId="17" fillId="3" borderId="9" xfId="0" applyFont="1" applyFill="1" applyBorder="1" applyAlignment="1">
      <alignment horizontal="right" vertical="top"/>
    </xf>
    <xf numFmtId="0" fontId="12" fillId="0" borderId="20" xfId="0" applyFont="1" applyBorder="1" applyAlignment="1">
      <alignment horizontal="justify" vertical="top" wrapText="1"/>
    </xf>
    <xf numFmtId="0" fontId="12" fillId="0" borderId="17" xfId="0" applyFont="1" applyBorder="1" applyAlignment="1">
      <alignment horizontal="justify" vertical="top" wrapText="1"/>
    </xf>
    <xf numFmtId="0" fontId="12" fillId="0" borderId="18" xfId="0" applyFont="1" applyBorder="1" applyAlignment="1">
      <alignment horizontal="justify" vertical="top" wrapText="1"/>
    </xf>
    <xf numFmtId="0" fontId="12" fillId="0" borderId="8" xfId="0" applyFont="1" applyBorder="1" applyAlignment="1">
      <alignment horizontal="justify" vertical="top" wrapText="1"/>
    </xf>
    <xf numFmtId="0" fontId="12" fillId="0" borderId="0" xfId="0" applyFont="1" applyBorder="1" applyAlignment="1">
      <alignment horizontal="justify" vertical="top" wrapText="1"/>
    </xf>
    <xf numFmtId="0" fontId="12" fillId="0" borderId="19" xfId="0" applyFont="1" applyBorder="1" applyAlignment="1">
      <alignment horizontal="justify" vertical="top" wrapText="1"/>
    </xf>
    <xf numFmtId="0" fontId="12" fillId="0" borderId="21" xfId="0" applyFont="1" applyBorder="1" applyAlignment="1">
      <alignment horizontal="justify" vertical="top" wrapText="1"/>
    </xf>
    <xf numFmtId="0" fontId="12" fillId="0" borderId="23" xfId="0" applyFont="1" applyBorder="1" applyAlignment="1">
      <alignment horizontal="justify" vertical="top" wrapText="1"/>
    </xf>
    <xf numFmtId="0" fontId="12" fillId="0" borderId="22" xfId="0" applyFont="1" applyBorder="1" applyAlignment="1">
      <alignment horizontal="justify" vertical="top" wrapText="1"/>
    </xf>
    <xf numFmtId="0" fontId="9" fillId="0" borderId="0" xfId="0" applyFont="1" applyBorder="1" applyAlignment="1">
      <alignment vertical="center"/>
    </xf>
  </cellXfs>
  <cellStyles count="12">
    <cellStyle name="Euro 2" xfId="8"/>
    <cellStyle name="Migliaia 2" xfId="9"/>
    <cellStyle name="Migliaia 3" xfId="3"/>
    <cellStyle name="Normale" xfId="0" builtinId="0"/>
    <cellStyle name="Normale 2" xfId="11"/>
    <cellStyle name="Normale 3" xfId="2"/>
    <cellStyle name="Normale_capitolo 3" xfId="7"/>
    <cellStyle name="Normale_capitolo3" xfId="6"/>
    <cellStyle name="Percentuale" xfId="10" builtinId="5"/>
    <cellStyle name="Percentuale 2" xfId="5"/>
    <cellStyle name="Percentuale 3" xfId="4"/>
    <cellStyle name="Valuta" xfId="1" builtinId="4"/>
  </cellStyles>
  <dxfs count="2">
    <dxf>
      <font>
        <condense val="0"/>
        <extend val="0"/>
        <color rgb="FF9C0006"/>
      </font>
      <fill>
        <patternFill>
          <bgColor rgb="FFFFC7CE"/>
        </patternFill>
      </fill>
    </dxf>
    <dxf>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7"/>
  <sheetViews>
    <sheetView workbookViewId="0">
      <selection activeCell="K4" sqref="K4"/>
    </sheetView>
  </sheetViews>
  <sheetFormatPr defaultRowHeight="12.75" x14ac:dyDescent="0.25"/>
  <cols>
    <col min="1" max="1" width="10.7109375" style="71" customWidth="1"/>
    <col min="2" max="2" width="45.7109375" style="13" customWidth="1"/>
    <col min="3" max="3" width="9.7109375" style="72" customWidth="1"/>
    <col min="4" max="4" width="12.7109375" style="73" customWidth="1"/>
    <col min="5" max="5" width="10.7109375" style="53" customWidth="1"/>
    <col min="6" max="6" width="10.7109375" style="55" customWidth="1"/>
    <col min="7" max="7" width="15.7109375" style="74" customWidth="1"/>
    <col min="8" max="8" width="15.7109375" style="57" customWidth="1"/>
    <col min="9" max="16384" width="9.140625" style="2"/>
  </cols>
  <sheetData>
    <row r="1" spans="1:9" s="75" customFormat="1" ht="25.5" customHeight="1" x14ac:dyDescent="0.25">
      <c r="A1" s="5" t="s">
        <v>561</v>
      </c>
      <c r="B1" s="6" t="s">
        <v>562</v>
      </c>
      <c r="C1" s="5" t="s">
        <v>563</v>
      </c>
      <c r="D1" s="7" t="s">
        <v>564</v>
      </c>
      <c r="E1" s="44" t="s">
        <v>565</v>
      </c>
      <c r="F1" s="44" t="s">
        <v>566</v>
      </c>
      <c r="G1" s="8" t="s">
        <v>567</v>
      </c>
      <c r="H1" s="10" t="s">
        <v>568</v>
      </c>
      <c r="I1" s="87"/>
    </row>
    <row r="2" spans="1:9" s="1" customFormat="1" ht="50.1" customHeight="1" x14ac:dyDescent="0.25">
      <c r="A2" s="191" t="s">
        <v>0</v>
      </c>
      <c r="B2" s="191" t="s">
        <v>1</v>
      </c>
      <c r="C2" s="191" t="s">
        <v>2</v>
      </c>
      <c r="D2" s="9" t="s">
        <v>560</v>
      </c>
      <c r="E2" s="26" t="s">
        <v>3</v>
      </c>
      <c r="F2" s="26" t="s">
        <v>4</v>
      </c>
      <c r="G2" s="192" t="s">
        <v>570</v>
      </c>
      <c r="H2" s="11" t="s">
        <v>569</v>
      </c>
      <c r="I2" s="189"/>
    </row>
    <row r="3" spans="1:9" s="1" customFormat="1" ht="50.1" customHeight="1" x14ac:dyDescent="0.25">
      <c r="A3" s="197" t="s">
        <v>20118</v>
      </c>
      <c r="B3" s="344" t="s">
        <v>20119</v>
      </c>
      <c r="C3" s="345"/>
      <c r="D3" s="345"/>
      <c r="E3" s="345"/>
      <c r="F3" s="345"/>
      <c r="G3" s="345"/>
      <c r="H3" s="346"/>
      <c r="I3" s="189"/>
    </row>
    <row r="4" spans="1:9" s="1" customFormat="1" ht="74.25" customHeight="1" x14ac:dyDescent="0.25">
      <c r="A4" s="193" t="s">
        <v>5</v>
      </c>
      <c r="B4" s="194" t="s">
        <v>20120</v>
      </c>
      <c r="C4" s="188" t="s">
        <v>6</v>
      </c>
      <c r="D4" s="176"/>
      <c r="E4" s="68">
        <v>968</v>
      </c>
      <c r="F4" s="68">
        <v>466</v>
      </c>
      <c r="G4" s="68">
        <f>D4*E4</f>
        <v>0</v>
      </c>
      <c r="H4" s="65">
        <f>D4*F4</f>
        <v>0</v>
      </c>
      <c r="I4" s="189"/>
    </row>
    <row r="5" spans="1:9" ht="72" customHeight="1" x14ac:dyDescent="0.25">
      <c r="A5" s="195" t="s">
        <v>7</v>
      </c>
      <c r="B5" s="196" t="s">
        <v>20121</v>
      </c>
      <c r="C5" s="198"/>
      <c r="D5" s="199"/>
      <c r="E5" s="199"/>
      <c r="F5" s="199"/>
      <c r="G5" s="199"/>
      <c r="H5" s="200"/>
      <c r="I5" s="4"/>
    </row>
    <row r="6" spans="1:9" ht="20.100000000000001" customHeight="1" x14ac:dyDescent="0.25">
      <c r="A6" s="193" t="s">
        <v>8</v>
      </c>
      <c r="B6" s="194" t="s">
        <v>9</v>
      </c>
      <c r="C6" s="188" t="s">
        <v>6</v>
      </c>
      <c r="D6" s="176"/>
      <c r="E6" s="68">
        <v>184</v>
      </c>
      <c r="F6" s="68">
        <v>66</v>
      </c>
      <c r="G6" s="68">
        <f t="shared" ref="G6:G68" si="0">D6*E6</f>
        <v>0</v>
      </c>
      <c r="H6" s="65">
        <f t="shared" ref="H6:H68" si="1">D6*F6</f>
        <v>0</v>
      </c>
      <c r="I6" s="4"/>
    </row>
    <row r="7" spans="1:9" ht="20.100000000000001" customHeight="1" x14ac:dyDescent="0.25">
      <c r="A7" s="193" t="s">
        <v>10</v>
      </c>
      <c r="B7" s="194" t="s">
        <v>11</v>
      </c>
      <c r="C7" s="188" t="s">
        <v>6</v>
      </c>
      <c r="D7" s="176"/>
      <c r="E7" s="68">
        <v>287</v>
      </c>
      <c r="F7" s="68">
        <v>103</v>
      </c>
      <c r="G7" s="68">
        <f t="shared" si="0"/>
        <v>0</v>
      </c>
      <c r="H7" s="65">
        <f t="shared" si="1"/>
        <v>0</v>
      </c>
      <c r="I7" s="4"/>
    </row>
    <row r="8" spans="1:9" ht="120" customHeight="1" x14ac:dyDescent="0.25">
      <c r="A8" s="195" t="s">
        <v>12</v>
      </c>
      <c r="B8" s="196" t="s">
        <v>20137</v>
      </c>
      <c r="C8" s="198"/>
      <c r="D8" s="199"/>
      <c r="E8" s="199"/>
      <c r="F8" s="199"/>
      <c r="G8" s="199"/>
      <c r="H8" s="200"/>
      <c r="I8" s="4"/>
    </row>
    <row r="9" spans="1:9" ht="20.100000000000001" customHeight="1" x14ac:dyDescent="0.25">
      <c r="A9" s="193" t="s">
        <v>13</v>
      </c>
      <c r="B9" s="194" t="s">
        <v>20138</v>
      </c>
      <c r="C9" s="188" t="s">
        <v>20139</v>
      </c>
      <c r="D9" s="176"/>
      <c r="E9" s="68">
        <v>57</v>
      </c>
      <c r="F9" s="68">
        <v>29.2</v>
      </c>
      <c r="G9" s="68">
        <f t="shared" si="0"/>
        <v>0</v>
      </c>
      <c r="H9" s="65">
        <f t="shared" si="1"/>
        <v>0</v>
      </c>
      <c r="I9" s="4"/>
    </row>
    <row r="10" spans="1:9" ht="20.100000000000001" customHeight="1" x14ac:dyDescent="0.25">
      <c r="A10" s="193" t="s">
        <v>16</v>
      </c>
      <c r="B10" s="194" t="s">
        <v>17</v>
      </c>
      <c r="C10" s="188" t="s">
        <v>20139</v>
      </c>
      <c r="D10" s="176"/>
      <c r="E10" s="68">
        <v>62</v>
      </c>
      <c r="F10" s="68">
        <v>31.9</v>
      </c>
      <c r="G10" s="68">
        <f t="shared" si="0"/>
        <v>0</v>
      </c>
      <c r="H10" s="65">
        <f t="shared" si="1"/>
        <v>0</v>
      </c>
      <c r="I10" s="4"/>
    </row>
    <row r="11" spans="1:9" ht="154.5" customHeight="1" x14ac:dyDescent="0.25">
      <c r="A11" s="195" t="s">
        <v>18</v>
      </c>
      <c r="B11" s="196" t="s">
        <v>20140</v>
      </c>
      <c r="C11" s="198"/>
      <c r="D11" s="199"/>
      <c r="E11" s="199"/>
      <c r="F11" s="199"/>
      <c r="G11" s="199"/>
      <c r="H11" s="200"/>
      <c r="I11" s="4"/>
    </row>
    <row r="12" spans="1:9" ht="20.100000000000001" customHeight="1" x14ac:dyDescent="0.25">
      <c r="A12" s="193" t="s">
        <v>19</v>
      </c>
      <c r="B12" s="194" t="s">
        <v>14</v>
      </c>
      <c r="C12" s="188" t="s">
        <v>20139</v>
      </c>
      <c r="D12" s="176"/>
      <c r="E12" s="68">
        <v>64</v>
      </c>
      <c r="F12" s="68">
        <v>33</v>
      </c>
      <c r="G12" s="68">
        <f t="shared" si="0"/>
        <v>0</v>
      </c>
      <c r="H12" s="65">
        <f t="shared" si="1"/>
        <v>0</v>
      </c>
      <c r="I12" s="4"/>
    </row>
    <row r="13" spans="1:9" ht="20.100000000000001" customHeight="1" x14ac:dyDescent="0.25">
      <c r="A13" s="193" t="s">
        <v>21</v>
      </c>
      <c r="B13" s="194" t="s">
        <v>17</v>
      </c>
      <c r="C13" s="188" t="s">
        <v>20139</v>
      </c>
      <c r="D13" s="176"/>
      <c r="E13" s="68">
        <v>77</v>
      </c>
      <c r="F13" s="68">
        <v>39.9</v>
      </c>
      <c r="G13" s="68">
        <f t="shared" si="0"/>
        <v>0</v>
      </c>
      <c r="H13" s="65">
        <f t="shared" si="1"/>
        <v>0</v>
      </c>
      <c r="I13" s="4"/>
    </row>
    <row r="14" spans="1:9" ht="148.5" customHeight="1" x14ac:dyDescent="0.25">
      <c r="A14" s="195" t="s">
        <v>23</v>
      </c>
      <c r="B14" s="196" t="s">
        <v>20141</v>
      </c>
      <c r="C14" s="198"/>
      <c r="D14" s="199"/>
      <c r="E14" s="199"/>
      <c r="F14" s="199"/>
      <c r="G14" s="199"/>
      <c r="H14" s="200"/>
      <c r="I14" s="4"/>
    </row>
    <row r="15" spans="1:9" ht="20.100000000000001" customHeight="1" x14ac:dyDescent="0.25">
      <c r="A15" s="193" t="s">
        <v>24</v>
      </c>
      <c r="B15" s="194" t="s">
        <v>14</v>
      </c>
      <c r="C15" s="188" t="s">
        <v>20139</v>
      </c>
      <c r="D15" s="176"/>
      <c r="E15" s="68">
        <v>75</v>
      </c>
      <c r="F15" s="68">
        <v>38.799999999999997</v>
      </c>
      <c r="G15" s="68">
        <f t="shared" si="0"/>
        <v>0</v>
      </c>
      <c r="H15" s="65">
        <f t="shared" si="1"/>
        <v>0</v>
      </c>
      <c r="I15" s="4"/>
    </row>
    <row r="16" spans="1:9" ht="20.100000000000001" customHeight="1" x14ac:dyDescent="0.25">
      <c r="A16" s="193" t="s">
        <v>25</v>
      </c>
      <c r="B16" s="194" t="s">
        <v>17</v>
      </c>
      <c r="C16" s="188" t="s">
        <v>20139</v>
      </c>
      <c r="D16" s="176"/>
      <c r="E16" s="68">
        <v>94</v>
      </c>
      <c r="F16" s="68">
        <v>48.4</v>
      </c>
      <c r="G16" s="68">
        <f t="shared" si="0"/>
        <v>0</v>
      </c>
      <c r="H16" s="65">
        <f t="shared" si="1"/>
        <v>0</v>
      </c>
      <c r="I16" s="4"/>
    </row>
    <row r="17" spans="1:9" ht="53.25" customHeight="1" x14ac:dyDescent="0.25">
      <c r="A17" s="193" t="s">
        <v>26</v>
      </c>
      <c r="B17" s="194" t="s">
        <v>20142</v>
      </c>
      <c r="C17" s="188" t="s">
        <v>20139</v>
      </c>
      <c r="D17" s="176"/>
      <c r="E17" s="68">
        <v>63</v>
      </c>
      <c r="F17" s="68">
        <v>32.4</v>
      </c>
      <c r="G17" s="68">
        <f t="shared" si="0"/>
        <v>0</v>
      </c>
      <c r="H17" s="65">
        <f t="shared" si="1"/>
        <v>0</v>
      </c>
      <c r="I17" s="4"/>
    </row>
    <row r="18" spans="1:9" ht="95.25" customHeight="1" x14ac:dyDescent="0.25">
      <c r="A18" s="195" t="s">
        <v>27</v>
      </c>
      <c r="B18" s="196" t="s">
        <v>20143</v>
      </c>
      <c r="C18" s="198"/>
      <c r="D18" s="199"/>
      <c r="E18" s="199"/>
      <c r="F18" s="199"/>
      <c r="G18" s="199"/>
      <c r="H18" s="200"/>
      <c r="I18" s="4"/>
    </row>
    <row r="19" spans="1:9" ht="20.100000000000001" customHeight="1" x14ac:dyDescent="0.25">
      <c r="A19" s="193" t="s">
        <v>28</v>
      </c>
      <c r="B19" s="194" t="s">
        <v>20</v>
      </c>
      <c r="C19" s="188" t="s">
        <v>20139</v>
      </c>
      <c r="D19" s="176"/>
      <c r="E19" s="68">
        <v>40.6</v>
      </c>
      <c r="F19" s="68">
        <v>19.899999999999999</v>
      </c>
      <c r="G19" s="68">
        <f t="shared" si="0"/>
        <v>0</v>
      </c>
      <c r="H19" s="65">
        <f t="shared" si="1"/>
        <v>0</v>
      </c>
      <c r="I19" s="4"/>
    </row>
    <row r="20" spans="1:9" ht="20.100000000000001" customHeight="1" x14ac:dyDescent="0.25">
      <c r="A20" s="193" t="s">
        <v>29</v>
      </c>
      <c r="B20" s="194" t="s">
        <v>22</v>
      </c>
      <c r="C20" s="188" t="s">
        <v>20139</v>
      </c>
      <c r="D20" s="176"/>
      <c r="E20" s="68">
        <v>49.8</v>
      </c>
      <c r="F20" s="68">
        <v>24.5</v>
      </c>
      <c r="G20" s="68">
        <f t="shared" si="0"/>
        <v>0</v>
      </c>
      <c r="H20" s="65">
        <f t="shared" si="1"/>
        <v>0</v>
      </c>
      <c r="I20" s="4"/>
    </row>
    <row r="21" spans="1:9" ht="90" customHeight="1" x14ac:dyDescent="0.25">
      <c r="A21" s="195" t="s">
        <v>30</v>
      </c>
      <c r="B21" s="196" t="s">
        <v>20144</v>
      </c>
      <c r="C21" s="198"/>
      <c r="D21" s="199"/>
      <c r="E21" s="199"/>
      <c r="F21" s="199"/>
      <c r="G21" s="199"/>
      <c r="H21" s="200"/>
      <c r="I21" s="4"/>
    </row>
    <row r="22" spans="1:9" ht="20.100000000000001" customHeight="1" x14ac:dyDescent="0.25">
      <c r="A22" s="193" t="s">
        <v>31</v>
      </c>
      <c r="B22" s="194" t="s">
        <v>20</v>
      </c>
      <c r="C22" s="188" t="s">
        <v>20139</v>
      </c>
      <c r="D22" s="176"/>
      <c r="E22" s="68">
        <v>49.8</v>
      </c>
      <c r="F22" s="68">
        <v>24.5</v>
      </c>
      <c r="G22" s="68">
        <f t="shared" si="0"/>
        <v>0</v>
      </c>
      <c r="H22" s="65">
        <f t="shared" si="1"/>
        <v>0</v>
      </c>
      <c r="I22" s="4"/>
    </row>
    <row r="23" spans="1:9" ht="20.100000000000001" customHeight="1" x14ac:dyDescent="0.25">
      <c r="A23" s="193" t="s">
        <v>32</v>
      </c>
      <c r="B23" s="194" t="s">
        <v>22</v>
      </c>
      <c r="C23" s="188" t="s">
        <v>20139</v>
      </c>
      <c r="D23" s="176"/>
      <c r="E23" s="68">
        <v>59</v>
      </c>
      <c r="F23" s="68">
        <v>29.1</v>
      </c>
      <c r="G23" s="68">
        <f t="shared" si="0"/>
        <v>0</v>
      </c>
      <c r="H23" s="65">
        <f t="shared" si="1"/>
        <v>0</v>
      </c>
      <c r="I23" s="4"/>
    </row>
    <row r="24" spans="1:9" ht="76.5" customHeight="1" x14ac:dyDescent="0.25">
      <c r="A24" s="195" t="s">
        <v>33</v>
      </c>
      <c r="B24" s="196" t="s">
        <v>20145</v>
      </c>
      <c r="C24" s="198"/>
      <c r="D24" s="199"/>
      <c r="E24" s="199"/>
      <c r="F24" s="199"/>
      <c r="G24" s="199"/>
      <c r="H24" s="200"/>
      <c r="I24" s="4"/>
    </row>
    <row r="25" spans="1:9" ht="20.100000000000001" customHeight="1" x14ac:dyDescent="0.25">
      <c r="A25" s="193" t="s">
        <v>34</v>
      </c>
      <c r="B25" s="194" t="s">
        <v>35</v>
      </c>
      <c r="C25" s="188" t="s">
        <v>20139</v>
      </c>
      <c r="D25" s="176"/>
      <c r="E25" s="68">
        <v>12.2</v>
      </c>
      <c r="F25" s="68">
        <v>6.3</v>
      </c>
      <c r="G25" s="68">
        <f t="shared" si="0"/>
        <v>0</v>
      </c>
      <c r="H25" s="65">
        <f t="shared" si="1"/>
        <v>0</v>
      </c>
      <c r="I25" s="4"/>
    </row>
    <row r="26" spans="1:9" ht="20.100000000000001" customHeight="1" x14ac:dyDescent="0.25">
      <c r="A26" s="193" t="s">
        <v>36</v>
      </c>
      <c r="B26" s="194" t="s">
        <v>20146</v>
      </c>
      <c r="C26" s="188" t="s">
        <v>20139</v>
      </c>
      <c r="D26" s="176"/>
      <c r="E26" s="68">
        <v>16.8</v>
      </c>
      <c r="F26" s="68">
        <v>8.6999999999999993</v>
      </c>
      <c r="G26" s="68">
        <f t="shared" si="0"/>
        <v>0</v>
      </c>
      <c r="H26" s="65">
        <f t="shared" si="1"/>
        <v>0</v>
      </c>
      <c r="I26" s="4"/>
    </row>
    <row r="27" spans="1:9" ht="74.25" customHeight="1" x14ac:dyDescent="0.25">
      <c r="A27" s="193" t="s">
        <v>37</v>
      </c>
      <c r="B27" s="194" t="s">
        <v>20147</v>
      </c>
      <c r="C27" s="188" t="s">
        <v>6</v>
      </c>
      <c r="D27" s="176"/>
      <c r="E27" s="68">
        <v>323</v>
      </c>
      <c r="F27" s="68">
        <v>155</v>
      </c>
      <c r="G27" s="68">
        <f t="shared" si="0"/>
        <v>0</v>
      </c>
      <c r="H27" s="65">
        <f t="shared" si="1"/>
        <v>0</v>
      </c>
      <c r="I27" s="4"/>
    </row>
    <row r="28" spans="1:9" ht="93" customHeight="1" x14ac:dyDescent="0.25">
      <c r="A28" s="193" t="s">
        <v>38</v>
      </c>
      <c r="B28" s="194" t="s">
        <v>20148</v>
      </c>
      <c r="C28" s="188" t="s">
        <v>6</v>
      </c>
      <c r="D28" s="176"/>
      <c r="E28" s="68">
        <v>92</v>
      </c>
      <c r="F28" s="68">
        <v>33</v>
      </c>
      <c r="G28" s="68">
        <f t="shared" si="0"/>
        <v>0</v>
      </c>
      <c r="H28" s="65">
        <f t="shared" si="1"/>
        <v>0</v>
      </c>
      <c r="I28" s="4"/>
    </row>
    <row r="29" spans="1:9" ht="70.5" customHeight="1" x14ac:dyDescent="0.25">
      <c r="A29" s="193" t="s">
        <v>39</v>
      </c>
      <c r="B29" s="194" t="s">
        <v>20149</v>
      </c>
      <c r="C29" s="188" t="s">
        <v>20139</v>
      </c>
      <c r="D29" s="176"/>
      <c r="E29" s="68">
        <v>25.4</v>
      </c>
      <c r="F29" s="68">
        <v>13.1</v>
      </c>
      <c r="G29" s="68">
        <f t="shared" si="0"/>
        <v>0</v>
      </c>
      <c r="H29" s="65">
        <f t="shared" si="1"/>
        <v>0</v>
      </c>
      <c r="I29" s="4"/>
    </row>
    <row r="30" spans="1:9" ht="95.25" customHeight="1" x14ac:dyDescent="0.25">
      <c r="A30" s="195" t="s">
        <v>40</v>
      </c>
      <c r="B30" s="196" t="s">
        <v>20150</v>
      </c>
      <c r="C30" s="198"/>
      <c r="D30" s="199"/>
      <c r="E30" s="199"/>
      <c r="F30" s="199"/>
      <c r="G30" s="199"/>
      <c r="H30" s="200"/>
      <c r="I30" s="4"/>
    </row>
    <row r="31" spans="1:9" ht="20.100000000000001" customHeight="1" x14ac:dyDescent="0.25">
      <c r="A31" s="193" t="s">
        <v>41</v>
      </c>
      <c r="B31" s="194" t="s">
        <v>42</v>
      </c>
      <c r="C31" s="188" t="s">
        <v>6</v>
      </c>
      <c r="D31" s="176"/>
      <c r="E31" s="68">
        <v>61</v>
      </c>
      <c r="F31" s="68">
        <v>22</v>
      </c>
      <c r="G31" s="68">
        <f t="shared" si="0"/>
        <v>0</v>
      </c>
      <c r="H31" s="65">
        <f t="shared" si="1"/>
        <v>0</v>
      </c>
      <c r="I31" s="4"/>
    </row>
    <row r="32" spans="1:9" ht="20.100000000000001" customHeight="1" x14ac:dyDescent="0.25">
      <c r="A32" s="193" t="s">
        <v>43</v>
      </c>
      <c r="B32" s="194" t="s">
        <v>44</v>
      </c>
      <c r="C32" s="188" t="s">
        <v>6</v>
      </c>
      <c r="D32" s="176"/>
      <c r="E32" s="68">
        <v>73</v>
      </c>
      <c r="F32" s="68">
        <v>26.4</v>
      </c>
      <c r="G32" s="68">
        <f t="shared" si="0"/>
        <v>0</v>
      </c>
      <c r="H32" s="65">
        <f t="shared" si="1"/>
        <v>0</v>
      </c>
      <c r="I32" s="4"/>
    </row>
    <row r="33" spans="1:9" ht="20.100000000000001" customHeight="1" x14ac:dyDescent="0.25">
      <c r="A33" s="193" t="s">
        <v>45</v>
      </c>
      <c r="B33" s="194" t="s">
        <v>46</v>
      </c>
      <c r="C33" s="188" t="s">
        <v>6</v>
      </c>
      <c r="D33" s="176"/>
      <c r="E33" s="68">
        <v>85</v>
      </c>
      <c r="F33" s="68">
        <v>30.5</v>
      </c>
      <c r="G33" s="68">
        <f t="shared" si="0"/>
        <v>0</v>
      </c>
      <c r="H33" s="65">
        <f t="shared" si="1"/>
        <v>0</v>
      </c>
      <c r="I33" s="4"/>
    </row>
    <row r="34" spans="1:9" ht="107.25" customHeight="1" x14ac:dyDescent="0.25">
      <c r="A34" s="195" t="s">
        <v>47</v>
      </c>
      <c r="B34" s="196" t="s">
        <v>20151</v>
      </c>
      <c r="C34" s="198"/>
      <c r="D34" s="199"/>
      <c r="E34" s="199"/>
      <c r="F34" s="199"/>
      <c r="G34" s="199"/>
      <c r="H34" s="200"/>
      <c r="I34" s="4"/>
    </row>
    <row r="35" spans="1:9" ht="20.100000000000001" customHeight="1" x14ac:dyDescent="0.25">
      <c r="A35" s="193" t="s">
        <v>48</v>
      </c>
      <c r="B35" s="194" t="s">
        <v>42</v>
      </c>
      <c r="C35" s="188" t="s">
        <v>6</v>
      </c>
      <c r="D35" s="176"/>
      <c r="E35" s="68">
        <v>73</v>
      </c>
      <c r="F35" s="68">
        <v>26.4</v>
      </c>
      <c r="G35" s="68">
        <f t="shared" si="0"/>
        <v>0</v>
      </c>
      <c r="H35" s="65">
        <f t="shared" si="1"/>
        <v>0</v>
      </c>
      <c r="I35" s="4"/>
    </row>
    <row r="36" spans="1:9" ht="20.100000000000001" customHeight="1" x14ac:dyDescent="0.25">
      <c r="A36" s="193" t="s">
        <v>49</v>
      </c>
      <c r="B36" s="194" t="s">
        <v>44</v>
      </c>
      <c r="C36" s="188" t="s">
        <v>6</v>
      </c>
      <c r="D36" s="176"/>
      <c r="E36" s="68">
        <v>85</v>
      </c>
      <c r="F36" s="68">
        <v>30.5</v>
      </c>
      <c r="G36" s="68">
        <f t="shared" si="0"/>
        <v>0</v>
      </c>
      <c r="H36" s="65">
        <f t="shared" si="1"/>
        <v>0</v>
      </c>
      <c r="I36" s="4"/>
    </row>
    <row r="37" spans="1:9" ht="20.100000000000001" customHeight="1" x14ac:dyDescent="0.25">
      <c r="A37" s="193" t="s">
        <v>50</v>
      </c>
      <c r="B37" s="194" t="s">
        <v>46</v>
      </c>
      <c r="C37" s="188" t="s">
        <v>6</v>
      </c>
      <c r="D37" s="176"/>
      <c r="E37" s="68">
        <v>99</v>
      </c>
      <c r="F37" s="68">
        <v>35.6</v>
      </c>
      <c r="G37" s="68">
        <f t="shared" si="0"/>
        <v>0</v>
      </c>
      <c r="H37" s="65">
        <f t="shared" si="1"/>
        <v>0</v>
      </c>
      <c r="I37" s="4"/>
    </row>
    <row r="38" spans="1:9" ht="86.25" customHeight="1" x14ac:dyDescent="0.25">
      <c r="A38" s="193" t="s">
        <v>51</v>
      </c>
      <c r="B38" s="194" t="s">
        <v>20152</v>
      </c>
      <c r="C38" s="188" t="s">
        <v>6</v>
      </c>
      <c r="D38" s="176"/>
      <c r="E38" s="68">
        <v>6.2</v>
      </c>
      <c r="F38" s="68">
        <v>2.2400000000000002</v>
      </c>
      <c r="G38" s="68">
        <f t="shared" si="0"/>
        <v>0</v>
      </c>
      <c r="H38" s="65">
        <f t="shared" si="1"/>
        <v>0</v>
      </c>
      <c r="I38" s="4"/>
    </row>
    <row r="39" spans="1:9" ht="78" customHeight="1" x14ac:dyDescent="0.25">
      <c r="A39" s="195" t="s">
        <v>52</v>
      </c>
      <c r="B39" s="196" t="s">
        <v>20153</v>
      </c>
      <c r="C39" s="198"/>
      <c r="D39" s="199"/>
      <c r="E39" s="199"/>
      <c r="F39" s="199"/>
      <c r="G39" s="199"/>
      <c r="H39" s="200"/>
      <c r="I39" s="4"/>
    </row>
    <row r="40" spans="1:9" ht="20.100000000000001" customHeight="1" x14ac:dyDescent="0.25">
      <c r="A40" s="193" t="s">
        <v>53</v>
      </c>
      <c r="B40" s="194" t="s">
        <v>42</v>
      </c>
      <c r="C40" s="188" t="s">
        <v>6</v>
      </c>
      <c r="D40" s="176"/>
      <c r="E40" s="68">
        <v>67</v>
      </c>
      <c r="F40" s="68">
        <v>24.2</v>
      </c>
      <c r="G40" s="68">
        <f t="shared" si="0"/>
        <v>0</v>
      </c>
      <c r="H40" s="65">
        <f t="shared" si="1"/>
        <v>0</v>
      </c>
      <c r="I40" s="4"/>
    </row>
    <row r="41" spans="1:9" ht="20.100000000000001" customHeight="1" x14ac:dyDescent="0.25">
      <c r="A41" s="193" t="s">
        <v>54</v>
      </c>
      <c r="B41" s="194" t="s">
        <v>44</v>
      </c>
      <c r="C41" s="188" t="s">
        <v>6</v>
      </c>
      <c r="D41" s="176"/>
      <c r="E41" s="68">
        <v>83</v>
      </c>
      <c r="F41" s="68">
        <v>29.7</v>
      </c>
      <c r="G41" s="68">
        <f t="shared" si="0"/>
        <v>0</v>
      </c>
      <c r="H41" s="65">
        <f t="shared" si="1"/>
        <v>0</v>
      </c>
      <c r="I41" s="4"/>
    </row>
    <row r="42" spans="1:9" ht="57" customHeight="1" x14ac:dyDescent="0.25">
      <c r="A42" s="195" t="s">
        <v>55</v>
      </c>
      <c r="B42" s="196" t="s">
        <v>20154</v>
      </c>
      <c r="C42" s="198"/>
      <c r="D42" s="199"/>
      <c r="E42" s="199"/>
      <c r="F42" s="199"/>
      <c r="G42" s="199"/>
      <c r="H42" s="200"/>
      <c r="I42" s="4"/>
    </row>
    <row r="43" spans="1:9" ht="20.100000000000001" customHeight="1" x14ac:dyDescent="0.25">
      <c r="A43" s="193" t="s">
        <v>56</v>
      </c>
      <c r="B43" s="194" t="s">
        <v>57</v>
      </c>
      <c r="C43" s="188" t="s">
        <v>6</v>
      </c>
      <c r="D43" s="176"/>
      <c r="E43" s="68">
        <v>153</v>
      </c>
      <c r="F43" s="68">
        <v>55</v>
      </c>
      <c r="G43" s="68">
        <f t="shared" si="0"/>
        <v>0</v>
      </c>
      <c r="H43" s="65">
        <f t="shared" si="1"/>
        <v>0</v>
      </c>
      <c r="I43" s="4"/>
    </row>
    <row r="44" spans="1:9" ht="20.100000000000001" customHeight="1" x14ac:dyDescent="0.25">
      <c r="A44" s="193" t="s">
        <v>58</v>
      </c>
      <c r="B44" s="194" t="s">
        <v>59</v>
      </c>
      <c r="C44" s="188" t="s">
        <v>6</v>
      </c>
      <c r="D44" s="176"/>
      <c r="E44" s="68">
        <v>172</v>
      </c>
      <c r="F44" s="68">
        <v>62</v>
      </c>
      <c r="G44" s="68">
        <f t="shared" si="0"/>
        <v>0</v>
      </c>
      <c r="H44" s="65">
        <f t="shared" si="1"/>
        <v>0</v>
      </c>
      <c r="I44" s="4"/>
    </row>
    <row r="45" spans="1:9" ht="87.75" customHeight="1" x14ac:dyDescent="0.25">
      <c r="A45" s="195" t="s">
        <v>60</v>
      </c>
      <c r="B45" s="196" t="s">
        <v>20155</v>
      </c>
      <c r="C45" s="198"/>
      <c r="D45" s="199"/>
      <c r="E45" s="199"/>
      <c r="F45" s="199"/>
      <c r="G45" s="199"/>
      <c r="H45" s="200"/>
      <c r="I45" s="4"/>
    </row>
    <row r="46" spans="1:9" ht="20.100000000000001" customHeight="1" x14ac:dyDescent="0.25">
      <c r="A46" s="193" t="s">
        <v>61</v>
      </c>
      <c r="B46" s="194" t="s">
        <v>62</v>
      </c>
      <c r="C46" s="188" t="s">
        <v>6</v>
      </c>
      <c r="D46" s="176"/>
      <c r="E46" s="68">
        <v>92</v>
      </c>
      <c r="F46" s="68">
        <v>33</v>
      </c>
      <c r="G46" s="68">
        <f t="shared" si="0"/>
        <v>0</v>
      </c>
      <c r="H46" s="65">
        <f t="shared" si="1"/>
        <v>0</v>
      </c>
      <c r="I46" s="4"/>
    </row>
    <row r="47" spans="1:9" ht="20.100000000000001" customHeight="1" x14ac:dyDescent="0.25">
      <c r="A47" s="193" t="s">
        <v>63</v>
      </c>
      <c r="B47" s="194" t="s">
        <v>64</v>
      </c>
      <c r="C47" s="188" t="s">
        <v>15</v>
      </c>
      <c r="D47" s="176"/>
      <c r="E47" s="68">
        <v>12.1</v>
      </c>
      <c r="F47" s="68">
        <v>4.37</v>
      </c>
      <c r="G47" s="68">
        <f t="shared" si="0"/>
        <v>0</v>
      </c>
      <c r="H47" s="65">
        <f t="shared" si="1"/>
        <v>0</v>
      </c>
      <c r="I47" s="4"/>
    </row>
    <row r="48" spans="1:9" ht="101.25" customHeight="1" x14ac:dyDescent="0.25">
      <c r="A48" s="195" t="s">
        <v>65</v>
      </c>
      <c r="B48" s="196" t="s">
        <v>20156</v>
      </c>
      <c r="C48" s="198"/>
      <c r="D48" s="199"/>
      <c r="E48" s="199"/>
      <c r="F48" s="199"/>
      <c r="G48" s="199"/>
      <c r="H48" s="200"/>
      <c r="I48" s="4"/>
    </row>
    <row r="49" spans="1:9" ht="20.100000000000001" customHeight="1" x14ac:dyDescent="0.25">
      <c r="A49" s="193" t="s">
        <v>66</v>
      </c>
      <c r="B49" s="194" t="s">
        <v>62</v>
      </c>
      <c r="C49" s="188" t="s">
        <v>6</v>
      </c>
      <c r="D49" s="176"/>
      <c r="E49" s="68">
        <v>245</v>
      </c>
      <c r="F49" s="68">
        <v>88</v>
      </c>
      <c r="G49" s="68">
        <f t="shared" si="0"/>
        <v>0</v>
      </c>
      <c r="H49" s="65">
        <f t="shared" si="1"/>
        <v>0</v>
      </c>
      <c r="I49" s="4"/>
    </row>
    <row r="50" spans="1:9" ht="20.100000000000001" customHeight="1" x14ac:dyDescent="0.25">
      <c r="A50" s="193" t="s">
        <v>67</v>
      </c>
      <c r="B50" s="194" t="s">
        <v>68</v>
      </c>
      <c r="C50" s="188" t="s">
        <v>15</v>
      </c>
      <c r="D50" s="176"/>
      <c r="E50" s="68">
        <v>12.1</v>
      </c>
      <c r="F50" s="68">
        <v>4.37</v>
      </c>
      <c r="G50" s="68">
        <f t="shared" si="0"/>
        <v>0</v>
      </c>
      <c r="H50" s="65">
        <f t="shared" si="1"/>
        <v>0</v>
      </c>
      <c r="I50" s="4"/>
    </row>
    <row r="51" spans="1:9" ht="96.75" customHeight="1" x14ac:dyDescent="0.25">
      <c r="A51" s="195" t="s">
        <v>69</v>
      </c>
      <c r="B51" s="196" t="s">
        <v>20157</v>
      </c>
      <c r="C51" s="198"/>
      <c r="D51" s="199"/>
      <c r="E51" s="199"/>
      <c r="F51" s="199"/>
      <c r="G51" s="199"/>
      <c r="H51" s="200"/>
      <c r="I51" s="4"/>
    </row>
    <row r="52" spans="1:9" ht="20.100000000000001" customHeight="1" x14ac:dyDescent="0.25">
      <c r="A52" s="193" t="s">
        <v>70</v>
      </c>
      <c r="B52" s="194" t="s">
        <v>62</v>
      </c>
      <c r="C52" s="188" t="s">
        <v>6</v>
      </c>
      <c r="D52" s="176"/>
      <c r="E52" s="68">
        <v>184</v>
      </c>
      <c r="F52" s="68">
        <v>66</v>
      </c>
      <c r="G52" s="68">
        <f t="shared" si="0"/>
        <v>0</v>
      </c>
      <c r="H52" s="65">
        <f t="shared" si="1"/>
        <v>0</v>
      </c>
      <c r="I52" s="4"/>
    </row>
    <row r="53" spans="1:9" ht="20.100000000000001" customHeight="1" x14ac:dyDescent="0.25">
      <c r="A53" s="193" t="s">
        <v>71</v>
      </c>
      <c r="B53" s="194" t="s">
        <v>72</v>
      </c>
      <c r="C53" s="188" t="s">
        <v>15</v>
      </c>
      <c r="D53" s="176"/>
      <c r="E53" s="68">
        <v>48.9</v>
      </c>
      <c r="F53" s="68">
        <v>17.600000000000001</v>
      </c>
      <c r="G53" s="68">
        <f t="shared" si="0"/>
        <v>0</v>
      </c>
      <c r="H53" s="65">
        <f t="shared" si="1"/>
        <v>0</v>
      </c>
      <c r="I53" s="4"/>
    </row>
    <row r="54" spans="1:9" ht="64.5" customHeight="1" x14ac:dyDescent="0.25">
      <c r="A54" s="193" t="s">
        <v>73</v>
      </c>
      <c r="B54" s="194" t="s">
        <v>20158</v>
      </c>
      <c r="C54" s="188" t="s">
        <v>6</v>
      </c>
      <c r="D54" s="176"/>
      <c r="E54" s="68">
        <v>92</v>
      </c>
      <c r="F54" s="68">
        <v>33</v>
      </c>
      <c r="G54" s="68">
        <f t="shared" si="0"/>
        <v>0</v>
      </c>
      <c r="H54" s="65">
        <f t="shared" si="1"/>
        <v>0</v>
      </c>
      <c r="I54" s="4"/>
    </row>
    <row r="55" spans="1:9" ht="78" customHeight="1" x14ac:dyDescent="0.25">
      <c r="A55" s="193" t="s">
        <v>74</v>
      </c>
      <c r="B55" s="194" t="s">
        <v>20159</v>
      </c>
      <c r="C55" s="188" t="s">
        <v>6</v>
      </c>
      <c r="D55" s="176"/>
      <c r="E55" s="68">
        <v>4.2699999999999996</v>
      </c>
      <c r="F55" s="68">
        <v>1.54</v>
      </c>
      <c r="G55" s="68">
        <f t="shared" si="0"/>
        <v>0</v>
      </c>
      <c r="H55" s="65">
        <f t="shared" si="1"/>
        <v>0</v>
      </c>
      <c r="I55" s="4"/>
    </row>
    <row r="56" spans="1:9" ht="86.25" customHeight="1" x14ac:dyDescent="0.25">
      <c r="A56" s="193" t="s">
        <v>75</v>
      </c>
      <c r="B56" s="194" t="s">
        <v>20160</v>
      </c>
      <c r="C56" s="188" t="s">
        <v>15</v>
      </c>
      <c r="D56" s="176"/>
      <c r="E56" s="68">
        <v>7.3</v>
      </c>
      <c r="F56" s="68">
        <v>2.64</v>
      </c>
      <c r="G56" s="68">
        <f t="shared" si="0"/>
        <v>0</v>
      </c>
      <c r="H56" s="65">
        <f t="shared" si="1"/>
        <v>0</v>
      </c>
      <c r="I56" s="4"/>
    </row>
    <row r="57" spans="1:9" ht="57.75" customHeight="1" x14ac:dyDescent="0.25">
      <c r="A57" s="193" t="s">
        <v>76</v>
      </c>
      <c r="B57" s="194" t="s">
        <v>20161</v>
      </c>
      <c r="C57" s="188" t="s">
        <v>6</v>
      </c>
      <c r="D57" s="176"/>
      <c r="E57" s="68">
        <v>20.399999999999999</v>
      </c>
      <c r="F57" s="68">
        <v>7.3</v>
      </c>
      <c r="G57" s="68">
        <f t="shared" si="0"/>
        <v>0</v>
      </c>
      <c r="H57" s="65">
        <f t="shared" si="1"/>
        <v>0</v>
      </c>
      <c r="I57" s="4"/>
    </row>
    <row r="58" spans="1:9" ht="57" customHeight="1" x14ac:dyDescent="0.25">
      <c r="A58" s="197" t="s">
        <v>20122</v>
      </c>
      <c r="B58" s="344" t="s">
        <v>20162</v>
      </c>
      <c r="C58" s="345"/>
      <c r="D58" s="345"/>
      <c r="E58" s="345"/>
      <c r="F58" s="345"/>
      <c r="G58" s="345"/>
      <c r="H58" s="346"/>
      <c r="I58" s="4"/>
    </row>
    <row r="59" spans="1:9" ht="74.25" customHeight="1" x14ac:dyDescent="0.25">
      <c r="A59" s="193" t="s">
        <v>77</v>
      </c>
      <c r="B59" s="194" t="s">
        <v>20163</v>
      </c>
      <c r="C59" s="188" t="s">
        <v>6</v>
      </c>
      <c r="D59" s="176"/>
      <c r="E59" s="68">
        <v>482</v>
      </c>
      <c r="F59" s="68">
        <v>174</v>
      </c>
      <c r="G59" s="68">
        <f t="shared" si="0"/>
        <v>0</v>
      </c>
      <c r="H59" s="65">
        <f t="shared" si="1"/>
        <v>0</v>
      </c>
      <c r="I59" s="4"/>
    </row>
    <row r="60" spans="1:9" ht="94.5" customHeight="1" x14ac:dyDescent="0.25">
      <c r="A60" s="193" t="s">
        <v>78</v>
      </c>
      <c r="B60" s="194" t="s">
        <v>20164</v>
      </c>
      <c r="C60" s="188" t="s">
        <v>6</v>
      </c>
      <c r="D60" s="176"/>
      <c r="E60" s="68">
        <v>115</v>
      </c>
      <c r="F60" s="68">
        <v>41.5</v>
      </c>
      <c r="G60" s="68">
        <f t="shared" si="0"/>
        <v>0</v>
      </c>
      <c r="H60" s="65">
        <f t="shared" si="1"/>
        <v>0</v>
      </c>
      <c r="I60" s="4"/>
    </row>
    <row r="61" spans="1:9" ht="79.5" customHeight="1" x14ac:dyDescent="0.25">
      <c r="A61" s="195" t="s">
        <v>79</v>
      </c>
      <c r="B61" s="196" t="s">
        <v>20165</v>
      </c>
      <c r="C61" s="198"/>
      <c r="D61" s="199"/>
      <c r="E61" s="199"/>
      <c r="F61" s="199"/>
      <c r="G61" s="245"/>
      <c r="H61" s="200"/>
      <c r="I61" s="4"/>
    </row>
    <row r="62" spans="1:9" ht="20.100000000000001" customHeight="1" x14ac:dyDescent="0.25">
      <c r="A62" s="193" t="s">
        <v>80</v>
      </c>
      <c r="B62" s="194" t="s">
        <v>81</v>
      </c>
      <c r="C62" s="188" t="s">
        <v>15</v>
      </c>
      <c r="D62" s="176"/>
      <c r="E62" s="68">
        <v>18.100000000000001</v>
      </c>
      <c r="F62" s="68">
        <v>6.5</v>
      </c>
      <c r="G62" s="68">
        <f t="shared" si="0"/>
        <v>0</v>
      </c>
      <c r="H62" s="65">
        <f t="shared" si="1"/>
        <v>0</v>
      </c>
      <c r="I62" s="4"/>
    </row>
    <row r="63" spans="1:9" ht="20.100000000000001" customHeight="1" x14ac:dyDescent="0.25">
      <c r="A63" s="193" t="s">
        <v>82</v>
      </c>
      <c r="B63" s="194" t="s">
        <v>83</v>
      </c>
      <c r="C63" s="188" t="s">
        <v>15</v>
      </c>
      <c r="D63" s="176"/>
      <c r="E63" s="68">
        <v>24.2</v>
      </c>
      <c r="F63" s="68">
        <v>8.6999999999999993</v>
      </c>
      <c r="G63" s="68">
        <f t="shared" si="0"/>
        <v>0</v>
      </c>
      <c r="H63" s="65">
        <f t="shared" si="1"/>
        <v>0</v>
      </c>
      <c r="I63" s="4"/>
    </row>
    <row r="64" spans="1:9" ht="20.100000000000001" customHeight="1" x14ac:dyDescent="0.25">
      <c r="A64" s="193" t="s">
        <v>84</v>
      </c>
      <c r="B64" s="194" t="s">
        <v>85</v>
      </c>
      <c r="C64" s="188" t="s">
        <v>15</v>
      </c>
      <c r="D64" s="176"/>
      <c r="E64" s="68">
        <v>32.299999999999997</v>
      </c>
      <c r="F64" s="68">
        <v>11.6</v>
      </c>
      <c r="G64" s="68">
        <f t="shared" si="0"/>
        <v>0</v>
      </c>
      <c r="H64" s="65">
        <f t="shared" si="1"/>
        <v>0</v>
      </c>
      <c r="I64" s="4"/>
    </row>
    <row r="65" spans="1:9" ht="20.100000000000001" customHeight="1" x14ac:dyDescent="0.25">
      <c r="A65" s="193" t="s">
        <v>86</v>
      </c>
      <c r="B65" s="194" t="s">
        <v>87</v>
      </c>
      <c r="C65" s="188" t="s">
        <v>88</v>
      </c>
      <c r="D65" s="176"/>
      <c r="E65" s="68">
        <v>115</v>
      </c>
      <c r="F65" s="68">
        <v>41.5</v>
      </c>
      <c r="G65" s="68">
        <f t="shared" si="0"/>
        <v>0</v>
      </c>
      <c r="H65" s="65">
        <f t="shared" si="1"/>
        <v>0</v>
      </c>
      <c r="I65" s="4"/>
    </row>
    <row r="66" spans="1:9" ht="57" customHeight="1" x14ac:dyDescent="0.25">
      <c r="A66" s="197" t="s">
        <v>20123</v>
      </c>
      <c r="B66" s="344" t="s">
        <v>20166</v>
      </c>
      <c r="C66" s="345"/>
      <c r="D66" s="345"/>
      <c r="E66" s="345"/>
      <c r="F66" s="345"/>
      <c r="G66" s="345"/>
      <c r="H66" s="346"/>
      <c r="I66" s="4"/>
    </row>
    <row r="67" spans="1:9" ht="96.75" customHeight="1" x14ac:dyDescent="0.25">
      <c r="A67" s="193" t="s">
        <v>89</v>
      </c>
      <c r="B67" s="194" t="s">
        <v>20167</v>
      </c>
      <c r="C67" s="188" t="s">
        <v>6</v>
      </c>
      <c r="D67" s="176"/>
      <c r="E67" s="68">
        <v>482</v>
      </c>
      <c r="F67" s="68">
        <v>174</v>
      </c>
      <c r="G67" s="68">
        <f t="shared" si="0"/>
        <v>0</v>
      </c>
      <c r="H67" s="65">
        <f t="shared" si="1"/>
        <v>0</v>
      </c>
      <c r="I67" s="4"/>
    </row>
    <row r="68" spans="1:9" ht="96.75" customHeight="1" x14ac:dyDescent="0.25">
      <c r="A68" s="193" t="s">
        <v>90</v>
      </c>
      <c r="B68" s="194" t="s">
        <v>20168</v>
      </c>
      <c r="C68" s="188" t="s">
        <v>6</v>
      </c>
      <c r="D68" s="176"/>
      <c r="E68" s="68">
        <v>94</v>
      </c>
      <c r="F68" s="68">
        <v>33.799999999999997</v>
      </c>
      <c r="G68" s="68">
        <f t="shared" si="0"/>
        <v>0</v>
      </c>
      <c r="H68" s="65">
        <f t="shared" si="1"/>
        <v>0</v>
      </c>
      <c r="I68" s="4"/>
    </row>
    <row r="69" spans="1:9" ht="57" customHeight="1" x14ac:dyDescent="0.25">
      <c r="A69" s="195" t="s">
        <v>91</v>
      </c>
      <c r="B69" s="196" t="s">
        <v>20169</v>
      </c>
      <c r="C69" s="198"/>
      <c r="D69" s="199"/>
      <c r="E69" s="199"/>
      <c r="F69" s="199"/>
      <c r="G69" s="199"/>
      <c r="H69" s="200"/>
      <c r="I69" s="4"/>
    </row>
    <row r="70" spans="1:9" ht="20.100000000000001" customHeight="1" x14ac:dyDescent="0.25">
      <c r="A70" s="193" t="s">
        <v>92</v>
      </c>
      <c r="B70" s="194" t="s">
        <v>93</v>
      </c>
      <c r="C70" s="188" t="s">
        <v>15</v>
      </c>
      <c r="D70" s="176"/>
      <c r="E70" s="68">
        <v>17.5</v>
      </c>
      <c r="F70" s="68">
        <v>6.3</v>
      </c>
      <c r="G70" s="68">
        <f t="shared" ref="G70:G132" si="2">D70*E70</f>
        <v>0</v>
      </c>
      <c r="H70" s="65">
        <f t="shared" ref="H70:H132" si="3">D70*F70</f>
        <v>0</v>
      </c>
      <c r="I70" s="4"/>
    </row>
    <row r="71" spans="1:9" ht="20.100000000000001" customHeight="1" x14ac:dyDescent="0.25">
      <c r="A71" s="193" t="s">
        <v>94</v>
      </c>
      <c r="B71" s="194" t="s">
        <v>95</v>
      </c>
      <c r="C71" s="188" t="s">
        <v>15</v>
      </c>
      <c r="D71" s="176"/>
      <c r="E71" s="68">
        <v>19.3</v>
      </c>
      <c r="F71" s="68">
        <v>6.9</v>
      </c>
      <c r="G71" s="68">
        <f t="shared" si="2"/>
        <v>0</v>
      </c>
      <c r="H71" s="65">
        <f t="shared" si="3"/>
        <v>0</v>
      </c>
      <c r="I71" s="4"/>
    </row>
    <row r="72" spans="1:9" ht="57" customHeight="1" x14ac:dyDescent="0.25">
      <c r="A72" s="197" t="s">
        <v>20124</v>
      </c>
      <c r="B72" s="344" t="s">
        <v>20170</v>
      </c>
      <c r="C72" s="345"/>
      <c r="D72" s="345"/>
      <c r="E72" s="345"/>
      <c r="F72" s="345"/>
      <c r="G72" s="345"/>
      <c r="H72" s="346"/>
      <c r="I72" s="4"/>
    </row>
    <row r="73" spans="1:9" ht="89.25" customHeight="1" x14ac:dyDescent="0.25">
      <c r="A73" s="193" t="s">
        <v>96</v>
      </c>
      <c r="B73" s="194" t="s">
        <v>20171</v>
      </c>
      <c r="C73" s="188" t="s">
        <v>6</v>
      </c>
      <c r="D73" s="176"/>
      <c r="E73" s="68">
        <v>249</v>
      </c>
      <c r="F73" s="68">
        <v>90</v>
      </c>
      <c r="G73" s="68">
        <f t="shared" si="2"/>
        <v>0</v>
      </c>
      <c r="H73" s="65">
        <f t="shared" si="3"/>
        <v>0</v>
      </c>
      <c r="I73" s="4"/>
    </row>
    <row r="74" spans="1:9" ht="102" customHeight="1" x14ac:dyDescent="0.25">
      <c r="A74" s="193" t="s">
        <v>97</v>
      </c>
      <c r="B74" s="194" t="s">
        <v>20172</v>
      </c>
      <c r="C74" s="188" t="s">
        <v>6</v>
      </c>
      <c r="D74" s="176"/>
      <c r="E74" s="68">
        <v>63</v>
      </c>
      <c r="F74" s="68">
        <v>22.8</v>
      </c>
      <c r="G74" s="68">
        <f t="shared" si="2"/>
        <v>0</v>
      </c>
      <c r="H74" s="65">
        <f t="shared" si="3"/>
        <v>0</v>
      </c>
      <c r="I74" s="4"/>
    </row>
    <row r="75" spans="1:9" ht="57" customHeight="1" x14ac:dyDescent="0.25">
      <c r="A75" s="195" t="s">
        <v>98</v>
      </c>
      <c r="B75" s="196" t="s">
        <v>20173</v>
      </c>
      <c r="C75" s="198"/>
      <c r="D75" s="199"/>
      <c r="E75" s="199"/>
      <c r="F75" s="199"/>
      <c r="G75" s="199"/>
      <c r="H75" s="200"/>
      <c r="I75" s="4"/>
    </row>
    <row r="76" spans="1:9" ht="20.100000000000001" customHeight="1" x14ac:dyDescent="0.25">
      <c r="A76" s="193" t="s">
        <v>99</v>
      </c>
      <c r="B76" s="194" t="s">
        <v>93</v>
      </c>
      <c r="C76" s="188" t="s">
        <v>15</v>
      </c>
      <c r="D76" s="176"/>
      <c r="E76" s="68">
        <v>14.9</v>
      </c>
      <c r="F76" s="68">
        <v>5.4</v>
      </c>
      <c r="G76" s="68">
        <f t="shared" si="2"/>
        <v>0</v>
      </c>
      <c r="H76" s="65">
        <f t="shared" si="3"/>
        <v>0</v>
      </c>
      <c r="I76" s="4"/>
    </row>
    <row r="77" spans="1:9" ht="20.100000000000001" customHeight="1" x14ac:dyDescent="0.25">
      <c r="A77" s="193" t="s">
        <v>100</v>
      </c>
      <c r="B77" s="194" t="s">
        <v>95</v>
      </c>
      <c r="C77" s="188" t="s">
        <v>15</v>
      </c>
      <c r="D77" s="176"/>
      <c r="E77" s="68">
        <v>16.7</v>
      </c>
      <c r="F77" s="68">
        <v>6</v>
      </c>
      <c r="G77" s="68">
        <f t="shared" si="2"/>
        <v>0</v>
      </c>
      <c r="H77" s="65">
        <f t="shared" si="3"/>
        <v>0</v>
      </c>
      <c r="I77" s="4"/>
    </row>
    <row r="78" spans="1:9" ht="57" customHeight="1" x14ac:dyDescent="0.25">
      <c r="A78" s="197" t="s">
        <v>20125</v>
      </c>
      <c r="B78" s="344" t="s">
        <v>20174</v>
      </c>
      <c r="C78" s="345"/>
      <c r="D78" s="345"/>
      <c r="E78" s="345"/>
      <c r="F78" s="345"/>
      <c r="G78" s="345"/>
      <c r="H78" s="346"/>
      <c r="I78" s="4"/>
    </row>
    <row r="79" spans="1:9" ht="67.5" customHeight="1" x14ac:dyDescent="0.25">
      <c r="A79" s="193" t="s">
        <v>101</v>
      </c>
      <c r="B79" s="194" t="s">
        <v>20175</v>
      </c>
      <c r="C79" s="188" t="s">
        <v>6</v>
      </c>
      <c r="D79" s="176"/>
      <c r="E79" s="68">
        <v>487</v>
      </c>
      <c r="F79" s="68">
        <v>268</v>
      </c>
      <c r="G79" s="68">
        <f t="shared" si="2"/>
        <v>0</v>
      </c>
      <c r="H79" s="65">
        <f t="shared" si="3"/>
        <v>0</v>
      </c>
      <c r="I79" s="4"/>
    </row>
    <row r="80" spans="1:9" ht="84.75" customHeight="1" x14ac:dyDescent="0.25">
      <c r="A80" s="193" t="s">
        <v>102</v>
      </c>
      <c r="B80" s="194" t="s">
        <v>20176</v>
      </c>
      <c r="C80" s="188" t="s">
        <v>6</v>
      </c>
      <c r="D80" s="176"/>
      <c r="E80" s="68">
        <v>116</v>
      </c>
      <c r="F80" s="68">
        <v>64</v>
      </c>
      <c r="G80" s="68">
        <f t="shared" si="2"/>
        <v>0</v>
      </c>
      <c r="H80" s="65">
        <f t="shared" si="3"/>
        <v>0</v>
      </c>
      <c r="I80" s="4"/>
    </row>
    <row r="81" spans="1:9" ht="94.5" customHeight="1" x14ac:dyDescent="0.25">
      <c r="A81" s="193" t="s">
        <v>103</v>
      </c>
      <c r="B81" s="194" t="s">
        <v>20177</v>
      </c>
      <c r="C81" s="188" t="s">
        <v>15</v>
      </c>
      <c r="D81" s="176"/>
      <c r="E81" s="68">
        <v>42.1</v>
      </c>
      <c r="F81" s="68">
        <v>23.2</v>
      </c>
      <c r="G81" s="68">
        <f t="shared" si="2"/>
        <v>0</v>
      </c>
      <c r="H81" s="65">
        <f t="shared" si="3"/>
        <v>0</v>
      </c>
      <c r="I81" s="4"/>
    </row>
    <row r="82" spans="1:9" ht="57" customHeight="1" x14ac:dyDescent="0.25">
      <c r="A82" s="195" t="s">
        <v>104</v>
      </c>
      <c r="B82" s="196" t="s">
        <v>20178</v>
      </c>
      <c r="C82" s="198"/>
      <c r="D82" s="199"/>
      <c r="E82" s="199"/>
      <c r="F82" s="199"/>
      <c r="G82" s="199"/>
      <c r="H82" s="200"/>
      <c r="I82" s="4"/>
    </row>
    <row r="83" spans="1:9" ht="20.100000000000001" customHeight="1" x14ac:dyDescent="0.25">
      <c r="A83" s="193" t="s">
        <v>105</v>
      </c>
      <c r="B83" s="194" t="s">
        <v>106</v>
      </c>
      <c r="C83" s="188" t="s">
        <v>88</v>
      </c>
      <c r="D83" s="176"/>
      <c r="E83" s="68">
        <v>117</v>
      </c>
      <c r="F83" s="68">
        <v>65</v>
      </c>
      <c r="G83" s="68">
        <f t="shared" si="2"/>
        <v>0</v>
      </c>
      <c r="H83" s="65">
        <f t="shared" si="3"/>
        <v>0</v>
      </c>
      <c r="I83" s="4"/>
    </row>
    <row r="84" spans="1:9" ht="20.100000000000001" customHeight="1" x14ac:dyDescent="0.25">
      <c r="A84" s="193" t="s">
        <v>107</v>
      </c>
      <c r="B84" s="194" t="s">
        <v>108</v>
      </c>
      <c r="C84" s="188" t="s">
        <v>88</v>
      </c>
      <c r="D84" s="176"/>
      <c r="E84" s="68">
        <v>99</v>
      </c>
      <c r="F84" s="68">
        <v>54</v>
      </c>
      <c r="G84" s="68">
        <f t="shared" si="2"/>
        <v>0</v>
      </c>
      <c r="H84" s="65">
        <f t="shared" si="3"/>
        <v>0</v>
      </c>
      <c r="I84" s="4"/>
    </row>
    <row r="85" spans="1:9" ht="20.100000000000001" customHeight="1" x14ac:dyDescent="0.25">
      <c r="A85" s="193" t="s">
        <v>109</v>
      </c>
      <c r="B85" s="194" t="s">
        <v>110</v>
      </c>
      <c r="C85" s="188" t="s">
        <v>88</v>
      </c>
      <c r="D85" s="176"/>
      <c r="E85" s="68">
        <v>79</v>
      </c>
      <c r="F85" s="68">
        <v>43.6</v>
      </c>
      <c r="G85" s="68">
        <f t="shared" si="2"/>
        <v>0</v>
      </c>
      <c r="H85" s="65">
        <f t="shared" si="3"/>
        <v>0</v>
      </c>
      <c r="I85" s="4"/>
    </row>
    <row r="86" spans="1:9" ht="57" customHeight="1" x14ac:dyDescent="0.25">
      <c r="A86" s="197" t="s">
        <v>20126</v>
      </c>
      <c r="B86" s="344" t="s">
        <v>20179</v>
      </c>
      <c r="C86" s="345"/>
      <c r="D86" s="345"/>
      <c r="E86" s="345"/>
      <c r="F86" s="345"/>
      <c r="G86" s="345"/>
      <c r="H86" s="346"/>
      <c r="I86" s="4"/>
    </row>
    <row r="87" spans="1:9" ht="57" customHeight="1" x14ac:dyDescent="0.25">
      <c r="A87" s="195" t="s">
        <v>111</v>
      </c>
      <c r="B87" s="196" t="s">
        <v>20180</v>
      </c>
      <c r="C87" s="198"/>
      <c r="D87" s="199"/>
      <c r="E87" s="199"/>
      <c r="F87" s="199"/>
      <c r="G87" s="199"/>
      <c r="H87" s="200"/>
      <c r="I87" s="4"/>
    </row>
    <row r="88" spans="1:9" ht="20.100000000000001" customHeight="1" x14ac:dyDescent="0.25">
      <c r="A88" s="193" t="s">
        <v>112</v>
      </c>
      <c r="B88" s="194" t="s">
        <v>113</v>
      </c>
      <c r="C88" s="188" t="s">
        <v>6</v>
      </c>
      <c r="D88" s="176"/>
      <c r="E88" s="68">
        <v>127</v>
      </c>
      <c r="F88" s="68">
        <v>70</v>
      </c>
      <c r="G88" s="68">
        <f t="shared" si="2"/>
        <v>0</v>
      </c>
      <c r="H88" s="65">
        <f t="shared" si="3"/>
        <v>0</v>
      </c>
      <c r="I88" s="4"/>
    </row>
    <row r="89" spans="1:9" ht="20.100000000000001" customHeight="1" x14ac:dyDescent="0.25">
      <c r="A89" s="193" t="s">
        <v>114</v>
      </c>
      <c r="B89" s="194" t="s">
        <v>115</v>
      </c>
      <c r="C89" s="188" t="s">
        <v>88</v>
      </c>
      <c r="D89" s="176"/>
      <c r="E89" s="68">
        <v>110</v>
      </c>
      <c r="F89" s="68">
        <v>61</v>
      </c>
      <c r="G89" s="68">
        <f t="shared" si="2"/>
        <v>0</v>
      </c>
      <c r="H89" s="65">
        <f t="shared" si="3"/>
        <v>0</v>
      </c>
      <c r="I89" s="4"/>
    </row>
    <row r="90" spans="1:9" ht="20.100000000000001" customHeight="1" x14ac:dyDescent="0.25">
      <c r="A90" s="193" t="s">
        <v>116</v>
      </c>
      <c r="B90" s="194" t="s">
        <v>117</v>
      </c>
      <c r="C90" s="188" t="s">
        <v>88</v>
      </c>
      <c r="D90" s="176"/>
      <c r="E90" s="68">
        <v>95</v>
      </c>
      <c r="F90" s="68">
        <v>52</v>
      </c>
      <c r="G90" s="68">
        <f t="shared" si="2"/>
        <v>0</v>
      </c>
      <c r="H90" s="65">
        <f t="shared" si="3"/>
        <v>0</v>
      </c>
      <c r="I90" s="4"/>
    </row>
    <row r="91" spans="1:9" ht="57" customHeight="1" x14ac:dyDescent="0.25">
      <c r="A91" s="195" t="s">
        <v>118</v>
      </c>
      <c r="B91" s="196" t="s">
        <v>20181</v>
      </c>
      <c r="C91" s="198"/>
      <c r="D91" s="199"/>
      <c r="E91" s="199"/>
      <c r="F91" s="199"/>
      <c r="G91" s="199"/>
      <c r="H91" s="200"/>
      <c r="I91" s="4"/>
    </row>
    <row r="92" spans="1:9" ht="24.95" customHeight="1" x14ac:dyDescent="0.25">
      <c r="A92" s="193" t="s">
        <v>119</v>
      </c>
      <c r="B92" s="194" t="s">
        <v>120</v>
      </c>
      <c r="C92" s="188" t="s">
        <v>6</v>
      </c>
      <c r="D92" s="176"/>
      <c r="E92" s="68">
        <v>315</v>
      </c>
      <c r="F92" s="68">
        <v>173</v>
      </c>
      <c r="G92" s="68">
        <f t="shared" si="2"/>
        <v>0</v>
      </c>
      <c r="H92" s="65">
        <f t="shared" si="3"/>
        <v>0</v>
      </c>
      <c r="I92" s="4"/>
    </row>
    <row r="93" spans="1:9" ht="24.95" customHeight="1" x14ac:dyDescent="0.25">
      <c r="A93" s="193" t="s">
        <v>121</v>
      </c>
      <c r="B93" s="194" t="s">
        <v>122</v>
      </c>
      <c r="C93" s="188" t="s">
        <v>88</v>
      </c>
      <c r="D93" s="176"/>
      <c r="E93" s="68">
        <v>41</v>
      </c>
      <c r="F93" s="68">
        <v>22.5</v>
      </c>
      <c r="G93" s="68">
        <f t="shared" si="2"/>
        <v>0</v>
      </c>
      <c r="H93" s="65">
        <f t="shared" si="3"/>
        <v>0</v>
      </c>
      <c r="I93" s="4"/>
    </row>
    <row r="94" spans="1:9" ht="24.95" customHeight="1" x14ac:dyDescent="0.25">
      <c r="A94" s="193" t="s">
        <v>123</v>
      </c>
      <c r="B94" s="194" t="s">
        <v>124</v>
      </c>
      <c r="C94" s="188" t="s">
        <v>88</v>
      </c>
      <c r="D94" s="176"/>
      <c r="E94" s="68">
        <v>47.3</v>
      </c>
      <c r="F94" s="68">
        <v>26</v>
      </c>
      <c r="G94" s="68">
        <f t="shared" si="2"/>
        <v>0</v>
      </c>
      <c r="H94" s="65">
        <f t="shared" si="3"/>
        <v>0</v>
      </c>
      <c r="I94" s="4"/>
    </row>
    <row r="95" spans="1:9" ht="79.5" customHeight="1" x14ac:dyDescent="0.25">
      <c r="A95" s="193" t="s">
        <v>125</v>
      </c>
      <c r="B95" s="194" t="s">
        <v>20182</v>
      </c>
      <c r="C95" s="188" t="s">
        <v>6</v>
      </c>
      <c r="D95" s="176"/>
      <c r="E95" s="68">
        <v>190</v>
      </c>
      <c r="F95" s="68">
        <v>104</v>
      </c>
      <c r="G95" s="68">
        <f t="shared" si="2"/>
        <v>0</v>
      </c>
      <c r="H95" s="65">
        <f t="shared" si="3"/>
        <v>0</v>
      </c>
      <c r="I95" s="4"/>
    </row>
    <row r="96" spans="1:9" ht="57" customHeight="1" x14ac:dyDescent="0.25">
      <c r="A96" s="197" t="s">
        <v>20127</v>
      </c>
      <c r="B96" s="344" t="s">
        <v>20183</v>
      </c>
      <c r="C96" s="345"/>
      <c r="D96" s="345"/>
      <c r="E96" s="345"/>
      <c r="F96" s="345"/>
      <c r="G96" s="345"/>
      <c r="H96" s="346"/>
      <c r="I96" s="4"/>
    </row>
    <row r="97" spans="1:9" ht="57.75" customHeight="1" x14ac:dyDescent="0.25">
      <c r="A97" s="193" t="s">
        <v>126</v>
      </c>
      <c r="B97" s="194" t="s">
        <v>20184</v>
      </c>
      <c r="C97" s="188" t="s">
        <v>6</v>
      </c>
      <c r="D97" s="176"/>
      <c r="E97" s="68">
        <v>221</v>
      </c>
      <c r="F97" s="68">
        <v>122</v>
      </c>
      <c r="G97" s="68">
        <f t="shared" si="2"/>
        <v>0</v>
      </c>
      <c r="H97" s="65">
        <f t="shared" si="3"/>
        <v>0</v>
      </c>
      <c r="I97" s="4"/>
    </row>
    <row r="98" spans="1:9" ht="73.5" customHeight="1" x14ac:dyDescent="0.25">
      <c r="A98" s="195" t="s">
        <v>127</v>
      </c>
      <c r="B98" s="196" t="s">
        <v>20185</v>
      </c>
      <c r="C98" s="198"/>
      <c r="D98" s="199"/>
      <c r="E98" s="199"/>
      <c r="F98" s="199"/>
      <c r="G98" s="199"/>
      <c r="H98" s="200"/>
      <c r="I98" s="4"/>
    </row>
    <row r="99" spans="1:9" ht="30" customHeight="1" x14ac:dyDescent="0.25">
      <c r="A99" s="193" t="s">
        <v>128</v>
      </c>
      <c r="B99" s="194" t="s">
        <v>129</v>
      </c>
      <c r="C99" s="188" t="s">
        <v>6</v>
      </c>
      <c r="D99" s="176"/>
      <c r="E99" s="68">
        <v>3.13</v>
      </c>
      <c r="F99" s="68">
        <v>1.72</v>
      </c>
      <c r="G99" s="68">
        <f t="shared" si="2"/>
        <v>0</v>
      </c>
      <c r="H99" s="65">
        <f t="shared" si="3"/>
        <v>0</v>
      </c>
      <c r="I99" s="4"/>
    </row>
    <row r="100" spans="1:9" ht="30" customHeight="1" x14ac:dyDescent="0.25">
      <c r="A100" s="193" t="s">
        <v>130</v>
      </c>
      <c r="B100" s="194" t="s">
        <v>131</v>
      </c>
      <c r="C100" s="188" t="s">
        <v>6</v>
      </c>
      <c r="D100" s="176"/>
      <c r="E100" s="68">
        <v>6.3</v>
      </c>
      <c r="F100" s="68">
        <v>3.46</v>
      </c>
      <c r="G100" s="68">
        <f t="shared" si="2"/>
        <v>0</v>
      </c>
      <c r="H100" s="65">
        <f t="shared" si="3"/>
        <v>0</v>
      </c>
      <c r="I100" s="4"/>
    </row>
    <row r="101" spans="1:9" ht="30" customHeight="1" x14ac:dyDescent="0.25">
      <c r="A101" s="193" t="s">
        <v>132</v>
      </c>
      <c r="B101" s="194" t="s">
        <v>133</v>
      </c>
      <c r="C101" s="188" t="s">
        <v>6</v>
      </c>
      <c r="D101" s="176"/>
      <c r="E101" s="68">
        <v>64</v>
      </c>
      <c r="F101" s="68">
        <v>35.1</v>
      </c>
      <c r="G101" s="68">
        <f t="shared" si="2"/>
        <v>0</v>
      </c>
      <c r="H101" s="65">
        <f t="shared" si="3"/>
        <v>0</v>
      </c>
      <c r="I101" s="4"/>
    </row>
    <row r="102" spans="1:9" ht="57" customHeight="1" x14ac:dyDescent="0.25">
      <c r="A102" s="193" t="s">
        <v>134</v>
      </c>
      <c r="B102" s="194" t="s">
        <v>20186</v>
      </c>
      <c r="C102" s="188" t="s">
        <v>6</v>
      </c>
      <c r="D102" s="176"/>
      <c r="E102" s="68">
        <v>9.6</v>
      </c>
      <c r="F102" s="68">
        <v>5.3</v>
      </c>
      <c r="G102" s="68">
        <f t="shared" si="2"/>
        <v>0</v>
      </c>
      <c r="H102" s="65">
        <f t="shared" si="3"/>
        <v>0</v>
      </c>
      <c r="I102" s="4"/>
    </row>
    <row r="103" spans="1:9" ht="57" customHeight="1" x14ac:dyDescent="0.25">
      <c r="A103" s="193" t="s">
        <v>135</v>
      </c>
      <c r="B103" s="194" t="s">
        <v>20187</v>
      </c>
      <c r="C103" s="188" t="s">
        <v>6</v>
      </c>
      <c r="D103" s="176"/>
      <c r="E103" s="68">
        <v>12.6</v>
      </c>
      <c r="F103" s="68">
        <v>6.9</v>
      </c>
      <c r="G103" s="68">
        <f t="shared" si="2"/>
        <v>0</v>
      </c>
      <c r="H103" s="65">
        <f t="shared" si="3"/>
        <v>0</v>
      </c>
      <c r="I103" s="4"/>
    </row>
    <row r="104" spans="1:9" ht="120.75" customHeight="1" x14ac:dyDescent="0.25">
      <c r="A104" s="195" t="s">
        <v>136</v>
      </c>
      <c r="B104" s="196" t="s">
        <v>20188</v>
      </c>
      <c r="C104" s="198"/>
      <c r="D104" s="199"/>
      <c r="E104" s="199"/>
      <c r="F104" s="199"/>
      <c r="G104" s="199"/>
      <c r="H104" s="200"/>
      <c r="I104" s="4"/>
    </row>
    <row r="105" spans="1:9" ht="57" customHeight="1" x14ac:dyDescent="0.25">
      <c r="A105" s="193" t="s">
        <v>137</v>
      </c>
      <c r="B105" s="194" t="s">
        <v>138</v>
      </c>
      <c r="C105" s="188" t="s">
        <v>6</v>
      </c>
      <c r="D105" s="176"/>
      <c r="E105" s="68">
        <v>504</v>
      </c>
      <c r="F105" s="68">
        <v>277</v>
      </c>
      <c r="G105" s="68">
        <f t="shared" si="2"/>
        <v>0</v>
      </c>
      <c r="H105" s="65">
        <f t="shared" si="3"/>
        <v>0</v>
      </c>
      <c r="I105" s="4"/>
    </row>
    <row r="106" spans="1:9" ht="57" customHeight="1" x14ac:dyDescent="0.25">
      <c r="A106" s="193" t="s">
        <v>139</v>
      </c>
      <c r="B106" s="194" t="s">
        <v>140</v>
      </c>
      <c r="C106" s="188" t="s">
        <v>6</v>
      </c>
      <c r="D106" s="176"/>
      <c r="E106" s="68">
        <v>662</v>
      </c>
      <c r="F106" s="68">
        <v>364</v>
      </c>
      <c r="G106" s="68">
        <f t="shared" si="2"/>
        <v>0</v>
      </c>
      <c r="H106" s="65">
        <f t="shared" si="3"/>
        <v>0</v>
      </c>
      <c r="I106" s="4"/>
    </row>
    <row r="107" spans="1:9" ht="75.75" customHeight="1" x14ac:dyDescent="0.25">
      <c r="A107" s="193" t="s">
        <v>141</v>
      </c>
      <c r="B107" s="194" t="s">
        <v>20189</v>
      </c>
      <c r="C107" s="188" t="s">
        <v>15</v>
      </c>
      <c r="D107" s="176"/>
      <c r="E107" s="68">
        <v>8.8000000000000007</v>
      </c>
      <c r="F107" s="68">
        <v>4.82</v>
      </c>
      <c r="G107" s="68">
        <f t="shared" si="2"/>
        <v>0</v>
      </c>
      <c r="H107" s="65">
        <f t="shared" si="3"/>
        <v>0</v>
      </c>
      <c r="I107" s="4"/>
    </row>
    <row r="108" spans="1:9" ht="80.25" customHeight="1" x14ac:dyDescent="0.25">
      <c r="A108" s="193" t="s">
        <v>142</v>
      </c>
      <c r="B108" s="194" t="s">
        <v>20190</v>
      </c>
      <c r="C108" s="188" t="s">
        <v>6</v>
      </c>
      <c r="D108" s="176"/>
      <c r="E108" s="68">
        <v>504</v>
      </c>
      <c r="F108" s="68">
        <v>277</v>
      </c>
      <c r="G108" s="68">
        <f t="shared" si="2"/>
        <v>0</v>
      </c>
      <c r="H108" s="65">
        <f t="shared" si="3"/>
        <v>0</v>
      </c>
      <c r="I108" s="4"/>
    </row>
    <row r="109" spans="1:9" ht="108" customHeight="1" x14ac:dyDescent="0.25">
      <c r="A109" s="193" t="s">
        <v>143</v>
      </c>
      <c r="B109" s="194" t="s">
        <v>20191</v>
      </c>
      <c r="C109" s="188" t="s">
        <v>6</v>
      </c>
      <c r="D109" s="176"/>
      <c r="E109" s="68">
        <v>579</v>
      </c>
      <c r="F109" s="68">
        <v>318</v>
      </c>
      <c r="G109" s="68">
        <f t="shared" si="2"/>
        <v>0</v>
      </c>
      <c r="H109" s="65">
        <f t="shared" si="3"/>
        <v>0</v>
      </c>
      <c r="I109" s="4"/>
    </row>
    <row r="110" spans="1:9" ht="111.75" customHeight="1" x14ac:dyDescent="0.25">
      <c r="A110" s="193" t="s">
        <v>144</v>
      </c>
      <c r="B110" s="194" t="s">
        <v>20192</v>
      </c>
      <c r="C110" s="188" t="s">
        <v>6</v>
      </c>
      <c r="D110" s="176"/>
      <c r="E110" s="68">
        <v>1230</v>
      </c>
      <c r="F110" s="68">
        <v>676</v>
      </c>
      <c r="G110" s="68">
        <f t="shared" si="2"/>
        <v>0</v>
      </c>
      <c r="H110" s="65">
        <f t="shared" si="3"/>
        <v>0</v>
      </c>
      <c r="I110" s="4"/>
    </row>
    <row r="111" spans="1:9" ht="127.5" customHeight="1" x14ac:dyDescent="0.25">
      <c r="A111" s="193" t="s">
        <v>145</v>
      </c>
      <c r="B111" s="194" t="s">
        <v>20193</v>
      </c>
      <c r="C111" s="188" t="s">
        <v>6</v>
      </c>
      <c r="D111" s="176"/>
      <c r="E111" s="68">
        <v>3720</v>
      </c>
      <c r="F111" s="68">
        <v>2046</v>
      </c>
      <c r="G111" s="68">
        <f t="shared" si="2"/>
        <v>0</v>
      </c>
      <c r="H111" s="65">
        <f t="shared" si="3"/>
        <v>0</v>
      </c>
      <c r="I111" s="4"/>
    </row>
    <row r="112" spans="1:9" ht="57" customHeight="1" x14ac:dyDescent="0.25">
      <c r="A112" s="193" t="s">
        <v>146</v>
      </c>
      <c r="B112" s="194" t="s">
        <v>20194</v>
      </c>
      <c r="C112" s="188" t="s">
        <v>15</v>
      </c>
      <c r="D112" s="176"/>
      <c r="E112" s="68">
        <v>3.13</v>
      </c>
      <c r="F112" s="68">
        <v>1.72</v>
      </c>
      <c r="G112" s="68">
        <f t="shared" si="2"/>
        <v>0</v>
      </c>
      <c r="H112" s="65">
        <f t="shared" si="3"/>
        <v>0</v>
      </c>
      <c r="I112" s="4"/>
    </row>
    <row r="113" spans="1:9" ht="57" customHeight="1" x14ac:dyDescent="0.25">
      <c r="A113" s="197" t="s">
        <v>20128</v>
      </c>
      <c r="B113" s="344" t="s">
        <v>20195</v>
      </c>
      <c r="C113" s="345"/>
      <c r="D113" s="345"/>
      <c r="E113" s="345"/>
      <c r="F113" s="345"/>
      <c r="G113" s="345"/>
      <c r="H113" s="346"/>
      <c r="I113" s="4"/>
    </row>
    <row r="114" spans="1:9" ht="57" customHeight="1" x14ac:dyDescent="0.25">
      <c r="A114" s="193" t="s">
        <v>147</v>
      </c>
      <c r="B114" s="194" t="s">
        <v>20196</v>
      </c>
      <c r="C114" s="188" t="s">
        <v>6</v>
      </c>
      <c r="D114" s="176"/>
      <c r="E114" s="68">
        <v>75</v>
      </c>
      <c r="F114" s="68">
        <v>41.4</v>
      </c>
      <c r="G114" s="68">
        <f t="shared" si="2"/>
        <v>0</v>
      </c>
      <c r="H114" s="65">
        <f t="shared" si="3"/>
        <v>0</v>
      </c>
      <c r="I114" s="4"/>
    </row>
    <row r="115" spans="1:9" ht="57" customHeight="1" x14ac:dyDescent="0.25">
      <c r="A115" s="193" t="s">
        <v>148</v>
      </c>
      <c r="B115" s="194" t="s">
        <v>20197</v>
      </c>
      <c r="C115" s="188" t="s">
        <v>6</v>
      </c>
      <c r="D115" s="176"/>
      <c r="E115" s="68">
        <v>10.8</v>
      </c>
      <c r="F115" s="68">
        <v>5.9</v>
      </c>
      <c r="G115" s="68">
        <f t="shared" si="2"/>
        <v>0</v>
      </c>
      <c r="H115" s="65">
        <f t="shared" si="3"/>
        <v>0</v>
      </c>
      <c r="I115" s="4"/>
    </row>
    <row r="116" spans="1:9" ht="99.75" customHeight="1" x14ac:dyDescent="0.25">
      <c r="A116" s="193" t="s">
        <v>149</v>
      </c>
      <c r="B116" s="194" t="s">
        <v>20198</v>
      </c>
      <c r="C116" s="188" t="s">
        <v>6</v>
      </c>
      <c r="D116" s="176"/>
      <c r="E116" s="68">
        <v>228</v>
      </c>
      <c r="F116" s="68">
        <v>125</v>
      </c>
      <c r="G116" s="68">
        <f t="shared" si="2"/>
        <v>0</v>
      </c>
      <c r="H116" s="65">
        <f t="shared" si="3"/>
        <v>0</v>
      </c>
      <c r="I116" s="4"/>
    </row>
    <row r="117" spans="1:9" ht="57" customHeight="1" x14ac:dyDescent="0.25">
      <c r="A117" s="195" t="s">
        <v>150</v>
      </c>
      <c r="B117" s="196" t="s">
        <v>20199</v>
      </c>
      <c r="C117" s="198"/>
      <c r="D117" s="199"/>
      <c r="E117" s="199"/>
      <c r="F117" s="199"/>
      <c r="G117" s="199"/>
      <c r="H117" s="200"/>
      <c r="I117" s="4"/>
    </row>
    <row r="118" spans="1:9" ht="20.100000000000001" customHeight="1" x14ac:dyDescent="0.25">
      <c r="A118" s="193" t="s">
        <v>151</v>
      </c>
      <c r="B118" s="194" t="s">
        <v>152</v>
      </c>
      <c r="C118" s="188" t="s">
        <v>6</v>
      </c>
      <c r="D118" s="176"/>
      <c r="E118" s="68">
        <v>33.700000000000003</v>
      </c>
      <c r="F118" s="68">
        <v>18.5</v>
      </c>
      <c r="G118" s="68">
        <f t="shared" si="2"/>
        <v>0</v>
      </c>
      <c r="H118" s="65">
        <f t="shared" si="3"/>
        <v>0</v>
      </c>
      <c r="I118" s="4"/>
    </row>
    <row r="119" spans="1:9" ht="20.100000000000001" customHeight="1" x14ac:dyDescent="0.25">
      <c r="A119" s="193" t="s">
        <v>153</v>
      </c>
      <c r="B119" s="194" t="s">
        <v>154</v>
      </c>
      <c r="C119" s="188" t="s">
        <v>6</v>
      </c>
      <c r="D119" s="176"/>
      <c r="E119" s="68">
        <v>33.700000000000003</v>
      </c>
      <c r="F119" s="68">
        <v>18.5</v>
      </c>
      <c r="G119" s="68">
        <f t="shared" si="2"/>
        <v>0</v>
      </c>
      <c r="H119" s="65">
        <f t="shared" si="3"/>
        <v>0</v>
      </c>
      <c r="I119" s="4"/>
    </row>
    <row r="120" spans="1:9" ht="20.100000000000001" customHeight="1" x14ac:dyDescent="0.25">
      <c r="A120" s="193" t="s">
        <v>155</v>
      </c>
      <c r="B120" s="194" t="s">
        <v>156</v>
      </c>
      <c r="C120" s="188" t="s">
        <v>6</v>
      </c>
      <c r="D120" s="176"/>
      <c r="E120" s="68">
        <v>33.700000000000003</v>
      </c>
      <c r="F120" s="68">
        <v>18.5</v>
      </c>
      <c r="G120" s="68">
        <f t="shared" si="2"/>
        <v>0</v>
      </c>
      <c r="H120" s="65">
        <f t="shared" si="3"/>
        <v>0</v>
      </c>
      <c r="I120" s="4"/>
    </row>
    <row r="121" spans="1:9" ht="57" customHeight="1" x14ac:dyDescent="0.25">
      <c r="A121" s="193" t="s">
        <v>157</v>
      </c>
      <c r="B121" s="194" t="s">
        <v>20200</v>
      </c>
      <c r="C121" s="188" t="s">
        <v>6</v>
      </c>
      <c r="D121" s="176"/>
      <c r="E121" s="68">
        <v>229</v>
      </c>
      <c r="F121" s="68">
        <v>126</v>
      </c>
      <c r="G121" s="68">
        <f t="shared" si="2"/>
        <v>0</v>
      </c>
      <c r="H121" s="65">
        <f t="shared" si="3"/>
        <v>0</v>
      </c>
      <c r="I121" s="4"/>
    </row>
    <row r="122" spans="1:9" ht="57" customHeight="1" x14ac:dyDescent="0.25">
      <c r="A122" s="197" t="s">
        <v>20129</v>
      </c>
      <c r="B122" s="348" t="s">
        <v>20201</v>
      </c>
      <c r="C122" s="349"/>
      <c r="D122" s="349"/>
      <c r="E122" s="349"/>
      <c r="F122" s="349"/>
      <c r="G122" s="349"/>
      <c r="H122" s="350"/>
      <c r="I122" s="4"/>
    </row>
    <row r="123" spans="1:9" ht="78.75" customHeight="1" x14ac:dyDescent="0.25">
      <c r="A123" s="193" t="s">
        <v>158</v>
      </c>
      <c r="B123" s="194" t="s">
        <v>20202</v>
      </c>
      <c r="C123" s="188" t="s">
        <v>159</v>
      </c>
      <c r="D123" s="176"/>
      <c r="E123" s="68">
        <v>315</v>
      </c>
      <c r="F123" s="68">
        <v>173</v>
      </c>
      <c r="G123" s="68">
        <f t="shared" si="2"/>
        <v>0</v>
      </c>
      <c r="H123" s="65">
        <f t="shared" si="3"/>
        <v>0</v>
      </c>
      <c r="I123" s="4"/>
    </row>
    <row r="124" spans="1:9" ht="67.5" customHeight="1" x14ac:dyDescent="0.25">
      <c r="A124" s="195" t="s">
        <v>160</v>
      </c>
      <c r="B124" s="196" t="s">
        <v>20203</v>
      </c>
      <c r="C124" s="198"/>
      <c r="D124" s="199"/>
      <c r="E124" s="199"/>
      <c r="F124" s="199"/>
      <c r="G124" s="199"/>
      <c r="H124" s="200"/>
      <c r="I124" s="4"/>
    </row>
    <row r="125" spans="1:9" ht="20.100000000000001" customHeight="1" x14ac:dyDescent="0.25">
      <c r="A125" s="193" t="s">
        <v>161</v>
      </c>
      <c r="B125" s="194" t="s">
        <v>162</v>
      </c>
      <c r="C125" s="188" t="s">
        <v>159</v>
      </c>
      <c r="D125" s="176"/>
      <c r="E125" s="68">
        <v>95</v>
      </c>
      <c r="F125" s="68">
        <v>52</v>
      </c>
      <c r="G125" s="68">
        <f t="shared" si="2"/>
        <v>0</v>
      </c>
      <c r="H125" s="65">
        <f t="shared" si="3"/>
        <v>0</v>
      </c>
      <c r="I125" s="4"/>
    </row>
    <row r="126" spans="1:9" ht="20.100000000000001" customHeight="1" x14ac:dyDescent="0.25">
      <c r="A126" s="193" t="s">
        <v>163</v>
      </c>
      <c r="B126" s="194" t="s">
        <v>20204</v>
      </c>
      <c r="C126" s="188" t="s">
        <v>159</v>
      </c>
      <c r="D126" s="176"/>
      <c r="E126" s="68">
        <v>157</v>
      </c>
      <c r="F126" s="68">
        <v>86</v>
      </c>
      <c r="G126" s="68">
        <f t="shared" si="2"/>
        <v>0</v>
      </c>
      <c r="H126" s="65">
        <f t="shared" si="3"/>
        <v>0</v>
      </c>
      <c r="I126" s="4"/>
    </row>
    <row r="127" spans="1:9" ht="82.5" customHeight="1" x14ac:dyDescent="0.25">
      <c r="A127" s="195" t="s">
        <v>164</v>
      </c>
      <c r="B127" s="196" t="s">
        <v>20205</v>
      </c>
      <c r="C127" s="198"/>
      <c r="D127" s="199"/>
      <c r="E127" s="199"/>
      <c r="F127" s="199"/>
      <c r="G127" s="199"/>
      <c r="H127" s="200"/>
      <c r="I127" s="4"/>
    </row>
    <row r="128" spans="1:9" ht="20.100000000000001" customHeight="1" x14ac:dyDescent="0.25">
      <c r="A128" s="193" t="s">
        <v>165</v>
      </c>
      <c r="B128" s="194" t="s">
        <v>166</v>
      </c>
      <c r="C128" s="188" t="s">
        <v>6</v>
      </c>
      <c r="D128" s="176"/>
      <c r="E128" s="68">
        <v>265</v>
      </c>
      <c r="F128" s="68">
        <v>146</v>
      </c>
      <c r="G128" s="68">
        <f t="shared" si="2"/>
        <v>0</v>
      </c>
      <c r="H128" s="65">
        <f t="shared" si="3"/>
        <v>0</v>
      </c>
      <c r="I128" s="4"/>
    </row>
    <row r="129" spans="1:9" ht="20.100000000000001" customHeight="1" x14ac:dyDescent="0.25">
      <c r="A129" s="193" t="s">
        <v>167</v>
      </c>
      <c r="B129" s="194" t="s">
        <v>168</v>
      </c>
      <c r="C129" s="188" t="s">
        <v>6</v>
      </c>
      <c r="D129" s="176"/>
      <c r="E129" s="68">
        <v>37.9</v>
      </c>
      <c r="F129" s="68">
        <v>20.8</v>
      </c>
      <c r="G129" s="68">
        <f t="shared" si="2"/>
        <v>0</v>
      </c>
      <c r="H129" s="65">
        <f t="shared" si="3"/>
        <v>0</v>
      </c>
      <c r="I129" s="4"/>
    </row>
    <row r="130" spans="1:9" ht="75" customHeight="1" x14ac:dyDescent="0.25">
      <c r="A130" s="195" t="s">
        <v>169</v>
      </c>
      <c r="B130" s="196" t="s">
        <v>20206</v>
      </c>
      <c r="C130" s="198"/>
      <c r="D130" s="199"/>
      <c r="E130" s="199"/>
      <c r="F130" s="199"/>
      <c r="G130" s="199"/>
      <c r="H130" s="200"/>
      <c r="I130" s="4"/>
    </row>
    <row r="131" spans="1:9" ht="20.100000000000001" customHeight="1" x14ac:dyDescent="0.25">
      <c r="A131" s="193" t="s">
        <v>170</v>
      </c>
      <c r="B131" s="194" t="s">
        <v>171</v>
      </c>
      <c r="C131" s="188" t="s">
        <v>6</v>
      </c>
      <c r="D131" s="176"/>
      <c r="E131" s="68">
        <v>379</v>
      </c>
      <c r="F131" s="68">
        <v>208</v>
      </c>
      <c r="G131" s="68">
        <f t="shared" si="2"/>
        <v>0</v>
      </c>
      <c r="H131" s="65">
        <f t="shared" si="3"/>
        <v>0</v>
      </c>
      <c r="I131" s="4"/>
    </row>
    <row r="132" spans="1:9" ht="20.100000000000001" customHeight="1" x14ac:dyDescent="0.25">
      <c r="A132" s="193" t="s">
        <v>172</v>
      </c>
      <c r="B132" s="194" t="s">
        <v>168</v>
      </c>
      <c r="C132" s="188" t="s">
        <v>6</v>
      </c>
      <c r="D132" s="176"/>
      <c r="E132" s="68">
        <v>58</v>
      </c>
      <c r="F132" s="68">
        <v>31.7</v>
      </c>
      <c r="G132" s="68">
        <f t="shared" si="2"/>
        <v>0</v>
      </c>
      <c r="H132" s="65">
        <f t="shared" si="3"/>
        <v>0</v>
      </c>
      <c r="I132" s="4"/>
    </row>
    <row r="133" spans="1:9" ht="57" customHeight="1" x14ac:dyDescent="0.25">
      <c r="A133" s="193" t="s">
        <v>173</v>
      </c>
      <c r="B133" s="194" t="s">
        <v>20207</v>
      </c>
      <c r="C133" s="188" t="s">
        <v>15</v>
      </c>
      <c r="D133" s="176"/>
      <c r="E133" s="68">
        <v>0.30499999999999999</v>
      </c>
      <c r="F133" s="68">
        <v>0.17299999999999999</v>
      </c>
      <c r="G133" s="68">
        <f t="shared" ref="G133:G196" si="4">D133*E133</f>
        <v>0</v>
      </c>
      <c r="H133" s="65">
        <f t="shared" ref="H133:H196" si="5">D133*F133</f>
        <v>0</v>
      </c>
      <c r="I133" s="4"/>
    </row>
    <row r="134" spans="1:9" ht="63.75" customHeight="1" x14ac:dyDescent="0.25">
      <c r="A134" s="195" t="s">
        <v>174</v>
      </c>
      <c r="B134" s="196" t="s">
        <v>20208</v>
      </c>
      <c r="C134" s="198"/>
      <c r="D134" s="199"/>
      <c r="E134" s="199"/>
      <c r="F134" s="199"/>
      <c r="G134" s="199"/>
      <c r="H134" s="200"/>
      <c r="I134" s="4"/>
    </row>
    <row r="135" spans="1:9" ht="20.100000000000001" customHeight="1" x14ac:dyDescent="0.25">
      <c r="A135" s="193" t="s">
        <v>175</v>
      </c>
      <c r="B135" s="194" t="s">
        <v>176</v>
      </c>
      <c r="C135" s="188" t="s">
        <v>15</v>
      </c>
      <c r="D135" s="176"/>
      <c r="E135" s="68">
        <v>9.6</v>
      </c>
      <c r="F135" s="68">
        <v>5.3</v>
      </c>
      <c r="G135" s="68">
        <f t="shared" si="4"/>
        <v>0</v>
      </c>
      <c r="H135" s="65">
        <f t="shared" si="5"/>
        <v>0</v>
      </c>
      <c r="I135" s="4"/>
    </row>
    <row r="136" spans="1:9" ht="20.100000000000001" customHeight="1" x14ac:dyDescent="0.25">
      <c r="A136" s="193" t="s">
        <v>177</v>
      </c>
      <c r="B136" s="194" t="s">
        <v>178</v>
      </c>
      <c r="C136" s="188" t="s">
        <v>15</v>
      </c>
      <c r="D136" s="176"/>
      <c r="E136" s="68">
        <v>5.7</v>
      </c>
      <c r="F136" s="68">
        <v>3.12</v>
      </c>
      <c r="G136" s="68">
        <f t="shared" si="4"/>
        <v>0</v>
      </c>
      <c r="H136" s="65">
        <f t="shared" si="5"/>
        <v>0</v>
      </c>
      <c r="I136" s="4"/>
    </row>
    <row r="137" spans="1:9" ht="109.5" customHeight="1" x14ac:dyDescent="0.25">
      <c r="A137" s="193" t="s">
        <v>179</v>
      </c>
      <c r="B137" s="194" t="s">
        <v>20209</v>
      </c>
      <c r="C137" s="188" t="s">
        <v>6</v>
      </c>
      <c r="D137" s="176"/>
      <c r="E137" s="68">
        <v>315</v>
      </c>
      <c r="F137" s="68">
        <v>173</v>
      </c>
      <c r="G137" s="68">
        <f t="shared" si="4"/>
        <v>0</v>
      </c>
      <c r="H137" s="65">
        <f t="shared" si="5"/>
        <v>0</v>
      </c>
      <c r="I137" s="4"/>
    </row>
    <row r="138" spans="1:9" ht="66" customHeight="1" x14ac:dyDescent="0.25">
      <c r="A138" s="195" t="s">
        <v>180</v>
      </c>
      <c r="B138" s="196" t="s">
        <v>20210</v>
      </c>
      <c r="C138" s="198"/>
      <c r="D138" s="199"/>
      <c r="E138" s="199"/>
      <c r="F138" s="199"/>
      <c r="G138" s="199"/>
      <c r="H138" s="200"/>
      <c r="I138" s="4"/>
    </row>
    <row r="139" spans="1:9" ht="30" customHeight="1" x14ac:dyDescent="0.25">
      <c r="A139" s="193" t="s">
        <v>181</v>
      </c>
      <c r="B139" s="194" t="s">
        <v>20211</v>
      </c>
      <c r="C139" s="188" t="s">
        <v>6</v>
      </c>
      <c r="D139" s="176"/>
      <c r="E139" s="68">
        <v>96</v>
      </c>
      <c r="F139" s="68">
        <v>53</v>
      </c>
      <c r="G139" s="68">
        <f t="shared" si="4"/>
        <v>0</v>
      </c>
      <c r="H139" s="65">
        <f t="shared" si="5"/>
        <v>0</v>
      </c>
      <c r="I139" s="4"/>
    </row>
    <row r="140" spans="1:9" ht="30" customHeight="1" x14ac:dyDescent="0.25">
      <c r="A140" s="193" t="s">
        <v>182</v>
      </c>
      <c r="B140" s="194" t="s">
        <v>183</v>
      </c>
      <c r="C140" s="188" t="s">
        <v>6</v>
      </c>
      <c r="D140" s="176"/>
      <c r="E140" s="68">
        <v>157</v>
      </c>
      <c r="F140" s="68">
        <v>86</v>
      </c>
      <c r="G140" s="68">
        <f t="shared" si="4"/>
        <v>0</v>
      </c>
      <c r="H140" s="65">
        <f t="shared" si="5"/>
        <v>0</v>
      </c>
      <c r="I140" s="4"/>
    </row>
    <row r="141" spans="1:9" ht="30" customHeight="1" x14ac:dyDescent="0.25">
      <c r="A141" s="193" t="s">
        <v>184</v>
      </c>
      <c r="B141" s="194" t="s">
        <v>185</v>
      </c>
      <c r="C141" s="188" t="s">
        <v>6</v>
      </c>
      <c r="D141" s="176"/>
      <c r="E141" s="68">
        <v>252</v>
      </c>
      <c r="F141" s="68">
        <v>139</v>
      </c>
      <c r="G141" s="68">
        <f t="shared" si="4"/>
        <v>0</v>
      </c>
      <c r="H141" s="65">
        <f t="shared" si="5"/>
        <v>0</v>
      </c>
      <c r="I141" s="4"/>
    </row>
    <row r="142" spans="1:9" ht="117.75" customHeight="1" x14ac:dyDescent="0.25">
      <c r="A142" s="195" t="s">
        <v>186</v>
      </c>
      <c r="B142" s="196" t="s">
        <v>20212</v>
      </c>
      <c r="C142" s="198"/>
      <c r="D142" s="199"/>
      <c r="E142" s="199"/>
      <c r="F142" s="199"/>
      <c r="G142" s="199"/>
      <c r="H142" s="200"/>
      <c r="I142" s="4"/>
    </row>
    <row r="143" spans="1:9" ht="20.100000000000001" customHeight="1" x14ac:dyDescent="0.25">
      <c r="A143" s="193" t="s">
        <v>187</v>
      </c>
      <c r="B143" s="194" t="s">
        <v>188</v>
      </c>
      <c r="C143" s="188" t="s">
        <v>15</v>
      </c>
      <c r="D143" s="176"/>
      <c r="E143" s="68">
        <v>10.1</v>
      </c>
      <c r="F143" s="68">
        <v>5.6</v>
      </c>
      <c r="G143" s="68">
        <f t="shared" si="4"/>
        <v>0</v>
      </c>
      <c r="H143" s="65">
        <f t="shared" si="5"/>
        <v>0</v>
      </c>
      <c r="I143" s="4"/>
    </row>
    <row r="144" spans="1:9" ht="20.100000000000001" customHeight="1" x14ac:dyDescent="0.25">
      <c r="A144" s="193" t="s">
        <v>189</v>
      </c>
      <c r="B144" s="194" t="s">
        <v>190</v>
      </c>
      <c r="C144" s="188" t="s">
        <v>15</v>
      </c>
      <c r="D144" s="176"/>
      <c r="E144" s="68">
        <v>8.8000000000000007</v>
      </c>
      <c r="F144" s="68">
        <v>4.82</v>
      </c>
      <c r="G144" s="68">
        <f t="shared" si="4"/>
        <v>0</v>
      </c>
      <c r="H144" s="65">
        <f t="shared" si="5"/>
        <v>0</v>
      </c>
      <c r="I144" s="4"/>
    </row>
    <row r="145" spans="1:9" ht="109.5" customHeight="1" x14ac:dyDescent="0.25">
      <c r="A145" s="193" t="s">
        <v>191</v>
      </c>
      <c r="B145" s="194" t="s">
        <v>20213</v>
      </c>
      <c r="C145" s="188" t="s">
        <v>15</v>
      </c>
      <c r="D145" s="176"/>
      <c r="E145" s="68">
        <v>10.1</v>
      </c>
      <c r="F145" s="68">
        <v>5.6</v>
      </c>
      <c r="G145" s="68">
        <f t="shared" si="4"/>
        <v>0</v>
      </c>
      <c r="H145" s="65">
        <f t="shared" si="5"/>
        <v>0</v>
      </c>
      <c r="I145" s="4"/>
    </row>
    <row r="146" spans="1:9" ht="57" customHeight="1" x14ac:dyDescent="0.25">
      <c r="A146" s="193" t="s">
        <v>192</v>
      </c>
      <c r="B146" s="194" t="s">
        <v>20214</v>
      </c>
      <c r="C146" s="188" t="s">
        <v>15</v>
      </c>
      <c r="D146" s="176"/>
      <c r="E146" s="68">
        <v>1.88</v>
      </c>
      <c r="F146" s="68">
        <v>1.04</v>
      </c>
      <c r="G146" s="68">
        <f t="shared" si="4"/>
        <v>0</v>
      </c>
      <c r="H146" s="65">
        <f t="shared" si="5"/>
        <v>0</v>
      </c>
      <c r="I146" s="4"/>
    </row>
    <row r="147" spans="1:9" ht="119.25" customHeight="1" x14ac:dyDescent="0.25">
      <c r="A147" s="195" t="s">
        <v>193</v>
      </c>
      <c r="B147" s="196" t="s">
        <v>20215</v>
      </c>
      <c r="C147" s="198"/>
      <c r="D147" s="199"/>
      <c r="E147" s="199"/>
      <c r="F147" s="199"/>
      <c r="G147" s="199"/>
      <c r="H147" s="200"/>
      <c r="I147" s="4"/>
    </row>
    <row r="148" spans="1:9" ht="57" customHeight="1" x14ac:dyDescent="0.25">
      <c r="A148" s="193" t="s">
        <v>194</v>
      </c>
      <c r="B148" s="194" t="s">
        <v>20216</v>
      </c>
      <c r="C148" s="188" t="s">
        <v>6</v>
      </c>
      <c r="D148" s="176"/>
      <c r="E148" s="68">
        <v>1589</v>
      </c>
      <c r="F148" s="68">
        <v>874</v>
      </c>
      <c r="G148" s="68">
        <f t="shared" si="4"/>
        <v>0</v>
      </c>
      <c r="H148" s="65">
        <f t="shared" si="5"/>
        <v>0</v>
      </c>
      <c r="I148" s="4"/>
    </row>
    <row r="149" spans="1:9" ht="57" customHeight="1" x14ac:dyDescent="0.25">
      <c r="A149" s="193" t="s">
        <v>195</v>
      </c>
      <c r="B149" s="194" t="s">
        <v>20217</v>
      </c>
      <c r="C149" s="188" t="s">
        <v>6</v>
      </c>
      <c r="D149" s="176"/>
      <c r="E149" s="68">
        <v>2278</v>
      </c>
      <c r="F149" s="68">
        <v>1253</v>
      </c>
      <c r="G149" s="68">
        <f t="shared" si="4"/>
        <v>0</v>
      </c>
      <c r="H149" s="65">
        <f t="shared" si="5"/>
        <v>0</v>
      </c>
      <c r="I149" s="4"/>
    </row>
    <row r="150" spans="1:9" ht="150.75" customHeight="1" x14ac:dyDescent="0.25">
      <c r="A150" s="193" t="s">
        <v>196</v>
      </c>
      <c r="B150" s="194" t="s">
        <v>20218</v>
      </c>
      <c r="C150" s="188" t="s">
        <v>15</v>
      </c>
      <c r="D150" s="176"/>
      <c r="E150" s="68">
        <v>25.2</v>
      </c>
      <c r="F150" s="68">
        <v>13.9</v>
      </c>
      <c r="G150" s="68">
        <f t="shared" si="4"/>
        <v>0</v>
      </c>
      <c r="H150" s="65">
        <f t="shared" si="5"/>
        <v>0</v>
      </c>
      <c r="I150" s="4"/>
    </row>
    <row r="151" spans="1:9" ht="174.75" customHeight="1" x14ac:dyDescent="0.25">
      <c r="A151" s="195" t="s">
        <v>197</v>
      </c>
      <c r="B151" s="196" t="s">
        <v>20219</v>
      </c>
      <c r="C151" s="198"/>
      <c r="D151" s="199"/>
      <c r="E151" s="199"/>
      <c r="F151" s="199"/>
      <c r="G151" s="199"/>
      <c r="H151" s="200"/>
      <c r="I151" s="4"/>
    </row>
    <row r="152" spans="1:9" ht="121.5" customHeight="1" x14ac:dyDescent="0.25">
      <c r="A152" s="193" t="s">
        <v>198</v>
      </c>
      <c r="B152" s="194" t="s">
        <v>20220</v>
      </c>
      <c r="C152" s="188" t="s">
        <v>15</v>
      </c>
      <c r="D152" s="176"/>
      <c r="E152" s="68">
        <v>50</v>
      </c>
      <c r="F152" s="68">
        <v>27.7</v>
      </c>
      <c r="G152" s="68">
        <f t="shared" si="4"/>
        <v>0</v>
      </c>
      <c r="H152" s="65">
        <f t="shared" si="5"/>
        <v>0</v>
      </c>
      <c r="I152" s="4"/>
    </row>
    <row r="153" spans="1:9" ht="65.25" customHeight="1" x14ac:dyDescent="0.25">
      <c r="A153" s="193" t="s">
        <v>199</v>
      </c>
      <c r="B153" s="194" t="s">
        <v>20221</v>
      </c>
      <c r="C153" s="188" t="s">
        <v>159</v>
      </c>
      <c r="D153" s="176"/>
      <c r="E153" s="68">
        <v>315</v>
      </c>
      <c r="F153" s="68">
        <v>173</v>
      </c>
      <c r="G153" s="68">
        <f t="shared" si="4"/>
        <v>0</v>
      </c>
      <c r="H153" s="65">
        <f t="shared" si="5"/>
        <v>0</v>
      </c>
      <c r="I153" s="4"/>
    </row>
    <row r="154" spans="1:9" ht="75" customHeight="1" x14ac:dyDescent="0.25">
      <c r="A154" s="193" t="s">
        <v>200</v>
      </c>
      <c r="B154" s="194" t="s">
        <v>20222</v>
      </c>
      <c r="C154" s="188" t="s">
        <v>6</v>
      </c>
      <c r="D154" s="176"/>
      <c r="E154" s="68">
        <v>127</v>
      </c>
      <c r="F154" s="68">
        <v>70</v>
      </c>
      <c r="G154" s="68">
        <f t="shared" si="4"/>
        <v>0</v>
      </c>
      <c r="H154" s="65">
        <f t="shared" si="5"/>
        <v>0</v>
      </c>
      <c r="I154" s="4"/>
    </row>
    <row r="155" spans="1:9" ht="145.5" customHeight="1" x14ac:dyDescent="0.25">
      <c r="A155" s="193" t="s">
        <v>201</v>
      </c>
      <c r="B155" s="194" t="s">
        <v>20223</v>
      </c>
      <c r="C155" s="188" t="s">
        <v>15</v>
      </c>
      <c r="D155" s="176"/>
      <c r="E155" s="68">
        <v>7.5</v>
      </c>
      <c r="F155" s="68">
        <v>4.1399999999999997</v>
      </c>
      <c r="G155" s="68">
        <f t="shared" si="4"/>
        <v>0</v>
      </c>
      <c r="H155" s="65">
        <f t="shared" si="5"/>
        <v>0</v>
      </c>
      <c r="I155" s="4"/>
    </row>
    <row r="156" spans="1:9" ht="152.25" customHeight="1" x14ac:dyDescent="0.25">
      <c r="A156" s="193" t="s">
        <v>202</v>
      </c>
      <c r="B156" s="194" t="s">
        <v>20224</v>
      </c>
      <c r="C156" s="188" t="s">
        <v>15</v>
      </c>
      <c r="D156" s="176"/>
      <c r="E156" s="68">
        <v>12.8</v>
      </c>
      <c r="F156" s="68">
        <v>7</v>
      </c>
      <c r="G156" s="68">
        <f t="shared" si="4"/>
        <v>0</v>
      </c>
      <c r="H156" s="65">
        <f t="shared" si="5"/>
        <v>0</v>
      </c>
      <c r="I156" s="4"/>
    </row>
    <row r="157" spans="1:9" ht="63" customHeight="1" x14ac:dyDescent="0.25">
      <c r="A157" s="193" t="s">
        <v>203</v>
      </c>
      <c r="B157" s="194" t="s">
        <v>20225</v>
      </c>
      <c r="C157" s="188" t="s">
        <v>159</v>
      </c>
      <c r="D157" s="176"/>
      <c r="E157" s="68">
        <v>820</v>
      </c>
      <c r="F157" s="68">
        <v>451</v>
      </c>
      <c r="G157" s="68">
        <f t="shared" si="4"/>
        <v>0</v>
      </c>
      <c r="H157" s="65">
        <f t="shared" si="5"/>
        <v>0</v>
      </c>
      <c r="I157" s="4"/>
    </row>
    <row r="158" spans="1:9" ht="66" customHeight="1" x14ac:dyDescent="0.25">
      <c r="A158" s="193" t="s">
        <v>204</v>
      </c>
      <c r="B158" s="194" t="s">
        <v>20226</v>
      </c>
      <c r="C158" s="188" t="s">
        <v>6</v>
      </c>
      <c r="D158" s="176"/>
      <c r="E158" s="68">
        <v>157</v>
      </c>
      <c r="F158" s="68">
        <v>86</v>
      </c>
      <c r="G158" s="68">
        <f t="shared" si="4"/>
        <v>0</v>
      </c>
      <c r="H158" s="65">
        <f t="shared" si="5"/>
        <v>0</v>
      </c>
      <c r="I158" s="4"/>
    </row>
    <row r="159" spans="1:9" ht="57" customHeight="1" x14ac:dyDescent="0.25">
      <c r="A159" s="195" t="s">
        <v>205</v>
      </c>
      <c r="B159" s="196" t="s">
        <v>20227</v>
      </c>
      <c r="C159" s="198"/>
      <c r="D159" s="199"/>
      <c r="E159" s="199"/>
      <c r="F159" s="199"/>
      <c r="G159" s="199"/>
      <c r="H159" s="200"/>
      <c r="I159" s="4"/>
    </row>
    <row r="160" spans="1:9" ht="35.1" customHeight="1" x14ac:dyDescent="0.25">
      <c r="A160" s="193" t="s">
        <v>206</v>
      </c>
      <c r="B160" s="194" t="s">
        <v>207</v>
      </c>
      <c r="C160" s="188" t="s">
        <v>15</v>
      </c>
      <c r="D160" s="176"/>
      <c r="E160" s="68">
        <v>17.7</v>
      </c>
      <c r="F160" s="68">
        <v>9.6999999999999993</v>
      </c>
      <c r="G160" s="68">
        <f t="shared" si="4"/>
        <v>0</v>
      </c>
      <c r="H160" s="65">
        <f t="shared" si="5"/>
        <v>0</v>
      </c>
      <c r="I160" s="4"/>
    </row>
    <row r="161" spans="1:9" ht="20.100000000000001" customHeight="1" x14ac:dyDescent="0.25">
      <c r="A161" s="193" t="s">
        <v>208</v>
      </c>
      <c r="B161" s="194" t="s">
        <v>209</v>
      </c>
      <c r="C161" s="188" t="s">
        <v>15</v>
      </c>
      <c r="D161" s="176"/>
      <c r="E161" s="68">
        <v>6</v>
      </c>
      <c r="F161" s="68">
        <v>3.29</v>
      </c>
      <c r="G161" s="68">
        <f t="shared" si="4"/>
        <v>0</v>
      </c>
      <c r="H161" s="65">
        <f t="shared" si="5"/>
        <v>0</v>
      </c>
      <c r="I161" s="4"/>
    </row>
    <row r="162" spans="1:9" ht="20.100000000000001" customHeight="1" x14ac:dyDescent="0.25">
      <c r="A162" s="193" t="s">
        <v>210</v>
      </c>
      <c r="B162" s="194" t="s">
        <v>211</v>
      </c>
      <c r="C162" s="188" t="s">
        <v>15</v>
      </c>
      <c r="D162" s="176"/>
      <c r="E162" s="68">
        <v>6.4</v>
      </c>
      <c r="F162" s="68">
        <v>3.51</v>
      </c>
      <c r="G162" s="68">
        <f t="shared" si="4"/>
        <v>0</v>
      </c>
      <c r="H162" s="65">
        <f t="shared" si="5"/>
        <v>0</v>
      </c>
      <c r="I162" s="4"/>
    </row>
    <row r="163" spans="1:9" ht="20.100000000000001" customHeight="1" x14ac:dyDescent="0.25">
      <c r="A163" s="193" t="s">
        <v>212</v>
      </c>
      <c r="B163" s="194" t="s">
        <v>213</v>
      </c>
      <c r="C163" s="188" t="s">
        <v>15</v>
      </c>
      <c r="D163" s="176"/>
      <c r="E163" s="68">
        <v>7</v>
      </c>
      <c r="F163" s="68">
        <v>3.85</v>
      </c>
      <c r="G163" s="68">
        <f t="shared" si="4"/>
        <v>0</v>
      </c>
      <c r="H163" s="65">
        <f t="shared" si="5"/>
        <v>0</v>
      </c>
      <c r="I163" s="4"/>
    </row>
    <row r="164" spans="1:9" ht="20.100000000000001" customHeight="1" x14ac:dyDescent="0.25">
      <c r="A164" s="193" t="s">
        <v>214</v>
      </c>
      <c r="B164" s="194" t="s">
        <v>215</v>
      </c>
      <c r="C164" s="188" t="s">
        <v>15</v>
      </c>
      <c r="D164" s="176"/>
      <c r="E164" s="68">
        <v>4.41</v>
      </c>
      <c r="F164" s="68">
        <v>2.42</v>
      </c>
      <c r="G164" s="68">
        <f t="shared" si="4"/>
        <v>0</v>
      </c>
      <c r="H164" s="65">
        <f t="shared" si="5"/>
        <v>0</v>
      </c>
      <c r="I164" s="4"/>
    </row>
    <row r="165" spans="1:9" ht="20.100000000000001" customHeight="1" x14ac:dyDescent="0.25">
      <c r="A165" s="193" t="s">
        <v>216</v>
      </c>
      <c r="B165" s="194" t="s">
        <v>217</v>
      </c>
      <c r="C165" s="188" t="s">
        <v>15</v>
      </c>
      <c r="D165" s="176"/>
      <c r="E165" s="68">
        <v>5</v>
      </c>
      <c r="F165" s="68">
        <v>2.77</v>
      </c>
      <c r="G165" s="68">
        <f t="shared" si="4"/>
        <v>0</v>
      </c>
      <c r="H165" s="65">
        <f t="shared" si="5"/>
        <v>0</v>
      </c>
      <c r="I165" s="4"/>
    </row>
    <row r="166" spans="1:9" ht="20.100000000000001" customHeight="1" x14ac:dyDescent="0.25">
      <c r="A166" s="193" t="s">
        <v>218</v>
      </c>
      <c r="B166" s="194" t="s">
        <v>219</v>
      </c>
      <c r="C166" s="188" t="s">
        <v>15</v>
      </c>
      <c r="D166" s="176"/>
      <c r="E166" s="68">
        <v>9.6</v>
      </c>
      <c r="F166" s="68">
        <v>5.3</v>
      </c>
      <c r="G166" s="68">
        <f t="shared" si="4"/>
        <v>0</v>
      </c>
      <c r="H166" s="65">
        <f t="shared" si="5"/>
        <v>0</v>
      </c>
      <c r="I166" s="4"/>
    </row>
    <row r="167" spans="1:9" ht="57" customHeight="1" x14ac:dyDescent="0.25">
      <c r="A167" s="197" t="s">
        <v>20130</v>
      </c>
      <c r="B167" s="344" t="s">
        <v>20228</v>
      </c>
      <c r="C167" s="345"/>
      <c r="D167" s="345"/>
      <c r="E167" s="345"/>
      <c r="F167" s="345"/>
      <c r="G167" s="345"/>
      <c r="H167" s="346"/>
      <c r="I167" s="4"/>
    </row>
    <row r="168" spans="1:9" ht="85.5" customHeight="1" x14ac:dyDescent="0.25">
      <c r="A168" s="193" t="s">
        <v>220</v>
      </c>
      <c r="B168" s="194" t="s">
        <v>20229</v>
      </c>
      <c r="C168" s="188" t="s">
        <v>6</v>
      </c>
      <c r="D168" s="176"/>
      <c r="E168" s="68">
        <v>1260</v>
      </c>
      <c r="F168" s="68">
        <v>675</v>
      </c>
      <c r="G168" s="68">
        <f t="shared" si="4"/>
        <v>0</v>
      </c>
      <c r="H168" s="65">
        <f t="shared" si="5"/>
        <v>0</v>
      </c>
      <c r="I168" s="4"/>
    </row>
    <row r="169" spans="1:9" ht="217.5" customHeight="1" x14ac:dyDescent="0.25">
      <c r="A169" s="195" t="s">
        <v>221</v>
      </c>
      <c r="B169" s="196" t="s">
        <v>20230</v>
      </c>
      <c r="C169" s="198"/>
      <c r="D169" s="199"/>
      <c r="E169" s="199"/>
      <c r="F169" s="199"/>
      <c r="G169" s="199"/>
      <c r="H169" s="200"/>
      <c r="I169" s="4"/>
    </row>
    <row r="170" spans="1:9" ht="20.100000000000001" customHeight="1" x14ac:dyDescent="0.25">
      <c r="A170" s="193" t="s">
        <v>222</v>
      </c>
      <c r="B170" s="194" t="s">
        <v>223</v>
      </c>
      <c r="C170" s="188" t="s">
        <v>15</v>
      </c>
      <c r="D170" s="176"/>
      <c r="E170" s="68">
        <v>39.700000000000003</v>
      </c>
      <c r="F170" s="68">
        <v>8.4</v>
      </c>
      <c r="G170" s="68">
        <f t="shared" si="4"/>
        <v>0</v>
      </c>
      <c r="H170" s="65">
        <f t="shared" si="5"/>
        <v>0</v>
      </c>
      <c r="I170" s="4"/>
    </row>
    <row r="171" spans="1:9" ht="20.100000000000001" customHeight="1" x14ac:dyDescent="0.25">
      <c r="A171" s="193" t="s">
        <v>224</v>
      </c>
      <c r="B171" s="194" t="s">
        <v>225</v>
      </c>
      <c r="C171" s="188" t="s">
        <v>15</v>
      </c>
      <c r="D171" s="176"/>
      <c r="E171" s="68">
        <v>51</v>
      </c>
      <c r="F171" s="68">
        <v>10.7</v>
      </c>
      <c r="G171" s="68">
        <f t="shared" si="4"/>
        <v>0</v>
      </c>
      <c r="H171" s="65">
        <f t="shared" si="5"/>
        <v>0</v>
      </c>
      <c r="I171" s="4"/>
    </row>
    <row r="172" spans="1:9" ht="20.100000000000001" customHeight="1" x14ac:dyDescent="0.25">
      <c r="A172" s="193" t="s">
        <v>226</v>
      </c>
      <c r="B172" s="194" t="s">
        <v>227</v>
      </c>
      <c r="C172" s="188" t="s">
        <v>15</v>
      </c>
      <c r="D172" s="176"/>
      <c r="E172" s="68">
        <v>61</v>
      </c>
      <c r="F172" s="68">
        <v>13</v>
      </c>
      <c r="G172" s="68">
        <f t="shared" si="4"/>
        <v>0</v>
      </c>
      <c r="H172" s="65">
        <f t="shared" si="5"/>
        <v>0</v>
      </c>
      <c r="I172" s="4"/>
    </row>
    <row r="173" spans="1:9" ht="20.100000000000001" customHeight="1" x14ac:dyDescent="0.25">
      <c r="A173" s="193" t="s">
        <v>228</v>
      </c>
      <c r="B173" s="194" t="s">
        <v>229</v>
      </c>
      <c r="C173" s="188" t="s">
        <v>15</v>
      </c>
      <c r="D173" s="176"/>
      <c r="E173" s="68">
        <v>85</v>
      </c>
      <c r="F173" s="68">
        <v>18</v>
      </c>
      <c r="G173" s="68">
        <f t="shared" si="4"/>
        <v>0</v>
      </c>
      <c r="H173" s="65">
        <f t="shared" si="5"/>
        <v>0</v>
      </c>
      <c r="I173" s="4"/>
    </row>
    <row r="174" spans="1:9" ht="20.100000000000001" customHeight="1" x14ac:dyDescent="0.25">
      <c r="A174" s="193" t="s">
        <v>230</v>
      </c>
      <c r="B174" s="194" t="s">
        <v>231</v>
      </c>
      <c r="C174" s="188" t="s">
        <v>15</v>
      </c>
      <c r="D174" s="176"/>
      <c r="E174" s="68">
        <v>120</v>
      </c>
      <c r="F174" s="68">
        <v>25.5</v>
      </c>
      <c r="G174" s="68">
        <f t="shared" si="4"/>
        <v>0</v>
      </c>
      <c r="H174" s="65">
        <f t="shared" si="5"/>
        <v>0</v>
      </c>
      <c r="I174" s="4"/>
    </row>
    <row r="175" spans="1:9" ht="20.100000000000001" customHeight="1" x14ac:dyDescent="0.25">
      <c r="A175" s="193" t="s">
        <v>232</v>
      </c>
      <c r="B175" s="194" t="s">
        <v>233</v>
      </c>
      <c r="C175" s="188" t="s">
        <v>15</v>
      </c>
      <c r="D175" s="176"/>
      <c r="E175" s="68">
        <v>171</v>
      </c>
      <c r="F175" s="68">
        <v>36.200000000000003</v>
      </c>
      <c r="G175" s="68">
        <f t="shared" si="4"/>
        <v>0</v>
      </c>
      <c r="H175" s="65">
        <f t="shared" si="5"/>
        <v>0</v>
      </c>
      <c r="I175" s="4"/>
    </row>
    <row r="176" spans="1:9" ht="20.100000000000001" customHeight="1" x14ac:dyDescent="0.25">
      <c r="A176" s="193" t="s">
        <v>234</v>
      </c>
      <c r="B176" s="194" t="s">
        <v>235</v>
      </c>
      <c r="C176" s="188" t="s">
        <v>15</v>
      </c>
      <c r="D176" s="176"/>
      <c r="E176" s="68">
        <v>231</v>
      </c>
      <c r="F176" s="68">
        <v>49</v>
      </c>
      <c r="G176" s="68">
        <f t="shared" si="4"/>
        <v>0</v>
      </c>
      <c r="H176" s="65">
        <f t="shared" si="5"/>
        <v>0</v>
      </c>
      <c r="I176" s="4"/>
    </row>
    <row r="177" spans="1:9" ht="20.100000000000001" customHeight="1" x14ac:dyDescent="0.25">
      <c r="A177" s="193" t="s">
        <v>236</v>
      </c>
      <c r="B177" s="194" t="s">
        <v>237</v>
      </c>
      <c r="C177" s="188" t="s">
        <v>15</v>
      </c>
      <c r="D177" s="176"/>
      <c r="E177" s="68">
        <v>299</v>
      </c>
      <c r="F177" s="68">
        <v>63</v>
      </c>
      <c r="G177" s="68">
        <f t="shared" si="4"/>
        <v>0</v>
      </c>
      <c r="H177" s="65">
        <f t="shared" si="5"/>
        <v>0</v>
      </c>
      <c r="I177" s="4"/>
    </row>
    <row r="178" spans="1:9" ht="57" customHeight="1" x14ac:dyDescent="0.25">
      <c r="A178" s="195" t="s">
        <v>238</v>
      </c>
      <c r="B178" s="196" t="s">
        <v>20231</v>
      </c>
      <c r="C178" s="198"/>
      <c r="D178" s="199"/>
      <c r="E178" s="199"/>
      <c r="F178" s="199"/>
      <c r="G178" s="199"/>
      <c r="H178" s="200"/>
      <c r="I178" s="4"/>
    </row>
    <row r="179" spans="1:9" ht="57" customHeight="1" x14ac:dyDescent="0.25">
      <c r="A179" s="193" t="s">
        <v>239</v>
      </c>
      <c r="B179" s="194" t="s">
        <v>240</v>
      </c>
      <c r="C179" s="188" t="s">
        <v>241</v>
      </c>
      <c r="D179" s="176"/>
      <c r="E179" s="68">
        <v>7.9000000000000001E-2</v>
      </c>
      <c r="F179" s="68">
        <v>1.7000000000000001E-2</v>
      </c>
      <c r="G179" s="68">
        <f t="shared" si="4"/>
        <v>0</v>
      </c>
      <c r="H179" s="65">
        <f t="shared" si="5"/>
        <v>0</v>
      </c>
      <c r="I179" s="4"/>
    </row>
    <row r="180" spans="1:9" ht="57" customHeight="1" x14ac:dyDescent="0.25">
      <c r="A180" s="193" t="s">
        <v>242</v>
      </c>
      <c r="B180" s="194" t="s">
        <v>20232</v>
      </c>
      <c r="C180" s="188" t="s">
        <v>241</v>
      </c>
      <c r="D180" s="176"/>
      <c r="E180" s="68">
        <v>0.109</v>
      </c>
      <c r="F180" s="68">
        <v>2.3E-2</v>
      </c>
      <c r="G180" s="68">
        <f t="shared" si="4"/>
        <v>0</v>
      </c>
      <c r="H180" s="65">
        <f t="shared" si="5"/>
        <v>0</v>
      </c>
      <c r="I180" s="4"/>
    </row>
    <row r="181" spans="1:9" ht="57" customHeight="1" x14ac:dyDescent="0.25">
      <c r="A181" s="193" t="s">
        <v>243</v>
      </c>
      <c r="B181" s="194" t="s">
        <v>20233</v>
      </c>
      <c r="C181" s="188" t="s">
        <v>241</v>
      </c>
      <c r="D181" s="176"/>
      <c r="E181" s="68">
        <v>0.254</v>
      </c>
      <c r="F181" s="68">
        <v>5.3999999999999999E-2</v>
      </c>
      <c r="G181" s="68">
        <f t="shared" si="4"/>
        <v>0</v>
      </c>
      <c r="H181" s="65">
        <f t="shared" si="5"/>
        <v>0</v>
      </c>
      <c r="I181" s="4"/>
    </row>
    <row r="182" spans="1:9" ht="57" customHeight="1" x14ac:dyDescent="0.25">
      <c r="A182" s="193" t="s">
        <v>244</v>
      </c>
      <c r="B182" s="194" t="s">
        <v>245</v>
      </c>
      <c r="C182" s="188" t="s">
        <v>241</v>
      </c>
      <c r="D182" s="176"/>
      <c r="E182" s="68">
        <v>0.97899999999999998</v>
      </c>
      <c r="F182" s="68">
        <v>0.215</v>
      </c>
      <c r="G182" s="68">
        <f t="shared" si="4"/>
        <v>0</v>
      </c>
      <c r="H182" s="65">
        <f t="shared" si="5"/>
        <v>0</v>
      </c>
      <c r="I182" s="4"/>
    </row>
    <row r="183" spans="1:9" ht="73.5" customHeight="1" x14ac:dyDescent="0.25">
      <c r="A183" s="193" t="s">
        <v>246</v>
      </c>
      <c r="B183" s="194" t="s">
        <v>20234</v>
      </c>
      <c r="C183" s="188" t="s">
        <v>15</v>
      </c>
      <c r="D183" s="176"/>
      <c r="E183" s="68">
        <v>8.1</v>
      </c>
      <c r="F183" s="68">
        <v>1.71</v>
      </c>
      <c r="G183" s="68">
        <f t="shared" si="4"/>
        <v>0</v>
      </c>
      <c r="H183" s="65">
        <f t="shared" si="5"/>
        <v>0</v>
      </c>
      <c r="I183" s="4"/>
    </row>
    <row r="184" spans="1:9" ht="138.75" customHeight="1" x14ac:dyDescent="0.25">
      <c r="A184" s="195" t="s">
        <v>247</v>
      </c>
      <c r="B184" s="196" t="s">
        <v>20235</v>
      </c>
      <c r="C184" s="198"/>
      <c r="D184" s="199"/>
      <c r="E184" s="199"/>
      <c r="F184" s="199"/>
      <c r="G184" s="199"/>
      <c r="H184" s="200"/>
      <c r="I184" s="4"/>
    </row>
    <row r="185" spans="1:9" ht="35.1" customHeight="1" x14ac:dyDescent="0.25">
      <c r="A185" s="193" t="s">
        <v>248</v>
      </c>
      <c r="B185" s="194" t="s">
        <v>249</v>
      </c>
      <c r="C185" s="188" t="s">
        <v>15</v>
      </c>
      <c r="D185" s="176"/>
      <c r="E185" s="68">
        <v>87</v>
      </c>
      <c r="F185" s="68">
        <v>12.6</v>
      </c>
      <c r="G185" s="68">
        <f t="shared" si="4"/>
        <v>0</v>
      </c>
      <c r="H185" s="65">
        <f t="shared" si="5"/>
        <v>0</v>
      </c>
      <c r="I185" s="4"/>
    </row>
    <row r="186" spans="1:9" ht="35.1" customHeight="1" x14ac:dyDescent="0.25">
      <c r="A186" s="193" t="s">
        <v>250</v>
      </c>
      <c r="B186" s="194" t="s">
        <v>251</v>
      </c>
      <c r="C186" s="188" t="s">
        <v>15</v>
      </c>
      <c r="D186" s="176"/>
      <c r="E186" s="68">
        <v>97</v>
      </c>
      <c r="F186" s="68">
        <v>14.1</v>
      </c>
      <c r="G186" s="68">
        <f t="shared" si="4"/>
        <v>0</v>
      </c>
      <c r="H186" s="65">
        <f t="shared" si="5"/>
        <v>0</v>
      </c>
      <c r="I186" s="4"/>
    </row>
    <row r="187" spans="1:9" ht="35.1" customHeight="1" x14ac:dyDescent="0.25">
      <c r="A187" s="193" t="s">
        <v>252</v>
      </c>
      <c r="B187" s="194" t="s">
        <v>253</v>
      </c>
      <c r="C187" s="188" t="s">
        <v>15</v>
      </c>
      <c r="D187" s="176"/>
      <c r="E187" s="68">
        <v>106</v>
      </c>
      <c r="F187" s="68">
        <v>15.4</v>
      </c>
      <c r="G187" s="68">
        <f t="shared" si="4"/>
        <v>0</v>
      </c>
      <c r="H187" s="65">
        <f t="shared" si="5"/>
        <v>0</v>
      </c>
      <c r="I187" s="4"/>
    </row>
    <row r="188" spans="1:9" ht="35.1" customHeight="1" x14ac:dyDescent="0.25">
      <c r="A188" s="193" t="s">
        <v>254</v>
      </c>
      <c r="B188" s="194" t="s">
        <v>255</v>
      </c>
      <c r="C188" s="188" t="s">
        <v>15</v>
      </c>
      <c r="D188" s="176"/>
      <c r="E188" s="68">
        <v>114</v>
      </c>
      <c r="F188" s="68">
        <v>16.399999999999999</v>
      </c>
      <c r="G188" s="68">
        <f t="shared" si="4"/>
        <v>0</v>
      </c>
      <c r="H188" s="65">
        <f t="shared" si="5"/>
        <v>0</v>
      </c>
      <c r="I188" s="4"/>
    </row>
    <row r="189" spans="1:9" ht="57" customHeight="1" x14ac:dyDescent="0.25">
      <c r="A189" s="197" t="s">
        <v>20131</v>
      </c>
      <c r="B189" s="344" t="s">
        <v>20236</v>
      </c>
      <c r="C189" s="345"/>
      <c r="D189" s="345"/>
      <c r="E189" s="345"/>
      <c r="F189" s="345"/>
      <c r="G189" s="345"/>
      <c r="H189" s="346"/>
      <c r="I189" s="4"/>
    </row>
    <row r="190" spans="1:9" ht="257.25" customHeight="1" x14ac:dyDescent="0.25">
      <c r="A190" s="195" t="s">
        <v>256</v>
      </c>
      <c r="B190" s="196" t="s">
        <v>20237</v>
      </c>
      <c r="C190" s="198"/>
      <c r="D190" s="199"/>
      <c r="E190" s="199"/>
      <c r="F190" s="199"/>
      <c r="G190" s="199"/>
      <c r="H190" s="200"/>
      <c r="I190" s="4"/>
    </row>
    <row r="191" spans="1:9" ht="20.100000000000001" customHeight="1" x14ac:dyDescent="0.25">
      <c r="A191" s="193" t="s">
        <v>257</v>
      </c>
      <c r="B191" s="194" t="s">
        <v>258</v>
      </c>
      <c r="C191" s="188" t="s">
        <v>259</v>
      </c>
      <c r="D191" s="176"/>
      <c r="E191" s="68">
        <v>106</v>
      </c>
      <c r="F191" s="68">
        <v>17.600000000000001</v>
      </c>
      <c r="G191" s="68">
        <f t="shared" si="4"/>
        <v>0</v>
      </c>
      <c r="H191" s="65">
        <f t="shared" si="5"/>
        <v>0</v>
      </c>
      <c r="I191" s="4"/>
    </row>
    <row r="192" spans="1:9" ht="20.100000000000001" customHeight="1" x14ac:dyDescent="0.25">
      <c r="A192" s="193" t="s">
        <v>260</v>
      </c>
      <c r="B192" s="194" t="s">
        <v>261</v>
      </c>
      <c r="C192" s="188" t="s">
        <v>259</v>
      </c>
      <c r="D192" s="176"/>
      <c r="E192" s="68">
        <v>114</v>
      </c>
      <c r="F192" s="68">
        <v>19</v>
      </c>
      <c r="G192" s="68">
        <f t="shared" si="4"/>
        <v>0</v>
      </c>
      <c r="H192" s="65">
        <f t="shared" si="5"/>
        <v>0</v>
      </c>
      <c r="I192" s="4"/>
    </row>
    <row r="193" spans="1:9" ht="20.100000000000001" customHeight="1" x14ac:dyDescent="0.25">
      <c r="A193" s="193" t="s">
        <v>262</v>
      </c>
      <c r="B193" s="194" t="s">
        <v>263</v>
      </c>
      <c r="C193" s="188" t="s">
        <v>259</v>
      </c>
      <c r="D193" s="176"/>
      <c r="E193" s="68">
        <v>121</v>
      </c>
      <c r="F193" s="68">
        <v>20.2</v>
      </c>
      <c r="G193" s="68">
        <f t="shared" si="4"/>
        <v>0</v>
      </c>
      <c r="H193" s="65">
        <f t="shared" si="5"/>
        <v>0</v>
      </c>
      <c r="I193" s="4"/>
    </row>
    <row r="194" spans="1:9" ht="20.100000000000001" customHeight="1" x14ac:dyDescent="0.25">
      <c r="A194" s="193" t="s">
        <v>264</v>
      </c>
      <c r="B194" s="194" t="s">
        <v>265</v>
      </c>
      <c r="C194" s="188" t="s">
        <v>259</v>
      </c>
      <c r="D194" s="176"/>
      <c r="E194" s="68">
        <v>128</v>
      </c>
      <c r="F194" s="68">
        <v>21.2</v>
      </c>
      <c r="G194" s="68">
        <f t="shared" si="4"/>
        <v>0</v>
      </c>
      <c r="H194" s="65">
        <f t="shared" si="5"/>
        <v>0</v>
      </c>
      <c r="I194" s="4"/>
    </row>
    <row r="195" spans="1:9" ht="20.100000000000001" customHeight="1" x14ac:dyDescent="0.25">
      <c r="A195" s="193" t="s">
        <v>266</v>
      </c>
      <c r="B195" s="194" t="s">
        <v>267</v>
      </c>
      <c r="C195" s="188" t="s">
        <v>259</v>
      </c>
      <c r="D195" s="176"/>
      <c r="E195" s="68">
        <v>131</v>
      </c>
      <c r="F195" s="68">
        <v>21.7</v>
      </c>
      <c r="G195" s="68">
        <f t="shared" si="4"/>
        <v>0</v>
      </c>
      <c r="H195" s="65">
        <f t="shared" si="5"/>
        <v>0</v>
      </c>
      <c r="I195" s="4"/>
    </row>
    <row r="196" spans="1:9" ht="20.100000000000001" customHeight="1" x14ac:dyDescent="0.25">
      <c r="A196" s="193" t="s">
        <v>268</v>
      </c>
      <c r="B196" s="194" t="s">
        <v>269</v>
      </c>
      <c r="C196" s="188" t="s">
        <v>259</v>
      </c>
      <c r="D196" s="176"/>
      <c r="E196" s="68">
        <v>147</v>
      </c>
      <c r="F196" s="68">
        <v>24.4</v>
      </c>
      <c r="G196" s="68">
        <f t="shared" si="4"/>
        <v>0</v>
      </c>
      <c r="H196" s="65">
        <f t="shared" si="5"/>
        <v>0</v>
      </c>
      <c r="I196" s="4"/>
    </row>
    <row r="197" spans="1:9" ht="110.25" customHeight="1" x14ac:dyDescent="0.25">
      <c r="A197" s="195" t="s">
        <v>270</v>
      </c>
      <c r="B197" s="196" t="s">
        <v>20238</v>
      </c>
      <c r="C197" s="198"/>
      <c r="D197" s="199"/>
      <c r="E197" s="199"/>
      <c r="F197" s="199"/>
      <c r="G197" s="199"/>
      <c r="H197" s="200"/>
      <c r="I197" s="4"/>
    </row>
    <row r="198" spans="1:9" ht="20.100000000000001" customHeight="1" x14ac:dyDescent="0.25">
      <c r="A198" s="193" t="s">
        <v>271</v>
      </c>
      <c r="B198" s="194" t="s">
        <v>272</v>
      </c>
      <c r="C198" s="188" t="s">
        <v>259</v>
      </c>
      <c r="D198" s="176"/>
      <c r="E198" s="68">
        <v>13.7</v>
      </c>
      <c r="F198" s="68">
        <v>2.0299999999999998</v>
      </c>
      <c r="G198" s="68">
        <f t="shared" ref="G198:G260" si="6">D198*E198</f>
        <v>0</v>
      </c>
      <c r="H198" s="65">
        <f t="shared" ref="H198:H260" si="7">D198*F198</f>
        <v>0</v>
      </c>
      <c r="I198" s="4"/>
    </row>
    <row r="199" spans="1:9" ht="20.100000000000001" customHeight="1" x14ac:dyDescent="0.25">
      <c r="A199" s="193" t="s">
        <v>273</v>
      </c>
      <c r="B199" s="194" t="s">
        <v>274</v>
      </c>
      <c r="C199" s="188" t="s">
        <v>259</v>
      </c>
      <c r="D199" s="176"/>
      <c r="E199" s="68">
        <v>27.4</v>
      </c>
      <c r="F199" s="68">
        <v>4.0599999999999996</v>
      </c>
      <c r="G199" s="68">
        <f t="shared" si="6"/>
        <v>0</v>
      </c>
      <c r="H199" s="65">
        <f t="shared" si="7"/>
        <v>0</v>
      </c>
      <c r="I199" s="4"/>
    </row>
    <row r="200" spans="1:9" ht="57" customHeight="1" x14ac:dyDescent="0.25">
      <c r="A200" s="195" t="s">
        <v>275</v>
      </c>
      <c r="B200" s="196" t="s">
        <v>20239</v>
      </c>
      <c r="C200" s="198"/>
      <c r="D200" s="199"/>
      <c r="E200" s="199"/>
      <c r="F200" s="199"/>
      <c r="G200" s="199"/>
      <c r="H200" s="200"/>
      <c r="I200" s="4"/>
    </row>
    <row r="201" spans="1:9" ht="20.100000000000001" customHeight="1" x14ac:dyDescent="0.25">
      <c r="A201" s="193" t="s">
        <v>276</v>
      </c>
      <c r="B201" s="194" t="s">
        <v>277</v>
      </c>
      <c r="C201" s="188" t="s">
        <v>259</v>
      </c>
      <c r="D201" s="176"/>
      <c r="E201" s="68">
        <v>40.5</v>
      </c>
      <c r="F201" s="68">
        <v>18.600000000000001</v>
      </c>
      <c r="G201" s="68">
        <f t="shared" si="6"/>
        <v>0</v>
      </c>
      <c r="H201" s="65">
        <f t="shared" si="7"/>
        <v>0</v>
      </c>
      <c r="I201" s="4"/>
    </row>
    <row r="202" spans="1:9" ht="20.100000000000001" customHeight="1" x14ac:dyDescent="0.25">
      <c r="A202" s="193" t="s">
        <v>278</v>
      </c>
      <c r="B202" s="194" t="s">
        <v>279</v>
      </c>
      <c r="C202" s="188" t="s">
        <v>259</v>
      </c>
      <c r="D202" s="176"/>
      <c r="E202" s="68">
        <v>46.8</v>
      </c>
      <c r="F202" s="68">
        <v>21.5</v>
      </c>
      <c r="G202" s="68">
        <f t="shared" si="6"/>
        <v>0</v>
      </c>
      <c r="H202" s="65">
        <f t="shared" si="7"/>
        <v>0</v>
      </c>
      <c r="I202" s="4"/>
    </row>
    <row r="203" spans="1:9" ht="57" customHeight="1" x14ac:dyDescent="0.25">
      <c r="A203" s="197" t="s">
        <v>20132</v>
      </c>
      <c r="B203" s="344" t="s">
        <v>20240</v>
      </c>
      <c r="C203" s="345"/>
      <c r="D203" s="345"/>
      <c r="E203" s="345"/>
      <c r="F203" s="345"/>
      <c r="G203" s="345"/>
      <c r="H203" s="346"/>
      <c r="I203" s="4"/>
    </row>
    <row r="204" spans="1:9" ht="144.75" customHeight="1" x14ac:dyDescent="0.25">
      <c r="A204" s="195" t="s">
        <v>280</v>
      </c>
      <c r="B204" s="196" t="s">
        <v>20241</v>
      </c>
      <c r="C204" s="198"/>
      <c r="D204" s="199"/>
      <c r="E204" s="199"/>
      <c r="F204" s="199"/>
      <c r="G204" s="199"/>
      <c r="H204" s="200"/>
      <c r="I204" s="4"/>
    </row>
    <row r="205" spans="1:9" ht="20.100000000000001" customHeight="1" x14ac:dyDescent="0.25">
      <c r="A205" s="193" t="s">
        <v>281</v>
      </c>
      <c r="B205" s="194" t="s">
        <v>282</v>
      </c>
      <c r="C205" s="188" t="s">
        <v>15</v>
      </c>
      <c r="D205" s="176"/>
      <c r="E205" s="68">
        <v>158</v>
      </c>
      <c r="F205" s="68">
        <v>63</v>
      </c>
      <c r="G205" s="68">
        <f t="shared" si="6"/>
        <v>0</v>
      </c>
      <c r="H205" s="65">
        <f t="shared" si="7"/>
        <v>0</v>
      </c>
      <c r="I205" s="4"/>
    </row>
    <row r="206" spans="1:9" ht="20.100000000000001" customHeight="1" x14ac:dyDescent="0.25">
      <c r="A206" s="193" t="s">
        <v>283</v>
      </c>
      <c r="B206" s="194" t="s">
        <v>284</v>
      </c>
      <c r="C206" s="188" t="s">
        <v>15</v>
      </c>
      <c r="D206" s="176"/>
      <c r="E206" s="68">
        <v>169</v>
      </c>
      <c r="F206" s="68">
        <v>68</v>
      </c>
      <c r="G206" s="68">
        <f t="shared" si="6"/>
        <v>0</v>
      </c>
      <c r="H206" s="65">
        <f t="shared" si="7"/>
        <v>0</v>
      </c>
      <c r="I206" s="4"/>
    </row>
    <row r="207" spans="1:9" ht="20.100000000000001" customHeight="1" x14ac:dyDescent="0.25">
      <c r="A207" s="193" t="s">
        <v>285</v>
      </c>
      <c r="B207" s="194" t="s">
        <v>286</v>
      </c>
      <c r="C207" s="188" t="s">
        <v>15</v>
      </c>
      <c r="D207" s="176"/>
      <c r="E207" s="68">
        <v>186</v>
      </c>
      <c r="F207" s="68">
        <v>75</v>
      </c>
      <c r="G207" s="68">
        <f t="shared" si="6"/>
        <v>0</v>
      </c>
      <c r="H207" s="65">
        <f t="shared" si="7"/>
        <v>0</v>
      </c>
      <c r="I207" s="4"/>
    </row>
    <row r="208" spans="1:9" ht="20.100000000000001" customHeight="1" x14ac:dyDescent="0.25">
      <c r="A208" s="193" t="s">
        <v>287</v>
      </c>
      <c r="B208" s="194" t="s">
        <v>288</v>
      </c>
      <c r="C208" s="188" t="s">
        <v>15</v>
      </c>
      <c r="D208" s="176"/>
      <c r="E208" s="68">
        <v>204</v>
      </c>
      <c r="F208" s="68">
        <v>82</v>
      </c>
      <c r="G208" s="68">
        <f t="shared" si="6"/>
        <v>0</v>
      </c>
      <c r="H208" s="65">
        <f t="shared" si="7"/>
        <v>0</v>
      </c>
      <c r="I208" s="4"/>
    </row>
    <row r="209" spans="1:9" ht="20.100000000000001" customHeight="1" x14ac:dyDescent="0.25">
      <c r="A209" s="193" t="s">
        <v>289</v>
      </c>
      <c r="B209" s="194" t="s">
        <v>290</v>
      </c>
      <c r="C209" s="188" t="s">
        <v>15</v>
      </c>
      <c r="D209" s="176"/>
      <c r="E209" s="68">
        <v>296</v>
      </c>
      <c r="F209" s="68">
        <v>119</v>
      </c>
      <c r="G209" s="68">
        <f t="shared" si="6"/>
        <v>0</v>
      </c>
      <c r="H209" s="65">
        <f t="shared" si="7"/>
        <v>0</v>
      </c>
      <c r="I209" s="4"/>
    </row>
    <row r="210" spans="1:9" ht="20.100000000000001" customHeight="1" x14ac:dyDescent="0.25">
      <c r="A210" s="193" t="s">
        <v>291</v>
      </c>
      <c r="B210" s="194" t="s">
        <v>292</v>
      </c>
      <c r="C210" s="188" t="s">
        <v>15</v>
      </c>
      <c r="D210" s="176"/>
      <c r="E210" s="68">
        <v>361</v>
      </c>
      <c r="F210" s="68">
        <v>145</v>
      </c>
      <c r="G210" s="68">
        <f t="shared" si="6"/>
        <v>0</v>
      </c>
      <c r="H210" s="65">
        <f t="shared" si="7"/>
        <v>0</v>
      </c>
      <c r="I210" s="4"/>
    </row>
    <row r="211" spans="1:9" ht="57" customHeight="1" x14ac:dyDescent="0.25">
      <c r="A211" s="195" t="s">
        <v>293</v>
      </c>
      <c r="B211" s="196" t="s">
        <v>20242</v>
      </c>
      <c r="C211" s="198"/>
      <c r="D211" s="199"/>
      <c r="E211" s="199"/>
      <c r="F211" s="199"/>
      <c r="G211" s="199"/>
      <c r="H211" s="200"/>
      <c r="I211" s="4"/>
    </row>
    <row r="212" spans="1:9" ht="20.100000000000001" customHeight="1" x14ac:dyDescent="0.25">
      <c r="A212" s="193" t="s">
        <v>294</v>
      </c>
      <c r="B212" s="194" t="s">
        <v>282</v>
      </c>
      <c r="C212" s="188" t="s">
        <v>15</v>
      </c>
      <c r="D212" s="176"/>
      <c r="E212" s="68">
        <v>49.5</v>
      </c>
      <c r="F212" s="68">
        <v>19.899999999999999</v>
      </c>
      <c r="G212" s="68">
        <f t="shared" si="6"/>
        <v>0</v>
      </c>
      <c r="H212" s="65">
        <f t="shared" si="7"/>
        <v>0</v>
      </c>
      <c r="I212" s="4"/>
    </row>
    <row r="213" spans="1:9" ht="20.100000000000001" customHeight="1" x14ac:dyDescent="0.25">
      <c r="A213" s="193" t="s">
        <v>295</v>
      </c>
      <c r="B213" s="194" t="s">
        <v>284</v>
      </c>
      <c r="C213" s="188" t="s">
        <v>15</v>
      </c>
      <c r="D213" s="176"/>
      <c r="E213" s="68">
        <v>60</v>
      </c>
      <c r="F213" s="68">
        <v>24</v>
      </c>
      <c r="G213" s="68">
        <f t="shared" si="6"/>
        <v>0</v>
      </c>
      <c r="H213" s="65">
        <f t="shared" si="7"/>
        <v>0</v>
      </c>
      <c r="I213" s="4"/>
    </row>
    <row r="214" spans="1:9" ht="20.100000000000001" customHeight="1" x14ac:dyDescent="0.25">
      <c r="A214" s="193" t="s">
        <v>296</v>
      </c>
      <c r="B214" s="194" t="s">
        <v>286</v>
      </c>
      <c r="C214" s="188" t="s">
        <v>15</v>
      </c>
      <c r="D214" s="176"/>
      <c r="E214" s="68">
        <v>77</v>
      </c>
      <c r="F214" s="68">
        <v>30.8</v>
      </c>
      <c r="G214" s="68">
        <f t="shared" si="6"/>
        <v>0</v>
      </c>
      <c r="H214" s="65">
        <f t="shared" si="7"/>
        <v>0</v>
      </c>
      <c r="I214" s="4"/>
    </row>
    <row r="215" spans="1:9" ht="20.100000000000001" customHeight="1" x14ac:dyDescent="0.25">
      <c r="A215" s="193" t="s">
        <v>297</v>
      </c>
      <c r="B215" s="194" t="s">
        <v>288</v>
      </c>
      <c r="C215" s="188" t="s">
        <v>15</v>
      </c>
      <c r="D215" s="176"/>
      <c r="E215" s="68">
        <v>91</v>
      </c>
      <c r="F215" s="68">
        <v>36.4</v>
      </c>
      <c r="G215" s="68">
        <f t="shared" si="6"/>
        <v>0</v>
      </c>
      <c r="H215" s="65">
        <f t="shared" si="7"/>
        <v>0</v>
      </c>
      <c r="I215" s="4"/>
    </row>
    <row r="216" spans="1:9" ht="20.100000000000001" customHeight="1" x14ac:dyDescent="0.25">
      <c r="A216" s="193" t="s">
        <v>298</v>
      </c>
      <c r="B216" s="194" t="s">
        <v>290</v>
      </c>
      <c r="C216" s="188" t="s">
        <v>15</v>
      </c>
      <c r="D216" s="176"/>
      <c r="E216" s="68">
        <v>158</v>
      </c>
      <c r="F216" s="68">
        <v>63</v>
      </c>
      <c r="G216" s="68">
        <f t="shared" si="6"/>
        <v>0</v>
      </c>
      <c r="H216" s="65">
        <f t="shared" si="7"/>
        <v>0</v>
      </c>
      <c r="I216" s="4"/>
    </row>
    <row r="217" spans="1:9" ht="20.100000000000001" customHeight="1" x14ac:dyDescent="0.25">
      <c r="A217" s="193" t="s">
        <v>299</v>
      </c>
      <c r="B217" s="194" t="s">
        <v>292</v>
      </c>
      <c r="C217" s="188" t="s">
        <v>15</v>
      </c>
      <c r="D217" s="176"/>
      <c r="E217" s="68">
        <v>208</v>
      </c>
      <c r="F217" s="68">
        <v>84</v>
      </c>
      <c r="G217" s="68">
        <f t="shared" si="6"/>
        <v>0</v>
      </c>
      <c r="H217" s="65">
        <f t="shared" si="7"/>
        <v>0</v>
      </c>
      <c r="I217" s="4"/>
    </row>
    <row r="218" spans="1:9" s="3" customFormat="1" ht="103.5" customHeight="1" x14ac:dyDescent="0.25">
      <c r="A218" s="193" t="s">
        <v>300</v>
      </c>
      <c r="B218" s="194" t="s">
        <v>20243</v>
      </c>
      <c r="C218" s="188" t="s">
        <v>301</v>
      </c>
      <c r="D218" s="176"/>
      <c r="E218" s="68">
        <v>3.54</v>
      </c>
      <c r="F218" s="68">
        <v>0.57999999999999996</v>
      </c>
      <c r="G218" s="68">
        <f t="shared" si="6"/>
        <v>0</v>
      </c>
      <c r="H218" s="65">
        <f t="shared" si="7"/>
        <v>0</v>
      </c>
      <c r="I218" s="190"/>
    </row>
    <row r="219" spans="1:9" s="3" customFormat="1" ht="98.25" customHeight="1" x14ac:dyDescent="0.25">
      <c r="A219" s="193" t="s">
        <v>302</v>
      </c>
      <c r="B219" s="194" t="s">
        <v>20244</v>
      </c>
      <c r="C219" s="188" t="s">
        <v>15</v>
      </c>
      <c r="D219" s="176"/>
      <c r="E219" s="68">
        <v>209</v>
      </c>
      <c r="F219" s="68">
        <v>84</v>
      </c>
      <c r="G219" s="68">
        <f t="shared" si="6"/>
        <v>0</v>
      </c>
      <c r="H219" s="65">
        <f t="shared" si="7"/>
        <v>0</v>
      </c>
      <c r="I219" s="190"/>
    </row>
    <row r="220" spans="1:9" s="3" customFormat="1" ht="83.25" customHeight="1" x14ac:dyDescent="0.25">
      <c r="A220" s="193" t="s">
        <v>303</v>
      </c>
      <c r="B220" s="194" t="s">
        <v>20245</v>
      </c>
      <c r="C220" s="188" t="s">
        <v>301</v>
      </c>
      <c r="D220" s="176"/>
      <c r="E220" s="68">
        <v>3.87</v>
      </c>
      <c r="F220" s="68">
        <v>0.64</v>
      </c>
      <c r="G220" s="68">
        <f t="shared" si="6"/>
        <v>0</v>
      </c>
      <c r="H220" s="65">
        <f t="shared" si="7"/>
        <v>0</v>
      </c>
      <c r="I220" s="190"/>
    </row>
    <row r="221" spans="1:9" s="3" customFormat="1" ht="129" customHeight="1" x14ac:dyDescent="0.25">
      <c r="A221" s="193" t="s">
        <v>304</v>
      </c>
      <c r="B221" s="194" t="s">
        <v>20246</v>
      </c>
      <c r="C221" s="188" t="s">
        <v>305</v>
      </c>
      <c r="D221" s="176"/>
      <c r="E221" s="68">
        <v>155</v>
      </c>
      <c r="F221" s="68">
        <v>19.2</v>
      </c>
      <c r="G221" s="68">
        <f t="shared" si="6"/>
        <v>0</v>
      </c>
      <c r="H221" s="65">
        <f t="shared" si="7"/>
        <v>0</v>
      </c>
      <c r="I221" s="190"/>
    </row>
    <row r="222" spans="1:9" ht="57" customHeight="1" x14ac:dyDescent="0.25">
      <c r="A222" s="197" t="s">
        <v>20133</v>
      </c>
      <c r="B222" s="344" t="s">
        <v>20247</v>
      </c>
      <c r="C222" s="345"/>
      <c r="D222" s="345"/>
      <c r="E222" s="345"/>
      <c r="F222" s="345"/>
      <c r="G222" s="345"/>
      <c r="H222" s="346"/>
      <c r="I222" s="4"/>
    </row>
    <row r="223" spans="1:9" ht="57" customHeight="1" x14ac:dyDescent="0.25">
      <c r="A223" s="195" t="s">
        <v>306</v>
      </c>
      <c r="B223" s="196" t="s">
        <v>20248</v>
      </c>
      <c r="C223" s="198"/>
      <c r="D223" s="199"/>
      <c r="E223" s="199"/>
      <c r="F223" s="199"/>
      <c r="G223" s="199"/>
      <c r="H223" s="200"/>
      <c r="I223" s="4"/>
    </row>
    <row r="224" spans="1:9" ht="20.100000000000001" customHeight="1" x14ac:dyDescent="0.25">
      <c r="A224" s="193" t="s">
        <v>307</v>
      </c>
      <c r="B224" s="194" t="s">
        <v>308</v>
      </c>
      <c r="C224" s="188" t="s">
        <v>15</v>
      </c>
      <c r="D224" s="176"/>
      <c r="E224" s="68">
        <v>68</v>
      </c>
      <c r="F224" s="68">
        <v>24.4</v>
      </c>
      <c r="G224" s="68">
        <f t="shared" si="6"/>
        <v>0</v>
      </c>
      <c r="H224" s="65">
        <f t="shared" si="7"/>
        <v>0</v>
      </c>
      <c r="I224" s="4"/>
    </row>
    <row r="225" spans="1:9" ht="20.100000000000001" customHeight="1" x14ac:dyDescent="0.25">
      <c r="A225" s="193" t="s">
        <v>309</v>
      </c>
      <c r="B225" s="194" t="s">
        <v>310</v>
      </c>
      <c r="C225" s="188" t="s">
        <v>15</v>
      </c>
      <c r="D225" s="176"/>
      <c r="E225" s="68">
        <v>84</v>
      </c>
      <c r="F225" s="68">
        <v>30.1</v>
      </c>
      <c r="G225" s="68">
        <f t="shared" si="6"/>
        <v>0</v>
      </c>
      <c r="H225" s="65">
        <f t="shared" si="7"/>
        <v>0</v>
      </c>
      <c r="I225" s="4"/>
    </row>
    <row r="226" spans="1:9" ht="163.5" customHeight="1" x14ac:dyDescent="0.25">
      <c r="A226" s="195" t="s">
        <v>311</v>
      </c>
      <c r="B226" s="196" t="s">
        <v>20249</v>
      </c>
      <c r="C226" s="198"/>
      <c r="D226" s="199"/>
      <c r="E226" s="199"/>
      <c r="F226" s="199"/>
      <c r="G226" s="199"/>
      <c r="H226" s="200"/>
      <c r="I226" s="4"/>
    </row>
    <row r="227" spans="1:9" ht="20.100000000000001" customHeight="1" x14ac:dyDescent="0.25">
      <c r="A227" s="193" t="s">
        <v>312</v>
      </c>
      <c r="B227" s="194" t="s">
        <v>308</v>
      </c>
      <c r="C227" s="188" t="s">
        <v>15</v>
      </c>
      <c r="D227" s="176"/>
      <c r="E227" s="68">
        <v>145</v>
      </c>
      <c r="F227" s="68">
        <v>52</v>
      </c>
      <c r="G227" s="68">
        <f t="shared" si="6"/>
        <v>0</v>
      </c>
      <c r="H227" s="65">
        <f t="shared" si="7"/>
        <v>0</v>
      </c>
      <c r="I227" s="4"/>
    </row>
    <row r="228" spans="1:9" ht="20.100000000000001" customHeight="1" x14ac:dyDescent="0.25">
      <c r="A228" s="193" t="s">
        <v>313</v>
      </c>
      <c r="B228" s="194" t="s">
        <v>310</v>
      </c>
      <c r="C228" s="188" t="s">
        <v>15</v>
      </c>
      <c r="D228" s="176"/>
      <c r="E228" s="68">
        <v>173</v>
      </c>
      <c r="F228" s="68">
        <v>62</v>
      </c>
      <c r="G228" s="68">
        <f t="shared" si="6"/>
        <v>0</v>
      </c>
      <c r="H228" s="65">
        <f t="shared" si="7"/>
        <v>0</v>
      </c>
      <c r="I228" s="4"/>
    </row>
    <row r="229" spans="1:9" ht="57" customHeight="1" x14ac:dyDescent="0.25">
      <c r="A229" s="195" t="s">
        <v>314</v>
      </c>
      <c r="B229" s="196" t="s">
        <v>20250</v>
      </c>
      <c r="C229" s="198"/>
      <c r="D229" s="199"/>
      <c r="E229" s="199"/>
      <c r="F229" s="199"/>
      <c r="G229" s="199"/>
      <c r="H229" s="200"/>
      <c r="I229" s="4"/>
    </row>
    <row r="230" spans="1:9" ht="35.1" customHeight="1" x14ac:dyDescent="0.25">
      <c r="A230" s="193" t="s">
        <v>315</v>
      </c>
      <c r="B230" s="194" t="s">
        <v>316</v>
      </c>
      <c r="C230" s="188" t="s">
        <v>15</v>
      </c>
      <c r="D230" s="176"/>
      <c r="E230" s="68">
        <v>15.8</v>
      </c>
      <c r="F230" s="68">
        <v>5.7</v>
      </c>
      <c r="G230" s="68">
        <f t="shared" si="6"/>
        <v>0</v>
      </c>
      <c r="H230" s="65">
        <f t="shared" si="7"/>
        <v>0</v>
      </c>
      <c r="I230" s="4"/>
    </row>
    <row r="231" spans="1:9" ht="35.1" customHeight="1" x14ac:dyDescent="0.25">
      <c r="A231" s="193" t="s">
        <v>317</v>
      </c>
      <c r="B231" s="194" t="s">
        <v>318</v>
      </c>
      <c r="C231" s="188" t="s">
        <v>15</v>
      </c>
      <c r="D231" s="176"/>
      <c r="E231" s="68">
        <v>167</v>
      </c>
      <c r="F231" s="68">
        <v>60</v>
      </c>
      <c r="G231" s="68">
        <f t="shared" si="6"/>
        <v>0</v>
      </c>
      <c r="H231" s="65">
        <f t="shared" si="7"/>
        <v>0</v>
      </c>
      <c r="I231" s="4"/>
    </row>
    <row r="232" spans="1:9" ht="57" customHeight="1" x14ac:dyDescent="0.25">
      <c r="A232" s="197" t="s">
        <v>20134</v>
      </c>
      <c r="B232" s="344" t="s">
        <v>20251</v>
      </c>
      <c r="C232" s="345"/>
      <c r="D232" s="345"/>
      <c r="E232" s="345"/>
      <c r="F232" s="345"/>
      <c r="G232" s="345"/>
      <c r="H232" s="346"/>
      <c r="I232" s="4"/>
    </row>
    <row r="233" spans="1:9" ht="90.75" customHeight="1" x14ac:dyDescent="0.25">
      <c r="A233" s="193" t="s">
        <v>319</v>
      </c>
      <c r="B233" s="194" t="s">
        <v>20252</v>
      </c>
      <c r="C233" s="188" t="s">
        <v>6</v>
      </c>
      <c r="D233" s="176"/>
      <c r="E233" s="68">
        <v>1070</v>
      </c>
      <c r="F233" s="68">
        <v>559</v>
      </c>
      <c r="G233" s="68">
        <f t="shared" si="6"/>
        <v>0</v>
      </c>
      <c r="H233" s="65">
        <f t="shared" si="7"/>
        <v>0</v>
      </c>
      <c r="I233" s="4"/>
    </row>
    <row r="234" spans="1:9" ht="221.25" customHeight="1" x14ac:dyDescent="0.25">
      <c r="A234" s="195" t="s">
        <v>320</v>
      </c>
      <c r="B234" s="196" t="s">
        <v>20253</v>
      </c>
      <c r="C234" s="198"/>
      <c r="D234" s="199"/>
      <c r="E234" s="199"/>
      <c r="F234" s="199"/>
      <c r="G234" s="199"/>
      <c r="H234" s="200"/>
      <c r="I234" s="4"/>
    </row>
    <row r="235" spans="1:9" ht="30" customHeight="1" x14ac:dyDescent="0.25">
      <c r="A235" s="193" t="s">
        <v>321</v>
      </c>
      <c r="B235" s="194" t="s">
        <v>322</v>
      </c>
      <c r="C235" s="188" t="s">
        <v>15</v>
      </c>
      <c r="D235" s="176"/>
      <c r="E235" s="68">
        <v>52</v>
      </c>
      <c r="F235" s="68">
        <v>24.6</v>
      </c>
      <c r="G235" s="68">
        <f t="shared" si="6"/>
        <v>0</v>
      </c>
      <c r="H235" s="65">
        <f t="shared" si="7"/>
        <v>0</v>
      </c>
      <c r="I235" s="4"/>
    </row>
    <row r="236" spans="1:9" ht="30" customHeight="1" x14ac:dyDescent="0.25">
      <c r="A236" s="193" t="s">
        <v>323</v>
      </c>
      <c r="B236" s="194" t="s">
        <v>324</v>
      </c>
      <c r="C236" s="188" t="s">
        <v>15</v>
      </c>
      <c r="D236" s="176"/>
      <c r="E236" s="68">
        <v>60</v>
      </c>
      <c r="F236" s="68">
        <v>28.5</v>
      </c>
      <c r="G236" s="68">
        <f t="shared" si="6"/>
        <v>0</v>
      </c>
      <c r="H236" s="65">
        <f t="shared" si="7"/>
        <v>0</v>
      </c>
      <c r="I236" s="4"/>
    </row>
    <row r="237" spans="1:9" ht="30" customHeight="1" x14ac:dyDescent="0.25">
      <c r="A237" s="193" t="s">
        <v>325</v>
      </c>
      <c r="B237" s="194" t="s">
        <v>326</v>
      </c>
      <c r="C237" s="188" t="s">
        <v>15</v>
      </c>
      <c r="D237" s="176"/>
      <c r="E237" s="68">
        <v>74</v>
      </c>
      <c r="F237" s="68">
        <v>34.9</v>
      </c>
      <c r="G237" s="68">
        <f t="shared" si="6"/>
        <v>0</v>
      </c>
      <c r="H237" s="65">
        <f t="shared" si="7"/>
        <v>0</v>
      </c>
      <c r="I237" s="4"/>
    </row>
    <row r="238" spans="1:9" ht="30" customHeight="1" x14ac:dyDescent="0.25">
      <c r="A238" s="193" t="s">
        <v>327</v>
      </c>
      <c r="B238" s="194" t="s">
        <v>328</v>
      </c>
      <c r="C238" s="188" t="s">
        <v>15</v>
      </c>
      <c r="D238" s="176"/>
      <c r="E238" s="68">
        <v>83</v>
      </c>
      <c r="F238" s="68">
        <v>39.299999999999997</v>
      </c>
      <c r="G238" s="68">
        <f t="shared" si="6"/>
        <v>0</v>
      </c>
      <c r="H238" s="65">
        <f t="shared" si="7"/>
        <v>0</v>
      </c>
      <c r="I238" s="4"/>
    </row>
    <row r="239" spans="1:9" ht="30" customHeight="1" x14ac:dyDescent="0.25">
      <c r="A239" s="193" t="s">
        <v>329</v>
      </c>
      <c r="B239" s="194" t="s">
        <v>330</v>
      </c>
      <c r="C239" s="188" t="s">
        <v>15</v>
      </c>
      <c r="D239" s="176"/>
      <c r="E239" s="68">
        <v>101</v>
      </c>
      <c r="F239" s="68">
        <v>47.6</v>
      </c>
      <c r="G239" s="68">
        <f t="shared" si="6"/>
        <v>0</v>
      </c>
      <c r="H239" s="65">
        <f t="shared" si="7"/>
        <v>0</v>
      </c>
      <c r="I239" s="4"/>
    </row>
    <row r="240" spans="1:9" ht="30" customHeight="1" x14ac:dyDescent="0.25">
      <c r="A240" s="193" t="s">
        <v>331</v>
      </c>
      <c r="B240" s="194" t="s">
        <v>332</v>
      </c>
      <c r="C240" s="188" t="s">
        <v>15</v>
      </c>
      <c r="D240" s="176"/>
      <c r="E240" s="68">
        <v>99</v>
      </c>
      <c r="F240" s="68">
        <v>46.6</v>
      </c>
      <c r="G240" s="68">
        <f t="shared" si="6"/>
        <v>0</v>
      </c>
      <c r="H240" s="65">
        <f t="shared" si="7"/>
        <v>0</v>
      </c>
      <c r="I240" s="4"/>
    </row>
    <row r="241" spans="1:9" ht="30" customHeight="1" x14ac:dyDescent="0.25">
      <c r="A241" s="193" t="s">
        <v>333</v>
      </c>
      <c r="B241" s="194" t="s">
        <v>334</v>
      </c>
      <c r="C241" s="188" t="s">
        <v>15</v>
      </c>
      <c r="D241" s="176"/>
      <c r="E241" s="68">
        <v>106</v>
      </c>
      <c r="F241" s="68">
        <v>50</v>
      </c>
      <c r="G241" s="68">
        <f t="shared" si="6"/>
        <v>0</v>
      </c>
      <c r="H241" s="65">
        <f t="shared" si="7"/>
        <v>0</v>
      </c>
      <c r="I241" s="4"/>
    </row>
    <row r="242" spans="1:9" ht="61.5" customHeight="1" x14ac:dyDescent="0.25">
      <c r="A242" s="195" t="s">
        <v>335</v>
      </c>
      <c r="B242" s="196" t="s">
        <v>20254</v>
      </c>
      <c r="C242" s="198"/>
      <c r="D242" s="199"/>
      <c r="E242" s="199"/>
      <c r="F242" s="199"/>
      <c r="G242" s="199"/>
      <c r="H242" s="200"/>
      <c r="I242" s="4"/>
    </row>
    <row r="243" spans="1:9" ht="30" customHeight="1" x14ac:dyDescent="0.25">
      <c r="A243" s="193" t="s">
        <v>336</v>
      </c>
      <c r="B243" s="194" t="s">
        <v>337</v>
      </c>
      <c r="C243" s="188" t="s">
        <v>15</v>
      </c>
      <c r="D243" s="176"/>
      <c r="E243" s="68">
        <v>13.8</v>
      </c>
      <c r="F243" s="68">
        <v>6.5</v>
      </c>
      <c r="G243" s="68">
        <f t="shared" si="6"/>
        <v>0</v>
      </c>
      <c r="H243" s="65">
        <f t="shared" si="7"/>
        <v>0</v>
      </c>
      <c r="I243" s="4"/>
    </row>
    <row r="244" spans="1:9" ht="30" customHeight="1" x14ac:dyDescent="0.25">
      <c r="A244" s="193" t="s">
        <v>338</v>
      </c>
      <c r="B244" s="194" t="s">
        <v>324</v>
      </c>
      <c r="C244" s="188" t="s">
        <v>15</v>
      </c>
      <c r="D244" s="176"/>
      <c r="E244" s="68">
        <v>15</v>
      </c>
      <c r="F244" s="68">
        <v>7.1</v>
      </c>
      <c r="G244" s="68">
        <f t="shared" si="6"/>
        <v>0</v>
      </c>
      <c r="H244" s="65">
        <f t="shared" si="7"/>
        <v>0</v>
      </c>
      <c r="I244" s="4"/>
    </row>
    <row r="245" spans="1:9" ht="30" customHeight="1" x14ac:dyDescent="0.25">
      <c r="A245" s="193" t="s">
        <v>339</v>
      </c>
      <c r="B245" s="194" t="s">
        <v>340</v>
      </c>
      <c r="C245" s="188" t="s">
        <v>15</v>
      </c>
      <c r="D245" s="176"/>
      <c r="E245" s="68">
        <v>19.2</v>
      </c>
      <c r="F245" s="68">
        <v>9.1</v>
      </c>
      <c r="G245" s="68">
        <f t="shared" si="6"/>
        <v>0</v>
      </c>
      <c r="H245" s="65">
        <f t="shared" si="7"/>
        <v>0</v>
      </c>
      <c r="I245" s="4"/>
    </row>
    <row r="246" spans="1:9" ht="30" customHeight="1" x14ac:dyDescent="0.25">
      <c r="A246" s="193" t="s">
        <v>341</v>
      </c>
      <c r="B246" s="194" t="s">
        <v>342</v>
      </c>
      <c r="C246" s="188" t="s">
        <v>15</v>
      </c>
      <c r="D246" s="176"/>
      <c r="E246" s="68">
        <v>20.8</v>
      </c>
      <c r="F246" s="68">
        <v>9.8000000000000007</v>
      </c>
      <c r="G246" s="68">
        <f t="shared" si="6"/>
        <v>0</v>
      </c>
      <c r="H246" s="65">
        <f t="shared" si="7"/>
        <v>0</v>
      </c>
      <c r="I246" s="4"/>
    </row>
    <row r="247" spans="1:9" ht="30" customHeight="1" x14ac:dyDescent="0.25">
      <c r="A247" s="193" t="s">
        <v>343</v>
      </c>
      <c r="B247" s="194" t="s">
        <v>344</v>
      </c>
      <c r="C247" s="188" t="s">
        <v>15</v>
      </c>
      <c r="D247" s="176"/>
      <c r="E247" s="68">
        <v>22.6</v>
      </c>
      <c r="F247" s="68">
        <v>10.7</v>
      </c>
      <c r="G247" s="68">
        <f t="shared" si="6"/>
        <v>0</v>
      </c>
      <c r="H247" s="65">
        <f t="shared" si="7"/>
        <v>0</v>
      </c>
      <c r="I247" s="4"/>
    </row>
    <row r="248" spans="1:9" ht="30" customHeight="1" x14ac:dyDescent="0.25">
      <c r="A248" s="193" t="s">
        <v>345</v>
      </c>
      <c r="B248" s="194" t="s">
        <v>346</v>
      </c>
      <c r="C248" s="188" t="s">
        <v>15</v>
      </c>
      <c r="D248" s="176"/>
      <c r="E248" s="68">
        <v>24.8</v>
      </c>
      <c r="F248" s="68">
        <v>11.7</v>
      </c>
      <c r="G248" s="68">
        <f t="shared" si="6"/>
        <v>0</v>
      </c>
      <c r="H248" s="65">
        <f t="shared" si="7"/>
        <v>0</v>
      </c>
      <c r="I248" s="4"/>
    </row>
    <row r="249" spans="1:9" ht="30" customHeight="1" x14ac:dyDescent="0.25">
      <c r="A249" s="193" t="s">
        <v>347</v>
      </c>
      <c r="B249" s="194" t="s">
        <v>348</v>
      </c>
      <c r="C249" s="188" t="s">
        <v>15</v>
      </c>
      <c r="D249" s="176"/>
      <c r="E249" s="68">
        <v>27.6</v>
      </c>
      <c r="F249" s="68">
        <v>13</v>
      </c>
      <c r="G249" s="68">
        <f t="shared" si="6"/>
        <v>0</v>
      </c>
      <c r="H249" s="65">
        <f t="shared" si="7"/>
        <v>0</v>
      </c>
      <c r="I249" s="4"/>
    </row>
    <row r="250" spans="1:9" ht="57" customHeight="1" x14ac:dyDescent="0.25">
      <c r="A250" s="193" t="s">
        <v>349</v>
      </c>
      <c r="B250" s="194" t="s">
        <v>20255</v>
      </c>
      <c r="C250" s="188" t="s">
        <v>350</v>
      </c>
      <c r="D250" s="176"/>
      <c r="E250" s="68">
        <v>27.2</v>
      </c>
      <c r="F250" s="68">
        <v>4.59</v>
      </c>
      <c r="G250" s="68">
        <f t="shared" si="6"/>
        <v>0</v>
      </c>
      <c r="H250" s="65">
        <f t="shared" si="7"/>
        <v>0</v>
      </c>
      <c r="I250" s="4"/>
    </row>
    <row r="251" spans="1:9" ht="65.25" customHeight="1" x14ac:dyDescent="0.25">
      <c r="A251" s="193" t="s">
        <v>351</v>
      </c>
      <c r="B251" s="194" t="s">
        <v>20256</v>
      </c>
      <c r="C251" s="188" t="s">
        <v>301</v>
      </c>
      <c r="D251" s="176"/>
      <c r="E251" s="68">
        <v>2.27</v>
      </c>
      <c r="F251" s="68">
        <v>0.56999999999999995</v>
      </c>
      <c r="G251" s="68">
        <f t="shared" si="6"/>
        <v>0</v>
      </c>
      <c r="H251" s="65">
        <f t="shared" si="7"/>
        <v>0</v>
      </c>
      <c r="I251" s="4"/>
    </row>
    <row r="252" spans="1:9" ht="84.75" customHeight="1" x14ac:dyDescent="0.25">
      <c r="A252" s="193" t="s">
        <v>352</v>
      </c>
      <c r="B252" s="194" t="s">
        <v>20257</v>
      </c>
      <c r="C252" s="188" t="s">
        <v>350</v>
      </c>
      <c r="D252" s="176"/>
      <c r="E252" s="68">
        <v>66</v>
      </c>
      <c r="F252" s="68">
        <v>11.2</v>
      </c>
      <c r="G252" s="68">
        <f t="shared" si="6"/>
        <v>0</v>
      </c>
      <c r="H252" s="65">
        <f t="shared" si="7"/>
        <v>0</v>
      </c>
      <c r="I252" s="4"/>
    </row>
    <row r="253" spans="1:9" ht="57" customHeight="1" x14ac:dyDescent="0.25">
      <c r="A253" s="195" t="s">
        <v>353</v>
      </c>
      <c r="B253" s="196" t="s">
        <v>20258</v>
      </c>
      <c r="C253" s="198"/>
      <c r="D253" s="199"/>
      <c r="E253" s="199"/>
      <c r="F253" s="199"/>
      <c r="G253" s="199"/>
      <c r="H253" s="200"/>
      <c r="I253" s="4"/>
    </row>
    <row r="254" spans="1:9" ht="30" customHeight="1" x14ac:dyDescent="0.25">
      <c r="A254" s="193" t="s">
        <v>354</v>
      </c>
      <c r="B254" s="194" t="s">
        <v>322</v>
      </c>
      <c r="C254" s="188" t="s">
        <v>15</v>
      </c>
      <c r="D254" s="176"/>
      <c r="E254" s="68">
        <v>3.52</v>
      </c>
      <c r="F254" s="68">
        <v>0</v>
      </c>
      <c r="G254" s="68">
        <f t="shared" si="6"/>
        <v>0</v>
      </c>
      <c r="H254" s="65">
        <f t="shared" si="7"/>
        <v>0</v>
      </c>
      <c r="I254" s="4"/>
    </row>
    <row r="255" spans="1:9" ht="30" customHeight="1" x14ac:dyDescent="0.25">
      <c r="A255" s="193" t="s">
        <v>355</v>
      </c>
      <c r="B255" s="194" t="s">
        <v>324</v>
      </c>
      <c r="C255" s="188" t="s">
        <v>15</v>
      </c>
      <c r="D255" s="176"/>
      <c r="E255" s="68">
        <v>6.5</v>
      </c>
      <c r="F255" s="68">
        <v>0</v>
      </c>
      <c r="G255" s="68">
        <f t="shared" si="6"/>
        <v>0</v>
      </c>
      <c r="H255" s="65">
        <f t="shared" si="7"/>
        <v>0</v>
      </c>
      <c r="I255" s="4"/>
    </row>
    <row r="256" spans="1:9" ht="30" customHeight="1" x14ac:dyDescent="0.25">
      <c r="A256" s="193" t="s">
        <v>356</v>
      </c>
      <c r="B256" s="194" t="s">
        <v>326</v>
      </c>
      <c r="C256" s="188" t="s">
        <v>15</v>
      </c>
      <c r="D256" s="176"/>
      <c r="E256" s="68">
        <v>8.1999999999999993</v>
      </c>
      <c r="F256" s="68">
        <v>0</v>
      </c>
      <c r="G256" s="68">
        <f t="shared" si="6"/>
        <v>0</v>
      </c>
      <c r="H256" s="65">
        <f t="shared" si="7"/>
        <v>0</v>
      </c>
      <c r="I256" s="4"/>
    </row>
    <row r="257" spans="1:9" ht="30" customHeight="1" x14ac:dyDescent="0.25">
      <c r="A257" s="193" t="s">
        <v>357</v>
      </c>
      <c r="B257" s="194" t="s">
        <v>328</v>
      </c>
      <c r="C257" s="188" t="s">
        <v>15</v>
      </c>
      <c r="D257" s="176"/>
      <c r="E257" s="68">
        <v>11</v>
      </c>
      <c r="F257" s="68">
        <v>0</v>
      </c>
      <c r="G257" s="68">
        <f t="shared" si="6"/>
        <v>0</v>
      </c>
      <c r="H257" s="65">
        <f t="shared" si="7"/>
        <v>0</v>
      </c>
      <c r="I257" s="4"/>
    </row>
    <row r="258" spans="1:9" ht="30" customHeight="1" x14ac:dyDescent="0.25">
      <c r="A258" s="193" t="s">
        <v>358</v>
      </c>
      <c r="B258" s="194" t="s">
        <v>330</v>
      </c>
      <c r="C258" s="188" t="s">
        <v>15</v>
      </c>
      <c r="D258" s="176"/>
      <c r="E258" s="68">
        <v>13.4</v>
      </c>
      <c r="F258" s="68">
        <v>0</v>
      </c>
      <c r="G258" s="68">
        <f t="shared" si="6"/>
        <v>0</v>
      </c>
      <c r="H258" s="65">
        <f t="shared" si="7"/>
        <v>0</v>
      </c>
      <c r="I258" s="4"/>
    </row>
    <row r="259" spans="1:9" ht="30" customHeight="1" x14ac:dyDescent="0.25">
      <c r="A259" s="193" t="s">
        <v>359</v>
      </c>
      <c r="B259" s="194" t="s">
        <v>332</v>
      </c>
      <c r="C259" s="188" t="s">
        <v>15</v>
      </c>
      <c r="D259" s="176"/>
      <c r="E259" s="68">
        <v>17.399999999999999</v>
      </c>
      <c r="F259" s="68">
        <v>0</v>
      </c>
      <c r="G259" s="68">
        <f t="shared" si="6"/>
        <v>0</v>
      </c>
      <c r="H259" s="65">
        <f t="shared" si="7"/>
        <v>0</v>
      </c>
      <c r="I259" s="4"/>
    </row>
    <row r="260" spans="1:9" ht="30" customHeight="1" x14ac:dyDescent="0.25">
      <c r="A260" s="193" t="s">
        <v>360</v>
      </c>
      <c r="B260" s="194" t="s">
        <v>334</v>
      </c>
      <c r="C260" s="188" t="s">
        <v>15</v>
      </c>
      <c r="D260" s="176"/>
      <c r="E260" s="68">
        <v>18</v>
      </c>
      <c r="F260" s="68">
        <v>0</v>
      </c>
      <c r="G260" s="68">
        <f t="shared" si="6"/>
        <v>0</v>
      </c>
      <c r="H260" s="65">
        <f t="shared" si="7"/>
        <v>0</v>
      </c>
      <c r="I260" s="4"/>
    </row>
    <row r="261" spans="1:9" ht="57" customHeight="1" x14ac:dyDescent="0.25">
      <c r="A261" s="197" t="s">
        <v>20135</v>
      </c>
      <c r="B261" s="344" t="s">
        <v>20259</v>
      </c>
      <c r="C261" s="345"/>
      <c r="D261" s="345"/>
      <c r="E261" s="345"/>
      <c r="F261" s="345"/>
      <c r="G261" s="345"/>
      <c r="H261" s="346"/>
      <c r="I261" s="4"/>
    </row>
    <row r="262" spans="1:9" ht="141.75" customHeight="1" x14ac:dyDescent="0.25">
      <c r="A262" s="195" t="s">
        <v>361</v>
      </c>
      <c r="B262" s="196" t="s">
        <v>20260</v>
      </c>
      <c r="C262" s="198"/>
      <c r="D262" s="199"/>
      <c r="E262" s="199"/>
      <c r="F262" s="199"/>
      <c r="G262" s="199"/>
      <c r="H262" s="200"/>
      <c r="I262" s="4"/>
    </row>
    <row r="263" spans="1:9" ht="20.100000000000001" customHeight="1" x14ac:dyDescent="0.25">
      <c r="A263" s="193" t="s">
        <v>362</v>
      </c>
      <c r="B263" s="194" t="s">
        <v>363</v>
      </c>
      <c r="C263" s="188" t="s">
        <v>15</v>
      </c>
      <c r="D263" s="176"/>
      <c r="E263" s="68">
        <v>45.5</v>
      </c>
      <c r="F263" s="68">
        <v>19.899999999999999</v>
      </c>
      <c r="G263" s="68">
        <f t="shared" ref="G263:G324" si="8">D263*E263</f>
        <v>0</v>
      </c>
      <c r="H263" s="65">
        <f t="shared" ref="H263:H324" si="9">D263*F263</f>
        <v>0</v>
      </c>
      <c r="I263" s="4"/>
    </row>
    <row r="264" spans="1:9" ht="20.100000000000001" customHeight="1" x14ac:dyDescent="0.25">
      <c r="A264" s="193" t="s">
        <v>364</v>
      </c>
      <c r="B264" s="194" t="s">
        <v>365</v>
      </c>
      <c r="C264" s="188" t="s">
        <v>15</v>
      </c>
      <c r="D264" s="176"/>
      <c r="E264" s="68">
        <v>54</v>
      </c>
      <c r="F264" s="68">
        <v>23.5</v>
      </c>
      <c r="G264" s="68">
        <f t="shared" si="8"/>
        <v>0</v>
      </c>
      <c r="H264" s="65">
        <f t="shared" si="9"/>
        <v>0</v>
      </c>
      <c r="I264" s="4"/>
    </row>
    <row r="265" spans="1:9" ht="20.100000000000001" customHeight="1" x14ac:dyDescent="0.25">
      <c r="A265" s="193" t="s">
        <v>366</v>
      </c>
      <c r="B265" s="194" t="s">
        <v>367</v>
      </c>
      <c r="C265" s="188" t="s">
        <v>15</v>
      </c>
      <c r="D265" s="176"/>
      <c r="E265" s="68">
        <v>61</v>
      </c>
      <c r="F265" s="68">
        <v>26.7</v>
      </c>
      <c r="G265" s="68">
        <f t="shared" si="8"/>
        <v>0</v>
      </c>
      <c r="H265" s="65">
        <f t="shared" si="9"/>
        <v>0</v>
      </c>
      <c r="I265" s="4"/>
    </row>
    <row r="266" spans="1:9" ht="20.100000000000001" customHeight="1" x14ac:dyDescent="0.25">
      <c r="A266" s="193" t="s">
        <v>368</v>
      </c>
      <c r="B266" s="194" t="s">
        <v>369</v>
      </c>
      <c r="C266" s="188" t="s">
        <v>15</v>
      </c>
      <c r="D266" s="176"/>
      <c r="E266" s="68">
        <v>72</v>
      </c>
      <c r="F266" s="68">
        <v>31.2</v>
      </c>
      <c r="G266" s="68">
        <f t="shared" si="8"/>
        <v>0</v>
      </c>
      <c r="H266" s="65">
        <f t="shared" si="9"/>
        <v>0</v>
      </c>
      <c r="I266" s="4"/>
    </row>
    <row r="267" spans="1:9" ht="20.100000000000001" customHeight="1" x14ac:dyDescent="0.25">
      <c r="A267" s="193" t="s">
        <v>370</v>
      </c>
      <c r="B267" s="194" t="s">
        <v>371</v>
      </c>
      <c r="C267" s="188" t="s">
        <v>15</v>
      </c>
      <c r="D267" s="176"/>
      <c r="E267" s="68">
        <v>87</v>
      </c>
      <c r="F267" s="68">
        <v>38</v>
      </c>
      <c r="G267" s="68">
        <f t="shared" si="8"/>
        <v>0</v>
      </c>
      <c r="H267" s="65">
        <f t="shared" si="9"/>
        <v>0</v>
      </c>
      <c r="I267" s="4"/>
    </row>
    <row r="268" spans="1:9" ht="134.25" customHeight="1" x14ac:dyDescent="0.25">
      <c r="A268" s="195" t="s">
        <v>372</v>
      </c>
      <c r="B268" s="196" t="s">
        <v>20261</v>
      </c>
      <c r="C268" s="198"/>
      <c r="D268" s="199"/>
      <c r="E268" s="199"/>
      <c r="F268" s="199"/>
      <c r="G268" s="199"/>
      <c r="H268" s="200"/>
      <c r="I268" s="4"/>
    </row>
    <row r="269" spans="1:9" ht="20.100000000000001" customHeight="1" x14ac:dyDescent="0.25">
      <c r="A269" s="193" t="s">
        <v>373</v>
      </c>
      <c r="B269" s="194" t="s">
        <v>363</v>
      </c>
      <c r="C269" s="188" t="s">
        <v>15</v>
      </c>
      <c r="D269" s="176"/>
      <c r="E269" s="68">
        <v>47.7</v>
      </c>
      <c r="F269" s="68">
        <v>20.8</v>
      </c>
      <c r="G269" s="68">
        <f t="shared" si="8"/>
        <v>0</v>
      </c>
      <c r="H269" s="65">
        <f t="shared" si="9"/>
        <v>0</v>
      </c>
      <c r="I269" s="4"/>
    </row>
    <row r="270" spans="1:9" ht="20.100000000000001" customHeight="1" x14ac:dyDescent="0.25">
      <c r="A270" s="193" t="s">
        <v>374</v>
      </c>
      <c r="B270" s="194" t="s">
        <v>365</v>
      </c>
      <c r="C270" s="188" t="s">
        <v>15</v>
      </c>
      <c r="D270" s="176"/>
      <c r="E270" s="68">
        <v>58</v>
      </c>
      <c r="F270" s="68">
        <v>25.3</v>
      </c>
      <c r="G270" s="68">
        <f t="shared" si="8"/>
        <v>0</v>
      </c>
      <c r="H270" s="65">
        <f t="shared" si="9"/>
        <v>0</v>
      </c>
      <c r="I270" s="4"/>
    </row>
    <row r="271" spans="1:9" ht="20.100000000000001" customHeight="1" x14ac:dyDescent="0.25">
      <c r="A271" s="193" t="s">
        <v>375</v>
      </c>
      <c r="B271" s="194" t="s">
        <v>367</v>
      </c>
      <c r="C271" s="188" t="s">
        <v>15</v>
      </c>
      <c r="D271" s="176"/>
      <c r="E271" s="68">
        <v>66</v>
      </c>
      <c r="F271" s="68">
        <v>29</v>
      </c>
      <c r="G271" s="68">
        <f t="shared" si="8"/>
        <v>0</v>
      </c>
      <c r="H271" s="65">
        <f t="shared" si="9"/>
        <v>0</v>
      </c>
      <c r="I271" s="4"/>
    </row>
    <row r="272" spans="1:9" ht="20.100000000000001" customHeight="1" x14ac:dyDescent="0.25">
      <c r="A272" s="193" t="s">
        <v>376</v>
      </c>
      <c r="B272" s="194" t="s">
        <v>369</v>
      </c>
      <c r="C272" s="188" t="s">
        <v>15</v>
      </c>
      <c r="D272" s="176"/>
      <c r="E272" s="68">
        <v>80</v>
      </c>
      <c r="F272" s="68">
        <v>34.799999999999997</v>
      </c>
      <c r="G272" s="68">
        <f t="shared" si="8"/>
        <v>0</v>
      </c>
      <c r="H272" s="65">
        <f t="shared" si="9"/>
        <v>0</v>
      </c>
      <c r="I272" s="4"/>
    </row>
    <row r="273" spans="1:9" ht="20.100000000000001" customHeight="1" x14ac:dyDescent="0.25">
      <c r="A273" s="193" t="s">
        <v>377</v>
      </c>
      <c r="B273" s="194" t="s">
        <v>371</v>
      </c>
      <c r="C273" s="188" t="s">
        <v>15</v>
      </c>
      <c r="D273" s="176"/>
      <c r="E273" s="68">
        <v>96</v>
      </c>
      <c r="F273" s="68">
        <v>42.1</v>
      </c>
      <c r="G273" s="68">
        <f t="shared" si="8"/>
        <v>0</v>
      </c>
      <c r="H273" s="65">
        <f t="shared" si="9"/>
        <v>0</v>
      </c>
      <c r="I273" s="4"/>
    </row>
    <row r="274" spans="1:9" ht="80.25" customHeight="1" x14ac:dyDescent="0.25">
      <c r="A274" s="195" t="s">
        <v>378</v>
      </c>
      <c r="B274" s="196" t="s">
        <v>20262</v>
      </c>
      <c r="C274" s="198"/>
      <c r="D274" s="199"/>
      <c r="E274" s="199"/>
      <c r="F274" s="199"/>
      <c r="G274" s="199"/>
      <c r="H274" s="200"/>
      <c r="I274" s="4"/>
    </row>
    <row r="275" spans="1:9" ht="20.100000000000001" customHeight="1" x14ac:dyDescent="0.25">
      <c r="A275" s="193" t="s">
        <v>379</v>
      </c>
      <c r="B275" s="194" t="s">
        <v>380</v>
      </c>
      <c r="C275" s="188" t="s">
        <v>15</v>
      </c>
      <c r="D275" s="176"/>
      <c r="E275" s="68">
        <v>23.3</v>
      </c>
      <c r="F275" s="68">
        <v>10</v>
      </c>
      <c r="G275" s="68">
        <f t="shared" si="8"/>
        <v>0</v>
      </c>
      <c r="H275" s="65">
        <f t="shared" si="9"/>
        <v>0</v>
      </c>
      <c r="I275" s="4"/>
    </row>
    <row r="276" spans="1:9" ht="20.100000000000001" customHeight="1" x14ac:dyDescent="0.25">
      <c r="A276" s="193" t="s">
        <v>381</v>
      </c>
      <c r="B276" s="194" t="s">
        <v>382</v>
      </c>
      <c r="C276" s="188" t="s">
        <v>15</v>
      </c>
      <c r="D276" s="176"/>
      <c r="E276" s="68">
        <v>26.4</v>
      </c>
      <c r="F276" s="68">
        <v>11.3</v>
      </c>
      <c r="G276" s="68">
        <f t="shared" si="8"/>
        <v>0</v>
      </c>
      <c r="H276" s="65">
        <f t="shared" si="9"/>
        <v>0</v>
      </c>
      <c r="I276" s="4"/>
    </row>
    <row r="277" spans="1:9" ht="20.100000000000001" customHeight="1" x14ac:dyDescent="0.25">
      <c r="A277" s="193" t="s">
        <v>383</v>
      </c>
      <c r="B277" s="194" t="s">
        <v>384</v>
      </c>
      <c r="C277" s="188" t="s">
        <v>15</v>
      </c>
      <c r="D277" s="176"/>
      <c r="E277" s="68">
        <v>30.1</v>
      </c>
      <c r="F277" s="68">
        <v>12.9</v>
      </c>
      <c r="G277" s="68">
        <f t="shared" si="8"/>
        <v>0</v>
      </c>
      <c r="H277" s="65">
        <f t="shared" si="9"/>
        <v>0</v>
      </c>
      <c r="I277" s="4"/>
    </row>
    <row r="278" spans="1:9" ht="20.100000000000001" customHeight="1" x14ac:dyDescent="0.25">
      <c r="A278" s="193" t="s">
        <v>385</v>
      </c>
      <c r="B278" s="194" t="s">
        <v>386</v>
      </c>
      <c r="C278" s="188" t="s">
        <v>15</v>
      </c>
      <c r="D278" s="176"/>
      <c r="E278" s="68">
        <v>36.299999999999997</v>
      </c>
      <c r="F278" s="68">
        <v>15.6</v>
      </c>
      <c r="G278" s="68">
        <f t="shared" si="8"/>
        <v>0</v>
      </c>
      <c r="H278" s="65">
        <f t="shared" si="9"/>
        <v>0</v>
      </c>
      <c r="I278" s="4"/>
    </row>
    <row r="279" spans="1:9" ht="20.100000000000001" customHeight="1" x14ac:dyDescent="0.25">
      <c r="A279" s="193" t="s">
        <v>387</v>
      </c>
      <c r="B279" s="194" t="s">
        <v>388</v>
      </c>
      <c r="C279" s="188" t="s">
        <v>15</v>
      </c>
      <c r="D279" s="176"/>
      <c r="E279" s="68">
        <v>42.4</v>
      </c>
      <c r="F279" s="68">
        <v>18.2</v>
      </c>
      <c r="G279" s="68">
        <f t="shared" si="8"/>
        <v>0</v>
      </c>
      <c r="H279" s="65">
        <f t="shared" si="9"/>
        <v>0</v>
      </c>
      <c r="I279" s="4"/>
    </row>
    <row r="280" spans="1:9" ht="123.75" customHeight="1" x14ac:dyDescent="0.25">
      <c r="A280" s="195" t="s">
        <v>389</v>
      </c>
      <c r="B280" s="196" t="s">
        <v>20263</v>
      </c>
      <c r="C280" s="198"/>
      <c r="D280" s="199"/>
      <c r="E280" s="199"/>
      <c r="F280" s="199"/>
      <c r="G280" s="199"/>
      <c r="H280" s="200"/>
      <c r="I280" s="4"/>
    </row>
    <row r="281" spans="1:9" ht="20.100000000000001" customHeight="1" x14ac:dyDescent="0.25">
      <c r="A281" s="193" t="s">
        <v>390</v>
      </c>
      <c r="B281" s="194" t="s">
        <v>391</v>
      </c>
      <c r="C281" s="188" t="s">
        <v>350</v>
      </c>
      <c r="D281" s="176"/>
      <c r="E281" s="68">
        <v>21.6</v>
      </c>
      <c r="F281" s="68">
        <v>4.7300000000000004</v>
      </c>
      <c r="G281" s="68">
        <f t="shared" si="8"/>
        <v>0</v>
      </c>
      <c r="H281" s="65">
        <f t="shared" si="9"/>
        <v>0</v>
      </c>
      <c r="I281" s="4"/>
    </row>
    <row r="282" spans="1:9" ht="20.100000000000001" customHeight="1" x14ac:dyDescent="0.25">
      <c r="A282" s="193" t="s">
        <v>392</v>
      </c>
      <c r="B282" s="194" t="s">
        <v>393</v>
      </c>
      <c r="C282" s="188" t="s">
        <v>350</v>
      </c>
      <c r="D282" s="176"/>
      <c r="E282" s="68">
        <v>25.5</v>
      </c>
      <c r="F282" s="68">
        <v>5.6</v>
      </c>
      <c r="G282" s="68">
        <f t="shared" si="8"/>
        <v>0</v>
      </c>
      <c r="H282" s="65">
        <f t="shared" si="9"/>
        <v>0</v>
      </c>
      <c r="I282" s="4"/>
    </row>
    <row r="283" spans="1:9" ht="20.100000000000001" customHeight="1" x14ac:dyDescent="0.25">
      <c r="A283" s="193" t="s">
        <v>394</v>
      </c>
      <c r="B283" s="194" t="s">
        <v>395</v>
      </c>
      <c r="C283" s="188" t="s">
        <v>350</v>
      </c>
      <c r="D283" s="176"/>
      <c r="E283" s="68">
        <v>27.9</v>
      </c>
      <c r="F283" s="68">
        <v>6.1</v>
      </c>
      <c r="G283" s="68">
        <f t="shared" si="8"/>
        <v>0</v>
      </c>
      <c r="H283" s="65">
        <f t="shared" si="9"/>
        <v>0</v>
      </c>
      <c r="I283" s="4"/>
    </row>
    <row r="284" spans="1:9" ht="130.5" customHeight="1" x14ac:dyDescent="0.25">
      <c r="A284" s="195" t="s">
        <v>396</v>
      </c>
      <c r="B284" s="196" t="s">
        <v>20264</v>
      </c>
      <c r="C284" s="198"/>
      <c r="D284" s="199"/>
      <c r="E284" s="199"/>
      <c r="F284" s="199"/>
      <c r="G284" s="199"/>
      <c r="H284" s="200"/>
      <c r="I284" s="4"/>
    </row>
    <row r="285" spans="1:9" ht="20.100000000000001" customHeight="1" x14ac:dyDescent="0.25">
      <c r="A285" s="193" t="s">
        <v>397</v>
      </c>
      <c r="B285" s="194" t="s">
        <v>391</v>
      </c>
      <c r="C285" s="188" t="s">
        <v>350</v>
      </c>
      <c r="D285" s="176"/>
      <c r="E285" s="68">
        <v>57</v>
      </c>
      <c r="F285" s="68">
        <v>12.5</v>
      </c>
      <c r="G285" s="68">
        <f t="shared" si="8"/>
        <v>0</v>
      </c>
      <c r="H285" s="65">
        <f t="shared" si="9"/>
        <v>0</v>
      </c>
      <c r="I285" s="4"/>
    </row>
    <row r="286" spans="1:9" ht="20.100000000000001" customHeight="1" x14ac:dyDescent="0.25">
      <c r="A286" s="193" t="s">
        <v>398</v>
      </c>
      <c r="B286" s="194" t="s">
        <v>393</v>
      </c>
      <c r="C286" s="188" t="s">
        <v>350</v>
      </c>
      <c r="D286" s="176"/>
      <c r="E286" s="68">
        <v>61</v>
      </c>
      <c r="F286" s="68">
        <v>13.4</v>
      </c>
      <c r="G286" s="68">
        <f t="shared" si="8"/>
        <v>0</v>
      </c>
      <c r="H286" s="65">
        <f t="shared" si="9"/>
        <v>0</v>
      </c>
      <c r="I286" s="4"/>
    </row>
    <row r="287" spans="1:9" ht="20.100000000000001" customHeight="1" x14ac:dyDescent="0.25">
      <c r="A287" s="193" t="s">
        <v>399</v>
      </c>
      <c r="B287" s="194" t="s">
        <v>395</v>
      </c>
      <c r="C287" s="188" t="s">
        <v>350</v>
      </c>
      <c r="D287" s="176"/>
      <c r="E287" s="68">
        <v>65</v>
      </c>
      <c r="F287" s="68">
        <v>14.3</v>
      </c>
      <c r="G287" s="68">
        <f t="shared" si="8"/>
        <v>0</v>
      </c>
      <c r="H287" s="65">
        <f t="shared" si="9"/>
        <v>0</v>
      </c>
      <c r="I287" s="4"/>
    </row>
    <row r="288" spans="1:9" ht="129" customHeight="1" x14ac:dyDescent="0.25">
      <c r="A288" s="195" t="s">
        <v>400</v>
      </c>
      <c r="B288" s="196" t="s">
        <v>20265</v>
      </c>
      <c r="C288" s="198"/>
      <c r="D288" s="199"/>
      <c r="E288" s="199"/>
      <c r="F288" s="199"/>
      <c r="G288" s="199"/>
      <c r="H288" s="200"/>
      <c r="I288" s="4"/>
    </row>
    <row r="289" spans="1:9" ht="20.100000000000001" customHeight="1" x14ac:dyDescent="0.25">
      <c r="A289" s="193" t="s">
        <v>401</v>
      </c>
      <c r="B289" s="194" t="s">
        <v>363</v>
      </c>
      <c r="C289" s="188" t="s">
        <v>15</v>
      </c>
      <c r="D289" s="176"/>
      <c r="E289" s="68">
        <v>42.3</v>
      </c>
      <c r="F289" s="68">
        <v>18.5</v>
      </c>
      <c r="G289" s="68">
        <f t="shared" si="8"/>
        <v>0</v>
      </c>
      <c r="H289" s="65">
        <f t="shared" si="9"/>
        <v>0</v>
      </c>
      <c r="I289" s="4"/>
    </row>
    <row r="290" spans="1:9" ht="20.100000000000001" customHeight="1" x14ac:dyDescent="0.25">
      <c r="A290" s="193" t="s">
        <v>402</v>
      </c>
      <c r="B290" s="194" t="s">
        <v>365</v>
      </c>
      <c r="C290" s="188" t="s">
        <v>15</v>
      </c>
      <c r="D290" s="176"/>
      <c r="E290" s="68">
        <v>47.7</v>
      </c>
      <c r="F290" s="68">
        <v>20.8</v>
      </c>
      <c r="G290" s="68">
        <f t="shared" si="8"/>
        <v>0</v>
      </c>
      <c r="H290" s="65">
        <f t="shared" si="9"/>
        <v>0</v>
      </c>
      <c r="I290" s="4"/>
    </row>
    <row r="291" spans="1:9" ht="20.100000000000001" customHeight="1" x14ac:dyDescent="0.25">
      <c r="A291" s="193" t="s">
        <v>403</v>
      </c>
      <c r="B291" s="194" t="s">
        <v>367</v>
      </c>
      <c r="C291" s="188" t="s">
        <v>15</v>
      </c>
      <c r="D291" s="176"/>
      <c r="E291" s="68">
        <v>56</v>
      </c>
      <c r="F291" s="68">
        <v>24.4</v>
      </c>
      <c r="G291" s="68">
        <f t="shared" si="8"/>
        <v>0</v>
      </c>
      <c r="H291" s="65">
        <f t="shared" si="9"/>
        <v>0</v>
      </c>
      <c r="I291" s="4"/>
    </row>
    <row r="292" spans="1:9" ht="20.100000000000001" customHeight="1" x14ac:dyDescent="0.25">
      <c r="A292" s="193" t="s">
        <v>404</v>
      </c>
      <c r="B292" s="194" t="s">
        <v>369</v>
      </c>
      <c r="C292" s="188" t="s">
        <v>15</v>
      </c>
      <c r="D292" s="176"/>
      <c r="E292" s="68">
        <v>63</v>
      </c>
      <c r="F292" s="68">
        <v>27.6</v>
      </c>
      <c r="G292" s="68">
        <f t="shared" si="8"/>
        <v>0</v>
      </c>
      <c r="H292" s="65">
        <f t="shared" si="9"/>
        <v>0</v>
      </c>
      <c r="I292" s="4"/>
    </row>
    <row r="293" spans="1:9" ht="20.100000000000001" customHeight="1" x14ac:dyDescent="0.25">
      <c r="A293" s="193" t="s">
        <v>405</v>
      </c>
      <c r="B293" s="194" t="s">
        <v>371</v>
      </c>
      <c r="C293" s="188" t="s">
        <v>15</v>
      </c>
      <c r="D293" s="176"/>
      <c r="E293" s="68">
        <v>77</v>
      </c>
      <c r="F293" s="68">
        <v>33.5</v>
      </c>
      <c r="G293" s="68">
        <f t="shared" si="8"/>
        <v>0</v>
      </c>
      <c r="H293" s="65">
        <f t="shared" si="9"/>
        <v>0</v>
      </c>
      <c r="I293" s="4"/>
    </row>
    <row r="294" spans="1:9" ht="121.5" customHeight="1" x14ac:dyDescent="0.25">
      <c r="A294" s="195" t="s">
        <v>406</v>
      </c>
      <c r="B294" s="196" t="s">
        <v>20266</v>
      </c>
      <c r="C294" s="198"/>
      <c r="D294" s="199"/>
      <c r="E294" s="199"/>
      <c r="F294" s="199"/>
      <c r="G294" s="199"/>
      <c r="H294" s="200"/>
      <c r="I294" s="4"/>
    </row>
    <row r="295" spans="1:9" ht="20.100000000000001" customHeight="1" x14ac:dyDescent="0.25">
      <c r="A295" s="193" t="s">
        <v>407</v>
      </c>
      <c r="B295" s="194" t="s">
        <v>363</v>
      </c>
      <c r="C295" s="188" t="s">
        <v>15</v>
      </c>
      <c r="D295" s="176"/>
      <c r="E295" s="68">
        <v>43.6</v>
      </c>
      <c r="F295" s="68">
        <v>19</v>
      </c>
      <c r="G295" s="68">
        <f t="shared" si="8"/>
        <v>0</v>
      </c>
      <c r="H295" s="65">
        <f t="shared" si="9"/>
        <v>0</v>
      </c>
      <c r="I295" s="4"/>
    </row>
    <row r="296" spans="1:9" ht="20.100000000000001" customHeight="1" x14ac:dyDescent="0.25">
      <c r="A296" s="193" t="s">
        <v>408</v>
      </c>
      <c r="B296" s="194" t="s">
        <v>365</v>
      </c>
      <c r="C296" s="188" t="s">
        <v>15</v>
      </c>
      <c r="D296" s="176"/>
      <c r="E296" s="68">
        <v>52</v>
      </c>
      <c r="F296" s="68">
        <v>22.6</v>
      </c>
      <c r="G296" s="68">
        <f t="shared" si="8"/>
        <v>0</v>
      </c>
      <c r="H296" s="65">
        <f t="shared" si="9"/>
        <v>0</v>
      </c>
      <c r="I296" s="4"/>
    </row>
    <row r="297" spans="1:9" ht="20.100000000000001" customHeight="1" x14ac:dyDescent="0.25">
      <c r="A297" s="193" t="s">
        <v>409</v>
      </c>
      <c r="B297" s="194" t="s">
        <v>367</v>
      </c>
      <c r="C297" s="188" t="s">
        <v>15</v>
      </c>
      <c r="D297" s="176"/>
      <c r="E297" s="68">
        <v>60</v>
      </c>
      <c r="F297" s="68">
        <v>26.2</v>
      </c>
      <c r="G297" s="68">
        <f t="shared" si="8"/>
        <v>0</v>
      </c>
      <c r="H297" s="65">
        <f t="shared" si="9"/>
        <v>0</v>
      </c>
      <c r="I297" s="4"/>
    </row>
    <row r="298" spans="1:9" ht="20.100000000000001" customHeight="1" x14ac:dyDescent="0.25">
      <c r="A298" s="193" t="s">
        <v>410</v>
      </c>
      <c r="B298" s="194" t="s">
        <v>369</v>
      </c>
      <c r="C298" s="188" t="s">
        <v>15</v>
      </c>
      <c r="D298" s="176"/>
      <c r="E298" s="68">
        <v>66</v>
      </c>
      <c r="F298" s="68">
        <v>29</v>
      </c>
      <c r="G298" s="68">
        <f t="shared" si="8"/>
        <v>0</v>
      </c>
      <c r="H298" s="65">
        <f t="shared" si="9"/>
        <v>0</v>
      </c>
      <c r="I298" s="4"/>
    </row>
    <row r="299" spans="1:9" ht="20.100000000000001" customHeight="1" x14ac:dyDescent="0.25">
      <c r="A299" s="193" t="s">
        <v>411</v>
      </c>
      <c r="B299" s="194" t="s">
        <v>371</v>
      </c>
      <c r="C299" s="188" t="s">
        <v>15</v>
      </c>
      <c r="D299" s="176"/>
      <c r="E299" s="68">
        <v>80</v>
      </c>
      <c r="F299" s="68">
        <v>34.799999999999997</v>
      </c>
      <c r="G299" s="68">
        <f t="shared" si="8"/>
        <v>0</v>
      </c>
      <c r="H299" s="65">
        <f t="shared" si="9"/>
        <v>0</v>
      </c>
      <c r="I299" s="4"/>
    </row>
    <row r="300" spans="1:9" ht="75.75" customHeight="1" x14ac:dyDescent="0.25">
      <c r="A300" s="195" t="s">
        <v>412</v>
      </c>
      <c r="B300" s="196" t="s">
        <v>20267</v>
      </c>
      <c r="C300" s="198"/>
      <c r="D300" s="199"/>
      <c r="E300" s="199"/>
      <c r="F300" s="199"/>
      <c r="G300" s="199"/>
      <c r="H300" s="200"/>
      <c r="I300" s="4"/>
    </row>
    <row r="301" spans="1:9" ht="20.100000000000001" customHeight="1" x14ac:dyDescent="0.25">
      <c r="A301" s="193" t="s">
        <v>413</v>
      </c>
      <c r="B301" s="194" t="s">
        <v>380</v>
      </c>
      <c r="C301" s="188" t="s">
        <v>15</v>
      </c>
      <c r="D301" s="176"/>
      <c r="E301" s="68">
        <v>10</v>
      </c>
      <c r="F301" s="68">
        <v>4.4400000000000004</v>
      </c>
      <c r="G301" s="68">
        <f t="shared" si="8"/>
        <v>0</v>
      </c>
      <c r="H301" s="65">
        <f t="shared" si="9"/>
        <v>0</v>
      </c>
      <c r="I301" s="4"/>
    </row>
    <row r="302" spans="1:9" ht="20.100000000000001" customHeight="1" x14ac:dyDescent="0.25">
      <c r="A302" s="193" t="s">
        <v>414</v>
      </c>
      <c r="B302" s="194" t="s">
        <v>382</v>
      </c>
      <c r="C302" s="188" t="s">
        <v>15</v>
      </c>
      <c r="D302" s="176"/>
      <c r="E302" s="68">
        <v>14</v>
      </c>
      <c r="F302" s="68">
        <v>6.2</v>
      </c>
      <c r="G302" s="68">
        <f t="shared" si="8"/>
        <v>0</v>
      </c>
      <c r="H302" s="65">
        <f t="shared" si="9"/>
        <v>0</v>
      </c>
      <c r="I302" s="4"/>
    </row>
    <row r="303" spans="1:9" ht="20.100000000000001" customHeight="1" x14ac:dyDescent="0.25">
      <c r="A303" s="193" t="s">
        <v>415</v>
      </c>
      <c r="B303" s="194" t="s">
        <v>384</v>
      </c>
      <c r="C303" s="188" t="s">
        <v>15</v>
      </c>
      <c r="D303" s="176"/>
      <c r="E303" s="68">
        <v>17.899999999999999</v>
      </c>
      <c r="F303" s="68">
        <v>8</v>
      </c>
      <c r="G303" s="68">
        <f t="shared" si="8"/>
        <v>0</v>
      </c>
      <c r="H303" s="65">
        <f t="shared" si="9"/>
        <v>0</v>
      </c>
      <c r="I303" s="4"/>
    </row>
    <row r="304" spans="1:9" ht="20.100000000000001" customHeight="1" x14ac:dyDescent="0.25">
      <c r="A304" s="193" t="s">
        <v>416</v>
      </c>
      <c r="B304" s="194" t="s">
        <v>386</v>
      </c>
      <c r="C304" s="188" t="s">
        <v>15</v>
      </c>
      <c r="D304" s="176"/>
      <c r="E304" s="68">
        <v>22.6</v>
      </c>
      <c r="F304" s="68">
        <v>10</v>
      </c>
      <c r="G304" s="68">
        <f t="shared" si="8"/>
        <v>0</v>
      </c>
      <c r="H304" s="65">
        <f t="shared" si="9"/>
        <v>0</v>
      </c>
      <c r="I304" s="4"/>
    </row>
    <row r="305" spans="1:9" ht="20.100000000000001" customHeight="1" x14ac:dyDescent="0.25">
      <c r="A305" s="193" t="s">
        <v>417</v>
      </c>
      <c r="B305" s="194" t="s">
        <v>388</v>
      </c>
      <c r="C305" s="188" t="s">
        <v>15</v>
      </c>
      <c r="D305" s="176"/>
      <c r="E305" s="68">
        <v>26.7</v>
      </c>
      <c r="F305" s="68">
        <v>11.8</v>
      </c>
      <c r="G305" s="68">
        <f t="shared" si="8"/>
        <v>0</v>
      </c>
      <c r="H305" s="65">
        <f t="shared" si="9"/>
        <v>0</v>
      </c>
      <c r="I305" s="4"/>
    </row>
    <row r="306" spans="1:9" ht="112.5" customHeight="1" x14ac:dyDescent="0.25">
      <c r="A306" s="195" t="s">
        <v>418</v>
      </c>
      <c r="B306" s="196" t="s">
        <v>20268</v>
      </c>
      <c r="C306" s="198"/>
      <c r="D306" s="199"/>
      <c r="E306" s="199"/>
      <c r="F306" s="199"/>
      <c r="G306" s="199"/>
      <c r="H306" s="200"/>
      <c r="I306" s="4"/>
    </row>
    <row r="307" spans="1:9" ht="20.100000000000001" customHeight="1" x14ac:dyDescent="0.25">
      <c r="A307" s="193" t="s">
        <v>419</v>
      </c>
      <c r="B307" s="194" t="s">
        <v>420</v>
      </c>
      <c r="C307" s="188" t="s">
        <v>15</v>
      </c>
      <c r="D307" s="176"/>
      <c r="E307" s="68">
        <v>21.1</v>
      </c>
      <c r="F307" s="68">
        <v>5.6</v>
      </c>
      <c r="G307" s="68">
        <f t="shared" si="8"/>
        <v>0</v>
      </c>
      <c r="H307" s="65">
        <f t="shared" si="9"/>
        <v>0</v>
      </c>
      <c r="I307" s="4"/>
    </row>
    <row r="308" spans="1:9" ht="20.100000000000001" customHeight="1" x14ac:dyDescent="0.25">
      <c r="A308" s="193" t="s">
        <v>421</v>
      </c>
      <c r="B308" s="194" t="s">
        <v>422</v>
      </c>
      <c r="C308" s="188" t="s">
        <v>15</v>
      </c>
      <c r="D308" s="176"/>
      <c r="E308" s="68">
        <v>26.4</v>
      </c>
      <c r="F308" s="68">
        <v>7</v>
      </c>
      <c r="G308" s="68">
        <f t="shared" si="8"/>
        <v>0</v>
      </c>
      <c r="H308" s="65">
        <f t="shared" si="9"/>
        <v>0</v>
      </c>
      <c r="I308" s="4"/>
    </row>
    <row r="309" spans="1:9" ht="20.100000000000001" customHeight="1" x14ac:dyDescent="0.25">
      <c r="A309" s="193" t="s">
        <v>423</v>
      </c>
      <c r="B309" s="194" t="s">
        <v>424</v>
      </c>
      <c r="C309" s="188" t="s">
        <v>15</v>
      </c>
      <c r="D309" s="176"/>
      <c r="E309" s="68">
        <v>34.299999999999997</v>
      </c>
      <c r="F309" s="68">
        <v>9</v>
      </c>
      <c r="G309" s="68">
        <f t="shared" si="8"/>
        <v>0</v>
      </c>
      <c r="H309" s="65">
        <f t="shared" si="9"/>
        <v>0</v>
      </c>
      <c r="I309" s="4"/>
    </row>
    <row r="310" spans="1:9" ht="20.100000000000001" customHeight="1" x14ac:dyDescent="0.25">
      <c r="A310" s="193" t="s">
        <v>425</v>
      </c>
      <c r="B310" s="194" t="s">
        <v>426</v>
      </c>
      <c r="C310" s="188" t="s">
        <v>15</v>
      </c>
      <c r="D310" s="176"/>
      <c r="E310" s="68">
        <v>41.1</v>
      </c>
      <c r="F310" s="68">
        <v>10.8</v>
      </c>
      <c r="G310" s="68">
        <f t="shared" si="8"/>
        <v>0</v>
      </c>
      <c r="H310" s="65">
        <f t="shared" si="9"/>
        <v>0</v>
      </c>
      <c r="I310" s="4"/>
    </row>
    <row r="311" spans="1:9" ht="20.100000000000001" customHeight="1" x14ac:dyDescent="0.25">
      <c r="A311" s="193" t="s">
        <v>427</v>
      </c>
      <c r="B311" s="194" t="s">
        <v>428</v>
      </c>
      <c r="C311" s="188" t="s">
        <v>15</v>
      </c>
      <c r="D311" s="176"/>
      <c r="E311" s="68">
        <v>43.1</v>
      </c>
      <c r="F311" s="68">
        <v>11.4</v>
      </c>
      <c r="G311" s="68">
        <f t="shared" si="8"/>
        <v>0</v>
      </c>
      <c r="H311" s="65">
        <f t="shared" si="9"/>
        <v>0</v>
      </c>
      <c r="I311" s="4"/>
    </row>
    <row r="312" spans="1:9" ht="20.100000000000001" customHeight="1" x14ac:dyDescent="0.25">
      <c r="A312" s="193" t="s">
        <v>429</v>
      </c>
      <c r="B312" s="194" t="s">
        <v>430</v>
      </c>
      <c r="C312" s="188" t="s">
        <v>15</v>
      </c>
      <c r="D312" s="176"/>
      <c r="E312" s="68">
        <v>46.2</v>
      </c>
      <c r="F312" s="68">
        <v>12.2</v>
      </c>
      <c r="G312" s="68">
        <f t="shared" si="8"/>
        <v>0</v>
      </c>
      <c r="H312" s="65">
        <f t="shared" si="9"/>
        <v>0</v>
      </c>
      <c r="I312" s="4"/>
    </row>
    <row r="313" spans="1:9" ht="20.100000000000001" customHeight="1" x14ac:dyDescent="0.25">
      <c r="A313" s="193" t="s">
        <v>431</v>
      </c>
      <c r="B313" s="194" t="s">
        <v>432</v>
      </c>
      <c r="C313" s="188" t="s">
        <v>15</v>
      </c>
      <c r="D313" s="176"/>
      <c r="E313" s="68">
        <v>51</v>
      </c>
      <c r="F313" s="68">
        <v>13.4</v>
      </c>
      <c r="G313" s="68">
        <f t="shared" si="8"/>
        <v>0</v>
      </c>
      <c r="H313" s="65">
        <f t="shared" si="9"/>
        <v>0</v>
      </c>
      <c r="I313" s="4"/>
    </row>
    <row r="314" spans="1:9" ht="20.100000000000001" customHeight="1" x14ac:dyDescent="0.25">
      <c r="A314" s="193" t="s">
        <v>433</v>
      </c>
      <c r="B314" s="194" t="s">
        <v>434</v>
      </c>
      <c r="C314" s="188" t="s">
        <v>15</v>
      </c>
      <c r="D314" s="176"/>
      <c r="E314" s="68">
        <v>56</v>
      </c>
      <c r="F314" s="68">
        <v>14.8</v>
      </c>
      <c r="G314" s="68">
        <f t="shared" si="8"/>
        <v>0</v>
      </c>
      <c r="H314" s="65">
        <f t="shared" si="9"/>
        <v>0</v>
      </c>
      <c r="I314" s="4"/>
    </row>
    <row r="315" spans="1:9" ht="58.5" customHeight="1" x14ac:dyDescent="0.25">
      <c r="A315" s="193" t="s">
        <v>435</v>
      </c>
      <c r="B315" s="194" t="s">
        <v>20269</v>
      </c>
      <c r="C315" s="188" t="s">
        <v>301</v>
      </c>
      <c r="D315" s="176"/>
      <c r="E315" s="68">
        <v>6.1</v>
      </c>
      <c r="F315" s="68">
        <v>2.4</v>
      </c>
      <c r="G315" s="68">
        <f t="shared" si="8"/>
        <v>0</v>
      </c>
      <c r="H315" s="65">
        <f t="shared" si="9"/>
        <v>0</v>
      </c>
      <c r="I315" s="4"/>
    </row>
    <row r="316" spans="1:9" ht="90.75" customHeight="1" x14ac:dyDescent="0.25">
      <c r="A316" s="195" t="s">
        <v>436</v>
      </c>
      <c r="B316" s="196" t="s">
        <v>20270</v>
      </c>
      <c r="C316" s="198"/>
      <c r="D316" s="199"/>
      <c r="E316" s="199"/>
      <c r="F316" s="199"/>
      <c r="G316" s="199"/>
      <c r="H316" s="200"/>
      <c r="I316" s="4"/>
    </row>
    <row r="317" spans="1:9" ht="20.100000000000001" customHeight="1" x14ac:dyDescent="0.25">
      <c r="A317" s="193" t="s">
        <v>437</v>
      </c>
      <c r="B317" s="194" t="s">
        <v>438</v>
      </c>
      <c r="C317" s="188" t="s">
        <v>6</v>
      </c>
      <c r="D317" s="176"/>
      <c r="E317" s="68">
        <v>117</v>
      </c>
      <c r="F317" s="68">
        <v>61</v>
      </c>
      <c r="G317" s="68">
        <f t="shared" si="8"/>
        <v>0</v>
      </c>
      <c r="H317" s="65">
        <f t="shared" si="9"/>
        <v>0</v>
      </c>
      <c r="I317" s="4"/>
    </row>
    <row r="318" spans="1:9" ht="20.100000000000001" customHeight="1" x14ac:dyDescent="0.25">
      <c r="A318" s="193" t="s">
        <v>439</v>
      </c>
      <c r="B318" s="194" t="s">
        <v>440</v>
      </c>
      <c r="C318" s="188" t="s">
        <v>6</v>
      </c>
      <c r="D318" s="176"/>
      <c r="E318" s="68">
        <v>79</v>
      </c>
      <c r="F318" s="68">
        <v>41.4</v>
      </c>
      <c r="G318" s="68">
        <f t="shared" si="8"/>
        <v>0</v>
      </c>
      <c r="H318" s="65">
        <f t="shared" si="9"/>
        <v>0</v>
      </c>
      <c r="I318" s="4"/>
    </row>
    <row r="319" spans="1:9" ht="20.100000000000001" customHeight="1" x14ac:dyDescent="0.25">
      <c r="A319" s="193" t="s">
        <v>441</v>
      </c>
      <c r="B319" s="194" t="s">
        <v>442</v>
      </c>
      <c r="C319" s="188" t="s">
        <v>6</v>
      </c>
      <c r="D319" s="176"/>
      <c r="E319" s="68">
        <v>64</v>
      </c>
      <c r="F319" s="68">
        <v>33.700000000000003</v>
      </c>
      <c r="G319" s="68">
        <f t="shared" si="8"/>
        <v>0</v>
      </c>
      <c r="H319" s="65">
        <f t="shared" si="9"/>
        <v>0</v>
      </c>
      <c r="I319" s="4"/>
    </row>
    <row r="320" spans="1:9" ht="20.100000000000001" customHeight="1" x14ac:dyDescent="0.25">
      <c r="A320" s="193" t="s">
        <v>443</v>
      </c>
      <c r="B320" s="194" t="s">
        <v>444</v>
      </c>
      <c r="C320" s="188" t="s">
        <v>6</v>
      </c>
      <c r="D320" s="176"/>
      <c r="E320" s="68">
        <v>58</v>
      </c>
      <c r="F320" s="68">
        <v>30.4</v>
      </c>
      <c r="G320" s="68">
        <f t="shared" si="8"/>
        <v>0</v>
      </c>
      <c r="H320" s="65">
        <f t="shared" si="9"/>
        <v>0</v>
      </c>
      <c r="I320" s="4"/>
    </row>
    <row r="321" spans="1:9" ht="75.75" customHeight="1" x14ac:dyDescent="0.25">
      <c r="A321" s="195" t="s">
        <v>445</v>
      </c>
      <c r="B321" s="196" t="s">
        <v>20271</v>
      </c>
      <c r="C321" s="198"/>
      <c r="D321" s="199"/>
      <c r="E321" s="199"/>
      <c r="F321" s="199"/>
      <c r="G321" s="199"/>
      <c r="H321" s="200"/>
      <c r="I321" s="4"/>
    </row>
    <row r="322" spans="1:9" ht="20.100000000000001" customHeight="1" x14ac:dyDescent="0.25">
      <c r="A322" s="193" t="s">
        <v>446</v>
      </c>
      <c r="B322" s="194" t="s">
        <v>447</v>
      </c>
      <c r="C322" s="188" t="s">
        <v>6</v>
      </c>
      <c r="D322" s="176"/>
      <c r="E322" s="68">
        <v>82</v>
      </c>
      <c r="F322" s="68">
        <v>43.1</v>
      </c>
      <c r="G322" s="68">
        <f t="shared" si="8"/>
        <v>0</v>
      </c>
      <c r="H322" s="65">
        <f t="shared" si="9"/>
        <v>0</v>
      </c>
      <c r="I322" s="4"/>
    </row>
    <row r="323" spans="1:9" ht="20.100000000000001" customHeight="1" x14ac:dyDescent="0.25">
      <c r="A323" s="193" t="s">
        <v>448</v>
      </c>
      <c r="B323" s="194" t="s">
        <v>449</v>
      </c>
      <c r="C323" s="188" t="s">
        <v>6</v>
      </c>
      <c r="D323" s="176"/>
      <c r="E323" s="68">
        <v>55</v>
      </c>
      <c r="F323" s="68">
        <v>28.7</v>
      </c>
      <c r="G323" s="68">
        <f t="shared" si="8"/>
        <v>0</v>
      </c>
      <c r="H323" s="65">
        <f t="shared" si="9"/>
        <v>0</v>
      </c>
      <c r="I323" s="4"/>
    </row>
    <row r="324" spans="1:9" ht="20.100000000000001" customHeight="1" x14ac:dyDescent="0.25">
      <c r="A324" s="193" t="s">
        <v>450</v>
      </c>
      <c r="B324" s="194" t="s">
        <v>451</v>
      </c>
      <c r="C324" s="188" t="s">
        <v>6</v>
      </c>
      <c r="D324" s="176"/>
      <c r="E324" s="68">
        <v>46.9</v>
      </c>
      <c r="F324" s="68">
        <v>24.6</v>
      </c>
      <c r="G324" s="68">
        <f t="shared" si="8"/>
        <v>0</v>
      </c>
      <c r="H324" s="65">
        <f t="shared" si="9"/>
        <v>0</v>
      </c>
      <c r="I324" s="4"/>
    </row>
    <row r="325" spans="1:9" ht="20.100000000000001" customHeight="1" x14ac:dyDescent="0.25">
      <c r="A325" s="193" t="s">
        <v>452</v>
      </c>
      <c r="B325" s="194" t="s">
        <v>453</v>
      </c>
      <c r="C325" s="188" t="s">
        <v>6</v>
      </c>
      <c r="D325" s="176"/>
      <c r="E325" s="68">
        <v>40.1</v>
      </c>
      <c r="F325" s="68">
        <v>21</v>
      </c>
      <c r="G325" s="68">
        <f t="shared" ref="G325:G388" si="10">D325*E325</f>
        <v>0</v>
      </c>
      <c r="H325" s="65">
        <f t="shared" ref="H325:H388" si="11">D325*F325</f>
        <v>0</v>
      </c>
      <c r="I325" s="4"/>
    </row>
    <row r="326" spans="1:9" ht="57" customHeight="1" x14ac:dyDescent="0.25">
      <c r="A326" s="197" t="s">
        <v>20136</v>
      </c>
      <c r="B326" s="344" t="s">
        <v>20272</v>
      </c>
      <c r="C326" s="345"/>
      <c r="D326" s="345"/>
      <c r="E326" s="345"/>
      <c r="F326" s="345"/>
      <c r="G326" s="345"/>
      <c r="H326" s="346"/>
      <c r="I326" s="4"/>
    </row>
    <row r="327" spans="1:9" ht="78" customHeight="1" x14ac:dyDescent="0.25">
      <c r="A327" s="193" t="s">
        <v>454</v>
      </c>
      <c r="B327" s="194" t="s">
        <v>20273</v>
      </c>
      <c r="C327" s="188" t="s">
        <v>6</v>
      </c>
      <c r="D327" s="176"/>
      <c r="E327" s="68">
        <v>1260</v>
      </c>
      <c r="F327" s="68">
        <v>675</v>
      </c>
      <c r="G327" s="68">
        <f t="shared" si="10"/>
        <v>0</v>
      </c>
      <c r="H327" s="65">
        <f t="shared" si="11"/>
        <v>0</v>
      </c>
      <c r="I327" s="4"/>
    </row>
    <row r="328" spans="1:9" ht="92.25" customHeight="1" x14ac:dyDescent="0.25">
      <c r="A328" s="195" t="s">
        <v>455</v>
      </c>
      <c r="B328" s="196" t="s">
        <v>20274</v>
      </c>
      <c r="C328" s="198"/>
      <c r="D328" s="199"/>
      <c r="E328" s="199"/>
      <c r="F328" s="199"/>
      <c r="G328" s="199"/>
      <c r="H328" s="200"/>
      <c r="I328" s="4"/>
    </row>
    <row r="329" spans="1:9" ht="30" customHeight="1" x14ac:dyDescent="0.25">
      <c r="A329" s="193" t="s">
        <v>456</v>
      </c>
      <c r="B329" s="194" t="s">
        <v>457</v>
      </c>
      <c r="C329" s="188" t="s">
        <v>15</v>
      </c>
      <c r="D329" s="176"/>
      <c r="E329" s="68">
        <v>77</v>
      </c>
      <c r="F329" s="68">
        <v>28.5</v>
      </c>
      <c r="G329" s="68">
        <f t="shared" si="10"/>
        <v>0</v>
      </c>
      <c r="H329" s="65">
        <f t="shared" si="11"/>
        <v>0</v>
      </c>
      <c r="I329" s="4"/>
    </row>
    <row r="330" spans="1:9" ht="30" customHeight="1" x14ac:dyDescent="0.25">
      <c r="A330" s="193" t="s">
        <v>458</v>
      </c>
      <c r="B330" s="194" t="s">
        <v>459</v>
      </c>
      <c r="C330" s="188" t="s">
        <v>15</v>
      </c>
      <c r="D330" s="176"/>
      <c r="E330" s="68">
        <v>101</v>
      </c>
      <c r="F330" s="68">
        <v>37.200000000000003</v>
      </c>
      <c r="G330" s="68">
        <f t="shared" si="10"/>
        <v>0</v>
      </c>
      <c r="H330" s="65">
        <f t="shared" si="11"/>
        <v>0</v>
      </c>
      <c r="I330" s="4"/>
    </row>
    <row r="331" spans="1:9" ht="30" customHeight="1" x14ac:dyDescent="0.25">
      <c r="A331" s="193" t="s">
        <v>460</v>
      </c>
      <c r="B331" s="194" t="s">
        <v>461</v>
      </c>
      <c r="C331" s="188" t="s">
        <v>15</v>
      </c>
      <c r="D331" s="176"/>
      <c r="E331" s="68">
        <v>123</v>
      </c>
      <c r="F331" s="68">
        <v>45.5</v>
      </c>
      <c r="G331" s="68">
        <f t="shared" si="10"/>
        <v>0</v>
      </c>
      <c r="H331" s="65">
        <f t="shared" si="11"/>
        <v>0</v>
      </c>
      <c r="I331" s="4"/>
    </row>
    <row r="332" spans="1:9" ht="30" customHeight="1" x14ac:dyDescent="0.25">
      <c r="A332" s="193" t="s">
        <v>462</v>
      </c>
      <c r="B332" s="194" t="s">
        <v>463</v>
      </c>
      <c r="C332" s="188" t="s">
        <v>15</v>
      </c>
      <c r="D332" s="176"/>
      <c r="E332" s="68">
        <v>160</v>
      </c>
      <c r="F332" s="68">
        <v>59</v>
      </c>
      <c r="G332" s="68">
        <f t="shared" si="10"/>
        <v>0</v>
      </c>
      <c r="H332" s="65">
        <f t="shared" si="11"/>
        <v>0</v>
      </c>
      <c r="I332" s="4"/>
    </row>
    <row r="333" spans="1:9" ht="30" customHeight="1" x14ac:dyDescent="0.25">
      <c r="A333" s="193" t="s">
        <v>464</v>
      </c>
      <c r="B333" s="194" t="s">
        <v>465</v>
      </c>
      <c r="C333" s="188" t="s">
        <v>15</v>
      </c>
      <c r="D333" s="176"/>
      <c r="E333" s="68">
        <v>184</v>
      </c>
      <c r="F333" s="68">
        <v>68</v>
      </c>
      <c r="G333" s="68">
        <f t="shared" si="10"/>
        <v>0</v>
      </c>
      <c r="H333" s="65">
        <f t="shared" si="11"/>
        <v>0</v>
      </c>
      <c r="I333" s="4"/>
    </row>
    <row r="334" spans="1:9" ht="30" customHeight="1" x14ac:dyDescent="0.25">
      <c r="A334" s="193" t="s">
        <v>466</v>
      </c>
      <c r="B334" s="194" t="s">
        <v>467</v>
      </c>
      <c r="C334" s="188" t="s">
        <v>15</v>
      </c>
      <c r="D334" s="176"/>
      <c r="E334" s="68">
        <v>139</v>
      </c>
      <c r="F334" s="68">
        <v>51</v>
      </c>
      <c r="G334" s="68">
        <f t="shared" si="10"/>
        <v>0</v>
      </c>
      <c r="H334" s="65">
        <f t="shared" si="11"/>
        <v>0</v>
      </c>
      <c r="I334" s="4"/>
    </row>
    <row r="335" spans="1:9" ht="30" customHeight="1" x14ac:dyDescent="0.25">
      <c r="A335" s="193" t="s">
        <v>468</v>
      </c>
      <c r="B335" s="194" t="s">
        <v>469</v>
      </c>
      <c r="C335" s="188" t="s">
        <v>15</v>
      </c>
      <c r="D335" s="176"/>
      <c r="E335" s="68">
        <v>167</v>
      </c>
      <c r="F335" s="68">
        <v>62</v>
      </c>
      <c r="G335" s="68">
        <f t="shared" si="10"/>
        <v>0</v>
      </c>
      <c r="H335" s="65">
        <f t="shared" si="11"/>
        <v>0</v>
      </c>
      <c r="I335" s="4"/>
    </row>
    <row r="336" spans="1:9" ht="30" customHeight="1" x14ac:dyDescent="0.25">
      <c r="A336" s="193" t="s">
        <v>470</v>
      </c>
      <c r="B336" s="194" t="s">
        <v>471</v>
      </c>
      <c r="C336" s="188" t="s">
        <v>15</v>
      </c>
      <c r="D336" s="176"/>
      <c r="E336" s="68">
        <v>200</v>
      </c>
      <c r="F336" s="68">
        <v>74</v>
      </c>
      <c r="G336" s="68">
        <f t="shared" si="10"/>
        <v>0</v>
      </c>
      <c r="H336" s="65">
        <f t="shared" si="11"/>
        <v>0</v>
      </c>
      <c r="I336" s="4"/>
    </row>
    <row r="337" spans="1:9" ht="57" customHeight="1" x14ac:dyDescent="0.25">
      <c r="A337" s="193" t="s">
        <v>472</v>
      </c>
      <c r="B337" s="194" t="s">
        <v>20275</v>
      </c>
      <c r="C337" s="188" t="s">
        <v>241</v>
      </c>
      <c r="D337" s="176"/>
      <c r="E337" s="68">
        <v>1.51</v>
      </c>
      <c r="F337" s="68">
        <v>0.56000000000000005</v>
      </c>
      <c r="G337" s="68">
        <f t="shared" si="10"/>
        <v>0</v>
      </c>
      <c r="H337" s="65">
        <f t="shared" si="11"/>
        <v>0</v>
      </c>
      <c r="I337" s="4"/>
    </row>
    <row r="338" spans="1:9" ht="57" customHeight="1" x14ac:dyDescent="0.25">
      <c r="A338" s="193" t="s">
        <v>473</v>
      </c>
      <c r="B338" s="194" t="s">
        <v>20276</v>
      </c>
      <c r="C338" s="188" t="s">
        <v>241</v>
      </c>
      <c r="D338" s="176"/>
      <c r="E338" s="68">
        <v>0.46100000000000002</v>
      </c>
      <c r="F338" s="68">
        <v>0.17100000000000001</v>
      </c>
      <c r="G338" s="68">
        <f t="shared" si="10"/>
        <v>0</v>
      </c>
      <c r="H338" s="65">
        <f t="shared" si="11"/>
        <v>0</v>
      </c>
      <c r="I338" s="4"/>
    </row>
    <row r="339" spans="1:9" ht="57" customHeight="1" x14ac:dyDescent="0.25">
      <c r="A339" s="193" t="s">
        <v>474</v>
      </c>
      <c r="B339" s="194" t="s">
        <v>20277</v>
      </c>
      <c r="C339" s="188" t="s">
        <v>241</v>
      </c>
      <c r="D339" s="176"/>
      <c r="E339" s="68">
        <v>0.88</v>
      </c>
      <c r="F339" s="68">
        <v>0.32400000000000001</v>
      </c>
      <c r="G339" s="68">
        <f t="shared" si="10"/>
        <v>0</v>
      </c>
      <c r="H339" s="65">
        <f t="shared" si="11"/>
        <v>0</v>
      </c>
      <c r="I339" s="4"/>
    </row>
    <row r="340" spans="1:9" ht="99.75" customHeight="1" x14ac:dyDescent="0.25">
      <c r="A340" s="193" t="s">
        <v>475</v>
      </c>
      <c r="B340" s="194" t="s">
        <v>20278</v>
      </c>
      <c r="C340" s="188" t="s">
        <v>6</v>
      </c>
      <c r="D340" s="176"/>
      <c r="E340" s="68">
        <v>1260</v>
      </c>
      <c r="F340" s="68">
        <v>675</v>
      </c>
      <c r="G340" s="68">
        <f t="shared" si="10"/>
        <v>0</v>
      </c>
      <c r="H340" s="65">
        <f t="shared" si="11"/>
        <v>0</v>
      </c>
      <c r="I340" s="4"/>
    </row>
    <row r="341" spans="1:9" ht="112.5" customHeight="1" x14ac:dyDescent="0.25">
      <c r="A341" s="195" t="s">
        <v>476</v>
      </c>
      <c r="B341" s="196" t="s">
        <v>20279</v>
      </c>
      <c r="C341" s="198"/>
      <c r="D341" s="199"/>
      <c r="E341" s="199"/>
      <c r="F341" s="199"/>
      <c r="G341" s="199"/>
      <c r="H341" s="200"/>
      <c r="I341" s="4"/>
    </row>
    <row r="342" spans="1:9" ht="20.100000000000001" customHeight="1" x14ac:dyDescent="0.25">
      <c r="A342" s="193" t="s">
        <v>477</v>
      </c>
      <c r="B342" s="194" t="s">
        <v>478</v>
      </c>
      <c r="C342" s="188" t="s">
        <v>15</v>
      </c>
      <c r="D342" s="176"/>
      <c r="E342" s="68">
        <v>106</v>
      </c>
      <c r="F342" s="68">
        <v>38.6</v>
      </c>
      <c r="G342" s="68">
        <f t="shared" si="10"/>
        <v>0</v>
      </c>
      <c r="H342" s="65">
        <f t="shared" si="11"/>
        <v>0</v>
      </c>
      <c r="I342" s="4"/>
    </row>
    <row r="343" spans="1:9" ht="20.100000000000001" customHeight="1" x14ac:dyDescent="0.25">
      <c r="A343" s="193" t="s">
        <v>479</v>
      </c>
      <c r="B343" s="194" t="s">
        <v>480</v>
      </c>
      <c r="C343" s="188" t="s">
        <v>15</v>
      </c>
      <c r="D343" s="176"/>
      <c r="E343" s="68">
        <v>130</v>
      </c>
      <c r="F343" s="68">
        <v>47.3</v>
      </c>
      <c r="G343" s="68">
        <f t="shared" si="10"/>
        <v>0</v>
      </c>
      <c r="H343" s="65">
        <f t="shared" si="11"/>
        <v>0</v>
      </c>
      <c r="I343" s="4"/>
    </row>
    <row r="344" spans="1:9" ht="20.100000000000001" customHeight="1" x14ac:dyDescent="0.25">
      <c r="A344" s="193" t="s">
        <v>481</v>
      </c>
      <c r="B344" s="194" t="s">
        <v>482</v>
      </c>
      <c r="C344" s="188" t="s">
        <v>15</v>
      </c>
      <c r="D344" s="176"/>
      <c r="E344" s="68">
        <v>181</v>
      </c>
      <c r="F344" s="68">
        <v>66</v>
      </c>
      <c r="G344" s="68">
        <f t="shared" si="10"/>
        <v>0</v>
      </c>
      <c r="H344" s="65">
        <f t="shared" si="11"/>
        <v>0</v>
      </c>
      <c r="I344" s="4"/>
    </row>
    <row r="345" spans="1:9" ht="57" customHeight="1" x14ac:dyDescent="0.25">
      <c r="A345" s="195" t="s">
        <v>483</v>
      </c>
      <c r="B345" s="196" t="s">
        <v>20280</v>
      </c>
      <c r="C345" s="198"/>
      <c r="D345" s="199"/>
      <c r="E345" s="199"/>
      <c r="F345" s="199"/>
      <c r="G345" s="199"/>
      <c r="H345" s="200"/>
      <c r="I345" s="4"/>
    </row>
    <row r="346" spans="1:9" ht="20.100000000000001" customHeight="1" x14ac:dyDescent="0.25">
      <c r="A346" s="193" t="s">
        <v>484</v>
      </c>
      <c r="B346" s="194" t="s">
        <v>478</v>
      </c>
      <c r="C346" s="188" t="s">
        <v>15</v>
      </c>
      <c r="D346" s="176"/>
      <c r="E346" s="68">
        <v>51</v>
      </c>
      <c r="F346" s="68">
        <v>18.5</v>
      </c>
      <c r="G346" s="68">
        <f t="shared" si="10"/>
        <v>0</v>
      </c>
      <c r="H346" s="65">
        <f t="shared" si="11"/>
        <v>0</v>
      </c>
      <c r="I346" s="4"/>
    </row>
    <row r="347" spans="1:9" ht="20.100000000000001" customHeight="1" x14ac:dyDescent="0.25">
      <c r="A347" s="193" t="s">
        <v>485</v>
      </c>
      <c r="B347" s="194" t="s">
        <v>480</v>
      </c>
      <c r="C347" s="188" t="s">
        <v>15</v>
      </c>
      <c r="D347" s="176"/>
      <c r="E347" s="68">
        <v>62</v>
      </c>
      <c r="F347" s="68">
        <v>22.5</v>
      </c>
      <c r="G347" s="68">
        <f t="shared" si="10"/>
        <v>0</v>
      </c>
      <c r="H347" s="65">
        <f t="shared" si="11"/>
        <v>0</v>
      </c>
      <c r="I347" s="4"/>
    </row>
    <row r="348" spans="1:9" ht="20.100000000000001" customHeight="1" x14ac:dyDescent="0.25">
      <c r="A348" s="193" t="s">
        <v>486</v>
      </c>
      <c r="B348" s="194" t="s">
        <v>482</v>
      </c>
      <c r="C348" s="188" t="s">
        <v>15</v>
      </c>
      <c r="D348" s="176"/>
      <c r="E348" s="68">
        <v>90</v>
      </c>
      <c r="F348" s="68">
        <v>32.700000000000003</v>
      </c>
      <c r="G348" s="68">
        <f t="shared" si="10"/>
        <v>0</v>
      </c>
      <c r="H348" s="65">
        <f t="shared" si="11"/>
        <v>0</v>
      </c>
      <c r="I348" s="4"/>
    </row>
    <row r="349" spans="1:9" ht="57" customHeight="1" x14ac:dyDescent="0.25">
      <c r="A349" s="193" t="s">
        <v>487</v>
      </c>
      <c r="B349" s="194" t="s">
        <v>20281</v>
      </c>
      <c r="C349" s="188" t="s">
        <v>6</v>
      </c>
      <c r="D349" s="176"/>
      <c r="E349" s="68">
        <v>1260</v>
      </c>
      <c r="F349" s="68">
        <v>675</v>
      </c>
      <c r="G349" s="68">
        <f t="shared" si="10"/>
        <v>0</v>
      </c>
      <c r="H349" s="65">
        <f t="shared" si="11"/>
        <v>0</v>
      </c>
      <c r="I349" s="4"/>
    </row>
    <row r="350" spans="1:9" ht="93.75" customHeight="1" x14ac:dyDescent="0.25">
      <c r="A350" s="195" t="s">
        <v>488</v>
      </c>
      <c r="B350" s="196" t="s">
        <v>20282</v>
      </c>
      <c r="C350" s="198"/>
      <c r="D350" s="199"/>
      <c r="E350" s="199"/>
      <c r="F350" s="199"/>
      <c r="G350" s="199"/>
      <c r="H350" s="200"/>
      <c r="I350" s="4"/>
    </row>
    <row r="351" spans="1:9" ht="20.100000000000001" customHeight="1" x14ac:dyDescent="0.25">
      <c r="A351" s="193" t="s">
        <v>489</v>
      </c>
      <c r="B351" s="194" t="s">
        <v>490</v>
      </c>
      <c r="C351" s="188" t="s">
        <v>15</v>
      </c>
      <c r="D351" s="176"/>
      <c r="E351" s="68">
        <v>94</v>
      </c>
      <c r="F351" s="68">
        <v>35.5</v>
      </c>
      <c r="G351" s="68">
        <f t="shared" si="10"/>
        <v>0</v>
      </c>
      <c r="H351" s="65">
        <f t="shared" si="11"/>
        <v>0</v>
      </c>
      <c r="I351" s="4"/>
    </row>
    <row r="352" spans="1:9" ht="20.100000000000001" customHeight="1" x14ac:dyDescent="0.25">
      <c r="A352" s="193" t="s">
        <v>491</v>
      </c>
      <c r="B352" s="194" t="s">
        <v>478</v>
      </c>
      <c r="C352" s="188" t="s">
        <v>15</v>
      </c>
      <c r="D352" s="176"/>
      <c r="E352" s="68">
        <v>154</v>
      </c>
      <c r="F352" s="68">
        <v>58</v>
      </c>
      <c r="G352" s="68">
        <f t="shared" si="10"/>
        <v>0</v>
      </c>
      <c r="H352" s="65">
        <f t="shared" si="11"/>
        <v>0</v>
      </c>
      <c r="I352" s="4"/>
    </row>
    <row r="353" spans="1:9" ht="20.100000000000001" customHeight="1" x14ac:dyDescent="0.25">
      <c r="A353" s="193" t="s">
        <v>492</v>
      </c>
      <c r="B353" s="194" t="s">
        <v>480</v>
      </c>
      <c r="C353" s="188" t="s">
        <v>15</v>
      </c>
      <c r="D353" s="176"/>
      <c r="E353" s="68">
        <v>188</v>
      </c>
      <c r="F353" s="68">
        <v>71</v>
      </c>
      <c r="G353" s="68">
        <f t="shared" si="10"/>
        <v>0</v>
      </c>
      <c r="H353" s="65">
        <f t="shared" si="11"/>
        <v>0</v>
      </c>
      <c r="I353" s="4"/>
    </row>
    <row r="354" spans="1:9" ht="20.100000000000001" customHeight="1" x14ac:dyDescent="0.25">
      <c r="A354" s="193" t="s">
        <v>493</v>
      </c>
      <c r="B354" s="194" t="s">
        <v>482</v>
      </c>
      <c r="C354" s="188" t="s">
        <v>15</v>
      </c>
      <c r="D354" s="176"/>
      <c r="E354" s="68">
        <v>226</v>
      </c>
      <c r="F354" s="68">
        <v>85</v>
      </c>
      <c r="G354" s="68">
        <f t="shared" si="10"/>
        <v>0</v>
      </c>
      <c r="H354" s="65">
        <f t="shared" si="11"/>
        <v>0</v>
      </c>
      <c r="I354" s="4"/>
    </row>
    <row r="355" spans="1:9" ht="91.5" customHeight="1" x14ac:dyDescent="0.25">
      <c r="A355" s="193" t="s">
        <v>494</v>
      </c>
      <c r="B355" s="194" t="s">
        <v>20283</v>
      </c>
      <c r="C355" s="188" t="s">
        <v>6</v>
      </c>
      <c r="D355" s="176"/>
      <c r="E355" s="68">
        <v>1512</v>
      </c>
      <c r="F355" s="68">
        <v>810</v>
      </c>
      <c r="G355" s="68">
        <f t="shared" si="10"/>
        <v>0</v>
      </c>
      <c r="H355" s="65">
        <f t="shared" si="11"/>
        <v>0</v>
      </c>
      <c r="I355" s="4"/>
    </row>
    <row r="356" spans="1:9" ht="92.25" customHeight="1" x14ac:dyDescent="0.25">
      <c r="A356" s="195" t="s">
        <v>495</v>
      </c>
      <c r="B356" s="196" t="s">
        <v>20284</v>
      </c>
      <c r="C356" s="198"/>
      <c r="D356" s="199"/>
      <c r="E356" s="199"/>
      <c r="F356" s="199"/>
      <c r="G356" s="199"/>
      <c r="H356" s="200"/>
      <c r="I356" s="4"/>
    </row>
    <row r="357" spans="1:9" ht="20.100000000000001" customHeight="1" x14ac:dyDescent="0.25">
      <c r="A357" s="193" t="s">
        <v>496</v>
      </c>
      <c r="B357" s="194" t="s">
        <v>497</v>
      </c>
      <c r="C357" s="188" t="s">
        <v>15</v>
      </c>
      <c r="D357" s="176"/>
      <c r="E357" s="68">
        <v>179</v>
      </c>
      <c r="F357" s="68">
        <v>53</v>
      </c>
      <c r="G357" s="68">
        <f t="shared" si="10"/>
        <v>0</v>
      </c>
      <c r="H357" s="65">
        <f t="shared" si="11"/>
        <v>0</v>
      </c>
      <c r="I357" s="4"/>
    </row>
    <row r="358" spans="1:9" ht="20.100000000000001" customHeight="1" x14ac:dyDescent="0.25">
      <c r="A358" s="193" t="s">
        <v>498</v>
      </c>
      <c r="B358" s="194" t="s">
        <v>499</v>
      </c>
      <c r="C358" s="188" t="s">
        <v>15</v>
      </c>
      <c r="D358" s="176"/>
      <c r="E358" s="68">
        <v>196</v>
      </c>
      <c r="F358" s="68">
        <v>59</v>
      </c>
      <c r="G358" s="68">
        <f t="shared" si="10"/>
        <v>0</v>
      </c>
      <c r="H358" s="65">
        <f t="shared" si="11"/>
        <v>0</v>
      </c>
      <c r="I358" s="4"/>
    </row>
    <row r="359" spans="1:9" ht="20.100000000000001" customHeight="1" x14ac:dyDescent="0.25">
      <c r="A359" s="193" t="s">
        <v>500</v>
      </c>
      <c r="B359" s="194" t="s">
        <v>501</v>
      </c>
      <c r="C359" s="188" t="s">
        <v>15</v>
      </c>
      <c r="D359" s="176"/>
      <c r="E359" s="68">
        <v>212</v>
      </c>
      <c r="F359" s="68">
        <v>63</v>
      </c>
      <c r="G359" s="68">
        <f t="shared" si="10"/>
        <v>0</v>
      </c>
      <c r="H359" s="65">
        <f t="shared" si="11"/>
        <v>0</v>
      </c>
      <c r="I359" s="4"/>
    </row>
    <row r="360" spans="1:9" ht="20.100000000000001" customHeight="1" x14ac:dyDescent="0.25">
      <c r="A360" s="193" t="s">
        <v>502</v>
      </c>
      <c r="B360" s="194" t="s">
        <v>503</v>
      </c>
      <c r="C360" s="188" t="s">
        <v>15</v>
      </c>
      <c r="D360" s="176"/>
      <c r="E360" s="68">
        <v>243</v>
      </c>
      <c r="F360" s="68">
        <v>73</v>
      </c>
      <c r="G360" s="68">
        <f t="shared" si="10"/>
        <v>0</v>
      </c>
      <c r="H360" s="65">
        <f t="shared" si="11"/>
        <v>0</v>
      </c>
      <c r="I360" s="4"/>
    </row>
    <row r="361" spans="1:9" ht="57" customHeight="1" x14ac:dyDescent="0.25">
      <c r="A361" s="195" t="s">
        <v>504</v>
      </c>
      <c r="B361" s="196" t="s">
        <v>20285</v>
      </c>
      <c r="C361" s="198"/>
      <c r="D361" s="199"/>
      <c r="E361" s="199"/>
      <c r="F361" s="199"/>
      <c r="G361" s="199"/>
      <c r="H361" s="200"/>
      <c r="I361" s="4"/>
    </row>
    <row r="362" spans="1:9" ht="20.100000000000001" customHeight="1" x14ac:dyDescent="0.25">
      <c r="A362" s="193" t="s">
        <v>505</v>
      </c>
      <c r="B362" s="194" t="s">
        <v>497</v>
      </c>
      <c r="C362" s="188" t="s">
        <v>15</v>
      </c>
      <c r="D362" s="176"/>
      <c r="E362" s="68">
        <v>124</v>
      </c>
      <c r="F362" s="68">
        <v>36.9</v>
      </c>
      <c r="G362" s="68">
        <f t="shared" si="10"/>
        <v>0</v>
      </c>
      <c r="H362" s="65">
        <f t="shared" si="11"/>
        <v>0</v>
      </c>
      <c r="I362" s="4"/>
    </row>
    <row r="363" spans="1:9" ht="20.100000000000001" customHeight="1" x14ac:dyDescent="0.25">
      <c r="A363" s="193" t="s">
        <v>506</v>
      </c>
      <c r="B363" s="194" t="s">
        <v>499</v>
      </c>
      <c r="C363" s="188" t="s">
        <v>15</v>
      </c>
      <c r="D363" s="176"/>
      <c r="E363" s="68">
        <v>139</v>
      </c>
      <c r="F363" s="68">
        <v>41.5</v>
      </c>
      <c r="G363" s="68">
        <f t="shared" si="10"/>
        <v>0</v>
      </c>
      <c r="H363" s="65">
        <f t="shared" si="11"/>
        <v>0</v>
      </c>
      <c r="I363" s="4"/>
    </row>
    <row r="364" spans="1:9" ht="20.100000000000001" customHeight="1" x14ac:dyDescent="0.25">
      <c r="A364" s="193" t="s">
        <v>507</v>
      </c>
      <c r="B364" s="194" t="s">
        <v>501</v>
      </c>
      <c r="C364" s="188" t="s">
        <v>15</v>
      </c>
      <c r="D364" s="176"/>
      <c r="E364" s="68">
        <v>145</v>
      </c>
      <c r="F364" s="68">
        <v>43.4</v>
      </c>
      <c r="G364" s="68">
        <f t="shared" si="10"/>
        <v>0</v>
      </c>
      <c r="H364" s="65">
        <f t="shared" si="11"/>
        <v>0</v>
      </c>
      <c r="I364" s="4"/>
    </row>
    <row r="365" spans="1:9" ht="20.100000000000001" customHeight="1" x14ac:dyDescent="0.25">
      <c r="A365" s="193" t="s">
        <v>508</v>
      </c>
      <c r="B365" s="194" t="s">
        <v>503</v>
      </c>
      <c r="C365" s="188" t="s">
        <v>15</v>
      </c>
      <c r="D365" s="176"/>
      <c r="E365" s="68">
        <v>168</v>
      </c>
      <c r="F365" s="68">
        <v>50</v>
      </c>
      <c r="G365" s="68">
        <f t="shared" si="10"/>
        <v>0</v>
      </c>
      <c r="H365" s="65">
        <f t="shared" si="11"/>
        <v>0</v>
      </c>
      <c r="I365" s="4"/>
    </row>
    <row r="366" spans="1:9" ht="61.5" customHeight="1" x14ac:dyDescent="0.25">
      <c r="A366" s="195" t="s">
        <v>509</v>
      </c>
      <c r="B366" s="196" t="s">
        <v>20286</v>
      </c>
      <c r="C366" s="198"/>
      <c r="D366" s="199"/>
      <c r="E366" s="199"/>
      <c r="F366" s="199"/>
      <c r="G366" s="199"/>
      <c r="H366" s="200"/>
      <c r="I366" s="4"/>
    </row>
    <row r="367" spans="1:9" ht="20.100000000000001" customHeight="1" x14ac:dyDescent="0.25">
      <c r="A367" s="193" t="s">
        <v>510</v>
      </c>
      <c r="B367" s="194" t="s">
        <v>511</v>
      </c>
      <c r="C367" s="188" t="s">
        <v>301</v>
      </c>
      <c r="D367" s="176"/>
      <c r="E367" s="68">
        <v>3.04</v>
      </c>
      <c r="F367" s="68">
        <v>1.1499999999999999</v>
      </c>
      <c r="G367" s="68">
        <f t="shared" si="10"/>
        <v>0</v>
      </c>
      <c r="H367" s="65">
        <f t="shared" si="11"/>
        <v>0</v>
      </c>
      <c r="I367" s="4"/>
    </row>
    <row r="368" spans="1:9" ht="20.100000000000001" customHeight="1" x14ac:dyDescent="0.25">
      <c r="A368" s="193" t="s">
        <v>512</v>
      </c>
      <c r="B368" s="194" t="s">
        <v>513</v>
      </c>
      <c r="C368" s="188" t="s">
        <v>301</v>
      </c>
      <c r="D368" s="176"/>
      <c r="E368" s="68">
        <v>14.8</v>
      </c>
      <c r="F368" s="68">
        <v>5.6</v>
      </c>
      <c r="G368" s="68">
        <f t="shared" si="10"/>
        <v>0</v>
      </c>
      <c r="H368" s="65">
        <f t="shared" si="11"/>
        <v>0</v>
      </c>
      <c r="I368" s="4"/>
    </row>
    <row r="369" spans="1:9" ht="57" customHeight="1" x14ac:dyDescent="0.25">
      <c r="A369" s="193" t="s">
        <v>514</v>
      </c>
      <c r="B369" s="194" t="s">
        <v>20287</v>
      </c>
      <c r="C369" s="188" t="s">
        <v>301</v>
      </c>
      <c r="D369" s="176"/>
      <c r="E369" s="68">
        <v>16.2</v>
      </c>
      <c r="F369" s="68">
        <v>0</v>
      </c>
      <c r="G369" s="68">
        <f t="shared" si="10"/>
        <v>0</v>
      </c>
      <c r="H369" s="65">
        <f t="shared" si="11"/>
        <v>0</v>
      </c>
      <c r="I369" s="4"/>
    </row>
    <row r="370" spans="1:9" ht="57" customHeight="1" x14ac:dyDescent="0.25">
      <c r="A370" s="193" t="s">
        <v>515</v>
      </c>
      <c r="B370" s="194" t="s">
        <v>20288</v>
      </c>
      <c r="C370" s="188" t="s">
        <v>301</v>
      </c>
      <c r="D370" s="176"/>
      <c r="E370" s="68">
        <v>1.56</v>
      </c>
      <c r="F370" s="68">
        <v>0</v>
      </c>
      <c r="G370" s="68">
        <f t="shared" si="10"/>
        <v>0</v>
      </c>
      <c r="H370" s="65">
        <f t="shared" si="11"/>
        <v>0</v>
      </c>
      <c r="I370" s="4"/>
    </row>
    <row r="371" spans="1:9" ht="57" customHeight="1" x14ac:dyDescent="0.25">
      <c r="A371" s="193" t="s">
        <v>516</v>
      </c>
      <c r="B371" s="194" t="s">
        <v>20289</v>
      </c>
      <c r="C371" s="188" t="s">
        <v>301</v>
      </c>
      <c r="D371" s="176"/>
      <c r="E371" s="68">
        <v>8.5</v>
      </c>
      <c r="F371" s="68">
        <v>0</v>
      </c>
      <c r="G371" s="68">
        <f t="shared" si="10"/>
        <v>0</v>
      </c>
      <c r="H371" s="65">
        <f t="shared" si="11"/>
        <v>0</v>
      </c>
      <c r="I371" s="4"/>
    </row>
    <row r="372" spans="1:9" ht="57" customHeight="1" x14ac:dyDescent="0.25">
      <c r="A372" s="193" t="s">
        <v>517</v>
      </c>
      <c r="B372" s="194" t="s">
        <v>20290</v>
      </c>
      <c r="C372" s="188" t="s">
        <v>301</v>
      </c>
      <c r="D372" s="176"/>
      <c r="E372" s="68">
        <v>0.49399999999999999</v>
      </c>
      <c r="F372" s="68">
        <v>0</v>
      </c>
      <c r="G372" s="68">
        <f t="shared" si="10"/>
        <v>0</v>
      </c>
      <c r="H372" s="65">
        <f t="shared" si="11"/>
        <v>0</v>
      </c>
      <c r="I372" s="4"/>
    </row>
    <row r="373" spans="1:9" ht="57" customHeight="1" x14ac:dyDescent="0.25">
      <c r="A373" s="193" t="s">
        <v>518</v>
      </c>
      <c r="B373" s="194" t="s">
        <v>20291</v>
      </c>
      <c r="C373" s="188" t="s">
        <v>301</v>
      </c>
      <c r="D373" s="176"/>
      <c r="E373" s="68">
        <v>1.43</v>
      </c>
      <c r="F373" s="68">
        <v>0</v>
      </c>
      <c r="G373" s="68">
        <f t="shared" si="10"/>
        <v>0</v>
      </c>
      <c r="H373" s="65">
        <f t="shared" si="11"/>
        <v>0</v>
      </c>
      <c r="I373" s="4"/>
    </row>
    <row r="374" spans="1:9" ht="121.5" customHeight="1" x14ac:dyDescent="0.25">
      <c r="A374" s="195" t="s">
        <v>519</v>
      </c>
      <c r="B374" s="196" t="s">
        <v>20292</v>
      </c>
      <c r="C374" s="198"/>
      <c r="D374" s="199"/>
      <c r="E374" s="199"/>
      <c r="F374" s="199"/>
      <c r="G374" s="199"/>
      <c r="H374" s="200"/>
      <c r="I374" s="4"/>
    </row>
    <row r="375" spans="1:9" ht="30" customHeight="1" x14ac:dyDescent="0.25">
      <c r="A375" s="193" t="s">
        <v>520</v>
      </c>
      <c r="B375" s="194" t="s">
        <v>521</v>
      </c>
      <c r="C375" s="188" t="s">
        <v>15</v>
      </c>
      <c r="D375" s="176"/>
      <c r="E375" s="68">
        <v>24.2</v>
      </c>
      <c r="F375" s="68">
        <v>9.1</v>
      </c>
      <c r="G375" s="68">
        <f t="shared" si="10"/>
        <v>0</v>
      </c>
      <c r="H375" s="65">
        <f t="shared" si="11"/>
        <v>0</v>
      </c>
      <c r="I375" s="4"/>
    </row>
    <row r="376" spans="1:9" ht="30" customHeight="1" x14ac:dyDescent="0.25">
      <c r="A376" s="193" t="s">
        <v>522</v>
      </c>
      <c r="B376" s="194" t="s">
        <v>523</v>
      </c>
      <c r="C376" s="188" t="s">
        <v>15</v>
      </c>
      <c r="D376" s="176"/>
      <c r="E376" s="68">
        <v>44</v>
      </c>
      <c r="F376" s="68">
        <v>16.600000000000001</v>
      </c>
      <c r="G376" s="68">
        <f t="shared" si="10"/>
        <v>0</v>
      </c>
      <c r="H376" s="65">
        <f t="shared" si="11"/>
        <v>0</v>
      </c>
      <c r="I376" s="4"/>
    </row>
    <row r="377" spans="1:9" ht="30" customHeight="1" x14ac:dyDescent="0.25">
      <c r="A377" s="193" t="s">
        <v>524</v>
      </c>
      <c r="B377" s="194" t="s">
        <v>525</v>
      </c>
      <c r="C377" s="188" t="s">
        <v>15</v>
      </c>
      <c r="D377" s="176"/>
      <c r="E377" s="68">
        <v>67</v>
      </c>
      <c r="F377" s="68">
        <v>25.5</v>
      </c>
      <c r="G377" s="68">
        <f t="shared" si="10"/>
        <v>0</v>
      </c>
      <c r="H377" s="65">
        <f t="shared" si="11"/>
        <v>0</v>
      </c>
      <c r="I377" s="4"/>
    </row>
    <row r="378" spans="1:9" ht="30" customHeight="1" x14ac:dyDescent="0.25">
      <c r="A378" s="193" t="s">
        <v>526</v>
      </c>
      <c r="B378" s="194" t="s">
        <v>527</v>
      </c>
      <c r="C378" s="188" t="s">
        <v>15</v>
      </c>
      <c r="D378" s="176"/>
      <c r="E378" s="68">
        <v>97</v>
      </c>
      <c r="F378" s="68">
        <v>36.799999999999997</v>
      </c>
      <c r="G378" s="68">
        <f t="shared" si="10"/>
        <v>0</v>
      </c>
      <c r="H378" s="65">
        <f t="shared" si="11"/>
        <v>0</v>
      </c>
      <c r="I378" s="4"/>
    </row>
    <row r="379" spans="1:9" ht="30" customHeight="1" x14ac:dyDescent="0.25">
      <c r="A379" s="193" t="s">
        <v>528</v>
      </c>
      <c r="B379" s="194" t="s">
        <v>529</v>
      </c>
      <c r="C379" s="188" t="s">
        <v>15</v>
      </c>
      <c r="D379" s="176"/>
      <c r="E379" s="68">
        <v>136</v>
      </c>
      <c r="F379" s="68">
        <v>51</v>
      </c>
      <c r="G379" s="68">
        <f t="shared" si="10"/>
        <v>0</v>
      </c>
      <c r="H379" s="65">
        <f t="shared" si="11"/>
        <v>0</v>
      </c>
      <c r="I379" s="4"/>
    </row>
    <row r="380" spans="1:9" ht="30" customHeight="1" x14ac:dyDescent="0.25">
      <c r="A380" s="193" t="s">
        <v>530</v>
      </c>
      <c r="B380" s="194" t="s">
        <v>531</v>
      </c>
      <c r="C380" s="188" t="s">
        <v>15</v>
      </c>
      <c r="D380" s="176"/>
      <c r="E380" s="68">
        <v>176</v>
      </c>
      <c r="F380" s="68">
        <v>66</v>
      </c>
      <c r="G380" s="68">
        <f t="shared" si="10"/>
        <v>0</v>
      </c>
      <c r="H380" s="65">
        <f t="shared" si="11"/>
        <v>0</v>
      </c>
      <c r="I380" s="4"/>
    </row>
    <row r="381" spans="1:9" ht="30" customHeight="1" x14ac:dyDescent="0.25">
      <c r="A381" s="193" t="s">
        <v>532</v>
      </c>
      <c r="B381" s="194" t="s">
        <v>533</v>
      </c>
      <c r="C381" s="188" t="s">
        <v>15</v>
      </c>
      <c r="D381" s="176"/>
      <c r="E381" s="68">
        <v>242</v>
      </c>
      <c r="F381" s="68">
        <v>91</v>
      </c>
      <c r="G381" s="68">
        <f t="shared" si="10"/>
        <v>0</v>
      </c>
      <c r="H381" s="65">
        <f t="shared" si="11"/>
        <v>0</v>
      </c>
      <c r="I381" s="4"/>
    </row>
    <row r="382" spans="1:9" ht="30" customHeight="1" x14ac:dyDescent="0.25">
      <c r="A382" s="193" t="s">
        <v>534</v>
      </c>
      <c r="B382" s="194" t="s">
        <v>535</v>
      </c>
      <c r="C382" s="188" t="s">
        <v>15</v>
      </c>
      <c r="D382" s="176"/>
      <c r="E382" s="68">
        <v>292</v>
      </c>
      <c r="F382" s="68">
        <v>110</v>
      </c>
      <c r="G382" s="68">
        <f t="shared" si="10"/>
        <v>0</v>
      </c>
      <c r="H382" s="65">
        <f t="shared" si="11"/>
        <v>0</v>
      </c>
      <c r="I382" s="4"/>
    </row>
    <row r="383" spans="1:9" ht="57" customHeight="1" x14ac:dyDescent="0.25">
      <c r="A383" s="195" t="s">
        <v>536</v>
      </c>
      <c r="B383" s="196" t="s">
        <v>20293</v>
      </c>
      <c r="C383" s="198"/>
      <c r="D383" s="199"/>
      <c r="E383" s="199"/>
      <c r="F383" s="199"/>
      <c r="G383" s="199"/>
      <c r="H383" s="200"/>
      <c r="I383" s="4"/>
    </row>
    <row r="384" spans="1:9" ht="20.100000000000001" customHeight="1" x14ac:dyDescent="0.25">
      <c r="A384" s="193" t="s">
        <v>537</v>
      </c>
      <c r="B384" s="194" t="s">
        <v>538</v>
      </c>
      <c r="C384" s="188" t="s">
        <v>15</v>
      </c>
      <c r="D384" s="176"/>
      <c r="E384" s="68">
        <v>19.399999999999999</v>
      </c>
      <c r="F384" s="68">
        <v>8.4</v>
      </c>
      <c r="G384" s="68">
        <f t="shared" si="10"/>
        <v>0</v>
      </c>
      <c r="H384" s="65">
        <f t="shared" si="11"/>
        <v>0</v>
      </c>
      <c r="I384" s="4"/>
    </row>
    <row r="385" spans="1:9" ht="20.100000000000001" customHeight="1" x14ac:dyDescent="0.25">
      <c r="A385" s="193" t="s">
        <v>539</v>
      </c>
      <c r="B385" s="194" t="s">
        <v>540</v>
      </c>
      <c r="C385" s="188" t="s">
        <v>305</v>
      </c>
      <c r="D385" s="176"/>
      <c r="E385" s="68">
        <v>108</v>
      </c>
      <c r="F385" s="68">
        <v>47</v>
      </c>
      <c r="G385" s="68">
        <f t="shared" si="10"/>
        <v>0</v>
      </c>
      <c r="H385" s="65">
        <f t="shared" si="11"/>
        <v>0</v>
      </c>
      <c r="I385" s="4"/>
    </row>
    <row r="386" spans="1:9" ht="89.25" customHeight="1" x14ac:dyDescent="0.25">
      <c r="A386" s="195" t="s">
        <v>541</v>
      </c>
      <c r="B386" s="196" t="s">
        <v>20294</v>
      </c>
      <c r="C386" s="198"/>
      <c r="D386" s="199"/>
      <c r="E386" s="199"/>
      <c r="F386" s="199"/>
      <c r="G386" s="199"/>
      <c r="H386" s="200"/>
      <c r="I386" s="4"/>
    </row>
    <row r="387" spans="1:9" ht="20.100000000000001" customHeight="1" x14ac:dyDescent="0.25">
      <c r="A387" s="193" t="s">
        <v>542</v>
      </c>
      <c r="B387" s="194" t="s">
        <v>543</v>
      </c>
      <c r="C387" s="188" t="s">
        <v>305</v>
      </c>
      <c r="D387" s="176"/>
      <c r="E387" s="68">
        <v>95</v>
      </c>
      <c r="F387" s="68">
        <v>41.1</v>
      </c>
      <c r="G387" s="68">
        <f t="shared" si="10"/>
        <v>0</v>
      </c>
      <c r="H387" s="65">
        <f t="shared" si="11"/>
        <v>0</v>
      </c>
      <c r="I387" s="4"/>
    </row>
    <row r="388" spans="1:9" ht="20.100000000000001" customHeight="1" x14ac:dyDescent="0.25">
      <c r="A388" s="193" t="s">
        <v>544</v>
      </c>
      <c r="B388" s="194" t="s">
        <v>545</v>
      </c>
      <c r="C388" s="188" t="s">
        <v>305</v>
      </c>
      <c r="D388" s="176"/>
      <c r="E388" s="68">
        <v>169</v>
      </c>
      <c r="F388" s="68">
        <v>73</v>
      </c>
      <c r="G388" s="68">
        <f t="shared" si="10"/>
        <v>0</v>
      </c>
      <c r="H388" s="65">
        <f t="shared" si="11"/>
        <v>0</v>
      </c>
      <c r="I388" s="4"/>
    </row>
    <row r="389" spans="1:9" ht="20.100000000000001" customHeight="1" x14ac:dyDescent="0.25">
      <c r="A389" s="193" t="s">
        <v>546</v>
      </c>
      <c r="B389" s="194" t="s">
        <v>547</v>
      </c>
      <c r="C389" s="188" t="s">
        <v>301</v>
      </c>
      <c r="D389" s="176"/>
      <c r="E389" s="68">
        <v>0.56999999999999995</v>
      </c>
      <c r="F389" s="68">
        <v>0.249</v>
      </c>
      <c r="G389" s="68">
        <f t="shared" ref="G389:G396" si="12">D389*E389</f>
        <v>0</v>
      </c>
      <c r="H389" s="65">
        <f t="shared" ref="H389:H396" si="13">D389*F389</f>
        <v>0</v>
      </c>
      <c r="I389" s="4"/>
    </row>
    <row r="390" spans="1:9" ht="62.25" customHeight="1" x14ac:dyDescent="0.25">
      <c r="A390" s="195" t="s">
        <v>548</v>
      </c>
      <c r="B390" s="196" t="s">
        <v>20295</v>
      </c>
      <c r="C390" s="198"/>
      <c r="D390" s="199"/>
      <c r="E390" s="199"/>
      <c r="F390" s="199"/>
      <c r="G390" s="199"/>
      <c r="H390" s="200"/>
      <c r="I390" s="4"/>
    </row>
    <row r="391" spans="1:9" ht="30" customHeight="1" x14ac:dyDescent="0.25">
      <c r="A391" s="193" t="s">
        <v>549</v>
      </c>
      <c r="B391" s="194" t="s">
        <v>550</v>
      </c>
      <c r="C391" s="188" t="s">
        <v>6</v>
      </c>
      <c r="D391" s="176"/>
      <c r="E391" s="68">
        <v>614</v>
      </c>
      <c r="F391" s="68">
        <v>377</v>
      </c>
      <c r="G391" s="68">
        <f t="shared" si="12"/>
        <v>0</v>
      </c>
      <c r="H391" s="65">
        <f t="shared" si="13"/>
        <v>0</v>
      </c>
      <c r="I391" s="4"/>
    </row>
    <row r="392" spans="1:9" ht="30" customHeight="1" x14ac:dyDescent="0.25">
      <c r="A392" s="193" t="s">
        <v>551</v>
      </c>
      <c r="B392" s="194" t="s">
        <v>552</v>
      </c>
      <c r="C392" s="188" t="s">
        <v>88</v>
      </c>
      <c r="D392" s="176"/>
      <c r="E392" s="68">
        <v>77</v>
      </c>
      <c r="F392" s="68">
        <v>47.2</v>
      </c>
      <c r="G392" s="68">
        <f t="shared" si="12"/>
        <v>0</v>
      </c>
      <c r="H392" s="65">
        <f t="shared" si="13"/>
        <v>0</v>
      </c>
      <c r="I392" s="4"/>
    </row>
    <row r="393" spans="1:9" ht="30" customHeight="1" x14ac:dyDescent="0.25">
      <c r="A393" s="193" t="s">
        <v>553</v>
      </c>
      <c r="B393" s="194" t="s">
        <v>554</v>
      </c>
      <c r="C393" s="188" t="s">
        <v>88</v>
      </c>
      <c r="D393" s="176"/>
      <c r="E393" s="68">
        <v>92</v>
      </c>
      <c r="F393" s="68">
        <v>56</v>
      </c>
      <c r="G393" s="68">
        <f t="shared" si="12"/>
        <v>0</v>
      </c>
      <c r="H393" s="65">
        <f t="shared" si="13"/>
        <v>0</v>
      </c>
      <c r="I393" s="4"/>
    </row>
    <row r="394" spans="1:9" ht="75" customHeight="1" x14ac:dyDescent="0.25">
      <c r="A394" s="195" t="s">
        <v>555</v>
      </c>
      <c r="B394" s="196" t="s">
        <v>20296</v>
      </c>
      <c r="C394" s="198"/>
      <c r="D394" s="199"/>
      <c r="E394" s="199"/>
      <c r="F394" s="199"/>
      <c r="G394" s="199"/>
      <c r="H394" s="200"/>
      <c r="I394" s="4"/>
    </row>
    <row r="395" spans="1:9" ht="20.100000000000001" customHeight="1" x14ac:dyDescent="0.25">
      <c r="A395" s="193" t="s">
        <v>556</v>
      </c>
      <c r="B395" s="194" t="s">
        <v>557</v>
      </c>
      <c r="C395" s="188" t="s">
        <v>6</v>
      </c>
      <c r="D395" s="176"/>
      <c r="E395" s="68">
        <v>174</v>
      </c>
      <c r="F395" s="68">
        <v>92</v>
      </c>
      <c r="G395" s="68">
        <f t="shared" si="12"/>
        <v>0</v>
      </c>
      <c r="H395" s="65">
        <f t="shared" si="13"/>
        <v>0</v>
      </c>
      <c r="I395" s="4"/>
    </row>
    <row r="396" spans="1:9" ht="20.100000000000001" customHeight="1" x14ac:dyDescent="0.25">
      <c r="A396" s="193" t="s">
        <v>558</v>
      </c>
      <c r="B396" s="194" t="s">
        <v>559</v>
      </c>
      <c r="C396" s="188" t="s">
        <v>88</v>
      </c>
      <c r="D396" s="176"/>
      <c r="E396" s="68">
        <v>59</v>
      </c>
      <c r="F396" s="68">
        <v>31.4</v>
      </c>
      <c r="G396" s="68">
        <f t="shared" si="12"/>
        <v>0</v>
      </c>
      <c r="H396" s="65">
        <f t="shared" si="13"/>
        <v>0</v>
      </c>
      <c r="I396" s="4"/>
    </row>
    <row r="397" spans="1:9" ht="20.100000000000001" customHeight="1" x14ac:dyDescent="0.25">
      <c r="A397" s="347" t="s">
        <v>19897</v>
      </c>
      <c r="B397" s="347"/>
      <c r="C397" s="347"/>
      <c r="D397" s="347"/>
      <c r="E397" s="347"/>
      <c r="F397" s="347"/>
      <c r="G397" s="138">
        <f>SUM(G4:G396)</f>
        <v>0</v>
      </c>
      <c r="H397" s="139">
        <f>SUM(H4:H396)</f>
        <v>0</v>
      </c>
      <c r="I397" s="4"/>
    </row>
  </sheetData>
  <mergeCells count="17">
    <mergeCell ref="B3:H3"/>
    <mergeCell ref="B113:H113"/>
    <mergeCell ref="B122:H122"/>
    <mergeCell ref="B96:H96"/>
    <mergeCell ref="B78:H78"/>
    <mergeCell ref="B86:H86"/>
    <mergeCell ref="B58:H58"/>
    <mergeCell ref="B66:H66"/>
    <mergeCell ref="B72:H72"/>
    <mergeCell ref="B167:H167"/>
    <mergeCell ref="A397:F397"/>
    <mergeCell ref="B189:H189"/>
    <mergeCell ref="B261:H261"/>
    <mergeCell ref="B326:H326"/>
    <mergeCell ref="B232:H232"/>
    <mergeCell ref="B203:H203"/>
    <mergeCell ref="B222:H222"/>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9"/>
  <sheetViews>
    <sheetView topLeftCell="A22" workbookViewId="0">
      <selection activeCell="D47" sqref="D47"/>
    </sheetView>
  </sheetViews>
  <sheetFormatPr defaultRowHeight="15" x14ac:dyDescent="0.25"/>
  <cols>
    <col min="1" max="1" width="10.7109375" style="48" customWidth="1"/>
    <col min="2" max="2" width="45.7109375" style="43" customWidth="1"/>
    <col min="3" max="3" width="9.7109375" style="83" customWidth="1"/>
    <col min="4" max="4" width="12.7109375" style="84" customWidth="1"/>
    <col min="5" max="5" width="10.7109375" style="53" customWidth="1"/>
    <col min="6" max="6" width="10.7109375" style="55" customWidth="1"/>
    <col min="7" max="7" width="15.7109375" style="93" customWidth="1"/>
    <col min="8" max="8" width="15.7109375" style="57" customWidth="1"/>
    <col min="9" max="16384" width="9.140625" style="15"/>
  </cols>
  <sheetData>
    <row r="1" spans="1:10" s="75" customFormat="1" ht="25.5" customHeight="1" x14ac:dyDescent="0.25">
      <c r="A1" s="5" t="s">
        <v>561</v>
      </c>
      <c r="B1" s="6" t="s">
        <v>562</v>
      </c>
      <c r="C1" s="5" t="s">
        <v>563</v>
      </c>
      <c r="D1" s="7" t="s">
        <v>564</v>
      </c>
      <c r="E1" s="44" t="s">
        <v>565</v>
      </c>
      <c r="F1" s="44" t="s">
        <v>566</v>
      </c>
      <c r="G1" s="25" t="s">
        <v>567</v>
      </c>
      <c r="H1" s="10" t="s">
        <v>568</v>
      </c>
      <c r="I1" s="94"/>
      <c r="J1" s="87"/>
    </row>
    <row r="2" spans="1:10" s="14" customFormat="1" ht="50.1" customHeight="1" x14ac:dyDescent="0.25">
      <c r="A2" s="21" t="s">
        <v>0</v>
      </c>
      <c r="B2" s="21" t="s">
        <v>1</v>
      </c>
      <c r="C2" s="21" t="s">
        <v>2</v>
      </c>
      <c r="D2" s="9" t="s">
        <v>560</v>
      </c>
      <c r="E2" s="26" t="s">
        <v>3</v>
      </c>
      <c r="F2" s="26" t="s">
        <v>4</v>
      </c>
      <c r="G2" s="26" t="s">
        <v>570</v>
      </c>
      <c r="H2" s="11" t="s">
        <v>569</v>
      </c>
      <c r="I2" s="19"/>
    </row>
    <row r="3" spans="1:10" ht="57" customHeight="1" x14ac:dyDescent="0.25">
      <c r="A3" s="197" t="s">
        <v>21095</v>
      </c>
      <c r="B3" s="344" t="s">
        <v>21096</v>
      </c>
      <c r="C3" s="345"/>
      <c r="D3" s="345"/>
      <c r="E3" s="345"/>
      <c r="F3" s="345"/>
      <c r="G3" s="345"/>
      <c r="H3" s="346"/>
      <c r="I3" s="42"/>
    </row>
    <row r="4" spans="1:10" ht="56.25" x14ac:dyDescent="0.25">
      <c r="A4" s="195" t="s">
        <v>3790</v>
      </c>
      <c r="B4" s="196" t="s">
        <v>21097</v>
      </c>
      <c r="C4" s="198"/>
      <c r="D4" s="199"/>
      <c r="E4" s="199"/>
      <c r="F4" s="199"/>
      <c r="G4" s="199"/>
      <c r="H4" s="200"/>
      <c r="I4" s="42"/>
    </row>
    <row r="5" spans="1:10" ht="33.75" x14ac:dyDescent="0.25">
      <c r="A5" s="193" t="s">
        <v>3791</v>
      </c>
      <c r="B5" s="194" t="s">
        <v>3792</v>
      </c>
      <c r="C5" s="188" t="s">
        <v>301</v>
      </c>
      <c r="D5" s="177"/>
      <c r="E5" s="201">
        <v>9.8000000000000007</v>
      </c>
      <c r="F5" s="201">
        <v>5.7</v>
      </c>
      <c r="G5" s="88">
        <f t="shared" ref="G5:G26" si="0">D5*E5</f>
        <v>0</v>
      </c>
      <c r="H5" s="65">
        <f t="shared" ref="H5:H26" si="1">D5*F5</f>
        <v>0</v>
      </c>
      <c r="I5" s="42"/>
    </row>
    <row r="6" spans="1:10" x14ac:dyDescent="0.25">
      <c r="A6" s="193" t="s">
        <v>3793</v>
      </c>
      <c r="B6" s="194" t="s">
        <v>3794</v>
      </c>
      <c r="C6" s="188" t="s">
        <v>301</v>
      </c>
      <c r="D6" s="177"/>
      <c r="E6" s="201">
        <v>8.6999999999999993</v>
      </c>
      <c r="F6" s="201">
        <v>5.0999999999999996</v>
      </c>
      <c r="G6" s="88">
        <f t="shared" si="0"/>
        <v>0</v>
      </c>
      <c r="H6" s="65">
        <f t="shared" si="1"/>
        <v>0</v>
      </c>
      <c r="I6" s="42"/>
    </row>
    <row r="7" spans="1:10" ht="33.75" x14ac:dyDescent="0.25">
      <c r="A7" s="193" t="s">
        <v>3795</v>
      </c>
      <c r="B7" s="194" t="s">
        <v>3796</v>
      </c>
      <c r="C7" s="188" t="s">
        <v>301</v>
      </c>
      <c r="D7" s="177"/>
      <c r="E7" s="201">
        <v>4.97</v>
      </c>
      <c r="F7" s="201">
        <v>2.91</v>
      </c>
      <c r="G7" s="88">
        <f t="shared" si="0"/>
        <v>0</v>
      </c>
      <c r="H7" s="65">
        <f t="shared" si="1"/>
        <v>0</v>
      </c>
      <c r="I7" s="42"/>
    </row>
    <row r="8" spans="1:10" ht="78.75" x14ac:dyDescent="0.25">
      <c r="A8" s="193" t="s">
        <v>3797</v>
      </c>
      <c r="B8" s="194" t="s">
        <v>21098</v>
      </c>
      <c r="C8" s="188" t="s">
        <v>301</v>
      </c>
      <c r="D8" s="177"/>
      <c r="E8" s="201">
        <v>4.83</v>
      </c>
      <c r="F8" s="201">
        <v>1.53</v>
      </c>
      <c r="G8" s="88">
        <f t="shared" si="0"/>
        <v>0</v>
      </c>
      <c r="H8" s="65">
        <f t="shared" si="1"/>
        <v>0</v>
      </c>
      <c r="I8" s="42"/>
    </row>
    <row r="9" spans="1:10" ht="78.75" x14ac:dyDescent="0.25">
      <c r="A9" s="195" t="s">
        <v>3798</v>
      </c>
      <c r="B9" s="196" t="s">
        <v>21099</v>
      </c>
      <c r="C9" s="198"/>
      <c r="D9" s="199"/>
      <c r="E9" s="199"/>
      <c r="F9" s="199"/>
      <c r="G9" s="199"/>
      <c r="H9" s="200"/>
      <c r="I9" s="42"/>
    </row>
    <row r="10" spans="1:10" x14ac:dyDescent="0.25">
      <c r="A10" s="193" t="s">
        <v>3799</v>
      </c>
      <c r="B10" s="194" t="s">
        <v>3800</v>
      </c>
      <c r="C10" s="188" t="s">
        <v>259</v>
      </c>
      <c r="D10" s="177"/>
      <c r="E10" s="201">
        <v>135</v>
      </c>
      <c r="F10" s="201">
        <v>21.9</v>
      </c>
      <c r="G10" s="88">
        <f t="shared" si="0"/>
        <v>0</v>
      </c>
      <c r="H10" s="65">
        <f t="shared" si="1"/>
        <v>0</v>
      </c>
      <c r="I10" s="42"/>
    </row>
    <row r="11" spans="1:10" x14ac:dyDescent="0.25">
      <c r="A11" s="193" t="s">
        <v>3801</v>
      </c>
      <c r="B11" s="194" t="s">
        <v>3802</v>
      </c>
      <c r="C11" s="188" t="s">
        <v>259</v>
      </c>
      <c r="D11" s="177"/>
      <c r="E11" s="201">
        <v>142</v>
      </c>
      <c r="F11" s="201">
        <v>23.1</v>
      </c>
      <c r="G11" s="88">
        <f t="shared" si="0"/>
        <v>0</v>
      </c>
      <c r="H11" s="65">
        <f t="shared" si="1"/>
        <v>0</v>
      </c>
      <c r="I11" s="42"/>
    </row>
    <row r="12" spans="1:10" ht="78.75" x14ac:dyDescent="0.25">
      <c r="A12" s="193" t="s">
        <v>3803</v>
      </c>
      <c r="B12" s="194" t="s">
        <v>21100</v>
      </c>
      <c r="C12" s="188" t="s">
        <v>259</v>
      </c>
      <c r="D12" s="177"/>
      <c r="E12" s="201">
        <v>158</v>
      </c>
      <c r="F12" s="201">
        <v>25.6</v>
      </c>
      <c r="G12" s="88">
        <f t="shared" si="0"/>
        <v>0</v>
      </c>
      <c r="H12" s="65">
        <f t="shared" si="1"/>
        <v>0</v>
      </c>
      <c r="I12" s="42"/>
    </row>
    <row r="13" spans="1:10" ht="78.75" x14ac:dyDescent="0.25">
      <c r="A13" s="195" t="s">
        <v>3804</v>
      </c>
      <c r="B13" s="196" t="s">
        <v>21101</v>
      </c>
      <c r="C13" s="198"/>
      <c r="D13" s="199"/>
      <c r="E13" s="199"/>
      <c r="F13" s="199"/>
      <c r="G13" s="199"/>
      <c r="H13" s="200"/>
      <c r="I13" s="42"/>
    </row>
    <row r="14" spans="1:10" x14ac:dyDescent="0.25">
      <c r="A14" s="193" t="s">
        <v>3805</v>
      </c>
      <c r="B14" s="194" t="s">
        <v>3806</v>
      </c>
      <c r="C14" s="188" t="s">
        <v>259</v>
      </c>
      <c r="D14" s="177"/>
      <c r="E14" s="201">
        <v>151</v>
      </c>
      <c r="F14" s="201">
        <v>24.4</v>
      </c>
      <c r="G14" s="88">
        <f t="shared" si="0"/>
        <v>0</v>
      </c>
      <c r="H14" s="65">
        <f t="shared" si="1"/>
        <v>0</v>
      </c>
      <c r="I14" s="42"/>
    </row>
    <row r="15" spans="1:10" x14ac:dyDescent="0.25">
      <c r="A15" s="193" t="s">
        <v>3807</v>
      </c>
      <c r="B15" s="194" t="s">
        <v>3808</v>
      </c>
      <c r="C15" s="188" t="s">
        <v>259</v>
      </c>
      <c r="D15" s="177"/>
      <c r="E15" s="201">
        <v>158</v>
      </c>
      <c r="F15" s="201">
        <v>25.6</v>
      </c>
      <c r="G15" s="88">
        <f t="shared" si="0"/>
        <v>0</v>
      </c>
      <c r="H15" s="65">
        <f t="shared" si="1"/>
        <v>0</v>
      </c>
      <c r="I15" s="42"/>
    </row>
    <row r="16" spans="1:10" x14ac:dyDescent="0.25">
      <c r="A16" s="193" t="s">
        <v>3809</v>
      </c>
      <c r="B16" s="194" t="s">
        <v>3810</v>
      </c>
      <c r="C16" s="188" t="s">
        <v>259</v>
      </c>
      <c r="D16" s="177"/>
      <c r="E16" s="201">
        <v>182</v>
      </c>
      <c r="F16" s="201">
        <v>29.5</v>
      </c>
      <c r="G16" s="88">
        <f t="shared" si="0"/>
        <v>0</v>
      </c>
      <c r="H16" s="65">
        <f t="shared" si="1"/>
        <v>0</v>
      </c>
      <c r="I16" s="42"/>
    </row>
    <row r="17" spans="1:9" ht="90" x14ac:dyDescent="0.25">
      <c r="A17" s="193" t="s">
        <v>3811</v>
      </c>
      <c r="B17" s="194" t="s">
        <v>21102</v>
      </c>
      <c r="C17" s="188" t="s">
        <v>301</v>
      </c>
      <c r="D17" s="177"/>
      <c r="E17" s="201">
        <v>7.7</v>
      </c>
      <c r="F17" s="201">
        <v>3.83</v>
      </c>
      <c r="G17" s="88">
        <f t="shared" si="0"/>
        <v>0</v>
      </c>
      <c r="H17" s="65">
        <f t="shared" si="1"/>
        <v>0</v>
      </c>
      <c r="I17" s="42"/>
    </row>
    <row r="18" spans="1:9" ht="90" x14ac:dyDescent="0.25">
      <c r="A18" s="193" t="s">
        <v>3812</v>
      </c>
      <c r="B18" s="194" t="s">
        <v>21103</v>
      </c>
      <c r="C18" s="188" t="s">
        <v>301</v>
      </c>
      <c r="D18" s="177"/>
      <c r="E18" s="201">
        <v>9.6999999999999993</v>
      </c>
      <c r="F18" s="201">
        <v>4.83</v>
      </c>
      <c r="G18" s="88">
        <f t="shared" si="0"/>
        <v>0</v>
      </c>
      <c r="H18" s="65">
        <f t="shared" si="1"/>
        <v>0</v>
      </c>
      <c r="I18" s="42"/>
    </row>
    <row r="19" spans="1:9" ht="78.75" x14ac:dyDescent="0.25">
      <c r="A19" s="193" t="s">
        <v>3813</v>
      </c>
      <c r="B19" s="194" t="s">
        <v>21104</v>
      </c>
      <c r="C19" s="188" t="s">
        <v>259</v>
      </c>
      <c r="D19" s="177"/>
      <c r="E19" s="201">
        <v>48.7</v>
      </c>
      <c r="F19" s="201">
        <v>9.1</v>
      </c>
      <c r="G19" s="88">
        <f t="shared" si="0"/>
        <v>0</v>
      </c>
      <c r="H19" s="65">
        <f t="shared" si="1"/>
        <v>0</v>
      </c>
      <c r="I19" s="42"/>
    </row>
    <row r="20" spans="1:9" ht="123.75" x14ac:dyDescent="0.25">
      <c r="A20" s="193" t="s">
        <v>3814</v>
      </c>
      <c r="B20" s="194" t="s">
        <v>21105</v>
      </c>
      <c r="C20" s="188" t="s">
        <v>301</v>
      </c>
      <c r="D20" s="177"/>
      <c r="E20" s="201">
        <v>8</v>
      </c>
      <c r="F20" s="201">
        <v>4.4000000000000004</v>
      </c>
      <c r="G20" s="88">
        <f t="shared" si="0"/>
        <v>0</v>
      </c>
      <c r="H20" s="65">
        <f t="shared" si="1"/>
        <v>0</v>
      </c>
      <c r="I20" s="42"/>
    </row>
    <row r="21" spans="1:9" ht="78.75" x14ac:dyDescent="0.25">
      <c r="A21" s="195" t="s">
        <v>3815</v>
      </c>
      <c r="B21" s="196" t="s">
        <v>21106</v>
      </c>
      <c r="C21" s="198"/>
      <c r="D21" s="199"/>
      <c r="E21" s="199"/>
      <c r="F21" s="199"/>
      <c r="G21" s="199"/>
      <c r="H21" s="200"/>
      <c r="I21" s="42"/>
    </row>
    <row r="22" spans="1:9" x14ac:dyDescent="0.25">
      <c r="A22" s="193" t="s">
        <v>3816</v>
      </c>
      <c r="B22" s="194" t="s">
        <v>3817</v>
      </c>
      <c r="C22" s="188" t="s">
        <v>19503</v>
      </c>
      <c r="D22" s="177"/>
      <c r="E22" s="201">
        <v>4.03</v>
      </c>
      <c r="F22" s="201">
        <v>0.36699999999999999</v>
      </c>
      <c r="G22" s="88">
        <f t="shared" si="0"/>
        <v>0</v>
      </c>
      <c r="H22" s="65">
        <f t="shared" si="1"/>
        <v>0</v>
      </c>
      <c r="I22" s="42"/>
    </row>
    <row r="23" spans="1:9" x14ac:dyDescent="0.25">
      <c r="A23" s="193" t="s">
        <v>3818</v>
      </c>
      <c r="B23" s="194" t="s">
        <v>3819</v>
      </c>
      <c r="C23" s="188" t="s">
        <v>19503</v>
      </c>
      <c r="D23" s="177"/>
      <c r="E23" s="201">
        <v>4.3</v>
      </c>
      <c r="F23" s="201">
        <v>0.39100000000000001</v>
      </c>
      <c r="G23" s="88">
        <f t="shared" si="0"/>
        <v>0</v>
      </c>
      <c r="H23" s="65">
        <f t="shared" si="1"/>
        <v>0</v>
      </c>
      <c r="I23" s="42"/>
    </row>
    <row r="24" spans="1:9" ht="67.5" x14ac:dyDescent="0.25">
      <c r="A24" s="195" t="s">
        <v>3820</v>
      </c>
      <c r="B24" s="196" t="s">
        <v>21107</v>
      </c>
      <c r="C24" s="198"/>
      <c r="D24" s="199"/>
      <c r="E24" s="199"/>
      <c r="F24" s="199"/>
      <c r="G24" s="199"/>
      <c r="H24" s="200"/>
      <c r="I24" s="42"/>
    </row>
    <row r="25" spans="1:9" x14ac:dyDescent="0.25">
      <c r="A25" s="193" t="s">
        <v>3821</v>
      </c>
      <c r="B25" s="194" t="s">
        <v>3817</v>
      </c>
      <c r="C25" s="188" t="s">
        <v>19503</v>
      </c>
      <c r="D25" s="177"/>
      <c r="E25" s="201">
        <v>5</v>
      </c>
      <c r="F25" s="201">
        <v>0.45800000000000002</v>
      </c>
      <c r="G25" s="88">
        <f t="shared" si="0"/>
        <v>0</v>
      </c>
      <c r="H25" s="65">
        <f t="shared" si="1"/>
        <v>0</v>
      </c>
      <c r="I25" s="42"/>
    </row>
    <row r="26" spans="1:9" x14ac:dyDescent="0.25">
      <c r="A26" s="193" t="s">
        <v>3822</v>
      </c>
      <c r="B26" s="194" t="s">
        <v>3819</v>
      </c>
      <c r="C26" s="188" t="s">
        <v>19503</v>
      </c>
      <c r="D26" s="177"/>
      <c r="E26" s="201">
        <v>5.3</v>
      </c>
      <c r="F26" s="201">
        <v>0.48399999999999999</v>
      </c>
      <c r="G26" s="88">
        <f t="shared" si="0"/>
        <v>0</v>
      </c>
      <c r="H26" s="65">
        <f t="shared" si="1"/>
        <v>0</v>
      </c>
      <c r="I26" s="42"/>
    </row>
    <row r="27" spans="1:9" s="2" customFormat="1" ht="20.100000000000001" customHeight="1" x14ac:dyDescent="0.25">
      <c r="A27" s="347" t="s">
        <v>19897</v>
      </c>
      <c r="B27" s="347"/>
      <c r="C27" s="347"/>
      <c r="D27" s="347"/>
      <c r="E27" s="347"/>
      <c r="F27" s="347"/>
      <c r="G27" s="138">
        <f>SUM(G3:G26)</f>
        <v>0</v>
      </c>
      <c r="H27" s="139">
        <f>SUM(H3:H26)</f>
        <v>0</v>
      </c>
      <c r="I27" s="4"/>
    </row>
    <row r="28" spans="1:9" x14ac:dyDescent="0.25">
      <c r="B28" s="17"/>
      <c r="C28" s="96"/>
      <c r="D28" s="97"/>
      <c r="E28" s="52"/>
      <c r="F28" s="54"/>
      <c r="G28" s="95"/>
      <c r="I28" s="40"/>
    </row>
    <row r="29" spans="1:9" x14ac:dyDescent="0.25">
      <c r="B29" s="17"/>
      <c r="C29" s="96"/>
      <c r="D29" s="97"/>
      <c r="E29" s="52"/>
      <c r="F29" s="54"/>
      <c r="G29" s="95"/>
      <c r="I29" s="40"/>
    </row>
    <row r="30" spans="1:9" x14ac:dyDescent="0.25">
      <c r="B30" s="17"/>
      <c r="C30" s="96"/>
      <c r="D30" s="97"/>
      <c r="E30" s="52"/>
      <c r="F30" s="54"/>
      <c r="G30" s="95"/>
      <c r="I30" s="40"/>
    </row>
    <row r="31" spans="1:9" x14ac:dyDescent="0.25">
      <c r="B31" s="17"/>
      <c r="C31" s="96"/>
      <c r="D31" s="97"/>
      <c r="E31" s="52"/>
      <c r="F31" s="54"/>
      <c r="G31" s="95"/>
      <c r="I31" s="40"/>
    </row>
    <row r="32" spans="1:9" x14ac:dyDescent="0.25">
      <c r="B32" s="17"/>
      <c r="C32" s="96"/>
      <c r="D32" s="97"/>
      <c r="E32" s="52"/>
      <c r="F32" s="54"/>
      <c r="G32" s="95"/>
      <c r="I32" s="40"/>
    </row>
    <row r="33" spans="2:9" x14ac:dyDescent="0.25">
      <c r="B33" s="17"/>
      <c r="C33" s="96"/>
      <c r="D33" s="97"/>
      <c r="E33" s="52"/>
      <c r="F33" s="54"/>
      <c r="G33" s="95"/>
      <c r="I33" s="40"/>
    </row>
    <row r="34" spans="2:9" x14ac:dyDescent="0.25">
      <c r="B34" s="17"/>
      <c r="C34" s="96"/>
      <c r="D34" s="97"/>
      <c r="E34" s="52"/>
      <c r="F34" s="54"/>
      <c r="G34" s="95"/>
      <c r="I34" s="40"/>
    </row>
    <row r="35" spans="2:9" x14ac:dyDescent="0.25">
      <c r="B35" s="17"/>
      <c r="C35" s="96"/>
      <c r="D35" s="97"/>
      <c r="E35" s="52"/>
      <c r="F35" s="54"/>
      <c r="G35" s="95"/>
      <c r="I35" s="40"/>
    </row>
    <row r="36" spans="2:9" x14ac:dyDescent="0.25">
      <c r="B36" s="17"/>
      <c r="C36" s="96"/>
      <c r="D36" s="97"/>
      <c r="E36" s="52"/>
      <c r="F36" s="54"/>
      <c r="G36" s="95"/>
      <c r="I36" s="40"/>
    </row>
    <row r="37" spans="2:9" x14ac:dyDescent="0.25">
      <c r="B37" s="17"/>
      <c r="C37" s="96"/>
      <c r="D37" s="97"/>
      <c r="E37" s="52"/>
      <c r="F37" s="54"/>
      <c r="G37" s="95"/>
      <c r="I37" s="40"/>
    </row>
    <row r="38" spans="2:9" x14ac:dyDescent="0.25">
      <c r="B38" s="17"/>
      <c r="C38" s="96"/>
      <c r="D38" s="97"/>
      <c r="E38" s="52"/>
      <c r="F38" s="54"/>
      <c r="G38" s="95"/>
      <c r="I38" s="40"/>
    </row>
    <row r="39" spans="2:9" x14ac:dyDescent="0.25">
      <c r="B39" s="17"/>
      <c r="C39" s="96"/>
      <c r="D39" s="97"/>
      <c r="E39" s="52"/>
      <c r="F39" s="54"/>
      <c r="G39" s="95"/>
      <c r="I39" s="40"/>
    </row>
    <row r="40" spans="2:9" x14ac:dyDescent="0.25">
      <c r="B40" s="17"/>
      <c r="C40" s="96"/>
      <c r="D40" s="97"/>
      <c r="E40" s="52"/>
      <c r="F40" s="54"/>
      <c r="G40" s="95"/>
      <c r="I40" s="40"/>
    </row>
    <row r="41" spans="2:9" x14ac:dyDescent="0.25">
      <c r="B41" s="17"/>
      <c r="C41" s="96"/>
      <c r="D41" s="97"/>
      <c r="E41" s="52"/>
      <c r="F41" s="54"/>
      <c r="G41" s="95"/>
      <c r="I41" s="40"/>
    </row>
    <row r="42" spans="2:9" x14ac:dyDescent="0.25">
      <c r="B42" s="17"/>
      <c r="C42" s="96"/>
      <c r="D42" s="97"/>
      <c r="E42" s="52"/>
      <c r="F42" s="54"/>
      <c r="G42" s="95"/>
      <c r="I42" s="40"/>
    </row>
    <row r="43" spans="2:9" x14ac:dyDescent="0.25">
      <c r="B43" s="17"/>
      <c r="C43" s="96"/>
      <c r="D43" s="97"/>
      <c r="E43" s="52"/>
      <c r="F43" s="54"/>
      <c r="G43" s="95"/>
      <c r="I43" s="40"/>
    </row>
    <row r="44" spans="2:9" x14ac:dyDescent="0.25">
      <c r="B44" s="17"/>
      <c r="C44" s="96"/>
      <c r="D44" s="97"/>
      <c r="E44" s="52"/>
      <c r="F44" s="54"/>
      <c r="G44" s="95"/>
      <c r="I44" s="40"/>
    </row>
    <row r="45" spans="2:9" x14ac:dyDescent="0.25">
      <c r="B45" s="17"/>
      <c r="C45" s="96"/>
      <c r="D45" s="97"/>
      <c r="E45" s="52"/>
      <c r="F45" s="54"/>
      <c r="G45" s="95"/>
      <c r="I45" s="40"/>
    </row>
    <row r="46" spans="2:9" x14ac:dyDescent="0.25">
      <c r="B46" s="17"/>
      <c r="C46" s="96"/>
      <c r="D46" s="97"/>
      <c r="E46" s="52"/>
      <c r="F46" s="54"/>
      <c r="G46" s="95"/>
      <c r="I46" s="40"/>
    </row>
    <row r="47" spans="2:9" x14ac:dyDescent="0.25">
      <c r="B47" s="17"/>
      <c r="C47" s="96"/>
      <c r="D47" s="97"/>
      <c r="E47" s="52"/>
      <c r="F47" s="54"/>
      <c r="G47" s="95"/>
      <c r="I47" s="40"/>
    </row>
    <row r="48" spans="2:9" x14ac:dyDescent="0.25">
      <c r="B48" s="17"/>
      <c r="C48" s="96"/>
      <c r="D48" s="97"/>
      <c r="E48" s="52"/>
      <c r="F48" s="54"/>
      <c r="G48" s="95"/>
      <c r="I48" s="40"/>
    </row>
    <row r="49" spans="2:9" x14ac:dyDescent="0.25">
      <c r="B49" s="17"/>
      <c r="C49" s="96"/>
      <c r="D49" s="97"/>
      <c r="E49" s="52"/>
      <c r="F49" s="54"/>
      <c r="G49" s="95"/>
      <c r="I49" s="40"/>
    </row>
    <row r="50" spans="2:9" x14ac:dyDescent="0.25">
      <c r="B50" s="17"/>
      <c r="C50" s="96"/>
      <c r="D50" s="97"/>
      <c r="E50" s="52"/>
      <c r="F50" s="54"/>
      <c r="G50" s="95"/>
      <c r="I50" s="40"/>
    </row>
    <row r="51" spans="2:9" x14ac:dyDescent="0.25">
      <c r="B51" s="17"/>
      <c r="C51" s="96"/>
      <c r="D51" s="97"/>
      <c r="E51" s="52"/>
      <c r="F51" s="54"/>
      <c r="G51" s="95"/>
      <c r="I51" s="40"/>
    </row>
    <row r="52" spans="2:9" x14ac:dyDescent="0.25">
      <c r="B52" s="17"/>
      <c r="C52" s="96"/>
      <c r="D52" s="97"/>
      <c r="E52" s="52"/>
      <c r="F52" s="54"/>
      <c r="G52" s="95"/>
      <c r="I52" s="40"/>
    </row>
    <row r="53" spans="2:9" x14ac:dyDescent="0.25">
      <c r="B53" s="17"/>
      <c r="C53" s="96"/>
      <c r="D53" s="97"/>
      <c r="E53" s="52"/>
      <c r="F53" s="54"/>
      <c r="G53" s="95"/>
      <c r="I53" s="40"/>
    </row>
    <row r="54" spans="2:9" x14ac:dyDescent="0.25">
      <c r="B54" s="17"/>
      <c r="C54" s="96"/>
      <c r="D54" s="97"/>
      <c r="E54" s="52"/>
      <c r="F54" s="54"/>
      <c r="G54" s="95"/>
      <c r="I54" s="40"/>
    </row>
    <row r="55" spans="2:9" x14ac:dyDescent="0.25">
      <c r="B55" s="17"/>
      <c r="C55" s="96"/>
      <c r="D55" s="97"/>
      <c r="E55" s="52"/>
      <c r="F55" s="54"/>
      <c r="G55" s="95"/>
      <c r="I55" s="40"/>
    </row>
    <row r="56" spans="2:9" x14ac:dyDescent="0.25">
      <c r="B56" s="17"/>
      <c r="C56" s="96"/>
      <c r="D56" s="97"/>
      <c r="E56" s="52"/>
      <c r="F56" s="54"/>
      <c r="G56" s="95"/>
      <c r="I56" s="40"/>
    </row>
    <row r="57" spans="2:9" x14ac:dyDescent="0.25">
      <c r="B57" s="17"/>
      <c r="C57" s="96"/>
      <c r="D57" s="97"/>
      <c r="E57" s="52"/>
      <c r="F57" s="54"/>
      <c r="G57" s="95"/>
      <c r="I57" s="40"/>
    </row>
    <row r="58" spans="2:9" x14ac:dyDescent="0.25">
      <c r="B58" s="17"/>
      <c r="C58" s="96"/>
      <c r="D58" s="97"/>
      <c r="E58" s="52"/>
      <c r="F58" s="54"/>
      <c r="G58" s="95"/>
      <c r="I58" s="40"/>
    </row>
    <row r="59" spans="2:9" x14ac:dyDescent="0.25">
      <c r="B59" s="17"/>
      <c r="C59" s="96"/>
      <c r="D59" s="97"/>
      <c r="E59" s="52"/>
      <c r="F59" s="54"/>
      <c r="G59" s="95"/>
      <c r="I59" s="40"/>
    </row>
    <row r="60" spans="2:9" x14ac:dyDescent="0.25">
      <c r="B60" s="17"/>
      <c r="C60" s="96"/>
      <c r="D60" s="97"/>
      <c r="E60" s="52"/>
      <c r="F60" s="54"/>
      <c r="G60" s="95"/>
      <c r="I60" s="40"/>
    </row>
    <row r="61" spans="2:9" x14ac:dyDescent="0.25">
      <c r="B61" s="17"/>
      <c r="C61" s="96"/>
      <c r="D61" s="97"/>
      <c r="E61" s="52"/>
      <c r="F61" s="54"/>
      <c r="G61" s="95"/>
      <c r="I61" s="40"/>
    </row>
    <row r="62" spans="2:9" x14ac:dyDescent="0.25">
      <c r="B62" s="17"/>
      <c r="C62" s="96"/>
      <c r="D62" s="97"/>
      <c r="E62" s="52"/>
      <c r="F62" s="54"/>
      <c r="G62" s="95"/>
      <c r="I62" s="40"/>
    </row>
    <row r="63" spans="2:9" x14ac:dyDescent="0.25">
      <c r="B63" s="17"/>
      <c r="C63" s="96"/>
      <c r="D63" s="97"/>
      <c r="E63" s="52"/>
      <c r="F63" s="54"/>
      <c r="G63" s="95"/>
      <c r="I63" s="40"/>
    </row>
    <row r="64" spans="2:9" x14ac:dyDescent="0.25">
      <c r="B64" s="17"/>
      <c r="C64" s="96"/>
      <c r="D64" s="97"/>
      <c r="E64" s="52"/>
      <c r="F64" s="54"/>
      <c r="G64" s="95"/>
      <c r="I64" s="40"/>
    </row>
    <row r="65" spans="2:9" x14ac:dyDescent="0.25">
      <c r="B65" s="17"/>
      <c r="C65" s="96"/>
      <c r="D65" s="97"/>
      <c r="E65" s="52"/>
      <c r="F65" s="54"/>
      <c r="G65" s="95"/>
      <c r="I65" s="40"/>
    </row>
    <row r="66" spans="2:9" x14ac:dyDescent="0.25">
      <c r="B66" s="17"/>
      <c r="C66" s="96"/>
      <c r="D66" s="97"/>
      <c r="E66" s="52"/>
      <c r="F66" s="54"/>
      <c r="G66" s="95"/>
      <c r="I66" s="40"/>
    </row>
    <row r="67" spans="2:9" x14ac:dyDescent="0.25">
      <c r="B67" s="17"/>
      <c r="C67" s="96"/>
      <c r="D67" s="97"/>
      <c r="E67" s="52"/>
      <c r="F67" s="54"/>
      <c r="G67" s="95"/>
      <c r="I67" s="40"/>
    </row>
    <row r="68" spans="2:9" x14ac:dyDescent="0.25">
      <c r="B68" s="17"/>
      <c r="C68" s="96"/>
      <c r="D68" s="97"/>
      <c r="E68" s="52"/>
      <c r="F68" s="54"/>
      <c r="G68" s="95"/>
      <c r="I68" s="40"/>
    </row>
    <row r="69" spans="2:9" x14ac:dyDescent="0.25">
      <c r="B69" s="17"/>
      <c r="C69" s="96"/>
      <c r="D69" s="97"/>
      <c r="E69" s="52"/>
      <c r="F69" s="54"/>
      <c r="G69" s="95"/>
      <c r="I69" s="40"/>
    </row>
    <row r="70" spans="2:9" x14ac:dyDescent="0.25">
      <c r="B70" s="17"/>
      <c r="C70" s="96"/>
      <c r="D70" s="97"/>
      <c r="E70" s="52"/>
      <c r="F70" s="54"/>
      <c r="G70" s="95"/>
      <c r="I70" s="40"/>
    </row>
    <row r="71" spans="2:9" x14ac:dyDescent="0.25">
      <c r="B71" s="17"/>
      <c r="C71" s="96"/>
      <c r="D71" s="97"/>
      <c r="E71" s="52"/>
      <c r="F71" s="54"/>
      <c r="G71" s="95"/>
      <c r="I71" s="40"/>
    </row>
    <row r="72" spans="2:9" x14ac:dyDescent="0.25">
      <c r="B72" s="17"/>
      <c r="C72" s="96"/>
      <c r="D72" s="97"/>
      <c r="E72" s="52"/>
      <c r="F72" s="54"/>
      <c r="G72" s="95"/>
      <c r="I72" s="40"/>
    </row>
    <row r="73" spans="2:9" x14ac:dyDescent="0.25">
      <c r="B73" s="17"/>
      <c r="C73" s="96"/>
      <c r="D73" s="97"/>
      <c r="E73" s="52"/>
      <c r="F73" s="54"/>
      <c r="G73" s="95"/>
      <c r="I73" s="40"/>
    </row>
    <row r="74" spans="2:9" x14ac:dyDescent="0.25">
      <c r="B74" s="17"/>
      <c r="C74" s="96"/>
      <c r="D74" s="97"/>
      <c r="E74" s="52"/>
      <c r="F74" s="54"/>
      <c r="G74" s="95"/>
      <c r="I74" s="40"/>
    </row>
    <row r="75" spans="2:9" x14ac:dyDescent="0.25">
      <c r="B75" s="17"/>
      <c r="C75" s="96"/>
      <c r="D75" s="97"/>
      <c r="E75" s="52"/>
      <c r="F75" s="54"/>
      <c r="G75" s="95"/>
      <c r="I75" s="40"/>
    </row>
    <row r="76" spans="2:9" x14ac:dyDescent="0.25">
      <c r="B76" s="17"/>
      <c r="C76" s="96"/>
      <c r="D76" s="97"/>
      <c r="E76" s="52"/>
      <c r="F76" s="54"/>
      <c r="G76" s="95"/>
      <c r="I76" s="40"/>
    </row>
    <row r="77" spans="2:9" x14ac:dyDescent="0.25">
      <c r="B77" s="17"/>
      <c r="C77" s="96"/>
      <c r="D77" s="97"/>
      <c r="E77" s="52"/>
      <c r="F77" s="54"/>
      <c r="G77" s="95"/>
      <c r="I77" s="40"/>
    </row>
    <row r="78" spans="2:9" x14ac:dyDescent="0.25">
      <c r="B78" s="17"/>
      <c r="C78" s="96"/>
      <c r="D78" s="97"/>
      <c r="E78" s="52"/>
      <c r="F78" s="54"/>
      <c r="G78" s="95"/>
      <c r="I78" s="40"/>
    </row>
    <row r="79" spans="2:9" x14ac:dyDescent="0.25">
      <c r="B79" s="17"/>
      <c r="C79" s="96"/>
      <c r="D79" s="97"/>
      <c r="E79" s="52"/>
      <c r="F79" s="54"/>
      <c r="G79" s="95"/>
      <c r="I79" s="40"/>
    </row>
    <row r="80" spans="2:9" x14ac:dyDescent="0.25">
      <c r="B80" s="17"/>
      <c r="C80" s="96"/>
      <c r="D80" s="97"/>
      <c r="E80" s="52"/>
      <c r="F80" s="54"/>
      <c r="G80" s="95"/>
      <c r="I80" s="40"/>
    </row>
    <row r="81" spans="2:9" x14ac:dyDescent="0.25">
      <c r="B81" s="17"/>
      <c r="C81" s="96"/>
      <c r="D81" s="97"/>
      <c r="E81" s="52"/>
      <c r="F81" s="54"/>
      <c r="G81" s="95"/>
      <c r="I81" s="40"/>
    </row>
    <row r="82" spans="2:9" x14ac:dyDescent="0.25">
      <c r="B82" s="17"/>
      <c r="C82" s="96"/>
      <c r="D82" s="97"/>
      <c r="E82" s="52"/>
      <c r="F82" s="54"/>
      <c r="G82" s="95"/>
      <c r="I82" s="40"/>
    </row>
    <row r="83" spans="2:9" x14ac:dyDescent="0.25">
      <c r="B83" s="17"/>
      <c r="C83" s="96"/>
      <c r="D83" s="97"/>
      <c r="E83" s="52"/>
      <c r="F83" s="54"/>
      <c r="G83" s="95"/>
      <c r="I83" s="40"/>
    </row>
    <row r="84" spans="2:9" x14ac:dyDescent="0.25">
      <c r="B84" s="17"/>
      <c r="C84" s="96"/>
      <c r="D84" s="97"/>
      <c r="E84" s="52"/>
      <c r="F84" s="54"/>
      <c r="G84" s="95"/>
      <c r="I84" s="40"/>
    </row>
    <row r="85" spans="2:9" x14ac:dyDescent="0.25">
      <c r="B85" s="17"/>
      <c r="C85" s="96"/>
      <c r="D85" s="97"/>
      <c r="E85" s="52"/>
      <c r="F85" s="54"/>
      <c r="G85" s="95"/>
      <c r="I85" s="40"/>
    </row>
    <row r="86" spans="2:9" x14ac:dyDescent="0.25">
      <c r="B86" s="17"/>
      <c r="C86" s="96"/>
      <c r="D86" s="97"/>
      <c r="E86" s="52"/>
      <c r="F86" s="54"/>
      <c r="G86" s="95"/>
      <c r="I86" s="40"/>
    </row>
    <row r="87" spans="2:9" x14ac:dyDescent="0.25">
      <c r="B87" s="17"/>
      <c r="C87" s="96"/>
      <c r="D87" s="97"/>
      <c r="E87" s="52"/>
      <c r="F87" s="54"/>
      <c r="G87" s="95"/>
      <c r="I87" s="40"/>
    </row>
    <row r="88" spans="2:9" x14ac:dyDescent="0.25">
      <c r="B88" s="17"/>
      <c r="C88" s="96"/>
      <c r="D88" s="97"/>
      <c r="E88" s="52"/>
      <c r="F88" s="54"/>
      <c r="G88" s="95"/>
      <c r="I88" s="40"/>
    </row>
    <row r="89" spans="2:9" x14ac:dyDescent="0.25">
      <c r="B89" s="17"/>
      <c r="C89" s="96"/>
      <c r="D89" s="97"/>
      <c r="E89" s="52"/>
      <c r="F89" s="54"/>
      <c r="G89" s="95"/>
      <c r="I89" s="40"/>
    </row>
    <row r="90" spans="2:9" x14ac:dyDescent="0.25">
      <c r="B90" s="17"/>
      <c r="C90" s="96"/>
      <c r="D90" s="97"/>
      <c r="E90" s="52"/>
      <c r="F90" s="54"/>
      <c r="G90" s="95"/>
      <c r="I90" s="40"/>
    </row>
    <row r="91" spans="2:9" x14ac:dyDescent="0.25">
      <c r="B91" s="17"/>
      <c r="C91" s="96"/>
      <c r="D91" s="97"/>
      <c r="E91" s="52"/>
      <c r="F91" s="54"/>
      <c r="G91" s="95"/>
      <c r="I91" s="40"/>
    </row>
    <row r="92" spans="2:9" x14ac:dyDescent="0.25">
      <c r="B92" s="17"/>
      <c r="C92" s="96"/>
      <c r="D92" s="97"/>
      <c r="E92" s="52"/>
      <c r="F92" s="54"/>
      <c r="G92" s="95"/>
      <c r="I92" s="40"/>
    </row>
    <row r="93" spans="2:9" x14ac:dyDescent="0.25">
      <c r="B93" s="17"/>
      <c r="C93" s="96"/>
      <c r="D93" s="97"/>
      <c r="E93" s="52"/>
      <c r="F93" s="54"/>
      <c r="G93" s="95"/>
      <c r="I93" s="40"/>
    </row>
    <row r="94" spans="2:9" x14ac:dyDescent="0.25">
      <c r="B94" s="17"/>
      <c r="C94" s="96"/>
      <c r="D94" s="97"/>
      <c r="E94" s="52"/>
      <c r="F94" s="54"/>
      <c r="G94" s="95"/>
      <c r="I94" s="40"/>
    </row>
    <row r="95" spans="2:9" x14ac:dyDescent="0.25">
      <c r="B95" s="17"/>
      <c r="C95" s="96"/>
      <c r="D95" s="97"/>
      <c r="E95" s="52"/>
      <c r="F95" s="54"/>
      <c r="G95" s="95"/>
      <c r="I95" s="40"/>
    </row>
    <row r="96" spans="2:9" x14ac:dyDescent="0.25">
      <c r="B96" s="17"/>
      <c r="C96" s="96"/>
      <c r="D96" s="97"/>
      <c r="E96" s="52"/>
      <c r="F96" s="54"/>
      <c r="G96" s="95"/>
      <c r="I96" s="40"/>
    </row>
    <row r="97" spans="2:9" x14ac:dyDescent="0.25">
      <c r="B97" s="17"/>
      <c r="C97" s="96"/>
      <c r="D97" s="97"/>
      <c r="E97" s="52"/>
      <c r="F97" s="54"/>
      <c r="G97" s="95"/>
      <c r="I97" s="40"/>
    </row>
    <row r="98" spans="2:9" x14ac:dyDescent="0.25">
      <c r="B98" s="17"/>
      <c r="C98" s="96"/>
      <c r="D98" s="97"/>
      <c r="E98" s="52"/>
      <c r="F98" s="54"/>
      <c r="G98" s="95"/>
      <c r="I98" s="40"/>
    </row>
    <row r="99" spans="2:9" x14ac:dyDescent="0.25">
      <c r="B99" s="17"/>
      <c r="C99" s="96"/>
      <c r="D99" s="97"/>
      <c r="E99" s="52"/>
      <c r="F99" s="54"/>
      <c r="G99" s="95"/>
      <c r="I99" s="40"/>
    </row>
    <row r="100" spans="2:9" x14ac:dyDescent="0.25">
      <c r="B100" s="17"/>
      <c r="C100" s="96"/>
      <c r="D100" s="97"/>
      <c r="E100" s="52"/>
      <c r="F100" s="54"/>
      <c r="G100" s="95"/>
      <c r="I100" s="40"/>
    </row>
    <row r="101" spans="2:9" x14ac:dyDescent="0.25">
      <c r="B101" s="17"/>
      <c r="C101" s="96"/>
      <c r="D101" s="97"/>
      <c r="E101" s="52"/>
      <c r="F101" s="54"/>
      <c r="G101" s="95"/>
      <c r="I101" s="40"/>
    </row>
    <row r="102" spans="2:9" x14ac:dyDescent="0.25">
      <c r="B102" s="17"/>
      <c r="C102" s="96"/>
      <c r="D102" s="97"/>
      <c r="E102" s="52"/>
      <c r="F102" s="54"/>
      <c r="G102" s="95"/>
      <c r="I102" s="40"/>
    </row>
    <row r="103" spans="2:9" x14ac:dyDescent="0.25">
      <c r="B103" s="17"/>
      <c r="C103" s="96"/>
      <c r="D103" s="97"/>
      <c r="E103" s="52"/>
      <c r="F103" s="54"/>
      <c r="G103" s="95"/>
      <c r="I103" s="40"/>
    </row>
    <row r="104" spans="2:9" x14ac:dyDescent="0.25">
      <c r="B104" s="17"/>
      <c r="C104" s="96"/>
      <c r="D104" s="97"/>
      <c r="E104" s="52"/>
      <c r="F104" s="54"/>
      <c r="G104" s="95"/>
      <c r="I104" s="40"/>
    </row>
    <row r="105" spans="2:9" x14ac:dyDescent="0.25">
      <c r="B105" s="17"/>
      <c r="C105" s="96"/>
      <c r="D105" s="97"/>
      <c r="E105" s="52"/>
      <c r="F105" s="54"/>
      <c r="G105" s="95"/>
      <c r="I105" s="40"/>
    </row>
    <row r="106" spans="2:9" x14ac:dyDescent="0.25">
      <c r="B106" s="17"/>
      <c r="C106" s="96"/>
      <c r="D106" s="97"/>
      <c r="E106" s="52"/>
      <c r="F106" s="54"/>
      <c r="G106" s="95"/>
      <c r="I106" s="40"/>
    </row>
    <row r="107" spans="2:9" x14ac:dyDescent="0.25">
      <c r="B107" s="17"/>
      <c r="C107" s="96"/>
      <c r="D107" s="97"/>
      <c r="E107" s="52"/>
      <c r="F107" s="54"/>
      <c r="G107" s="95"/>
      <c r="I107" s="40"/>
    </row>
    <row r="108" spans="2:9" x14ac:dyDescent="0.25">
      <c r="B108" s="17"/>
      <c r="C108" s="96"/>
      <c r="D108" s="97"/>
      <c r="E108" s="52"/>
      <c r="F108" s="54"/>
      <c r="G108" s="95"/>
      <c r="I108" s="40"/>
    </row>
    <row r="109" spans="2:9" x14ac:dyDescent="0.25">
      <c r="B109" s="17"/>
      <c r="C109" s="96"/>
      <c r="D109" s="97"/>
      <c r="E109" s="52"/>
      <c r="F109" s="54"/>
      <c r="G109" s="95"/>
      <c r="I109" s="40"/>
    </row>
    <row r="110" spans="2:9" x14ac:dyDescent="0.25">
      <c r="B110" s="17"/>
      <c r="C110" s="96"/>
      <c r="D110" s="97"/>
      <c r="E110" s="52"/>
      <c r="F110" s="54"/>
      <c r="G110" s="95"/>
      <c r="I110" s="40"/>
    </row>
    <row r="111" spans="2:9" x14ac:dyDescent="0.25">
      <c r="B111" s="17"/>
      <c r="C111" s="96"/>
      <c r="D111" s="97"/>
      <c r="E111" s="52"/>
      <c r="F111" s="54"/>
      <c r="G111" s="95"/>
      <c r="I111" s="40"/>
    </row>
    <row r="112" spans="2:9" x14ac:dyDescent="0.25">
      <c r="B112" s="17"/>
      <c r="C112" s="96"/>
      <c r="D112" s="97"/>
      <c r="E112" s="52"/>
      <c r="F112" s="54"/>
      <c r="G112" s="95"/>
      <c r="I112" s="40"/>
    </row>
    <row r="113" spans="2:9" x14ac:dyDescent="0.25">
      <c r="B113" s="17"/>
      <c r="C113" s="96"/>
      <c r="D113" s="97"/>
      <c r="E113" s="52"/>
      <c r="F113" s="54"/>
      <c r="G113" s="95"/>
      <c r="I113" s="40"/>
    </row>
    <row r="114" spans="2:9" x14ac:dyDescent="0.25">
      <c r="B114" s="17"/>
      <c r="C114" s="96"/>
      <c r="D114" s="97"/>
      <c r="E114" s="52"/>
      <c r="F114" s="54"/>
      <c r="G114" s="95"/>
      <c r="I114" s="40"/>
    </row>
    <row r="115" spans="2:9" x14ac:dyDescent="0.25">
      <c r="B115" s="17"/>
      <c r="C115" s="96"/>
      <c r="D115" s="97"/>
      <c r="E115" s="52"/>
      <c r="F115" s="54"/>
      <c r="G115" s="95"/>
      <c r="I115" s="40"/>
    </row>
    <row r="116" spans="2:9" x14ac:dyDescent="0.25">
      <c r="B116" s="17"/>
      <c r="C116" s="96"/>
      <c r="D116" s="97"/>
      <c r="E116" s="52"/>
      <c r="F116" s="54"/>
      <c r="G116" s="95"/>
      <c r="I116" s="40"/>
    </row>
    <row r="117" spans="2:9" x14ac:dyDescent="0.25">
      <c r="B117" s="17"/>
      <c r="C117" s="96"/>
      <c r="D117" s="97"/>
      <c r="E117" s="52"/>
      <c r="F117" s="54"/>
      <c r="G117" s="95"/>
      <c r="I117" s="40"/>
    </row>
    <row r="118" spans="2:9" x14ac:dyDescent="0.25">
      <c r="B118" s="17"/>
      <c r="C118" s="96"/>
      <c r="D118" s="97"/>
      <c r="E118" s="52"/>
      <c r="F118" s="54"/>
      <c r="G118" s="95"/>
      <c r="I118" s="40"/>
    </row>
    <row r="119" spans="2:9" x14ac:dyDescent="0.25">
      <c r="B119" s="17"/>
      <c r="C119" s="96"/>
      <c r="D119" s="97"/>
      <c r="E119" s="52"/>
      <c r="F119" s="54"/>
      <c r="G119" s="95"/>
      <c r="I119" s="40"/>
    </row>
    <row r="120" spans="2:9" x14ac:dyDescent="0.25">
      <c r="B120" s="17"/>
      <c r="C120" s="96"/>
      <c r="D120" s="97"/>
      <c r="E120" s="52"/>
      <c r="F120" s="54"/>
      <c r="G120" s="95"/>
      <c r="I120" s="40"/>
    </row>
    <row r="121" spans="2:9" x14ac:dyDescent="0.25">
      <c r="B121" s="17"/>
      <c r="C121" s="96"/>
      <c r="D121" s="97"/>
      <c r="E121" s="52"/>
      <c r="F121" s="54"/>
      <c r="G121" s="95"/>
      <c r="I121" s="40"/>
    </row>
    <row r="122" spans="2:9" x14ac:dyDescent="0.25">
      <c r="B122" s="17"/>
      <c r="C122" s="96"/>
      <c r="D122" s="97"/>
      <c r="E122" s="52"/>
      <c r="F122" s="54"/>
      <c r="G122" s="95"/>
      <c r="I122" s="40"/>
    </row>
    <row r="123" spans="2:9" x14ac:dyDescent="0.25">
      <c r="B123" s="17"/>
      <c r="C123" s="96"/>
      <c r="D123" s="97"/>
      <c r="E123" s="52"/>
      <c r="F123" s="54"/>
      <c r="G123" s="95"/>
      <c r="I123" s="40"/>
    </row>
    <row r="124" spans="2:9" x14ac:dyDescent="0.25">
      <c r="B124" s="17"/>
      <c r="C124" s="96"/>
      <c r="D124" s="97"/>
      <c r="E124" s="52"/>
      <c r="F124" s="54"/>
      <c r="G124" s="95"/>
      <c r="I124" s="40"/>
    </row>
    <row r="125" spans="2:9" x14ac:dyDescent="0.25">
      <c r="B125" s="17"/>
      <c r="C125" s="96"/>
      <c r="D125" s="97"/>
      <c r="E125" s="52"/>
      <c r="F125" s="54"/>
      <c r="G125" s="95"/>
      <c r="I125" s="40"/>
    </row>
    <row r="126" spans="2:9" x14ac:dyDescent="0.25">
      <c r="B126" s="17"/>
      <c r="C126" s="96"/>
      <c r="D126" s="97"/>
      <c r="E126" s="52"/>
      <c r="F126" s="54"/>
      <c r="G126" s="95"/>
      <c r="I126" s="40"/>
    </row>
    <row r="127" spans="2:9" x14ac:dyDescent="0.25">
      <c r="B127" s="17"/>
      <c r="C127" s="96"/>
      <c r="D127" s="97"/>
      <c r="E127" s="52"/>
      <c r="F127" s="54"/>
      <c r="G127" s="95"/>
      <c r="I127" s="40"/>
    </row>
    <row r="128" spans="2:9" x14ac:dyDescent="0.25">
      <c r="B128" s="17"/>
      <c r="C128" s="96"/>
      <c r="D128" s="97"/>
      <c r="E128" s="52"/>
      <c r="F128" s="54"/>
      <c r="G128" s="95"/>
      <c r="I128" s="40"/>
    </row>
    <row r="129" spans="2:9" x14ac:dyDescent="0.25">
      <c r="B129" s="17"/>
      <c r="C129" s="96"/>
      <c r="D129" s="97"/>
      <c r="E129" s="52"/>
      <c r="F129" s="54"/>
      <c r="G129" s="95"/>
      <c r="I129" s="40"/>
    </row>
    <row r="130" spans="2:9" x14ac:dyDescent="0.25">
      <c r="B130" s="17"/>
      <c r="C130" s="96"/>
      <c r="D130" s="97"/>
      <c r="E130" s="52"/>
      <c r="F130" s="54"/>
      <c r="G130" s="95"/>
      <c r="I130" s="40"/>
    </row>
    <row r="131" spans="2:9" x14ac:dyDescent="0.25">
      <c r="B131" s="17"/>
      <c r="C131" s="96"/>
      <c r="D131" s="97"/>
      <c r="E131" s="52"/>
      <c r="F131" s="54"/>
      <c r="G131" s="95"/>
      <c r="I131" s="40"/>
    </row>
    <row r="132" spans="2:9" x14ac:dyDescent="0.25">
      <c r="B132" s="17"/>
      <c r="C132" s="96"/>
      <c r="D132" s="97"/>
      <c r="E132" s="52"/>
      <c r="F132" s="54"/>
      <c r="G132" s="95"/>
      <c r="I132" s="40"/>
    </row>
    <row r="133" spans="2:9" x14ac:dyDescent="0.25">
      <c r="B133" s="17"/>
      <c r="C133" s="96"/>
      <c r="D133" s="97"/>
      <c r="E133" s="52"/>
      <c r="F133" s="54"/>
      <c r="G133" s="95"/>
      <c r="I133" s="40"/>
    </row>
    <row r="134" spans="2:9" x14ac:dyDescent="0.25">
      <c r="B134" s="17"/>
      <c r="C134" s="96"/>
      <c r="D134" s="97"/>
      <c r="E134" s="52"/>
      <c r="F134" s="54"/>
      <c r="G134" s="95"/>
      <c r="I134" s="40"/>
    </row>
    <row r="135" spans="2:9" x14ac:dyDescent="0.25">
      <c r="B135" s="17"/>
      <c r="C135" s="96"/>
      <c r="D135" s="97"/>
      <c r="E135" s="52"/>
      <c r="F135" s="54"/>
      <c r="G135" s="95"/>
      <c r="I135" s="40"/>
    </row>
    <row r="136" spans="2:9" x14ac:dyDescent="0.25">
      <c r="B136" s="17"/>
      <c r="C136" s="96"/>
      <c r="D136" s="97"/>
      <c r="E136" s="52"/>
      <c r="F136" s="54"/>
      <c r="G136" s="95"/>
      <c r="I136" s="40"/>
    </row>
    <row r="137" spans="2:9" x14ac:dyDescent="0.25">
      <c r="B137" s="17"/>
      <c r="C137" s="96"/>
      <c r="D137" s="97"/>
      <c r="E137" s="52"/>
      <c r="F137" s="54"/>
      <c r="G137" s="95"/>
      <c r="I137" s="40"/>
    </row>
    <row r="138" spans="2:9" x14ac:dyDescent="0.25">
      <c r="B138" s="17"/>
      <c r="C138" s="96"/>
      <c r="D138" s="97"/>
      <c r="E138" s="52"/>
      <c r="F138" s="54"/>
      <c r="G138" s="95"/>
      <c r="I138" s="40"/>
    </row>
    <row r="139" spans="2:9" x14ac:dyDescent="0.25">
      <c r="B139" s="17"/>
      <c r="C139" s="96"/>
      <c r="D139" s="97"/>
      <c r="E139" s="52"/>
      <c r="F139" s="54"/>
      <c r="G139" s="95"/>
      <c r="I139" s="40"/>
    </row>
    <row r="140" spans="2:9" x14ac:dyDescent="0.25">
      <c r="B140" s="17"/>
      <c r="C140" s="96"/>
      <c r="D140" s="97"/>
      <c r="E140" s="52"/>
      <c r="F140" s="54"/>
      <c r="G140" s="95"/>
      <c r="I140" s="40"/>
    </row>
    <row r="141" spans="2:9" x14ac:dyDescent="0.25">
      <c r="B141" s="17"/>
      <c r="C141" s="96"/>
      <c r="D141" s="97"/>
      <c r="E141" s="52"/>
      <c r="F141" s="54"/>
      <c r="G141" s="95"/>
      <c r="I141" s="40"/>
    </row>
    <row r="142" spans="2:9" x14ac:dyDescent="0.25">
      <c r="B142" s="17"/>
      <c r="C142" s="96"/>
      <c r="D142" s="97"/>
      <c r="E142" s="52"/>
      <c r="F142" s="54"/>
      <c r="G142" s="95"/>
      <c r="I142" s="40"/>
    </row>
    <row r="143" spans="2:9" x14ac:dyDescent="0.25">
      <c r="B143" s="17"/>
      <c r="C143" s="96"/>
      <c r="D143" s="97"/>
      <c r="E143" s="52"/>
      <c r="F143" s="54"/>
      <c r="G143" s="95"/>
      <c r="I143" s="40"/>
    </row>
    <row r="144" spans="2:9" x14ac:dyDescent="0.25">
      <c r="B144" s="17"/>
      <c r="C144" s="96"/>
      <c r="D144" s="97"/>
      <c r="E144" s="52"/>
      <c r="F144" s="54"/>
      <c r="G144" s="95"/>
      <c r="I144" s="40"/>
    </row>
    <row r="145" spans="2:9" x14ac:dyDescent="0.25">
      <c r="B145" s="17"/>
      <c r="C145" s="96"/>
      <c r="D145" s="97"/>
      <c r="E145" s="52"/>
      <c r="F145" s="54"/>
      <c r="G145" s="95"/>
      <c r="I145" s="40"/>
    </row>
    <row r="146" spans="2:9" x14ac:dyDescent="0.25">
      <c r="B146" s="17"/>
      <c r="C146" s="96"/>
      <c r="D146" s="97"/>
      <c r="E146" s="52"/>
      <c r="F146" s="54"/>
      <c r="G146" s="95"/>
      <c r="I146" s="40"/>
    </row>
    <row r="147" spans="2:9" x14ac:dyDescent="0.25">
      <c r="B147" s="17"/>
      <c r="C147" s="96"/>
      <c r="D147" s="97"/>
      <c r="E147" s="52"/>
      <c r="F147" s="54"/>
      <c r="G147" s="95"/>
      <c r="I147" s="40"/>
    </row>
    <row r="148" spans="2:9" x14ac:dyDescent="0.25">
      <c r="B148" s="17"/>
      <c r="C148" s="96"/>
      <c r="D148" s="97"/>
      <c r="E148" s="52"/>
      <c r="F148" s="54"/>
      <c r="G148" s="95"/>
      <c r="I148" s="40"/>
    </row>
    <row r="149" spans="2:9" x14ac:dyDescent="0.25">
      <c r="B149" s="17"/>
      <c r="C149" s="96"/>
      <c r="D149" s="97"/>
      <c r="E149" s="52"/>
      <c r="F149" s="54"/>
      <c r="G149" s="95"/>
      <c r="I149" s="40"/>
    </row>
    <row r="150" spans="2:9" x14ac:dyDescent="0.25">
      <c r="B150" s="17"/>
      <c r="C150" s="96"/>
      <c r="D150" s="97"/>
      <c r="E150" s="52"/>
      <c r="F150" s="54"/>
      <c r="G150" s="95"/>
      <c r="I150" s="40"/>
    </row>
    <row r="151" spans="2:9" x14ac:dyDescent="0.25">
      <c r="B151" s="17"/>
      <c r="C151" s="96"/>
      <c r="D151" s="97"/>
      <c r="E151" s="52"/>
      <c r="F151" s="54"/>
      <c r="G151" s="95"/>
      <c r="I151" s="40"/>
    </row>
    <row r="152" spans="2:9" x14ac:dyDescent="0.25">
      <c r="B152" s="17"/>
      <c r="C152" s="96"/>
      <c r="D152" s="97"/>
      <c r="E152" s="52"/>
      <c r="F152" s="54"/>
      <c r="G152" s="95"/>
      <c r="I152" s="40"/>
    </row>
    <row r="153" spans="2:9" x14ac:dyDescent="0.25">
      <c r="B153" s="17"/>
      <c r="C153" s="96"/>
      <c r="D153" s="97"/>
      <c r="E153" s="52"/>
      <c r="F153" s="54"/>
      <c r="G153" s="95"/>
      <c r="I153" s="40"/>
    </row>
    <row r="154" spans="2:9" x14ac:dyDescent="0.25">
      <c r="B154" s="17"/>
      <c r="C154" s="96"/>
      <c r="D154" s="97"/>
      <c r="E154" s="52"/>
      <c r="F154" s="54"/>
      <c r="G154" s="95"/>
      <c r="I154" s="40"/>
    </row>
    <row r="155" spans="2:9" x14ac:dyDescent="0.25">
      <c r="B155" s="17"/>
      <c r="C155" s="96"/>
      <c r="D155" s="97"/>
      <c r="E155" s="52"/>
      <c r="F155" s="54"/>
      <c r="G155" s="95"/>
      <c r="I155" s="40"/>
    </row>
    <row r="156" spans="2:9" x14ac:dyDescent="0.25">
      <c r="B156" s="17"/>
      <c r="C156" s="96"/>
      <c r="D156" s="97"/>
      <c r="E156" s="52"/>
      <c r="F156" s="54"/>
      <c r="G156" s="95"/>
      <c r="I156" s="40"/>
    </row>
    <row r="157" spans="2:9" x14ac:dyDescent="0.25">
      <c r="B157" s="17"/>
      <c r="C157" s="96"/>
      <c r="D157" s="97"/>
      <c r="E157" s="52"/>
      <c r="F157" s="54"/>
      <c r="G157" s="95"/>
      <c r="I157" s="40"/>
    </row>
    <row r="158" spans="2:9" x14ac:dyDescent="0.25">
      <c r="B158" s="17"/>
      <c r="C158" s="96"/>
      <c r="D158" s="97"/>
      <c r="E158" s="52"/>
      <c r="F158" s="54"/>
      <c r="G158" s="95"/>
      <c r="I158" s="40"/>
    </row>
    <row r="159" spans="2:9" x14ac:dyDescent="0.25">
      <c r="B159" s="17"/>
      <c r="C159" s="96"/>
      <c r="D159" s="97"/>
      <c r="E159" s="52"/>
      <c r="F159" s="54"/>
      <c r="G159" s="95"/>
      <c r="I159" s="40"/>
    </row>
    <row r="160" spans="2:9" x14ac:dyDescent="0.25">
      <c r="B160" s="17"/>
      <c r="C160" s="96"/>
      <c r="D160" s="97"/>
      <c r="E160" s="52"/>
      <c r="F160" s="54"/>
      <c r="G160" s="95"/>
      <c r="I160" s="40"/>
    </row>
    <row r="161" spans="2:9" x14ac:dyDescent="0.25">
      <c r="B161" s="17"/>
      <c r="C161" s="96"/>
      <c r="D161" s="97"/>
      <c r="E161" s="52"/>
      <c r="F161" s="54"/>
      <c r="G161" s="95"/>
      <c r="I161" s="40"/>
    </row>
    <row r="162" spans="2:9" x14ac:dyDescent="0.25">
      <c r="B162" s="17"/>
      <c r="C162" s="96"/>
      <c r="D162" s="97"/>
      <c r="E162" s="52"/>
      <c r="F162" s="54"/>
      <c r="G162" s="95"/>
      <c r="I162" s="40"/>
    </row>
    <row r="163" spans="2:9" x14ac:dyDescent="0.25">
      <c r="B163" s="17"/>
      <c r="C163" s="96"/>
      <c r="D163" s="97"/>
      <c r="E163" s="52"/>
      <c r="F163" s="54"/>
      <c r="G163" s="95"/>
      <c r="I163" s="40"/>
    </row>
    <row r="164" spans="2:9" x14ac:dyDescent="0.25">
      <c r="B164" s="17"/>
      <c r="C164" s="96"/>
      <c r="D164" s="97"/>
      <c r="E164" s="52"/>
      <c r="F164" s="54"/>
      <c r="G164" s="95"/>
      <c r="I164" s="40"/>
    </row>
    <row r="165" spans="2:9" x14ac:dyDescent="0.25">
      <c r="B165" s="17"/>
      <c r="C165" s="96"/>
      <c r="D165" s="97"/>
      <c r="E165" s="52"/>
      <c r="F165" s="54"/>
      <c r="G165" s="95"/>
      <c r="I165" s="40"/>
    </row>
    <row r="166" spans="2:9" x14ac:dyDescent="0.25">
      <c r="B166" s="17"/>
      <c r="C166" s="96"/>
      <c r="D166" s="97"/>
      <c r="E166" s="52"/>
      <c r="F166" s="54"/>
      <c r="G166" s="95"/>
      <c r="I166" s="40"/>
    </row>
    <row r="167" spans="2:9" x14ac:dyDescent="0.25">
      <c r="B167" s="17"/>
      <c r="C167" s="96"/>
      <c r="D167" s="97"/>
      <c r="E167" s="52"/>
      <c r="F167" s="54"/>
      <c r="G167" s="95"/>
      <c r="I167" s="40"/>
    </row>
    <row r="168" spans="2:9" x14ac:dyDescent="0.25">
      <c r="B168" s="17"/>
      <c r="C168" s="96"/>
      <c r="D168" s="97"/>
      <c r="E168" s="52"/>
      <c r="F168" s="54"/>
      <c r="G168" s="95"/>
      <c r="I168" s="40"/>
    </row>
    <row r="169" spans="2:9" x14ac:dyDescent="0.25">
      <c r="B169" s="17"/>
      <c r="C169" s="96"/>
      <c r="D169" s="97"/>
      <c r="E169" s="52"/>
      <c r="F169" s="54"/>
      <c r="G169" s="95"/>
      <c r="I169" s="40"/>
    </row>
    <row r="170" spans="2:9" x14ac:dyDescent="0.25">
      <c r="B170" s="17"/>
      <c r="C170" s="96"/>
      <c r="D170" s="97"/>
      <c r="E170" s="52"/>
      <c r="F170" s="54"/>
      <c r="G170" s="95"/>
      <c r="I170" s="40"/>
    </row>
    <row r="171" spans="2:9" x14ac:dyDescent="0.25">
      <c r="B171" s="17"/>
      <c r="C171" s="96"/>
      <c r="D171" s="97"/>
      <c r="E171" s="52"/>
      <c r="F171" s="54"/>
      <c r="G171" s="95"/>
      <c r="I171" s="40"/>
    </row>
    <row r="172" spans="2:9" x14ac:dyDescent="0.25">
      <c r="B172" s="17"/>
      <c r="C172" s="96"/>
      <c r="D172" s="97"/>
      <c r="E172" s="52"/>
      <c r="F172" s="54"/>
      <c r="G172" s="95"/>
      <c r="I172" s="40"/>
    </row>
    <row r="173" spans="2:9" x14ac:dyDescent="0.25">
      <c r="B173" s="17"/>
      <c r="C173" s="96"/>
      <c r="D173" s="97"/>
      <c r="E173" s="52"/>
      <c r="F173" s="54"/>
      <c r="G173" s="95"/>
      <c r="I173" s="40"/>
    </row>
    <row r="174" spans="2:9" x14ac:dyDescent="0.25">
      <c r="B174" s="17"/>
      <c r="C174" s="96"/>
      <c r="D174" s="97"/>
      <c r="E174" s="52"/>
      <c r="F174" s="54"/>
      <c r="G174" s="95"/>
      <c r="I174" s="40"/>
    </row>
    <row r="175" spans="2:9" x14ac:dyDescent="0.25">
      <c r="B175" s="17"/>
      <c r="C175" s="96"/>
      <c r="D175" s="97"/>
      <c r="E175" s="52"/>
      <c r="F175" s="54"/>
      <c r="G175" s="95"/>
      <c r="I175" s="40"/>
    </row>
    <row r="176" spans="2:9" x14ac:dyDescent="0.25">
      <c r="B176" s="17"/>
      <c r="C176" s="96"/>
      <c r="D176" s="97"/>
      <c r="E176" s="52"/>
      <c r="F176" s="54"/>
      <c r="G176" s="95"/>
      <c r="I176" s="40"/>
    </row>
    <row r="177" spans="2:9" x14ac:dyDescent="0.25">
      <c r="B177" s="17"/>
      <c r="C177" s="96"/>
      <c r="D177" s="97"/>
      <c r="E177" s="52"/>
      <c r="F177" s="54"/>
      <c r="G177" s="95"/>
      <c r="I177" s="40"/>
    </row>
    <row r="178" spans="2:9" x14ac:dyDescent="0.25">
      <c r="B178" s="17"/>
      <c r="C178" s="96"/>
      <c r="D178" s="97"/>
      <c r="E178" s="52"/>
      <c r="F178" s="54"/>
      <c r="G178" s="95"/>
      <c r="I178" s="40"/>
    </row>
    <row r="179" spans="2:9" x14ac:dyDescent="0.25">
      <c r="B179" s="17"/>
      <c r="C179" s="96"/>
      <c r="D179" s="97"/>
      <c r="E179" s="52"/>
      <c r="F179" s="54"/>
      <c r="G179" s="95"/>
      <c r="I179" s="40"/>
    </row>
    <row r="180" spans="2:9" x14ac:dyDescent="0.25">
      <c r="B180" s="17"/>
      <c r="C180" s="96"/>
      <c r="D180" s="97"/>
      <c r="E180" s="52"/>
      <c r="F180" s="54"/>
      <c r="G180" s="95"/>
      <c r="I180" s="40"/>
    </row>
    <row r="181" spans="2:9" x14ac:dyDescent="0.25">
      <c r="B181" s="17"/>
      <c r="C181" s="96"/>
      <c r="D181" s="97"/>
      <c r="E181" s="52"/>
      <c r="F181" s="54"/>
      <c r="G181" s="95"/>
      <c r="I181" s="40"/>
    </row>
    <row r="182" spans="2:9" x14ac:dyDescent="0.25">
      <c r="B182" s="17"/>
      <c r="C182" s="96"/>
      <c r="D182" s="97"/>
      <c r="E182" s="52"/>
      <c r="F182" s="54"/>
      <c r="G182" s="95"/>
      <c r="I182" s="40"/>
    </row>
    <row r="183" spans="2:9" x14ac:dyDescent="0.25">
      <c r="B183" s="17"/>
      <c r="C183" s="96"/>
      <c r="D183" s="97"/>
      <c r="E183" s="52"/>
      <c r="F183" s="54"/>
      <c r="G183" s="95"/>
      <c r="I183" s="40"/>
    </row>
    <row r="184" spans="2:9" x14ac:dyDescent="0.25">
      <c r="B184" s="17"/>
      <c r="C184" s="96"/>
      <c r="D184" s="97"/>
      <c r="E184" s="52"/>
      <c r="F184" s="54"/>
      <c r="G184" s="95"/>
      <c r="I184" s="40"/>
    </row>
    <row r="185" spans="2:9" x14ac:dyDescent="0.25">
      <c r="B185" s="17"/>
      <c r="C185" s="96"/>
      <c r="D185" s="97"/>
      <c r="E185" s="52"/>
      <c r="F185" s="54"/>
      <c r="G185" s="95"/>
      <c r="I185" s="40"/>
    </row>
    <row r="186" spans="2:9" x14ac:dyDescent="0.25">
      <c r="B186" s="17"/>
      <c r="C186" s="96"/>
      <c r="D186" s="97"/>
      <c r="E186" s="52"/>
      <c r="F186" s="54"/>
      <c r="G186" s="95"/>
      <c r="I186" s="40"/>
    </row>
    <row r="187" spans="2:9" x14ac:dyDescent="0.25">
      <c r="B187" s="17"/>
      <c r="C187" s="96"/>
      <c r="D187" s="97"/>
      <c r="E187" s="52"/>
      <c r="F187" s="54"/>
      <c r="G187" s="95"/>
      <c r="I187" s="40"/>
    </row>
    <row r="188" spans="2:9" x14ac:dyDescent="0.25">
      <c r="B188" s="17"/>
      <c r="C188" s="96"/>
      <c r="D188" s="97"/>
      <c r="E188" s="52"/>
      <c r="F188" s="54"/>
      <c r="G188" s="95"/>
      <c r="I188" s="40"/>
    </row>
    <row r="189" spans="2:9" x14ac:dyDescent="0.25">
      <c r="B189" s="17"/>
      <c r="C189" s="96"/>
      <c r="D189" s="97"/>
      <c r="E189" s="52"/>
      <c r="F189" s="54"/>
      <c r="G189" s="95"/>
      <c r="I189" s="40"/>
    </row>
    <row r="190" spans="2:9" x14ac:dyDescent="0.25">
      <c r="B190" s="17"/>
      <c r="C190" s="96"/>
      <c r="D190" s="97"/>
      <c r="E190" s="52"/>
      <c r="F190" s="54"/>
      <c r="G190" s="95"/>
      <c r="I190" s="40"/>
    </row>
    <row r="191" spans="2:9" x14ac:dyDescent="0.25">
      <c r="B191" s="17"/>
      <c r="C191" s="96"/>
      <c r="D191" s="97"/>
      <c r="E191" s="52"/>
      <c r="F191" s="54"/>
      <c r="G191" s="95"/>
      <c r="I191" s="40"/>
    </row>
    <row r="192" spans="2:9" x14ac:dyDescent="0.25">
      <c r="B192" s="17"/>
      <c r="C192" s="96"/>
      <c r="D192" s="97"/>
      <c r="E192" s="52"/>
      <c r="F192" s="54"/>
      <c r="G192" s="95"/>
      <c r="I192" s="40"/>
    </row>
    <row r="193" spans="2:9" x14ac:dyDescent="0.25">
      <c r="B193" s="17"/>
      <c r="C193" s="96"/>
      <c r="D193" s="97"/>
      <c r="E193" s="52"/>
      <c r="F193" s="54"/>
      <c r="G193" s="95"/>
      <c r="I193" s="40"/>
    </row>
    <row r="194" spans="2:9" x14ac:dyDescent="0.25">
      <c r="B194" s="17"/>
      <c r="C194" s="96"/>
      <c r="D194" s="97"/>
      <c r="E194" s="52"/>
      <c r="F194" s="54"/>
      <c r="G194" s="95"/>
      <c r="I194" s="40"/>
    </row>
    <row r="195" spans="2:9" x14ac:dyDescent="0.25">
      <c r="B195" s="17"/>
      <c r="C195" s="96"/>
      <c r="D195" s="97"/>
      <c r="E195" s="52"/>
      <c r="F195" s="54"/>
      <c r="G195" s="95"/>
      <c r="I195" s="40"/>
    </row>
    <row r="196" spans="2:9" x14ac:dyDescent="0.25">
      <c r="B196" s="17"/>
      <c r="C196" s="96"/>
      <c r="D196" s="97"/>
      <c r="E196" s="52"/>
      <c r="F196" s="54"/>
      <c r="G196" s="95"/>
      <c r="I196" s="40"/>
    </row>
    <row r="197" spans="2:9" x14ac:dyDescent="0.25">
      <c r="B197" s="17"/>
      <c r="C197" s="96"/>
      <c r="D197" s="97"/>
      <c r="E197" s="52"/>
      <c r="F197" s="54"/>
      <c r="G197" s="95"/>
      <c r="I197" s="40"/>
    </row>
    <row r="198" spans="2:9" x14ac:dyDescent="0.25">
      <c r="B198" s="17"/>
      <c r="C198" s="96"/>
      <c r="D198" s="97"/>
      <c r="E198" s="52"/>
      <c r="F198" s="54"/>
      <c r="G198" s="95"/>
      <c r="I198" s="40"/>
    </row>
    <row r="199" spans="2:9" x14ac:dyDescent="0.25">
      <c r="B199" s="17"/>
      <c r="C199" s="96"/>
      <c r="D199" s="97"/>
      <c r="E199" s="52"/>
      <c r="F199" s="54"/>
      <c r="G199" s="95"/>
      <c r="I199" s="40"/>
    </row>
    <row r="200" spans="2:9" x14ac:dyDescent="0.25">
      <c r="B200" s="17"/>
      <c r="C200" s="96"/>
      <c r="D200" s="97"/>
      <c r="E200" s="52"/>
      <c r="F200" s="54"/>
      <c r="G200" s="95"/>
      <c r="I200" s="40"/>
    </row>
    <row r="201" spans="2:9" x14ac:dyDescent="0.25">
      <c r="B201" s="17"/>
      <c r="C201" s="96"/>
      <c r="D201" s="97"/>
      <c r="E201" s="52"/>
      <c r="F201" s="54"/>
      <c r="G201" s="95"/>
      <c r="I201" s="40"/>
    </row>
    <row r="202" spans="2:9" x14ac:dyDescent="0.25">
      <c r="B202" s="17"/>
      <c r="C202" s="96"/>
      <c r="D202" s="97"/>
      <c r="E202" s="52"/>
      <c r="F202" s="54"/>
      <c r="G202" s="95"/>
      <c r="I202" s="40"/>
    </row>
    <row r="203" spans="2:9" x14ac:dyDescent="0.25">
      <c r="B203" s="17"/>
      <c r="C203" s="96"/>
      <c r="D203" s="97"/>
      <c r="E203" s="52"/>
      <c r="F203" s="54"/>
      <c r="G203" s="95"/>
      <c r="I203" s="40"/>
    </row>
    <row r="204" spans="2:9" x14ac:dyDescent="0.25">
      <c r="B204" s="17"/>
      <c r="C204" s="96"/>
      <c r="D204" s="97"/>
      <c r="E204" s="52"/>
      <c r="F204" s="54"/>
      <c r="G204" s="95"/>
      <c r="I204" s="40"/>
    </row>
    <row r="205" spans="2:9" x14ac:dyDescent="0.25">
      <c r="B205" s="17"/>
      <c r="C205" s="96"/>
      <c r="D205" s="97"/>
      <c r="E205" s="52"/>
      <c r="F205" s="54"/>
      <c r="G205" s="95"/>
      <c r="I205" s="40"/>
    </row>
    <row r="206" spans="2:9" x14ac:dyDescent="0.25">
      <c r="B206" s="17"/>
      <c r="C206" s="96"/>
      <c r="D206" s="97"/>
      <c r="E206" s="52"/>
      <c r="F206" s="54"/>
      <c r="G206" s="95"/>
      <c r="I206" s="40"/>
    </row>
    <row r="207" spans="2:9" x14ac:dyDescent="0.25">
      <c r="B207" s="17"/>
      <c r="C207" s="96"/>
      <c r="D207" s="97"/>
      <c r="E207" s="52"/>
      <c r="F207" s="54"/>
      <c r="G207" s="95"/>
      <c r="I207" s="40"/>
    </row>
    <row r="208" spans="2:9" x14ac:dyDescent="0.25">
      <c r="B208" s="17"/>
      <c r="C208" s="96"/>
      <c r="D208" s="97"/>
      <c r="E208" s="52"/>
      <c r="F208" s="54"/>
      <c r="G208" s="95"/>
      <c r="I208" s="40"/>
    </row>
    <row r="209" spans="2:9" x14ac:dyDescent="0.25">
      <c r="B209" s="17"/>
      <c r="C209" s="96"/>
      <c r="D209" s="97"/>
      <c r="E209" s="52"/>
      <c r="F209" s="54"/>
      <c r="G209" s="95"/>
      <c r="I209" s="40"/>
    </row>
    <row r="210" spans="2:9" x14ac:dyDescent="0.25">
      <c r="B210" s="17"/>
      <c r="C210" s="96"/>
      <c r="D210" s="97"/>
      <c r="E210" s="52"/>
      <c r="F210" s="54"/>
      <c r="G210" s="95"/>
      <c r="I210" s="40"/>
    </row>
    <row r="211" spans="2:9" x14ac:dyDescent="0.25">
      <c r="B211" s="17"/>
      <c r="C211" s="96"/>
      <c r="D211" s="97"/>
      <c r="E211" s="52"/>
      <c r="F211" s="54"/>
      <c r="G211" s="95"/>
      <c r="I211" s="40"/>
    </row>
    <row r="212" spans="2:9" x14ac:dyDescent="0.25">
      <c r="B212" s="17"/>
      <c r="C212" s="96"/>
      <c r="D212" s="97"/>
      <c r="E212" s="52"/>
      <c r="F212" s="54"/>
      <c r="G212" s="95"/>
      <c r="I212" s="40"/>
    </row>
    <row r="213" spans="2:9" x14ac:dyDescent="0.25">
      <c r="B213" s="17"/>
      <c r="C213" s="96"/>
      <c r="D213" s="97"/>
      <c r="E213" s="52"/>
      <c r="F213" s="54"/>
      <c r="G213" s="95"/>
      <c r="I213" s="40"/>
    </row>
    <row r="214" spans="2:9" x14ac:dyDescent="0.25">
      <c r="B214" s="17"/>
      <c r="C214" s="96"/>
      <c r="D214" s="97"/>
      <c r="E214" s="52"/>
      <c r="F214" s="54"/>
      <c r="G214" s="95"/>
      <c r="I214" s="40"/>
    </row>
    <row r="215" spans="2:9" x14ac:dyDescent="0.25">
      <c r="B215" s="17"/>
      <c r="C215" s="96"/>
      <c r="D215" s="97"/>
      <c r="E215" s="52"/>
      <c r="F215" s="54"/>
      <c r="G215" s="95"/>
      <c r="I215" s="40"/>
    </row>
    <row r="216" spans="2:9" x14ac:dyDescent="0.25">
      <c r="B216" s="17"/>
      <c r="C216" s="96"/>
      <c r="D216" s="97"/>
      <c r="E216" s="52"/>
      <c r="F216" s="54"/>
      <c r="G216" s="95"/>
      <c r="I216" s="40"/>
    </row>
    <row r="217" spans="2:9" x14ac:dyDescent="0.25">
      <c r="B217" s="17"/>
      <c r="C217" s="96"/>
      <c r="D217" s="97"/>
      <c r="E217" s="52"/>
      <c r="F217" s="54"/>
      <c r="G217" s="95"/>
      <c r="I217" s="40"/>
    </row>
    <row r="218" spans="2:9" x14ac:dyDescent="0.25">
      <c r="B218" s="17"/>
      <c r="C218" s="96"/>
      <c r="D218" s="97"/>
      <c r="E218" s="52"/>
      <c r="F218" s="54"/>
      <c r="G218" s="95"/>
      <c r="I218" s="40"/>
    </row>
    <row r="219" spans="2:9" x14ac:dyDescent="0.25">
      <c r="B219" s="17"/>
      <c r="C219" s="96"/>
      <c r="D219" s="97"/>
      <c r="E219" s="52"/>
      <c r="F219" s="54"/>
      <c r="G219" s="95"/>
      <c r="I219" s="40"/>
    </row>
    <row r="220" spans="2:9" x14ac:dyDescent="0.25">
      <c r="B220" s="17"/>
      <c r="C220" s="96"/>
      <c r="D220" s="97"/>
      <c r="E220" s="52"/>
      <c r="F220" s="54"/>
      <c r="G220" s="95"/>
      <c r="I220" s="40"/>
    </row>
    <row r="221" spans="2:9" x14ac:dyDescent="0.25">
      <c r="B221" s="17"/>
      <c r="C221" s="96"/>
      <c r="D221" s="97"/>
      <c r="E221" s="52"/>
      <c r="F221" s="54"/>
      <c r="G221" s="95"/>
      <c r="I221" s="40"/>
    </row>
    <row r="222" spans="2:9" x14ac:dyDescent="0.25">
      <c r="B222" s="17"/>
      <c r="C222" s="96"/>
      <c r="D222" s="97"/>
      <c r="E222" s="52"/>
      <c r="F222" s="54"/>
      <c r="G222" s="95"/>
      <c r="I222" s="40"/>
    </row>
    <row r="223" spans="2:9" x14ac:dyDescent="0.25">
      <c r="B223" s="17"/>
      <c r="C223" s="96"/>
      <c r="D223" s="97"/>
      <c r="E223" s="52"/>
      <c r="F223" s="54"/>
      <c r="G223" s="95"/>
      <c r="I223" s="40"/>
    </row>
    <row r="224" spans="2:9" x14ac:dyDescent="0.25">
      <c r="B224" s="17"/>
      <c r="C224" s="96"/>
      <c r="D224" s="97"/>
      <c r="E224" s="52"/>
      <c r="F224" s="54"/>
      <c r="G224" s="95"/>
      <c r="I224" s="40"/>
    </row>
    <row r="225" spans="2:9" x14ac:dyDescent="0.25">
      <c r="B225" s="17"/>
      <c r="C225" s="96"/>
      <c r="D225" s="97"/>
      <c r="E225" s="52"/>
      <c r="F225" s="54"/>
      <c r="G225" s="95"/>
      <c r="I225" s="40"/>
    </row>
    <row r="226" spans="2:9" x14ac:dyDescent="0.25">
      <c r="B226" s="17"/>
      <c r="C226" s="96"/>
      <c r="D226" s="97"/>
      <c r="E226" s="52"/>
      <c r="F226" s="54"/>
      <c r="G226" s="95"/>
      <c r="I226" s="40"/>
    </row>
    <row r="227" spans="2:9" x14ac:dyDescent="0.25">
      <c r="B227" s="17"/>
      <c r="C227" s="96"/>
      <c r="D227" s="97"/>
      <c r="E227" s="52"/>
      <c r="F227" s="54"/>
      <c r="G227" s="95"/>
      <c r="I227" s="40"/>
    </row>
    <row r="228" spans="2:9" x14ac:dyDescent="0.25">
      <c r="B228" s="17"/>
      <c r="C228" s="96"/>
      <c r="D228" s="97"/>
      <c r="E228" s="52"/>
      <c r="F228" s="54"/>
      <c r="G228" s="95"/>
      <c r="I228" s="40"/>
    </row>
    <row r="229" spans="2:9" x14ac:dyDescent="0.25">
      <c r="B229" s="17"/>
      <c r="C229" s="96"/>
      <c r="D229" s="97"/>
      <c r="E229" s="52"/>
      <c r="F229" s="54"/>
      <c r="G229" s="95"/>
      <c r="I229" s="40"/>
    </row>
    <row r="230" spans="2:9" x14ac:dyDescent="0.25">
      <c r="B230" s="17"/>
      <c r="C230" s="96"/>
      <c r="D230" s="97"/>
      <c r="E230" s="52"/>
      <c r="F230" s="54"/>
      <c r="G230" s="95"/>
      <c r="I230" s="40"/>
    </row>
    <row r="231" spans="2:9" x14ac:dyDescent="0.25">
      <c r="B231" s="17"/>
      <c r="C231" s="96"/>
      <c r="D231" s="97"/>
      <c r="E231" s="52"/>
      <c r="F231" s="54"/>
      <c r="G231" s="95"/>
      <c r="I231" s="40"/>
    </row>
    <row r="232" spans="2:9" x14ac:dyDescent="0.25">
      <c r="B232" s="17"/>
      <c r="C232" s="96"/>
      <c r="D232" s="97"/>
      <c r="E232" s="52"/>
      <c r="F232" s="54"/>
      <c r="G232" s="95"/>
      <c r="I232" s="40"/>
    </row>
    <row r="233" spans="2:9" x14ac:dyDescent="0.25">
      <c r="B233" s="17"/>
      <c r="C233" s="96"/>
      <c r="D233" s="97"/>
      <c r="E233" s="52"/>
      <c r="F233" s="54"/>
      <c r="G233" s="95"/>
      <c r="I233" s="40"/>
    </row>
    <row r="234" spans="2:9" x14ac:dyDescent="0.25">
      <c r="B234" s="17"/>
      <c r="C234" s="96"/>
      <c r="D234" s="97"/>
      <c r="E234" s="52"/>
      <c r="F234" s="54"/>
      <c r="G234" s="95"/>
      <c r="I234" s="40"/>
    </row>
    <row r="235" spans="2:9" x14ac:dyDescent="0.25">
      <c r="B235" s="17"/>
      <c r="C235" s="96"/>
      <c r="D235" s="97"/>
      <c r="E235" s="52"/>
      <c r="F235" s="54"/>
      <c r="G235" s="95"/>
      <c r="I235" s="40"/>
    </row>
    <row r="236" spans="2:9" x14ac:dyDescent="0.25">
      <c r="B236" s="17"/>
      <c r="C236" s="96"/>
      <c r="D236" s="97"/>
      <c r="E236" s="52"/>
      <c r="F236" s="54"/>
      <c r="G236" s="95"/>
      <c r="I236" s="40"/>
    </row>
    <row r="237" spans="2:9" x14ac:dyDescent="0.25">
      <c r="B237" s="17"/>
      <c r="C237" s="96"/>
      <c r="D237" s="97"/>
      <c r="E237" s="52"/>
      <c r="F237" s="54"/>
      <c r="G237" s="95"/>
      <c r="I237" s="40"/>
    </row>
    <row r="238" spans="2:9" x14ac:dyDescent="0.25">
      <c r="B238" s="17"/>
      <c r="C238" s="96"/>
      <c r="D238" s="97"/>
      <c r="E238" s="52"/>
      <c r="F238" s="54"/>
      <c r="G238" s="95"/>
      <c r="I238" s="40"/>
    </row>
    <row r="239" spans="2:9" x14ac:dyDescent="0.25">
      <c r="B239" s="17"/>
      <c r="C239" s="96"/>
      <c r="D239" s="97"/>
      <c r="E239" s="52"/>
      <c r="F239" s="54"/>
      <c r="G239" s="95"/>
      <c r="I239" s="40"/>
    </row>
    <row r="240" spans="2:9" x14ac:dyDescent="0.25">
      <c r="B240" s="17"/>
      <c r="C240" s="96"/>
      <c r="D240" s="97"/>
      <c r="E240" s="52"/>
      <c r="F240" s="54"/>
      <c r="G240" s="95"/>
      <c r="I240" s="40"/>
    </row>
    <row r="241" spans="2:9" x14ac:dyDescent="0.25">
      <c r="B241" s="17"/>
      <c r="C241" s="96"/>
      <c r="D241" s="97"/>
      <c r="E241" s="52"/>
      <c r="F241" s="54"/>
      <c r="G241" s="95"/>
      <c r="I241" s="40"/>
    </row>
    <row r="242" spans="2:9" x14ac:dyDescent="0.25">
      <c r="B242" s="17"/>
      <c r="C242" s="96"/>
      <c r="D242" s="97"/>
      <c r="E242" s="52"/>
      <c r="F242" s="54"/>
      <c r="G242" s="95"/>
      <c r="I242" s="40"/>
    </row>
    <row r="243" spans="2:9" x14ac:dyDescent="0.25">
      <c r="B243" s="17"/>
      <c r="C243" s="96"/>
      <c r="D243" s="97"/>
      <c r="E243" s="52"/>
      <c r="F243" s="54"/>
      <c r="G243" s="95"/>
      <c r="I243" s="40"/>
    </row>
    <row r="244" spans="2:9" x14ac:dyDescent="0.25">
      <c r="B244" s="17"/>
      <c r="C244" s="96"/>
      <c r="D244" s="97"/>
      <c r="E244" s="52"/>
      <c r="F244" s="54"/>
      <c r="G244" s="95"/>
      <c r="I244" s="40"/>
    </row>
    <row r="245" spans="2:9" x14ac:dyDescent="0.25">
      <c r="B245" s="17"/>
      <c r="C245" s="96"/>
      <c r="D245" s="97"/>
      <c r="E245" s="52"/>
      <c r="F245" s="54"/>
      <c r="G245" s="95"/>
      <c r="I245" s="40"/>
    </row>
    <row r="246" spans="2:9" x14ac:dyDescent="0.25">
      <c r="B246" s="17"/>
      <c r="C246" s="96"/>
      <c r="D246" s="97"/>
      <c r="E246" s="52"/>
      <c r="F246" s="54"/>
      <c r="G246" s="95"/>
      <c r="I246" s="40"/>
    </row>
    <row r="247" spans="2:9" x14ac:dyDescent="0.25">
      <c r="B247" s="17"/>
      <c r="C247" s="96"/>
      <c r="D247" s="97"/>
      <c r="E247" s="52"/>
      <c r="F247" s="54"/>
      <c r="G247" s="95"/>
      <c r="I247" s="40"/>
    </row>
    <row r="248" spans="2:9" x14ac:dyDescent="0.25">
      <c r="B248" s="17"/>
      <c r="C248" s="96"/>
      <c r="D248" s="97"/>
      <c r="E248" s="52"/>
      <c r="F248" s="54"/>
      <c r="G248" s="95"/>
      <c r="I248" s="40"/>
    </row>
    <row r="249" spans="2:9" x14ac:dyDescent="0.25">
      <c r="B249" s="17"/>
      <c r="C249" s="96"/>
      <c r="D249" s="97"/>
      <c r="E249" s="52"/>
      <c r="F249" s="54"/>
      <c r="G249" s="95"/>
      <c r="I249" s="40"/>
    </row>
    <row r="250" spans="2:9" x14ac:dyDescent="0.25">
      <c r="B250" s="17"/>
      <c r="C250" s="96"/>
      <c r="D250" s="97"/>
      <c r="E250" s="52"/>
      <c r="F250" s="54"/>
      <c r="G250" s="95"/>
      <c r="I250" s="40"/>
    </row>
    <row r="251" spans="2:9" x14ac:dyDescent="0.25">
      <c r="B251" s="17"/>
      <c r="C251" s="96"/>
      <c r="D251" s="97"/>
      <c r="E251" s="52"/>
      <c r="F251" s="54"/>
      <c r="G251" s="95"/>
      <c r="I251" s="40"/>
    </row>
    <row r="252" spans="2:9" x14ac:dyDescent="0.25">
      <c r="B252" s="17"/>
      <c r="C252" s="96"/>
      <c r="D252" s="97"/>
      <c r="E252" s="52"/>
      <c r="F252" s="54"/>
      <c r="G252" s="95"/>
      <c r="I252" s="40"/>
    </row>
    <row r="253" spans="2:9" x14ac:dyDescent="0.25">
      <c r="B253" s="17"/>
      <c r="C253" s="96"/>
      <c r="D253" s="97"/>
      <c r="E253" s="52"/>
      <c r="F253" s="54"/>
      <c r="G253" s="95"/>
      <c r="I253" s="40"/>
    </row>
    <row r="254" spans="2:9" x14ac:dyDescent="0.25">
      <c r="B254" s="17"/>
      <c r="C254" s="96"/>
      <c r="D254" s="97"/>
      <c r="E254" s="52"/>
      <c r="F254" s="54"/>
      <c r="G254" s="95"/>
      <c r="I254" s="40"/>
    </row>
    <row r="255" spans="2:9" x14ac:dyDescent="0.25">
      <c r="B255" s="17"/>
      <c r="C255" s="96"/>
      <c r="D255" s="97"/>
      <c r="E255" s="52"/>
      <c r="F255" s="54"/>
      <c r="G255" s="95"/>
      <c r="I255" s="40"/>
    </row>
    <row r="256" spans="2:9" x14ac:dyDescent="0.25">
      <c r="B256" s="17"/>
      <c r="C256" s="96"/>
      <c r="D256" s="97"/>
      <c r="E256" s="52"/>
      <c r="F256" s="54"/>
      <c r="G256" s="95"/>
      <c r="I256" s="40"/>
    </row>
    <row r="257" spans="2:9" x14ac:dyDescent="0.25">
      <c r="B257" s="17"/>
      <c r="C257" s="96"/>
      <c r="D257" s="97"/>
      <c r="E257" s="52"/>
      <c r="F257" s="54"/>
      <c r="G257" s="95"/>
      <c r="I257" s="40"/>
    </row>
    <row r="258" spans="2:9" x14ac:dyDescent="0.25">
      <c r="B258" s="17"/>
      <c r="C258" s="96"/>
      <c r="D258" s="97"/>
      <c r="E258" s="52"/>
      <c r="F258" s="54"/>
      <c r="G258" s="95"/>
      <c r="I258" s="40"/>
    </row>
    <row r="259" spans="2:9" x14ac:dyDescent="0.25">
      <c r="B259" s="17"/>
      <c r="C259" s="96"/>
      <c r="D259" s="97"/>
      <c r="E259" s="52"/>
      <c r="F259" s="54"/>
      <c r="G259" s="95"/>
      <c r="I259" s="40"/>
    </row>
  </sheetData>
  <mergeCells count="2">
    <mergeCell ref="A27:F27"/>
    <mergeCell ref="B3:H3"/>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9"/>
  <sheetViews>
    <sheetView topLeftCell="A70" workbookViewId="0">
      <selection activeCell="H77" sqref="H77"/>
    </sheetView>
  </sheetViews>
  <sheetFormatPr defaultRowHeight="15" x14ac:dyDescent="0.25"/>
  <cols>
    <col min="1" max="1" width="10.7109375" style="48" customWidth="1"/>
    <col min="2" max="2" width="45.7109375" style="43" customWidth="1"/>
    <col min="3" max="3" width="9.7109375" style="83" customWidth="1"/>
    <col min="4" max="4" width="12.7109375" style="84" customWidth="1"/>
    <col min="5" max="5" width="10.7109375" style="53" customWidth="1"/>
    <col min="6" max="6" width="10.7109375" style="55" customWidth="1"/>
    <col min="7" max="7" width="15.7109375" style="59" customWidth="1"/>
    <col min="8" max="8" width="15.7109375" style="57" customWidth="1"/>
    <col min="9" max="16384" width="9.140625" style="15"/>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11" t="s">
        <v>570</v>
      </c>
      <c r="H2" s="11" t="s">
        <v>569</v>
      </c>
      <c r="I2" s="19"/>
    </row>
    <row r="3" spans="1:10" ht="57" customHeight="1" x14ac:dyDescent="0.25">
      <c r="A3" s="197" t="s">
        <v>21108</v>
      </c>
      <c r="B3" s="344" t="s">
        <v>21109</v>
      </c>
      <c r="C3" s="345"/>
      <c r="D3" s="345"/>
      <c r="E3" s="345"/>
      <c r="F3" s="345"/>
      <c r="G3" s="345"/>
      <c r="H3" s="346"/>
      <c r="I3" s="42"/>
    </row>
    <row r="4" spans="1:10" ht="123.75" x14ac:dyDescent="0.25">
      <c r="A4" s="195" t="s">
        <v>3823</v>
      </c>
      <c r="B4" s="196" t="s">
        <v>21110</v>
      </c>
      <c r="C4" s="198"/>
      <c r="D4" s="199"/>
      <c r="E4" s="199"/>
      <c r="F4" s="199"/>
      <c r="G4" s="199"/>
      <c r="H4" s="200"/>
      <c r="I4" s="42"/>
    </row>
    <row r="5" spans="1:10" x14ac:dyDescent="0.25">
      <c r="A5" s="193" t="s">
        <v>3824</v>
      </c>
      <c r="B5" s="194" t="s">
        <v>3825</v>
      </c>
      <c r="C5" s="188" t="s">
        <v>301</v>
      </c>
      <c r="D5" s="177"/>
      <c r="E5" s="201">
        <v>2.2200000000000002</v>
      </c>
      <c r="F5" s="201">
        <v>0.84</v>
      </c>
      <c r="G5" s="64">
        <f t="shared" ref="G5" si="0">D5*E5</f>
        <v>0</v>
      </c>
      <c r="H5" s="65">
        <f t="shared" ref="H5" si="1">D5*F5</f>
        <v>0</v>
      </c>
      <c r="I5" s="42"/>
    </row>
    <row r="6" spans="1:10" x14ac:dyDescent="0.25">
      <c r="A6" s="193" t="s">
        <v>3826</v>
      </c>
      <c r="B6" s="194" t="s">
        <v>3827</v>
      </c>
      <c r="C6" s="188" t="s">
        <v>301</v>
      </c>
      <c r="D6" s="177"/>
      <c r="E6" s="201">
        <v>2.38</v>
      </c>
      <c r="F6" s="201">
        <v>0.9</v>
      </c>
      <c r="G6" s="64">
        <f t="shared" ref="G6:G69" si="2">D6*E6</f>
        <v>0</v>
      </c>
      <c r="H6" s="65">
        <f t="shared" ref="H6:H69" si="3">D6*F6</f>
        <v>0</v>
      </c>
      <c r="I6" s="42"/>
    </row>
    <row r="7" spans="1:10" x14ac:dyDescent="0.25">
      <c r="A7" s="193" t="s">
        <v>3828</v>
      </c>
      <c r="B7" s="194" t="s">
        <v>3829</v>
      </c>
      <c r="C7" s="188" t="s">
        <v>301</v>
      </c>
      <c r="D7" s="177"/>
      <c r="E7" s="201">
        <v>2.46</v>
      </c>
      <c r="F7" s="201">
        <v>0.93</v>
      </c>
      <c r="G7" s="64">
        <f t="shared" si="2"/>
        <v>0</v>
      </c>
      <c r="H7" s="65">
        <f t="shared" si="3"/>
        <v>0</v>
      </c>
      <c r="I7" s="42"/>
    </row>
    <row r="8" spans="1:10" ht="56.25" x14ac:dyDescent="0.25">
      <c r="A8" s="193" t="s">
        <v>3830</v>
      </c>
      <c r="B8" s="194" t="s">
        <v>21111</v>
      </c>
      <c r="C8" s="188" t="s">
        <v>301</v>
      </c>
      <c r="D8" s="177"/>
      <c r="E8" s="201">
        <v>0.86</v>
      </c>
      <c r="F8" s="201">
        <v>0.47099999999999997</v>
      </c>
      <c r="G8" s="64">
        <f t="shared" si="2"/>
        <v>0</v>
      </c>
      <c r="H8" s="65">
        <f t="shared" si="3"/>
        <v>0</v>
      </c>
      <c r="I8" s="42"/>
    </row>
    <row r="9" spans="1:10" ht="123.75" x14ac:dyDescent="0.25">
      <c r="A9" s="195" t="s">
        <v>3831</v>
      </c>
      <c r="B9" s="196" t="s">
        <v>21112</v>
      </c>
      <c r="C9" s="198"/>
      <c r="D9" s="199"/>
      <c r="E9" s="199"/>
      <c r="F9" s="199"/>
      <c r="G9" s="199"/>
      <c r="H9" s="200"/>
      <c r="I9" s="42"/>
    </row>
    <row r="10" spans="1:10" x14ac:dyDescent="0.25">
      <c r="A10" s="193" t="s">
        <v>3832</v>
      </c>
      <c r="B10" s="194" t="s">
        <v>3825</v>
      </c>
      <c r="C10" s="188" t="s">
        <v>301</v>
      </c>
      <c r="D10" s="177"/>
      <c r="E10" s="201">
        <v>2.61</v>
      </c>
      <c r="F10" s="201">
        <v>0.98</v>
      </c>
      <c r="G10" s="64">
        <f t="shared" si="2"/>
        <v>0</v>
      </c>
      <c r="H10" s="65">
        <f t="shared" si="3"/>
        <v>0</v>
      </c>
      <c r="I10" s="42"/>
    </row>
    <row r="11" spans="1:10" x14ac:dyDescent="0.25">
      <c r="A11" s="193" t="s">
        <v>3833</v>
      </c>
      <c r="B11" s="194" t="s">
        <v>3827</v>
      </c>
      <c r="C11" s="188" t="s">
        <v>301</v>
      </c>
      <c r="D11" s="177"/>
      <c r="E11" s="201">
        <v>2.68</v>
      </c>
      <c r="F11" s="201">
        <v>1.01</v>
      </c>
      <c r="G11" s="64">
        <f t="shared" si="2"/>
        <v>0</v>
      </c>
      <c r="H11" s="65">
        <f t="shared" si="3"/>
        <v>0</v>
      </c>
      <c r="I11" s="42"/>
    </row>
    <row r="12" spans="1:10" x14ac:dyDescent="0.25">
      <c r="A12" s="193" t="s">
        <v>3834</v>
      </c>
      <c r="B12" s="194" t="s">
        <v>3829</v>
      </c>
      <c r="C12" s="188" t="s">
        <v>301</v>
      </c>
      <c r="D12" s="177"/>
      <c r="E12" s="201">
        <v>2.84</v>
      </c>
      <c r="F12" s="201">
        <v>1.07</v>
      </c>
      <c r="G12" s="64">
        <f t="shared" si="2"/>
        <v>0</v>
      </c>
      <c r="H12" s="65">
        <f t="shared" si="3"/>
        <v>0</v>
      </c>
      <c r="I12" s="42"/>
    </row>
    <row r="13" spans="1:10" ht="56.25" x14ac:dyDescent="0.25">
      <c r="A13" s="193" t="s">
        <v>3835</v>
      </c>
      <c r="B13" s="234" t="s">
        <v>21113</v>
      </c>
      <c r="C13" s="188" t="s">
        <v>19503</v>
      </c>
      <c r="D13" s="177"/>
      <c r="E13" s="201">
        <v>0.86</v>
      </c>
      <c r="F13" s="201">
        <v>0.47099999999999997</v>
      </c>
      <c r="G13" s="64">
        <f t="shared" si="2"/>
        <v>0</v>
      </c>
      <c r="H13" s="65">
        <f t="shared" si="3"/>
        <v>0</v>
      </c>
      <c r="I13" s="42"/>
    </row>
    <row r="14" spans="1:10" ht="123.75" x14ac:dyDescent="0.25">
      <c r="A14" s="195" t="s">
        <v>3836</v>
      </c>
      <c r="B14" s="196" t="s">
        <v>21114</v>
      </c>
      <c r="C14" s="198"/>
      <c r="D14" s="199"/>
      <c r="E14" s="199"/>
      <c r="F14" s="199"/>
      <c r="G14" s="199"/>
      <c r="H14" s="200"/>
      <c r="I14" s="42"/>
    </row>
    <row r="15" spans="1:10" x14ac:dyDescent="0.25">
      <c r="A15" s="193" t="s">
        <v>3837</v>
      </c>
      <c r="B15" s="194" t="s">
        <v>3825</v>
      </c>
      <c r="C15" s="188" t="s">
        <v>301</v>
      </c>
      <c r="D15" s="177"/>
      <c r="E15" s="201">
        <v>2.46</v>
      </c>
      <c r="F15" s="201">
        <v>0.93</v>
      </c>
      <c r="G15" s="64">
        <f t="shared" si="2"/>
        <v>0</v>
      </c>
      <c r="H15" s="65">
        <f t="shared" si="3"/>
        <v>0</v>
      </c>
      <c r="I15" s="42"/>
    </row>
    <row r="16" spans="1:10" x14ac:dyDescent="0.25">
      <c r="A16" s="193" t="s">
        <v>3838</v>
      </c>
      <c r="B16" s="194" t="s">
        <v>3827</v>
      </c>
      <c r="C16" s="188" t="s">
        <v>301</v>
      </c>
      <c r="D16" s="177"/>
      <c r="E16" s="201">
        <v>2.61</v>
      </c>
      <c r="F16" s="201">
        <v>0.98</v>
      </c>
      <c r="G16" s="64">
        <f t="shared" si="2"/>
        <v>0</v>
      </c>
      <c r="H16" s="65">
        <f t="shared" si="3"/>
        <v>0</v>
      </c>
      <c r="I16" s="42"/>
    </row>
    <row r="17" spans="1:9" x14ac:dyDescent="0.25">
      <c r="A17" s="193" t="s">
        <v>3839</v>
      </c>
      <c r="B17" s="194" t="s">
        <v>3829</v>
      </c>
      <c r="C17" s="188" t="s">
        <v>301</v>
      </c>
      <c r="D17" s="177"/>
      <c r="E17" s="201">
        <v>2.68</v>
      </c>
      <c r="F17" s="201">
        <v>1.01</v>
      </c>
      <c r="G17" s="64">
        <f t="shared" si="2"/>
        <v>0</v>
      </c>
      <c r="H17" s="65">
        <f t="shared" si="3"/>
        <v>0</v>
      </c>
      <c r="I17" s="42"/>
    </row>
    <row r="18" spans="1:9" ht="56.25" x14ac:dyDescent="0.25">
      <c r="A18" s="193" t="s">
        <v>3840</v>
      </c>
      <c r="B18" s="194" t="s">
        <v>21115</v>
      </c>
      <c r="C18" s="188" t="s">
        <v>19503</v>
      </c>
      <c r="D18" s="177"/>
      <c r="E18" s="201">
        <v>0.86</v>
      </c>
      <c r="F18" s="201">
        <v>0.47099999999999997</v>
      </c>
      <c r="G18" s="64">
        <f t="shared" si="2"/>
        <v>0</v>
      </c>
      <c r="H18" s="65">
        <f t="shared" si="3"/>
        <v>0</v>
      </c>
      <c r="I18" s="42"/>
    </row>
    <row r="19" spans="1:9" ht="135" x14ac:dyDescent="0.25">
      <c r="A19" s="195" t="s">
        <v>3841</v>
      </c>
      <c r="B19" s="196" t="s">
        <v>21116</v>
      </c>
      <c r="C19" s="198"/>
      <c r="D19" s="199"/>
      <c r="E19" s="199"/>
      <c r="F19" s="199"/>
      <c r="G19" s="199"/>
      <c r="H19" s="200"/>
      <c r="I19" s="42"/>
    </row>
    <row r="20" spans="1:9" x14ac:dyDescent="0.25">
      <c r="A20" s="193" t="s">
        <v>3842</v>
      </c>
      <c r="B20" s="194" t="s">
        <v>3843</v>
      </c>
      <c r="C20" s="188" t="s">
        <v>301</v>
      </c>
      <c r="D20" s="177"/>
      <c r="E20" s="201">
        <v>2.48</v>
      </c>
      <c r="F20" s="201">
        <v>0.94</v>
      </c>
      <c r="G20" s="64">
        <f t="shared" si="2"/>
        <v>0</v>
      </c>
      <c r="H20" s="65">
        <f t="shared" si="3"/>
        <v>0</v>
      </c>
      <c r="I20" s="42"/>
    </row>
    <row r="21" spans="1:9" x14ac:dyDescent="0.25">
      <c r="A21" s="193" t="s">
        <v>3844</v>
      </c>
      <c r="B21" s="194" t="s">
        <v>3845</v>
      </c>
      <c r="C21" s="188" t="s">
        <v>301</v>
      </c>
      <c r="D21" s="177"/>
      <c r="E21" s="201">
        <v>2.38</v>
      </c>
      <c r="F21" s="201">
        <v>0.9</v>
      </c>
      <c r="G21" s="64">
        <f t="shared" si="2"/>
        <v>0</v>
      </c>
      <c r="H21" s="65">
        <f t="shared" si="3"/>
        <v>0</v>
      </c>
      <c r="I21" s="42"/>
    </row>
    <row r="22" spans="1:9" ht="45" x14ac:dyDescent="0.25">
      <c r="A22" s="193" t="s">
        <v>3846</v>
      </c>
      <c r="B22" s="194" t="s">
        <v>21117</v>
      </c>
      <c r="C22" s="188" t="s">
        <v>301</v>
      </c>
      <c r="D22" s="177"/>
      <c r="E22" s="201">
        <v>0.86</v>
      </c>
      <c r="F22" s="201">
        <v>0.47099999999999997</v>
      </c>
      <c r="G22" s="64">
        <f t="shared" si="2"/>
        <v>0</v>
      </c>
      <c r="H22" s="65">
        <f t="shared" si="3"/>
        <v>0</v>
      </c>
      <c r="I22" s="42"/>
    </row>
    <row r="23" spans="1:9" ht="135" x14ac:dyDescent="0.25">
      <c r="A23" s="195" t="s">
        <v>3847</v>
      </c>
      <c r="B23" s="196" t="s">
        <v>21118</v>
      </c>
      <c r="C23" s="198"/>
      <c r="D23" s="199"/>
      <c r="E23" s="199"/>
      <c r="F23" s="199"/>
      <c r="G23" s="199"/>
      <c r="H23" s="200"/>
      <c r="I23" s="42"/>
    </row>
    <row r="24" spans="1:9" x14ac:dyDescent="0.25">
      <c r="A24" s="193" t="s">
        <v>3848</v>
      </c>
      <c r="B24" s="194" t="s">
        <v>3849</v>
      </c>
      <c r="C24" s="188" t="s">
        <v>301</v>
      </c>
      <c r="D24" s="177"/>
      <c r="E24" s="201">
        <v>2.46</v>
      </c>
      <c r="F24" s="201">
        <v>0.93</v>
      </c>
      <c r="G24" s="64">
        <f t="shared" si="2"/>
        <v>0</v>
      </c>
      <c r="H24" s="65">
        <f t="shared" si="3"/>
        <v>0</v>
      </c>
      <c r="I24" s="42"/>
    </row>
    <row r="25" spans="1:9" x14ac:dyDescent="0.25">
      <c r="A25" s="193" t="s">
        <v>3850</v>
      </c>
      <c r="B25" s="194" t="s">
        <v>3851</v>
      </c>
      <c r="C25" s="188" t="s">
        <v>301</v>
      </c>
      <c r="D25" s="177"/>
      <c r="E25" s="201">
        <v>2.61</v>
      </c>
      <c r="F25" s="201">
        <v>0.98</v>
      </c>
      <c r="G25" s="64">
        <f t="shared" si="2"/>
        <v>0</v>
      </c>
      <c r="H25" s="65">
        <f t="shared" si="3"/>
        <v>0</v>
      </c>
      <c r="I25" s="42"/>
    </row>
    <row r="26" spans="1:9" x14ac:dyDescent="0.25">
      <c r="A26" s="193" t="s">
        <v>3852</v>
      </c>
      <c r="B26" s="194" t="s">
        <v>3853</v>
      </c>
      <c r="C26" s="188" t="s">
        <v>301</v>
      </c>
      <c r="D26" s="177"/>
      <c r="E26" s="201">
        <v>2.68</v>
      </c>
      <c r="F26" s="201">
        <v>1.01</v>
      </c>
      <c r="G26" s="64">
        <f t="shared" si="2"/>
        <v>0</v>
      </c>
      <c r="H26" s="65">
        <f t="shared" si="3"/>
        <v>0</v>
      </c>
      <c r="I26" s="42"/>
    </row>
    <row r="27" spans="1:9" ht="56.25" x14ac:dyDescent="0.25">
      <c r="A27" s="193" t="s">
        <v>3854</v>
      </c>
      <c r="B27" s="194" t="s">
        <v>21119</v>
      </c>
      <c r="C27" s="188" t="s">
        <v>301</v>
      </c>
      <c r="D27" s="177"/>
      <c r="E27" s="201">
        <v>0.86</v>
      </c>
      <c r="F27" s="201">
        <v>0.47099999999999997</v>
      </c>
      <c r="G27" s="64">
        <f t="shared" si="2"/>
        <v>0</v>
      </c>
      <c r="H27" s="65">
        <f t="shared" si="3"/>
        <v>0</v>
      </c>
      <c r="I27" s="42"/>
    </row>
    <row r="28" spans="1:9" ht="123.75" x14ac:dyDescent="0.25">
      <c r="A28" s="195" t="s">
        <v>3855</v>
      </c>
      <c r="B28" s="196" t="s">
        <v>21120</v>
      </c>
      <c r="C28" s="198"/>
      <c r="D28" s="199"/>
      <c r="E28" s="199"/>
      <c r="F28" s="199"/>
      <c r="G28" s="199"/>
      <c r="H28" s="200"/>
      <c r="I28" s="42"/>
    </row>
    <row r="29" spans="1:9" x14ac:dyDescent="0.25">
      <c r="A29" s="193" t="s">
        <v>3856</v>
      </c>
      <c r="B29" s="194" t="s">
        <v>3857</v>
      </c>
      <c r="C29" s="188" t="s">
        <v>301</v>
      </c>
      <c r="D29" s="177"/>
      <c r="E29" s="201">
        <v>3.44</v>
      </c>
      <c r="F29" s="201">
        <v>1.3</v>
      </c>
      <c r="G29" s="64">
        <f t="shared" si="2"/>
        <v>0</v>
      </c>
      <c r="H29" s="65">
        <f t="shared" si="3"/>
        <v>0</v>
      </c>
      <c r="I29" s="42"/>
    </row>
    <row r="30" spans="1:9" x14ac:dyDescent="0.25">
      <c r="A30" s="193" t="s">
        <v>3858</v>
      </c>
      <c r="B30" s="194" t="s">
        <v>3859</v>
      </c>
      <c r="C30" s="188" t="s">
        <v>301</v>
      </c>
      <c r="D30" s="177"/>
      <c r="E30" s="201">
        <v>3.06</v>
      </c>
      <c r="F30" s="201">
        <v>1.1499999999999999</v>
      </c>
      <c r="G30" s="64">
        <f t="shared" si="2"/>
        <v>0</v>
      </c>
      <c r="H30" s="65">
        <f t="shared" si="3"/>
        <v>0</v>
      </c>
      <c r="I30" s="42"/>
    </row>
    <row r="31" spans="1:9" x14ac:dyDescent="0.25">
      <c r="A31" s="193" t="s">
        <v>3860</v>
      </c>
      <c r="B31" s="194" t="s">
        <v>3861</v>
      </c>
      <c r="C31" s="188" t="s">
        <v>301</v>
      </c>
      <c r="D31" s="177"/>
      <c r="E31" s="201">
        <v>3.6</v>
      </c>
      <c r="F31" s="201">
        <v>1.36</v>
      </c>
      <c r="G31" s="64">
        <f t="shared" si="2"/>
        <v>0</v>
      </c>
      <c r="H31" s="65">
        <f t="shared" si="3"/>
        <v>0</v>
      </c>
      <c r="I31" s="42"/>
    </row>
    <row r="32" spans="1:9" x14ac:dyDescent="0.25">
      <c r="A32" s="193" t="s">
        <v>3862</v>
      </c>
      <c r="B32" s="194" t="s">
        <v>3863</v>
      </c>
      <c r="C32" s="188" t="s">
        <v>301</v>
      </c>
      <c r="D32" s="177"/>
      <c r="E32" s="201">
        <v>3.56</v>
      </c>
      <c r="F32" s="201">
        <v>1.34</v>
      </c>
      <c r="G32" s="64">
        <f t="shared" si="2"/>
        <v>0</v>
      </c>
      <c r="H32" s="65">
        <f t="shared" si="3"/>
        <v>0</v>
      </c>
      <c r="I32" s="42"/>
    </row>
    <row r="33" spans="1:9" x14ac:dyDescent="0.25">
      <c r="A33" s="193" t="s">
        <v>3864</v>
      </c>
      <c r="B33" s="194" t="s">
        <v>3865</v>
      </c>
      <c r="C33" s="188" t="s">
        <v>301</v>
      </c>
      <c r="D33" s="177"/>
      <c r="E33" s="201">
        <v>3.22</v>
      </c>
      <c r="F33" s="201">
        <v>1.21</v>
      </c>
      <c r="G33" s="64">
        <f t="shared" si="2"/>
        <v>0</v>
      </c>
      <c r="H33" s="65">
        <f t="shared" si="3"/>
        <v>0</v>
      </c>
      <c r="I33" s="42"/>
    </row>
    <row r="34" spans="1:9" x14ac:dyDescent="0.25">
      <c r="A34" s="193" t="s">
        <v>3866</v>
      </c>
      <c r="B34" s="194" t="s">
        <v>3867</v>
      </c>
      <c r="C34" s="188" t="s">
        <v>301</v>
      </c>
      <c r="D34" s="177"/>
      <c r="E34" s="201">
        <v>3.76</v>
      </c>
      <c r="F34" s="201">
        <v>1.42</v>
      </c>
      <c r="G34" s="64">
        <f t="shared" si="2"/>
        <v>0</v>
      </c>
      <c r="H34" s="65">
        <f t="shared" si="3"/>
        <v>0</v>
      </c>
      <c r="I34" s="42"/>
    </row>
    <row r="35" spans="1:9" x14ac:dyDescent="0.25">
      <c r="A35" s="193" t="s">
        <v>3868</v>
      </c>
      <c r="B35" s="194" t="s">
        <v>3869</v>
      </c>
      <c r="C35" s="188" t="s">
        <v>301</v>
      </c>
      <c r="D35" s="177"/>
      <c r="E35" s="201">
        <v>3.67</v>
      </c>
      <c r="F35" s="201">
        <v>1.39</v>
      </c>
      <c r="G35" s="64">
        <f t="shared" si="2"/>
        <v>0</v>
      </c>
      <c r="H35" s="65">
        <f t="shared" si="3"/>
        <v>0</v>
      </c>
      <c r="I35" s="42"/>
    </row>
    <row r="36" spans="1:9" x14ac:dyDescent="0.25">
      <c r="A36" s="193" t="s">
        <v>3870</v>
      </c>
      <c r="B36" s="194" t="s">
        <v>3871</v>
      </c>
      <c r="C36" s="188" t="s">
        <v>301</v>
      </c>
      <c r="D36" s="177"/>
      <c r="E36" s="201">
        <v>3.36</v>
      </c>
      <c r="F36" s="201">
        <v>1.27</v>
      </c>
      <c r="G36" s="64">
        <f t="shared" si="2"/>
        <v>0</v>
      </c>
      <c r="H36" s="65">
        <f t="shared" si="3"/>
        <v>0</v>
      </c>
      <c r="I36" s="42"/>
    </row>
    <row r="37" spans="1:9" x14ac:dyDescent="0.25">
      <c r="A37" s="193" t="s">
        <v>3872</v>
      </c>
      <c r="B37" s="194" t="s">
        <v>3873</v>
      </c>
      <c r="C37" s="188" t="s">
        <v>301</v>
      </c>
      <c r="D37" s="177"/>
      <c r="E37" s="201">
        <v>3.83</v>
      </c>
      <c r="F37" s="201">
        <v>1.45</v>
      </c>
      <c r="G37" s="64">
        <f t="shared" si="2"/>
        <v>0</v>
      </c>
      <c r="H37" s="65">
        <f t="shared" si="3"/>
        <v>0</v>
      </c>
      <c r="I37" s="42"/>
    </row>
    <row r="38" spans="1:9" ht="33.75" x14ac:dyDescent="0.25">
      <c r="A38" s="193" t="s">
        <v>3874</v>
      </c>
      <c r="B38" s="194" t="s">
        <v>21121</v>
      </c>
      <c r="C38" s="188" t="s">
        <v>301</v>
      </c>
      <c r="D38" s="177"/>
      <c r="E38" s="201">
        <v>1.26</v>
      </c>
      <c r="F38" s="201">
        <v>0.69</v>
      </c>
      <c r="G38" s="64">
        <f t="shared" si="2"/>
        <v>0</v>
      </c>
      <c r="H38" s="65">
        <f t="shared" si="3"/>
        <v>0</v>
      </c>
      <c r="I38" s="42"/>
    </row>
    <row r="39" spans="1:9" ht="146.25" x14ac:dyDescent="0.25">
      <c r="A39" s="193" t="s">
        <v>3875</v>
      </c>
      <c r="B39" s="194" t="s">
        <v>21122</v>
      </c>
      <c r="C39" s="188" t="s">
        <v>301</v>
      </c>
      <c r="D39" s="177"/>
      <c r="E39" s="201">
        <v>5.3</v>
      </c>
      <c r="F39" s="201">
        <v>2.42</v>
      </c>
      <c r="G39" s="64">
        <f t="shared" si="2"/>
        <v>0</v>
      </c>
      <c r="H39" s="65">
        <f t="shared" si="3"/>
        <v>0</v>
      </c>
      <c r="I39" s="42"/>
    </row>
    <row r="40" spans="1:9" ht="56.25" x14ac:dyDescent="0.25">
      <c r="A40" s="193" t="s">
        <v>3876</v>
      </c>
      <c r="B40" s="194" t="s">
        <v>21123</v>
      </c>
      <c r="C40" s="188" t="s">
        <v>301</v>
      </c>
      <c r="D40" s="177"/>
      <c r="E40" s="201">
        <v>1.26</v>
      </c>
      <c r="F40" s="201">
        <v>0.69</v>
      </c>
      <c r="G40" s="64">
        <f t="shared" si="2"/>
        <v>0</v>
      </c>
      <c r="H40" s="65">
        <f t="shared" si="3"/>
        <v>0</v>
      </c>
      <c r="I40" s="42"/>
    </row>
    <row r="41" spans="1:9" ht="191.25" x14ac:dyDescent="0.25">
      <c r="A41" s="193" t="s">
        <v>3877</v>
      </c>
      <c r="B41" s="194" t="s">
        <v>21124</v>
      </c>
      <c r="C41" s="188" t="s">
        <v>301</v>
      </c>
      <c r="D41" s="177"/>
      <c r="E41" s="201">
        <v>4.92</v>
      </c>
      <c r="F41" s="201">
        <v>1.86</v>
      </c>
      <c r="G41" s="64">
        <f t="shared" si="2"/>
        <v>0</v>
      </c>
      <c r="H41" s="65">
        <f t="shared" si="3"/>
        <v>0</v>
      </c>
      <c r="I41" s="42"/>
    </row>
    <row r="42" spans="1:9" ht="33.75" x14ac:dyDescent="0.25">
      <c r="A42" s="193" t="s">
        <v>3878</v>
      </c>
      <c r="B42" s="194" t="s">
        <v>21125</v>
      </c>
      <c r="C42" s="188" t="s">
        <v>301</v>
      </c>
      <c r="D42" s="177"/>
      <c r="E42" s="201">
        <v>1.26</v>
      </c>
      <c r="F42" s="201">
        <v>0.69</v>
      </c>
      <c r="G42" s="64">
        <f t="shared" si="2"/>
        <v>0</v>
      </c>
      <c r="H42" s="65">
        <f t="shared" si="3"/>
        <v>0</v>
      </c>
      <c r="I42" s="42"/>
    </row>
    <row r="43" spans="1:9" ht="101.25" x14ac:dyDescent="0.25">
      <c r="A43" s="193" t="s">
        <v>3879</v>
      </c>
      <c r="B43" s="194" t="s">
        <v>21126</v>
      </c>
      <c r="C43" s="188" t="s">
        <v>301</v>
      </c>
      <c r="D43" s="177"/>
      <c r="E43" s="201">
        <v>2.99</v>
      </c>
      <c r="F43" s="201">
        <v>1.1299999999999999</v>
      </c>
      <c r="G43" s="64">
        <f t="shared" si="2"/>
        <v>0</v>
      </c>
      <c r="H43" s="65">
        <f t="shared" si="3"/>
        <v>0</v>
      </c>
      <c r="I43" s="42"/>
    </row>
    <row r="44" spans="1:9" ht="56.25" x14ac:dyDescent="0.25">
      <c r="A44" s="193" t="s">
        <v>3880</v>
      </c>
      <c r="B44" s="194" t="s">
        <v>21127</v>
      </c>
      <c r="C44" s="188" t="s">
        <v>301</v>
      </c>
      <c r="D44" s="177"/>
      <c r="E44" s="201">
        <v>0.86</v>
      </c>
      <c r="F44" s="201">
        <v>0.47099999999999997</v>
      </c>
      <c r="G44" s="64">
        <f t="shared" si="2"/>
        <v>0</v>
      </c>
      <c r="H44" s="65">
        <f t="shared" si="3"/>
        <v>0</v>
      </c>
      <c r="I44" s="42"/>
    </row>
    <row r="45" spans="1:9" ht="22.5" x14ac:dyDescent="0.25">
      <c r="A45" s="193" t="s">
        <v>3881</v>
      </c>
      <c r="B45" s="194" t="s">
        <v>21128</v>
      </c>
      <c r="C45" s="188" t="s">
        <v>301</v>
      </c>
      <c r="D45" s="177"/>
      <c r="E45" s="201">
        <v>0.85</v>
      </c>
      <c r="F45" s="201">
        <v>0.32100000000000001</v>
      </c>
      <c r="G45" s="64">
        <f t="shared" si="2"/>
        <v>0</v>
      </c>
      <c r="H45" s="65">
        <f t="shared" si="3"/>
        <v>0</v>
      </c>
      <c r="I45" s="42"/>
    </row>
    <row r="46" spans="1:9" ht="57" customHeight="1" x14ac:dyDescent="0.25">
      <c r="A46" s="197" t="s">
        <v>21129</v>
      </c>
      <c r="B46" s="344" t="s">
        <v>21130</v>
      </c>
      <c r="C46" s="345"/>
      <c r="D46" s="345"/>
      <c r="E46" s="345"/>
      <c r="F46" s="345"/>
      <c r="G46" s="345"/>
      <c r="H46" s="346"/>
      <c r="I46" s="42"/>
    </row>
    <row r="47" spans="1:9" ht="33.75" x14ac:dyDescent="0.25">
      <c r="A47" s="193" t="s">
        <v>3882</v>
      </c>
      <c r="B47" s="194" t="s">
        <v>21131</v>
      </c>
      <c r="C47" s="188" t="s">
        <v>301</v>
      </c>
      <c r="D47" s="177"/>
      <c r="E47" s="201">
        <v>8.5000000000000006E-2</v>
      </c>
      <c r="F47" s="201">
        <v>5.8000000000000003E-2</v>
      </c>
      <c r="G47" s="64">
        <f t="shared" si="2"/>
        <v>0</v>
      </c>
      <c r="H47" s="65">
        <f t="shared" si="3"/>
        <v>0</v>
      </c>
      <c r="I47" s="42"/>
    </row>
    <row r="48" spans="1:9" ht="22.5" x14ac:dyDescent="0.25">
      <c r="A48" s="195" t="s">
        <v>3883</v>
      </c>
      <c r="B48" s="196" t="s">
        <v>21132</v>
      </c>
      <c r="C48" s="198"/>
      <c r="D48" s="199"/>
      <c r="E48" s="199"/>
      <c r="F48" s="199"/>
      <c r="G48" s="199"/>
      <c r="H48" s="200"/>
      <c r="I48" s="42"/>
    </row>
    <row r="49" spans="1:9" x14ac:dyDescent="0.25">
      <c r="A49" s="193" t="s">
        <v>3884</v>
      </c>
      <c r="B49" s="194" t="s">
        <v>3885</v>
      </c>
      <c r="C49" s="188" t="s">
        <v>301</v>
      </c>
      <c r="D49" s="177"/>
      <c r="E49" s="201">
        <v>0.11799999999999999</v>
      </c>
      <c r="F49" s="201">
        <v>7.8E-2</v>
      </c>
      <c r="G49" s="64">
        <f t="shared" si="2"/>
        <v>0</v>
      </c>
      <c r="H49" s="65">
        <f t="shared" si="3"/>
        <v>0</v>
      </c>
      <c r="I49" s="42"/>
    </row>
    <row r="50" spans="1:9" x14ac:dyDescent="0.25">
      <c r="A50" s="193" t="s">
        <v>3886</v>
      </c>
      <c r="B50" s="194" t="s">
        <v>3887</v>
      </c>
      <c r="C50" s="188" t="s">
        <v>301</v>
      </c>
      <c r="D50" s="177"/>
      <c r="E50" s="201">
        <v>0.23899999999999999</v>
      </c>
      <c r="F50" s="201">
        <v>0.157</v>
      </c>
      <c r="G50" s="64">
        <f t="shared" si="2"/>
        <v>0</v>
      </c>
      <c r="H50" s="65">
        <f t="shared" si="3"/>
        <v>0</v>
      </c>
      <c r="I50" s="42"/>
    </row>
    <row r="51" spans="1:9" x14ac:dyDescent="0.25">
      <c r="A51" s="193" t="s">
        <v>3888</v>
      </c>
      <c r="B51" s="194" t="s">
        <v>3889</v>
      </c>
      <c r="C51" s="188" t="s">
        <v>301</v>
      </c>
      <c r="D51" s="177"/>
      <c r="E51" s="201">
        <v>0.39500000000000002</v>
      </c>
      <c r="F51" s="201">
        <v>0.26</v>
      </c>
      <c r="G51" s="64">
        <f t="shared" si="2"/>
        <v>0</v>
      </c>
      <c r="H51" s="65">
        <f t="shared" si="3"/>
        <v>0</v>
      </c>
      <c r="I51" s="42"/>
    </row>
    <row r="52" spans="1:9" ht="22.5" x14ac:dyDescent="0.25">
      <c r="A52" s="193" t="s">
        <v>3890</v>
      </c>
      <c r="B52" s="194" t="s">
        <v>21133</v>
      </c>
      <c r="C52" s="188" t="s">
        <v>301</v>
      </c>
      <c r="D52" s="177"/>
      <c r="E52" s="201">
        <v>0.15</v>
      </c>
      <c r="F52" s="201">
        <v>4.4999999999999998E-2</v>
      </c>
      <c r="G52" s="64">
        <f t="shared" si="2"/>
        <v>0</v>
      </c>
      <c r="H52" s="65">
        <f t="shared" si="3"/>
        <v>0</v>
      </c>
      <c r="I52" s="42"/>
    </row>
    <row r="53" spans="1:9" ht="22.5" x14ac:dyDescent="0.25">
      <c r="A53" s="193" t="s">
        <v>3891</v>
      </c>
      <c r="B53" s="194" t="s">
        <v>21134</v>
      </c>
      <c r="C53" s="188" t="s">
        <v>301</v>
      </c>
      <c r="D53" s="177"/>
      <c r="E53" s="201">
        <v>0.15</v>
      </c>
      <c r="F53" s="201">
        <v>4.4999999999999998E-2</v>
      </c>
      <c r="G53" s="64">
        <f t="shared" si="2"/>
        <v>0</v>
      </c>
      <c r="H53" s="65">
        <f t="shared" si="3"/>
        <v>0</v>
      </c>
      <c r="I53" s="42"/>
    </row>
    <row r="54" spans="1:9" ht="33.75" x14ac:dyDescent="0.25">
      <c r="A54" s="193" t="s">
        <v>3892</v>
      </c>
      <c r="B54" s="194" t="s">
        <v>21135</v>
      </c>
      <c r="C54" s="188" t="s">
        <v>301</v>
      </c>
      <c r="D54" s="177"/>
      <c r="E54" s="201">
        <v>0.18</v>
      </c>
      <c r="F54" s="201">
        <v>5.3999999999999999E-2</v>
      </c>
      <c r="G54" s="64">
        <f t="shared" si="2"/>
        <v>0</v>
      </c>
      <c r="H54" s="65">
        <f t="shared" si="3"/>
        <v>0</v>
      </c>
      <c r="I54" s="42"/>
    </row>
    <row r="55" spans="1:9" ht="22.5" x14ac:dyDescent="0.25">
      <c r="A55" s="193" t="s">
        <v>3893</v>
      </c>
      <c r="B55" s="194" t="s">
        <v>21136</v>
      </c>
      <c r="C55" s="188" t="s">
        <v>301</v>
      </c>
      <c r="D55" s="177"/>
      <c r="E55" s="201">
        <v>0.15</v>
      </c>
      <c r="F55" s="201">
        <v>4.4999999999999998E-2</v>
      </c>
      <c r="G55" s="64">
        <f t="shared" si="2"/>
        <v>0</v>
      </c>
      <c r="H55" s="65">
        <f t="shared" si="3"/>
        <v>0</v>
      </c>
      <c r="I55" s="42"/>
    </row>
    <row r="56" spans="1:9" ht="33.75" x14ac:dyDescent="0.25">
      <c r="A56" s="193" t="s">
        <v>3894</v>
      </c>
      <c r="B56" s="194" t="s">
        <v>21137</v>
      </c>
      <c r="C56" s="188" t="s">
        <v>301</v>
      </c>
      <c r="D56" s="177"/>
      <c r="E56" s="201">
        <v>0.15</v>
      </c>
      <c r="F56" s="201">
        <v>4.4999999999999998E-2</v>
      </c>
      <c r="G56" s="64">
        <f t="shared" si="2"/>
        <v>0</v>
      </c>
      <c r="H56" s="65">
        <f t="shared" si="3"/>
        <v>0</v>
      </c>
      <c r="I56" s="42"/>
    </row>
    <row r="57" spans="1:9" ht="22.5" x14ac:dyDescent="0.25">
      <c r="A57" s="193" t="s">
        <v>3895</v>
      </c>
      <c r="B57" s="194" t="s">
        <v>21138</v>
      </c>
      <c r="C57" s="188" t="s">
        <v>301</v>
      </c>
      <c r="D57" s="177"/>
      <c r="E57" s="201">
        <v>0.22600000000000001</v>
      </c>
      <c r="F57" s="201">
        <v>6.7000000000000004E-2</v>
      </c>
      <c r="G57" s="64">
        <f t="shared" si="2"/>
        <v>0</v>
      </c>
      <c r="H57" s="65">
        <f t="shared" si="3"/>
        <v>0</v>
      </c>
      <c r="I57" s="42"/>
    </row>
    <row r="58" spans="1:9" ht="33.75" x14ac:dyDescent="0.25">
      <c r="A58" s="193" t="s">
        <v>3896</v>
      </c>
      <c r="B58" s="194" t="s">
        <v>21139</v>
      </c>
      <c r="C58" s="188" t="s">
        <v>301</v>
      </c>
      <c r="D58" s="177"/>
      <c r="E58" s="201">
        <v>0.18</v>
      </c>
      <c r="F58" s="201">
        <v>5.3999999999999999E-2</v>
      </c>
      <c r="G58" s="64">
        <f t="shared" si="2"/>
        <v>0</v>
      </c>
      <c r="H58" s="65">
        <f t="shared" si="3"/>
        <v>0</v>
      </c>
      <c r="I58" s="42"/>
    </row>
    <row r="59" spans="1:9" ht="67.5" x14ac:dyDescent="0.25">
      <c r="A59" s="193" t="s">
        <v>3897</v>
      </c>
      <c r="B59" s="194" t="s">
        <v>21140</v>
      </c>
      <c r="C59" s="188" t="s">
        <v>301</v>
      </c>
      <c r="D59" s="177"/>
      <c r="E59" s="201">
        <v>0.18</v>
      </c>
      <c r="F59" s="201">
        <v>5.3999999999999999E-2</v>
      </c>
      <c r="G59" s="64">
        <f t="shared" si="2"/>
        <v>0</v>
      </c>
      <c r="H59" s="65">
        <f t="shared" si="3"/>
        <v>0</v>
      </c>
      <c r="I59" s="42"/>
    </row>
    <row r="60" spans="1:9" ht="56.25" x14ac:dyDescent="0.25">
      <c r="A60" s="195" t="s">
        <v>3898</v>
      </c>
      <c r="B60" s="196" t="s">
        <v>21141</v>
      </c>
      <c r="C60" s="198"/>
      <c r="D60" s="199"/>
      <c r="E60" s="199"/>
      <c r="F60" s="199"/>
      <c r="G60" s="199"/>
      <c r="H60" s="200"/>
      <c r="I60" s="42"/>
    </row>
    <row r="61" spans="1:9" x14ac:dyDescent="0.25">
      <c r="A61" s="193" t="s">
        <v>3899</v>
      </c>
      <c r="B61" s="194" t="s">
        <v>3900</v>
      </c>
      <c r="C61" s="188" t="s">
        <v>301</v>
      </c>
      <c r="D61" s="177"/>
      <c r="E61" s="201">
        <v>1.18</v>
      </c>
      <c r="F61" s="201">
        <v>0.32900000000000001</v>
      </c>
      <c r="G61" s="64">
        <f t="shared" si="2"/>
        <v>0</v>
      </c>
      <c r="H61" s="65">
        <f t="shared" si="3"/>
        <v>0</v>
      </c>
      <c r="I61" s="42"/>
    </row>
    <row r="62" spans="1:9" x14ac:dyDescent="0.25">
      <c r="A62" s="193" t="s">
        <v>3901</v>
      </c>
      <c r="B62" s="194" t="s">
        <v>3902</v>
      </c>
      <c r="C62" s="188" t="s">
        <v>301</v>
      </c>
      <c r="D62" s="177"/>
      <c r="E62" s="201">
        <v>1.4</v>
      </c>
      <c r="F62" s="201">
        <v>0.39</v>
      </c>
      <c r="G62" s="64">
        <f t="shared" si="2"/>
        <v>0</v>
      </c>
      <c r="H62" s="65">
        <f t="shared" si="3"/>
        <v>0</v>
      </c>
      <c r="I62" s="42"/>
    </row>
    <row r="63" spans="1:9" x14ac:dyDescent="0.25">
      <c r="A63" s="193" t="s">
        <v>3903</v>
      </c>
      <c r="B63" s="194" t="s">
        <v>3904</v>
      </c>
      <c r="C63" s="188" t="s">
        <v>301</v>
      </c>
      <c r="D63" s="177"/>
      <c r="E63" s="201">
        <v>1.4</v>
      </c>
      <c r="F63" s="201">
        <v>0.39</v>
      </c>
      <c r="G63" s="64">
        <f t="shared" si="2"/>
        <v>0</v>
      </c>
      <c r="H63" s="65">
        <f t="shared" si="3"/>
        <v>0</v>
      </c>
      <c r="I63" s="42"/>
    </row>
    <row r="64" spans="1:9" x14ac:dyDescent="0.25">
      <c r="A64" s="193" t="s">
        <v>3905</v>
      </c>
      <c r="B64" s="194" t="s">
        <v>3906</v>
      </c>
      <c r="C64" s="188" t="s">
        <v>301</v>
      </c>
      <c r="D64" s="177"/>
      <c r="E64" s="201">
        <v>1.63</v>
      </c>
      <c r="F64" s="201">
        <v>0.45600000000000002</v>
      </c>
      <c r="G64" s="64">
        <f t="shared" si="2"/>
        <v>0</v>
      </c>
      <c r="H64" s="65">
        <f t="shared" si="3"/>
        <v>0</v>
      </c>
      <c r="I64" s="42"/>
    </row>
    <row r="65" spans="1:9" ht="57" customHeight="1" x14ac:dyDescent="0.25">
      <c r="A65" s="197" t="s">
        <v>21142</v>
      </c>
      <c r="B65" s="344" t="s">
        <v>21143</v>
      </c>
      <c r="C65" s="345"/>
      <c r="D65" s="345"/>
      <c r="E65" s="345"/>
      <c r="F65" s="345"/>
      <c r="G65" s="345"/>
      <c r="H65" s="346"/>
      <c r="I65" s="42"/>
    </row>
    <row r="66" spans="1:9" ht="135" x14ac:dyDescent="0.25">
      <c r="A66" s="193" t="s">
        <v>3907</v>
      </c>
      <c r="B66" s="194" t="s">
        <v>21144</v>
      </c>
      <c r="C66" s="188" t="s">
        <v>301</v>
      </c>
      <c r="D66" s="177"/>
      <c r="E66" s="201">
        <v>3.27</v>
      </c>
      <c r="F66" s="201">
        <v>0.59</v>
      </c>
      <c r="G66" s="64">
        <f t="shared" si="2"/>
        <v>0</v>
      </c>
      <c r="H66" s="65">
        <f t="shared" si="3"/>
        <v>0</v>
      </c>
      <c r="I66" s="42"/>
    </row>
    <row r="67" spans="1:9" ht="78.75" x14ac:dyDescent="0.25">
      <c r="A67" s="195" t="s">
        <v>3908</v>
      </c>
      <c r="B67" s="196" t="s">
        <v>21145</v>
      </c>
      <c r="C67" s="198"/>
      <c r="D67" s="199"/>
      <c r="E67" s="199"/>
      <c r="F67" s="199"/>
      <c r="G67" s="199"/>
      <c r="H67" s="200"/>
      <c r="I67" s="42"/>
    </row>
    <row r="68" spans="1:9" x14ac:dyDescent="0.25">
      <c r="A68" s="193" t="s">
        <v>3909</v>
      </c>
      <c r="B68" s="194" t="s">
        <v>3910</v>
      </c>
      <c r="C68" s="188" t="s">
        <v>259</v>
      </c>
      <c r="D68" s="177"/>
      <c r="E68" s="201">
        <v>43.6</v>
      </c>
      <c r="F68" s="201">
        <v>7.3</v>
      </c>
      <c r="G68" s="64">
        <f t="shared" si="2"/>
        <v>0</v>
      </c>
      <c r="H68" s="65">
        <f t="shared" si="3"/>
        <v>0</v>
      </c>
      <c r="I68" s="42"/>
    </row>
    <row r="69" spans="1:9" x14ac:dyDescent="0.25">
      <c r="A69" s="193" t="s">
        <v>3911</v>
      </c>
      <c r="B69" s="194" t="s">
        <v>3912</v>
      </c>
      <c r="C69" s="188" t="s">
        <v>259</v>
      </c>
      <c r="D69" s="177"/>
      <c r="E69" s="201">
        <v>47.5</v>
      </c>
      <c r="F69" s="201">
        <v>8</v>
      </c>
      <c r="G69" s="64">
        <f t="shared" si="2"/>
        <v>0</v>
      </c>
      <c r="H69" s="65">
        <f t="shared" si="3"/>
        <v>0</v>
      </c>
      <c r="I69" s="42"/>
    </row>
    <row r="70" spans="1:9" x14ac:dyDescent="0.25">
      <c r="A70" s="193" t="s">
        <v>3913</v>
      </c>
      <c r="B70" s="194" t="s">
        <v>3914</v>
      </c>
      <c r="C70" s="188" t="s">
        <v>259</v>
      </c>
      <c r="D70" s="177"/>
      <c r="E70" s="201">
        <v>51</v>
      </c>
      <c r="F70" s="201">
        <v>8.6</v>
      </c>
      <c r="G70" s="64">
        <f t="shared" ref="G70:G76" si="4">D70*E70</f>
        <v>0</v>
      </c>
      <c r="H70" s="65">
        <f t="shared" ref="H70:H76" si="5">D70*F70</f>
        <v>0</v>
      </c>
      <c r="I70" s="42"/>
    </row>
    <row r="71" spans="1:9" ht="78.75" x14ac:dyDescent="0.25">
      <c r="A71" s="195" t="s">
        <v>3915</v>
      </c>
      <c r="B71" s="196" t="s">
        <v>21146</v>
      </c>
      <c r="C71" s="198"/>
      <c r="D71" s="199"/>
      <c r="E71" s="199"/>
      <c r="F71" s="199"/>
      <c r="G71" s="199"/>
      <c r="H71" s="200"/>
      <c r="I71" s="42"/>
    </row>
    <row r="72" spans="1:9" x14ac:dyDescent="0.25">
      <c r="A72" s="193" t="s">
        <v>3916</v>
      </c>
      <c r="B72" s="194" t="s">
        <v>3910</v>
      </c>
      <c r="C72" s="188" t="s">
        <v>259</v>
      </c>
      <c r="D72" s="177"/>
      <c r="E72" s="201">
        <v>51</v>
      </c>
      <c r="F72" s="201">
        <v>8.6</v>
      </c>
      <c r="G72" s="64">
        <f t="shared" si="4"/>
        <v>0</v>
      </c>
      <c r="H72" s="65">
        <f t="shared" si="5"/>
        <v>0</v>
      </c>
      <c r="I72" s="42"/>
    </row>
    <row r="73" spans="1:9" x14ac:dyDescent="0.25">
      <c r="A73" s="193" t="s">
        <v>3917</v>
      </c>
      <c r="B73" s="194" t="s">
        <v>3912</v>
      </c>
      <c r="C73" s="188" t="s">
        <v>259</v>
      </c>
      <c r="D73" s="177"/>
      <c r="E73" s="201">
        <v>55</v>
      </c>
      <c r="F73" s="201">
        <v>9.3000000000000007</v>
      </c>
      <c r="G73" s="64">
        <f t="shared" si="4"/>
        <v>0</v>
      </c>
      <c r="H73" s="65">
        <f t="shared" si="5"/>
        <v>0</v>
      </c>
      <c r="I73" s="42"/>
    </row>
    <row r="74" spans="1:9" x14ac:dyDescent="0.25">
      <c r="A74" s="193" t="s">
        <v>3918</v>
      </c>
      <c r="B74" s="194" t="s">
        <v>3914</v>
      </c>
      <c r="C74" s="188" t="s">
        <v>259</v>
      </c>
      <c r="D74" s="177"/>
      <c r="E74" s="201">
        <v>59</v>
      </c>
      <c r="F74" s="201">
        <v>9.8000000000000007</v>
      </c>
      <c r="G74" s="64">
        <f t="shared" si="4"/>
        <v>0</v>
      </c>
      <c r="H74" s="65">
        <f t="shared" si="5"/>
        <v>0</v>
      </c>
      <c r="I74" s="42"/>
    </row>
    <row r="75" spans="1:9" ht="33.75" x14ac:dyDescent="0.25">
      <c r="A75" s="193" t="s">
        <v>3919</v>
      </c>
      <c r="B75" s="194" t="s">
        <v>21147</v>
      </c>
      <c r="C75" s="188" t="s">
        <v>259</v>
      </c>
      <c r="D75" s="177"/>
      <c r="E75" s="201">
        <v>4.3</v>
      </c>
      <c r="F75" s="201">
        <v>0</v>
      </c>
      <c r="G75" s="64">
        <f t="shared" si="4"/>
        <v>0</v>
      </c>
      <c r="H75" s="65">
        <f t="shared" si="5"/>
        <v>0</v>
      </c>
      <c r="I75" s="42"/>
    </row>
    <row r="76" spans="1:9" ht="45" x14ac:dyDescent="0.25">
      <c r="A76" s="193" t="s">
        <v>3920</v>
      </c>
      <c r="B76" s="194" t="s">
        <v>21148</v>
      </c>
      <c r="C76" s="188" t="s">
        <v>259</v>
      </c>
      <c r="D76" s="177"/>
      <c r="E76" s="201">
        <v>0.7</v>
      </c>
      <c r="F76" s="201">
        <v>0</v>
      </c>
      <c r="G76" s="64">
        <f t="shared" si="4"/>
        <v>0</v>
      </c>
      <c r="H76" s="65">
        <f t="shared" si="5"/>
        <v>0</v>
      </c>
      <c r="I76" s="42"/>
    </row>
    <row r="77" spans="1:9" s="2" customFormat="1" ht="20.100000000000001" customHeight="1" x14ac:dyDescent="0.25">
      <c r="A77" s="347" t="s">
        <v>19897</v>
      </c>
      <c r="B77" s="347"/>
      <c r="C77" s="347"/>
      <c r="D77" s="347"/>
      <c r="E77" s="347"/>
      <c r="F77" s="347"/>
      <c r="G77" s="138">
        <f>SUM(G3:G76)</f>
        <v>0</v>
      </c>
      <c r="H77" s="139">
        <f>SUM(H3:H76)</f>
        <v>0</v>
      </c>
      <c r="I77" s="4"/>
    </row>
    <row r="78" spans="1:9" x14ac:dyDescent="0.25">
      <c r="B78" s="17"/>
      <c r="C78" s="96"/>
      <c r="D78" s="97"/>
      <c r="E78" s="52"/>
      <c r="F78" s="54"/>
      <c r="G78" s="56"/>
      <c r="I78" s="40"/>
    </row>
    <row r="79" spans="1:9" x14ac:dyDescent="0.25">
      <c r="B79" s="17"/>
      <c r="C79" s="96"/>
      <c r="D79" s="97"/>
      <c r="E79" s="52"/>
      <c r="F79" s="54"/>
      <c r="G79" s="56"/>
      <c r="I79" s="40"/>
    </row>
    <row r="80" spans="1:9" x14ac:dyDescent="0.25">
      <c r="B80" s="17"/>
      <c r="C80" s="96"/>
      <c r="D80" s="97"/>
      <c r="E80" s="52"/>
      <c r="F80" s="54"/>
      <c r="G80" s="56"/>
      <c r="I80" s="40"/>
    </row>
    <row r="81" spans="2:9" x14ac:dyDescent="0.25">
      <c r="B81" s="17"/>
      <c r="C81" s="96"/>
      <c r="D81" s="97"/>
      <c r="E81" s="52"/>
      <c r="F81" s="54"/>
      <c r="G81" s="56"/>
      <c r="I81" s="40"/>
    </row>
    <row r="82" spans="2:9" x14ac:dyDescent="0.25">
      <c r="B82" s="17"/>
      <c r="C82" s="96"/>
      <c r="D82" s="97"/>
      <c r="E82" s="52"/>
      <c r="F82" s="54"/>
      <c r="G82" s="56"/>
      <c r="I82" s="40"/>
    </row>
    <row r="83" spans="2:9" x14ac:dyDescent="0.25">
      <c r="B83" s="17"/>
      <c r="C83" s="96"/>
      <c r="D83" s="97"/>
      <c r="E83" s="52"/>
      <c r="F83" s="54"/>
      <c r="G83" s="56"/>
      <c r="I83" s="40"/>
    </row>
    <row r="84" spans="2:9" x14ac:dyDescent="0.25">
      <c r="B84" s="17"/>
      <c r="C84" s="96"/>
      <c r="D84" s="97"/>
      <c r="E84" s="52"/>
      <c r="F84" s="54"/>
      <c r="G84" s="56"/>
      <c r="I84" s="40"/>
    </row>
    <row r="85" spans="2:9" x14ac:dyDescent="0.25">
      <c r="B85" s="17"/>
      <c r="C85" s="96"/>
      <c r="D85" s="97"/>
      <c r="E85" s="52"/>
      <c r="F85" s="54"/>
      <c r="G85" s="56"/>
      <c r="I85" s="40"/>
    </row>
    <row r="86" spans="2:9" x14ac:dyDescent="0.25">
      <c r="B86" s="17"/>
      <c r="C86" s="96"/>
      <c r="D86" s="97"/>
      <c r="E86" s="52"/>
      <c r="F86" s="54"/>
      <c r="G86" s="56"/>
      <c r="I86" s="40"/>
    </row>
    <row r="87" spans="2:9" x14ac:dyDescent="0.25">
      <c r="B87" s="17"/>
      <c r="C87" s="96"/>
      <c r="D87" s="97"/>
      <c r="E87" s="52"/>
      <c r="F87" s="54"/>
      <c r="G87" s="56"/>
      <c r="I87" s="40"/>
    </row>
    <row r="88" spans="2:9" x14ac:dyDescent="0.25">
      <c r="B88" s="17"/>
      <c r="C88" s="96"/>
      <c r="D88" s="97"/>
      <c r="E88" s="52"/>
      <c r="F88" s="54"/>
      <c r="G88" s="56"/>
      <c r="I88" s="40"/>
    </row>
    <row r="89" spans="2:9" x14ac:dyDescent="0.25">
      <c r="B89" s="17"/>
      <c r="C89" s="96"/>
      <c r="D89" s="97"/>
      <c r="E89" s="52"/>
      <c r="F89" s="54"/>
      <c r="G89" s="56"/>
      <c r="I89" s="40"/>
    </row>
    <row r="90" spans="2:9" x14ac:dyDescent="0.25">
      <c r="B90" s="17"/>
      <c r="C90" s="96"/>
      <c r="D90" s="97"/>
      <c r="E90" s="52"/>
      <c r="F90" s="54"/>
      <c r="G90" s="56"/>
      <c r="I90" s="40"/>
    </row>
    <row r="91" spans="2:9" x14ac:dyDescent="0.25">
      <c r="B91" s="17"/>
      <c r="C91" s="96"/>
      <c r="D91" s="97"/>
      <c r="E91" s="52"/>
      <c r="F91" s="54"/>
      <c r="G91" s="56"/>
      <c r="I91" s="40"/>
    </row>
    <row r="92" spans="2:9" x14ac:dyDescent="0.25">
      <c r="B92" s="17"/>
      <c r="C92" s="96"/>
      <c r="D92" s="97"/>
      <c r="E92" s="52"/>
      <c r="F92" s="54"/>
      <c r="G92" s="56"/>
      <c r="I92" s="40"/>
    </row>
    <row r="93" spans="2:9" x14ac:dyDescent="0.25">
      <c r="B93" s="17"/>
      <c r="C93" s="96"/>
      <c r="D93" s="97"/>
      <c r="E93" s="52"/>
      <c r="F93" s="54"/>
      <c r="G93" s="56"/>
      <c r="I93" s="40"/>
    </row>
    <row r="94" spans="2:9" x14ac:dyDescent="0.25">
      <c r="B94" s="17"/>
      <c r="C94" s="96"/>
      <c r="D94" s="97"/>
      <c r="E94" s="52"/>
      <c r="F94" s="54"/>
      <c r="G94" s="56"/>
      <c r="I94" s="40"/>
    </row>
    <row r="95" spans="2:9" x14ac:dyDescent="0.25">
      <c r="B95" s="17"/>
      <c r="C95" s="96"/>
      <c r="D95" s="97"/>
      <c r="E95" s="52"/>
      <c r="F95" s="54"/>
      <c r="G95" s="56"/>
      <c r="I95" s="40"/>
    </row>
    <row r="96" spans="2:9" x14ac:dyDescent="0.25">
      <c r="B96" s="17"/>
      <c r="C96" s="96"/>
      <c r="D96" s="97"/>
      <c r="E96" s="52"/>
      <c r="F96" s="54"/>
      <c r="G96" s="56"/>
      <c r="I96" s="40"/>
    </row>
    <row r="97" spans="2:9" x14ac:dyDescent="0.25">
      <c r="B97" s="17"/>
      <c r="C97" s="96"/>
      <c r="D97" s="97"/>
      <c r="E97" s="52"/>
      <c r="F97" s="54"/>
      <c r="G97" s="56"/>
      <c r="I97" s="40"/>
    </row>
    <row r="98" spans="2:9" x14ac:dyDescent="0.25">
      <c r="B98" s="17"/>
      <c r="C98" s="96"/>
      <c r="D98" s="97"/>
      <c r="E98" s="52"/>
      <c r="F98" s="54"/>
      <c r="G98" s="56"/>
      <c r="I98" s="40"/>
    </row>
    <row r="99" spans="2:9" x14ac:dyDescent="0.25">
      <c r="B99" s="17"/>
      <c r="C99" s="96"/>
      <c r="D99" s="97"/>
      <c r="E99" s="52"/>
      <c r="F99" s="54"/>
      <c r="G99" s="56"/>
      <c r="I99" s="40"/>
    </row>
    <row r="100" spans="2:9" x14ac:dyDescent="0.25">
      <c r="B100" s="17"/>
      <c r="C100" s="96"/>
      <c r="D100" s="97"/>
      <c r="E100" s="52"/>
      <c r="F100" s="54"/>
      <c r="G100" s="56"/>
      <c r="I100" s="40"/>
    </row>
    <row r="101" spans="2:9" x14ac:dyDescent="0.25">
      <c r="B101" s="17"/>
      <c r="C101" s="96"/>
      <c r="D101" s="97"/>
      <c r="E101" s="52"/>
      <c r="F101" s="54"/>
      <c r="G101" s="56"/>
      <c r="I101" s="40"/>
    </row>
    <row r="102" spans="2:9" x14ac:dyDescent="0.25">
      <c r="B102" s="17"/>
      <c r="C102" s="96"/>
      <c r="D102" s="97"/>
      <c r="E102" s="52"/>
      <c r="F102" s="54"/>
      <c r="G102" s="56"/>
      <c r="I102" s="40"/>
    </row>
    <row r="103" spans="2:9" x14ac:dyDescent="0.25">
      <c r="B103" s="17"/>
      <c r="C103" s="96"/>
      <c r="D103" s="97"/>
      <c r="E103" s="52"/>
      <c r="F103" s="54"/>
      <c r="G103" s="56"/>
      <c r="I103" s="40"/>
    </row>
    <row r="104" spans="2:9" x14ac:dyDescent="0.25">
      <c r="B104" s="17"/>
      <c r="C104" s="96"/>
      <c r="D104" s="97"/>
      <c r="E104" s="52"/>
      <c r="F104" s="54"/>
      <c r="G104" s="56"/>
      <c r="I104" s="40"/>
    </row>
    <row r="105" spans="2:9" x14ac:dyDescent="0.25">
      <c r="B105" s="17"/>
      <c r="C105" s="96"/>
      <c r="D105" s="97"/>
      <c r="E105" s="52"/>
      <c r="F105" s="54"/>
      <c r="G105" s="56"/>
      <c r="I105" s="40"/>
    </row>
    <row r="106" spans="2:9" x14ac:dyDescent="0.25">
      <c r="B106" s="17"/>
      <c r="C106" s="96"/>
      <c r="D106" s="97"/>
      <c r="E106" s="52"/>
      <c r="F106" s="54"/>
      <c r="G106" s="56"/>
      <c r="I106" s="40"/>
    </row>
    <row r="107" spans="2:9" x14ac:dyDescent="0.25">
      <c r="B107" s="17"/>
      <c r="C107" s="96"/>
      <c r="D107" s="97"/>
      <c r="E107" s="52"/>
      <c r="F107" s="54"/>
      <c r="G107" s="56"/>
      <c r="I107" s="40"/>
    </row>
    <row r="108" spans="2:9" x14ac:dyDescent="0.25">
      <c r="B108" s="17"/>
      <c r="C108" s="96"/>
      <c r="D108" s="97"/>
      <c r="E108" s="52"/>
      <c r="F108" s="54"/>
      <c r="G108" s="56"/>
      <c r="I108" s="40"/>
    </row>
    <row r="109" spans="2:9" x14ac:dyDescent="0.25">
      <c r="B109" s="17"/>
      <c r="C109" s="96"/>
      <c r="D109" s="97"/>
      <c r="E109" s="52"/>
      <c r="F109" s="54"/>
      <c r="G109" s="56"/>
      <c r="I109" s="40"/>
    </row>
    <row r="110" spans="2:9" x14ac:dyDescent="0.25">
      <c r="B110" s="17"/>
      <c r="C110" s="96"/>
      <c r="D110" s="97"/>
      <c r="E110" s="52"/>
      <c r="F110" s="54"/>
      <c r="G110" s="56"/>
      <c r="I110" s="40"/>
    </row>
    <row r="111" spans="2:9" x14ac:dyDescent="0.25">
      <c r="B111" s="17"/>
      <c r="C111" s="96"/>
      <c r="D111" s="97"/>
      <c r="E111" s="52"/>
      <c r="F111" s="54"/>
      <c r="G111" s="56"/>
      <c r="I111" s="40"/>
    </row>
    <row r="112" spans="2:9" x14ac:dyDescent="0.25">
      <c r="B112" s="17"/>
      <c r="C112" s="96"/>
      <c r="D112" s="97"/>
      <c r="E112" s="52"/>
      <c r="F112" s="54"/>
      <c r="G112" s="56"/>
      <c r="I112" s="40"/>
    </row>
    <row r="113" spans="2:9" x14ac:dyDescent="0.25">
      <c r="B113" s="17"/>
      <c r="C113" s="96"/>
      <c r="D113" s="97"/>
      <c r="E113" s="52"/>
      <c r="F113" s="54"/>
      <c r="G113" s="56"/>
      <c r="I113" s="40"/>
    </row>
    <row r="114" spans="2:9" x14ac:dyDescent="0.25">
      <c r="B114" s="17"/>
      <c r="C114" s="96"/>
      <c r="D114" s="97"/>
      <c r="E114" s="52"/>
      <c r="F114" s="54"/>
      <c r="G114" s="56"/>
      <c r="I114" s="40"/>
    </row>
    <row r="115" spans="2:9" x14ac:dyDescent="0.25">
      <c r="B115" s="17"/>
      <c r="C115" s="96"/>
      <c r="D115" s="97"/>
      <c r="E115" s="52"/>
      <c r="F115" s="54"/>
      <c r="G115" s="56"/>
      <c r="I115" s="40"/>
    </row>
    <row r="116" spans="2:9" x14ac:dyDescent="0.25">
      <c r="B116" s="17"/>
      <c r="C116" s="96"/>
      <c r="D116" s="97"/>
      <c r="E116" s="52"/>
      <c r="F116" s="54"/>
      <c r="G116" s="56"/>
      <c r="I116" s="40"/>
    </row>
    <row r="117" spans="2:9" x14ac:dyDescent="0.25">
      <c r="B117" s="17"/>
      <c r="C117" s="96"/>
      <c r="D117" s="97"/>
      <c r="E117" s="52"/>
      <c r="F117" s="54"/>
      <c r="G117" s="56"/>
      <c r="I117" s="40"/>
    </row>
    <row r="118" spans="2:9" x14ac:dyDescent="0.25">
      <c r="B118" s="17"/>
      <c r="C118" s="96"/>
      <c r="D118" s="97"/>
      <c r="E118" s="52"/>
      <c r="F118" s="54"/>
      <c r="G118" s="56"/>
      <c r="I118" s="40"/>
    </row>
    <row r="119" spans="2:9" x14ac:dyDescent="0.25">
      <c r="B119" s="17"/>
      <c r="C119" s="96"/>
      <c r="D119" s="97"/>
      <c r="E119" s="52"/>
      <c r="F119" s="54"/>
      <c r="G119" s="56"/>
      <c r="I119" s="40"/>
    </row>
    <row r="120" spans="2:9" x14ac:dyDescent="0.25">
      <c r="B120" s="17"/>
      <c r="C120" s="96"/>
      <c r="D120" s="97"/>
      <c r="E120" s="52"/>
      <c r="F120" s="54"/>
      <c r="G120" s="56"/>
      <c r="I120" s="40"/>
    </row>
    <row r="121" spans="2:9" x14ac:dyDescent="0.25">
      <c r="B121" s="17"/>
      <c r="C121" s="96"/>
      <c r="D121" s="97"/>
      <c r="E121" s="52"/>
      <c r="F121" s="54"/>
      <c r="G121" s="56"/>
      <c r="I121" s="40"/>
    </row>
    <row r="122" spans="2:9" x14ac:dyDescent="0.25">
      <c r="B122" s="17"/>
      <c r="C122" s="96"/>
      <c r="D122" s="97"/>
      <c r="E122" s="52"/>
      <c r="F122" s="54"/>
      <c r="G122" s="56"/>
      <c r="I122" s="40"/>
    </row>
    <row r="123" spans="2:9" x14ac:dyDescent="0.25">
      <c r="B123" s="17"/>
      <c r="C123" s="96"/>
      <c r="D123" s="97"/>
      <c r="E123" s="52"/>
      <c r="F123" s="54"/>
      <c r="G123" s="56"/>
      <c r="I123" s="40"/>
    </row>
    <row r="124" spans="2:9" x14ac:dyDescent="0.25">
      <c r="B124" s="17"/>
      <c r="C124" s="96"/>
      <c r="D124" s="97"/>
      <c r="E124" s="52"/>
      <c r="F124" s="54"/>
      <c r="G124" s="56"/>
      <c r="I124" s="40"/>
    </row>
    <row r="125" spans="2:9" x14ac:dyDescent="0.25">
      <c r="B125" s="17"/>
      <c r="C125" s="96"/>
      <c r="D125" s="97"/>
      <c r="E125" s="52"/>
      <c r="F125" s="54"/>
      <c r="G125" s="56"/>
      <c r="I125" s="40"/>
    </row>
    <row r="126" spans="2:9" x14ac:dyDescent="0.25">
      <c r="B126" s="17"/>
      <c r="C126" s="96"/>
      <c r="D126" s="97"/>
      <c r="E126" s="52"/>
      <c r="F126" s="54"/>
      <c r="G126" s="56"/>
      <c r="I126" s="40"/>
    </row>
    <row r="127" spans="2:9" x14ac:dyDescent="0.25">
      <c r="B127" s="17"/>
      <c r="C127" s="96"/>
      <c r="D127" s="97"/>
      <c r="E127" s="52"/>
      <c r="F127" s="54"/>
      <c r="G127" s="56"/>
      <c r="I127" s="40"/>
    </row>
    <row r="128" spans="2:9" x14ac:dyDescent="0.25">
      <c r="B128" s="17"/>
      <c r="C128" s="96"/>
      <c r="D128" s="97"/>
      <c r="E128" s="52"/>
      <c r="F128" s="54"/>
      <c r="G128" s="56"/>
      <c r="I128" s="40"/>
    </row>
    <row r="129" spans="2:9" x14ac:dyDescent="0.25">
      <c r="B129" s="17"/>
      <c r="C129" s="96"/>
      <c r="D129" s="97"/>
      <c r="E129" s="52"/>
      <c r="F129" s="54"/>
      <c r="G129" s="56"/>
      <c r="I129" s="40"/>
    </row>
    <row r="130" spans="2:9" x14ac:dyDescent="0.25">
      <c r="B130" s="17"/>
      <c r="C130" s="96"/>
      <c r="D130" s="97"/>
      <c r="E130" s="52"/>
      <c r="F130" s="54"/>
      <c r="G130" s="56"/>
      <c r="I130" s="40"/>
    </row>
    <row r="131" spans="2:9" x14ac:dyDescent="0.25">
      <c r="B131" s="17"/>
      <c r="C131" s="96"/>
      <c r="D131" s="97"/>
      <c r="E131" s="52"/>
      <c r="F131" s="54"/>
      <c r="G131" s="56"/>
      <c r="I131" s="40"/>
    </row>
    <row r="132" spans="2:9" x14ac:dyDescent="0.25">
      <c r="B132" s="17"/>
      <c r="C132" s="96"/>
      <c r="D132" s="97"/>
      <c r="E132" s="52"/>
      <c r="F132" s="54"/>
      <c r="G132" s="56"/>
      <c r="I132" s="40"/>
    </row>
    <row r="133" spans="2:9" x14ac:dyDescent="0.25">
      <c r="B133" s="17"/>
      <c r="C133" s="96"/>
      <c r="D133" s="97"/>
      <c r="E133" s="52"/>
      <c r="F133" s="54"/>
      <c r="G133" s="56"/>
      <c r="I133" s="40"/>
    </row>
    <row r="134" spans="2:9" x14ac:dyDescent="0.25">
      <c r="B134" s="17"/>
      <c r="C134" s="96"/>
      <c r="D134" s="97"/>
      <c r="E134" s="52"/>
      <c r="F134" s="54"/>
      <c r="G134" s="56"/>
      <c r="I134" s="40"/>
    </row>
    <row r="135" spans="2:9" x14ac:dyDescent="0.25">
      <c r="B135" s="17"/>
      <c r="C135" s="96"/>
      <c r="D135" s="97"/>
      <c r="E135" s="52"/>
      <c r="F135" s="54"/>
      <c r="G135" s="56"/>
      <c r="I135" s="40"/>
    </row>
    <row r="136" spans="2:9" x14ac:dyDescent="0.25">
      <c r="B136" s="17"/>
      <c r="C136" s="96"/>
      <c r="D136" s="97"/>
      <c r="E136" s="52"/>
      <c r="F136" s="54"/>
      <c r="G136" s="56"/>
      <c r="I136" s="40"/>
    </row>
    <row r="137" spans="2:9" x14ac:dyDescent="0.25">
      <c r="B137" s="17"/>
      <c r="C137" s="96"/>
      <c r="D137" s="97"/>
      <c r="E137" s="52"/>
      <c r="F137" s="54"/>
      <c r="G137" s="56"/>
      <c r="I137" s="40"/>
    </row>
    <row r="138" spans="2:9" x14ac:dyDescent="0.25">
      <c r="B138" s="17"/>
      <c r="C138" s="96"/>
      <c r="D138" s="97"/>
      <c r="E138" s="52"/>
      <c r="F138" s="54"/>
      <c r="G138" s="56"/>
      <c r="I138" s="40"/>
    </row>
    <row r="139" spans="2:9" x14ac:dyDescent="0.25">
      <c r="B139" s="17"/>
      <c r="C139" s="96"/>
      <c r="D139" s="97"/>
      <c r="E139" s="52"/>
      <c r="F139" s="54"/>
      <c r="G139" s="56"/>
      <c r="I139" s="40"/>
    </row>
    <row r="140" spans="2:9" x14ac:dyDescent="0.25">
      <c r="B140" s="17"/>
      <c r="C140" s="96"/>
      <c r="D140" s="97"/>
      <c r="E140" s="52"/>
      <c r="F140" s="54"/>
      <c r="G140" s="56"/>
      <c r="I140" s="40"/>
    </row>
    <row r="141" spans="2:9" x14ac:dyDescent="0.25">
      <c r="B141" s="17"/>
      <c r="C141" s="96"/>
      <c r="D141" s="97"/>
      <c r="E141" s="52"/>
      <c r="F141" s="54"/>
      <c r="G141" s="56"/>
      <c r="I141" s="40"/>
    </row>
    <row r="142" spans="2:9" x14ac:dyDescent="0.25">
      <c r="B142" s="17"/>
      <c r="C142" s="96"/>
      <c r="D142" s="97"/>
      <c r="E142" s="52"/>
      <c r="F142" s="54"/>
      <c r="G142" s="56"/>
      <c r="I142" s="40"/>
    </row>
    <row r="143" spans="2:9" x14ac:dyDescent="0.25">
      <c r="B143" s="17"/>
      <c r="C143" s="96"/>
      <c r="D143" s="97"/>
      <c r="E143" s="52"/>
      <c r="F143" s="54"/>
      <c r="G143" s="56"/>
      <c r="I143" s="40"/>
    </row>
    <row r="144" spans="2:9" x14ac:dyDescent="0.25">
      <c r="B144" s="17"/>
      <c r="C144" s="96"/>
      <c r="D144" s="97"/>
      <c r="E144" s="52"/>
      <c r="F144" s="54"/>
      <c r="G144" s="56"/>
      <c r="I144" s="40"/>
    </row>
    <row r="145" spans="2:9" x14ac:dyDescent="0.25">
      <c r="B145" s="17"/>
      <c r="C145" s="96"/>
      <c r="D145" s="97"/>
      <c r="E145" s="52"/>
      <c r="F145" s="54"/>
      <c r="G145" s="56"/>
      <c r="I145" s="40"/>
    </row>
    <row r="146" spans="2:9" x14ac:dyDescent="0.25">
      <c r="B146" s="17"/>
      <c r="C146" s="96"/>
      <c r="D146" s="97"/>
      <c r="E146" s="52"/>
      <c r="F146" s="54"/>
      <c r="G146" s="56"/>
      <c r="I146" s="40"/>
    </row>
    <row r="147" spans="2:9" x14ac:dyDescent="0.25">
      <c r="B147" s="17"/>
      <c r="C147" s="96"/>
      <c r="D147" s="97"/>
      <c r="E147" s="52"/>
      <c r="F147" s="54"/>
      <c r="G147" s="56"/>
      <c r="I147" s="40"/>
    </row>
    <row r="148" spans="2:9" x14ac:dyDescent="0.25">
      <c r="B148" s="17"/>
      <c r="C148" s="96"/>
      <c r="D148" s="97"/>
      <c r="E148" s="52"/>
      <c r="F148" s="54"/>
      <c r="G148" s="56"/>
      <c r="I148" s="40"/>
    </row>
    <row r="149" spans="2:9" x14ac:dyDescent="0.25">
      <c r="B149" s="17"/>
      <c r="C149" s="96"/>
      <c r="D149" s="97"/>
      <c r="E149" s="52"/>
      <c r="F149" s="54"/>
      <c r="G149" s="56"/>
      <c r="I149" s="40"/>
    </row>
    <row r="150" spans="2:9" x14ac:dyDescent="0.25">
      <c r="B150" s="17"/>
      <c r="C150" s="96"/>
      <c r="D150" s="97"/>
      <c r="E150" s="52"/>
      <c r="F150" s="54"/>
      <c r="G150" s="56"/>
      <c r="I150" s="40"/>
    </row>
    <row r="151" spans="2:9" x14ac:dyDescent="0.25">
      <c r="B151" s="17"/>
      <c r="C151" s="96"/>
      <c r="D151" s="97"/>
      <c r="E151" s="52"/>
      <c r="F151" s="54"/>
      <c r="G151" s="56"/>
      <c r="I151" s="40"/>
    </row>
    <row r="152" spans="2:9" x14ac:dyDescent="0.25">
      <c r="B152" s="17"/>
      <c r="C152" s="96"/>
      <c r="D152" s="97"/>
      <c r="E152" s="52"/>
      <c r="F152" s="54"/>
      <c r="G152" s="56"/>
      <c r="I152" s="40"/>
    </row>
    <row r="153" spans="2:9" x14ac:dyDescent="0.25">
      <c r="B153" s="17"/>
      <c r="C153" s="96"/>
      <c r="D153" s="97"/>
      <c r="E153" s="52"/>
      <c r="F153" s="54"/>
      <c r="G153" s="56"/>
      <c r="I153" s="40"/>
    </row>
    <row r="154" spans="2:9" x14ac:dyDescent="0.25">
      <c r="B154" s="17"/>
      <c r="C154" s="96"/>
      <c r="D154" s="97"/>
      <c r="E154" s="52"/>
      <c r="F154" s="54"/>
      <c r="G154" s="56"/>
      <c r="I154" s="40"/>
    </row>
    <row r="155" spans="2:9" x14ac:dyDescent="0.25">
      <c r="B155" s="17"/>
      <c r="C155" s="96"/>
      <c r="D155" s="97"/>
      <c r="E155" s="52"/>
      <c r="F155" s="54"/>
      <c r="G155" s="56"/>
      <c r="I155" s="40"/>
    </row>
    <row r="156" spans="2:9" x14ac:dyDescent="0.25">
      <c r="B156" s="17"/>
      <c r="C156" s="96"/>
      <c r="D156" s="97"/>
      <c r="E156" s="52"/>
      <c r="F156" s="54"/>
      <c r="G156" s="56"/>
      <c r="I156" s="40"/>
    </row>
    <row r="157" spans="2:9" x14ac:dyDescent="0.25">
      <c r="B157" s="17"/>
      <c r="C157" s="96"/>
      <c r="D157" s="97"/>
      <c r="E157" s="52"/>
      <c r="F157" s="54"/>
      <c r="G157" s="56"/>
      <c r="I157" s="40"/>
    </row>
    <row r="158" spans="2:9" x14ac:dyDescent="0.25">
      <c r="B158" s="17"/>
      <c r="C158" s="96"/>
      <c r="D158" s="97"/>
      <c r="E158" s="52"/>
      <c r="F158" s="54"/>
      <c r="G158" s="56"/>
      <c r="I158" s="40"/>
    </row>
    <row r="159" spans="2:9" x14ac:dyDescent="0.25">
      <c r="B159" s="17"/>
      <c r="C159" s="96"/>
      <c r="D159" s="97"/>
      <c r="E159" s="52"/>
      <c r="F159" s="54"/>
      <c r="G159" s="56"/>
      <c r="I159" s="40"/>
    </row>
    <row r="160" spans="2:9" x14ac:dyDescent="0.25">
      <c r="B160" s="17"/>
      <c r="C160" s="96"/>
      <c r="D160" s="97"/>
      <c r="E160" s="52"/>
      <c r="F160" s="54"/>
      <c r="G160" s="56"/>
      <c r="I160" s="40"/>
    </row>
    <row r="161" spans="2:9" x14ac:dyDescent="0.25">
      <c r="B161" s="17"/>
      <c r="C161" s="96"/>
      <c r="D161" s="97"/>
      <c r="E161" s="52"/>
      <c r="F161" s="54"/>
      <c r="G161" s="56"/>
      <c r="I161" s="40"/>
    </row>
    <row r="162" spans="2:9" x14ac:dyDescent="0.25">
      <c r="B162" s="17"/>
      <c r="C162" s="96"/>
      <c r="D162" s="97"/>
      <c r="E162" s="52"/>
      <c r="F162" s="54"/>
      <c r="G162" s="56"/>
      <c r="I162" s="40"/>
    </row>
    <row r="163" spans="2:9" x14ac:dyDescent="0.25">
      <c r="B163" s="17"/>
      <c r="C163" s="96"/>
      <c r="D163" s="97"/>
      <c r="E163" s="52"/>
      <c r="F163" s="54"/>
      <c r="G163" s="56"/>
      <c r="I163" s="40"/>
    </row>
    <row r="164" spans="2:9" x14ac:dyDescent="0.25">
      <c r="B164" s="17"/>
      <c r="C164" s="96"/>
      <c r="D164" s="97"/>
      <c r="E164" s="52"/>
      <c r="F164" s="54"/>
      <c r="G164" s="56"/>
      <c r="I164" s="40"/>
    </row>
    <row r="165" spans="2:9" x14ac:dyDescent="0.25">
      <c r="B165" s="17"/>
      <c r="C165" s="96"/>
      <c r="D165" s="97"/>
      <c r="E165" s="52"/>
      <c r="F165" s="54"/>
      <c r="G165" s="56"/>
      <c r="I165" s="40"/>
    </row>
    <row r="166" spans="2:9" x14ac:dyDescent="0.25">
      <c r="B166" s="17"/>
      <c r="C166" s="96"/>
      <c r="D166" s="97"/>
      <c r="E166" s="52"/>
      <c r="F166" s="54"/>
      <c r="G166" s="56"/>
      <c r="I166" s="40"/>
    </row>
    <row r="167" spans="2:9" x14ac:dyDescent="0.25">
      <c r="B167" s="17"/>
      <c r="C167" s="96"/>
      <c r="D167" s="97"/>
      <c r="E167" s="52"/>
      <c r="F167" s="54"/>
      <c r="G167" s="56"/>
      <c r="I167" s="40"/>
    </row>
    <row r="168" spans="2:9" x14ac:dyDescent="0.25">
      <c r="B168" s="17"/>
      <c r="C168" s="96"/>
      <c r="D168" s="97"/>
      <c r="E168" s="52"/>
      <c r="F168" s="54"/>
      <c r="G168" s="56"/>
      <c r="I168" s="40"/>
    </row>
    <row r="169" spans="2:9" x14ac:dyDescent="0.25">
      <c r="B169" s="17"/>
      <c r="C169" s="96"/>
      <c r="D169" s="97"/>
      <c r="E169" s="52"/>
      <c r="F169" s="54"/>
      <c r="G169" s="56"/>
      <c r="I169" s="40"/>
    </row>
  </sheetData>
  <mergeCells count="4">
    <mergeCell ref="A77:F77"/>
    <mergeCell ref="B3:H3"/>
    <mergeCell ref="B46:H46"/>
    <mergeCell ref="B65:H65"/>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0"/>
  <sheetViews>
    <sheetView topLeftCell="A175" workbookViewId="0">
      <selection activeCell="H181" sqref="H181"/>
    </sheetView>
  </sheetViews>
  <sheetFormatPr defaultRowHeight="15" x14ac:dyDescent="0.25"/>
  <cols>
    <col min="1" max="1" width="10.7109375" style="48" customWidth="1"/>
    <col min="2" max="2" width="45.7109375" style="43" customWidth="1"/>
    <col min="3" max="3" width="9.7109375" style="83" customWidth="1"/>
    <col min="4" max="4" width="12.7109375" style="84" customWidth="1"/>
    <col min="5" max="5" width="10.7109375" style="53" customWidth="1"/>
    <col min="6" max="6" width="10.7109375" style="55" customWidth="1"/>
    <col min="7" max="7" width="15.7109375" style="59" customWidth="1"/>
    <col min="8" max="8" width="15.7109375" style="57" customWidth="1"/>
    <col min="9" max="16384" width="9.140625" style="15"/>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11" t="s">
        <v>570</v>
      </c>
      <c r="H2" s="11" t="s">
        <v>569</v>
      </c>
      <c r="I2" s="19"/>
    </row>
    <row r="3" spans="1:10" ht="57" customHeight="1" x14ac:dyDescent="0.25">
      <c r="A3" s="197" t="s">
        <v>21149</v>
      </c>
      <c r="B3" s="344" t="s">
        <v>21150</v>
      </c>
      <c r="C3" s="345"/>
      <c r="D3" s="345"/>
      <c r="E3" s="345"/>
      <c r="F3" s="345"/>
      <c r="G3" s="345"/>
      <c r="H3" s="346"/>
      <c r="I3" s="42"/>
    </row>
    <row r="4" spans="1:10" ht="135" x14ac:dyDescent="0.25">
      <c r="A4" s="195" t="s">
        <v>3921</v>
      </c>
      <c r="B4" s="196" t="s">
        <v>21151</v>
      </c>
      <c r="C4" s="198"/>
      <c r="D4" s="199"/>
      <c r="E4" s="199"/>
      <c r="F4" s="199"/>
      <c r="G4" s="199"/>
      <c r="H4" s="200"/>
      <c r="I4" s="42"/>
    </row>
    <row r="5" spans="1:10" x14ac:dyDescent="0.25">
      <c r="A5" s="193" t="s">
        <v>3922</v>
      </c>
      <c r="B5" s="194" t="s">
        <v>3923</v>
      </c>
      <c r="C5" s="188" t="s">
        <v>259</v>
      </c>
      <c r="D5" s="177"/>
      <c r="E5" s="201">
        <v>2.63</v>
      </c>
      <c r="F5" s="201">
        <v>1.53</v>
      </c>
      <c r="G5" s="64">
        <f t="shared" ref="G5:G68" si="0">D5*E5</f>
        <v>0</v>
      </c>
      <c r="H5" s="65">
        <f t="shared" ref="H5:H68" si="1">D5*F5</f>
        <v>0</v>
      </c>
      <c r="I5" s="42"/>
    </row>
    <row r="6" spans="1:10" ht="33.75" x14ac:dyDescent="0.25">
      <c r="A6" s="193" t="s">
        <v>3924</v>
      </c>
      <c r="B6" s="194" t="s">
        <v>3925</v>
      </c>
      <c r="C6" s="188" t="s">
        <v>259</v>
      </c>
      <c r="D6" s="177"/>
      <c r="E6" s="201">
        <v>1.06</v>
      </c>
      <c r="F6" s="201">
        <v>0.62</v>
      </c>
      <c r="G6" s="64">
        <f t="shared" si="0"/>
        <v>0</v>
      </c>
      <c r="H6" s="65">
        <f t="shared" si="1"/>
        <v>0</v>
      </c>
      <c r="I6" s="42"/>
    </row>
    <row r="7" spans="1:10" ht="22.5" x14ac:dyDescent="0.25">
      <c r="A7" s="193" t="s">
        <v>3926</v>
      </c>
      <c r="B7" s="194" t="s">
        <v>3927</v>
      </c>
      <c r="C7" s="188" t="s">
        <v>259</v>
      </c>
      <c r="D7" s="177"/>
      <c r="E7" s="201">
        <v>1.29</v>
      </c>
      <c r="F7" s="201">
        <v>0.75</v>
      </c>
      <c r="G7" s="64">
        <f t="shared" si="0"/>
        <v>0</v>
      </c>
      <c r="H7" s="65">
        <f t="shared" si="1"/>
        <v>0</v>
      </c>
      <c r="I7" s="42"/>
    </row>
    <row r="8" spans="1:10" x14ac:dyDescent="0.25">
      <c r="A8" s="193" t="s">
        <v>3928</v>
      </c>
      <c r="B8" s="194" t="s">
        <v>3929</v>
      </c>
      <c r="C8" s="188" t="s">
        <v>259</v>
      </c>
      <c r="D8" s="177"/>
      <c r="E8" s="201">
        <v>5.2</v>
      </c>
      <c r="F8" s="201">
        <v>3.05</v>
      </c>
      <c r="G8" s="64">
        <f t="shared" si="0"/>
        <v>0</v>
      </c>
      <c r="H8" s="65">
        <f t="shared" si="1"/>
        <v>0</v>
      </c>
      <c r="I8" s="42"/>
    </row>
    <row r="9" spans="1:10" ht="33.75" x14ac:dyDescent="0.25">
      <c r="A9" s="193" t="s">
        <v>3930</v>
      </c>
      <c r="B9" s="194" t="s">
        <v>3931</v>
      </c>
      <c r="C9" s="188" t="s">
        <v>259</v>
      </c>
      <c r="D9" s="177"/>
      <c r="E9" s="201">
        <v>1.36</v>
      </c>
      <c r="F9" s="201">
        <v>0.79</v>
      </c>
      <c r="G9" s="64">
        <f t="shared" si="0"/>
        <v>0</v>
      </c>
      <c r="H9" s="65">
        <f t="shared" si="1"/>
        <v>0</v>
      </c>
      <c r="I9" s="42"/>
    </row>
    <row r="10" spans="1:10" ht="22.5" x14ac:dyDescent="0.25">
      <c r="A10" s="193" t="s">
        <v>3932</v>
      </c>
      <c r="B10" s="194" t="s">
        <v>3933</v>
      </c>
      <c r="C10" s="188" t="s">
        <v>259</v>
      </c>
      <c r="D10" s="177"/>
      <c r="E10" s="201">
        <v>1.06</v>
      </c>
      <c r="F10" s="201">
        <v>0.62</v>
      </c>
      <c r="G10" s="64">
        <f t="shared" si="0"/>
        <v>0</v>
      </c>
      <c r="H10" s="65">
        <f t="shared" si="1"/>
        <v>0</v>
      </c>
      <c r="I10" s="42"/>
    </row>
    <row r="11" spans="1:10" ht="157.5" x14ac:dyDescent="0.25">
      <c r="A11" s="195" t="s">
        <v>3934</v>
      </c>
      <c r="B11" s="196" t="s">
        <v>21152</v>
      </c>
      <c r="C11" s="198"/>
      <c r="D11" s="199"/>
      <c r="E11" s="199"/>
      <c r="F11" s="199"/>
      <c r="G11" s="199"/>
      <c r="H11" s="200"/>
      <c r="I11" s="42"/>
    </row>
    <row r="12" spans="1:10" ht="33.75" x14ac:dyDescent="0.25">
      <c r="A12" s="193" t="s">
        <v>3935</v>
      </c>
      <c r="B12" s="194" t="s">
        <v>3936</v>
      </c>
      <c r="C12" s="188" t="s">
        <v>259</v>
      </c>
      <c r="D12" s="177"/>
      <c r="E12" s="201">
        <v>3.95</v>
      </c>
      <c r="F12" s="201">
        <v>2.2999999999999998</v>
      </c>
      <c r="G12" s="64">
        <f t="shared" si="0"/>
        <v>0</v>
      </c>
      <c r="H12" s="65">
        <f t="shared" si="1"/>
        <v>0</v>
      </c>
      <c r="I12" s="42"/>
    </row>
    <row r="13" spans="1:10" ht="33.75" x14ac:dyDescent="0.25">
      <c r="A13" s="193" t="s">
        <v>3937</v>
      </c>
      <c r="B13" s="194" t="s">
        <v>3938</v>
      </c>
      <c r="C13" s="188" t="s">
        <v>259</v>
      </c>
      <c r="D13" s="177"/>
      <c r="E13" s="201">
        <v>7.9</v>
      </c>
      <c r="F13" s="201">
        <v>4.57</v>
      </c>
      <c r="G13" s="64">
        <f t="shared" si="0"/>
        <v>0</v>
      </c>
      <c r="H13" s="65">
        <f t="shared" si="1"/>
        <v>0</v>
      </c>
      <c r="I13" s="42"/>
    </row>
    <row r="14" spans="1:10" ht="22.5" x14ac:dyDescent="0.25">
      <c r="A14" s="193" t="s">
        <v>3939</v>
      </c>
      <c r="B14" s="194" t="s">
        <v>21153</v>
      </c>
      <c r="C14" s="188" t="s">
        <v>259</v>
      </c>
      <c r="D14" s="177"/>
      <c r="E14" s="201">
        <v>1.68</v>
      </c>
      <c r="F14" s="201">
        <v>1.01</v>
      </c>
      <c r="G14" s="64">
        <f t="shared" si="0"/>
        <v>0</v>
      </c>
      <c r="H14" s="65">
        <f t="shared" si="1"/>
        <v>0</v>
      </c>
      <c r="I14" s="42"/>
    </row>
    <row r="15" spans="1:10" ht="168.75" x14ac:dyDescent="0.25">
      <c r="A15" s="195" t="s">
        <v>3940</v>
      </c>
      <c r="B15" s="196" t="s">
        <v>21154</v>
      </c>
      <c r="C15" s="198"/>
      <c r="D15" s="199"/>
      <c r="E15" s="199"/>
      <c r="F15" s="199"/>
      <c r="G15" s="199"/>
      <c r="H15" s="200"/>
      <c r="I15" s="42"/>
    </row>
    <row r="16" spans="1:10" x14ac:dyDescent="0.25">
      <c r="A16" s="193" t="s">
        <v>3941</v>
      </c>
      <c r="B16" s="194" t="s">
        <v>3942</v>
      </c>
      <c r="C16" s="188" t="s">
        <v>259</v>
      </c>
      <c r="D16" s="177"/>
      <c r="E16" s="201">
        <v>7.9</v>
      </c>
      <c r="F16" s="201">
        <v>4.57</v>
      </c>
      <c r="G16" s="64">
        <f t="shared" si="0"/>
        <v>0</v>
      </c>
      <c r="H16" s="65">
        <f t="shared" si="1"/>
        <v>0</v>
      </c>
      <c r="I16" s="42"/>
    </row>
    <row r="17" spans="1:9" x14ac:dyDescent="0.25">
      <c r="A17" s="193" t="s">
        <v>3943</v>
      </c>
      <c r="B17" s="194" t="s">
        <v>3944</v>
      </c>
      <c r="C17" s="188" t="s">
        <v>259</v>
      </c>
      <c r="D17" s="177"/>
      <c r="E17" s="201">
        <v>7.9</v>
      </c>
      <c r="F17" s="201">
        <v>4.57</v>
      </c>
      <c r="G17" s="64">
        <f t="shared" si="0"/>
        <v>0</v>
      </c>
      <c r="H17" s="65">
        <f t="shared" si="1"/>
        <v>0</v>
      </c>
      <c r="I17" s="42"/>
    </row>
    <row r="18" spans="1:9" x14ac:dyDescent="0.25">
      <c r="A18" s="193" t="s">
        <v>3945</v>
      </c>
      <c r="B18" s="194" t="s">
        <v>3946</v>
      </c>
      <c r="C18" s="188" t="s">
        <v>259</v>
      </c>
      <c r="D18" s="177"/>
      <c r="E18" s="201">
        <v>3.61</v>
      </c>
      <c r="F18" s="201">
        <v>2.1</v>
      </c>
      <c r="G18" s="64">
        <f t="shared" si="0"/>
        <v>0</v>
      </c>
      <c r="H18" s="65">
        <f t="shared" si="1"/>
        <v>0</v>
      </c>
      <c r="I18" s="42"/>
    </row>
    <row r="19" spans="1:9" ht="168.75" x14ac:dyDescent="0.25">
      <c r="A19" s="195" t="s">
        <v>3947</v>
      </c>
      <c r="B19" s="196" t="s">
        <v>21155</v>
      </c>
      <c r="C19" s="198"/>
      <c r="D19" s="199"/>
      <c r="E19" s="199"/>
      <c r="F19" s="199"/>
      <c r="G19" s="199"/>
      <c r="H19" s="200"/>
      <c r="I19" s="42"/>
    </row>
    <row r="20" spans="1:9" x14ac:dyDescent="0.25">
      <c r="A20" s="193" t="s">
        <v>3948</v>
      </c>
      <c r="B20" s="194" t="s">
        <v>3949</v>
      </c>
      <c r="C20" s="188" t="s">
        <v>259</v>
      </c>
      <c r="D20" s="177"/>
      <c r="E20" s="201">
        <v>7.9</v>
      </c>
      <c r="F20" s="201">
        <v>4.57</v>
      </c>
      <c r="G20" s="64">
        <f t="shared" si="0"/>
        <v>0</v>
      </c>
      <c r="H20" s="65">
        <f t="shared" si="1"/>
        <v>0</v>
      </c>
      <c r="I20" s="42"/>
    </row>
    <row r="21" spans="1:9" x14ac:dyDescent="0.25">
      <c r="A21" s="193" t="s">
        <v>3950</v>
      </c>
      <c r="B21" s="194" t="s">
        <v>3951</v>
      </c>
      <c r="C21" s="188" t="s">
        <v>259</v>
      </c>
      <c r="D21" s="177"/>
      <c r="E21" s="201">
        <v>10</v>
      </c>
      <c r="F21" s="201">
        <v>5.8</v>
      </c>
      <c r="G21" s="64">
        <f t="shared" si="0"/>
        <v>0</v>
      </c>
      <c r="H21" s="65">
        <f t="shared" si="1"/>
        <v>0</v>
      </c>
      <c r="I21" s="42"/>
    </row>
    <row r="22" spans="1:9" ht="33.75" x14ac:dyDescent="0.25">
      <c r="A22" s="193" t="s">
        <v>3952</v>
      </c>
      <c r="B22" s="194" t="s">
        <v>21156</v>
      </c>
      <c r="C22" s="188" t="s">
        <v>259</v>
      </c>
      <c r="D22" s="177"/>
      <c r="E22" s="201">
        <v>3.73</v>
      </c>
      <c r="F22" s="201">
        <v>2.2599999999999998</v>
      </c>
      <c r="G22" s="64">
        <f t="shared" si="0"/>
        <v>0</v>
      </c>
      <c r="H22" s="65">
        <f t="shared" si="1"/>
        <v>0</v>
      </c>
      <c r="I22" s="42"/>
    </row>
    <row r="23" spans="1:9" ht="123.75" x14ac:dyDescent="0.25">
      <c r="A23" s="193" t="s">
        <v>3953</v>
      </c>
      <c r="B23" s="194" t="s">
        <v>21157</v>
      </c>
      <c r="C23" s="188" t="s">
        <v>259</v>
      </c>
      <c r="D23" s="177"/>
      <c r="E23" s="201">
        <v>4.3</v>
      </c>
      <c r="F23" s="201">
        <v>2.5</v>
      </c>
      <c r="G23" s="64">
        <f t="shared" si="0"/>
        <v>0</v>
      </c>
      <c r="H23" s="65">
        <f t="shared" si="1"/>
        <v>0</v>
      </c>
      <c r="I23" s="42"/>
    </row>
    <row r="24" spans="1:9" ht="45" x14ac:dyDescent="0.25">
      <c r="A24" s="193" t="s">
        <v>3954</v>
      </c>
      <c r="B24" s="194" t="s">
        <v>21158</v>
      </c>
      <c r="C24" s="188" t="s">
        <v>259</v>
      </c>
      <c r="D24" s="177"/>
      <c r="E24" s="201">
        <v>2.2000000000000002</v>
      </c>
      <c r="F24" s="201">
        <v>1.33</v>
      </c>
      <c r="G24" s="64">
        <f t="shared" si="0"/>
        <v>0</v>
      </c>
      <c r="H24" s="65">
        <f t="shared" si="1"/>
        <v>0</v>
      </c>
      <c r="I24" s="42"/>
    </row>
    <row r="25" spans="1:9" ht="157.5" x14ac:dyDescent="0.25">
      <c r="A25" s="193" t="s">
        <v>3955</v>
      </c>
      <c r="B25" s="194" t="s">
        <v>21159</v>
      </c>
      <c r="C25" s="188" t="s">
        <v>259</v>
      </c>
      <c r="D25" s="177"/>
      <c r="E25" s="201">
        <v>3.73</v>
      </c>
      <c r="F25" s="201">
        <v>2.17</v>
      </c>
      <c r="G25" s="64">
        <f t="shared" si="0"/>
        <v>0</v>
      </c>
      <c r="H25" s="65">
        <f t="shared" si="1"/>
        <v>0</v>
      </c>
      <c r="I25" s="42"/>
    </row>
    <row r="26" spans="1:9" ht="33.75" x14ac:dyDescent="0.25">
      <c r="A26" s="193" t="s">
        <v>3956</v>
      </c>
      <c r="B26" s="194" t="s">
        <v>21160</v>
      </c>
      <c r="C26" s="188" t="s">
        <v>259</v>
      </c>
      <c r="D26" s="177"/>
      <c r="E26" s="201">
        <v>1.9</v>
      </c>
      <c r="F26" s="201">
        <v>1.1499999999999999</v>
      </c>
      <c r="G26" s="64">
        <f t="shared" si="0"/>
        <v>0</v>
      </c>
      <c r="H26" s="65">
        <f t="shared" si="1"/>
        <v>0</v>
      </c>
      <c r="I26" s="42"/>
    </row>
    <row r="27" spans="1:9" ht="135" x14ac:dyDescent="0.25">
      <c r="A27" s="193" t="s">
        <v>3957</v>
      </c>
      <c r="B27" s="194" t="s">
        <v>21161</v>
      </c>
      <c r="C27" s="188" t="s">
        <v>259</v>
      </c>
      <c r="D27" s="177"/>
      <c r="E27" s="201">
        <v>4.7300000000000004</v>
      </c>
      <c r="F27" s="201">
        <v>2.75</v>
      </c>
      <c r="G27" s="64">
        <f t="shared" si="0"/>
        <v>0</v>
      </c>
      <c r="H27" s="65">
        <f t="shared" si="1"/>
        <v>0</v>
      </c>
      <c r="I27" s="42"/>
    </row>
    <row r="28" spans="1:9" ht="45" x14ac:dyDescent="0.25">
      <c r="A28" s="193" t="s">
        <v>3958</v>
      </c>
      <c r="B28" s="194" t="s">
        <v>21162</v>
      </c>
      <c r="C28" s="188" t="s">
        <v>259</v>
      </c>
      <c r="D28" s="177"/>
      <c r="E28" s="201">
        <v>2.44</v>
      </c>
      <c r="F28" s="201">
        <v>1.47</v>
      </c>
      <c r="G28" s="64">
        <f t="shared" si="0"/>
        <v>0</v>
      </c>
      <c r="H28" s="65">
        <f t="shared" si="1"/>
        <v>0</v>
      </c>
      <c r="I28" s="42"/>
    </row>
    <row r="29" spans="1:9" ht="168.75" x14ac:dyDescent="0.25">
      <c r="A29" s="193" t="s">
        <v>3959</v>
      </c>
      <c r="B29" s="194" t="s">
        <v>21163</v>
      </c>
      <c r="C29" s="188" t="s">
        <v>259</v>
      </c>
      <c r="D29" s="177"/>
      <c r="E29" s="201">
        <v>17.3</v>
      </c>
      <c r="F29" s="201">
        <v>10.1</v>
      </c>
      <c r="G29" s="64">
        <f t="shared" si="0"/>
        <v>0</v>
      </c>
      <c r="H29" s="65">
        <f t="shared" si="1"/>
        <v>0</v>
      </c>
      <c r="I29" s="42"/>
    </row>
    <row r="30" spans="1:9" ht="33.75" x14ac:dyDescent="0.25">
      <c r="A30" s="193" t="s">
        <v>3960</v>
      </c>
      <c r="B30" s="194" t="s">
        <v>21164</v>
      </c>
      <c r="C30" s="188" t="s">
        <v>259</v>
      </c>
      <c r="D30" s="177"/>
      <c r="E30" s="201">
        <v>7.5</v>
      </c>
      <c r="F30" s="201">
        <v>4.51</v>
      </c>
      <c r="G30" s="64">
        <f t="shared" si="0"/>
        <v>0</v>
      </c>
      <c r="H30" s="65">
        <f t="shared" si="1"/>
        <v>0</v>
      </c>
      <c r="I30" s="42"/>
    </row>
    <row r="31" spans="1:9" ht="168.75" x14ac:dyDescent="0.25">
      <c r="A31" s="193" t="s">
        <v>3961</v>
      </c>
      <c r="B31" s="194" t="s">
        <v>21165</v>
      </c>
      <c r="C31" s="188" t="s">
        <v>259</v>
      </c>
      <c r="D31" s="177"/>
      <c r="E31" s="201">
        <v>17.8</v>
      </c>
      <c r="F31" s="201">
        <v>10.4</v>
      </c>
      <c r="G31" s="64">
        <f t="shared" si="0"/>
        <v>0</v>
      </c>
      <c r="H31" s="65">
        <f t="shared" si="1"/>
        <v>0</v>
      </c>
      <c r="I31" s="42"/>
    </row>
    <row r="32" spans="1:9" ht="33.75" x14ac:dyDescent="0.25">
      <c r="A32" s="193" t="s">
        <v>3962</v>
      </c>
      <c r="B32" s="194" t="s">
        <v>21166</v>
      </c>
      <c r="C32" s="188" t="s">
        <v>259</v>
      </c>
      <c r="D32" s="177"/>
      <c r="E32" s="201">
        <v>7.7</v>
      </c>
      <c r="F32" s="201">
        <v>4.6399999999999997</v>
      </c>
      <c r="G32" s="64">
        <f t="shared" si="0"/>
        <v>0</v>
      </c>
      <c r="H32" s="65">
        <f t="shared" si="1"/>
        <v>0</v>
      </c>
      <c r="I32" s="42"/>
    </row>
    <row r="33" spans="1:9" ht="146.25" x14ac:dyDescent="0.25">
      <c r="A33" s="193" t="s">
        <v>3963</v>
      </c>
      <c r="B33" s="194" t="s">
        <v>21167</v>
      </c>
      <c r="C33" s="188" t="s">
        <v>259</v>
      </c>
      <c r="D33" s="177"/>
      <c r="E33" s="201">
        <v>11.2</v>
      </c>
      <c r="F33" s="201">
        <v>6.5</v>
      </c>
      <c r="G33" s="64">
        <f t="shared" si="0"/>
        <v>0</v>
      </c>
      <c r="H33" s="65">
        <f t="shared" si="1"/>
        <v>0</v>
      </c>
      <c r="I33" s="42"/>
    </row>
    <row r="34" spans="1:9" ht="45" x14ac:dyDescent="0.25">
      <c r="A34" s="193" t="s">
        <v>3964</v>
      </c>
      <c r="B34" s="194" t="s">
        <v>21168</v>
      </c>
      <c r="C34" s="188" t="s">
        <v>259</v>
      </c>
      <c r="D34" s="177"/>
      <c r="E34" s="201">
        <v>4.38</v>
      </c>
      <c r="F34" s="201">
        <v>2.64</v>
      </c>
      <c r="G34" s="64">
        <f t="shared" si="0"/>
        <v>0</v>
      </c>
      <c r="H34" s="65">
        <f t="shared" si="1"/>
        <v>0</v>
      </c>
      <c r="I34" s="42"/>
    </row>
    <row r="35" spans="1:9" ht="180" x14ac:dyDescent="0.25">
      <c r="A35" s="195" t="s">
        <v>3965</v>
      </c>
      <c r="B35" s="196" t="s">
        <v>21169</v>
      </c>
      <c r="C35" s="198"/>
      <c r="D35" s="199"/>
      <c r="E35" s="199"/>
      <c r="F35" s="199"/>
      <c r="G35" s="199"/>
      <c r="H35" s="200"/>
      <c r="I35" s="42"/>
    </row>
    <row r="36" spans="1:9" x14ac:dyDescent="0.25">
      <c r="A36" s="193" t="s">
        <v>3966</v>
      </c>
      <c r="B36" s="194" t="s">
        <v>3967</v>
      </c>
      <c r="C36" s="188" t="s">
        <v>259</v>
      </c>
      <c r="D36" s="177"/>
      <c r="E36" s="201">
        <v>10</v>
      </c>
      <c r="F36" s="201">
        <v>5.8</v>
      </c>
      <c r="G36" s="64">
        <f t="shared" si="0"/>
        <v>0</v>
      </c>
      <c r="H36" s="65">
        <f t="shared" si="1"/>
        <v>0</v>
      </c>
      <c r="I36" s="42"/>
    </row>
    <row r="37" spans="1:9" x14ac:dyDescent="0.25">
      <c r="A37" s="193" t="s">
        <v>3968</v>
      </c>
      <c r="B37" s="194" t="s">
        <v>3969</v>
      </c>
      <c r="C37" s="188" t="s">
        <v>259</v>
      </c>
      <c r="D37" s="177"/>
      <c r="E37" s="201">
        <v>13.2</v>
      </c>
      <c r="F37" s="201">
        <v>7.7</v>
      </c>
      <c r="G37" s="64">
        <f t="shared" si="0"/>
        <v>0</v>
      </c>
      <c r="H37" s="65">
        <f t="shared" si="1"/>
        <v>0</v>
      </c>
      <c r="I37" s="42"/>
    </row>
    <row r="38" spans="1:9" ht="33.75" x14ac:dyDescent="0.25">
      <c r="A38" s="193" t="s">
        <v>3970</v>
      </c>
      <c r="B38" s="194" t="s">
        <v>21170</v>
      </c>
      <c r="C38" s="188" t="s">
        <v>259</v>
      </c>
      <c r="D38" s="177"/>
      <c r="E38" s="201">
        <v>4.07</v>
      </c>
      <c r="F38" s="201">
        <v>2.46</v>
      </c>
      <c r="G38" s="64">
        <f t="shared" si="0"/>
        <v>0</v>
      </c>
      <c r="H38" s="65">
        <f t="shared" si="1"/>
        <v>0</v>
      </c>
      <c r="I38" s="42"/>
    </row>
    <row r="39" spans="1:9" ht="180" x14ac:dyDescent="0.25">
      <c r="A39" s="193" t="s">
        <v>3971</v>
      </c>
      <c r="B39" s="194" t="s">
        <v>21171</v>
      </c>
      <c r="C39" s="188" t="s">
        <v>259</v>
      </c>
      <c r="D39" s="177"/>
      <c r="E39" s="201">
        <v>16.399999999999999</v>
      </c>
      <c r="F39" s="201">
        <v>9.6</v>
      </c>
      <c r="G39" s="64">
        <f t="shared" si="0"/>
        <v>0</v>
      </c>
      <c r="H39" s="65">
        <f t="shared" si="1"/>
        <v>0</v>
      </c>
      <c r="I39" s="42"/>
    </row>
    <row r="40" spans="1:9" ht="22.5" x14ac:dyDescent="0.25">
      <c r="A40" s="193" t="s">
        <v>3972</v>
      </c>
      <c r="B40" s="194" t="s">
        <v>21172</v>
      </c>
      <c r="C40" s="188" t="s">
        <v>259</v>
      </c>
      <c r="D40" s="177"/>
      <c r="E40" s="201">
        <v>4.75</v>
      </c>
      <c r="F40" s="201">
        <v>2.87</v>
      </c>
      <c r="G40" s="64">
        <f t="shared" si="0"/>
        <v>0</v>
      </c>
      <c r="H40" s="65">
        <f t="shared" si="1"/>
        <v>0</v>
      </c>
      <c r="I40" s="42"/>
    </row>
    <row r="41" spans="1:9" ht="180" x14ac:dyDescent="0.25">
      <c r="A41" s="195" t="s">
        <v>3973</v>
      </c>
      <c r="B41" s="196" t="s">
        <v>21173</v>
      </c>
      <c r="C41" s="198"/>
      <c r="D41" s="199"/>
      <c r="E41" s="199"/>
      <c r="F41" s="199"/>
      <c r="G41" s="199"/>
      <c r="H41" s="200"/>
      <c r="I41" s="42"/>
    </row>
    <row r="42" spans="1:9" x14ac:dyDescent="0.25">
      <c r="A42" s="193" t="s">
        <v>3974</v>
      </c>
      <c r="B42" s="194" t="s">
        <v>3975</v>
      </c>
      <c r="C42" s="188" t="s">
        <v>259</v>
      </c>
      <c r="D42" s="177"/>
      <c r="E42" s="201">
        <v>13.8</v>
      </c>
      <c r="F42" s="201">
        <v>8</v>
      </c>
      <c r="G42" s="64">
        <f t="shared" si="0"/>
        <v>0</v>
      </c>
      <c r="H42" s="65">
        <f t="shared" si="1"/>
        <v>0</v>
      </c>
      <c r="I42" s="42"/>
    </row>
    <row r="43" spans="1:9" ht="22.5" x14ac:dyDescent="0.25">
      <c r="A43" s="193" t="s">
        <v>3976</v>
      </c>
      <c r="B43" s="194" t="s">
        <v>3977</v>
      </c>
      <c r="C43" s="188" t="s">
        <v>259</v>
      </c>
      <c r="D43" s="177"/>
      <c r="E43" s="201">
        <v>15.9</v>
      </c>
      <c r="F43" s="201">
        <v>9.3000000000000007</v>
      </c>
      <c r="G43" s="64">
        <f t="shared" si="0"/>
        <v>0</v>
      </c>
      <c r="H43" s="65">
        <f t="shared" si="1"/>
        <v>0</v>
      </c>
      <c r="I43" s="42"/>
    </row>
    <row r="44" spans="1:9" ht="33.75" x14ac:dyDescent="0.25">
      <c r="A44" s="193" t="s">
        <v>3978</v>
      </c>
      <c r="B44" s="194" t="s">
        <v>21174</v>
      </c>
      <c r="C44" s="188" t="s">
        <v>259</v>
      </c>
      <c r="D44" s="177"/>
      <c r="E44" s="201">
        <v>5.4</v>
      </c>
      <c r="F44" s="201">
        <v>3.26</v>
      </c>
      <c r="G44" s="64">
        <f t="shared" si="0"/>
        <v>0</v>
      </c>
      <c r="H44" s="65">
        <f t="shared" si="1"/>
        <v>0</v>
      </c>
      <c r="I44" s="42"/>
    </row>
    <row r="45" spans="1:9" ht="191.25" x14ac:dyDescent="0.25">
      <c r="A45" s="193" t="s">
        <v>3979</v>
      </c>
      <c r="B45" s="194" t="s">
        <v>21175</v>
      </c>
      <c r="C45" s="188" t="s">
        <v>259</v>
      </c>
      <c r="D45" s="177"/>
      <c r="E45" s="201">
        <v>25.1</v>
      </c>
      <c r="F45" s="201">
        <v>14.6</v>
      </c>
      <c r="G45" s="64">
        <f t="shared" si="0"/>
        <v>0</v>
      </c>
      <c r="H45" s="65">
        <f t="shared" si="1"/>
        <v>0</v>
      </c>
      <c r="I45" s="42"/>
    </row>
    <row r="46" spans="1:9" ht="33.75" x14ac:dyDescent="0.25">
      <c r="A46" s="193" t="s">
        <v>3980</v>
      </c>
      <c r="B46" s="194" t="s">
        <v>21176</v>
      </c>
      <c r="C46" s="188" t="s">
        <v>259</v>
      </c>
      <c r="D46" s="177"/>
      <c r="E46" s="201">
        <v>8.8000000000000007</v>
      </c>
      <c r="F46" s="201">
        <v>5.3</v>
      </c>
      <c r="G46" s="64">
        <f t="shared" si="0"/>
        <v>0</v>
      </c>
      <c r="H46" s="65">
        <f t="shared" si="1"/>
        <v>0</v>
      </c>
      <c r="I46" s="42"/>
    </row>
    <row r="47" spans="1:9" ht="180" x14ac:dyDescent="0.25">
      <c r="A47" s="195" t="s">
        <v>3981</v>
      </c>
      <c r="B47" s="196" t="s">
        <v>21177</v>
      </c>
      <c r="C47" s="198"/>
      <c r="D47" s="199"/>
      <c r="E47" s="199"/>
      <c r="F47" s="199"/>
      <c r="G47" s="199"/>
      <c r="H47" s="200"/>
      <c r="I47" s="42"/>
    </row>
    <row r="48" spans="1:9" x14ac:dyDescent="0.25">
      <c r="A48" s="193" t="s">
        <v>3982</v>
      </c>
      <c r="B48" s="194" t="s">
        <v>3983</v>
      </c>
      <c r="C48" s="188" t="s">
        <v>259</v>
      </c>
      <c r="D48" s="177"/>
      <c r="E48" s="201">
        <v>12.4</v>
      </c>
      <c r="F48" s="201">
        <v>3.83</v>
      </c>
      <c r="G48" s="64">
        <f t="shared" si="0"/>
        <v>0</v>
      </c>
      <c r="H48" s="65">
        <f t="shared" si="1"/>
        <v>0</v>
      </c>
      <c r="I48" s="42"/>
    </row>
    <row r="49" spans="1:9" x14ac:dyDescent="0.25">
      <c r="A49" s="193" t="s">
        <v>3984</v>
      </c>
      <c r="B49" s="194" t="s">
        <v>3985</v>
      </c>
      <c r="C49" s="188" t="s">
        <v>259</v>
      </c>
      <c r="D49" s="177"/>
      <c r="E49" s="201">
        <v>12.9</v>
      </c>
      <c r="F49" s="201">
        <v>3.99</v>
      </c>
      <c r="G49" s="64">
        <f t="shared" si="0"/>
        <v>0</v>
      </c>
      <c r="H49" s="65">
        <f t="shared" si="1"/>
        <v>0</v>
      </c>
      <c r="I49" s="42"/>
    </row>
    <row r="50" spans="1:9" x14ac:dyDescent="0.25">
      <c r="A50" s="193" t="s">
        <v>3986</v>
      </c>
      <c r="B50" s="194" t="s">
        <v>3987</v>
      </c>
      <c r="C50" s="188" t="s">
        <v>259</v>
      </c>
      <c r="D50" s="177"/>
      <c r="E50" s="201">
        <v>13.7</v>
      </c>
      <c r="F50" s="201">
        <v>4.22</v>
      </c>
      <c r="G50" s="64">
        <f t="shared" si="0"/>
        <v>0</v>
      </c>
      <c r="H50" s="65">
        <f t="shared" si="1"/>
        <v>0</v>
      </c>
      <c r="I50" s="42"/>
    </row>
    <row r="51" spans="1:9" ht="33.75" x14ac:dyDescent="0.25">
      <c r="A51" s="193" t="s">
        <v>3988</v>
      </c>
      <c r="B51" s="194" t="s">
        <v>21178</v>
      </c>
      <c r="C51" s="188" t="s">
        <v>259</v>
      </c>
      <c r="D51" s="177"/>
      <c r="E51" s="201">
        <v>7.5</v>
      </c>
      <c r="F51" s="201">
        <v>4.51</v>
      </c>
      <c r="G51" s="64">
        <f t="shared" si="0"/>
        <v>0</v>
      </c>
      <c r="H51" s="65">
        <f t="shared" si="1"/>
        <v>0</v>
      </c>
      <c r="I51" s="42"/>
    </row>
    <row r="52" spans="1:9" ht="180" x14ac:dyDescent="0.25">
      <c r="A52" s="195" t="s">
        <v>3989</v>
      </c>
      <c r="B52" s="196" t="s">
        <v>21179</v>
      </c>
      <c r="C52" s="198"/>
      <c r="D52" s="199"/>
      <c r="E52" s="199"/>
      <c r="F52" s="199"/>
      <c r="G52" s="199"/>
      <c r="H52" s="200"/>
      <c r="I52" s="42"/>
    </row>
    <row r="53" spans="1:9" x14ac:dyDescent="0.25">
      <c r="A53" s="193" t="s">
        <v>3990</v>
      </c>
      <c r="B53" s="194" t="s">
        <v>3991</v>
      </c>
      <c r="C53" s="188" t="s">
        <v>259</v>
      </c>
      <c r="D53" s="177"/>
      <c r="E53" s="201">
        <v>14.4</v>
      </c>
      <c r="F53" s="201">
        <v>4.45</v>
      </c>
      <c r="G53" s="64">
        <f t="shared" si="0"/>
        <v>0</v>
      </c>
      <c r="H53" s="65">
        <f t="shared" si="1"/>
        <v>0</v>
      </c>
      <c r="I53" s="42"/>
    </row>
    <row r="54" spans="1:9" x14ac:dyDescent="0.25">
      <c r="A54" s="193" t="s">
        <v>3992</v>
      </c>
      <c r="B54" s="194" t="s">
        <v>3985</v>
      </c>
      <c r="C54" s="188" t="s">
        <v>259</v>
      </c>
      <c r="D54" s="177"/>
      <c r="E54" s="201">
        <v>14.9</v>
      </c>
      <c r="F54" s="201">
        <v>4.6100000000000003</v>
      </c>
      <c r="G54" s="64">
        <f t="shared" si="0"/>
        <v>0</v>
      </c>
      <c r="H54" s="65">
        <f t="shared" si="1"/>
        <v>0</v>
      </c>
      <c r="I54" s="42"/>
    </row>
    <row r="55" spans="1:9" x14ac:dyDescent="0.25">
      <c r="A55" s="193" t="s">
        <v>3993</v>
      </c>
      <c r="B55" s="194" t="s">
        <v>3987</v>
      </c>
      <c r="C55" s="188" t="s">
        <v>259</v>
      </c>
      <c r="D55" s="177"/>
      <c r="E55" s="201">
        <v>16.3</v>
      </c>
      <c r="F55" s="201">
        <v>5</v>
      </c>
      <c r="G55" s="64">
        <f t="shared" si="0"/>
        <v>0</v>
      </c>
      <c r="H55" s="65">
        <f t="shared" si="1"/>
        <v>0</v>
      </c>
      <c r="I55" s="42"/>
    </row>
    <row r="56" spans="1:9" ht="180" x14ac:dyDescent="0.25">
      <c r="A56" s="195" t="s">
        <v>3994</v>
      </c>
      <c r="B56" s="196" t="s">
        <v>21180</v>
      </c>
      <c r="C56" s="198"/>
      <c r="D56" s="199"/>
      <c r="E56" s="199"/>
      <c r="F56" s="199"/>
      <c r="G56" s="199"/>
      <c r="H56" s="200"/>
      <c r="I56" s="42"/>
    </row>
    <row r="57" spans="1:9" x14ac:dyDescent="0.25">
      <c r="A57" s="193" t="s">
        <v>3995</v>
      </c>
      <c r="B57" s="194" t="s">
        <v>3996</v>
      </c>
      <c r="C57" s="188" t="s">
        <v>259</v>
      </c>
      <c r="D57" s="177"/>
      <c r="E57" s="201">
        <v>13.7</v>
      </c>
      <c r="F57" s="201">
        <v>4.22</v>
      </c>
      <c r="G57" s="64">
        <f t="shared" si="0"/>
        <v>0</v>
      </c>
      <c r="H57" s="65">
        <f t="shared" si="1"/>
        <v>0</v>
      </c>
      <c r="I57" s="42"/>
    </row>
    <row r="58" spans="1:9" x14ac:dyDescent="0.25">
      <c r="A58" s="193" t="s">
        <v>3997</v>
      </c>
      <c r="B58" s="194" t="s">
        <v>3998</v>
      </c>
      <c r="C58" s="188" t="s">
        <v>259</v>
      </c>
      <c r="D58" s="177"/>
      <c r="E58" s="201">
        <v>14.4</v>
      </c>
      <c r="F58" s="201">
        <v>4.45</v>
      </c>
      <c r="G58" s="64">
        <f t="shared" si="0"/>
        <v>0</v>
      </c>
      <c r="H58" s="65">
        <f t="shared" si="1"/>
        <v>0</v>
      </c>
      <c r="I58" s="42"/>
    </row>
    <row r="59" spans="1:9" x14ac:dyDescent="0.25">
      <c r="A59" s="193" t="s">
        <v>3999</v>
      </c>
      <c r="B59" s="194" t="s">
        <v>4000</v>
      </c>
      <c r="C59" s="188" t="s">
        <v>259</v>
      </c>
      <c r="D59" s="177"/>
      <c r="E59" s="201">
        <v>16.899999999999999</v>
      </c>
      <c r="F59" s="201">
        <v>5.2</v>
      </c>
      <c r="G59" s="64">
        <f t="shared" si="0"/>
        <v>0</v>
      </c>
      <c r="H59" s="65">
        <f t="shared" si="1"/>
        <v>0</v>
      </c>
      <c r="I59" s="42"/>
    </row>
    <row r="60" spans="1:9" ht="135" x14ac:dyDescent="0.25">
      <c r="A60" s="193" t="s">
        <v>4001</v>
      </c>
      <c r="B60" s="194" t="s">
        <v>21181</v>
      </c>
      <c r="C60" s="188" t="s">
        <v>259</v>
      </c>
      <c r="D60" s="177"/>
      <c r="E60" s="201">
        <v>6.2</v>
      </c>
      <c r="F60" s="201">
        <v>3.6</v>
      </c>
      <c r="G60" s="64">
        <f t="shared" si="0"/>
        <v>0</v>
      </c>
      <c r="H60" s="65">
        <f t="shared" si="1"/>
        <v>0</v>
      </c>
      <c r="I60" s="42"/>
    </row>
    <row r="61" spans="1:9" ht="157.5" x14ac:dyDescent="0.25">
      <c r="A61" s="193" t="s">
        <v>4002</v>
      </c>
      <c r="B61" s="194" t="s">
        <v>21182</v>
      </c>
      <c r="C61" s="188" t="s">
        <v>259</v>
      </c>
      <c r="D61" s="177"/>
      <c r="E61" s="201">
        <v>10.4</v>
      </c>
      <c r="F61" s="201">
        <v>6</v>
      </c>
      <c r="G61" s="64">
        <f t="shared" si="0"/>
        <v>0</v>
      </c>
      <c r="H61" s="65">
        <f t="shared" si="1"/>
        <v>0</v>
      </c>
      <c r="I61" s="42"/>
    </row>
    <row r="62" spans="1:9" ht="157.5" x14ac:dyDescent="0.25">
      <c r="A62" s="193" t="s">
        <v>4003</v>
      </c>
      <c r="B62" s="194" t="s">
        <v>21183</v>
      </c>
      <c r="C62" s="188" t="s">
        <v>259</v>
      </c>
      <c r="D62" s="177"/>
      <c r="E62" s="201">
        <v>13.9</v>
      </c>
      <c r="F62" s="201">
        <v>8.1</v>
      </c>
      <c r="G62" s="64">
        <f t="shared" si="0"/>
        <v>0</v>
      </c>
      <c r="H62" s="65">
        <f t="shared" si="1"/>
        <v>0</v>
      </c>
      <c r="I62" s="42"/>
    </row>
    <row r="63" spans="1:9" ht="57" customHeight="1" x14ac:dyDescent="0.25">
      <c r="A63" s="197" t="s">
        <v>21184</v>
      </c>
      <c r="B63" s="344" t="s">
        <v>21185</v>
      </c>
      <c r="C63" s="345"/>
      <c r="D63" s="345"/>
      <c r="E63" s="345"/>
      <c r="F63" s="345"/>
      <c r="G63" s="345"/>
      <c r="H63" s="346"/>
      <c r="I63" s="42"/>
    </row>
    <row r="64" spans="1:9" ht="146.25" x14ac:dyDescent="0.25">
      <c r="A64" s="195" t="s">
        <v>4004</v>
      </c>
      <c r="B64" s="196" t="s">
        <v>21186</v>
      </c>
      <c r="C64" s="198"/>
      <c r="D64" s="199"/>
      <c r="E64" s="199"/>
      <c r="F64" s="199"/>
      <c r="G64" s="199"/>
      <c r="H64" s="200"/>
      <c r="I64" s="42"/>
    </row>
    <row r="65" spans="1:9" x14ac:dyDescent="0.25">
      <c r="A65" s="193" t="s">
        <v>4005</v>
      </c>
      <c r="B65" s="194" t="s">
        <v>4006</v>
      </c>
      <c r="C65" s="188" t="s">
        <v>259</v>
      </c>
      <c r="D65" s="177"/>
      <c r="E65" s="201">
        <v>17.899999999999999</v>
      </c>
      <c r="F65" s="201">
        <v>7.7</v>
      </c>
      <c r="G65" s="64">
        <f t="shared" si="0"/>
        <v>0</v>
      </c>
      <c r="H65" s="65">
        <f t="shared" si="1"/>
        <v>0</v>
      </c>
      <c r="I65" s="42"/>
    </row>
    <row r="66" spans="1:9" x14ac:dyDescent="0.25">
      <c r="A66" s="193" t="s">
        <v>4007</v>
      </c>
      <c r="B66" s="194" t="s">
        <v>4008</v>
      </c>
      <c r="C66" s="188" t="s">
        <v>259</v>
      </c>
      <c r="D66" s="177"/>
      <c r="E66" s="201">
        <v>17.899999999999999</v>
      </c>
      <c r="F66" s="201">
        <v>7.7</v>
      </c>
      <c r="G66" s="64">
        <f t="shared" si="0"/>
        <v>0</v>
      </c>
      <c r="H66" s="65">
        <f t="shared" si="1"/>
        <v>0</v>
      </c>
      <c r="I66" s="42"/>
    </row>
    <row r="67" spans="1:9" ht="22.5" x14ac:dyDescent="0.25">
      <c r="A67" s="193" t="s">
        <v>4009</v>
      </c>
      <c r="B67" s="194" t="s">
        <v>4010</v>
      </c>
      <c r="C67" s="188" t="s">
        <v>259</v>
      </c>
      <c r="D67" s="177"/>
      <c r="E67" s="201">
        <v>11.7</v>
      </c>
      <c r="F67" s="201">
        <v>4.99</v>
      </c>
      <c r="G67" s="64">
        <f t="shared" si="0"/>
        <v>0</v>
      </c>
      <c r="H67" s="65">
        <f t="shared" si="1"/>
        <v>0</v>
      </c>
      <c r="I67" s="42"/>
    </row>
    <row r="68" spans="1:9" ht="22.5" x14ac:dyDescent="0.25">
      <c r="A68" s="193" t="s">
        <v>4011</v>
      </c>
      <c r="B68" s="194" t="s">
        <v>4012</v>
      </c>
      <c r="C68" s="188" t="s">
        <v>259</v>
      </c>
      <c r="D68" s="177"/>
      <c r="E68" s="201">
        <v>12.3</v>
      </c>
      <c r="F68" s="201">
        <v>5.3</v>
      </c>
      <c r="G68" s="64">
        <f t="shared" si="0"/>
        <v>0</v>
      </c>
      <c r="H68" s="65">
        <f t="shared" si="1"/>
        <v>0</v>
      </c>
      <c r="I68" s="42"/>
    </row>
    <row r="69" spans="1:9" ht="33.75" x14ac:dyDescent="0.25">
      <c r="A69" s="193" t="s">
        <v>4013</v>
      </c>
      <c r="B69" s="194" t="s">
        <v>21187</v>
      </c>
      <c r="C69" s="188" t="s">
        <v>259</v>
      </c>
      <c r="D69" s="177"/>
      <c r="E69" s="201">
        <v>4.6100000000000003</v>
      </c>
      <c r="F69" s="201">
        <v>1.97</v>
      </c>
      <c r="G69" s="64">
        <f t="shared" ref="G69:G132" si="2">D69*E69</f>
        <v>0</v>
      </c>
      <c r="H69" s="65">
        <f t="shared" ref="H69:H132" si="3">D69*F69</f>
        <v>0</v>
      </c>
      <c r="I69" s="42"/>
    </row>
    <row r="70" spans="1:9" ht="112.5" x14ac:dyDescent="0.25">
      <c r="A70" s="195" t="s">
        <v>4014</v>
      </c>
      <c r="B70" s="196" t="s">
        <v>21188</v>
      </c>
      <c r="C70" s="198"/>
      <c r="D70" s="199"/>
      <c r="E70" s="199"/>
      <c r="F70" s="199"/>
      <c r="G70" s="199"/>
      <c r="H70" s="200"/>
      <c r="I70" s="42"/>
    </row>
    <row r="71" spans="1:9" x14ac:dyDescent="0.25">
      <c r="A71" s="193" t="s">
        <v>4015</v>
      </c>
      <c r="B71" s="194" t="s">
        <v>4016</v>
      </c>
      <c r="C71" s="188" t="s">
        <v>259</v>
      </c>
      <c r="D71" s="177"/>
      <c r="E71" s="201">
        <v>15.8</v>
      </c>
      <c r="F71" s="201">
        <v>7.7</v>
      </c>
      <c r="G71" s="64">
        <f t="shared" si="2"/>
        <v>0</v>
      </c>
      <c r="H71" s="65">
        <f t="shared" si="3"/>
        <v>0</v>
      </c>
      <c r="I71" s="42"/>
    </row>
    <row r="72" spans="1:9" x14ac:dyDescent="0.25">
      <c r="A72" s="193" t="s">
        <v>4017</v>
      </c>
      <c r="B72" s="194" t="s">
        <v>4018</v>
      </c>
      <c r="C72" s="188" t="s">
        <v>259</v>
      </c>
      <c r="D72" s="177"/>
      <c r="E72" s="201">
        <v>17</v>
      </c>
      <c r="F72" s="201">
        <v>8.3000000000000007</v>
      </c>
      <c r="G72" s="64">
        <f t="shared" si="2"/>
        <v>0</v>
      </c>
      <c r="H72" s="65">
        <f t="shared" si="3"/>
        <v>0</v>
      </c>
      <c r="I72" s="42"/>
    </row>
    <row r="73" spans="1:9" ht="45" x14ac:dyDescent="0.25">
      <c r="A73" s="193" t="s">
        <v>4019</v>
      </c>
      <c r="B73" s="194" t="s">
        <v>21189</v>
      </c>
      <c r="C73" s="188" t="s">
        <v>259</v>
      </c>
      <c r="D73" s="177"/>
      <c r="E73" s="201">
        <v>5.7</v>
      </c>
      <c r="F73" s="201">
        <v>2.77</v>
      </c>
      <c r="G73" s="64">
        <f t="shared" si="2"/>
        <v>0</v>
      </c>
      <c r="H73" s="65">
        <f t="shared" si="3"/>
        <v>0</v>
      </c>
      <c r="I73" s="42"/>
    </row>
    <row r="74" spans="1:9" ht="56.25" x14ac:dyDescent="0.25">
      <c r="A74" s="195" t="s">
        <v>4020</v>
      </c>
      <c r="B74" s="196" t="s">
        <v>21190</v>
      </c>
      <c r="C74" s="198"/>
      <c r="D74" s="199"/>
      <c r="E74" s="199"/>
      <c r="F74" s="199"/>
      <c r="G74" s="199"/>
      <c r="H74" s="200"/>
      <c r="I74" s="42"/>
    </row>
    <row r="75" spans="1:9" x14ac:dyDescent="0.25">
      <c r="A75" s="193" t="s">
        <v>4021</v>
      </c>
      <c r="B75" s="194" t="s">
        <v>4022</v>
      </c>
      <c r="C75" s="188" t="s">
        <v>259</v>
      </c>
      <c r="D75" s="177"/>
      <c r="E75" s="201">
        <v>4.43</v>
      </c>
      <c r="F75" s="201">
        <v>2.15</v>
      </c>
      <c r="G75" s="64">
        <f t="shared" si="2"/>
        <v>0</v>
      </c>
      <c r="H75" s="65">
        <f t="shared" si="3"/>
        <v>0</v>
      </c>
      <c r="I75" s="42"/>
    </row>
    <row r="76" spans="1:9" x14ac:dyDescent="0.25">
      <c r="A76" s="193" t="s">
        <v>4023</v>
      </c>
      <c r="B76" s="194" t="s">
        <v>4024</v>
      </c>
      <c r="C76" s="188" t="s">
        <v>259</v>
      </c>
      <c r="D76" s="177"/>
      <c r="E76" s="201">
        <v>5.7</v>
      </c>
      <c r="F76" s="201">
        <v>2.77</v>
      </c>
      <c r="G76" s="64">
        <f t="shared" si="2"/>
        <v>0</v>
      </c>
      <c r="H76" s="65">
        <f t="shared" si="3"/>
        <v>0</v>
      </c>
      <c r="I76" s="42"/>
    </row>
    <row r="77" spans="1:9" ht="146.25" x14ac:dyDescent="0.25">
      <c r="A77" s="195" t="s">
        <v>4025</v>
      </c>
      <c r="B77" s="196" t="s">
        <v>21191</v>
      </c>
      <c r="C77" s="198"/>
      <c r="D77" s="199"/>
      <c r="E77" s="199"/>
      <c r="F77" s="199"/>
      <c r="G77" s="199"/>
      <c r="H77" s="200"/>
      <c r="I77" s="42"/>
    </row>
    <row r="78" spans="1:9" x14ac:dyDescent="0.25">
      <c r="A78" s="193" t="s">
        <v>4026</v>
      </c>
      <c r="B78" s="194" t="s">
        <v>4027</v>
      </c>
      <c r="C78" s="188" t="s">
        <v>259</v>
      </c>
      <c r="D78" s="177"/>
      <c r="E78" s="201">
        <v>12</v>
      </c>
      <c r="F78" s="201">
        <v>3.06</v>
      </c>
      <c r="G78" s="64">
        <f t="shared" si="2"/>
        <v>0</v>
      </c>
      <c r="H78" s="65">
        <f t="shared" si="3"/>
        <v>0</v>
      </c>
      <c r="I78" s="42"/>
    </row>
    <row r="79" spans="1:9" x14ac:dyDescent="0.25">
      <c r="A79" s="193" t="s">
        <v>4028</v>
      </c>
      <c r="B79" s="194" t="s">
        <v>4029</v>
      </c>
      <c r="C79" s="188" t="s">
        <v>259</v>
      </c>
      <c r="D79" s="177"/>
      <c r="E79" s="201">
        <v>15</v>
      </c>
      <c r="F79" s="201">
        <v>3.84</v>
      </c>
      <c r="G79" s="64">
        <f t="shared" si="2"/>
        <v>0</v>
      </c>
      <c r="H79" s="65">
        <f t="shared" si="3"/>
        <v>0</v>
      </c>
      <c r="I79" s="42"/>
    </row>
    <row r="80" spans="1:9" ht="135" x14ac:dyDescent="0.25">
      <c r="A80" s="195" t="s">
        <v>4030</v>
      </c>
      <c r="B80" s="196" t="s">
        <v>21192</v>
      </c>
      <c r="C80" s="198"/>
      <c r="D80" s="199"/>
      <c r="E80" s="199"/>
      <c r="F80" s="199"/>
      <c r="G80" s="199"/>
      <c r="H80" s="200"/>
      <c r="I80" s="42"/>
    </row>
    <row r="81" spans="1:9" x14ac:dyDescent="0.25">
      <c r="A81" s="193" t="s">
        <v>4031</v>
      </c>
      <c r="B81" s="194" t="s">
        <v>4027</v>
      </c>
      <c r="C81" s="188" t="s">
        <v>259</v>
      </c>
      <c r="D81" s="177"/>
      <c r="E81" s="201">
        <v>11.2</v>
      </c>
      <c r="F81" s="201">
        <v>2.85</v>
      </c>
      <c r="G81" s="64">
        <f t="shared" si="2"/>
        <v>0</v>
      </c>
      <c r="H81" s="65">
        <f t="shared" si="3"/>
        <v>0</v>
      </c>
      <c r="I81" s="42"/>
    </row>
    <row r="82" spans="1:9" x14ac:dyDescent="0.25">
      <c r="A82" s="193" t="s">
        <v>4032</v>
      </c>
      <c r="B82" s="194" t="s">
        <v>4029</v>
      </c>
      <c r="C82" s="188" t="s">
        <v>259</v>
      </c>
      <c r="D82" s="177"/>
      <c r="E82" s="201">
        <v>14.1</v>
      </c>
      <c r="F82" s="201">
        <v>3.6</v>
      </c>
      <c r="G82" s="64">
        <f t="shared" si="2"/>
        <v>0</v>
      </c>
      <c r="H82" s="65">
        <f t="shared" si="3"/>
        <v>0</v>
      </c>
      <c r="I82" s="42"/>
    </row>
    <row r="83" spans="1:9" ht="123.75" x14ac:dyDescent="0.25">
      <c r="A83" s="193" t="s">
        <v>4033</v>
      </c>
      <c r="B83" s="194" t="s">
        <v>21193</v>
      </c>
      <c r="C83" s="188" t="s">
        <v>259</v>
      </c>
      <c r="D83" s="177"/>
      <c r="E83" s="201">
        <v>6.5</v>
      </c>
      <c r="F83" s="201">
        <v>2.77</v>
      </c>
      <c r="G83" s="64">
        <f t="shared" si="2"/>
        <v>0</v>
      </c>
      <c r="H83" s="65">
        <f t="shared" si="3"/>
        <v>0</v>
      </c>
      <c r="I83" s="42"/>
    </row>
    <row r="84" spans="1:9" ht="123.75" x14ac:dyDescent="0.25">
      <c r="A84" s="193" t="s">
        <v>4034</v>
      </c>
      <c r="B84" s="194" t="s">
        <v>21194</v>
      </c>
      <c r="C84" s="188" t="s">
        <v>259</v>
      </c>
      <c r="D84" s="177"/>
      <c r="E84" s="201">
        <v>9</v>
      </c>
      <c r="F84" s="201">
        <v>3.83</v>
      </c>
      <c r="G84" s="64">
        <f t="shared" si="2"/>
        <v>0</v>
      </c>
      <c r="H84" s="65">
        <f t="shared" si="3"/>
        <v>0</v>
      </c>
      <c r="I84" s="42"/>
    </row>
    <row r="85" spans="1:9" ht="57" customHeight="1" x14ac:dyDescent="0.25">
      <c r="A85" s="197" t="s">
        <v>21195</v>
      </c>
      <c r="B85" s="344" t="s">
        <v>21196</v>
      </c>
      <c r="C85" s="345"/>
      <c r="D85" s="345"/>
      <c r="E85" s="345"/>
      <c r="F85" s="345"/>
      <c r="G85" s="345"/>
      <c r="H85" s="346"/>
      <c r="I85" s="42"/>
    </row>
    <row r="86" spans="1:9" ht="67.5" x14ac:dyDescent="0.25">
      <c r="A86" s="195" t="s">
        <v>4035</v>
      </c>
      <c r="B86" s="196" t="s">
        <v>21197</v>
      </c>
      <c r="C86" s="198"/>
      <c r="D86" s="199"/>
      <c r="E86" s="199"/>
      <c r="F86" s="199"/>
      <c r="G86" s="199"/>
      <c r="H86" s="200"/>
      <c r="I86" s="42"/>
    </row>
    <row r="87" spans="1:9" x14ac:dyDescent="0.25">
      <c r="A87" s="193" t="s">
        <v>4036</v>
      </c>
      <c r="B87" s="194" t="s">
        <v>4037</v>
      </c>
      <c r="C87" s="188" t="s">
        <v>259</v>
      </c>
      <c r="D87" s="177"/>
      <c r="E87" s="201">
        <v>7.9</v>
      </c>
      <c r="F87" s="201">
        <v>3.83</v>
      </c>
      <c r="G87" s="64">
        <f t="shared" si="2"/>
        <v>0</v>
      </c>
      <c r="H87" s="65">
        <f t="shared" si="3"/>
        <v>0</v>
      </c>
      <c r="I87" s="42"/>
    </row>
    <row r="88" spans="1:9" x14ac:dyDescent="0.25">
      <c r="A88" s="193" t="s">
        <v>4038</v>
      </c>
      <c r="B88" s="194" t="s">
        <v>4039</v>
      </c>
      <c r="C88" s="188" t="s">
        <v>259</v>
      </c>
      <c r="D88" s="177"/>
      <c r="E88" s="201">
        <v>6.8</v>
      </c>
      <c r="F88" s="201">
        <v>3.28</v>
      </c>
      <c r="G88" s="64">
        <f t="shared" si="2"/>
        <v>0</v>
      </c>
      <c r="H88" s="65">
        <f t="shared" si="3"/>
        <v>0</v>
      </c>
      <c r="I88" s="42"/>
    </row>
    <row r="89" spans="1:9" x14ac:dyDescent="0.25">
      <c r="A89" s="193" t="s">
        <v>4040</v>
      </c>
      <c r="B89" s="194" t="s">
        <v>4041</v>
      </c>
      <c r="C89" s="188" t="s">
        <v>259</v>
      </c>
      <c r="D89" s="177"/>
      <c r="E89" s="201">
        <v>6.5</v>
      </c>
      <c r="F89" s="201">
        <v>3.17</v>
      </c>
      <c r="G89" s="64">
        <f t="shared" si="2"/>
        <v>0</v>
      </c>
      <c r="H89" s="65">
        <f t="shared" si="3"/>
        <v>0</v>
      </c>
      <c r="I89" s="42"/>
    </row>
    <row r="90" spans="1:9" x14ac:dyDescent="0.25">
      <c r="A90" s="193" t="s">
        <v>4042</v>
      </c>
      <c r="B90" s="194" t="s">
        <v>4043</v>
      </c>
      <c r="C90" s="188" t="s">
        <v>259</v>
      </c>
      <c r="D90" s="177"/>
      <c r="E90" s="201">
        <v>7</v>
      </c>
      <c r="F90" s="201">
        <v>3.38</v>
      </c>
      <c r="G90" s="64">
        <f t="shared" si="2"/>
        <v>0</v>
      </c>
      <c r="H90" s="65">
        <f t="shared" si="3"/>
        <v>0</v>
      </c>
      <c r="I90" s="42"/>
    </row>
    <row r="91" spans="1:9" x14ac:dyDescent="0.25">
      <c r="A91" s="193" t="s">
        <v>4044</v>
      </c>
      <c r="B91" s="194" t="s">
        <v>4045</v>
      </c>
      <c r="C91" s="188" t="s">
        <v>259</v>
      </c>
      <c r="D91" s="177"/>
      <c r="E91" s="201">
        <v>7.2</v>
      </c>
      <c r="F91" s="201">
        <v>3.48</v>
      </c>
      <c r="G91" s="64">
        <f t="shared" si="2"/>
        <v>0</v>
      </c>
      <c r="H91" s="65">
        <f t="shared" si="3"/>
        <v>0</v>
      </c>
      <c r="I91" s="42"/>
    </row>
    <row r="92" spans="1:9" ht="22.5" x14ac:dyDescent="0.25">
      <c r="A92" s="193" t="s">
        <v>4046</v>
      </c>
      <c r="B92" s="194" t="s">
        <v>4047</v>
      </c>
      <c r="C92" s="188" t="s">
        <v>259</v>
      </c>
      <c r="D92" s="177"/>
      <c r="E92" s="201">
        <v>6.5</v>
      </c>
      <c r="F92" s="201">
        <v>3.17</v>
      </c>
      <c r="G92" s="64">
        <f t="shared" si="2"/>
        <v>0</v>
      </c>
      <c r="H92" s="65">
        <f t="shared" si="3"/>
        <v>0</v>
      </c>
      <c r="I92" s="42"/>
    </row>
    <row r="93" spans="1:9" x14ac:dyDescent="0.25">
      <c r="A93" s="193" t="s">
        <v>4048</v>
      </c>
      <c r="B93" s="194" t="s">
        <v>4049</v>
      </c>
      <c r="C93" s="188" t="s">
        <v>259</v>
      </c>
      <c r="D93" s="177"/>
      <c r="E93" s="201">
        <v>7.2</v>
      </c>
      <c r="F93" s="201">
        <v>3.48</v>
      </c>
      <c r="G93" s="64">
        <f t="shared" si="2"/>
        <v>0</v>
      </c>
      <c r="H93" s="65">
        <f t="shared" si="3"/>
        <v>0</v>
      </c>
      <c r="I93" s="42"/>
    </row>
    <row r="94" spans="1:9" ht="22.5" x14ac:dyDescent="0.25">
      <c r="A94" s="193" t="s">
        <v>4050</v>
      </c>
      <c r="B94" s="194" t="s">
        <v>21198</v>
      </c>
      <c r="C94" s="188" t="s">
        <v>259</v>
      </c>
      <c r="D94" s="177"/>
      <c r="E94" s="201">
        <v>4.28</v>
      </c>
      <c r="F94" s="201">
        <v>2.29</v>
      </c>
      <c r="G94" s="64">
        <f t="shared" si="2"/>
        <v>0</v>
      </c>
      <c r="H94" s="65">
        <f t="shared" si="3"/>
        <v>0</v>
      </c>
      <c r="I94" s="42"/>
    </row>
    <row r="95" spans="1:9" ht="78.75" x14ac:dyDescent="0.25">
      <c r="A95" s="195" t="s">
        <v>4051</v>
      </c>
      <c r="B95" s="196" t="s">
        <v>21199</v>
      </c>
      <c r="C95" s="198"/>
      <c r="D95" s="199"/>
      <c r="E95" s="199"/>
      <c r="F95" s="199"/>
      <c r="G95" s="199"/>
      <c r="H95" s="200"/>
      <c r="I95" s="42"/>
    </row>
    <row r="96" spans="1:9" x14ac:dyDescent="0.25">
      <c r="A96" s="193" t="s">
        <v>4052</v>
      </c>
      <c r="B96" s="194" t="s">
        <v>4053</v>
      </c>
      <c r="C96" s="188" t="s">
        <v>259</v>
      </c>
      <c r="D96" s="177"/>
      <c r="E96" s="201">
        <v>17.5</v>
      </c>
      <c r="F96" s="201">
        <v>8.5</v>
      </c>
      <c r="G96" s="64">
        <f t="shared" si="2"/>
        <v>0</v>
      </c>
      <c r="H96" s="65">
        <f t="shared" si="3"/>
        <v>0</v>
      </c>
      <c r="I96" s="42"/>
    </row>
    <row r="97" spans="1:9" x14ac:dyDescent="0.25">
      <c r="A97" s="193" t="s">
        <v>4054</v>
      </c>
      <c r="B97" s="194" t="s">
        <v>4055</v>
      </c>
      <c r="C97" s="188" t="s">
        <v>259</v>
      </c>
      <c r="D97" s="177"/>
      <c r="E97" s="201">
        <v>14.4</v>
      </c>
      <c r="F97" s="201">
        <v>7</v>
      </c>
      <c r="G97" s="64">
        <f t="shared" si="2"/>
        <v>0</v>
      </c>
      <c r="H97" s="65">
        <f t="shared" si="3"/>
        <v>0</v>
      </c>
      <c r="I97" s="42"/>
    </row>
    <row r="98" spans="1:9" x14ac:dyDescent="0.25">
      <c r="A98" s="193" t="s">
        <v>4056</v>
      </c>
      <c r="B98" s="194" t="s">
        <v>4057</v>
      </c>
      <c r="C98" s="188" t="s">
        <v>259</v>
      </c>
      <c r="D98" s="177"/>
      <c r="E98" s="201">
        <v>14.4</v>
      </c>
      <c r="F98" s="201">
        <v>7</v>
      </c>
      <c r="G98" s="64">
        <f t="shared" si="2"/>
        <v>0</v>
      </c>
      <c r="H98" s="65">
        <f t="shared" si="3"/>
        <v>0</v>
      </c>
      <c r="I98" s="42"/>
    </row>
    <row r="99" spans="1:9" x14ac:dyDescent="0.25">
      <c r="A99" s="193" t="s">
        <v>4058</v>
      </c>
      <c r="B99" s="194" t="s">
        <v>4059</v>
      </c>
      <c r="C99" s="188" t="s">
        <v>259</v>
      </c>
      <c r="D99" s="177"/>
      <c r="E99" s="201">
        <v>14.7</v>
      </c>
      <c r="F99" s="201">
        <v>7.1</v>
      </c>
      <c r="G99" s="64">
        <f t="shared" si="2"/>
        <v>0</v>
      </c>
      <c r="H99" s="65">
        <f t="shared" si="3"/>
        <v>0</v>
      </c>
      <c r="I99" s="42"/>
    </row>
    <row r="100" spans="1:9" x14ac:dyDescent="0.25">
      <c r="A100" s="193" t="s">
        <v>4060</v>
      </c>
      <c r="B100" s="194" t="s">
        <v>4061</v>
      </c>
      <c r="C100" s="188" t="s">
        <v>259</v>
      </c>
      <c r="D100" s="177"/>
      <c r="E100" s="201">
        <v>16.2</v>
      </c>
      <c r="F100" s="201">
        <v>7.9</v>
      </c>
      <c r="G100" s="64">
        <f t="shared" si="2"/>
        <v>0</v>
      </c>
      <c r="H100" s="65">
        <f t="shared" si="3"/>
        <v>0</v>
      </c>
      <c r="I100" s="42"/>
    </row>
    <row r="101" spans="1:9" x14ac:dyDescent="0.25">
      <c r="A101" s="193" t="s">
        <v>4062</v>
      </c>
      <c r="B101" s="194" t="s">
        <v>4063</v>
      </c>
      <c r="C101" s="188" t="s">
        <v>259</v>
      </c>
      <c r="D101" s="177"/>
      <c r="E101" s="201">
        <v>11.6</v>
      </c>
      <c r="F101" s="201">
        <v>5.6</v>
      </c>
      <c r="G101" s="64">
        <f t="shared" si="2"/>
        <v>0</v>
      </c>
      <c r="H101" s="65">
        <f t="shared" si="3"/>
        <v>0</v>
      </c>
      <c r="I101" s="42"/>
    </row>
    <row r="102" spans="1:9" x14ac:dyDescent="0.25">
      <c r="A102" s="193" t="s">
        <v>4064</v>
      </c>
      <c r="B102" s="194" t="s">
        <v>4065</v>
      </c>
      <c r="C102" s="188" t="s">
        <v>259</v>
      </c>
      <c r="D102" s="177"/>
      <c r="E102" s="201">
        <v>16.8</v>
      </c>
      <c r="F102" s="201">
        <v>8.1999999999999993</v>
      </c>
      <c r="G102" s="64">
        <f t="shared" si="2"/>
        <v>0</v>
      </c>
      <c r="H102" s="65">
        <f t="shared" si="3"/>
        <v>0</v>
      </c>
      <c r="I102" s="42"/>
    </row>
    <row r="103" spans="1:9" ht="33.75" x14ac:dyDescent="0.25">
      <c r="A103" s="195" t="s">
        <v>4066</v>
      </c>
      <c r="B103" s="196" t="s">
        <v>21200</v>
      </c>
      <c r="C103" s="198"/>
      <c r="D103" s="199"/>
      <c r="E103" s="199"/>
      <c r="F103" s="199"/>
      <c r="G103" s="199"/>
      <c r="H103" s="200"/>
      <c r="I103" s="42"/>
    </row>
    <row r="104" spans="1:9" x14ac:dyDescent="0.25">
      <c r="A104" s="193" t="s">
        <v>4067</v>
      </c>
      <c r="B104" s="194" t="s">
        <v>4068</v>
      </c>
      <c r="C104" s="188" t="s">
        <v>259</v>
      </c>
      <c r="D104" s="177"/>
      <c r="E104" s="201">
        <v>6.2</v>
      </c>
      <c r="F104" s="201">
        <v>3.33</v>
      </c>
      <c r="G104" s="64">
        <f t="shared" si="2"/>
        <v>0</v>
      </c>
      <c r="H104" s="65">
        <f t="shared" si="3"/>
        <v>0</v>
      </c>
      <c r="I104" s="42"/>
    </row>
    <row r="105" spans="1:9" x14ac:dyDescent="0.25">
      <c r="A105" s="193" t="s">
        <v>4069</v>
      </c>
      <c r="B105" s="194" t="s">
        <v>4070</v>
      </c>
      <c r="C105" s="188" t="s">
        <v>259</v>
      </c>
      <c r="D105" s="177"/>
      <c r="E105" s="201">
        <v>5.9</v>
      </c>
      <c r="F105" s="201">
        <v>3.16</v>
      </c>
      <c r="G105" s="64">
        <f t="shared" si="2"/>
        <v>0</v>
      </c>
      <c r="H105" s="65">
        <f t="shared" si="3"/>
        <v>0</v>
      </c>
      <c r="I105" s="42"/>
    </row>
    <row r="106" spans="1:9" x14ac:dyDescent="0.25">
      <c r="A106" s="193" t="s">
        <v>4071</v>
      </c>
      <c r="B106" s="194" t="s">
        <v>4072</v>
      </c>
      <c r="C106" s="188" t="s">
        <v>259</v>
      </c>
      <c r="D106" s="177"/>
      <c r="E106" s="201">
        <v>5.5</v>
      </c>
      <c r="F106" s="201">
        <v>2.94</v>
      </c>
      <c r="G106" s="64">
        <f t="shared" si="2"/>
        <v>0</v>
      </c>
      <c r="H106" s="65">
        <f t="shared" si="3"/>
        <v>0</v>
      </c>
      <c r="I106" s="42"/>
    </row>
    <row r="107" spans="1:9" x14ac:dyDescent="0.25">
      <c r="A107" s="193" t="s">
        <v>4073</v>
      </c>
      <c r="B107" s="194" t="s">
        <v>4074</v>
      </c>
      <c r="C107" s="188" t="s">
        <v>259</v>
      </c>
      <c r="D107" s="177"/>
      <c r="E107" s="201">
        <v>5.5</v>
      </c>
      <c r="F107" s="201">
        <v>2.94</v>
      </c>
      <c r="G107" s="64">
        <f t="shared" si="2"/>
        <v>0</v>
      </c>
      <c r="H107" s="65">
        <f t="shared" si="3"/>
        <v>0</v>
      </c>
      <c r="I107" s="42"/>
    </row>
    <row r="108" spans="1:9" ht="56.25" x14ac:dyDescent="0.25">
      <c r="A108" s="195" t="s">
        <v>4075</v>
      </c>
      <c r="B108" s="196" t="s">
        <v>21201</v>
      </c>
      <c r="C108" s="198"/>
      <c r="D108" s="199"/>
      <c r="E108" s="199"/>
      <c r="F108" s="199"/>
      <c r="G108" s="199"/>
      <c r="H108" s="200"/>
      <c r="I108" s="42"/>
    </row>
    <row r="109" spans="1:9" ht="22.5" x14ac:dyDescent="0.25">
      <c r="A109" s="193" t="s">
        <v>4076</v>
      </c>
      <c r="B109" s="194" t="s">
        <v>4077</v>
      </c>
      <c r="C109" s="188" t="s">
        <v>6</v>
      </c>
      <c r="D109" s="177"/>
      <c r="E109" s="201">
        <v>5.9</v>
      </c>
      <c r="F109" s="201">
        <v>3.12</v>
      </c>
      <c r="G109" s="64">
        <f t="shared" si="2"/>
        <v>0</v>
      </c>
      <c r="H109" s="65">
        <f t="shared" si="3"/>
        <v>0</v>
      </c>
      <c r="I109" s="42"/>
    </row>
    <row r="110" spans="1:9" x14ac:dyDescent="0.25">
      <c r="A110" s="193" t="s">
        <v>4078</v>
      </c>
      <c r="B110" s="194" t="s">
        <v>4079</v>
      </c>
      <c r="C110" s="188" t="s">
        <v>6</v>
      </c>
      <c r="D110" s="177"/>
      <c r="E110" s="201">
        <v>4.55</v>
      </c>
      <c r="F110" s="201">
        <v>2.41</v>
      </c>
      <c r="G110" s="64">
        <f t="shared" si="2"/>
        <v>0</v>
      </c>
      <c r="H110" s="65">
        <f t="shared" si="3"/>
        <v>0</v>
      </c>
      <c r="I110" s="42"/>
    </row>
    <row r="111" spans="1:9" ht="101.25" x14ac:dyDescent="0.25">
      <c r="A111" s="193" t="s">
        <v>4080</v>
      </c>
      <c r="B111" s="194" t="s">
        <v>21202</v>
      </c>
      <c r="C111" s="188" t="s">
        <v>301</v>
      </c>
      <c r="D111" s="177"/>
      <c r="E111" s="201">
        <v>11.5</v>
      </c>
      <c r="F111" s="201">
        <v>5.6</v>
      </c>
      <c r="G111" s="64">
        <f t="shared" si="2"/>
        <v>0</v>
      </c>
      <c r="H111" s="65">
        <f t="shared" si="3"/>
        <v>0</v>
      </c>
      <c r="I111" s="42"/>
    </row>
    <row r="112" spans="1:9" ht="33.75" x14ac:dyDescent="0.25">
      <c r="A112" s="193" t="s">
        <v>4081</v>
      </c>
      <c r="B112" s="194" t="s">
        <v>21203</v>
      </c>
      <c r="C112" s="188" t="s">
        <v>301</v>
      </c>
      <c r="D112" s="177"/>
      <c r="E112" s="201">
        <v>5.6</v>
      </c>
      <c r="F112" s="201">
        <v>3</v>
      </c>
      <c r="G112" s="64">
        <f t="shared" si="2"/>
        <v>0</v>
      </c>
      <c r="H112" s="65">
        <f t="shared" si="3"/>
        <v>0</v>
      </c>
      <c r="I112" s="42"/>
    </row>
    <row r="113" spans="1:9" ht="247.5" x14ac:dyDescent="0.25">
      <c r="A113" s="193" t="s">
        <v>4082</v>
      </c>
      <c r="B113" s="194" t="s">
        <v>21204</v>
      </c>
      <c r="C113" s="188" t="s">
        <v>301</v>
      </c>
      <c r="D113" s="177"/>
      <c r="E113" s="201">
        <v>11.1</v>
      </c>
      <c r="F113" s="201">
        <v>5.4</v>
      </c>
      <c r="G113" s="64">
        <f t="shared" si="2"/>
        <v>0</v>
      </c>
      <c r="H113" s="65">
        <f t="shared" si="3"/>
        <v>0</v>
      </c>
      <c r="I113" s="42"/>
    </row>
    <row r="114" spans="1:9" ht="33.75" x14ac:dyDescent="0.25">
      <c r="A114" s="193" t="s">
        <v>4083</v>
      </c>
      <c r="B114" s="194" t="s">
        <v>21205</v>
      </c>
      <c r="C114" s="188" t="s">
        <v>301</v>
      </c>
      <c r="D114" s="177"/>
      <c r="E114" s="201">
        <v>3.57</v>
      </c>
      <c r="F114" s="201">
        <v>1.91</v>
      </c>
      <c r="G114" s="64">
        <f t="shared" si="2"/>
        <v>0</v>
      </c>
      <c r="H114" s="65">
        <f t="shared" si="3"/>
        <v>0</v>
      </c>
      <c r="I114" s="42"/>
    </row>
    <row r="115" spans="1:9" ht="57" customHeight="1" x14ac:dyDescent="0.25">
      <c r="A115" s="197" t="s">
        <v>21206</v>
      </c>
      <c r="B115" s="344" t="s">
        <v>21207</v>
      </c>
      <c r="C115" s="345"/>
      <c r="D115" s="345"/>
      <c r="E115" s="345"/>
      <c r="F115" s="345"/>
      <c r="G115" s="345"/>
      <c r="H115" s="346"/>
      <c r="I115" s="42"/>
    </row>
    <row r="116" spans="1:9" ht="67.5" x14ac:dyDescent="0.25">
      <c r="A116" s="193" t="s">
        <v>4084</v>
      </c>
      <c r="B116" s="194" t="s">
        <v>21208</v>
      </c>
      <c r="C116" s="188" t="s">
        <v>259</v>
      </c>
      <c r="D116" s="177"/>
      <c r="E116" s="201">
        <v>4.5599999999999996</v>
      </c>
      <c r="F116" s="201">
        <v>2.4</v>
      </c>
      <c r="G116" s="64">
        <f t="shared" si="2"/>
        <v>0</v>
      </c>
      <c r="H116" s="65">
        <f t="shared" si="3"/>
        <v>0</v>
      </c>
      <c r="I116" s="42"/>
    </row>
    <row r="117" spans="1:9" ht="78.75" x14ac:dyDescent="0.25">
      <c r="A117" s="195" t="s">
        <v>4085</v>
      </c>
      <c r="B117" s="196" t="s">
        <v>21209</v>
      </c>
      <c r="C117" s="198"/>
      <c r="D117" s="199"/>
      <c r="E117" s="199"/>
      <c r="F117" s="199"/>
      <c r="G117" s="199"/>
      <c r="H117" s="200"/>
      <c r="I117" s="42"/>
    </row>
    <row r="118" spans="1:9" ht="22.5" x14ac:dyDescent="0.25">
      <c r="A118" s="193" t="s">
        <v>4086</v>
      </c>
      <c r="B118" s="194" t="s">
        <v>4087</v>
      </c>
      <c r="C118" s="188" t="s">
        <v>259</v>
      </c>
      <c r="D118" s="177"/>
      <c r="E118" s="201">
        <v>3.6</v>
      </c>
      <c r="F118" s="201">
        <v>1.89</v>
      </c>
      <c r="G118" s="64">
        <f t="shared" si="2"/>
        <v>0</v>
      </c>
      <c r="H118" s="65">
        <f t="shared" si="3"/>
        <v>0</v>
      </c>
      <c r="I118" s="42"/>
    </row>
    <row r="119" spans="1:9" ht="22.5" x14ac:dyDescent="0.25">
      <c r="A119" s="193" t="s">
        <v>4088</v>
      </c>
      <c r="B119" s="194" t="s">
        <v>4089</v>
      </c>
      <c r="C119" s="188" t="s">
        <v>259</v>
      </c>
      <c r="D119" s="177"/>
      <c r="E119" s="201">
        <v>4.91</v>
      </c>
      <c r="F119" s="201">
        <v>2.58</v>
      </c>
      <c r="G119" s="64">
        <f t="shared" si="2"/>
        <v>0</v>
      </c>
      <c r="H119" s="65">
        <f t="shared" si="3"/>
        <v>0</v>
      </c>
      <c r="I119" s="42"/>
    </row>
    <row r="120" spans="1:9" ht="22.5" x14ac:dyDescent="0.25">
      <c r="A120" s="193" t="s">
        <v>4090</v>
      </c>
      <c r="B120" s="194" t="s">
        <v>4091</v>
      </c>
      <c r="C120" s="188" t="s">
        <v>259</v>
      </c>
      <c r="D120" s="177"/>
      <c r="E120" s="201">
        <v>4.91</v>
      </c>
      <c r="F120" s="201">
        <v>2.58</v>
      </c>
      <c r="G120" s="64">
        <f t="shared" si="2"/>
        <v>0</v>
      </c>
      <c r="H120" s="65">
        <f t="shared" si="3"/>
        <v>0</v>
      </c>
      <c r="I120" s="42"/>
    </row>
    <row r="121" spans="1:9" ht="45" x14ac:dyDescent="0.25">
      <c r="A121" s="193" t="s">
        <v>4092</v>
      </c>
      <c r="B121" s="194" t="s">
        <v>4093</v>
      </c>
      <c r="C121" s="188" t="s">
        <v>259</v>
      </c>
      <c r="D121" s="177"/>
      <c r="E121" s="201">
        <v>7.4</v>
      </c>
      <c r="F121" s="201">
        <v>3.89</v>
      </c>
      <c r="G121" s="64">
        <f t="shared" si="2"/>
        <v>0</v>
      </c>
      <c r="H121" s="65">
        <f t="shared" si="3"/>
        <v>0</v>
      </c>
      <c r="I121" s="42"/>
    </row>
    <row r="122" spans="1:9" ht="45" x14ac:dyDescent="0.25">
      <c r="A122" s="193" t="s">
        <v>4094</v>
      </c>
      <c r="B122" s="194" t="s">
        <v>4095</v>
      </c>
      <c r="C122" s="188" t="s">
        <v>259</v>
      </c>
      <c r="D122" s="177"/>
      <c r="E122" s="201">
        <v>9.1</v>
      </c>
      <c r="F122" s="201">
        <v>4.76</v>
      </c>
      <c r="G122" s="64">
        <f t="shared" si="2"/>
        <v>0</v>
      </c>
      <c r="H122" s="65">
        <f t="shared" si="3"/>
        <v>0</v>
      </c>
      <c r="I122" s="42"/>
    </row>
    <row r="123" spans="1:9" ht="45" x14ac:dyDescent="0.25">
      <c r="A123" s="193" t="s">
        <v>4096</v>
      </c>
      <c r="B123" s="194" t="s">
        <v>4097</v>
      </c>
      <c r="C123" s="188" t="s">
        <v>259</v>
      </c>
      <c r="D123" s="177"/>
      <c r="E123" s="201">
        <v>14.8</v>
      </c>
      <c r="F123" s="201">
        <v>7.8</v>
      </c>
      <c r="G123" s="64">
        <f t="shared" si="2"/>
        <v>0</v>
      </c>
      <c r="H123" s="65">
        <f t="shared" si="3"/>
        <v>0</v>
      </c>
      <c r="I123" s="42"/>
    </row>
    <row r="124" spans="1:9" ht="45" x14ac:dyDescent="0.25">
      <c r="A124" s="193" t="s">
        <v>4098</v>
      </c>
      <c r="B124" s="194" t="s">
        <v>4099</v>
      </c>
      <c r="C124" s="188" t="s">
        <v>259</v>
      </c>
      <c r="D124" s="177"/>
      <c r="E124" s="201">
        <v>6.6</v>
      </c>
      <c r="F124" s="201">
        <v>3.45</v>
      </c>
      <c r="G124" s="64">
        <f t="shared" si="2"/>
        <v>0</v>
      </c>
      <c r="H124" s="65">
        <f t="shared" si="3"/>
        <v>0</v>
      </c>
      <c r="I124" s="42"/>
    </row>
    <row r="125" spans="1:9" ht="45" x14ac:dyDescent="0.25">
      <c r="A125" s="193" t="s">
        <v>4100</v>
      </c>
      <c r="B125" s="194" t="s">
        <v>4101</v>
      </c>
      <c r="C125" s="188" t="s">
        <v>259</v>
      </c>
      <c r="D125" s="177"/>
      <c r="E125" s="201">
        <v>8.5</v>
      </c>
      <c r="F125" s="201">
        <v>4.49</v>
      </c>
      <c r="G125" s="64">
        <f t="shared" si="2"/>
        <v>0</v>
      </c>
      <c r="H125" s="65">
        <f t="shared" si="3"/>
        <v>0</v>
      </c>
      <c r="I125" s="42"/>
    </row>
    <row r="126" spans="1:9" ht="45" x14ac:dyDescent="0.25">
      <c r="A126" s="193" t="s">
        <v>4102</v>
      </c>
      <c r="B126" s="194" t="s">
        <v>4103</v>
      </c>
      <c r="C126" s="188" t="s">
        <v>259</v>
      </c>
      <c r="D126" s="177"/>
      <c r="E126" s="201">
        <v>13</v>
      </c>
      <c r="F126" s="201">
        <v>6.8</v>
      </c>
      <c r="G126" s="64">
        <f t="shared" si="2"/>
        <v>0</v>
      </c>
      <c r="H126" s="65">
        <f t="shared" si="3"/>
        <v>0</v>
      </c>
      <c r="I126" s="42"/>
    </row>
    <row r="127" spans="1:9" ht="22.5" x14ac:dyDescent="0.25">
      <c r="A127" s="195" t="s">
        <v>4104</v>
      </c>
      <c r="B127" s="196" t="s">
        <v>21210</v>
      </c>
      <c r="C127" s="198"/>
      <c r="D127" s="199"/>
      <c r="E127" s="199"/>
      <c r="F127" s="199"/>
      <c r="G127" s="199"/>
      <c r="H127" s="200"/>
      <c r="I127" s="42"/>
    </row>
    <row r="128" spans="1:9" x14ac:dyDescent="0.25">
      <c r="A128" s="193" t="s">
        <v>4105</v>
      </c>
      <c r="B128" s="194" t="s">
        <v>4106</v>
      </c>
      <c r="C128" s="188" t="s">
        <v>259</v>
      </c>
      <c r="D128" s="177"/>
      <c r="E128" s="201">
        <v>1.73</v>
      </c>
      <c r="F128" s="201">
        <v>1.05</v>
      </c>
      <c r="G128" s="64">
        <f t="shared" si="2"/>
        <v>0</v>
      </c>
      <c r="H128" s="65">
        <f t="shared" si="3"/>
        <v>0</v>
      </c>
      <c r="I128" s="42"/>
    </row>
    <row r="129" spans="1:9" x14ac:dyDescent="0.25">
      <c r="A129" s="193" t="s">
        <v>4107</v>
      </c>
      <c r="B129" s="194" t="s">
        <v>4108</v>
      </c>
      <c r="C129" s="188" t="s">
        <v>259</v>
      </c>
      <c r="D129" s="177"/>
      <c r="E129" s="201">
        <v>1.66</v>
      </c>
      <c r="F129" s="201">
        <v>1.01</v>
      </c>
      <c r="G129" s="64">
        <f t="shared" si="2"/>
        <v>0</v>
      </c>
      <c r="H129" s="65">
        <f t="shared" si="3"/>
        <v>0</v>
      </c>
      <c r="I129" s="42"/>
    </row>
    <row r="130" spans="1:9" ht="22.5" x14ac:dyDescent="0.25">
      <c r="A130" s="193" t="s">
        <v>4109</v>
      </c>
      <c r="B130" s="194" t="s">
        <v>21211</v>
      </c>
      <c r="C130" s="188" t="s">
        <v>259</v>
      </c>
      <c r="D130" s="177"/>
      <c r="E130" s="201">
        <v>1.87</v>
      </c>
      <c r="F130" s="201">
        <v>0.96</v>
      </c>
      <c r="G130" s="64">
        <f t="shared" si="2"/>
        <v>0</v>
      </c>
      <c r="H130" s="65">
        <f t="shared" si="3"/>
        <v>0</v>
      </c>
      <c r="I130" s="42"/>
    </row>
    <row r="131" spans="1:9" ht="67.5" x14ac:dyDescent="0.25">
      <c r="A131" s="195" t="s">
        <v>4110</v>
      </c>
      <c r="B131" s="196" t="s">
        <v>21212</v>
      </c>
      <c r="C131" s="198"/>
      <c r="D131" s="199"/>
      <c r="E131" s="199"/>
      <c r="F131" s="199"/>
      <c r="G131" s="199"/>
      <c r="H131" s="200"/>
      <c r="I131" s="42"/>
    </row>
    <row r="132" spans="1:9" ht="22.5" x14ac:dyDescent="0.25">
      <c r="A132" s="193" t="s">
        <v>4111</v>
      </c>
      <c r="B132" s="194" t="s">
        <v>4112</v>
      </c>
      <c r="C132" s="188" t="s">
        <v>259</v>
      </c>
      <c r="D132" s="177"/>
      <c r="E132" s="201">
        <v>2.2599999999999998</v>
      </c>
      <c r="F132" s="201">
        <v>1.18</v>
      </c>
      <c r="G132" s="64">
        <f t="shared" si="2"/>
        <v>0</v>
      </c>
      <c r="H132" s="65">
        <f t="shared" si="3"/>
        <v>0</v>
      </c>
      <c r="I132" s="42"/>
    </row>
    <row r="133" spans="1:9" ht="22.5" x14ac:dyDescent="0.25">
      <c r="A133" s="193" t="s">
        <v>4113</v>
      </c>
      <c r="B133" s="194" t="s">
        <v>4114</v>
      </c>
      <c r="C133" s="188" t="s">
        <v>259</v>
      </c>
      <c r="D133" s="177"/>
      <c r="E133" s="201">
        <v>7.4</v>
      </c>
      <c r="F133" s="201">
        <v>3.88</v>
      </c>
      <c r="G133" s="64">
        <f t="shared" ref="G133:G180" si="4">D133*E133</f>
        <v>0</v>
      </c>
      <c r="H133" s="65">
        <f t="shared" ref="H133:H180" si="5">D133*F133</f>
        <v>0</v>
      </c>
      <c r="I133" s="42"/>
    </row>
    <row r="134" spans="1:9" ht="22.5" x14ac:dyDescent="0.25">
      <c r="A134" s="193" t="s">
        <v>4115</v>
      </c>
      <c r="B134" s="194" t="s">
        <v>4116</v>
      </c>
      <c r="C134" s="188" t="s">
        <v>259</v>
      </c>
      <c r="D134" s="177"/>
      <c r="E134" s="201">
        <v>7.4</v>
      </c>
      <c r="F134" s="201">
        <v>3.88</v>
      </c>
      <c r="G134" s="64">
        <f t="shared" si="4"/>
        <v>0</v>
      </c>
      <c r="H134" s="65">
        <f t="shared" si="5"/>
        <v>0</v>
      </c>
      <c r="I134" s="42"/>
    </row>
    <row r="135" spans="1:9" ht="45" x14ac:dyDescent="0.25">
      <c r="A135" s="193" t="s">
        <v>4117</v>
      </c>
      <c r="B135" s="194" t="s">
        <v>4118</v>
      </c>
      <c r="C135" s="188" t="s">
        <v>259</v>
      </c>
      <c r="D135" s="177"/>
      <c r="E135" s="201">
        <v>6.1</v>
      </c>
      <c r="F135" s="201">
        <v>3.22</v>
      </c>
      <c r="G135" s="64">
        <f t="shared" si="4"/>
        <v>0</v>
      </c>
      <c r="H135" s="65">
        <f t="shared" si="5"/>
        <v>0</v>
      </c>
      <c r="I135" s="42"/>
    </row>
    <row r="136" spans="1:9" ht="22.5" x14ac:dyDescent="0.25">
      <c r="A136" s="193" t="s">
        <v>4119</v>
      </c>
      <c r="B136" s="194" t="s">
        <v>4120</v>
      </c>
      <c r="C136" s="188" t="s">
        <v>259</v>
      </c>
      <c r="D136" s="177"/>
      <c r="E136" s="201">
        <v>4.8899999999999997</v>
      </c>
      <c r="F136" s="201">
        <v>2.56</v>
      </c>
      <c r="G136" s="64">
        <f t="shared" si="4"/>
        <v>0</v>
      </c>
      <c r="H136" s="65">
        <f t="shared" si="5"/>
        <v>0</v>
      </c>
      <c r="I136" s="42"/>
    </row>
    <row r="137" spans="1:9" ht="22.5" x14ac:dyDescent="0.25">
      <c r="A137" s="195" t="s">
        <v>4121</v>
      </c>
      <c r="B137" s="196" t="s">
        <v>21213</v>
      </c>
      <c r="C137" s="198"/>
      <c r="D137" s="199"/>
      <c r="E137" s="199"/>
      <c r="F137" s="199"/>
      <c r="G137" s="199"/>
      <c r="H137" s="200"/>
      <c r="I137" s="42"/>
    </row>
    <row r="138" spans="1:9" ht="22.5" x14ac:dyDescent="0.25">
      <c r="A138" s="193" t="s">
        <v>4122</v>
      </c>
      <c r="B138" s="194" t="s">
        <v>4123</v>
      </c>
      <c r="C138" s="188" t="s">
        <v>259</v>
      </c>
      <c r="D138" s="177"/>
      <c r="E138" s="201">
        <v>3.68</v>
      </c>
      <c r="F138" s="201">
        <v>1.93</v>
      </c>
      <c r="G138" s="64">
        <f t="shared" si="4"/>
        <v>0</v>
      </c>
      <c r="H138" s="65">
        <f t="shared" si="5"/>
        <v>0</v>
      </c>
      <c r="I138" s="42"/>
    </row>
    <row r="139" spans="1:9" ht="33.75" x14ac:dyDescent="0.25">
      <c r="A139" s="193" t="s">
        <v>4124</v>
      </c>
      <c r="B139" s="194" t="s">
        <v>4125</v>
      </c>
      <c r="C139" s="188" t="s">
        <v>259</v>
      </c>
      <c r="D139" s="177"/>
      <c r="E139" s="201">
        <v>7.5</v>
      </c>
      <c r="F139" s="201">
        <v>3.95</v>
      </c>
      <c r="G139" s="64">
        <f t="shared" si="4"/>
        <v>0</v>
      </c>
      <c r="H139" s="65">
        <f t="shared" si="5"/>
        <v>0</v>
      </c>
      <c r="I139" s="42"/>
    </row>
    <row r="140" spans="1:9" ht="33.75" x14ac:dyDescent="0.25">
      <c r="A140" s="193" t="s">
        <v>4126</v>
      </c>
      <c r="B140" s="194" t="s">
        <v>4127</v>
      </c>
      <c r="C140" s="188" t="s">
        <v>259</v>
      </c>
      <c r="D140" s="177"/>
      <c r="E140" s="201">
        <v>10.5</v>
      </c>
      <c r="F140" s="201">
        <v>5.5</v>
      </c>
      <c r="G140" s="64">
        <f t="shared" si="4"/>
        <v>0</v>
      </c>
      <c r="H140" s="65">
        <f t="shared" si="5"/>
        <v>0</v>
      </c>
      <c r="I140" s="42"/>
    </row>
    <row r="141" spans="1:9" ht="22.5" x14ac:dyDescent="0.25">
      <c r="A141" s="193" t="s">
        <v>4128</v>
      </c>
      <c r="B141" s="194" t="s">
        <v>4129</v>
      </c>
      <c r="C141" s="188" t="s">
        <v>259</v>
      </c>
      <c r="D141" s="177"/>
      <c r="E141" s="201">
        <v>4.37</v>
      </c>
      <c r="F141" s="201">
        <v>2.2999999999999998</v>
      </c>
      <c r="G141" s="64">
        <f t="shared" si="4"/>
        <v>0</v>
      </c>
      <c r="H141" s="65">
        <f t="shared" si="5"/>
        <v>0</v>
      </c>
      <c r="I141" s="42"/>
    </row>
    <row r="142" spans="1:9" ht="22.5" x14ac:dyDescent="0.25">
      <c r="A142" s="193" t="s">
        <v>4130</v>
      </c>
      <c r="B142" s="194" t="s">
        <v>4131</v>
      </c>
      <c r="C142" s="188" t="s">
        <v>259</v>
      </c>
      <c r="D142" s="177"/>
      <c r="E142" s="201">
        <v>5</v>
      </c>
      <c r="F142" s="201">
        <v>2.64</v>
      </c>
      <c r="G142" s="64">
        <f t="shared" si="4"/>
        <v>0</v>
      </c>
      <c r="H142" s="65">
        <f t="shared" si="5"/>
        <v>0</v>
      </c>
      <c r="I142" s="42"/>
    </row>
    <row r="143" spans="1:9" ht="56.25" x14ac:dyDescent="0.25">
      <c r="A143" s="193" t="s">
        <v>4132</v>
      </c>
      <c r="B143" s="194" t="s">
        <v>21214</v>
      </c>
      <c r="C143" s="188" t="s">
        <v>15</v>
      </c>
      <c r="D143" s="177"/>
      <c r="E143" s="201">
        <v>4.21</v>
      </c>
      <c r="F143" s="201">
        <v>2.33</v>
      </c>
      <c r="G143" s="64">
        <f t="shared" si="4"/>
        <v>0</v>
      </c>
      <c r="H143" s="65">
        <f t="shared" si="5"/>
        <v>0</v>
      </c>
      <c r="I143" s="42"/>
    </row>
    <row r="144" spans="1:9" ht="67.5" x14ac:dyDescent="0.25">
      <c r="A144" s="193" t="s">
        <v>4133</v>
      </c>
      <c r="B144" s="194" t="s">
        <v>21215</v>
      </c>
      <c r="C144" s="188" t="s">
        <v>259</v>
      </c>
      <c r="D144" s="177"/>
      <c r="E144" s="201">
        <v>10.9</v>
      </c>
      <c r="F144" s="201">
        <v>3.32</v>
      </c>
      <c r="G144" s="64">
        <f t="shared" si="4"/>
        <v>0</v>
      </c>
      <c r="H144" s="65">
        <f t="shared" si="5"/>
        <v>0</v>
      </c>
      <c r="I144" s="42"/>
    </row>
    <row r="145" spans="1:9" ht="56.25" x14ac:dyDescent="0.25">
      <c r="A145" s="193" t="s">
        <v>4134</v>
      </c>
      <c r="B145" s="194" t="s">
        <v>21216</v>
      </c>
      <c r="C145" s="188" t="s">
        <v>259</v>
      </c>
      <c r="D145" s="177"/>
      <c r="E145" s="201">
        <v>14</v>
      </c>
      <c r="F145" s="201">
        <v>4.26</v>
      </c>
      <c r="G145" s="64">
        <f t="shared" si="4"/>
        <v>0</v>
      </c>
      <c r="H145" s="65">
        <f t="shared" si="5"/>
        <v>0</v>
      </c>
      <c r="I145" s="42"/>
    </row>
    <row r="146" spans="1:9" ht="56.25" x14ac:dyDescent="0.25">
      <c r="A146" s="195" t="s">
        <v>4135</v>
      </c>
      <c r="B146" s="196" t="s">
        <v>21217</v>
      </c>
      <c r="C146" s="198"/>
      <c r="D146" s="199"/>
      <c r="E146" s="199"/>
      <c r="F146" s="199"/>
      <c r="G146" s="199"/>
      <c r="H146" s="200"/>
      <c r="I146" s="42"/>
    </row>
    <row r="147" spans="1:9" ht="22.5" x14ac:dyDescent="0.25">
      <c r="A147" s="193" t="s">
        <v>4136</v>
      </c>
      <c r="B147" s="194" t="s">
        <v>4137</v>
      </c>
      <c r="C147" s="188" t="s">
        <v>259</v>
      </c>
      <c r="D147" s="177"/>
      <c r="E147" s="201">
        <v>26.3</v>
      </c>
      <c r="F147" s="201">
        <v>11.6</v>
      </c>
      <c r="G147" s="64">
        <f t="shared" si="4"/>
        <v>0</v>
      </c>
      <c r="H147" s="65">
        <f t="shared" si="5"/>
        <v>0</v>
      </c>
      <c r="I147" s="42"/>
    </row>
    <row r="148" spans="1:9" x14ac:dyDescent="0.25">
      <c r="A148" s="193" t="s">
        <v>4138</v>
      </c>
      <c r="B148" s="194" t="s">
        <v>4139</v>
      </c>
      <c r="C148" s="188" t="s">
        <v>259</v>
      </c>
      <c r="D148" s="177"/>
      <c r="E148" s="201">
        <v>32.200000000000003</v>
      </c>
      <c r="F148" s="201">
        <v>14.2</v>
      </c>
      <c r="G148" s="64">
        <f t="shared" si="4"/>
        <v>0</v>
      </c>
      <c r="H148" s="65">
        <f t="shared" si="5"/>
        <v>0</v>
      </c>
      <c r="I148" s="42"/>
    </row>
    <row r="149" spans="1:9" x14ac:dyDescent="0.25">
      <c r="A149" s="193" t="s">
        <v>4140</v>
      </c>
      <c r="B149" s="194" t="s">
        <v>4141</v>
      </c>
      <c r="C149" s="188" t="s">
        <v>259</v>
      </c>
      <c r="D149" s="177"/>
      <c r="E149" s="201">
        <v>29.7</v>
      </c>
      <c r="F149" s="201">
        <v>13.1</v>
      </c>
      <c r="G149" s="64">
        <f t="shared" si="4"/>
        <v>0</v>
      </c>
      <c r="H149" s="65">
        <f t="shared" si="5"/>
        <v>0</v>
      </c>
      <c r="I149" s="42"/>
    </row>
    <row r="150" spans="1:9" ht="22.5" x14ac:dyDescent="0.25">
      <c r="A150" s="193" t="s">
        <v>4142</v>
      </c>
      <c r="B150" s="194" t="s">
        <v>4143</v>
      </c>
      <c r="C150" s="188" t="s">
        <v>259</v>
      </c>
      <c r="D150" s="177"/>
      <c r="E150" s="201">
        <v>37.6</v>
      </c>
      <c r="F150" s="201">
        <v>16.600000000000001</v>
      </c>
      <c r="G150" s="64">
        <f t="shared" si="4"/>
        <v>0</v>
      </c>
      <c r="H150" s="65">
        <f t="shared" si="5"/>
        <v>0</v>
      </c>
      <c r="I150" s="42"/>
    </row>
    <row r="151" spans="1:9" ht="67.5" x14ac:dyDescent="0.25">
      <c r="A151" s="193" t="s">
        <v>4144</v>
      </c>
      <c r="B151" s="194" t="s">
        <v>21218</v>
      </c>
      <c r="C151" s="188" t="s">
        <v>259</v>
      </c>
      <c r="D151" s="177"/>
      <c r="E151" s="201">
        <v>30.2</v>
      </c>
      <c r="F151" s="201">
        <v>15.6</v>
      </c>
      <c r="G151" s="64">
        <f t="shared" si="4"/>
        <v>0</v>
      </c>
      <c r="H151" s="65">
        <f t="shared" si="5"/>
        <v>0</v>
      </c>
      <c r="I151" s="42"/>
    </row>
    <row r="152" spans="1:9" ht="67.5" x14ac:dyDescent="0.25">
      <c r="A152" s="193" t="s">
        <v>4145</v>
      </c>
      <c r="B152" s="194" t="s">
        <v>21219</v>
      </c>
      <c r="C152" s="188" t="s">
        <v>259</v>
      </c>
      <c r="D152" s="177"/>
      <c r="E152" s="201">
        <v>25.7</v>
      </c>
      <c r="F152" s="201">
        <v>13.3</v>
      </c>
      <c r="G152" s="64">
        <f t="shared" si="4"/>
        <v>0</v>
      </c>
      <c r="H152" s="65">
        <f t="shared" si="5"/>
        <v>0</v>
      </c>
      <c r="I152" s="42"/>
    </row>
    <row r="153" spans="1:9" ht="56.25" x14ac:dyDescent="0.25">
      <c r="A153" s="193" t="s">
        <v>4146</v>
      </c>
      <c r="B153" s="194" t="s">
        <v>21220</v>
      </c>
      <c r="C153" s="188" t="s">
        <v>259</v>
      </c>
      <c r="D153" s="177"/>
      <c r="E153" s="201">
        <v>11.1</v>
      </c>
      <c r="F153" s="201">
        <v>5.7</v>
      </c>
      <c r="G153" s="64">
        <f t="shared" si="4"/>
        <v>0</v>
      </c>
      <c r="H153" s="65">
        <f t="shared" si="5"/>
        <v>0</v>
      </c>
      <c r="I153" s="42"/>
    </row>
    <row r="154" spans="1:9" ht="78.75" x14ac:dyDescent="0.25">
      <c r="A154" s="193" t="s">
        <v>4147</v>
      </c>
      <c r="B154" s="194" t="s">
        <v>21221</v>
      </c>
      <c r="C154" s="188" t="s">
        <v>259</v>
      </c>
      <c r="D154" s="177"/>
      <c r="E154" s="201">
        <v>8.4</v>
      </c>
      <c r="F154" s="201">
        <v>4.32</v>
      </c>
      <c r="G154" s="64">
        <f t="shared" si="4"/>
        <v>0</v>
      </c>
      <c r="H154" s="65">
        <f t="shared" si="5"/>
        <v>0</v>
      </c>
      <c r="I154" s="42"/>
    </row>
    <row r="155" spans="1:9" ht="67.5" x14ac:dyDescent="0.25">
      <c r="A155" s="193" t="s">
        <v>4148</v>
      </c>
      <c r="B155" s="194" t="s">
        <v>21222</v>
      </c>
      <c r="C155" s="188" t="s">
        <v>259</v>
      </c>
      <c r="D155" s="177"/>
      <c r="E155" s="201">
        <v>14.2</v>
      </c>
      <c r="F155" s="201">
        <v>7.3</v>
      </c>
      <c r="G155" s="64">
        <f t="shared" si="4"/>
        <v>0</v>
      </c>
      <c r="H155" s="65">
        <f t="shared" si="5"/>
        <v>0</v>
      </c>
      <c r="I155" s="42"/>
    </row>
    <row r="156" spans="1:9" ht="67.5" x14ac:dyDescent="0.25">
      <c r="A156" s="193" t="s">
        <v>4149</v>
      </c>
      <c r="B156" s="194" t="s">
        <v>21223</v>
      </c>
      <c r="C156" s="188" t="s">
        <v>259</v>
      </c>
      <c r="D156" s="177"/>
      <c r="E156" s="201">
        <v>16.8</v>
      </c>
      <c r="F156" s="201">
        <v>8.6</v>
      </c>
      <c r="G156" s="64">
        <f t="shared" si="4"/>
        <v>0</v>
      </c>
      <c r="H156" s="65">
        <f t="shared" si="5"/>
        <v>0</v>
      </c>
      <c r="I156" s="42"/>
    </row>
    <row r="157" spans="1:9" ht="67.5" x14ac:dyDescent="0.25">
      <c r="A157" s="193" t="s">
        <v>4150</v>
      </c>
      <c r="B157" s="194" t="s">
        <v>21224</v>
      </c>
      <c r="C157" s="188" t="s">
        <v>259</v>
      </c>
      <c r="D157" s="177"/>
      <c r="E157" s="201">
        <v>12</v>
      </c>
      <c r="F157" s="201">
        <v>6.2</v>
      </c>
      <c r="G157" s="64">
        <f t="shared" si="4"/>
        <v>0</v>
      </c>
      <c r="H157" s="65">
        <f t="shared" si="5"/>
        <v>0</v>
      </c>
      <c r="I157" s="42"/>
    </row>
    <row r="158" spans="1:9" ht="135" x14ac:dyDescent="0.25">
      <c r="A158" s="193" t="s">
        <v>4151</v>
      </c>
      <c r="B158" s="194" t="s">
        <v>21225</v>
      </c>
      <c r="C158" s="188" t="s">
        <v>259</v>
      </c>
      <c r="D158" s="177"/>
      <c r="E158" s="201">
        <v>16.2</v>
      </c>
      <c r="F158" s="201">
        <v>8.4</v>
      </c>
      <c r="G158" s="64">
        <f t="shared" si="4"/>
        <v>0</v>
      </c>
      <c r="H158" s="65">
        <f t="shared" si="5"/>
        <v>0</v>
      </c>
      <c r="I158" s="42"/>
    </row>
    <row r="159" spans="1:9" ht="56.25" x14ac:dyDescent="0.25">
      <c r="A159" s="193" t="s">
        <v>4152</v>
      </c>
      <c r="B159" s="194" t="s">
        <v>21226</v>
      </c>
      <c r="C159" s="188" t="s">
        <v>259</v>
      </c>
      <c r="D159" s="177"/>
      <c r="E159" s="201">
        <v>3.25</v>
      </c>
      <c r="F159" s="201">
        <v>1.7</v>
      </c>
      <c r="G159" s="64">
        <f t="shared" si="4"/>
        <v>0</v>
      </c>
      <c r="H159" s="65">
        <f t="shared" si="5"/>
        <v>0</v>
      </c>
      <c r="I159" s="42"/>
    </row>
    <row r="160" spans="1:9" ht="90" x14ac:dyDescent="0.25">
      <c r="A160" s="193" t="s">
        <v>4153</v>
      </c>
      <c r="B160" s="194" t="s">
        <v>21227</v>
      </c>
      <c r="C160" s="188" t="s">
        <v>259</v>
      </c>
      <c r="D160" s="177"/>
      <c r="E160" s="201">
        <v>5</v>
      </c>
      <c r="F160" s="201">
        <v>2.63</v>
      </c>
      <c r="G160" s="64">
        <f t="shared" si="4"/>
        <v>0</v>
      </c>
      <c r="H160" s="65">
        <f t="shared" si="5"/>
        <v>0</v>
      </c>
      <c r="I160" s="42"/>
    </row>
    <row r="161" spans="1:9" ht="67.5" x14ac:dyDescent="0.25">
      <c r="A161" s="193" t="s">
        <v>4154</v>
      </c>
      <c r="B161" s="194" t="s">
        <v>21228</v>
      </c>
      <c r="C161" s="188" t="s">
        <v>259</v>
      </c>
      <c r="D161" s="177"/>
      <c r="E161" s="201">
        <v>3.03</v>
      </c>
      <c r="F161" s="201">
        <v>1.56</v>
      </c>
      <c r="G161" s="64">
        <f t="shared" si="4"/>
        <v>0</v>
      </c>
      <c r="H161" s="65">
        <f t="shared" si="5"/>
        <v>0</v>
      </c>
      <c r="I161" s="42"/>
    </row>
    <row r="162" spans="1:9" ht="67.5" x14ac:dyDescent="0.25">
      <c r="A162" s="193" t="s">
        <v>4155</v>
      </c>
      <c r="B162" s="194" t="s">
        <v>21229</v>
      </c>
      <c r="C162" s="188" t="s">
        <v>259</v>
      </c>
      <c r="D162" s="177"/>
      <c r="E162" s="201">
        <v>8</v>
      </c>
      <c r="F162" s="201">
        <v>4.1100000000000003</v>
      </c>
      <c r="G162" s="64">
        <f t="shared" si="4"/>
        <v>0</v>
      </c>
      <c r="H162" s="65">
        <f t="shared" si="5"/>
        <v>0</v>
      </c>
      <c r="I162" s="42"/>
    </row>
    <row r="163" spans="1:9" ht="78.75" x14ac:dyDescent="0.25">
      <c r="A163" s="193" t="s">
        <v>4156</v>
      </c>
      <c r="B163" s="194" t="s">
        <v>21230</v>
      </c>
      <c r="C163" s="188" t="s">
        <v>259</v>
      </c>
      <c r="D163" s="177"/>
      <c r="E163" s="201">
        <v>5.0999999999999996</v>
      </c>
      <c r="F163" s="201">
        <v>2.63</v>
      </c>
      <c r="G163" s="64">
        <f t="shared" si="4"/>
        <v>0</v>
      </c>
      <c r="H163" s="65">
        <f t="shared" si="5"/>
        <v>0</v>
      </c>
      <c r="I163" s="42"/>
    </row>
    <row r="164" spans="1:9" ht="78.75" x14ac:dyDescent="0.25">
      <c r="A164" s="193" t="s">
        <v>4157</v>
      </c>
      <c r="B164" s="194" t="s">
        <v>21231</v>
      </c>
      <c r="C164" s="188" t="s">
        <v>259</v>
      </c>
      <c r="D164" s="177"/>
      <c r="E164" s="201">
        <v>5.4</v>
      </c>
      <c r="F164" s="201">
        <v>2.79</v>
      </c>
      <c r="G164" s="64">
        <f t="shared" si="4"/>
        <v>0</v>
      </c>
      <c r="H164" s="65">
        <f t="shared" si="5"/>
        <v>0</v>
      </c>
      <c r="I164" s="42"/>
    </row>
    <row r="165" spans="1:9" ht="57" customHeight="1" x14ac:dyDescent="0.25">
      <c r="A165" s="197" t="s">
        <v>21232</v>
      </c>
      <c r="B165" s="344" t="s">
        <v>21233</v>
      </c>
      <c r="C165" s="345"/>
      <c r="D165" s="345"/>
      <c r="E165" s="345"/>
      <c r="F165" s="345"/>
      <c r="G165" s="345"/>
      <c r="H165" s="346"/>
      <c r="I165" s="42"/>
    </row>
    <row r="166" spans="1:9" ht="78.75" x14ac:dyDescent="0.25">
      <c r="A166" s="195" t="s">
        <v>4158</v>
      </c>
      <c r="B166" s="196" t="s">
        <v>21234</v>
      </c>
      <c r="C166" s="198"/>
      <c r="D166" s="199"/>
      <c r="E166" s="199"/>
      <c r="F166" s="199"/>
      <c r="G166" s="199"/>
      <c r="H166" s="200"/>
      <c r="I166" s="42"/>
    </row>
    <row r="167" spans="1:9" x14ac:dyDescent="0.25">
      <c r="A167" s="193" t="s">
        <v>4159</v>
      </c>
      <c r="B167" s="194" t="s">
        <v>4160</v>
      </c>
      <c r="C167" s="188" t="s">
        <v>259</v>
      </c>
      <c r="D167" s="177"/>
      <c r="E167" s="201">
        <v>5.7</v>
      </c>
      <c r="F167" s="201">
        <v>3.12</v>
      </c>
      <c r="G167" s="64">
        <f t="shared" si="4"/>
        <v>0</v>
      </c>
      <c r="H167" s="65">
        <f t="shared" si="5"/>
        <v>0</v>
      </c>
      <c r="I167" s="42"/>
    </row>
    <row r="168" spans="1:9" x14ac:dyDescent="0.25">
      <c r="A168" s="193" t="s">
        <v>4161</v>
      </c>
      <c r="B168" s="194" t="s">
        <v>4162</v>
      </c>
      <c r="C168" s="188" t="s">
        <v>259</v>
      </c>
      <c r="D168" s="177"/>
      <c r="E168" s="201">
        <v>6.7</v>
      </c>
      <c r="F168" s="201">
        <v>3.69</v>
      </c>
      <c r="G168" s="64">
        <f t="shared" si="4"/>
        <v>0</v>
      </c>
      <c r="H168" s="65">
        <f t="shared" si="5"/>
        <v>0</v>
      </c>
      <c r="I168" s="42"/>
    </row>
    <row r="169" spans="1:9" x14ac:dyDescent="0.25">
      <c r="A169" s="193" t="s">
        <v>4163</v>
      </c>
      <c r="B169" s="194" t="s">
        <v>4164</v>
      </c>
      <c r="C169" s="188" t="s">
        <v>259</v>
      </c>
      <c r="D169" s="177"/>
      <c r="E169" s="201">
        <v>7.8</v>
      </c>
      <c r="F169" s="201">
        <v>4.26</v>
      </c>
      <c r="G169" s="64">
        <f t="shared" si="4"/>
        <v>0</v>
      </c>
      <c r="H169" s="65">
        <f t="shared" si="5"/>
        <v>0</v>
      </c>
      <c r="I169" s="42"/>
    </row>
    <row r="170" spans="1:9" x14ac:dyDescent="0.25">
      <c r="A170" s="193" t="s">
        <v>4165</v>
      </c>
      <c r="B170" s="194" t="s">
        <v>4166</v>
      </c>
      <c r="C170" s="188" t="s">
        <v>259</v>
      </c>
      <c r="D170" s="177"/>
      <c r="E170" s="201">
        <v>12</v>
      </c>
      <c r="F170" s="201">
        <v>6.6</v>
      </c>
      <c r="G170" s="64">
        <f t="shared" si="4"/>
        <v>0</v>
      </c>
      <c r="H170" s="65">
        <f t="shared" si="5"/>
        <v>0</v>
      </c>
      <c r="I170" s="42"/>
    </row>
    <row r="171" spans="1:9" x14ac:dyDescent="0.25">
      <c r="A171" s="193" t="s">
        <v>4167</v>
      </c>
      <c r="B171" s="194" t="s">
        <v>4168</v>
      </c>
      <c r="C171" s="188" t="s">
        <v>259</v>
      </c>
      <c r="D171" s="177"/>
      <c r="E171" s="201">
        <v>13.5</v>
      </c>
      <c r="F171" s="201">
        <v>7.4</v>
      </c>
      <c r="G171" s="64">
        <f t="shared" si="4"/>
        <v>0</v>
      </c>
      <c r="H171" s="65">
        <f t="shared" si="5"/>
        <v>0</v>
      </c>
      <c r="I171" s="42"/>
    </row>
    <row r="172" spans="1:9" x14ac:dyDescent="0.25">
      <c r="A172" s="193" t="s">
        <v>4169</v>
      </c>
      <c r="B172" s="194" t="s">
        <v>4170</v>
      </c>
      <c r="C172" s="188" t="s">
        <v>259</v>
      </c>
      <c r="D172" s="177"/>
      <c r="E172" s="201">
        <v>12.9</v>
      </c>
      <c r="F172" s="201">
        <v>7</v>
      </c>
      <c r="G172" s="64">
        <f t="shared" si="4"/>
        <v>0</v>
      </c>
      <c r="H172" s="65">
        <f t="shared" si="5"/>
        <v>0</v>
      </c>
      <c r="I172" s="42"/>
    </row>
    <row r="173" spans="1:9" x14ac:dyDescent="0.25">
      <c r="A173" s="193" t="s">
        <v>4171</v>
      </c>
      <c r="B173" s="194" t="s">
        <v>4172</v>
      </c>
      <c r="C173" s="188" t="s">
        <v>259</v>
      </c>
      <c r="D173" s="177"/>
      <c r="E173" s="201">
        <v>20.7</v>
      </c>
      <c r="F173" s="201">
        <v>11.4</v>
      </c>
      <c r="G173" s="64">
        <f t="shared" si="4"/>
        <v>0</v>
      </c>
      <c r="H173" s="65">
        <f t="shared" si="5"/>
        <v>0</v>
      </c>
      <c r="I173" s="42"/>
    </row>
    <row r="174" spans="1:9" x14ac:dyDescent="0.25">
      <c r="A174" s="193" t="s">
        <v>4173</v>
      </c>
      <c r="B174" s="194" t="s">
        <v>4174</v>
      </c>
      <c r="C174" s="188" t="s">
        <v>259</v>
      </c>
      <c r="D174" s="177"/>
      <c r="E174" s="201">
        <v>22.8</v>
      </c>
      <c r="F174" s="201">
        <v>12.5</v>
      </c>
      <c r="G174" s="64">
        <f t="shared" si="4"/>
        <v>0</v>
      </c>
      <c r="H174" s="65">
        <f t="shared" si="5"/>
        <v>0</v>
      </c>
      <c r="I174" s="42"/>
    </row>
    <row r="175" spans="1:9" x14ac:dyDescent="0.25">
      <c r="A175" s="193" t="s">
        <v>4175</v>
      </c>
      <c r="B175" s="194" t="s">
        <v>4176</v>
      </c>
      <c r="C175" s="188" t="s">
        <v>259</v>
      </c>
      <c r="D175" s="177"/>
      <c r="E175" s="201">
        <v>6.5</v>
      </c>
      <c r="F175" s="201">
        <v>3.58</v>
      </c>
      <c r="G175" s="64">
        <f t="shared" si="4"/>
        <v>0</v>
      </c>
      <c r="H175" s="65">
        <f t="shared" si="5"/>
        <v>0</v>
      </c>
      <c r="I175" s="42"/>
    </row>
    <row r="176" spans="1:9" x14ac:dyDescent="0.25">
      <c r="A176" s="193" t="s">
        <v>4177</v>
      </c>
      <c r="B176" s="194" t="s">
        <v>4178</v>
      </c>
      <c r="C176" s="188" t="s">
        <v>259</v>
      </c>
      <c r="D176" s="177"/>
      <c r="E176" s="201">
        <v>9.8000000000000007</v>
      </c>
      <c r="F176" s="201">
        <v>5.4</v>
      </c>
      <c r="G176" s="64">
        <f t="shared" si="4"/>
        <v>0</v>
      </c>
      <c r="H176" s="65">
        <f t="shared" si="5"/>
        <v>0</v>
      </c>
      <c r="I176" s="42"/>
    </row>
    <row r="177" spans="1:9" ht="22.5" x14ac:dyDescent="0.25">
      <c r="A177" s="193" t="s">
        <v>4179</v>
      </c>
      <c r="B177" s="194" t="s">
        <v>4180</v>
      </c>
      <c r="C177" s="188" t="s">
        <v>259</v>
      </c>
      <c r="D177" s="177"/>
      <c r="E177" s="201">
        <v>12</v>
      </c>
      <c r="F177" s="201">
        <v>6.6</v>
      </c>
      <c r="G177" s="64">
        <f t="shared" si="4"/>
        <v>0</v>
      </c>
      <c r="H177" s="65">
        <f t="shared" si="5"/>
        <v>0</v>
      </c>
      <c r="I177" s="42"/>
    </row>
    <row r="178" spans="1:9" x14ac:dyDescent="0.25">
      <c r="A178" s="193" t="s">
        <v>4181</v>
      </c>
      <c r="B178" s="194" t="s">
        <v>4182</v>
      </c>
      <c r="C178" s="188" t="s">
        <v>259</v>
      </c>
      <c r="D178" s="177"/>
      <c r="E178" s="201">
        <v>12.6</v>
      </c>
      <c r="F178" s="201">
        <v>6.9</v>
      </c>
      <c r="G178" s="64">
        <f t="shared" si="4"/>
        <v>0</v>
      </c>
      <c r="H178" s="65">
        <f t="shared" si="5"/>
        <v>0</v>
      </c>
      <c r="I178" s="42"/>
    </row>
    <row r="179" spans="1:9" ht="56.25" x14ac:dyDescent="0.25">
      <c r="A179" s="193" t="s">
        <v>4183</v>
      </c>
      <c r="B179" s="194" t="s">
        <v>21235</v>
      </c>
      <c r="C179" s="188" t="s">
        <v>259</v>
      </c>
      <c r="D179" s="177"/>
      <c r="E179" s="201">
        <v>7.4</v>
      </c>
      <c r="F179" s="201">
        <v>3.88</v>
      </c>
      <c r="G179" s="64">
        <f t="shared" si="4"/>
        <v>0</v>
      </c>
      <c r="H179" s="65">
        <f t="shared" si="5"/>
        <v>0</v>
      </c>
      <c r="I179" s="42"/>
    </row>
    <row r="180" spans="1:9" ht="90" x14ac:dyDescent="0.25">
      <c r="A180" s="193" t="s">
        <v>4184</v>
      </c>
      <c r="B180" s="194" t="s">
        <v>21236</v>
      </c>
      <c r="C180" s="188" t="s">
        <v>259</v>
      </c>
      <c r="D180" s="177"/>
      <c r="E180" s="201">
        <v>3.6</v>
      </c>
      <c r="F180" s="201">
        <v>1.67</v>
      </c>
      <c r="G180" s="64">
        <f t="shared" si="4"/>
        <v>0</v>
      </c>
      <c r="H180" s="65">
        <f t="shared" si="5"/>
        <v>0</v>
      </c>
      <c r="I180" s="42"/>
    </row>
    <row r="181" spans="1:9" s="2" customFormat="1" ht="20.100000000000001" customHeight="1" x14ac:dyDescent="0.25">
      <c r="A181" s="347" t="s">
        <v>19897</v>
      </c>
      <c r="B181" s="347"/>
      <c r="C181" s="347"/>
      <c r="D181" s="347"/>
      <c r="E181" s="347"/>
      <c r="F181" s="347"/>
      <c r="G181" s="138">
        <f>SUM(G3:G180)</f>
        <v>0</v>
      </c>
      <c r="H181" s="139">
        <f>SUM(H3:H180)</f>
        <v>0</v>
      </c>
      <c r="I181" s="4"/>
    </row>
    <row r="182" spans="1:9" x14ac:dyDescent="0.25">
      <c r="B182" s="17"/>
      <c r="C182" s="96"/>
      <c r="D182" s="97"/>
      <c r="E182" s="52"/>
      <c r="F182" s="54"/>
      <c r="G182" s="56"/>
      <c r="I182" s="40"/>
    </row>
    <row r="183" spans="1:9" x14ac:dyDescent="0.25">
      <c r="B183" s="17"/>
      <c r="C183" s="96"/>
      <c r="D183" s="97"/>
      <c r="E183" s="52"/>
      <c r="F183" s="54"/>
      <c r="G183" s="56"/>
      <c r="I183" s="40"/>
    </row>
    <row r="184" spans="1:9" x14ac:dyDescent="0.25">
      <c r="B184" s="17"/>
      <c r="C184" s="96"/>
      <c r="D184" s="97"/>
      <c r="E184" s="52"/>
      <c r="F184" s="54"/>
      <c r="G184" s="56"/>
      <c r="I184" s="40"/>
    </row>
    <row r="185" spans="1:9" x14ac:dyDescent="0.25">
      <c r="B185" s="17"/>
      <c r="C185" s="96"/>
      <c r="D185" s="97"/>
      <c r="E185" s="52"/>
      <c r="F185" s="54"/>
      <c r="G185" s="56"/>
      <c r="I185" s="40"/>
    </row>
    <row r="186" spans="1:9" x14ac:dyDescent="0.25">
      <c r="B186" s="17"/>
      <c r="C186" s="96"/>
      <c r="D186" s="97"/>
      <c r="E186" s="52"/>
      <c r="F186" s="54"/>
      <c r="G186" s="56"/>
      <c r="I186" s="40"/>
    </row>
    <row r="187" spans="1:9" x14ac:dyDescent="0.25">
      <c r="B187" s="17"/>
      <c r="C187" s="96"/>
      <c r="D187" s="97"/>
      <c r="E187" s="52"/>
      <c r="F187" s="54"/>
      <c r="G187" s="56"/>
      <c r="I187" s="40"/>
    </row>
    <row r="188" spans="1:9" x14ac:dyDescent="0.25">
      <c r="B188" s="17"/>
      <c r="C188" s="96"/>
      <c r="D188" s="97"/>
      <c r="E188" s="52"/>
      <c r="F188" s="54"/>
      <c r="G188" s="56"/>
      <c r="I188" s="40"/>
    </row>
    <row r="189" spans="1:9" x14ac:dyDescent="0.25">
      <c r="B189" s="17"/>
      <c r="C189" s="96"/>
      <c r="D189" s="97"/>
      <c r="E189" s="52"/>
      <c r="F189" s="54"/>
      <c r="G189" s="56"/>
      <c r="I189" s="40"/>
    </row>
    <row r="190" spans="1:9" x14ac:dyDescent="0.25">
      <c r="B190" s="17"/>
      <c r="C190" s="96"/>
      <c r="D190" s="97"/>
      <c r="E190" s="52"/>
      <c r="F190" s="54"/>
      <c r="G190" s="56"/>
      <c r="I190" s="40"/>
    </row>
    <row r="191" spans="1:9" x14ac:dyDescent="0.25">
      <c r="B191" s="17"/>
      <c r="C191" s="96"/>
      <c r="D191" s="97"/>
      <c r="E191" s="52"/>
      <c r="F191" s="54"/>
      <c r="G191" s="56"/>
      <c r="I191" s="40"/>
    </row>
    <row r="192" spans="1:9" x14ac:dyDescent="0.25">
      <c r="B192" s="17"/>
      <c r="C192" s="96"/>
      <c r="D192" s="97"/>
      <c r="E192" s="52"/>
      <c r="F192" s="54"/>
      <c r="G192" s="56"/>
      <c r="I192" s="40"/>
    </row>
    <row r="193" spans="2:9" x14ac:dyDescent="0.25">
      <c r="B193" s="17"/>
      <c r="C193" s="96"/>
      <c r="D193" s="97"/>
      <c r="E193" s="52"/>
      <c r="F193" s="54"/>
      <c r="G193" s="56"/>
      <c r="I193" s="40"/>
    </row>
    <row r="194" spans="2:9" x14ac:dyDescent="0.25">
      <c r="B194" s="17"/>
      <c r="C194" s="96"/>
      <c r="D194" s="97"/>
      <c r="E194" s="52"/>
      <c r="F194" s="54"/>
      <c r="G194" s="56"/>
      <c r="I194" s="40"/>
    </row>
    <row r="195" spans="2:9" x14ac:dyDescent="0.25">
      <c r="B195" s="17"/>
      <c r="C195" s="96"/>
      <c r="D195" s="97"/>
      <c r="E195" s="52"/>
      <c r="F195" s="54"/>
      <c r="G195" s="56"/>
      <c r="I195" s="40"/>
    </row>
    <row r="196" spans="2:9" x14ac:dyDescent="0.25">
      <c r="B196" s="17"/>
      <c r="C196" s="96"/>
      <c r="D196" s="97"/>
      <c r="E196" s="52"/>
      <c r="F196" s="54"/>
      <c r="G196" s="56"/>
      <c r="I196" s="40"/>
    </row>
    <row r="197" spans="2:9" x14ac:dyDescent="0.25">
      <c r="B197" s="17"/>
      <c r="C197" s="96"/>
      <c r="D197" s="97"/>
      <c r="E197" s="52"/>
      <c r="F197" s="54"/>
      <c r="G197" s="56"/>
      <c r="I197" s="40"/>
    </row>
    <row r="198" spans="2:9" x14ac:dyDescent="0.25">
      <c r="B198" s="17"/>
      <c r="C198" s="96"/>
      <c r="D198" s="97"/>
      <c r="E198" s="52"/>
      <c r="F198" s="54"/>
      <c r="G198" s="56"/>
      <c r="I198" s="40"/>
    </row>
    <row r="199" spans="2:9" x14ac:dyDescent="0.25">
      <c r="B199" s="17"/>
      <c r="C199" s="96"/>
      <c r="D199" s="97"/>
      <c r="E199" s="52"/>
      <c r="F199" s="54"/>
      <c r="G199" s="56"/>
      <c r="I199" s="40"/>
    </row>
    <row r="200" spans="2:9" x14ac:dyDescent="0.25">
      <c r="B200" s="17"/>
      <c r="C200" s="96"/>
      <c r="D200" s="97"/>
      <c r="E200" s="52"/>
      <c r="F200" s="54"/>
      <c r="G200" s="56"/>
      <c r="I200" s="40"/>
    </row>
    <row r="201" spans="2:9" x14ac:dyDescent="0.25">
      <c r="B201" s="17"/>
      <c r="C201" s="96"/>
      <c r="D201" s="97"/>
      <c r="E201" s="52"/>
      <c r="F201" s="54"/>
      <c r="G201" s="56"/>
      <c r="I201" s="40"/>
    </row>
    <row r="202" spans="2:9" x14ac:dyDescent="0.25">
      <c r="B202" s="17"/>
      <c r="C202" s="96"/>
      <c r="D202" s="97"/>
      <c r="E202" s="52"/>
      <c r="F202" s="54"/>
      <c r="G202" s="56"/>
      <c r="I202" s="40"/>
    </row>
    <row r="203" spans="2:9" x14ac:dyDescent="0.25">
      <c r="B203" s="17"/>
      <c r="C203" s="96"/>
      <c r="D203" s="97"/>
      <c r="E203" s="52"/>
      <c r="F203" s="54"/>
      <c r="G203" s="56"/>
      <c r="I203" s="40"/>
    </row>
    <row r="204" spans="2:9" x14ac:dyDescent="0.25">
      <c r="B204" s="17"/>
      <c r="C204" s="96"/>
      <c r="D204" s="97"/>
      <c r="E204" s="52"/>
      <c r="F204" s="54"/>
      <c r="G204" s="56"/>
      <c r="I204" s="40"/>
    </row>
    <row r="205" spans="2:9" x14ac:dyDescent="0.25">
      <c r="B205" s="17"/>
      <c r="C205" s="96"/>
      <c r="D205" s="97"/>
      <c r="E205" s="52"/>
      <c r="F205" s="54"/>
      <c r="G205" s="56"/>
      <c r="I205" s="40"/>
    </row>
    <row r="206" spans="2:9" x14ac:dyDescent="0.25">
      <c r="B206" s="17"/>
      <c r="C206" s="96"/>
      <c r="D206" s="97"/>
      <c r="E206" s="52"/>
      <c r="F206" s="54"/>
      <c r="G206" s="56"/>
      <c r="I206" s="40"/>
    </row>
    <row r="207" spans="2:9" x14ac:dyDescent="0.25">
      <c r="B207" s="17"/>
      <c r="C207" s="96"/>
      <c r="D207" s="97"/>
      <c r="E207" s="52"/>
      <c r="F207" s="54"/>
      <c r="G207" s="56"/>
      <c r="I207" s="40"/>
    </row>
    <row r="208" spans="2:9" x14ac:dyDescent="0.25">
      <c r="B208" s="17"/>
      <c r="C208" s="96"/>
      <c r="D208" s="97"/>
      <c r="E208" s="52"/>
      <c r="F208" s="54"/>
      <c r="G208" s="56"/>
      <c r="I208" s="40"/>
    </row>
    <row r="209" spans="2:9" x14ac:dyDescent="0.25">
      <c r="B209" s="17"/>
      <c r="C209" s="96"/>
      <c r="D209" s="97"/>
      <c r="E209" s="52"/>
      <c r="F209" s="54"/>
      <c r="G209" s="56"/>
      <c r="I209" s="40"/>
    </row>
    <row r="210" spans="2:9" x14ac:dyDescent="0.25">
      <c r="B210" s="17"/>
      <c r="C210" s="96"/>
      <c r="D210" s="97"/>
      <c r="E210" s="52"/>
      <c r="F210" s="54"/>
      <c r="G210" s="56"/>
      <c r="I210" s="40"/>
    </row>
    <row r="211" spans="2:9" x14ac:dyDescent="0.25">
      <c r="B211" s="17"/>
      <c r="C211" s="96"/>
      <c r="D211" s="97"/>
      <c r="E211" s="52"/>
      <c r="F211" s="54"/>
      <c r="G211" s="56"/>
      <c r="I211" s="40"/>
    </row>
    <row r="212" spans="2:9" x14ac:dyDescent="0.25">
      <c r="B212" s="17"/>
      <c r="C212" s="96"/>
      <c r="D212" s="97"/>
      <c r="E212" s="52"/>
      <c r="F212" s="54"/>
      <c r="G212" s="56"/>
      <c r="I212" s="40"/>
    </row>
    <row r="213" spans="2:9" x14ac:dyDescent="0.25">
      <c r="B213" s="17"/>
      <c r="C213" s="96"/>
      <c r="D213" s="97"/>
      <c r="E213" s="52"/>
      <c r="F213" s="54"/>
      <c r="G213" s="56"/>
      <c r="I213" s="40"/>
    </row>
    <row r="214" spans="2:9" x14ac:dyDescent="0.25">
      <c r="B214" s="17"/>
      <c r="C214" s="96"/>
      <c r="D214" s="97"/>
      <c r="E214" s="52"/>
      <c r="F214" s="54"/>
      <c r="G214" s="56"/>
      <c r="I214" s="40"/>
    </row>
    <row r="215" spans="2:9" x14ac:dyDescent="0.25">
      <c r="B215" s="17"/>
      <c r="C215" s="96"/>
      <c r="D215" s="97"/>
      <c r="E215" s="52"/>
      <c r="F215" s="54"/>
      <c r="G215" s="56"/>
      <c r="I215" s="40"/>
    </row>
    <row r="216" spans="2:9" x14ac:dyDescent="0.25">
      <c r="B216" s="17"/>
      <c r="C216" s="96"/>
      <c r="D216" s="97"/>
      <c r="E216" s="52"/>
      <c r="F216" s="54"/>
      <c r="G216" s="56"/>
      <c r="I216" s="40"/>
    </row>
    <row r="217" spans="2:9" x14ac:dyDescent="0.25">
      <c r="B217" s="17"/>
      <c r="C217" s="96"/>
      <c r="D217" s="97"/>
      <c r="E217" s="52"/>
      <c r="F217" s="54"/>
      <c r="G217" s="56"/>
      <c r="I217" s="40"/>
    </row>
    <row r="218" spans="2:9" x14ac:dyDescent="0.25">
      <c r="B218" s="17"/>
      <c r="C218" s="96"/>
      <c r="D218" s="97"/>
      <c r="E218" s="52"/>
      <c r="F218" s="54"/>
      <c r="G218" s="56"/>
      <c r="I218" s="40"/>
    </row>
    <row r="219" spans="2:9" x14ac:dyDescent="0.25">
      <c r="B219" s="17"/>
      <c r="C219" s="96"/>
      <c r="D219" s="97"/>
      <c r="E219" s="52"/>
      <c r="F219" s="54"/>
      <c r="G219" s="56"/>
      <c r="I219" s="40"/>
    </row>
    <row r="220" spans="2:9" x14ac:dyDescent="0.25">
      <c r="B220" s="17"/>
      <c r="C220" s="96"/>
      <c r="D220" s="97"/>
      <c r="E220" s="52"/>
      <c r="F220" s="54"/>
      <c r="G220" s="56"/>
      <c r="I220" s="40"/>
    </row>
    <row r="221" spans="2:9" x14ac:dyDescent="0.25">
      <c r="B221" s="17"/>
      <c r="C221" s="96"/>
      <c r="D221" s="97"/>
      <c r="E221" s="52"/>
      <c r="F221" s="54"/>
      <c r="G221" s="56"/>
      <c r="I221" s="40"/>
    </row>
    <row r="222" spans="2:9" x14ac:dyDescent="0.25">
      <c r="B222" s="17"/>
      <c r="C222" s="96"/>
      <c r="D222" s="97"/>
      <c r="E222" s="52"/>
      <c r="F222" s="54"/>
      <c r="G222" s="56"/>
      <c r="I222" s="40"/>
    </row>
    <row r="223" spans="2:9" x14ac:dyDescent="0.25">
      <c r="B223" s="17"/>
      <c r="C223" s="96"/>
      <c r="D223" s="97"/>
      <c r="E223" s="52"/>
      <c r="F223" s="54"/>
      <c r="G223" s="56"/>
      <c r="I223" s="40"/>
    </row>
    <row r="224" spans="2:9" x14ac:dyDescent="0.25">
      <c r="B224" s="17"/>
      <c r="C224" s="96"/>
      <c r="D224" s="97"/>
      <c r="E224" s="52"/>
      <c r="F224" s="54"/>
      <c r="G224" s="56"/>
      <c r="I224" s="40"/>
    </row>
    <row r="225" spans="2:9" x14ac:dyDescent="0.25">
      <c r="B225" s="17"/>
      <c r="C225" s="96"/>
      <c r="D225" s="97"/>
      <c r="E225" s="52"/>
      <c r="F225" s="54"/>
      <c r="G225" s="56"/>
      <c r="I225" s="40"/>
    </row>
    <row r="226" spans="2:9" x14ac:dyDescent="0.25">
      <c r="B226" s="17"/>
      <c r="C226" s="96"/>
      <c r="D226" s="97"/>
      <c r="E226" s="52"/>
      <c r="F226" s="54"/>
      <c r="G226" s="56"/>
      <c r="I226" s="40"/>
    </row>
    <row r="227" spans="2:9" x14ac:dyDescent="0.25">
      <c r="B227" s="17"/>
      <c r="C227" s="96"/>
      <c r="D227" s="97"/>
      <c r="E227" s="52"/>
      <c r="F227" s="54"/>
      <c r="G227" s="56"/>
      <c r="I227" s="40"/>
    </row>
    <row r="228" spans="2:9" x14ac:dyDescent="0.25">
      <c r="B228" s="17"/>
      <c r="C228" s="96"/>
      <c r="D228" s="97"/>
      <c r="E228" s="52"/>
      <c r="F228" s="54"/>
      <c r="G228" s="56"/>
      <c r="I228" s="40"/>
    </row>
    <row r="229" spans="2:9" x14ac:dyDescent="0.25">
      <c r="B229" s="17"/>
      <c r="C229" s="96"/>
      <c r="D229" s="97"/>
      <c r="E229" s="52"/>
      <c r="F229" s="54"/>
      <c r="G229" s="56"/>
      <c r="I229" s="40"/>
    </row>
    <row r="230" spans="2:9" x14ac:dyDescent="0.25">
      <c r="B230" s="17"/>
      <c r="C230" s="96"/>
      <c r="D230" s="97"/>
      <c r="E230" s="52"/>
      <c r="F230" s="54"/>
      <c r="G230" s="56"/>
      <c r="I230" s="40"/>
    </row>
    <row r="231" spans="2:9" x14ac:dyDescent="0.25">
      <c r="B231" s="17"/>
      <c r="C231" s="96"/>
      <c r="D231" s="97"/>
      <c r="E231" s="52"/>
      <c r="F231" s="54"/>
      <c r="G231" s="56"/>
      <c r="I231" s="40"/>
    </row>
    <row r="232" spans="2:9" x14ac:dyDescent="0.25">
      <c r="B232" s="17"/>
      <c r="C232" s="96"/>
      <c r="D232" s="97"/>
      <c r="E232" s="52"/>
      <c r="F232" s="54"/>
      <c r="G232" s="56"/>
      <c r="I232" s="40"/>
    </row>
    <row r="233" spans="2:9" x14ac:dyDescent="0.25">
      <c r="B233" s="17"/>
      <c r="C233" s="96"/>
      <c r="D233" s="97"/>
      <c r="E233" s="52"/>
      <c r="F233" s="54"/>
      <c r="G233" s="56"/>
      <c r="I233" s="40"/>
    </row>
    <row r="234" spans="2:9" x14ac:dyDescent="0.25">
      <c r="B234" s="17"/>
      <c r="C234" s="96"/>
      <c r="D234" s="97"/>
      <c r="E234" s="52"/>
      <c r="F234" s="54"/>
      <c r="G234" s="56"/>
      <c r="I234" s="40"/>
    </row>
    <row r="235" spans="2:9" x14ac:dyDescent="0.25">
      <c r="B235" s="17"/>
      <c r="C235" s="96"/>
      <c r="D235" s="97"/>
      <c r="E235" s="52"/>
      <c r="F235" s="54"/>
      <c r="G235" s="56"/>
      <c r="I235" s="40"/>
    </row>
    <row r="236" spans="2:9" x14ac:dyDescent="0.25">
      <c r="B236" s="17"/>
      <c r="C236" s="96"/>
      <c r="D236" s="97"/>
      <c r="E236" s="52"/>
      <c r="F236" s="54"/>
      <c r="G236" s="56"/>
      <c r="I236" s="40"/>
    </row>
    <row r="237" spans="2:9" x14ac:dyDescent="0.25">
      <c r="B237" s="17"/>
      <c r="C237" s="96"/>
      <c r="D237" s="97"/>
      <c r="E237" s="52"/>
      <c r="F237" s="54"/>
      <c r="G237" s="56"/>
      <c r="I237" s="40"/>
    </row>
    <row r="238" spans="2:9" x14ac:dyDescent="0.25">
      <c r="B238" s="17"/>
      <c r="C238" s="96"/>
      <c r="D238" s="97"/>
      <c r="E238" s="52"/>
      <c r="F238" s="54"/>
      <c r="G238" s="56"/>
      <c r="I238" s="40"/>
    </row>
    <row r="239" spans="2:9" x14ac:dyDescent="0.25">
      <c r="B239" s="17"/>
      <c r="C239" s="96"/>
      <c r="D239" s="97"/>
      <c r="E239" s="52"/>
      <c r="F239" s="54"/>
      <c r="G239" s="56"/>
      <c r="I239" s="40"/>
    </row>
    <row r="240" spans="2:9" x14ac:dyDescent="0.25">
      <c r="B240" s="17"/>
      <c r="C240" s="96"/>
      <c r="D240" s="97"/>
      <c r="E240" s="52"/>
      <c r="F240" s="54"/>
      <c r="G240" s="56"/>
      <c r="I240" s="40"/>
    </row>
    <row r="241" spans="2:9" x14ac:dyDescent="0.25">
      <c r="B241" s="17"/>
      <c r="C241" s="96"/>
      <c r="D241" s="97"/>
      <c r="E241" s="52"/>
      <c r="F241" s="54"/>
      <c r="G241" s="56"/>
      <c r="I241" s="40"/>
    </row>
    <row r="242" spans="2:9" x14ac:dyDescent="0.25">
      <c r="B242" s="17"/>
      <c r="C242" s="96"/>
      <c r="D242" s="97"/>
      <c r="E242" s="52"/>
      <c r="F242" s="54"/>
      <c r="G242" s="56"/>
      <c r="I242" s="40"/>
    </row>
    <row r="243" spans="2:9" x14ac:dyDescent="0.25">
      <c r="B243" s="17"/>
      <c r="C243" s="96"/>
      <c r="D243" s="97"/>
      <c r="E243" s="52"/>
      <c r="F243" s="54"/>
      <c r="G243" s="56"/>
      <c r="I243" s="40"/>
    </row>
    <row r="244" spans="2:9" x14ac:dyDescent="0.25">
      <c r="B244" s="17"/>
      <c r="C244" s="96"/>
      <c r="D244" s="97"/>
      <c r="E244" s="52"/>
      <c r="F244" s="54"/>
      <c r="G244" s="56"/>
      <c r="I244" s="40"/>
    </row>
    <row r="245" spans="2:9" x14ac:dyDescent="0.25">
      <c r="B245" s="17"/>
      <c r="C245" s="96"/>
      <c r="D245" s="97"/>
      <c r="E245" s="52"/>
      <c r="F245" s="54"/>
      <c r="G245" s="56"/>
      <c r="I245" s="40"/>
    </row>
    <row r="246" spans="2:9" x14ac:dyDescent="0.25">
      <c r="B246" s="17"/>
      <c r="C246" s="96"/>
      <c r="D246" s="97"/>
      <c r="E246" s="52"/>
      <c r="F246" s="54"/>
      <c r="G246" s="56"/>
      <c r="I246" s="40"/>
    </row>
    <row r="247" spans="2:9" x14ac:dyDescent="0.25">
      <c r="B247" s="17"/>
      <c r="C247" s="96"/>
      <c r="D247" s="97"/>
      <c r="E247" s="52"/>
      <c r="F247" s="54"/>
      <c r="G247" s="56"/>
      <c r="I247" s="40"/>
    </row>
    <row r="248" spans="2:9" x14ac:dyDescent="0.25">
      <c r="B248" s="17"/>
      <c r="C248" s="96"/>
      <c r="D248" s="97"/>
      <c r="E248" s="52"/>
      <c r="F248" s="54"/>
      <c r="G248" s="56"/>
      <c r="I248" s="40"/>
    </row>
    <row r="249" spans="2:9" x14ac:dyDescent="0.25">
      <c r="B249" s="17"/>
      <c r="C249" s="96"/>
      <c r="D249" s="97"/>
      <c r="E249" s="52"/>
      <c r="F249" s="54"/>
      <c r="G249" s="56"/>
      <c r="I249" s="40"/>
    </row>
    <row r="250" spans="2:9" x14ac:dyDescent="0.25">
      <c r="B250" s="17"/>
      <c r="C250" s="96"/>
      <c r="D250" s="97"/>
      <c r="E250" s="52"/>
      <c r="F250" s="54"/>
      <c r="G250" s="56"/>
      <c r="I250" s="40"/>
    </row>
    <row r="251" spans="2:9" x14ac:dyDescent="0.25">
      <c r="B251" s="17"/>
      <c r="C251" s="96"/>
      <c r="D251" s="97"/>
      <c r="E251" s="52"/>
      <c r="F251" s="54"/>
      <c r="G251" s="56"/>
      <c r="I251" s="40"/>
    </row>
    <row r="252" spans="2:9" x14ac:dyDescent="0.25">
      <c r="B252" s="17"/>
      <c r="C252" s="96"/>
      <c r="D252" s="97"/>
      <c r="E252" s="52"/>
      <c r="F252" s="54"/>
      <c r="G252" s="56"/>
      <c r="I252" s="40"/>
    </row>
    <row r="253" spans="2:9" x14ac:dyDescent="0.25">
      <c r="B253" s="17"/>
      <c r="C253" s="96"/>
      <c r="D253" s="97"/>
      <c r="E253" s="52"/>
      <c r="F253" s="54"/>
      <c r="G253" s="56"/>
      <c r="I253" s="40"/>
    </row>
    <row r="254" spans="2:9" x14ac:dyDescent="0.25">
      <c r="B254" s="17"/>
      <c r="C254" s="96"/>
      <c r="D254" s="97"/>
      <c r="E254" s="52"/>
      <c r="F254" s="54"/>
      <c r="G254" s="56"/>
      <c r="I254" s="40"/>
    </row>
    <row r="255" spans="2:9" x14ac:dyDescent="0.25">
      <c r="B255" s="17"/>
      <c r="C255" s="96"/>
      <c r="D255" s="97"/>
      <c r="E255" s="52"/>
      <c r="F255" s="54"/>
      <c r="G255" s="56"/>
      <c r="I255" s="40"/>
    </row>
    <row r="256" spans="2:9" x14ac:dyDescent="0.25">
      <c r="B256" s="17"/>
      <c r="C256" s="96"/>
      <c r="D256" s="97"/>
      <c r="E256" s="52"/>
      <c r="F256" s="54"/>
      <c r="G256" s="56"/>
      <c r="I256" s="40"/>
    </row>
    <row r="257" spans="2:9" x14ac:dyDescent="0.25">
      <c r="B257" s="17"/>
      <c r="C257" s="96"/>
      <c r="D257" s="97"/>
      <c r="E257" s="52"/>
      <c r="F257" s="54"/>
      <c r="G257" s="56"/>
      <c r="I257" s="40"/>
    </row>
    <row r="258" spans="2:9" x14ac:dyDescent="0.25">
      <c r="B258" s="17"/>
      <c r="C258" s="96"/>
      <c r="D258" s="97"/>
      <c r="E258" s="52"/>
      <c r="F258" s="54"/>
      <c r="G258" s="56"/>
      <c r="I258" s="40"/>
    </row>
    <row r="259" spans="2:9" x14ac:dyDescent="0.25">
      <c r="B259" s="17"/>
      <c r="C259" s="96"/>
      <c r="D259" s="97"/>
      <c r="E259" s="52"/>
      <c r="F259" s="54"/>
      <c r="G259" s="56"/>
      <c r="I259" s="40"/>
    </row>
    <row r="260" spans="2:9" x14ac:dyDescent="0.25">
      <c r="B260" s="17"/>
      <c r="C260" s="96"/>
      <c r="D260" s="97"/>
      <c r="E260" s="52"/>
      <c r="F260" s="54"/>
      <c r="G260" s="56"/>
      <c r="I260" s="40"/>
    </row>
    <row r="261" spans="2:9" x14ac:dyDescent="0.25">
      <c r="B261" s="17"/>
      <c r="C261" s="96"/>
      <c r="D261" s="97"/>
      <c r="E261" s="52"/>
      <c r="F261" s="54"/>
      <c r="G261" s="56"/>
      <c r="I261" s="40"/>
    </row>
    <row r="262" spans="2:9" x14ac:dyDescent="0.25">
      <c r="B262" s="17"/>
      <c r="C262" s="96"/>
      <c r="D262" s="97"/>
      <c r="E262" s="52"/>
      <c r="F262" s="54"/>
      <c r="G262" s="56"/>
      <c r="I262" s="40"/>
    </row>
    <row r="263" spans="2:9" x14ac:dyDescent="0.25">
      <c r="B263" s="17"/>
      <c r="C263" s="96"/>
      <c r="D263" s="97"/>
      <c r="E263" s="52"/>
      <c r="F263" s="54"/>
      <c r="G263" s="56"/>
      <c r="I263" s="40"/>
    </row>
    <row r="264" spans="2:9" x14ac:dyDescent="0.25">
      <c r="B264" s="17"/>
      <c r="C264" s="96"/>
      <c r="D264" s="97"/>
      <c r="E264" s="52"/>
      <c r="F264" s="54"/>
      <c r="G264" s="56"/>
      <c r="I264" s="40"/>
    </row>
    <row r="265" spans="2:9" x14ac:dyDescent="0.25">
      <c r="B265" s="17"/>
      <c r="C265" s="96"/>
      <c r="D265" s="97"/>
      <c r="E265" s="52"/>
      <c r="F265" s="54"/>
      <c r="G265" s="56"/>
      <c r="I265" s="40"/>
    </row>
    <row r="266" spans="2:9" x14ac:dyDescent="0.25">
      <c r="B266" s="17"/>
      <c r="C266" s="96"/>
      <c r="D266" s="97"/>
      <c r="E266" s="52"/>
      <c r="F266" s="54"/>
      <c r="G266" s="56"/>
      <c r="I266" s="40"/>
    </row>
    <row r="267" spans="2:9" x14ac:dyDescent="0.25">
      <c r="B267" s="17"/>
      <c r="C267" s="96"/>
      <c r="D267" s="97"/>
      <c r="E267" s="52"/>
      <c r="F267" s="54"/>
      <c r="G267" s="56"/>
      <c r="I267" s="40"/>
    </row>
    <row r="268" spans="2:9" x14ac:dyDescent="0.25">
      <c r="B268" s="17"/>
      <c r="C268" s="96"/>
      <c r="D268" s="97"/>
      <c r="E268" s="52"/>
      <c r="F268" s="54"/>
      <c r="G268" s="56"/>
      <c r="I268" s="40"/>
    </row>
    <row r="269" spans="2:9" x14ac:dyDescent="0.25">
      <c r="B269" s="17"/>
      <c r="C269" s="96"/>
      <c r="D269" s="97"/>
      <c r="E269" s="52"/>
      <c r="F269" s="54"/>
      <c r="G269" s="56"/>
      <c r="I269" s="40"/>
    </row>
    <row r="270" spans="2:9" x14ac:dyDescent="0.25">
      <c r="B270" s="17"/>
      <c r="C270" s="96"/>
      <c r="D270" s="97"/>
      <c r="E270" s="52"/>
      <c r="F270" s="54"/>
      <c r="G270" s="56"/>
      <c r="I270" s="40"/>
    </row>
    <row r="271" spans="2:9" x14ac:dyDescent="0.25">
      <c r="B271" s="17"/>
      <c r="C271" s="96"/>
      <c r="D271" s="97"/>
      <c r="E271" s="52"/>
      <c r="F271" s="54"/>
      <c r="G271" s="56"/>
      <c r="I271" s="40"/>
    </row>
    <row r="272" spans="2:9" x14ac:dyDescent="0.25">
      <c r="B272" s="17"/>
      <c r="C272" s="96"/>
      <c r="D272" s="97"/>
      <c r="E272" s="52"/>
      <c r="F272" s="54"/>
      <c r="G272" s="56"/>
      <c r="I272" s="40"/>
    </row>
    <row r="273" spans="2:9" x14ac:dyDescent="0.25">
      <c r="B273" s="17"/>
      <c r="C273" s="96"/>
      <c r="D273" s="97"/>
      <c r="E273" s="52"/>
      <c r="F273" s="54"/>
      <c r="G273" s="56"/>
      <c r="I273" s="40"/>
    </row>
    <row r="274" spans="2:9" x14ac:dyDescent="0.25">
      <c r="B274" s="17"/>
      <c r="C274" s="96"/>
      <c r="D274" s="97"/>
      <c r="E274" s="52"/>
      <c r="F274" s="54"/>
      <c r="G274" s="56"/>
      <c r="I274" s="40"/>
    </row>
    <row r="275" spans="2:9" x14ac:dyDescent="0.25">
      <c r="B275" s="17"/>
      <c r="C275" s="96"/>
      <c r="D275" s="97"/>
      <c r="E275" s="52"/>
      <c r="F275" s="54"/>
      <c r="G275" s="56"/>
      <c r="I275" s="40"/>
    </row>
    <row r="276" spans="2:9" x14ac:dyDescent="0.25">
      <c r="B276" s="17"/>
      <c r="C276" s="96"/>
      <c r="D276" s="97"/>
      <c r="E276" s="52"/>
      <c r="F276" s="54"/>
      <c r="G276" s="56"/>
      <c r="I276" s="40"/>
    </row>
    <row r="277" spans="2:9" x14ac:dyDescent="0.25">
      <c r="B277" s="17"/>
      <c r="C277" s="96"/>
      <c r="D277" s="97"/>
      <c r="E277" s="52"/>
      <c r="F277" s="54"/>
      <c r="G277" s="56"/>
      <c r="I277" s="40"/>
    </row>
    <row r="278" spans="2:9" x14ac:dyDescent="0.25">
      <c r="B278" s="17"/>
      <c r="C278" s="96"/>
      <c r="D278" s="97"/>
      <c r="E278" s="52"/>
      <c r="F278" s="54"/>
      <c r="G278" s="56"/>
      <c r="I278" s="40"/>
    </row>
    <row r="279" spans="2:9" x14ac:dyDescent="0.25">
      <c r="B279" s="17"/>
      <c r="C279" s="96"/>
      <c r="D279" s="97"/>
      <c r="E279" s="52"/>
      <c r="F279" s="54"/>
      <c r="G279" s="56"/>
      <c r="I279" s="40"/>
    </row>
    <row r="280" spans="2:9" x14ac:dyDescent="0.25">
      <c r="B280" s="17"/>
      <c r="C280" s="96"/>
      <c r="D280" s="97"/>
      <c r="E280" s="52"/>
      <c r="F280" s="54"/>
      <c r="G280" s="56"/>
      <c r="I280" s="40"/>
    </row>
    <row r="281" spans="2:9" x14ac:dyDescent="0.25">
      <c r="B281" s="17"/>
      <c r="C281" s="96"/>
      <c r="D281" s="97"/>
      <c r="E281" s="52"/>
      <c r="F281" s="54"/>
      <c r="G281" s="56"/>
      <c r="I281" s="40"/>
    </row>
    <row r="282" spans="2:9" x14ac:dyDescent="0.25">
      <c r="B282" s="17"/>
      <c r="C282" s="96"/>
      <c r="D282" s="97"/>
      <c r="E282" s="52"/>
      <c r="F282" s="54"/>
      <c r="G282" s="56"/>
      <c r="I282" s="40"/>
    </row>
    <row r="283" spans="2:9" x14ac:dyDescent="0.25">
      <c r="B283" s="17"/>
      <c r="C283" s="96"/>
      <c r="D283" s="97"/>
      <c r="E283" s="52"/>
      <c r="F283" s="54"/>
      <c r="G283" s="56"/>
      <c r="I283" s="40"/>
    </row>
    <row r="284" spans="2:9" x14ac:dyDescent="0.25">
      <c r="B284" s="17"/>
      <c r="C284" s="96"/>
      <c r="D284" s="97"/>
      <c r="E284" s="52"/>
      <c r="F284" s="54"/>
      <c r="G284" s="56"/>
      <c r="I284" s="40"/>
    </row>
    <row r="285" spans="2:9" x14ac:dyDescent="0.25">
      <c r="B285" s="17"/>
      <c r="C285" s="96"/>
      <c r="D285" s="97"/>
      <c r="E285" s="52"/>
      <c r="F285" s="54"/>
      <c r="G285" s="56"/>
      <c r="I285" s="40"/>
    </row>
    <row r="286" spans="2:9" x14ac:dyDescent="0.25">
      <c r="B286" s="17"/>
      <c r="C286" s="96"/>
      <c r="D286" s="97"/>
      <c r="E286" s="52"/>
      <c r="F286" s="54"/>
      <c r="G286" s="56"/>
      <c r="I286" s="40"/>
    </row>
    <row r="287" spans="2:9" x14ac:dyDescent="0.25">
      <c r="B287" s="17"/>
      <c r="C287" s="96"/>
      <c r="D287" s="97"/>
      <c r="E287" s="52"/>
      <c r="F287" s="54"/>
      <c r="G287" s="56"/>
      <c r="I287" s="40"/>
    </row>
    <row r="288" spans="2:9" x14ac:dyDescent="0.25">
      <c r="B288" s="17"/>
      <c r="C288" s="96"/>
      <c r="D288" s="97"/>
      <c r="E288" s="52"/>
      <c r="F288" s="54"/>
      <c r="G288" s="56"/>
      <c r="I288" s="40"/>
    </row>
    <row r="289" spans="2:9" x14ac:dyDescent="0.25">
      <c r="B289" s="17"/>
      <c r="C289" s="96"/>
      <c r="D289" s="97"/>
      <c r="E289" s="52"/>
      <c r="F289" s="54"/>
      <c r="G289" s="56"/>
      <c r="I289" s="40"/>
    </row>
    <row r="290" spans="2:9" x14ac:dyDescent="0.25">
      <c r="B290" s="17"/>
      <c r="C290" s="96"/>
      <c r="D290" s="97"/>
      <c r="E290" s="52"/>
      <c r="F290" s="54"/>
      <c r="G290" s="56"/>
      <c r="I290" s="40"/>
    </row>
    <row r="291" spans="2:9" x14ac:dyDescent="0.25">
      <c r="B291" s="17"/>
      <c r="C291" s="96"/>
      <c r="D291" s="97"/>
      <c r="E291" s="52"/>
      <c r="F291" s="54"/>
      <c r="G291" s="56"/>
      <c r="I291" s="40"/>
    </row>
    <row r="292" spans="2:9" x14ac:dyDescent="0.25">
      <c r="B292" s="17"/>
      <c r="C292" s="96"/>
      <c r="D292" s="97"/>
      <c r="E292" s="52"/>
      <c r="F292" s="54"/>
      <c r="G292" s="56"/>
      <c r="I292" s="40"/>
    </row>
    <row r="293" spans="2:9" x14ac:dyDescent="0.25">
      <c r="B293" s="17"/>
      <c r="C293" s="96"/>
      <c r="D293" s="97"/>
      <c r="E293" s="52"/>
      <c r="F293" s="54"/>
      <c r="G293" s="56"/>
      <c r="I293" s="40"/>
    </row>
    <row r="294" spans="2:9" x14ac:dyDescent="0.25">
      <c r="B294" s="17"/>
      <c r="C294" s="96"/>
      <c r="D294" s="97"/>
      <c r="E294" s="52"/>
      <c r="F294" s="54"/>
      <c r="G294" s="56"/>
      <c r="I294" s="40"/>
    </row>
    <row r="295" spans="2:9" x14ac:dyDescent="0.25">
      <c r="B295" s="17"/>
      <c r="C295" s="96"/>
      <c r="D295" s="97"/>
      <c r="E295" s="52"/>
      <c r="F295" s="54"/>
      <c r="G295" s="56"/>
      <c r="I295" s="40"/>
    </row>
    <row r="296" spans="2:9" x14ac:dyDescent="0.25">
      <c r="B296" s="17"/>
      <c r="C296" s="96"/>
      <c r="D296" s="97"/>
      <c r="E296" s="52"/>
      <c r="F296" s="54"/>
      <c r="G296" s="56"/>
      <c r="I296" s="40"/>
    </row>
    <row r="297" spans="2:9" x14ac:dyDescent="0.25">
      <c r="B297" s="17"/>
      <c r="C297" s="96"/>
      <c r="D297" s="97"/>
      <c r="E297" s="52"/>
      <c r="F297" s="54"/>
      <c r="G297" s="56"/>
      <c r="I297" s="40"/>
    </row>
    <row r="298" spans="2:9" x14ac:dyDescent="0.25">
      <c r="B298" s="17"/>
      <c r="C298" s="96"/>
      <c r="D298" s="97"/>
      <c r="E298" s="52"/>
      <c r="F298" s="54"/>
      <c r="G298" s="56"/>
      <c r="I298" s="40"/>
    </row>
    <row r="299" spans="2:9" x14ac:dyDescent="0.25">
      <c r="B299" s="17"/>
      <c r="C299" s="96"/>
      <c r="D299" s="97"/>
      <c r="E299" s="52"/>
      <c r="F299" s="54"/>
      <c r="G299" s="56"/>
      <c r="I299" s="40"/>
    </row>
    <row r="300" spans="2:9" x14ac:dyDescent="0.25">
      <c r="B300" s="17"/>
      <c r="C300" s="96"/>
      <c r="D300" s="97"/>
      <c r="E300" s="52"/>
      <c r="F300" s="54"/>
      <c r="G300" s="56"/>
      <c r="I300" s="40"/>
    </row>
    <row r="301" spans="2:9" x14ac:dyDescent="0.25">
      <c r="B301" s="17"/>
      <c r="C301" s="96"/>
      <c r="D301" s="97"/>
      <c r="E301" s="52"/>
      <c r="F301" s="54"/>
      <c r="G301" s="56"/>
      <c r="I301" s="40"/>
    </row>
    <row r="302" spans="2:9" x14ac:dyDescent="0.25">
      <c r="B302" s="17"/>
      <c r="C302" s="96"/>
      <c r="D302" s="97"/>
      <c r="E302" s="52"/>
      <c r="F302" s="54"/>
      <c r="G302" s="56"/>
      <c r="I302" s="40"/>
    </row>
    <row r="303" spans="2:9" x14ac:dyDescent="0.25">
      <c r="B303" s="17"/>
      <c r="C303" s="96"/>
      <c r="D303" s="97"/>
      <c r="E303" s="52"/>
      <c r="F303" s="54"/>
      <c r="G303" s="56"/>
      <c r="I303" s="40"/>
    </row>
    <row r="304" spans="2:9" x14ac:dyDescent="0.25">
      <c r="B304" s="17"/>
      <c r="C304" s="96"/>
      <c r="D304" s="97"/>
      <c r="E304" s="52"/>
      <c r="F304" s="54"/>
      <c r="G304" s="56"/>
      <c r="I304" s="40"/>
    </row>
    <row r="305" spans="2:9" x14ac:dyDescent="0.25">
      <c r="B305" s="17"/>
      <c r="C305" s="96"/>
      <c r="D305" s="97"/>
      <c r="E305" s="52"/>
      <c r="F305" s="54"/>
      <c r="G305" s="56"/>
      <c r="I305" s="40"/>
    </row>
    <row r="306" spans="2:9" x14ac:dyDescent="0.25">
      <c r="B306" s="17"/>
      <c r="C306" s="96"/>
      <c r="D306" s="97"/>
      <c r="E306" s="52"/>
      <c r="F306" s="54"/>
      <c r="G306" s="56"/>
      <c r="I306" s="40"/>
    </row>
    <row r="307" spans="2:9" x14ac:dyDescent="0.25">
      <c r="B307" s="17"/>
      <c r="C307" s="96"/>
      <c r="D307" s="97"/>
      <c r="E307" s="52"/>
      <c r="F307" s="54"/>
      <c r="G307" s="56"/>
      <c r="I307" s="40"/>
    </row>
    <row r="308" spans="2:9" x14ac:dyDescent="0.25">
      <c r="B308" s="17"/>
      <c r="C308" s="96"/>
      <c r="D308" s="97"/>
      <c r="E308" s="52"/>
      <c r="F308" s="54"/>
      <c r="G308" s="56"/>
      <c r="I308" s="40"/>
    </row>
    <row r="309" spans="2:9" x14ac:dyDescent="0.25">
      <c r="B309" s="17"/>
      <c r="C309" s="96"/>
      <c r="D309" s="97"/>
      <c r="E309" s="52"/>
      <c r="F309" s="54"/>
      <c r="G309" s="56"/>
      <c r="I309" s="40"/>
    </row>
    <row r="310" spans="2:9" x14ac:dyDescent="0.25">
      <c r="B310" s="17"/>
      <c r="C310" s="96"/>
      <c r="D310" s="97"/>
      <c r="E310" s="52"/>
      <c r="F310" s="54"/>
      <c r="G310" s="56"/>
      <c r="I310" s="40"/>
    </row>
    <row r="311" spans="2:9" x14ac:dyDescent="0.25">
      <c r="B311" s="17"/>
      <c r="C311" s="96"/>
      <c r="D311" s="97"/>
      <c r="E311" s="52"/>
      <c r="F311" s="54"/>
      <c r="G311" s="56"/>
      <c r="I311" s="40"/>
    </row>
    <row r="312" spans="2:9" x14ac:dyDescent="0.25">
      <c r="B312" s="17"/>
      <c r="C312" s="96"/>
      <c r="D312" s="97"/>
      <c r="E312" s="52"/>
      <c r="F312" s="54"/>
      <c r="G312" s="56"/>
      <c r="I312" s="40"/>
    </row>
    <row r="313" spans="2:9" x14ac:dyDescent="0.25">
      <c r="B313" s="17"/>
      <c r="C313" s="96"/>
      <c r="D313" s="97"/>
      <c r="E313" s="52"/>
      <c r="F313" s="54"/>
      <c r="G313" s="56"/>
      <c r="I313" s="40"/>
    </row>
    <row r="314" spans="2:9" x14ac:dyDescent="0.25">
      <c r="B314" s="17"/>
      <c r="C314" s="96"/>
      <c r="D314" s="97"/>
      <c r="E314" s="52"/>
      <c r="F314" s="54"/>
      <c r="G314" s="56"/>
      <c r="I314" s="40"/>
    </row>
    <row r="315" spans="2:9" x14ac:dyDescent="0.25">
      <c r="B315" s="17"/>
      <c r="C315" s="96"/>
      <c r="D315" s="97"/>
      <c r="E315" s="52"/>
      <c r="F315" s="54"/>
      <c r="G315" s="56"/>
      <c r="I315" s="40"/>
    </row>
    <row r="316" spans="2:9" x14ac:dyDescent="0.25">
      <c r="B316" s="17"/>
      <c r="C316" s="96"/>
      <c r="D316" s="97"/>
      <c r="E316" s="52"/>
      <c r="F316" s="54"/>
      <c r="G316" s="56"/>
      <c r="I316" s="40"/>
    </row>
    <row r="317" spans="2:9" x14ac:dyDescent="0.25">
      <c r="B317" s="17"/>
      <c r="C317" s="96"/>
      <c r="D317" s="97"/>
      <c r="E317" s="52"/>
      <c r="F317" s="54"/>
      <c r="G317" s="56"/>
      <c r="I317" s="40"/>
    </row>
    <row r="318" spans="2:9" x14ac:dyDescent="0.25">
      <c r="B318" s="17"/>
      <c r="C318" s="96"/>
      <c r="D318" s="97"/>
      <c r="E318" s="52"/>
      <c r="F318" s="54"/>
      <c r="G318" s="56"/>
      <c r="I318" s="40"/>
    </row>
    <row r="319" spans="2:9" x14ac:dyDescent="0.25">
      <c r="B319" s="17"/>
      <c r="C319" s="96"/>
      <c r="D319" s="97"/>
      <c r="E319" s="52"/>
      <c r="F319" s="54"/>
      <c r="G319" s="56"/>
      <c r="I319" s="40"/>
    </row>
    <row r="320" spans="2:9" x14ac:dyDescent="0.25">
      <c r="B320" s="17"/>
      <c r="C320" s="96"/>
      <c r="D320" s="97"/>
      <c r="E320" s="52"/>
      <c r="F320" s="54"/>
      <c r="G320" s="56"/>
      <c r="I320" s="40"/>
    </row>
    <row r="321" spans="2:9" x14ac:dyDescent="0.25">
      <c r="B321" s="17"/>
      <c r="C321" s="96"/>
      <c r="D321" s="97"/>
      <c r="E321" s="52"/>
      <c r="F321" s="54"/>
      <c r="G321" s="56"/>
      <c r="I321" s="40"/>
    </row>
    <row r="322" spans="2:9" x14ac:dyDescent="0.25">
      <c r="B322" s="17"/>
      <c r="C322" s="96"/>
      <c r="D322" s="97"/>
      <c r="E322" s="52"/>
      <c r="F322" s="54"/>
      <c r="G322" s="56"/>
      <c r="I322" s="40"/>
    </row>
    <row r="323" spans="2:9" x14ac:dyDescent="0.25">
      <c r="B323" s="17"/>
      <c r="C323" s="96"/>
      <c r="D323" s="97"/>
      <c r="E323" s="52"/>
      <c r="F323" s="54"/>
      <c r="G323" s="56"/>
      <c r="I323" s="40"/>
    </row>
    <row r="324" spans="2:9" x14ac:dyDescent="0.25">
      <c r="B324" s="17"/>
      <c r="C324" s="96"/>
      <c r="D324" s="97"/>
      <c r="E324" s="52"/>
      <c r="F324" s="54"/>
      <c r="G324" s="56"/>
      <c r="I324" s="40"/>
    </row>
    <row r="325" spans="2:9" x14ac:dyDescent="0.25">
      <c r="B325" s="17"/>
      <c r="C325" s="96"/>
      <c r="D325" s="97"/>
      <c r="E325" s="52"/>
      <c r="F325" s="54"/>
      <c r="G325" s="56"/>
      <c r="I325" s="40"/>
    </row>
    <row r="326" spans="2:9" x14ac:dyDescent="0.25">
      <c r="B326" s="17"/>
      <c r="C326" s="96"/>
      <c r="D326" s="97"/>
      <c r="E326" s="52"/>
      <c r="F326" s="54"/>
      <c r="G326" s="56"/>
      <c r="I326" s="40"/>
    </row>
    <row r="327" spans="2:9" x14ac:dyDescent="0.25">
      <c r="B327" s="17"/>
      <c r="C327" s="96"/>
      <c r="D327" s="97"/>
      <c r="E327" s="52"/>
      <c r="F327" s="54"/>
      <c r="G327" s="56"/>
      <c r="I327" s="40"/>
    </row>
    <row r="328" spans="2:9" x14ac:dyDescent="0.25">
      <c r="B328" s="17"/>
      <c r="C328" s="96"/>
      <c r="D328" s="97"/>
      <c r="E328" s="52"/>
      <c r="F328" s="54"/>
      <c r="G328" s="56"/>
      <c r="I328" s="40"/>
    </row>
    <row r="329" spans="2:9" x14ac:dyDescent="0.25">
      <c r="B329" s="17"/>
      <c r="C329" s="96"/>
      <c r="D329" s="97"/>
      <c r="E329" s="52"/>
      <c r="F329" s="54"/>
      <c r="G329" s="56"/>
      <c r="I329" s="40"/>
    </row>
    <row r="330" spans="2:9" x14ac:dyDescent="0.25">
      <c r="B330" s="17"/>
      <c r="C330" s="96"/>
      <c r="D330" s="97"/>
      <c r="E330" s="52"/>
      <c r="F330" s="54"/>
      <c r="G330" s="56"/>
      <c r="I330" s="40"/>
    </row>
    <row r="331" spans="2:9" x14ac:dyDescent="0.25">
      <c r="B331" s="17"/>
      <c r="C331" s="96"/>
      <c r="D331" s="97"/>
      <c r="E331" s="52"/>
      <c r="F331" s="54"/>
      <c r="G331" s="56"/>
      <c r="I331" s="40"/>
    </row>
    <row r="332" spans="2:9" x14ac:dyDescent="0.25">
      <c r="B332" s="17"/>
      <c r="C332" s="96"/>
      <c r="D332" s="97"/>
      <c r="E332" s="52"/>
      <c r="F332" s="54"/>
      <c r="G332" s="56"/>
      <c r="I332" s="40"/>
    </row>
    <row r="333" spans="2:9" x14ac:dyDescent="0.25">
      <c r="B333" s="17"/>
      <c r="C333" s="96"/>
      <c r="D333" s="97"/>
      <c r="E333" s="52"/>
      <c r="F333" s="54"/>
      <c r="G333" s="56"/>
      <c r="I333" s="40"/>
    </row>
    <row r="334" spans="2:9" x14ac:dyDescent="0.25">
      <c r="B334" s="17"/>
      <c r="C334" s="96"/>
      <c r="D334" s="97"/>
      <c r="E334" s="52"/>
      <c r="F334" s="54"/>
      <c r="G334" s="56"/>
      <c r="I334" s="40"/>
    </row>
    <row r="335" spans="2:9" x14ac:dyDescent="0.25">
      <c r="B335" s="17"/>
      <c r="C335" s="96"/>
      <c r="D335" s="97"/>
      <c r="E335" s="52"/>
      <c r="F335" s="54"/>
      <c r="G335" s="56"/>
      <c r="I335" s="40"/>
    </row>
    <row r="336" spans="2:9" x14ac:dyDescent="0.25">
      <c r="B336" s="17"/>
      <c r="C336" s="96"/>
      <c r="D336" s="97"/>
      <c r="E336" s="52"/>
      <c r="F336" s="54"/>
      <c r="G336" s="56"/>
      <c r="I336" s="40"/>
    </row>
    <row r="337" spans="2:9" x14ac:dyDescent="0.25">
      <c r="B337" s="17"/>
      <c r="C337" s="96"/>
      <c r="D337" s="97"/>
      <c r="E337" s="52"/>
      <c r="F337" s="54"/>
      <c r="G337" s="56"/>
      <c r="I337" s="40"/>
    </row>
    <row r="338" spans="2:9" x14ac:dyDescent="0.25">
      <c r="B338" s="17"/>
      <c r="C338" s="96"/>
      <c r="D338" s="97"/>
      <c r="E338" s="52"/>
      <c r="F338" s="54"/>
      <c r="G338" s="56"/>
      <c r="I338" s="40"/>
    </row>
    <row r="339" spans="2:9" x14ac:dyDescent="0.25">
      <c r="B339" s="17"/>
      <c r="C339" s="96"/>
      <c r="D339" s="97"/>
      <c r="E339" s="52"/>
      <c r="F339" s="54"/>
      <c r="G339" s="56"/>
      <c r="I339" s="40"/>
    </row>
    <row r="340" spans="2:9" x14ac:dyDescent="0.25">
      <c r="B340" s="17"/>
      <c r="C340" s="96"/>
      <c r="D340" s="97"/>
      <c r="E340" s="52"/>
      <c r="F340" s="54"/>
      <c r="G340" s="56"/>
      <c r="I340" s="40"/>
    </row>
    <row r="341" spans="2:9" x14ac:dyDescent="0.25">
      <c r="B341" s="17"/>
      <c r="C341" s="96"/>
      <c r="D341" s="97"/>
      <c r="E341" s="52"/>
      <c r="F341" s="54"/>
      <c r="G341" s="56"/>
      <c r="I341" s="40"/>
    </row>
    <row r="342" spans="2:9" x14ac:dyDescent="0.25">
      <c r="B342" s="17"/>
      <c r="C342" s="96"/>
      <c r="D342" s="97"/>
      <c r="E342" s="52"/>
      <c r="F342" s="54"/>
      <c r="G342" s="56"/>
      <c r="I342" s="40"/>
    </row>
    <row r="343" spans="2:9" x14ac:dyDescent="0.25">
      <c r="B343" s="17"/>
      <c r="C343" s="96"/>
      <c r="D343" s="97"/>
      <c r="E343" s="52"/>
      <c r="F343" s="54"/>
      <c r="G343" s="56"/>
      <c r="I343" s="40"/>
    </row>
    <row r="344" spans="2:9" x14ac:dyDescent="0.25">
      <c r="B344" s="17"/>
      <c r="C344" s="96"/>
      <c r="D344" s="97"/>
      <c r="E344" s="52"/>
      <c r="F344" s="54"/>
      <c r="G344" s="56"/>
      <c r="I344" s="40"/>
    </row>
    <row r="345" spans="2:9" x14ac:dyDescent="0.25">
      <c r="B345" s="17"/>
      <c r="C345" s="96"/>
      <c r="D345" s="97"/>
      <c r="E345" s="52"/>
      <c r="F345" s="54"/>
      <c r="G345" s="56"/>
      <c r="I345" s="40"/>
    </row>
    <row r="346" spans="2:9" x14ac:dyDescent="0.25">
      <c r="B346" s="17"/>
      <c r="C346" s="96"/>
      <c r="D346" s="97"/>
      <c r="E346" s="52"/>
      <c r="F346" s="54"/>
      <c r="G346" s="56"/>
      <c r="I346" s="40"/>
    </row>
    <row r="347" spans="2:9" x14ac:dyDescent="0.25">
      <c r="B347" s="17"/>
      <c r="C347" s="96"/>
      <c r="D347" s="97"/>
      <c r="E347" s="52"/>
      <c r="F347" s="54"/>
      <c r="G347" s="56"/>
      <c r="I347" s="40"/>
    </row>
    <row r="348" spans="2:9" x14ac:dyDescent="0.25">
      <c r="B348" s="17"/>
      <c r="C348" s="96"/>
      <c r="D348" s="97"/>
      <c r="E348" s="52"/>
      <c r="F348" s="54"/>
      <c r="G348" s="56"/>
      <c r="I348" s="40"/>
    </row>
    <row r="349" spans="2:9" x14ac:dyDescent="0.25">
      <c r="B349" s="17"/>
      <c r="C349" s="96"/>
      <c r="D349" s="97"/>
      <c r="E349" s="52"/>
      <c r="F349" s="54"/>
      <c r="G349" s="56"/>
      <c r="I349" s="40"/>
    </row>
    <row r="350" spans="2:9" x14ac:dyDescent="0.25">
      <c r="B350" s="17"/>
      <c r="C350" s="96"/>
      <c r="D350" s="97"/>
      <c r="E350" s="52"/>
      <c r="F350" s="54"/>
      <c r="G350" s="56"/>
      <c r="I350" s="40"/>
    </row>
    <row r="351" spans="2:9" x14ac:dyDescent="0.25">
      <c r="B351" s="17"/>
      <c r="C351" s="96"/>
      <c r="D351" s="97"/>
      <c r="E351" s="52"/>
      <c r="F351" s="54"/>
      <c r="G351" s="56"/>
      <c r="I351" s="40"/>
    </row>
    <row r="352" spans="2:9" x14ac:dyDescent="0.25">
      <c r="B352" s="17"/>
      <c r="C352" s="96"/>
      <c r="D352" s="97"/>
      <c r="E352" s="52"/>
      <c r="F352" s="54"/>
      <c r="G352" s="56"/>
      <c r="I352" s="40"/>
    </row>
    <row r="353" spans="2:9" x14ac:dyDescent="0.25">
      <c r="B353" s="17"/>
      <c r="C353" s="96"/>
      <c r="D353" s="97"/>
      <c r="E353" s="52"/>
      <c r="F353" s="54"/>
      <c r="G353" s="56"/>
      <c r="I353" s="40"/>
    </row>
    <row r="354" spans="2:9" x14ac:dyDescent="0.25">
      <c r="B354" s="17"/>
      <c r="C354" s="96"/>
      <c r="D354" s="97"/>
      <c r="E354" s="52"/>
      <c r="F354" s="54"/>
      <c r="G354" s="56"/>
      <c r="I354" s="40"/>
    </row>
    <row r="355" spans="2:9" x14ac:dyDescent="0.25">
      <c r="B355" s="17"/>
      <c r="C355" s="96"/>
      <c r="D355" s="97"/>
      <c r="E355" s="52"/>
      <c r="F355" s="54"/>
      <c r="G355" s="56"/>
      <c r="I355" s="40"/>
    </row>
    <row r="356" spans="2:9" x14ac:dyDescent="0.25">
      <c r="B356" s="17"/>
      <c r="C356" s="96"/>
      <c r="D356" s="97"/>
      <c r="E356" s="52"/>
      <c r="F356" s="54"/>
      <c r="G356" s="56"/>
      <c r="I356" s="40"/>
    </row>
    <row r="357" spans="2:9" x14ac:dyDescent="0.25">
      <c r="B357" s="17"/>
      <c r="C357" s="96"/>
      <c r="D357" s="97"/>
      <c r="E357" s="52"/>
      <c r="F357" s="54"/>
      <c r="G357" s="56"/>
      <c r="I357" s="40"/>
    </row>
    <row r="358" spans="2:9" x14ac:dyDescent="0.25">
      <c r="B358" s="17"/>
      <c r="C358" s="96"/>
      <c r="D358" s="97"/>
      <c r="E358" s="52"/>
      <c r="F358" s="54"/>
      <c r="G358" s="56"/>
      <c r="I358" s="40"/>
    </row>
    <row r="359" spans="2:9" x14ac:dyDescent="0.25">
      <c r="B359" s="17"/>
      <c r="C359" s="96"/>
      <c r="D359" s="97"/>
      <c r="E359" s="52"/>
      <c r="F359" s="54"/>
      <c r="G359" s="56"/>
      <c r="I359" s="40"/>
    </row>
    <row r="360" spans="2:9" x14ac:dyDescent="0.25">
      <c r="B360" s="17"/>
      <c r="C360" s="96"/>
      <c r="D360" s="97"/>
      <c r="E360" s="52"/>
      <c r="F360" s="54"/>
      <c r="G360" s="56"/>
      <c r="I360" s="40"/>
    </row>
    <row r="361" spans="2:9" x14ac:dyDescent="0.25">
      <c r="B361" s="17"/>
      <c r="C361" s="96"/>
      <c r="D361" s="97"/>
      <c r="E361" s="52"/>
      <c r="F361" s="54"/>
      <c r="G361" s="56"/>
      <c r="I361" s="40"/>
    </row>
    <row r="362" spans="2:9" x14ac:dyDescent="0.25">
      <c r="B362" s="17"/>
      <c r="C362" s="96"/>
      <c r="D362" s="97"/>
      <c r="E362" s="52"/>
      <c r="F362" s="54"/>
      <c r="G362" s="56"/>
      <c r="I362" s="40"/>
    </row>
    <row r="363" spans="2:9" x14ac:dyDescent="0.25">
      <c r="B363" s="17"/>
      <c r="C363" s="96"/>
      <c r="D363" s="97"/>
      <c r="E363" s="52"/>
      <c r="F363" s="54"/>
      <c r="G363" s="56"/>
      <c r="I363" s="40"/>
    </row>
    <row r="364" spans="2:9" x14ac:dyDescent="0.25">
      <c r="B364" s="17"/>
      <c r="C364" s="96"/>
      <c r="D364" s="97"/>
      <c r="E364" s="52"/>
      <c r="F364" s="54"/>
      <c r="G364" s="56"/>
      <c r="I364" s="40"/>
    </row>
    <row r="365" spans="2:9" x14ac:dyDescent="0.25">
      <c r="B365" s="17"/>
      <c r="C365" s="96"/>
      <c r="D365" s="97"/>
      <c r="E365" s="52"/>
      <c r="F365" s="54"/>
      <c r="G365" s="56"/>
      <c r="I365" s="40"/>
    </row>
    <row r="366" spans="2:9" x14ac:dyDescent="0.25">
      <c r="B366" s="17"/>
      <c r="C366" s="96"/>
      <c r="D366" s="97"/>
      <c r="E366" s="52"/>
      <c r="F366" s="54"/>
      <c r="G366" s="56"/>
      <c r="I366" s="40"/>
    </row>
    <row r="367" spans="2:9" x14ac:dyDescent="0.25">
      <c r="B367" s="17"/>
      <c r="C367" s="96"/>
      <c r="D367" s="97"/>
      <c r="E367" s="52"/>
      <c r="F367" s="54"/>
      <c r="G367" s="56"/>
      <c r="I367" s="40"/>
    </row>
    <row r="368" spans="2:9" x14ac:dyDescent="0.25">
      <c r="B368" s="17"/>
      <c r="C368" s="96"/>
      <c r="D368" s="97"/>
      <c r="E368" s="52"/>
      <c r="F368" s="54"/>
      <c r="G368" s="56"/>
      <c r="I368" s="40"/>
    </row>
    <row r="369" spans="2:9" x14ac:dyDescent="0.25">
      <c r="B369" s="17"/>
      <c r="C369" s="96"/>
      <c r="D369" s="97"/>
      <c r="E369" s="52"/>
      <c r="F369" s="54"/>
      <c r="G369" s="56"/>
      <c r="I369" s="40"/>
    </row>
    <row r="370" spans="2:9" x14ac:dyDescent="0.25">
      <c r="B370" s="17"/>
      <c r="C370" s="96"/>
      <c r="D370" s="97"/>
      <c r="E370" s="52"/>
      <c r="F370" s="54"/>
      <c r="G370" s="56"/>
      <c r="I370" s="40"/>
    </row>
    <row r="371" spans="2:9" x14ac:dyDescent="0.25">
      <c r="B371" s="17"/>
      <c r="C371" s="96"/>
      <c r="D371" s="97"/>
      <c r="E371" s="52"/>
      <c r="F371" s="54"/>
      <c r="G371" s="56"/>
      <c r="I371" s="40"/>
    </row>
    <row r="372" spans="2:9" x14ac:dyDescent="0.25">
      <c r="B372" s="17"/>
      <c r="C372" s="96"/>
      <c r="D372" s="97"/>
      <c r="E372" s="52"/>
      <c r="F372" s="54"/>
      <c r="G372" s="56"/>
      <c r="I372" s="40"/>
    </row>
    <row r="373" spans="2:9" x14ac:dyDescent="0.25">
      <c r="B373" s="17"/>
      <c r="C373" s="96"/>
      <c r="D373" s="97"/>
      <c r="E373" s="52"/>
      <c r="F373" s="54"/>
      <c r="G373" s="56"/>
      <c r="I373" s="40"/>
    </row>
    <row r="374" spans="2:9" x14ac:dyDescent="0.25">
      <c r="B374" s="17"/>
      <c r="C374" s="96"/>
      <c r="D374" s="97"/>
      <c r="E374" s="52"/>
      <c r="F374" s="54"/>
      <c r="G374" s="56"/>
      <c r="I374" s="40"/>
    </row>
    <row r="375" spans="2:9" x14ac:dyDescent="0.25">
      <c r="B375" s="17"/>
      <c r="C375" s="96"/>
      <c r="D375" s="97"/>
      <c r="E375" s="52"/>
      <c r="F375" s="54"/>
      <c r="G375" s="56"/>
      <c r="I375" s="40"/>
    </row>
    <row r="376" spans="2:9" x14ac:dyDescent="0.25">
      <c r="B376" s="17"/>
      <c r="C376" s="96"/>
      <c r="D376" s="97"/>
      <c r="E376" s="52"/>
      <c r="F376" s="54"/>
      <c r="G376" s="56"/>
      <c r="I376" s="40"/>
    </row>
    <row r="377" spans="2:9" x14ac:dyDescent="0.25">
      <c r="B377" s="17"/>
      <c r="C377" s="96"/>
      <c r="D377" s="97"/>
      <c r="E377" s="52"/>
      <c r="F377" s="54"/>
      <c r="G377" s="56"/>
      <c r="I377" s="40"/>
    </row>
    <row r="378" spans="2:9" x14ac:dyDescent="0.25">
      <c r="B378" s="17"/>
      <c r="C378" s="96"/>
      <c r="D378" s="97"/>
      <c r="E378" s="52"/>
      <c r="F378" s="54"/>
      <c r="G378" s="56"/>
      <c r="I378" s="40"/>
    </row>
    <row r="379" spans="2:9" x14ac:dyDescent="0.25">
      <c r="B379" s="17"/>
      <c r="C379" s="96"/>
      <c r="D379" s="97"/>
      <c r="E379" s="52"/>
      <c r="F379" s="54"/>
      <c r="G379" s="56"/>
      <c r="I379" s="40"/>
    </row>
    <row r="380" spans="2:9" x14ac:dyDescent="0.25">
      <c r="B380" s="17"/>
      <c r="C380" s="96"/>
      <c r="D380" s="97"/>
      <c r="E380" s="52"/>
      <c r="F380" s="54"/>
      <c r="G380" s="56"/>
      <c r="I380" s="40"/>
    </row>
    <row r="381" spans="2:9" x14ac:dyDescent="0.25">
      <c r="B381" s="17"/>
      <c r="C381" s="96"/>
      <c r="D381" s="97"/>
      <c r="E381" s="52"/>
      <c r="F381" s="54"/>
      <c r="G381" s="56"/>
      <c r="I381" s="40"/>
    </row>
    <row r="382" spans="2:9" x14ac:dyDescent="0.25">
      <c r="B382" s="17"/>
      <c r="C382" s="96"/>
      <c r="D382" s="97"/>
      <c r="E382" s="52"/>
      <c r="F382" s="54"/>
      <c r="G382" s="56"/>
      <c r="I382" s="40"/>
    </row>
    <row r="383" spans="2:9" x14ac:dyDescent="0.25">
      <c r="B383" s="17"/>
      <c r="C383" s="96"/>
      <c r="D383" s="97"/>
      <c r="E383" s="52"/>
      <c r="F383" s="54"/>
      <c r="G383" s="56"/>
      <c r="I383" s="40"/>
    </row>
    <row r="384" spans="2:9" x14ac:dyDescent="0.25">
      <c r="B384" s="17"/>
      <c r="C384" s="96"/>
      <c r="D384" s="97"/>
      <c r="E384" s="52"/>
      <c r="F384" s="54"/>
      <c r="G384" s="56"/>
      <c r="I384" s="40"/>
    </row>
    <row r="385" spans="2:9" x14ac:dyDescent="0.25">
      <c r="B385" s="17"/>
      <c r="C385" s="96"/>
      <c r="D385" s="97"/>
      <c r="E385" s="52"/>
      <c r="F385" s="54"/>
      <c r="G385" s="56"/>
      <c r="I385" s="40"/>
    </row>
    <row r="386" spans="2:9" x14ac:dyDescent="0.25">
      <c r="B386" s="17"/>
      <c r="C386" s="96"/>
      <c r="D386" s="97"/>
      <c r="E386" s="52"/>
      <c r="F386" s="54"/>
      <c r="G386" s="56"/>
      <c r="I386" s="40"/>
    </row>
    <row r="387" spans="2:9" x14ac:dyDescent="0.25">
      <c r="B387" s="17"/>
      <c r="C387" s="96"/>
      <c r="D387" s="97"/>
      <c r="E387" s="52"/>
      <c r="F387" s="54"/>
      <c r="G387" s="56"/>
      <c r="I387" s="40"/>
    </row>
    <row r="388" spans="2:9" x14ac:dyDescent="0.25">
      <c r="B388" s="17"/>
      <c r="C388" s="96"/>
      <c r="D388" s="97"/>
      <c r="E388" s="52"/>
      <c r="F388" s="54"/>
      <c r="G388" s="56"/>
      <c r="I388" s="40"/>
    </row>
    <row r="389" spans="2:9" x14ac:dyDescent="0.25">
      <c r="B389" s="17"/>
      <c r="C389" s="96"/>
      <c r="D389" s="97"/>
      <c r="E389" s="52"/>
      <c r="F389" s="54"/>
      <c r="G389" s="56"/>
      <c r="I389" s="40"/>
    </row>
    <row r="390" spans="2:9" x14ac:dyDescent="0.25">
      <c r="B390" s="17"/>
      <c r="C390" s="96"/>
      <c r="D390" s="97"/>
      <c r="E390" s="52"/>
      <c r="F390" s="54"/>
      <c r="G390" s="56"/>
      <c r="I390" s="40"/>
    </row>
    <row r="391" spans="2:9" x14ac:dyDescent="0.25">
      <c r="B391" s="17"/>
      <c r="C391" s="96"/>
      <c r="D391" s="97"/>
      <c r="E391" s="52"/>
      <c r="F391" s="54"/>
      <c r="G391" s="56"/>
      <c r="I391" s="40"/>
    </row>
    <row r="392" spans="2:9" x14ac:dyDescent="0.25">
      <c r="B392" s="17"/>
      <c r="C392" s="96"/>
      <c r="D392" s="97"/>
      <c r="E392" s="52"/>
      <c r="F392" s="54"/>
      <c r="G392" s="56"/>
      <c r="I392" s="40"/>
    </row>
    <row r="393" spans="2:9" x14ac:dyDescent="0.25">
      <c r="B393" s="17"/>
      <c r="C393" s="96"/>
      <c r="D393" s="97"/>
      <c r="E393" s="52"/>
      <c r="F393" s="54"/>
      <c r="G393" s="56"/>
      <c r="I393" s="40"/>
    </row>
    <row r="394" spans="2:9" x14ac:dyDescent="0.25">
      <c r="B394" s="17"/>
      <c r="C394" s="96"/>
      <c r="D394" s="97"/>
      <c r="E394" s="52"/>
      <c r="F394" s="54"/>
      <c r="G394" s="56"/>
      <c r="I394" s="40"/>
    </row>
    <row r="395" spans="2:9" x14ac:dyDescent="0.25">
      <c r="B395" s="17"/>
      <c r="C395" s="96"/>
      <c r="D395" s="97"/>
      <c r="E395" s="52"/>
      <c r="F395" s="54"/>
      <c r="G395" s="56"/>
      <c r="I395" s="40"/>
    </row>
    <row r="396" spans="2:9" x14ac:dyDescent="0.25">
      <c r="B396" s="17"/>
      <c r="C396" s="96"/>
      <c r="D396" s="97"/>
      <c r="E396" s="52"/>
      <c r="F396" s="54"/>
      <c r="G396" s="56"/>
      <c r="I396" s="40"/>
    </row>
    <row r="397" spans="2:9" x14ac:dyDescent="0.25">
      <c r="B397" s="17"/>
      <c r="C397" s="96"/>
      <c r="D397" s="97"/>
      <c r="E397" s="52"/>
      <c r="F397" s="54"/>
      <c r="G397" s="56"/>
      <c r="I397" s="40"/>
    </row>
    <row r="398" spans="2:9" x14ac:dyDescent="0.25">
      <c r="B398" s="17"/>
      <c r="C398" s="96"/>
      <c r="D398" s="97"/>
      <c r="E398" s="52"/>
      <c r="F398" s="54"/>
      <c r="G398" s="56"/>
      <c r="I398" s="40"/>
    </row>
    <row r="399" spans="2:9" x14ac:dyDescent="0.25">
      <c r="B399" s="17"/>
      <c r="C399" s="96"/>
      <c r="D399" s="97"/>
      <c r="E399" s="52"/>
      <c r="F399" s="54"/>
      <c r="G399" s="56"/>
      <c r="I399" s="40"/>
    </row>
    <row r="400" spans="2:9" x14ac:dyDescent="0.25">
      <c r="B400" s="17"/>
      <c r="C400" s="96"/>
      <c r="D400" s="97"/>
      <c r="E400" s="52"/>
      <c r="F400" s="54"/>
      <c r="G400" s="56"/>
      <c r="I400" s="40"/>
    </row>
    <row r="401" spans="2:9" x14ac:dyDescent="0.25">
      <c r="B401" s="17"/>
      <c r="C401" s="96"/>
      <c r="D401" s="97"/>
      <c r="E401" s="52"/>
      <c r="F401" s="54"/>
      <c r="G401" s="56"/>
      <c r="I401" s="40"/>
    </row>
    <row r="402" spans="2:9" x14ac:dyDescent="0.25">
      <c r="B402" s="17"/>
      <c r="C402" s="96"/>
      <c r="D402" s="97"/>
      <c r="E402" s="52"/>
      <c r="F402" s="54"/>
      <c r="G402" s="56"/>
      <c r="I402" s="40"/>
    </row>
    <row r="403" spans="2:9" x14ac:dyDescent="0.25">
      <c r="B403" s="17"/>
      <c r="C403" s="96"/>
      <c r="D403" s="97"/>
      <c r="E403" s="52"/>
      <c r="F403" s="54"/>
      <c r="G403" s="56"/>
      <c r="I403" s="40"/>
    </row>
    <row r="404" spans="2:9" x14ac:dyDescent="0.25">
      <c r="B404" s="17"/>
      <c r="C404" s="96"/>
      <c r="D404" s="97"/>
      <c r="E404" s="52"/>
      <c r="F404" s="54"/>
      <c r="G404" s="56"/>
      <c r="I404" s="40"/>
    </row>
    <row r="405" spans="2:9" x14ac:dyDescent="0.25">
      <c r="B405" s="17"/>
      <c r="C405" s="96"/>
      <c r="D405" s="97"/>
      <c r="E405" s="52"/>
      <c r="F405" s="54"/>
      <c r="G405" s="56"/>
      <c r="I405" s="40"/>
    </row>
    <row r="406" spans="2:9" x14ac:dyDescent="0.25">
      <c r="B406" s="17"/>
      <c r="C406" s="96"/>
      <c r="D406" s="97"/>
      <c r="E406" s="52"/>
      <c r="F406" s="54"/>
      <c r="G406" s="56"/>
      <c r="I406" s="40"/>
    </row>
    <row r="407" spans="2:9" x14ac:dyDescent="0.25">
      <c r="B407" s="17"/>
      <c r="C407" s="96"/>
      <c r="D407" s="97"/>
      <c r="E407" s="52"/>
      <c r="F407" s="54"/>
      <c r="G407" s="56"/>
      <c r="I407" s="40"/>
    </row>
    <row r="408" spans="2:9" x14ac:dyDescent="0.25">
      <c r="B408" s="17"/>
      <c r="C408" s="96"/>
      <c r="D408" s="97"/>
      <c r="E408" s="52"/>
      <c r="F408" s="54"/>
      <c r="G408" s="56"/>
      <c r="I408" s="40"/>
    </row>
    <row r="409" spans="2:9" x14ac:dyDescent="0.25">
      <c r="B409" s="17"/>
      <c r="C409" s="96"/>
      <c r="D409" s="97"/>
      <c r="E409" s="52"/>
      <c r="F409" s="54"/>
      <c r="G409" s="56"/>
      <c r="I409" s="40"/>
    </row>
    <row r="410" spans="2:9" x14ac:dyDescent="0.25">
      <c r="B410" s="17"/>
      <c r="C410" s="96"/>
      <c r="D410" s="97"/>
      <c r="E410" s="52"/>
      <c r="F410" s="54"/>
      <c r="G410" s="56"/>
      <c r="I410" s="40"/>
    </row>
    <row r="411" spans="2:9" x14ac:dyDescent="0.25">
      <c r="B411" s="17"/>
      <c r="C411" s="96"/>
      <c r="D411" s="97"/>
      <c r="E411" s="52"/>
      <c r="F411" s="54"/>
      <c r="G411" s="56"/>
      <c r="I411" s="40"/>
    </row>
    <row r="412" spans="2:9" x14ac:dyDescent="0.25">
      <c r="B412" s="17"/>
      <c r="C412" s="96"/>
      <c r="D412" s="97"/>
      <c r="E412" s="52"/>
      <c r="F412" s="54"/>
      <c r="G412" s="56"/>
      <c r="I412" s="40"/>
    </row>
    <row r="413" spans="2:9" x14ac:dyDescent="0.25">
      <c r="B413" s="17"/>
      <c r="C413" s="96"/>
      <c r="D413" s="97"/>
      <c r="E413" s="52"/>
      <c r="F413" s="54"/>
      <c r="G413" s="56"/>
      <c r="I413" s="40"/>
    </row>
    <row r="414" spans="2:9" x14ac:dyDescent="0.25">
      <c r="B414" s="17"/>
      <c r="C414" s="96"/>
      <c r="D414" s="97"/>
      <c r="E414" s="52"/>
      <c r="F414" s="54"/>
      <c r="G414" s="56"/>
      <c r="I414" s="40"/>
    </row>
    <row r="415" spans="2:9" x14ac:dyDescent="0.25">
      <c r="B415" s="17"/>
      <c r="C415" s="96"/>
      <c r="D415" s="97"/>
      <c r="E415" s="52"/>
      <c r="F415" s="54"/>
      <c r="G415" s="56"/>
      <c r="I415" s="40"/>
    </row>
    <row r="416" spans="2:9" x14ac:dyDescent="0.25">
      <c r="B416" s="17"/>
      <c r="C416" s="96"/>
      <c r="D416" s="97"/>
      <c r="E416" s="52"/>
      <c r="F416" s="54"/>
      <c r="G416" s="56"/>
      <c r="I416" s="40"/>
    </row>
    <row r="417" spans="2:9" x14ac:dyDescent="0.25">
      <c r="B417" s="17"/>
      <c r="C417" s="96"/>
      <c r="D417" s="97"/>
      <c r="E417" s="52"/>
      <c r="F417" s="54"/>
      <c r="G417" s="56"/>
      <c r="I417" s="40"/>
    </row>
    <row r="418" spans="2:9" x14ac:dyDescent="0.25">
      <c r="B418" s="17"/>
      <c r="C418" s="96"/>
      <c r="D418" s="97"/>
      <c r="E418" s="52"/>
      <c r="F418" s="54"/>
      <c r="G418" s="56"/>
      <c r="I418" s="40"/>
    </row>
    <row r="419" spans="2:9" x14ac:dyDescent="0.25">
      <c r="B419" s="17"/>
      <c r="C419" s="96"/>
      <c r="D419" s="97"/>
      <c r="E419" s="52"/>
      <c r="F419" s="54"/>
      <c r="G419" s="56"/>
      <c r="I419" s="40"/>
    </row>
    <row r="420" spans="2:9" x14ac:dyDescent="0.25">
      <c r="B420" s="17"/>
      <c r="C420" s="96"/>
      <c r="D420" s="97"/>
      <c r="E420" s="52"/>
      <c r="F420" s="54"/>
      <c r="G420" s="56"/>
      <c r="I420" s="40"/>
    </row>
    <row r="421" spans="2:9" x14ac:dyDescent="0.25">
      <c r="B421" s="17"/>
      <c r="C421" s="96"/>
      <c r="D421" s="97"/>
      <c r="E421" s="52"/>
      <c r="F421" s="54"/>
      <c r="G421" s="56"/>
      <c r="I421" s="40"/>
    </row>
    <row r="422" spans="2:9" x14ac:dyDescent="0.25">
      <c r="B422" s="17"/>
      <c r="C422" s="96"/>
      <c r="D422" s="97"/>
      <c r="E422" s="52"/>
      <c r="F422" s="54"/>
      <c r="G422" s="56"/>
      <c r="I422" s="40"/>
    </row>
    <row r="423" spans="2:9" x14ac:dyDescent="0.25">
      <c r="B423" s="17"/>
      <c r="C423" s="96"/>
      <c r="D423" s="97"/>
      <c r="E423" s="52"/>
      <c r="F423" s="54"/>
      <c r="G423" s="56"/>
      <c r="I423" s="40"/>
    </row>
    <row r="424" spans="2:9" x14ac:dyDescent="0.25">
      <c r="B424" s="17"/>
      <c r="C424" s="96"/>
      <c r="D424" s="97"/>
      <c r="E424" s="52"/>
      <c r="F424" s="54"/>
      <c r="G424" s="56"/>
      <c r="I424" s="40"/>
    </row>
    <row r="425" spans="2:9" x14ac:dyDescent="0.25">
      <c r="B425" s="17"/>
      <c r="C425" s="96"/>
      <c r="D425" s="97"/>
      <c r="E425" s="52"/>
      <c r="F425" s="54"/>
      <c r="G425" s="56"/>
      <c r="I425" s="40"/>
    </row>
    <row r="426" spans="2:9" x14ac:dyDescent="0.25">
      <c r="B426" s="17"/>
      <c r="C426" s="96"/>
      <c r="D426" s="97"/>
      <c r="E426" s="52"/>
      <c r="F426" s="54"/>
      <c r="G426" s="56"/>
      <c r="I426" s="40"/>
    </row>
    <row r="427" spans="2:9" x14ac:dyDescent="0.25">
      <c r="B427" s="17"/>
      <c r="C427" s="96"/>
      <c r="D427" s="97"/>
      <c r="E427" s="52"/>
      <c r="F427" s="54"/>
      <c r="G427" s="56"/>
      <c r="I427" s="40"/>
    </row>
    <row r="428" spans="2:9" x14ac:dyDescent="0.25">
      <c r="B428" s="17"/>
      <c r="C428" s="96"/>
      <c r="D428" s="97"/>
      <c r="E428" s="52"/>
      <c r="F428" s="54"/>
      <c r="G428" s="56"/>
      <c r="I428" s="40"/>
    </row>
    <row r="429" spans="2:9" x14ac:dyDescent="0.25">
      <c r="B429" s="17"/>
      <c r="C429" s="96"/>
      <c r="D429" s="97"/>
      <c r="E429" s="52"/>
      <c r="F429" s="54"/>
      <c r="G429" s="56"/>
      <c r="I429" s="40"/>
    </row>
    <row r="430" spans="2:9" x14ac:dyDescent="0.25">
      <c r="B430" s="17"/>
      <c r="C430" s="96"/>
      <c r="D430" s="97"/>
      <c r="E430" s="52"/>
      <c r="F430" s="54"/>
      <c r="G430" s="56"/>
      <c r="I430" s="40"/>
    </row>
    <row r="431" spans="2:9" x14ac:dyDescent="0.25">
      <c r="B431" s="17"/>
      <c r="C431" s="96"/>
      <c r="D431" s="97"/>
      <c r="E431" s="52"/>
      <c r="F431" s="54"/>
      <c r="G431" s="56"/>
      <c r="I431" s="40"/>
    </row>
    <row r="432" spans="2:9" x14ac:dyDescent="0.25">
      <c r="B432" s="17"/>
      <c r="C432" s="96"/>
      <c r="D432" s="97"/>
      <c r="E432" s="52"/>
      <c r="F432" s="54"/>
      <c r="G432" s="56"/>
      <c r="I432" s="40"/>
    </row>
    <row r="433" spans="2:9" x14ac:dyDescent="0.25">
      <c r="B433" s="17"/>
      <c r="C433" s="96"/>
      <c r="D433" s="97"/>
      <c r="E433" s="52"/>
      <c r="F433" s="54"/>
      <c r="G433" s="56"/>
      <c r="I433" s="40"/>
    </row>
    <row r="434" spans="2:9" x14ac:dyDescent="0.25">
      <c r="B434" s="17"/>
      <c r="C434" s="96"/>
      <c r="D434" s="97"/>
      <c r="E434" s="52"/>
      <c r="F434" s="54"/>
      <c r="G434" s="56"/>
      <c r="I434" s="40"/>
    </row>
    <row r="435" spans="2:9" x14ac:dyDescent="0.25">
      <c r="B435" s="17"/>
      <c r="C435" s="96"/>
      <c r="D435" s="97"/>
      <c r="E435" s="52"/>
      <c r="F435" s="54"/>
      <c r="G435" s="56"/>
      <c r="I435" s="40"/>
    </row>
    <row r="436" spans="2:9" x14ac:dyDescent="0.25">
      <c r="B436" s="17"/>
      <c r="C436" s="96"/>
      <c r="D436" s="97"/>
      <c r="E436" s="52"/>
      <c r="F436" s="54"/>
      <c r="G436" s="56"/>
      <c r="I436" s="40"/>
    </row>
    <row r="437" spans="2:9" x14ac:dyDescent="0.25">
      <c r="B437" s="17"/>
      <c r="C437" s="96"/>
      <c r="D437" s="97"/>
      <c r="E437" s="52"/>
      <c r="F437" s="54"/>
      <c r="G437" s="56"/>
      <c r="I437" s="40"/>
    </row>
    <row r="438" spans="2:9" x14ac:dyDescent="0.25">
      <c r="B438" s="17"/>
      <c r="C438" s="96"/>
      <c r="D438" s="97"/>
      <c r="E438" s="52"/>
      <c r="F438" s="54"/>
      <c r="G438" s="56"/>
      <c r="I438" s="40"/>
    </row>
    <row r="439" spans="2:9" x14ac:dyDescent="0.25">
      <c r="B439" s="17"/>
      <c r="C439" s="96"/>
      <c r="D439" s="97"/>
      <c r="E439" s="52"/>
      <c r="F439" s="54"/>
      <c r="G439" s="56"/>
      <c r="I439" s="40"/>
    </row>
    <row r="440" spans="2:9" x14ac:dyDescent="0.25">
      <c r="B440" s="17"/>
      <c r="C440" s="96"/>
      <c r="D440" s="97"/>
      <c r="E440" s="52"/>
      <c r="F440" s="54"/>
      <c r="G440" s="56"/>
      <c r="I440" s="40"/>
    </row>
    <row r="441" spans="2:9" x14ac:dyDescent="0.25">
      <c r="B441" s="17"/>
      <c r="C441" s="96"/>
      <c r="D441" s="97"/>
      <c r="E441" s="52"/>
      <c r="F441" s="54"/>
      <c r="G441" s="56"/>
      <c r="I441" s="40"/>
    </row>
    <row r="442" spans="2:9" x14ac:dyDescent="0.25">
      <c r="B442" s="17"/>
      <c r="C442" s="96"/>
      <c r="D442" s="97"/>
      <c r="E442" s="52"/>
      <c r="F442" s="54"/>
      <c r="G442" s="56"/>
      <c r="I442" s="40"/>
    </row>
    <row r="443" spans="2:9" x14ac:dyDescent="0.25">
      <c r="B443" s="17"/>
      <c r="C443" s="96"/>
      <c r="D443" s="97"/>
      <c r="E443" s="52"/>
      <c r="F443" s="54"/>
      <c r="G443" s="56"/>
      <c r="I443" s="40"/>
    </row>
    <row r="444" spans="2:9" x14ac:dyDescent="0.25">
      <c r="B444" s="17"/>
      <c r="C444" s="96"/>
      <c r="D444" s="97"/>
      <c r="E444" s="52"/>
      <c r="F444" s="54"/>
      <c r="G444" s="56"/>
      <c r="I444" s="40"/>
    </row>
    <row r="445" spans="2:9" x14ac:dyDescent="0.25">
      <c r="B445" s="17"/>
      <c r="C445" s="96"/>
      <c r="D445" s="97"/>
      <c r="E445" s="52"/>
      <c r="F445" s="54"/>
      <c r="G445" s="56"/>
      <c r="I445" s="40"/>
    </row>
    <row r="446" spans="2:9" x14ac:dyDescent="0.25">
      <c r="B446" s="17"/>
      <c r="C446" s="96"/>
      <c r="D446" s="97"/>
      <c r="E446" s="52"/>
      <c r="F446" s="54"/>
      <c r="G446" s="56"/>
      <c r="I446" s="40"/>
    </row>
    <row r="447" spans="2:9" x14ac:dyDescent="0.25">
      <c r="B447" s="17"/>
      <c r="C447" s="96"/>
      <c r="D447" s="97"/>
      <c r="E447" s="52"/>
      <c r="F447" s="54"/>
      <c r="G447" s="56"/>
      <c r="I447" s="40"/>
    </row>
    <row r="448" spans="2:9" x14ac:dyDescent="0.25">
      <c r="B448" s="17"/>
      <c r="C448" s="96"/>
      <c r="D448" s="97"/>
      <c r="E448" s="52"/>
      <c r="F448" s="54"/>
      <c r="G448" s="56"/>
      <c r="I448" s="40"/>
    </row>
    <row r="449" spans="2:9" x14ac:dyDescent="0.25">
      <c r="B449" s="17"/>
      <c r="C449" s="96"/>
      <c r="D449" s="97"/>
      <c r="E449" s="52"/>
      <c r="F449" s="54"/>
      <c r="G449" s="56"/>
      <c r="I449" s="40"/>
    </row>
    <row r="450" spans="2:9" x14ac:dyDescent="0.25">
      <c r="B450" s="17"/>
      <c r="C450" s="96"/>
      <c r="D450" s="97"/>
      <c r="E450" s="52"/>
      <c r="F450" s="54"/>
      <c r="G450" s="56"/>
      <c r="I450" s="40"/>
    </row>
  </sheetData>
  <mergeCells count="6">
    <mergeCell ref="B165:H165"/>
    <mergeCell ref="B115:H115"/>
    <mergeCell ref="B85:H85"/>
    <mergeCell ref="A181:F181"/>
    <mergeCell ref="B3:H3"/>
    <mergeCell ref="B63:H63"/>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69"/>
  <sheetViews>
    <sheetView topLeftCell="A6112" workbookViewId="0">
      <selection activeCell="G6117" sqref="G6117"/>
    </sheetView>
  </sheetViews>
  <sheetFormatPr defaultRowHeight="15" x14ac:dyDescent="0.25"/>
  <cols>
    <col min="1" max="1" width="10.7109375" style="49" customWidth="1"/>
    <col min="2" max="2" width="45.7109375" style="47" customWidth="1"/>
    <col min="3" max="3" width="9.7109375" style="51" customWidth="1"/>
    <col min="4" max="4" width="12.7109375" style="24" customWidth="1"/>
    <col min="5" max="5" width="10.7109375" style="53" customWidth="1"/>
    <col min="6" max="6" width="10.7109375" style="55" customWidth="1"/>
    <col min="7" max="7" width="15.7109375" style="59" customWidth="1"/>
    <col min="8" max="8" width="15.7109375" style="57" customWidth="1"/>
    <col min="9" max="9" width="9.140625" style="46"/>
    <col min="10" max="16384" width="9.140625" style="15"/>
  </cols>
  <sheetData>
    <row r="1" spans="1:10" s="2" customFormat="1" ht="25.5" customHeight="1" x14ac:dyDescent="0.25">
      <c r="A1" s="5" t="s">
        <v>561</v>
      </c>
      <c r="B1" s="6" t="s">
        <v>562</v>
      </c>
      <c r="C1" s="5" t="s">
        <v>563</v>
      </c>
      <c r="D1" s="7" t="s">
        <v>564</v>
      </c>
      <c r="E1" s="44" t="s">
        <v>565</v>
      </c>
      <c r="F1" s="44" t="s">
        <v>566</v>
      </c>
      <c r="G1" s="10" t="s">
        <v>567</v>
      </c>
      <c r="H1" s="10" t="s">
        <v>568</v>
      </c>
      <c r="I1" s="34"/>
      <c r="J1" s="4"/>
    </row>
    <row r="2" spans="1:10" s="14" customFormat="1" ht="50.1" customHeight="1" x14ac:dyDescent="0.25">
      <c r="A2" s="21" t="s">
        <v>0</v>
      </c>
      <c r="B2" s="21" t="s">
        <v>1</v>
      </c>
      <c r="C2" s="21" t="s">
        <v>2</v>
      </c>
      <c r="D2" s="9" t="s">
        <v>560</v>
      </c>
      <c r="E2" s="26" t="s">
        <v>3</v>
      </c>
      <c r="F2" s="26" t="s">
        <v>4</v>
      </c>
      <c r="G2" s="11" t="s">
        <v>570</v>
      </c>
      <c r="H2" s="11" t="s">
        <v>569</v>
      </c>
      <c r="I2" s="19"/>
    </row>
    <row r="3" spans="1:10" ht="57" customHeight="1" x14ac:dyDescent="0.25">
      <c r="A3" s="193" t="s">
        <v>21237</v>
      </c>
      <c r="B3" s="344" t="s">
        <v>21238</v>
      </c>
      <c r="C3" s="345"/>
      <c r="D3" s="345"/>
      <c r="E3" s="345"/>
      <c r="F3" s="345"/>
      <c r="G3" s="345"/>
      <c r="H3" s="346"/>
      <c r="I3" s="20"/>
    </row>
    <row r="4" spans="1:10" s="38" customFormat="1" ht="360" x14ac:dyDescent="0.25">
      <c r="A4" s="195" t="s">
        <v>4185</v>
      </c>
      <c r="B4" s="196" t="s">
        <v>21239</v>
      </c>
      <c r="C4" s="198"/>
      <c r="D4" s="199"/>
      <c r="E4" s="199"/>
      <c r="F4" s="199"/>
      <c r="G4" s="199"/>
      <c r="H4" s="200"/>
      <c r="I4" s="60"/>
    </row>
    <row r="5" spans="1:10" s="38" customFormat="1" x14ac:dyDescent="0.25">
      <c r="A5" s="193" t="s">
        <v>4186</v>
      </c>
      <c r="B5" s="194" t="s">
        <v>4187</v>
      </c>
      <c r="C5" s="188" t="s">
        <v>6</v>
      </c>
      <c r="D5" s="179"/>
      <c r="E5" s="201">
        <v>2781</v>
      </c>
      <c r="F5" s="201">
        <v>152</v>
      </c>
      <c r="G5" s="64">
        <f t="shared" ref="G5:G68" si="0">D5*E5</f>
        <v>0</v>
      </c>
      <c r="H5" s="66">
        <f t="shared" ref="H5:H68" si="1">D5*F5</f>
        <v>0</v>
      </c>
      <c r="I5" s="60"/>
    </row>
    <row r="6" spans="1:10" s="38" customFormat="1" x14ac:dyDescent="0.25">
      <c r="A6" s="193" t="s">
        <v>4188</v>
      </c>
      <c r="B6" s="194" t="s">
        <v>4189</v>
      </c>
      <c r="C6" s="188" t="s">
        <v>305</v>
      </c>
      <c r="D6" s="179"/>
      <c r="E6" s="201">
        <v>17.899999999999999</v>
      </c>
      <c r="F6" s="201">
        <v>1.5</v>
      </c>
      <c r="G6" s="64">
        <f t="shared" si="0"/>
        <v>0</v>
      </c>
      <c r="H6" s="66">
        <f t="shared" si="1"/>
        <v>0</v>
      </c>
      <c r="I6" s="60"/>
    </row>
    <row r="7" spans="1:10" s="38" customFormat="1" x14ac:dyDescent="0.25">
      <c r="A7" s="193" t="s">
        <v>4190</v>
      </c>
      <c r="B7" s="194" t="s">
        <v>4191</v>
      </c>
      <c r="C7" s="188" t="s">
        <v>305</v>
      </c>
      <c r="D7" s="179"/>
      <c r="E7" s="201">
        <v>16.5</v>
      </c>
      <c r="F7" s="201">
        <v>1.38</v>
      </c>
      <c r="G7" s="64">
        <f t="shared" si="0"/>
        <v>0</v>
      </c>
      <c r="H7" s="66">
        <f t="shared" si="1"/>
        <v>0</v>
      </c>
      <c r="I7" s="60"/>
    </row>
    <row r="8" spans="1:10" s="38" customFormat="1" x14ac:dyDescent="0.25">
      <c r="A8" s="193" t="s">
        <v>4192</v>
      </c>
      <c r="B8" s="194" t="s">
        <v>21240</v>
      </c>
      <c r="C8" s="188" t="s">
        <v>305</v>
      </c>
      <c r="D8" s="179"/>
      <c r="E8" s="201">
        <v>22.9</v>
      </c>
      <c r="F8" s="201">
        <v>1.93</v>
      </c>
      <c r="G8" s="64">
        <f t="shared" si="0"/>
        <v>0</v>
      </c>
      <c r="H8" s="66">
        <f t="shared" si="1"/>
        <v>0</v>
      </c>
      <c r="I8" s="60"/>
    </row>
    <row r="9" spans="1:10" s="38" customFormat="1" x14ac:dyDescent="0.25">
      <c r="A9" s="193" t="s">
        <v>4193</v>
      </c>
      <c r="B9" s="194" t="s">
        <v>4194</v>
      </c>
      <c r="C9" s="188" t="s">
        <v>305</v>
      </c>
      <c r="D9" s="179"/>
      <c r="E9" s="201">
        <v>1.06</v>
      </c>
      <c r="F9" s="201">
        <v>8.8999999999999996E-2</v>
      </c>
      <c r="G9" s="64">
        <f t="shared" si="0"/>
        <v>0</v>
      </c>
      <c r="H9" s="66">
        <f t="shared" si="1"/>
        <v>0</v>
      </c>
      <c r="I9" s="60"/>
    </row>
    <row r="10" spans="1:10" s="38" customFormat="1" x14ac:dyDescent="0.25">
      <c r="A10" s="193" t="s">
        <v>4195</v>
      </c>
      <c r="B10" s="194" t="s">
        <v>4196</v>
      </c>
      <c r="C10" s="188" t="s">
        <v>6</v>
      </c>
      <c r="D10" s="179"/>
      <c r="E10" s="201">
        <v>1415</v>
      </c>
      <c r="F10" s="201">
        <v>119</v>
      </c>
      <c r="G10" s="64">
        <f t="shared" si="0"/>
        <v>0</v>
      </c>
      <c r="H10" s="66">
        <f t="shared" si="1"/>
        <v>0</v>
      </c>
      <c r="I10" s="60"/>
    </row>
    <row r="11" spans="1:10" s="38" customFormat="1" x14ac:dyDescent="0.25">
      <c r="A11" s="193" t="s">
        <v>4197</v>
      </c>
      <c r="B11" s="194" t="s">
        <v>4198</v>
      </c>
      <c r="C11" s="188" t="s">
        <v>6</v>
      </c>
      <c r="D11" s="179"/>
      <c r="E11" s="201">
        <v>682</v>
      </c>
      <c r="F11" s="201">
        <v>57</v>
      </c>
      <c r="G11" s="64">
        <f t="shared" si="0"/>
        <v>0</v>
      </c>
      <c r="H11" s="66">
        <f t="shared" si="1"/>
        <v>0</v>
      </c>
      <c r="I11" s="60"/>
    </row>
    <row r="12" spans="1:10" s="38" customFormat="1" ht="405" x14ac:dyDescent="0.25">
      <c r="A12" s="195" t="s">
        <v>4199</v>
      </c>
      <c r="B12" s="196" t="s">
        <v>21241</v>
      </c>
      <c r="C12" s="198"/>
      <c r="D12" s="199"/>
      <c r="E12" s="199"/>
      <c r="F12" s="199"/>
      <c r="G12" s="199"/>
      <c r="H12" s="200"/>
      <c r="I12" s="60"/>
    </row>
    <row r="13" spans="1:10" s="38" customFormat="1" x14ac:dyDescent="0.25">
      <c r="A13" s="193" t="s">
        <v>4200</v>
      </c>
      <c r="B13" s="194" t="s">
        <v>4187</v>
      </c>
      <c r="C13" s="188" t="s">
        <v>6</v>
      </c>
      <c r="D13" s="179"/>
      <c r="E13" s="201">
        <v>3519</v>
      </c>
      <c r="F13" s="201">
        <v>192</v>
      </c>
      <c r="G13" s="64">
        <f t="shared" si="0"/>
        <v>0</v>
      </c>
      <c r="H13" s="66">
        <f t="shared" si="1"/>
        <v>0</v>
      </c>
      <c r="I13" s="60"/>
    </row>
    <row r="14" spans="1:10" s="38" customFormat="1" x14ac:dyDescent="0.25">
      <c r="A14" s="193" t="s">
        <v>4201</v>
      </c>
      <c r="B14" s="194" t="s">
        <v>4202</v>
      </c>
      <c r="C14" s="188" t="s">
        <v>259</v>
      </c>
      <c r="D14" s="179"/>
      <c r="E14" s="201">
        <v>72</v>
      </c>
      <c r="F14" s="201">
        <v>6</v>
      </c>
      <c r="G14" s="64">
        <f t="shared" si="0"/>
        <v>0</v>
      </c>
      <c r="H14" s="66">
        <f t="shared" si="1"/>
        <v>0</v>
      </c>
      <c r="I14" s="60"/>
    </row>
    <row r="15" spans="1:10" s="38" customFormat="1" x14ac:dyDescent="0.25">
      <c r="A15" s="193" t="s">
        <v>4203</v>
      </c>
      <c r="B15" s="194" t="s">
        <v>4196</v>
      </c>
      <c r="C15" s="188" t="s">
        <v>6</v>
      </c>
      <c r="D15" s="179"/>
      <c r="E15" s="201">
        <v>1415</v>
      </c>
      <c r="F15" s="201">
        <v>119</v>
      </c>
      <c r="G15" s="64">
        <f t="shared" si="0"/>
        <v>0</v>
      </c>
      <c r="H15" s="66">
        <f t="shared" si="1"/>
        <v>0</v>
      </c>
      <c r="I15" s="60"/>
    </row>
    <row r="16" spans="1:10" s="38" customFormat="1" ht="337.5" x14ac:dyDescent="0.25">
      <c r="A16" s="195" t="s">
        <v>4204</v>
      </c>
      <c r="B16" s="196" t="s">
        <v>21242</v>
      </c>
      <c r="C16" s="198"/>
      <c r="D16" s="199"/>
      <c r="E16" s="199"/>
      <c r="F16" s="199"/>
      <c r="G16" s="199"/>
      <c r="H16" s="200"/>
      <c r="I16" s="60"/>
    </row>
    <row r="17" spans="1:9" s="38" customFormat="1" x14ac:dyDescent="0.25">
      <c r="A17" s="193" t="s">
        <v>4205</v>
      </c>
      <c r="B17" s="194" t="s">
        <v>4206</v>
      </c>
      <c r="C17" s="188" t="s">
        <v>6</v>
      </c>
      <c r="D17" s="179"/>
      <c r="E17" s="201">
        <v>2914</v>
      </c>
      <c r="F17" s="201">
        <v>245</v>
      </c>
      <c r="G17" s="64">
        <f t="shared" si="0"/>
        <v>0</v>
      </c>
      <c r="H17" s="66">
        <f t="shared" si="1"/>
        <v>0</v>
      </c>
      <c r="I17" s="60"/>
    </row>
    <row r="18" spans="1:9" s="38" customFormat="1" x14ac:dyDescent="0.25">
      <c r="A18" s="193" t="s">
        <v>4207</v>
      </c>
      <c r="B18" s="194" t="s">
        <v>4208</v>
      </c>
      <c r="C18" s="188" t="s">
        <v>6</v>
      </c>
      <c r="D18" s="179"/>
      <c r="E18" s="201">
        <v>1781</v>
      </c>
      <c r="F18" s="201">
        <v>150</v>
      </c>
      <c r="G18" s="64">
        <f t="shared" si="0"/>
        <v>0</v>
      </c>
      <c r="H18" s="66">
        <f t="shared" si="1"/>
        <v>0</v>
      </c>
      <c r="I18" s="60"/>
    </row>
    <row r="19" spans="1:9" s="38" customFormat="1" x14ac:dyDescent="0.25">
      <c r="A19" s="193" t="s">
        <v>4209</v>
      </c>
      <c r="B19" s="194" t="s">
        <v>4210</v>
      </c>
      <c r="C19" s="188" t="s">
        <v>6</v>
      </c>
      <c r="D19" s="179"/>
      <c r="E19" s="201">
        <v>354</v>
      </c>
      <c r="F19" s="201">
        <v>29.8</v>
      </c>
      <c r="G19" s="64">
        <f t="shared" si="0"/>
        <v>0</v>
      </c>
      <c r="H19" s="66">
        <f t="shared" si="1"/>
        <v>0</v>
      </c>
      <c r="I19" s="60"/>
    </row>
    <row r="20" spans="1:9" s="38" customFormat="1" x14ac:dyDescent="0.25">
      <c r="A20" s="193" t="s">
        <v>4211</v>
      </c>
      <c r="B20" s="194" t="s">
        <v>4189</v>
      </c>
      <c r="C20" s="188" t="s">
        <v>305</v>
      </c>
      <c r="D20" s="179"/>
      <c r="E20" s="201">
        <v>15.3</v>
      </c>
      <c r="F20" s="201">
        <v>1.29</v>
      </c>
      <c r="G20" s="64">
        <f t="shared" si="0"/>
        <v>0</v>
      </c>
      <c r="H20" s="66">
        <f t="shared" si="1"/>
        <v>0</v>
      </c>
      <c r="I20" s="60"/>
    </row>
    <row r="21" spans="1:9" s="38" customFormat="1" x14ac:dyDescent="0.25">
      <c r="A21" s="193" t="s">
        <v>4212</v>
      </c>
      <c r="B21" s="194" t="s">
        <v>4191</v>
      </c>
      <c r="C21" s="188" t="s">
        <v>305</v>
      </c>
      <c r="D21" s="179"/>
      <c r="E21" s="201">
        <v>15.4</v>
      </c>
      <c r="F21" s="201">
        <v>1.3</v>
      </c>
      <c r="G21" s="64">
        <f t="shared" si="0"/>
        <v>0</v>
      </c>
      <c r="H21" s="66">
        <f t="shared" si="1"/>
        <v>0</v>
      </c>
      <c r="I21" s="60"/>
    </row>
    <row r="22" spans="1:9" s="38" customFormat="1" x14ac:dyDescent="0.25">
      <c r="A22" s="193" t="s">
        <v>4213</v>
      </c>
      <c r="B22" s="194" t="s">
        <v>4214</v>
      </c>
      <c r="C22" s="188" t="s">
        <v>305</v>
      </c>
      <c r="D22" s="179"/>
      <c r="E22" s="201">
        <v>18.7</v>
      </c>
      <c r="F22" s="201">
        <v>1.57</v>
      </c>
      <c r="G22" s="64">
        <f t="shared" si="0"/>
        <v>0</v>
      </c>
      <c r="H22" s="66">
        <f t="shared" si="1"/>
        <v>0</v>
      </c>
      <c r="I22" s="60"/>
    </row>
    <row r="23" spans="1:9" s="38" customFormat="1" x14ac:dyDescent="0.25">
      <c r="A23" s="193" t="s">
        <v>4215</v>
      </c>
      <c r="B23" s="194" t="s">
        <v>4194</v>
      </c>
      <c r="C23" s="188" t="s">
        <v>305</v>
      </c>
      <c r="D23" s="179"/>
      <c r="E23" s="201">
        <v>1.06</v>
      </c>
      <c r="F23" s="201">
        <v>8.8999999999999996E-2</v>
      </c>
      <c r="G23" s="64">
        <f t="shared" si="0"/>
        <v>0</v>
      </c>
      <c r="H23" s="66">
        <f t="shared" si="1"/>
        <v>0</v>
      </c>
      <c r="I23" s="60"/>
    </row>
    <row r="24" spans="1:9" s="38" customFormat="1" ht="360" x14ac:dyDescent="0.25">
      <c r="A24" s="195" t="s">
        <v>4216</v>
      </c>
      <c r="B24" s="196" t="s">
        <v>21243</v>
      </c>
      <c r="C24" s="198"/>
      <c r="D24" s="199"/>
      <c r="E24" s="199"/>
      <c r="F24" s="199"/>
      <c r="G24" s="199"/>
      <c r="H24" s="200"/>
      <c r="I24" s="60"/>
    </row>
    <row r="25" spans="1:9" s="38" customFormat="1" x14ac:dyDescent="0.25">
      <c r="A25" s="193" t="s">
        <v>4217</v>
      </c>
      <c r="B25" s="194" t="s">
        <v>4206</v>
      </c>
      <c r="C25" s="188" t="s">
        <v>6</v>
      </c>
      <c r="D25" s="179"/>
      <c r="E25" s="201">
        <v>2914</v>
      </c>
      <c r="F25" s="201">
        <v>245</v>
      </c>
      <c r="G25" s="64">
        <f t="shared" si="0"/>
        <v>0</v>
      </c>
      <c r="H25" s="66">
        <f t="shared" si="1"/>
        <v>0</v>
      </c>
      <c r="I25" s="60"/>
    </row>
    <row r="26" spans="1:9" s="38" customFormat="1" x14ac:dyDescent="0.25">
      <c r="A26" s="193" t="s">
        <v>4218</v>
      </c>
      <c r="B26" s="194" t="s">
        <v>4202</v>
      </c>
      <c r="C26" s="188" t="s">
        <v>259</v>
      </c>
      <c r="D26" s="179"/>
      <c r="E26" s="201">
        <v>72</v>
      </c>
      <c r="F26" s="201">
        <v>6</v>
      </c>
      <c r="G26" s="64">
        <f t="shared" si="0"/>
        <v>0</v>
      </c>
      <c r="H26" s="66">
        <f t="shared" si="1"/>
        <v>0</v>
      </c>
      <c r="I26" s="60"/>
    </row>
    <row r="27" spans="1:9" s="38" customFormat="1" ht="303.75" x14ac:dyDescent="0.25">
      <c r="A27" s="195" t="s">
        <v>4219</v>
      </c>
      <c r="B27" s="196" t="s">
        <v>21244</v>
      </c>
      <c r="C27" s="198"/>
      <c r="D27" s="199"/>
      <c r="E27" s="199"/>
      <c r="F27" s="199"/>
      <c r="G27" s="199"/>
      <c r="H27" s="200"/>
      <c r="I27" s="60"/>
    </row>
    <row r="28" spans="1:9" s="38" customFormat="1" x14ac:dyDescent="0.25">
      <c r="A28" s="193" t="s">
        <v>4220</v>
      </c>
      <c r="B28" s="194" t="s">
        <v>4206</v>
      </c>
      <c r="C28" s="188" t="s">
        <v>6</v>
      </c>
      <c r="D28" s="179"/>
      <c r="E28" s="201">
        <v>2914</v>
      </c>
      <c r="F28" s="201">
        <v>245</v>
      </c>
      <c r="G28" s="64">
        <f t="shared" si="0"/>
        <v>0</v>
      </c>
      <c r="H28" s="66">
        <f t="shared" si="1"/>
        <v>0</v>
      </c>
      <c r="I28" s="60"/>
    </row>
    <row r="29" spans="1:9" s="38" customFormat="1" x14ac:dyDescent="0.25">
      <c r="A29" s="193" t="s">
        <v>4221</v>
      </c>
      <c r="B29" s="194" t="s">
        <v>4222</v>
      </c>
      <c r="C29" s="188" t="s">
        <v>305</v>
      </c>
      <c r="D29" s="179"/>
      <c r="E29" s="201">
        <v>6.1</v>
      </c>
      <c r="F29" s="201">
        <v>0.51</v>
      </c>
      <c r="G29" s="64">
        <f t="shared" si="0"/>
        <v>0</v>
      </c>
      <c r="H29" s="66">
        <f t="shared" si="1"/>
        <v>0</v>
      </c>
      <c r="I29" s="60"/>
    </row>
    <row r="30" spans="1:9" s="38" customFormat="1" ht="337.5" x14ac:dyDescent="0.25">
      <c r="A30" s="195" t="s">
        <v>4223</v>
      </c>
      <c r="B30" s="196" t="s">
        <v>21245</v>
      </c>
      <c r="C30" s="198"/>
      <c r="D30" s="199"/>
      <c r="E30" s="199"/>
      <c r="F30" s="199"/>
      <c r="G30" s="199"/>
      <c r="H30" s="200"/>
      <c r="I30" s="60"/>
    </row>
    <row r="31" spans="1:9" s="38" customFormat="1" x14ac:dyDescent="0.25">
      <c r="A31" s="193" t="s">
        <v>4224</v>
      </c>
      <c r="B31" s="194" t="s">
        <v>4206</v>
      </c>
      <c r="C31" s="188" t="s">
        <v>6</v>
      </c>
      <c r="D31" s="179"/>
      <c r="E31" s="201">
        <v>2914</v>
      </c>
      <c r="F31" s="201">
        <v>245</v>
      </c>
      <c r="G31" s="64">
        <f t="shared" si="0"/>
        <v>0</v>
      </c>
      <c r="H31" s="66">
        <f t="shared" si="1"/>
        <v>0</v>
      </c>
      <c r="I31" s="60"/>
    </row>
    <row r="32" spans="1:9" s="38" customFormat="1" x14ac:dyDescent="0.25">
      <c r="A32" s="193" t="s">
        <v>4225</v>
      </c>
      <c r="B32" s="194" t="s">
        <v>4208</v>
      </c>
      <c r="C32" s="188" t="s">
        <v>6</v>
      </c>
      <c r="D32" s="179"/>
      <c r="E32" s="201">
        <v>1781</v>
      </c>
      <c r="F32" s="201">
        <v>150</v>
      </c>
      <c r="G32" s="64">
        <f t="shared" si="0"/>
        <v>0</v>
      </c>
      <c r="H32" s="66">
        <f t="shared" si="1"/>
        <v>0</v>
      </c>
      <c r="I32" s="60"/>
    </row>
    <row r="33" spans="1:9" s="38" customFormat="1" x14ac:dyDescent="0.25">
      <c r="A33" s="193" t="s">
        <v>4226</v>
      </c>
      <c r="B33" s="194" t="s">
        <v>4210</v>
      </c>
      <c r="C33" s="188" t="s">
        <v>6</v>
      </c>
      <c r="D33" s="179"/>
      <c r="E33" s="201">
        <v>382</v>
      </c>
      <c r="F33" s="201">
        <v>32.1</v>
      </c>
      <c r="G33" s="64">
        <f t="shared" si="0"/>
        <v>0</v>
      </c>
      <c r="H33" s="66">
        <f t="shared" si="1"/>
        <v>0</v>
      </c>
      <c r="I33" s="60"/>
    </row>
    <row r="34" spans="1:9" s="38" customFormat="1" x14ac:dyDescent="0.25">
      <c r="A34" s="193" t="s">
        <v>4227</v>
      </c>
      <c r="B34" s="194" t="s">
        <v>4228</v>
      </c>
      <c r="C34" s="188" t="s">
        <v>305</v>
      </c>
      <c r="D34" s="179"/>
      <c r="E34" s="201">
        <v>26.3</v>
      </c>
      <c r="F34" s="201">
        <v>2.2200000000000002</v>
      </c>
      <c r="G34" s="64">
        <f t="shared" si="0"/>
        <v>0</v>
      </c>
      <c r="H34" s="66">
        <f t="shared" si="1"/>
        <v>0</v>
      </c>
      <c r="I34" s="60"/>
    </row>
    <row r="35" spans="1:9" s="38" customFormat="1" ht="22.5" x14ac:dyDescent="0.25">
      <c r="A35" s="193" t="s">
        <v>4229</v>
      </c>
      <c r="B35" s="194" t="s">
        <v>4230</v>
      </c>
      <c r="C35" s="188" t="s">
        <v>305</v>
      </c>
      <c r="D35" s="179"/>
      <c r="E35" s="201">
        <v>28.6</v>
      </c>
      <c r="F35" s="201">
        <v>2.4</v>
      </c>
      <c r="G35" s="64">
        <f t="shared" si="0"/>
        <v>0</v>
      </c>
      <c r="H35" s="66">
        <f t="shared" si="1"/>
        <v>0</v>
      </c>
      <c r="I35" s="60"/>
    </row>
    <row r="36" spans="1:9" s="38" customFormat="1" ht="22.5" x14ac:dyDescent="0.25">
      <c r="A36" s="193" t="s">
        <v>4231</v>
      </c>
      <c r="B36" s="194" t="s">
        <v>4232</v>
      </c>
      <c r="C36" s="188" t="s">
        <v>305</v>
      </c>
      <c r="D36" s="179"/>
      <c r="E36" s="201">
        <v>2.2200000000000002</v>
      </c>
      <c r="F36" s="201">
        <v>0.187</v>
      </c>
      <c r="G36" s="64">
        <f t="shared" si="0"/>
        <v>0</v>
      </c>
      <c r="H36" s="66">
        <f t="shared" si="1"/>
        <v>0</v>
      </c>
      <c r="I36" s="60"/>
    </row>
    <row r="37" spans="1:9" s="38" customFormat="1" ht="303.75" x14ac:dyDescent="0.25">
      <c r="A37" s="195" t="s">
        <v>4233</v>
      </c>
      <c r="B37" s="196" t="s">
        <v>21246</v>
      </c>
      <c r="C37" s="198"/>
      <c r="D37" s="199"/>
      <c r="E37" s="199"/>
      <c r="F37" s="199"/>
      <c r="G37" s="199"/>
      <c r="H37" s="200"/>
      <c r="I37" s="60"/>
    </row>
    <row r="38" spans="1:9" s="38" customFormat="1" x14ac:dyDescent="0.25">
      <c r="A38" s="193" t="s">
        <v>4234</v>
      </c>
      <c r="B38" s="194" t="s">
        <v>4235</v>
      </c>
      <c r="C38" s="188" t="s">
        <v>6</v>
      </c>
      <c r="D38" s="179"/>
      <c r="E38" s="201">
        <v>1781</v>
      </c>
      <c r="F38" s="201">
        <v>150</v>
      </c>
      <c r="G38" s="64">
        <f t="shared" si="0"/>
        <v>0</v>
      </c>
      <c r="H38" s="66">
        <f t="shared" si="1"/>
        <v>0</v>
      </c>
      <c r="I38" s="60"/>
    </row>
    <row r="39" spans="1:9" s="38" customFormat="1" x14ac:dyDescent="0.25">
      <c r="A39" s="193" t="s">
        <v>4236</v>
      </c>
      <c r="B39" s="194" t="s">
        <v>4237</v>
      </c>
      <c r="C39" s="188" t="s">
        <v>305</v>
      </c>
      <c r="D39" s="179"/>
      <c r="E39" s="201">
        <v>4.43</v>
      </c>
      <c r="F39" s="201">
        <v>0.373</v>
      </c>
      <c r="G39" s="64">
        <f t="shared" si="0"/>
        <v>0</v>
      </c>
      <c r="H39" s="66">
        <f t="shared" si="1"/>
        <v>0</v>
      </c>
      <c r="I39" s="60"/>
    </row>
    <row r="40" spans="1:9" s="38" customFormat="1" x14ac:dyDescent="0.25">
      <c r="A40" s="193" t="s">
        <v>4238</v>
      </c>
      <c r="B40" s="194" t="s">
        <v>4239</v>
      </c>
      <c r="C40" s="188" t="s">
        <v>305</v>
      </c>
      <c r="D40" s="179"/>
      <c r="E40" s="201">
        <v>7.4</v>
      </c>
      <c r="F40" s="201">
        <v>0.62</v>
      </c>
      <c r="G40" s="64">
        <f t="shared" si="0"/>
        <v>0</v>
      </c>
      <c r="H40" s="66">
        <f t="shared" si="1"/>
        <v>0</v>
      </c>
      <c r="I40" s="60"/>
    </row>
    <row r="41" spans="1:9" s="38" customFormat="1" ht="360" x14ac:dyDescent="0.25">
      <c r="A41" s="195" t="s">
        <v>4240</v>
      </c>
      <c r="B41" s="196" t="s">
        <v>21247</v>
      </c>
      <c r="C41" s="198"/>
      <c r="D41" s="199"/>
      <c r="E41" s="199"/>
      <c r="F41" s="199"/>
      <c r="G41" s="199"/>
      <c r="H41" s="200"/>
      <c r="I41" s="60"/>
    </row>
    <row r="42" spans="1:9" s="38" customFormat="1" x14ac:dyDescent="0.25">
      <c r="A42" s="193" t="s">
        <v>4241</v>
      </c>
      <c r="B42" s="194" t="s">
        <v>4206</v>
      </c>
      <c r="C42" s="188" t="s">
        <v>6</v>
      </c>
      <c r="D42" s="179"/>
      <c r="E42" s="201">
        <v>2914</v>
      </c>
      <c r="F42" s="201">
        <v>245</v>
      </c>
      <c r="G42" s="64">
        <f t="shared" si="0"/>
        <v>0</v>
      </c>
      <c r="H42" s="66">
        <f t="shared" si="1"/>
        <v>0</v>
      </c>
      <c r="I42" s="60"/>
    </row>
    <row r="43" spans="1:9" s="38" customFormat="1" x14ac:dyDescent="0.25">
      <c r="A43" s="193" t="s">
        <v>4242</v>
      </c>
      <c r="B43" s="194" t="s">
        <v>4208</v>
      </c>
      <c r="C43" s="188" t="s">
        <v>6</v>
      </c>
      <c r="D43" s="179"/>
      <c r="E43" s="201">
        <v>1781</v>
      </c>
      <c r="F43" s="201">
        <v>150</v>
      </c>
      <c r="G43" s="64">
        <f t="shared" si="0"/>
        <v>0</v>
      </c>
      <c r="H43" s="66">
        <f t="shared" si="1"/>
        <v>0</v>
      </c>
      <c r="I43" s="60"/>
    </row>
    <row r="44" spans="1:9" s="38" customFormat="1" x14ac:dyDescent="0.25">
      <c r="A44" s="193" t="s">
        <v>4243</v>
      </c>
      <c r="B44" s="194" t="s">
        <v>4210</v>
      </c>
      <c r="C44" s="188" t="s">
        <v>6</v>
      </c>
      <c r="D44" s="179"/>
      <c r="E44" s="201">
        <v>382</v>
      </c>
      <c r="F44" s="201">
        <v>32.1</v>
      </c>
      <c r="G44" s="64">
        <f t="shared" si="0"/>
        <v>0</v>
      </c>
      <c r="H44" s="66">
        <f t="shared" si="1"/>
        <v>0</v>
      </c>
      <c r="I44" s="60"/>
    </row>
    <row r="45" spans="1:9" s="38" customFormat="1" x14ac:dyDescent="0.25">
      <c r="A45" s="193" t="s">
        <v>4244</v>
      </c>
      <c r="B45" s="194" t="s">
        <v>4228</v>
      </c>
      <c r="C45" s="188" t="s">
        <v>305</v>
      </c>
      <c r="D45" s="179"/>
      <c r="E45" s="201">
        <v>31</v>
      </c>
      <c r="F45" s="201">
        <v>2.61</v>
      </c>
      <c r="G45" s="64">
        <f t="shared" si="0"/>
        <v>0</v>
      </c>
      <c r="H45" s="66">
        <f t="shared" si="1"/>
        <v>0</v>
      </c>
      <c r="I45" s="60"/>
    </row>
    <row r="46" spans="1:9" s="38" customFormat="1" ht="22.5" x14ac:dyDescent="0.25">
      <c r="A46" s="193" t="s">
        <v>4245</v>
      </c>
      <c r="B46" s="194" t="s">
        <v>4230</v>
      </c>
      <c r="C46" s="188" t="s">
        <v>305</v>
      </c>
      <c r="D46" s="179"/>
      <c r="E46" s="201">
        <v>33.5</v>
      </c>
      <c r="F46" s="201">
        <v>2.82</v>
      </c>
      <c r="G46" s="64">
        <f t="shared" si="0"/>
        <v>0</v>
      </c>
      <c r="H46" s="66">
        <f t="shared" si="1"/>
        <v>0</v>
      </c>
      <c r="I46" s="60"/>
    </row>
    <row r="47" spans="1:9" s="38" customFormat="1" ht="22.5" x14ac:dyDescent="0.25">
      <c r="A47" s="193" t="s">
        <v>4246</v>
      </c>
      <c r="B47" s="194" t="s">
        <v>4232</v>
      </c>
      <c r="C47" s="188" t="s">
        <v>305</v>
      </c>
      <c r="D47" s="179"/>
      <c r="E47" s="201">
        <v>2.2200000000000002</v>
      </c>
      <c r="F47" s="201">
        <v>0.187</v>
      </c>
      <c r="G47" s="64">
        <f t="shared" si="0"/>
        <v>0</v>
      </c>
      <c r="H47" s="66">
        <f t="shared" si="1"/>
        <v>0</v>
      </c>
      <c r="I47" s="60"/>
    </row>
    <row r="48" spans="1:9" s="38" customFormat="1" ht="409.5" x14ac:dyDescent="0.25">
      <c r="A48" s="195" t="s">
        <v>4247</v>
      </c>
      <c r="B48" s="196" t="s">
        <v>21248</v>
      </c>
      <c r="C48" s="198"/>
      <c r="D48" s="199"/>
      <c r="E48" s="199"/>
      <c r="F48" s="199"/>
      <c r="G48" s="199"/>
      <c r="H48" s="200"/>
      <c r="I48" s="60"/>
    </row>
    <row r="49" spans="1:9" s="38" customFormat="1" x14ac:dyDescent="0.25">
      <c r="A49" s="193" t="s">
        <v>4248</v>
      </c>
      <c r="B49" s="194" t="s">
        <v>4249</v>
      </c>
      <c r="C49" s="188" t="s">
        <v>6</v>
      </c>
      <c r="D49" s="179"/>
      <c r="E49" s="201">
        <v>7390</v>
      </c>
      <c r="F49" s="201">
        <v>621</v>
      </c>
      <c r="G49" s="64">
        <f t="shared" si="0"/>
        <v>0</v>
      </c>
      <c r="H49" s="66">
        <f t="shared" si="1"/>
        <v>0</v>
      </c>
      <c r="I49" s="60"/>
    </row>
    <row r="50" spans="1:9" s="38" customFormat="1" x14ac:dyDescent="0.25">
      <c r="A50" s="193" t="s">
        <v>4250</v>
      </c>
      <c r="B50" s="194" t="s">
        <v>4251</v>
      </c>
      <c r="C50" s="188" t="s">
        <v>305</v>
      </c>
      <c r="D50" s="179"/>
      <c r="E50" s="201">
        <v>15.2</v>
      </c>
      <c r="F50" s="201">
        <v>1.28</v>
      </c>
      <c r="G50" s="64">
        <f t="shared" si="0"/>
        <v>0</v>
      </c>
      <c r="H50" s="66">
        <f t="shared" si="1"/>
        <v>0</v>
      </c>
      <c r="I50" s="60"/>
    </row>
    <row r="51" spans="1:9" s="38" customFormat="1" ht="409.5" x14ac:dyDescent="0.25">
      <c r="A51" s="195" t="s">
        <v>4252</v>
      </c>
      <c r="B51" s="196" t="s">
        <v>21249</v>
      </c>
      <c r="C51" s="198"/>
      <c r="D51" s="199"/>
      <c r="E51" s="199"/>
      <c r="F51" s="199"/>
      <c r="G51" s="199"/>
      <c r="H51" s="200"/>
      <c r="I51" s="60"/>
    </row>
    <row r="52" spans="1:9" s="38" customFormat="1" x14ac:dyDescent="0.25">
      <c r="A52" s="193" t="s">
        <v>4253</v>
      </c>
      <c r="B52" s="194" t="s">
        <v>4249</v>
      </c>
      <c r="C52" s="188" t="s">
        <v>6</v>
      </c>
      <c r="D52" s="179"/>
      <c r="E52" s="201">
        <v>7928</v>
      </c>
      <c r="F52" s="201">
        <v>667</v>
      </c>
      <c r="G52" s="64">
        <f t="shared" si="0"/>
        <v>0</v>
      </c>
      <c r="H52" s="66">
        <f t="shared" si="1"/>
        <v>0</v>
      </c>
      <c r="I52" s="60"/>
    </row>
    <row r="53" spans="1:9" s="38" customFormat="1" x14ac:dyDescent="0.25">
      <c r="A53" s="193" t="s">
        <v>4254</v>
      </c>
      <c r="B53" s="194" t="s">
        <v>4251</v>
      </c>
      <c r="C53" s="188" t="s">
        <v>305</v>
      </c>
      <c r="D53" s="179"/>
      <c r="E53" s="201">
        <v>27.5</v>
      </c>
      <c r="F53" s="201">
        <v>2.31</v>
      </c>
      <c r="G53" s="64">
        <f t="shared" si="0"/>
        <v>0</v>
      </c>
      <c r="H53" s="66">
        <f t="shared" si="1"/>
        <v>0</v>
      </c>
      <c r="I53" s="60"/>
    </row>
    <row r="54" spans="1:9" s="38" customFormat="1" ht="409.5" x14ac:dyDescent="0.25">
      <c r="A54" s="195" t="s">
        <v>4255</v>
      </c>
      <c r="B54" s="196" t="s">
        <v>21250</v>
      </c>
      <c r="C54" s="198"/>
      <c r="D54" s="199"/>
      <c r="E54" s="199"/>
      <c r="F54" s="199"/>
      <c r="G54" s="199"/>
      <c r="H54" s="200"/>
      <c r="I54" s="60"/>
    </row>
    <row r="55" spans="1:9" s="38" customFormat="1" x14ac:dyDescent="0.25">
      <c r="A55" s="193" t="s">
        <v>4256</v>
      </c>
      <c r="B55" s="194" t="s">
        <v>4249</v>
      </c>
      <c r="C55" s="188" t="s">
        <v>6</v>
      </c>
      <c r="D55" s="179"/>
      <c r="E55" s="201">
        <v>9257</v>
      </c>
      <c r="F55" s="201">
        <v>779</v>
      </c>
      <c r="G55" s="64">
        <f t="shared" si="0"/>
        <v>0</v>
      </c>
      <c r="H55" s="66">
        <f t="shared" si="1"/>
        <v>0</v>
      </c>
      <c r="I55" s="60"/>
    </row>
    <row r="56" spans="1:9" s="38" customFormat="1" x14ac:dyDescent="0.25">
      <c r="A56" s="193" t="s">
        <v>4257</v>
      </c>
      <c r="B56" s="194" t="s">
        <v>4251</v>
      </c>
      <c r="C56" s="188" t="s">
        <v>305</v>
      </c>
      <c r="D56" s="179"/>
      <c r="E56" s="201">
        <v>37.799999999999997</v>
      </c>
      <c r="F56" s="201">
        <v>3.18</v>
      </c>
      <c r="G56" s="64">
        <f t="shared" si="0"/>
        <v>0</v>
      </c>
      <c r="H56" s="66">
        <f t="shared" si="1"/>
        <v>0</v>
      </c>
      <c r="I56" s="60"/>
    </row>
    <row r="57" spans="1:9" s="38" customFormat="1" ht="405" x14ac:dyDescent="0.25">
      <c r="A57" s="195" t="s">
        <v>4258</v>
      </c>
      <c r="B57" s="196" t="s">
        <v>21251</v>
      </c>
      <c r="C57" s="198"/>
      <c r="D57" s="199"/>
      <c r="E57" s="199"/>
      <c r="F57" s="199"/>
      <c r="G57" s="199"/>
      <c r="H57" s="200"/>
      <c r="I57" s="60"/>
    </row>
    <row r="58" spans="1:9" s="38" customFormat="1" x14ac:dyDescent="0.25">
      <c r="A58" s="193" t="s">
        <v>4259</v>
      </c>
      <c r="B58" s="194" t="s">
        <v>4260</v>
      </c>
      <c r="C58" s="188" t="s">
        <v>6</v>
      </c>
      <c r="D58" s="179"/>
      <c r="E58" s="201">
        <v>5098</v>
      </c>
      <c r="F58" s="201">
        <v>429</v>
      </c>
      <c r="G58" s="64">
        <f t="shared" si="0"/>
        <v>0</v>
      </c>
      <c r="H58" s="66">
        <f t="shared" si="1"/>
        <v>0</v>
      </c>
      <c r="I58" s="60"/>
    </row>
    <row r="59" spans="1:9" s="38" customFormat="1" x14ac:dyDescent="0.25">
      <c r="A59" s="193" t="s">
        <v>4261</v>
      </c>
      <c r="B59" s="194" t="s">
        <v>4262</v>
      </c>
      <c r="C59" s="188" t="s">
        <v>4263</v>
      </c>
      <c r="D59" s="179"/>
      <c r="E59" s="201">
        <v>46.2</v>
      </c>
      <c r="F59" s="201">
        <v>3.89</v>
      </c>
      <c r="G59" s="64">
        <f t="shared" si="0"/>
        <v>0</v>
      </c>
      <c r="H59" s="66">
        <f t="shared" si="1"/>
        <v>0</v>
      </c>
      <c r="I59" s="60"/>
    </row>
    <row r="60" spans="1:9" s="38" customFormat="1" x14ac:dyDescent="0.25">
      <c r="A60" s="193" t="s">
        <v>4264</v>
      </c>
      <c r="B60" s="194" t="s">
        <v>4265</v>
      </c>
      <c r="C60" s="188" t="s">
        <v>4263</v>
      </c>
      <c r="D60" s="179"/>
      <c r="E60" s="201">
        <v>60</v>
      </c>
      <c r="F60" s="201">
        <v>5</v>
      </c>
      <c r="G60" s="64">
        <f t="shared" si="0"/>
        <v>0</v>
      </c>
      <c r="H60" s="66">
        <f t="shared" si="1"/>
        <v>0</v>
      </c>
      <c r="I60" s="60"/>
    </row>
    <row r="61" spans="1:9" s="38" customFormat="1" ht="409.5" x14ac:dyDescent="0.25">
      <c r="A61" s="195" t="s">
        <v>4266</v>
      </c>
      <c r="B61" s="196" t="s">
        <v>21252</v>
      </c>
      <c r="C61" s="198"/>
      <c r="D61" s="199"/>
      <c r="E61" s="199"/>
      <c r="F61" s="199"/>
      <c r="G61" s="199"/>
      <c r="H61" s="200"/>
      <c r="I61" s="60"/>
    </row>
    <row r="62" spans="1:9" s="38" customFormat="1" x14ac:dyDescent="0.25">
      <c r="A62" s="193" t="s">
        <v>4267</v>
      </c>
      <c r="B62" s="194" t="s">
        <v>4260</v>
      </c>
      <c r="C62" s="188" t="s">
        <v>6</v>
      </c>
      <c r="D62" s="179"/>
      <c r="E62" s="201">
        <v>14841</v>
      </c>
      <c r="F62" s="201">
        <v>1248</v>
      </c>
      <c r="G62" s="64">
        <f t="shared" si="0"/>
        <v>0</v>
      </c>
      <c r="H62" s="66">
        <f t="shared" si="1"/>
        <v>0</v>
      </c>
      <c r="I62" s="60"/>
    </row>
    <row r="63" spans="1:9" s="38" customFormat="1" x14ac:dyDescent="0.25">
      <c r="A63" s="193" t="s">
        <v>4268</v>
      </c>
      <c r="B63" s="194" t="s">
        <v>4269</v>
      </c>
      <c r="C63" s="188" t="s">
        <v>4263</v>
      </c>
      <c r="D63" s="179"/>
      <c r="E63" s="201">
        <v>31.7</v>
      </c>
      <c r="F63" s="201">
        <v>2.67</v>
      </c>
      <c r="G63" s="64">
        <f t="shared" si="0"/>
        <v>0</v>
      </c>
      <c r="H63" s="66">
        <f t="shared" si="1"/>
        <v>0</v>
      </c>
      <c r="I63" s="60"/>
    </row>
    <row r="64" spans="1:9" s="38" customFormat="1" x14ac:dyDescent="0.25">
      <c r="A64" s="193" t="s">
        <v>4270</v>
      </c>
      <c r="B64" s="194" t="s">
        <v>4271</v>
      </c>
      <c r="C64" s="188" t="s">
        <v>4263</v>
      </c>
      <c r="D64" s="179"/>
      <c r="E64" s="201">
        <v>45.6</v>
      </c>
      <c r="F64" s="201">
        <v>3.84</v>
      </c>
      <c r="G64" s="64">
        <f t="shared" si="0"/>
        <v>0</v>
      </c>
      <c r="H64" s="66">
        <f t="shared" si="1"/>
        <v>0</v>
      </c>
      <c r="I64" s="60"/>
    </row>
    <row r="65" spans="1:9" s="38" customFormat="1" ht="409.5" x14ac:dyDescent="0.25">
      <c r="A65" s="195" t="s">
        <v>4272</v>
      </c>
      <c r="B65" s="196" t="s">
        <v>21253</v>
      </c>
      <c r="C65" s="198"/>
      <c r="D65" s="199"/>
      <c r="E65" s="199"/>
      <c r="F65" s="199"/>
      <c r="G65" s="199"/>
      <c r="H65" s="200"/>
      <c r="I65" s="60"/>
    </row>
    <row r="66" spans="1:9" s="38" customFormat="1" x14ac:dyDescent="0.25">
      <c r="A66" s="193" t="s">
        <v>4273</v>
      </c>
      <c r="B66" s="194" t="s">
        <v>4260</v>
      </c>
      <c r="C66" s="188" t="s">
        <v>6</v>
      </c>
      <c r="D66" s="179"/>
      <c r="E66" s="201">
        <v>7318</v>
      </c>
      <c r="F66" s="201">
        <v>615</v>
      </c>
      <c r="G66" s="64">
        <f t="shared" si="0"/>
        <v>0</v>
      </c>
      <c r="H66" s="66">
        <f t="shared" si="1"/>
        <v>0</v>
      </c>
      <c r="I66" s="60"/>
    </row>
    <row r="67" spans="1:9" s="38" customFormat="1" x14ac:dyDescent="0.25">
      <c r="A67" s="193" t="s">
        <v>4274</v>
      </c>
      <c r="B67" s="194" t="s">
        <v>4262</v>
      </c>
      <c r="C67" s="188" t="s">
        <v>4263</v>
      </c>
      <c r="D67" s="179"/>
      <c r="E67" s="201">
        <v>72</v>
      </c>
      <c r="F67" s="201">
        <v>6</v>
      </c>
      <c r="G67" s="64">
        <f t="shared" si="0"/>
        <v>0</v>
      </c>
      <c r="H67" s="66">
        <f t="shared" si="1"/>
        <v>0</v>
      </c>
      <c r="I67" s="60"/>
    </row>
    <row r="68" spans="1:9" s="38" customFormat="1" x14ac:dyDescent="0.25">
      <c r="A68" s="193" t="s">
        <v>4275</v>
      </c>
      <c r="B68" s="194" t="s">
        <v>4265</v>
      </c>
      <c r="C68" s="188" t="s">
        <v>4263</v>
      </c>
      <c r="D68" s="179"/>
      <c r="E68" s="201">
        <v>86</v>
      </c>
      <c r="F68" s="201">
        <v>7.2</v>
      </c>
      <c r="G68" s="64">
        <f t="shared" si="0"/>
        <v>0</v>
      </c>
      <c r="H68" s="66">
        <f t="shared" si="1"/>
        <v>0</v>
      </c>
      <c r="I68" s="60"/>
    </row>
    <row r="69" spans="1:9" s="38" customFormat="1" ht="409.5" x14ac:dyDescent="0.25">
      <c r="A69" s="195" t="s">
        <v>4276</v>
      </c>
      <c r="B69" s="196" t="s">
        <v>21254</v>
      </c>
      <c r="C69" s="198"/>
      <c r="D69" s="199"/>
      <c r="E69" s="199"/>
      <c r="F69" s="199"/>
      <c r="G69" s="199"/>
      <c r="H69" s="200"/>
      <c r="I69" s="60"/>
    </row>
    <row r="70" spans="1:9" s="38" customFormat="1" x14ac:dyDescent="0.25">
      <c r="A70" s="193" t="s">
        <v>4277</v>
      </c>
      <c r="B70" s="194" t="s">
        <v>4260</v>
      </c>
      <c r="C70" s="188" t="s">
        <v>6</v>
      </c>
      <c r="D70" s="179"/>
      <c r="E70" s="201">
        <v>18550</v>
      </c>
      <c r="F70" s="201">
        <v>1560</v>
      </c>
      <c r="G70" s="64">
        <f t="shared" ref="G70:G132" si="2">D70*E70</f>
        <v>0</v>
      </c>
      <c r="H70" s="66">
        <f t="shared" ref="H70:H132" si="3">D70*F70</f>
        <v>0</v>
      </c>
      <c r="I70" s="60"/>
    </row>
    <row r="71" spans="1:9" s="38" customFormat="1" x14ac:dyDescent="0.25">
      <c r="A71" s="193" t="s">
        <v>4278</v>
      </c>
      <c r="B71" s="194" t="s">
        <v>4269</v>
      </c>
      <c r="C71" s="188" t="s">
        <v>4263</v>
      </c>
      <c r="D71" s="179"/>
      <c r="E71" s="201">
        <v>37.799999999999997</v>
      </c>
      <c r="F71" s="201">
        <v>3.18</v>
      </c>
      <c r="G71" s="64">
        <f t="shared" si="2"/>
        <v>0</v>
      </c>
      <c r="H71" s="66">
        <f t="shared" si="3"/>
        <v>0</v>
      </c>
      <c r="I71" s="60"/>
    </row>
    <row r="72" spans="1:9" s="38" customFormat="1" x14ac:dyDescent="0.25">
      <c r="A72" s="193" t="s">
        <v>4279</v>
      </c>
      <c r="B72" s="194" t="s">
        <v>4271</v>
      </c>
      <c r="C72" s="188" t="s">
        <v>4263</v>
      </c>
      <c r="D72" s="179"/>
      <c r="E72" s="201">
        <v>51</v>
      </c>
      <c r="F72" s="201">
        <v>4.33</v>
      </c>
      <c r="G72" s="64">
        <f t="shared" si="2"/>
        <v>0</v>
      </c>
      <c r="H72" s="66">
        <f t="shared" si="3"/>
        <v>0</v>
      </c>
      <c r="I72" s="60"/>
    </row>
    <row r="73" spans="1:9" s="38" customFormat="1" ht="393.75" x14ac:dyDescent="0.25">
      <c r="A73" s="195" t="s">
        <v>4280</v>
      </c>
      <c r="B73" s="196" t="s">
        <v>21255</v>
      </c>
      <c r="C73" s="198"/>
      <c r="D73" s="199"/>
      <c r="E73" s="199"/>
      <c r="F73" s="199"/>
      <c r="G73" s="199"/>
      <c r="H73" s="200"/>
      <c r="I73" s="60"/>
    </row>
    <row r="74" spans="1:9" s="38" customFormat="1" x14ac:dyDescent="0.25">
      <c r="A74" s="193" t="s">
        <v>4281</v>
      </c>
      <c r="B74" s="194" t="s">
        <v>4260</v>
      </c>
      <c r="C74" s="188" t="s">
        <v>6</v>
      </c>
      <c r="D74" s="179"/>
      <c r="E74" s="201">
        <v>3756</v>
      </c>
      <c r="F74" s="201">
        <v>316</v>
      </c>
      <c r="G74" s="64">
        <f t="shared" si="2"/>
        <v>0</v>
      </c>
      <c r="H74" s="66">
        <f t="shared" si="3"/>
        <v>0</v>
      </c>
      <c r="I74" s="60"/>
    </row>
    <row r="75" spans="1:9" s="38" customFormat="1" x14ac:dyDescent="0.25">
      <c r="A75" s="193" t="s">
        <v>4282</v>
      </c>
      <c r="B75" s="194" t="s">
        <v>4262</v>
      </c>
      <c r="C75" s="188" t="s">
        <v>4263</v>
      </c>
      <c r="D75" s="179"/>
      <c r="E75" s="201">
        <v>55</v>
      </c>
      <c r="F75" s="201">
        <v>4.58</v>
      </c>
      <c r="G75" s="64">
        <f t="shared" si="2"/>
        <v>0</v>
      </c>
      <c r="H75" s="66">
        <f t="shared" si="3"/>
        <v>0</v>
      </c>
      <c r="I75" s="60"/>
    </row>
    <row r="76" spans="1:9" s="38" customFormat="1" x14ac:dyDescent="0.25">
      <c r="A76" s="193" t="s">
        <v>4283</v>
      </c>
      <c r="B76" s="194" t="s">
        <v>4265</v>
      </c>
      <c r="C76" s="188" t="s">
        <v>4263</v>
      </c>
      <c r="D76" s="179"/>
      <c r="E76" s="201">
        <v>68</v>
      </c>
      <c r="F76" s="201">
        <v>5.7</v>
      </c>
      <c r="G76" s="64">
        <f t="shared" si="2"/>
        <v>0</v>
      </c>
      <c r="H76" s="66">
        <f t="shared" si="3"/>
        <v>0</v>
      </c>
      <c r="I76" s="60"/>
    </row>
    <row r="77" spans="1:9" s="38" customFormat="1" ht="409.5" x14ac:dyDescent="0.25">
      <c r="A77" s="195" t="s">
        <v>4284</v>
      </c>
      <c r="B77" s="196" t="s">
        <v>21256</v>
      </c>
      <c r="C77" s="198"/>
      <c r="D77" s="199"/>
      <c r="E77" s="199"/>
      <c r="F77" s="199"/>
      <c r="G77" s="199"/>
      <c r="H77" s="200"/>
      <c r="I77" s="60"/>
    </row>
    <row r="78" spans="1:9" s="38" customFormat="1" x14ac:dyDescent="0.25">
      <c r="A78" s="193" t="s">
        <v>4285</v>
      </c>
      <c r="B78" s="194" t="s">
        <v>4260</v>
      </c>
      <c r="C78" s="188" t="s">
        <v>6</v>
      </c>
      <c r="D78" s="179"/>
      <c r="E78" s="201">
        <v>15367</v>
      </c>
      <c r="F78" s="201">
        <v>1292</v>
      </c>
      <c r="G78" s="64">
        <f t="shared" si="2"/>
        <v>0</v>
      </c>
      <c r="H78" s="66">
        <f t="shared" si="3"/>
        <v>0</v>
      </c>
      <c r="I78" s="60"/>
    </row>
    <row r="79" spans="1:9" s="38" customFormat="1" x14ac:dyDescent="0.25">
      <c r="A79" s="193" t="s">
        <v>4286</v>
      </c>
      <c r="B79" s="194" t="s">
        <v>4269</v>
      </c>
      <c r="C79" s="188" t="s">
        <v>4263</v>
      </c>
      <c r="D79" s="179"/>
      <c r="E79" s="201">
        <v>36</v>
      </c>
      <c r="F79" s="201">
        <v>3.03</v>
      </c>
      <c r="G79" s="64">
        <f t="shared" si="2"/>
        <v>0</v>
      </c>
      <c r="H79" s="66">
        <f t="shared" si="3"/>
        <v>0</v>
      </c>
      <c r="I79" s="60"/>
    </row>
    <row r="80" spans="1:9" s="38" customFormat="1" x14ac:dyDescent="0.25">
      <c r="A80" s="193" t="s">
        <v>4287</v>
      </c>
      <c r="B80" s="194" t="s">
        <v>4271</v>
      </c>
      <c r="C80" s="188" t="s">
        <v>4263</v>
      </c>
      <c r="D80" s="179"/>
      <c r="E80" s="201">
        <v>49.8</v>
      </c>
      <c r="F80" s="201">
        <v>4.1900000000000004</v>
      </c>
      <c r="G80" s="64">
        <f t="shared" si="2"/>
        <v>0</v>
      </c>
      <c r="H80" s="66">
        <f t="shared" si="3"/>
        <v>0</v>
      </c>
      <c r="I80" s="60"/>
    </row>
    <row r="81" spans="1:9" s="38" customFormat="1" ht="393.75" x14ac:dyDescent="0.25">
      <c r="A81" s="195" t="s">
        <v>4288</v>
      </c>
      <c r="B81" s="196" t="s">
        <v>21257</v>
      </c>
      <c r="C81" s="198"/>
      <c r="D81" s="199"/>
      <c r="E81" s="199"/>
      <c r="F81" s="199"/>
      <c r="G81" s="199"/>
      <c r="H81" s="200"/>
      <c r="I81" s="60"/>
    </row>
    <row r="82" spans="1:9" s="38" customFormat="1" x14ac:dyDescent="0.25">
      <c r="A82" s="193" t="s">
        <v>4289</v>
      </c>
      <c r="B82" s="194" t="s">
        <v>4260</v>
      </c>
      <c r="C82" s="188" t="s">
        <v>6</v>
      </c>
      <c r="D82" s="179"/>
      <c r="E82" s="201">
        <v>23743</v>
      </c>
      <c r="F82" s="201">
        <v>1997</v>
      </c>
      <c r="G82" s="64">
        <f t="shared" si="2"/>
        <v>0</v>
      </c>
      <c r="H82" s="66">
        <f t="shared" si="3"/>
        <v>0</v>
      </c>
      <c r="I82" s="60"/>
    </row>
    <row r="83" spans="1:9" s="38" customFormat="1" x14ac:dyDescent="0.25">
      <c r="A83" s="193" t="s">
        <v>4290</v>
      </c>
      <c r="B83" s="194" t="s">
        <v>4291</v>
      </c>
      <c r="C83" s="188" t="s">
        <v>4263</v>
      </c>
      <c r="D83" s="179"/>
      <c r="E83" s="201">
        <v>65</v>
      </c>
      <c r="F83" s="201">
        <v>5.4</v>
      </c>
      <c r="G83" s="64">
        <f t="shared" si="2"/>
        <v>0</v>
      </c>
      <c r="H83" s="66">
        <f t="shared" si="3"/>
        <v>0</v>
      </c>
      <c r="I83" s="60"/>
    </row>
    <row r="84" spans="1:9" s="38" customFormat="1" ht="405" x14ac:dyDescent="0.25">
      <c r="A84" s="195" t="s">
        <v>4292</v>
      </c>
      <c r="B84" s="196" t="s">
        <v>21258</v>
      </c>
      <c r="C84" s="198"/>
      <c r="D84" s="199"/>
      <c r="E84" s="199"/>
      <c r="F84" s="199"/>
      <c r="G84" s="199"/>
      <c r="H84" s="200"/>
      <c r="I84" s="60"/>
    </row>
    <row r="85" spans="1:9" s="38" customFormat="1" x14ac:dyDescent="0.25">
      <c r="A85" s="193" t="s">
        <v>4293</v>
      </c>
      <c r="B85" s="194" t="s">
        <v>4260</v>
      </c>
      <c r="C85" s="188" t="s">
        <v>6</v>
      </c>
      <c r="D85" s="179"/>
      <c r="E85" s="201">
        <v>50285</v>
      </c>
      <c r="F85" s="201">
        <v>4229</v>
      </c>
      <c r="G85" s="64">
        <f t="shared" si="2"/>
        <v>0</v>
      </c>
      <c r="H85" s="66">
        <f t="shared" si="3"/>
        <v>0</v>
      </c>
      <c r="I85" s="60"/>
    </row>
    <row r="86" spans="1:9" s="38" customFormat="1" x14ac:dyDescent="0.25">
      <c r="A86" s="193" t="s">
        <v>4294</v>
      </c>
      <c r="B86" s="194" t="s">
        <v>4295</v>
      </c>
      <c r="C86" s="188" t="s">
        <v>4263</v>
      </c>
      <c r="D86" s="179"/>
      <c r="E86" s="201">
        <v>57</v>
      </c>
      <c r="F86" s="201">
        <v>4.75</v>
      </c>
      <c r="G86" s="64">
        <f t="shared" si="2"/>
        <v>0</v>
      </c>
      <c r="H86" s="66">
        <f t="shared" si="3"/>
        <v>0</v>
      </c>
      <c r="I86" s="60"/>
    </row>
    <row r="87" spans="1:9" s="38" customFormat="1" ht="326.25" x14ac:dyDescent="0.25">
      <c r="A87" s="195" t="s">
        <v>4296</v>
      </c>
      <c r="B87" s="196" t="s">
        <v>21259</v>
      </c>
      <c r="C87" s="198"/>
      <c r="D87" s="199"/>
      <c r="E87" s="199"/>
      <c r="F87" s="199"/>
      <c r="G87" s="199"/>
      <c r="H87" s="200"/>
      <c r="I87" s="60"/>
    </row>
    <row r="88" spans="1:9" s="38" customFormat="1" x14ac:dyDescent="0.25">
      <c r="A88" s="193" t="s">
        <v>4297</v>
      </c>
      <c r="B88" s="194" t="s">
        <v>4298</v>
      </c>
      <c r="C88" s="188" t="s">
        <v>6</v>
      </c>
      <c r="D88" s="179"/>
      <c r="E88" s="201">
        <v>5049</v>
      </c>
      <c r="F88" s="201">
        <v>425</v>
      </c>
      <c r="G88" s="64">
        <f t="shared" si="2"/>
        <v>0</v>
      </c>
      <c r="H88" s="66">
        <f t="shared" si="3"/>
        <v>0</v>
      </c>
      <c r="I88" s="60"/>
    </row>
    <row r="89" spans="1:9" s="38" customFormat="1" x14ac:dyDescent="0.25">
      <c r="A89" s="193" t="s">
        <v>4299</v>
      </c>
      <c r="B89" s="194" t="s">
        <v>4300</v>
      </c>
      <c r="C89" s="188" t="s">
        <v>4263</v>
      </c>
      <c r="D89" s="179"/>
      <c r="E89" s="201">
        <v>533</v>
      </c>
      <c r="F89" s="201">
        <v>44.8</v>
      </c>
      <c r="G89" s="64">
        <f t="shared" si="2"/>
        <v>0</v>
      </c>
      <c r="H89" s="66">
        <f t="shared" si="3"/>
        <v>0</v>
      </c>
      <c r="I89" s="60"/>
    </row>
    <row r="90" spans="1:9" s="38" customFormat="1" ht="326.25" x14ac:dyDescent="0.25">
      <c r="A90" s="195" t="s">
        <v>4301</v>
      </c>
      <c r="B90" s="196" t="s">
        <v>21260</v>
      </c>
      <c r="C90" s="198"/>
      <c r="D90" s="199"/>
      <c r="E90" s="199"/>
      <c r="F90" s="199"/>
      <c r="G90" s="199"/>
      <c r="H90" s="200"/>
      <c r="I90" s="60"/>
    </row>
    <row r="91" spans="1:9" s="38" customFormat="1" x14ac:dyDescent="0.25">
      <c r="A91" s="193" t="s">
        <v>4302</v>
      </c>
      <c r="B91" s="194" t="s">
        <v>4298</v>
      </c>
      <c r="C91" s="188" t="s">
        <v>6</v>
      </c>
      <c r="D91" s="179"/>
      <c r="E91" s="201">
        <v>29159</v>
      </c>
      <c r="F91" s="201">
        <v>2452</v>
      </c>
      <c r="G91" s="64">
        <f t="shared" si="2"/>
        <v>0</v>
      </c>
      <c r="H91" s="66">
        <f t="shared" si="3"/>
        <v>0</v>
      </c>
      <c r="I91" s="60"/>
    </row>
    <row r="92" spans="1:9" s="38" customFormat="1" x14ac:dyDescent="0.25">
      <c r="A92" s="193" t="s">
        <v>4303</v>
      </c>
      <c r="B92" s="194" t="s">
        <v>4300</v>
      </c>
      <c r="C92" s="188" t="s">
        <v>4263</v>
      </c>
      <c r="D92" s="179"/>
      <c r="E92" s="201">
        <v>296</v>
      </c>
      <c r="F92" s="201">
        <v>24.9</v>
      </c>
      <c r="G92" s="64">
        <f t="shared" si="2"/>
        <v>0</v>
      </c>
      <c r="H92" s="66">
        <f t="shared" si="3"/>
        <v>0</v>
      </c>
      <c r="I92" s="60"/>
    </row>
    <row r="93" spans="1:9" s="38" customFormat="1" ht="213.75" x14ac:dyDescent="0.25">
      <c r="A93" s="195" t="s">
        <v>4304</v>
      </c>
      <c r="B93" s="196" t="s">
        <v>21261</v>
      </c>
      <c r="C93" s="198"/>
      <c r="D93" s="199"/>
      <c r="E93" s="199"/>
      <c r="F93" s="199"/>
      <c r="G93" s="199"/>
      <c r="H93" s="200"/>
      <c r="I93" s="60"/>
    </row>
    <row r="94" spans="1:9" s="38" customFormat="1" x14ac:dyDescent="0.25">
      <c r="A94" s="193" t="s">
        <v>4305</v>
      </c>
      <c r="B94" s="194" t="s">
        <v>4306</v>
      </c>
      <c r="C94" s="188" t="s">
        <v>6</v>
      </c>
      <c r="D94" s="179"/>
      <c r="E94" s="201">
        <v>338</v>
      </c>
      <c r="F94" s="201">
        <v>28.4</v>
      </c>
      <c r="G94" s="64">
        <f t="shared" si="2"/>
        <v>0</v>
      </c>
      <c r="H94" s="66">
        <f t="shared" si="3"/>
        <v>0</v>
      </c>
      <c r="I94" s="60"/>
    </row>
    <row r="95" spans="1:9" s="38" customFormat="1" x14ac:dyDescent="0.25">
      <c r="A95" s="193" t="s">
        <v>4307</v>
      </c>
      <c r="B95" s="194" t="s">
        <v>4308</v>
      </c>
      <c r="C95" s="188" t="s">
        <v>6</v>
      </c>
      <c r="D95" s="179"/>
      <c r="E95" s="201">
        <v>356</v>
      </c>
      <c r="F95" s="201">
        <v>30</v>
      </c>
      <c r="G95" s="64">
        <f t="shared" si="2"/>
        <v>0</v>
      </c>
      <c r="H95" s="66">
        <f t="shared" si="3"/>
        <v>0</v>
      </c>
      <c r="I95" s="60"/>
    </row>
    <row r="96" spans="1:9" s="38" customFormat="1" x14ac:dyDescent="0.25">
      <c r="A96" s="193" t="s">
        <v>4309</v>
      </c>
      <c r="B96" s="194" t="s">
        <v>4310</v>
      </c>
      <c r="C96" s="188" t="s">
        <v>6</v>
      </c>
      <c r="D96" s="179"/>
      <c r="E96" s="201">
        <v>381</v>
      </c>
      <c r="F96" s="201">
        <v>32</v>
      </c>
      <c r="G96" s="64">
        <f t="shared" si="2"/>
        <v>0</v>
      </c>
      <c r="H96" s="66">
        <f t="shared" si="3"/>
        <v>0</v>
      </c>
      <c r="I96" s="60"/>
    </row>
    <row r="97" spans="1:9" s="38" customFormat="1" x14ac:dyDescent="0.25">
      <c r="A97" s="193" t="s">
        <v>4311</v>
      </c>
      <c r="B97" s="194" t="s">
        <v>4312</v>
      </c>
      <c r="C97" s="188" t="s">
        <v>6</v>
      </c>
      <c r="D97" s="179"/>
      <c r="E97" s="201">
        <v>408</v>
      </c>
      <c r="F97" s="201">
        <v>34.299999999999997</v>
      </c>
      <c r="G97" s="64">
        <f t="shared" si="2"/>
        <v>0</v>
      </c>
      <c r="H97" s="66">
        <f t="shared" si="3"/>
        <v>0</v>
      </c>
      <c r="I97" s="60"/>
    </row>
    <row r="98" spans="1:9" s="38" customFormat="1" x14ac:dyDescent="0.25">
      <c r="A98" s="193" t="s">
        <v>4313</v>
      </c>
      <c r="B98" s="194" t="s">
        <v>4314</v>
      </c>
      <c r="C98" s="188" t="s">
        <v>6</v>
      </c>
      <c r="D98" s="179"/>
      <c r="E98" s="201">
        <v>448</v>
      </c>
      <c r="F98" s="201">
        <v>37.700000000000003</v>
      </c>
      <c r="G98" s="64">
        <f t="shared" si="2"/>
        <v>0</v>
      </c>
      <c r="H98" s="66">
        <f t="shared" si="3"/>
        <v>0</v>
      </c>
      <c r="I98" s="60"/>
    </row>
    <row r="99" spans="1:9" s="38" customFormat="1" x14ac:dyDescent="0.25">
      <c r="A99" s="193" t="s">
        <v>4315</v>
      </c>
      <c r="B99" s="194" t="s">
        <v>4316</v>
      </c>
      <c r="C99" s="188" t="s">
        <v>6</v>
      </c>
      <c r="D99" s="179"/>
      <c r="E99" s="201">
        <v>479</v>
      </c>
      <c r="F99" s="201">
        <v>40.200000000000003</v>
      </c>
      <c r="G99" s="64">
        <f t="shared" si="2"/>
        <v>0</v>
      </c>
      <c r="H99" s="66">
        <f t="shared" si="3"/>
        <v>0</v>
      </c>
      <c r="I99" s="60"/>
    </row>
    <row r="100" spans="1:9" s="38" customFormat="1" x14ac:dyDescent="0.25">
      <c r="A100" s="193" t="s">
        <v>4317</v>
      </c>
      <c r="B100" s="194" t="s">
        <v>4318</v>
      </c>
      <c r="C100" s="188" t="s">
        <v>6</v>
      </c>
      <c r="D100" s="179"/>
      <c r="E100" s="201">
        <v>508</v>
      </c>
      <c r="F100" s="201">
        <v>42.7</v>
      </c>
      <c r="G100" s="64">
        <f t="shared" si="2"/>
        <v>0</v>
      </c>
      <c r="H100" s="66">
        <f t="shared" si="3"/>
        <v>0</v>
      </c>
      <c r="I100" s="60"/>
    </row>
    <row r="101" spans="1:9" s="38" customFormat="1" x14ac:dyDescent="0.25">
      <c r="A101" s="193" t="s">
        <v>4319</v>
      </c>
      <c r="B101" s="194" t="s">
        <v>4320</v>
      </c>
      <c r="C101" s="188" t="s">
        <v>6</v>
      </c>
      <c r="D101" s="179"/>
      <c r="E101" s="201">
        <v>622</v>
      </c>
      <c r="F101" s="201">
        <v>52</v>
      </c>
      <c r="G101" s="64">
        <f t="shared" si="2"/>
        <v>0</v>
      </c>
      <c r="H101" s="66">
        <f t="shared" si="3"/>
        <v>0</v>
      </c>
      <c r="I101" s="60"/>
    </row>
    <row r="102" spans="1:9" s="38" customFormat="1" x14ac:dyDescent="0.25">
      <c r="A102" s="193" t="s">
        <v>4321</v>
      </c>
      <c r="B102" s="194" t="s">
        <v>4322</v>
      </c>
      <c r="C102" s="188" t="s">
        <v>6</v>
      </c>
      <c r="D102" s="179"/>
      <c r="E102" s="201">
        <v>683</v>
      </c>
      <c r="F102" s="201">
        <v>57</v>
      </c>
      <c r="G102" s="64">
        <f t="shared" si="2"/>
        <v>0</v>
      </c>
      <c r="H102" s="66">
        <f t="shared" si="3"/>
        <v>0</v>
      </c>
      <c r="I102" s="60"/>
    </row>
    <row r="103" spans="1:9" s="38" customFormat="1" x14ac:dyDescent="0.25">
      <c r="A103" s="193" t="s">
        <v>4323</v>
      </c>
      <c r="B103" s="194" t="s">
        <v>4324</v>
      </c>
      <c r="C103" s="188" t="s">
        <v>6</v>
      </c>
      <c r="D103" s="179"/>
      <c r="E103" s="201">
        <v>720</v>
      </c>
      <c r="F103" s="201">
        <v>61</v>
      </c>
      <c r="G103" s="64">
        <f t="shared" si="2"/>
        <v>0</v>
      </c>
      <c r="H103" s="66">
        <f t="shared" si="3"/>
        <v>0</v>
      </c>
      <c r="I103" s="60"/>
    </row>
    <row r="104" spans="1:9" s="38" customFormat="1" ht="337.5" x14ac:dyDescent="0.25">
      <c r="A104" s="195" t="s">
        <v>4325</v>
      </c>
      <c r="B104" s="196" t="s">
        <v>21262</v>
      </c>
      <c r="C104" s="198"/>
      <c r="D104" s="199"/>
      <c r="E104" s="199"/>
      <c r="F104" s="199"/>
      <c r="G104" s="199"/>
      <c r="H104" s="200"/>
      <c r="I104" s="60"/>
    </row>
    <row r="105" spans="1:9" s="38" customFormat="1" x14ac:dyDescent="0.25">
      <c r="A105" s="193" t="s">
        <v>4326</v>
      </c>
      <c r="B105" s="194" t="s">
        <v>4327</v>
      </c>
      <c r="C105" s="188" t="s">
        <v>6</v>
      </c>
      <c r="D105" s="179"/>
      <c r="E105" s="201">
        <v>4684</v>
      </c>
      <c r="F105" s="201">
        <v>394</v>
      </c>
      <c r="G105" s="64">
        <f t="shared" si="2"/>
        <v>0</v>
      </c>
      <c r="H105" s="66">
        <f t="shared" si="3"/>
        <v>0</v>
      </c>
      <c r="I105" s="60"/>
    </row>
    <row r="106" spans="1:9" s="38" customFormat="1" x14ac:dyDescent="0.25">
      <c r="A106" s="193" t="s">
        <v>4328</v>
      </c>
      <c r="B106" s="194" t="s">
        <v>4329</v>
      </c>
      <c r="C106" s="188" t="s">
        <v>4263</v>
      </c>
      <c r="D106" s="179"/>
      <c r="E106" s="201">
        <v>47.3</v>
      </c>
      <c r="F106" s="201">
        <v>3.98</v>
      </c>
      <c r="G106" s="64">
        <f t="shared" si="2"/>
        <v>0</v>
      </c>
      <c r="H106" s="66">
        <f t="shared" si="3"/>
        <v>0</v>
      </c>
      <c r="I106" s="60"/>
    </row>
    <row r="107" spans="1:9" s="38" customFormat="1" ht="326.25" x14ac:dyDescent="0.25">
      <c r="A107" s="195" t="s">
        <v>4330</v>
      </c>
      <c r="B107" s="196" t="s">
        <v>21263</v>
      </c>
      <c r="C107" s="198"/>
      <c r="D107" s="199"/>
      <c r="E107" s="199"/>
      <c r="F107" s="199"/>
      <c r="G107" s="199"/>
      <c r="H107" s="200"/>
      <c r="I107" s="60"/>
    </row>
    <row r="108" spans="1:9" s="38" customFormat="1" x14ac:dyDescent="0.25">
      <c r="A108" s="193" t="s">
        <v>4331</v>
      </c>
      <c r="B108" s="194" t="s">
        <v>4327</v>
      </c>
      <c r="C108" s="188" t="s">
        <v>6</v>
      </c>
      <c r="D108" s="179"/>
      <c r="E108" s="201">
        <v>2561</v>
      </c>
      <c r="F108" s="201">
        <v>215</v>
      </c>
      <c r="G108" s="64">
        <f t="shared" si="2"/>
        <v>0</v>
      </c>
      <c r="H108" s="66">
        <f t="shared" si="3"/>
        <v>0</v>
      </c>
      <c r="I108" s="60"/>
    </row>
    <row r="109" spans="1:9" s="38" customFormat="1" x14ac:dyDescent="0.25">
      <c r="A109" s="193" t="s">
        <v>4332</v>
      </c>
      <c r="B109" s="194" t="s">
        <v>4329</v>
      </c>
      <c r="C109" s="188" t="s">
        <v>4263</v>
      </c>
      <c r="D109" s="179"/>
      <c r="E109" s="201">
        <v>35.799999999999997</v>
      </c>
      <c r="F109" s="201">
        <v>3.01</v>
      </c>
      <c r="G109" s="64">
        <f t="shared" si="2"/>
        <v>0</v>
      </c>
      <c r="H109" s="66">
        <f t="shared" si="3"/>
        <v>0</v>
      </c>
      <c r="I109" s="60"/>
    </row>
    <row r="110" spans="1:9" s="38" customFormat="1" ht="326.25" x14ac:dyDescent="0.25">
      <c r="A110" s="195" t="s">
        <v>4333</v>
      </c>
      <c r="B110" s="196" t="s">
        <v>21264</v>
      </c>
      <c r="C110" s="198"/>
      <c r="D110" s="199"/>
      <c r="E110" s="199"/>
      <c r="F110" s="199"/>
      <c r="G110" s="199"/>
      <c r="H110" s="200"/>
      <c r="I110" s="60"/>
    </row>
    <row r="111" spans="1:9" s="38" customFormat="1" x14ac:dyDescent="0.25">
      <c r="A111" s="193" t="s">
        <v>4334</v>
      </c>
      <c r="B111" s="194" t="s">
        <v>4327</v>
      </c>
      <c r="C111" s="188" t="s">
        <v>6</v>
      </c>
      <c r="D111" s="179"/>
      <c r="E111" s="201">
        <v>4573</v>
      </c>
      <c r="F111" s="201">
        <v>385</v>
      </c>
      <c r="G111" s="64">
        <f t="shared" si="2"/>
        <v>0</v>
      </c>
      <c r="H111" s="66">
        <f t="shared" si="3"/>
        <v>0</v>
      </c>
      <c r="I111" s="60"/>
    </row>
    <row r="112" spans="1:9" s="38" customFormat="1" x14ac:dyDescent="0.25">
      <c r="A112" s="193" t="s">
        <v>4335</v>
      </c>
      <c r="B112" s="194" t="s">
        <v>4329</v>
      </c>
      <c r="C112" s="188" t="s">
        <v>4263</v>
      </c>
      <c r="D112" s="179"/>
      <c r="E112" s="201">
        <v>25.9</v>
      </c>
      <c r="F112" s="201">
        <v>2.1800000000000002</v>
      </c>
      <c r="G112" s="64">
        <f t="shared" si="2"/>
        <v>0</v>
      </c>
      <c r="H112" s="66">
        <f t="shared" si="3"/>
        <v>0</v>
      </c>
      <c r="I112" s="60"/>
    </row>
    <row r="113" spans="1:9" s="38" customFormat="1" ht="337.5" x14ac:dyDescent="0.25">
      <c r="A113" s="195" t="s">
        <v>4336</v>
      </c>
      <c r="B113" s="196" t="s">
        <v>21265</v>
      </c>
      <c r="C113" s="198"/>
      <c r="D113" s="199"/>
      <c r="E113" s="199"/>
      <c r="F113" s="199"/>
      <c r="G113" s="199"/>
      <c r="H113" s="200"/>
      <c r="I113" s="60"/>
    </row>
    <row r="114" spans="1:9" s="38" customFormat="1" x14ac:dyDescent="0.25">
      <c r="A114" s="193" t="s">
        <v>4337</v>
      </c>
      <c r="B114" s="194" t="s">
        <v>4327</v>
      </c>
      <c r="C114" s="188" t="s">
        <v>6</v>
      </c>
      <c r="D114" s="179"/>
      <c r="E114" s="201">
        <v>2561</v>
      </c>
      <c r="F114" s="201">
        <v>215</v>
      </c>
      <c r="G114" s="64">
        <f t="shared" si="2"/>
        <v>0</v>
      </c>
      <c r="H114" s="66">
        <f t="shared" si="3"/>
        <v>0</v>
      </c>
      <c r="I114" s="60"/>
    </row>
    <row r="115" spans="1:9" s="38" customFormat="1" x14ac:dyDescent="0.25">
      <c r="A115" s="193" t="s">
        <v>4338</v>
      </c>
      <c r="B115" s="194" t="s">
        <v>4329</v>
      </c>
      <c r="C115" s="188" t="s">
        <v>4263</v>
      </c>
      <c r="D115" s="179"/>
      <c r="E115" s="201">
        <v>21.2</v>
      </c>
      <c r="F115" s="201">
        <v>1.78</v>
      </c>
      <c r="G115" s="64">
        <f t="shared" si="2"/>
        <v>0</v>
      </c>
      <c r="H115" s="66">
        <f t="shared" si="3"/>
        <v>0</v>
      </c>
      <c r="I115" s="60"/>
    </row>
    <row r="116" spans="1:9" s="38" customFormat="1" ht="348.75" x14ac:dyDescent="0.25">
      <c r="A116" s="195" t="s">
        <v>4339</v>
      </c>
      <c r="B116" s="196" t="s">
        <v>21266</v>
      </c>
      <c r="C116" s="198"/>
      <c r="D116" s="199"/>
      <c r="E116" s="199"/>
      <c r="F116" s="199"/>
      <c r="G116" s="199"/>
      <c r="H116" s="200"/>
      <c r="I116" s="60"/>
    </row>
    <row r="117" spans="1:9" s="38" customFormat="1" x14ac:dyDescent="0.25">
      <c r="A117" s="193" t="s">
        <v>4340</v>
      </c>
      <c r="B117" s="194" t="s">
        <v>4327</v>
      </c>
      <c r="C117" s="188" t="s">
        <v>6</v>
      </c>
      <c r="D117" s="179"/>
      <c r="E117" s="201">
        <v>6061</v>
      </c>
      <c r="F117" s="201">
        <v>510</v>
      </c>
      <c r="G117" s="64">
        <f t="shared" si="2"/>
        <v>0</v>
      </c>
      <c r="H117" s="66">
        <f t="shared" si="3"/>
        <v>0</v>
      </c>
      <c r="I117" s="60"/>
    </row>
    <row r="118" spans="1:9" s="38" customFormat="1" x14ac:dyDescent="0.25">
      <c r="A118" s="193" t="s">
        <v>4341</v>
      </c>
      <c r="B118" s="194" t="s">
        <v>4329</v>
      </c>
      <c r="C118" s="188" t="s">
        <v>4263</v>
      </c>
      <c r="D118" s="179"/>
      <c r="E118" s="201">
        <v>18.3</v>
      </c>
      <c r="F118" s="201">
        <v>1.54</v>
      </c>
      <c r="G118" s="64">
        <f t="shared" si="2"/>
        <v>0</v>
      </c>
      <c r="H118" s="66">
        <f t="shared" si="3"/>
        <v>0</v>
      </c>
      <c r="I118" s="60"/>
    </row>
    <row r="119" spans="1:9" s="38" customFormat="1" ht="326.25" x14ac:dyDescent="0.25">
      <c r="A119" s="195" t="s">
        <v>4342</v>
      </c>
      <c r="B119" s="196" t="s">
        <v>21267</v>
      </c>
      <c r="C119" s="198"/>
      <c r="D119" s="199"/>
      <c r="E119" s="199"/>
      <c r="F119" s="199"/>
      <c r="G119" s="199"/>
      <c r="H119" s="200"/>
      <c r="I119" s="60"/>
    </row>
    <row r="120" spans="1:9" s="38" customFormat="1" x14ac:dyDescent="0.25">
      <c r="A120" s="193" t="s">
        <v>4343</v>
      </c>
      <c r="B120" s="194" t="s">
        <v>4344</v>
      </c>
      <c r="C120" s="188" t="s">
        <v>6</v>
      </c>
      <c r="D120" s="179"/>
      <c r="E120" s="201">
        <v>328</v>
      </c>
      <c r="F120" s="201">
        <v>27.6</v>
      </c>
      <c r="G120" s="64">
        <f t="shared" si="2"/>
        <v>0</v>
      </c>
      <c r="H120" s="66">
        <f t="shared" si="3"/>
        <v>0</v>
      </c>
      <c r="I120" s="60"/>
    </row>
    <row r="121" spans="1:9" s="38" customFormat="1" x14ac:dyDescent="0.25">
      <c r="A121" s="193" t="s">
        <v>4345</v>
      </c>
      <c r="B121" s="194" t="s">
        <v>4346</v>
      </c>
      <c r="C121" s="188" t="s">
        <v>6</v>
      </c>
      <c r="D121" s="179"/>
      <c r="E121" s="201">
        <v>289</v>
      </c>
      <c r="F121" s="201">
        <v>24.3</v>
      </c>
      <c r="G121" s="64">
        <f t="shared" si="2"/>
        <v>0</v>
      </c>
      <c r="H121" s="66">
        <f t="shared" si="3"/>
        <v>0</v>
      </c>
      <c r="I121" s="60"/>
    </row>
    <row r="122" spans="1:9" s="38" customFormat="1" ht="281.25" x14ac:dyDescent="0.25">
      <c r="A122" s="195" t="s">
        <v>4347</v>
      </c>
      <c r="B122" s="196" t="s">
        <v>21268</v>
      </c>
      <c r="C122" s="198"/>
      <c r="D122" s="199"/>
      <c r="E122" s="199"/>
      <c r="F122" s="199"/>
      <c r="G122" s="199"/>
      <c r="H122" s="200"/>
      <c r="I122" s="60"/>
    </row>
    <row r="123" spans="1:9" s="38" customFormat="1" x14ac:dyDescent="0.25">
      <c r="A123" s="193" t="s">
        <v>4348</v>
      </c>
      <c r="B123" s="194" t="s">
        <v>4344</v>
      </c>
      <c r="C123" s="188" t="s">
        <v>6</v>
      </c>
      <c r="D123" s="179"/>
      <c r="E123" s="201">
        <v>460</v>
      </c>
      <c r="F123" s="201">
        <v>38.700000000000003</v>
      </c>
      <c r="G123" s="64">
        <f t="shared" si="2"/>
        <v>0</v>
      </c>
      <c r="H123" s="66">
        <f t="shared" si="3"/>
        <v>0</v>
      </c>
      <c r="I123" s="60"/>
    </row>
    <row r="124" spans="1:9" s="38" customFormat="1" x14ac:dyDescent="0.25">
      <c r="A124" s="193" t="s">
        <v>4349</v>
      </c>
      <c r="B124" s="194" t="s">
        <v>4346</v>
      </c>
      <c r="C124" s="188" t="s">
        <v>6</v>
      </c>
      <c r="D124" s="179"/>
      <c r="E124" s="201">
        <v>405</v>
      </c>
      <c r="F124" s="201">
        <v>34</v>
      </c>
      <c r="G124" s="64">
        <f t="shared" si="2"/>
        <v>0</v>
      </c>
      <c r="H124" s="66">
        <f t="shared" si="3"/>
        <v>0</v>
      </c>
      <c r="I124" s="60"/>
    </row>
    <row r="125" spans="1:9" s="38" customFormat="1" ht="315" x14ac:dyDescent="0.25">
      <c r="A125" s="195" t="s">
        <v>4350</v>
      </c>
      <c r="B125" s="196" t="s">
        <v>21269</v>
      </c>
      <c r="C125" s="198"/>
      <c r="D125" s="199"/>
      <c r="E125" s="199"/>
      <c r="F125" s="199"/>
      <c r="G125" s="199"/>
      <c r="H125" s="200"/>
      <c r="I125" s="60"/>
    </row>
    <row r="126" spans="1:9" s="38" customFormat="1" x14ac:dyDescent="0.25">
      <c r="A126" s="193" t="s">
        <v>4351</v>
      </c>
      <c r="B126" s="194" t="s">
        <v>4344</v>
      </c>
      <c r="C126" s="188" t="s">
        <v>6</v>
      </c>
      <c r="D126" s="179"/>
      <c r="E126" s="201">
        <v>622</v>
      </c>
      <c r="F126" s="201">
        <v>52</v>
      </c>
      <c r="G126" s="64">
        <f t="shared" si="2"/>
        <v>0</v>
      </c>
      <c r="H126" s="66">
        <f t="shared" si="3"/>
        <v>0</v>
      </c>
      <c r="I126" s="60"/>
    </row>
    <row r="127" spans="1:9" s="38" customFormat="1" x14ac:dyDescent="0.25">
      <c r="A127" s="193" t="s">
        <v>4352</v>
      </c>
      <c r="B127" s="194" t="s">
        <v>4346</v>
      </c>
      <c r="C127" s="188" t="s">
        <v>6</v>
      </c>
      <c r="D127" s="179"/>
      <c r="E127" s="201">
        <v>233</v>
      </c>
      <c r="F127" s="201">
        <v>19.600000000000001</v>
      </c>
      <c r="G127" s="64">
        <f t="shared" si="2"/>
        <v>0</v>
      </c>
      <c r="H127" s="66">
        <f t="shared" si="3"/>
        <v>0</v>
      </c>
      <c r="I127" s="60"/>
    </row>
    <row r="128" spans="1:9" s="38" customFormat="1" ht="270" x14ac:dyDescent="0.25">
      <c r="A128" s="195" t="s">
        <v>4353</v>
      </c>
      <c r="B128" s="196" t="s">
        <v>21270</v>
      </c>
      <c r="C128" s="198"/>
      <c r="D128" s="199"/>
      <c r="E128" s="199"/>
      <c r="F128" s="199"/>
      <c r="G128" s="199"/>
      <c r="H128" s="200"/>
      <c r="I128" s="60"/>
    </row>
    <row r="129" spans="1:9" s="38" customFormat="1" x14ac:dyDescent="0.25">
      <c r="A129" s="193" t="s">
        <v>4354</v>
      </c>
      <c r="B129" s="194" t="s">
        <v>4327</v>
      </c>
      <c r="C129" s="188" t="s">
        <v>6</v>
      </c>
      <c r="D129" s="179"/>
      <c r="E129" s="201">
        <v>2573</v>
      </c>
      <c r="F129" s="201">
        <v>216</v>
      </c>
      <c r="G129" s="64">
        <f t="shared" si="2"/>
        <v>0</v>
      </c>
      <c r="H129" s="66">
        <f t="shared" si="3"/>
        <v>0</v>
      </c>
      <c r="I129" s="60"/>
    </row>
    <row r="130" spans="1:9" s="38" customFormat="1" x14ac:dyDescent="0.25">
      <c r="A130" s="193" t="s">
        <v>4355</v>
      </c>
      <c r="B130" s="194" t="s">
        <v>4356</v>
      </c>
      <c r="C130" s="188" t="s">
        <v>6</v>
      </c>
      <c r="D130" s="179"/>
      <c r="E130" s="201">
        <v>781</v>
      </c>
      <c r="F130" s="201">
        <v>66</v>
      </c>
      <c r="G130" s="64">
        <f t="shared" si="2"/>
        <v>0</v>
      </c>
      <c r="H130" s="66">
        <f t="shared" si="3"/>
        <v>0</v>
      </c>
      <c r="I130" s="60"/>
    </row>
    <row r="131" spans="1:9" s="38" customFormat="1" x14ac:dyDescent="0.25">
      <c r="A131" s="193" t="s">
        <v>4357</v>
      </c>
      <c r="B131" s="194" t="s">
        <v>4358</v>
      </c>
      <c r="C131" s="188" t="s">
        <v>6</v>
      </c>
      <c r="D131" s="179"/>
      <c r="E131" s="201">
        <v>696</v>
      </c>
      <c r="F131" s="201">
        <v>58</v>
      </c>
      <c r="G131" s="64">
        <f t="shared" si="2"/>
        <v>0</v>
      </c>
      <c r="H131" s="66">
        <f t="shared" si="3"/>
        <v>0</v>
      </c>
      <c r="I131" s="60"/>
    </row>
    <row r="132" spans="1:9" s="38" customFormat="1" x14ac:dyDescent="0.25">
      <c r="A132" s="193" t="s">
        <v>4359</v>
      </c>
      <c r="B132" s="194" t="s">
        <v>4360</v>
      </c>
      <c r="C132" s="188" t="s">
        <v>6</v>
      </c>
      <c r="D132" s="179"/>
      <c r="E132" s="201">
        <v>1049</v>
      </c>
      <c r="F132" s="201">
        <v>88</v>
      </c>
      <c r="G132" s="64">
        <f t="shared" si="2"/>
        <v>0</v>
      </c>
      <c r="H132" s="66">
        <f t="shared" si="3"/>
        <v>0</v>
      </c>
      <c r="I132" s="60"/>
    </row>
    <row r="133" spans="1:9" s="38" customFormat="1" x14ac:dyDescent="0.25">
      <c r="A133" s="193" t="s">
        <v>4361</v>
      </c>
      <c r="B133" s="194" t="s">
        <v>4362</v>
      </c>
      <c r="C133" s="188" t="s">
        <v>6</v>
      </c>
      <c r="D133" s="179"/>
      <c r="E133" s="201">
        <v>1390</v>
      </c>
      <c r="F133" s="201">
        <v>117</v>
      </c>
      <c r="G133" s="64">
        <f t="shared" ref="G133:G196" si="4">D133*E133</f>
        <v>0</v>
      </c>
      <c r="H133" s="66">
        <f t="shared" ref="H133:H196" si="5">D133*F133</f>
        <v>0</v>
      </c>
      <c r="I133" s="60"/>
    </row>
    <row r="134" spans="1:9" s="38" customFormat="1" ht="292.5" x14ac:dyDescent="0.25">
      <c r="A134" s="195" t="s">
        <v>4363</v>
      </c>
      <c r="B134" s="196" t="s">
        <v>21271</v>
      </c>
      <c r="C134" s="198"/>
      <c r="D134" s="199"/>
      <c r="E134" s="199"/>
      <c r="F134" s="199"/>
      <c r="G134" s="199"/>
      <c r="H134" s="200"/>
      <c r="I134" s="60"/>
    </row>
    <row r="135" spans="1:9" s="38" customFormat="1" x14ac:dyDescent="0.25">
      <c r="A135" s="193" t="s">
        <v>4364</v>
      </c>
      <c r="B135" s="194" t="s">
        <v>4327</v>
      </c>
      <c r="C135" s="188" t="s">
        <v>6</v>
      </c>
      <c r="D135" s="179"/>
      <c r="E135" s="201">
        <v>1939</v>
      </c>
      <c r="F135" s="201">
        <v>163</v>
      </c>
      <c r="G135" s="64">
        <f t="shared" si="4"/>
        <v>0</v>
      </c>
      <c r="H135" s="66">
        <f t="shared" si="5"/>
        <v>0</v>
      </c>
      <c r="I135" s="60"/>
    </row>
    <row r="136" spans="1:9" s="38" customFormat="1" x14ac:dyDescent="0.25">
      <c r="A136" s="193" t="s">
        <v>4365</v>
      </c>
      <c r="B136" s="194" t="s">
        <v>4366</v>
      </c>
      <c r="C136" s="188" t="s">
        <v>6</v>
      </c>
      <c r="D136" s="179"/>
      <c r="E136" s="201">
        <v>646</v>
      </c>
      <c r="F136" s="201">
        <v>54</v>
      </c>
      <c r="G136" s="64">
        <f t="shared" si="4"/>
        <v>0</v>
      </c>
      <c r="H136" s="66">
        <f t="shared" si="5"/>
        <v>0</v>
      </c>
      <c r="I136" s="60"/>
    </row>
    <row r="137" spans="1:9" s="38" customFormat="1" x14ac:dyDescent="0.25">
      <c r="A137" s="193" t="s">
        <v>4367</v>
      </c>
      <c r="B137" s="194" t="s">
        <v>4368</v>
      </c>
      <c r="C137" s="188" t="s">
        <v>6</v>
      </c>
      <c r="D137" s="179"/>
      <c r="E137" s="201">
        <v>1049</v>
      </c>
      <c r="F137" s="201">
        <v>88</v>
      </c>
      <c r="G137" s="64">
        <f t="shared" si="4"/>
        <v>0</v>
      </c>
      <c r="H137" s="66">
        <f t="shared" si="5"/>
        <v>0</v>
      </c>
      <c r="I137" s="60"/>
    </row>
    <row r="138" spans="1:9" s="38" customFormat="1" x14ac:dyDescent="0.25">
      <c r="A138" s="193" t="s">
        <v>4369</v>
      </c>
      <c r="B138" s="194" t="s">
        <v>4358</v>
      </c>
      <c r="C138" s="188" t="s">
        <v>6</v>
      </c>
      <c r="D138" s="179"/>
      <c r="E138" s="201">
        <v>696</v>
      </c>
      <c r="F138" s="201">
        <v>58</v>
      </c>
      <c r="G138" s="64">
        <f t="shared" si="4"/>
        <v>0</v>
      </c>
      <c r="H138" s="66">
        <f t="shared" si="5"/>
        <v>0</v>
      </c>
      <c r="I138" s="60"/>
    </row>
    <row r="139" spans="1:9" s="38" customFormat="1" ht="57" customHeight="1" x14ac:dyDescent="0.25">
      <c r="A139" s="197" t="s">
        <v>21272</v>
      </c>
      <c r="B139" s="344" t="s">
        <v>21273</v>
      </c>
      <c r="C139" s="345"/>
      <c r="D139" s="345"/>
      <c r="E139" s="345"/>
      <c r="F139" s="345"/>
      <c r="G139" s="345"/>
      <c r="H139" s="346"/>
      <c r="I139" s="60"/>
    </row>
    <row r="140" spans="1:9" s="38" customFormat="1" ht="225" x14ac:dyDescent="0.25">
      <c r="A140" s="195" t="s">
        <v>4370</v>
      </c>
      <c r="B140" s="196" t="s">
        <v>21274</v>
      </c>
      <c r="C140" s="198"/>
      <c r="D140" s="199"/>
      <c r="E140" s="199"/>
      <c r="F140" s="199"/>
      <c r="G140" s="199"/>
      <c r="H140" s="200"/>
      <c r="I140" s="60"/>
    </row>
    <row r="141" spans="1:9" s="38" customFormat="1" x14ac:dyDescent="0.25">
      <c r="A141" s="193" t="s">
        <v>4371</v>
      </c>
      <c r="B141" s="194" t="s">
        <v>4372</v>
      </c>
      <c r="C141" s="188" t="s">
        <v>6</v>
      </c>
      <c r="D141" s="179"/>
      <c r="E141" s="201">
        <v>328</v>
      </c>
      <c r="F141" s="201">
        <v>181</v>
      </c>
      <c r="G141" s="64">
        <f t="shared" si="4"/>
        <v>0</v>
      </c>
      <c r="H141" s="66">
        <f t="shared" si="5"/>
        <v>0</v>
      </c>
      <c r="I141" s="60"/>
    </row>
    <row r="142" spans="1:9" s="38" customFormat="1" x14ac:dyDescent="0.25">
      <c r="A142" s="193" t="s">
        <v>4373</v>
      </c>
      <c r="B142" s="194" t="s">
        <v>4374</v>
      </c>
      <c r="C142" s="188" t="s">
        <v>301</v>
      </c>
      <c r="D142" s="179"/>
      <c r="E142" s="201">
        <v>1.61</v>
      </c>
      <c r="F142" s="201">
        <v>0.89</v>
      </c>
      <c r="G142" s="64">
        <f t="shared" si="4"/>
        <v>0</v>
      </c>
      <c r="H142" s="66">
        <f t="shared" si="5"/>
        <v>0</v>
      </c>
      <c r="I142" s="60"/>
    </row>
    <row r="143" spans="1:9" s="38" customFormat="1" ht="135" x14ac:dyDescent="0.25">
      <c r="A143" s="195" t="s">
        <v>4375</v>
      </c>
      <c r="B143" s="196" t="s">
        <v>21275</v>
      </c>
      <c r="C143" s="198"/>
      <c r="D143" s="199"/>
      <c r="E143" s="199"/>
      <c r="F143" s="199"/>
      <c r="G143" s="199"/>
      <c r="H143" s="200"/>
      <c r="I143" s="60"/>
    </row>
    <row r="144" spans="1:9" s="38" customFormat="1" x14ac:dyDescent="0.25">
      <c r="A144" s="193" t="s">
        <v>4376</v>
      </c>
      <c r="B144" s="194" t="s">
        <v>4377</v>
      </c>
      <c r="C144" s="188" t="s">
        <v>15</v>
      </c>
      <c r="D144" s="179"/>
      <c r="E144" s="201">
        <v>172</v>
      </c>
      <c r="F144" s="201">
        <v>95</v>
      </c>
      <c r="G144" s="64">
        <f t="shared" si="4"/>
        <v>0</v>
      </c>
      <c r="H144" s="66">
        <f t="shared" si="5"/>
        <v>0</v>
      </c>
      <c r="I144" s="60"/>
    </row>
    <row r="145" spans="1:9" s="38" customFormat="1" x14ac:dyDescent="0.25">
      <c r="A145" s="193" t="s">
        <v>4378</v>
      </c>
      <c r="B145" s="194" t="s">
        <v>4379</v>
      </c>
      <c r="C145" s="188" t="s">
        <v>15</v>
      </c>
      <c r="D145" s="179"/>
      <c r="E145" s="201">
        <v>204</v>
      </c>
      <c r="F145" s="201">
        <v>113</v>
      </c>
      <c r="G145" s="64">
        <f t="shared" si="4"/>
        <v>0</v>
      </c>
      <c r="H145" s="66">
        <f t="shared" si="5"/>
        <v>0</v>
      </c>
      <c r="I145" s="60"/>
    </row>
    <row r="146" spans="1:9" s="38" customFormat="1" x14ac:dyDescent="0.25">
      <c r="A146" s="193" t="s">
        <v>4380</v>
      </c>
      <c r="B146" s="194" t="s">
        <v>4381</v>
      </c>
      <c r="C146" s="188" t="s">
        <v>15</v>
      </c>
      <c r="D146" s="179"/>
      <c r="E146" s="201">
        <v>249</v>
      </c>
      <c r="F146" s="201">
        <v>138</v>
      </c>
      <c r="G146" s="64">
        <f t="shared" si="4"/>
        <v>0</v>
      </c>
      <c r="H146" s="66">
        <f t="shared" si="5"/>
        <v>0</v>
      </c>
      <c r="I146" s="60"/>
    </row>
    <row r="147" spans="1:9" s="38" customFormat="1" ht="157.5" x14ac:dyDescent="0.25">
      <c r="A147" s="195" t="s">
        <v>4382</v>
      </c>
      <c r="B147" s="196" t="s">
        <v>21276</v>
      </c>
      <c r="C147" s="198"/>
      <c r="D147" s="199"/>
      <c r="E147" s="199"/>
      <c r="F147" s="199"/>
      <c r="G147" s="199"/>
      <c r="H147" s="200"/>
      <c r="I147" s="60"/>
    </row>
    <row r="148" spans="1:9" s="38" customFormat="1" x14ac:dyDescent="0.25">
      <c r="A148" s="193" t="s">
        <v>4383</v>
      </c>
      <c r="B148" s="194" t="s">
        <v>4384</v>
      </c>
      <c r="C148" s="188" t="s">
        <v>301</v>
      </c>
      <c r="D148" s="179"/>
      <c r="E148" s="201">
        <v>0.94</v>
      </c>
      <c r="F148" s="201">
        <v>0.52</v>
      </c>
      <c r="G148" s="64">
        <f t="shared" si="4"/>
        <v>0</v>
      </c>
      <c r="H148" s="66">
        <f t="shared" si="5"/>
        <v>0</v>
      </c>
      <c r="I148" s="60"/>
    </row>
    <row r="149" spans="1:9" s="38" customFormat="1" x14ac:dyDescent="0.25">
      <c r="A149" s="193" t="s">
        <v>4385</v>
      </c>
      <c r="B149" s="194" t="s">
        <v>4386</v>
      </c>
      <c r="C149" s="188" t="s">
        <v>259</v>
      </c>
      <c r="D149" s="179"/>
      <c r="E149" s="201">
        <v>14.3</v>
      </c>
      <c r="F149" s="201">
        <v>7.9</v>
      </c>
      <c r="G149" s="64">
        <f t="shared" si="4"/>
        <v>0</v>
      </c>
      <c r="H149" s="66">
        <f t="shared" si="5"/>
        <v>0</v>
      </c>
      <c r="I149" s="60"/>
    </row>
    <row r="150" spans="1:9" s="38" customFormat="1" ht="146.25" x14ac:dyDescent="0.25">
      <c r="A150" s="195" t="s">
        <v>4387</v>
      </c>
      <c r="B150" s="196" t="s">
        <v>21277</v>
      </c>
      <c r="C150" s="198"/>
      <c r="D150" s="199"/>
      <c r="E150" s="199"/>
      <c r="F150" s="199"/>
      <c r="G150" s="199"/>
      <c r="H150" s="200"/>
      <c r="I150" s="60"/>
    </row>
    <row r="151" spans="1:9" s="38" customFormat="1" x14ac:dyDescent="0.25">
      <c r="A151" s="193" t="s">
        <v>4388</v>
      </c>
      <c r="B151" s="194" t="s">
        <v>4389</v>
      </c>
      <c r="C151" s="188" t="s">
        <v>6</v>
      </c>
      <c r="D151" s="179"/>
      <c r="E151" s="201">
        <v>261</v>
      </c>
      <c r="F151" s="201">
        <v>144</v>
      </c>
      <c r="G151" s="64">
        <f t="shared" si="4"/>
        <v>0</v>
      </c>
      <c r="H151" s="66">
        <f t="shared" si="5"/>
        <v>0</v>
      </c>
      <c r="I151" s="60"/>
    </row>
    <row r="152" spans="1:9" s="38" customFormat="1" x14ac:dyDescent="0.25">
      <c r="A152" s="193" t="s">
        <v>4390</v>
      </c>
      <c r="B152" s="194" t="s">
        <v>4391</v>
      </c>
      <c r="C152" s="188" t="s">
        <v>301</v>
      </c>
      <c r="D152" s="179"/>
      <c r="E152" s="201">
        <v>1.7</v>
      </c>
      <c r="F152" s="201">
        <v>0.94</v>
      </c>
      <c r="G152" s="64">
        <f t="shared" si="4"/>
        <v>0</v>
      </c>
      <c r="H152" s="66">
        <f t="shared" si="5"/>
        <v>0</v>
      </c>
      <c r="I152" s="60"/>
    </row>
    <row r="153" spans="1:9" s="38" customFormat="1" ht="57" customHeight="1" x14ac:dyDescent="0.25">
      <c r="A153" s="193" t="s">
        <v>21278</v>
      </c>
      <c r="B153" s="344" t="s">
        <v>21279</v>
      </c>
      <c r="C153" s="345"/>
      <c r="D153" s="345"/>
      <c r="E153" s="345"/>
      <c r="F153" s="345"/>
      <c r="G153" s="345"/>
      <c r="H153" s="346"/>
      <c r="I153" s="60"/>
    </row>
    <row r="154" spans="1:9" s="38" customFormat="1" ht="78.75" x14ac:dyDescent="0.25">
      <c r="A154" s="195" t="s">
        <v>4392</v>
      </c>
      <c r="B154" s="196" t="s">
        <v>21280</v>
      </c>
      <c r="C154" s="198"/>
      <c r="D154" s="199"/>
      <c r="E154" s="199"/>
      <c r="F154" s="199"/>
      <c r="G154" s="199"/>
      <c r="H154" s="200"/>
      <c r="I154" s="60"/>
    </row>
    <row r="155" spans="1:9" s="38" customFormat="1" x14ac:dyDescent="0.25">
      <c r="A155" s="193" t="s">
        <v>4393</v>
      </c>
      <c r="B155" s="194" t="s">
        <v>4394</v>
      </c>
      <c r="C155" s="188" t="s">
        <v>4263</v>
      </c>
      <c r="D155" s="179"/>
      <c r="E155" s="201">
        <v>410</v>
      </c>
      <c r="F155" s="201">
        <v>40.5</v>
      </c>
      <c r="G155" s="64">
        <f t="shared" si="4"/>
        <v>0</v>
      </c>
      <c r="H155" s="66">
        <f t="shared" si="5"/>
        <v>0</v>
      </c>
      <c r="I155" s="60"/>
    </row>
    <row r="156" spans="1:9" s="38" customFormat="1" x14ac:dyDescent="0.25">
      <c r="A156" s="193" t="s">
        <v>4395</v>
      </c>
      <c r="B156" s="194" t="s">
        <v>4396</v>
      </c>
      <c r="C156" s="188" t="s">
        <v>4263</v>
      </c>
      <c r="D156" s="179"/>
      <c r="E156" s="201">
        <v>351</v>
      </c>
      <c r="F156" s="201">
        <v>34.6</v>
      </c>
      <c r="G156" s="64">
        <f t="shared" si="4"/>
        <v>0</v>
      </c>
      <c r="H156" s="66">
        <f t="shared" si="5"/>
        <v>0</v>
      </c>
      <c r="I156" s="60"/>
    </row>
    <row r="157" spans="1:9" s="38" customFormat="1" x14ac:dyDescent="0.25">
      <c r="A157" s="193" t="s">
        <v>4397</v>
      </c>
      <c r="B157" s="194" t="s">
        <v>4398</v>
      </c>
      <c r="C157" s="188" t="s">
        <v>4263</v>
      </c>
      <c r="D157" s="179"/>
      <c r="E157" s="201">
        <v>328</v>
      </c>
      <c r="F157" s="201">
        <v>32.299999999999997</v>
      </c>
      <c r="G157" s="64">
        <f t="shared" si="4"/>
        <v>0</v>
      </c>
      <c r="H157" s="66">
        <f t="shared" si="5"/>
        <v>0</v>
      </c>
      <c r="I157" s="60"/>
    </row>
    <row r="158" spans="1:9" s="38" customFormat="1" x14ac:dyDescent="0.25">
      <c r="A158" s="193" t="s">
        <v>4399</v>
      </c>
      <c r="B158" s="194" t="s">
        <v>4400</v>
      </c>
      <c r="C158" s="188" t="s">
        <v>4263</v>
      </c>
      <c r="D158" s="179"/>
      <c r="E158" s="201">
        <v>296</v>
      </c>
      <c r="F158" s="201">
        <v>29.2</v>
      </c>
      <c r="G158" s="64">
        <f t="shared" si="4"/>
        <v>0</v>
      </c>
      <c r="H158" s="66">
        <f t="shared" si="5"/>
        <v>0</v>
      </c>
      <c r="I158" s="60"/>
    </row>
    <row r="159" spans="1:9" s="38" customFormat="1" ht="78.75" x14ac:dyDescent="0.25">
      <c r="A159" s="195" t="s">
        <v>4401</v>
      </c>
      <c r="B159" s="196" t="s">
        <v>21281</v>
      </c>
      <c r="C159" s="198"/>
      <c r="D159" s="199"/>
      <c r="E159" s="199"/>
      <c r="F159" s="199"/>
      <c r="G159" s="199"/>
      <c r="H159" s="200"/>
      <c r="I159" s="60"/>
    </row>
    <row r="160" spans="1:9" s="38" customFormat="1" x14ac:dyDescent="0.25">
      <c r="A160" s="193" t="s">
        <v>4402</v>
      </c>
      <c r="B160" s="194" t="s">
        <v>4394</v>
      </c>
      <c r="C160" s="188" t="s">
        <v>4263</v>
      </c>
      <c r="D160" s="179"/>
      <c r="E160" s="201">
        <v>435</v>
      </c>
      <c r="F160" s="201">
        <v>42.9</v>
      </c>
      <c r="G160" s="64">
        <f t="shared" si="4"/>
        <v>0</v>
      </c>
      <c r="H160" s="66">
        <f t="shared" si="5"/>
        <v>0</v>
      </c>
      <c r="I160" s="60"/>
    </row>
    <row r="161" spans="1:9" s="38" customFormat="1" x14ac:dyDescent="0.25">
      <c r="A161" s="193" t="s">
        <v>4403</v>
      </c>
      <c r="B161" s="194" t="s">
        <v>4396</v>
      </c>
      <c r="C161" s="188" t="s">
        <v>4263</v>
      </c>
      <c r="D161" s="179"/>
      <c r="E161" s="201">
        <v>337</v>
      </c>
      <c r="F161" s="201">
        <v>33.200000000000003</v>
      </c>
      <c r="G161" s="64">
        <f t="shared" si="4"/>
        <v>0</v>
      </c>
      <c r="H161" s="66">
        <f t="shared" si="5"/>
        <v>0</v>
      </c>
      <c r="I161" s="60"/>
    </row>
    <row r="162" spans="1:9" s="38" customFormat="1" x14ac:dyDescent="0.25">
      <c r="A162" s="193" t="s">
        <v>4404</v>
      </c>
      <c r="B162" s="194" t="s">
        <v>4398</v>
      </c>
      <c r="C162" s="188" t="s">
        <v>4263</v>
      </c>
      <c r="D162" s="179"/>
      <c r="E162" s="201">
        <v>300</v>
      </c>
      <c r="F162" s="201">
        <v>29.6</v>
      </c>
      <c r="G162" s="64">
        <f t="shared" si="4"/>
        <v>0</v>
      </c>
      <c r="H162" s="66">
        <f t="shared" si="5"/>
        <v>0</v>
      </c>
      <c r="I162" s="60"/>
    </row>
    <row r="163" spans="1:9" s="38" customFormat="1" x14ac:dyDescent="0.25">
      <c r="A163" s="193" t="s">
        <v>4405</v>
      </c>
      <c r="B163" s="194" t="s">
        <v>4400</v>
      </c>
      <c r="C163" s="188" t="s">
        <v>4263</v>
      </c>
      <c r="D163" s="179"/>
      <c r="E163" s="201">
        <v>272</v>
      </c>
      <c r="F163" s="201">
        <v>26.8</v>
      </c>
      <c r="G163" s="64">
        <f t="shared" si="4"/>
        <v>0</v>
      </c>
      <c r="H163" s="66">
        <f t="shared" si="5"/>
        <v>0</v>
      </c>
      <c r="I163" s="60"/>
    </row>
    <row r="164" spans="1:9" s="38" customFormat="1" ht="67.5" x14ac:dyDescent="0.25">
      <c r="A164" s="195" t="s">
        <v>4406</v>
      </c>
      <c r="B164" s="196" t="s">
        <v>21282</v>
      </c>
      <c r="C164" s="198"/>
      <c r="D164" s="199"/>
      <c r="E164" s="199"/>
      <c r="F164" s="199"/>
      <c r="G164" s="199"/>
      <c r="H164" s="200"/>
      <c r="I164" s="60"/>
    </row>
    <row r="165" spans="1:9" s="38" customFormat="1" x14ac:dyDescent="0.25">
      <c r="A165" s="193" t="s">
        <v>4407</v>
      </c>
      <c r="B165" s="194" t="s">
        <v>4408</v>
      </c>
      <c r="C165" s="188" t="s">
        <v>4263</v>
      </c>
      <c r="D165" s="179"/>
      <c r="E165" s="201">
        <v>236</v>
      </c>
      <c r="F165" s="201">
        <v>37.200000000000003</v>
      </c>
      <c r="G165" s="64">
        <f t="shared" si="4"/>
        <v>0</v>
      </c>
      <c r="H165" s="66">
        <f t="shared" si="5"/>
        <v>0</v>
      </c>
      <c r="I165" s="60"/>
    </row>
    <row r="166" spans="1:9" s="38" customFormat="1" x14ac:dyDescent="0.25">
      <c r="A166" s="193" t="s">
        <v>4409</v>
      </c>
      <c r="B166" s="194" t="s">
        <v>4394</v>
      </c>
      <c r="C166" s="188" t="s">
        <v>4263</v>
      </c>
      <c r="D166" s="179"/>
      <c r="E166" s="201">
        <v>186</v>
      </c>
      <c r="F166" s="201">
        <v>29.3</v>
      </c>
      <c r="G166" s="64">
        <f t="shared" si="4"/>
        <v>0</v>
      </c>
      <c r="H166" s="66">
        <f t="shared" si="5"/>
        <v>0</v>
      </c>
      <c r="I166" s="60"/>
    </row>
    <row r="167" spans="1:9" s="38" customFormat="1" x14ac:dyDescent="0.25">
      <c r="A167" s="193" t="s">
        <v>4410</v>
      </c>
      <c r="B167" s="194" t="s">
        <v>4411</v>
      </c>
      <c r="C167" s="188" t="s">
        <v>4263</v>
      </c>
      <c r="D167" s="179"/>
      <c r="E167" s="201">
        <v>139</v>
      </c>
      <c r="F167" s="201">
        <v>21.9</v>
      </c>
      <c r="G167" s="64">
        <f t="shared" si="4"/>
        <v>0</v>
      </c>
      <c r="H167" s="66">
        <f t="shared" si="5"/>
        <v>0</v>
      </c>
      <c r="I167" s="60"/>
    </row>
    <row r="168" spans="1:9" s="38" customFormat="1" x14ac:dyDescent="0.25">
      <c r="A168" s="193" t="s">
        <v>4412</v>
      </c>
      <c r="B168" s="194" t="s">
        <v>4413</v>
      </c>
      <c r="C168" s="188" t="s">
        <v>4263</v>
      </c>
      <c r="D168" s="179"/>
      <c r="E168" s="201">
        <v>131</v>
      </c>
      <c r="F168" s="201">
        <v>20.6</v>
      </c>
      <c r="G168" s="64">
        <f t="shared" si="4"/>
        <v>0</v>
      </c>
      <c r="H168" s="66">
        <f t="shared" si="5"/>
        <v>0</v>
      </c>
      <c r="I168" s="60"/>
    </row>
    <row r="169" spans="1:9" s="38" customFormat="1" x14ac:dyDescent="0.25">
      <c r="A169" s="193" t="s">
        <v>4414</v>
      </c>
      <c r="B169" s="194" t="s">
        <v>4415</v>
      </c>
      <c r="C169" s="188" t="s">
        <v>4263</v>
      </c>
      <c r="D169" s="179"/>
      <c r="E169" s="201">
        <v>128</v>
      </c>
      <c r="F169" s="201">
        <v>20.100000000000001</v>
      </c>
      <c r="G169" s="64">
        <f t="shared" si="4"/>
        <v>0</v>
      </c>
      <c r="H169" s="66">
        <f t="shared" si="5"/>
        <v>0</v>
      </c>
      <c r="I169" s="60"/>
    </row>
    <row r="170" spans="1:9" s="38" customFormat="1" x14ac:dyDescent="0.25">
      <c r="A170" s="193" t="s">
        <v>4416</v>
      </c>
      <c r="B170" s="194" t="s">
        <v>4417</v>
      </c>
      <c r="C170" s="188" t="s">
        <v>4263</v>
      </c>
      <c r="D170" s="179"/>
      <c r="E170" s="201">
        <v>132</v>
      </c>
      <c r="F170" s="201">
        <v>20.8</v>
      </c>
      <c r="G170" s="64">
        <f t="shared" si="4"/>
        <v>0</v>
      </c>
      <c r="H170" s="66">
        <f t="shared" si="5"/>
        <v>0</v>
      </c>
      <c r="I170" s="60"/>
    </row>
    <row r="171" spans="1:9" s="38" customFormat="1" x14ac:dyDescent="0.25">
      <c r="A171" s="193" t="s">
        <v>4418</v>
      </c>
      <c r="B171" s="194" t="s">
        <v>4419</v>
      </c>
      <c r="C171" s="188" t="s">
        <v>4263</v>
      </c>
      <c r="D171" s="179"/>
      <c r="E171" s="201">
        <v>200</v>
      </c>
      <c r="F171" s="201">
        <v>31.5</v>
      </c>
      <c r="G171" s="64">
        <f t="shared" si="4"/>
        <v>0</v>
      </c>
      <c r="H171" s="66">
        <f t="shared" si="5"/>
        <v>0</v>
      </c>
      <c r="I171" s="60"/>
    </row>
    <row r="172" spans="1:9" s="38" customFormat="1" x14ac:dyDescent="0.25">
      <c r="A172" s="193" t="s">
        <v>4420</v>
      </c>
      <c r="B172" s="194" t="s">
        <v>4421</v>
      </c>
      <c r="C172" s="188" t="s">
        <v>4263</v>
      </c>
      <c r="D172" s="179"/>
      <c r="E172" s="201">
        <v>217</v>
      </c>
      <c r="F172" s="201">
        <v>34.299999999999997</v>
      </c>
      <c r="G172" s="64">
        <f t="shared" si="4"/>
        <v>0</v>
      </c>
      <c r="H172" s="66">
        <f t="shared" si="5"/>
        <v>0</v>
      </c>
      <c r="I172" s="60"/>
    </row>
    <row r="173" spans="1:9" s="38" customFormat="1" x14ac:dyDescent="0.25">
      <c r="A173" s="193" t="s">
        <v>4422</v>
      </c>
      <c r="B173" s="194" t="s">
        <v>4423</v>
      </c>
      <c r="C173" s="188" t="s">
        <v>4263</v>
      </c>
      <c r="D173" s="179"/>
      <c r="E173" s="201">
        <v>225</v>
      </c>
      <c r="F173" s="201">
        <v>35.6</v>
      </c>
      <c r="G173" s="64">
        <f t="shared" si="4"/>
        <v>0</v>
      </c>
      <c r="H173" s="66">
        <f t="shared" si="5"/>
        <v>0</v>
      </c>
      <c r="I173" s="60"/>
    </row>
    <row r="174" spans="1:9" s="38" customFormat="1" ht="78.75" x14ac:dyDescent="0.25">
      <c r="A174" s="195" t="s">
        <v>4424</v>
      </c>
      <c r="B174" s="196" t="s">
        <v>21283</v>
      </c>
      <c r="C174" s="198"/>
      <c r="D174" s="199"/>
      <c r="E174" s="199"/>
      <c r="F174" s="199"/>
      <c r="G174" s="199"/>
      <c r="H174" s="200"/>
      <c r="I174" s="60"/>
    </row>
    <row r="175" spans="1:9" s="38" customFormat="1" x14ac:dyDescent="0.25">
      <c r="A175" s="193" t="s">
        <v>4425</v>
      </c>
      <c r="B175" s="194" t="s">
        <v>4426</v>
      </c>
      <c r="C175" s="188" t="s">
        <v>4263</v>
      </c>
      <c r="D175" s="179"/>
      <c r="E175" s="201">
        <v>149</v>
      </c>
      <c r="F175" s="201">
        <v>20</v>
      </c>
      <c r="G175" s="64">
        <f t="shared" si="4"/>
        <v>0</v>
      </c>
      <c r="H175" s="66">
        <f t="shared" si="5"/>
        <v>0</v>
      </c>
      <c r="I175" s="60"/>
    </row>
    <row r="176" spans="1:9" s="38" customFormat="1" x14ac:dyDescent="0.25">
      <c r="A176" s="193" t="s">
        <v>4427</v>
      </c>
      <c r="B176" s="194" t="s">
        <v>4428</v>
      </c>
      <c r="C176" s="188" t="s">
        <v>4263</v>
      </c>
      <c r="D176" s="179"/>
      <c r="E176" s="201">
        <v>113</v>
      </c>
      <c r="F176" s="201">
        <v>15.2</v>
      </c>
      <c r="G176" s="64">
        <f t="shared" si="4"/>
        <v>0</v>
      </c>
      <c r="H176" s="66">
        <f t="shared" si="5"/>
        <v>0</v>
      </c>
      <c r="I176" s="60"/>
    </row>
    <row r="177" spans="1:9" s="38" customFormat="1" x14ac:dyDescent="0.25">
      <c r="A177" s="193" t="s">
        <v>4429</v>
      </c>
      <c r="B177" s="194" t="s">
        <v>4430</v>
      </c>
      <c r="C177" s="188" t="s">
        <v>4263</v>
      </c>
      <c r="D177" s="179"/>
      <c r="E177" s="201">
        <v>108</v>
      </c>
      <c r="F177" s="201">
        <v>14.6</v>
      </c>
      <c r="G177" s="64">
        <f t="shared" si="4"/>
        <v>0</v>
      </c>
      <c r="H177" s="66">
        <f t="shared" si="5"/>
        <v>0</v>
      </c>
      <c r="I177" s="60"/>
    </row>
    <row r="178" spans="1:9" s="38" customFormat="1" x14ac:dyDescent="0.25">
      <c r="A178" s="193" t="s">
        <v>4431</v>
      </c>
      <c r="B178" s="194" t="s">
        <v>4432</v>
      </c>
      <c r="C178" s="188" t="s">
        <v>4263</v>
      </c>
      <c r="D178" s="179"/>
      <c r="E178" s="201">
        <v>143</v>
      </c>
      <c r="F178" s="201">
        <v>19.3</v>
      </c>
      <c r="G178" s="64">
        <f t="shared" si="4"/>
        <v>0</v>
      </c>
      <c r="H178" s="66">
        <f t="shared" si="5"/>
        <v>0</v>
      </c>
      <c r="I178" s="60"/>
    </row>
    <row r="179" spans="1:9" s="38" customFormat="1" x14ac:dyDescent="0.25">
      <c r="A179" s="193" t="s">
        <v>4433</v>
      </c>
      <c r="B179" s="194" t="s">
        <v>4434</v>
      </c>
      <c r="C179" s="188" t="s">
        <v>4263</v>
      </c>
      <c r="D179" s="179"/>
      <c r="E179" s="201">
        <v>119</v>
      </c>
      <c r="F179" s="201">
        <v>15.9</v>
      </c>
      <c r="G179" s="64">
        <f t="shared" si="4"/>
        <v>0</v>
      </c>
      <c r="H179" s="66">
        <f t="shared" si="5"/>
        <v>0</v>
      </c>
      <c r="I179" s="60"/>
    </row>
    <row r="180" spans="1:9" s="38" customFormat="1" x14ac:dyDescent="0.25">
      <c r="A180" s="193" t="s">
        <v>4435</v>
      </c>
      <c r="B180" s="194" t="s">
        <v>4436</v>
      </c>
      <c r="C180" s="188" t="s">
        <v>4263</v>
      </c>
      <c r="D180" s="179"/>
      <c r="E180" s="201">
        <v>113</v>
      </c>
      <c r="F180" s="201">
        <v>15.2</v>
      </c>
      <c r="G180" s="64">
        <f t="shared" si="4"/>
        <v>0</v>
      </c>
      <c r="H180" s="66">
        <f t="shared" si="5"/>
        <v>0</v>
      </c>
      <c r="I180" s="60"/>
    </row>
    <row r="181" spans="1:9" s="38" customFormat="1" x14ac:dyDescent="0.25">
      <c r="A181" s="193" t="s">
        <v>4437</v>
      </c>
      <c r="B181" s="194" t="s">
        <v>4438</v>
      </c>
      <c r="C181" s="188" t="s">
        <v>4263</v>
      </c>
      <c r="D181" s="179"/>
      <c r="E181" s="201">
        <v>127</v>
      </c>
      <c r="F181" s="201">
        <v>17.100000000000001</v>
      </c>
      <c r="G181" s="64">
        <f t="shared" si="4"/>
        <v>0</v>
      </c>
      <c r="H181" s="66">
        <f t="shared" si="5"/>
        <v>0</v>
      </c>
      <c r="I181" s="60"/>
    </row>
    <row r="182" spans="1:9" s="38" customFormat="1" x14ac:dyDescent="0.25">
      <c r="A182" s="193" t="s">
        <v>4439</v>
      </c>
      <c r="B182" s="194" t="s">
        <v>4440</v>
      </c>
      <c r="C182" s="188" t="s">
        <v>4263</v>
      </c>
      <c r="D182" s="179"/>
      <c r="E182" s="201">
        <v>108</v>
      </c>
      <c r="F182" s="201">
        <v>14.6</v>
      </c>
      <c r="G182" s="64">
        <f t="shared" si="4"/>
        <v>0</v>
      </c>
      <c r="H182" s="66">
        <f t="shared" si="5"/>
        <v>0</v>
      </c>
      <c r="I182" s="60"/>
    </row>
    <row r="183" spans="1:9" s="38" customFormat="1" x14ac:dyDescent="0.25">
      <c r="A183" s="193" t="s">
        <v>4441</v>
      </c>
      <c r="B183" s="194" t="s">
        <v>4442</v>
      </c>
      <c r="C183" s="188" t="s">
        <v>4263</v>
      </c>
      <c r="D183" s="179"/>
      <c r="E183" s="201">
        <v>105</v>
      </c>
      <c r="F183" s="201">
        <v>14.1</v>
      </c>
      <c r="G183" s="64">
        <f t="shared" si="4"/>
        <v>0</v>
      </c>
      <c r="H183" s="66">
        <f t="shared" si="5"/>
        <v>0</v>
      </c>
      <c r="I183" s="60"/>
    </row>
    <row r="184" spans="1:9" s="38" customFormat="1" ht="90" x14ac:dyDescent="0.25">
      <c r="A184" s="195" t="s">
        <v>4443</v>
      </c>
      <c r="B184" s="196" t="s">
        <v>21284</v>
      </c>
      <c r="C184" s="198"/>
      <c r="D184" s="199"/>
      <c r="E184" s="199"/>
      <c r="F184" s="199"/>
      <c r="G184" s="199"/>
      <c r="H184" s="200"/>
      <c r="I184" s="60"/>
    </row>
    <row r="185" spans="1:9" s="38" customFormat="1" x14ac:dyDescent="0.25">
      <c r="A185" s="193" t="s">
        <v>4444</v>
      </c>
      <c r="B185" s="194" t="s">
        <v>4445</v>
      </c>
      <c r="C185" s="188" t="s">
        <v>4263</v>
      </c>
      <c r="D185" s="179"/>
      <c r="E185" s="201">
        <v>404</v>
      </c>
      <c r="F185" s="201">
        <v>54</v>
      </c>
      <c r="G185" s="64">
        <f t="shared" si="4"/>
        <v>0</v>
      </c>
      <c r="H185" s="66">
        <f t="shared" si="5"/>
        <v>0</v>
      </c>
      <c r="I185" s="60"/>
    </row>
    <row r="186" spans="1:9" s="38" customFormat="1" x14ac:dyDescent="0.25">
      <c r="A186" s="193" t="s">
        <v>4446</v>
      </c>
      <c r="B186" s="194" t="s">
        <v>4447</v>
      </c>
      <c r="C186" s="188" t="s">
        <v>4263</v>
      </c>
      <c r="D186" s="179"/>
      <c r="E186" s="201">
        <v>456</v>
      </c>
      <c r="F186" s="201">
        <v>61</v>
      </c>
      <c r="G186" s="64">
        <f t="shared" si="4"/>
        <v>0</v>
      </c>
      <c r="H186" s="66">
        <f t="shared" si="5"/>
        <v>0</v>
      </c>
      <c r="I186" s="60"/>
    </row>
    <row r="187" spans="1:9" s="38" customFormat="1" x14ac:dyDescent="0.25">
      <c r="A187" s="193" t="s">
        <v>4448</v>
      </c>
      <c r="B187" s="194" t="s">
        <v>4449</v>
      </c>
      <c r="C187" s="188" t="s">
        <v>4263</v>
      </c>
      <c r="D187" s="179"/>
      <c r="E187" s="201">
        <v>332</v>
      </c>
      <c r="F187" s="201">
        <v>44.7</v>
      </c>
      <c r="G187" s="64">
        <f t="shared" si="4"/>
        <v>0</v>
      </c>
      <c r="H187" s="66">
        <f t="shared" si="5"/>
        <v>0</v>
      </c>
      <c r="I187" s="60"/>
    </row>
    <row r="188" spans="1:9" s="38" customFormat="1" x14ac:dyDescent="0.25">
      <c r="A188" s="193" t="s">
        <v>4450</v>
      </c>
      <c r="B188" s="194" t="s">
        <v>4451</v>
      </c>
      <c r="C188" s="188" t="s">
        <v>4263</v>
      </c>
      <c r="D188" s="179"/>
      <c r="E188" s="201">
        <v>271</v>
      </c>
      <c r="F188" s="201">
        <v>36.4</v>
      </c>
      <c r="G188" s="64">
        <f t="shared" si="4"/>
        <v>0</v>
      </c>
      <c r="H188" s="66">
        <f t="shared" si="5"/>
        <v>0</v>
      </c>
      <c r="I188" s="60"/>
    </row>
    <row r="189" spans="1:9" s="38" customFormat="1" x14ac:dyDescent="0.25">
      <c r="A189" s="193" t="s">
        <v>4452</v>
      </c>
      <c r="B189" s="194" t="s">
        <v>4453</v>
      </c>
      <c r="C189" s="188" t="s">
        <v>4263</v>
      </c>
      <c r="D189" s="179"/>
      <c r="E189" s="201">
        <v>212</v>
      </c>
      <c r="F189" s="201">
        <v>28.6</v>
      </c>
      <c r="G189" s="64">
        <f t="shared" si="4"/>
        <v>0</v>
      </c>
      <c r="H189" s="66">
        <f t="shared" si="5"/>
        <v>0</v>
      </c>
      <c r="I189" s="60"/>
    </row>
    <row r="190" spans="1:9" s="38" customFormat="1" x14ac:dyDescent="0.25">
      <c r="A190" s="193" t="s">
        <v>4454</v>
      </c>
      <c r="B190" s="194" t="s">
        <v>4455</v>
      </c>
      <c r="C190" s="188" t="s">
        <v>4263</v>
      </c>
      <c r="D190" s="179"/>
      <c r="E190" s="201">
        <v>206</v>
      </c>
      <c r="F190" s="201">
        <v>27.7</v>
      </c>
      <c r="G190" s="64">
        <f t="shared" si="4"/>
        <v>0</v>
      </c>
      <c r="H190" s="66">
        <f t="shared" si="5"/>
        <v>0</v>
      </c>
      <c r="I190" s="60"/>
    </row>
    <row r="191" spans="1:9" s="38" customFormat="1" x14ac:dyDescent="0.25">
      <c r="A191" s="193" t="s">
        <v>4456</v>
      </c>
      <c r="B191" s="194" t="s">
        <v>4457</v>
      </c>
      <c r="C191" s="188" t="s">
        <v>4263</v>
      </c>
      <c r="D191" s="179"/>
      <c r="E191" s="201">
        <v>206</v>
      </c>
      <c r="F191" s="201">
        <v>27.7</v>
      </c>
      <c r="G191" s="64">
        <f t="shared" si="4"/>
        <v>0</v>
      </c>
      <c r="H191" s="66">
        <f t="shared" si="5"/>
        <v>0</v>
      </c>
      <c r="I191" s="60"/>
    </row>
    <row r="192" spans="1:9" s="38" customFormat="1" x14ac:dyDescent="0.25">
      <c r="A192" s="193" t="s">
        <v>4458</v>
      </c>
      <c r="B192" s="194" t="s">
        <v>4459</v>
      </c>
      <c r="C192" s="188" t="s">
        <v>4263</v>
      </c>
      <c r="D192" s="179"/>
      <c r="E192" s="201">
        <v>206</v>
      </c>
      <c r="F192" s="201">
        <v>27.7</v>
      </c>
      <c r="G192" s="64">
        <f t="shared" si="4"/>
        <v>0</v>
      </c>
      <c r="H192" s="66">
        <f t="shared" si="5"/>
        <v>0</v>
      </c>
      <c r="I192" s="60"/>
    </row>
    <row r="193" spans="1:9" s="38" customFormat="1" x14ac:dyDescent="0.25">
      <c r="A193" s="193" t="s">
        <v>4460</v>
      </c>
      <c r="B193" s="194" t="s">
        <v>4461</v>
      </c>
      <c r="C193" s="188" t="s">
        <v>4263</v>
      </c>
      <c r="D193" s="179"/>
      <c r="E193" s="201">
        <v>281</v>
      </c>
      <c r="F193" s="201">
        <v>37.700000000000003</v>
      </c>
      <c r="G193" s="64">
        <f t="shared" si="4"/>
        <v>0</v>
      </c>
      <c r="H193" s="66">
        <f t="shared" si="5"/>
        <v>0</v>
      </c>
      <c r="I193" s="60"/>
    </row>
    <row r="194" spans="1:9" s="38" customFormat="1" x14ac:dyDescent="0.25">
      <c r="A194" s="193" t="s">
        <v>4462</v>
      </c>
      <c r="B194" s="194" t="s">
        <v>4463</v>
      </c>
      <c r="C194" s="188" t="s">
        <v>4263</v>
      </c>
      <c r="D194" s="179"/>
      <c r="E194" s="201">
        <v>281</v>
      </c>
      <c r="F194" s="201">
        <v>37.700000000000003</v>
      </c>
      <c r="G194" s="64">
        <f t="shared" si="4"/>
        <v>0</v>
      </c>
      <c r="H194" s="66">
        <f t="shared" si="5"/>
        <v>0</v>
      </c>
      <c r="I194" s="60"/>
    </row>
    <row r="195" spans="1:9" s="38" customFormat="1" x14ac:dyDescent="0.25">
      <c r="A195" s="193" t="s">
        <v>4464</v>
      </c>
      <c r="B195" s="194" t="s">
        <v>4465</v>
      </c>
      <c r="C195" s="188" t="s">
        <v>4263</v>
      </c>
      <c r="D195" s="179"/>
      <c r="E195" s="201">
        <v>281</v>
      </c>
      <c r="F195" s="201">
        <v>37.700000000000003</v>
      </c>
      <c r="G195" s="64">
        <f t="shared" si="4"/>
        <v>0</v>
      </c>
      <c r="H195" s="66">
        <f t="shared" si="5"/>
        <v>0</v>
      </c>
      <c r="I195" s="60"/>
    </row>
    <row r="196" spans="1:9" s="38" customFormat="1" x14ac:dyDescent="0.25">
      <c r="A196" s="193" t="s">
        <v>4466</v>
      </c>
      <c r="B196" s="194" t="s">
        <v>4467</v>
      </c>
      <c r="C196" s="188" t="s">
        <v>4263</v>
      </c>
      <c r="D196" s="179"/>
      <c r="E196" s="201">
        <v>281</v>
      </c>
      <c r="F196" s="201">
        <v>37.700000000000003</v>
      </c>
      <c r="G196" s="64">
        <f t="shared" si="4"/>
        <v>0</v>
      </c>
      <c r="H196" s="66">
        <f t="shared" si="5"/>
        <v>0</v>
      </c>
      <c r="I196" s="60"/>
    </row>
    <row r="197" spans="1:9" s="38" customFormat="1" ht="90" x14ac:dyDescent="0.25">
      <c r="A197" s="195" t="s">
        <v>4468</v>
      </c>
      <c r="B197" s="196" t="s">
        <v>21285</v>
      </c>
      <c r="C197" s="198"/>
      <c r="D197" s="199"/>
      <c r="E197" s="199"/>
      <c r="F197" s="199"/>
      <c r="G197" s="199"/>
      <c r="H197" s="200"/>
      <c r="I197" s="60"/>
    </row>
    <row r="198" spans="1:9" s="38" customFormat="1" x14ac:dyDescent="0.25">
      <c r="A198" s="193" t="s">
        <v>4469</v>
      </c>
      <c r="B198" s="194" t="s">
        <v>4445</v>
      </c>
      <c r="C198" s="188" t="s">
        <v>4263</v>
      </c>
      <c r="D198" s="179"/>
      <c r="E198" s="201">
        <v>457</v>
      </c>
      <c r="F198" s="201">
        <v>62</v>
      </c>
      <c r="G198" s="64">
        <f t="shared" ref="G198:G260" si="6">D198*E198</f>
        <v>0</v>
      </c>
      <c r="H198" s="66">
        <f t="shared" ref="H198:H260" si="7">D198*F198</f>
        <v>0</v>
      </c>
      <c r="I198" s="60"/>
    </row>
    <row r="199" spans="1:9" s="38" customFormat="1" x14ac:dyDescent="0.25">
      <c r="A199" s="193" t="s">
        <v>4470</v>
      </c>
      <c r="B199" s="194" t="s">
        <v>4447</v>
      </c>
      <c r="C199" s="188" t="s">
        <v>4263</v>
      </c>
      <c r="D199" s="179"/>
      <c r="E199" s="201">
        <v>515</v>
      </c>
      <c r="F199" s="201">
        <v>69</v>
      </c>
      <c r="G199" s="64">
        <f t="shared" si="6"/>
        <v>0</v>
      </c>
      <c r="H199" s="66">
        <f t="shared" si="7"/>
        <v>0</v>
      </c>
      <c r="I199" s="60"/>
    </row>
    <row r="200" spans="1:9" s="38" customFormat="1" x14ac:dyDescent="0.25">
      <c r="A200" s="193" t="s">
        <v>4471</v>
      </c>
      <c r="B200" s="194" t="s">
        <v>4449</v>
      </c>
      <c r="C200" s="188" t="s">
        <v>4263</v>
      </c>
      <c r="D200" s="179"/>
      <c r="E200" s="201">
        <v>372</v>
      </c>
      <c r="F200" s="201">
        <v>50</v>
      </c>
      <c r="G200" s="64">
        <f t="shared" si="6"/>
        <v>0</v>
      </c>
      <c r="H200" s="66">
        <f t="shared" si="7"/>
        <v>0</v>
      </c>
      <c r="I200" s="60"/>
    </row>
    <row r="201" spans="1:9" s="38" customFormat="1" x14ac:dyDescent="0.25">
      <c r="A201" s="193" t="s">
        <v>4472</v>
      </c>
      <c r="B201" s="194" t="s">
        <v>4451</v>
      </c>
      <c r="C201" s="188" t="s">
        <v>4263</v>
      </c>
      <c r="D201" s="179"/>
      <c r="E201" s="201">
        <v>304</v>
      </c>
      <c r="F201" s="201">
        <v>40.9</v>
      </c>
      <c r="G201" s="64">
        <f t="shared" si="6"/>
        <v>0</v>
      </c>
      <c r="H201" s="66">
        <f t="shared" si="7"/>
        <v>0</v>
      </c>
      <c r="I201" s="60"/>
    </row>
    <row r="202" spans="1:9" s="38" customFormat="1" x14ac:dyDescent="0.25">
      <c r="A202" s="193" t="s">
        <v>4473</v>
      </c>
      <c r="B202" s="194" t="s">
        <v>4453</v>
      </c>
      <c r="C202" s="188" t="s">
        <v>4263</v>
      </c>
      <c r="D202" s="179"/>
      <c r="E202" s="201">
        <v>237</v>
      </c>
      <c r="F202" s="201">
        <v>31.9</v>
      </c>
      <c r="G202" s="64">
        <f t="shared" si="6"/>
        <v>0</v>
      </c>
      <c r="H202" s="66">
        <f t="shared" si="7"/>
        <v>0</v>
      </c>
      <c r="I202" s="60"/>
    </row>
    <row r="203" spans="1:9" s="38" customFormat="1" x14ac:dyDescent="0.25">
      <c r="A203" s="193" t="s">
        <v>4474</v>
      </c>
      <c r="B203" s="194" t="s">
        <v>4455</v>
      </c>
      <c r="C203" s="188" t="s">
        <v>4263</v>
      </c>
      <c r="D203" s="179"/>
      <c r="E203" s="201">
        <v>231</v>
      </c>
      <c r="F203" s="201">
        <v>31.1</v>
      </c>
      <c r="G203" s="64">
        <f t="shared" si="6"/>
        <v>0</v>
      </c>
      <c r="H203" s="66">
        <f t="shared" si="7"/>
        <v>0</v>
      </c>
      <c r="I203" s="60"/>
    </row>
    <row r="204" spans="1:9" s="38" customFormat="1" x14ac:dyDescent="0.25">
      <c r="A204" s="193" t="s">
        <v>4475</v>
      </c>
      <c r="B204" s="194" t="s">
        <v>4457</v>
      </c>
      <c r="C204" s="188" t="s">
        <v>4263</v>
      </c>
      <c r="D204" s="179"/>
      <c r="E204" s="201">
        <v>231</v>
      </c>
      <c r="F204" s="201">
        <v>31.1</v>
      </c>
      <c r="G204" s="64">
        <f t="shared" si="6"/>
        <v>0</v>
      </c>
      <c r="H204" s="66">
        <f t="shared" si="7"/>
        <v>0</v>
      </c>
      <c r="I204" s="60"/>
    </row>
    <row r="205" spans="1:9" s="38" customFormat="1" x14ac:dyDescent="0.25">
      <c r="A205" s="193" t="s">
        <v>4476</v>
      </c>
      <c r="B205" s="194" t="s">
        <v>4459</v>
      </c>
      <c r="C205" s="188" t="s">
        <v>4263</v>
      </c>
      <c r="D205" s="179"/>
      <c r="E205" s="201">
        <v>231</v>
      </c>
      <c r="F205" s="201">
        <v>31.1</v>
      </c>
      <c r="G205" s="64">
        <f t="shared" si="6"/>
        <v>0</v>
      </c>
      <c r="H205" s="66">
        <f t="shared" si="7"/>
        <v>0</v>
      </c>
      <c r="I205" s="60"/>
    </row>
    <row r="206" spans="1:9" s="38" customFormat="1" x14ac:dyDescent="0.25">
      <c r="A206" s="193" t="s">
        <v>4477</v>
      </c>
      <c r="B206" s="194" t="s">
        <v>4461</v>
      </c>
      <c r="C206" s="188" t="s">
        <v>4263</v>
      </c>
      <c r="D206" s="179"/>
      <c r="E206" s="201">
        <v>315</v>
      </c>
      <c r="F206" s="201">
        <v>42.4</v>
      </c>
      <c r="G206" s="64">
        <f t="shared" si="6"/>
        <v>0</v>
      </c>
      <c r="H206" s="66">
        <f t="shared" si="7"/>
        <v>0</v>
      </c>
      <c r="I206" s="60"/>
    </row>
    <row r="207" spans="1:9" s="38" customFormat="1" x14ac:dyDescent="0.25">
      <c r="A207" s="193" t="s">
        <v>4478</v>
      </c>
      <c r="B207" s="194" t="s">
        <v>4463</v>
      </c>
      <c r="C207" s="188" t="s">
        <v>4263</v>
      </c>
      <c r="D207" s="179"/>
      <c r="E207" s="201">
        <v>315</v>
      </c>
      <c r="F207" s="201">
        <v>42.4</v>
      </c>
      <c r="G207" s="64">
        <f t="shared" si="6"/>
        <v>0</v>
      </c>
      <c r="H207" s="66">
        <f t="shared" si="7"/>
        <v>0</v>
      </c>
      <c r="I207" s="60"/>
    </row>
    <row r="208" spans="1:9" s="38" customFormat="1" x14ac:dyDescent="0.25">
      <c r="A208" s="193" t="s">
        <v>4479</v>
      </c>
      <c r="B208" s="194" t="s">
        <v>4465</v>
      </c>
      <c r="C208" s="188" t="s">
        <v>4263</v>
      </c>
      <c r="D208" s="179"/>
      <c r="E208" s="201">
        <v>315</v>
      </c>
      <c r="F208" s="201">
        <v>42.4</v>
      </c>
      <c r="G208" s="64">
        <f t="shared" si="6"/>
        <v>0</v>
      </c>
      <c r="H208" s="66">
        <f t="shared" si="7"/>
        <v>0</v>
      </c>
      <c r="I208" s="60"/>
    </row>
    <row r="209" spans="1:9" s="38" customFormat="1" x14ac:dyDescent="0.25">
      <c r="A209" s="193" t="s">
        <v>4480</v>
      </c>
      <c r="B209" s="194" t="s">
        <v>4467</v>
      </c>
      <c r="C209" s="188" t="s">
        <v>4263</v>
      </c>
      <c r="D209" s="179"/>
      <c r="E209" s="201">
        <v>315</v>
      </c>
      <c r="F209" s="201">
        <v>42.4</v>
      </c>
      <c r="G209" s="64">
        <f t="shared" si="6"/>
        <v>0</v>
      </c>
      <c r="H209" s="66">
        <f t="shared" si="7"/>
        <v>0</v>
      </c>
      <c r="I209" s="60"/>
    </row>
    <row r="210" spans="1:9" s="38" customFormat="1" ht="90" x14ac:dyDescent="0.25">
      <c r="A210" s="195" t="s">
        <v>4481</v>
      </c>
      <c r="B210" s="196" t="s">
        <v>21286</v>
      </c>
      <c r="C210" s="198"/>
      <c r="D210" s="199"/>
      <c r="E210" s="199"/>
      <c r="F210" s="199"/>
      <c r="G210" s="199"/>
      <c r="H210" s="200"/>
      <c r="I210" s="60"/>
    </row>
    <row r="211" spans="1:9" s="38" customFormat="1" x14ac:dyDescent="0.25">
      <c r="A211" s="193" t="s">
        <v>4482</v>
      </c>
      <c r="B211" s="194" t="s">
        <v>4483</v>
      </c>
      <c r="C211" s="188" t="s">
        <v>6</v>
      </c>
      <c r="D211" s="179"/>
      <c r="E211" s="201">
        <v>258</v>
      </c>
      <c r="F211" s="201">
        <v>34.700000000000003</v>
      </c>
      <c r="G211" s="64">
        <f t="shared" si="6"/>
        <v>0</v>
      </c>
      <c r="H211" s="66">
        <f t="shared" si="7"/>
        <v>0</v>
      </c>
      <c r="I211" s="60"/>
    </row>
    <row r="212" spans="1:9" s="38" customFormat="1" x14ac:dyDescent="0.25">
      <c r="A212" s="193" t="s">
        <v>4484</v>
      </c>
      <c r="B212" s="194" t="s">
        <v>4485</v>
      </c>
      <c r="C212" s="188" t="s">
        <v>6</v>
      </c>
      <c r="D212" s="179"/>
      <c r="E212" s="201">
        <v>276</v>
      </c>
      <c r="F212" s="201">
        <v>37.1</v>
      </c>
      <c r="G212" s="64">
        <f t="shared" si="6"/>
        <v>0</v>
      </c>
      <c r="H212" s="66">
        <f t="shared" si="7"/>
        <v>0</v>
      </c>
      <c r="I212" s="60"/>
    </row>
    <row r="213" spans="1:9" s="38" customFormat="1" x14ac:dyDescent="0.25">
      <c r="A213" s="193" t="s">
        <v>4486</v>
      </c>
      <c r="B213" s="194" t="s">
        <v>4487</v>
      </c>
      <c r="C213" s="188" t="s">
        <v>6</v>
      </c>
      <c r="D213" s="179"/>
      <c r="E213" s="201">
        <v>302</v>
      </c>
      <c r="F213" s="201">
        <v>40.6</v>
      </c>
      <c r="G213" s="64">
        <f t="shared" si="6"/>
        <v>0</v>
      </c>
      <c r="H213" s="66">
        <f t="shared" si="7"/>
        <v>0</v>
      </c>
      <c r="I213" s="60"/>
    </row>
    <row r="214" spans="1:9" s="38" customFormat="1" x14ac:dyDescent="0.25">
      <c r="A214" s="193" t="s">
        <v>4488</v>
      </c>
      <c r="B214" s="194" t="s">
        <v>4489</v>
      </c>
      <c r="C214" s="188" t="s">
        <v>6</v>
      </c>
      <c r="D214" s="179"/>
      <c r="E214" s="201">
        <v>358</v>
      </c>
      <c r="F214" s="201">
        <v>48.1</v>
      </c>
      <c r="G214" s="64">
        <f t="shared" si="6"/>
        <v>0</v>
      </c>
      <c r="H214" s="66">
        <f t="shared" si="7"/>
        <v>0</v>
      </c>
      <c r="I214" s="60"/>
    </row>
    <row r="215" spans="1:9" s="38" customFormat="1" x14ac:dyDescent="0.25">
      <c r="A215" s="193" t="s">
        <v>4490</v>
      </c>
      <c r="B215" s="194" t="s">
        <v>4491</v>
      </c>
      <c r="C215" s="188" t="s">
        <v>6</v>
      </c>
      <c r="D215" s="179"/>
      <c r="E215" s="201">
        <v>378</v>
      </c>
      <c r="F215" s="201">
        <v>51</v>
      </c>
      <c r="G215" s="64">
        <f t="shared" si="6"/>
        <v>0</v>
      </c>
      <c r="H215" s="66">
        <f t="shared" si="7"/>
        <v>0</v>
      </c>
      <c r="I215" s="60"/>
    </row>
    <row r="216" spans="1:9" s="38" customFormat="1" x14ac:dyDescent="0.25">
      <c r="A216" s="193" t="s">
        <v>4492</v>
      </c>
      <c r="B216" s="194" t="s">
        <v>4493</v>
      </c>
      <c r="C216" s="188" t="s">
        <v>6</v>
      </c>
      <c r="D216" s="179"/>
      <c r="E216" s="201">
        <v>408</v>
      </c>
      <c r="F216" s="201">
        <v>55</v>
      </c>
      <c r="G216" s="64">
        <f t="shared" si="6"/>
        <v>0</v>
      </c>
      <c r="H216" s="66">
        <f t="shared" si="7"/>
        <v>0</v>
      </c>
      <c r="I216" s="60"/>
    </row>
    <row r="217" spans="1:9" s="38" customFormat="1" x14ac:dyDescent="0.25">
      <c r="A217" s="193" t="s">
        <v>4494</v>
      </c>
      <c r="B217" s="194" t="s">
        <v>4495</v>
      </c>
      <c r="C217" s="188" t="s">
        <v>6</v>
      </c>
      <c r="D217" s="179"/>
      <c r="E217" s="201">
        <v>517</v>
      </c>
      <c r="F217" s="201">
        <v>69</v>
      </c>
      <c r="G217" s="64">
        <f t="shared" si="6"/>
        <v>0</v>
      </c>
      <c r="H217" s="66">
        <f t="shared" si="7"/>
        <v>0</v>
      </c>
      <c r="I217" s="60"/>
    </row>
    <row r="218" spans="1:9" s="38" customFormat="1" x14ac:dyDescent="0.25">
      <c r="A218" s="193" t="s">
        <v>4496</v>
      </c>
      <c r="B218" s="194" t="s">
        <v>4497</v>
      </c>
      <c r="C218" s="188" t="s">
        <v>6</v>
      </c>
      <c r="D218" s="179"/>
      <c r="E218" s="201">
        <v>542</v>
      </c>
      <c r="F218" s="201">
        <v>73</v>
      </c>
      <c r="G218" s="64">
        <f t="shared" si="6"/>
        <v>0</v>
      </c>
      <c r="H218" s="66">
        <f t="shared" si="7"/>
        <v>0</v>
      </c>
      <c r="I218" s="60"/>
    </row>
    <row r="219" spans="1:9" s="38" customFormat="1" x14ac:dyDescent="0.25">
      <c r="A219" s="193" t="s">
        <v>4498</v>
      </c>
      <c r="B219" s="194" t="s">
        <v>4509</v>
      </c>
      <c r="C219" s="188" t="s">
        <v>6</v>
      </c>
      <c r="D219" s="179"/>
      <c r="E219" s="201">
        <v>589</v>
      </c>
      <c r="F219" s="201">
        <v>79</v>
      </c>
      <c r="G219" s="64">
        <f t="shared" si="6"/>
        <v>0</v>
      </c>
      <c r="H219" s="66">
        <f t="shared" si="7"/>
        <v>0</v>
      </c>
      <c r="I219" s="60"/>
    </row>
    <row r="220" spans="1:9" s="38" customFormat="1" ht="90" x14ac:dyDescent="0.25">
      <c r="A220" s="195" t="s">
        <v>4499</v>
      </c>
      <c r="B220" s="196" t="s">
        <v>21287</v>
      </c>
      <c r="C220" s="198"/>
      <c r="D220" s="199"/>
      <c r="E220" s="199"/>
      <c r="F220" s="199"/>
      <c r="G220" s="199"/>
      <c r="H220" s="200"/>
      <c r="I220" s="60"/>
    </row>
    <row r="221" spans="1:9" s="38" customFormat="1" x14ac:dyDescent="0.25">
      <c r="A221" s="193" t="s">
        <v>4500</v>
      </c>
      <c r="B221" s="194" t="s">
        <v>4483</v>
      </c>
      <c r="C221" s="188" t="s">
        <v>6</v>
      </c>
      <c r="D221" s="179"/>
      <c r="E221" s="201">
        <v>330</v>
      </c>
      <c r="F221" s="201">
        <v>44.4</v>
      </c>
      <c r="G221" s="64">
        <f t="shared" si="6"/>
        <v>0</v>
      </c>
      <c r="H221" s="66">
        <f t="shared" si="7"/>
        <v>0</v>
      </c>
      <c r="I221" s="60"/>
    </row>
    <row r="222" spans="1:9" s="38" customFormat="1" x14ac:dyDescent="0.25">
      <c r="A222" s="193" t="s">
        <v>4501</v>
      </c>
      <c r="B222" s="194" t="s">
        <v>4485</v>
      </c>
      <c r="C222" s="188" t="s">
        <v>6</v>
      </c>
      <c r="D222" s="179"/>
      <c r="E222" s="201">
        <v>352</v>
      </c>
      <c r="F222" s="201">
        <v>47.4</v>
      </c>
      <c r="G222" s="64">
        <f t="shared" si="6"/>
        <v>0</v>
      </c>
      <c r="H222" s="66">
        <f t="shared" si="7"/>
        <v>0</v>
      </c>
      <c r="I222" s="60"/>
    </row>
    <row r="223" spans="1:9" s="38" customFormat="1" x14ac:dyDescent="0.25">
      <c r="A223" s="193" t="s">
        <v>4502</v>
      </c>
      <c r="B223" s="194" t="s">
        <v>4487</v>
      </c>
      <c r="C223" s="188" t="s">
        <v>6</v>
      </c>
      <c r="D223" s="179"/>
      <c r="E223" s="201">
        <v>387</v>
      </c>
      <c r="F223" s="201">
        <v>52</v>
      </c>
      <c r="G223" s="64">
        <f t="shared" si="6"/>
        <v>0</v>
      </c>
      <c r="H223" s="66">
        <f t="shared" si="7"/>
        <v>0</v>
      </c>
      <c r="I223" s="60"/>
    </row>
    <row r="224" spans="1:9" s="38" customFormat="1" x14ac:dyDescent="0.25">
      <c r="A224" s="193" t="s">
        <v>4503</v>
      </c>
      <c r="B224" s="194" t="s">
        <v>4489</v>
      </c>
      <c r="C224" s="188" t="s">
        <v>6</v>
      </c>
      <c r="D224" s="179"/>
      <c r="E224" s="201">
        <v>460</v>
      </c>
      <c r="F224" s="201">
        <v>62</v>
      </c>
      <c r="G224" s="64">
        <f t="shared" si="6"/>
        <v>0</v>
      </c>
      <c r="H224" s="66">
        <f t="shared" si="7"/>
        <v>0</v>
      </c>
      <c r="I224" s="60"/>
    </row>
    <row r="225" spans="1:9" s="38" customFormat="1" x14ac:dyDescent="0.25">
      <c r="A225" s="193" t="s">
        <v>4504</v>
      </c>
      <c r="B225" s="194" t="s">
        <v>4491</v>
      </c>
      <c r="C225" s="188" t="s">
        <v>6</v>
      </c>
      <c r="D225" s="179"/>
      <c r="E225" s="201">
        <v>485</v>
      </c>
      <c r="F225" s="201">
        <v>65</v>
      </c>
      <c r="G225" s="64">
        <f t="shared" si="6"/>
        <v>0</v>
      </c>
      <c r="H225" s="66">
        <f t="shared" si="7"/>
        <v>0</v>
      </c>
      <c r="I225" s="60"/>
    </row>
    <row r="226" spans="1:9" s="38" customFormat="1" x14ac:dyDescent="0.25">
      <c r="A226" s="193" t="s">
        <v>4505</v>
      </c>
      <c r="B226" s="194" t="s">
        <v>4493</v>
      </c>
      <c r="C226" s="188" t="s">
        <v>6</v>
      </c>
      <c r="D226" s="179"/>
      <c r="E226" s="201">
        <v>520</v>
      </c>
      <c r="F226" s="201">
        <v>70</v>
      </c>
      <c r="G226" s="64">
        <f t="shared" si="6"/>
        <v>0</v>
      </c>
      <c r="H226" s="66">
        <f t="shared" si="7"/>
        <v>0</v>
      </c>
      <c r="I226" s="60"/>
    </row>
    <row r="227" spans="1:9" s="38" customFormat="1" x14ac:dyDescent="0.25">
      <c r="A227" s="193" t="s">
        <v>4506</v>
      </c>
      <c r="B227" s="194" t="s">
        <v>4495</v>
      </c>
      <c r="C227" s="188" t="s">
        <v>6</v>
      </c>
      <c r="D227" s="179"/>
      <c r="E227" s="201">
        <v>673</v>
      </c>
      <c r="F227" s="201">
        <v>91</v>
      </c>
      <c r="G227" s="64">
        <f t="shared" si="6"/>
        <v>0</v>
      </c>
      <c r="H227" s="66">
        <f t="shared" si="7"/>
        <v>0</v>
      </c>
      <c r="I227" s="60"/>
    </row>
    <row r="228" spans="1:9" s="38" customFormat="1" x14ac:dyDescent="0.25">
      <c r="A228" s="193" t="s">
        <v>4507</v>
      </c>
      <c r="B228" s="194" t="s">
        <v>4497</v>
      </c>
      <c r="C228" s="188" t="s">
        <v>6</v>
      </c>
      <c r="D228" s="179"/>
      <c r="E228" s="201">
        <v>701</v>
      </c>
      <c r="F228" s="201">
        <v>94</v>
      </c>
      <c r="G228" s="64">
        <f t="shared" si="6"/>
        <v>0</v>
      </c>
      <c r="H228" s="66">
        <f t="shared" si="7"/>
        <v>0</v>
      </c>
      <c r="I228" s="60"/>
    </row>
    <row r="229" spans="1:9" s="38" customFormat="1" x14ac:dyDescent="0.25">
      <c r="A229" s="193" t="s">
        <v>4508</v>
      </c>
      <c r="B229" s="194" t="s">
        <v>4509</v>
      </c>
      <c r="C229" s="188" t="s">
        <v>6</v>
      </c>
      <c r="D229" s="179"/>
      <c r="E229" s="201">
        <v>767</v>
      </c>
      <c r="F229" s="201">
        <v>103</v>
      </c>
      <c r="G229" s="64">
        <f t="shared" si="6"/>
        <v>0</v>
      </c>
      <c r="H229" s="66">
        <f t="shared" si="7"/>
        <v>0</v>
      </c>
      <c r="I229" s="60"/>
    </row>
    <row r="230" spans="1:9" s="38" customFormat="1" ht="225" x14ac:dyDescent="0.25">
      <c r="A230" s="193" t="s">
        <v>4510</v>
      </c>
      <c r="B230" s="194" t="s">
        <v>21288</v>
      </c>
      <c r="C230" s="188" t="s">
        <v>15</v>
      </c>
      <c r="D230" s="179"/>
      <c r="E230" s="201">
        <v>209</v>
      </c>
      <c r="F230" s="201">
        <v>28.1</v>
      </c>
      <c r="G230" s="64">
        <f t="shared" si="6"/>
        <v>0</v>
      </c>
      <c r="H230" s="66">
        <f t="shared" si="7"/>
        <v>0</v>
      </c>
      <c r="I230" s="60"/>
    </row>
    <row r="231" spans="1:9" s="38" customFormat="1" ht="123.75" x14ac:dyDescent="0.25">
      <c r="A231" s="195" t="s">
        <v>4511</v>
      </c>
      <c r="B231" s="196" t="s">
        <v>21289</v>
      </c>
      <c r="C231" s="198"/>
      <c r="D231" s="199"/>
      <c r="E231" s="199"/>
      <c r="F231" s="199"/>
      <c r="G231" s="199"/>
      <c r="H231" s="200"/>
      <c r="I231" s="60"/>
    </row>
    <row r="232" spans="1:9" s="38" customFormat="1" x14ac:dyDescent="0.25">
      <c r="A232" s="193" t="s">
        <v>4512</v>
      </c>
      <c r="B232" s="194" t="s">
        <v>4513</v>
      </c>
      <c r="C232" s="188" t="s">
        <v>15</v>
      </c>
      <c r="D232" s="179"/>
      <c r="E232" s="201">
        <v>64</v>
      </c>
      <c r="F232" s="201">
        <v>8.6</v>
      </c>
      <c r="G232" s="64">
        <f t="shared" si="6"/>
        <v>0</v>
      </c>
      <c r="H232" s="66">
        <f t="shared" si="7"/>
        <v>0</v>
      </c>
      <c r="I232" s="60"/>
    </row>
    <row r="233" spans="1:9" s="38" customFormat="1" x14ac:dyDescent="0.25">
      <c r="A233" s="193" t="s">
        <v>4514</v>
      </c>
      <c r="B233" s="194" t="s">
        <v>4515</v>
      </c>
      <c r="C233" s="188" t="s">
        <v>15</v>
      </c>
      <c r="D233" s="179"/>
      <c r="E233" s="201">
        <v>77</v>
      </c>
      <c r="F233" s="201">
        <v>10.4</v>
      </c>
      <c r="G233" s="64">
        <f t="shared" si="6"/>
        <v>0</v>
      </c>
      <c r="H233" s="66">
        <f t="shared" si="7"/>
        <v>0</v>
      </c>
      <c r="I233" s="60"/>
    </row>
    <row r="234" spans="1:9" s="38" customFormat="1" x14ac:dyDescent="0.25">
      <c r="A234" s="193" t="s">
        <v>4516</v>
      </c>
      <c r="B234" s="194" t="s">
        <v>4517</v>
      </c>
      <c r="C234" s="188" t="s">
        <v>15</v>
      </c>
      <c r="D234" s="179"/>
      <c r="E234" s="201">
        <v>87</v>
      </c>
      <c r="F234" s="201">
        <v>11.7</v>
      </c>
      <c r="G234" s="64">
        <f t="shared" si="6"/>
        <v>0</v>
      </c>
      <c r="H234" s="66">
        <f t="shared" si="7"/>
        <v>0</v>
      </c>
      <c r="I234" s="60"/>
    </row>
    <row r="235" spans="1:9" s="38" customFormat="1" x14ac:dyDescent="0.25">
      <c r="A235" s="193" t="s">
        <v>4518</v>
      </c>
      <c r="B235" s="194" t="s">
        <v>4519</v>
      </c>
      <c r="C235" s="188" t="s">
        <v>15</v>
      </c>
      <c r="D235" s="179"/>
      <c r="E235" s="201">
        <v>101</v>
      </c>
      <c r="F235" s="201">
        <v>13.5</v>
      </c>
      <c r="G235" s="64">
        <f t="shared" si="6"/>
        <v>0</v>
      </c>
      <c r="H235" s="66">
        <f t="shared" si="7"/>
        <v>0</v>
      </c>
      <c r="I235" s="60"/>
    </row>
    <row r="236" spans="1:9" s="38" customFormat="1" x14ac:dyDescent="0.25">
      <c r="A236" s="193" t="s">
        <v>4520</v>
      </c>
      <c r="B236" s="194" t="s">
        <v>4521</v>
      </c>
      <c r="C236" s="188" t="s">
        <v>15</v>
      </c>
      <c r="D236" s="179"/>
      <c r="E236" s="201">
        <v>116</v>
      </c>
      <c r="F236" s="201">
        <v>15.6</v>
      </c>
      <c r="G236" s="64">
        <f t="shared" si="6"/>
        <v>0</v>
      </c>
      <c r="H236" s="66">
        <f t="shared" si="7"/>
        <v>0</v>
      </c>
      <c r="I236" s="60"/>
    </row>
    <row r="237" spans="1:9" s="38" customFormat="1" x14ac:dyDescent="0.25">
      <c r="A237" s="193" t="s">
        <v>4522</v>
      </c>
      <c r="B237" s="194" t="s">
        <v>4523</v>
      </c>
      <c r="C237" s="188" t="s">
        <v>6</v>
      </c>
      <c r="D237" s="179"/>
      <c r="E237" s="201">
        <v>39.6</v>
      </c>
      <c r="F237" s="201">
        <v>5.3</v>
      </c>
      <c r="G237" s="64">
        <f t="shared" si="6"/>
        <v>0</v>
      </c>
      <c r="H237" s="66">
        <f t="shared" si="7"/>
        <v>0</v>
      </c>
      <c r="I237" s="60"/>
    </row>
    <row r="238" spans="1:9" s="38" customFormat="1" x14ac:dyDescent="0.25">
      <c r="A238" s="193" t="s">
        <v>4524</v>
      </c>
      <c r="B238" s="194" t="s">
        <v>4525</v>
      </c>
      <c r="C238" s="188" t="s">
        <v>15</v>
      </c>
      <c r="D238" s="179"/>
      <c r="E238" s="201">
        <v>7.4</v>
      </c>
      <c r="F238" s="201">
        <v>0.99</v>
      </c>
      <c r="G238" s="64">
        <f t="shared" si="6"/>
        <v>0</v>
      </c>
      <c r="H238" s="66">
        <f t="shared" si="7"/>
        <v>0</v>
      </c>
      <c r="I238" s="60"/>
    </row>
    <row r="239" spans="1:9" s="38" customFormat="1" ht="135" x14ac:dyDescent="0.25">
      <c r="A239" s="195" t="s">
        <v>4526</v>
      </c>
      <c r="B239" s="196" t="s">
        <v>21290</v>
      </c>
      <c r="C239" s="198"/>
      <c r="D239" s="199"/>
      <c r="E239" s="199"/>
      <c r="F239" s="199"/>
      <c r="G239" s="199"/>
      <c r="H239" s="200"/>
      <c r="I239" s="60"/>
    </row>
    <row r="240" spans="1:9" s="38" customFormat="1" x14ac:dyDescent="0.25">
      <c r="A240" s="193" t="s">
        <v>4527</v>
      </c>
      <c r="B240" s="194" t="s">
        <v>4528</v>
      </c>
      <c r="C240" s="188" t="s">
        <v>15</v>
      </c>
      <c r="D240" s="179"/>
      <c r="E240" s="201">
        <v>70</v>
      </c>
      <c r="F240" s="201">
        <v>9.5</v>
      </c>
      <c r="G240" s="64">
        <f t="shared" si="6"/>
        <v>0</v>
      </c>
      <c r="H240" s="66">
        <f t="shared" si="7"/>
        <v>0</v>
      </c>
      <c r="I240" s="60"/>
    </row>
    <row r="241" spans="1:9" s="38" customFormat="1" x14ac:dyDescent="0.25">
      <c r="A241" s="193" t="s">
        <v>4529</v>
      </c>
      <c r="B241" s="194" t="s">
        <v>4530</v>
      </c>
      <c r="C241" s="188" t="s">
        <v>15</v>
      </c>
      <c r="D241" s="179"/>
      <c r="E241" s="201">
        <v>86</v>
      </c>
      <c r="F241" s="201">
        <v>11.6</v>
      </c>
      <c r="G241" s="64">
        <f t="shared" si="6"/>
        <v>0</v>
      </c>
      <c r="H241" s="66">
        <f t="shared" si="7"/>
        <v>0</v>
      </c>
      <c r="I241" s="60"/>
    </row>
    <row r="242" spans="1:9" s="38" customFormat="1" x14ac:dyDescent="0.25">
      <c r="A242" s="193" t="s">
        <v>4531</v>
      </c>
      <c r="B242" s="194" t="s">
        <v>4532</v>
      </c>
      <c r="C242" s="188" t="s">
        <v>15</v>
      </c>
      <c r="D242" s="179"/>
      <c r="E242" s="201">
        <v>96</v>
      </c>
      <c r="F242" s="201">
        <v>12.9</v>
      </c>
      <c r="G242" s="64">
        <f t="shared" si="6"/>
        <v>0</v>
      </c>
      <c r="H242" s="66">
        <f t="shared" si="7"/>
        <v>0</v>
      </c>
      <c r="I242" s="60"/>
    </row>
    <row r="243" spans="1:9" s="38" customFormat="1" x14ac:dyDescent="0.25">
      <c r="A243" s="193" t="s">
        <v>4533</v>
      </c>
      <c r="B243" s="194" t="s">
        <v>4534</v>
      </c>
      <c r="C243" s="188" t="s">
        <v>15</v>
      </c>
      <c r="D243" s="179"/>
      <c r="E243" s="201">
        <v>112</v>
      </c>
      <c r="F243" s="201">
        <v>15</v>
      </c>
      <c r="G243" s="64">
        <f t="shared" si="6"/>
        <v>0</v>
      </c>
      <c r="H243" s="66">
        <f t="shared" si="7"/>
        <v>0</v>
      </c>
      <c r="I243" s="60"/>
    </row>
    <row r="244" spans="1:9" s="38" customFormat="1" x14ac:dyDescent="0.25">
      <c r="A244" s="193" t="s">
        <v>4535</v>
      </c>
      <c r="B244" s="194" t="s">
        <v>4536</v>
      </c>
      <c r="C244" s="188" t="s">
        <v>15</v>
      </c>
      <c r="D244" s="179"/>
      <c r="E244" s="201">
        <v>125</v>
      </c>
      <c r="F244" s="201">
        <v>16.8</v>
      </c>
      <c r="G244" s="64">
        <f t="shared" si="6"/>
        <v>0</v>
      </c>
      <c r="H244" s="66">
        <f t="shared" si="7"/>
        <v>0</v>
      </c>
      <c r="I244" s="60"/>
    </row>
    <row r="245" spans="1:9" s="38" customFormat="1" x14ac:dyDescent="0.25">
      <c r="A245" s="193" t="s">
        <v>4537</v>
      </c>
      <c r="B245" s="194" t="s">
        <v>4523</v>
      </c>
      <c r="C245" s="188" t="s">
        <v>6</v>
      </c>
      <c r="D245" s="179"/>
      <c r="E245" s="201">
        <v>39.6</v>
      </c>
      <c r="F245" s="201">
        <v>5.3</v>
      </c>
      <c r="G245" s="64">
        <f t="shared" si="6"/>
        <v>0</v>
      </c>
      <c r="H245" s="66">
        <f t="shared" si="7"/>
        <v>0</v>
      </c>
      <c r="I245" s="60"/>
    </row>
    <row r="246" spans="1:9" s="38" customFormat="1" x14ac:dyDescent="0.25">
      <c r="A246" s="193" t="s">
        <v>4538</v>
      </c>
      <c r="B246" s="194" t="s">
        <v>4525</v>
      </c>
      <c r="C246" s="188" t="s">
        <v>15</v>
      </c>
      <c r="D246" s="179"/>
      <c r="E246" s="201">
        <v>7.4</v>
      </c>
      <c r="F246" s="201">
        <v>0.99</v>
      </c>
      <c r="G246" s="64">
        <f t="shared" si="6"/>
        <v>0</v>
      </c>
      <c r="H246" s="66">
        <f t="shared" si="7"/>
        <v>0</v>
      </c>
      <c r="I246" s="60"/>
    </row>
    <row r="247" spans="1:9" s="38" customFormat="1" ht="112.5" x14ac:dyDescent="0.25">
      <c r="A247" s="195" t="s">
        <v>4539</v>
      </c>
      <c r="B247" s="196" t="s">
        <v>21291</v>
      </c>
      <c r="C247" s="198"/>
      <c r="D247" s="199"/>
      <c r="E247" s="199"/>
      <c r="F247" s="199"/>
      <c r="G247" s="199"/>
      <c r="H247" s="200"/>
      <c r="I247" s="60"/>
    </row>
    <row r="248" spans="1:9" s="38" customFormat="1" x14ac:dyDescent="0.25">
      <c r="A248" s="193" t="s">
        <v>4540</v>
      </c>
      <c r="B248" s="194" t="s">
        <v>4541</v>
      </c>
      <c r="C248" s="188" t="s">
        <v>259</v>
      </c>
      <c r="D248" s="179"/>
      <c r="E248" s="201">
        <v>35.6</v>
      </c>
      <c r="F248" s="201">
        <v>4.78</v>
      </c>
      <c r="G248" s="64">
        <f t="shared" si="6"/>
        <v>0</v>
      </c>
      <c r="H248" s="66">
        <f t="shared" si="7"/>
        <v>0</v>
      </c>
      <c r="I248" s="60"/>
    </row>
    <row r="249" spans="1:9" s="38" customFormat="1" x14ac:dyDescent="0.25">
      <c r="A249" s="193" t="s">
        <v>4542</v>
      </c>
      <c r="B249" s="194" t="s">
        <v>4548</v>
      </c>
      <c r="C249" s="188" t="s">
        <v>259</v>
      </c>
      <c r="D249" s="179"/>
      <c r="E249" s="201">
        <v>32</v>
      </c>
      <c r="F249" s="201">
        <v>4.3</v>
      </c>
      <c r="G249" s="64">
        <f t="shared" si="6"/>
        <v>0</v>
      </c>
      <c r="H249" s="66">
        <f t="shared" si="7"/>
        <v>0</v>
      </c>
      <c r="I249" s="60"/>
    </row>
    <row r="250" spans="1:9" s="38" customFormat="1" x14ac:dyDescent="0.25">
      <c r="A250" s="193" t="s">
        <v>4543</v>
      </c>
      <c r="B250" s="194" t="s">
        <v>4544</v>
      </c>
      <c r="C250" s="188" t="s">
        <v>259</v>
      </c>
      <c r="D250" s="179"/>
      <c r="E250" s="201">
        <v>28.6</v>
      </c>
      <c r="F250" s="201">
        <v>3.85</v>
      </c>
      <c r="G250" s="64">
        <f t="shared" si="6"/>
        <v>0</v>
      </c>
      <c r="H250" s="66">
        <f t="shared" si="7"/>
        <v>0</v>
      </c>
      <c r="I250" s="60"/>
    </row>
    <row r="251" spans="1:9" s="38" customFormat="1" ht="112.5" x14ac:dyDescent="0.25">
      <c r="A251" s="195" t="s">
        <v>4545</v>
      </c>
      <c r="B251" s="196" t="s">
        <v>21292</v>
      </c>
      <c r="C251" s="198"/>
      <c r="D251" s="199"/>
      <c r="E251" s="199"/>
      <c r="F251" s="199"/>
      <c r="G251" s="199"/>
      <c r="H251" s="200"/>
      <c r="I251" s="60"/>
    </row>
    <row r="252" spans="1:9" s="38" customFormat="1" x14ac:dyDescent="0.25">
      <c r="A252" s="193" t="s">
        <v>4546</v>
      </c>
      <c r="B252" s="194" t="s">
        <v>4541</v>
      </c>
      <c r="C252" s="188" t="s">
        <v>259</v>
      </c>
      <c r="D252" s="179"/>
      <c r="E252" s="201">
        <v>43</v>
      </c>
      <c r="F252" s="201">
        <v>5.8</v>
      </c>
      <c r="G252" s="64">
        <f t="shared" si="6"/>
        <v>0</v>
      </c>
      <c r="H252" s="66">
        <f t="shared" si="7"/>
        <v>0</v>
      </c>
      <c r="I252" s="60"/>
    </row>
    <row r="253" spans="1:9" s="38" customFormat="1" x14ac:dyDescent="0.25">
      <c r="A253" s="193" t="s">
        <v>4547</v>
      </c>
      <c r="B253" s="194" t="s">
        <v>4548</v>
      </c>
      <c r="C253" s="188" t="s">
        <v>259</v>
      </c>
      <c r="D253" s="179"/>
      <c r="E253" s="201">
        <v>37.200000000000003</v>
      </c>
      <c r="F253" s="201">
        <v>5</v>
      </c>
      <c r="G253" s="64">
        <f t="shared" si="6"/>
        <v>0</v>
      </c>
      <c r="H253" s="66">
        <f t="shared" si="7"/>
        <v>0</v>
      </c>
      <c r="I253" s="60"/>
    </row>
    <row r="254" spans="1:9" s="38" customFormat="1" x14ac:dyDescent="0.25">
      <c r="A254" s="193" t="s">
        <v>4549</v>
      </c>
      <c r="B254" s="194" t="s">
        <v>4544</v>
      </c>
      <c r="C254" s="188" t="s">
        <v>259</v>
      </c>
      <c r="D254" s="179"/>
      <c r="E254" s="201">
        <v>31.5</v>
      </c>
      <c r="F254" s="201">
        <v>4.24</v>
      </c>
      <c r="G254" s="64">
        <f t="shared" si="6"/>
        <v>0</v>
      </c>
      <c r="H254" s="66">
        <f t="shared" si="7"/>
        <v>0</v>
      </c>
      <c r="I254" s="60"/>
    </row>
    <row r="255" spans="1:9" s="38" customFormat="1" ht="123.75" x14ac:dyDescent="0.25">
      <c r="A255" s="195" t="s">
        <v>4550</v>
      </c>
      <c r="B255" s="196" t="s">
        <v>21293</v>
      </c>
      <c r="C255" s="198"/>
      <c r="D255" s="199"/>
      <c r="E255" s="199"/>
      <c r="F255" s="199"/>
      <c r="G255" s="199"/>
      <c r="H255" s="200"/>
      <c r="I255" s="60"/>
    </row>
    <row r="256" spans="1:9" s="38" customFormat="1" x14ac:dyDescent="0.25">
      <c r="A256" s="193" t="s">
        <v>4551</v>
      </c>
      <c r="B256" s="194" t="s">
        <v>4541</v>
      </c>
      <c r="C256" s="188" t="s">
        <v>259</v>
      </c>
      <c r="D256" s="179"/>
      <c r="E256" s="201">
        <v>63</v>
      </c>
      <c r="F256" s="201">
        <v>8.4</v>
      </c>
      <c r="G256" s="64">
        <f t="shared" si="6"/>
        <v>0</v>
      </c>
      <c r="H256" s="66">
        <f t="shared" si="7"/>
        <v>0</v>
      </c>
      <c r="I256" s="60"/>
    </row>
    <row r="257" spans="1:9" s="38" customFormat="1" x14ac:dyDescent="0.25">
      <c r="A257" s="193" t="s">
        <v>4552</v>
      </c>
      <c r="B257" s="194" t="s">
        <v>4548</v>
      </c>
      <c r="C257" s="188" t="s">
        <v>259</v>
      </c>
      <c r="D257" s="179"/>
      <c r="E257" s="201">
        <v>53</v>
      </c>
      <c r="F257" s="201">
        <v>7.2</v>
      </c>
      <c r="G257" s="64">
        <f t="shared" si="6"/>
        <v>0</v>
      </c>
      <c r="H257" s="66">
        <f t="shared" si="7"/>
        <v>0</v>
      </c>
      <c r="I257" s="60"/>
    </row>
    <row r="258" spans="1:9" s="38" customFormat="1" x14ac:dyDescent="0.25">
      <c r="A258" s="193" t="s">
        <v>4553</v>
      </c>
      <c r="B258" s="194" t="s">
        <v>4544</v>
      </c>
      <c r="C258" s="188" t="s">
        <v>259</v>
      </c>
      <c r="D258" s="179"/>
      <c r="E258" s="201">
        <v>45.3</v>
      </c>
      <c r="F258" s="201">
        <v>6.1</v>
      </c>
      <c r="G258" s="64">
        <f t="shared" si="6"/>
        <v>0</v>
      </c>
      <c r="H258" s="66">
        <f t="shared" si="7"/>
        <v>0</v>
      </c>
      <c r="I258" s="60"/>
    </row>
    <row r="259" spans="1:9" s="38" customFormat="1" ht="236.25" x14ac:dyDescent="0.25">
      <c r="A259" s="195" t="s">
        <v>4554</v>
      </c>
      <c r="B259" s="196" t="s">
        <v>21294</v>
      </c>
      <c r="C259" s="198"/>
      <c r="D259" s="199"/>
      <c r="E259" s="199"/>
      <c r="F259" s="199"/>
      <c r="G259" s="199"/>
      <c r="H259" s="200"/>
      <c r="I259" s="60"/>
    </row>
    <row r="260" spans="1:9" s="38" customFormat="1" x14ac:dyDescent="0.25">
      <c r="A260" s="193" t="s">
        <v>4555</v>
      </c>
      <c r="B260" s="194" t="s">
        <v>21295</v>
      </c>
      <c r="C260" s="188" t="s">
        <v>259</v>
      </c>
      <c r="D260" s="179"/>
      <c r="E260" s="201">
        <v>69</v>
      </c>
      <c r="F260" s="201">
        <v>9.3000000000000007</v>
      </c>
      <c r="G260" s="64">
        <f t="shared" si="6"/>
        <v>0</v>
      </c>
      <c r="H260" s="66">
        <f t="shared" si="7"/>
        <v>0</v>
      </c>
      <c r="I260" s="60"/>
    </row>
    <row r="261" spans="1:9" s="38" customFormat="1" x14ac:dyDescent="0.25">
      <c r="A261" s="193" t="s">
        <v>4556</v>
      </c>
      <c r="B261" s="194" t="s">
        <v>21296</v>
      </c>
      <c r="C261" s="188" t="s">
        <v>259</v>
      </c>
      <c r="D261" s="179"/>
      <c r="E261" s="201">
        <v>56</v>
      </c>
      <c r="F261" s="201">
        <v>7.5</v>
      </c>
      <c r="G261" s="64">
        <f t="shared" ref="G261:G324" si="8">D261*E261</f>
        <v>0</v>
      </c>
      <c r="H261" s="66">
        <f t="shared" ref="H261:H324" si="9">D261*F261</f>
        <v>0</v>
      </c>
      <c r="I261" s="60"/>
    </row>
    <row r="262" spans="1:9" s="38" customFormat="1" x14ac:dyDescent="0.25">
      <c r="A262" s="193" t="s">
        <v>4557</v>
      </c>
      <c r="B262" s="194" t="s">
        <v>21297</v>
      </c>
      <c r="C262" s="188" t="s">
        <v>259</v>
      </c>
      <c r="D262" s="179"/>
      <c r="E262" s="201">
        <v>47.1</v>
      </c>
      <c r="F262" s="201">
        <v>6.3</v>
      </c>
      <c r="G262" s="64">
        <f t="shared" si="8"/>
        <v>0</v>
      </c>
      <c r="H262" s="66">
        <f t="shared" si="9"/>
        <v>0</v>
      </c>
      <c r="I262" s="60"/>
    </row>
    <row r="263" spans="1:9" s="38" customFormat="1" x14ac:dyDescent="0.25">
      <c r="A263" s="193" t="s">
        <v>4558</v>
      </c>
      <c r="B263" s="194" t="s">
        <v>21298</v>
      </c>
      <c r="C263" s="188" t="s">
        <v>259</v>
      </c>
      <c r="D263" s="179"/>
      <c r="E263" s="201">
        <v>72</v>
      </c>
      <c r="F263" s="201">
        <v>9.6</v>
      </c>
      <c r="G263" s="64">
        <f t="shared" si="8"/>
        <v>0</v>
      </c>
      <c r="H263" s="66">
        <f t="shared" si="9"/>
        <v>0</v>
      </c>
      <c r="I263" s="60"/>
    </row>
    <row r="264" spans="1:9" s="38" customFormat="1" x14ac:dyDescent="0.25">
      <c r="A264" s="193" t="s">
        <v>4559</v>
      </c>
      <c r="B264" s="194" t="s">
        <v>21299</v>
      </c>
      <c r="C264" s="188" t="s">
        <v>259</v>
      </c>
      <c r="D264" s="179"/>
      <c r="E264" s="201">
        <v>60</v>
      </c>
      <c r="F264" s="201">
        <v>8.1</v>
      </c>
      <c r="G264" s="64">
        <f t="shared" si="8"/>
        <v>0</v>
      </c>
      <c r="H264" s="66">
        <f t="shared" si="9"/>
        <v>0</v>
      </c>
      <c r="I264" s="60"/>
    </row>
    <row r="265" spans="1:9" s="38" customFormat="1" x14ac:dyDescent="0.25">
      <c r="A265" s="193" t="s">
        <v>4560</v>
      </c>
      <c r="B265" s="194" t="s">
        <v>21300</v>
      </c>
      <c r="C265" s="188" t="s">
        <v>259</v>
      </c>
      <c r="D265" s="179"/>
      <c r="E265" s="201">
        <v>51</v>
      </c>
      <c r="F265" s="201">
        <v>6.9</v>
      </c>
      <c r="G265" s="64">
        <f t="shared" si="8"/>
        <v>0</v>
      </c>
      <c r="H265" s="66">
        <f t="shared" si="9"/>
        <v>0</v>
      </c>
      <c r="I265" s="60"/>
    </row>
    <row r="266" spans="1:9" s="38" customFormat="1" ht="258.75" x14ac:dyDescent="0.25">
      <c r="A266" s="195" t="s">
        <v>4561</v>
      </c>
      <c r="B266" s="196" t="s">
        <v>21301</v>
      </c>
      <c r="C266" s="198"/>
      <c r="D266" s="199"/>
      <c r="E266" s="199"/>
      <c r="F266" s="199"/>
      <c r="G266" s="199"/>
      <c r="H266" s="200"/>
      <c r="I266" s="60"/>
    </row>
    <row r="267" spans="1:9" s="38" customFormat="1" x14ac:dyDescent="0.25">
      <c r="A267" s="193" t="s">
        <v>4562</v>
      </c>
      <c r="B267" s="194" t="s">
        <v>21302</v>
      </c>
      <c r="C267" s="188" t="s">
        <v>259</v>
      </c>
      <c r="D267" s="179"/>
      <c r="E267" s="201">
        <v>104</v>
      </c>
      <c r="F267" s="201">
        <v>14</v>
      </c>
      <c r="G267" s="64">
        <f t="shared" si="8"/>
        <v>0</v>
      </c>
      <c r="H267" s="66">
        <f t="shared" si="9"/>
        <v>0</v>
      </c>
      <c r="I267" s="60"/>
    </row>
    <row r="268" spans="1:9" s="38" customFormat="1" x14ac:dyDescent="0.25">
      <c r="A268" s="193" t="s">
        <v>4563</v>
      </c>
      <c r="B268" s="194" t="s">
        <v>21303</v>
      </c>
      <c r="C268" s="188" t="s">
        <v>259</v>
      </c>
      <c r="D268" s="179"/>
      <c r="E268" s="201">
        <v>75</v>
      </c>
      <c r="F268" s="201">
        <v>10.1</v>
      </c>
      <c r="G268" s="64">
        <f t="shared" si="8"/>
        <v>0</v>
      </c>
      <c r="H268" s="66">
        <f t="shared" si="9"/>
        <v>0</v>
      </c>
      <c r="I268" s="60"/>
    </row>
    <row r="269" spans="1:9" s="38" customFormat="1" x14ac:dyDescent="0.25">
      <c r="A269" s="193" t="s">
        <v>4564</v>
      </c>
      <c r="B269" s="194" t="s">
        <v>21304</v>
      </c>
      <c r="C269" s="188" t="s">
        <v>259</v>
      </c>
      <c r="D269" s="179"/>
      <c r="E269" s="201">
        <v>69</v>
      </c>
      <c r="F269" s="201">
        <v>9.3000000000000007</v>
      </c>
      <c r="G269" s="64">
        <f t="shared" si="8"/>
        <v>0</v>
      </c>
      <c r="H269" s="66">
        <f t="shared" si="9"/>
        <v>0</v>
      </c>
      <c r="I269" s="60"/>
    </row>
    <row r="270" spans="1:9" s="38" customFormat="1" x14ac:dyDescent="0.25">
      <c r="A270" s="193" t="s">
        <v>4565</v>
      </c>
      <c r="B270" s="194" t="s">
        <v>21305</v>
      </c>
      <c r="C270" s="188" t="s">
        <v>259</v>
      </c>
      <c r="D270" s="179"/>
      <c r="E270" s="201">
        <v>119</v>
      </c>
      <c r="F270" s="201">
        <v>15.9</v>
      </c>
      <c r="G270" s="64">
        <f t="shared" si="8"/>
        <v>0</v>
      </c>
      <c r="H270" s="66">
        <f t="shared" si="9"/>
        <v>0</v>
      </c>
      <c r="I270" s="60"/>
    </row>
    <row r="271" spans="1:9" s="38" customFormat="1" x14ac:dyDescent="0.25">
      <c r="A271" s="193" t="s">
        <v>4566</v>
      </c>
      <c r="B271" s="194" t="s">
        <v>21306</v>
      </c>
      <c r="C271" s="188" t="s">
        <v>259</v>
      </c>
      <c r="D271" s="179"/>
      <c r="E271" s="201">
        <v>89</v>
      </c>
      <c r="F271" s="201">
        <v>12</v>
      </c>
      <c r="G271" s="64">
        <f t="shared" si="8"/>
        <v>0</v>
      </c>
      <c r="H271" s="66">
        <f t="shared" si="9"/>
        <v>0</v>
      </c>
      <c r="I271" s="60"/>
    </row>
    <row r="272" spans="1:9" s="38" customFormat="1" x14ac:dyDescent="0.25">
      <c r="A272" s="193" t="s">
        <v>4567</v>
      </c>
      <c r="B272" s="194" t="s">
        <v>21307</v>
      </c>
      <c r="C272" s="188" t="s">
        <v>259</v>
      </c>
      <c r="D272" s="179"/>
      <c r="E272" s="201">
        <v>84</v>
      </c>
      <c r="F272" s="201">
        <v>11.3</v>
      </c>
      <c r="G272" s="64">
        <f t="shared" si="8"/>
        <v>0</v>
      </c>
      <c r="H272" s="66">
        <f t="shared" si="9"/>
        <v>0</v>
      </c>
      <c r="I272" s="60"/>
    </row>
    <row r="273" spans="1:9" s="38" customFormat="1" ht="202.5" x14ac:dyDescent="0.25">
      <c r="A273" s="195" t="s">
        <v>4568</v>
      </c>
      <c r="B273" s="196" t="s">
        <v>21308</v>
      </c>
      <c r="C273" s="198"/>
      <c r="D273" s="199"/>
      <c r="E273" s="199"/>
      <c r="F273" s="199"/>
      <c r="G273" s="199"/>
      <c r="H273" s="200"/>
      <c r="I273" s="60"/>
    </row>
    <row r="274" spans="1:9" s="38" customFormat="1" x14ac:dyDescent="0.25">
      <c r="A274" s="193" t="s">
        <v>4569</v>
      </c>
      <c r="B274" s="194" t="s">
        <v>4548</v>
      </c>
      <c r="C274" s="188" t="s">
        <v>259</v>
      </c>
      <c r="D274" s="179"/>
      <c r="E274" s="201">
        <v>49.8</v>
      </c>
      <c r="F274" s="201">
        <v>6.7</v>
      </c>
      <c r="G274" s="64">
        <f t="shared" si="8"/>
        <v>0</v>
      </c>
      <c r="H274" s="66">
        <f t="shared" si="9"/>
        <v>0</v>
      </c>
      <c r="I274" s="60"/>
    </row>
    <row r="275" spans="1:9" s="38" customFormat="1" x14ac:dyDescent="0.25">
      <c r="A275" s="193" t="s">
        <v>4570</v>
      </c>
      <c r="B275" s="194" t="s">
        <v>4544</v>
      </c>
      <c r="C275" s="188" t="s">
        <v>259</v>
      </c>
      <c r="D275" s="179"/>
      <c r="E275" s="201">
        <v>38.9</v>
      </c>
      <c r="F275" s="201">
        <v>5.2</v>
      </c>
      <c r="G275" s="64">
        <f t="shared" si="8"/>
        <v>0</v>
      </c>
      <c r="H275" s="66">
        <f t="shared" si="9"/>
        <v>0</v>
      </c>
      <c r="I275" s="60"/>
    </row>
    <row r="276" spans="1:9" s="38" customFormat="1" x14ac:dyDescent="0.25">
      <c r="A276" s="193" t="s">
        <v>4571</v>
      </c>
      <c r="B276" s="194" t="s">
        <v>4572</v>
      </c>
      <c r="C276" s="188" t="s">
        <v>259</v>
      </c>
      <c r="D276" s="179"/>
      <c r="E276" s="201">
        <v>28.1</v>
      </c>
      <c r="F276" s="201">
        <v>3.77</v>
      </c>
      <c r="G276" s="64">
        <f t="shared" si="8"/>
        <v>0</v>
      </c>
      <c r="H276" s="66">
        <f t="shared" si="9"/>
        <v>0</v>
      </c>
      <c r="I276" s="60"/>
    </row>
    <row r="277" spans="1:9" s="38" customFormat="1" ht="180" x14ac:dyDescent="0.25">
      <c r="A277" s="195" t="s">
        <v>4573</v>
      </c>
      <c r="B277" s="196" t="s">
        <v>21309</v>
      </c>
      <c r="C277" s="198"/>
      <c r="D277" s="199"/>
      <c r="E277" s="199"/>
      <c r="F277" s="199"/>
      <c r="G277" s="199"/>
      <c r="H277" s="200"/>
      <c r="I277" s="60"/>
    </row>
    <row r="278" spans="1:9" s="38" customFormat="1" x14ac:dyDescent="0.25">
      <c r="A278" s="193" t="s">
        <v>4574</v>
      </c>
      <c r="B278" s="194" t="s">
        <v>4548</v>
      </c>
      <c r="C278" s="188" t="s">
        <v>259</v>
      </c>
      <c r="D278" s="179"/>
      <c r="E278" s="201">
        <v>40.299999999999997</v>
      </c>
      <c r="F278" s="201">
        <v>5.4</v>
      </c>
      <c r="G278" s="64">
        <f t="shared" si="8"/>
        <v>0</v>
      </c>
      <c r="H278" s="66">
        <f t="shared" si="9"/>
        <v>0</v>
      </c>
      <c r="I278" s="60"/>
    </row>
    <row r="279" spans="1:9" s="38" customFormat="1" x14ac:dyDescent="0.25">
      <c r="A279" s="193" t="s">
        <v>4575</v>
      </c>
      <c r="B279" s="194" t="s">
        <v>4544</v>
      </c>
      <c r="C279" s="188" t="s">
        <v>259</v>
      </c>
      <c r="D279" s="179"/>
      <c r="E279" s="201">
        <v>36.799999999999997</v>
      </c>
      <c r="F279" s="201">
        <v>4.95</v>
      </c>
      <c r="G279" s="64">
        <f t="shared" si="8"/>
        <v>0</v>
      </c>
      <c r="H279" s="66">
        <f t="shared" si="9"/>
        <v>0</v>
      </c>
      <c r="I279" s="60"/>
    </row>
    <row r="280" spans="1:9" s="38" customFormat="1" x14ac:dyDescent="0.25">
      <c r="A280" s="193" t="s">
        <v>4576</v>
      </c>
      <c r="B280" s="194" t="s">
        <v>4572</v>
      </c>
      <c r="C280" s="188" t="s">
        <v>259</v>
      </c>
      <c r="D280" s="179"/>
      <c r="E280" s="201">
        <v>33</v>
      </c>
      <c r="F280" s="201">
        <v>4.4400000000000004</v>
      </c>
      <c r="G280" s="64">
        <f t="shared" si="8"/>
        <v>0</v>
      </c>
      <c r="H280" s="66">
        <f t="shared" si="9"/>
        <v>0</v>
      </c>
      <c r="I280" s="60"/>
    </row>
    <row r="281" spans="1:9" s="38" customFormat="1" ht="202.5" x14ac:dyDescent="0.25">
      <c r="A281" s="195" t="s">
        <v>4577</v>
      </c>
      <c r="B281" s="196" t="s">
        <v>21310</v>
      </c>
      <c r="C281" s="198"/>
      <c r="D281" s="199"/>
      <c r="E281" s="199"/>
      <c r="F281" s="199"/>
      <c r="G281" s="199"/>
      <c r="H281" s="200"/>
      <c r="I281" s="60"/>
    </row>
    <row r="282" spans="1:9" s="38" customFormat="1" x14ac:dyDescent="0.25">
      <c r="A282" s="193" t="s">
        <v>4578</v>
      </c>
      <c r="B282" s="194" t="s">
        <v>4548</v>
      </c>
      <c r="C282" s="188" t="s">
        <v>259</v>
      </c>
      <c r="D282" s="179"/>
      <c r="E282" s="201">
        <v>55</v>
      </c>
      <c r="F282" s="201">
        <v>7.4</v>
      </c>
      <c r="G282" s="64">
        <f t="shared" si="8"/>
        <v>0</v>
      </c>
      <c r="H282" s="66">
        <f t="shared" si="9"/>
        <v>0</v>
      </c>
      <c r="I282" s="60"/>
    </row>
    <row r="283" spans="1:9" s="38" customFormat="1" x14ac:dyDescent="0.25">
      <c r="A283" s="193" t="s">
        <v>4579</v>
      </c>
      <c r="B283" s="194" t="s">
        <v>4544</v>
      </c>
      <c r="C283" s="188" t="s">
        <v>259</v>
      </c>
      <c r="D283" s="179"/>
      <c r="E283" s="201">
        <v>50</v>
      </c>
      <c r="F283" s="201">
        <v>6.8</v>
      </c>
      <c r="G283" s="64">
        <f t="shared" si="8"/>
        <v>0</v>
      </c>
      <c r="H283" s="66">
        <f t="shared" si="9"/>
        <v>0</v>
      </c>
      <c r="I283" s="60"/>
    </row>
    <row r="284" spans="1:9" s="38" customFormat="1" x14ac:dyDescent="0.25">
      <c r="A284" s="193" t="s">
        <v>4580</v>
      </c>
      <c r="B284" s="194" t="s">
        <v>4572</v>
      </c>
      <c r="C284" s="188" t="s">
        <v>259</v>
      </c>
      <c r="D284" s="179"/>
      <c r="E284" s="201">
        <v>45.3</v>
      </c>
      <c r="F284" s="201">
        <v>6.1</v>
      </c>
      <c r="G284" s="64">
        <f t="shared" si="8"/>
        <v>0</v>
      </c>
      <c r="H284" s="66">
        <f t="shared" si="9"/>
        <v>0</v>
      </c>
      <c r="I284" s="60"/>
    </row>
    <row r="285" spans="1:9" s="38" customFormat="1" ht="191.25" x14ac:dyDescent="0.25">
      <c r="A285" s="195" t="s">
        <v>4581</v>
      </c>
      <c r="B285" s="196" t="s">
        <v>21311</v>
      </c>
      <c r="C285" s="198"/>
      <c r="D285" s="199"/>
      <c r="E285" s="199"/>
      <c r="F285" s="199"/>
      <c r="G285" s="199"/>
      <c r="H285" s="200"/>
      <c r="I285" s="60"/>
    </row>
    <row r="286" spans="1:9" s="38" customFormat="1" x14ac:dyDescent="0.25">
      <c r="A286" s="193" t="s">
        <v>4582</v>
      </c>
      <c r="B286" s="194" t="s">
        <v>4583</v>
      </c>
      <c r="C286" s="188" t="s">
        <v>6</v>
      </c>
      <c r="D286" s="179"/>
      <c r="E286" s="201">
        <v>208</v>
      </c>
      <c r="F286" s="201">
        <v>28</v>
      </c>
      <c r="G286" s="64">
        <f t="shared" si="8"/>
        <v>0</v>
      </c>
      <c r="H286" s="66">
        <f t="shared" si="9"/>
        <v>0</v>
      </c>
      <c r="I286" s="60"/>
    </row>
    <row r="287" spans="1:9" s="38" customFormat="1" x14ac:dyDescent="0.25">
      <c r="A287" s="193" t="s">
        <v>4584</v>
      </c>
      <c r="B287" s="194" t="s">
        <v>4585</v>
      </c>
      <c r="C287" s="188" t="s">
        <v>6</v>
      </c>
      <c r="D287" s="179"/>
      <c r="E287" s="201">
        <v>31.4</v>
      </c>
      <c r="F287" s="201">
        <v>4.2300000000000004</v>
      </c>
      <c r="G287" s="64">
        <f t="shared" si="8"/>
        <v>0</v>
      </c>
      <c r="H287" s="66">
        <f t="shared" si="9"/>
        <v>0</v>
      </c>
      <c r="I287" s="60"/>
    </row>
    <row r="288" spans="1:9" s="38" customFormat="1" x14ac:dyDescent="0.25">
      <c r="A288" s="193" t="s">
        <v>4586</v>
      </c>
      <c r="B288" s="194" t="s">
        <v>21312</v>
      </c>
      <c r="C288" s="188" t="s">
        <v>6</v>
      </c>
      <c r="D288" s="179"/>
      <c r="E288" s="201">
        <v>43.6</v>
      </c>
      <c r="F288" s="201">
        <v>5.9</v>
      </c>
      <c r="G288" s="64">
        <f t="shared" si="8"/>
        <v>0</v>
      </c>
      <c r="H288" s="66">
        <f t="shared" si="9"/>
        <v>0</v>
      </c>
      <c r="I288" s="60"/>
    </row>
    <row r="289" spans="1:9" s="38" customFormat="1" x14ac:dyDescent="0.25">
      <c r="A289" s="193" t="s">
        <v>4587</v>
      </c>
      <c r="B289" s="194" t="s">
        <v>4588</v>
      </c>
      <c r="C289" s="188" t="s">
        <v>6</v>
      </c>
      <c r="D289" s="179"/>
      <c r="E289" s="201">
        <v>48.2</v>
      </c>
      <c r="F289" s="201">
        <v>6.5</v>
      </c>
      <c r="G289" s="64">
        <f t="shared" si="8"/>
        <v>0</v>
      </c>
      <c r="H289" s="66">
        <f t="shared" si="9"/>
        <v>0</v>
      </c>
      <c r="I289" s="60"/>
    </row>
    <row r="290" spans="1:9" s="38" customFormat="1" ht="22.5" x14ac:dyDescent="0.25">
      <c r="A290" s="193" t="s">
        <v>4589</v>
      </c>
      <c r="B290" s="194" t="s">
        <v>21313</v>
      </c>
      <c r="C290" s="188" t="s">
        <v>6</v>
      </c>
      <c r="D290" s="179"/>
      <c r="E290" s="201">
        <v>55</v>
      </c>
      <c r="F290" s="201">
        <v>7.4</v>
      </c>
      <c r="G290" s="64">
        <f t="shared" si="8"/>
        <v>0</v>
      </c>
      <c r="H290" s="66">
        <f t="shared" si="9"/>
        <v>0</v>
      </c>
      <c r="I290" s="60"/>
    </row>
    <row r="291" spans="1:9" s="38" customFormat="1" ht="22.5" x14ac:dyDescent="0.25">
      <c r="A291" s="193" t="s">
        <v>21314</v>
      </c>
      <c r="B291" s="194" t="s">
        <v>21315</v>
      </c>
      <c r="C291" s="188" t="s">
        <v>6</v>
      </c>
      <c r="D291" s="179"/>
      <c r="E291" s="201">
        <v>67</v>
      </c>
      <c r="F291" s="201">
        <v>9</v>
      </c>
      <c r="G291" s="64">
        <f t="shared" si="8"/>
        <v>0</v>
      </c>
      <c r="H291" s="66">
        <f t="shared" si="9"/>
        <v>0</v>
      </c>
      <c r="I291" s="60"/>
    </row>
    <row r="292" spans="1:9" s="38" customFormat="1" ht="123.75" x14ac:dyDescent="0.25">
      <c r="A292" s="195" t="s">
        <v>21316</v>
      </c>
      <c r="B292" s="196" t="s">
        <v>21317</v>
      </c>
      <c r="C292" s="198"/>
      <c r="D292" s="199"/>
      <c r="E292" s="199"/>
      <c r="F292" s="199"/>
      <c r="G292" s="199"/>
      <c r="H292" s="200"/>
      <c r="I292" s="60"/>
    </row>
    <row r="293" spans="1:9" s="38" customFormat="1" x14ac:dyDescent="0.25">
      <c r="A293" s="193" t="s">
        <v>21318</v>
      </c>
      <c r="B293" s="194" t="s">
        <v>21319</v>
      </c>
      <c r="C293" s="188" t="s">
        <v>6</v>
      </c>
      <c r="D293" s="179"/>
      <c r="E293" s="201">
        <v>104</v>
      </c>
      <c r="F293" s="201">
        <v>7.9</v>
      </c>
      <c r="G293" s="64">
        <f t="shared" si="8"/>
        <v>0</v>
      </c>
      <c r="H293" s="66">
        <f t="shared" si="9"/>
        <v>0</v>
      </c>
      <c r="I293" s="60"/>
    </row>
    <row r="294" spans="1:9" s="38" customFormat="1" x14ac:dyDescent="0.25">
      <c r="A294" s="193" t="s">
        <v>21320</v>
      </c>
      <c r="B294" s="194" t="s">
        <v>21321</v>
      </c>
      <c r="C294" s="188" t="s">
        <v>6</v>
      </c>
      <c r="D294" s="179"/>
      <c r="E294" s="201">
        <v>114</v>
      </c>
      <c r="F294" s="201">
        <v>7.9</v>
      </c>
      <c r="G294" s="64">
        <f t="shared" si="8"/>
        <v>0</v>
      </c>
      <c r="H294" s="66">
        <f t="shared" si="9"/>
        <v>0</v>
      </c>
      <c r="I294" s="60"/>
    </row>
    <row r="295" spans="1:9" s="38" customFormat="1" x14ac:dyDescent="0.25">
      <c r="A295" s="193" t="s">
        <v>21322</v>
      </c>
      <c r="B295" s="194" t="s">
        <v>21323</v>
      </c>
      <c r="C295" s="188" t="s">
        <v>6</v>
      </c>
      <c r="D295" s="179"/>
      <c r="E295" s="201">
        <v>25</v>
      </c>
      <c r="F295" s="201">
        <v>15.8</v>
      </c>
      <c r="G295" s="64">
        <f t="shared" si="8"/>
        <v>0</v>
      </c>
      <c r="H295" s="66">
        <f t="shared" si="9"/>
        <v>0</v>
      </c>
      <c r="I295" s="60"/>
    </row>
    <row r="296" spans="1:9" s="38" customFormat="1" ht="57" customHeight="1" x14ac:dyDescent="0.25">
      <c r="A296" s="197" t="s">
        <v>21324</v>
      </c>
      <c r="B296" s="344" t="s">
        <v>21325</v>
      </c>
      <c r="C296" s="345"/>
      <c r="D296" s="345"/>
      <c r="E296" s="345"/>
      <c r="F296" s="345"/>
      <c r="G296" s="345"/>
      <c r="H296" s="346"/>
      <c r="I296" s="60"/>
    </row>
    <row r="297" spans="1:9" s="38" customFormat="1" ht="135" x14ac:dyDescent="0.25">
      <c r="A297" s="195" t="s">
        <v>4590</v>
      </c>
      <c r="B297" s="196" t="s">
        <v>21326</v>
      </c>
      <c r="C297" s="198"/>
      <c r="D297" s="199"/>
      <c r="E297" s="199"/>
      <c r="F297" s="199"/>
      <c r="G297" s="199"/>
      <c r="H297" s="200"/>
      <c r="I297" s="60"/>
    </row>
    <row r="298" spans="1:9" s="38" customFormat="1" x14ac:dyDescent="0.25">
      <c r="A298" s="193" t="s">
        <v>4591</v>
      </c>
      <c r="B298" s="194" t="s">
        <v>4592</v>
      </c>
      <c r="C298" s="188" t="s">
        <v>6</v>
      </c>
      <c r="D298" s="179"/>
      <c r="E298" s="201">
        <v>288</v>
      </c>
      <c r="F298" s="201">
        <v>32.9</v>
      </c>
      <c r="G298" s="64">
        <f t="shared" si="8"/>
        <v>0</v>
      </c>
      <c r="H298" s="66">
        <f t="shared" si="9"/>
        <v>0</v>
      </c>
      <c r="I298" s="60"/>
    </row>
    <row r="299" spans="1:9" s="38" customFormat="1" x14ac:dyDescent="0.25">
      <c r="A299" s="193" t="s">
        <v>4593</v>
      </c>
      <c r="B299" s="194" t="s">
        <v>4594</v>
      </c>
      <c r="C299" s="188" t="s">
        <v>6</v>
      </c>
      <c r="D299" s="179"/>
      <c r="E299" s="201">
        <v>315</v>
      </c>
      <c r="F299" s="201">
        <v>36</v>
      </c>
      <c r="G299" s="64">
        <f t="shared" si="8"/>
        <v>0</v>
      </c>
      <c r="H299" s="66">
        <f t="shared" si="9"/>
        <v>0</v>
      </c>
      <c r="I299" s="60"/>
    </row>
    <row r="300" spans="1:9" s="38" customFormat="1" x14ac:dyDescent="0.25">
      <c r="A300" s="193" t="s">
        <v>4595</v>
      </c>
      <c r="B300" s="194" t="s">
        <v>4596</v>
      </c>
      <c r="C300" s="188" t="s">
        <v>6</v>
      </c>
      <c r="D300" s="179"/>
      <c r="E300" s="201">
        <v>364</v>
      </c>
      <c r="F300" s="201">
        <v>41.5</v>
      </c>
      <c r="G300" s="64">
        <f t="shared" si="8"/>
        <v>0</v>
      </c>
      <c r="H300" s="66">
        <f t="shared" si="9"/>
        <v>0</v>
      </c>
      <c r="I300" s="60"/>
    </row>
    <row r="301" spans="1:9" s="38" customFormat="1" x14ac:dyDescent="0.25">
      <c r="A301" s="193" t="s">
        <v>4597</v>
      </c>
      <c r="B301" s="194" t="s">
        <v>4598</v>
      </c>
      <c r="C301" s="188" t="s">
        <v>6</v>
      </c>
      <c r="D301" s="179"/>
      <c r="E301" s="201">
        <v>420</v>
      </c>
      <c r="F301" s="201">
        <v>47.9</v>
      </c>
      <c r="G301" s="64">
        <f t="shared" si="8"/>
        <v>0</v>
      </c>
      <c r="H301" s="66">
        <f t="shared" si="9"/>
        <v>0</v>
      </c>
      <c r="I301" s="60"/>
    </row>
    <row r="302" spans="1:9" s="38" customFormat="1" x14ac:dyDescent="0.25">
      <c r="A302" s="193" t="s">
        <v>4599</v>
      </c>
      <c r="B302" s="194" t="s">
        <v>4600</v>
      </c>
      <c r="C302" s="188" t="s">
        <v>6</v>
      </c>
      <c r="D302" s="179"/>
      <c r="E302" s="201">
        <v>441</v>
      </c>
      <c r="F302" s="201">
        <v>50</v>
      </c>
      <c r="G302" s="64">
        <f t="shared" si="8"/>
        <v>0</v>
      </c>
      <c r="H302" s="66">
        <f t="shared" si="9"/>
        <v>0</v>
      </c>
      <c r="I302" s="60"/>
    </row>
    <row r="303" spans="1:9" s="38" customFormat="1" x14ac:dyDescent="0.25">
      <c r="A303" s="193" t="s">
        <v>4601</v>
      </c>
      <c r="B303" s="194" t="s">
        <v>4602</v>
      </c>
      <c r="C303" s="188" t="s">
        <v>6</v>
      </c>
      <c r="D303" s="179"/>
      <c r="E303" s="201">
        <v>529</v>
      </c>
      <c r="F303" s="201">
        <v>60</v>
      </c>
      <c r="G303" s="64">
        <f t="shared" si="8"/>
        <v>0</v>
      </c>
      <c r="H303" s="66">
        <f t="shared" si="9"/>
        <v>0</v>
      </c>
      <c r="I303" s="60"/>
    </row>
    <row r="304" spans="1:9" s="38" customFormat="1" x14ac:dyDescent="0.25">
      <c r="A304" s="193" t="s">
        <v>4603</v>
      </c>
      <c r="B304" s="194" t="s">
        <v>4604</v>
      </c>
      <c r="C304" s="188" t="s">
        <v>6</v>
      </c>
      <c r="D304" s="179"/>
      <c r="E304" s="201">
        <v>576</v>
      </c>
      <c r="F304" s="201">
        <v>66</v>
      </c>
      <c r="G304" s="64">
        <f t="shared" si="8"/>
        <v>0</v>
      </c>
      <c r="H304" s="66">
        <f t="shared" si="9"/>
        <v>0</v>
      </c>
      <c r="I304" s="60"/>
    </row>
    <row r="305" spans="1:9" s="38" customFormat="1" x14ac:dyDescent="0.25">
      <c r="A305" s="193" t="s">
        <v>4605</v>
      </c>
      <c r="B305" s="194" t="s">
        <v>4606</v>
      </c>
      <c r="C305" s="188" t="s">
        <v>6</v>
      </c>
      <c r="D305" s="179"/>
      <c r="E305" s="201">
        <v>639</v>
      </c>
      <c r="F305" s="201">
        <v>73</v>
      </c>
      <c r="G305" s="64">
        <f t="shared" si="8"/>
        <v>0</v>
      </c>
      <c r="H305" s="66">
        <f t="shared" si="9"/>
        <v>0</v>
      </c>
      <c r="I305" s="60"/>
    </row>
    <row r="306" spans="1:9" s="38" customFormat="1" ht="146.25" x14ac:dyDescent="0.25">
      <c r="A306" s="195" t="s">
        <v>4607</v>
      </c>
      <c r="B306" s="196" t="s">
        <v>21327</v>
      </c>
      <c r="C306" s="198"/>
      <c r="D306" s="199"/>
      <c r="E306" s="199"/>
      <c r="F306" s="199"/>
      <c r="G306" s="199"/>
      <c r="H306" s="200"/>
      <c r="I306" s="60"/>
    </row>
    <row r="307" spans="1:9" s="38" customFormat="1" x14ac:dyDescent="0.25">
      <c r="A307" s="193" t="s">
        <v>4608</v>
      </c>
      <c r="B307" s="194" t="s">
        <v>4592</v>
      </c>
      <c r="C307" s="188" t="s">
        <v>6</v>
      </c>
      <c r="D307" s="179"/>
      <c r="E307" s="201">
        <v>337</v>
      </c>
      <c r="F307" s="201">
        <v>38.4</v>
      </c>
      <c r="G307" s="64">
        <f t="shared" si="8"/>
        <v>0</v>
      </c>
      <c r="H307" s="66">
        <f t="shared" si="9"/>
        <v>0</v>
      </c>
      <c r="I307" s="60"/>
    </row>
    <row r="308" spans="1:9" s="38" customFormat="1" x14ac:dyDescent="0.25">
      <c r="A308" s="193" t="s">
        <v>4609</v>
      </c>
      <c r="B308" s="194" t="s">
        <v>4594</v>
      </c>
      <c r="C308" s="188" t="s">
        <v>6</v>
      </c>
      <c r="D308" s="179"/>
      <c r="E308" s="201">
        <v>361</v>
      </c>
      <c r="F308" s="201">
        <v>41.2</v>
      </c>
      <c r="G308" s="64">
        <f t="shared" si="8"/>
        <v>0</v>
      </c>
      <c r="H308" s="66">
        <f t="shared" si="9"/>
        <v>0</v>
      </c>
      <c r="I308" s="60"/>
    </row>
    <row r="309" spans="1:9" s="38" customFormat="1" x14ac:dyDescent="0.25">
      <c r="A309" s="193" t="s">
        <v>4610</v>
      </c>
      <c r="B309" s="194" t="s">
        <v>4596</v>
      </c>
      <c r="C309" s="188" t="s">
        <v>6</v>
      </c>
      <c r="D309" s="179"/>
      <c r="E309" s="201">
        <v>428</v>
      </c>
      <c r="F309" s="201">
        <v>48.9</v>
      </c>
      <c r="G309" s="64">
        <f t="shared" si="8"/>
        <v>0</v>
      </c>
      <c r="H309" s="66">
        <f t="shared" si="9"/>
        <v>0</v>
      </c>
      <c r="I309" s="60"/>
    </row>
    <row r="310" spans="1:9" s="38" customFormat="1" x14ac:dyDescent="0.25">
      <c r="A310" s="193" t="s">
        <v>4611</v>
      </c>
      <c r="B310" s="194" t="s">
        <v>4598</v>
      </c>
      <c r="C310" s="188" t="s">
        <v>6</v>
      </c>
      <c r="D310" s="179"/>
      <c r="E310" s="201">
        <v>487</v>
      </c>
      <c r="F310" s="201">
        <v>56</v>
      </c>
      <c r="G310" s="64">
        <f t="shared" si="8"/>
        <v>0</v>
      </c>
      <c r="H310" s="66">
        <f t="shared" si="9"/>
        <v>0</v>
      </c>
      <c r="I310" s="60"/>
    </row>
    <row r="311" spans="1:9" s="38" customFormat="1" x14ac:dyDescent="0.25">
      <c r="A311" s="193" t="s">
        <v>4612</v>
      </c>
      <c r="B311" s="194" t="s">
        <v>4600</v>
      </c>
      <c r="C311" s="188" t="s">
        <v>6</v>
      </c>
      <c r="D311" s="179"/>
      <c r="E311" s="201">
        <v>513</v>
      </c>
      <c r="F311" s="201">
        <v>59</v>
      </c>
      <c r="G311" s="64">
        <f t="shared" si="8"/>
        <v>0</v>
      </c>
      <c r="H311" s="66">
        <f t="shared" si="9"/>
        <v>0</v>
      </c>
      <c r="I311" s="60"/>
    </row>
    <row r="312" spans="1:9" s="38" customFormat="1" x14ac:dyDescent="0.25">
      <c r="A312" s="193" t="s">
        <v>4613</v>
      </c>
      <c r="B312" s="194" t="s">
        <v>4602</v>
      </c>
      <c r="C312" s="188" t="s">
        <v>6</v>
      </c>
      <c r="D312" s="179"/>
      <c r="E312" s="201">
        <v>603</v>
      </c>
      <c r="F312" s="201">
        <v>69</v>
      </c>
      <c r="G312" s="64">
        <f t="shared" si="8"/>
        <v>0</v>
      </c>
      <c r="H312" s="66">
        <f t="shared" si="9"/>
        <v>0</v>
      </c>
      <c r="I312" s="60"/>
    </row>
    <row r="313" spans="1:9" s="38" customFormat="1" x14ac:dyDescent="0.25">
      <c r="A313" s="193" t="s">
        <v>4614</v>
      </c>
      <c r="B313" s="194" t="s">
        <v>4604</v>
      </c>
      <c r="C313" s="188" t="s">
        <v>6</v>
      </c>
      <c r="D313" s="179"/>
      <c r="E313" s="201">
        <v>662</v>
      </c>
      <c r="F313" s="201">
        <v>76</v>
      </c>
      <c r="G313" s="64">
        <f t="shared" si="8"/>
        <v>0</v>
      </c>
      <c r="H313" s="66">
        <f t="shared" si="9"/>
        <v>0</v>
      </c>
      <c r="I313" s="60"/>
    </row>
    <row r="314" spans="1:9" s="38" customFormat="1" x14ac:dyDescent="0.25">
      <c r="A314" s="193" t="s">
        <v>4615</v>
      </c>
      <c r="B314" s="194" t="s">
        <v>4606</v>
      </c>
      <c r="C314" s="188" t="s">
        <v>6</v>
      </c>
      <c r="D314" s="179"/>
      <c r="E314" s="201">
        <v>722</v>
      </c>
      <c r="F314" s="201">
        <v>82</v>
      </c>
      <c r="G314" s="64">
        <f t="shared" si="8"/>
        <v>0</v>
      </c>
      <c r="H314" s="66">
        <f t="shared" si="9"/>
        <v>0</v>
      </c>
      <c r="I314" s="60"/>
    </row>
    <row r="315" spans="1:9" s="38" customFormat="1" ht="146.25" x14ac:dyDescent="0.25">
      <c r="A315" s="195" t="s">
        <v>4616</v>
      </c>
      <c r="B315" s="196" t="s">
        <v>21328</v>
      </c>
      <c r="C315" s="198"/>
      <c r="D315" s="199"/>
      <c r="E315" s="199"/>
      <c r="F315" s="199"/>
      <c r="G315" s="199"/>
      <c r="H315" s="200"/>
      <c r="I315" s="60"/>
    </row>
    <row r="316" spans="1:9" s="38" customFormat="1" x14ac:dyDescent="0.25">
      <c r="A316" s="193" t="s">
        <v>4617</v>
      </c>
      <c r="B316" s="194" t="s">
        <v>4592</v>
      </c>
      <c r="C316" s="188" t="s">
        <v>6</v>
      </c>
      <c r="D316" s="179"/>
      <c r="E316" s="201">
        <v>262</v>
      </c>
      <c r="F316" s="201">
        <v>29.9</v>
      </c>
      <c r="G316" s="64">
        <f t="shared" si="8"/>
        <v>0</v>
      </c>
      <c r="H316" s="66">
        <f t="shared" si="9"/>
        <v>0</v>
      </c>
      <c r="I316" s="60"/>
    </row>
    <row r="317" spans="1:9" s="38" customFormat="1" x14ac:dyDescent="0.25">
      <c r="A317" s="193" t="s">
        <v>4618</v>
      </c>
      <c r="B317" s="194" t="s">
        <v>4594</v>
      </c>
      <c r="C317" s="188" t="s">
        <v>6</v>
      </c>
      <c r="D317" s="179"/>
      <c r="E317" s="201">
        <v>262</v>
      </c>
      <c r="F317" s="201">
        <v>29.9</v>
      </c>
      <c r="G317" s="64">
        <f t="shared" si="8"/>
        <v>0</v>
      </c>
      <c r="H317" s="66">
        <f t="shared" si="9"/>
        <v>0</v>
      </c>
      <c r="I317" s="60"/>
    </row>
    <row r="318" spans="1:9" s="38" customFormat="1" x14ac:dyDescent="0.25">
      <c r="A318" s="193" t="s">
        <v>4619</v>
      </c>
      <c r="B318" s="194" t="s">
        <v>4596</v>
      </c>
      <c r="C318" s="188" t="s">
        <v>6</v>
      </c>
      <c r="D318" s="179"/>
      <c r="E318" s="201">
        <v>320</v>
      </c>
      <c r="F318" s="201">
        <v>36.6</v>
      </c>
      <c r="G318" s="64">
        <f t="shared" si="8"/>
        <v>0</v>
      </c>
      <c r="H318" s="66">
        <f t="shared" si="9"/>
        <v>0</v>
      </c>
      <c r="I318" s="60"/>
    </row>
    <row r="319" spans="1:9" s="38" customFormat="1" x14ac:dyDescent="0.25">
      <c r="A319" s="193" t="s">
        <v>4620</v>
      </c>
      <c r="B319" s="194" t="s">
        <v>4598</v>
      </c>
      <c r="C319" s="188" t="s">
        <v>6</v>
      </c>
      <c r="D319" s="179"/>
      <c r="E319" s="201">
        <v>367</v>
      </c>
      <c r="F319" s="201">
        <v>41.9</v>
      </c>
      <c r="G319" s="64">
        <f t="shared" si="8"/>
        <v>0</v>
      </c>
      <c r="H319" s="66">
        <f t="shared" si="9"/>
        <v>0</v>
      </c>
      <c r="I319" s="60"/>
    </row>
    <row r="320" spans="1:9" s="38" customFormat="1" x14ac:dyDescent="0.25">
      <c r="A320" s="193" t="s">
        <v>4621</v>
      </c>
      <c r="B320" s="194" t="s">
        <v>4600</v>
      </c>
      <c r="C320" s="188" t="s">
        <v>6</v>
      </c>
      <c r="D320" s="179"/>
      <c r="E320" s="201">
        <v>391</v>
      </c>
      <c r="F320" s="201">
        <v>44.6</v>
      </c>
      <c r="G320" s="64">
        <f t="shared" si="8"/>
        <v>0</v>
      </c>
      <c r="H320" s="66">
        <f t="shared" si="9"/>
        <v>0</v>
      </c>
      <c r="I320" s="60"/>
    </row>
    <row r="321" spans="1:9" s="38" customFormat="1" x14ac:dyDescent="0.25">
      <c r="A321" s="193" t="s">
        <v>4622</v>
      </c>
      <c r="B321" s="194" t="s">
        <v>4602</v>
      </c>
      <c r="C321" s="188" t="s">
        <v>6</v>
      </c>
      <c r="D321" s="179"/>
      <c r="E321" s="201">
        <v>480</v>
      </c>
      <c r="F321" s="201">
        <v>55</v>
      </c>
      <c r="G321" s="64">
        <f t="shared" si="8"/>
        <v>0</v>
      </c>
      <c r="H321" s="66">
        <f t="shared" si="9"/>
        <v>0</v>
      </c>
      <c r="I321" s="60"/>
    </row>
    <row r="322" spans="1:9" s="38" customFormat="1" x14ac:dyDescent="0.25">
      <c r="A322" s="193" t="s">
        <v>4623</v>
      </c>
      <c r="B322" s="194" t="s">
        <v>4604</v>
      </c>
      <c r="C322" s="188" t="s">
        <v>6</v>
      </c>
      <c r="D322" s="179"/>
      <c r="E322" s="201">
        <v>529</v>
      </c>
      <c r="F322" s="201">
        <v>60</v>
      </c>
      <c r="G322" s="64">
        <f t="shared" si="8"/>
        <v>0</v>
      </c>
      <c r="H322" s="66">
        <f t="shared" si="9"/>
        <v>0</v>
      </c>
      <c r="I322" s="60"/>
    </row>
    <row r="323" spans="1:9" s="38" customFormat="1" x14ac:dyDescent="0.25">
      <c r="A323" s="193" t="s">
        <v>4624</v>
      </c>
      <c r="B323" s="194" t="s">
        <v>4606</v>
      </c>
      <c r="C323" s="188" t="s">
        <v>6</v>
      </c>
      <c r="D323" s="179"/>
      <c r="E323" s="201">
        <v>588</v>
      </c>
      <c r="F323" s="201">
        <v>67</v>
      </c>
      <c r="G323" s="64">
        <f t="shared" si="8"/>
        <v>0</v>
      </c>
      <c r="H323" s="66">
        <f t="shared" si="9"/>
        <v>0</v>
      </c>
      <c r="I323" s="60"/>
    </row>
    <row r="324" spans="1:9" s="38" customFormat="1" ht="168.75" x14ac:dyDescent="0.25">
      <c r="A324" s="193" t="s">
        <v>4625</v>
      </c>
      <c r="B324" s="194" t="s">
        <v>21329</v>
      </c>
      <c r="C324" s="188" t="s">
        <v>6</v>
      </c>
      <c r="D324" s="179"/>
      <c r="E324" s="201">
        <v>769</v>
      </c>
      <c r="F324" s="201">
        <v>88</v>
      </c>
      <c r="G324" s="64">
        <f t="shared" si="8"/>
        <v>0</v>
      </c>
      <c r="H324" s="66">
        <f t="shared" si="9"/>
        <v>0</v>
      </c>
      <c r="I324" s="60"/>
    </row>
    <row r="325" spans="1:9" s="38" customFormat="1" ht="67.5" x14ac:dyDescent="0.25">
      <c r="A325" s="195" t="s">
        <v>4626</v>
      </c>
      <c r="B325" s="196" t="s">
        <v>21330</v>
      </c>
      <c r="C325" s="198"/>
      <c r="D325" s="199"/>
      <c r="E325" s="199"/>
      <c r="F325" s="199"/>
      <c r="G325" s="199"/>
      <c r="H325" s="200"/>
      <c r="I325" s="60"/>
    </row>
    <row r="326" spans="1:9" s="38" customFormat="1" x14ac:dyDescent="0.25">
      <c r="A326" s="193" t="s">
        <v>4627</v>
      </c>
      <c r="B326" s="194" t="s">
        <v>4628</v>
      </c>
      <c r="C326" s="188" t="s">
        <v>6</v>
      </c>
      <c r="D326" s="179"/>
      <c r="E326" s="201">
        <v>58</v>
      </c>
      <c r="F326" s="201">
        <v>6.6</v>
      </c>
      <c r="G326" s="64">
        <f t="shared" ref="G326:G388" si="10">D326*E326</f>
        <v>0</v>
      </c>
      <c r="H326" s="66">
        <f t="shared" ref="H326:H388" si="11">D326*F326</f>
        <v>0</v>
      </c>
      <c r="I326" s="60"/>
    </row>
    <row r="327" spans="1:9" s="38" customFormat="1" x14ac:dyDescent="0.25">
      <c r="A327" s="193" t="s">
        <v>4629</v>
      </c>
      <c r="B327" s="194" t="s">
        <v>4630</v>
      </c>
      <c r="C327" s="188" t="s">
        <v>6</v>
      </c>
      <c r="D327" s="179"/>
      <c r="E327" s="201">
        <v>23.2</v>
      </c>
      <c r="F327" s="201">
        <v>2.65</v>
      </c>
      <c r="G327" s="64">
        <f t="shared" si="10"/>
        <v>0</v>
      </c>
      <c r="H327" s="66">
        <f t="shared" si="11"/>
        <v>0</v>
      </c>
      <c r="I327" s="60"/>
    </row>
    <row r="328" spans="1:9" s="38" customFormat="1" ht="22.5" x14ac:dyDescent="0.25">
      <c r="A328" s="193" t="s">
        <v>4631</v>
      </c>
      <c r="B328" s="194" t="s">
        <v>4632</v>
      </c>
      <c r="C328" s="188" t="s">
        <v>6</v>
      </c>
      <c r="D328" s="179"/>
      <c r="E328" s="201">
        <v>90</v>
      </c>
      <c r="F328" s="201">
        <v>10.3</v>
      </c>
      <c r="G328" s="64">
        <f t="shared" si="10"/>
        <v>0</v>
      </c>
      <c r="H328" s="66">
        <f t="shared" si="11"/>
        <v>0</v>
      </c>
      <c r="I328" s="60"/>
    </row>
    <row r="329" spans="1:9" s="38" customFormat="1" ht="22.5" x14ac:dyDescent="0.25">
      <c r="A329" s="193" t="s">
        <v>4633</v>
      </c>
      <c r="B329" s="194" t="s">
        <v>4634</v>
      </c>
      <c r="C329" s="188" t="s">
        <v>6</v>
      </c>
      <c r="D329" s="179"/>
      <c r="E329" s="201">
        <v>120</v>
      </c>
      <c r="F329" s="201">
        <v>13.7</v>
      </c>
      <c r="G329" s="64">
        <f t="shared" si="10"/>
        <v>0</v>
      </c>
      <c r="H329" s="66">
        <f t="shared" si="11"/>
        <v>0</v>
      </c>
      <c r="I329" s="60"/>
    </row>
    <row r="330" spans="1:9" s="38" customFormat="1" x14ac:dyDescent="0.25">
      <c r="A330" s="193" t="s">
        <v>4635</v>
      </c>
      <c r="B330" s="194" t="s">
        <v>4636</v>
      </c>
      <c r="C330" s="188" t="s">
        <v>6</v>
      </c>
      <c r="D330" s="179"/>
      <c r="E330" s="201">
        <v>25.3</v>
      </c>
      <c r="F330" s="201">
        <v>2.89</v>
      </c>
      <c r="G330" s="64">
        <f t="shared" si="10"/>
        <v>0</v>
      </c>
      <c r="H330" s="66">
        <f t="shared" si="11"/>
        <v>0</v>
      </c>
      <c r="I330" s="60"/>
    </row>
    <row r="331" spans="1:9" s="38" customFormat="1" x14ac:dyDescent="0.25">
      <c r="A331" s="193" t="s">
        <v>4637</v>
      </c>
      <c r="B331" s="194" t="s">
        <v>4638</v>
      </c>
      <c r="C331" s="188" t="s">
        <v>6</v>
      </c>
      <c r="D331" s="179"/>
      <c r="E331" s="201">
        <v>42.4</v>
      </c>
      <c r="F331" s="201">
        <v>4.84</v>
      </c>
      <c r="G331" s="64">
        <f t="shared" si="10"/>
        <v>0</v>
      </c>
      <c r="H331" s="66">
        <f t="shared" si="11"/>
        <v>0</v>
      </c>
      <c r="I331" s="60"/>
    </row>
    <row r="332" spans="1:9" s="38" customFormat="1" x14ac:dyDescent="0.25">
      <c r="A332" s="193" t="s">
        <v>4639</v>
      </c>
      <c r="B332" s="194" t="s">
        <v>4640</v>
      </c>
      <c r="C332" s="188" t="s">
        <v>6</v>
      </c>
      <c r="D332" s="179"/>
      <c r="E332" s="201">
        <v>27.3</v>
      </c>
      <c r="F332" s="201">
        <v>3.12</v>
      </c>
      <c r="G332" s="64">
        <f t="shared" si="10"/>
        <v>0</v>
      </c>
      <c r="H332" s="66">
        <f t="shared" si="11"/>
        <v>0</v>
      </c>
      <c r="I332" s="60"/>
    </row>
    <row r="333" spans="1:9" s="38" customFormat="1" x14ac:dyDescent="0.25">
      <c r="A333" s="193" t="s">
        <v>4641</v>
      </c>
      <c r="B333" s="194" t="s">
        <v>4642</v>
      </c>
      <c r="C333" s="188" t="s">
        <v>6</v>
      </c>
      <c r="D333" s="179"/>
      <c r="E333" s="201">
        <v>41.7</v>
      </c>
      <c r="F333" s="201">
        <v>4.7699999999999996</v>
      </c>
      <c r="G333" s="64">
        <f t="shared" si="10"/>
        <v>0</v>
      </c>
      <c r="H333" s="66">
        <f t="shared" si="11"/>
        <v>0</v>
      </c>
      <c r="I333" s="60"/>
    </row>
    <row r="334" spans="1:9" s="38" customFormat="1" x14ac:dyDescent="0.25">
      <c r="A334" s="193" t="s">
        <v>4643</v>
      </c>
      <c r="B334" s="194" t="s">
        <v>4644</v>
      </c>
      <c r="C334" s="188" t="s">
        <v>6</v>
      </c>
      <c r="D334" s="179"/>
      <c r="E334" s="201">
        <v>87</v>
      </c>
      <c r="F334" s="201">
        <v>9.9</v>
      </c>
      <c r="G334" s="64">
        <f t="shared" si="10"/>
        <v>0</v>
      </c>
      <c r="H334" s="66">
        <f t="shared" si="11"/>
        <v>0</v>
      </c>
      <c r="I334" s="60"/>
    </row>
    <row r="335" spans="1:9" s="38" customFormat="1" x14ac:dyDescent="0.25">
      <c r="A335" s="193" t="s">
        <v>4645</v>
      </c>
      <c r="B335" s="194" t="s">
        <v>4646</v>
      </c>
      <c r="C335" s="188" t="s">
        <v>6</v>
      </c>
      <c r="D335" s="179"/>
      <c r="E335" s="201">
        <v>58</v>
      </c>
      <c r="F335" s="201">
        <v>6.6</v>
      </c>
      <c r="G335" s="64">
        <f t="shared" si="10"/>
        <v>0</v>
      </c>
      <c r="H335" s="66">
        <f t="shared" si="11"/>
        <v>0</v>
      </c>
      <c r="I335" s="60"/>
    </row>
    <row r="336" spans="1:9" s="38" customFormat="1" x14ac:dyDescent="0.25">
      <c r="A336" s="193" t="s">
        <v>4647</v>
      </c>
      <c r="B336" s="194" t="s">
        <v>4648</v>
      </c>
      <c r="C336" s="188" t="s">
        <v>6</v>
      </c>
      <c r="D336" s="179"/>
      <c r="E336" s="201">
        <v>65</v>
      </c>
      <c r="F336" s="201">
        <v>7.5</v>
      </c>
      <c r="G336" s="64">
        <f t="shared" si="10"/>
        <v>0</v>
      </c>
      <c r="H336" s="66">
        <f t="shared" si="11"/>
        <v>0</v>
      </c>
      <c r="I336" s="60"/>
    </row>
    <row r="337" spans="1:9" s="38" customFormat="1" x14ac:dyDescent="0.25">
      <c r="A337" s="193" t="s">
        <v>4649</v>
      </c>
      <c r="B337" s="194" t="s">
        <v>4650</v>
      </c>
      <c r="C337" s="188" t="s">
        <v>6</v>
      </c>
      <c r="D337" s="179"/>
      <c r="E337" s="201">
        <v>100</v>
      </c>
      <c r="F337" s="201">
        <v>11.5</v>
      </c>
      <c r="G337" s="64">
        <f t="shared" si="10"/>
        <v>0</v>
      </c>
      <c r="H337" s="66">
        <f t="shared" si="11"/>
        <v>0</v>
      </c>
      <c r="I337" s="60"/>
    </row>
    <row r="338" spans="1:9" s="38" customFormat="1" x14ac:dyDescent="0.25">
      <c r="A338" s="193" t="s">
        <v>4651</v>
      </c>
      <c r="B338" s="194" t="s">
        <v>4652</v>
      </c>
      <c r="C338" s="188" t="s">
        <v>6</v>
      </c>
      <c r="D338" s="179"/>
      <c r="E338" s="201">
        <v>33.5</v>
      </c>
      <c r="F338" s="201">
        <v>3.82</v>
      </c>
      <c r="G338" s="64">
        <f t="shared" si="10"/>
        <v>0</v>
      </c>
      <c r="H338" s="66">
        <f t="shared" si="11"/>
        <v>0</v>
      </c>
      <c r="I338" s="60"/>
    </row>
    <row r="339" spans="1:9" s="38" customFormat="1" x14ac:dyDescent="0.25">
      <c r="A339" s="193" t="s">
        <v>4653</v>
      </c>
      <c r="B339" s="194" t="s">
        <v>4654</v>
      </c>
      <c r="C339" s="188" t="s">
        <v>6</v>
      </c>
      <c r="D339" s="179"/>
      <c r="E339" s="201">
        <v>120</v>
      </c>
      <c r="F339" s="201">
        <v>13.7</v>
      </c>
      <c r="G339" s="64">
        <f t="shared" si="10"/>
        <v>0</v>
      </c>
      <c r="H339" s="66">
        <f t="shared" si="11"/>
        <v>0</v>
      </c>
      <c r="I339" s="60"/>
    </row>
    <row r="340" spans="1:9" s="38" customFormat="1" x14ac:dyDescent="0.25">
      <c r="A340" s="193" t="s">
        <v>4655</v>
      </c>
      <c r="B340" s="194" t="s">
        <v>4656</v>
      </c>
      <c r="C340" s="188" t="s">
        <v>6</v>
      </c>
      <c r="D340" s="179"/>
      <c r="E340" s="201">
        <v>123</v>
      </c>
      <c r="F340" s="201">
        <v>14.1</v>
      </c>
      <c r="G340" s="64">
        <f t="shared" si="10"/>
        <v>0</v>
      </c>
      <c r="H340" s="66">
        <f t="shared" si="11"/>
        <v>0</v>
      </c>
      <c r="I340" s="60"/>
    </row>
    <row r="341" spans="1:9" s="38" customFormat="1" x14ac:dyDescent="0.25">
      <c r="A341" s="193" t="s">
        <v>4657</v>
      </c>
      <c r="B341" s="194" t="s">
        <v>4658</v>
      </c>
      <c r="C341" s="188" t="s">
        <v>6</v>
      </c>
      <c r="D341" s="179"/>
      <c r="E341" s="201">
        <v>249</v>
      </c>
      <c r="F341" s="201">
        <v>28.4</v>
      </c>
      <c r="G341" s="64">
        <f t="shared" si="10"/>
        <v>0</v>
      </c>
      <c r="H341" s="66">
        <f t="shared" si="11"/>
        <v>0</v>
      </c>
      <c r="I341" s="60"/>
    </row>
    <row r="342" spans="1:9" s="38" customFormat="1" ht="67.5" x14ac:dyDescent="0.25">
      <c r="A342" s="195" t="s">
        <v>4659</v>
      </c>
      <c r="B342" s="196" t="s">
        <v>21331</v>
      </c>
      <c r="C342" s="198"/>
      <c r="D342" s="199"/>
      <c r="E342" s="199"/>
      <c r="F342" s="199"/>
      <c r="G342" s="199"/>
      <c r="H342" s="200"/>
      <c r="I342" s="60"/>
    </row>
    <row r="343" spans="1:9" s="38" customFormat="1" x14ac:dyDescent="0.25">
      <c r="A343" s="193" t="s">
        <v>4660</v>
      </c>
      <c r="B343" s="194" t="s">
        <v>4628</v>
      </c>
      <c r="C343" s="188" t="s">
        <v>6</v>
      </c>
      <c r="D343" s="179"/>
      <c r="E343" s="201">
        <v>85</v>
      </c>
      <c r="F343" s="201">
        <v>9.6999999999999993</v>
      </c>
      <c r="G343" s="64">
        <f t="shared" si="10"/>
        <v>0</v>
      </c>
      <c r="H343" s="66">
        <f t="shared" si="11"/>
        <v>0</v>
      </c>
      <c r="I343" s="60"/>
    </row>
    <row r="344" spans="1:9" s="38" customFormat="1" x14ac:dyDescent="0.25">
      <c r="A344" s="193" t="s">
        <v>4661</v>
      </c>
      <c r="B344" s="194" t="s">
        <v>4630</v>
      </c>
      <c r="C344" s="188" t="s">
        <v>6</v>
      </c>
      <c r="D344" s="179"/>
      <c r="E344" s="201">
        <v>23.2</v>
      </c>
      <c r="F344" s="201">
        <v>2.65</v>
      </c>
      <c r="G344" s="64">
        <f t="shared" si="10"/>
        <v>0</v>
      </c>
      <c r="H344" s="66">
        <f t="shared" si="11"/>
        <v>0</v>
      </c>
      <c r="I344" s="60"/>
    </row>
    <row r="345" spans="1:9" s="38" customFormat="1" ht="22.5" x14ac:dyDescent="0.25">
      <c r="A345" s="193" t="s">
        <v>4662</v>
      </c>
      <c r="B345" s="194" t="s">
        <v>4632</v>
      </c>
      <c r="C345" s="188" t="s">
        <v>6</v>
      </c>
      <c r="D345" s="179"/>
      <c r="E345" s="201">
        <v>90</v>
      </c>
      <c r="F345" s="201">
        <v>10.3</v>
      </c>
      <c r="G345" s="64">
        <f t="shared" si="10"/>
        <v>0</v>
      </c>
      <c r="H345" s="66">
        <f t="shared" si="11"/>
        <v>0</v>
      </c>
      <c r="I345" s="60"/>
    </row>
    <row r="346" spans="1:9" s="38" customFormat="1" ht="22.5" x14ac:dyDescent="0.25">
      <c r="A346" s="193" t="s">
        <v>4663</v>
      </c>
      <c r="B346" s="194" t="s">
        <v>4634</v>
      </c>
      <c r="C346" s="188" t="s">
        <v>6</v>
      </c>
      <c r="D346" s="179"/>
      <c r="E346" s="201">
        <v>120</v>
      </c>
      <c r="F346" s="201">
        <v>13.7</v>
      </c>
      <c r="G346" s="64">
        <f t="shared" si="10"/>
        <v>0</v>
      </c>
      <c r="H346" s="66">
        <f t="shared" si="11"/>
        <v>0</v>
      </c>
      <c r="I346" s="60"/>
    </row>
    <row r="347" spans="1:9" s="38" customFormat="1" x14ac:dyDescent="0.25">
      <c r="A347" s="193" t="s">
        <v>4664</v>
      </c>
      <c r="B347" s="194" t="s">
        <v>4636</v>
      </c>
      <c r="C347" s="188" t="s">
        <v>6</v>
      </c>
      <c r="D347" s="179"/>
      <c r="E347" s="201">
        <v>25.3</v>
      </c>
      <c r="F347" s="201">
        <v>2.89</v>
      </c>
      <c r="G347" s="64">
        <f t="shared" si="10"/>
        <v>0</v>
      </c>
      <c r="H347" s="66">
        <f t="shared" si="11"/>
        <v>0</v>
      </c>
      <c r="I347" s="60"/>
    </row>
    <row r="348" spans="1:9" s="38" customFormat="1" x14ac:dyDescent="0.25">
      <c r="A348" s="193" t="s">
        <v>4665</v>
      </c>
      <c r="B348" s="194" t="s">
        <v>4638</v>
      </c>
      <c r="C348" s="188" t="s">
        <v>6</v>
      </c>
      <c r="D348" s="179"/>
      <c r="E348" s="201">
        <v>48.6</v>
      </c>
      <c r="F348" s="201">
        <v>5.5</v>
      </c>
      <c r="G348" s="64">
        <f t="shared" si="10"/>
        <v>0</v>
      </c>
      <c r="H348" s="66">
        <f t="shared" si="11"/>
        <v>0</v>
      </c>
      <c r="I348" s="60"/>
    </row>
    <row r="349" spans="1:9" s="38" customFormat="1" x14ac:dyDescent="0.25">
      <c r="A349" s="193" t="s">
        <v>4666</v>
      </c>
      <c r="B349" s="194" t="s">
        <v>4640</v>
      </c>
      <c r="C349" s="188" t="s">
        <v>6</v>
      </c>
      <c r="D349" s="179"/>
      <c r="E349" s="201">
        <v>29.3</v>
      </c>
      <c r="F349" s="201">
        <v>3.35</v>
      </c>
      <c r="G349" s="64">
        <f t="shared" si="10"/>
        <v>0</v>
      </c>
      <c r="H349" s="66">
        <f t="shared" si="11"/>
        <v>0</v>
      </c>
      <c r="I349" s="60"/>
    </row>
    <row r="350" spans="1:9" s="38" customFormat="1" x14ac:dyDescent="0.25">
      <c r="A350" s="193" t="s">
        <v>4667</v>
      </c>
      <c r="B350" s="194" t="s">
        <v>4642</v>
      </c>
      <c r="C350" s="188" t="s">
        <v>6</v>
      </c>
      <c r="D350" s="179"/>
      <c r="E350" s="201">
        <v>47.9</v>
      </c>
      <c r="F350" s="201">
        <v>5.5</v>
      </c>
      <c r="G350" s="64">
        <f t="shared" si="10"/>
        <v>0</v>
      </c>
      <c r="H350" s="66">
        <f t="shared" si="11"/>
        <v>0</v>
      </c>
      <c r="I350" s="60"/>
    </row>
    <row r="351" spans="1:9" s="38" customFormat="1" x14ac:dyDescent="0.25">
      <c r="A351" s="193" t="s">
        <v>4668</v>
      </c>
      <c r="B351" s="194" t="s">
        <v>4644</v>
      </c>
      <c r="C351" s="188" t="s">
        <v>6</v>
      </c>
      <c r="D351" s="179"/>
      <c r="E351" s="201">
        <v>128</v>
      </c>
      <c r="F351" s="201">
        <v>14.7</v>
      </c>
      <c r="G351" s="64">
        <f t="shared" si="10"/>
        <v>0</v>
      </c>
      <c r="H351" s="66">
        <f t="shared" si="11"/>
        <v>0</v>
      </c>
      <c r="I351" s="60"/>
    </row>
    <row r="352" spans="1:9" s="38" customFormat="1" x14ac:dyDescent="0.25">
      <c r="A352" s="193" t="s">
        <v>4669</v>
      </c>
      <c r="B352" s="194" t="s">
        <v>4646</v>
      </c>
      <c r="C352" s="188" t="s">
        <v>6</v>
      </c>
      <c r="D352" s="179"/>
      <c r="E352" s="201">
        <v>73</v>
      </c>
      <c r="F352" s="201">
        <v>8.3000000000000007</v>
      </c>
      <c r="G352" s="64">
        <f t="shared" si="10"/>
        <v>0</v>
      </c>
      <c r="H352" s="66">
        <f t="shared" si="11"/>
        <v>0</v>
      </c>
      <c r="I352" s="60"/>
    </row>
    <row r="353" spans="1:9" s="38" customFormat="1" x14ac:dyDescent="0.25">
      <c r="A353" s="193" t="s">
        <v>4670</v>
      </c>
      <c r="B353" s="194" t="s">
        <v>4648</v>
      </c>
      <c r="C353" s="188" t="s">
        <v>6</v>
      </c>
      <c r="D353" s="179"/>
      <c r="E353" s="201">
        <v>81</v>
      </c>
      <c r="F353" s="201">
        <v>9.1999999999999993</v>
      </c>
      <c r="G353" s="64">
        <f t="shared" si="10"/>
        <v>0</v>
      </c>
      <c r="H353" s="66">
        <f t="shared" si="11"/>
        <v>0</v>
      </c>
      <c r="I353" s="60"/>
    </row>
    <row r="354" spans="1:9" s="38" customFormat="1" x14ac:dyDescent="0.25">
      <c r="A354" s="193" t="s">
        <v>4671</v>
      </c>
      <c r="B354" s="194" t="s">
        <v>4650</v>
      </c>
      <c r="C354" s="188" t="s">
        <v>6</v>
      </c>
      <c r="D354" s="179"/>
      <c r="E354" s="201">
        <v>118</v>
      </c>
      <c r="F354" s="201">
        <v>13.5</v>
      </c>
      <c r="G354" s="64">
        <f t="shared" si="10"/>
        <v>0</v>
      </c>
      <c r="H354" s="66">
        <f t="shared" si="11"/>
        <v>0</v>
      </c>
      <c r="I354" s="60"/>
    </row>
    <row r="355" spans="1:9" s="38" customFormat="1" x14ac:dyDescent="0.25">
      <c r="A355" s="193" t="s">
        <v>4672</v>
      </c>
      <c r="B355" s="194" t="s">
        <v>4652</v>
      </c>
      <c r="C355" s="188" t="s">
        <v>6</v>
      </c>
      <c r="D355" s="179"/>
      <c r="E355" s="201">
        <v>37.6</v>
      </c>
      <c r="F355" s="201">
        <v>4.29</v>
      </c>
      <c r="G355" s="64">
        <f t="shared" si="10"/>
        <v>0</v>
      </c>
      <c r="H355" s="66">
        <f t="shared" si="11"/>
        <v>0</v>
      </c>
      <c r="I355" s="60"/>
    </row>
    <row r="356" spans="1:9" s="38" customFormat="1" x14ac:dyDescent="0.25">
      <c r="A356" s="193" t="s">
        <v>4673</v>
      </c>
      <c r="B356" s="194" t="s">
        <v>4654</v>
      </c>
      <c r="C356" s="188" t="s">
        <v>6</v>
      </c>
      <c r="D356" s="179"/>
      <c r="E356" s="201">
        <v>192</v>
      </c>
      <c r="F356" s="201">
        <v>21.9</v>
      </c>
      <c r="G356" s="64">
        <f t="shared" si="10"/>
        <v>0</v>
      </c>
      <c r="H356" s="66">
        <f t="shared" si="11"/>
        <v>0</v>
      </c>
      <c r="I356" s="60"/>
    </row>
    <row r="357" spans="1:9" s="38" customFormat="1" x14ac:dyDescent="0.25">
      <c r="A357" s="193" t="s">
        <v>4674</v>
      </c>
      <c r="B357" s="194" t="s">
        <v>4656</v>
      </c>
      <c r="C357" s="188" t="s">
        <v>6</v>
      </c>
      <c r="D357" s="179"/>
      <c r="E357" s="201">
        <v>123</v>
      </c>
      <c r="F357" s="201">
        <v>14.1</v>
      </c>
      <c r="G357" s="64">
        <f t="shared" si="10"/>
        <v>0</v>
      </c>
      <c r="H357" s="66">
        <f t="shared" si="11"/>
        <v>0</v>
      </c>
      <c r="I357" s="60"/>
    </row>
    <row r="358" spans="1:9" s="38" customFormat="1" x14ac:dyDescent="0.25">
      <c r="A358" s="193" t="s">
        <v>4675</v>
      </c>
      <c r="B358" s="194" t="s">
        <v>4658</v>
      </c>
      <c r="C358" s="188" t="s">
        <v>6</v>
      </c>
      <c r="D358" s="179"/>
      <c r="E358" s="201">
        <v>249</v>
      </c>
      <c r="F358" s="201">
        <v>28.4</v>
      </c>
      <c r="G358" s="64">
        <f t="shared" si="10"/>
        <v>0</v>
      </c>
      <c r="H358" s="66">
        <f t="shared" si="11"/>
        <v>0</v>
      </c>
      <c r="I358" s="60"/>
    </row>
    <row r="359" spans="1:9" s="38" customFormat="1" ht="225" x14ac:dyDescent="0.25">
      <c r="A359" s="195" t="s">
        <v>4676</v>
      </c>
      <c r="B359" s="196" t="s">
        <v>21332</v>
      </c>
      <c r="C359" s="198"/>
      <c r="D359" s="199"/>
      <c r="E359" s="199"/>
      <c r="F359" s="199"/>
      <c r="G359" s="199"/>
      <c r="H359" s="200"/>
      <c r="I359" s="60"/>
    </row>
    <row r="360" spans="1:9" s="38" customFormat="1" x14ac:dyDescent="0.25">
      <c r="A360" s="193" t="s">
        <v>4677</v>
      </c>
      <c r="B360" s="194" t="s">
        <v>4678</v>
      </c>
      <c r="C360" s="188" t="s">
        <v>6</v>
      </c>
      <c r="D360" s="179"/>
      <c r="E360" s="201">
        <v>1265</v>
      </c>
      <c r="F360" s="201">
        <v>144</v>
      </c>
      <c r="G360" s="64">
        <f t="shared" si="10"/>
        <v>0</v>
      </c>
      <c r="H360" s="66">
        <f t="shared" si="11"/>
        <v>0</v>
      </c>
      <c r="I360" s="60"/>
    </row>
    <row r="361" spans="1:9" s="38" customFormat="1" x14ac:dyDescent="0.25">
      <c r="A361" s="193" t="s">
        <v>4679</v>
      </c>
      <c r="B361" s="225" t="s">
        <v>4680</v>
      </c>
      <c r="C361" s="188" t="s">
        <v>6</v>
      </c>
      <c r="D361" s="179"/>
      <c r="E361" s="201">
        <v>1454</v>
      </c>
      <c r="F361" s="201">
        <v>166</v>
      </c>
      <c r="G361" s="64">
        <f t="shared" si="10"/>
        <v>0</v>
      </c>
      <c r="H361" s="66">
        <f t="shared" si="11"/>
        <v>0</v>
      </c>
      <c r="I361" s="60"/>
    </row>
    <row r="362" spans="1:9" s="38" customFormat="1" x14ac:dyDescent="0.25">
      <c r="A362" s="193" t="s">
        <v>4681</v>
      </c>
      <c r="B362" s="194" t="s">
        <v>4682</v>
      </c>
      <c r="C362" s="188" t="s">
        <v>6</v>
      </c>
      <c r="D362" s="179"/>
      <c r="E362" s="201">
        <v>1561</v>
      </c>
      <c r="F362" s="201">
        <v>178</v>
      </c>
      <c r="G362" s="64">
        <f t="shared" si="10"/>
        <v>0</v>
      </c>
      <c r="H362" s="66">
        <f t="shared" si="11"/>
        <v>0</v>
      </c>
      <c r="I362" s="60"/>
    </row>
    <row r="363" spans="1:9" s="38" customFormat="1" x14ac:dyDescent="0.25">
      <c r="A363" s="193" t="s">
        <v>4683</v>
      </c>
      <c r="B363" s="194" t="s">
        <v>4684</v>
      </c>
      <c r="C363" s="188" t="s">
        <v>6</v>
      </c>
      <c r="D363" s="179"/>
      <c r="E363" s="201">
        <v>2164</v>
      </c>
      <c r="F363" s="201">
        <v>247</v>
      </c>
      <c r="G363" s="64">
        <f t="shared" si="10"/>
        <v>0</v>
      </c>
      <c r="H363" s="66">
        <f t="shared" si="11"/>
        <v>0</v>
      </c>
      <c r="I363" s="60"/>
    </row>
    <row r="364" spans="1:9" s="38" customFormat="1" x14ac:dyDescent="0.25">
      <c r="A364" s="193" t="s">
        <v>4685</v>
      </c>
      <c r="B364" s="194" t="s">
        <v>4686</v>
      </c>
      <c r="C364" s="188" t="s">
        <v>6</v>
      </c>
      <c r="D364" s="179"/>
      <c r="E364" s="201">
        <v>2271</v>
      </c>
      <c r="F364" s="201">
        <v>259</v>
      </c>
      <c r="G364" s="64">
        <f t="shared" si="10"/>
        <v>0</v>
      </c>
      <c r="H364" s="66">
        <f t="shared" si="11"/>
        <v>0</v>
      </c>
      <c r="I364" s="60"/>
    </row>
    <row r="365" spans="1:9" s="38" customFormat="1" ht="225" x14ac:dyDescent="0.25">
      <c r="A365" s="195" t="s">
        <v>4687</v>
      </c>
      <c r="B365" s="196" t="s">
        <v>21333</v>
      </c>
      <c r="C365" s="198"/>
      <c r="D365" s="199"/>
      <c r="E365" s="199"/>
      <c r="F365" s="199"/>
      <c r="G365" s="199"/>
      <c r="H365" s="200"/>
      <c r="I365" s="60"/>
    </row>
    <row r="366" spans="1:9" s="38" customFormat="1" x14ac:dyDescent="0.25">
      <c r="A366" s="193" t="s">
        <v>4688</v>
      </c>
      <c r="B366" s="194" t="s">
        <v>4689</v>
      </c>
      <c r="C366" s="188" t="s">
        <v>6</v>
      </c>
      <c r="D366" s="179"/>
      <c r="E366" s="201">
        <v>1810</v>
      </c>
      <c r="F366" s="201">
        <v>207</v>
      </c>
      <c r="G366" s="64">
        <f t="shared" si="10"/>
        <v>0</v>
      </c>
      <c r="H366" s="66">
        <f t="shared" si="11"/>
        <v>0</v>
      </c>
      <c r="I366" s="60"/>
    </row>
    <row r="367" spans="1:9" s="38" customFormat="1" x14ac:dyDescent="0.25">
      <c r="A367" s="193" t="s">
        <v>4690</v>
      </c>
      <c r="B367" s="194" t="s">
        <v>4691</v>
      </c>
      <c r="C367" s="188" t="s">
        <v>6</v>
      </c>
      <c r="D367" s="179"/>
      <c r="E367" s="201">
        <v>2589</v>
      </c>
      <c r="F367" s="201">
        <v>296</v>
      </c>
      <c r="G367" s="64">
        <f t="shared" si="10"/>
        <v>0</v>
      </c>
      <c r="H367" s="66">
        <f t="shared" si="11"/>
        <v>0</v>
      </c>
      <c r="I367" s="60"/>
    </row>
    <row r="368" spans="1:9" s="38" customFormat="1" ht="67.5" x14ac:dyDescent="0.25">
      <c r="A368" s="195" t="s">
        <v>4692</v>
      </c>
      <c r="B368" s="196" t="s">
        <v>21334</v>
      </c>
      <c r="C368" s="198"/>
      <c r="D368" s="199"/>
      <c r="E368" s="199"/>
      <c r="F368" s="199"/>
      <c r="G368" s="199"/>
      <c r="H368" s="200"/>
      <c r="I368" s="60"/>
    </row>
    <row r="369" spans="1:9" s="38" customFormat="1" ht="22.5" x14ac:dyDescent="0.25">
      <c r="A369" s="193" t="s">
        <v>4693</v>
      </c>
      <c r="B369" s="194" t="s">
        <v>4694</v>
      </c>
      <c r="C369" s="188" t="s">
        <v>6</v>
      </c>
      <c r="D369" s="179"/>
      <c r="E369" s="201">
        <v>79</v>
      </c>
      <c r="F369" s="201">
        <v>9</v>
      </c>
      <c r="G369" s="64">
        <f t="shared" si="10"/>
        <v>0</v>
      </c>
      <c r="H369" s="66">
        <f t="shared" si="11"/>
        <v>0</v>
      </c>
      <c r="I369" s="60"/>
    </row>
    <row r="370" spans="1:9" s="38" customFormat="1" ht="22.5" x14ac:dyDescent="0.25">
      <c r="A370" s="193" t="s">
        <v>4695</v>
      </c>
      <c r="B370" s="194" t="s">
        <v>4696</v>
      </c>
      <c r="C370" s="188" t="s">
        <v>6</v>
      </c>
      <c r="D370" s="179"/>
      <c r="E370" s="201">
        <v>124</v>
      </c>
      <c r="F370" s="201">
        <v>14.2</v>
      </c>
      <c r="G370" s="64">
        <f t="shared" si="10"/>
        <v>0</v>
      </c>
      <c r="H370" s="66">
        <f t="shared" si="11"/>
        <v>0</v>
      </c>
      <c r="I370" s="60"/>
    </row>
    <row r="371" spans="1:9" s="38" customFormat="1" ht="22.5" x14ac:dyDescent="0.25">
      <c r="A371" s="193" t="s">
        <v>4697</v>
      </c>
      <c r="B371" s="194" t="s">
        <v>4698</v>
      </c>
      <c r="C371" s="188" t="s">
        <v>6</v>
      </c>
      <c r="D371" s="179"/>
      <c r="E371" s="201">
        <v>63</v>
      </c>
      <c r="F371" s="201">
        <v>7.2</v>
      </c>
      <c r="G371" s="64">
        <f t="shared" si="10"/>
        <v>0</v>
      </c>
      <c r="H371" s="66">
        <f t="shared" si="11"/>
        <v>0</v>
      </c>
      <c r="I371" s="60"/>
    </row>
    <row r="372" spans="1:9" s="38" customFormat="1" ht="22.5" x14ac:dyDescent="0.25">
      <c r="A372" s="193" t="s">
        <v>4699</v>
      </c>
      <c r="B372" s="194" t="s">
        <v>4700</v>
      </c>
      <c r="C372" s="188" t="s">
        <v>6</v>
      </c>
      <c r="D372" s="179"/>
      <c r="E372" s="201">
        <v>116</v>
      </c>
      <c r="F372" s="201">
        <v>13.3</v>
      </c>
      <c r="G372" s="64">
        <f t="shared" si="10"/>
        <v>0</v>
      </c>
      <c r="H372" s="66">
        <f t="shared" si="11"/>
        <v>0</v>
      </c>
      <c r="I372" s="60"/>
    </row>
    <row r="373" spans="1:9" s="38" customFormat="1" x14ac:dyDescent="0.25">
      <c r="A373" s="193" t="s">
        <v>4701</v>
      </c>
      <c r="B373" s="194" t="s">
        <v>4702</v>
      </c>
      <c r="C373" s="188" t="s">
        <v>6</v>
      </c>
      <c r="D373" s="179"/>
      <c r="E373" s="201">
        <v>48.3</v>
      </c>
      <c r="F373" s="201">
        <v>5.5</v>
      </c>
      <c r="G373" s="64">
        <f t="shared" si="10"/>
        <v>0</v>
      </c>
      <c r="H373" s="66">
        <f t="shared" si="11"/>
        <v>0</v>
      </c>
      <c r="I373" s="60"/>
    </row>
    <row r="374" spans="1:9" s="38" customFormat="1" ht="22.5" x14ac:dyDescent="0.25">
      <c r="A374" s="193" t="s">
        <v>4703</v>
      </c>
      <c r="B374" s="194" t="s">
        <v>4704</v>
      </c>
      <c r="C374" s="188" t="s">
        <v>6</v>
      </c>
      <c r="D374" s="179"/>
      <c r="E374" s="201">
        <v>150</v>
      </c>
      <c r="F374" s="201">
        <v>17.2</v>
      </c>
      <c r="G374" s="64">
        <f t="shared" si="10"/>
        <v>0</v>
      </c>
      <c r="H374" s="66">
        <f t="shared" si="11"/>
        <v>0</v>
      </c>
      <c r="I374" s="60"/>
    </row>
    <row r="375" spans="1:9" s="38" customFormat="1" ht="112.5" x14ac:dyDescent="0.25">
      <c r="A375" s="195" t="s">
        <v>4705</v>
      </c>
      <c r="B375" s="196" t="s">
        <v>21335</v>
      </c>
      <c r="C375" s="198"/>
      <c r="D375" s="199"/>
      <c r="E375" s="199"/>
      <c r="F375" s="199"/>
      <c r="G375" s="199"/>
      <c r="H375" s="200"/>
      <c r="I375" s="60"/>
    </row>
    <row r="376" spans="1:9" s="38" customFormat="1" x14ac:dyDescent="0.25">
      <c r="A376" s="193" t="s">
        <v>4706</v>
      </c>
      <c r="B376" s="194" t="s">
        <v>4707</v>
      </c>
      <c r="C376" s="188" t="s">
        <v>6</v>
      </c>
      <c r="D376" s="179"/>
      <c r="E376" s="201">
        <v>639</v>
      </c>
      <c r="F376" s="201">
        <v>73</v>
      </c>
      <c r="G376" s="64">
        <f t="shared" si="10"/>
        <v>0</v>
      </c>
      <c r="H376" s="66">
        <f t="shared" si="11"/>
        <v>0</v>
      </c>
      <c r="I376" s="60"/>
    </row>
    <row r="377" spans="1:9" s="38" customFormat="1" x14ac:dyDescent="0.25">
      <c r="A377" s="193" t="s">
        <v>4708</v>
      </c>
      <c r="B377" s="194" t="s">
        <v>4709</v>
      </c>
      <c r="C377" s="188" t="s">
        <v>6</v>
      </c>
      <c r="D377" s="179"/>
      <c r="E377" s="201">
        <v>662</v>
      </c>
      <c r="F377" s="201">
        <v>76</v>
      </c>
      <c r="G377" s="64">
        <f t="shared" si="10"/>
        <v>0</v>
      </c>
      <c r="H377" s="66">
        <f t="shared" si="11"/>
        <v>0</v>
      </c>
      <c r="I377" s="60"/>
    </row>
    <row r="378" spans="1:9" s="38" customFormat="1" x14ac:dyDescent="0.25">
      <c r="A378" s="193" t="s">
        <v>4710</v>
      </c>
      <c r="B378" s="194" t="s">
        <v>4711</v>
      </c>
      <c r="C378" s="188" t="s">
        <v>6</v>
      </c>
      <c r="D378" s="179"/>
      <c r="E378" s="201">
        <v>839</v>
      </c>
      <c r="F378" s="201">
        <v>96</v>
      </c>
      <c r="G378" s="64">
        <f t="shared" si="10"/>
        <v>0</v>
      </c>
      <c r="H378" s="66">
        <f t="shared" si="11"/>
        <v>0</v>
      </c>
      <c r="I378" s="60"/>
    </row>
    <row r="379" spans="1:9" s="38" customFormat="1" x14ac:dyDescent="0.25">
      <c r="A379" s="193" t="s">
        <v>4712</v>
      </c>
      <c r="B379" s="194" t="s">
        <v>4713</v>
      </c>
      <c r="C379" s="188" t="s">
        <v>6</v>
      </c>
      <c r="D379" s="179"/>
      <c r="E379" s="201">
        <v>946</v>
      </c>
      <c r="F379" s="201">
        <v>108</v>
      </c>
      <c r="G379" s="64">
        <f t="shared" si="10"/>
        <v>0</v>
      </c>
      <c r="H379" s="66">
        <f t="shared" si="11"/>
        <v>0</v>
      </c>
      <c r="I379" s="60"/>
    </row>
    <row r="380" spans="1:9" s="38" customFormat="1" x14ac:dyDescent="0.25">
      <c r="A380" s="193" t="s">
        <v>4714</v>
      </c>
      <c r="B380" s="194" t="s">
        <v>4715</v>
      </c>
      <c r="C380" s="188" t="s">
        <v>6</v>
      </c>
      <c r="D380" s="179"/>
      <c r="E380" s="201">
        <v>970</v>
      </c>
      <c r="F380" s="201">
        <v>111</v>
      </c>
      <c r="G380" s="64">
        <f t="shared" si="10"/>
        <v>0</v>
      </c>
      <c r="H380" s="66">
        <f t="shared" si="11"/>
        <v>0</v>
      </c>
      <c r="I380" s="60"/>
    </row>
    <row r="381" spans="1:9" s="38" customFormat="1" x14ac:dyDescent="0.25">
      <c r="A381" s="193" t="s">
        <v>4716</v>
      </c>
      <c r="B381" s="194" t="s">
        <v>4717</v>
      </c>
      <c r="C381" s="188" t="s">
        <v>6</v>
      </c>
      <c r="D381" s="179"/>
      <c r="E381" s="201">
        <v>1927</v>
      </c>
      <c r="F381" s="201">
        <v>220</v>
      </c>
      <c r="G381" s="64">
        <f t="shared" si="10"/>
        <v>0</v>
      </c>
      <c r="H381" s="66">
        <f t="shared" si="11"/>
        <v>0</v>
      </c>
      <c r="I381" s="60"/>
    </row>
    <row r="382" spans="1:9" s="38" customFormat="1" x14ac:dyDescent="0.25">
      <c r="A382" s="193" t="s">
        <v>4718</v>
      </c>
      <c r="B382" s="194" t="s">
        <v>4719</v>
      </c>
      <c r="C382" s="188" t="s">
        <v>6</v>
      </c>
      <c r="D382" s="179"/>
      <c r="E382" s="201">
        <v>1987</v>
      </c>
      <c r="F382" s="201">
        <v>227</v>
      </c>
      <c r="G382" s="64">
        <f t="shared" si="10"/>
        <v>0</v>
      </c>
      <c r="H382" s="66">
        <f t="shared" si="11"/>
        <v>0</v>
      </c>
      <c r="I382" s="60"/>
    </row>
    <row r="383" spans="1:9" s="38" customFormat="1" ht="135" x14ac:dyDescent="0.25">
      <c r="A383" s="195" t="s">
        <v>4720</v>
      </c>
      <c r="B383" s="196" t="s">
        <v>21336</v>
      </c>
      <c r="C383" s="198"/>
      <c r="D383" s="199"/>
      <c r="E383" s="199"/>
      <c r="F383" s="199"/>
      <c r="G383" s="199"/>
      <c r="H383" s="200"/>
      <c r="I383" s="60"/>
    </row>
    <row r="384" spans="1:9" s="38" customFormat="1" x14ac:dyDescent="0.25">
      <c r="A384" s="193" t="s">
        <v>4721</v>
      </c>
      <c r="B384" s="194" t="s">
        <v>4717</v>
      </c>
      <c r="C384" s="188" t="s">
        <v>6</v>
      </c>
      <c r="D384" s="179"/>
      <c r="E384" s="201">
        <v>2057</v>
      </c>
      <c r="F384" s="201">
        <v>235</v>
      </c>
      <c r="G384" s="64">
        <f t="shared" si="10"/>
        <v>0</v>
      </c>
      <c r="H384" s="66">
        <f t="shared" si="11"/>
        <v>0</v>
      </c>
      <c r="I384" s="60"/>
    </row>
    <row r="385" spans="1:9" s="38" customFormat="1" x14ac:dyDescent="0.25">
      <c r="A385" s="193" t="s">
        <v>4722</v>
      </c>
      <c r="B385" s="194" t="s">
        <v>4719</v>
      </c>
      <c r="C385" s="188" t="s">
        <v>6</v>
      </c>
      <c r="D385" s="179"/>
      <c r="E385" s="201">
        <v>2129</v>
      </c>
      <c r="F385" s="201">
        <v>243</v>
      </c>
      <c r="G385" s="64">
        <f t="shared" si="10"/>
        <v>0</v>
      </c>
      <c r="H385" s="66">
        <f t="shared" si="11"/>
        <v>0</v>
      </c>
      <c r="I385" s="60"/>
    </row>
    <row r="386" spans="1:9" s="38" customFormat="1" ht="67.5" x14ac:dyDescent="0.25">
      <c r="A386" s="195" t="s">
        <v>4723</v>
      </c>
      <c r="B386" s="196" t="s">
        <v>21337</v>
      </c>
      <c r="C386" s="198"/>
      <c r="D386" s="199"/>
      <c r="E386" s="199"/>
      <c r="F386" s="199"/>
      <c r="G386" s="199"/>
      <c r="H386" s="200"/>
      <c r="I386" s="60"/>
    </row>
    <row r="387" spans="1:9" s="38" customFormat="1" x14ac:dyDescent="0.25">
      <c r="A387" s="193" t="s">
        <v>4724</v>
      </c>
      <c r="B387" s="194" t="s">
        <v>4725</v>
      </c>
      <c r="C387" s="188" t="s">
        <v>6</v>
      </c>
      <c r="D387" s="179"/>
      <c r="E387" s="201">
        <v>48.3</v>
      </c>
      <c r="F387" s="201">
        <v>5.5</v>
      </c>
      <c r="G387" s="64">
        <f t="shared" si="10"/>
        <v>0</v>
      </c>
      <c r="H387" s="66">
        <f t="shared" si="11"/>
        <v>0</v>
      </c>
      <c r="I387" s="60"/>
    </row>
    <row r="388" spans="1:9" s="38" customFormat="1" x14ac:dyDescent="0.25">
      <c r="A388" s="193" t="s">
        <v>4726</v>
      </c>
      <c r="B388" s="194" t="s">
        <v>4727</v>
      </c>
      <c r="C388" s="188" t="s">
        <v>6</v>
      </c>
      <c r="D388" s="179"/>
      <c r="E388" s="201">
        <v>52</v>
      </c>
      <c r="F388" s="201">
        <v>5.9</v>
      </c>
      <c r="G388" s="64">
        <f t="shared" si="10"/>
        <v>0</v>
      </c>
      <c r="H388" s="66">
        <f t="shared" si="11"/>
        <v>0</v>
      </c>
      <c r="I388" s="60"/>
    </row>
    <row r="389" spans="1:9" s="38" customFormat="1" x14ac:dyDescent="0.25">
      <c r="A389" s="193" t="s">
        <v>4728</v>
      </c>
      <c r="B389" s="194" t="s">
        <v>4729</v>
      </c>
      <c r="C389" s="188" t="s">
        <v>6</v>
      </c>
      <c r="D389" s="179"/>
      <c r="E389" s="201">
        <v>55</v>
      </c>
      <c r="F389" s="201">
        <v>6.3</v>
      </c>
      <c r="G389" s="64">
        <f t="shared" ref="G389:G452" si="12">D389*E389</f>
        <v>0</v>
      </c>
      <c r="H389" s="66">
        <f t="shared" ref="H389:H452" si="13">D389*F389</f>
        <v>0</v>
      </c>
      <c r="I389" s="60"/>
    </row>
    <row r="390" spans="1:9" s="38" customFormat="1" x14ac:dyDescent="0.25">
      <c r="A390" s="193" t="s">
        <v>4730</v>
      </c>
      <c r="B390" s="194" t="s">
        <v>4731</v>
      </c>
      <c r="C390" s="188" t="s">
        <v>6</v>
      </c>
      <c r="D390" s="179"/>
      <c r="E390" s="201">
        <v>60</v>
      </c>
      <c r="F390" s="201">
        <v>6.9</v>
      </c>
      <c r="G390" s="64">
        <f t="shared" si="12"/>
        <v>0</v>
      </c>
      <c r="H390" s="66">
        <f t="shared" si="13"/>
        <v>0</v>
      </c>
      <c r="I390" s="60"/>
    </row>
    <row r="391" spans="1:9" s="38" customFormat="1" x14ac:dyDescent="0.25">
      <c r="A391" s="193" t="s">
        <v>4732</v>
      </c>
      <c r="B391" s="194" t="s">
        <v>4733</v>
      </c>
      <c r="C391" s="188" t="s">
        <v>6</v>
      </c>
      <c r="D391" s="179"/>
      <c r="E391" s="201">
        <v>65</v>
      </c>
      <c r="F391" s="201">
        <v>7.5</v>
      </c>
      <c r="G391" s="64">
        <f t="shared" si="12"/>
        <v>0</v>
      </c>
      <c r="H391" s="66">
        <f t="shared" si="13"/>
        <v>0</v>
      </c>
      <c r="I391" s="60"/>
    </row>
    <row r="392" spans="1:9" s="38" customFormat="1" x14ac:dyDescent="0.25">
      <c r="A392" s="193" t="s">
        <v>4734</v>
      </c>
      <c r="B392" s="194" t="s">
        <v>4735</v>
      </c>
      <c r="C392" s="188" t="s">
        <v>6</v>
      </c>
      <c r="D392" s="179"/>
      <c r="E392" s="201">
        <v>73</v>
      </c>
      <c r="F392" s="201">
        <v>8.3000000000000007</v>
      </c>
      <c r="G392" s="64">
        <f t="shared" si="12"/>
        <v>0</v>
      </c>
      <c r="H392" s="66">
        <f t="shared" si="13"/>
        <v>0</v>
      </c>
      <c r="I392" s="60"/>
    </row>
    <row r="393" spans="1:9" s="38" customFormat="1" x14ac:dyDescent="0.25">
      <c r="A393" s="193" t="s">
        <v>4736</v>
      </c>
      <c r="B393" s="194" t="s">
        <v>4737</v>
      </c>
      <c r="C393" s="188" t="s">
        <v>6</v>
      </c>
      <c r="D393" s="179"/>
      <c r="E393" s="201">
        <v>77</v>
      </c>
      <c r="F393" s="201">
        <v>8.8000000000000007</v>
      </c>
      <c r="G393" s="64">
        <f t="shared" si="12"/>
        <v>0</v>
      </c>
      <c r="H393" s="66">
        <f t="shared" si="13"/>
        <v>0</v>
      </c>
      <c r="I393" s="60"/>
    </row>
    <row r="394" spans="1:9" s="38" customFormat="1" x14ac:dyDescent="0.25">
      <c r="A394" s="193" t="s">
        <v>4738</v>
      </c>
      <c r="B394" s="194" t="s">
        <v>4739</v>
      </c>
      <c r="C394" s="188" t="s">
        <v>6</v>
      </c>
      <c r="D394" s="179"/>
      <c r="E394" s="201">
        <v>56</v>
      </c>
      <c r="F394" s="201">
        <v>6.4</v>
      </c>
      <c r="G394" s="64">
        <f t="shared" si="12"/>
        <v>0</v>
      </c>
      <c r="H394" s="66">
        <f t="shared" si="13"/>
        <v>0</v>
      </c>
      <c r="I394" s="60"/>
    </row>
    <row r="395" spans="1:9" s="38" customFormat="1" x14ac:dyDescent="0.25">
      <c r="A395" s="193" t="s">
        <v>4740</v>
      </c>
      <c r="B395" s="194" t="s">
        <v>4741</v>
      </c>
      <c r="C395" s="188" t="s">
        <v>6</v>
      </c>
      <c r="D395" s="179"/>
      <c r="E395" s="201">
        <v>60</v>
      </c>
      <c r="F395" s="201">
        <v>6.9</v>
      </c>
      <c r="G395" s="64">
        <f t="shared" si="12"/>
        <v>0</v>
      </c>
      <c r="H395" s="66">
        <f t="shared" si="13"/>
        <v>0</v>
      </c>
      <c r="I395" s="60"/>
    </row>
    <row r="396" spans="1:9" s="38" customFormat="1" x14ac:dyDescent="0.25">
      <c r="A396" s="193" t="s">
        <v>4742</v>
      </c>
      <c r="B396" s="194" t="s">
        <v>4743</v>
      </c>
      <c r="C396" s="188" t="s">
        <v>6</v>
      </c>
      <c r="D396" s="179"/>
      <c r="E396" s="201">
        <v>65</v>
      </c>
      <c r="F396" s="201">
        <v>7.5</v>
      </c>
      <c r="G396" s="64">
        <f t="shared" si="12"/>
        <v>0</v>
      </c>
      <c r="H396" s="66">
        <f t="shared" si="13"/>
        <v>0</v>
      </c>
      <c r="I396" s="60"/>
    </row>
    <row r="397" spans="1:9" s="38" customFormat="1" x14ac:dyDescent="0.25">
      <c r="A397" s="193" t="s">
        <v>4744</v>
      </c>
      <c r="B397" s="194" t="s">
        <v>4745</v>
      </c>
      <c r="C397" s="188" t="s">
        <v>6</v>
      </c>
      <c r="D397" s="179"/>
      <c r="E397" s="201">
        <v>69</v>
      </c>
      <c r="F397" s="201">
        <v>7.9</v>
      </c>
      <c r="G397" s="64">
        <f t="shared" si="12"/>
        <v>0</v>
      </c>
      <c r="H397" s="66">
        <f t="shared" si="13"/>
        <v>0</v>
      </c>
      <c r="I397" s="60"/>
    </row>
    <row r="398" spans="1:9" s="38" customFormat="1" x14ac:dyDescent="0.25">
      <c r="A398" s="193" t="s">
        <v>4746</v>
      </c>
      <c r="B398" s="194" t="s">
        <v>4747</v>
      </c>
      <c r="C398" s="188" t="s">
        <v>6</v>
      </c>
      <c r="D398" s="179"/>
      <c r="E398" s="201">
        <v>73</v>
      </c>
      <c r="F398" s="201">
        <v>8.3000000000000007</v>
      </c>
      <c r="G398" s="64">
        <f t="shared" si="12"/>
        <v>0</v>
      </c>
      <c r="H398" s="66">
        <f t="shared" si="13"/>
        <v>0</v>
      </c>
      <c r="I398" s="60"/>
    </row>
    <row r="399" spans="1:9" s="38" customFormat="1" x14ac:dyDescent="0.25">
      <c r="A399" s="193" t="s">
        <v>4748</v>
      </c>
      <c r="B399" s="194" t="s">
        <v>4749</v>
      </c>
      <c r="C399" s="188" t="s">
        <v>6</v>
      </c>
      <c r="D399" s="179"/>
      <c r="E399" s="201">
        <v>81</v>
      </c>
      <c r="F399" s="201">
        <v>9.1999999999999993</v>
      </c>
      <c r="G399" s="64">
        <f t="shared" si="12"/>
        <v>0</v>
      </c>
      <c r="H399" s="66">
        <f t="shared" si="13"/>
        <v>0</v>
      </c>
      <c r="I399" s="60"/>
    </row>
    <row r="400" spans="1:9" s="38" customFormat="1" x14ac:dyDescent="0.25">
      <c r="A400" s="193" t="s">
        <v>4750</v>
      </c>
      <c r="B400" s="194" t="s">
        <v>4751</v>
      </c>
      <c r="C400" s="188" t="s">
        <v>6</v>
      </c>
      <c r="D400" s="179"/>
      <c r="E400" s="201">
        <v>85</v>
      </c>
      <c r="F400" s="201">
        <v>9.6999999999999993</v>
      </c>
      <c r="G400" s="64">
        <f t="shared" si="12"/>
        <v>0</v>
      </c>
      <c r="H400" s="66">
        <f t="shared" si="13"/>
        <v>0</v>
      </c>
      <c r="I400" s="60"/>
    </row>
    <row r="401" spans="1:9" s="38" customFormat="1" ht="135" x14ac:dyDescent="0.25">
      <c r="A401" s="195" t="s">
        <v>4752</v>
      </c>
      <c r="B401" s="196" t="s">
        <v>21338</v>
      </c>
      <c r="C401" s="198"/>
      <c r="D401" s="199"/>
      <c r="E401" s="199"/>
      <c r="F401" s="199"/>
      <c r="G401" s="199"/>
      <c r="H401" s="200"/>
      <c r="I401" s="60"/>
    </row>
    <row r="402" spans="1:9" s="38" customFormat="1" x14ac:dyDescent="0.25">
      <c r="A402" s="193" t="s">
        <v>4753</v>
      </c>
      <c r="B402" s="194" t="s">
        <v>4754</v>
      </c>
      <c r="C402" s="188" t="s">
        <v>6</v>
      </c>
      <c r="D402" s="179"/>
      <c r="E402" s="201">
        <v>571</v>
      </c>
      <c r="F402" s="201">
        <v>65</v>
      </c>
      <c r="G402" s="64">
        <f t="shared" si="12"/>
        <v>0</v>
      </c>
      <c r="H402" s="66">
        <f t="shared" si="13"/>
        <v>0</v>
      </c>
      <c r="I402" s="60"/>
    </row>
    <row r="403" spans="1:9" s="38" customFormat="1" x14ac:dyDescent="0.25">
      <c r="A403" s="193" t="s">
        <v>4755</v>
      </c>
      <c r="B403" s="194" t="s">
        <v>4756</v>
      </c>
      <c r="C403" s="188" t="s">
        <v>6</v>
      </c>
      <c r="D403" s="179"/>
      <c r="E403" s="201">
        <v>589</v>
      </c>
      <c r="F403" s="201">
        <v>67</v>
      </c>
      <c r="G403" s="64">
        <f t="shared" si="12"/>
        <v>0</v>
      </c>
      <c r="H403" s="66">
        <f t="shared" si="13"/>
        <v>0</v>
      </c>
      <c r="I403" s="60"/>
    </row>
    <row r="404" spans="1:9" s="38" customFormat="1" x14ac:dyDescent="0.25">
      <c r="A404" s="193" t="s">
        <v>4757</v>
      </c>
      <c r="B404" s="194" t="s">
        <v>4758</v>
      </c>
      <c r="C404" s="188" t="s">
        <v>6</v>
      </c>
      <c r="D404" s="179"/>
      <c r="E404" s="201">
        <v>615</v>
      </c>
      <c r="F404" s="201">
        <v>70</v>
      </c>
      <c r="G404" s="64">
        <f t="shared" si="12"/>
        <v>0</v>
      </c>
      <c r="H404" s="66">
        <f t="shared" si="13"/>
        <v>0</v>
      </c>
      <c r="I404" s="60"/>
    </row>
    <row r="405" spans="1:9" s="38" customFormat="1" x14ac:dyDescent="0.25">
      <c r="A405" s="193" t="s">
        <v>4759</v>
      </c>
      <c r="B405" s="194" t="s">
        <v>4760</v>
      </c>
      <c r="C405" s="188" t="s">
        <v>6</v>
      </c>
      <c r="D405" s="179"/>
      <c r="E405" s="201">
        <v>650</v>
      </c>
      <c r="F405" s="201">
        <v>74</v>
      </c>
      <c r="G405" s="64">
        <f t="shared" si="12"/>
        <v>0</v>
      </c>
      <c r="H405" s="66">
        <f t="shared" si="13"/>
        <v>0</v>
      </c>
      <c r="I405" s="60"/>
    </row>
    <row r="406" spans="1:9" s="38" customFormat="1" x14ac:dyDescent="0.25">
      <c r="A406" s="193" t="s">
        <v>4761</v>
      </c>
      <c r="B406" s="194" t="s">
        <v>4762</v>
      </c>
      <c r="C406" s="188" t="s">
        <v>6</v>
      </c>
      <c r="D406" s="179"/>
      <c r="E406" s="201">
        <v>662</v>
      </c>
      <c r="F406" s="201">
        <v>76</v>
      </c>
      <c r="G406" s="64">
        <f t="shared" si="12"/>
        <v>0</v>
      </c>
      <c r="H406" s="66">
        <f t="shared" si="13"/>
        <v>0</v>
      </c>
      <c r="I406" s="60"/>
    </row>
    <row r="407" spans="1:9" s="38" customFormat="1" x14ac:dyDescent="0.25">
      <c r="A407" s="193" t="s">
        <v>4763</v>
      </c>
      <c r="B407" s="194" t="s">
        <v>4764</v>
      </c>
      <c r="C407" s="188" t="s">
        <v>6</v>
      </c>
      <c r="D407" s="179"/>
      <c r="E407" s="201">
        <v>674</v>
      </c>
      <c r="F407" s="201">
        <v>77</v>
      </c>
      <c r="G407" s="64">
        <f t="shared" si="12"/>
        <v>0</v>
      </c>
      <c r="H407" s="66">
        <f t="shared" si="13"/>
        <v>0</v>
      </c>
      <c r="I407" s="60"/>
    </row>
    <row r="408" spans="1:9" s="38" customFormat="1" x14ac:dyDescent="0.25">
      <c r="A408" s="193" t="s">
        <v>4765</v>
      </c>
      <c r="B408" s="194" t="s">
        <v>4766</v>
      </c>
      <c r="C408" s="188" t="s">
        <v>6</v>
      </c>
      <c r="D408" s="179"/>
      <c r="E408" s="201">
        <v>686</v>
      </c>
      <c r="F408" s="201">
        <v>78</v>
      </c>
      <c r="G408" s="64">
        <f t="shared" si="12"/>
        <v>0</v>
      </c>
      <c r="H408" s="66">
        <f t="shared" si="13"/>
        <v>0</v>
      </c>
      <c r="I408" s="60"/>
    </row>
    <row r="409" spans="1:9" s="38" customFormat="1" x14ac:dyDescent="0.25">
      <c r="A409" s="193" t="s">
        <v>4767</v>
      </c>
      <c r="B409" s="194" t="s">
        <v>4768</v>
      </c>
      <c r="C409" s="188" t="s">
        <v>6</v>
      </c>
      <c r="D409" s="179"/>
      <c r="E409" s="201">
        <v>757</v>
      </c>
      <c r="F409" s="201">
        <v>86</v>
      </c>
      <c r="G409" s="64">
        <f t="shared" si="12"/>
        <v>0</v>
      </c>
      <c r="H409" s="66">
        <f t="shared" si="13"/>
        <v>0</v>
      </c>
      <c r="I409" s="60"/>
    </row>
    <row r="410" spans="1:9" s="38" customFormat="1" x14ac:dyDescent="0.25">
      <c r="A410" s="193" t="s">
        <v>4769</v>
      </c>
      <c r="B410" s="194" t="s">
        <v>4770</v>
      </c>
      <c r="C410" s="188" t="s">
        <v>6</v>
      </c>
      <c r="D410" s="179"/>
      <c r="E410" s="201">
        <v>769</v>
      </c>
      <c r="F410" s="201">
        <v>88</v>
      </c>
      <c r="G410" s="64">
        <f t="shared" si="12"/>
        <v>0</v>
      </c>
      <c r="H410" s="66">
        <f t="shared" si="13"/>
        <v>0</v>
      </c>
      <c r="I410" s="60"/>
    </row>
    <row r="411" spans="1:9" s="38" customFormat="1" x14ac:dyDescent="0.25">
      <c r="A411" s="193" t="s">
        <v>4771</v>
      </c>
      <c r="B411" s="194" t="s">
        <v>4772</v>
      </c>
      <c r="C411" s="188" t="s">
        <v>6</v>
      </c>
      <c r="D411" s="179"/>
      <c r="E411" s="201">
        <v>792</v>
      </c>
      <c r="F411" s="201">
        <v>91</v>
      </c>
      <c r="G411" s="64">
        <f t="shared" si="12"/>
        <v>0</v>
      </c>
      <c r="H411" s="66">
        <f t="shared" si="13"/>
        <v>0</v>
      </c>
      <c r="I411" s="60"/>
    </row>
    <row r="412" spans="1:9" s="38" customFormat="1" x14ac:dyDescent="0.25">
      <c r="A412" s="193" t="s">
        <v>4773</v>
      </c>
      <c r="B412" s="194" t="s">
        <v>4774</v>
      </c>
      <c r="C412" s="188" t="s">
        <v>6</v>
      </c>
      <c r="D412" s="179"/>
      <c r="E412" s="201">
        <v>804</v>
      </c>
      <c r="F412" s="201">
        <v>92</v>
      </c>
      <c r="G412" s="64">
        <f t="shared" si="12"/>
        <v>0</v>
      </c>
      <c r="H412" s="66">
        <f t="shared" si="13"/>
        <v>0</v>
      </c>
      <c r="I412" s="60"/>
    </row>
    <row r="413" spans="1:9" s="38" customFormat="1" x14ac:dyDescent="0.25">
      <c r="A413" s="193" t="s">
        <v>4775</v>
      </c>
      <c r="B413" s="194" t="s">
        <v>4776</v>
      </c>
      <c r="C413" s="188" t="s">
        <v>6</v>
      </c>
      <c r="D413" s="179"/>
      <c r="E413" s="201">
        <v>827</v>
      </c>
      <c r="F413" s="201">
        <v>94</v>
      </c>
      <c r="G413" s="64">
        <f t="shared" si="12"/>
        <v>0</v>
      </c>
      <c r="H413" s="66">
        <f t="shared" si="13"/>
        <v>0</v>
      </c>
      <c r="I413" s="60"/>
    </row>
    <row r="414" spans="1:9" s="38" customFormat="1" x14ac:dyDescent="0.25">
      <c r="A414" s="193" t="s">
        <v>4777</v>
      </c>
      <c r="B414" s="194" t="s">
        <v>4778</v>
      </c>
      <c r="C414" s="188" t="s">
        <v>6</v>
      </c>
      <c r="D414" s="179"/>
      <c r="E414" s="201">
        <v>839</v>
      </c>
      <c r="F414" s="201">
        <v>96</v>
      </c>
      <c r="G414" s="64">
        <f t="shared" si="12"/>
        <v>0</v>
      </c>
      <c r="H414" s="66">
        <f t="shared" si="13"/>
        <v>0</v>
      </c>
      <c r="I414" s="60"/>
    </row>
    <row r="415" spans="1:9" s="38" customFormat="1" x14ac:dyDescent="0.25">
      <c r="A415" s="193" t="s">
        <v>4779</v>
      </c>
      <c r="B415" s="194" t="s">
        <v>4780</v>
      </c>
      <c r="C415" s="188" t="s">
        <v>6</v>
      </c>
      <c r="D415" s="179"/>
      <c r="E415" s="201">
        <v>875</v>
      </c>
      <c r="F415" s="201">
        <v>100</v>
      </c>
      <c r="G415" s="64">
        <f t="shared" si="12"/>
        <v>0</v>
      </c>
      <c r="H415" s="66">
        <f t="shared" si="13"/>
        <v>0</v>
      </c>
      <c r="I415" s="60"/>
    </row>
    <row r="416" spans="1:9" s="38" customFormat="1" x14ac:dyDescent="0.25">
      <c r="A416" s="193" t="s">
        <v>4781</v>
      </c>
      <c r="B416" s="194" t="s">
        <v>4782</v>
      </c>
      <c r="C416" s="188" t="s">
        <v>6</v>
      </c>
      <c r="D416" s="179"/>
      <c r="E416" s="201">
        <v>1005</v>
      </c>
      <c r="F416" s="201">
        <v>115</v>
      </c>
      <c r="G416" s="64">
        <f t="shared" si="12"/>
        <v>0</v>
      </c>
      <c r="H416" s="66">
        <f t="shared" si="13"/>
        <v>0</v>
      </c>
      <c r="I416" s="60"/>
    </row>
    <row r="417" spans="1:9" s="38" customFormat="1" x14ac:dyDescent="0.25">
      <c r="A417" s="193" t="s">
        <v>4783</v>
      </c>
      <c r="B417" s="194" t="s">
        <v>4784</v>
      </c>
      <c r="C417" s="188" t="s">
        <v>6</v>
      </c>
      <c r="D417" s="179"/>
      <c r="E417" s="201">
        <v>1063</v>
      </c>
      <c r="F417" s="201">
        <v>121</v>
      </c>
      <c r="G417" s="64">
        <f t="shared" si="12"/>
        <v>0</v>
      </c>
      <c r="H417" s="66">
        <f t="shared" si="13"/>
        <v>0</v>
      </c>
      <c r="I417" s="60"/>
    </row>
    <row r="418" spans="1:9" s="38" customFormat="1" x14ac:dyDescent="0.25">
      <c r="A418" s="193" t="s">
        <v>4785</v>
      </c>
      <c r="B418" s="194" t="s">
        <v>4786</v>
      </c>
      <c r="C418" s="188" t="s">
        <v>6</v>
      </c>
      <c r="D418" s="179"/>
      <c r="E418" s="201">
        <v>1088</v>
      </c>
      <c r="F418" s="201">
        <v>124</v>
      </c>
      <c r="G418" s="64">
        <f t="shared" si="12"/>
        <v>0</v>
      </c>
      <c r="H418" s="66">
        <f t="shared" si="13"/>
        <v>0</v>
      </c>
      <c r="I418" s="60"/>
    </row>
    <row r="419" spans="1:9" s="38" customFormat="1" x14ac:dyDescent="0.25">
      <c r="A419" s="193" t="s">
        <v>4787</v>
      </c>
      <c r="B419" s="194" t="s">
        <v>4788</v>
      </c>
      <c r="C419" s="188" t="s">
        <v>6</v>
      </c>
      <c r="D419" s="179"/>
      <c r="E419" s="201">
        <v>1143</v>
      </c>
      <c r="F419" s="201">
        <v>130</v>
      </c>
      <c r="G419" s="64">
        <f t="shared" si="12"/>
        <v>0</v>
      </c>
      <c r="H419" s="66">
        <f t="shared" si="13"/>
        <v>0</v>
      </c>
      <c r="I419" s="60"/>
    </row>
    <row r="420" spans="1:9" s="38" customFormat="1" x14ac:dyDescent="0.25">
      <c r="A420" s="193" t="s">
        <v>4789</v>
      </c>
      <c r="B420" s="194" t="s">
        <v>4790</v>
      </c>
      <c r="C420" s="188" t="s">
        <v>6</v>
      </c>
      <c r="D420" s="179"/>
      <c r="E420" s="201">
        <v>1182</v>
      </c>
      <c r="F420" s="201">
        <v>135</v>
      </c>
      <c r="G420" s="64">
        <f t="shared" si="12"/>
        <v>0</v>
      </c>
      <c r="H420" s="66">
        <f t="shared" si="13"/>
        <v>0</v>
      </c>
      <c r="I420" s="60"/>
    </row>
    <row r="421" spans="1:9" s="38" customFormat="1" x14ac:dyDescent="0.25">
      <c r="A421" s="193" t="s">
        <v>4791</v>
      </c>
      <c r="B421" s="194" t="s">
        <v>4792</v>
      </c>
      <c r="C421" s="188" t="s">
        <v>6</v>
      </c>
      <c r="D421" s="179"/>
      <c r="E421" s="201">
        <v>1207</v>
      </c>
      <c r="F421" s="201">
        <v>138</v>
      </c>
      <c r="G421" s="64">
        <f t="shared" si="12"/>
        <v>0</v>
      </c>
      <c r="H421" s="66">
        <f t="shared" si="13"/>
        <v>0</v>
      </c>
      <c r="I421" s="60"/>
    </row>
    <row r="422" spans="1:9" s="38" customFormat="1" ht="157.5" x14ac:dyDescent="0.25">
      <c r="A422" s="195" t="s">
        <v>4793</v>
      </c>
      <c r="B422" s="196" t="s">
        <v>21339</v>
      </c>
      <c r="C422" s="198"/>
      <c r="D422" s="199"/>
      <c r="E422" s="199"/>
      <c r="F422" s="199"/>
      <c r="G422" s="199"/>
      <c r="H422" s="200"/>
      <c r="I422" s="60"/>
    </row>
    <row r="423" spans="1:9" s="38" customFormat="1" x14ac:dyDescent="0.25">
      <c r="A423" s="193" t="s">
        <v>4794</v>
      </c>
      <c r="B423" s="194" t="s">
        <v>4754</v>
      </c>
      <c r="C423" s="188" t="s">
        <v>6</v>
      </c>
      <c r="D423" s="179"/>
      <c r="E423" s="201">
        <v>662</v>
      </c>
      <c r="F423" s="201">
        <v>76</v>
      </c>
      <c r="G423" s="64">
        <f t="shared" si="12"/>
        <v>0</v>
      </c>
      <c r="H423" s="66">
        <f t="shared" si="13"/>
        <v>0</v>
      </c>
      <c r="I423" s="60"/>
    </row>
    <row r="424" spans="1:9" s="38" customFormat="1" x14ac:dyDescent="0.25">
      <c r="A424" s="193" t="s">
        <v>4795</v>
      </c>
      <c r="B424" s="194" t="s">
        <v>4796</v>
      </c>
      <c r="C424" s="188" t="s">
        <v>6</v>
      </c>
      <c r="D424" s="179"/>
      <c r="E424" s="201">
        <v>686</v>
      </c>
      <c r="F424" s="201">
        <v>78</v>
      </c>
      <c r="G424" s="64">
        <f t="shared" si="12"/>
        <v>0</v>
      </c>
      <c r="H424" s="66">
        <f t="shared" si="13"/>
        <v>0</v>
      </c>
      <c r="I424" s="60"/>
    </row>
    <row r="425" spans="1:9" s="38" customFormat="1" x14ac:dyDescent="0.25">
      <c r="A425" s="193" t="s">
        <v>4797</v>
      </c>
      <c r="B425" s="194" t="s">
        <v>4758</v>
      </c>
      <c r="C425" s="188" t="s">
        <v>6</v>
      </c>
      <c r="D425" s="179"/>
      <c r="E425" s="201">
        <v>711</v>
      </c>
      <c r="F425" s="201">
        <v>81</v>
      </c>
      <c r="G425" s="64">
        <f t="shared" si="12"/>
        <v>0</v>
      </c>
      <c r="H425" s="66">
        <f t="shared" si="13"/>
        <v>0</v>
      </c>
      <c r="I425" s="60"/>
    </row>
    <row r="426" spans="1:9" s="38" customFormat="1" x14ac:dyDescent="0.25">
      <c r="A426" s="193" t="s">
        <v>4798</v>
      </c>
      <c r="B426" s="194" t="s">
        <v>4760</v>
      </c>
      <c r="C426" s="188" t="s">
        <v>6</v>
      </c>
      <c r="D426" s="179"/>
      <c r="E426" s="201">
        <v>757</v>
      </c>
      <c r="F426" s="201">
        <v>86</v>
      </c>
      <c r="G426" s="64">
        <f t="shared" si="12"/>
        <v>0</v>
      </c>
      <c r="H426" s="66">
        <f t="shared" si="13"/>
        <v>0</v>
      </c>
      <c r="I426" s="60"/>
    </row>
    <row r="427" spans="1:9" s="38" customFormat="1" x14ac:dyDescent="0.25">
      <c r="A427" s="193" t="s">
        <v>4799</v>
      </c>
      <c r="B427" s="194" t="s">
        <v>4762</v>
      </c>
      <c r="C427" s="188" t="s">
        <v>6</v>
      </c>
      <c r="D427" s="179"/>
      <c r="E427" s="201">
        <v>779</v>
      </c>
      <c r="F427" s="201">
        <v>89</v>
      </c>
      <c r="G427" s="64">
        <f t="shared" si="12"/>
        <v>0</v>
      </c>
      <c r="H427" s="66">
        <f t="shared" si="13"/>
        <v>0</v>
      </c>
      <c r="I427" s="60"/>
    </row>
    <row r="428" spans="1:9" s="38" customFormat="1" x14ac:dyDescent="0.25">
      <c r="A428" s="193" t="s">
        <v>4800</v>
      </c>
      <c r="B428" s="194" t="s">
        <v>4764</v>
      </c>
      <c r="C428" s="188" t="s">
        <v>6</v>
      </c>
      <c r="D428" s="179"/>
      <c r="E428" s="201">
        <v>779</v>
      </c>
      <c r="F428" s="201">
        <v>89</v>
      </c>
      <c r="G428" s="64">
        <f t="shared" si="12"/>
        <v>0</v>
      </c>
      <c r="H428" s="66">
        <f t="shared" si="13"/>
        <v>0</v>
      </c>
      <c r="I428" s="60"/>
    </row>
    <row r="429" spans="1:9" s="38" customFormat="1" x14ac:dyDescent="0.25">
      <c r="A429" s="193" t="s">
        <v>4801</v>
      </c>
      <c r="B429" s="194" t="s">
        <v>4766</v>
      </c>
      <c r="C429" s="188" t="s">
        <v>6</v>
      </c>
      <c r="D429" s="179"/>
      <c r="E429" s="201">
        <v>792</v>
      </c>
      <c r="F429" s="201">
        <v>91</v>
      </c>
      <c r="G429" s="64">
        <f t="shared" si="12"/>
        <v>0</v>
      </c>
      <c r="H429" s="66">
        <f t="shared" si="13"/>
        <v>0</v>
      </c>
      <c r="I429" s="60"/>
    </row>
    <row r="430" spans="1:9" s="38" customFormat="1" x14ac:dyDescent="0.25">
      <c r="A430" s="193" t="s">
        <v>4802</v>
      </c>
      <c r="B430" s="194" t="s">
        <v>4768</v>
      </c>
      <c r="C430" s="188" t="s">
        <v>6</v>
      </c>
      <c r="D430" s="179"/>
      <c r="E430" s="201">
        <v>875</v>
      </c>
      <c r="F430" s="201">
        <v>100</v>
      </c>
      <c r="G430" s="64">
        <f t="shared" si="12"/>
        <v>0</v>
      </c>
      <c r="H430" s="66">
        <f t="shared" si="13"/>
        <v>0</v>
      </c>
      <c r="I430" s="60"/>
    </row>
    <row r="431" spans="1:9" s="38" customFormat="1" x14ac:dyDescent="0.25">
      <c r="A431" s="193" t="s">
        <v>4803</v>
      </c>
      <c r="B431" s="194" t="s">
        <v>4770</v>
      </c>
      <c r="C431" s="188" t="s">
        <v>6</v>
      </c>
      <c r="D431" s="179"/>
      <c r="E431" s="201">
        <v>911</v>
      </c>
      <c r="F431" s="201">
        <v>104</v>
      </c>
      <c r="G431" s="64">
        <f t="shared" si="12"/>
        <v>0</v>
      </c>
      <c r="H431" s="66">
        <f t="shared" si="13"/>
        <v>0</v>
      </c>
      <c r="I431" s="60"/>
    </row>
    <row r="432" spans="1:9" s="38" customFormat="1" x14ac:dyDescent="0.25">
      <c r="A432" s="193" t="s">
        <v>4804</v>
      </c>
      <c r="B432" s="194" t="s">
        <v>4772</v>
      </c>
      <c r="C432" s="188" t="s">
        <v>6</v>
      </c>
      <c r="D432" s="179"/>
      <c r="E432" s="201">
        <v>934</v>
      </c>
      <c r="F432" s="201">
        <v>107</v>
      </c>
      <c r="G432" s="64">
        <f t="shared" si="12"/>
        <v>0</v>
      </c>
      <c r="H432" s="66">
        <f t="shared" si="13"/>
        <v>0</v>
      </c>
      <c r="I432" s="60"/>
    </row>
    <row r="433" spans="1:9" s="38" customFormat="1" x14ac:dyDescent="0.25">
      <c r="A433" s="193" t="s">
        <v>4805</v>
      </c>
      <c r="B433" s="194" t="s">
        <v>4774</v>
      </c>
      <c r="C433" s="188" t="s">
        <v>6</v>
      </c>
      <c r="D433" s="179"/>
      <c r="E433" s="201">
        <v>946</v>
      </c>
      <c r="F433" s="201">
        <v>108</v>
      </c>
      <c r="G433" s="64">
        <f t="shared" si="12"/>
        <v>0</v>
      </c>
      <c r="H433" s="66">
        <f t="shared" si="13"/>
        <v>0</v>
      </c>
      <c r="I433" s="60"/>
    </row>
    <row r="434" spans="1:9" s="38" customFormat="1" x14ac:dyDescent="0.25">
      <c r="A434" s="193" t="s">
        <v>4806</v>
      </c>
      <c r="B434" s="194" t="s">
        <v>4776</v>
      </c>
      <c r="C434" s="188" t="s">
        <v>6</v>
      </c>
      <c r="D434" s="179"/>
      <c r="E434" s="201">
        <v>957</v>
      </c>
      <c r="F434" s="201">
        <v>109</v>
      </c>
      <c r="G434" s="64">
        <f t="shared" si="12"/>
        <v>0</v>
      </c>
      <c r="H434" s="66">
        <f t="shared" si="13"/>
        <v>0</v>
      </c>
      <c r="I434" s="60"/>
    </row>
    <row r="435" spans="1:9" s="38" customFormat="1" x14ac:dyDescent="0.25">
      <c r="A435" s="193" t="s">
        <v>4807</v>
      </c>
      <c r="B435" s="194" t="s">
        <v>4778</v>
      </c>
      <c r="C435" s="188" t="s">
        <v>6</v>
      </c>
      <c r="D435" s="179"/>
      <c r="E435" s="201">
        <v>981</v>
      </c>
      <c r="F435" s="201">
        <v>112</v>
      </c>
      <c r="G435" s="64">
        <f t="shared" si="12"/>
        <v>0</v>
      </c>
      <c r="H435" s="66">
        <f t="shared" si="13"/>
        <v>0</v>
      </c>
      <c r="I435" s="60"/>
    </row>
    <row r="436" spans="1:9" s="38" customFormat="1" x14ac:dyDescent="0.25">
      <c r="A436" s="193" t="s">
        <v>4808</v>
      </c>
      <c r="B436" s="194" t="s">
        <v>4780</v>
      </c>
      <c r="C436" s="188" t="s">
        <v>6</v>
      </c>
      <c r="D436" s="179"/>
      <c r="E436" s="201">
        <v>1005</v>
      </c>
      <c r="F436" s="201">
        <v>115</v>
      </c>
      <c r="G436" s="64">
        <f t="shared" si="12"/>
        <v>0</v>
      </c>
      <c r="H436" s="66">
        <f t="shared" si="13"/>
        <v>0</v>
      </c>
      <c r="I436" s="60"/>
    </row>
    <row r="437" spans="1:9" s="38" customFormat="1" x14ac:dyDescent="0.25">
      <c r="A437" s="193" t="s">
        <v>4809</v>
      </c>
      <c r="B437" s="194" t="s">
        <v>4782</v>
      </c>
      <c r="C437" s="188" t="s">
        <v>6</v>
      </c>
      <c r="D437" s="179"/>
      <c r="E437" s="201">
        <v>1194</v>
      </c>
      <c r="F437" s="201">
        <v>136</v>
      </c>
      <c r="G437" s="64">
        <f t="shared" si="12"/>
        <v>0</v>
      </c>
      <c r="H437" s="66">
        <f t="shared" si="13"/>
        <v>0</v>
      </c>
      <c r="I437" s="60"/>
    </row>
    <row r="438" spans="1:9" s="38" customFormat="1" x14ac:dyDescent="0.25">
      <c r="A438" s="193" t="s">
        <v>4810</v>
      </c>
      <c r="B438" s="194" t="s">
        <v>4784</v>
      </c>
      <c r="C438" s="188" t="s">
        <v>6</v>
      </c>
      <c r="D438" s="179"/>
      <c r="E438" s="201">
        <v>1241</v>
      </c>
      <c r="F438" s="201">
        <v>142</v>
      </c>
      <c r="G438" s="64">
        <f t="shared" si="12"/>
        <v>0</v>
      </c>
      <c r="H438" s="66">
        <f t="shared" si="13"/>
        <v>0</v>
      </c>
      <c r="I438" s="60"/>
    </row>
    <row r="439" spans="1:9" s="38" customFormat="1" x14ac:dyDescent="0.25">
      <c r="A439" s="193" t="s">
        <v>4811</v>
      </c>
      <c r="B439" s="194" t="s">
        <v>4786</v>
      </c>
      <c r="C439" s="188" t="s">
        <v>6</v>
      </c>
      <c r="D439" s="179"/>
      <c r="E439" s="201">
        <v>1277</v>
      </c>
      <c r="F439" s="201">
        <v>146</v>
      </c>
      <c r="G439" s="64">
        <f t="shared" si="12"/>
        <v>0</v>
      </c>
      <c r="H439" s="66">
        <f t="shared" si="13"/>
        <v>0</v>
      </c>
      <c r="I439" s="60"/>
    </row>
    <row r="440" spans="1:9" s="38" customFormat="1" x14ac:dyDescent="0.25">
      <c r="A440" s="193" t="s">
        <v>4812</v>
      </c>
      <c r="B440" s="194" t="s">
        <v>4788</v>
      </c>
      <c r="C440" s="188" t="s">
        <v>6</v>
      </c>
      <c r="D440" s="179"/>
      <c r="E440" s="201">
        <v>1348</v>
      </c>
      <c r="F440" s="201">
        <v>154</v>
      </c>
      <c r="G440" s="64">
        <f t="shared" si="12"/>
        <v>0</v>
      </c>
      <c r="H440" s="66">
        <f t="shared" si="13"/>
        <v>0</v>
      </c>
      <c r="I440" s="60"/>
    </row>
    <row r="441" spans="1:9" s="38" customFormat="1" x14ac:dyDescent="0.25">
      <c r="A441" s="193" t="s">
        <v>4813</v>
      </c>
      <c r="B441" s="194" t="s">
        <v>4790</v>
      </c>
      <c r="C441" s="188" t="s">
        <v>6</v>
      </c>
      <c r="D441" s="179"/>
      <c r="E441" s="201">
        <v>1372</v>
      </c>
      <c r="F441" s="201">
        <v>157</v>
      </c>
      <c r="G441" s="64">
        <f t="shared" si="12"/>
        <v>0</v>
      </c>
      <c r="H441" s="66">
        <f t="shared" si="13"/>
        <v>0</v>
      </c>
      <c r="I441" s="60"/>
    </row>
    <row r="442" spans="1:9" s="38" customFormat="1" x14ac:dyDescent="0.25">
      <c r="A442" s="193" t="s">
        <v>4814</v>
      </c>
      <c r="B442" s="194" t="s">
        <v>4792</v>
      </c>
      <c r="C442" s="188" t="s">
        <v>6</v>
      </c>
      <c r="D442" s="179"/>
      <c r="E442" s="201">
        <v>1395</v>
      </c>
      <c r="F442" s="201">
        <v>159</v>
      </c>
      <c r="G442" s="64">
        <f t="shared" si="12"/>
        <v>0</v>
      </c>
      <c r="H442" s="66">
        <f t="shared" si="13"/>
        <v>0</v>
      </c>
      <c r="I442" s="60"/>
    </row>
    <row r="443" spans="1:9" s="38" customFormat="1" ht="146.25" x14ac:dyDescent="0.25">
      <c r="A443" s="195" t="s">
        <v>4815</v>
      </c>
      <c r="B443" s="196" t="s">
        <v>21340</v>
      </c>
      <c r="C443" s="198"/>
      <c r="D443" s="199"/>
      <c r="E443" s="199"/>
      <c r="F443" s="199"/>
      <c r="G443" s="199"/>
      <c r="H443" s="200"/>
      <c r="I443" s="60"/>
    </row>
    <row r="444" spans="1:9" s="38" customFormat="1" x14ac:dyDescent="0.25">
      <c r="A444" s="193" t="s">
        <v>4816</v>
      </c>
      <c r="B444" s="194" t="s">
        <v>4817</v>
      </c>
      <c r="C444" s="188" t="s">
        <v>6</v>
      </c>
      <c r="D444" s="179"/>
      <c r="E444" s="201">
        <v>779</v>
      </c>
      <c r="F444" s="201">
        <v>89</v>
      </c>
      <c r="G444" s="64">
        <f t="shared" si="12"/>
        <v>0</v>
      </c>
      <c r="H444" s="66">
        <f t="shared" si="13"/>
        <v>0</v>
      </c>
      <c r="I444" s="60"/>
    </row>
    <row r="445" spans="1:9" s="38" customFormat="1" x14ac:dyDescent="0.25">
      <c r="A445" s="193" t="s">
        <v>4818</v>
      </c>
      <c r="B445" s="194" t="s">
        <v>4819</v>
      </c>
      <c r="C445" s="188" t="s">
        <v>6</v>
      </c>
      <c r="D445" s="179"/>
      <c r="E445" s="201">
        <v>804</v>
      </c>
      <c r="F445" s="201">
        <v>92</v>
      </c>
      <c r="G445" s="64">
        <f t="shared" si="12"/>
        <v>0</v>
      </c>
      <c r="H445" s="66">
        <f t="shared" si="13"/>
        <v>0</v>
      </c>
      <c r="I445" s="60"/>
    </row>
    <row r="446" spans="1:9" s="38" customFormat="1" x14ac:dyDescent="0.25">
      <c r="A446" s="193" t="s">
        <v>4820</v>
      </c>
      <c r="B446" s="194" t="s">
        <v>4821</v>
      </c>
      <c r="C446" s="188" t="s">
        <v>6</v>
      </c>
      <c r="D446" s="179"/>
      <c r="E446" s="201">
        <v>839</v>
      </c>
      <c r="F446" s="201">
        <v>96</v>
      </c>
      <c r="G446" s="64">
        <f t="shared" si="12"/>
        <v>0</v>
      </c>
      <c r="H446" s="66">
        <f t="shared" si="13"/>
        <v>0</v>
      </c>
      <c r="I446" s="60"/>
    </row>
    <row r="447" spans="1:9" s="38" customFormat="1" x14ac:dyDescent="0.25">
      <c r="A447" s="193" t="s">
        <v>4822</v>
      </c>
      <c r="B447" s="194" t="s">
        <v>4823</v>
      </c>
      <c r="C447" s="188" t="s">
        <v>6</v>
      </c>
      <c r="D447" s="179"/>
      <c r="E447" s="201">
        <v>852</v>
      </c>
      <c r="F447" s="201">
        <v>97</v>
      </c>
      <c r="G447" s="64">
        <f t="shared" si="12"/>
        <v>0</v>
      </c>
      <c r="H447" s="66">
        <f t="shared" si="13"/>
        <v>0</v>
      </c>
      <c r="I447" s="60"/>
    </row>
    <row r="448" spans="1:9" s="38" customFormat="1" x14ac:dyDescent="0.25">
      <c r="A448" s="193" t="s">
        <v>4824</v>
      </c>
      <c r="B448" s="194" t="s">
        <v>4825</v>
      </c>
      <c r="C448" s="188" t="s">
        <v>6</v>
      </c>
      <c r="D448" s="179"/>
      <c r="E448" s="201">
        <v>981</v>
      </c>
      <c r="F448" s="201">
        <v>112</v>
      </c>
      <c r="G448" s="64">
        <f t="shared" si="12"/>
        <v>0</v>
      </c>
      <c r="H448" s="66">
        <f t="shared" si="13"/>
        <v>0</v>
      </c>
      <c r="I448" s="60"/>
    </row>
    <row r="449" spans="1:9" s="38" customFormat="1" x14ac:dyDescent="0.25">
      <c r="A449" s="193" t="s">
        <v>4826</v>
      </c>
      <c r="B449" s="194" t="s">
        <v>4827</v>
      </c>
      <c r="C449" s="188" t="s">
        <v>6</v>
      </c>
      <c r="D449" s="179"/>
      <c r="E449" s="201">
        <v>1005</v>
      </c>
      <c r="F449" s="201">
        <v>115</v>
      </c>
      <c r="G449" s="64">
        <f t="shared" si="12"/>
        <v>0</v>
      </c>
      <c r="H449" s="66">
        <f t="shared" si="13"/>
        <v>0</v>
      </c>
      <c r="I449" s="60"/>
    </row>
    <row r="450" spans="1:9" s="38" customFormat="1" x14ac:dyDescent="0.25">
      <c r="A450" s="193" t="s">
        <v>4828</v>
      </c>
      <c r="B450" s="194" t="s">
        <v>4829</v>
      </c>
      <c r="C450" s="188" t="s">
        <v>6</v>
      </c>
      <c r="D450" s="179"/>
      <c r="E450" s="201">
        <v>1063</v>
      </c>
      <c r="F450" s="201">
        <v>121</v>
      </c>
      <c r="G450" s="64">
        <f t="shared" si="12"/>
        <v>0</v>
      </c>
      <c r="H450" s="66">
        <f t="shared" si="13"/>
        <v>0</v>
      </c>
      <c r="I450" s="60"/>
    </row>
    <row r="451" spans="1:9" s="38" customFormat="1" x14ac:dyDescent="0.25">
      <c r="A451" s="193" t="s">
        <v>4830</v>
      </c>
      <c r="B451" s="194" t="s">
        <v>4831</v>
      </c>
      <c r="C451" s="188" t="s">
        <v>6</v>
      </c>
      <c r="D451" s="179"/>
      <c r="E451" s="201">
        <v>1077</v>
      </c>
      <c r="F451" s="201">
        <v>123</v>
      </c>
      <c r="G451" s="64">
        <f t="shared" si="12"/>
        <v>0</v>
      </c>
      <c r="H451" s="66">
        <f t="shared" si="13"/>
        <v>0</v>
      </c>
      <c r="I451" s="60"/>
    </row>
    <row r="452" spans="1:9" s="38" customFormat="1" x14ac:dyDescent="0.25">
      <c r="A452" s="193" t="s">
        <v>4832</v>
      </c>
      <c r="B452" s="194" t="s">
        <v>4833</v>
      </c>
      <c r="C452" s="188" t="s">
        <v>6</v>
      </c>
      <c r="D452" s="179"/>
      <c r="E452" s="201">
        <v>1207</v>
      </c>
      <c r="F452" s="201">
        <v>138</v>
      </c>
      <c r="G452" s="64">
        <f t="shared" si="12"/>
        <v>0</v>
      </c>
      <c r="H452" s="66">
        <f t="shared" si="13"/>
        <v>0</v>
      </c>
      <c r="I452" s="60"/>
    </row>
    <row r="453" spans="1:9" s="38" customFormat="1" x14ac:dyDescent="0.25">
      <c r="A453" s="193" t="s">
        <v>4834</v>
      </c>
      <c r="B453" s="194" t="s">
        <v>4835</v>
      </c>
      <c r="C453" s="188" t="s">
        <v>6</v>
      </c>
      <c r="D453" s="179"/>
      <c r="E453" s="201">
        <v>1230</v>
      </c>
      <c r="F453" s="201">
        <v>140</v>
      </c>
      <c r="G453" s="64">
        <f t="shared" ref="G453:G516" si="14">D453*E453</f>
        <v>0</v>
      </c>
      <c r="H453" s="66">
        <f t="shared" ref="H453:H516" si="15">D453*F453</f>
        <v>0</v>
      </c>
      <c r="I453" s="60"/>
    </row>
    <row r="454" spans="1:9" s="38" customFormat="1" x14ac:dyDescent="0.25">
      <c r="A454" s="193" t="s">
        <v>4836</v>
      </c>
      <c r="B454" s="194" t="s">
        <v>4837</v>
      </c>
      <c r="C454" s="188" t="s">
        <v>6</v>
      </c>
      <c r="D454" s="179"/>
      <c r="E454" s="201">
        <v>1372</v>
      </c>
      <c r="F454" s="201">
        <v>157</v>
      </c>
      <c r="G454" s="64">
        <f t="shared" si="14"/>
        <v>0</v>
      </c>
      <c r="H454" s="66">
        <f t="shared" si="15"/>
        <v>0</v>
      </c>
      <c r="I454" s="60"/>
    </row>
    <row r="455" spans="1:9" s="38" customFormat="1" x14ac:dyDescent="0.25">
      <c r="A455" s="193" t="s">
        <v>4838</v>
      </c>
      <c r="B455" s="194" t="s">
        <v>4839</v>
      </c>
      <c r="C455" s="188" t="s">
        <v>6</v>
      </c>
      <c r="D455" s="179"/>
      <c r="E455" s="201">
        <v>1395</v>
      </c>
      <c r="F455" s="201">
        <v>159</v>
      </c>
      <c r="G455" s="64">
        <f t="shared" si="14"/>
        <v>0</v>
      </c>
      <c r="H455" s="66">
        <f t="shared" si="15"/>
        <v>0</v>
      </c>
      <c r="I455" s="60"/>
    </row>
    <row r="456" spans="1:9" s="38" customFormat="1" x14ac:dyDescent="0.25">
      <c r="A456" s="193" t="s">
        <v>4840</v>
      </c>
      <c r="B456" s="194" t="s">
        <v>4841</v>
      </c>
      <c r="C456" s="188" t="s">
        <v>6</v>
      </c>
      <c r="D456" s="179"/>
      <c r="E456" s="201">
        <v>1431</v>
      </c>
      <c r="F456" s="201">
        <v>163</v>
      </c>
      <c r="G456" s="64">
        <f t="shared" si="14"/>
        <v>0</v>
      </c>
      <c r="H456" s="66">
        <f t="shared" si="15"/>
        <v>0</v>
      </c>
      <c r="I456" s="60"/>
    </row>
    <row r="457" spans="1:9" s="38" customFormat="1" x14ac:dyDescent="0.25">
      <c r="A457" s="193" t="s">
        <v>4842</v>
      </c>
      <c r="B457" s="194" t="s">
        <v>4843</v>
      </c>
      <c r="C457" s="188" t="s">
        <v>6</v>
      </c>
      <c r="D457" s="179"/>
      <c r="E457" s="201">
        <v>1479</v>
      </c>
      <c r="F457" s="201">
        <v>169</v>
      </c>
      <c r="G457" s="64">
        <f t="shared" si="14"/>
        <v>0</v>
      </c>
      <c r="H457" s="66">
        <f t="shared" si="15"/>
        <v>0</v>
      </c>
      <c r="I457" s="60"/>
    </row>
    <row r="458" spans="1:9" s="38" customFormat="1" x14ac:dyDescent="0.25">
      <c r="A458" s="193" t="s">
        <v>4844</v>
      </c>
      <c r="B458" s="194" t="s">
        <v>4845</v>
      </c>
      <c r="C458" s="188" t="s">
        <v>6</v>
      </c>
      <c r="D458" s="179"/>
      <c r="E458" s="201">
        <v>1620</v>
      </c>
      <c r="F458" s="201">
        <v>185</v>
      </c>
      <c r="G458" s="64">
        <f t="shared" si="14"/>
        <v>0</v>
      </c>
      <c r="H458" s="66">
        <f t="shared" si="15"/>
        <v>0</v>
      </c>
      <c r="I458" s="60"/>
    </row>
    <row r="459" spans="1:9" s="38" customFormat="1" x14ac:dyDescent="0.25">
      <c r="A459" s="193" t="s">
        <v>4846</v>
      </c>
      <c r="B459" s="194" t="s">
        <v>4847</v>
      </c>
      <c r="C459" s="188" t="s">
        <v>6</v>
      </c>
      <c r="D459" s="179"/>
      <c r="E459" s="201">
        <v>1738</v>
      </c>
      <c r="F459" s="201">
        <v>199</v>
      </c>
      <c r="G459" s="64">
        <f t="shared" si="14"/>
        <v>0</v>
      </c>
      <c r="H459" s="66">
        <f t="shared" si="15"/>
        <v>0</v>
      </c>
      <c r="I459" s="60"/>
    </row>
    <row r="460" spans="1:9" s="38" customFormat="1" ht="146.25" x14ac:dyDescent="0.25">
      <c r="A460" s="195" t="s">
        <v>4848</v>
      </c>
      <c r="B460" s="196" t="s">
        <v>21341</v>
      </c>
      <c r="C460" s="198"/>
      <c r="D460" s="199"/>
      <c r="E460" s="199"/>
      <c r="F460" s="199"/>
      <c r="G460" s="199"/>
      <c r="H460" s="200"/>
      <c r="I460" s="60"/>
    </row>
    <row r="461" spans="1:9" s="38" customFormat="1" x14ac:dyDescent="0.25">
      <c r="A461" s="193" t="s">
        <v>4849</v>
      </c>
      <c r="B461" s="194" t="s">
        <v>4817</v>
      </c>
      <c r="C461" s="188" t="s">
        <v>6</v>
      </c>
      <c r="D461" s="179"/>
      <c r="E461" s="201">
        <v>1526</v>
      </c>
      <c r="F461" s="201">
        <v>174</v>
      </c>
      <c r="G461" s="64">
        <f t="shared" si="14"/>
        <v>0</v>
      </c>
      <c r="H461" s="66">
        <f t="shared" si="15"/>
        <v>0</v>
      </c>
      <c r="I461" s="60"/>
    </row>
    <row r="462" spans="1:9" s="38" customFormat="1" x14ac:dyDescent="0.25">
      <c r="A462" s="193" t="s">
        <v>4850</v>
      </c>
      <c r="B462" s="194" t="s">
        <v>4819</v>
      </c>
      <c r="C462" s="188" t="s">
        <v>6</v>
      </c>
      <c r="D462" s="179"/>
      <c r="E462" s="201">
        <v>1561</v>
      </c>
      <c r="F462" s="201">
        <v>178</v>
      </c>
      <c r="G462" s="64">
        <f t="shared" si="14"/>
        <v>0</v>
      </c>
      <c r="H462" s="66">
        <f t="shared" si="15"/>
        <v>0</v>
      </c>
      <c r="I462" s="60"/>
    </row>
    <row r="463" spans="1:9" s="38" customFormat="1" x14ac:dyDescent="0.25">
      <c r="A463" s="193" t="s">
        <v>4851</v>
      </c>
      <c r="B463" s="194" t="s">
        <v>4821</v>
      </c>
      <c r="C463" s="188" t="s">
        <v>6</v>
      </c>
      <c r="D463" s="179"/>
      <c r="E463" s="201">
        <v>1636</v>
      </c>
      <c r="F463" s="201">
        <v>187</v>
      </c>
      <c r="G463" s="64">
        <f t="shared" si="14"/>
        <v>0</v>
      </c>
      <c r="H463" s="66">
        <f t="shared" si="15"/>
        <v>0</v>
      </c>
      <c r="I463" s="60"/>
    </row>
    <row r="464" spans="1:9" s="38" customFormat="1" x14ac:dyDescent="0.25">
      <c r="A464" s="193" t="s">
        <v>4852</v>
      </c>
      <c r="B464" s="194" t="s">
        <v>4823</v>
      </c>
      <c r="C464" s="188" t="s">
        <v>6</v>
      </c>
      <c r="D464" s="179"/>
      <c r="E464" s="201">
        <v>1703</v>
      </c>
      <c r="F464" s="201">
        <v>194</v>
      </c>
      <c r="G464" s="64">
        <f t="shared" si="14"/>
        <v>0</v>
      </c>
      <c r="H464" s="66">
        <f t="shared" si="15"/>
        <v>0</v>
      </c>
      <c r="I464" s="60"/>
    </row>
    <row r="465" spans="1:9" s="38" customFormat="1" x14ac:dyDescent="0.25">
      <c r="A465" s="193" t="s">
        <v>4853</v>
      </c>
      <c r="B465" s="194" t="s">
        <v>4825</v>
      </c>
      <c r="C465" s="188" t="s">
        <v>6</v>
      </c>
      <c r="D465" s="179"/>
      <c r="E465" s="201">
        <v>1927</v>
      </c>
      <c r="F465" s="201">
        <v>220</v>
      </c>
      <c r="G465" s="64">
        <f t="shared" si="14"/>
        <v>0</v>
      </c>
      <c r="H465" s="66">
        <f t="shared" si="15"/>
        <v>0</v>
      </c>
      <c r="I465" s="60"/>
    </row>
    <row r="466" spans="1:9" s="38" customFormat="1" x14ac:dyDescent="0.25">
      <c r="A466" s="193" t="s">
        <v>4854</v>
      </c>
      <c r="B466" s="194" t="s">
        <v>4827</v>
      </c>
      <c r="C466" s="188" t="s">
        <v>6</v>
      </c>
      <c r="D466" s="179"/>
      <c r="E466" s="201">
        <v>1963</v>
      </c>
      <c r="F466" s="201">
        <v>224</v>
      </c>
      <c r="G466" s="64">
        <f t="shared" si="14"/>
        <v>0</v>
      </c>
      <c r="H466" s="66">
        <f t="shared" si="15"/>
        <v>0</v>
      </c>
      <c r="I466" s="60"/>
    </row>
    <row r="467" spans="1:9" s="38" customFormat="1" x14ac:dyDescent="0.25">
      <c r="A467" s="193" t="s">
        <v>4855</v>
      </c>
      <c r="B467" s="194" t="s">
        <v>4829</v>
      </c>
      <c r="C467" s="188" t="s">
        <v>6</v>
      </c>
      <c r="D467" s="179"/>
      <c r="E467" s="201">
        <v>2070</v>
      </c>
      <c r="F467" s="201">
        <v>236</v>
      </c>
      <c r="G467" s="64">
        <f t="shared" si="14"/>
        <v>0</v>
      </c>
      <c r="H467" s="66">
        <f t="shared" si="15"/>
        <v>0</v>
      </c>
      <c r="I467" s="60"/>
    </row>
    <row r="468" spans="1:9" s="38" customFormat="1" x14ac:dyDescent="0.25">
      <c r="A468" s="193" t="s">
        <v>4856</v>
      </c>
      <c r="B468" s="194" t="s">
        <v>4831</v>
      </c>
      <c r="C468" s="188" t="s">
        <v>6</v>
      </c>
      <c r="D468" s="179"/>
      <c r="E468" s="201">
        <v>2094</v>
      </c>
      <c r="F468" s="201">
        <v>239</v>
      </c>
      <c r="G468" s="64">
        <f t="shared" si="14"/>
        <v>0</v>
      </c>
      <c r="H468" s="66">
        <f t="shared" si="15"/>
        <v>0</v>
      </c>
      <c r="I468" s="60"/>
    </row>
    <row r="469" spans="1:9" s="38" customFormat="1" x14ac:dyDescent="0.25">
      <c r="A469" s="193" t="s">
        <v>4857</v>
      </c>
      <c r="B469" s="194" t="s">
        <v>4833</v>
      </c>
      <c r="C469" s="188" t="s">
        <v>6</v>
      </c>
      <c r="D469" s="179"/>
      <c r="E469" s="201">
        <v>2376</v>
      </c>
      <c r="F469" s="201">
        <v>271</v>
      </c>
      <c r="G469" s="64">
        <f t="shared" si="14"/>
        <v>0</v>
      </c>
      <c r="H469" s="66">
        <f t="shared" si="15"/>
        <v>0</v>
      </c>
      <c r="I469" s="60"/>
    </row>
    <row r="470" spans="1:9" s="38" customFormat="1" x14ac:dyDescent="0.25">
      <c r="A470" s="193" t="s">
        <v>4858</v>
      </c>
      <c r="B470" s="194" t="s">
        <v>4835</v>
      </c>
      <c r="C470" s="188" t="s">
        <v>6</v>
      </c>
      <c r="D470" s="179"/>
      <c r="E470" s="201">
        <v>2412</v>
      </c>
      <c r="F470" s="201">
        <v>275</v>
      </c>
      <c r="G470" s="64">
        <f t="shared" si="14"/>
        <v>0</v>
      </c>
      <c r="H470" s="66">
        <f t="shared" si="15"/>
        <v>0</v>
      </c>
      <c r="I470" s="60"/>
    </row>
    <row r="471" spans="1:9" s="38" customFormat="1" x14ac:dyDescent="0.25">
      <c r="A471" s="193" t="s">
        <v>4859</v>
      </c>
      <c r="B471" s="194" t="s">
        <v>4860</v>
      </c>
      <c r="C471" s="188" t="s">
        <v>6</v>
      </c>
      <c r="D471" s="179"/>
      <c r="E471" s="201">
        <v>2660</v>
      </c>
      <c r="F471" s="201">
        <v>304</v>
      </c>
      <c r="G471" s="64">
        <f t="shared" si="14"/>
        <v>0</v>
      </c>
      <c r="H471" s="66">
        <f t="shared" si="15"/>
        <v>0</v>
      </c>
      <c r="I471" s="60"/>
    </row>
    <row r="472" spans="1:9" s="38" customFormat="1" x14ac:dyDescent="0.25">
      <c r="A472" s="193" t="s">
        <v>4861</v>
      </c>
      <c r="B472" s="194" t="s">
        <v>4839</v>
      </c>
      <c r="C472" s="188" t="s">
        <v>6</v>
      </c>
      <c r="D472" s="179"/>
      <c r="E472" s="201">
        <v>2709</v>
      </c>
      <c r="F472" s="201">
        <v>309</v>
      </c>
      <c r="G472" s="64">
        <f t="shared" si="14"/>
        <v>0</v>
      </c>
      <c r="H472" s="66">
        <f t="shared" si="15"/>
        <v>0</v>
      </c>
      <c r="I472" s="60"/>
    </row>
    <row r="473" spans="1:9" s="38" customFormat="1" x14ac:dyDescent="0.25">
      <c r="A473" s="193" t="s">
        <v>4862</v>
      </c>
      <c r="B473" s="194" t="s">
        <v>4841</v>
      </c>
      <c r="C473" s="188" t="s">
        <v>6</v>
      </c>
      <c r="D473" s="179"/>
      <c r="E473" s="201">
        <v>2814</v>
      </c>
      <c r="F473" s="201">
        <v>321</v>
      </c>
      <c r="G473" s="64">
        <f t="shared" si="14"/>
        <v>0</v>
      </c>
      <c r="H473" s="66">
        <f t="shared" si="15"/>
        <v>0</v>
      </c>
      <c r="I473" s="60"/>
    </row>
    <row r="474" spans="1:9" s="38" customFormat="1" x14ac:dyDescent="0.25">
      <c r="A474" s="193" t="s">
        <v>4863</v>
      </c>
      <c r="B474" s="194" t="s">
        <v>4843</v>
      </c>
      <c r="C474" s="188" t="s">
        <v>6</v>
      </c>
      <c r="D474" s="179"/>
      <c r="E474" s="201">
        <v>2919</v>
      </c>
      <c r="F474" s="201">
        <v>333</v>
      </c>
      <c r="G474" s="64">
        <f t="shared" si="14"/>
        <v>0</v>
      </c>
      <c r="H474" s="66">
        <f t="shared" si="15"/>
        <v>0</v>
      </c>
      <c r="I474" s="60"/>
    </row>
    <row r="475" spans="1:9" s="38" customFormat="1" x14ac:dyDescent="0.25">
      <c r="A475" s="193" t="s">
        <v>4864</v>
      </c>
      <c r="B475" s="194" t="s">
        <v>4845</v>
      </c>
      <c r="C475" s="188" t="s">
        <v>6</v>
      </c>
      <c r="D475" s="179"/>
      <c r="E475" s="201">
        <v>3146</v>
      </c>
      <c r="F475" s="201">
        <v>359</v>
      </c>
      <c r="G475" s="64">
        <f t="shared" si="14"/>
        <v>0</v>
      </c>
      <c r="H475" s="66">
        <f t="shared" si="15"/>
        <v>0</v>
      </c>
      <c r="I475" s="60"/>
    </row>
    <row r="476" spans="1:9" s="38" customFormat="1" x14ac:dyDescent="0.25">
      <c r="A476" s="193" t="s">
        <v>4865</v>
      </c>
      <c r="B476" s="194" t="s">
        <v>4847</v>
      </c>
      <c r="C476" s="188" t="s">
        <v>6</v>
      </c>
      <c r="D476" s="179"/>
      <c r="E476" s="201">
        <v>3418</v>
      </c>
      <c r="F476" s="201">
        <v>390</v>
      </c>
      <c r="G476" s="64">
        <f t="shared" si="14"/>
        <v>0</v>
      </c>
      <c r="H476" s="66">
        <f t="shared" si="15"/>
        <v>0</v>
      </c>
      <c r="I476" s="60"/>
    </row>
    <row r="477" spans="1:9" s="38" customFormat="1" ht="56.25" x14ac:dyDescent="0.25">
      <c r="A477" s="195" t="s">
        <v>4866</v>
      </c>
      <c r="B477" s="196" t="s">
        <v>21342</v>
      </c>
      <c r="C477" s="198"/>
      <c r="D477" s="199"/>
      <c r="E477" s="199"/>
      <c r="F477" s="199"/>
      <c r="G477" s="199"/>
      <c r="H477" s="200"/>
      <c r="I477" s="60"/>
    </row>
    <row r="478" spans="1:9" s="38" customFormat="1" ht="22.5" x14ac:dyDescent="0.25">
      <c r="A478" s="193" t="s">
        <v>4867</v>
      </c>
      <c r="B478" s="194" t="s">
        <v>4868</v>
      </c>
      <c r="C478" s="188" t="s">
        <v>6</v>
      </c>
      <c r="D478" s="179"/>
      <c r="E478" s="201">
        <v>158</v>
      </c>
      <c r="F478" s="201">
        <v>18.100000000000001</v>
      </c>
      <c r="G478" s="64">
        <f t="shared" si="14"/>
        <v>0</v>
      </c>
      <c r="H478" s="66">
        <f t="shared" si="15"/>
        <v>0</v>
      </c>
      <c r="I478" s="60"/>
    </row>
    <row r="479" spans="1:9" s="38" customFormat="1" ht="22.5" x14ac:dyDescent="0.25">
      <c r="A479" s="193" t="s">
        <v>4869</v>
      </c>
      <c r="B479" s="194" t="s">
        <v>4870</v>
      </c>
      <c r="C479" s="188" t="s">
        <v>6</v>
      </c>
      <c r="D479" s="179"/>
      <c r="E479" s="201">
        <v>179</v>
      </c>
      <c r="F479" s="201">
        <v>20.5</v>
      </c>
      <c r="G479" s="64">
        <f t="shared" si="14"/>
        <v>0</v>
      </c>
      <c r="H479" s="66">
        <f t="shared" si="15"/>
        <v>0</v>
      </c>
      <c r="I479" s="60"/>
    </row>
    <row r="480" spans="1:9" s="38" customFormat="1" ht="22.5" x14ac:dyDescent="0.25">
      <c r="A480" s="193" t="s">
        <v>4871</v>
      </c>
      <c r="B480" s="194" t="s">
        <v>4872</v>
      </c>
      <c r="C480" s="188" t="s">
        <v>6</v>
      </c>
      <c r="D480" s="179"/>
      <c r="E480" s="201">
        <v>310</v>
      </c>
      <c r="F480" s="201">
        <v>35.4</v>
      </c>
      <c r="G480" s="64">
        <f t="shared" si="14"/>
        <v>0</v>
      </c>
      <c r="H480" s="66">
        <f t="shared" si="15"/>
        <v>0</v>
      </c>
      <c r="I480" s="60"/>
    </row>
    <row r="481" spans="1:9" s="38" customFormat="1" ht="33.75" x14ac:dyDescent="0.25">
      <c r="A481" s="193" t="s">
        <v>4873</v>
      </c>
      <c r="B481" s="194" t="s">
        <v>4874</v>
      </c>
      <c r="C481" s="188" t="s">
        <v>6</v>
      </c>
      <c r="D481" s="179"/>
      <c r="E481" s="201">
        <v>330</v>
      </c>
      <c r="F481" s="201">
        <v>37.700000000000003</v>
      </c>
      <c r="G481" s="64">
        <f t="shared" si="14"/>
        <v>0</v>
      </c>
      <c r="H481" s="66">
        <f t="shared" si="15"/>
        <v>0</v>
      </c>
      <c r="I481" s="60"/>
    </row>
    <row r="482" spans="1:9" s="38" customFormat="1" ht="180" x14ac:dyDescent="0.25">
      <c r="A482" s="195" t="s">
        <v>4875</v>
      </c>
      <c r="B482" s="196" t="s">
        <v>21343</v>
      </c>
      <c r="C482" s="198"/>
      <c r="D482" s="199"/>
      <c r="E482" s="199"/>
      <c r="F482" s="199"/>
      <c r="G482" s="199"/>
      <c r="H482" s="200"/>
      <c r="I482" s="60"/>
    </row>
    <row r="483" spans="1:9" s="38" customFormat="1" ht="22.5" x14ac:dyDescent="0.25">
      <c r="A483" s="193" t="s">
        <v>4876</v>
      </c>
      <c r="B483" s="194" t="s">
        <v>4877</v>
      </c>
      <c r="C483" s="188" t="s">
        <v>6</v>
      </c>
      <c r="D483" s="179"/>
      <c r="E483" s="201">
        <v>234</v>
      </c>
      <c r="F483" s="201">
        <v>26.7</v>
      </c>
      <c r="G483" s="64">
        <f t="shared" si="14"/>
        <v>0</v>
      </c>
      <c r="H483" s="66">
        <f t="shared" si="15"/>
        <v>0</v>
      </c>
      <c r="I483" s="60"/>
    </row>
    <row r="484" spans="1:9" s="38" customFormat="1" ht="22.5" x14ac:dyDescent="0.25">
      <c r="A484" s="193" t="s">
        <v>4878</v>
      </c>
      <c r="B484" s="194" t="s">
        <v>4879</v>
      </c>
      <c r="C484" s="188" t="s">
        <v>6</v>
      </c>
      <c r="D484" s="179"/>
      <c r="E484" s="201">
        <v>270</v>
      </c>
      <c r="F484" s="201">
        <v>30.9</v>
      </c>
      <c r="G484" s="64">
        <f t="shared" si="14"/>
        <v>0</v>
      </c>
      <c r="H484" s="66">
        <f t="shared" si="15"/>
        <v>0</v>
      </c>
      <c r="I484" s="60"/>
    </row>
    <row r="485" spans="1:9" s="38" customFormat="1" ht="202.5" x14ac:dyDescent="0.25">
      <c r="A485" s="195" t="s">
        <v>4880</v>
      </c>
      <c r="B485" s="196" t="s">
        <v>21344</v>
      </c>
      <c r="C485" s="198"/>
      <c r="D485" s="199"/>
      <c r="E485" s="199"/>
      <c r="F485" s="199"/>
      <c r="G485" s="199"/>
      <c r="H485" s="200"/>
      <c r="I485" s="60"/>
    </row>
    <row r="486" spans="1:9" s="38" customFormat="1" x14ac:dyDescent="0.25">
      <c r="A486" s="193" t="s">
        <v>4881</v>
      </c>
      <c r="B486" s="194" t="s">
        <v>4882</v>
      </c>
      <c r="C486" s="188" t="s">
        <v>6</v>
      </c>
      <c r="D486" s="179"/>
      <c r="E486" s="201">
        <v>233</v>
      </c>
      <c r="F486" s="201">
        <v>26.6</v>
      </c>
      <c r="G486" s="64">
        <f t="shared" si="14"/>
        <v>0</v>
      </c>
      <c r="H486" s="66">
        <f t="shared" si="15"/>
        <v>0</v>
      </c>
      <c r="I486" s="60"/>
    </row>
    <row r="487" spans="1:9" s="38" customFormat="1" x14ac:dyDescent="0.25">
      <c r="A487" s="193" t="s">
        <v>4883</v>
      </c>
      <c r="B487" s="194" t="s">
        <v>4884</v>
      </c>
      <c r="C487" s="188" t="s">
        <v>6</v>
      </c>
      <c r="D487" s="179"/>
      <c r="E487" s="201">
        <v>294</v>
      </c>
      <c r="F487" s="201">
        <v>33.6</v>
      </c>
      <c r="G487" s="64">
        <f t="shared" si="14"/>
        <v>0</v>
      </c>
      <c r="H487" s="66">
        <f t="shared" si="15"/>
        <v>0</v>
      </c>
      <c r="I487" s="60"/>
    </row>
    <row r="488" spans="1:9" s="38" customFormat="1" x14ac:dyDescent="0.25">
      <c r="A488" s="193" t="s">
        <v>4885</v>
      </c>
      <c r="B488" s="194" t="s">
        <v>4886</v>
      </c>
      <c r="C488" s="188" t="s">
        <v>6</v>
      </c>
      <c r="D488" s="179"/>
      <c r="E488" s="201">
        <v>511</v>
      </c>
      <c r="F488" s="201">
        <v>58</v>
      </c>
      <c r="G488" s="64">
        <f t="shared" si="14"/>
        <v>0</v>
      </c>
      <c r="H488" s="66">
        <f t="shared" si="15"/>
        <v>0</v>
      </c>
      <c r="I488" s="60"/>
    </row>
    <row r="489" spans="1:9" s="38" customFormat="1" ht="22.5" x14ac:dyDescent="0.25">
      <c r="A489" s="193" t="s">
        <v>4887</v>
      </c>
      <c r="B489" s="194" t="s">
        <v>4232</v>
      </c>
      <c r="C489" s="188" t="s">
        <v>6</v>
      </c>
      <c r="D489" s="179"/>
      <c r="E489" s="201">
        <v>143</v>
      </c>
      <c r="F489" s="201">
        <v>16.3</v>
      </c>
      <c r="G489" s="64">
        <f t="shared" si="14"/>
        <v>0</v>
      </c>
      <c r="H489" s="66">
        <f t="shared" si="15"/>
        <v>0</v>
      </c>
      <c r="I489" s="60"/>
    </row>
    <row r="490" spans="1:9" s="38" customFormat="1" ht="22.5" x14ac:dyDescent="0.25">
      <c r="A490" s="193" t="s">
        <v>4888</v>
      </c>
      <c r="B490" s="194" t="s">
        <v>4889</v>
      </c>
      <c r="C490" s="188" t="s">
        <v>6</v>
      </c>
      <c r="D490" s="179"/>
      <c r="E490" s="201">
        <v>214</v>
      </c>
      <c r="F490" s="201">
        <v>24.5</v>
      </c>
      <c r="G490" s="64">
        <f t="shared" si="14"/>
        <v>0</v>
      </c>
      <c r="H490" s="66">
        <f t="shared" si="15"/>
        <v>0</v>
      </c>
      <c r="I490" s="60"/>
    </row>
    <row r="491" spans="1:9" s="38" customFormat="1" ht="57" customHeight="1" x14ac:dyDescent="0.25">
      <c r="A491" s="197" t="s">
        <v>21345</v>
      </c>
      <c r="B491" s="344" t="s">
        <v>21346</v>
      </c>
      <c r="C491" s="345"/>
      <c r="D491" s="345"/>
      <c r="E491" s="345"/>
      <c r="F491" s="345"/>
      <c r="G491" s="345"/>
      <c r="H491" s="346"/>
      <c r="I491" s="60"/>
    </row>
    <row r="492" spans="1:9" s="38" customFormat="1" ht="168.75" x14ac:dyDescent="0.25">
      <c r="A492" s="195" t="s">
        <v>4890</v>
      </c>
      <c r="B492" s="196" t="s">
        <v>21347</v>
      </c>
      <c r="C492" s="198"/>
      <c r="D492" s="199"/>
      <c r="E492" s="199"/>
      <c r="F492" s="199"/>
      <c r="G492" s="199"/>
      <c r="H492" s="200"/>
      <c r="I492" s="60"/>
    </row>
    <row r="493" spans="1:9" s="38" customFormat="1" x14ac:dyDescent="0.25">
      <c r="A493" s="193" t="s">
        <v>4891</v>
      </c>
      <c r="B493" s="194" t="s">
        <v>4892</v>
      </c>
      <c r="C493" s="188" t="s">
        <v>6</v>
      </c>
      <c r="D493" s="179"/>
      <c r="E493" s="201">
        <v>2541</v>
      </c>
      <c r="F493" s="201">
        <v>69</v>
      </c>
      <c r="G493" s="64">
        <f t="shared" si="14"/>
        <v>0</v>
      </c>
      <c r="H493" s="66">
        <f t="shared" si="15"/>
        <v>0</v>
      </c>
      <c r="I493" s="60"/>
    </row>
    <row r="494" spans="1:9" s="38" customFormat="1" x14ac:dyDescent="0.25">
      <c r="A494" s="193" t="s">
        <v>4893</v>
      </c>
      <c r="B494" s="194" t="s">
        <v>4894</v>
      </c>
      <c r="C494" s="188" t="s">
        <v>6</v>
      </c>
      <c r="D494" s="179"/>
      <c r="E494" s="201">
        <v>2605</v>
      </c>
      <c r="F494" s="201">
        <v>71</v>
      </c>
      <c r="G494" s="64">
        <f t="shared" si="14"/>
        <v>0</v>
      </c>
      <c r="H494" s="66">
        <f t="shared" si="15"/>
        <v>0</v>
      </c>
      <c r="I494" s="60"/>
    </row>
    <row r="495" spans="1:9" s="38" customFormat="1" x14ac:dyDescent="0.25">
      <c r="A495" s="193" t="s">
        <v>4895</v>
      </c>
      <c r="B495" s="194" t="s">
        <v>4896</v>
      </c>
      <c r="C495" s="188" t="s">
        <v>6</v>
      </c>
      <c r="D495" s="179"/>
      <c r="E495" s="201">
        <v>2696</v>
      </c>
      <c r="F495" s="201">
        <v>73</v>
      </c>
      <c r="G495" s="64">
        <f t="shared" si="14"/>
        <v>0</v>
      </c>
      <c r="H495" s="66">
        <f t="shared" si="15"/>
        <v>0</v>
      </c>
      <c r="I495" s="60"/>
    </row>
    <row r="496" spans="1:9" s="38" customFormat="1" x14ac:dyDescent="0.25">
      <c r="A496" s="193" t="s">
        <v>4897</v>
      </c>
      <c r="B496" s="194" t="s">
        <v>4898</v>
      </c>
      <c r="C496" s="188" t="s">
        <v>6</v>
      </c>
      <c r="D496" s="179"/>
      <c r="E496" s="201">
        <v>3999</v>
      </c>
      <c r="F496" s="201">
        <v>109</v>
      </c>
      <c r="G496" s="64">
        <f t="shared" si="14"/>
        <v>0</v>
      </c>
      <c r="H496" s="66">
        <f t="shared" si="15"/>
        <v>0</v>
      </c>
      <c r="I496" s="60"/>
    </row>
    <row r="497" spans="1:9" s="38" customFormat="1" x14ac:dyDescent="0.25">
      <c r="A497" s="193" t="s">
        <v>4899</v>
      </c>
      <c r="B497" s="194" t="s">
        <v>4900</v>
      </c>
      <c r="C497" s="188" t="s">
        <v>6</v>
      </c>
      <c r="D497" s="179"/>
      <c r="E497" s="201">
        <v>4088</v>
      </c>
      <c r="F497" s="201">
        <v>111</v>
      </c>
      <c r="G497" s="64">
        <f t="shared" si="14"/>
        <v>0</v>
      </c>
      <c r="H497" s="66">
        <f t="shared" si="15"/>
        <v>0</v>
      </c>
      <c r="I497" s="60"/>
    </row>
    <row r="498" spans="1:9" s="38" customFormat="1" x14ac:dyDescent="0.25">
      <c r="A498" s="193" t="s">
        <v>4901</v>
      </c>
      <c r="B498" s="194" t="s">
        <v>4902</v>
      </c>
      <c r="C498" s="188" t="s">
        <v>6</v>
      </c>
      <c r="D498" s="179"/>
      <c r="E498" s="201">
        <v>5559</v>
      </c>
      <c r="F498" s="201">
        <v>151</v>
      </c>
      <c r="G498" s="64">
        <f t="shared" si="14"/>
        <v>0</v>
      </c>
      <c r="H498" s="66">
        <f t="shared" si="15"/>
        <v>0</v>
      </c>
      <c r="I498" s="60"/>
    </row>
    <row r="499" spans="1:9" s="38" customFormat="1" ht="157.5" x14ac:dyDescent="0.25">
      <c r="A499" s="195" t="s">
        <v>4903</v>
      </c>
      <c r="B499" s="196" t="s">
        <v>21348</v>
      </c>
      <c r="C499" s="198"/>
      <c r="D499" s="199"/>
      <c r="E499" s="199"/>
      <c r="F499" s="199"/>
      <c r="G499" s="199"/>
      <c r="H499" s="200"/>
      <c r="I499" s="60"/>
    </row>
    <row r="500" spans="1:9" s="38" customFormat="1" x14ac:dyDescent="0.25">
      <c r="A500" s="193" t="s">
        <v>4904</v>
      </c>
      <c r="B500" s="194" t="s">
        <v>4892</v>
      </c>
      <c r="C500" s="188" t="s">
        <v>6</v>
      </c>
      <c r="D500" s="179"/>
      <c r="E500" s="201">
        <v>2851</v>
      </c>
      <c r="F500" s="201">
        <v>78</v>
      </c>
      <c r="G500" s="64">
        <f t="shared" si="14"/>
        <v>0</v>
      </c>
      <c r="H500" s="66">
        <f t="shared" si="15"/>
        <v>0</v>
      </c>
      <c r="I500" s="60"/>
    </row>
    <row r="501" spans="1:9" s="38" customFormat="1" x14ac:dyDescent="0.25">
      <c r="A501" s="193" t="s">
        <v>4905</v>
      </c>
      <c r="B501" s="194" t="s">
        <v>4894</v>
      </c>
      <c r="C501" s="188" t="s">
        <v>6</v>
      </c>
      <c r="D501" s="179"/>
      <c r="E501" s="201">
        <v>2942</v>
      </c>
      <c r="F501" s="201">
        <v>80</v>
      </c>
      <c r="G501" s="64">
        <f t="shared" si="14"/>
        <v>0</v>
      </c>
      <c r="H501" s="66">
        <f t="shared" si="15"/>
        <v>0</v>
      </c>
      <c r="I501" s="60"/>
    </row>
    <row r="502" spans="1:9" s="38" customFormat="1" x14ac:dyDescent="0.25">
      <c r="A502" s="193" t="s">
        <v>4906</v>
      </c>
      <c r="B502" s="194" t="s">
        <v>4896</v>
      </c>
      <c r="C502" s="188" t="s">
        <v>6</v>
      </c>
      <c r="D502" s="179"/>
      <c r="E502" s="201">
        <v>3136</v>
      </c>
      <c r="F502" s="201">
        <v>85</v>
      </c>
      <c r="G502" s="64">
        <f t="shared" si="14"/>
        <v>0</v>
      </c>
      <c r="H502" s="66">
        <f t="shared" si="15"/>
        <v>0</v>
      </c>
      <c r="I502" s="60"/>
    </row>
    <row r="503" spans="1:9" s="38" customFormat="1" x14ac:dyDescent="0.25">
      <c r="A503" s="193" t="s">
        <v>4907</v>
      </c>
      <c r="B503" s="194" t="s">
        <v>4898</v>
      </c>
      <c r="C503" s="188" t="s">
        <v>6</v>
      </c>
      <c r="D503" s="179"/>
      <c r="E503" s="201">
        <v>4592</v>
      </c>
      <c r="F503" s="201">
        <v>125</v>
      </c>
      <c r="G503" s="64">
        <f t="shared" si="14"/>
        <v>0</v>
      </c>
      <c r="H503" s="66">
        <f t="shared" si="15"/>
        <v>0</v>
      </c>
      <c r="I503" s="60"/>
    </row>
    <row r="504" spans="1:9" s="38" customFormat="1" x14ac:dyDescent="0.25">
      <c r="A504" s="193" t="s">
        <v>4908</v>
      </c>
      <c r="B504" s="194" t="s">
        <v>4900</v>
      </c>
      <c r="C504" s="188" t="s">
        <v>6</v>
      </c>
      <c r="D504" s="179"/>
      <c r="E504" s="201">
        <v>4772</v>
      </c>
      <c r="F504" s="201">
        <v>130</v>
      </c>
      <c r="G504" s="64">
        <f t="shared" si="14"/>
        <v>0</v>
      </c>
      <c r="H504" s="66">
        <f t="shared" si="15"/>
        <v>0</v>
      </c>
      <c r="I504" s="60"/>
    </row>
    <row r="505" spans="1:9" s="38" customFormat="1" x14ac:dyDescent="0.25">
      <c r="A505" s="193" t="s">
        <v>4909</v>
      </c>
      <c r="B505" s="194" t="s">
        <v>4902</v>
      </c>
      <c r="C505" s="188" t="s">
        <v>6</v>
      </c>
      <c r="D505" s="179"/>
      <c r="E505" s="201">
        <v>6412</v>
      </c>
      <c r="F505" s="201">
        <v>174</v>
      </c>
      <c r="G505" s="64">
        <f t="shared" si="14"/>
        <v>0</v>
      </c>
      <c r="H505" s="66">
        <f t="shared" si="15"/>
        <v>0</v>
      </c>
      <c r="I505" s="60"/>
    </row>
    <row r="506" spans="1:9" s="38" customFormat="1" ht="135" x14ac:dyDescent="0.25">
      <c r="A506" s="193" t="s">
        <v>4910</v>
      </c>
      <c r="B506" s="194" t="s">
        <v>21349</v>
      </c>
      <c r="C506" s="188" t="s">
        <v>6</v>
      </c>
      <c r="D506" s="179"/>
      <c r="E506" s="201">
        <v>1147</v>
      </c>
      <c r="F506" s="201">
        <v>31.2</v>
      </c>
      <c r="G506" s="64">
        <f t="shared" si="14"/>
        <v>0</v>
      </c>
      <c r="H506" s="66">
        <f t="shared" si="15"/>
        <v>0</v>
      </c>
      <c r="I506" s="60"/>
    </row>
    <row r="507" spans="1:9" s="38" customFormat="1" ht="123.75" x14ac:dyDescent="0.25">
      <c r="A507" s="195" t="s">
        <v>4911</v>
      </c>
      <c r="B507" s="196" t="s">
        <v>21350</v>
      </c>
      <c r="C507" s="198"/>
      <c r="D507" s="199"/>
      <c r="E507" s="199"/>
      <c r="F507" s="199"/>
      <c r="G507" s="199"/>
      <c r="H507" s="200"/>
      <c r="I507" s="60"/>
    </row>
    <row r="508" spans="1:9" s="38" customFormat="1" x14ac:dyDescent="0.25">
      <c r="A508" s="193" t="s">
        <v>4912</v>
      </c>
      <c r="B508" s="194" t="s">
        <v>4913</v>
      </c>
      <c r="C508" s="188" t="s">
        <v>6</v>
      </c>
      <c r="D508" s="179"/>
      <c r="E508" s="201">
        <v>2516</v>
      </c>
      <c r="F508" s="201">
        <v>68</v>
      </c>
      <c r="G508" s="64">
        <f t="shared" si="14"/>
        <v>0</v>
      </c>
      <c r="H508" s="66">
        <f t="shared" si="15"/>
        <v>0</v>
      </c>
      <c r="I508" s="60"/>
    </row>
    <row r="509" spans="1:9" s="38" customFormat="1" ht="22.5" x14ac:dyDescent="0.25">
      <c r="A509" s="193" t="s">
        <v>4914</v>
      </c>
      <c r="B509" s="194" t="s">
        <v>4915</v>
      </c>
      <c r="C509" s="188" t="s">
        <v>6</v>
      </c>
      <c r="D509" s="179"/>
      <c r="E509" s="201">
        <v>2710</v>
      </c>
      <c r="F509" s="201">
        <v>74</v>
      </c>
      <c r="G509" s="64">
        <f t="shared" si="14"/>
        <v>0</v>
      </c>
      <c r="H509" s="66">
        <f t="shared" si="15"/>
        <v>0</v>
      </c>
      <c r="I509" s="60"/>
    </row>
    <row r="510" spans="1:9" s="38" customFormat="1" ht="22.5" x14ac:dyDescent="0.25">
      <c r="A510" s="193" t="s">
        <v>4916</v>
      </c>
      <c r="B510" s="194" t="s">
        <v>4917</v>
      </c>
      <c r="C510" s="188" t="s">
        <v>6</v>
      </c>
      <c r="D510" s="179"/>
      <c r="E510" s="201">
        <v>3006</v>
      </c>
      <c r="F510" s="201">
        <v>82</v>
      </c>
      <c r="G510" s="64">
        <f t="shared" si="14"/>
        <v>0</v>
      </c>
      <c r="H510" s="66">
        <f t="shared" si="15"/>
        <v>0</v>
      </c>
      <c r="I510" s="60"/>
    </row>
    <row r="511" spans="1:9" s="38" customFormat="1" x14ac:dyDescent="0.25">
      <c r="A511" s="193" t="s">
        <v>4918</v>
      </c>
      <c r="B511" s="194" t="s">
        <v>4919</v>
      </c>
      <c r="C511" s="188" t="s">
        <v>6</v>
      </c>
      <c r="D511" s="179"/>
      <c r="E511" s="201">
        <v>2078</v>
      </c>
      <c r="F511" s="201">
        <v>57</v>
      </c>
      <c r="G511" s="64">
        <f t="shared" si="14"/>
        <v>0</v>
      </c>
      <c r="H511" s="66">
        <f t="shared" si="15"/>
        <v>0</v>
      </c>
      <c r="I511" s="60"/>
    </row>
    <row r="512" spans="1:9" s="38" customFormat="1" x14ac:dyDescent="0.25">
      <c r="A512" s="193" t="s">
        <v>4920</v>
      </c>
      <c r="B512" s="194" t="s">
        <v>4921</v>
      </c>
      <c r="C512" s="188" t="s">
        <v>6</v>
      </c>
      <c r="D512" s="179"/>
      <c r="E512" s="201">
        <v>2244</v>
      </c>
      <c r="F512" s="201">
        <v>61</v>
      </c>
      <c r="G512" s="64">
        <f t="shared" si="14"/>
        <v>0</v>
      </c>
      <c r="H512" s="66">
        <f t="shared" si="15"/>
        <v>0</v>
      </c>
      <c r="I512" s="60"/>
    </row>
    <row r="513" spans="1:9" s="38" customFormat="1" x14ac:dyDescent="0.25">
      <c r="A513" s="193" t="s">
        <v>4922</v>
      </c>
      <c r="B513" s="194" t="s">
        <v>4923</v>
      </c>
      <c r="C513" s="188" t="s">
        <v>6</v>
      </c>
      <c r="D513" s="179"/>
      <c r="E513" s="201">
        <v>2528</v>
      </c>
      <c r="F513" s="201">
        <v>69</v>
      </c>
      <c r="G513" s="64">
        <f t="shared" si="14"/>
        <v>0</v>
      </c>
      <c r="H513" s="66">
        <f t="shared" si="15"/>
        <v>0</v>
      </c>
      <c r="I513" s="60"/>
    </row>
    <row r="514" spans="1:9" s="38" customFormat="1" ht="112.5" x14ac:dyDescent="0.25">
      <c r="A514" s="195" t="s">
        <v>4924</v>
      </c>
      <c r="B514" s="196" t="s">
        <v>21351</v>
      </c>
      <c r="C514" s="198"/>
      <c r="D514" s="199"/>
      <c r="E514" s="199"/>
      <c r="F514" s="199"/>
      <c r="G514" s="199"/>
      <c r="H514" s="200"/>
      <c r="I514" s="60"/>
    </row>
    <row r="515" spans="1:9" s="38" customFormat="1" x14ac:dyDescent="0.25">
      <c r="A515" s="193" t="s">
        <v>4925</v>
      </c>
      <c r="B515" s="194" t="s">
        <v>4926</v>
      </c>
      <c r="C515" s="188" t="s">
        <v>6</v>
      </c>
      <c r="D515" s="179"/>
      <c r="E515" s="201">
        <v>2283</v>
      </c>
      <c r="F515" s="201">
        <v>62</v>
      </c>
      <c r="G515" s="64">
        <f t="shared" si="14"/>
        <v>0</v>
      </c>
      <c r="H515" s="66">
        <f t="shared" si="15"/>
        <v>0</v>
      </c>
      <c r="I515" s="60"/>
    </row>
    <row r="516" spans="1:9" s="38" customFormat="1" x14ac:dyDescent="0.25">
      <c r="A516" s="193" t="s">
        <v>4927</v>
      </c>
      <c r="B516" s="194" t="s">
        <v>4928</v>
      </c>
      <c r="C516" s="188" t="s">
        <v>6</v>
      </c>
      <c r="D516" s="179"/>
      <c r="E516" s="201">
        <v>2374</v>
      </c>
      <c r="F516" s="201">
        <v>65</v>
      </c>
      <c r="G516" s="64">
        <f t="shared" si="14"/>
        <v>0</v>
      </c>
      <c r="H516" s="66">
        <f t="shared" si="15"/>
        <v>0</v>
      </c>
      <c r="I516" s="60"/>
    </row>
    <row r="517" spans="1:9" s="38" customFormat="1" x14ac:dyDescent="0.25">
      <c r="A517" s="193" t="s">
        <v>4929</v>
      </c>
      <c r="B517" s="194" t="s">
        <v>4930</v>
      </c>
      <c r="C517" s="188" t="s">
        <v>6</v>
      </c>
      <c r="D517" s="179"/>
      <c r="E517" s="201">
        <v>2799</v>
      </c>
      <c r="F517" s="201">
        <v>76</v>
      </c>
      <c r="G517" s="64">
        <f t="shared" ref="G517:G579" si="16">D517*E517</f>
        <v>0</v>
      </c>
      <c r="H517" s="66">
        <f t="shared" ref="H517:H579" si="17">D517*F517</f>
        <v>0</v>
      </c>
      <c r="I517" s="60"/>
    </row>
    <row r="518" spans="1:9" s="38" customFormat="1" x14ac:dyDescent="0.25">
      <c r="A518" s="193" t="s">
        <v>4931</v>
      </c>
      <c r="B518" s="194" t="s">
        <v>4932</v>
      </c>
      <c r="C518" s="188" t="s">
        <v>6</v>
      </c>
      <c r="D518" s="179"/>
      <c r="E518" s="201">
        <v>2863</v>
      </c>
      <c r="F518" s="201">
        <v>78</v>
      </c>
      <c r="G518" s="64">
        <f t="shared" si="16"/>
        <v>0</v>
      </c>
      <c r="H518" s="66">
        <f t="shared" si="17"/>
        <v>0</v>
      </c>
      <c r="I518" s="60"/>
    </row>
    <row r="519" spans="1:9" s="38" customFormat="1" x14ac:dyDescent="0.25">
      <c r="A519" s="193" t="s">
        <v>4933</v>
      </c>
      <c r="B519" s="194" t="s">
        <v>4934</v>
      </c>
      <c r="C519" s="188" t="s">
        <v>6</v>
      </c>
      <c r="D519" s="179"/>
      <c r="E519" s="201">
        <v>3561</v>
      </c>
      <c r="F519" s="201">
        <v>97</v>
      </c>
      <c r="G519" s="64">
        <f t="shared" si="16"/>
        <v>0</v>
      </c>
      <c r="H519" s="66">
        <f t="shared" si="17"/>
        <v>0</v>
      </c>
      <c r="I519" s="60"/>
    </row>
    <row r="520" spans="1:9" s="38" customFormat="1" x14ac:dyDescent="0.25">
      <c r="A520" s="193" t="s">
        <v>4935</v>
      </c>
      <c r="B520" s="194" t="s">
        <v>4936</v>
      </c>
      <c r="C520" s="188" t="s">
        <v>6</v>
      </c>
      <c r="D520" s="179"/>
      <c r="E520" s="201">
        <v>3432</v>
      </c>
      <c r="F520" s="201">
        <v>93</v>
      </c>
      <c r="G520" s="64">
        <f t="shared" si="16"/>
        <v>0</v>
      </c>
      <c r="H520" s="66">
        <f t="shared" si="17"/>
        <v>0</v>
      </c>
      <c r="I520" s="60"/>
    </row>
    <row r="521" spans="1:9" s="38" customFormat="1" x14ac:dyDescent="0.25">
      <c r="A521" s="193" t="s">
        <v>4937</v>
      </c>
      <c r="B521" s="194" t="s">
        <v>4938</v>
      </c>
      <c r="C521" s="188" t="s">
        <v>6</v>
      </c>
      <c r="D521" s="179"/>
      <c r="E521" s="201">
        <v>4772</v>
      </c>
      <c r="F521" s="201">
        <v>130</v>
      </c>
      <c r="G521" s="64">
        <f t="shared" si="16"/>
        <v>0</v>
      </c>
      <c r="H521" s="66">
        <f t="shared" si="17"/>
        <v>0</v>
      </c>
      <c r="I521" s="60"/>
    </row>
    <row r="522" spans="1:9" s="38" customFormat="1" x14ac:dyDescent="0.25">
      <c r="A522" s="193" t="s">
        <v>4939</v>
      </c>
      <c r="B522" s="194" t="s">
        <v>4940</v>
      </c>
      <c r="C522" s="188" t="s">
        <v>6</v>
      </c>
      <c r="D522" s="179"/>
      <c r="E522" s="201">
        <v>4825</v>
      </c>
      <c r="F522" s="201">
        <v>131</v>
      </c>
      <c r="G522" s="64">
        <f t="shared" si="16"/>
        <v>0</v>
      </c>
      <c r="H522" s="66">
        <f t="shared" si="17"/>
        <v>0</v>
      </c>
      <c r="I522" s="60"/>
    </row>
    <row r="523" spans="1:9" s="38" customFormat="1" ht="135" x14ac:dyDescent="0.25">
      <c r="A523" s="195" t="s">
        <v>4941</v>
      </c>
      <c r="B523" s="196" t="s">
        <v>21352</v>
      </c>
      <c r="C523" s="198"/>
      <c r="D523" s="199"/>
      <c r="E523" s="199"/>
      <c r="F523" s="199"/>
      <c r="G523" s="199"/>
      <c r="H523" s="200"/>
      <c r="I523" s="60"/>
    </row>
    <row r="524" spans="1:9" s="38" customFormat="1" x14ac:dyDescent="0.25">
      <c r="A524" s="193" t="s">
        <v>4942</v>
      </c>
      <c r="B524" s="194" t="s">
        <v>4943</v>
      </c>
      <c r="C524" s="188" t="s">
        <v>6</v>
      </c>
      <c r="D524" s="179"/>
      <c r="E524" s="201">
        <v>2399</v>
      </c>
      <c r="F524" s="201">
        <v>65</v>
      </c>
      <c r="G524" s="64">
        <f t="shared" si="16"/>
        <v>0</v>
      </c>
      <c r="H524" s="66">
        <f t="shared" si="17"/>
        <v>0</v>
      </c>
      <c r="I524" s="60"/>
    </row>
    <row r="525" spans="1:9" s="38" customFormat="1" x14ac:dyDescent="0.25">
      <c r="A525" s="193" t="s">
        <v>4944</v>
      </c>
      <c r="B525" s="194" t="s">
        <v>4945</v>
      </c>
      <c r="C525" s="188" t="s">
        <v>6</v>
      </c>
      <c r="D525" s="179"/>
      <c r="E525" s="201">
        <v>2657</v>
      </c>
      <c r="F525" s="201">
        <v>72</v>
      </c>
      <c r="G525" s="64">
        <f t="shared" si="16"/>
        <v>0</v>
      </c>
      <c r="H525" s="66">
        <f t="shared" si="17"/>
        <v>0</v>
      </c>
      <c r="I525" s="60"/>
    </row>
    <row r="526" spans="1:9" s="38" customFormat="1" x14ac:dyDescent="0.25">
      <c r="A526" s="193" t="s">
        <v>4946</v>
      </c>
      <c r="B526" s="194" t="s">
        <v>4947</v>
      </c>
      <c r="C526" s="188" t="s">
        <v>6</v>
      </c>
      <c r="D526" s="179"/>
      <c r="E526" s="201">
        <v>3083</v>
      </c>
      <c r="F526" s="201">
        <v>84</v>
      </c>
      <c r="G526" s="64">
        <f t="shared" si="16"/>
        <v>0</v>
      </c>
      <c r="H526" s="66">
        <f t="shared" si="17"/>
        <v>0</v>
      </c>
      <c r="I526" s="60"/>
    </row>
    <row r="527" spans="1:9" s="38" customFormat="1" x14ac:dyDescent="0.25">
      <c r="A527" s="193" t="s">
        <v>4948</v>
      </c>
      <c r="B527" s="194" t="s">
        <v>4949</v>
      </c>
      <c r="C527" s="188" t="s">
        <v>6</v>
      </c>
      <c r="D527" s="179"/>
      <c r="E527" s="201">
        <v>4257</v>
      </c>
      <c r="F527" s="201">
        <v>116</v>
      </c>
      <c r="G527" s="64">
        <f t="shared" si="16"/>
        <v>0</v>
      </c>
      <c r="H527" s="66">
        <f t="shared" si="17"/>
        <v>0</v>
      </c>
      <c r="I527" s="60"/>
    </row>
    <row r="528" spans="1:9" s="38" customFormat="1" x14ac:dyDescent="0.25">
      <c r="A528" s="193" t="s">
        <v>4950</v>
      </c>
      <c r="B528" s="194" t="s">
        <v>4951</v>
      </c>
      <c r="C528" s="188" t="s">
        <v>6</v>
      </c>
      <c r="D528" s="179"/>
      <c r="E528" s="201">
        <v>4579</v>
      </c>
      <c r="F528" s="201">
        <v>125</v>
      </c>
      <c r="G528" s="64">
        <f t="shared" si="16"/>
        <v>0</v>
      </c>
      <c r="H528" s="66">
        <f t="shared" si="17"/>
        <v>0</v>
      </c>
      <c r="I528" s="60"/>
    </row>
    <row r="529" spans="1:9" s="38" customFormat="1" x14ac:dyDescent="0.25">
      <c r="A529" s="193" t="s">
        <v>4952</v>
      </c>
      <c r="B529" s="194" t="s">
        <v>4953</v>
      </c>
      <c r="C529" s="188" t="s">
        <v>6</v>
      </c>
      <c r="D529" s="179"/>
      <c r="E529" s="201">
        <v>5366</v>
      </c>
      <c r="F529" s="201">
        <v>146</v>
      </c>
      <c r="G529" s="64">
        <f t="shared" si="16"/>
        <v>0</v>
      </c>
      <c r="H529" s="66">
        <f t="shared" si="17"/>
        <v>0</v>
      </c>
      <c r="I529" s="60"/>
    </row>
    <row r="530" spans="1:9" s="38" customFormat="1" x14ac:dyDescent="0.25">
      <c r="A530" s="193" t="s">
        <v>4954</v>
      </c>
      <c r="B530" s="194" t="s">
        <v>4955</v>
      </c>
      <c r="C530" s="188" t="s">
        <v>6</v>
      </c>
      <c r="D530" s="179"/>
      <c r="E530" s="201">
        <v>5934</v>
      </c>
      <c r="F530" s="201">
        <v>161</v>
      </c>
      <c r="G530" s="64">
        <f t="shared" si="16"/>
        <v>0</v>
      </c>
      <c r="H530" s="66">
        <f t="shared" si="17"/>
        <v>0</v>
      </c>
      <c r="I530" s="60"/>
    </row>
    <row r="531" spans="1:9" s="38" customFormat="1" x14ac:dyDescent="0.25">
      <c r="A531" s="193" t="s">
        <v>4956</v>
      </c>
      <c r="B531" s="194" t="s">
        <v>4957</v>
      </c>
      <c r="C531" s="188" t="s">
        <v>6</v>
      </c>
      <c r="D531" s="179"/>
      <c r="E531" s="201">
        <v>7482</v>
      </c>
      <c r="F531" s="201">
        <v>204</v>
      </c>
      <c r="G531" s="64">
        <f t="shared" si="16"/>
        <v>0</v>
      </c>
      <c r="H531" s="66">
        <f t="shared" si="17"/>
        <v>0</v>
      </c>
      <c r="I531" s="60"/>
    </row>
    <row r="532" spans="1:9" s="38" customFormat="1" x14ac:dyDescent="0.25">
      <c r="A532" s="193" t="s">
        <v>4958</v>
      </c>
      <c r="B532" s="194" t="s">
        <v>4959</v>
      </c>
      <c r="C532" s="188" t="s">
        <v>6</v>
      </c>
      <c r="D532" s="179"/>
      <c r="E532" s="201">
        <v>7946</v>
      </c>
      <c r="F532" s="201">
        <v>216</v>
      </c>
      <c r="G532" s="64">
        <f t="shared" si="16"/>
        <v>0</v>
      </c>
      <c r="H532" s="66">
        <f t="shared" si="17"/>
        <v>0</v>
      </c>
      <c r="I532" s="60"/>
    </row>
    <row r="533" spans="1:9" s="38" customFormat="1" x14ac:dyDescent="0.25">
      <c r="A533" s="193" t="s">
        <v>4960</v>
      </c>
      <c r="B533" s="194" t="s">
        <v>4961</v>
      </c>
      <c r="C533" s="188" t="s">
        <v>6</v>
      </c>
      <c r="D533" s="179"/>
      <c r="E533" s="201">
        <v>8902</v>
      </c>
      <c r="F533" s="201">
        <v>242</v>
      </c>
      <c r="G533" s="64">
        <f t="shared" si="16"/>
        <v>0</v>
      </c>
      <c r="H533" s="66">
        <f t="shared" si="17"/>
        <v>0</v>
      </c>
      <c r="I533" s="60"/>
    </row>
    <row r="534" spans="1:9" s="38" customFormat="1" x14ac:dyDescent="0.25">
      <c r="A534" s="193" t="s">
        <v>4962</v>
      </c>
      <c r="B534" s="194" t="s">
        <v>4963</v>
      </c>
      <c r="C534" s="188" t="s">
        <v>6</v>
      </c>
      <c r="D534" s="179"/>
      <c r="E534" s="201">
        <v>9973</v>
      </c>
      <c r="F534" s="201">
        <v>271</v>
      </c>
      <c r="G534" s="64">
        <f t="shared" si="16"/>
        <v>0</v>
      </c>
      <c r="H534" s="66">
        <f t="shared" si="17"/>
        <v>0</v>
      </c>
      <c r="I534" s="60"/>
    </row>
    <row r="535" spans="1:9" s="38" customFormat="1" x14ac:dyDescent="0.25">
      <c r="A535" s="193" t="s">
        <v>4964</v>
      </c>
      <c r="B535" s="194" t="s">
        <v>4965</v>
      </c>
      <c r="C535" s="188" t="s">
        <v>6</v>
      </c>
      <c r="D535" s="179"/>
      <c r="E535" s="201">
        <v>15209</v>
      </c>
      <c r="F535" s="201">
        <v>414</v>
      </c>
      <c r="G535" s="64">
        <f t="shared" si="16"/>
        <v>0</v>
      </c>
      <c r="H535" s="66">
        <f t="shared" si="17"/>
        <v>0</v>
      </c>
      <c r="I535" s="60"/>
    </row>
    <row r="536" spans="1:9" s="38" customFormat="1" x14ac:dyDescent="0.25">
      <c r="A536" s="193" t="s">
        <v>4966</v>
      </c>
      <c r="B536" s="194" t="s">
        <v>4967</v>
      </c>
      <c r="C536" s="188" t="s">
        <v>6</v>
      </c>
      <c r="D536" s="179"/>
      <c r="E536" s="201">
        <v>15946</v>
      </c>
      <c r="F536" s="201">
        <v>434</v>
      </c>
      <c r="G536" s="64">
        <f t="shared" si="16"/>
        <v>0</v>
      </c>
      <c r="H536" s="66">
        <f t="shared" si="17"/>
        <v>0</v>
      </c>
      <c r="I536" s="60"/>
    </row>
    <row r="537" spans="1:9" s="38" customFormat="1" x14ac:dyDescent="0.25">
      <c r="A537" s="193" t="s">
        <v>4968</v>
      </c>
      <c r="B537" s="194" t="s">
        <v>4969</v>
      </c>
      <c r="C537" s="188" t="s">
        <v>6</v>
      </c>
      <c r="D537" s="179"/>
      <c r="E537" s="201">
        <v>18939</v>
      </c>
      <c r="F537" s="201">
        <v>515</v>
      </c>
      <c r="G537" s="64">
        <f t="shared" si="16"/>
        <v>0</v>
      </c>
      <c r="H537" s="66">
        <f t="shared" si="17"/>
        <v>0</v>
      </c>
      <c r="I537" s="60"/>
    </row>
    <row r="538" spans="1:9" s="38" customFormat="1" x14ac:dyDescent="0.25">
      <c r="A538" s="193" t="s">
        <v>4970</v>
      </c>
      <c r="B538" s="194" t="s">
        <v>4971</v>
      </c>
      <c r="C538" s="188" t="s">
        <v>6</v>
      </c>
      <c r="D538" s="179"/>
      <c r="E538" s="201">
        <v>20035</v>
      </c>
      <c r="F538" s="201">
        <v>545</v>
      </c>
      <c r="G538" s="64">
        <f t="shared" si="16"/>
        <v>0</v>
      </c>
      <c r="H538" s="66">
        <f t="shared" si="17"/>
        <v>0</v>
      </c>
      <c r="I538" s="60"/>
    </row>
    <row r="539" spans="1:9" s="38" customFormat="1" x14ac:dyDescent="0.25">
      <c r="A539" s="193" t="s">
        <v>4972</v>
      </c>
      <c r="B539" s="194" t="s">
        <v>4973</v>
      </c>
      <c r="C539" s="188" t="s">
        <v>6</v>
      </c>
      <c r="D539" s="179"/>
      <c r="E539" s="201">
        <v>23079</v>
      </c>
      <c r="F539" s="201">
        <v>628</v>
      </c>
      <c r="G539" s="64">
        <f t="shared" si="16"/>
        <v>0</v>
      </c>
      <c r="H539" s="66">
        <f t="shared" si="17"/>
        <v>0</v>
      </c>
      <c r="I539" s="60"/>
    </row>
    <row r="540" spans="1:9" s="38" customFormat="1" ht="67.5" x14ac:dyDescent="0.25">
      <c r="A540" s="195" t="s">
        <v>4974</v>
      </c>
      <c r="B540" s="196" t="s">
        <v>21353</v>
      </c>
      <c r="C540" s="198"/>
      <c r="D540" s="199"/>
      <c r="E540" s="199"/>
      <c r="F540" s="199"/>
      <c r="G540" s="199"/>
      <c r="H540" s="200"/>
      <c r="I540" s="60"/>
    </row>
    <row r="541" spans="1:9" s="38" customFormat="1" x14ac:dyDescent="0.25">
      <c r="A541" s="193" t="s">
        <v>4975</v>
      </c>
      <c r="B541" s="194" t="s">
        <v>4976</v>
      </c>
      <c r="C541" s="188" t="s">
        <v>6</v>
      </c>
      <c r="D541" s="179"/>
      <c r="E541" s="201">
        <v>465</v>
      </c>
      <c r="F541" s="201">
        <v>12.7</v>
      </c>
      <c r="G541" s="64">
        <f t="shared" si="16"/>
        <v>0</v>
      </c>
      <c r="H541" s="66">
        <f t="shared" si="17"/>
        <v>0</v>
      </c>
      <c r="I541" s="60"/>
    </row>
    <row r="542" spans="1:9" s="38" customFormat="1" x14ac:dyDescent="0.25">
      <c r="A542" s="193" t="s">
        <v>4977</v>
      </c>
      <c r="B542" s="194" t="s">
        <v>4978</v>
      </c>
      <c r="C542" s="188" t="s">
        <v>6</v>
      </c>
      <c r="D542" s="179"/>
      <c r="E542" s="201">
        <v>642</v>
      </c>
      <c r="F542" s="201">
        <v>17.5</v>
      </c>
      <c r="G542" s="64">
        <f t="shared" si="16"/>
        <v>0</v>
      </c>
      <c r="H542" s="66">
        <f t="shared" si="17"/>
        <v>0</v>
      </c>
      <c r="I542" s="60"/>
    </row>
    <row r="543" spans="1:9" s="38" customFormat="1" x14ac:dyDescent="0.25">
      <c r="A543" s="193" t="s">
        <v>4979</v>
      </c>
      <c r="B543" s="194" t="s">
        <v>4980</v>
      </c>
      <c r="C543" s="188" t="s">
        <v>6</v>
      </c>
      <c r="D543" s="179"/>
      <c r="E543" s="201">
        <v>826</v>
      </c>
      <c r="F543" s="201">
        <v>22.5</v>
      </c>
      <c r="G543" s="64">
        <f t="shared" si="16"/>
        <v>0</v>
      </c>
      <c r="H543" s="66">
        <f t="shared" si="17"/>
        <v>0</v>
      </c>
      <c r="I543" s="60"/>
    </row>
    <row r="544" spans="1:9" s="38" customFormat="1" x14ac:dyDescent="0.25">
      <c r="A544" s="193" t="s">
        <v>4981</v>
      </c>
      <c r="B544" s="194" t="s">
        <v>4982</v>
      </c>
      <c r="C544" s="188" t="s">
        <v>6</v>
      </c>
      <c r="D544" s="179"/>
      <c r="E544" s="201">
        <v>928</v>
      </c>
      <c r="F544" s="201">
        <v>25.2</v>
      </c>
      <c r="G544" s="64">
        <f t="shared" si="16"/>
        <v>0</v>
      </c>
      <c r="H544" s="66">
        <f t="shared" si="17"/>
        <v>0</v>
      </c>
      <c r="I544" s="60"/>
    </row>
    <row r="545" spans="1:9" s="38" customFormat="1" x14ac:dyDescent="0.25">
      <c r="A545" s="193" t="s">
        <v>4983</v>
      </c>
      <c r="B545" s="194" t="s">
        <v>4984</v>
      </c>
      <c r="C545" s="188" t="s">
        <v>6</v>
      </c>
      <c r="D545" s="179"/>
      <c r="E545" s="201">
        <v>1097</v>
      </c>
      <c r="F545" s="201">
        <v>29.8</v>
      </c>
      <c r="G545" s="64">
        <f t="shared" si="16"/>
        <v>0</v>
      </c>
      <c r="H545" s="66">
        <f t="shared" si="17"/>
        <v>0</v>
      </c>
      <c r="I545" s="60"/>
    </row>
    <row r="546" spans="1:9" s="38" customFormat="1" x14ac:dyDescent="0.25">
      <c r="A546" s="193" t="s">
        <v>4985</v>
      </c>
      <c r="B546" s="194" t="s">
        <v>4986</v>
      </c>
      <c r="C546" s="188" t="s">
        <v>6</v>
      </c>
      <c r="D546" s="179"/>
      <c r="E546" s="201">
        <v>1626</v>
      </c>
      <c r="F546" s="201">
        <v>44.2</v>
      </c>
      <c r="G546" s="64">
        <f t="shared" si="16"/>
        <v>0</v>
      </c>
      <c r="H546" s="66">
        <f t="shared" si="17"/>
        <v>0</v>
      </c>
      <c r="I546" s="60"/>
    </row>
    <row r="547" spans="1:9" s="38" customFormat="1" x14ac:dyDescent="0.25">
      <c r="A547" s="193" t="s">
        <v>4987</v>
      </c>
      <c r="B547" s="194" t="s">
        <v>4988</v>
      </c>
      <c r="C547" s="188" t="s">
        <v>6</v>
      </c>
      <c r="D547" s="179"/>
      <c r="E547" s="201">
        <v>1871</v>
      </c>
      <c r="F547" s="201">
        <v>51</v>
      </c>
      <c r="G547" s="64">
        <f t="shared" si="16"/>
        <v>0</v>
      </c>
      <c r="H547" s="66">
        <f t="shared" si="17"/>
        <v>0</v>
      </c>
      <c r="I547" s="60"/>
    </row>
    <row r="548" spans="1:9" s="38" customFormat="1" x14ac:dyDescent="0.25">
      <c r="A548" s="193" t="s">
        <v>4989</v>
      </c>
      <c r="B548" s="194" t="s">
        <v>4990</v>
      </c>
      <c r="C548" s="188" t="s">
        <v>6</v>
      </c>
      <c r="D548" s="179"/>
      <c r="E548" s="201">
        <v>2052</v>
      </c>
      <c r="F548" s="201">
        <v>56</v>
      </c>
      <c r="G548" s="64">
        <f t="shared" si="16"/>
        <v>0</v>
      </c>
      <c r="H548" s="66">
        <f t="shared" si="17"/>
        <v>0</v>
      </c>
      <c r="I548" s="60"/>
    </row>
    <row r="549" spans="1:9" s="38" customFormat="1" ht="56.25" x14ac:dyDescent="0.25">
      <c r="A549" s="195" t="s">
        <v>4991</v>
      </c>
      <c r="B549" s="196" t="s">
        <v>21354</v>
      </c>
      <c r="C549" s="198"/>
      <c r="D549" s="199"/>
      <c r="E549" s="199"/>
      <c r="F549" s="199"/>
      <c r="G549" s="199"/>
      <c r="H549" s="200"/>
      <c r="I549" s="60"/>
    </row>
    <row r="550" spans="1:9" s="38" customFormat="1" x14ac:dyDescent="0.25">
      <c r="A550" s="193" t="s">
        <v>4992</v>
      </c>
      <c r="B550" s="194" t="s">
        <v>4976</v>
      </c>
      <c r="C550" s="188" t="s">
        <v>6</v>
      </c>
      <c r="D550" s="179"/>
      <c r="E550" s="201">
        <v>209</v>
      </c>
      <c r="F550" s="201">
        <v>5.7</v>
      </c>
      <c r="G550" s="64">
        <f t="shared" si="16"/>
        <v>0</v>
      </c>
      <c r="H550" s="66">
        <f t="shared" si="17"/>
        <v>0</v>
      </c>
      <c r="I550" s="60"/>
    </row>
    <row r="551" spans="1:9" s="38" customFormat="1" x14ac:dyDescent="0.25">
      <c r="A551" s="193" t="s">
        <v>4993</v>
      </c>
      <c r="B551" s="194" t="s">
        <v>4978</v>
      </c>
      <c r="C551" s="188" t="s">
        <v>6</v>
      </c>
      <c r="D551" s="179"/>
      <c r="E551" s="201">
        <v>273</v>
      </c>
      <c r="F551" s="201">
        <v>7.4</v>
      </c>
      <c r="G551" s="64">
        <f t="shared" si="16"/>
        <v>0</v>
      </c>
      <c r="H551" s="66">
        <f t="shared" si="17"/>
        <v>0</v>
      </c>
      <c r="I551" s="60"/>
    </row>
    <row r="552" spans="1:9" s="38" customFormat="1" x14ac:dyDescent="0.25">
      <c r="A552" s="193" t="s">
        <v>4994</v>
      </c>
      <c r="B552" s="194" t="s">
        <v>4980</v>
      </c>
      <c r="C552" s="188" t="s">
        <v>6</v>
      </c>
      <c r="D552" s="179"/>
      <c r="E552" s="201">
        <v>538</v>
      </c>
      <c r="F552" s="201">
        <v>14.6</v>
      </c>
      <c r="G552" s="64">
        <f t="shared" si="16"/>
        <v>0</v>
      </c>
      <c r="H552" s="66">
        <f t="shared" si="17"/>
        <v>0</v>
      </c>
      <c r="I552" s="60"/>
    </row>
    <row r="553" spans="1:9" s="38" customFormat="1" x14ac:dyDescent="0.25">
      <c r="A553" s="193" t="s">
        <v>4995</v>
      </c>
      <c r="B553" s="194" t="s">
        <v>4982</v>
      </c>
      <c r="C553" s="188" t="s">
        <v>6</v>
      </c>
      <c r="D553" s="179"/>
      <c r="E553" s="201">
        <v>611</v>
      </c>
      <c r="F553" s="201">
        <v>16.600000000000001</v>
      </c>
      <c r="G553" s="64">
        <f t="shared" si="16"/>
        <v>0</v>
      </c>
      <c r="H553" s="66">
        <f t="shared" si="17"/>
        <v>0</v>
      </c>
      <c r="I553" s="60"/>
    </row>
    <row r="554" spans="1:9" s="38" customFormat="1" x14ac:dyDescent="0.25">
      <c r="A554" s="193" t="s">
        <v>4996</v>
      </c>
      <c r="B554" s="194" t="s">
        <v>4984</v>
      </c>
      <c r="C554" s="188" t="s">
        <v>6</v>
      </c>
      <c r="D554" s="179"/>
      <c r="E554" s="201">
        <v>826</v>
      </c>
      <c r="F554" s="201">
        <v>22.5</v>
      </c>
      <c r="G554" s="64">
        <f t="shared" si="16"/>
        <v>0</v>
      </c>
      <c r="H554" s="66">
        <f t="shared" si="17"/>
        <v>0</v>
      </c>
      <c r="I554" s="60"/>
    </row>
    <row r="555" spans="1:9" s="38" customFormat="1" x14ac:dyDescent="0.25">
      <c r="A555" s="193" t="s">
        <v>4997</v>
      </c>
      <c r="B555" s="194" t="s">
        <v>4986</v>
      </c>
      <c r="C555" s="188" t="s">
        <v>6</v>
      </c>
      <c r="D555" s="179"/>
      <c r="E555" s="201">
        <v>1121</v>
      </c>
      <c r="F555" s="201">
        <v>30.5</v>
      </c>
      <c r="G555" s="64">
        <f t="shared" si="16"/>
        <v>0</v>
      </c>
      <c r="H555" s="66">
        <f t="shared" si="17"/>
        <v>0</v>
      </c>
      <c r="I555" s="60"/>
    </row>
    <row r="556" spans="1:9" s="38" customFormat="1" x14ac:dyDescent="0.25">
      <c r="A556" s="193" t="s">
        <v>4998</v>
      </c>
      <c r="B556" s="194" t="s">
        <v>4988</v>
      </c>
      <c r="C556" s="188" t="s">
        <v>6</v>
      </c>
      <c r="D556" s="179"/>
      <c r="E556" s="201">
        <v>1303</v>
      </c>
      <c r="F556" s="201">
        <v>35.4</v>
      </c>
      <c r="G556" s="64">
        <f t="shared" si="16"/>
        <v>0</v>
      </c>
      <c r="H556" s="66">
        <f t="shared" si="17"/>
        <v>0</v>
      </c>
      <c r="I556" s="60"/>
    </row>
    <row r="557" spans="1:9" s="38" customFormat="1" x14ac:dyDescent="0.25">
      <c r="A557" s="193" t="s">
        <v>4999</v>
      </c>
      <c r="B557" s="194" t="s">
        <v>4990</v>
      </c>
      <c r="C557" s="188" t="s">
        <v>6</v>
      </c>
      <c r="D557" s="179"/>
      <c r="E557" s="201">
        <v>1496</v>
      </c>
      <c r="F557" s="201">
        <v>40.700000000000003</v>
      </c>
      <c r="G557" s="64">
        <f t="shared" si="16"/>
        <v>0</v>
      </c>
      <c r="H557" s="66">
        <f t="shared" si="17"/>
        <v>0</v>
      </c>
      <c r="I557" s="60"/>
    </row>
    <row r="558" spans="1:9" s="38" customFormat="1" ht="57" customHeight="1" x14ac:dyDescent="0.25">
      <c r="A558" s="197" t="s">
        <v>21355</v>
      </c>
      <c r="B558" s="344" t="s">
        <v>21356</v>
      </c>
      <c r="C558" s="345"/>
      <c r="D558" s="345"/>
      <c r="E558" s="345"/>
      <c r="F558" s="345"/>
      <c r="G558" s="345"/>
      <c r="H558" s="346"/>
      <c r="I558" s="60"/>
    </row>
    <row r="559" spans="1:9" s="38" customFormat="1" ht="146.25" x14ac:dyDescent="0.25">
      <c r="A559" s="195" t="s">
        <v>5000</v>
      </c>
      <c r="B559" s="196" t="s">
        <v>21357</v>
      </c>
      <c r="C559" s="198"/>
      <c r="D559" s="199"/>
      <c r="E559" s="199"/>
      <c r="F559" s="199"/>
      <c r="G559" s="199"/>
      <c r="H559" s="200"/>
      <c r="I559" s="60"/>
    </row>
    <row r="560" spans="1:9" s="38" customFormat="1" x14ac:dyDescent="0.25">
      <c r="A560" s="193" t="s">
        <v>5001</v>
      </c>
      <c r="B560" s="194" t="s">
        <v>5002</v>
      </c>
      <c r="C560" s="188" t="s">
        <v>6</v>
      </c>
      <c r="D560" s="179"/>
      <c r="E560" s="201">
        <v>1165</v>
      </c>
      <c r="F560" s="201">
        <v>92</v>
      </c>
      <c r="G560" s="64">
        <f t="shared" si="16"/>
        <v>0</v>
      </c>
      <c r="H560" s="66">
        <f t="shared" si="17"/>
        <v>0</v>
      </c>
      <c r="I560" s="60"/>
    </row>
    <row r="561" spans="1:9" s="38" customFormat="1" x14ac:dyDescent="0.25">
      <c r="A561" s="193" t="s">
        <v>5003</v>
      </c>
      <c r="B561" s="194" t="s">
        <v>5004</v>
      </c>
      <c r="C561" s="188" t="s">
        <v>6</v>
      </c>
      <c r="D561" s="179"/>
      <c r="E561" s="201">
        <v>1432</v>
      </c>
      <c r="F561" s="201">
        <v>113</v>
      </c>
      <c r="G561" s="64">
        <f t="shared" si="16"/>
        <v>0</v>
      </c>
      <c r="H561" s="66">
        <f t="shared" si="17"/>
        <v>0</v>
      </c>
      <c r="I561" s="60"/>
    </row>
    <row r="562" spans="1:9" s="38" customFormat="1" x14ac:dyDescent="0.25">
      <c r="A562" s="193" t="s">
        <v>5005</v>
      </c>
      <c r="B562" s="194" t="s">
        <v>5006</v>
      </c>
      <c r="C562" s="188" t="s">
        <v>6</v>
      </c>
      <c r="D562" s="179"/>
      <c r="E562" s="201">
        <v>1766</v>
      </c>
      <c r="F562" s="201">
        <v>139</v>
      </c>
      <c r="G562" s="64">
        <f t="shared" si="16"/>
        <v>0</v>
      </c>
      <c r="H562" s="66">
        <f t="shared" si="17"/>
        <v>0</v>
      </c>
      <c r="I562" s="60"/>
    </row>
    <row r="563" spans="1:9" s="38" customFormat="1" ht="135" x14ac:dyDescent="0.25">
      <c r="A563" s="195" t="s">
        <v>5007</v>
      </c>
      <c r="B563" s="196" t="s">
        <v>21358</v>
      </c>
      <c r="C563" s="198"/>
      <c r="D563" s="199"/>
      <c r="E563" s="199"/>
      <c r="F563" s="199"/>
      <c r="G563" s="199"/>
      <c r="H563" s="200"/>
      <c r="I563" s="60"/>
    </row>
    <row r="564" spans="1:9" s="38" customFormat="1" x14ac:dyDescent="0.25">
      <c r="A564" s="193" t="s">
        <v>5008</v>
      </c>
      <c r="B564" s="194" t="s">
        <v>5002</v>
      </c>
      <c r="C564" s="188" t="s">
        <v>6</v>
      </c>
      <c r="D564" s="179"/>
      <c r="E564" s="201">
        <v>1648</v>
      </c>
      <c r="F564" s="201">
        <v>130</v>
      </c>
      <c r="G564" s="64">
        <f t="shared" si="16"/>
        <v>0</v>
      </c>
      <c r="H564" s="66">
        <f t="shared" si="17"/>
        <v>0</v>
      </c>
      <c r="I564" s="60"/>
    </row>
    <row r="565" spans="1:9" s="38" customFormat="1" x14ac:dyDescent="0.25">
      <c r="A565" s="193" t="s">
        <v>5009</v>
      </c>
      <c r="B565" s="194" t="s">
        <v>5004</v>
      </c>
      <c r="C565" s="188" t="s">
        <v>6</v>
      </c>
      <c r="D565" s="179"/>
      <c r="E565" s="201">
        <v>1766</v>
      </c>
      <c r="F565" s="201">
        <v>139</v>
      </c>
      <c r="G565" s="64">
        <f t="shared" si="16"/>
        <v>0</v>
      </c>
      <c r="H565" s="66">
        <f t="shared" si="17"/>
        <v>0</v>
      </c>
      <c r="I565" s="60"/>
    </row>
    <row r="566" spans="1:9" s="38" customFormat="1" x14ac:dyDescent="0.25">
      <c r="A566" s="193" t="s">
        <v>5010</v>
      </c>
      <c r="B566" s="194" t="s">
        <v>5006</v>
      </c>
      <c r="C566" s="188" t="s">
        <v>6</v>
      </c>
      <c r="D566" s="179"/>
      <c r="E566" s="201">
        <v>1914</v>
      </c>
      <c r="F566" s="201">
        <v>151</v>
      </c>
      <c r="G566" s="64">
        <f t="shared" si="16"/>
        <v>0</v>
      </c>
      <c r="H566" s="66">
        <f t="shared" si="17"/>
        <v>0</v>
      </c>
      <c r="I566" s="60"/>
    </row>
    <row r="567" spans="1:9" s="38" customFormat="1" ht="213.75" x14ac:dyDescent="0.25">
      <c r="A567" s="195" t="s">
        <v>5011</v>
      </c>
      <c r="B567" s="196" t="s">
        <v>21359</v>
      </c>
      <c r="C567" s="198"/>
      <c r="D567" s="199"/>
      <c r="E567" s="199"/>
      <c r="F567" s="199"/>
      <c r="G567" s="199"/>
      <c r="H567" s="200"/>
      <c r="I567" s="60"/>
    </row>
    <row r="568" spans="1:9" s="38" customFormat="1" x14ac:dyDescent="0.25">
      <c r="A568" s="193" t="s">
        <v>5012</v>
      </c>
      <c r="B568" s="194" t="s">
        <v>5013</v>
      </c>
      <c r="C568" s="188" t="s">
        <v>6</v>
      </c>
      <c r="D568" s="179"/>
      <c r="E568" s="201">
        <v>1874</v>
      </c>
      <c r="F568" s="201">
        <v>148</v>
      </c>
      <c r="G568" s="64">
        <f t="shared" si="16"/>
        <v>0</v>
      </c>
      <c r="H568" s="66">
        <f t="shared" si="17"/>
        <v>0</v>
      </c>
      <c r="I568" s="60"/>
    </row>
    <row r="569" spans="1:9" s="38" customFormat="1" x14ac:dyDescent="0.25">
      <c r="A569" s="193" t="s">
        <v>5014</v>
      </c>
      <c r="B569" s="194" t="s">
        <v>5015</v>
      </c>
      <c r="C569" s="188" t="s">
        <v>6</v>
      </c>
      <c r="D569" s="179"/>
      <c r="E569" s="201">
        <v>2008</v>
      </c>
      <c r="F569" s="201">
        <v>158</v>
      </c>
      <c r="G569" s="64">
        <f t="shared" si="16"/>
        <v>0</v>
      </c>
      <c r="H569" s="66">
        <f t="shared" si="17"/>
        <v>0</v>
      </c>
      <c r="I569" s="60"/>
    </row>
    <row r="570" spans="1:9" s="38" customFormat="1" ht="213.75" x14ac:dyDescent="0.25">
      <c r="A570" s="195" t="s">
        <v>5016</v>
      </c>
      <c r="B570" s="196" t="s">
        <v>21360</v>
      </c>
      <c r="C570" s="198"/>
      <c r="D570" s="199"/>
      <c r="E570" s="199"/>
      <c r="F570" s="199"/>
      <c r="G570" s="199"/>
      <c r="H570" s="200"/>
      <c r="I570" s="60"/>
    </row>
    <row r="571" spans="1:9" s="38" customFormat="1" x14ac:dyDescent="0.25">
      <c r="A571" s="193" t="s">
        <v>5017</v>
      </c>
      <c r="B571" s="194" t="s">
        <v>5013</v>
      </c>
      <c r="C571" s="188" t="s">
        <v>6</v>
      </c>
      <c r="D571" s="179"/>
      <c r="E571" s="201">
        <v>2129</v>
      </c>
      <c r="F571" s="201">
        <v>168</v>
      </c>
      <c r="G571" s="64">
        <f t="shared" si="16"/>
        <v>0</v>
      </c>
      <c r="H571" s="66">
        <f t="shared" si="17"/>
        <v>0</v>
      </c>
      <c r="I571" s="60"/>
    </row>
    <row r="572" spans="1:9" s="38" customFormat="1" x14ac:dyDescent="0.25">
      <c r="A572" s="193" t="s">
        <v>5018</v>
      </c>
      <c r="B572" s="194" t="s">
        <v>5015</v>
      </c>
      <c r="C572" s="188" t="s">
        <v>6</v>
      </c>
      <c r="D572" s="179"/>
      <c r="E572" s="201">
        <v>2290</v>
      </c>
      <c r="F572" s="201">
        <v>181</v>
      </c>
      <c r="G572" s="64">
        <f t="shared" si="16"/>
        <v>0</v>
      </c>
      <c r="H572" s="66">
        <f t="shared" si="17"/>
        <v>0</v>
      </c>
      <c r="I572" s="60"/>
    </row>
    <row r="573" spans="1:9" s="38" customFormat="1" x14ac:dyDescent="0.25">
      <c r="A573" s="193" t="s">
        <v>5019</v>
      </c>
      <c r="B573" s="194" t="s">
        <v>5020</v>
      </c>
      <c r="C573" s="188" t="s">
        <v>6</v>
      </c>
      <c r="D573" s="179"/>
      <c r="E573" s="201">
        <v>2476</v>
      </c>
      <c r="F573" s="201">
        <v>195</v>
      </c>
      <c r="G573" s="64">
        <f t="shared" si="16"/>
        <v>0</v>
      </c>
      <c r="H573" s="66">
        <f t="shared" si="17"/>
        <v>0</v>
      </c>
      <c r="I573" s="60"/>
    </row>
    <row r="574" spans="1:9" s="38" customFormat="1" ht="191.25" x14ac:dyDescent="0.25">
      <c r="A574" s="195" t="s">
        <v>5021</v>
      </c>
      <c r="B574" s="196" t="s">
        <v>21361</v>
      </c>
      <c r="C574" s="198"/>
      <c r="D574" s="199"/>
      <c r="E574" s="199"/>
      <c r="F574" s="199"/>
      <c r="G574" s="199"/>
      <c r="H574" s="200"/>
      <c r="I574" s="60"/>
    </row>
    <row r="575" spans="1:9" s="38" customFormat="1" x14ac:dyDescent="0.25">
      <c r="A575" s="193" t="s">
        <v>5022</v>
      </c>
      <c r="B575" s="194" t="s">
        <v>5023</v>
      </c>
      <c r="C575" s="188" t="s">
        <v>6</v>
      </c>
      <c r="D575" s="179"/>
      <c r="E575" s="201">
        <v>2090</v>
      </c>
      <c r="F575" s="201">
        <v>165</v>
      </c>
      <c r="G575" s="64">
        <f t="shared" si="16"/>
        <v>0</v>
      </c>
      <c r="H575" s="66">
        <f t="shared" si="17"/>
        <v>0</v>
      </c>
      <c r="I575" s="60"/>
    </row>
    <row r="576" spans="1:9" s="38" customFormat="1" x14ac:dyDescent="0.25">
      <c r="A576" s="193" t="s">
        <v>5024</v>
      </c>
      <c r="B576" s="194" t="s">
        <v>5025</v>
      </c>
      <c r="C576" s="188" t="s">
        <v>6</v>
      </c>
      <c r="D576" s="179"/>
      <c r="E576" s="201">
        <v>2304</v>
      </c>
      <c r="F576" s="201">
        <v>182</v>
      </c>
      <c r="G576" s="64">
        <f t="shared" si="16"/>
        <v>0</v>
      </c>
      <c r="H576" s="66">
        <f t="shared" si="17"/>
        <v>0</v>
      </c>
      <c r="I576" s="60"/>
    </row>
    <row r="577" spans="1:9" s="38" customFormat="1" ht="202.5" x14ac:dyDescent="0.25">
      <c r="A577" s="195" t="s">
        <v>5026</v>
      </c>
      <c r="B577" s="196" t="s">
        <v>21362</v>
      </c>
      <c r="C577" s="198"/>
      <c r="D577" s="199"/>
      <c r="E577" s="199"/>
      <c r="F577" s="199"/>
      <c r="G577" s="199"/>
      <c r="H577" s="200"/>
      <c r="I577" s="60"/>
    </row>
    <row r="578" spans="1:9" s="38" customFormat="1" x14ac:dyDescent="0.25">
      <c r="A578" s="193" t="s">
        <v>5027</v>
      </c>
      <c r="B578" s="194" t="s">
        <v>5023</v>
      </c>
      <c r="C578" s="188" t="s">
        <v>6</v>
      </c>
      <c r="D578" s="179"/>
      <c r="E578" s="201">
        <v>2357</v>
      </c>
      <c r="F578" s="201">
        <v>186</v>
      </c>
      <c r="G578" s="64">
        <f t="shared" si="16"/>
        <v>0</v>
      </c>
      <c r="H578" s="66">
        <f t="shared" si="17"/>
        <v>0</v>
      </c>
      <c r="I578" s="60"/>
    </row>
    <row r="579" spans="1:9" s="38" customFormat="1" x14ac:dyDescent="0.25">
      <c r="A579" s="193" t="s">
        <v>5028</v>
      </c>
      <c r="B579" s="194" t="s">
        <v>5025</v>
      </c>
      <c r="C579" s="188" t="s">
        <v>6</v>
      </c>
      <c r="D579" s="179"/>
      <c r="E579" s="201">
        <v>2545</v>
      </c>
      <c r="F579" s="201">
        <v>201</v>
      </c>
      <c r="G579" s="64">
        <f t="shared" si="16"/>
        <v>0</v>
      </c>
      <c r="H579" s="66">
        <f t="shared" si="17"/>
        <v>0</v>
      </c>
      <c r="I579" s="60"/>
    </row>
    <row r="580" spans="1:9" s="38" customFormat="1" ht="213.75" x14ac:dyDescent="0.25">
      <c r="A580" s="195" t="s">
        <v>5029</v>
      </c>
      <c r="B580" s="196" t="s">
        <v>21363</v>
      </c>
      <c r="C580" s="198"/>
      <c r="D580" s="199"/>
      <c r="E580" s="199"/>
      <c r="F580" s="199"/>
      <c r="G580" s="199"/>
      <c r="H580" s="200"/>
      <c r="I580" s="60"/>
    </row>
    <row r="581" spans="1:9" s="38" customFormat="1" x14ac:dyDescent="0.25">
      <c r="A581" s="193" t="s">
        <v>5030</v>
      </c>
      <c r="B581" s="194" t="s">
        <v>5013</v>
      </c>
      <c r="C581" s="188" t="s">
        <v>6</v>
      </c>
      <c r="D581" s="179"/>
      <c r="E581" s="201">
        <v>2277</v>
      </c>
      <c r="F581" s="201">
        <v>180</v>
      </c>
      <c r="G581" s="64">
        <f t="shared" ref="G581:G644" si="18">D581*E581</f>
        <v>0</v>
      </c>
      <c r="H581" s="66">
        <f t="shared" ref="H581:H644" si="19">D581*F581</f>
        <v>0</v>
      </c>
      <c r="I581" s="60"/>
    </row>
    <row r="582" spans="1:9" s="38" customFormat="1" x14ac:dyDescent="0.25">
      <c r="A582" s="193" t="s">
        <v>5031</v>
      </c>
      <c r="B582" s="194" t="s">
        <v>5015</v>
      </c>
      <c r="C582" s="188" t="s">
        <v>6</v>
      </c>
      <c r="D582" s="179"/>
      <c r="E582" s="201">
        <v>2490</v>
      </c>
      <c r="F582" s="201">
        <v>196</v>
      </c>
      <c r="G582" s="64">
        <f t="shared" si="18"/>
        <v>0</v>
      </c>
      <c r="H582" s="66">
        <f t="shared" si="19"/>
        <v>0</v>
      </c>
      <c r="I582" s="60"/>
    </row>
    <row r="583" spans="1:9" s="38" customFormat="1" ht="191.25" x14ac:dyDescent="0.25">
      <c r="A583" s="195" t="s">
        <v>5032</v>
      </c>
      <c r="B583" s="196" t="s">
        <v>21364</v>
      </c>
      <c r="C583" s="198"/>
      <c r="D583" s="199"/>
      <c r="E583" s="199"/>
      <c r="F583" s="199"/>
      <c r="G583" s="199"/>
      <c r="H583" s="200"/>
      <c r="I583" s="60"/>
    </row>
    <row r="584" spans="1:9" s="38" customFormat="1" x14ac:dyDescent="0.25">
      <c r="A584" s="193" t="s">
        <v>5033</v>
      </c>
      <c r="B584" s="194" t="s">
        <v>5034</v>
      </c>
      <c r="C584" s="188" t="s">
        <v>6</v>
      </c>
      <c r="D584" s="179"/>
      <c r="E584" s="201">
        <v>2592</v>
      </c>
      <c r="F584" s="201">
        <v>205</v>
      </c>
      <c r="G584" s="64">
        <f t="shared" si="18"/>
        <v>0</v>
      </c>
      <c r="H584" s="66">
        <f t="shared" si="19"/>
        <v>0</v>
      </c>
      <c r="I584" s="60"/>
    </row>
    <row r="585" spans="1:9" s="38" customFormat="1" x14ac:dyDescent="0.25">
      <c r="A585" s="193" t="s">
        <v>5035</v>
      </c>
      <c r="B585" s="194" t="s">
        <v>5036</v>
      </c>
      <c r="C585" s="188" t="s">
        <v>6</v>
      </c>
      <c r="D585" s="179"/>
      <c r="E585" s="201">
        <v>2746</v>
      </c>
      <c r="F585" s="201">
        <v>217</v>
      </c>
      <c r="G585" s="64">
        <f t="shared" si="18"/>
        <v>0</v>
      </c>
      <c r="H585" s="66">
        <f t="shared" si="19"/>
        <v>0</v>
      </c>
      <c r="I585" s="60"/>
    </row>
    <row r="586" spans="1:9" s="38" customFormat="1" x14ac:dyDescent="0.25">
      <c r="A586" s="193" t="s">
        <v>5037</v>
      </c>
      <c r="B586" s="194" t="s">
        <v>5038</v>
      </c>
      <c r="C586" s="188" t="s">
        <v>6</v>
      </c>
      <c r="D586" s="179"/>
      <c r="E586" s="201">
        <v>3986</v>
      </c>
      <c r="F586" s="201">
        <v>315</v>
      </c>
      <c r="G586" s="64">
        <f t="shared" si="18"/>
        <v>0</v>
      </c>
      <c r="H586" s="66">
        <f t="shared" si="19"/>
        <v>0</v>
      </c>
      <c r="I586" s="60"/>
    </row>
    <row r="587" spans="1:9" s="38" customFormat="1" x14ac:dyDescent="0.25">
      <c r="A587" s="193" t="s">
        <v>5039</v>
      </c>
      <c r="B587" s="194" t="s">
        <v>5040</v>
      </c>
      <c r="C587" s="188" t="s">
        <v>6</v>
      </c>
      <c r="D587" s="179"/>
      <c r="E587" s="201">
        <v>4355</v>
      </c>
      <c r="F587" s="201">
        <v>344</v>
      </c>
      <c r="G587" s="64">
        <f t="shared" si="18"/>
        <v>0</v>
      </c>
      <c r="H587" s="66">
        <f t="shared" si="19"/>
        <v>0</v>
      </c>
      <c r="I587" s="60"/>
    </row>
    <row r="588" spans="1:9" s="38" customFormat="1" x14ac:dyDescent="0.25">
      <c r="A588" s="193" t="s">
        <v>5041</v>
      </c>
      <c r="B588" s="194" t="s">
        <v>5042</v>
      </c>
      <c r="C588" s="188" t="s">
        <v>6</v>
      </c>
      <c r="D588" s="179"/>
      <c r="E588" s="201">
        <v>6225</v>
      </c>
      <c r="F588" s="201">
        <v>491</v>
      </c>
      <c r="G588" s="64">
        <f t="shared" si="18"/>
        <v>0</v>
      </c>
      <c r="H588" s="66">
        <f t="shared" si="19"/>
        <v>0</v>
      </c>
      <c r="I588" s="60"/>
    </row>
    <row r="589" spans="1:9" s="38" customFormat="1" x14ac:dyDescent="0.25">
      <c r="A589" s="193" t="s">
        <v>5043</v>
      </c>
      <c r="B589" s="194" t="s">
        <v>5044</v>
      </c>
      <c r="C589" s="188" t="s">
        <v>6</v>
      </c>
      <c r="D589" s="179"/>
      <c r="E589" s="201">
        <v>7231</v>
      </c>
      <c r="F589" s="201">
        <v>571</v>
      </c>
      <c r="G589" s="64">
        <f t="shared" si="18"/>
        <v>0</v>
      </c>
      <c r="H589" s="66">
        <f t="shared" si="19"/>
        <v>0</v>
      </c>
      <c r="I589" s="60"/>
    </row>
    <row r="590" spans="1:9" s="38" customFormat="1" ht="202.5" x14ac:dyDescent="0.25">
      <c r="A590" s="195" t="s">
        <v>21365</v>
      </c>
      <c r="B590" s="196" t="s">
        <v>21366</v>
      </c>
      <c r="C590" s="198"/>
      <c r="D590" s="199"/>
      <c r="E590" s="199"/>
      <c r="F590" s="199"/>
      <c r="G590" s="199"/>
      <c r="H590" s="200"/>
      <c r="I590" s="60"/>
    </row>
    <row r="591" spans="1:9" s="38" customFormat="1" x14ac:dyDescent="0.25">
      <c r="A591" s="193" t="s">
        <v>21367</v>
      </c>
      <c r="B591" s="194" t="s">
        <v>21368</v>
      </c>
      <c r="C591" s="188" t="s">
        <v>6</v>
      </c>
      <c r="D591" s="179"/>
      <c r="E591" s="201">
        <v>2987</v>
      </c>
      <c r="F591" s="201">
        <v>236</v>
      </c>
      <c r="G591" s="64">
        <f t="shared" si="18"/>
        <v>0</v>
      </c>
      <c r="H591" s="66">
        <f t="shared" si="19"/>
        <v>0</v>
      </c>
      <c r="I591" s="60"/>
    </row>
    <row r="592" spans="1:9" s="38" customFormat="1" x14ac:dyDescent="0.25">
      <c r="A592" s="193" t="s">
        <v>21369</v>
      </c>
      <c r="B592" s="194" t="s">
        <v>21370</v>
      </c>
      <c r="C592" s="188" t="s">
        <v>6</v>
      </c>
      <c r="D592" s="179"/>
      <c r="E592" s="201">
        <v>3168</v>
      </c>
      <c r="F592" s="201">
        <v>236</v>
      </c>
      <c r="G592" s="64">
        <f t="shared" si="18"/>
        <v>0</v>
      </c>
      <c r="H592" s="66">
        <f t="shared" si="19"/>
        <v>0</v>
      </c>
      <c r="I592" s="60"/>
    </row>
    <row r="593" spans="1:9" s="38" customFormat="1" x14ac:dyDescent="0.25">
      <c r="A593" s="193" t="s">
        <v>21371</v>
      </c>
      <c r="B593" s="194" t="s">
        <v>21372</v>
      </c>
      <c r="C593" s="188" t="s">
        <v>6</v>
      </c>
      <c r="D593" s="179"/>
      <c r="E593" s="201">
        <v>3421</v>
      </c>
      <c r="F593" s="201">
        <v>236</v>
      </c>
      <c r="G593" s="64">
        <f t="shared" si="18"/>
        <v>0</v>
      </c>
      <c r="H593" s="66">
        <f t="shared" si="19"/>
        <v>0</v>
      </c>
      <c r="I593" s="60"/>
    </row>
    <row r="594" spans="1:9" s="38" customFormat="1" ht="22.5" x14ac:dyDescent="0.25">
      <c r="A594" s="193" t="s">
        <v>21373</v>
      </c>
      <c r="B594" s="194" t="s">
        <v>21374</v>
      </c>
      <c r="C594" s="188" t="s">
        <v>6</v>
      </c>
      <c r="D594" s="179"/>
      <c r="E594" s="201">
        <v>3013</v>
      </c>
      <c r="F594" s="201">
        <v>236</v>
      </c>
      <c r="G594" s="64">
        <f t="shared" si="18"/>
        <v>0</v>
      </c>
      <c r="H594" s="66">
        <f t="shared" si="19"/>
        <v>0</v>
      </c>
      <c r="I594" s="60"/>
    </row>
    <row r="595" spans="1:9" s="38" customFormat="1" ht="22.5" x14ac:dyDescent="0.25">
      <c r="A595" s="193" t="s">
        <v>21375</v>
      </c>
      <c r="B595" s="194" t="s">
        <v>21376</v>
      </c>
      <c r="C595" s="188" t="s">
        <v>6</v>
      </c>
      <c r="D595" s="179"/>
      <c r="E595" s="201">
        <v>3295</v>
      </c>
      <c r="F595" s="201">
        <v>236</v>
      </c>
      <c r="G595" s="64">
        <f t="shared" si="18"/>
        <v>0</v>
      </c>
      <c r="H595" s="66">
        <f t="shared" si="19"/>
        <v>0</v>
      </c>
      <c r="I595" s="60"/>
    </row>
    <row r="596" spans="1:9" s="38" customFormat="1" ht="22.5" x14ac:dyDescent="0.25">
      <c r="A596" s="193" t="s">
        <v>21377</v>
      </c>
      <c r="B596" s="194" t="s">
        <v>21378</v>
      </c>
      <c r="C596" s="188" t="s">
        <v>6</v>
      </c>
      <c r="D596" s="179"/>
      <c r="E596" s="201">
        <v>3172</v>
      </c>
      <c r="F596" s="201">
        <v>236</v>
      </c>
      <c r="G596" s="64">
        <f t="shared" si="18"/>
        <v>0</v>
      </c>
      <c r="H596" s="66">
        <f t="shared" si="19"/>
        <v>0</v>
      </c>
      <c r="I596" s="60"/>
    </row>
    <row r="597" spans="1:9" s="38" customFormat="1" ht="22.5" x14ac:dyDescent="0.25">
      <c r="A597" s="193" t="s">
        <v>21379</v>
      </c>
      <c r="B597" s="194" t="s">
        <v>21380</v>
      </c>
      <c r="C597" s="188" t="s">
        <v>6</v>
      </c>
      <c r="D597" s="179"/>
      <c r="E597" s="201">
        <v>3299</v>
      </c>
      <c r="F597" s="201">
        <v>236</v>
      </c>
      <c r="G597" s="64">
        <f t="shared" si="18"/>
        <v>0</v>
      </c>
      <c r="H597" s="66">
        <f t="shared" si="19"/>
        <v>0</v>
      </c>
      <c r="I597" s="60"/>
    </row>
    <row r="598" spans="1:9" s="38" customFormat="1" ht="22.5" x14ac:dyDescent="0.25">
      <c r="A598" s="193" t="s">
        <v>21381</v>
      </c>
      <c r="B598" s="194" t="s">
        <v>21382</v>
      </c>
      <c r="C598" s="188" t="s">
        <v>6</v>
      </c>
      <c r="D598" s="179"/>
      <c r="E598" s="201">
        <v>3568</v>
      </c>
      <c r="F598" s="201">
        <v>236</v>
      </c>
      <c r="G598" s="64">
        <f t="shared" si="18"/>
        <v>0</v>
      </c>
      <c r="H598" s="66">
        <f t="shared" si="19"/>
        <v>0</v>
      </c>
      <c r="I598" s="60"/>
    </row>
    <row r="599" spans="1:9" s="38" customFormat="1" ht="22.5" x14ac:dyDescent="0.25">
      <c r="A599" s="193" t="s">
        <v>21383</v>
      </c>
      <c r="B599" s="194" t="s">
        <v>21384</v>
      </c>
      <c r="C599" s="188" t="s">
        <v>6</v>
      </c>
      <c r="D599" s="179"/>
      <c r="E599" s="201">
        <v>3753</v>
      </c>
      <c r="F599" s="201">
        <v>236</v>
      </c>
      <c r="G599" s="64">
        <f t="shared" si="18"/>
        <v>0</v>
      </c>
      <c r="H599" s="66">
        <f t="shared" si="19"/>
        <v>0</v>
      </c>
      <c r="I599" s="60"/>
    </row>
    <row r="600" spans="1:9" s="38" customFormat="1" ht="225" x14ac:dyDescent="0.25">
      <c r="A600" s="195" t="s">
        <v>21385</v>
      </c>
      <c r="B600" s="196" t="s">
        <v>21386</v>
      </c>
      <c r="C600" s="198"/>
      <c r="D600" s="199"/>
      <c r="E600" s="199"/>
      <c r="F600" s="199"/>
      <c r="G600" s="199"/>
      <c r="H600" s="200"/>
      <c r="I600" s="60"/>
    </row>
    <row r="601" spans="1:9" s="38" customFormat="1" x14ac:dyDescent="0.25">
      <c r="A601" s="193" t="s">
        <v>21387</v>
      </c>
      <c r="B601" s="194" t="s">
        <v>21388</v>
      </c>
      <c r="C601" s="188" t="s">
        <v>6</v>
      </c>
      <c r="D601" s="179"/>
      <c r="E601" s="201">
        <v>3321</v>
      </c>
      <c r="F601" s="201">
        <v>262</v>
      </c>
      <c r="G601" s="64">
        <f t="shared" si="18"/>
        <v>0</v>
      </c>
      <c r="H601" s="66">
        <f t="shared" si="19"/>
        <v>0</v>
      </c>
      <c r="I601" s="60"/>
    </row>
    <row r="602" spans="1:9" s="38" customFormat="1" x14ac:dyDescent="0.25">
      <c r="A602" s="193" t="s">
        <v>21389</v>
      </c>
      <c r="B602" s="194" t="s">
        <v>21390</v>
      </c>
      <c r="C602" s="188" t="s">
        <v>6</v>
      </c>
      <c r="D602" s="179"/>
      <c r="E602" s="201">
        <v>3504</v>
      </c>
      <c r="F602" s="201">
        <v>262</v>
      </c>
      <c r="G602" s="64">
        <f t="shared" si="18"/>
        <v>0</v>
      </c>
      <c r="H602" s="66">
        <f t="shared" si="19"/>
        <v>0</v>
      </c>
      <c r="I602" s="60"/>
    </row>
    <row r="603" spans="1:9" s="38" customFormat="1" ht="236.25" x14ac:dyDescent="0.25">
      <c r="A603" s="195" t="s">
        <v>5045</v>
      </c>
      <c r="B603" s="196" t="s">
        <v>21391</v>
      </c>
      <c r="C603" s="198"/>
      <c r="D603" s="199"/>
      <c r="E603" s="199"/>
      <c r="F603" s="199"/>
      <c r="G603" s="199"/>
      <c r="H603" s="200"/>
      <c r="I603" s="60"/>
    </row>
    <row r="604" spans="1:9" s="38" customFormat="1" x14ac:dyDescent="0.25">
      <c r="A604" s="193" t="s">
        <v>5046</v>
      </c>
      <c r="B604" s="194" t="s">
        <v>5047</v>
      </c>
      <c r="C604" s="188" t="s">
        <v>6</v>
      </c>
      <c r="D604" s="179"/>
      <c r="E604" s="201">
        <v>1446</v>
      </c>
      <c r="F604" s="201">
        <v>114</v>
      </c>
      <c r="G604" s="64">
        <f t="shared" si="18"/>
        <v>0</v>
      </c>
      <c r="H604" s="66">
        <f t="shared" si="19"/>
        <v>0</v>
      </c>
      <c r="I604" s="60"/>
    </row>
    <row r="605" spans="1:9" s="38" customFormat="1" x14ac:dyDescent="0.25">
      <c r="A605" s="193" t="s">
        <v>5048</v>
      </c>
      <c r="B605" s="194" t="s">
        <v>5049</v>
      </c>
      <c r="C605" s="188" t="s">
        <v>6</v>
      </c>
      <c r="D605" s="179"/>
      <c r="E605" s="201">
        <v>1621</v>
      </c>
      <c r="F605" s="201">
        <v>128</v>
      </c>
      <c r="G605" s="64">
        <f t="shared" si="18"/>
        <v>0</v>
      </c>
      <c r="H605" s="66">
        <f t="shared" si="19"/>
        <v>0</v>
      </c>
      <c r="I605" s="60"/>
    </row>
    <row r="606" spans="1:9" s="38" customFormat="1" x14ac:dyDescent="0.25">
      <c r="A606" s="193" t="s">
        <v>5050</v>
      </c>
      <c r="B606" s="194" t="s">
        <v>5051</v>
      </c>
      <c r="C606" s="188" t="s">
        <v>6</v>
      </c>
      <c r="D606" s="179"/>
      <c r="E606" s="201">
        <v>2116</v>
      </c>
      <c r="F606" s="201">
        <v>167</v>
      </c>
      <c r="G606" s="64">
        <f t="shared" si="18"/>
        <v>0</v>
      </c>
      <c r="H606" s="66">
        <f t="shared" si="19"/>
        <v>0</v>
      </c>
      <c r="I606" s="60"/>
    </row>
    <row r="607" spans="1:9" s="38" customFormat="1" x14ac:dyDescent="0.25">
      <c r="A607" s="193" t="s">
        <v>5052</v>
      </c>
      <c r="B607" s="194" t="s">
        <v>5053</v>
      </c>
      <c r="C607" s="188" t="s">
        <v>6</v>
      </c>
      <c r="D607" s="179"/>
      <c r="E607" s="201">
        <v>2476</v>
      </c>
      <c r="F607" s="201">
        <v>195</v>
      </c>
      <c r="G607" s="64">
        <f t="shared" si="18"/>
        <v>0</v>
      </c>
      <c r="H607" s="66">
        <f t="shared" si="19"/>
        <v>0</v>
      </c>
      <c r="I607" s="60"/>
    </row>
    <row r="608" spans="1:9" s="38" customFormat="1" ht="45" x14ac:dyDescent="0.25">
      <c r="A608" s="195" t="s">
        <v>5054</v>
      </c>
      <c r="B608" s="196" t="s">
        <v>21392</v>
      </c>
      <c r="C608" s="198"/>
      <c r="D608" s="199"/>
      <c r="E608" s="199"/>
      <c r="F608" s="199"/>
      <c r="G608" s="199"/>
      <c r="H608" s="200"/>
      <c r="I608" s="60"/>
    </row>
    <row r="609" spans="1:9" s="38" customFormat="1" x14ac:dyDescent="0.25">
      <c r="A609" s="193" t="s">
        <v>5055</v>
      </c>
      <c r="B609" s="194" t="s">
        <v>5056</v>
      </c>
      <c r="C609" s="188" t="s">
        <v>6</v>
      </c>
      <c r="D609" s="179"/>
      <c r="E609" s="201">
        <v>135</v>
      </c>
      <c r="F609" s="201">
        <v>10.7</v>
      </c>
      <c r="G609" s="64">
        <f t="shared" si="18"/>
        <v>0</v>
      </c>
      <c r="H609" s="66">
        <f t="shared" si="19"/>
        <v>0</v>
      </c>
      <c r="I609" s="60"/>
    </row>
    <row r="610" spans="1:9" s="38" customFormat="1" x14ac:dyDescent="0.25">
      <c r="A610" s="193" t="s">
        <v>5057</v>
      </c>
      <c r="B610" s="194" t="s">
        <v>5058</v>
      </c>
      <c r="C610" s="188" t="s">
        <v>6</v>
      </c>
      <c r="D610" s="179"/>
      <c r="E610" s="201">
        <v>257</v>
      </c>
      <c r="F610" s="201">
        <v>20.3</v>
      </c>
      <c r="G610" s="64">
        <f t="shared" si="18"/>
        <v>0</v>
      </c>
      <c r="H610" s="66">
        <f t="shared" si="19"/>
        <v>0</v>
      </c>
      <c r="I610" s="60"/>
    </row>
    <row r="611" spans="1:9" s="38" customFormat="1" x14ac:dyDescent="0.25">
      <c r="A611" s="193" t="s">
        <v>5059</v>
      </c>
      <c r="B611" s="194" t="s">
        <v>5060</v>
      </c>
      <c r="C611" s="188" t="s">
        <v>6</v>
      </c>
      <c r="D611" s="179"/>
      <c r="E611" s="201">
        <v>176</v>
      </c>
      <c r="F611" s="201">
        <v>13.9</v>
      </c>
      <c r="G611" s="64">
        <f t="shared" si="18"/>
        <v>0</v>
      </c>
      <c r="H611" s="66">
        <f t="shared" si="19"/>
        <v>0</v>
      </c>
      <c r="I611" s="60"/>
    </row>
    <row r="612" spans="1:9" s="38" customFormat="1" x14ac:dyDescent="0.25">
      <c r="A612" s="193" t="s">
        <v>5061</v>
      </c>
      <c r="B612" s="194" t="s">
        <v>5062</v>
      </c>
      <c r="C612" s="188" t="s">
        <v>6</v>
      </c>
      <c r="D612" s="179"/>
      <c r="E612" s="201">
        <v>68</v>
      </c>
      <c r="F612" s="201">
        <v>5.3</v>
      </c>
      <c r="G612" s="64">
        <f t="shared" si="18"/>
        <v>0</v>
      </c>
      <c r="H612" s="66">
        <f t="shared" si="19"/>
        <v>0</v>
      </c>
      <c r="I612" s="60"/>
    </row>
    <row r="613" spans="1:9" s="38" customFormat="1" x14ac:dyDescent="0.25">
      <c r="A613" s="193" t="s">
        <v>5063</v>
      </c>
      <c r="B613" s="194" t="s">
        <v>5064</v>
      </c>
      <c r="C613" s="188" t="s">
        <v>6</v>
      </c>
      <c r="D613" s="179"/>
      <c r="E613" s="201">
        <v>47</v>
      </c>
      <c r="F613" s="201">
        <v>3.71</v>
      </c>
      <c r="G613" s="64">
        <f t="shared" si="18"/>
        <v>0</v>
      </c>
      <c r="H613" s="66">
        <f t="shared" si="19"/>
        <v>0</v>
      </c>
      <c r="I613" s="60"/>
    </row>
    <row r="614" spans="1:9" s="38" customFormat="1" x14ac:dyDescent="0.25">
      <c r="A614" s="193" t="s">
        <v>5065</v>
      </c>
      <c r="B614" s="194" t="s">
        <v>5066</v>
      </c>
      <c r="C614" s="188" t="s">
        <v>6</v>
      </c>
      <c r="D614" s="179"/>
      <c r="E614" s="201">
        <v>47</v>
      </c>
      <c r="F614" s="201">
        <v>3.71</v>
      </c>
      <c r="G614" s="64">
        <f t="shared" si="18"/>
        <v>0</v>
      </c>
      <c r="H614" s="66">
        <f t="shared" si="19"/>
        <v>0</v>
      </c>
      <c r="I614" s="60"/>
    </row>
    <row r="615" spans="1:9" s="38" customFormat="1" x14ac:dyDescent="0.25">
      <c r="A615" s="193" t="s">
        <v>5067</v>
      </c>
      <c r="B615" s="194" t="s">
        <v>5068</v>
      </c>
      <c r="C615" s="188" t="s">
        <v>6</v>
      </c>
      <c r="D615" s="179"/>
      <c r="E615" s="201">
        <v>33.6</v>
      </c>
      <c r="F615" s="201">
        <v>2.65</v>
      </c>
      <c r="G615" s="64">
        <f t="shared" si="18"/>
        <v>0</v>
      </c>
      <c r="H615" s="66">
        <f t="shared" si="19"/>
        <v>0</v>
      </c>
      <c r="I615" s="60"/>
    </row>
    <row r="616" spans="1:9" s="38" customFormat="1" x14ac:dyDescent="0.25">
      <c r="A616" s="193" t="s">
        <v>5069</v>
      </c>
      <c r="B616" s="194" t="s">
        <v>5070</v>
      </c>
      <c r="C616" s="188" t="s">
        <v>6</v>
      </c>
      <c r="D616" s="179"/>
      <c r="E616" s="201">
        <v>86</v>
      </c>
      <c r="F616" s="201">
        <v>6.8</v>
      </c>
      <c r="G616" s="64">
        <f t="shared" si="18"/>
        <v>0</v>
      </c>
      <c r="H616" s="66">
        <f t="shared" si="19"/>
        <v>0</v>
      </c>
      <c r="I616" s="60"/>
    </row>
    <row r="617" spans="1:9" s="38" customFormat="1" x14ac:dyDescent="0.25">
      <c r="A617" s="193" t="s">
        <v>5071</v>
      </c>
      <c r="B617" s="194" t="s">
        <v>5072</v>
      </c>
      <c r="C617" s="188" t="s">
        <v>6</v>
      </c>
      <c r="D617" s="179"/>
      <c r="E617" s="201">
        <v>114</v>
      </c>
      <c r="F617" s="201">
        <v>9</v>
      </c>
      <c r="G617" s="64">
        <f t="shared" si="18"/>
        <v>0</v>
      </c>
      <c r="H617" s="66">
        <f t="shared" si="19"/>
        <v>0</v>
      </c>
      <c r="I617" s="60"/>
    </row>
    <row r="618" spans="1:9" s="38" customFormat="1" x14ac:dyDescent="0.25">
      <c r="A618" s="193" t="s">
        <v>5073</v>
      </c>
      <c r="B618" s="194" t="s">
        <v>5074</v>
      </c>
      <c r="C618" s="188" t="s">
        <v>6</v>
      </c>
      <c r="D618" s="179"/>
      <c r="E618" s="201">
        <v>114</v>
      </c>
      <c r="F618" s="201">
        <v>9</v>
      </c>
      <c r="G618" s="64">
        <f t="shared" si="18"/>
        <v>0</v>
      </c>
      <c r="H618" s="66">
        <f t="shared" si="19"/>
        <v>0</v>
      </c>
      <c r="I618" s="60"/>
    </row>
    <row r="619" spans="1:9" s="38" customFormat="1" x14ac:dyDescent="0.25">
      <c r="A619" s="193" t="s">
        <v>5075</v>
      </c>
      <c r="B619" s="194" t="s">
        <v>5076</v>
      </c>
      <c r="C619" s="188" t="s">
        <v>6</v>
      </c>
      <c r="D619" s="179"/>
      <c r="E619" s="201">
        <v>409</v>
      </c>
      <c r="F619" s="201">
        <v>32.299999999999997</v>
      </c>
      <c r="G619" s="64">
        <f t="shared" si="18"/>
        <v>0</v>
      </c>
      <c r="H619" s="66">
        <f t="shared" si="19"/>
        <v>0</v>
      </c>
      <c r="I619" s="60"/>
    </row>
    <row r="620" spans="1:9" s="38" customFormat="1" ht="22.5" x14ac:dyDescent="0.25">
      <c r="A620" s="193" t="s">
        <v>5077</v>
      </c>
      <c r="B620" s="194" t="s">
        <v>5078</v>
      </c>
      <c r="C620" s="188" t="s">
        <v>6</v>
      </c>
      <c r="D620" s="179"/>
      <c r="E620" s="201">
        <v>269</v>
      </c>
      <c r="F620" s="201">
        <v>21.3</v>
      </c>
      <c r="G620" s="64">
        <f t="shared" si="18"/>
        <v>0</v>
      </c>
      <c r="H620" s="66">
        <f t="shared" si="19"/>
        <v>0</v>
      </c>
      <c r="I620" s="60"/>
    </row>
    <row r="621" spans="1:9" s="38" customFormat="1" ht="22.5" x14ac:dyDescent="0.25">
      <c r="A621" s="193" t="s">
        <v>5079</v>
      </c>
      <c r="B621" s="194" t="s">
        <v>21393</v>
      </c>
      <c r="C621" s="188" t="s">
        <v>6</v>
      </c>
      <c r="D621" s="179"/>
      <c r="E621" s="201">
        <v>647</v>
      </c>
      <c r="F621" s="201">
        <v>51</v>
      </c>
      <c r="G621" s="64">
        <f t="shared" si="18"/>
        <v>0</v>
      </c>
      <c r="H621" s="66">
        <f t="shared" si="19"/>
        <v>0</v>
      </c>
      <c r="I621" s="60"/>
    </row>
    <row r="622" spans="1:9" s="38" customFormat="1" x14ac:dyDescent="0.25">
      <c r="A622" s="193" t="s">
        <v>5080</v>
      </c>
      <c r="B622" s="194" t="s">
        <v>21394</v>
      </c>
      <c r="C622" s="188" t="s">
        <v>6</v>
      </c>
      <c r="D622" s="179"/>
      <c r="E622" s="201">
        <v>356</v>
      </c>
      <c r="F622" s="201">
        <v>28.1</v>
      </c>
      <c r="G622" s="64">
        <f t="shared" si="18"/>
        <v>0</v>
      </c>
      <c r="H622" s="66">
        <f t="shared" si="19"/>
        <v>0</v>
      </c>
      <c r="I622" s="60"/>
    </row>
    <row r="623" spans="1:9" s="38" customFormat="1" ht="22.5" x14ac:dyDescent="0.25">
      <c r="A623" s="193" t="s">
        <v>21395</v>
      </c>
      <c r="B623" s="194" t="s">
        <v>21396</v>
      </c>
      <c r="C623" s="188" t="s">
        <v>6</v>
      </c>
      <c r="D623" s="179"/>
      <c r="E623" s="201">
        <v>616</v>
      </c>
      <c r="F623" s="201">
        <v>48.6</v>
      </c>
      <c r="G623" s="64">
        <f t="shared" si="18"/>
        <v>0</v>
      </c>
      <c r="H623" s="66">
        <f t="shared" si="19"/>
        <v>0</v>
      </c>
      <c r="I623" s="60"/>
    </row>
    <row r="624" spans="1:9" s="38" customFormat="1" ht="22.5" x14ac:dyDescent="0.25">
      <c r="A624" s="193" t="s">
        <v>21397</v>
      </c>
      <c r="B624" s="194" t="s">
        <v>21398</v>
      </c>
      <c r="C624" s="188" t="s">
        <v>6</v>
      </c>
      <c r="D624" s="179"/>
      <c r="E624" s="201">
        <v>862</v>
      </c>
      <c r="F624" s="201">
        <v>68</v>
      </c>
      <c r="G624" s="64">
        <f t="shared" si="18"/>
        <v>0</v>
      </c>
      <c r="H624" s="66">
        <f t="shared" si="19"/>
        <v>0</v>
      </c>
      <c r="I624" s="60"/>
    </row>
    <row r="625" spans="1:9" s="38" customFormat="1" ht="22.5" x14ac:dyDescent="0.25">
      <c r="A625" s="193" t="s">
        <v>21399</v>
      </c>
      <c r="B625" s="194" t="s">
        <v>21400</v>
      </c>
      <c r="C625" s="188" t="s">
        <v>6</v>
      </c>
      <c r="D625" s="179"/>
      <c r="E625" s="201">
        <v>1192</v>
      </c>
      <c r="F625" s="201">
        <v>94</v>
      </c>
      <c r="G625" s="64">
        <f t="shared" si="18"/>
        <v>0</v>
      </c>
      <c r="H625" s="66">
        <f t="shared" si="19"/>
        <v>0</v>
      </c>
      <c r="I625" s="60"/>
    </row>
    <row r="626" spans="1:9" s="38" customFormat="1" x14ac:dyDescent="0.25">
      <c r="A626" s="193" t="s">
        <v>21401</v>
      </c>
      <c r="B626" s="194" t="s">
        <v>21402</v>
      </c>
      <c r="C626" s="188" t="s">
        <v>6</v>
      </c>
      <c r="D626" s="179"/>
      <c r="E626" s="201">
        <v>268</v>
      </c>
      <c r="F626" s="201">
        <v>21.2</v>
      </c>
      <c r="G626" s="64">
        <f t="shared" si="18"/>
        <v>0</v>
      </c>
      <c r="H626" s="66">
        <f t="shared" si="19"/>
        <v>0</v>
      </c>
      <c r="I626" s="60"/>
    </row>
    <row r="627" spans="1:9" s="38" customFormat="1" ht="56.25" x14ac:dyDescent="0.25">
      <c r="A627" s="195" t="s">
        <v>5081</v>
      </c>
      <c r="B627" s="196" t="s">
        <v>21403</v>
      </c>
      <c r="C627" s="198"/>
      <c r="D627" s="199"/>
      <c r="E627" s="199"/>
      <c r="F627" s="199"/>
      <c r="G627" s="199"/>
      <c r="H627" s="200"/>
      <c r="I627" s="60"/>
    </row>
    <row r="628" spans="1:9" s="38" customFormat="1" x14ac:dyDescent="0.25">
      <c r="A628" s="193" t="s">
        <v>5082</v>
      </c>
      <c r="B628" s="194" t="s">
        <v>5083</v>
      </c>
      <c r="C628" s="188" t="s">
        <v>6</v>
      </c>
      <c r="D628" s="179"/>
      <c r="E628" s="201">
        <v>406</v>
      </c>
      <c r="F628" s="201">
        <v>32</v>
      </c>
      <c r="G628" s="64">
        <f t="shared" si="18"/>
        <v>0</v>
      </c>
      <c r="H628" s="66">
        <f t="shared" si="19"/>
        <v>0</v>
      </c>
      <c r="I628" s="60"/>
    </row>
    <row r="629" spans="1:9" s="38" customFormat="1" x14ac:dyDescent="0.25">
      <c r="A629" s="193" t="s">
        <v>5084</v>
      </c>
      <c r="B629" s="194" t="s">
        <v>5085</v>
      </c>
      <c r="C629" s="188" t="s">
        <v>6</v>
      </c>
      <c r="D629" s="179"/>
      <c r="E629" s="201">
        <v>1714</v>
      </c>
      <c r="F629" s="201">
        <v>135</v>
      </c>
      <c r="G629" s="64">
        <f t="shared" si="18"/>
        <v>0</v>
      </c>
      <c r="H629" s="66">
        <f t="shared" si="19"/>
        <v>0</v>
      </c>
      <c r="I629" s="60"/>
    </row>
    <row r="630" spans="1:9" s="38" customFormat="1" ht="22.5" x14ac:dyDescent="0.25">
      <c r="A630" s="193" t="s">
        <v>5086</v>
      </c>
      <c r="B630" s="194" t="s">
        <v>5087</v>
      </c>
      <c r="C630" s="188" t="s">
        <v>6</v>
      </c>
      <c r="D630" s="179"/>
      <c r="E630" s="201">
        <v>750</v>
      </c>
      <c r="F630" s="201">
        <v>59</v>
      </c>
      <c r="G630" s="64">
        <f t="shared" si="18"/>
        <v>0</v>
      </c>
      <c r="H630" s="66">
        <f t="shared" si="19"/>
        <v>0</v>
      </c>
      <c r="I630" s="60"/>
    </row>
    <row r="631" spans="1:9" s="38" customFormat="1" ht="135" x14ac:dyDescent="0.25">
      <c r="A631" s="195" t="s">
        <v>5088</v>
      </c>
      <c r="B631" s="196" t="s">
        <v>21404</v>
      </c>
      <c r="C631" s="198"/>
      <c r="D631" s="199"/>
      <c r="E631" s="199"/>
      <c r="F631" s="199"/>
      <c r="G631" s="199"/>
      <c r="H631" s="200"/>
      <c r="I631" s="60"/>
    </row>
    <row r="632" spans="1:9" s="38" customFormat="1" x14ac:dyDescent="0.25">
      <c r="A632" s="193" t="s">
        <v>5089</v>
      </c>
      <c r="B632" s="194" t="s">
        <v>5090</v>
      </c>
      <c r="C632" s="188" t="s">
        <v>6</v>
      </c>
      <c r="D632" s="179"/>
      <c r="E632" s="201">
        <v>2223</v>
      </c>
      <c r="F632" s="201">
        <v>175</v>
      </c>
      <c r="G632" s="64">
        <f t="shared" si="18"/>
        <v>0</v>
      </c>
      <c r="H632" s="66">
        <f t="shared" si="19"/>
        <v>0</v>
      </c>
      <c r="I632" s="60"/>
    </row>
    <row r="633" spans="1:9" s="38" customFormat="1" x14ac:dyDescent="0.25">
      <c r="A633" s="193" t="s">
        <v>5091</v>
      </c>
      <c r="B633" s="194" t="s">
        <v>5092</v>
      </c>
      <c r="C633" s="188" t="s">
        <v>6</v>
      </c>
      <c r="D633" s="179"/>
      <c r="E633" s="201">
        <v>2317</v>
      </c>
      <c r="F633" s="201">
        <v>183</v>
      </c>
      <c r="G633" s="64">
        <f t="shared" si="18"/>
        <v>0</v>
      </c>
      <c r="H633" s="66">
        <f t="shared" si="19"/>
        <v>0</v>
      </c>
      <c r="I633" s="60"/>
    </row>
    <row r="634" spans="1:9" s="38" customFormat="1" ht="202.5" x14ac:dyDescent="0.25">
      <c r="A634" s="195" t="s">
        <v>5093</v>
      </c>
      <c r="B634" s="196" t="s">
        <v>21405</v>
      </c>
      <c r="C634" s="198"/>
      <c r="D634" s="199"/>
      <c r="E634" s="199"/>
      <c r="F634" s="199"/>
      <c r="G634" s="199"/>
      <c r="H634" s="200"/>
      <c r="I634" s="60"/>
    </row>
    <row r="635" spans="1:9" s="38" customFormat="1" x14ac:dyDescent="0.25">
      <c r="A635" s="193" t="s">
        <v>5094</v>
      </c>
      <c r="B635" s="194" t="s">
        <v>5095</v>
      </c>
      <c r="C635" s="188" t="s">
        <v>6</v>
      </c>
      <c r="D635" s="179"/>
      <c r="E635" s="201">
        <v>3321</v>
      </c>
      <c r="F635" s="201">
        <v>262</v>
      </c>
      <c r="G635" s="64">
        <f t="shared" si="18"/>
        <v>0</v>
      </c>
      <c r="H635" s="66">
        <f t="shared" si="19"/>
        <v>0</v>
      </c>
      <c r="I635" s="60"/>
    </row>
    <row r="636" spans="1:9" s="38" customFormat="1" x14ac:dyDescent="0.25">
      <c r="A636" s="193" t="s">
        <v>5096</v>
      </c>
      <c r="B636" s="194" t="s">
        <v>5097</v>
      </c>
      <c r="C636" s="188" t="s">
        <v>6</v>
      </c>
      <c r="D636" s="179"/>
      <c r="E636" s="201">
        <v>3482</v>
      </c>
      <c r="F636" s="201">
        <v>275</v>
      </c>
      <c r="G636" s="64">
        <f t="shared" si="18"/>
        <v>0</v>
      </c>
      <c r="H636" s="66">
        <f t="shared" si="19"/>
        <v>0</v>
      </c>
      <c r="I636" s="60"/>
    </row>
    <row r="637" spans="1:9" s="38" customFormat="1" x14ac:dyDescent="0.25">
      <c r="A637" s="193" t="s">
        <v>5098</v>
      </c>
      <c r="B637" s="194" t="s">
        <v>5099</v>
      </c>
      <c r="C637" s="188" t="s">
        <v>6</v>
      </c>
      <c r="D637" s="179"/>
      <c r="E637" s="201">
        <v>3763</v>
      </c>
      <c r="F637" s="201">
        <v>297</v>
      </c>
      <c r="G637" s="64">
        <f t="shared" si="18"/>
        <v>0</v>
      </c>
      <c r="H637" s="66">
        <f t="shared" si="19"/>
        <v>0</v>
      </c>
      <c r="I637" s="60"/>
    </row>
    <row r="638" spans="1:9" s="38" customFormat="1" x14ac:dyDescent="0.25">
      <c r="A638" s="193" t="s">
        <v>5100</v>
      </c>
      <c r="B638" s="194" t="s">
        <v>5101</v>
      </c>
      <c r="C638" s="188" t="s">
        <v>6</v>
      </c>
      <c r="D638" s="179"/>
      <c r="E638" s="201">
        <v>3414</v>
      </c>
      <c r="F638" s="201">
        <v>269</v>
      </c>
      <c r="G638" s="64">
        <f t="shared" si="18"/>
        <v>0</v>
      </c>
      <c r="H638" s="66">
        <f t="shared" si="19"/>
        <v>0</v>
      </c>
      <c r="I638" s="60"/>
    </row>
    <row r="639" spans="1:9" s="38" customFormat="1" x14ac:dyDescent="0.25">
      <c r="A639" s="193" t="s">
        <v>5102</v>
      </c>
      <c r="B639" s="194" t="s">
        <v>5103</v>
      </c>
      <c r="C639" s="188" t="s">
        <v>6</v>
      </c>
      <c r="D639" s="179"/>
      <c r="E639" s="201">
        <v>3656</v>
      </c>
      <c r="F639" s="201">
        <v>288</v>
      </c>
      <c r="G639" s="64">
        <f t="shared" si="18"/>
        <v>0</v>
      </c>
      <c r="H639" s="66">
        <f t="shared" si="19"/>
        <v>0</v>
      </c>
      <c r="I639" s="60"/>
    </row>
    <row r="640" spans="1:9" s="38" customFormat="1" x14ac:dyDescent="0.25">
      <c r="A640" s="193" t="s">
        <v>5104</v>
      </c>
      <c r="B640" s="194" t="s">
        <v>5105</v>
      </c>
      <c r="C640" s="188" t="s">
        <v>6</v>
      </c>
      <c r="D640" s="179"/>
      <c r="E640" s="201">
        <v>3936</v>
      </c>
      <c r="F640" s="201">
        <v>311</v>
      </c>
      <c r="G640" s="64">
        <f t="shared" si="18"/>
        <v>0</v>
      </c>
      <c r="H640" s="66">
        <f t="shared" si="19"/>
        <v>0</v>
      </c>
      <c r="I640" s="60"/>
    </row>
    <row r="641" spans="1:9" s="38" customFormat="1" ht="67.5" x14ac:dyDescent="0.25">
      <c r="A641" s="195" t="s">
        <v>5106</v>
      </c>
      <c r="B641" s="196" t="s">
        <v>21406</v>
      </c>
      <c r="C641" s="198"/>
      <c r="D641" s="199"/>
      <c r="E641" s="199"/>
      <c r="F641" s="199"/>
      <c r="G641" s="199"/>
      <c r="H641" s="200"/>
      <c r="I641" s="60"/>
    </row>
    <row r="642" spans="1:9" s="38" customFormat="1" x14ac:dyDescent="0.25">
      <c r="A642" s="193" t="s">
        <v>5107</v>
      </c>
      <c r="B642" s="194" t="s">
        <v>5056</v>
      </c>
      <c r="C642" s="188" t="s">
        <v>6</v>
      </c>
      <c r="D642" s="179"/>
      <c r="E642" s="201">
        <v>166</v>
      </c>
      <c r="F642" s="201">
        <v>13.1</v>
      </c>
      <c r="G642" s="64">
        <f t="shared" si="18"/>
        <v>0</v>
      </c>
      <c r="H642" s="66">
        <f t="shared" si="19"/>
        <v>0</v>
      </c>
      <c r="I642" s="60"/>
    </row>
    <row r="643" spans="1:9" s="38" customFormat="1" x14ac:dyDescent="0.25">
      <c r="A643" s="193" t="s">
        <v>5108</v>
      </c>
      <c r="B643" s="194" t="s">
        <v>5058</v>
      </c>
      <c r="C643" s="188" t="s">
        <v>6</v>
      </c>
      <c r="D643" s="179"/>
      <c r="E643" s="201">
        <v>314</v>
      </c>
      <c r="F643" s="201">
        <v>24.8</v>
      </c>
      <c r="G643" s="64">
        <f t="shared" si="18"/>
        <v>0</v>
      </c>
      <c r="H643" s="66">
        <f t="shared" si="19"/>
        <v>0</v>
      </c>
      <c r="I643" s="60"/>
    </row>
    <row r="644" spans="1:9" s="38" customFormat="1" x14ac:dyDescent="0.25">
      <c r="A644" s="193" t="s">
        <v>5109</v>
      </c>
      <c r="B644" s="194" t="s">
        <v>5060</v>
      </c>
      <c r="C644" s="188" t="s">
        <v>6</v>
      </c>
      <c r="D644" s="179"/>
      <c r="E644" s="201">
        <v>216</v>
      </c>
      <c r="F644" s="201">
        <v>17.100000000000001</v>
      </c>
      <c r="G644" s="64">
        <f t="shared" si="18"/>
        <v>0</v>
      </c>
      <c r="H644" s="66">
        <f t="shared" si="19"/>
        <v>0</v>
      </c>
      <c r="I644" s="60"/>
    </row>
    <row r="645" spans="1:9" s="38" customFormat="1" x14ac:dyDescent="0.25">
      <c r="A645" s="193" t="s">
        <v>5110</v>
      </c>
      <c r="B645" s="194" t="s">
        <v>5062</v>
      </c>
      <c r="C645" s="188" t="s">
        <v>6</v>
      </c>
      <c r="D645" s="179"/>
      <c r="E645" s="201">
        <v>83</v>
      </c>
      <c r="F645" s="201">
        <v>6.6</v>
      </c>
      <c r="G645" s="64">
        <f t="shared" ref="G645:G708" si="20">D645*E645</f>
        <v>0</v>
      </c>
      <c r="H645" s="66">
        <f t="shared" ref="H645:H708" si="21">D645*F645</f>
        <v>0</v>
      </c>
      <c r="I645" s="60"/>
    </row>
    <row r="646" spans="1:9" s="38" customFormat="1" x14ac:dyDescent="0.25">
      <c r="A646" s="193" t="s">
        <v>5111</v>
      </c>
      <c r="B646" s="194" t="s">
        <v>5064</v>
      </c>
      <c r="C646" s="188" t="s">
        <v>6</v>
      </c>
      <c r="D646" s="179"/>
      <c r="E646" s="201">
        <v>57</v>
      </c>
      <c r="F646" s="201">
        <v>4.51</v>
      </c>
      <c r="G646" s="64">
        <f t="shared" si="20"/>
        <v>0</v>
      </c>
      <c r="H646" s="66">
        <f t="shared" si="21"/>
        <v>0</v>
      </c>
      <c r="I646" s="60"/>
    </row>
    <row r="647" spans="1:9" s="38" customFormat="1" x14ac:dyDescent="0.25">
      <c r="A647" s="193" t="s">
        <v>5112</v>
      </c>
      <c r="B647" s="194" t="s">
        <v>5066</v>
      </c>
      <c r="C647" s="188" t="s">
        <v>6</v>
      </c>
      <c r="D647" s="179"/>
      <c r="E647" s="201">
        <v>57</v>
      </c>
      <c r="F647" s="201">
        <v>4.51</v>
      </c>
      <c r="G647" s="64">
        <f t="shared" si="20"/>
        <v>0</v>
      </c>
      <c r="H647" s="66">
        <f t="shared" si="21"/>
        <v>0</v>
      </c>
      <c r="I647" s="60"/>
    </row>
    <row r="648" spans="1:9" s="38" customFormat="1" x14ac:dyDescent="0.25">
      <c r="A648" s="193" t="s">
        <v>5113</v>
      </c>
      <c r="B648" s="194" t="s">
        <v>5068</v>
      </c>
      <c r="C648" s="188" t="s">
        <v>6</v>
      </c>
      <c r="D648" s="179"/>
      <c r="E648" s="201">
        <v>41.2</v>
      </c>
      <c r="F648" s="201">
        <v>3.25</v>
      </c>
      <c r="G648" s="64">
        <f t="shared" si="20"/>
        <v>0</v>
      </c>
      <c r="H648" s="66">
        <f t="shared" si="21"/>
        <v>0</v>
      </c>
      <c r="I648" s="60"/>
    </row>
    <row r="649" spans="1:9" s="38" customFormat="1" x14ac:dyDescent="0.25">
      <c r="A649" s="193" t="s">
        <v>5114</v>
      </c>
      <c r="B649" s="194" t="s">
        <v>5070</v>
      </c>
      <c r="C649" s="188" t="s">
        <v>6</v>
      </c>
      <c r="D649" s="179"/>
      <c r="E649" s="201">
        <v>108</v>
      </c>
      <c r="F649" s="201">
        <v>8.5</v>
      </c>
      <c r="G649" s="64">
        <f t="shared" si="20"/>
        <v>0</v>
      </c>
      <c r="H649" s="66">
        <f t="shared" si="21"/>
        <v>0</v>
      </c>
      <c r="I649" s="60"/>
    </row>
    <row r="650" spans="1:9" s="38" customFormat="1" x14ac:dyDescent="0.25">
      <c r="A650" s="193" t="s">
        <v>5115</v>
      </c>
      <c r="B650" s="194" t="s">
        <v>5072</v>
      </c>
      <c r="C650" s="188" t="s">
        <v>6</v>
      </c>
      <c r="D650" s="179"/>
      <c r="E650" s="201">
        <v>139</v>
      </c>
      <c r="F650" s="201">
        <v>11</v>
      </c>
      <c r="G650" s="64">
        <f t="shared" si="20"/>
        <v>0</v>
      </c>
      <c r="H650" s="66">
        <f t="shared" si="21"/>
        <v>0</v>
      </c>
      <c r="I650" s="60"/>
    </row>
    <row r="651" spans="1:9" s="38" customFormat="1" ht="123.75" x14ac:dyDescent="0.25">
      <c r="A651" s="195" t="s">
        <v>5116</v>
      </c>
      <c r="B651" s="196" t="s">
        <v>21407</v>
      </c>
      <c r="C651" s="198"/>
      <c r="D651" s="199"/>
      <c r="E651" s="199"/>
      <c r="F651" s="199"/>
      <c r="G651" s="199"/>
      <c r="H651" s="200"/>
      <c r="I651" s="60"/>
    </row>
    <row r="652" spans="1:9" s="38" customFormat="1" x14ac:dyDescent="0.25">
      <c r="A652" s="193" t="s">
        <v>5117</v>
      </c>
      <c r="B652" s="194" t="s">
        <v>5118</v>
      </c>
      <c r="C652" s="188" t="s">
        <v>6</v>
      </c>
      <c r="D652" s="179"/>
      <c r="E652" s="201">
        <v>2182</v>
      </c>
      <c r="F652" s="201">
        <v>172</v>
      </c>
      <c r="G652" s="64">
        <f t="shared" si="20"/>
        <v>0</v>
      </c>
      <c r="H652" s="66">
        <f t="shared" si="21"/>
        <v>0</v>
      </c>
      <c r="I652" s="60"/>
    </row>
    <row r="653" spans="1:9" s="38" customFormat="1" x14ac:dyDescent="0.25">
      <c r="A653" s="193" t="s">
        <v>5119</v>
      </c>
      <c r="B653" s="194" t="s">
        <v>5120</v>
      </c>
      <c r="C653" s="188" t="s">
        <v>6</v>
      </c>
      <c r="D653" s="179"/>
      <c r="E653" s="201">
        <v>2583</v>
      </c>
      <c r="F653" s="201">
        <v>204</v>
      </c>
      <c r="G653" s="64">
        <f t="shared" si="20"/>
        <v>0</v>
      </c>
      <c r="H653" s="66">
        <f t="shared" si="21"/>
        <v>0</v>
      </c>
      <c r="I653" s="60"/>
    </row>
    <row r="654" spans="1:9" s="38" customFormat="1" x14ac:dyDescent="0.25">
      <c r="A654" s="193" t="s">
        <v>5121</v>
      </c>
      <c r="B654" s="194" t="s">
        <v>5122</v>
      </c>
      <c r="C654" s="188" t="s">
        <v>6</v>
      </c>
      <c r="D654" s="179"/>
      <c r="E654" s="201">
        <v>2490</v>
      </c>
      <c r="F654" s="201">
        <v>196</v>
      </c>
      <c r="G654" s="64">
        <f t="shared" si="20"/>
        <v>0</v>
      </c>
      <c r="H654" s="66">
        <f t="shared" si="21"/>
        <v>0</v>
      </c>
      <c r="I654" s="60"/>
    </row>
    <row r="655" spans="1:9" s="38" customFormat="1" x14ac:dyDescent="0.25">
      <c r="A655" s="193" t="s">
        <v>5123</v>
      </c>
      <c r="B655" s="194" t="s">
        <v>5124</v>
      </c>
      <c r="C655" s="188" t="s">
        <v>6</v>
      </c>
      <c r="D655" s="179"/>
      <c r="E655" s="201">
        <v>2892</v>
      </c>
      <c r="F655" s="201">
        <v>228</v>
      </c>
      <c r="G655" s="64">
        <f t="shared" si="20"/>
        <v>0</v>
      </c>
      <c r="H655" s="66">
        <f t="shared" si="21"/>
        <v>0</v>
      </c>
      <c r="I655" s="60"/>
    </row>
    <row r="656" spans="1:9" s="38" customFormat="1" ht="123.75" x14ac:dyDescent="0.25">
      <c r="A656" s="195" t="s">
        <v>5125</v>
      </c>
      <c r="B656" s="196" t="s">
        <v>21408</v>
      </c>
      <c r="C656" s="198"/>
      <c r="D656" s="199"/>
      <c r="E656" s="199"/>
      <c r="F656" s="199"/>
      <c r="G656" s="199"/>
      <c r="H656" s="200"/>
      <c r="I656" s="60"/>
    </row>
    <row r="657" spans="1:9" s="38" customFormat="1" x14ac:dyDescent="0.25">
      <c r="A657" s="193" t="s">
        <v>5126</v>
      </c>
      <c r="B657" s="194" t="s">
        <v>5118</v>
      </c>
      <c r="C657" s="188" t="s">
        <v>6</v>
      </c>
      <c r="D657" s="179"/>
      <c r="E657" s="201">
        <v>2424</v>
      </c>
      <c r="F657" s="201">
        <v>191</v>
      </c>
      <c r="G657" s="64">
        <f t="shared" si="20"/>
        <v>0</v>
      </c>
      <c r="H657" s="66">
        <f t="shared" si="21"/>
        <v>0</v>
      </c>
      <c r="I657" s="60"/>
    </row>
    <row r="658" spans="1:9" s="38" customFormat="1" x14ac:dyDescent="0.25">
      <c r="A658" s="193" t="s">
        <v>5127</v>
      </c>
      <c r="B658" s="194" t="s">
        <v>5120</v>
      </c>
      <c r="C658" s="188" t="s">
        <v>6</v>
      </c>
      <c r="D658" s="179"/>
      <c r="E658" s="201">
        <v>2824</v>
      </c>
      <c r="F658" s="201">
        <v>223</v>
      </c>
      <c r="G658" s="64">
        <f t="shared" si="20"/>
        <v>0</v>
      </c>
      <c r="H658" s="66">
        <f t="shared" si="21"/>
        <v>0</v>
      </c>
      <c r="I658" s="60"/>
    </row>
    <row r="659" spans="1:9" s="38" customFormat="1" x14ac:dyDescent="0.25">
      <c r="A659" s="193" t="s">
        <v>5128</v>
      </c>
      <c r="B659" s="194" t="s">
        <v>5122</v>
      </c>
      <c r="C659" s="188" t="s">
        <v>6</v>
      </c>
      <c r="D659" s="179"/>
      <c r="E659" s="201">
        <v>2732</v>
      </c>
      <c r="F659" s="201">
        <v>216</v>
      </c>
      <c r="G659" s="64">
        <f t="shared" si="20"/>
        <v>0</v>
      </c>
      <c r="H659" s="66">
        <f t="shared" si="21"/>
        <v>0</v>
      </c>
      <c r="I659" s="60"/>
    </row>
    <row r="660" spans="1:9" s="38" customFormat="1" x14ac:dyDescent="0.25">
      <c r="A660" s="193" t="s">
        <v>5129</v>
      </c>
      <c r="B660" s="194" t="s">
        <v>5124</v>
      </c>
      <c r="C660" s="188" t="s">
        <v>6</v>
      </c>
      <c r="D660" s="179"/>
      <c r="E660" s="201">
        <v>3133</v>
      </c>
      <c r="F660" s="201">
        <v>247</v>
      </c>
      <c r="G660" s="64">
        <f t="shared" si="20"/>
        <v>0</v>
      </c>
      <c r="H660" s="66">
        <f t="shared" si="21"/>
        <v>0</v>
      </c>
      <c r="I660" s="60"/>
    </row>
    <row r="661" spans="1:9" s="38" customFormat="1" ht="213.75" x14ac:dyDescent="0.25">
      <c r="A661" s="195" t="s">
        <v>5130</v>
      </c>
      <c r="B661" s="196" t="s">
        <v>21409</v>
      </c>
      <c r="C661" s="198"/>
      <c r="D661" s="199"/>
      <c r="E661" s="199"/>
      <c r="F661" s="199"/>
      <c r="G661" s="199"/>
      <c r="H661" s="200"/>
      <c r="I661" s="60"/>
    </row>
    <row r="662" spans="1:9" s="38" customFormat="1" x14ac:dyDescent="0.25">
      <c r="A662" s="193" t="s">
        <v>5131</v>
      </c>
      <c r="B662" s="194" t="s">
        <v>5132</v>
      </c>
      <c r="C662" s="188" t="s">
        <v>6</v>
      </c>
      <c r="D662" s="179"/>
      <c r="E662" s="201">
        <v>4205</v>
      </c>
      <c r="F662" s="201">
        <v>332</v>
      </c>
      <c r="G662" s="64">
        <f t="shared" si="20"/>
        <v>0</v>
      </c>
      <c r="H662" s="66">
        <f t="shared" si="21"/>
        <v>0</v>
      </c>
      <c r="I662" s="60"/>
    </row>
    <row r="663" spans="1:9" s="38" customFormat="1" x14ac:dyDescent="0.25">
      <c r="A663" s="193" t="s">
        <v>5133</v>
      </c>
      <c r="B663" s="194" t="s">
        <v>5134</v>
      </c>
      <c r="C663" s="188" t="s">
        <v>6</v>
      </c>
      <c r="D663" s="179"/>
      <c r="E663" s="201">
        <v>4499</v>
      </c>
      <c r="F663" s="201">
        <v>355</v>
      </c>
      <c r="G663" s="64">
        <f t="shared" si="20"/>
        <v>0</v>
      </c>
      <c r="H663" s="66">
        <f t="shared" si="21"/>
        <v>0</v>
      </c>
      <c r="I663" s="60"/>
    </row>
    <row r="664" spans="1:9" s="38" customFormat="1" x14ac:dyDescent="0.25">
      <c r="A664" s="193" t="s">
        <v>5135</v>
      </c>
      <c r="B664" s="194" t="s">
        <v>5136</v>
      </c>
      <c r="C664" s="188" t="s">
        <v>6</v>
      </c>
      <c r="D664" s="179"/>
      <c r="E664" s="201">
        <v>4514</v>
      </c>
      <c r="F664" s="201">
        <v>356</v>
      </c>
      <c r="G664" s="64">
        <f t="shared" si="20"/>
        <v>0</v>
      </c>
      <c r="H664" s="66">
        <f t="shared" si="21"/>
        <v>0</v>
      </c>
      <c r="I664" s="60"/>
    </row>
    <row r="665" spans="1:9" s="38" customFormat="1" x14ac:dyDescent="0.25">
      <c r="A665" s="193" t="s">
        <v>5137</v>
      </c>
      <c r="B665" s="194" t="s">
        <v>5138</v>
      </c>
      <c r="C665" s="188" t="s">
        <v>6</v>
      </c>
      <c r="D665" s="179"/>
      <c r="E665" s="201">
        <v>4807</v>
      </c>
      <c r="F665" s="201">
        <v>379</v>
      </c>
      <c r="G665" s="64">
        <f t="shared" si="20"/>
        <v>0</v>
      </c>
      <c r="H665" s="66">
        <f t="shared" si="21"/>
        <v>0</v>
      </c>
      <c r="I665" s="60"/>
    </row>
    <row r="666" spans="1:9" s="38" customFormat="1" ht="213.75" x14ac:dyDescent="0.25">
      <c r="A666" s="195" t="s">
        <v>5139</v>
      </c>
      <c r="B666" s="196" t="s">
        <v>21410</v>
      </c>
      <c r="C666" s="198"/>
      <c r="D666" s="199"/>
      <c r="E666" s="199"/>
      <c r="F666" s="199"/>
      <c r="G666" s="199"/>
      <c r="H666" s="200"/>
      <c r="I666" s="60"/>
    </row>
    <row r="667" spans="1:9" s="38" customFormat="1" x14ac:dyDescent="0.25">
      <c r="A667" s="193" t="s">
        <v>5140</v>
      </c>
      <c r="B667" s="194" t="s">
        <v>5132</v>
      </c>
      <c r="C667" s="188" t="s">
        <v>6</v>
      </c>
      <c r="D667" s="179"/>
      <c r="E667" s="201">
        <v>4419</v>
      </c>
      <c r="F667" s="201">
        <v>349</v>
      </c>
      <c r="G667" s="64">
        <f t="shared" si="20"/>
        <v>0</v>
      </c>
      <c r="H667" s="66">
        <f t="shared" si="21"/>
        <v>0</v>
      </c>
      <c r="I667" s="60"/>
    </row>
    <row r="668" spans="1:9" s="38" customFormat="1" x14ac:dyDescent="0.25">
      <c r="A668" s="193" t="s">
        <v>5141</v>
      </c>
      <c r="B668" s="194" t="s">
        <v>5134</v>
      </c>
      <c r="C668" s="188" t="s">
        <v>6</v>
      </c>
      <c r="D668" s="179"/>
      <c r="E668" s="201">
        <v>4727</v>
      </c>
      <c r="F668" s="201">
        <v>373</v>
      </c>
      <c r="G668" s="64">
        <f t="shared" si="20"/>
        <v>0</v>
      </c>
      <c r="H668" s="66">
        <f t="shared" si="21"/>
        <v>0</v>
      </c>
      <c r="I668" s="60"/>
    </row>
    <row r="669" spans="1:9" s="38" customFormat="1" x14ac:dyDescent="0.25">
      <c r="A669" s="193" t="s">
        <v>5142</v>
      </c>
      <c r="B669" s="194" t="s">
        <v>5136</v>
      </c>
      <c r="C669" s="188" t="s">
        <v>6</v>
      </c>
      <c r="D669" s="179"/>
      <c r="E669" s="201">
        <v>4727</v>
      </c>
      <c r="F669" s="201">
        <v>373</v>
      </c>
      <c r="G669" s="64">
        <f t="shared" si="20"/>
        <v>0</v>
      </c>
      <c r="H669" s="66">
        <f t="shared" si="21"/>
        <v>0</v>
      </c>
      <c r="I669" s="60"/>
    </row>
    <row r="670" spans="1:9" s="38" customFormat="1" x14ac:dyDescent="0.25">
      <c r="A670" s="193" t="s">
        <v>5143</v>
      </c>
      <c r="B670" s="194" t="s">
        <v>5138</v>
      </c>
      <c r="C670" s="188" t="s">
        <v>6</v>
      </c>
      <c r="D670" s="179"/>
      <c r="E670" s="201">
        <v>5021</v>
      </c>
      <c r="F670" s="201">
        <v>396</v>
      </c>
      <c r="G670" s="64">
        <f t="shared" si="20"/>
        <v>0</v>
      </c>
      <c r="H670" s="66">
        <f t="shared" si="21"/>
        <v>0</v>
      </c>
      <c r="I670" s="60"/>
    </row>
    <row r="671" spans="1:9" s="38" customFormat="1" ht="157.5" x14ac:dyDescent="0.25">
      <c r="A671" s="195" t="s">
        <v>5144</v>
      </c>
      <c r="B671" s="196" t="s">
        <v>21411</v>
      </c>
      <c r="C671" s="198"/>
      <c r="D671" s="199"/>
      <c r="E671" s="199"/>
      <c r="F671" s="199"/>
      <c r="G671" s="199"/>
      <c r="H671" s="200"/>
      <c r="I671" s="60"/>
    </row>
    <row r="672" spans="1:9" s="38" customFormat="1" x14ac:dyDescent="0.25">
      <c r="A672" s="193" t="s">
        <v>5145</v>
      </c>
      <c r="B672" s="194" t="s">
        <v>5146</v>
      </c>
      <c r="C672" s="188" t="s">
        <v>6</v>
      </c>
      <c r="D672" s="179"/>
      <c r="E672" s="201">
        <v>1499</v>
      </c>
      <c r="F672" s="201">
        <v>118</v>
      </c>
      <c r="G672" s="64">
        <f t="shared" si="20"/>
        <v>0</v>
      </c>
      <c r="H672" s="66">
        <f t="shared" si="21"/>
        <v>0</v>
      </c>
      <c r="I672" s="60"/>
    </row>
    <row r="673" spans="1:9" s="38" customFormat="1" x14ac:dyDescent="0.25">
      <c r="A673" s="193" t="s">
        <v>5147</v>
      </c>
      <c r="B673" s="194" t="s">
        <v>5148</v>
      </c>
      <c r="C673" s="188" t="s">
        <v>4263</v>
      </c>
      <c r="D673" s="179"/>
      <c r="E673" s="201">
        <v>43.4</v>
      </c>
      <c r="F673" s="201">
        <v>3.42</v>
      </c>
      <c r="G673" s="64">
        <f t="shared" si="20"/>
        <v>0</v>
      </c>
      <c r="H673" s="66">
        <f t="shared" si="21"/>
        <v>0</v>
      </c>
      <c r="I673" s="60"/>
    </row>
    <row r="674" spans="1:9" s="38" customFormat="1" ht="168.75" x14ac:dyDescent="0.25">
      <c r="A674" s="195" t="s">
        <v>5149</v>
      </c>
      <c r="B674" s="196" t="s">
        <v>21412</v>
      </c>
      <c r="C674" s="198"/>
      <c r="D674" s="199"/>
      <c r="E674" s="199"/>
      <c r="F674" s="199"/>
      <c r="G674" s="199"/>
      <c r="H674" s="200"/>
      <c r="I674" s="60"/>
    </row>
    <row r="675" spans="1:9" s="38" customFormat="1" x14ac:dyDescent="0.25">
      <c r="A675" s="193" t="s">
        <v>5150</v>
      </c>
      <c r="B675" s="194" t="s">
        <v>5146</v>
      </c>
      <c r="C675" s="188" t="s">
        <v>6</v>
      </c>
      <c r="D675" s="179"/>
      <c r="E675" s="201">
        <v>1807</v>
      </c>
      <c r="F675" s="201">
        <v>143</v>
      </c>
      <c r="G675" s="64">
        <f t="shared" si="20"/>
        <v>0</v>
      </c>
      <c r="H675" s="66">
        <f t="shared" si="21"/>
        <v>0</v>
      </c>
      <c r="I675" s="61"/>
    </row>
    <row r="676" spans="1:9" s="38" customFormat="1" x14ac:dyDescent="0.25">
      <c r="A676" s="193" t="s">
        <v>5151</v>
      </c>
      <c r="B676" s="194" t="s">
        <v>5148</v>
      </c>
      <c r="C676" s="188" t="s">
        <v>4263</v>
      </c>
      <c r="D676" s="179"/>
      <c r="E676" s="201">
        <v>48.8</v>
      </c>
      <c r="F676" s="201">
        <v>3.85</v>
      </c>
      <c r="G676" s="64">
        <f t="shared" si="20"/>
        <v>0</v>
      </c>
      <c r="H676" s="66">
        <f t="shared" si="21"/>
        <v>0</v>
      </c>
      <c r="I676" s="61"/>
    </row>
    <row r="677" spans="1:9" s="38" customFormat="1" ht="78.75" x14ac:dyDescent="0.25">
      <c r="A677" s="195" t="s">
        <v>5152</v>
      </c>
      <c r="B677" s="196" t="s">
        <v>21413</v>
      </c>
      <c r="C677" s="198"/>
      <c r="D677" s="199"/>
      <c r="E677" s="199"/>
      <c r="F677" s="199"/>
      <c r="G677" s="199"/>
      <c r="H677" s="200"/>
      <c r="I677" s="60"/>
    </row>
    <row r="678" spans="1:9" s="38" customFormat="1" x14ac:dyDescent="0.25">
      <c r="A678" s="193" t="s">
        <v>5153</v>
      </c>
      <c r="B678" s="194" t="s">
        <v>5154</v>
      </c>
      <c r="C678" s="188" t="s">
        <v>6</v>
      </c>
      <c r="D678" s="179"/>
      <c r="E678" s="201">
        <v>938</v>
      </c>
      <c r="F678" s="201">
        <v>74</v>
      </c>
      <c r="G678" s="64">
        <f t="shared" si="20"/>
        <v>0</v>
      </c>
      <c r="H678" s="66">
        <f t="shared" si="21"/>
        <v>0</v>
      </c>
      <c r="I678" s="61"/>
    </row>
    <row r="679" spans="1:9" s="38" customFormat="1" x14ac:dyDescent="0.25">
      <c r="A679" s="193" t="s">
        <v>5155</v>
      </c>
      <c r="B679" s="194" t="s">
        <v>5156</v>
      </c>
      <c r="C679" s="188" t="s">
        <v>6</v>
      </c>
      <c r="D679" s="179"/>
      <c r="E679" s="201">
        <v>234</v>
      </c>
      <c r="F679" s="201">
        <v>18.5</v>
      </c>
      <c r="G679" s="64">
        <f t="shared" si="20"/>
        <v>0</v>
      </c>
      <c r="H679" s="66">
        <f t="shared" si="21"/>
        <v>0</v>
      </c>
      <c r="I679" s="61"/>
    </row>
    <row r="680" spans="1:9" s="38" customFormat="1" x14ac:dyDescent="0.25">
      <c r="A680" s="193" t="s">
        <v>5157</v>
      </c>
      <c r="B680" s="194" t="s">
        <v>5158</v>
      </c>
      <c r="C680" s="188" t="s">
        <v>6</v>
      </c>
      <c r="D680" s="179"/>
      <c r="E680" s="201">
        <v>226</v>
      </c>
      <c r="F680" s="201">
        <v>17.8</v>
      </c>
      <c r="G680" s="64">
        <f t="shared" si="20"/>
        <v>0</v>
      </c>
      <c r="H680" s="66">
        <f t="shared" si="21"/>
        <v>0</v>
      </c>
      <c r="I680" s="60"/>
    </row>
    <row r="681" spans="1:9" s="38" customFormat="1" x14ac:dyDescent="0.25">
      <c r="A681" s="193" t="s">
        <v>5159</v>
      </c>
      <c r="B681" s="194" t="s">
        <v>5160</v>
      </c>
      <c r="C681" s="188" t="s">
        <v>6</v>
      </c>
      <c r="D681" s="179"/>
      <c r="E681" s="201">
        <v>531</v>
      </c>
      <c r="F681" s="201">
        <v>41.9</v>
      </c>
      <c r="G681" s="64">
        <f t="shared" si="20"/>
        <v>0</v>
      </c>
      <c r="H681" s="66">
        <f t="shared" si="21"/>
        <v>0</v>
      </c>
      <c r="I681" s="61"/>
    </row>
    <row r="682" spans="1:9" s="38" customFormat="1" ht="180" x14ac:dyDescent="0.25">
      <c r="A682" s="195" t="s">
        <v>5161</v>
      </c>
      <c r="B682" s="196" t="s">
        <v>21414</v>
      </c>
      <c r="C682" s="198"/>
      <c r="D682" s="199"/>
      <c r="E682" s="199"/>
      <c r="F682" s="199"/>
      <c r="G682" s="199"/>
      <c r="H682" s="200"/>
      <c r="I682" s="61"/>
    </row>
    <row r="683" spans="1:9" s="38" customFormat="1" x14ac:dyDescent="0.25">
      <c r="A683" s="193" t="s">
        <v>5162</v>
      </c>
      <c r="B683" s="194" t="s">
        <v>5163</v>
      </c>
      <c r="C683" s="188" t="s">
        <v>6</v>
      </c>
      <c r="D683" s="179"/>
      <c r="E683" s="201">
        <v>1861</v>
      </c>
      <c r="F683" s="201">
        <v>147</v>
      </c>
      <c r="G683" s="64">
        <f t="shared" si="20"/>
        <v>0</v>
      </c>
      <c r="H683" s="66">
        <f t="shared" si="21"/>
        <v>0</v>
      </c>
      <c r="I683" s="60"/>
    </row>
    <row r="684" spans="1:9" s="38" customFormat="1" x14ac:dyDescent="0.25">
      <c r="A684" s="193" t="s">
        <v>5164</v>
      </c>
      <c r="B684" s="194" t="s">
        <v>5165</v>
      </c>
      <c r="C684" s="188" t="s">
        <v>6</v>
      </c>
      <c r="D684" s="179"/>
      <c r="E684" s="201">
        <v>1968</v>
      </c>
      <c r="F684" s="201">
        <v>155</v>
      </c>
      <c r="G684" s="64">
        <f t="shared" si="20"/>
        <v>0</v>
      </c>
      <c r="H684" s="66">
        <f t="shared" si="21"/>
        <v>0</v>
      </c>
      <c r="I684" s="61"/>
    </row>
    <row r="685" spans="1:9" s="38" customFormat="1" x14ac:dyDescent="0.25">
      <c r="A685" s="193" t="s">
        <v>5166</v>
      </c>
      <c r="B685" s="194" t="s">
        <v>5167</v>
      </c>
      <c r="C685" s="188" t="s">
        <v>6</v>
      </c>
      <c r="D685" s="179"/>
      <c r="E685" s="201">
        <v>2182</v>
      </c>
      <c r="F685" s="201">
        <v>172</v>
      </c>
      <c r="G685" s="64">
        <f t="shared" si="20"/>
        <v>0</v>
      </c>
      <c r="H685" s="66">
        <f t="shared" si="21"/>
        <v>0</v>
      </c>
      <c r="I685" s="61"/>
    </row>
    <row r="686" spans="1:9" s="38" customFormat="1" ht="67.5" x14ac:dyDescent="0.25">
      <c r="A686" s="195" t="s">
        <v>5168</v>
      </c>
      <c r="B686" s="196" t="s">
        <v>21415</v>
      </c>
      <c r="C686" s="198"/>
      <c r="D686" s="199"/>
      <c r="E686" s="199"/>
      <c r="F686" s="199"/>
      <c r="G686" s="199"/>
      <c r="H686" s="200"/>
      <c r="I686" s="60"/>
    </row>
    <row r="687" spans="1:9" s="38" customFormat="1" x14ac:dyDescent="0.25">
      <c r="A687" s="193" t="s">
        <v>5169</v>
      </c>
      <c r="B687" s="194" t="s">
        <v>5170</v>
      </c>
      <c r="C687" s="188" t="s">
        <v>6</v>
      </c>
      <c r="D687" s="179"/>
      <c r="E687" s="201">
        <v>137</v>
      </c>
      <c r="F687" s="201">
        <v>10.8</v>
      </c>
      <c r="G687" s="64">
        <f t="shared" si="20"/>
        <v>0</v>
      </c>
      <c r="H687" s="66">
        <f t="shared" si="21"/>
        <v>0</v>
      </c>
      <c r="I687" s="61"/>
    </row>
    <row r="688" spans="1:9" s="38" customFormat="1" x14ac:dyDescent="0.25">
      <c r="A688" s="193" t="s">
        <v>5171</v>
      </c>
      <c r="B688" s="194" t="s">
        <v>5172</v>
      </c>
      <c r="C688" s="188" t="s">
        <v>6</v>
      </c>
      <c r="D688" s="179"/>
      <c r="E688" s="201">
        <v>505</v>
      </c>
      <c r="F688" s="201">
        <v>39.799999999999997</v>
      </c>
      <c r="G688" s="64">
        <f t="shared" si="20"/>
        <v>0</v>
      </c>
      <c r="H688" s="66">
        <f t="shared" si="21"/>
        <v>0</v>
      </c>
      <c r="I688" s="61"/>
    </row>
    <row r="689" spans="1:9" s="38" customFormat="1" x14ac:dyDescent="0.25">
      <c r="A689" s="193" t="s">
        <v>5173</v>
      </c>
      <c r="B689" s="194" t="s">
        <v>5174</v>
      </c>
      <c r="C689" s="188" t="s">
        <v>6</v>
      </c>
      <c r="D689" s="179"/>
      <c r="E689" s="201">
        <v>509</v>
      </c>
      <c r="F689" s="201">
        <v>40.1</v>
      </c>
      <c r="G689" s="64">
        <f t="shared" si="20"/>
        <v>0</v>
      </c>
      <c r="H689" s="66">
        <f t="shared" si="21"/>
        <v>0</v>
      </c>
      <c r="I689" s="60"/>
    </row>
    <row r="690" spans="1:9" s="38" customFormat="1" x14ac:dyDescent="0.25">
      <c r="A690" s="193" t="s">
        <v>5175</v>
      </c>
      <c r="B690" s="194" t="s">
        <v>5176</v>
      </c>
      <c r="C690" s="188" t="s">
        <v>6</v>
      </c>
      <c r="D690" s="179"/>
      <c r="E690" s="201">
        <v>388</v>
      </c>
      <c r="F690" s="201">
        <v>30.6</v>
      </c>
      <c r="G690" s="64">
        <f t="shared" si="20"/>
        <v>0</v>
      </c>
      <c r="H690" s="66">
        <f t="shared" si="21"/>
        <v>0</v>
      </c>
      <c r="I690" s="61"/>
    </row>
    <row r="691" spans="1:9" s="38" customFormat="1" ht="22.5" x14ac:dyDescent="0.25">
      <c r="A691" s="193" t="s">
        <v>5177</v>
      </c>
      <c r="B691" s="194" t="s">
        <v>5178</v>
      </c>
      <c r="C691" s="188" t="s">
        <v>6</v>
      </c>
      <c r="D691" s="179"/>
      <c r="E691" s="201">
        <v>4954</v>
      </c>
      <c r="F691" s="201">
        <v>391</v>
      </c>
      <c r="G691" s="64">
        <f t="shared" si="20"/>
        <v>0</v>
      </c>
      <c r="H691" s="66">
        <f t="shared" si="21"/>
        <v>0</v>
      </c>
      <c r="I691" s="61"/>
    </row>
    <row r="692" spans="1:9" s="38" customFormat="1" x14ac:dyDescent="0.25">
      <c r="A692" s="193" t="s">
        <v>5179</v>
      </c>
      <c r="B692" s="194" t="s">
        <v>5180</v>
      </c>
      <c r="C692" s="188" t="s">
        <v>15</v>
      </c>
      <c r="D692" s="179"/>
      <c r="E692" s="201">
        <v>12.1</v>
      </c>
      <c r="F692" s="201">
        <v>0.95</v>
      </c>
      <c r="G692" s="64">
        <f t="shared" si="20"/>
        <v>0</v>
      </c>
      <c r="H692" s="66">
        <f t="shared" si="21"/>
        <v>0</v>
      </c>
      <c r="I692" s="60"/>
    </row>
    <row r="693" spans="1:9" s="38" customFormat="1" ht="292.5" x14ac:dyDescent="0.25">
      <c r="A693" s="195" t="s">
        <v>5181</v>
      </c>
      <c r="B693" s="196" t="s">
        <v>21416</v>
      </c>
      <c r="C693" s="198"/>
      <c r="D693" s="199"/>
      <c r="E693" s="199"/>
      <c r="F693" s="199"/>
      <c r="G693" s="199"/>
      <c r="H693" s="200"/>
      <c r="I693" s="61"/>
    </row>
    <row r="694" spans="1:9" s="38" customFormat="1" x14ac:dyDescent="0.25">
      <c r="A694" s="193" t="s">
        <v>5182</v>
      </c>
      <c r="B694" s="194" t="s">
        <v>5183</v>
      </c>
      <c r="C694" s="188" t="s">
        <v>6</v>
      </c>
      <c r="D694" s="179"/>
      <c r="E694" s="201">
        <v>4683</v>
      </c>
      <c r="F694" s="201">
        <v>370</v>
      </c>
      <c r="G694" s="64">
        <f t="shared" si="20"/>
        <v>0</v>
      </c>
      <c r="H694" s="66">
        <f t="shared" si="21"/>
        <v>0</v>
      </c>
      <c r="I694" s="61"/>
    </row>
    <row r="695" spans="1:9" s="38" customFormat="1" x14ac:dyDescent="0.25">
      <c r="A695" s="193" t="s">
        <v>5184</v>
      </c>
      <c r="B695" s="194" t="s">
        <v>5185</v>
      </c>
      <c r="C695" s="188" t="s">
        <v>6</v>
      </c>
      <c r="D695" s="179"/>
      <c r="E695" s="201">
        <v>192</v>
      </c>
      <c r="F695" s="201">
        <v>15.2</v>
      </c>
      <c r="G695" s="64">
        <f t="shared" si="20"/>
        <v>0</v>
      </c>
      <c r="H695" s="66">
        <f t="shared" si="21"/>
        <v>0</v>
      </c>
      <c r="I695" s="60"/>
    </row>
    <row r="696" spans="1:9" s="38" customFormat="1" x14ac:dyDescent="0.25">
      <c r="A696" s="193" t="s">
        <v>5186</v>
      </c>
      <c r="B696" s="194" t="s">
        <v>5187</v>
      </c>
      <c r="C696" s="188" t="s">
        <v>6</v>
      </c>
      <c r="D696" s="179"/>
      <c r="E696" s="201">
        <v>135</v>
      </c>
      <c r="F696" s="201">
        <v>10.7</v>
      </c>
      <c r="G696" s="64">
        <f t="shared" si="20"/>
        <v>0</v>
      </c>
      <c r="H696" s="66">
        <f t="shared" si="21"/>
        <v>0</v>
      </c>
      <c r="I696" s="61"/>
    </row>
    <row r="697" spans="1:9" s="38" customFormat="1" x14ac:dyDescent="0.25">
      <c r="A697" s="193" t="s">
        <v>5188</v>
      </c>
      <c r="B697" s="194" t="s">
        <v>5189</v>
      </c>
      <c r="C697" s="188" t="s">
        <v>6</v>
      </c>
      <c r="D697" s="179"/>
      <c r="E697" s="201">
        <v>257</v>
      </c>
      <c r="F697" s="201">
        <v>20.3</v>
      </c>
      <c r="G697" s="64">
        <f t="shared" si="20"/>
        <v>0</v>
      </c>
      <c r="H697" s="66">
        <f t="shared" si="21"/>
        <v>0</v>
      </c>
      <c r="I697" s="61"/>
    </row>
    <row r="698" spans="1:9" s="38" customFormat="1" x14ac:dyDescent="0.25">
      <c r="A698" s="193" t="s">
        <v>5190</v>
      </c>
      <c r="B698" s="194" t="s">
        <v>5191</v>
      </c>
      <c r="C698" s="188" t="s">
        <v>6</v>
      </c>
      <c r="D698" s="179"/>
      <c r="E698" s="201">
        <v>469</v>
      </c>
      <c r="F698" s="201">
        <v>37</v>
      </c>
      <c r="G698" s="64">
        <f t="shared" si="20"/>
        <v>0</v>
      </c>
      <c r="H698" s="66">
        <f t="shared" si="21"/>
        <v>0</v>
      </c>
      <c r="I698" s="60"/>
    </row>
    <row r="699" spans="1:9" s="38" customFormat="1" x14ac:dyDescent="0.25">
      <c r="A699" s="193" t="s">
        <v>5192</v>
      </c>
      <c r="B699" s="194" t="s">
        <v>5193</v>
      </c>
      <c r="C699" s="188" t="s">
        <v>6</v>
      </c>
      <c r="D699" s="179"/>
      <c r="E699" s="201">
        <v>47</v>
      </c>
      <c r="F699" s="201">
        <v>3.71</v>
      </c>
      <c r="G699" s="64">
        <f t="shared" si="20"/>
        <v>0</v>
      </c>
      <c r="H699" s="66">
        <f t="shared" si="21"/>
        <v>0</v>
      </c>
      <c r="I699" s="61"/>
    </row>
    <row r="700" spans="1:9" s="38" customFormat="1" ht="57" customHeight="1" x14ac:dyDescent="0.25">
      <c r="A700" s="197" t="s">
        <v>21417</v>
      </c>
      <c r="B700" s="344" t="s">
        <v>21418</v>
      </c>
      <c r="C700" s="345"/>
      <c r="D700" s="345"/>
      <c r="E700" s="345"/>
      <c r="F700" s="345"/>
      <c r="G700" s="345"/>
      <c r="H700" s="346"/>
      <c r="I700" s="61"/>
    </row>
    <row r="701" spans="1:9" s="38" customFormat="1" ht="146.25" x14ac:dyDescent="0.25">
      <c r="A701" s="195" t="s">
        <v>5194</v>
      </c>
      <c r="B701" s="196" t="s">
        <v>21419</v>
      </c>
      <c r="C701" s="198"/>
      <c r="D701" s="199"/>
      <c r="E701" s="199"/>
      <c r="F701" s="199"/>
      <c r="G701" s="199"/>
      <c r="H701" s="200"/>
      <c r="I701" s="60"/>
    </row>
    <row r="702" spans="1:9" s="38" customFormat="1" x14ac:dyDescent="0.25">
      <c r="A702" s="193" t="s">
        <v>5195</v>
      </c>
      <c r="B702" s="194" t="s">
        <v>5196</v>
      </c>
      <c r="C702" s="188" t="s">
        <v>6</v>
      </c>
      <c r="D702" s="179"/>
      <c r="E702" s="201">
        <v>368</v>
      </c>
      <c r="F702" s="201">
        <v>18.600000000000001</v>
      </c>
      <c r="G702" s="64">
        <f t="shared" si="20"/>
        <v>0</v>
      </c>
      <c r="H702" s="66">
        <f t="shared" si="21"/>
        <v>0</v>
      </c>
      <c r="I702" s="61"/>
    </row>
    <row r="703" spans="1:9" s="38" customFormat="1" x14ac:dyDescent="0.25">
      <c r="A703" s="193" t="s">
        <v>5197</v>
      </c>
      <c r="B703" s="194" t="s">
        <v>5148</v>
      </c>
      <c r="C703" s="188" t="s">
        <v>4263</v>
      </c>
      <c r="D703" s="179"/>
      <c r="E703" s="201">
        <v>17.7</v>
      </c>
      <c r="F703" s="201">
        <v>0.9</v>
      </c>
      <c r="G703" s="64">
        <f t="shared" si="20"/>
        <v>0</v>
      </c>
      <c r="H703" s="66">
        <f t="shared" si="21"/>
        <v>0</v>
      </c>
      <c r="I703" s="61"/>
    </row>
    <row r="704" spans="1:9" s="38" customFormat="1" ht="168.75" x14ac:dyDescent="0.25">
      <c r="A704" s="195" t="s">
        <v>5198</v>
      </c>
      <c r="B704" s="196" t="s">
        <v>21420</v>
      </c>
      <c r="C704" s="198"/>
      <c r="D704" s="199"/>
      <c r="E704" s="199"/>
      <c r="F704" s="199"/>
      <c r="G704" s="199"/>
      <c r="H704" s="200"/>
      <c r="I704" s="60"/>
    </row>
    <row r="705" spans="1:9" s="38" customFormat="1" x14ac:dyDescent="0.25">
      <c r="A705" s="193" t="s">
        <v>5199</v>
      </c>
      <c r="B705" s="194" t="s">
        <v>5196</v>
      </c>
      <c r="C705" s="188" t="s">
        <v>6</v>
      </c>
      <c r="D705" s="179"/>
      <c r="E705" s="201">
        <v>1129</v>
      </c>
      <c r="F705" s="201">
        <v>57</v>
      </c>
      <c r="G705" s="64">
        <f t="shared" si="20"/>
        <v>0</v>
      </c>
      <c r="H705" s="66">
        <f t="shared" si="21"/>
        <v>0</v>
      </c>
      <c r="I705" s="61"/>
    </row>
    <row r="706" spans="1:9" s="38" customFormat="1" x14ac:dyDescent="0.25">
      <c r="A706" s="193" t="s">
        <v>5200</v>
      </c>
      <c r="B706" s="194" t="s">
        <v>5148</v>
      </c>
      <c r="C706" s="188" t="s">
        <v>4263</v>
      </c>
      <c r="D706" s="179"/>
      <c r="E706" s="201">
        <v>24.7</v>
      </c>
      <c r="F706" s="201">
        <v>1.25</v>
      </c>
      <c r="G706" s="64">
        <f t="shared" si="20"/>
        <v>0</v>
      </c>
      <c r="H706" s="66">
        <f t="shared" si="21"/>
        <v>0</v>
      </c>
      <c r="I706" s="61"/>
    </row>
    <row r="707" spans="1:9" s="38" customFormat="1" ht="168.75" x14ac:dyDescent="0.25">
      <c r="A707" s="195" t="s">
        <v>5201</v>
      </c>
      <c r="B707" s="196" t="s">
        <v>21421</v>
      </c>
      <c r="C707" s="198"/>
      <c r="D707" s="199"/>
      <c r="E707" s="199"/>
      <c r="F707" s="199"/>
      <c r="G707" s="199"/>
      <c r="H707" s="200"/>
      <c r="I707" s="60"/>
    </row>
    <row r="708" spans="1:9" s="38" customFormat="1" x14ac:dyDescent="0.25">
      <c r="A708" s="193" t="s">
        <v>5202</v>
      </c>
      <c r="B708" s="194" t="s">
        <v>5196</v>
      </c>
      <c r="C708" s="188" t="s">
        <v>6</v>
      </c>
      <c r="D708" s="179"/>
      <c r="E708" s="201">
        <v>2374</v>
      </c>
      <c r="F708" s="201">
        <v>120</v>
      </c>
      <c r="G708" s="64">
        <f t="shared" si="20"/>
        <v>0</v>
      </c>
      <c r="H708" s="66">
        <f t="shared" si="21"/>
        <v>0</v>
      </c>
      <c r="I708" s="61"/>
    </row>
    <row r="709" spans="1:9" s="38" customFormat="1" x14ac:dyDescent="0.25">
      <c r="A709" s="193" t="s">
        <v>5203</v>
      </c>
      <c r="B709" s="194" t="s">
        <v>5148</v>
      </c>
      <c r="C709" s="188" t="s">
        <v>4263</v>
      </c>
      <c r="D709" s="179"/>
      <c r="E709" s="201">
        <v>16.5</v>
      </c>
      <c r="F709" s="201">
        <v>0.83</v>
      </c>
      <c r="G709" s="64">
        <f t="shared" ref="G709:G772" si="22">D709*E709</f>
        <v>0</v>
      </c>
      <c r="H709" s="66">
        <f t="shared" ref="H709:H772" si="23">D709*F709</f>
        <v>0</v>
      </c>
      <c r="I709" s="61"/>
    </row>
    <row r="710" spans="1:9" s="38" customFormat="1" ht="168.75" x14ac:dyDescent="0.25">
      <c r="A710" s="195" t="s">
        <v>5204</v>
      </c>
      <c r="B710" s="196" t="s">
        <v>21422</v>
      </c>
      <c r="C710" s="198"/>
      <c r="D710" s="199"/>
      <c r="E710" s="199"/>
      <c r="F710" s="199"/>
      <c r="G710" s="199"/>
      <c r="H710" s="200"/>
      <c r="I710" s="60"/>
    </row>
    <row r="711" spans="1:9" s="38" customFormat="1" x14ac:dyDescent="0.25">
      <c r="A711" s="193" t="s">
        <v>5205</v>
      </c>
      <c r="B711" s="194" t="s">
        <v>5196</v>
      </c>
      <c r="C711" s="188" t="s">
        <v>6</v>
      </c>
      <c r="D711" s="179"/>
      <c r="E711" s="201">
        <v>4145</v>
      </c>
      <c r="F711" s="201">
        <v>210</v>
      </c>
      <c r="G711" s="64">
        <f t="shared" si="22"/>
        <v>0</v>
      </c>
      <c r="H711" s="66">
        <f t="shared" si="23"/>
        <v>0</v>
      </c>
      <c r="I711" s="61"/>
    </row>
    <row r="712" spans="1:9" s="38" customFormat="1" x14ac:dyDescent="0.25">
      <c r="A712" s="193" t="s">
        <v>5206</v>
      </c>
      <c r="B712" s="194" t="s">
        <v>5148</v>
      </c>
      <c r="C712" s="188" t="s">
        <v>4263</v>
      </c>
      <c r="D712" s="179"/>
      <c r="E712" s="201">
        <v>16.100000000000001</v>
      </c>
      <c r="F712" s="201">
        <v>0.82</v>
      </c>
      <c r="G712" s="64">
        <f t="shared" si="22"/>
        <v>0</v>
      </c>
      <c r="H712" s="66">
        <f t="shared" si="23"/>
        <v>0</v>
      </c>
      <c r="I712" s="61"/>
    </row>
    <row r="713" spans="1:9" s="38" customFormat="1" ht="168.75" x14ac:dyDescent="0.25">
      <c r="A713" s="195" t="s">
        <v>5207</v>
      </c>
      <c r="B713" s="196" t="s">
        <v>21423</v>
      </c>
      <c r="C713" s="198"/>
      <c r="D713" s="199"/>
      <c r="E713" s="199"/>
      <c r="F713" s="199"/>
      <c r="G713" s="199"/>
      <c r="H713" s="200"/>
      <c r="I713" s="60"/>
    </row>
    <row r="714" spans="1:9" s="38" customFormat="1" x14ac:dyDescent="0.25">
      <c r="A714" s="193" t="s">
        <v>5208</v>
      </c>
      <c r="B714" s="194" t="s">
        <v>5196</v>
      </c>
      <c r="C714" s="188" t="s">
        <v>6</v>
      </c>
      <c r="D714" s="179"/>
      <c r="E714" s="201">
        <v>3562</v>
      </c>
      <c r="F714" s="201">
        <v>180</v>
      </c>
      <c r="G714" s="64">
        <f t="shared" si="22"/>
        <v>0</v>
      </c>
      <c r="H714" s="66">
        <f t="shared" si="23"/>
        <v>0</v>
      </c>
      <c r="I714" s="61"/>
    </row>
    <row r="715" spans="1:9" s="38" customFormat="1" x14ac:dyDescent="0.25">
      <c r="A715" s="193" t="s">
        <v>5209</v>
      </c>
      <c r="B715" s="194" t="s">
        <v>5148</v>
      </c>
      <c r="C715" s="188" t="s">
        <v>4263</v>
      </c>
      <c r="D715" s="179"/>
      <c r="E715" s="201">
        <v>20.399999999999999</v>
      </c>
      <c r="F715" s="201">
        <v>1.03</v>
      </c>
      <c r="G715" s="64">
        <f t="shared" si="22"/>
        <v>0</v>
      </c>
      <c r="H715" s="66">
        <f t="shared" si="23"/>
        <v>0</v>
      </c>
      <c r="I715" s="61"/>
    </row>
    <row r="716" spans="1:9" s="38" customFormat="1" ht="146.25" x14ac:dyDescent="0.25">
      <c r="A716" s="195" t="s">
        <v>5210</v>
      </c>
      <c r="B716" s="196" t="s">
        <v>21424</v>
      </c>
      <c r="C716" s="198"/>
      <c r="D716" s="199"/>
      <c r="E716" s="199"/>
      <c r="F716" s="199"/>
      <c r="G716" s="199"/>
      <c r="H716" s="200"/>
      <c r="I716" s="60"/>
    </row>
    <row r="717" spans="1:9" s="38" customFormat="1" x14ac:dyDescent="0.25">
      <c r="A717" s="193" t="s">
        <v>5211</v>
      </c>
      <c r="B717" s="194" t="s">
        <v>5196</v>
      </c>
      <c r="C717" s="188" t="s">
        <v>6</v>
      </c>
      <c r="D717" s="179"/>
      <c r="E717" s="201">
        <v>612</v>
      </c>
      <c r="F717" s="201">
        <v>31</v>
      </c>
      <c r="G717" s="64">
        <f t="shared" si="22"/>
        <v>0</v>
      </c>
      <c r="H717" s="66">
        <f t="shared" si="23"/>
        <v>0</v>
      </c>
      <c r="I717" s="61"/>
    </row>
    <row r="718" spans="1:9" s="38" customFormat="1" x14ac:dyDescent="0.25">
      <c r="A718" s="193" t="s">
        <v>5212</v>
      </c>
      <c r="B718" s="194" t="s">
        <v>5148</v>
      </c>
      <c r="C718" s="188" t="s">
        <v>4263</v>
      </c>
      <c r="D718" s="179"/>
      <c r="E718" s="201">
        <v>15.7</v>
      </c>
      <c r="F718" s="201">
        <v>0.8</v>
      </c>
      <c r="G718" s="64">
        <f t="shared" si="22"/>
        <v>0</v>
      </c>
      <c r="H718" s="66">
        <f t="shared" si="23"/>
        <v>0</v>
      </c>
      <c r="I718" s="61"/>
    </row>
    <row r="719" spans="1:9" s="38" customFormat="1" ht="146.25" x14ac:dyDescent="0.25">
      <c r="A719" s="195" t="s">
        <v>5213</v>
      </c>
      <c r="B719" s="196" t="s">
        <v>21425</v>
      </c>
      <c r="C719" s="198"/>
      <c r="D719" s="199"/>
      <c r="E719" s="199"/>
      <c r="F719" s="199"/>
      <c r="G719" s="199"/>
      <c r="H719" s="200"/>
      <c r="I719" s="61"/>
    </row>
    <row r="720" spans="1:9" s="38" customFormat="1" x14ac:dyDescent="0.25">
      <c r="A720" s="193" t="s">
        <v>5214</v>
      </c>
      <c r="B720" s="194" t="s">
        <v>5196</v>
      </c>
      <c r="C720" s="188" t="s">
        <v>6</v>
      </c>
      <c r="D720" s="179"/>
      <c r="E720" s="201">
        <v>1420</v>
      </c>
      <c r="F720" s="201">
        <v>72</v>
      </c>
      <c r="G720" s="64">
        <f t="shared" si="22"/>
        <v>0</v>
      </c>
      <c r="H720" s="66">
        <f t="shared" si="23"/>
        <v>0</v>
      </c>
      <c r="I720" s="61"/>
    </row>
    <row r="721" spans="1:9" s="38" customFormat="1" x14ac:dyDescent="0.25">
      <c r="A721" s="193" t="s">
        <v>5215</v>
      </c>
      <c r="B721" s="194" t="s">
        <v>5148</v>
      </c>
      <c r="C721" s="188" t="s">
        <v>4263</v>
      </c>
      <c r="D721" s="179"/>
      <c r="E721" s="201">
        <v>8.1999999999999993</v>
      </c>
      <c r="F721" s="201">
        <v>0.41699999999999998</v>
      </c>
      <c r="G721" s="64">
        <f t="shared" si="22"/>
        <v>0</v>
      </c>
      <c r="H721" s="66">
        <f t="shared" si="23"/>
        <v>0</v>
      </c>
      <c r="I721" s="60"/>
    </row>
    <row r="722" spans="1:9" s="38" customFormat="1" ht="168.75" x14ac:dyDescent="0.25">
      <c r="A722" s="195" t="s">
        <v>5216</v>
      </c>
      <c r="B722" s="196" t="s">
        <v>21426</v>
      </c>
      <c r="C722" s="198"/>
      <c r="D722" s="199"/>
      <c r="E722" s="199"/>
      <c r="F722" s="199"/>
      <c r="G722" s="199"/>
      <c r="H722" s="200"/>
      <c r="I722" s="61"/>
    </row>
    <row r="723" spans="1:9" s="38" customFormat="1" x14ac:dyDescent="0.25">
      <c r="A723" s="193" t="s">
        <v>5217</v>
      </c>
      <c r="B723" s="194" t="s">
        <v>5196</v>
      </c>
      <c r="C723" s="188" t="s">
        <v>6</v>
      </c>
      <c r="D723" s="179"/>
      <c r="E723" s="201">
        <v>1420</v>
      </c>
      <c r="F723" s="201">
        <v>72</v>
      </c>
      <c r="G723" s="64">
        <f t="shared" si="22"/>
        <v>0</v>
      </c>
      <c r="H723" s="66">
        <f t="shared" si="23"/>
        <v>0</v>
      </c>
      <c r="I723" s="61"/>
    </row>
    <row r="724" spans="1:9" s="38" customFormat="1" x14ac:dyDescent="0.25">
      <c r="A724" s="193" t="s">
        <v>5218</v>
      </c>
      <c r="B724" s="194" t="s">
        <v>5148</v>
      </c>
      <c r="C724" s="188" t="s">
        <v>4263</v>
      </c>
      <c r="D724" s="179"/>
      <c r="E724" s="201">
        <v>10.4</v>
      </c>
      <c r="F724" s="201">
        <v>0.52</v>
      </c>
      <c r="G724" s="64">
        <f t="shared" si="22"/>
        <v>0</v>
      </c>
      <c r="H724" s="66">
        <f t="shared" si="23"/>
        <v>0</v>
      </c>
      <c r="I724" s="61"/>
    </row>
    <row r="725" spans="1:9" s="38" customFormat="1" ht="180" x14ac:dyDescent="0.25">
      <c r="A725" s="195" t="s">
        <v>5219</v>
      </c>
      <c r="B725" s="196" t="s">
        <v>21427</v>
      </c>
      <c r="C725" s="198"/>
      <c r="D725" s="199"/>
      <c r="E725" s="199"/>
      <c r="F725" s="199"/>
      <c r="G725" s="199"/>
      <c r="H725" s="200"/>
      <c r="I725" s="60"/>
    </row>
    <row r="726" spans="1:9" s="38" customFormat="1" x14ac:dyDescent="0.25">
      <c r="A726" s="193" t="s">
        <v>5220</v>
      </c>
      <c r="B726" s="194" t="s">
        <v>5196</v>
      </c>
      <c r="C726" s="188" t="s">
        <v>6</v>
      </c>
      <c r="D726" s="179"/>
      <c r="E726" s="201">
        <v>1770</v>
      </c>
      <c r="F726" s="201">
        <v>90</v>
      </c>
      <c r="G726" s="64">
        <f t="shared" si="22"/>
        <v>0</v>
      </c>
      <c r="H726" s="66">
        <f t="shared" si="23"/>
        <v>0</v>
      </c>
      <c r="I726" s="61"/>
    </row>
    <row r="727" spans="1:9" s="38" customFormat="1" x14ac:dyDescent="0.25">
      <c r="A727" s="193" t="s">
        <v>5221</v>
      </c>
      <c r="B727" s="194" t="s">
        <v>5148</v>
      </c>
      <c r="C727" s="188" t="s">
        <v>4263</v>
      </c>
      <c r="D727" s="179"/>
      <c r="E727" s="201">
        <v>12.1</v>
      </c>
      <c r="F727" s="201">
        <v>0.61</v>
      </c>
      <c r="G727" s="64">
        <f t="shared" si="22"/>
        <v>0</v>
      </c>
      <c r="H727" s="66">
        <f t="shared" si="23"/>
        <v>0</v>
      </c>
      <c r="I727" s="61"/>
    </row>
    <row r="728" spans="1:9" s="38" customFormat="1" ht="168.75" x14ac:dyDescent="0.25">
      <c r="A728" s="195" t="s">
        <v>5222</v>
      </c>
      <c r="B728" s="196" t="s">
        <v>21428</v>
      </c>
      <c r="C728" s="198"/>
      <c r="D728" s="199"/>
      <c r="E728" s="199"/>
      <c r="F728" s="199"/>
      <c r="G728" s="199"/>
      <c r="H728" s="200"/>
      <c r="I728" s="61"/>
    </row>
    <row r="729" spans="1:9" s="38" customFormat="1" x14ac:dyDescent="0.25">
      <c r="A729" s="193" t="s">
        <v>5223</v>
      </c>
      <c r="B729" s="194" t="s">
        <v>5196</v>
      </c>
      <c r="C729" s="188" t="s">
        <v>6</v>
      </c>
      <c r="D729" s="179"/>
      <c r="E729" s="201">
        <v>769</v>
      </c>
      <c r="F729" s="201">
        <v>38.9</v>
      </c>
      <c r="G729" s="64">
        <f t="shared" si="22"/>
        <v>0</v>
      </c>
      <c r="H729" s="66">
        <f t="shared" si="23"/>
        <v>0</v>
      </c>
      <c r="I729" s="61"/>
    </row>
    <row r="730" spans="1:9" s="38" customFormat="1" x14ac:dyDescent="0.25">
      <c r="A730" s="193" t="s">
        <v>5224</v>
      </c>
      <c r="B730" s="194" t="s">
        <v>5148</v>
      </c>
      <c r="C730" s="188" t="s">
        <v>4263</v>
      </c>
      <c r="D730" s="179"/>
      <c r="E730" s="201">
        <v>21.5</v>
      </c>
      <c r="F730" s="201">
        <v>1.0900000000000001</v>
      </c>
      <c r="G730" s="64">
        <f t="shared" si="22"/>
        <v>0</v>
      </c>
      <c r="H730" s="66">
        <f t="shared" si="23"/>
        <v>0</v>
      </c>
      <c r="I730" s="60"/>
    </row>
    <row r="731" spans="1:9" s="38" customFormat="1" ht="168.75" x14ac:dyDescent="0.25">
      <c r="A731" s="195" t="s">
        <v>5225</v>
      </c>
      <c r="B731" s="196" t="s">
        <v>21429</v>
      </c>
      <c r="C731" s="198"/>
      <c r="D731" s="199"/>
      <c r="E731" s="199"/>
      <c r="F731" s="199"/>
      <c r="G731" s="199"/>
      <c r="H731" s="200"/>
      <c r="I731" s="61"/>
    </row>
    <row r="732" spans="1:9" s="38" customFormat="1" x14ac:dyDescent="0.25">
      <c r="A732" s="193" t="s">
        <v>5226</v>
      </c>
      <c r="B732" s="194" t="s">
        <v>5196</v>
      </c>
      <c r="C732" s="188" t="s">
        <v>6</v>
      </c>
      <c r="D732" s="179"/>
      <c r="E732" s="201">
        <v>2131</v>
      </c>
      <c r="F732" s="201">
        <v>108</v>
      </c>
      <c r="G732" s="64">
        <f t="shared" si="22"/>
        <v>0</v>
      </c>
      <c r="H732" s="66">
        <f t="shared" si="23"/>
        <v>0</v>
      </c>
      <c r="I732" s="61"/>
    </row>
    <row r="733" spans="1:9" s="38" customFormat="1" x14ac:dyDescent="0.25">
      <c r="A733" s="193" t="s">
        <v>5227</v>
      </c>
      <c r="B733" s="194" t="s">
        <v>5148</v>
      </c>
      <c r="C733" s="188" t="s">
        <v>4263</v>
      </c>
      <c r="D733" s="179"/>
      <c r="E733" s="201">
        <v>10.9</v>
      </c>
      <c r="F733" s="201">
        <v>0.55000000000000004</v>
      </c>
      <c r="G733" s="64">
        <f t="shared" si="22"/>
        <v>0</v>
      </c>
      <c r="H733" s="66">
        <f t="shared" si="23"/>
        <v>0</v>
      </c>
      <c r="I733" s="61"/>
    </row>
    <row r="734" spans="1:9" s="38" customFormat="1" ht="191.25" x14ac:dyDescent="0.25">
      <c r="A734" s="195" t="s">
        <v>5228</v>
      </c>
      <c r="B734" s="196" t="s">
        <v>21430</v>
      </c>
      <c r="C734" s="198"/>
      <c r="D734" s="199"/>
      <c r="E734" s="199"/>
      <c r="F734" s="199"/>
      <c r="G734" s="199"/>
      <c r="H734" s="200"/>
      <c r="I734" s="61"/>
    </row>
    <row r="735" spans="1:9" s="38" customFormat="1" x14ac:dyDescent="0.25">
      <c r="A735" s="193" t="s">
        <v>5229</v>
      </c>
      <c r="B735" s="194" t="s">
        <v>5196</v>
      </c>
      <c r="C735" s="188" t="s">
        <v>6</v>
      </c>
      <c r="D735" s="179"/>
      <c r="E735" s="201">
        <v>2131</v>
      </c>
      <c r="F735" s="201">
        <v>108</v>
      </c>
      <c r="G735" s="64">
        <f t="shared" si="22"/>
        <v>0</v>
      </c>
      <c r="H735" s="66">
        <f t="shared" si="23"/>
        <v>0</v>
      </c>
      <c r="I735" s="60"/>
    </row>
    <row r="736" spans="1:9" s="38" customFormat="1" x14ac:dyDescent="0.25">
      <c r="A736" s="193" t="s">
        <v>5230</v>
      </c>
      <c r="B736" s="194" t="s">
        <v>5148</v>
      </c>
      <c r="C736" s="188" t="s">
        <v>4263</v>
      </c>
      <c r="D736" s="179"/>
      <c r="E736" s="201">
        <v>13.6</v>
      </c>
      <c r="F736" s="201">
        <v>0.69</v>
      </c>
      <c r="G736" s="64">
        <f t="shared" si="22"/>
        <v>0</v>
      </c>
      <c r="H736" s="66">
        <f t="shared" si="23"/>
        <v>0</v>
      </c>
      <c r="I736" s="60"/>
    </row>
    <row r="737" spans="1:9" s="38" customFormat="1" ht="202.5" x14ac:dyDescent="0.25">
      <c r="A737" s="195" t="s">
        <v>5231</v>
      </c>
      <c r="B737" s="196" t="s">
        <v>21431</v>
      </c>
      <c r="C737" s="198"/>
      <c r="D737" s="199"/>
      <c r="E737" s="199"/>
      <c r="F737" s="199"/>
      <c r="G737" s="199"/>
      <c r="H737" s="200"/>
      <c r="I737" s="60"/>
    </row>
    <row r="738" spans="1:9" s="38" customFormat="1" x14ac:dyDescent="0.25">
      <c r="A738" s="193" t="s">
        <v>5232</v>
      </c>
      <c r="B738" s="194" t="s">
        <v>5196</v>
      </c>
      <c r="C738" s="188" t="s">
        <v>6</v>
      </c>
      <c r="D738" s="179"/>
      <c r="E738" s="201">
        <v>1770</v>
      </c>
      <c r="F738" s="201">
        <v>90</v>
      </c>
      <c r="G738" s="64">
        <f t="shared" si="22"/>
        <v>0</v>
      </c>
      <c r="H738" s="66">
        <f t="shared" si="23"/>
        <v>0</v>
      </c>
      <c r="I738" s="60"/>
    </row>
    <row r="739" spans="1:9" s="38" customFormat="1" x14ac:dyDescent="0.25">
      <c r="A739" s="193" t="s">
        <v>5233</v>
      </c>
      <c r="B739" s="194" t="s">
        <v>5148</v>
      </c>
      <c r="C739" s="188" t="s">
        <v>4263</v>
      </c>
      <c r="D739" s="179"/>
      <c r="E739" s="201">
        <v>20.5</v>
      </c>
      <c r="F739" s="201">
        <v>1.04</v>
      </c>
      <c r="G739" s="64">
        <f t="shared" si="22"/>
        <v>0</v>
      </c>
      <c r="H739" s="66">
        <f t="shared" si="23"/>
        <v>0</v>
      </c>
      <c r="I739" s="60"/>
    </row>
    <row r="740" spans="1:9" s="38" customFormat="1" ht="168.75" x14ac:dyDescent="0.25">
      <c r="A740" s="195" t="s">
        <v>5234</v>
      </c>
      <c r="B740" s="196" t="s">
        <v>21432</v>
      </c>
      <c r="C740" s="198"/>
      <c r="D740" s="199"/>
      <c r="E740" s="199"/>
      <c r="F740" s="199"/>
      <c r="G740" s="199"/>
      <c r="H740" s="200"/>
      <c r="I740" s="60"/>
    </row>
    <row r="741" spans="1:9" s="38" customFormat="1" x14ac:dyDescent="0.25">
      <c r="A741" s="193" t="s">
        <v>5235</v>
      </c>
      <c r="B741" s="194" t="s">
        <v>5196</v>
      </c>
      <c r="C741" s="188" t="s">
        <v>6</v>
      </c>
      <c r="D741" s="179"/>
      <c r="E741" s="201">
        <v>12258</v>
      </c>
      <c r="F741" s="201">
        <v>620</v>
      </c>
      <c r="G741" s="64">
        <f t="shared" si="22"/>
        <v>0</v>
      </c>
      <c r="H741" s="66">
        <f t="shared" si="23"/>
        <v>0</v>
      </c>
      <c r="I741" s="60"/>
    </row>
    <row r="742" spans="1:9" s="38" customFormat="1" x14ac:dyDescent="0.25">
      <c r="A742" s="193" t="s">
        <v>5236</v>
      </c>
      <c r="B742" s="194" t="s">
        <v>5148</v>
      </c>
      <c r="C742" s="188" t="s">
        <v>4263</v>
      </c>
      <c r="D742" s="179"/>
      <c r="E742" s="201">
        <v>27.7</v>
      </c>
      <c r="F742" s="201">
        <v>1.4</v>
      </c>
      <c r="G742" s="64">
        <f t="shared" si="22"/>
        <v>0</v>
      </c>
      <c r="H742" s="66">
        <f t="shared" si="23"/>
        <v>0</v>
      </c>
      <c r="I742" s="60"/>
    </row>
    <row r="743" spans="1:9" s="38" customFormat="1" ht="45" x14ac:dyDescent="0.25">
      <c r="A743" s="195" t="s">
        <v>5237</v>
      </c>
      <c r="B743" s="196" t="s">
        <v>21433</v>
      </c>
      <c r="C743" s="198"/>
      <c r="D743" s="199"/>
      <c r="E743" s="199"/>
      <c r="F743" s="199"/>
      <c r="G743" s="199"/>
      <c r="H743" s="200"/>
      <c r="I743" s="60"/>
    </row>
    <row r="744" spans="1:9" s="38" customFormat="1" x14ac:dyDescent="0.25">
      <c r="A744" s="193" t="s">
        <v>5238</v>
      </c>
      <c r="B744" s="194" t="s">
        <v>5239</v>
      </c>
      <c r="C744" s="188" t="s">
        <v>6</v>
      </c>
      <c r="D744" s="179"/>
      <c r="E744" s="201">
        <v>206</v>
      </c>
      <c r="F744" s="201">
        <v>10.4</v>
      </c>
      <c r="G744" s="64">
        <f t="shared" si="22"/>
        <v>0</v>
      </c>
      <c r="H744" s="66">
        <f t="shared" si="23"/>
        <v>0</v>
      </c>
      <c r="I744" s="60"/>
    </row>
    <row r="745" spans="1:9" s="38" customFormat="1" x14ac:dyDescent="0.25">
      <c r="A745" s="193" t="s">
        <v>5240</v>
      </c>
      <c r="B745" s="194" t="s">
        <v>5241</v>
      </c>
      <c r="C745" s="188" t="s">
        <v>6</v>
      </c>
      <c r="D745" s="179"/>
      <c r="E745" s="201">
        <v>151</v>
      </c>
      <c r="F745" s="201">
        <v>7.6</v>
      </c>
      <c r="G745" s="64">
        <f t="shared" si="22"/>
        <v>0</v>
      </c>
      <c r="H745" s="66">
        <f t="shared" si="23"/>
        <v>0</v>
      </c>
      <c r="I745" s="60"/>
    </row>
    <row r="746" spans="1:9" s="38" customFormat="1" ht="22.5" x14ac:dyDescent="0.25">
      <c r="A746" s="193" t="s">
        <v>5242</v>
      </c>
      <c r="B746" s="194" t="s">
        <v>5243</v>
      </c>
      <c r="C746" s="188" t="s">
        <v>6</v>
      </c>
      <c r="D746" s="179"/>
      <c r="E746" s="201">
        <v>361</v>
      </c>
      <c r="F746" s="201">
        <v>18.3</v>
      </c>
      <c r="G746" s="64">
        <f t="shared" si="22"/>
        <v>0</v>
      </c>
      <c r="H746" s="66">
        <f t="shared" si="23"/>
        <v>0</v>
      </c>
      <c r="I746" s="60"/>
    </row>
    <row r="747" spans="1:9" s="38" customFormat="1" x14ac:dyDescent="0.25">
      <c r="A747" s="193" t="s">
        <v>5244</v>
      </c>
      <c r="B747" s="194" t="s">
        <v>5245</v>
      </c>
      <c r="C747" s="188" t="s">
        <v>6</v>
      </c>
      <c r="D747" s="179"/>
      <c r="E747" s="201">
        <v>245</v>
      </c>
      <c r="F747" s="201">
        <v>12.4</v>
      </c>
      <c r="G747" s="64">
        <f t="shared" si="22"/>
        <v>0</v>
      </c>
      <c r="H747" s="66">
        <f t="shared" si="23"/>
        <v>0</v>
      </c>
      <c r="I747" s="60"/>
    </row>
    <row r="748" spans="1:9" s="38" customFormat="1" ht="270" x14ac:dyDescent="0.25">
      <c r="A748" s="195" t="s">
        <v>5246</v>
      </c>
      <c r="B748" s="196" t="s">
        <v>21434</v>
      </c>
      <c r="C748" s="198"/>
      <c r="D748" s="199"/>
      <c r="E748" s="199"/>
      <c r="F748" s="199"/>
      <c r="G748" s="199"/>
      <c r="H748" s="200"/>
      <c r="I748" s="60"/>
    </row>
    <row r="749" spans="1:9" s="38" customFormat="1" x14ac:dyDescent="0.25">
      <c r="A749" s="193" t="s">
        <v>5247</v>
      </c>
      <c r="B749" s="194" t="s">
        <v>4260</v>
      </c>
      <c r="C749" s="188" t="s">
        <v>6</v>
      </c>
      <c r="D749" s="179"/>
      <c r="E749" s="201">
        <v>6970</v>
      </c>
      <c r="F749" s="201">
        <v>353</v>
      </c>
      <c r="G749" s="64">
        <f t="shared" si="22"/>
        <v>0</v>
      </c>
      <c r="H749" s="66">
        <f t="shared" si="23"/>
        <v>0</v>
      </c>
      <c r="I749" s="60"/>
    </row>
    <row r="750" spans="1:9" s="38" customFormat="1" x14ac:dyDescent="0.25">
      <c r="A750" s="193" t="s">
        <v>5248</v>
      </c>
      <c r="B750" s="194" t="s">
        <v>5148</v>
      </c>
      <c r="C750" s="188" t="s">
        <v>4263</v>
      </c>
      <c r="D750" s="179"/>
      <c r="E750" s="201">
        <v>85</v>
      </c>
      <c r="F750" s="201">
        <v>4.32</v>
      </c>
      <c r="G750" s="64">
        <f t="shared" si="22"/>
        <v>0</v>
      </c>
      <c r="H750" s="66">
        <f t="shared" si="23"/>
        <v>0</v>
      </c>
      <c r="I750" s="60"/>
    </row>
    <row r="751" spans="1:9" s="38" customFormat="1" x14ac:dyDescent="0.25">
      <c r="A751" s="193" t="s">
        <v>5249</v>
      </c>
      <c r="B751" s="194" t="s">
        <v>5250</v>
      </c>
      <c r="C751" s="188" t="s">
        <v>6</v>
      </c>
      <c r="D751" s="179"/>
      <c r="E751" s="201">
        <v>2534</v>
      </c>
      <c r="F751" s="201">
        <v>128</v>
      </c>
      <c r="G751" s="64">
        <f t="shared" si="22"/>
        <v>0</v>
      </c>
      <c r="H751" s="66">
        <f t="shared" si="23"/>
        <v>0</v>
      </c>
      <c r="I751" s="60"/>
    </row>
    <row r="752" spans="1:9" s="38" customFormat="1" ht="281.25" x14ac:dyDescent="0.25">
      <c r="A752" s="195" t="s">
        <v>5251</v>
      </c>
      <c r="B752" s="196" t="s">
        <v>21435</v>
      </c>
      <c r="C752" s="198"/>
      <c r="D752" s="199"/>
      <c r="E752" s="199"/>
      <c r="F752" s="199"/>
      <c r="G752" s="199"/>
      <c r="H752" s="200"/>
      <c r="I752" s="60"/>
    </row>
    <row r="753" spans="1:9" s="38" customFormat="1" x14ac:dyDescent="0.25">
      <c r="A753" s="193" t="s">
        <v>5252</v>
      </c>
      <c r="B753" s="194" t="s">
        <v>4260</v>
      </c>
      <c r="C753" s="188" t="s">
        <v>6</v>
      </c>
      <c r="D753" s="179"/>
      <c r="E753" s="201">
        <v>7022</v>
      </c>
      <c r="F753" s="201">
        <v>355</v>
      </c>
      <c r="G753" s="64">
        <f t="shared" si="22"/>
        <v>0</v>
      </c>
      <c r="H753" s="66">
        <f t="shared" si="23"/>
        <v>0</v>
      </c>
      <c r="I753" s="60"/>
    </row>
    <row r="754" spans="1:9" s="38" customFormat="1" x14ac:dyDescent="0.25">
      <c r="A754" s="193" t="s">
        <v>5253</v>
      </c>
      <c r="B754" s="194" t="s">
        <v>5148</v>
      </c>
      <c r="C754" s="188" t="s">
        <v>4263</v>
      </c>
      <c r="D754" s="179"/>
      <c r="E754" s="201">
        <v>32.4</v>
      </c>
      <c r="F754" s="201">
        <v>1.64</v>
      </c>
      <c r="G754" s="64">
        <f t="shared" si="22"/>
        <v>0</v>
      </c>
      <c r="H754" s="66">
        <f t="shared" si="23"/>
        <v>0</v>
      </c>
      <c r="I754" s="60"/>
    </row>
    <row r="755" spans="1:9" s="38" customFormat="1" x14ac:dyDescent="0.25">
      <c r="A755" s="193" t="s">
        <v>5254</v>
      </c>
      <c r="B755" s="194" t="s">
        <v>5250</v>
      </c>
      <c r="C755" s="188" t="s">
        <v>6</v>
      </c>
      <c r="D755" s="179"/>
      <c r="E755" s="201">
        <v>655</v>
      </c>
      <c r="F755" s="201">
        <v>33.1</v>
      </c>
      <c r="G755" s="64">
        <f t="shared" si="22"/>
        <v>0</v>
      </c>
      <c r="H755" s="66">
        <f t="shared" si="23"/>
        <v>0</v>
      </c>
      <c r="I755" s="60"/>
    </row>
    <row r="756" spans="1:9" s="38" customFormat="1" x14ac:dyDescent="0.25">
      <c r="A756" s="193" t="s">
        <v>5255</v>
      </c>
      <c r="B756" s="194" t="s">
        <v>5256</v>
      </c>
      <c r="C756" s="188" t="s">
        <v>6</v>
      </c>
      <c r="D756" s="179"/>
      <c r="E756" s="201">
        <v>1496</v>
      </c>
      <c r="F756" s="201">
        <v>76</v>
      </c>
      <c r="G756" s="64">
        <f t="shared" si="22"/>
        <v>0</v>
      </c>
      <c r="H756" s="66">
        <f t="shared" si="23"/>
        <v>0</v>
      </c>
      <c r="I756" s="60"/>
    </row>
    <row r="757" spans="1:9" s="38" customFormat="1" ht="281.25" x14ac:dyDescent="0.25">
      <c r="A757" s="195" t="s">
        <v>5257</v>
      </c>
      <c r="B757" s="196" t="s">
        <v>21436</v>
      </c>
      <c r="C757" s="198"/>
      <c r="D757" s="199"/>
      <c r="E757" s="199"/>
      <c r="F757" s="199"/>
      <c r="G757" s="199"/>
      <c r="H757" s="200"/>
      <c r="I757" s="60"/>
    </row>
    <row r="758" spans="1:9" s="38" customFormat="1" x14ac:dyDescent="0.25">
      <c r="A758" s="193" t="s">
        <v>5258</v>
      </c>
      <c r="B758" s="194" t="s">
        <v>4260</v>
      </c>
      <c r="C758" s="188" t="s">
        <v>6</v>
      </c>
      <c r="D758" s="179"/>
      <c r="E758" s="201">
        <v>11739</v>
      </c>
      <c r="F758" s="201">
        <v>594</v>
      </c>
      <c r="G758" s="64">
        <f t="shared" si="22"/>
        <v>0</v>
      </c>
      <c r="H758" s="66">
        <f t="shared" si="23"/>
        <v>0</v>
      </c>
      <c r="I758" s="60"/>
    </row>
    <row r="759" spans="1:9" s="38" customFormat="1" x14ac:dyDescent="0.25">
      <c r="A759" s="193" t="s">
        <v>5259</v>
      </c>
      <c r="B759" s="194" t="s">
        <v>5148</v>
      </c>
      <c r="C759" s="188" t="s">
        <v>4263</v>
      </c>
      <c r="D759" s="179"/>
      <c r="E759" s="201">
        <v>81</v>
      </c>
      <c r="F759" s="201">
        <v>4.08</v>
      </c>
      <c r="G759" s="64">
        <f t="shared" si="22"/>
        <v>0</v>
      </c>
      <c r="H759" s="66">
        <f t="shared" si="23"/>
        <v>0</v>
      </c>
      <c r="I759" s="60"/>
    </row>
    <row r="760" spans="1:9" s="38" customFormat="1" x14ac:dyDescent="0.25">
      <c r="A760" s="193" t="s">
        <v>5260</v>
      </c>
      <c r="B760" s="194" t="s">
        <v>5250</v>
      </c>
      <c r="C760" s="188" t="s">
        <v>6</v>
      </c>
      <c r="D760" s="179"/>
      <c r="E760" s="201">
        <v>2534</v>
      </c>
      <c r="F760" s="201">
        <v>128</v>
      </c>
      <c r="G760" s="64">
        <f t="shared" si="22"/>
        <v>0</v>
      </c>
      <c r="H760" s="66">
        <f t="shared" si="23"/>
        <v>0</v>
      </c>
      <c r="I760" s="60"/>
    </row>
    <row r="761" spans="1:9" s="38" customFormat="1" x14ac:dyDescent="0.25">
      <c r="A761" s="193" t="s">
        <v>5261</v>
      </c>
      <c r="B761" s="194" t="s">
        <v>5262</v>
      </c>
      <c r="C761" s="188" t="s">
        <v>6</v>
      </c>
      <c r="D761" s="179"/>
      <c r="E761" s="201">
        <v>3646</v>
      </c>
      <c r="F761" s="201">
        <v>184</v>
      </c>
      <c r="G761" s="64">
        <f t="shared" si="22"/>
        <v>0</v>
      </c>
      <c r="H761" s="66">
        <f t="shared" si="23"/>
        <v>0</v>
      </c>
      <c r="I761" s="60"/>
    </row>
    <row r="762" spans="1:9" s="38" customFormat="1" ht="57" customHeight="1" x14ac:dyDescent="0.25">
      <c r="A762" s="197" t="s">
        <v>21437</v>
      </c>
      <c r="B762" s="344" t="s">
        <v>21438</v>
      </c>
      <c r="C762" s="345"/>
      <c r="D762" s="345"/>
      <c r="E762" s="345"/>
      <c r="F762" s="345"/>
      <c r="G762" s="345"/>
      <c r="H762" s="346"/>
      <c r="I762" s="60"/>
    </row>
    <row r="763" spans="1:9" s="38" customFormat="1" ht="45" x14ac:dyDescent="0.25">
      <c r="A763" s="195" t="s">
        <v>5263</v>
      </c>
      <c r="B763" s="196" t="s">
        <v>21439</v>
      </c>
      <c r="C763" s="198"/>
      <c r="D763" s="199"/>
      <c r="E763" s="199"/>
      <c r="F763" s="199"/>
      <c r="G763" s="199"/>
      <c r="H763" s="200"/>
      <c r="I763" s="60"/>
    </row>
    <row r="764" spans="1:9" s="38" customFormat="1" x14ac:dyDescent="0.25">
      <c r="A764" s="193" t="s">
        <v>5264</v>
      </c>
      <c r="B764" s="194" t="s">
        <v>5265</v>
      </c>
      <c r="C764" s="188" t="s">
        <v>6</v>
      </c>
      <c r="D764" s="179"/>
      <c r="E764" s="201">
        <v>509</v>
      </c>
      <c r="F764" s="201">
        <v>18.2</v>
      </c>
      <c r="G764" s="64">
        <f t="shared" si="22"/>
        <v>0</v>
      </c>
      <c r="H764" s="66">
        <f t="shared" si="23"/>
        <v>0</v>
      </c>
      <c r="I764" s="60"/>
    </row>
    <row r="765" spans="1:9" s="38" customFormat="1" x14ac:dyDescent="0.25">
      <c r="A765" s="193" t="s">
        <v>5266</v>
      </c>
      <c r="B765" s="194" t="s">
        <v>5267</v>
      </c>
      <c r="C765" s="188" t="s">
        <v>6</v>
      </c>
      <c r="D765" s="179"/>
      <c r="E765" s="201">
        <v>595</v>
      </c>
      <c r="F765" s="201">
        <v>21.2</v>
      </c>
      <c r="G765" s="64">
        <f t="shared" si="22"/>
        <v>0</v>
      </c>
      <c r="H765" s="66">
        <f t="shared" si="23"/>
        <v>0</v>
      </c>
      <c r="I765" s="60"/>
    </row>
    <row r="766" spans="1:9" s="38" customFormat="1" x14ac:dyDescent="0.25">
      <c r="A766" s="193" t="s">
        <v>5268</v>
      </c>
      <c r="B766" s="194" t="s">
        <v>5269</v>
      </c>
      <c r="C766" s="188" t="s">
        <v>6</v>
      </c>
      <c r="D766" s="179"/>
      <c r="E766" s="201">
        <v>679</v>
      </c>
      <c r="F766" s="201">
        <v>24.3</v>
      </c>
      <c r="G766" s="64">
        <f t="shared" si="22"/>
        <v>0</v>
      </c>
      <c r="H766" s="66">
        <f t="shared" si="23"/>
        <v>0</v>
      </c>
      <c r="I766" s="60"/>
    </row>
    <row r="767" spans="1:9" s="38" customFormat="1" x14ac:dyDescent="0.25">
      <c r="A767" s="193" t="s">
        <v>5270</v>
      </c>
      <c r="B767" s="194" t="s">
        <v>5271</v>
      </c>
      <c r="C767" s="188" t="s">
        <v>6</v>
      </c>
      <c r="D767" s="179"/>
      <c r="E767" s="201">
        <v>845</v>
      </c>
      <c r="F767" s="201">
        <v>30.2</v>
      </c>
      <c r="G767" s="64">
        <f t="shared" si="22"/>
        <v>0</v>
      </c>
      <c r="H767" s="66">
        <f t="shared" si="23"/>
        <v>0</v>
      </c>
      <c r="I767" s="60"/>
    </row>
    <row r="768" spans="1:9" s="38" customFormat="1" x14ac:dyDescent="0.25">
      <c r="A768" s="193" t="s">
        <v>5272</v>
      </c>
      <c r="B768" s="194" t="s">
        <v>5273</v>
      </c>
      <c r="C768" s="188" t="s">
        <v>6</v>
      </c>
      <c r="D768" s="179"/>
      <c r="E768" s="201">
        <v>951</v>
      </c>
      <c r="F768" s="201">
        <v>34</v>
      </c>
      <c r="G768" s="64">
        <f t="shared" si="22"/>
        <v>0</v>
      </c>
      <c r="H768" s="66">
        <f t="shared" si="23"/>
        <v>0</v>
      </c>
      <c r="I768" s="60"/>
    </row>
    <row r="769" spans="1:9" s="38" customFormat="1" x14ac:dyDescent="0.25">
      <c r="A769" s="193" t="s">
        <v>5274</v>
      </c>
      <c r="B769" s="194" t="s">
        <v>5275</v>
      </c>
      <c r="C769" s="188" t="s">
        <v>6</v>
      </c>
      <c r="D769" s="179"/>
      <c r="E769" s="201">
        <v>1087</v>
      </c>
      <c r="F769" s="201">
        <v>38.799999999999997</v>
      </c>
      <c r="G769" s="64">
        <f t="shared" si="22"/>
        <v>0</v>
      </c>
      <c r="H769" s="66">
        <f t="shared" si="23"/>
        <v>0</v>
      </c>
      <c r="I769" s="60"/>
    </row>
    <row r="770" spans="1:9" s="38" customFormat="1" ht="56.25" x14ac:dyDescent="0.25">
      <c r="A770" s="195" t="s">
        <v>5276</v>
      </c>
      <c r="B770" s="196" t="s">
        <v>21440</v>
      </c>
      <c r="C770" s="198"/>
      <c r="D770" s="199"/>
      <c r="E770" s="199"/>
      <c r="F770" s="199"/>
      <c r="G770" s="199"/>
      <c r="H770" s="200"/>
      <c r="I770" s="60"/>
    </row>
    <row r="771" spans="1:9" s="38" customFormat="1" x14ac:dyDescent="0.25">
      <c r="A771" s="193" t="s">
        <v>5277</v>
      </c>
      <c r="B771" s="194" t="s">
        <v>5278</v>
      </c>
      <c r="C771" s="188" t="s">
        <v>6</v>
      </c>
      <c r="D771" s="179"/>
      <c r="E771" s="201">
        <v>963</v>
      </c>
      <c r="F771" s="201">
        <v>34.4</v>
      </c>
      <c r="G771" s="64">
        <f t="shared" si="22"/>
        <v>0</v>
      </c>
      <c r="H771" s="66">
        <f t="shared" si="23"/>
        <v>0</v>
      </c>
      <c r="I771" s="60"/>
    </row>
    <row r="772" spans="1:9" s="38" customFormat="1" x14ac:dyDescent="0.25">
      <c r="A772" s="193" t="s">
        <v>5279</v>
      </c>
      <c r="B772" s="194" t="s">
        <v>5280</v>
      </c>
      <c r="C772" s="188" t="s">
        <v>6</v>
      </c>
      <c r="D772" s="179"/>
      <c r="E772" s="201">
        <v>993</v>
      </c>
      <c r="F772" s="201">
        <v>35.4</v>
      </c>
      <c r="G772" s="64">
        <f t="shared" si="22"/>
        <v>0</v>
      </c>
      <c r="H772" s="66">
        <f t="shared" si="23"/>
        <v>0</v>
      </c>
      <c r="I772" s="60"/>
    </row>
    <row r="773" spans="1:9" s="38" customFormat="1" x14ac:dyDescent="0.25">
      <c r="A773" s="193" t="s">
        <v>5281</v>
      </c>
      <c r="B773" s="194" t="s">
        <v>5282</v>
      </c>
      <c r="C773" s="188" t="s">
        <v>6</v>
      </c>
      <c r="D773" s="179"/>
      <c r="E773" s="201">
        <v>1107</v>
      </c>
      <c r="F773" s="201">
        <v>39.5</v>
      </c>
      <c r="G773" s="64">
        <f t="shared" ref="G773:G836" si="24">D773*E773</f>
        <v>0</v>
      </c>
      <c r="H773" s="66">
        <f t="shared" ref="H773:H836" si="25">D773*F773</f>
        <v>0</v>
      </c>
      <c r="I773" s="60"/>
    </row>
    <row r="774" spans="1:9" s="38" customFormat="1" x14ac:dyDescent="0.25">
      <c r="A774" s="193" t="s">
        <v>5283</v>
      </c>
      <c r="B774" s="194" t="s">
        <v>5284</v>
      </c>
      <c r="C774" s="188" t="s">
        <v>6</v>
      </c>
      <c r="D774" s="179"/>
      <c r="E774" s="201">
        <v>1212</v>
      </c>
      <c r="F774" s="201">
        <v>43.3</v>
      </c>
      <c r="G774" s="64">
        <f t="shared" si="24"/>
        <v>0</v>
      </c>
      <c r="H774" s="66">
        <f t="shared" si="25"/>
        <v>0</v>
      </c>
      <c r="I774" s="60"/>
    </row>
    <row r="775" spans="1:9" s="38" customFormat="1" x14ac:dyDescent="0.25">
      <c r="A775" s="193" t="s">
        <v>5285</v>
      </c>
      <c r="B775" s="194" t="s">
        <v>5286</v>
      </c>
      <c r="C775" s="188" t="s">
        <v>6</v>
      </c>
      <c r="D775" s="179"/>
      <c r="E775" s="201">
        <v>1379</v>
      </c>
      <c r="F775" s="201">
        <v>49.2</v>
      </c>
      <c r="G775" s="64">
        <f t="shared" si="24"/>
        <v>0</v>
      </c>
      <c r="H775" s="66">
        <f t="shared" si="25"/>
        <v>0</v>
      </c>
      <c r="I775" s="60"/>
    </row>
    <row r="776" spans="1:9" s="38" customFormat="1" x14ac:dyDescent="0.25">
      <c r="A776" s="193" t="s">
        <v>5287</v>
      </c>
      <c r="B776" s="194" t="s">
        <v>5288</v>
      </c>
      <c r="C776" s="188" t="s">
        <v>6</v>
      </c>
      <c r="D776" s="179"/>
      <c r="E776" s="201">
        <v>1788</v>
      </c>
      <c r="F776" s="201">
        <v>64</v>
      </c>
      <c r="G776" s="64">
        <f t="shared" si="24"/>
        <v>0</v>
      </c>
      <c r="H776" s="66">
        <f t="shared" si="25"/>
        <v>0</v>
      </c>
      <c r="I776" s="60"/>
    </row>
    <row r="777" spans="1:9" s="38" customFormat="1" x14ac:dyDescent="0.25">
      <c r="A777" s="193" t="s">
        <v>5289</v>
      </c>
      <c r="B777" s="194" t="s">
        <v>5290</v>
      </c>
      <c r="C777" s="188" t="s">
        <v>6</v>
      </c>
      <c r="D777" s="179"/>
      <c r="E777" s="201">
        <v>2205</v>
      </c>
      <c r="F777" s="201">
        <v>79</v>
      </c>
      <c r="G777" s="64">
        <f t="shared" si="24"/>
        <v>0</v>
      </c>
      <c r="H777" s="66">
        <f t="shared" si="25"/>
        <v>0</v>
      </c>
      <c r="I777" s="60"/>
    </row>
    <row r="778" spans="1:9" s="38" customFormat="1" x14ac:dyDescent="0.25">
      <c r="A778" s="193" t="s">
        <v>5291</v>
      </c>
      <c r="B778" s="194" t="s">
        <v>5292</v>
      </c>
      <c r="C778" s="188" t="s">
        <v>6</v>
      </c>
      <c r="D778" s="179"/>
      <c r="E778" s="201">
        <v>2384</v>
      </c>
      <c r="F778" s="201">
        <v>85</v>
      </c>
      <c r="G778" s="64">
        <f t="shared" si="24"/>
        <v>0</v>
      </c>
      <c r="H778" s="66">
        <f t="shared" si="25"/>
        <v>0</v>
      </c>
      <c r="I778" s="60"/>
    </row>
    <row r="779" spans="1:9" s="38" customFormat="1" x14ac:dyDescent="0.25">
      <c r="A779" s="193" t="s">
        <v>5293</v>
      </c>
      <c r="B779" s="194" t="s">
        <v>5294</v>
      </c>
      <c r="C779" s="188" t="s">
        <v>6</v>
      </c>
      <c r="D779" s="179"/>
      <c r="E779" s="201">
        <v>2769</v>
      </c>
      <c r="F779" s="201">
        <v>99</v>
      </c>
      <c r="G779" s="64">
        <f t="shared" si="24"/>
        <v>0</v>
      </c>
      <c r="H779" s="66">
        <f t="shared" si="25"/>
        <v>0</v>
      </c>
      <c r="I779" s="60"/>
    </row>
    <row r="780" spans="1:9" s="38" customFormat="1" x14ac:dyDescent="0.25">
      <c r="A780" s="193" t="s">
        <v>5295</v>
      </c>
      <c r="B780" s="194" t="s">
        <v>5296</v>
      </c>
      <c r="C780" s="188" t="s">
        <v>6</v>
      </c>
      <c r="D780" s="179"/>
      <c r="E780" s="201">
        <v>3322</v>
      </c>
      <c r="F780" s="201">
        <v>119</v>
      </c>
      <c r="G780" s="64">
        <f t="shared" si="24"/>
        <v>0</v>
      </c>
      <c r="H780" s="66">
        <f t="shared" si="25"/>
        <v>0</v>
      </c>
      <c r="I780" s="60"/>
    </row>
    <row r="781" spans="1:9" s="38" customFormat="1" x14ac:dyDescent="0.25">
      <c r="A781" s="193" t="s">
        <v>5297</v>
      </c>
      <c r="B781" s="194" t="s">
        <v>5298</v>
      </c>
      <c r="C781" s="188" t="s">
        <v>6</v>
      </c>
      <c r="D781" s="179"/>
      <c r="E781" s="201">
        <v>4922</v>
      </c>
      <c r="F781" s="201">
        <v>176</v>
      </c>
      <c r="G781" s="64">
        <f t="shared" si="24"/>
        <v>0</v>
      </c>
      <c r="H781" s="66">
        <f t="shared" si="25"/>
        <v>0</v>
      </c>
      <c r="I781" s="60"/>
    </row>
    <row r="782" spans="1:9" s="38" customFormat="1" x14ac:dyDescent="0.25">
      <c r="A782" s="193" t="s">
        <v>5299</v>
      </c>
      <c r="B782" s="194" t="s">
        <v>5300</v>
      </c>
      <c r="C782" s="188" t="s">
        <v>6</v>
      </c>
      <c r="D782" s="179"/>
      <c r="E782" s="201">
        <v>5214</v>
      </c>
      <c r="F782" s="201">
        <v>186</v>
      </c>
      <c r="G782" s="64">
        <f t="shared" si="24"/>
        <v>0</v>
      </c>
      <c r="H782" s="66">
        <f t="shared" si="25"/>
        <v>0</v>
      </c>
      <c r="I782" s="60"/>
    </row>
    <row r="783" spans="1:9" s="38" customFormat="1" x14ac:dyDescent="0.25">
      <c r="A783" s="193" t="s">
        <v>5301</v>
      </c>
      <c r="B783" s="194" t="s">
        <v>5302</v>
      </c>
      <c r="C783" s="188" t="s">
        <v>6</v>
      </c>
      <c r="D783" s="179"/>
      <c r="E783" s="201">
        <v>6113</v>
      </c>
      <c r="F783" s="201">
        <v>218</v>
      </c>
      <c r="G783" s="64">
        <f t="shared" si="24"/>
        <v>0</v>
      </c>
      <c r="H783" s="66">
        <f t="shared" si="25"/>
        <v>0</v>
      </c>
      <c r="I783" s="60"/>
    </row>
    <row r="784" spans="1:9" s="38" customFormat="1" x14ac:dyDescent="0.25">
      <c r="A784" s="193" t="s">
        <v>5303</v>
      </c>
      <c r="B784" s="194" t="s">
        <v>5304</v>
      </c>
      <c r="C784" s="188" t="s">
        <v>6</v>
      </c>
      <c r="D784" s="179"/>
      <c r="E784" s="201">
        <v>7274</v>
      </c>
      <c r="F784" s="201">
        <v>260</v>
      </c>
      <c r="G784" s="64">
        <f t="shared" si="24"/>
        <v>0</v>
      </c>
      <c r="H784" s="66">
        <f t="shared" si="25"/>
        <v>0</v>
      </c>
      <c r="I784" s="60"/>
    </row>
    <row r="785" spans="1:9" s="38" customFormat="1" ht="67.5" x14ac:dyDescent="0.25">
      <c r="A785" s="195" t="s">
        <v>5305</v>
      </c>
      <c r="B785" s="196" t="s">
        <v>21441</v>
      </c>
      <c r="C785" s="198"/>
      <c r="D785" s="199"/>
      <c r="E785" s="199"/>
      <c r="F785" s="199"/>
      <c r="G785" s="199"/>
      <c r="H785" s="200"/>
      <c r="I785" s="60"/>
    </row>
    <row r="786" spans="1:9" s="38" customFormat="1" x14ac:dyDescent="0.25">
      <c r="A786" s="193" t="s">
        <v>5306</v>
      </c>
      <c r="B786" s="194" t="s">
        <v>5307</v>
      </c>
      <c r="C786" s="188" t="s">
        <v>6</v>
      </c>
      <c r="D786" s="179"/>
      <c r="E786" s="201">
        <v>3449</v>
      </c>
      <c r="F786" s="201">
        <v>123</v>
      </c>
      <c r="G786" s="64">
        <f t="shared" si="24"/>
        <v>0</v>
      </c>
      <c r="H786" s="66">
        <f t="shared" si="25"/>
        <v>0</v>
      </c>
      <c r="I786" s="60"/>
    </row>
    <row r="787" spans="1:9" s="38" customFormat="1" x14ac:dyDescent="0.25">
      <c r="A787" s="193" t="s">
        <v>5308</v>
      </c>
      <c r="B787" s="194" t="s">
        <v>5309</v>
      </c>
      <c r="C787" s="188" t="s">
        <v>6</v>
      </c>
      <c r="D787" s="179"/>
      <c r="E787" s="201">
        <v>3824</v>
      </c>
      <c r="F787" s="201">
        <v>137</v>
      </c>
      <c r="G787" s="64">
        <f t="shared" si="24"/>
        <v>0</v>
      </c>
      <c r="H787" s="66">
        <f t="shared" si="25"/>
        <v>0</v>
      </c>
      <c r="I787" s="60"/>
    </row>
    <row r="788" spans="1:9" s="38" customFormat="1" x14ac:dyDescent="0.25">
      <c r="A788" s="193" t="s">
        <v>5310</v>
      </c>
      <c r="B788" s="194" t="s">
        <v>5311</v>
      </c>
      <c r="C788" s="188" t="s">
        <v>6</v>
      </c>
      <c r="D788" s="179"/>
      <c r="E788" s="201">
        <v>4471</v>
      </c>
      <c r="F788" s="201">
        <v>160</v>
      </c>
      <c r="G788" s="64">
        <f t="shared" si="24"/>
        <v>0</v>
      </c>
      <c r="H788" s="66">
        <f t="shared" si="25"/>
        <v>0</v>
      </c>
      <c r="I788" s="60"/>
    </row>
    <row r="789" spans="1:9" s="38" customFormat="1" x14ac:dyDescent="0.25">
      <c r="A789" s="193" t="s">
        <v>5312</v>
      </c>
      <c r="B789" s="194" t="s">
        <v>5313</v>
      </c>
      <c r="C789" s="188" t="s">
        <v>6</v>
      </c>
      <c r="D789" s="179"/>
      <c r="E789" s="201">
        <v>5862</v>
      </c>
      <c r="F789" s="201">
        <v>209</v>
      </c>
      <c r="G789" s="64">
        <f t="shared" si="24"/>
        <v>0</v>
      </c>
      <c r="H789" s="66">
        <f t="shared" si="25"/>
        <v>0</v>
      </c>
      <c r="I789" s="60"/>
    </row>
    <row r="790" spans="1:9" s="38" customFormat="1" x14ac:dyDescent="0.25">
      <c r="A790" s="193" t="s">
        <v>5314</v>
      </c>
      <c r="B790" s="194" t="s">
        <v>5315</v>
      </c>
      <c r="C790" s="188" t="s">
        <v>6</v>
      </c>
      <c r="D790" s="179"/>
      <c r="E790" s="201">
        <v>6741</v>
      </c>
      <c r="F790" s="201">
        <v>241</v>
      </c>
      <c r="G790" s="64">
        <f t="shared" si="24"/>
        <v>0</v>
      </c>
      <c r="H790" s="66">
        <f t="shared" si="25"/>
        <v>0</v>
      </c>
      <c r="I790" s="60"/>
    </row>
    <row r="791" spans="1:9" s="38" customFormat="1" x14ac:dyDescent="0.25">
      <c r="A791" s="193" t="s">
        <v>5316</v>
      </c>
      <c r="B791" s="194" t="s">
        <v>5317</v>
      </c>
      <c r="C791" s="188" t="s">
        <v>6</v>
      </c>
      <c r="D791" s="179"/>
      <c r="E791" s="201">
        <v>8119</v>
      </c>
      <c r="F791" s="201">
        <v>290</v>
      </c>
      <c r="G791" s="64">
        <f t="shared" si="24"/>
        <v>0</v>
      </c>
      <c r="H791" s="66">
        <f t="shared" si="25"/>
        <v>0</v>
      </c>
      <c r="I791" s="60"/>
    </row>
    <row r="792" spans="1:9" s="38" customFormat="1" x14ac:dyDescent="0.25">
      <c r="A792" s="193" t="s">
        <v>5318</v>
      </c>
      <c r="B792" s="194" t="s">
        <v>5319</v>
      </c>
      <c r="C792" s="188" t="s">
        <v>6</v>
      </c>
      <c r="D792" s="179"/>
      <c r="E792" s="201">
        <v>9751</v>
      </c>
      <c r="F792" s="201">
        <v>348</v>
      </c>
      <c r="G792" s="64">
        <f t="shared" si="24"/>
        <v>0</v>
      </c>
      <c r="H792" s="66">
        <f t="shared" si="25"/>
        <v>0</v>
      </c>
      <c r="I792" s="60"/>
    </row>
    <row r="793" spans="1:9" s="38" customFormat="1" ht="33.75" x14ac:dyDescent="0.25">
      <c r="A793" s="195" t="s">
        <v>5320</v>
      </c>
      <c r="B793" s="196" t="s">
        <v>21442</v>
      </c>
      <c r="C793" s="198"/>
      <c r="D793" s="199"/>
      <c r="E793" s="199"/>
      <c r="F793" s="199"/>
      <c r="G793" s="199"/>
      <c r="H793" s="200"/>
      <c r="I793" s="60"/>
    </row>
    <row r="794" spans="1:9" s="38" customFormat="1" x14ac:dyDescent="0.25">
      <c r="A794" s="193" t="s">
        <v>5321</v>
      </c>
      <c r="B794" s="194" t="s">
        <v>5322</v>
      </c>
      <c r="C794" s="188" t="s">
        <v>6</v>
      </c>
      <c r="D794" s="179"/>
      <c r="E794" s="201">
        <v>54</v>
      </c>
      <c r="F794" s="201">
        <v>1.93</v>
      </c>
      <c r="G794" s="64">
        <f t="shared" si="24"/>
        <v>0</v>
      </c>
      <c r="H794" s="66">
        <f t="shared" si="25"/>
        <v>0</v>
      </c>
      <c r="I794" s="60"/>
    </row>
    <row r="795" spans="1:9" s="38" customFormat="1" x14ac:dyDescent="0.25">
      <c r="A795" s="193" t="s">
        <v>5323</v>
      </c>
      <c r="B795" s="194" t="s">
        <v>5324</v>
      </c>
      <c r="C795" s="188" t="s">
        <v>6</v>
      </c>
      <c r="D795" s="179"/>
      <c r="E795" s="201">
        <v>279</v>
      </c>
      <c r="F795" s="201">
        <v>10</v>
      </c>
      <c r="G795" s="64">
        <f t="shared" si="24"/>
        <v>0</v>
      </c>
      <c r="H795" s="66">
        <f t="shared" si="25"/>
        <v>0</v>
      </c>
      <c r="I795" s="60"/>
    </row>
    <row r="796" spans="1:9" s="38" customFormat="1" x14ac:dyDescent="0.25">
      <c r="A796" s="193" t="s">
        <v>5325</v>
      </c>
      <c r="B796" s="194" t="s">
        <v>5326</v>
      </c>
      <c r="C796" s="188" t="s">
        <v>6</v>
      </c>
      <c r="D796" s="179"/>
      <c r="E796" s="201">
        <v>286</v>
      </c>
      <c r="F796" s="201">
        <v>10.199999999999999</v>
      </c>
      <c r="G796" s="64">
        <f t="shared" si="24"/>
        <v>0</v>
      </c>
      <c r="H796" s="66">
        <f t="shared" si="25"/>
        <v>0</v>
      </c>
      <c r="I796" s="60"/>
    </row>
    <row r="797" spans="1:9" s="38" customFormat="1" x14ac:dyDescent="0.25">
      <c r="A797" s="193" t="s">
        <v>5327</v>
      </c>
      <c r="B797" s="194" t="s">
        <v>5328</v>
      </c>
      <c r="C797" s="188" t="s">
        <v>6</v>
      </c>
      <c r="D797" s="179"/>
      <c r="E797" s="201">
        <v>314</v>
      </c>
      <c r="F797" s="201">
        <v>11.2</v>
      </c>
      <c r="G797" s="64">
        <f t="shared" si="24"/>
        <v>0</v>
      </c>
      <c r="H797" s="66">
        <f t="shared" si="25"/>
        <v>0</v>
      </c>
      <c r="I797" s="60"/>
    </row>
    <row r="798" spans="1:9" s="38" customFormat="1" x14ac:dyDescent="0.25">
      <c r="A798" s="193" t="s">
        <v>5329</v>
      </c>
      <c r="B798" s="194" t="s">
        <v>5330</v>
      </c>
      <c r="C798" s="188" t="s">
        <v>6</v>
      </c>
      <c r="D798" s="179"/>
      <c r="E798" s="201">
        <v>845</v>
      </c>
      <c r="F798" s="201">
        <v>30.2</v>
      </c>
      <c r="G798" s="64">
        <f t="shared" si="24"/>
        <v>0</v>
      </c>
      <c r="H798" s="66">
        <f t="shared" si="25"/>
        <v>0</v>
      </c>
      <c r="I798" s="60"/>
    </row>
    <row r="799" spans="1:9" s="38" customFormat="1" x14ac:dyDescent="0.25">
      <c r="A799" s="193" t="s">
        <v>5331</v>
      </c>
      <c r="B799" s="194" t="s">
        <v>5332</v>
      </c>
      <c r="C799" s="188" t="s">
        <v>6</v>
      </c>
      <c r="D799" s="179"/>
      <c r="E799" s="201">
        <v>325</v>
      </c>
      <c r="F799" s="201">
        <v>11.6</v>
      </c>
      <c r="G799" s="64">
        <f t="shared" si="24"/>
        <v>0</v>
      </c>
      <c r="H799" s="66">
        <f t="shared" si="25"/>
        <v>0</v>
      </c>
      <c r="I799" s="60"/>
    </row>
    <row r="800" spans="1:9" s="38" customFormat="1" x14ac:dyDescent="0.25">
      <c r="A800" s="193" t="s">
        <v>5333</v>
      </c>
      <c r="B800" s="194" t="s">
        <v>5334</v>
      </c>
      <c r="C800" s="188" t="s">
        <v>6</v>
      </c>
      <c r="D800" s="179"/>
      <c r="E800" s="201">
        <v>421</v>
      </c>
      <c r="F800" s="201">
        <v>15</v>
      </c>
      <c r="G800" s="64">
        <f t="shared" si="24"/>
        <v>0</v>
      </c>
      <c r="H800" s="66">
        <f t="shared" si="25"/>
        <v>0</v>
      </c>
      <c r="I800" s="60"/>
    </row>
    <row r="801" spans="1:9" s="38" customFormat="1" ht="67.5" x14ac:dyDescent="0.25">
      <c r="A801" s="195" t="s">
        <v>5335</v>
      </c>
      <c r="B801" s="196" t="s">
        <v>21443</v>
      </c>
      <c r="C801" s="198"/>
      <c r="D801" s="199"/>
      <c r="E801" s="199"/>
      <c r="F801" s="199"/>
      <c r="G801" s="199"/>
      <c r="H801" s="200"/>
      <c r="I801" s="60"/>
    </row>
    <row r="802" spans="1:9" s="38" customFormat="1" x14ac:dyDescent="0.25">
      <c r="A802" s="193" t="s">
        <v>5336</v>
      </c>
      <c r="B802" s="194" t="s">
        <v>5337</v>
      </c>
      <c r="C802" s="188" t="s">
        <v>6</v>
      </c>
      <c r="D802" s="179"/>
      <c r="E802" s="201">
        <v>1547</v>
      </c>
      <c r="F802" s="201">
        <v>55</v>
      </c>
      <c r="G802" s="64">
        <f t="shared" si="24"/>
        <v>0</v>
      </c>
      <c r="H802" s="66">
        <f t="shared" si="25"/>
        <v>0</v>
      </c>
      <c r="I802" s="60"/>
    </row>
    <row r="803" spans="1:9" s="38" customFormat="1" x14ac:dyDescent="0.25">
      <c r="A803" s="193" t="s">
        <v>5338</v>
      </c>
      <c r="B803" s="194" t="s">
        <v>5273</v>
      </c>
      <c r="C803" s="188" t="s">
        <v>6</v>
      </c>
      <c r="D803" s="179"/>
      <c r="E803" s="201">
        <v>1819</v>
      </c>
      <c r="F803" s="201">
        <v>65</v>
      </c>
      <c r="G803" s="64">
        <f t="shared" si="24"/>
        <v>0</v>
      </c>
      <c r="H803" s="66">
        <f t="shared" si="25"/>
        <v>0</v>
      </c>
      <c r="I803" s="60"/>
    </row>
    <row r="804" spans="1:9" s="38" customFormat="1" ht="67.5" x14ac:dyDescent="0.25">
      <c r="A804" s="195" t="s">
        <v>5339</v>
      </c>
      <c r="B804" s="196" t="s">
        <v>21444</v>
      </c>
      <c r="C804" s="198"/>
      <c r="D804" s="199"/>
      <c r="E804" s="199"/>
      <c r="F804" s="199"/>
      <c r="G804" s="199"/>
      <c r="H804" s="200"/>
      <c r="I804" s="60"/>
    </row>
    <row r="805" spans="1:9" s="38" customFormat="1" x14ac:dyDescent="0.25">
      <c r="A805" s="193" t="s">
        <v>5340</v>
      </c>
      <c r="B805" s="194" t="s">
        <v>5341</v>
      </c>
      <c r="C805" s="188" t="s">
        <v>6</v>
      </c>
      <c r="D805" s="179"/>
      <c r="E805" s="201">
        <v>3333</v>
      </c>
      <c r="F805" s="201">
        <v>119</v>
      </c>
      <c r="G805" s="64">
        <f t="shared" si="24"/>
        <v>0</v>
      </c>
      <c r="H805" s="66">
        <f t="shared" si="25"/>
        <v>0</v>
      </c>
      <c r="I805" s="60"/>
    </row>
    <row r="806" spans="1:9" s="38" customFormat="1" x14ac:dyDescent="0.25">
      <c r="A806" s="193" t="s">
        <v>5342</v>
      </c>
      <c r="B806" s="194" t="s">
        <v>5343</v>
      </c>
      <c r="C806" s="188" t="s">
        <v>6</v>
      </c>
      <c r="D806" s="179"/>
      <c r="E806" s="201">
        <v>3741</v>
      </c>
      <c r="F806" s="201">
        <v>134</v>
      </c>
      <c r="G806" s="64">
        <f t="shared" si="24"/>
        <v>0</v>
      </c>
      <c r="H806" s="66">
        <f t="shared" si="25"/>
        <v>0</v>
      </c>
      <c r="I806" s="60"/>
    </row>
    <row r="807" spans="1:9" s="38" customFormat="1" x14ac:dyDescent="0.25">
      <c r="A807" s="193" t="s">
        <v>5344</v>
      </c>
      <c r="B807" s="194" t="s">
        <v>5345</v>
      </c>
      <c r="C807" s="188" t="s">
        <v>6</v>
      </c>
      <c r="D807" s="179"/>
      <c r="E807" s="201">
        <v>4075</v>
      </c>
      <c r="F807" s="201">
        <v>145</v>
      </c>
      <c r="G807" s="64">
        <f t="shared" si="24"/>
        <v>0</v>
      </c>
      <c r="H807" s="66">
        <f t="shared" si="25"/>
        <v>0</v>
      </c>
      <c r="I807" s="60"/>
    </row>
    <row r="808" spans="1:9" s="38" customFormat="1" x14ac:dyDescent="0.25">
      <c r="A808" s="193" t="s">
        <v>5346</v>
      </c>
      <c r="B808" s="194" t="s">
        <v>5347</v>
      </c>
      <c r="C808" s="188" t="s">
        <v>6</v>
      </c>
      <c r="D808" s="179"/>
      <c r="E808" s="201">
        <v>4671</v>
      </c>
      <c r="F808" s="201">
        <v>167</v>
      </c>
      <c r="G808" s="64">
        <f t="shared" si="24"/>
        <v>0</v>
      </c>
      <c r="H808" s="66">
        <f t="shared" si="25"/>
        <v>0</v>
      </c>
      <c r="I808" s="60"/>
    </row>
    <row r="809" spans="1:9" s="38" customFormat="1" x14ac:dyDescent="0.25">
      <c r="A809" s="193" t="s">
        <v>5348</v>
      </c>
      <c r="B809" s="194" t="s">
        <v>5349</v>
      </c>
      <c r="C809" s="188" t="s">
        <v>6</v>
      </c>
      <c r="D809" s="179"/>
      <c r="E809" s="201">
        <v>6175</v>
      </c>
      <c r="F809" s="201">
        <v>220</v>
      </c>
      <c r="G809" s="64">
        <f t="shared" si="24"/>
        <v>0</v>
      </c>
      <c r="H809" s="66">
        <f t="shared" si="25"/>
        <v>0</v>
      </c>
      <c r="I809" s="60"/>
    </row>
    <row r="810" spans="1:9" s="38" customFormat="1" x14ac:dyDescent="0.25">
      <c r="A810" s="193" t="s">
        <v>5350</v>
      </c>
      <c r="B810" s="194" t="s">
        <v>5351</v>
      </c>
      <c r="C810" s="188" t="s">
        <v>6</v>
      </c>
      <c r="D810" s="179"/>
      <c r="E810" s="201">
        <v>8359</v>
      </c>
      <c r="F810" s="201">
        <v>298</v>
      </c>
      <c r="G810" s="64">
        <f t="shared" si="24"/>
        <v>0</v>
      </c>
      <c r="H810" s="66">
        <f t="shared" si="25"/>
        <v>0</v>
      </c>
      <c r="I810" s="60"/>
    </row>
    <row r="811" spans="1:9" s="38" customFormat="1" x14ac:dyDescent="0.25">
      <c r="A811" s="193" t="s">
        <v>5352</v>
      </c>
      <c r="B811" s="194" t="s">
        <v>5353</v>
      </c>
      <c r="C811" s="188" t="s">
        <v>6</v>
      </c>
      <c r="D811" s="179"/>
      <c r="E811" s="201">
        <v>9091</v>
      </c>
      <c r="F811" s="201">
        <v>325</v>
      </c>
      <c r="G811" s="64">
        <f t="shared" si="24"/>
        <v>0</v>
      </c>
      <c r="H811" s="66">
        <f t="shared" si="25"/>
        <v>0</v>
      </c>
      <c r="I811" s="60"/>
    </row>
    <row r="812" spans="1:9" s="38" customFormat="1" ht="78.75" x14ac:dyDescent="0.25">
      <c r="A812" s="195" t="s">
        <v>5354</v>
      </c>
      <c r="B812" s="196" t="s">
        <v>21445</v>
      </c>
      <c r="C812" s="198"/>
      <c r="D812" s="199"/>
      <c r="E812" s="199"/>
      <c r="F812" s="199"/>
      <c r="G812" s="199"/>
      <c r="H812" s="200"/>
      <c r="I812" s="60"/>
    </row>
    <row r="813" spans="1:9" s="38" customFormat="1" x14ac:dyDescent="0.25">
      <c r="A813" s="193" t="s">
        <v>5355</v>
      </c>
      <c r="B813" s="194" t="s">
        <v>5313</v>
      </c>
      <c r="C813" s="188" t="s">
        <v>6</v>
      </c>
      <c r="D813" s="179"/>
      <c r="E813" s="201">
        <v>6415</v>
      </c>
      <c r="F813" s="201">
        <v>229</v>
      </c>
      <c r="G813" s="64">
        <f t="shared" si="24"/>
        <v>0</v>
      </c>
      <c r="H813" s="66">
        <f t="shared" si="25"/>
        <v>0</v>
      </c>
      <c r="I813" s="60"/>
    </row>
    <row r="814" spans="1:9" s="38" customFormat="1" x14ac:dyDescent="0.25">
      <c r="A814" s="193" t="s">
        <v>5356</v>
      </c>
      <c r="B814" s="194" t="s">
        <v>5315</v>
      </c>
      <c r="C814" s="188" t="s">
        <v>6</v>
      </c>
      <c r="D814" s="179"/>
      <c r="E814" s="201">
        <v>8065</v>
      </c>
      <c r="F814" s="201">
        <v>288</v>
      </c>
      <c r="G814" s="64">
        <f t="shared" si="24"/>
        <v>0</v>
      </c>
      <c r="H814" s="66">
        <f t="shared" si="25"/>
        <v>0</v>
      </c>
      <c r="I814" s="60"/>
    </row>
    <row r="815" spans="1:9" s="38" customFormat="1" x14ac:dyDescent="0.25">
      <c r="A815" s="193" t="s">
        <v>5357</v>
      </c>
      <c r="B815" s="194" t="s">
        <v>5302</v>
      </c>
      <c r="C815" s="188" t="s">
        <v>6</v>
      </c>
      <c r="D815" s="179"/>
      <c r="E815" s="201">
        <v>9801</v>
      </c>
      <c r="F815" s="201">
        <v>350</v>
      </c>
      <c r="G815" s="64">
        <f t="shared" si="24"/>
        <v>0</v>
      </c>
      <c r="H815" s="66">
        <f t="shared" si="25"/>
        <v>0</v>
      </c>
      <c r="I815" s="60"/>
    </row>
    <row r="816" spans="1:9" s="38" customFormat="1" x14ac:dyDescent="0.25">
      <c r="A816" s="193" t="s">
        <v>5358</v>
      </c>
      <c r="B816" s="194" t="s">
        <v>5319</v>
      </c>
      <c r="C816" s="188" t="s">
        <v>6</v>
      </c>
      <c r="D816" s="179"/>
      <c r="E816" s="201">
        <v>11724</v>
      </c>
      <c r="F816" s="201">
        <v>419</v>
      </c>
      <c r="G816" s="64">
        <f t="shared" si="24"/>
        <v>0</v>
      </c>
      <c r="H816" s="66">
        <f t="shared" si="25"/>
        <v>0</v>
      </c>
      <c r="I816" s="60"/>
    </row>
    <row r="817" spans="1:9" s="38" customFormat="1" ht="90" x14ac:dyDescent="0.25">
      <c r="A817" s="195" t="s">
        <v>5359</v>
      </c>
      <c r="B817" s="196" t="s">
        <v>21446</v>
      </c>
      <c r="C817" s="198"/>
      <c r="D817" s="199"/>
      <c r="E817" s="199"/>
      <c r="F817" s="199"/>
      <c r="G817" s="199"/>
      <c r="H817" s="200"/>
      <c r="I817" s="60"/>
    </row>
    <row r="818" spans="1:9" s="38" customFormat="1" x14ac:dyDescent="0.25">
      <c r="A818" s="193" t="s">
        <v>5360</v>
      </c>
      <c r="B818" s="194" t="s">
        <v>5341</v>
      </c>
      <c r="C818" s="188" t="s">
        <v>6</v>
      </c>
      <c r="D818" s="179"/>
      <c r="E818" s="201">
        <v>4138</v>
      </c>
      <c r="F818" s="201">
        <v>148</v>
      </c>
      <c r="G818" s="64">
        <f t="shared" si="24"/>
        <v>0</v>
      </c>
      <c r="H818" s="66">
        <f t="shared" si="25"/>
        <v>0</v>
      </c>
      <c r="I818" s="60"/>
    </row>
    <row r="819" spans="1:9" s="38" customFormat="1" x14ac:dyDescent="0.25">
      <c r="A819" s="193" t="s">
        <v>5361</v>
      </c>
      <c r="B819" s="194" t="s">
        <v>5362</v>
      </c>
      <c r="C819" s="188" t="s">
        <v>6</v>
      </c>
      <c r="D819" s="179"/>
      <c r="E819" s="201">
        <v>4379</v>
      </c>
      <c r="F819" s="201">
        <v>156</v>
      </c>
      <c r="G819" s="64">
        <f t="shared" si="24"/>
        <v>0</v>
      </c>
      <c r="H819" s="66">
        <f t="shared" si="25"/>
        <v>0</v>
      </c>
      <c r="I819" s="60"/>
    </row>
    <row r="820" spans="1:9" s="38" customFormat="1" x14ac:dyDescent="0.25">
      <c r="A820" s="193" t="s">
        <v>5363</v>
      </c>
      <c r="B820" s="194" t="s">
        <v>5345</v>
      </c>
      <c r="C820" s="188" t="s">
        <v>6</v>
      </c>
      <c r="D820" s="179"/>
      <c r="E820" s="201">
        <v>4723</v>
      </c>
      <c r="F820" s="201">
        <v>169</v>
      </c>
      <c r="G820" s="64">
        <f t="shared" si="24"/>
        <v>0</v>
      </c>
      <c r="H820" s="66">
        <f t="shared" si="25"/>
        <v>0</v>
      </c>
      <c r="I820" s="60"/>
    </row>
    <row r="821" spans="1:9" s="38" customFormat="1" x14ac:dyDescent="0.25">
      <c r="A821" s="193" t="s">
        <v>5364</v>
      </c>
      <c r="B821" s="194" t="s">
        <v>5365</v>
      </c>
      <c r="C821" s="188" t="s">
        <v>6</v>
      </c>
      <c r="D821" s="179"/>
      <c r="E821" s="201">
        <v>5026</v>
      </c>
      <c r="F821" s="201">
        <v>179</v>
      </c>
      <c r="G821" s="64">
        <f t="shared" si="24"/>
        <v>0</v>
      </c>
      <c r="H821" s="66">
        <f t="shared" si="25"/>
        <v>0</v>
      </c>
      <c r="I821" s="60"/>
    </row>
    <row r="822" spans="1:9" s="38" customFormat="1" x14ac:dyDescent="0.25">
      <c r="A822" s="193" t="s">
        <v>5366</v>
      </c>
      <c r="B822" s="194" t="s">
        <v>5367</v>
      </c>
      <c r="C822" s="188" t="s">
        <v>6</v>
      </c>
      <c r="D822" s="179"/>
      <c r="E822" s="201">
        <v>5998</v>
      </c>
      <c r="F822" s="201">
        <v>214</v>
      </c>
      <c r="G822" s="64">
        <f t="shared" si="24"/>
        <v>0</v>
      </c>
      <c r="H822" s="66">
        <f t="shared" si="25"/>
        <v>0</v>
      </c>
      <c r="I822" s="60"/>
    </row>
    <row r="823" spans="1:9" s="38" customFormat="1" x14ac:dyDescent="0.25">
      <c r="A823" s="193" t="s">
        <v>5368</v>
      </c>
      <c r="B823" s="194" t="s">
        <v>5369</v>
      </c>
      <c r="C823" s="188" t="s">
        <v>6</v>
      </c>
      <c r="D823" s="179"/>
      <c r="E823" s="201">
        <v>8266</v>
      </c>
      <c r="F823" s="201">
        <v>295</v>
      </c>
      <c r="G823" s="64">
        <f t="shared" si="24"/>
        <v>0</v>
      </c>
      <c r="H823" s="66">
        <f t="shared" si="25"/>
        <v>0</v>
      </c>
      <c r="I823" s="60"/>
    </row>
    <row r="824" spans="1:9" s="38" customFormat="1" x14ac:dyDescent="0.25">
      <c r="A824" s="193" t="s">
        <v>5370</v>
      </c>
      <c r="B824" s="194" t="s">
        <v>5371</v>
      </c>
      <c r="C824" s="188" t="s">
        <v>6</v>
      </c>
      <c r="D824" s="179"/>
      <c r="E824" s="201">
        <v>9718</v>
      </c>
      <c r="F824" s="201">
        <v>347</v>
      </c>
      <c r="G824" s="64">
        <f t="shared" si="24"/>
        <v>0</v>
      </c>
      <c r="H824" s="66">
        <f t="shared" si="25"/>
        <v>0</v>
      </c>
      <c r="I824" s="60"/>
    </row>
    <row r="825" spans="1:9" s="38" customFormat="1" ht="45" x14ac:dyDescent="0.25">
      <c r="A825" s="195" t="s">
        <v>5372</v>
      </c>
      <c r="B825" s="196" t="s">
        <v>21447</v>
      </c>
      <c r="C825" s="198"/>
      <c r="D825" s="199"/>
      <c r="E825" s="199"/>
      <c r="F825" s="199"/>
      <c r="G825" s="199"/>
      <c r="H825" s="200"/>
      <c r="I825" s="60"/>
    </row>
    <row r="826" spans="1:9" s="38" customFormat="1" x14ac:dyDescent="0.25">
      <c r="A826" s="193" t="s">
        <v>5373</v>
      </c>
      <c r="B826" s="194" t="s">
        <v>5374</v>
      </c>
      <c r="C826" s="188" t="s">
        <v>6</v>
      </c>
      <c r="D826" s="179"/>
      <c r="E826" s="201">
        <v>45.6</v>
      </c>
      <c r="F826" s="201">
        <v>1.63</v>
      </c>
      <c r="G826" s="64">
        <f t="shared" si="24"/>
        <v>0</v>
      </c>
      <c r="H826" s="66">
        <f t="shared" si="25"/>
        <v>0</v>
      </c>
      <c r="I826" s="60"/>
    </row>
    <row r="827" spans="1:9" s="38" customFormat="1" x14ac:dyDescent="0.25">
      <c r="A827" s="193" t="s">
        <v>5375</v>
      </c>
      <c r="B827" s="194" t="s">
        <v>5376</v>
      </c>
      <c r="C827" s="188" t="s">
        <v>6</v>
      </c>
      <c r="D827" s="179"/>
      <c r="E827" s="201">
        <v>163</v>
      </c>
      <c r="F827" s="201">
        <v>5.8</v>
      </c>
      <c r="G827" s="64">
        <f t="shared" si="24"/>
        <v>0</v>
      </c>
      <c r="H827" s="66">
        <f t="shared" si="25"/>
        <v>0</v>
      </c>
      <c r="I827" s="60"/>
    </row>
    <row r="828" spans="1:9" s="38" customFormat="1" x14ac:dyDescent="0.25">
      <c r="A828" s="193" t="s">
        <v>5377</v>
      </c>
      <c r="B828" s="194" t="s">
        <v>5378</v>
      </c>
      <c r="C828" s="188" t="s">
        <v>6</v>
      </c>
      <c r="D828" s="179"/>
      <c r="E828" s="201">
        <v>176</v>
      </c>
      <c r="F828" s="201">
        <v>6.3</v>
      </c>
      <c r="G828" s="64">
        <f t="shared" si="24"/>
        <v>0</v>
      </c>
      <c r="H828" s="66">
        <f t="shared" si="25"/>
        <v>0</v>
      </c>
      <c r="I828" s="60"/>
    </row>
    <row r="829" spans="1:9" s="38" customFormat="1" x14ac:dyDescent="0.25">
      <c r="A829" s="193" t="s">
        <v>5379</v>
      </c>
      <c r="B829" s="194" t="s">
        <v>5380</v>
      </c>
      <c r="C829" s="188" t="s">
        <v>6</v>
      </c>
      <c r="D829" s="179"/>
      <c r="E829" s="201">
        <v>251</v>
      </c>
      <c r="F829" s="201">
        <v>9</v>
      </c>
      <c r="G829" s="64">
        <f t="shared" si="24"/>
        <v>0</v>
      </c>
      <c r="H829" s="66">
        <f t="shared" si="25"/>
        <v>0</v>
      </c>
      <c r="I829" s="60"/>
    </row>
    <row r="830" spans="1:9" s="38" customFormat="1" x14ac:dyDescent="0.25">
      <c r="A830" s="193" t="s">
        <v>5381</v>
      </c>
      <c r="B830" s="194" t="s">
        <v>5382</v>
      </c>
      <c r="C830" s="188" t="s">
        <v>6</v>
      </c>
      <c r="D830" s="179"/>
      <c r="E830" s="201">
        <v>867</v>
      </c>
      <c r="F830" s="201">
        <v>31</v>
      </c>
      <c r="G830" s="64">
        <f t="shared" si="24"/>
        <v>0</v>
      </c>
      <c r="H830" s="66">
        <f t="shared" si="25"/>
        <v>0</v>
      </c>
      <c r="I830" s="60"/>
    </row>
    <row r="831" spans="1:9" s="38" customFormat="1" x14ac:dyDescent="0.25">
      <c r="A831" s="193" t="s">
        <v>5383</v>
      </c>
      <c r="B831" s="194" t="s">
        <v>21448</v>
      </c>
      <c r="C831" s="188" t="s">
        <v>6</v>
      </c>
      <c r="D831" s="179"/>
      <c r="E831" s="201">
        <v>93</v>
      </c>
      <c r="F831" s="201">
        <v>3.33</v>
      </c>
      <c r="G831" s="64">
        <f t="shared" si="24"/>
        <v>0</v>
      </c>
      <c r="H831" s="66">
        <f t="shared" si="25"/>
        <v>0</v>
      </c>
      <c r="I831" s="60"/>
    </row>
    <row r="832" spans="1:9" s="38" customFormat="1" x14ac:dyDescent="0.25">
      <c r="A832" s="193" t="s">
        <v>5384</v>
      </c>
      <c r="B832" s="194" t="s">
        <v>5330</v>
      </c>
      <c r="C832" s="188" t="s">
        <v>6</v>
      </c>
      <c r="D832" s="179"/>
      <c r="E832" s="201">
        <v>845</v>
      </c>
      <c r="F832" s="201">
        <v>30.2</v>
      </c>
      <c r="G832" s="64">
        <f t="shared" si="24"/>
        <v>0</v>
      </c>
      <c r="H832" s="66">
        <f t="shared" si="25"/>
        <v>0</v>
      </c>
      <c r="I832" s="60"/>
    </row>
    <row r="833" spans="1:9" s="38" customFormat="1" x14ac:dyDescent="0.25">
      <c r="A833" s="193" t="s">
        <v>5385</v>
      </c>
      <c r="B833" s="194" t="s">
        <v>5332</v>
      </c>
      <c r="C833" s="188" t="s">
        <v>6</v>
      </c>
      <c r="D833" s="179"/>
      <c r="E833" s="201">
        <v>325</v>
      </c>
      <c r="F833" s="201">
        <v>11.6</v>
      </c>
      <c r="G833" s="64">
        <f t="shared" si="24"/>
        <v>0</v>
      </c>
      <c r="H833" s="66">
        <f t="shared" si="25"/>
        <v>0</v>
      </c>
      <c r="I833" s="60"/>
    </row>
    <row r="834" spans="1:9" s="38" customFormat="1" x14ac:dyDescent="0.25">
      <c r="A834" s="193" t="s">
        <v>5386</v>
      </c>
      <c r="B834" s="194" t="s">
        <v>5334</v>
      </c>
      <c r="C834" s="188" t="s">
        <v>6</v>
      </c>
      <c r="D834" s="179"/>
      <c r="E834" s="201">
        <v>421</v>
      </c>
      <c r="F834" s="201">
        <v>15</v>
      </c>
      <c r="G834" s="64">
        <f t="shared" si="24"/>
        <v>0</v>
      </c>
      <c r="H834" s="66">
        <f t="shared" si="25"/>
        <v>0</v>
      </c>
      <c r="I834" s="60"/>
    </row>
    <row r="835" spans="1:9" s="38" customFormat="1" ht="78.75" x14ac:dyDescent="0.25">
      <c r="A835" s="195" t="s">
        <v>5387</v>
      </c>
      <c r="B835" s="196" t="s">
        <v>21449</v>
      </c>
      <c r="C835" s="198"/>
      <c r="D835" s="199"/>
      <c r="E835" s="199"/>
      <c r="F835" s="199"/>
      <c r="G835" s="199"/>
      <c r="H835" s="200"/>
      <c r="I835" s="60"/>
    </row>
    <row r="836" spans="1:9" s="38" customFormat="1" x14ac:dyDescent="0.25">
      <c r="A836" s="193" t="s">
        <v>5388</v>
      </c>
      <c r="B836" s="194" t="s">
        <v>5389</v>
      </c>
      <c r="C836" s="188" t="s">
        <v>6</v>
      </c>
      <c r="D836" s="179"/>
      <c r="E836" s="201">
        <v>1023</v>
      </c>
      <c r="F836" s="201">
        <v>36.5</v>
      </c>
      <c r="G836" s="64">
        <f t="shared" si="24"/>
        <v>0</v>
      </c>
      <c r="H836" s="66">
        <f t="shared" si="25"/>
        <v>0</v>
      </c>
      <c r="I836" s="60"/>
    </row>
    <row r="837" spans="1:9" s="38" customFormat="1" x14ac:dyDescent="0.25">
      <c r="A837" s="193" t="s">
        <v>5390</v>
      </c>
      <c r="B837" s="194" t="s">
        <v>5391</v>
      </c>
      <c r="C837" s="188" t="s">
        <v>6</v>
      </c>
      <c r="D837" s="179"/>
      <c r="E837" s="201">
        <v>1191</v>
      </c>
      <c r="F837" s="201">
        <v>42.5</v>
      </c>
      <c r="G837" s="64">
        <f t="shared" ref="G837:G900" si="26">D837*E837</f>
        <v>0</v>
      </c>
      <c r="H837" s="66">
        <f t="shared" ref="H837:H900" si="27">D837*F837</f>
        <v>0</v>
      </c>
      <c r="I837" s="60"/>
    </row>
    <row r="838" spans="1:9" s="38" customFormat="1" x14ac:dyDescent="0.25">
      <c r="A838" s="193" t="s">
        <v>5392</v>
      </c>
      <c r="B838" s="194" t="s">
        <v>5393</v>
      </c>
      <c r="C838" s="188" t="s">
        <v>6</v>
      </c>
      <c r="D838" s="179"/>
      <c r="E838" s="201">
        <v>1516</v>
      </c>
      <c r="F838" s="201">
        <v>54</v>
      </c>
      <c r="G838" s="64">
        <f t="shared" si="26"/>
        <v>0</v>
      </c>
      <c r="H838" s="66">
        <f t="shared" si="27"/>
        <v>0</v>
      </c>
      <c r="I838" s="60"/>
    </row>
    <row r="839" spans="1:9" s="38" customFormat="1" x14ac:dyDescent="0.25">
      <c r="A839" s="193" t="s">
        <v>5394</v>
      </c>
      <c r="B839" s="194" t="s">
        <v>5395</v>
      </c>
      <c r="C839" s="188" t="s">
        <v>6</v>
      </c>
      <c r="D839" s="179"/>
      <c r="E839" s="201">
        <v>1735</v>
      </c>
      <c r="F839" s="201">
        <v>62</v>
      </c>
      <c r="G839" s="64">
        <f t="shared" si="26"/>
        <v>0</v>
      </c>
      <c r="H839" s="66">
        <f t="shared" si="27"/>
        <v>0</v>
      </c>
      <c r="I839" s="60"/>
    </row>
    <row r="840" spans="1:9" s="38" customFormat="1" x14ac:dyDescent="0.25">
      <c r="A840" s="193" t="s">
        <v>5396</v>
      </c>
      <c r="B840" s="194" t="s">
        <v>5397</v>
      </c>
      <c r="C840" s="188" t="s">
        <v>6</v>
      </c>
      <c r="D840" s="179"/>
      <c r="E840" s="201">
        <v>2268</v>
      </c>
      <c r="F840" s="201">
        <v>81</v>
      </c>
      <c r="G840" s="64">
        <f t="shared" si="26"/>
        <v>0</v>
      </c>
      <c r="H840" s="66">
        <f t="shared" si="27"/>
        <v>0</v>
      </c>
      <c r="I840" s="60"/>
    </row>
    <row r="841" spans="1:9" s="38" customFormat="1" x14ac:dyDescent="0.25">
      <c r="A841" s="193" t="s">
        <v>5398</v>
      </c>
      <c r="B841" s="194" t="s">
        <v>5399</v>
      </c>
      <c r="C841" s="188" t="s">
        <v>6</v>
      </c>
      <c r="D841" s="179"/>
      <c r="E841" s="201">
        <v>3208</v>
      </c>
      <c r="F841" s="201">
        <v>115</v>
      </c>
      <c r="G841" s="64">
        <f t="shared" si="26"/>
        <v>0</v>
      </c>
      <c r="H841" s="66">
        <f t="shared" si="27"/>
        <v>0</v>
      </c>
      <c r="I841" s="60"/>
    </row>
    <row r="842" spans="1:9" s="38" customFormat="1" ht="90" x14ac:dyDescent="0.25">
      <c r="A842" s="195" t="s">
        <v>5400</v>
      </c>
      <c r="B842" s="196" t="s">
        <v>21450</v>
      </c>
      <c r="C842" s="198"/>
      <c r="D842" s="199"/>
      <c r="E842" s="199"/>
      <c r="F842" s="199"/>
      <c r="G842" s="199"/>
      <c r="H842" s="200"/>
      <c r="I842" s="60"/>
    </row>
    <row r="843" spans="1:9" s="38" customFormat="1" x14ac:dyDescent="0.25">
      <c r="A843" s="193" t="s">
        <v>5401</v>
      </c>
      <c r="B843" s="194" t="s">
        <v>5389</v>
      </c>
      <c r="C843" s="188" t="s">
        <v>6</v>
      </c>
      <c r="D843" s="179"/>
      <c r="E843" s="201">
        <v>1222</v>
      </c>
      <c r="F843" s="201">
        <v>43.6</v>
      </c>
      <c r="G843" s="64">
        <f t="shared" si="26"/>
        <v>0</v>
      </c>
      <c r="H843" s="66">
        <f t="shared" si="27"/>
        <v>0</v>
      </c>
      <c r="I843" s="60"/>
    </row>
    <row r="844" spans="1:9" s="38" customFormat="1" x14ac:dyDescent="0.25">
      <c r="A844" s="193" t="s">
        <v>5402</v>
      </c>
      <c r="B844" s="194" t="s">
        <v>5391</v>
      </c>
      <c r="C844" s="188" t="s">
        <v>6</v>
      </c>
      <c r="D844" s="179"/>
      <c r="E844" s="201">
        <v>1453</v>
      </c>
      <c r="F844" s="201">
        <v>52</v>
      </c>
      <c r="G844" s="64">
        <f t="shared" si="26"/>
        <v>0</v>
      </c>
      <c r="H844" s="66">
        <f t="shared" si="27"/>
        <v>0</v>
      </c>
      <c r="I844" s="60"/>
    </row>
    <row r="845" spans="1:9" s="38" customFormat="1" x14ac:dyDescent="0.25">
      <c r="A845" s="193" t="s">
        <v>5403</v>
      </c>
      <c r="B845" s="194" t="s">
        <v>5393</v>
      </c>
      <c r="C845" s="188" t="s">
        <v>6</v>
      </c>
      <c r="D845" s="179"/>
      <c r="E845" s="201">
        <v>1944</v>
      </c>
      <c r="F845" s="201">
        <v>69</v>
      </c>
      <c r="G845" s="64">
        <f t="shared" si="26"/>
        <v>0</v>
      </c>
      <c r="H845" s="66">
        <f t="shared" si="27"/>
        <v>0</v>
      </c>
      <c r="I845" s="60"/>
    </row>
    <row r="846" spans="1:9" s="38" customFormat="1" x14ac:dyDescent="0.25">
      <c r="A846" s="193" t="s">
        <v>5404</v>
      </c>
      <c r="B846" s="194" t="s">
        <v>5395</v>
      </c>
      <c r="C846" s="188" t="s">
        <v>6</v>
      </c>
      <c r="D846" s="179"/>
      <c r="E846" s="201">
        <v>2215</v>
      </c>
      <c r="F846" s="201">
        <v>79</v>
      </c>
      <c r="G846" s="64">
        <f t="shared" si="26"/>
        <v>0</v>
      </c>
      <c r="H846" s="66">
        <f t="shared" si="27"/>
        <v>0</v>
      </c>
      <c r="I846" s="60"/>
    </row>
    <row r="847" spans="1:9" s="38" customFormat="1" x14ac:dyDescent="0.25">
      <c r="A847" s="193" t="s">
        <v>5405</v>
      </c>
      <c r="B847" s="194" t="s">
        <v>5406</v>
      </c>
      <c r="C847" s="188" t="s">
        <v>6</v>
      </c>
      <c r="D847" s="179"/>
      <c r="E847" s="201">
        <v>3093</v>
      </c>
      <c r="F847" s="201">
        <v>110</v>
      </c>
      <c r="G847" s="64">
        <f t="shared" si="26"/>
        <v>0</v>
      </c>
      <c r="H847" s="66">
        <f t="shared" si="27"/>
        <v>0</v>
      </c>
      <c r="I847" s="60"/>
    </row>
    <row r="848" spans="1:9" s="38" customFormat="1" x14ac:dyDescent="0.25">
      <c r="A848" s="193" t="s">
        <v>5407</v>
      </c>
      <c r="B848" s="194" t="s">
        <v>5408</v>
      </c>
      <c r="C848" s="188" t="s">
        <v>6</v>
      </c>
      <c r="D848" s="179"/>
      <c r="E848" s="201">
        <v>3678</v>
      </c>
      <c r="F848" s="201">
        <v>131</v>
      </c>
      <c r="G848" s="64">
        <f t="shared" si="26"/>
        <v>0</v>
      </c>
      <c r="H848" s="66">
        <f t="shared" si="27"/>
        <v>0</v>
      </c>
      <c r="I848" s="60"/>
    </row>
    <row r="849" spans="1:9" s="38" customFormat="1" x14ac:dyDescent="0.25">
      <c r="A849" s="193" t="s">
        <v>5409</v>
      </c>
      <c r="B849" s="194" t="s">
        <v>5410</v>
      </c>
      <c r="C849" s="188" t="s">
        <v>6</v>
      </c>
      <c r="D849" s="179"/>
      <c r="E849" s="201">
        <v>4285</v>
      </c>
      <c r="F849" s="201">
        <v>153</v>
      </c>
      <c r="G849" s="64">
        <f t="shared" si="26"/>
        <v>0</v>
      </c>
      <c r="H849" s="66">
        <f t="shared" si="27"/>
        <v>0</v>
      </c>
      <c r="I849" s="60"/>
    </row>
    <row r="850" spans="1:9" s="38" customFormat="1" x14ac:dyDescent="0.25">
      <c r="A850" s="193" t="s">
        <v>5411</v>
      </c>
      <c r="B850" s="194" t="s">
        <v>5412</v>
      </c>
      <c r="C850" s="188" t="s">
        <v>6</v>
      </c>
      <c r="D850" s="179"/>
      <c r="E850" s="201">
        <v>6332</v>
      </c>
      <c r="F850" s="201">
        <v>226</v>
      </c>
      <c r="G850" s="64">
        <f t="shared" si="26"/>
        <v>0</v>
      </c>
      <c r="H850" s="66">
        <f t="shared" si="27"/>
        <v>0</v>
      </c>
      <c r="I850" s="60"/>
    </row>
    <row r="851" spans="1:9" s="38" customFormat="1" x14ac:dyDescent="0.25">
      <c r="A851" s="193" t="s">
        <v>5413</v>
      </c>
      <c r="B851" s="194" t="s">
        <v>5414</v>
      </c>
      <c r="C851" s="188" t="s">
        <v>6</v>
      </c>
      <c r="D851" s="179"/>
      <c r="E851" s="201">
        <v>6959</v>
      </c>
      <c r="F851" s="201">
        <v>248</v>
      </c>
      <c r="G851" s="64">
        <f t="shared" si="26"/>
        <v>0</v>
      </c>
      <c r="H851" s="66">
        <f t="shared" si="27"/>
        <v>0</v>
      </c>
      <c r="I851" s="60"/>
    </row>
    <row r="852" spans="1:9" s="38" customFormat="1" x14ac:dyDescent="0.25">
      <c r="A852" s="193" t="s">
        <v>5415</v>
      </c>
      <c r="B852" s="194" t="s">
        <v>5416</v>
      </c>
      <c r="C852" s="188" t="s">
        <v>6</v>
      </c>
      <c r="D852" s="179"/>
      <c r="E852" s="201">
        <v>8726</v>
      </c>
      <c r="F852" s="201">
        <v>312</v>
      </c>
      <c r="G852" s="64">
        <f t="shared" si="26"/>
        <v>0</v>
      </c>
      <c r="H852" s="66">
        <f t="shared" si="27"/>
        <v>0</v>
      </c>
      <c r="I852" s="60"/>
    </row>
    <row r="853" spans="1:9" s="38" customFormat="1" x14ac:dyDescent="0.25">
      <c r="A853" s="193" t="s">
        <v>5417</v>
      </c>
      <c r="B853" s="194" t="s">
        <v>5418</v>
      </c>
      <c r="C853" s="188" t="s">
        <v>6</v>
      </c>
      <c r="D853" s="179"/>
      <c r="E853" s="201">
        <v>10836</v>
      </c>
      <c r="F853" s="201">
        <v>387</v>
      </c>
      <c r="G853" s="64">
        <f t="shared" si="26"/>
        <v>0</v>
      </c>
      <c r="H853" s="66">
        <f t="shared" si="27"/>
        <v>0</v>
      </c>
      <c r="I853" s="60"/>
    </row>
    <row r="854" spans="1:9" s="38" customFormat="1" ht="90" x14ac:dyDescent="0.25">
      <c r="A854" s="195" t="s">
        <v>5419</v>
      </c>
      <c r="B854" s="196" t="s">
        <v>21451</v>
      </c>
      <c r="C854" s="198"/>
      <c r="D854" s="199"/>
      <c r="E854" s="199"/>
      <c r="F854" s="199"/>
      <c r="G854" s="199"/>
      <c r="H854" s="200"/>
      <c r="I854" s="60"/>
    </row>
    <row r="855" spans="1:9" s="38" customFormat="1" x14ac:dyDescent="0.25">
      <c r="A855" s="193" t="s">
        <v>5420</v>
      </c>
      <c r="B855" s="194" t="s">
        <v>5421</v>
      </c>
      <c r="C855" s="188" t="s">
        <v>6</v>
      </c>
      <c r="D855" s="179"/>
      <c r="E855" s="201">
        <v>3438</v>
      </c>
      <c r="F855" s="201">
        <v>123</v>
      </c>
      <c r="G855" s="64">
        <f t="shared" si="26"/>
        <v>0</v>
      </c>
      <c r="H855" s="66">
        <f t="shared" si="27"/>
        <v>0</v>
      </c>
      <c r="I855" s="60"/>
    </row>
    <row r="856" spans="1:9" s="38" customFormat="1" x14ac:dyDescent="0.25">
      <c r="A856" s="193" t="s">
        <v>5422</v>
      </c>
      <c r="B856" s="194" t="s">
        <v>5423</v>
      </c>
      <c r="C856" s="188" t="s">
        <v>6</v>
      </c>
      <c r="D856" s="179"/>
      <c r="E856" s="201">
        <v>3993</v>
      </c>
      <c r="F856" s="201">
        <v>143</v>
      </c>
      <c r="G856" s="64">
        <f t="shared" si="26"/>
        <v>0</v>
      </c>
      <c r="H856" s="66">
        <f t="shared" si="27"/>
        <v>0</v>
      </c>
      <c r="I856" s="60"/>
    </row>
    <row r="857" spans="1:9" s="38" customFormat="1" x14ac:dyDescent="0.25">
      <c r="A857" s="193" t="s">
        <v>5424</v>
      </c>
      <c r="B857" s="194" t="s">
        <v>5425</v>
      </c>
      <c r="C857" s="188" t="s">
        <v>6</v>
      </c>
      <c r="D857" s="179"/>
      <c r="E857" s="201">
        <v>4471</v>
      </c>
      <c r="F857" s="201">
        <v>160</v>
      </c>
      <c r="G857" s="64">
        <f t="shared" si="26"/>
        <v>0</v>
      </c>
      <c r="H857" s="66">
        <f t="shared" si="27"/>
        <v>0</v>
      </c>
      <c r="I857" s="60"/>
    </row>
    <row r="858" spans="1:9" s="38" customFormat="1" x14ac:dyDescent="0.25">
      <c r="A858" s="193" t="s">
        <v>5426</v>
      </c>
      <c r="B858" s="194" t="s">
        <v>5427</v>
      </c>
      <c r="C858" s="188" t="s">
        <v>6</v>
      </c>
      <c r="D858" s="179"/>
      <c r="E858" s="201">
        <v>5319</v>
      </c>
      <c r="F858" s="201">
        <v>190</v>
      </c>
      <c r="G858" s="64">
        <f t="shared" si="26"/>
        <v>0</v>
      </c>
      <c r="H858" s="66">
        <f t="shared" si="27"/>
        <v>0</v>
      </c>
      <c r="I858" s="60"/>
    </row>
    <row r="859" spans="1:9" s="38" customFormat="1" x14ac:dyDescent="0.25">
      <c r="A859" s="193" t="s">
        <v>5428</v>
      </c>
      <c r="B859" s="194" t="s">
        <v>5429</v>
      </c>
      <c r="C859" s="188" t="s">
        <v>6</v>
      </c>
      <c r="D859" s="179"/>
      <c r="E859" s="201">
        <v>5873</v>
      </c>
      <c r="F859" s="201">
        <v>210</v>
      </c>
      <c r="G859" s="64">
        <f t="shared" si="26"/>
        <v>0</v>
      </c>
      <c r="H859" s="66">
        <f t="shared" si="27"/>
        <v>0</v>
      </c>
      <c r="I859" s="60"/>
    </row>
    <row r="860" spans="1:9" s="38" customFormat="1" x14ac:dyDescent="0.25">
      <c r="A860" s="193" t="s">
        <v>5430</v>
      </c>
      <c r="B860" s="194" t="s">
        <v>5431</v>
      </c>
      <c r="C860" s="188" t="s">
        <v>6</v>
      </c>
      <c r="D860" s="179"/>
      <c r="E860" s="201">
        <v>7889</v>
      </c>
      <c r="F860" s="201">
        <v>282</v>
      </c>
      <c r="G860" s="64">
        <f t="shared" si="26"/>
        <v>0</v>
      </c>
      <c r="H860" s="66">
        <f t="shared" si="27"/>
        <v>0</v>
      </c>
      <c r="I860" s="60"/>
    </row>
    <row r="861" spans="1:9" s="38" customFormat="1" x14ac:dyDescent="0.25">
      <c r="A861" s="193" t="s">
        <v>5432</v>
      </c>
      <c r="B861" s="194" t="s">
        <v>5433</v>
      </c>
      <c r="C861" s="188" t="s">
        <v>6</v>
      </c>
      <c r="D861" s="179"/>
      <c r="E861" s="201">
        <v>8935</v>
      </c>
      <c r="F861" s="201">
        <v>319</v>
      </c>
      <c r="G861" s="64">
        <f t="shared" si="26"/>
        <v>0</v>
      </c>
      <c r="H861" s="66">
        <f t="shared" si="27"/>
        <v>0</v>
      </c>
      <c r="I861" s="60"/>
    </row>
    <row r="862" spans="1:9" s="38" customFormat="1" x14ac:dyDescent="0.25">
      <c r="A862" s="193" t="s">
        <v>5434</v>
      </c>
      <c r="B862" s="194" t="s">
        <v>5435</v>
      </c>
      <c r="C862" s="188" t="s">
        <v>6</v>
      </c>
      <c r="D862" s="179"/>
      <c r="E862" s="201">
        <v>11558</v>
      </c>
      <c r="F862" s="201">
        <v>413</v>
      </c>
      <c r="G862" s="64">
        <f t="shared" si="26"/>
        <v>0</v>
      </c>
      <c r="H862" s="66">
        <f t="shared" si="27"/>
        <v>0</v>
      </c>
      <c r="I862" s="60"/>
    </row>
    <row r="863" spans="1:9" s="38" customFormat="1" x14ac:dyDescent="0.25">
      <c r="A863" s="193" t="s">
        <v>5436</v>
      </c>
      <c r="B863" s="194" t="s">
        <v>5437</v>
      </c>
      <c r="C863" s="188" t="s">
        <v>6</v>
      </c>
      <c r="D863" s="179"/>
      <c r="E863" s="201">
        <v>12791</v>
      </c>
      <c r="F863" s="201">
        <v>457</v>
      </c>
      <c r="G863" s="64">
        <f t="shared" si="26"/>
        <v>0</v>
      </c>
      <c r="H863" s="66">
        <f t="shared" si="27"/>
        <v>0</v>
      </c>
      <c r="I863" s="60"/>
    </row>
    <row r="864" spans="1:9" s="38" customFormat="1" x14ac:dyDescent="0.25">
      <c r="A864" s="193" t="s">
        <v>5438</v>
      </c>
      <c r="B864" s="194" t="s">
        <v>5439</v>
      </c>
      <c r="C864" s="188" t="s">
        <v>6</v>
      </c>
      <c r="D864" s="179"/>
      <c r="E864" s="201">
        <v>16083</v>
      </c>
      <c r="F864" s="201">
        <v>574</v>
      </c>
      <c r="G864" s="64">
        <f t="shared" si="26"/>
        <v>0</v>
      </c>
      <c r="H864" s="66">
        <f t="shared" si="27"/>
        <v>0</v>
      </c>
      <c r="I864" s="60"/>
    </row>
    <row r="865" spans="1:9" s="38" customFormat="1" ht="33.75" x14ac:dyDescent="0.25">
      <c r="A865" s="195" t="s">
        <v>5440</v>
      </c>
      <c r="B865" s="196" t="s">
        <v>21452</v>
      </c>
      <c r="C865" s="198"/>
      <c r="D865" s="199"/>
      <c r="E865" s="199"/>
      <c r="F865" s="199"/>
      <c r="G865" s="199"/>
      <c r="H865" s="200"/>
      <c r="I865" s="60"/>
    </row>
    <row r="866" spans="1:9" s="38" customFormat="1" x14ac:dyDescent="0.25">
      <c r="A866" s="193" t="s">
        <v>5441</v>
      </c>
      <c r="B866" s="194" t="s">
        <v>5330</v>
      </c>
      <c r="C866" s="188" t="s">
        <v>6</v>
      </c>
      <c r="D866" s="179"/>
      <c r="E866" s="201">
        <v>845</v>
      </c>
      <c r="F866" s="201">
        <v>30.2</v>
      </c>
      <c r="G866" s="64">
        <f t="shared" si="26"/>
        <v>0</v>
      </c>
      <c r="H866" s="66">
        <f t="shared" si="27"/>
        <v>0</v>
      </c>
      <c r="I866" s="61"/>
    </row>
    <row r="867" spans="1:9" s="38" customFormat="1" x14ac:dyDescent="0.25">
      <c r="A867" s="193" t="s">
        <v>5442</v>
      </c>
      <c r="B867" s="194" t="s">
        <v>5332</v>
      </c>
      <c r="C867" s="188" t="s">
        <v>6</v>
      </c>
      <c r="D867" s="179"/>
      <c r="E867" s="201">
        <v>325</v>
      </c>
      <c r="F867" s="201">
        <v>11.6</v>
      </c>
      <c r="G867" s="64">
        <f t="shared" si="26"/>
        <v>0</v>
      </c>
      <c r="H867" s="66">
        <f t="shared" si="27"/>
        <v>0</v>
      </c>
      <c r="I867" s="61"/>
    </row>
    <row r="868" spans="1:9" s="38" customFormat="1" x14ac:dyDescent="0.25">
      <c r="A868" s="193" t="s">
        <v>5443</v>
      </c>
      <c r="B868" s="194" t="s">
        <v>5334</v>
      </c>
      <c r="C868" s="188" t="s">
        <v>6</v>
      </c>
      <c r="D868" s="179"/>
      <c r="E868" s="201">
        <v>421</v>
      </c>
      <c r="F868" s="201">
        <v>15</v>
      </c>
      <c r="G868" s="64">
        <f t="shared" si="26"/>
        <v>0</v>
      </c>
      <c r="H868" s="66">
        <f t="shared" si="27"/>
        <v>0</v>
      </c>
      <c r="I868" s="61"/>
    </row>
    <row r="869" spans="1:9" s="38" customFormat="1" ht="101.25" x14ac:dyDescent="0.25">
      <c r="A869" s="195" t="s">
        <v>5444</v>
      </c>
      <c r="B869" s="196" t="s">
        <v>21453</v>
      </c>
      <c r="C869" s="198"/>
      <c r="D869" s="199"/>
      <c r="E869" s="199"/>
      <c r="F869" s="199"/>
      <c r="G869" s="199"/>
      <c r="H869" s="200"/>
      <c r="I869" s="61"/>
    </row>
    <row r="870" spans="1:9" s="38" customFormat="1" x14ac:dyDescent="0.25">
      <c r="A870" s="193" t="s">
        <v>5445</v>
      </c>
      <c r="B870" s="194" t="s">
        <v>5446</v>
      </c>
      <c r="C870" s="188" t="s">
        <v>6</v>
      </c>
      <c r="D870" s="179"/>
      <c r="E870" s="201">
        <v>4513</v>
      </c>
      <c r="F870" s="201">
        <v>161</v>
      </c>
      <c r="G870" s="64">
        <f t="shared" si="26"/>
        <v>0</v>
      </c>
      <c r="H870" s="66">
        <f t="shared" si="27"/>
        <v>0</v>
      </c>
      <c r="I870" s="61"/>
    </row>
    <row r="871" spans="1:9" s="38" customFormat="1" x14ac:dyDescent="0.25">
      <c r="A871" s="193" t="s">
        <v>5447</v>
      </c>
      <c r="B871" s="194" t="s">
        <v>5448</v>
      </c>
      <c r="C871" s="188" t="s">
        <v>6</v>
      </c>
      <c r="D871" s="179"/>
      <c r="E871" s="201">
        <v>6385</v>
      </c>
      <c r="F871" s="201">
        <v>228</v>
      </c>
      <c r="G871" s="64">
        <f t="shared" si="26"/>
        <v>0</v>
      </c>
      <c r="H871" s="66">
        <f t="shared" si="27"/>
        <v>0</v>
      </c>
      <c r="I871" s="61"/>
    </row>
    <row r="872" spans="1:9" s="38" customFormat="1" x14ac:dyDescent="0.25">
      <c r="A872" s="193" t="s">
        <v>5449</v>
      </c>
      <c r="B872" s="194" t="s">
        <v>5450</v>
      </c>
      <c r="C872" s="188" t="s">
        <v>6</v>
      </c>
      <c r="D872" s="179"/>
      <c r="E872" s="201">
        <v>7336</v>
      </c>
      <c r="F872" s="201">
        <v>262</v>
      </c>
      <c r="G872" s="64">
        <f t="shared" si="26"/>
        <v>0</v>
      </c>
      <c r="H872" s="66">
        <f t="shared" si="27"/>
        <v>0</v>
      </c>
      <c r="I872" s="61"/>
    </row>
    <row r="873" spans="1:9" s="38" customFormat="1" x14ac:dyDescent="0.25">
      <c r="A873" s="193" t="s">
        <v>5451</v>
      </c>
      <c r="B873" s="194" t="s">
        <v>5452</v>
      </c>
      <c r="C873" s="188" t="s">
        <v>6</v>
      </c>
      <c r="D873" s="179"/>
      <c r="E873" s="201">
        <v>10096</v>
      </c>
      <c r="F873" s="201">
        <v>360</v>
      </c>
      <c r="G873" s="64">
        <f t="shared" si="26"/>
        <v>0</v>
      </c>
      <c r="H873" s="66">
        <f t="shared" si="27"/>
        <v>0</v>
      </c>
      <c r="I873" s="61"/>
    </row>
    <row r="874" spans="1:9" s="38" customFormat="1" x14ac:dyDescent="0.25">
      <c r="A874" s="193" t="s">
        <v>5453</v>
      </c>
      <c r="B874" s="194" t="s">
        <v>5454</v>
      </c>
      <c r="C874" s="188" t="s">
        <v>6</v>
      </c>
      <c r="D874" s="179"/>
      <c r="E874" s="201">
        <v>11390</v>
      </c>
      <c r="F874" s="201">
        <v>407</v>
      </c>
      <c r="G874" s="64">
        <f t="shared" si="26"/>
        <v>0</v>
      </c>
      <c r="H874" s="66">
        <f t="shared" si="27"/>
        <v>0</v>
      </c>
      <c r="I874" s="61"/>
    </row>
    <row r="875" spans="1:9" s="38" customFormat="1" x14ac:dyDescent="0.25">
      <c r="A875" s="193" t="s">
        <v>5455</v>
      </c>
      <c r="B875" s="194" t="s">
        <v>5456</v>
      </c>
      <c r="C875" s="188" t="s">
        <v>6</v>
      </c>
      <c r="D875" s="179"/>
      <c r="E875" s="201">
        <v>13313</v>
      </c>
      <c r="F875" s="201">
        <v>475</v>
      </c>
      <c r="G875" s="64">
        <f t="shared" si="26"/>
        <v>0</v>
      </c>
      <c r="H875" s="66">
        <f t="shared" si="27"/>
        <v>0</v>
      </c>
      <c r="I875" s="61"/>
    </row>
    <row r="876" spans="1:9" s="38" customFormat="1" ht="112.5" x14ac:dyDescent="0.25">
      <c r="A876" s="195" t="s">
        <v>5457</v>
      </c>
      <c r="B876" s="196" t="s">
        <v>21454</v>
      </c>
      <c r="C876" s="198"/>
      <c r="D876" s="199"/>
      <c r="E876" s="199"/>
      <c r="F876" s="199"/>
      <c r="G876" s="199"/>
      <c r="H876" s="200"/>
      <c r="I876" s="61"/>
    </row>
    <row r="877" spans="1:9" s="38" customFormat="1" x14ac:dyDescent="0.25">
      <c r="A877" s="193" t="s">
        <v>5458</v>
      </c>
      <c r="B877" s="194" t="s">
        <v>5459</v>
      </c>
      <c r="C877" s="188" t="s">
        <v>6</v>
      </c>
      <c r="D877" s="179"/>
      <c r="E877" s="201">
        <v>11829</v>
      </c>
      <c r="F877" s="201">
        <v>422</v>
      </c>
      <c r="G877" s="64">
        <f t="shared" si="26"/>
        <v>0</v>
      </c>
      <c r="H877" s="66">
        <f t="shared" si="27"/>
        <v>0</v>
      </c>
      <c r="I877" s="61"/>
    </row>
    <row r="878" spans="1:9" s="38" customFormat="1" x14ac:dyDescent="0.25">
      <c r="A878" s="193" t="s">
        <v>5460</v>
      </c>
      <c r="B878" s="194" t="s">
        <v>5461</v>
      </c>
      <c r="C878" s="188" t="s">
        <v>6</v>
      </c>
      <c r="D878" s="179"/>
      <c r="E878" s="201">
        <v>14943</v>
      </c>
      <c r="F878" s="201">
        <v>533</v>
      </c>
      <c r="G878" s="64">
        <f t="shared" si="26"/>
        <v>0</v>
      </c>
      <c r="H878" s="66">
        <f t="shared" si="27"/>
        <v>0</v>
      </c>
      <c r="I878" s="61"/>
    </row>
    <row r="879" spans="1:9" s="38" customFormat="1" x14ac:dyDescent="0.25">
      <c r="A879" s="193" t="s">
        <v>5462</v>
      </c>
      <c r="B879" s="194" t="s">
        <v>5437</v>
      </c>
      <c r="C879" s="188" t="s">
        <v>6</v>
      </c>
      <c r="D879" s="179"/>
      <c r="E879" s="201">
        <v>16374</v>
      </c>
      <c r="F879" s="201">
        <v>585</v>
      </c>
      <c r="G879" s="64">
        <f t="shared" si="26"/>
        <v>0</v>
      </c>
      <c r="H879" s="66">
        <f t="shared" si="27"/>
        <v>0</v>
      </c>
      <c r="I879" s="60"/>
    </row>
    <row r="880" spans="1:9" s="38" customFormat="1" x14ac:dyDescent="0.25">
      <c r="A880" s="193" t="s">
        <v>5463</v>
      </c>
      <c r="B880" s="194" t="s">
        <v>5464</v>
      </c>
      <c r="C880" s="188" t="s">
        <v>6</v>
      </c>
      <c r="D880" s="179"/>
      <c r="E880" s="201">
        <v>19488</v>
      </c>
      <c r="F880" s="201">
        <v>696</v>
      </c>
      <c r="G880" s="64">
        <f t="shared" si="26"/>
        <v>0</v>
      </c>
      <c r="H880" s="66">
        <f t="shared" si="27"/>
        <v>0</v>
      </c>
      <c r="I880" s="61"/>
    </row>
    <row r="881" spans="1:9" s="38" customFormat="1" ht="123.75" x14ac:dyDescent="0.25">
      <c r="A881" s="195" t="s">
        <v>5465</v>
      </c>
      <c r="B881" s="196" t="s">
        <v>21455</v>
      </c>
      <c r="C881" s="198"/>
      <c r="D881" s="199"/>
      <c r="E881" s="199"/>
      <c r="F881" s="199"/>
      <c r="G881" s="199"/>
      <c r="H881" s="200"/>
      <c r="I881" s="61"/>
    </row>
    <row r="882" spans="1:9" s="38" customFormat="1" x14ac:dyDescent="0.25">
      <c r="A882" s="193" t="s">
        <v>5466</v>
      </c>
      <c r="B882" s="194" t="s">
        <v>5467</v>
      </c>
      <c r="C882" s="188" t="s">
        <v>6</v>
      </c>
      <c r="D882" s="179"/>
      <c r="E882" s="201">
        <v>14316</v>
      </c>
      <c r="F882" s="201">
        <v>511</v>
      </c>
      <c r="G882" s="64">
        <f t="shared" si="26"/>
        <v>0</v>
      </c>
      <c r="H882" s="66">
        <f t="shared" si="27"/>
        <v>0</v>
      </c>
      <c r="I882" s="61"/>
    </row>
    <row r="883" spans="1:9" s="38" customFormat="1" x14ac:dyDescent="0.25">
      <c r="A883" s="193" t="s">
        <v>5468</v>
      </c>
      <c r="B883" s="194" t="s">
        <v>5461</v>
      </c>
      <c r="C883" s="188" t="s">
        <v>6</v>
      </c>
      <c r="D883" s="179"/>
      <c r="E883" s="201">
        <v>16992</v>
      </c>
      <c r="F883" s="201">
        <v>607</v>
      </c>
      <c r="G883" s="64">
        <f t="shared" si="26"/>
        <v>0</v>
      </c>
      <c r="H883" s="66">
        <f t="shared" si="27"/>
        <v>0</v>
      </c>
      <c r="I883" s="61"/>
    </row>
    <row r="884" spans="1:9" s="38" customFormat="1" x14ac:dyDescent="0.25">
      <c r="A884" s="193" t="s">
        <v>5469</v>
      </c>
      <c r="B884" s="194" t="s">
        <v>5437</v>
      </c>
      <c r="C884" s="188" t="s">
        <v>6</v>
      </c>
      <c r="D884" s="179"/>
      <c r="E884" s="201">
        <v>18422</v>
      </c>
      <c r="F884" s="201">
        <v>658</v>
      </c>
      <c r="G884" s="64">
        <f t="shared" si="26"/>
        <v>0</v>
      </c>
      <c r="H884" s="66">
        <f t="shared" si="27"/>
        <v>0</v>
      </c>
      <c r="I884" s="61"/>
    </row>
    <row r="885" spans="1:9" s="38" customFormat="1" x14ac:dyDescent="0.25">
      <c r="A885" s="193" t="s">
        <v>5470</v>
      </c>
      <c r="B885" s="194" t="s">
        <v>5471</v>
      </c>
      <c r="C885" s="188" t="s">
        <v>6</v>
      </c>
      <c r="D885" s="179"/>
      <c r="E885" s="201">
        <v>21317</v>
      </c>
      <c r="F885" s="201">
        <v>761</v>
      </c>
      <c r="G885" s="64">
        <f t="shared" si="26"/>
        <v>0</v>
      </c>
      <c r="H885" s="66">
        <f t="shared" si="27"/>
        <v>0</v>
      </c>
      <c r="I885" s="61"/>
    </row>
    <row r="886" spans="1:9" s="38" customFormat="1" ht="45" x14ac:dyDescent="0.25">
      <c r="A886" s="195" t="s">
        <v>5472</v>
      </c>
      <c r="B886" s="196" t="s">
        <v>21456</v>
      </c>
      <c r="C886" s="198"/>
      <c r="D886" s="199"/>
      <c r="E886" s="199"/>
      <c r="F886" s="199"/>
      <c r="G886" s="199"/>
      <c r="H886" s="200"/>
      <c r="I886" s="61"/>
    </row>
    <row r="887" spans="1:9" s="38" customFormat="1" x14ac:dyDescent="0.25">
      <c r="A887" s="193" t="s">
        <v>5473</v>
      </c>
      <c r="B887" s="194" t="s">
        <v>5474</v>
      </c>
      <c r="C887" s="188" t="s">
        <v>6</v>
      </c>
      <c r="D887" s="179"/>
      <c r="E887" s="201">
        <v>679</v>
      </c>
      <c r="F887" s="201">
        <v>24.3</v>
      </c>
      <c r="G887" s="64">
        <f t="shared" si="26"/>
        <v>0</v>
      </c>
      <c r="H887" s="66">
        <f t="shared" si="27"/>
        <v>0</v>
      </c>
      <c r="I887" s="61"/>
    </row>
    <row r="888" spans="1:9" s="38" customFormat="1" x14ac:dyDescent="0.25">
      <c r="A888" s="193" t="s">
        <v>5475</v>
      </c>
      <c r="B888" s="194" t="s">
        <v>5476</v>
      </c>
      <c r="C888" s="188" t="s">
        <v>6</v>
      </c>
      <c r="D888" s="179"/>
      <c r="E888" s="201">
        <v>722</v>
      </c>
      <c r="F888" s="201">
        <v>25.8</v>
      </c>
      <c r="G888" s="64">
        <f t="shared" si="26"/>
        <v>0</v>
      </c>
      <c r="H888" s="66">
        <f t="shared" si="27"/>
        <v>0</v>
      </c>
      <c r="I888" s="61"/>
    </row>
    <row r="889" spans="1:9" s="38" customFormat="1" x14ac:dyDescent="0.25">
      <c r="A889" s="193" t="s">
        <v>5477</v>
      </c>
      <c r="B889" s="194" t="s">
        <v>5478</v>
      </c>
      <c r="C889" s="188" t="s">
        <v>6</v>
      </c>
      <c r="D889" s="179"/>
      <c r="E889" s="201">
        <v>1014</v>
      </c>
      <c r="F889" s="201">
        <v>36.200000000000003</v>
      </c>
      <c r="G889" s="64">
        <f t="shared" si="26"/>
        <v>0</v>
      </c>
      <c r="H889" s="66">
        <f t="shared" si="27"/>
        <v>0</v>
      </c>
      <c r="I889" s="61"/>
    </row>
    <row r="890" spans="1:9" s="38" customFormat="1" x14ac:dyDescent="0.25">
      <c r="A890" s="193" t="s">
        <v>5479</v>
      </c>
      <c r="B890" s="194" t="s">
        <v>5480</v>
      </c>
      <c r="C890" s="188" t="s">
        <v>6</v>
      </c>
      <c r="D890" s="179"/>
      <c r="E890" s="201">
        <v>1128</v>
      </c>
      <c r="F890" s="201">
        <v>40.299999999999997</v>
      </c>
      <c r="G890" s="64">
        <f t="shared" si="26"/>
        <v>0</v>
      </c>
      <c r="H890" s="66">
        <f t="shared" si="27"/>
        <v>0</v>
      </c>
      <c r="I890" s="61"/>
    </row>
    <row r="891" spans="1:9" s="38" customFormat="1" x14ac:dyDescent="0.25">
      <c r="A891" s="193" t="s">
        <v>5481</v>
      </c>
      <c r="B891" s="194" t="s">
        <v>5482</v>
      </c>
      <c r="C891" s="188" t="s">
        <v>6</v>
      </c>
      <c r="D891" s="179"/>
      <c r="E891" s="201">
        <v>1358</v>
      </c>
      <c r="F891" s="201">
        <v>48.5</v>
      </c>
      <c r="G891" s="64">
        <f t="shared" si="26"/>
        <v>0</v>
      </c>
      <c r="H891" s="66">
        <f t="shared" si="27"/>
        <v>0</v>
      </c>
      <c r="I891" s="61"/>
    </row>
    <row r="892" spans="1:9" s="38" customFormat="1" x14ac:dyDescent="0.25">
      <c r="A892" s="193" t="s">
        <v>5483</v>
      </c>
      <c r="B892" s="194" t="s">
        <v>5484</v>
      </c>
      <c r="C892" s="188" t="s">
        <v>6</v>
      </c>
      <c r="D892" s="179"/>
      <c r="E892" s="201">
        <v>1610</v>
      </c>
      <c r="F892" s="201">
        <v>57</v>
      </c>
      <c r="G892" s="64">
        <f t="shared" si="26"/>
        <v>0</v>
      </c>
      <c r="H892" s="66">
        <f t="shared" si="27"/>
        <v>0</v>
      </c>
      <c r="I892" s="61"/>
    </row>
    <row r="893" spans="1:9" s="38" customFormat="1" ht="57" customHeight="1" x14ac:dyDescent="0.25">
      <c r="A893" s="197" t="s">
        <v>21457</v>
      </c>
      <c r="B893" s="344" t="s">
        <v>21458</v>
      </c>
      <c r="C893" s="345"/>
      <c r="D893" s="345"/>
      <c r="E893" s="345"/>
      <c r="F893" s="345"/>
      <c r="G893" s="345"/>
      <c r="H893" s="346"/>
      <c r="I893" s="60"/>
    </row>
    <row r="894" spans="1:9" s="38" customFormat="1" ht="135" x14ac:dyDescent="0.25">
      <c r="A894" s="195" t="s">
        <v>5485</v>
      </c>
      <c r="B894" s="196" t="s">
        <v>21459</v>
      </c>
      <c r="C894" s="198"/>
      <c r="D894" s="199"/>
      <c r="E894" s="199"/>
      <c r="F894" s="199"/>
      <c r="G894" s="199"/>
      <c r="H894" s="200"/>
      <c r="I894" s="61"/>
    </row>
    <row r="895" spans="1:9" s="38" customFormat="1" x14ac:dyDescent="0.25">
      <c r="A895" s="193" t="s">
        <v>5486</v>
      </c>
      <c r="B895" s="194" t="s">
        <v>5487</v>
      </c>
      <c r="C895" s="188" t="s">
        <v>6</v>
      </c>
      <c r="D895" s="179"/>
      <c r="E895" s="201">
        <v>1038</v>
      </c>
      <c r="F895" s="201">
        <v>43.1</v>
      </c>
      <c r="G895" s="64">
        <f t="shared" si="26"/>
        <v>0</v>
      </c>
      <c r="H895" s="66">
        <f t="shared" si="27"/>
        <v>0</v>
      </c>
      <c r="I895" s="61"/>
    </row>
    <row r="896" spans="1:9" s="38" customFormat="1" x14ac:dyDescent="0.25">
      <c r="A896" s="193" t="s">
        <v>5488</v>
      </c>
      <c r="B896" s="194" t="s">
        <v>5489</v>
      </c>
      <c r="C896" s="188" t="s">
        <v>6</v>
      </c>
      <c r="D896" s="179"/>
      <c r="E896" s="201">
        <v>1543</v>
      </c>
      <c r="F896" s="201">
        <v>64</v>
      </c>
      <c r="G896" s="64">
        <f t="shared" si="26"/>
        <v>0</v>
      </c>
      <c r="H896" s="66">
        <f t="shared" si="27"/>
        <v>0</v>
      </c>
      <c r="I896" s="61"/>
    </row>
    <row r="897" spans="1:9" s="38" customFormat="1" x14ac:dyDescent="0.25">
      <c r="A897" s="193" t="s">
        <v>5490</v>
      </c>
      <c r="B897" s="194" t="s">
        <v>5491</v>
      </c>
      <c r="C897" s="188" t="s">
        <v>6</v>
      </c>
      <c r="D897" s="179"/>
      <c r="E897" s="201">
        <v>1916</v>
      </c>
      <c r="F897" s="201">
        <v>79</v>
      </c>
      <c r="G897" s="64">
        <f t="shared" si="26"/>
        <v>0</v>
      </c>
      <c r="H897" s="66">
        <f t="shared" si="27"/>
        <v>0</v>
      </c>
      <c r="I897" s="60"/>
    </row>
    <row r="898" spans="1:9" s="38" customFormat="1" x14ac:dyDescent="0.25">
      <c r="A898" s="193" t="s">
        <v>5492</v>
      </c>
      <c r="B898" s="194" t="s">
        <v>5493</v>
      </c>
      <c r="C898" s="188" t="s">
        <v>6</v>
      </c>
      <c r="D898" s="179"/>
      <c r="E898" s="201">
        <v>2127</v>
      </c>
      <c r="F898" s="201">
        <v>88</v>
      </c>
      <c r="G898" s="64">
        <f t="shared" si="26"/>
        <v>0</v>
      </c>
      <c r="H898" s="66">
        <f t="shared" si="27"/>
        <v>0</v>
      </c>
      <c r="I898" s="61"/>
    </row>
    <row r="899" spans="1:9" s="38" customFormat="1" x14ac:dyDescent="0.25">
      <c r="A899" s="193" t="s">
        <v>5494</v>
      </c>
      <c r="B899" s="194" t="s">
        <v>5495</v>
      </c>
      <c r="C899" s="188" t="s">
        <v>6</v>
      </c>
      <c r="D899" s="179"/>
      <c r="E899" s="201">
        <v>2599</v>
      </c>
      <c r="F899" s="201">
        <v>108</v>
      </c>
      <c r="G899" s="64">
        <f t="shared" si="26"/>
        <v>0</v>
      </c>
      <c r="H899" s="66">
        <f t="shared" si="27"/>
        <v>0</v>
      </c>
      <c r="I899" s="61"/>
    </row>
    <row r="900" spans="1:9" s="38" customFormat="1" x14ac:dyDescent="0.25">
      <c r="A900" s="193" t="s">
        <v>5496</v>
      </c>
      <c r="B900" s="194" t="s">
        <v>5497</v>
      </c>
      <c r="C900" s="188" t="s">
        <v>6</v>
      </c>
      <c r="D900" s="179"/>
      <c r="E900" s="201">
        <v>3540</v>
      </c>
      <c r="F900" s="201">
        <v>147</v>
      </c>
      <c r="G900" s="64">
        <f t="shared" si="26"/>
        <v>0</v>
      </c>
      <c r="H900" s="66">
        <f t="shared" si="27"/>
        <v>0</v>
      </c>
      <c r="I900" s="60"/>
    </row>
    <row r="901" spans="1:9" s="38" customFormat="1" x14ac:dyDescent="0.25">
      <c r="A901" s="193" t="s">
        <v>5498</v>
      </c>
      <c r="B901" s="194" t="s">
        <v>5499</v>
      </c>
      <c r="C901" s="188" t="s">
        <v>6</v>
      </c>
      <c r="D901" s="179"/>
      <c r="E901" s="201">
        <v>4173</v>
      </c>
      <c r="F901" s="201">
        <v>173</v>
      </c>
      <c r="G901" s="64">
        <f t="shared" ref="G901:G963" si="28">D901*E901</f>
        <v>0</v>
      </c>
      <c r="H901" s="66">
        <f t="shared" ref="H901:H963" si="29">D901*F901</f>
        <v>0</v>
      </c>
      <c r="I901" s="61"/>
    </row>
    <row r="902" spans="1:9" s="38" customFormat="1" x14ac:dyDescent="0.25">
      <c r="A902" s="193" t="s">
        <v>5500</v>
      </c>
      <c r="B902" s="194" t="s">
        <v>5501</v>
      </c>
      <c r="C902" s="188" t="s">
        <v>6</v>
      </c>
      <c r="D902" s="179"/>
      <c r="E902" s="201">
        <v>4238</v>
      </c>
      <c r="F902" s="201">
        <v>176</v>
      </c>
      <c r="G902" s="64">
        <f t="shared" si="28"/>
        <v>0</v>
      </c>
      <c r="H902" s="66">
        <f t="shared" si="29"/>
        <v>0</v>
      </c>
      <c r="I902" s="61"/>
    </row>
    <row r="903" spans="1:9" s="38" customFormat="1" x14ac:dyDescent="0.25">
      <c r="A903" s="193" t="s">
        <v>5502</v>
      </c>
      <c r="B903" s="194" t="s">
        <v>5503</v>
      </c>
      <c r="C903" s="188" t="s">
        <v>6</v>
      </c>
      <c r="D903" s="179"/>
      <c r="E903" s="201">
        <v>5018</v>
      </c>
      <c r="F903" s="201">
        <v>208</v>
      </c>
      <c r="G903" s="64">
        <f t="shared" si="28"/>
        <v>0</v>
      </c>
      <c r="H903" s="66">
        <f t="shared" si="29"/>
        <v>0</v>
      </c>
      <c r="I903" s="61"/>
    </row>
    <row r="904" spans="1:9" s="38" customFormat="1" x14ac:dyDescent="0.25">
      <c r="A904" s="193" t="s">
        <v>5504</v>
      </c>
      <c r="B904" s="194" t="s">
        <v>5505</v>
      </c>
      <c r="C904" s="188" t="s">
        <v>6</v>
      </c>
      <c r="D904" s="179"/>
      <c r="E904" s="201">
        <v>5619</v>
      </c>
      <c r="F904" s="201">
        <v>233</v>
      </c>
      <c r="G904" s="64">
        <f t="shared" si="28"/>
        <v>0</v>
      </c>
      <c r="H904" s="66">
        <f t="shared" si="29"/>
        <v>0</v>
      </c>
      <c r="I904" s="61"/>
    </row>
    <row r="905" spans="1:9" s="38" customFormat="1" x14ac:dyDescent="0.25">
      <c r="A905" s="193" t="s">
        <v>5506</v>
      </c>
      <c r="B905" s="194" t="s">
        <v>5507</v>
      </c>
      <c r="C905" s="188" t="s">
        <v>6</v>
      </c>
      <c r="D905" s="179"/>
      <c r="E905" s="201">
        <v>6641</v>
      </c>
      <c r="F905" s="201">
        <v>276</v>
      </c>
      <c r="G905" s="64">
        <f t="shared" si="28"/>
        <v>0</v>
      </c>
      <c r="H905" s="66">
        <f t="shared" si="29"/>
        <v>0</v>
      </c>
      <c r="I905" s="61"/>
    </row>
    <row r="906" spans="1:9" s="38" customFormat="1" x14ac:dyDescent="0.25">
      <c r="A906" s="193" t="s">
        <v>5508</v>
      </c>
      <c r="B906" s="194" t="s">
        <v>5509</v>
      </c>
      <c r="C906" s="188" t="s">
        <v>6</v>
      </c>
      <c r="D906" s="179"/>
      <c r="E906" s="201">
        <v>8315</v>
      </c>
      <c r="F906" s="201">
        <v>345</v>
      </c>
      <c r="G906" s="64">
        <f t="shared" si="28"/>
        <v>0</v>
      </c>
      <c r="H906" s="66">
        <f t="shared" si="29"/>
        <v>0</v>
      </c>
      <c r="I906" s="60"/>
    </row>
    <row r="907" spans="1:9" s="38" customFormat="1" x14ac:dyDescent="0.25">
      <c r="A907" s="193" t="s">
        <v>5510</v>
      </c>
      <c r="B907" s="194" t="s">
        <v>5511</v>
      </c>
      <c r="C907" s="188" t="s">
        <v>6</v>
      </c>
      <c r="D907" s="179"/>
      <c r="E907" s="201">
        <v>9761</v>
      </c>
      <c r="F907" s="201">
        <v>405</v>
      </c>
      <c r="G907" s="64">
        <f t="shared" si="28"/>
        <v>0</v>
      </c>
      <c r="H907" s="66">
        <f t="shared" si="29"/>
        <v>0</v>
      </c>
      <c r="I907" s="61"/>
    </row>
    <row r="908" spans="1:9" s="38" customFormat="1" ht="213.75" x14ac:dyDescent="0.25">
      <c r="A908" s="195" t="s">
        <v>5512</v>
      </c>
      <c r="B908" s="196" t="s">
        <v>21460</v>
      </c>
      <c r="C908" s="198"/>
      <c r="D908" s="199"/>
      <c r="E908" s="199"/>
      <c r="F908" s="199"/>
      <c r="G908" s="199"/>
      <c r="H908" s="200"/>
      <c r="I908" s="61"/>
    </row>
    <row r="909" spans="1:9" s="38" customFormat="1" x14ac:dyDescent="0.25">
      <c r="A909" s="193" t="s">
        <v>5513</v>
      </c>
      <c r="B909" s="194" t="s">
        <v>5487</v>
      </c>
      <c r="C909" s="188" t="s">
        <v>6</v>
      </c>
      <c r="D909" s="179"/>
      <c r="E909" s="201">
        <v>2825</v>
      </c>
      <c r="F909" s="201">
        <v>117</v>
      </c>
      <c r="G909" s="64">
        <f t="shared" si="28"/>
        <v>0</v>
      </c>
      <c r="H909" s="66">
        <f t="shared" si="29"/>
        <v>0</v>
      </c>
      <c r="I909" s="61"/>
    </row>
    <row r="910" spans="1:9" s="38" customFormat="1" x14ac:dyDescent="0.25">
      <c r="A910" s="193" t="s">
        <v>5514</v>
      </c>
      <c r="B910" s="194" t="s">
        <v>5489</v>
      </c>
      <c r="C910" s="188" t="s">
        <v>6</v>
      </c>
      <c r="D910" s="179"/>
      <c r="E910" s="201">
        <v>4027</v>
      </c>
      <c r="F910" s="201">
        <v>167</v>
      </c>
      <c r="G910" s="64">
        <f t="shared" si="28"/>
        <v>0</v>
      </c>
      <c r="H910" s="66">
        <f t="shared" si="29"/>
        <v>0</v>
      </c>
      <c r="I910" s="61"/>
    </row>
    <row r="911" spans="1:9" s="38" customFormat="1" x14ac:dyDescent="0.25">
      <c r="A911" s="193" t="s">
        <v>5515</v>
      </c>
      <c r="B911" s="194" t="s">
        <v>5491</v>
      </c>
      <c r="C911" s="188" t="s">
        <v>6</v>
      </c>
      <c r="D911" s="179"/>
      <c r="E911" s="201">
        <v>5034</v>
      </c>
      <c r="F911" s="201">
        <v>209</v>
      </c>
      <c r="G911" s="64">
        <f t="shared" si="28"/>
        <v>0</v>
      </c>
      <c r="H911" s="66">
        <f t="shared" si="29"/>
        <v>0</v>
      </c>
      <c r="I911" s="61"/>
    </row>
    <row r="912" spans="1:9" s="38" customFormat="1" x14ac:dyDescent="0.25">
      <c r="A912" s="193" t="s">
        <v>5516</v>
      </c>
      <c r="B912" s="194" t="s">
        <v>5493</v>
      </c>
      <c r="C912" s="188" t="s">
        <v>6</v>
      </c>
      <c r="D912" s="179"/>
      <c r="E912" s="201">
        <v>5295</v>
      </c>
      <c r="F912" s="201">
        <v>220</v>
      </c>
      <c r="G912" s="64">
        <f t="shared" si="28"/>
        <v>0</v>
      </c>
      <c r="H912" s="66">
        <f t="shared" si="29"/>
        <v>0</v>
      </c>
      <c r="I912" s="60"/>
    </row>
    <row r="913" spans="1:9" s="38" customFormat="1" x14ac:dyDescent="0.25">
      <c r="A913" s="193" t="s">
        <v>5517</v>
      </c>
      <c r="B913" s="194" t="s">
        <v>5495</v>
      </c>
      <c r="C913" s="188" t="s">
        <v>6</v>
      </c>
      <c r="D913" s="179"/>
      <c r="E913" s="201">
        <v>6479</v>
      </c>
      <c r="F913" s="201">
        <v>269</v>
      </c>
      <c r="G913" s="64">
        <f t="shared" si="28"/>
        <v>0</v>
      </c>
      <c r="H913" s="66">
        <f t="shared" si="29"/>
        <v>0</v>
      </c>
      <c r="I913" s="61"/>
    </row>
    <row r="914" spans="1:9" s="38" customFormat="1" x14ac:dyDescent="0.25">
      <c r="A914" s="193" t="s">
        <v>5518</v>
      </c>
      <c r="B914" s="194" t="s">
        <v>5497</v>
      </c>
      <c r="C914" s="188" t="s">
        <v>6</v>
      </c>
      <c r="D914" s="179"/>
      <c r="E914" s="201">
        <v>8397</v>
      </c>
      <c r="F914" s="201">
        <v>348</v>
      </c>
      <c r="G914" s="64">
        <f t="shared" si="28"/>
        <v>0</v>
      </c>
      <c r="H914" s="66">
        <f t="shared" si="29"/>
        <v>0</v>
      </c>
      <c r="I914" s="61"/>
    </row>
    <row r="915" spans="1:9" s="38" customFormat="1" x14ac:dyDescent="0.25">
      <c r="A915" s="193" t="s">
        <v>5519</v>
      </c>
      <c r="B915" s="194" t="s">
        <v>5499</v>
      </c>
      <c r="C915" s="188" t="s">
        <v>6</v>
      </c>
      <c r="D915" s="179"/>
      <c r="E915" s="201">
        <v>9939</v>
      </c>
      <c r="F915" s="201">
        <v>412</v>
      </c>
      <c r="G915" s="64">
        <f t="shared" si="28"/>
        <v>0</v>
      </c>
      <c r="H915" s="66">
        <f t="shared" si="29"/>
        <v>0</v>
      </c>
      <c r="I915" s="61"/>
    </row>
    <row r="916" spans="1:9" s="38" customFormat="1" x14ac:dyDescent="0.25">
      <c r="A916" s="193" t="s">
        <v>5520</v>
      </c>
      <c r="B916" s="194" t="s">
        <v>5501</v>
      </c>
      <c r="C916" s="188" t="s">
        <v>6</v>
      </c>
      <c r="D916" s="179"/>
      <c r="E916" s="201">
        <v>9498</v>
      </c>
      <c r="F916" s="201">
        <v>394</v>
      </c>
      <c r="G916" s="64">
        <f t="shared" si="28"/>
        <v>0</v>
      </c>
      <c r="H916" s="66">
        <f t="shared" si="29"/>
        <v>0</v>
      </c>
      <c r="I916" s="61"/>
    </row>
    <row r="917" spans="1:9" s="38" customFormat="1" x14ac:dyDescent="0.25">
      <c r="A917" s="193" t="s">
        <v>5521</v>
      </c>
      <c r="B917" s="194" t="s">
        <v>5503</v>
      </c>
      <c r="C917" s="188" t="s">
        <v>6</v>
      </c>
      <c r="D917" s="179"/>
      <c r="E917" s="201">
        <v>11271</v>
      </c>
      <c r="F917" s="201">
        <v>468</v>
      </c>
      <c r="G917" s="64">
        <f t="shared" si="28"/>
        <v>0</v>
      </c>
      <c r="H917" s="66">
        <f t="shared" si="29"/>
        <v>0</v>
      </c>
      <c r="I917" s="61"/>
    </row>
    <row r="918" spans="1:9" s="38" customFormat="1" x14ac:dyDescent="0.25">
      <c r="A918" s="193" t="s">
        <v>5522</v>
      </c>
      <c r="B918" s="194" t="s">
        <v>5505</v>
      </c>
      <c r="C918" s="188" t="s">
        <v>6</v>
      </c>
      <c r="D918" s="179"/>
      <c r="E918" s="201">
        <v>11840</v>
      </c>
      <c r="F918" s="201">
        <v>491</v>
      </c>
      <c r="G918" s="64">
        <f t="shared" si="28"/>
        <v>0</v>
      </c>
      <c r="H918" s="66">
        <f t="shared" si="29"/>
        <v>0</v>
      </c>
      <c r="I918" s="60"/>
    </row>
    <row r="919" spans="1:9" s="38" customFormat="1" x14ac:dyDescent="0.25">
      <c r="A919" s="193" t="s">
        <v>5523</v>
      </c>
      <c r="B919" s="194" t="s">
        <v>5507</v>
      </c>
      <c r="C919" s="188" t="s">
        <v>6</v>
      </c>
      <c r="D919" s="179"/>
      <c r="E919" s="201">
        <v>14079</v>
      </c>
      <c r="F919" s="201">
        <v>584</v>
      </c>
      <c r="G919" s="64">
        <f t="shared" si="28"/>
        <v>0</v>
      </c>
      <c r="H919" s="66">
        <f t="shared" si="29"/>
        <v>0</v>
      </c>
      <c r="I919" s="61"/>
    </row>
    <row r="920" spans="1:9" s="38" customFormat="1" x14ac:dyDescent="0.25">
      <c r="A920" s="193" t="s">
        <v>5524</v>
      </c>
      <c r="B920" s="194" t="s">
        <v>5509</v>
      </c>
      <c r="C920" s="188" t="s">
        <v>6</v>
      </c>
      <c r="D920" s="179"/>
      <c r="E920" s="201">
        <v>16499</v>
      </c>
      <c r="F920" s="201">
        <v>685</v>
      </c>
      <c r="G920" s="64">
        <f t="shared" si="28"/>
        <v>0</v>
      </c>
      <c r="H920" s="66">
        <f t="shared" si="29"/>
        <v>0</v>
      </c>
      <c r="I920" s="61"/>
    </row>
    <row r="921" spans="1:9" s="38" customFormat="1" x14ac:dyDescent="0.25">
      <c r="A921" s="193" t="s">
        <v>5525</v>
      </c>
      <c r="B921" s="194" t="s">
        <v>5511</v>
      </c>
      <c r="C921" s="188" t="s">
        <v>6</v>
      </c>
      <c r="D921" s="179"/>
      <c r="E921" s="201">
        <v>19424</v>
      </c>
      <c r="F921" s="201">
        <v>806</v>
      </c>
      <c r="G921" s="64">
        <f t="shared" si="28"/>
        <v>0</v>
      </c>
      <c r="H921" s="66">
        <f t="shared" si="29"/>
        <v>0</v>
      </c>
      <c r="I921" s="61"/>
    </row>
    <row r="922" spans="1:9" s="38" customFormat="1" ht="112.5" x14ac:dyDescent="0.25">
      <c r="A922" s="195" t="s">
        <v>5526</v>
      </c>
      <c r="B922" s="196" t="s">
        <v>21461</v>
      </c>
      <c r="C922" s="198"/>
      <c r="D922" s="199"/>
      <c r="E922" s="199"/>
      <c r="F922" s="199"/>
      <c r="G922" s="199"/>
      <c r="H922" s="200"/>
      <c r="I922" s="61"/>
    </row>
    <row r="923" spans="1:9" s="38" customFormat="1" x14ac:dyDescent="0.25">
      <c r="A923" s="193" t="s">
        <v>5527</v>
      </c>
      <c r="B923" s="194" t="s">
        <v>5528</v>
      </c>
      <c r="C923" s="188" t="s">
        <v>6</v>
      </c>
      <c r="D923" s="179"/>
      <c r="E923" s="201">
        <v>194</v>
      </c>
      <c r="F923" s="201">
        <v>8</v>
      </c>
      <c r="G923" s="64">
        <f t="shared" si="28"/>
        <v>0</v>
      </c>
      <c r="H923" s="66">
        <f t="shared" si="29"/>
        <v>0</v>
      </c>
      <c r="I923" s="61"/>
    </row>
    <row r="924" spans="1:9" s="38" customFormat="1" ht="22.5" x14ac:dyDescent="0.25">
      <c r="A924" s="193" t="s">
        <v>5529</v>
      </c>
      <c r="B924" s="194" t="s">
        <v>5530</v>
      </c>
      <c r="C924" s="188" t="s">
        <v>259</v>
      </c>
      <c r="D924" s="179"/>
      <c r="E924" s="201">
        <v>36.6</v>
      </c>
      <c r="F924" s="201">
        <v>1.52</v>
      </c>
      <c r="G924" s="64">
        <f t="shared" si="28"/>
        <v>0</v>
      </c>
      <c r="H924" s="66">
        <f t="shared" si="29"/>
        <v>0</v>
      </c>
      <c r="I924" s="61"/>
    </row>
    <row r="925" spans="1:9" s="38" customFormat="1" ht="22.5" x14ac:dyDescent="0.25">
      <c r="A925" s="193" t="s">
        <v>5531</v>
      </c>
      <c r="B925" s="194" t="s">
        <v>5532</v>
      </c>
      <c r="C925" s="188" t="s">
        <v>259</v>
      </c>
      <c r="D925" s="179"/>
      <c r="E925" s="201">
        <v>53</v>
      </c>
      <c r="F925" s="201">
        <v>2.19</v>
      </c>
      <c r="G925" s="64">
        <f t="shared" si="28"/>
        <v>0</v>
      </c>
      <c r="H925" s="66">
        <f t="shared" si="29"/>
        <v>0</v>
      </c>
      <c r="I925" s="60"/>
    </row>
    <row r="926" spans="1:9" s="38" customFormat="1" ht="146.25" x14ac:dyDescent="0.25">
      <c r="A926" s="195" t="s">
        <v>5533</v>
      </c>
      <c r="B926" s="196" t="s">
        <v>21462</v>
      </c>
      <c r="C926" s="198"/>
      <c r="D926" s="199"/>
      <c r="E926" s="199"/>
      <c r="F926" s="199"/>
      <c r="G926" s="199"/>
      <c r="H926" s="200"/>
      <c r="I926" s="60"/>
    </row>
    <row r="927" spans="1:9" s="38" customFormat="1" x14ac:dyDescent="0.25">
      <c r="A927" s="193" t="s">
        <v>5534</v>
      </c>
      <c r="B927" s="194" t="s">
        <v>5528</v>
      </c>
      <c r="C927" s="188" t="s">
        <v>6</v>
      </c>
      <c r="D927" s="179"/>
      <c r="E927" s="201">
        <v>2695</v>
      </c>
      <c r="F927" s="201">
        <v>112</v>
      </c>
      <c r="G927" s="64">
        <f t="shared" si="28"/>
        <v>0</v>
      </c>
      <c r="H927" s="66">
        <f t="shared" si="29"/>
        <v>0</v>
      </c>
      <c r="I927" s="60"/>
    </row>
    <row r="928" spans="1:9" s="38" customFormat="1" x14ac:dyDescent="0.25">
      <c r="A928" s="193" t="s">
        <v>5535</v>
      </c>
      <c r="B928" s="194" t="s">
        <v>5536</v>
      </c>
      <c r="C928" s="188" t="s">
        <v>259</v>
      </c>
      <c r="D928" s="179"/>
      <c r="E928" s="201">
        <v>77</v>
      </c>
      <c r="F928" s="201">
        <v>3.21</v>
      </c>
      <c r="G928" s="64">
        <f t="shared" si="28"/>
        <v>0</v>
      </c>
      <c r="H928" s="66">
        <f t="shared" si="29"/>
        <v>0</v>
      </c>
      <c r="I928" s="60"/>
    </row>
    <row r="929" spans="1:9" s="38" customFormat="1" ht="146.25" x14ac:dyDescent="0.25">
      <c r="A929" s="195" t="s">
        <v>5537</v>
      </c>
      <c r="B929" s="196" t="s">
        <v>21463</v>
      </c>
      <c r="C929" s="198"/>
      <c r="D929" s="199"/>
      <c r="E929" s="199"/>
      <c r="F929" s="199"/>
      <c r="G929" s="199"/>
      <c r="H929" s="200"/>
      <c r="I929" s="60"/>
    </row>
    <row r="930" spans="1:9" s="38" customFormat="1" x14ac:dyDescent="0.25">
      <c r="A930" s="193" t="s">
        <v>5538</v>
      </c>
      <c r="B930" s="194" t="s">
        <v>5528</v>
      </c>
      <c r="C930" s="188" t="s">
        <v>6</v>
      </c>
      <c r="D930" s="179"/>
      <c r="E930" s="201">
        <v>2793</v>
      </c>
      <c r="F930" s="201">
        <v>116</v>
      </c>
      <c r="G930" s="64">
        <f t="shared" si="28"/>
        <v>0</v>
      </c>
      <c r="H930" s="66">
        <f t="shared" si="29"/>
        <v>0</v>
      </c>
      <c r="I930" s="60"/>
    </row>
    <row r="931" spans="1:9" s="38" customFormat="1" x14ac:dyDescent="0.25">
      <c r="A931" s="193" t="s">
        <v>5539</v>
      </c>
      <c r="B931" s="194" t="s">
        <v>5536</v>
      </c>
      <c r="C931" s="188" t="s">
        <v>259</v>
      </c>
      <c r="D931" s="179"/>
      <c r="E931" s="201">
        <v>125</v>
      </c>
      <c r="F931" s="201">
        <v>5.2</v>
      </c>
      <c r="G931" s="64">
        <f t="shared" si="28"/>
        <v>0</v>
      </c>
      <c r="H931" s="66">
        <f t="shared" si="29"/>
        <v>0</v>
      </c>
      <c r="I931" s="60"/>
    </row>
    <row r="932" spans="1:9" s="38" customFormat="1" ht="56.25" x14ac:dyDescent="0.25">
      <c r="A932" s="193" t="s">
        <v>5540</v>
      </c>
      <c r="B932" s="194" t="s">
        <v>21464</v>
      </c>
      <c r="C932" s="188" t="s">
        <v>6</v>
      </c>
      <c r="D932" s="179"/>
      <c r="E932" s="201">
        <v>32.5</v>
      </c>
      <c r="F932" s="201">
        <v>1.35</v>
      </c>
      <c r="G932" s="64">
        <f t="shared" si="28"/>
        <v>0</v>
      </c>
      <c r="H932" s="66">
        <f t="shared" si="29"/>
        <v>0</v>
      </c>
      <c r="I932" s="60"/>
    </row>
    <row r="933" spans="1:9" s="38" customFormat="1" ht="112.5" x14ac:dyDescent="0.25">
      <c r="A933" s="193" t="s">
        <v>5541</v>
      </c>
      <c r="B933" s="194" t="s">
        <v>21465</v>
      </c>
      <c r="C933" s="188" t="s">
        <v>6</v>
      </c>
      <c r="D933" s="179"/>
      <c r="E933" s="201">
        <v>443</v>
      </c>
      <c r="F933" s="201">
        <v>18.399999999999999</v>
      </c>
      <c r="G933" s="64">
        <f t="shared" si="28"/>
        <v>0</v>
      </c>
      <c r="H933" s="66">
        <f t="shared" si="29"/>
        <v>0</v>
      </c>
      <c r="I933" s="60"/>
    </row>
    <row r="934" spans="1:9" s="38" customFormat="1" ht="146.25" x14ac:dyDescent="0.25">
      <c r="A934" s="193" t="s">
        <v>5542</v>
      </c>
      <c r="B934" s="194" t="s">
        <v>21466</v>
      </c>
      <c r="C934" s="188" t="s">
        <v>6</v>
      </c>
      <c r="D934" s="179"/>
      <c r="E934" s="201">
        <v>382</v>
      </c>
      <c r="F934" s="201">
        <v>15.9</v>
      </c>
      <c r="G934" s="64">
        <f t="shared" si="28"/>
        <v>0</v>
      </c>
      <c r="H934" s="66">
        <f t="shared" si="29"/>
        <v>0</v>
      </c>
      <c r="I934" s="60"/>
    </row>
    <row r="935" spans="1:9" s="38" customFormat="1" ht="56.25" x14ac:dyDescent="0.25">
      <c r="A935" s="195" t="s">
        <v>5543</v>
      </c>
      <c r="B935" s="196" t="s">
        <v>21467</v>
      </c>
      <c r="C935" s="198"/>
      <c r="D935" s="199"/>
      <c r="E935" s="199"/>
      <c r="F935" s="199"/>
      <c r="G935" s="199"/>
      <c r="H935" s="200"/>
      <c r="I935" s="60"/>
    </row>
    <row r="936" spans="1:9" s="38" customFormat="1" x14ac:dyDescent="0.25">
      <c r="A936" s="193" t="s">
        <v>5544</v>
      </c>
      <c r="B936" s="194" t="s">
        <v>5545</v>
      </c>
      <c r="C936" s="188" t="s">
        <v>6</v>
      </c>
      <c r="D936" s="179"/>
      <c r="E936" s="201">
        <v>40.5</v>
      </c>
      <c r="F936" s="201">
        <v>1.68</v>
      </c>
      <c r="G936" s="64">
        <f t="shared" si="28"/>
        <v>0</v>
      </c>
      <c r="H936" s="66">
        <f t="shared" si="29"/>
        <v>0</v>
      </c>
      <c r="I936" s="60"/>
    </row>
    <row r="937" spans="1:9" s="38" customFormat="1" x14ac:dyDescent="0.25">
      <c r="A937" s="193" t="s">
        <v>5546</v>
      </c>
      <c r="B937" s="194" t="s">
        <v>5547</v>
      </c>
      <c r="C937" s="188" t="s">
        <v>6</v>
      </c>
      <c r="D937" s="179"/>
      <c r="E937" s="201">
        <v>21.4</v>
      </c>
      <c r="F937" s="201">
        <v>0.89</v>
      </c>
      <c r="G937" s="64">
        <f t="shared" si="28"/>
        <v>0</v>
      </c>
      <c r="H937" s="66">
        <f t="shared" si="29"/>
        <v>0</v>
      </c>
      <c r="I937" s="60"/>
    </row>
    <row r="938" spans="1:9" s="38" customFormat="1" x14ac:dyDescent="0.25">
      <c r="A938" s="193" t="s">
        <v>5548</v>
      </c>
      <c r="B938" s="194" t="s">
        <v>5549</v>
      </c>
      <c r="C938" s="188" t="s">
        <v>6</v>
      </c>
      <c r="D938" s="179"/>
      <c r="E938" s="201">
        <v>125</v>
      </c>
      <c r="F938" s="201">
        <v>5.2</v>
      </c>
      <c r="G938" s="64">
        <f t="shared" si="28"/>
        <v>0</v>
      </c>
      <c r="H938" s="66">
        <f t="shared" si="29"/>
        <v>0</v>
      </c>
      <c r="I938" s="60"/>
    </row>
    <row r="939" spans="1:9" s="38" customFormat="1" ht="67.5" x14ac:dyDescent="0.25">
      <c r="A939" s="193" t="s">
        <v>5550</v>
      </c>
      <c r="B939" s="194" t="s">
        <v>21468</v>
      </c>
      <c r="C939" s="188" t="s">
        <v>6</v>
      </c>
      <c r="D939" s="179"/>
      <c r="E939" s="201">
        <v>515</v>
      </c>
      <c r="F939" s="201">
        <v>21.4</v>
      </c>
      <c r="G939" s="64">
        <f t="shared" si="28"/>
        <v>0</v>
      </c>
      <c r="H939" s="66">
        <f t="shared" si="29"/>
        <v>0</v>
      </c>
      <c r="I939" s="60"/>
    </row>
    <row r="940" spans="1:9" s="38" customFormat="1" ht="112.5" x14ac:dyDescent="0.25">
      <c r="A940" s="193" t="s">
        <v>5551</v>
      </c>
      <c r="B940" s="194" t="s">
        <v>21469</v>
      </c>
      <c r="C940" s="188" t="s">
        <v>6</v>
      </c>
      <c r="D940" s="179"/>
      <c r="E940" s="201">
        <v>347</v>
      </c>
      <c r="F940" s="201">
        <v>14.4</v>
      </c>
      <c r="G940" s="64">
        <f t="shared" si="28"/>
        <v>0</v>
      </c>
      <c r="H940" s="66">
        <f t="shared" si="29"/>
        <v>0</v>
      </c>
      <c r="I940" s="60"/>
    </row>
    <row r="941" spans="1:9" s="38" customFormat="1" ht="90" x14ac:dyDescent="0.25">
      <c r="A941" s="195" t="s">
        <v>5552</v>
      </c>
      <c r="B941" s="196" t="s">
        <v>21470</v>
      </c>
      <c r="C941" s="198"/>
      <c r="D941" s="199"/>
      <c r="E941" s="199"/>
      <c r="F941" s="199"/>
      <c r="G941" s="199"/>
      <c r="H941" s="200"/>
      <c r="I941" s="60"/>
    </row>
    <row r="942" spans="1:9" s="38" customFormat="1" x14ac:dyDescent="0.25">
      <c r="A942" s="193" t="s">
        <v>5553</v>
      </c>
      <c r="B942" s="194" t="s">
        <v>5554</v>
      </c>
      <c r="C942" s="188" t="s">
        <v>6</v>
      </c>
      <c r="D942" s="179"/>
      <c r="E942" s="201">
        <v>290</v>
      </c>
      <c r="F942" s="201">
        <v>12</v>
      </c>
      <c r="G942" s="64">
        <f t="shared" si="28"/>
        <v>0</v>
      </c>
      <c r="H942" s="66">
        <f t="shared" si="29"/>
        <v>0</v>
      </c>
      <c r="I942" s="60"/>
    </row>
    <row r="943" spans="1:9" s="38" customFormat="1" x14ac:dyDescent="0.25">
      <c r="A943" s="193" t="s">
        <v>5555</v>
      </c>
      <c r="B943" s="194" t="s">
        <v>5556</v>
      </c>
      <c r="C943" s="188" t="s">
        <v>6</v>
      </c>
      <c r="D943" s="179"/>
      <c r="E943" s="201">
        <v>310</v>
      </c>
      <c r="F943" s="201">
        <v>12.9</v>
      </c>
      <c r="G943" s="64">
        <f t="shared" si="28"/>
        <v>0</v>
      </c>
      <c r="H943" s="66">
        <f t="shared" si="29"/>
        <v>0</v>
      </c>
      <c r="I943" s="60"/>
    </row>
    <row r="944" spans="1:9" s="38" customFormat="1" x14ac:dyDescent="0.25">
      <c r="A944" s="193" t="s">
        <v>5557</v>
      </c>
      <c r="B944" s="194" t="s">
        <v>5558</v>
      </c>
      <c r="C944" s="188" t="s">
        <v>6</v>
      </c>
      <c r="D944" s="179"/>
      <c r="E944" s="201">
        <v>387</v>
      </c>
      <c r="F944" s="201">
        <v>16</v>
      </c>
      <c r="G944" s="64">
        <f t="shared" si="28"/>
        <v>0</v>
      </c>
      <c r="H944" s="66">
        <f t="shared" si="29"/>
        <v>0</v>
      </c>
      <c r="I944" s="60"/>
    </row>
    <row r="945" spans="1:9" s="38" customFormat="1" x14ac:dyDescent="0.25">
      <c r="A945" s="193" t="s">
        <v>5559</v>
      </c>
      <c r="B945" s="194" t="s">
        <v>5560</v>
      </c>
      <c r="C945" s="188" t="s">
        <v>6</v>
      </c>
      <c r="D945" s="179"/>
      <c r="E945" s="201">
        <v>452</v>
      </c>
      <c r="F945" s="201">
        <v>18.8</v>
      </c>
      <c r="G945" s="64">
        <f t="shared" si="28"/>
        <v>0</v>
      </c>
      <c r="H945" s="66">
        <f t="shared" si="29"/>
        <v>0</v>
      </c>
      <c r="I945" s="60"/>
    </row>
    <row r="946" spans="1:9" s="38" customFormat="1" ht="90" x14ac:dyDescent="0.25">
      <c r="A946" s="193" t="s">
        <v>5561</v>
      </c>
      <c r="B946" s="194" t="s">
        <v>21471</v>
      </c>
      <c r="C946" s="188" t="s">
        <v>6</v>
      </c>
      <c r="D946" s="179"/>
      <c r="E946" s="201">
        <v>1268</v>
      </c>
      <c r="F946" s="201">
        <v>53</v>
      </c>
      <c r="G946" s="64">
        <f t="shared" si="28"/>
        <v>0</v>
      </c>
      <c r="H946" s="66">
        <f t="shared" si="29"/>
        <v>0</v>
      </c>
      <c r="I946" s="60"/>
    </row>
    <row r="947" spans="1:9" s="38" customFormat="1" ht="168.75" x14ac:dyDescent="0.25">
      <c r="A947" s="195" t="s">
        <v>5562</v>
      </c>
      <c r="B947" s="196" t="s">
        <v>21472</v>
      </c>
      <c r="C947" s="198"/>
      <c r="D947" s="199"/>
      <c r="E947" s="199"/>
      <c r="F947" s="199"/>
      <c r="G947" s="199"/>
      <c r="H947" s="200"/>
      <c r="I947" s="60"/>
    </row>
    <row r="948" spans="1:9" s="38" customFormat="1" x14ac:dyDescent="0.25">
      <c r="A948" s="193" t="s">
        <v>5563</v>
      </c>
      <c r="B948" s="194" t="s">
        <v>5564</v>
      </c>
      <c r="C948" s="188" t="s">
        <v>6</v>
      </c>
      <c r="D948" s="179"/>
      <c r="E948" s="201">
        <v>4206</v>
      </c>
      <c r="F948" s="201">
        <v>175</v>
      </c>
      <c r="G948" s="64">
        <f t="shared" si="28"/>
        <v>0</v>
      </c>
      <c r="H948" s="66">
        <f t="shared" si="29"/>
        <v>0</v>
      </c>
      <c r="I948" s="60"/>
    </row>
    <row r="949" spans="1:9" s="38" customFormat="1" x14ac:dyDescent="0.25">
      <c r="A949" s="193" t="s">
        <v>5565</v>
      </c>
      <c r="B949" s="194" t="s">
        <v>5566</v>
      </c>
      <c r="C949" s="188" t="s">
        <v>6</v>
      </c>
      <c r="D949" s="179"/>
      <c r="E949" s="201">
        <v>4531</v>
      </c>
      <c r="F949" s="201">
        <v>188</v>
      </c>
      <c r="G949" s="64">
        <f t="shared" si="28"/>
        <v>0</v>
      </c>
      <c r="H949" s="66">
        <f t="shared" si="29"/>
        <v>0</v>
      </c>
      <c r="I949" s="60"/>
    </row>
    <row r="950" spans="1:9" s="38" customFormat="1" ht="22.5" x14ac:dyDescent="0.25">
      <c r="A950" s="193" t="s">
        <v>5567</v>
      </c>
      <c r="B950" s="194" t="s">
        <v>5568</v>
      </c>
      <c r="C950" s="188" t="s">
        <v>6</v>
      </c>
      <c r="D950" s="179"/>
      <c r="E950" s="201">
        <v>5181</v>
      </c>
      <c r="F950" s="201">
        <v>215</v>
      </c>
      <c r="G950" s="64">
        <f t="shared" si="28"/>
        <v>0</v>
      </c>
      <c r="H950" s="66">
        <f t="shared" si="29"/>
        <v>0</v>
      </c>
      <c r="I950" s="60"/>
    </row>
    <row r="951" spans="1:9" s="38" customFormat="1" ht="22.5" x14ac:dyDescent="0.25">
      <c r="A951" s="193" t="s">
        <v>5569</v>
      </c>
      <c r="B951" s="194" t="s">
        <v>5570</v>
      </c>
      <c r="C951" s="188" t="s">
        <v>6</v>
      </c>
      <c r="D951" s="179"/>
      <c r="E951" s="201">
        <v>5732</v>
      </c>
      <c r="F951" s="201">
        <v>238</v>
      </c>
      <c r="G951" s="64">
        <f t="shared" si="28"/>
        <v>0</v>
      </c>
      <c r="H951" s="66">
        <f t="shared" si="29"/>
        <v>0</v>
      </c>
      <c r="I951" s="60"/>
    </row>
    <row r="952" spans="1:9" s="38" customFormat="1" ht="101.25" x14ac:dyDescent="0.25">
      <c r="A952" s="193" t="s">
        <v>5571</v>
      </c>
      <c r="B952" s="194" t="s">
        <v>21473</v>
      </c>
      <c r="C952" s="188" t="s">
        <v>6</v>
      </c>
      <c r="D952" s="179"/>
      <c r="E952" s="201">
        <v>893</v>
      </c>
      <c r="F952" s="201">
        <v>37</v>
      </c>
      <c r="G952" s="64">
        <f t="shared" si="28"/>
        <v>0</v>
      </c>
      <c r="H952" s="66">
        <f t="shared" si="29"/>
        <v>0</v>
      </c>
      <c r="I952" s="60"/>
    </row>
    <row r="953" spans="1:9" s="38" customFormat="1" ht="247.5" x14ac:dyDescent="0.25">
      <c r="A953" s="193" t="s">
        <v>5572</v>
      </c>
      <c r="B953" s="194" t="s">
        <v>21474</v>
      </c>
      <c r="C953" s="188" t="s">
        <v>6</v>
      </c>
      <c r="D953" s="179"/>
      <c r="E953" s="201">
        <v>3409</v>
      </c>
      <c r="F953" s="201">
        <v>141</v>
      </c>
      <c r="G953" s="64">
        <f t="shared" si="28"/>
        <v>0</v>
      </c>
      <c r="H953" s="66">
        <f t="shared" si="29"/>
        <v>0</v>
      </c>
      <c r="I953" s="60"/>
    </row>
    <row r="954" spans="1:9" s="38" customFormat="1" ht="90" x14ac:dyDescent="0.25">
      <c r="A954" s="195" t="s">
        <v>5573</v>
      </c>
      <c r="B954" s="196" t="s">
        <v>21475</v>
      </c>
      <c r="C954" s="198"/>
      <c r="D954" s="199"/>
      <c r="E954" s="199"/>
      <c r="F954" s="199"/>
      <c r="G954" s="199"/>
      <c r="H954" s="200"/>
      <c r="I954" s="60"/>
    </row>
    <row r="955" spans="1:9" s="38" customFormat="1" x14ac:dyDescent="0.25">
      <c r="A955" s="193" t="s">
        <v>5574</v>
      </c>
      <c r="B955" s="194" t="s">
        <v>5575</v>
      </c>
      <c r="C955" s="188" t="s">
        <v>6</v>
      </c>
      <c r="D955" s="179"/>
      <c r="E955" s="201">
        <v>22.3</v>
      </c>
      <c r="F955" s="201">
        <v>4.1900000000000004</v>
      </c>
      <c r="G955" s="64">
        <f t="shared" si="28"/>
        <v>0</v>
      </c>
      <c r="H955" s="66">
        <f t="shared" si="29"/>
        <v>0</v>
      </c>
      <c r="I955" s="60"/>
    </row>
    <row r="956" spans="1:9" s="38" customFormat="1" x14ac:dyDescent="0.25">
      <c r="A956" s="193" t="s">
        <v>5576</v>
      </c>
      <c r="B956" s="194" t="s">
        <v>5577</v>
      </c>
      <c r="C956" s="188" t="s">
        <v>6</v>
      </c>
      <c r="D956" s="179"/>
      <c r="E956" s="201">
        <v>35.9</v>
      </c>
      <c r="F956" s="201">
        <v>6.7</v>
      </c>
      <c r="G956" s="64">
        <f t="shared" si="28"/>
        <v>0</v>
      </c>
      <c r="H956" s="66">
        <f t="shared" si="29"/>
        <v>0</v>
      </c>
      <c r="I956" s="60"/>
    </row>
    <row r="957" spans="1:9" s="38" customFormat="1" x14ac:dyDescent="0.25">
      <c r="A957" s="193" t="s">
        <v>5578</v>
      </c>
      <c r="B957" s="194" t="s">
        <v>5579</v>
      </c>
      <c r="C957" s="188" t="s">
        <v>6</v>
      </c>
      <c r="D957" s="179"/>
      <c r="E957" s="201">
        <v>42.6</v>
      </c>
      <c r="F957" s="201">
        <v>8</v>
      </c>
      <c r="G957" s="64">
        <f t="shared" si="28"/>
        <v>0</v>
      </c>
      <c r="H957" s="66">
        <f t="shared" si="29"/>
        <v>0</v>
      </c>
      <c r="I957" s="60"/>
    </row>
    <row r="958" spans="1:9" s="38" customFormat="1" x14ac:dyDescent="0.25">
      <c r="A958" s="193" t="s">
        <v>5580</v>
      </c>
      <c r="B958" s="194" t="s">
        <v>5581</v>
      </c>
      <c r="C958" s="188" t="s">
        <v>6</v>
      </c>
      <c r="D958" s="179"/>
      <c r="E958" s="201">
        <v>54</v>
      </c>
      <c r="F958" s="201">
        <v>10.199999999999999</v>
      </c>
      <c r="G958" s="64">
        <f t="shared" si="28"/>
        <v>0</v>
      </c>
      <c r="H958" s="66">
        <f t="shared" si="29"/>
        <v>0</v>
      </c>
      <c r="I958" s="60"/>
    </row>
    <row r="959" spans="1:9" s="38" customFormat="1" x14ac:dyDescent="0.25">
      <c r="A959" s="193" t="s">
        <v>5582</v>
      </c>
      <c r="B959" s="194" t="s">
        <v>5583</v>
      </c>
      <c r="C959" s="188" t="s">
        <v>6</v>
      </c>
      <c r="D959" s="179"/>
      <c r="E959" s="201">
        <v>55</v>
      </c>
      <c r="F959" s="201">
        <v>10.4</v>
      </c>
      <c r="G959" s="64">
        <f t="shared" si="28"/>
        <v>0</v>
      </c>
      <c r="H959" s="66">
        <f t="shared" si="29"/>
        <v>0</v>
      </c>
      <c r="I959" s="60"/>
    </row>
    <row r="960" spans="1:9" s="38" customFormat="1" x14ac:dyDescent="0.25">
      <c r="A960" s="193" t="s">
        <v>5584</v>
      </c>
      <c r="B960" s="194" t="s">
        <v>5585</v>
      </c>
      <c r="C960" s="188" t="s">
        <v>6</v>
      </c>
      <c r="D960" s="179"/>
      <c r="E960" s="201">
        <v>90</v>
      </c>
      <c r="F960" s="201">
        <v>17</v>
      </c>
      <c r="G960" s="64">
        <f t="shared" si="28"/>
        <v>0</v>
      </c>
      <c r="H960" s="66">
        <f t="shared" si="29"/>
        <v>0</v>
      </c>
      <c r="I960" s="60"/>
    </row>
    <row r="961" spans="1:9" s="38" customFormat="1" x14ac:dyDescent="0.25">
      <c r="A961" s="193" t="s">
        <v>5586</v>
      </c>
      <c r="B961" s="194" t="s">
        <v>5587</v>
      </c>
      <c r="C961" s="188" t="s">
        <v>6</v>
      </c>
      <c r="D961" s="179"/>
      <c r="E961" s="201">
        <v>288</v>
      </c>
      <c r="F961" s="201">
        <v>54</v>
      </c>
      <c r="G961" s="64">
        <f t="shared" si="28"/>
        <v>0</v>
      </c>
      <c r="H961" s="66">
        <f t="shared" si="29"/>
        <v>0</v>
      </c>
      <c r="I961" s="60"/>
    </row>
    <row r="962" spans="1:9" s="38" customFormat="1" x14ac:dyDescent="0.25">
      <c r="A962" s="193" t="s">
        <v>5588</v>
      </c>
      <c r="B962" s="194" t="s">
        <v>5589</v>
      </c>
      <c r="C962" s="188" t="s">
        <v>6</v>
      </c>
      <c r="D962" s="179"/>
      <c r="E962" s="201">
        <v>313</v>
      </c>
      <c r="F962" s="201">
        <v>59</v>
      </c>
      <c r="G962" s="64">
        <f t="shared" si="28"/>
        <v>0</v>
      </c>
      <c r="H962" s="66">
        <f t="shared" si="29"/>
        <v>0</v>
      </c>
      <c r="I962" s="60"/>
    </row>
    <row r="963" spans="1:9" s="38" customFormat="1" x14ac:dyDescent="0.25">
      <c r="A963" s="193" t="s">
        <v>5590</v>
      </c>
      <c r="B963" s="194" t="s">
        <v>5591</v>
      </c>
      <c r="C963" s="188" t="s">
        <v>6</v>
      </c>
      <c r="D963" s="179"/>
      <c r="E963" s="201">
        <v>661</v>
      </c>
      <c r="F963" s="201">
        <v>124</v>
      </c>
      <c r="G963" s="64">
        <f t="shared" si="28"/>
        <v>0</v>
      </c>
      <c r="H963" s="66">
        <f t="shared" si="29"/>
        <v>0</v>
      </c>
      <c r="I963" s="60"/>
    </row>
    <row r="964" spans="1:9" s="38" customFormat="1" ht="123.75" x14ac:dyDescent="0.25">
      <c r="A964" s="195" t="s">
        <v>5592</v>
      </c>
      <c r="B964" s="196" t="s">
        <v>21476</v>
      </c>
      <c r="C964" s="198"/>
      <c r="D964" s="199"/>
      <c r="E964" s="199"/>
      <c r="F964" s="199"/>
      <c r="G964" s="199"/>
      <c r="H964" s="200"/>
      <c r="I964" s="60"/>
    </row>
    <row r="965" spans="1:9" s="38" customFormat="1" x14ac:dyDescent="0.25">
      <c r="A965" s="193" t="s">
        <v>5593</v>
      </c>
      <c r="B965" s="194" t="s">
        <v>5594</v>
      </c>
      <c r="C965" s="188" t="s">
        <v>6</v>
      </c>
      <c r="D965" s="179"/>
      <c r="E965" s="201">
        <v>46.1</v>
      </c>
      <c r="F965" s="201">
        <v>8.6</v>
      </c>
      <c r="G965" s="64">
        <f t="shared" ref="G965:G1028" si="30">D965*E965</f>
        <v>0</v>
      </c>
      <c r="H965" s="66">
        <f t="shared" ref="H965:H1028" si="31">D965*F965</f>
        <v>0</v>
      </c>
      <c r="I965" s="60"/>
    </row>
    <row r="966" spans="1:9" s="38" customFormat="1" x14ac:dyDescent="0.25">
      <c r="A966" s="193" t="s">
        <v>5595</v>
      </c>
      <c r="B966" s="194" t="s">
        <v>5596</v>
      </c>
      <c r="C966" s="188" t="s">
        <v>6</v>
      </c>
      <c r="D966" s="179"/>
      <c r="E966" s="201">
        <v>47</v>
      </c>
      <c r="F966" s="201">
        <v>8.8000000000000007</v>
      </c>
      <c r="G966" s="64">
        <f t="shared" si="30"/>
        <v>0</v>
      </c>
      <c r="H966" s="66">
        <f t="shared" si="31"/>
        <v>0</v>
      </c>
      <c r="I966" s="60"/>
    </row>
    <row r="967" spans="1:9" s="38" customFormat="1" x14ac:dyDescent="0.25">
      <c r="A967" s="193" t="s">
        <v>5597</v>
      </c>
      <c r="B967" s="194" t="s">
        <v>5598</v>
      </c>
      <c r="C967" s="188" t="s">
        <v>6</v>
      </c>
      <c r="D967" s="179"/>
      <c r="E967" s="201">
        <v>53</v>
      </c>
      <c r="F967" s="201">
        <v>9.9</v>
      </c>
      <c r="G967" s="64">
        <f t="shared" si="30"/>
        <v>0</v>
      </c>
      <c r="H967" s="66">
        <f t="shared" si="31"/>
        <v>0</v>
      </c>
      <c r="I967" s="60"/>
    </row>
    <row r="968" spans="1:9" s="38" customFormat="1" x14ac:dyDescent="0.25">
      <c r="A968" s="193" t="s">
        <v>5599</v>
      </c>
      <c r="B968" s="194" t="s">
        <v>5581</v>
      </c>
      <c r="C968" s="188" t="s">
        <v>6</v>
      </c>
      <c r="D968" s="179"/>
      <c r="E968" s="201">
        <v>103</v>
      </c>
      <c r="F968" s="201">
        <v>19.399999999999999</v>
      </c>
      <c r="G968" s="64">
        <f t="shared" si="30"/>
        <v>0</v>
      </c>
      <c r="H968" s="66">
        <f t="shared" si="31"/>
        <v>0</v>
      </c>
      <c r="I968" s="60"/>
    </row>
    <row r="969" spans="1:9" s="38" customFormat="1" x14ac:dyDescent="0.25">
      <c r="A969" s="193" t="s">
        <v>5600</v>
      </c>
      <c r="B969" s="194" t="s">
        <v>5601</v>
      </c>
      <c r="C969" s="188" t="s">
        <v>6</v>
      </c>
      <c r="D969" s="179"/>
      <c r="E969" s="201">
        <v>104</v>
      </c>
      <c r="F969" s="201">
        <v>19.5</v>
      </c>
      <c r="G969" s="64">
        <f t="shared" si="30"/>
        <v>0</v>
      </c>
      <c r="H969" s="66">
        <f t="shared" si="31"/>
        <v>0</v>
      </c>
      <c r="I969" s="60"/>
    </row>
    <row r="970" spans="1:9" s="38" customFormat="1" x14ac:dyDescent="0.25">
      <c r="A970" s="193" t="s">
        <v>5602</v>
      </c>
      <c r="B970" s="194" t="s">
        <v>5603</v>
      </c>
      <c r="C970" s="188" t="s">
        <v>6</v>
      </c>
      <c r="D970" s="179"/>
      <c r="E970" s="201">
        <v>177</v>
      </c>
      <c r="F970" s="201">
        <v>33.200000000000003</v>
      </c>
      <c r="G970" s="64">
        <f t="shared" si="30"/>
        <v>0</v>
      </c>
      <c r="H970" s="66">
        <f t="shared" si="31"/>
        <v>0</v>
      </c>
      <c r="I970" s="60"/>
    </row>
    <row r="971" spans="1:9" s="38" customFormat="1" x14ac:dyDescent="0.25">
      <c r="A971" s="193" t="s">
        <v>5604</v>
      </c>
      <c r="B971" s="194" t="s">
        <v>5605</v>
      </c>
      <c r="C971" s="188" t="s">
        <v>6</v>
      </c>
      <c r="D971" s="179"/>
      <c r="E971" s="201">
        <v>592</v>
      </c>
      <c r="F971" s="201">
        <v>111</v>
      </c>
      <c r="G971" s="64">
        <f t="shared" si="30"/>
        <v>0</v>
      </c>
      <c r="H971" s="66">
        <f t="shared" si="31"/>
        <v>0</v>
      </c>
      <c r="I971" s="60"/>
    </row>
    <row r="972" spans="1:9" s="38" customFormat="1" x14ac:dyDescent="0.25">
      <c r="A972" s="193" t="s">
        <v>5606</v>
      </c>
      <c r="B972" s="194" t="s">
        <v>5589</v>
      </c>
      <c r="C972" s="188" t="s">
        <v>6</v>
      </c>
      <c r="D972" s="179"/>
      <c r="E972" s="201">
        <v>630</v>
      </c>
      <c r="F972" s="201">
        <v>118</v>
      </c>
      <c r="G972" s="64">
        <f t="shared" si="30"/>
        <v>0</v>
      </c>
      <c r="H972" s="66">
        <f t="shared" si="31"/>
        <v>0</v>
      </c>
      <c r="I972" s="60"/>
    </row>
    <row r="973" spans="1:9" s="38" customFormat="1" x14ac:dyDescent="0.25">
      <c r="A973" s="193" t="s">
        <v>5607</v>
      </c>
      <c r="B973" s="194" t="s">
        <v>5608</v>
      </c>
      <c r="C973" s="188" t="s">
        <v>6</v>
      </c>
      <c r="D973" s="179"/>
      <c r="E973" s="201">
        <v>1328</v>
      </c>
      <c r="F973" s="201">
        <v>249</v>
      </c>
      <c r="G973" s="64">
        <f t="shared" si="30"/>
        <v>0</v>
      </c>
      <c r="H973" s="66">
        <f t="shared" si="31"/>
        <v>0</v>
      </c>
      <c r="I973" s="60"/>
    </row>
    <row r="974" spans="1:9" s="38" customFormat="1" ht="135" x14ac:dyDescent="0.25">
      <c r="A974" s="195" t="s">
        <v>5609</v>
      </c>
      <c r="B974" s="196" t="s">
        <v>21477</v>
      </c>
      <c r="C974" s="198"/>
      <c r="D974" s="199"/>
      <c r="E974" s="199"/>
      <c r="F974" s="199"/>
      <c r="G974" s="199"/>
      <c r="H974" s="200"/>
      <c r="I974" s="60"/>
    </row>
    <row r="975" spans="1:9" s="38" customFormat="1" x14ac:dyDescent="0.25">
      <c r="A975" s="193" t="s">
        <v>5610</v>
      </c>
      <c r="B975" s="194" t="s">
        <v>5575</v>
      </c>
      <c r="C975" s="188" t="s">
        <v>6</v>
      </c>
      <c r="D975" s="179"/>
      <c r="E975" s="201">
        <v>54</v>
      </c>
      <c r="F975" s="201">
        <v>10.199999999999999</v>
      </c>
      <c r="G975" s="64">
        <f t="shared" si="30"/>
        <v>0</v>
      </c>
      <c r="H975" s="66">
        <f t="shared" si="31"/>
        <v>0</v>
      </c>
      <c r="I975" s="60"/>
    </row>
    <row r="976" spans="1:9" s="38" customFormat="1" x14ac:dyDescent="0.25">
      <c r="A976" s="193" t="s">
        <v>5611</v>
      </c>
      <c r="B976" s="194" t="s">
        <v>5596</v>
      </c>
      <c r="C976" s="188" t="s">
        <v>6</v>
      </c>
      <c r="D976" s="179"/>
      <c r="E976" s="201">
        <v>57</v>
      </c>
      <c r="F976" s="201">
        <v>10.7</v>
      </c>
      <c r="G976" s="64">
        <f t="shared" si="30"/>
        <v>0</v>
      </c>
      <c r="H976" s="66">
        <f t="shared" si="31"/>
        <v>0</v>
      </c>
      <c r="I976" s="60"/>
    </row>
    <row r="977" spans="1:9" s="38" customFormat="1" x14ac:dyDescent="0.25">
      <c r="A977" s="193" t="s">
        <v>5612</v>
      </c>
      <c r="B977" s="194" t="s">
        <v>5613</v>
      </c>
      <c r="C977" s="188" t="s">
        <v>6</v>
      </c>
      <c r="D977" s="179"/>
      <c r="E977" s="201">
        <v>73</v>
      </c>
      <c r="F977" s="201">
        <v>13.7</v>
      </c>
      <c r="G977" s="64">
        <f t="shared" si="30"/>
        <v>0</v>
      </c>
      <c r="H977" s="66">
        <f t="shared" si="31"/>
        <v>0</v>
      </c>
      <c r="I977" s="60"/>
    </row>
    <row r="978" spans="1:9" s="38" customFormat="1" x14ac:dyDescent="0.25">
      <c r="A978" s="193" t="s">
        <v>5614</v>
      </c>
      <c r="B978" s="194" t="s">
        <v>5615</v>
      </c>
      <c r="C978" s="188" t="s">
        <v>6</v>
      </c>
      <c r="D978" s="179"/>
      <c r="E978" s="201">
        <v>137</v>
      </c>
      <c r="F978" s="201">
        <v>25.8</v>
      </c>
      <c r="G978" s="64">
        <f t="shared" si="30"/>
        <v>0</v>
      </c>
      <c r="H978" s="66">
        <f t="shared" si="31"/>
        <v>0</v>
      </c>
      <c r="I978" s="60"/>
    </row>
    <row r="979" spans="1:9" s="38" customFormat="1" x14ac:dyDescent="0.25">
      <c r="A979" s="193" t="s">
        <v>5616</v>
      </c>
      <c r="B979" s="194" t="s">
        <v>5617</v>
      </c>
      <c r="C979" s="188" t="s">
        <v>6</v>
      </c>
      <c r="D979" s="179"/>
      <c r="E979" s="201">
        <v>138</v>
      </c>
      <c r="F979" s="201">
        <v>25.9</v>
      </c>
      <c r="G979" s="64">
        <f t="shared" si="30"/>
        <v>0</v>
      </c>
      <c r="H979" s="66">
        <f t="shared" si="31"/>
        <v>0</v>
      </c>
      <c r="I979" s="60"/>
    </row>
    <row r="980" spans="1:9" s="38" customFormat="1" x14ac:dyDescent="0.25">
      <c r="A980" s="193" t="s">
        <v>5618</v>
      </c>
      <c r="B980" s="194" t="s">
        <v>5619</v>
      </c>
      <c r="C980" s="188" t="s">
        <v>6</v>
      </c>
      <c r="D980" s="179"/>
      <c r="E980" s="201">
        <v>264</v>
      </c>
      <c r="F980" s="201">
        <v>49.6</v>
      </c>
      <c r="G980" s="64">
        <f t="shared" si="30"/>
        <v>0</v>
      </c>
      <c r="H980" s="66">
        <f t="shared" si="31"/>
        <v>0</v>
      </c>
      <c r="I980" s="60"/>
    </row>
    <row r="981" spans="1:9" s="38" customFormat="1" x14ac:dyDescent="0.25">
      <c r="A981" s="193" t="s">
        <v>5620</v>
      </c>
      <c r="B981" s="194" t="s">
        <v>5605</v>
      </c>
      <c r="C981" s="188" t="s">
        <v>6</v>
      </c>
      <c r="D981" s="179"/>
      <c r="E981" s="201">
        <v>592</v>
      </c>
      <c r="F981" s="201">
        <v>111</v>
      </c>
      <c r="G981" s="64">
        <f t="shared" si="30"/>
        <v>0</v>
      </c>
      <c r="H981" s="66">
        <f t="shared" si="31"/>
        <v>0</v>
      </c>
      <c r="I981" s="60"/>
    </row>
    <row r="982" spans="1:9" s="38" customFormat="1" x14ac:dyDescent="0.25">
      <c r="A982" s="193" t="s">
        <v>5621</v>
      </c>
      <c r="B982" s="194" t="s">
        <v>5589</v>
      </c>
      <c r="C982" s="188" t="s">
        <v>6</v>
      </c>
      <c r="D982" s="179"/>
      <c r="E982" s="201">
        <v>626</v>
      </c>
      <c r="F982" s="201">
        <v>117</v>
      </c>
      <c r="G982" s="64">
        <f t="shared" si="30"/>
        <v>0</v>
      </c>
      <c r="H982" s="66">
        <f t="shared" si="31"/>
        <v>0</v>
      </c>
      <c r="I982" s="60"/>
    </row>
    <row r="983" spans="1:9" s="38" customFormat="1" x14ac:dyDescent="0.25">
      <c r="A983" s="193" t="s">
        <v>5622</v>
      </c>
      <c r="B983" s="194" t="s">
        <v>5608</v>
      </c>
      <c r="C983" s="188" t="s">
        <v>6</v>
      </c>
      <c r="D983" s="179"/>
      <c r="E983" s="201">
        <v>1342</v>
      </c>
      <c r="F983" s="201">
        <v>252</v>
      </c>
      <c r="G983" s="64">
        <f t="shared" si="30"/>
        <v>0</v>
      </c>
      <c r="H983" s="66">
        <f t="shared" si="31"/>
        <v>0</v>
      </c>
      <c r="I983" s="60"/>
    </row>
    <row r="984" spans="1:9" s="38" customFormat="1" ht="67.5" x14ac:dyDescent="0.25">
      <c r="A984" s="195" t="s">
        <v>5623</v>
      </c>
      <c r="B984" s="196" t="s">
        <v>21478</v>
      </c>
      <c r="C984" s="198"/>
      <c r="D984" s="199"/>
      <c r="E984" s="199"/>
      <c r="F984" s="199"/>
      <c r="G984" s="199"/>
      <c r="H984" s="200"/>
      <c r="I984" s="60"/>
    </row>
    <row r="985" spans="1:9" s="38" customFormat="1" ht="22.5" x14ac:dyDescent="0.25">
      <c r="A985" s="193" t="s">
        <v>5624</v>
      </c>
      <c r="B985" s="194" t="s">
        <v>5625</v>
      </c>
      <c r="C985" s="188" t="s">
        <v>6</v>
      </c>
      <c r="D985" s="179"/>
      <c r="E985" s="201">
        <v>180</v>
      </c>
      <c r="F985" s="201">
        <v>33.700000000000003</v>
      </c>
      <c r="G985" s="64">
        <f t="shared" si="30"/>
        <v>0</v>
      </c>
      <c r="H985" s="66">
        <f t="shared" si="31"/>
        <v>0</v>
      </c>
      <c r="I985" s="60"/>
    </row>
    <row r="986" spans="1:9" s="38" customFormat="1" ht="22.5" x14ac:dyDescent="0.25">
      <c r="A986" s="193" t="s">
        <v>5626</v>
      </c>
      <c r="B986" s="194" t="s">
        <v>5627</v>
      </c>
      <c r="C986" s="188" t="s">
        <v>6</v>
      </c>
      <c r="D986" s="179"/>
      <c r="E986" s="201">
        <v>295</v>
      </c>
      <c r="F986" s="201">
        <v>55</v>
      </c>
      <c r="G986" s="64">
        <f t="shared" si="30"/>
        <v>0</v>
      </c>
      <c r="H986" s="66">
        <f t="shared" si="31"/>
        <v>0</v>
      </c>
      <c r="I986" s="60"/>
    </row>
    <row r="987" spans="1:9" s="38" customFormat="1" ht="22.5" x14ac:dyDescent="0.25">
      <c r="A987" s="193" t="s">
        <v>5628</v>
      </c>
      <c r="B987" s="194" t="s">
        <v>5629</v>
      </c>
      <c r="C987" s="188" t="s">
        <v>6</v>
      </c>
      <c r="D987" s="179"/>
      <c r="E987" s="201">
        <v>335</v>
      </c>
      <c r="F987" s="201">
        <v>63</v>
      </c>
      <c r="G987" s="64">
        <f t="shared" si="30"/>
        <v>0</v>
      </c>
      <c r="H987" s="66">
        <f t="shared" si="31"/>
        <v>0</v>
      </c>
      <c r="I987" s="60"/>
    </row>
    <row r="988" spans="1:9" s="38" customFormat="1" ht="22.5" x14ac:dyDescent="0.25">
      <c r="A988" s="193" t="s">
        <v>5630</v>
      </c>
      <c r="B988" s="194" t="s">
        <v>5631</v>
      </c>
      <c r="C988" s="188" t="s">
        <v>6</v>
      </c>
      <c r="D988" s="179"/>
      <c r="E988" s="201">
        <v>379</v>
      </c>
      <c r="F988" s="201">
        <v>71</v>
      </c>
      <c r="G988" s="64">
        <f t="shared" si="30"/>
        <v>0</v>
      </c>
      <c r="H988" s="66">
        <f t="shared" si="31"/>
        <v>0</v>
      </c>
      <c r="I988" s="60"/>
    </row>
    <row r="989" spans="1:9" s="38" customFormat="1" ht="22.5" x14ac:dyDescent="0.25">
      <c r="A989" s="193" t="s">
        <v>5632</v>
      </c>
      <c r="B989" s="194" t="s">
        <v>5633</v>
      </c>
      <c r="C989" s="188" t="s">
        <v>6</v>
      </c>
      <c r="D989" s="179"/>
      <c r="E989" s="201">
        <v>461</v>
      </c>
      <c r="F989" s="201">
        <v>86</v>
      </c>
      <c r="G989" s="64">
        <f t="shared" si="30"/>
        <v>0</v>
      </c>
      <c r="H989" s="66">
        <f t="shared" si="31"/>
        <v>0</v>
      </c>
      <c r="I989" s="60"/>
    </row>
    <row r="990" spans="1:9" s="38" customFormat="1" ht="22.5" x14ac:dyDescent="0.25">
      <c r="A990" s="193" t="s">
        <v>5634</v>
      </c>
      <c r="B990" s="194" t="s">
        <v>5635</v>
      </c>
      <c r="C990" s="188" t="s">
        <v>6</v>
      </c>
      <c r="D990" s="179"/>
      <c r="E990" s="201">
        <v>737</v>
      </c>
      <c r="F990" s="201">
        <v>138</v>
      </c>
      <c r="G990" s="64">
        <f t="shared" si="30"/>
        <v>0</v>
      </c>
      <c r="H990" s="66">
        <f t="shared" si="31"/>
        <v>0</v>
      </c>
      <c r="I990" s="60"/>
    </row>
    <row r="991" spans="1:9" s="38" customFormat="1" ht="22.5" x14ac:dyDescent="0.25">
      <c r="A991" s="193" t="s">
        <v>5636</v>
      </c>
      <c r="B991" s="194" t="s">
        <v>5637</v>
      </c>
      <c r="C991" s="188" t="s">
        <v>6</v>
      </c>
      <c r="D991" s="179"/>
      <c r="E991" s="201">
        <v>1986</v>
      </c>
      <c r="F991" s="201">
        <v>373</v>
      </c>
      <c r="G991" s="64">
        <f t="shared" si="30"/>
        <v>0</v>
      </c>
      <c r="H991" s="66">
        <f t="shared" si="31"/>
        <v>0</v>
      </c>
      <c r="I991" s="60"/>
    </row>
    <row r="992" spans="1:9" s="38" customFormat="1" ht="22.5" x14ac:dyDescent="0.25">
      <c r="A992" s="193" t="s">
        <v>5638</v>
      </c>
      <c r="B992" s="194" t="s">
        <v>5639</v>
      </c>
      <c r="C992" s="188" t="s">
        <v>6</v>
      </c>
      <c r="D992" s="179"/>
      <c r="E992" s="201">
        <v>4242</v>
      </c>
      <c r="F992" s="201">
        <v>796</v>
      </c>
      <c r="G992" s="64">
        <f t="shared" si="30"/>
        <v>0</v>
      </c>
      <c r="H992" s="66">
        <f t="shared" si="31"/>
        <v>0</v>
      </c>
      <c r="I992" s="60"/>
    </row>
    <row r="993" spans="1:9" s="38" customFormat="1" ht="78.75" x14ac:dyDescent="0.25">
      <c r="A993" s="195" t="s">
        <v>5640</v>
      </c>
      <c r="B993" s="196" t="s">
        <v>21479</v>
      </c>
      <c r="C993" s="198"/>
      <c r="D993" s="199"/>
      <c r="E993" s="199"/>
      <c r="F993" s="199"/>
      <c r="G993" s="199"/>
      <c r="H993" s="200"/>
      <c r="I993" s="60"/>
    </row>
    <row r="994" spans="1:9" s="38" customFormat="1" x14ac:dyDescent="0.25">
      <c r="A994" s="193" t="s">
        <v>5641</v>
      </c>
      <c r="B994" s="194" t="s">
        <v>21480</v>
      </c>
      <c r="C994" s="188" t="s">
        <v>6</v>
      </c>
      <c r="D994" s="179"/>
      <c r="E994" s="201">
        <v>980</v>
      </c>
      <c r="F994" s="201">
        <v>184</v>
      </c>
      <c r="G994" s="64">
        <f t="shared" si="30"/>
        <v>0</v>
      </c>
      <c r="H994" s="66">
        <f t="shared" si="31"/>
        <v>0</v>
      </c>
      <c r="I994" s="60"/>
    </row>
    <row r="995" spans="1:9" s="38" customFormat="1" x14ac:dyDescent="0.25">
      <c r="A995" s="193" t="s">
        <v>5642</v>
      </c>
      <c r="B995" s="194" t="s">
        <v>21481</v>
      </c>
      <c r="C995" s="188" t="s">
        <v>6</v>
      </c>
      <c r="D995" s="179"/>
      <c r="E995" s="201">
        <v>1033</v>
      </c>
      <c r="F995" s="201">
        <v>194</v>
      </c>
      <c r="G995" s="64">
        <f t="shared" si="30"/>
        <v>0</v>
      </c>
      <c r="H995" s="66">
        <f t="shared" si="31"/>
        <v>0</v>
      </c>
      <c r="I995" s="60"/>
    </row>
    <row r="996" spans="1:9" s="38" customFormat="1" x14ac:dyDescent="0.25">
      <c r="A996" s="193" t="s">
        <v>5643</v>
      </c>
      <c r="B996" s="194" t="s">
        <v>21482</v>
      </c>
      <c r="C996" s="188" t="s">
        <v>6</v>
      </c>
      <c r="D996" s="179"/>
      <c r="E996" s="201">
        <v>2617</v>
      </c>
      <c r="F996" s="201">
        <v>491</v>
      </c>
      <c r="G996" s="64">
        <f t="shared" si="30"/>
        <v>0</v>
      </c>
      <c r="H996" s="66">
        <f t="shared" si="31"/>
        <v>0</v>
      </c>
      <c r="I996" s="60"/>
    </row>
    <row r="997" spans="1:9" s="38" customFormat="1" x14ac:dyDescent="0.25">
      <c r="A997" s="193" t="s">
        <v>5644</v>
      </c>
      <c r="B997" s="194" t="s">
        <v>21483</v>
      </c>
      <c r="C997" s="188" t="s">
        <v>6</v>
      </c>
      <c r="D997" s="179"/>
      <c r="E997" s="201">
        <v>3208</v>
      </c>
      <c r="F997" s="201">
        <v>602</v>
      </c>
      <c r="G997" s="64">
        <f t="shared" si="30"/>
        <v>0</v>
      </c>
      <c r="H997" s="66">
        <f t="shared" si="31"/>
        <v>0</v>
      </c>
      <c r="I997" s="60"/>
    </row>
    <row r="998" spans="1:9" s="38" customFormat="1" ht="67.5" x14ac:dyDescent="0.25">
      <c r="A998" s="195" t="s">
        <v>5645</v>
      </c>
      <c r="B998" s="196" t="s">
        <v>21484</v>
      </c>
      <c r="C998" s="198"/>
      <c r="D998" s="199"/>
      <c r="E998" s="199"/>
      <c r="F998" s="199"/>
      <c r="G998" s="199"/>
      <c r="H998" s="200"/>
      <c r="I998" s="60"/>
    </row>
    <row r="999" spans="1:9" s="38" customFormat="1" x14ac:dyDescent="0.25">
      <c r="A999" s="193" t="s">
        <v>5646</v>
      </c>
      <c r="B999" s="194" t="s">
        <v>5647</v>
      </c>
      <c r="C999" s="188" t="s">
        <v>6</v>
      </c>
      <c r="D999" s="179"/>
      <c r="E999" s="201">
        <v>20.5</v>
      </c>
      <c r="F999" s="201">
        <v>3.86</v>
      </c>
      <c r="G999" s="64">
        <f t="shared" si="30"/>
        <v>0</v>
      </c>
      <c r="H999" s="66">
        <f t="shared" si="31"/>
        <v>0</v>
      </c>
      <c r="I999" s="60"/>
    </row>
    <row r="1000" spans="1:9" s="38" customFormat="1" x14ac:dyDescent="0.25">
      <c r="A1000" s="193" t="s">
        <v>5648</v>
      </c>
      <c r="B1000" s="194" t="s">
        <v>5649</v>
      </c>
      <c r="C1000" s="188" t="s">
        <v>6</v>
      </c>
      <c r="D1000" s="179"/>
      <c r="E1000" s="201">
        <v>25.4</v>
      </c>
      <c r="F1000" s="201">
        <v>4.7699999999999996</v>
      </c>
      <c r="G1000" s="64">
        <f t="shared" si="30"/>
        <v>0</v>
      </c>
      <c r="H1000" s="66">
        <f t="shared" si="31"/>
        <v>0</v>
      </c>
      <c r="I1000" s="60"/>
    </row>
    <row r="1001" spans="1:9" s="38" customFormat="1" x14ac:dyDescent="0.25">
      <c r="A1001" s="193" t="s">
        <v>5650</v>
      </c>
      <c r="B1001" s="194" t="s">
        <v>5651</v>
      </c>
      <c r="C1001" s="188" t="s">
        <v>6</v>
      </c>
      <c r="D1001" s="179"/>
      <c r="E1001" s="201">
        <v>29.5</v>
      </c>
      <c r="F1001" s="201">
        <v>5.5</v>
      </c>
      <c r="G1001" s="64">
        <f t="shared" si="30"/>
        <v>0</v>
      </c>
      <c r="H1001" s="66">
        <f t="shared" si="31"/>
        <v>0</v>
      </c>
      <c r="I1001" s="60"/>
    </row>
    <row r="1002" spans="1:9" s="38" customFormat="1" x14ac:dyDescent="0.25">
      <c r="A1002" s="193" t="s">
        <v>5652</v>
      </c>
      <c r="B1002" s="194" t="s">
        <v>5653</v>
      </c>
      <c r="C1002" s="188" t="s">
        <v>6</v>
      </c>
      <c r="D1002" s="179"/>
      <c r="E1002" s="201">
        <v>42.5</v>
      </c>
      <c r="F1002" s="201">
        <v>8</v>
      </c>
      <c r="G1002" s="64">
        <f t="shared" si="30"/>
        <v>0</v>
      </c>
      <c r="H1002" s="66">
        <f t="shared" si="31"/>
        <v>0</v>
      </c>
      <c r="I1002" s="60"/>
    </row>
    <row r="1003" spans="1:9" s="38" customFormat="1" x14ac:dyDescent="0.25">
      <c r="A1003" s="193" t="s">
        <v>5654</v>
      </c>
      <c r="B1003" s="194" t="s">
        <v>5655</v>
      </c>
      <c r="C1003" s="188" t="s">
        <v>6</v>
      </c>
      <c r="D1003" s="179"/>
      <c r="E1003" s="201">
        <v>53</v>
      </c>
      <c r="F1003" s="201">
        <v>10</v>
      </c>
      <c r="G1003" s="64">
        <f t="shared" si="30"/>
        <v>0</v>
      </c>
      <c r="H1003" s="66">
        <f t="shared" si="31"/>
        <v>0</v>
      </c>
      <c r="I1003" s="60"/>
    </row>
    <row r="1004" spans="1:9" s="38" customFormat="1" x14ac:dyDescent="0.25">
      <c r="A1004" s="193" t="s">
        <v>5656</v>
      </c>
      <c r="B1004" s="194" t="s">
        <v>5657</v>
      </c>
      <c r="C1004" s="188" t="s">
        <v>6</v>
      </c>
      <c r="D1004" s="179"/>
      <c r="E1004" s="201">
        <v>72</v>
      </c>
      <c r="F1004" s="201">
        <v>13.5</v>
      </c>
      <c r="G1004" s="64">
        <f t="shared" si="30"/>
        <v>0</v>
      </c>
      <c r="H1004" s="66">
        <f t="shared" si="31"/>
        <v>0</v>
      </c>
      <c r="I1004" s="60"/>
    </row>
    <row r="1005" spans="1:9" s="38" customFormat="1" x14ac:dyDescent="0.25">
      <c r="A1005" s="193" t="s">
        <v>5658</v>
      </c>
      <c r="B1005" s="194" t="s">
        <v>5659</v>
      </c>
      <c r="C1005" s="188" t="s">
        <v>6</v>
      </c>
      <c r="D1005" s="179"/>
      <c r="E1005" s="201">
        <v>142</v>
      </c>
      <c r="F1005" s="201">
        <v>26.6</v>
      </c>
      <c r="G1005" s="64">
        <f t="shared" si="30"/>
        <v>0</v>
      </c>
      <c r="H1005" s="66">
        <f t="shared" si="31"/>
        <v>0</v>
      </c>
      <c r="I1005" s="60"/>
    </row>
    <row r="1006" spans="1:9" s="38" customFormat="1" x14ac:dyDescent="0.25">
      <c r="A1006" s="193" t="s">
        <v>5660</v>
      </c>
      <c r="B1006" s="194" t="s">
        <v>5661</v>
      </c>
      <c r="C1006" s="188" t="s">
        <v>6</v>
      </c>
      <c r="D1006" s="179"/>
      <c r="E1006" s="201">
        <v>176</v>
      </c>
      <c r="F1006" s="201">
        <v>33</v>
      </c>
      <c r="G1006" s="64">
        <f t="shared" si="30"/>
        <v>0</v>
      </c>
      <c r="H1006" s="66">
        <f t="shared" si="31"/>
        <v>0</v>
      </c>
      <c r="I1006" s="60"/>
    </row>
    <row r="1007" spans="1:9" s="38" customFormat="1" x14ac:dyDescent="0.25">
      <c r="A1007" s="193" t="s">
        <v>5662</v>
      </c>
      <c r="B1007" s="194" t="s">
        <v>5663</v>
      </c>
      <c r="C1007" s="188" t="s">
        <v>6</v>
      </c>
      <c r="D1007" s="179"/>
      <c r="E1007" s="201">
        <v>232</v>
      </c>
      <c r="F1007" s="201">
        <v>43.6</v>
      </c>
      <c r="G1007" s="64">
        <f t="shared" si="30"/>
        <v>0</v>
      </c>
      <c r="H1007" s="66">
        <f t="shared" si="31"/>
        <v>0</v>
      </c>
      <c r="I1007" s="60"/>
    </row>
    <row r="1008" spans="1:9" s="38" customFormat="1" ht="112.5" x14ac:dyDescent="0.25">
      <c r="A1008" s="195" t="s">
        <v>5664</v>
      </c>
      <c r="B1008" s="196" t="s">
        <v>21485</v>
      </c>
      <c r="C1008" s="198"/>
      <c r="D1008" s="199"/>
      <c r="E1008" s="199"/>
      <c r="F1008" s="199"/>
      <c r="G1008" s="199"/>
      <c r="H1008" s="200"/>
      <c r="I1008" s="60"/>
    </row>
    <row r="1009" spans="1:9" s="38" customFormat="1" x14ac:dyDescent="0.25">
      <c r="A1009" s="193" t="s">
        <v>5665</v>
      </c>
      <c r="B1009" s="194" t="s">
        <v>5666</v>
      </c>
      <c r="C1009" s="188" t="s">
        <v>6</v>
      </c>
      <c r="D1009" s="179"/>
      <c r="E1009" s="201">
        <v>39.6</v>
      </c>
      <c r="F1009" s="201">
        <v>7.4</v>
      </c>
      <c r="G1009" s="64">
        <f t="shared" si="30"/>
        <v>0</v>
      </c>
      <c r="H1009" s="66">
        <f t="shared" si="31"/>
        <v>0</v>
      </c>
      <c r="I1009" s="60"/>
    </row>
    <row r="1010" spans="1:9" s="38" customFormat="1" x14ac:dyDescent="0.25">
      <c r="A1010" s="193" t="s">
        <v>5667</v>
      </c>
      <c r="B1010" s="194" t="s">
        <v>5668</v>
      </c>
      <c r="C1010" s="188" t="s">
        <v>6</v>
      </c>
      <c r="D1010" s="179"/>
      <c r="E1010" s="201">
        <v>47</v>
      </c>
      <c r="F1010" s="201">
        <v>8.8000000000000007</v>
      </c>
      <c r="G1010" s="64">
        <f t="shared" si="30"/>
        <v>0</v>
      </c>
      <c r="H1010" s="66">
        <f t="shared" si="31"/>
        <v>0</v>
      </c>
      <c r="I1010" s="60"/>
    </row>
    <row r="1011" spans="1:9" s="38" customFormat="1" x14ac:dyDescent="0.25">
      <c r="A1011" s="193" t="s">
        <v>5669</v>
      </c>
      <c r="B1011" s="194" t="s">
        <v>5670</v>
      </c>
      <c r="C1011" s="188" t="s">
        <v>6</v>
      </c>
      <c r="D1011" s="179"/>
      <c r="E1011" s="201">
        <v>38.299999999999997</v>
      </c>
      <c r="F1011" s="201">
        <v>7.2</v>
      </c>
      <c r="G1011" s="64">
        <f t="shared" si="30"/>
        <v>0</v>
      </c>
      <c r="H1011" s="66">
        <f t="shared" si="31"/>
        <v>0</v>
      </c>
      <c r="I1011" s="60"/>
    </row>
    <row r="1012" spans="1:9" s="38" customFormat="1" x14ac:dyDescent="0.25">
      <c r="A1012" s="193" t="s">
        <v>5671</v>
      </c>
      <c r="B1012" s="194" t="s">
        <v>5672</v>
      </c>
      <c r="C1012" s="188" t="s">
        <v>6</v>
      </c>
      <c r="D1012" s="179"/>
      <c r="E1012" s="201">
        <v>51</v>
      </c>
      <c r="F1012" s="201">
        <v>9.5</v>
      </c>
      <c r="G1012" s="64">
        <f t="shared" si="30"/>
        <v>0</v>
      </c>
      <c r="H1012" s="66">
        <f t="shared" si="31"/>
        <v>0</v>
      </c>
      <c r="I1012" s="60"/>
    </row>
    <row r="1013" spans="1:9" s="38" customFormat="1" x14ac:dyDescent="0.25">
      <c r="A1013" s="193" t="s">
        <v>5673</v>
      </c>
      <c r="B1013" s="194" t="s">
        <v>5674</v>
      </c>
      <c r="C1013" s="188" t="s">
        <v>6</v>
      </c>
      <c r="D1013" s="179"/>
      <c r="E1013" s="201">
        <v>44.4</v>
      </c>
      <c r="F1013" s="201">
        <v>8.3000000000000007</v>
      </c>
      <c r="G1013" s="64">
        <f t="shared" si="30"/>
        <v>0</v>
      </c>
      <c r="H1013" s="66">
        <f t="shared" si="31"/>
        <v>0</v>
      </c>
      <c r="I1013" s="60"/>
    </row>
    <row r="1014" spans="1:9" s="38" customFormat="1" x14ac:dyDescent="0.25">
      <c r="A1014" s="193" t="s">
        <v>5675</v>
      </c>
      <c r="B1014" s="194" t="s">
        <v>5676</v>
      </c>
      <c r="C1014" s="188" t="s">
        <v>6</v>
      </c>
      <c r="D1014" s="179"/>
      <c r="E1014" s="201">
        <v>59</v>
      </c>
      <c r="F1014" s="201">
        <v>11.1</v>
      </c>
      <c r="G1014" s="64">
        <f t="shared" si="30"/>
        <v>0</v>
      </c>
      <c r="H1014" s="66">
        <f t="shared" si="31"/>
        <v>0</v>
      </c>
      <c r="I1014" s="60"/>
    </row>
    <row r="1015" spans="1:9" s="38" customFormat="1" x14ac:dyDescent="0.25">
      <c r="A1015" s="193" t="s">
        <v>5677</v>
      </c>
      <c r="B1015" s="194" t="s">
        <v>5678</v>
      </c>
      <c r="C1015" s="188" t="s">
        <v>6</v>
      </c>
      <c r="D1015" s="179"/>
      <c r="E1015" s="201">
        <v>53</v>
      </c>
      <c r="F1015" s="201">
        <v>9.9</v>
      </c>
      <c r="G1015" s="64">
        <f t="shared" si="30"/>
        <v>0</v>
      </c>
      <c r="H1015" s="66">
        <f t="shared" si="31"/>
        <v>0</v>
      </c>
      <c r="I1015" s="60"/>
    </row>
    <row r="1016" spans="1:9" s="38" customFormat="1" x14ac:dyDescent="0.25">
      <c r="A1016" s="193" t="s">
        <v>5679</v>
      </c>
      <c r="B1016" s="194" t="s">
        <v>5680</v>
      </c>
      <c r="C1016" s="188" t="s">
        <v>6</v>
      </c>
      <c r="D1016" s="179"/>
      <c r="E1016" s="201">
        <v>71</v>
      </c>
      <c r="F1016" s="201">
        <v>13.3</v>
      </c>
      <c r="G1016" s="64">
        <f t="shared" si="30"/>
        <v>0</v>
      </c>
      <c r="H1016" s="66">
        <f t="shared" si="31"/>
        <v>0</v>
      </c>
      <c r="I1016" s="60"/>
    </row>
    <row r="1017" spans="1:9" s="38" customFormat="1" x14ac:dyDescent="0.25">
      <c r="A1017" s="193" t="s">
        <v>5681</v>
      </c>
      <c r="B1017" s="194" t="s">
        <v>5682</v>
      </c>
      <c r="C1017" s="188" t="s">
        <v>6</v>
      </c>
      <c r="D1017" s="179"/>
      <c r="E1017" s="201">
        <v>57</v>
      </c>
      <c r="F1017" s="201">
        <v>10.7</v>
      </c>
      <c r="G1017" s="64">
        <f t="shared" si="30"/>
        <v>0</v>
      </c>
      <c r="H1017" s="66">
        <f t="shared" si="31"/>
        <v>0</v>
      </c>
      <c r="I1017" s="60"/>
    </row>
    <row r="1018" spans="1:9" s="38" customFormat="1" x14ac:dyDescent="0.25">
      <c r="A1018" s="193" t="s">
        <v>5683</v>
      </c>
      <c r="B1018" s="194" t="s">
        <v>5684</v>
      </c>
      <c r="C1018" s="188" t="s">
        <v>6</v>
      </c>
      <c r="D1018" s="179"/>
      <c r="E1018" s="201">
        <v>84</v>
      </c>
      <c r="F1018" s="201">
        <v>15.7</v>
      </c>
      <c r="G1018" s="64">
        <f t="shared" si="30"/>
        <v>0</v>
      </c>
      <c r="H1018" s="66">
        <f t="shared" si="31"/>
        <v>0</v>
      </c>
      <c r="I1018" s="60"/>
    </row>
    <row r="1019" spans="1:9" s="38" customFormat="1" x14ac:dyDescent="0.25">
      <c r="A1019" s="193" t="s">
        <v>5685</v>
      </c>
      <c r="B1019" s="194" t="s">
        <v>5686</v>
      </c>
      <c r="C1019" s="188" t="s">
        <v>6</v>
      </c>
      <c r="D1019" s="179"/>
      <c r="E1019" s="201">
        <v>65</v>
      </c>
      <c r="F1019" s="201">
        <v>12.3</v>
      </c>
      <c r="G1019" s="64">
        <f t="shared" si="30"/>
        <v>0</v>
      </c>
      <c r="H1019" s="66">
        <f t="shared" si="31"/>
        <v>0</v>
      </c>
      <c r="I1019" s="60"/>
    </row>
    <row r="1020" spans="1:9" s="38" customFormat="1" x14ac:dyDescent="0.25">
      <c r="A1020" s="193" t="s">
        <v>5687</v>
      </c>
      <c r="B1020" s="194" t="s">
        <v>5688</v>
      </c>
      <c r="C1020" s="188" t="s">
        <v>6</v>
      </c>
      <c r="D1020" s="179"/>
      <c r="E1020" s="201">
        <v>103</v>
      </c>
      <c r="F1020" s="201">
        <v>19.399999999999999</v>
      </c>
      <c r="G1020" s="64">
        <f t="shared" si="30"/>
        <v>0</v>
      </c>
      <c r="H1020" s="66">
        <f t="shared" si="31"/>
        <v>0</v>
      </c>
      <c r="I1020" s="60"/>
    </row>
    <row r="1021" spans="1:9" s="38" customFormat="1" x14ac:dyDescent="0.25">
      <c r="A1021" s="193" t="s">
        <v>5689</v>
      </c>
      <c r="B1021" s="194" t="s">
        <v>5690</v>
      </c>
      <c r="C1021" s="188" t="s">
        <v>6</v>
      </c>
      <c r="D1021" s="179"/>
      <c r="E1021" s="201">
        <v>108</v>
      </c>
      <c r="F1021" s="201">
        <v>20.2</v>
      </c>
      <c r="G1021" s="64">
        <f t="shared" si="30"/>
        <v>0</v>
      </c>
      <c r="H1021" s="66">
        <f t="shared" si="31"/>
        <v>0</v>
      </c>
      <c r="I1021" s="60"/>
    </row>
    <row r="1022" spans="1:9" s="38" customFormat="1" x14ac:dyDescent="0.25">
      <c r="A1022" s="193" t="s">
        <v>5691</v>
      </c>
      <c r="B1022" s="194" t="s">
        <v>5692</v>
      </c>
      <c r="C1022" s="188" t="s">
        <v>6</v>
      </c>
      <c r="D1022" s="179"/>
      <c r="E1022" s="201">
        <v>134</v>
      </c>
      <c r="F1022" s="201">
        <v>25.1</v>
      </c>
      <c r="G1022" s="64">
        <f t="shared" si="30"/>
        <v>0</v>
      </c>
      <c r="H1022" s="66">
        <f t="shared" si="31"/>
        <v>0</v>
      </c>
      <c r="I1022" s="60"/>
    </row>
    <row r="1023" spans="1:9" s="38" customFormat="1" x14ac:dyDescent="0.25">
      <c r="A1023" s="193" t="s">
        <v>5693</v>
      </c>
      <c r="B1023" s="194" t="s">
        <v>5694</v>
      </c>
      <c r="C1023" s="188" t="s">
        <v>6</v>
      </c>
      <c r="D1023" s="179"/>
      <c r="E1023" s="201">
        <v>145</v>
      </c>
      <c r="F1023" s="201">
        <v>27.2</v>
      </c>
      <c r="G1023" s="64">
        <f t="shared" si="30"/>
        <v>0</v>
      </c>
      <c r="H1023" s="66">
        <f t="shared" si="31"/>
        <v>0</v>
      </c>
      <c r="I1023" s="60"/>
    </row>
    <row r="1024" spans="1:9" s="38" customFormat="1" x14ac:dyDescent="0.25">
      <c r="A1024" s="193" t="s">
        <v>5695</v>
      </c>
      <c r="B1024" s="194" t="s">
        <v>5696</v>
      </c>
      <c r="C1024" s="188" t="s">
        <v>6</v>
      </c>
      <c r="D1024" s="179"/>
      <c r="E1024" s="201">
        <v>180</v>
      </c>
      <c r="F1024" s="201">
        <v>33.700000000000003</v>
      </c>
      <c r="G1024" s="64">
        <f t="shared" si="30"/>
        <v>0</v>
      </c>
      <c r="H1024" s="66">
        <f t="shared" si="31"/>
        <v>0</v>
      </c>
      <c r="I1024" s="60"/>
    </row>
    <row r="1025" spans="1:9" s="38" customFormat="1" ht="67.5" x14ac:dyDescent="0.25">
      <c r="A1025" s="195" t="s">
        <v>5697</v>
      </c>
      <c r="B1025" s="196" t="s">
        <v>21486</v>
      </c>
      <c r="C1025" s="198"/>
      <c r="D1025" s="199"/>
      <c r="E1025" s="199"/>
      <c r="F1025" s="199"/>
      <c r="G1025" s="199"/>
      <c r="H1025" s="200"/>
      <c r="I1025" s="60"/>
    </row>
    <row r="1026" spans="1:9" s="38" customFormat="1" x14ac:dyDescent="0.25">
      <c r="A1026" s="193" t="s">
        <v>5698</v>
      </c>
      <c r="B1026" s="194" t="s">
        <v>5699</v>
      </c>
      <c r="C1026" s="188" t="s">
        <v>6</v>
      </c>
      <c r="D1026" s="179"/>
      <c r="E1026" s="201">
        <v>19.899999999999999</v>
      </c>
      <c r="F1026" s="201">
        <v>3.74</v>
      </c>
      <c r="G1026" s="64">
        <f t="shared" si="30"/>
        <v>0</v>
      </c>
      <c r="H1026" s="66">
        <f t="shared" si="31"/>
        <v>0</v>
      </c>
      <c r="I1026" s="60"/>
    </row>
    <row r="1027" spans="1:9" s="38" customFormat="1" x14ac:dyDescent="0.25">
      <c r="A1027" s="193" t="s">
        <v>5700</v>
      </c>
      <c r="B1027" s="194" t="s">
        <v>5701</v>
      </c>
      <c r="C1027" s="188" t="s">
        <v>6</v>
      </c>
      <c r="D1027" s="179"/>
      <c r="E1027" s="201">
        <v>20.9</v>
      </c>
      <c r="F1027" s="201">
        <v>3.93</v>
      </c>
      <c r="G1027" s="64">
        <f t="shared" si="30"/>
        <v>0</v>
      </c>
      <c r="H1027" s="66">
        <f t="shared" si="31"/>
        <v>0</v>
      </c>
      <c r="I1027" s="60"/>
    </row>
    <row r="1028" spans="1:9" s="38" customFormat="1" x14ac:dyDescent="0.25">
      <c r="A1028" s="193" t="s">
        <v>5702</v>
      </c>
      <c r="B1028" s="194" t="s">
        <v>5703</v>
      </c>
      <c r="C1028" s="188" t="s">
        <v>6</v>
      </c>
      <c r="D1028" s="179"/>
      <c r="E1028" s="201">
        <v>23.7</v>
      </c>
      <c r="F1028" s="201">
        <v>4.45</v>
      </c>
      <c r="G1028" s="64">
        <f t="shared" si="30"/>
        <v>0</v>
      </c>
      <c r="H1028" s="66">
        <f t="shared" si="31"/>
        <v>0</v>
      </c>
      <c r="I1028" s="60"/>
    </row>
    <row r="1029" spans="1:9" s="38" customFormat="1" x14ac:dyDescent="0.25">
      <c r="A1029" s="193" t="s">
        <v>5704</v>
      </c>
      <c r="B1029" s="194" t="s">
        <v>5705</v>
      </c>
      <c r="C1029" s="188" t="s">
        <v>6</v>
      </c>
      <c r="D1029" s="179"/>
      <c r="E1029" s="201">
        <v>29.3</v>
      </c>
      <c r="F1029" s="201">
        <v>5.5</v>
      </c>
      <c r="G1029" s="64">
        <f t="shared" ref="G1029:G1092" si="32">D1029*E1029</f>
        <v>0</v>
      </c>
      <c r="H1029" s="66">
        <f t="shared" ref="H1029:H1092" si="33">D1029*F1029</f>
        <v>0</v>
      </c>
      <c r="I1029" s="60"/>
    </row>
    <row r="1030" spans="1:9" s="38" customFormat="1" x14ac:dyDescent="0.25">
      <c r="A1030" s="193" t="s">
        <v>5706</v>
      </c>
      <c r="B1030" s="194" t="s">
        <v>5707</v>
      </c>
      <c r="C1030" s="188" t="s">
        <v>6</v>
      </c>
      <c r="D1030" s="179"/>
      <c r="E1030" s="201">
        <v>33.700000000000003</v>
      </c>
      <c r="F1030" s="201">
        <v>6.3</v>
      </c>
      <c r="G1030" s="64">
        <f t="shared" si="32"/>
        <v>0</v>
      </c>
      <c r="H1030" s="66">
        <f t="shared" si="33"/>
        <v>0</v>
      </c>
      <c r="I1030" s="60"/>
    </row>
    <row r="1031" spans="1:9" s="38" customFormat="1" x14ac:dyDescent="0.25">
      <c r="A1031" s="193" t="s">
        <v>5708</v>
      </c>
      <c r="B1031" s="194" t="s">
        <v>5709</v>
      </c>
      <c r="C1031" s="188" t="s">
        <v>6</v>
      </c>
      <c r="D1031" s="179"/>
      <c r="E1031" s="201">
        <v>42.2</v>
      </c>
      <c r="F1031" s="201">
        <v>7.9</v>
      </c>
      <c r="G1031" s="64">
        <f t="shared" si="32"/>
        <v>0</v>
      </c>
      <c r="H1031" s="66">
        <f t="shared" si="33"/>
        <v>0</v>
      </c>
      <c r="I1031" s="60"/>
    </row>
    <row r="1032" spans="1:9" s="38" customFormat="1" x14ac:dyDescent="0.25">
      <c r="A1032" s="193" t="s">
        <v>5710</v>
      </c>
      <c r="B1032" s="194" t="s">
        <v>5711</v>
      </c>
      <c r="C1032" s="188" t="s">
        <v>6</v>
      </c>
      <c r="D1032" s="179"/>
      <c r="E1032" s="201">
        <v>88</v>
      </c>
      <c r="F1032" s="201">
        <v>16.399999999999999</v>
      </c>
      <c r="G1032" s="64">
        <f t="shared" si="32"/>
        <v>0</v>
      </c>
      <c r="H1032" s="66">
        <f t="shared" si="33"/>
        <v>0</v>
      </c>
      <c r="I1032" s="60"/>
    </row>
    <row r="1033" spans="1:9" s="38" customFormat="1" x14ac:dyDescent="0.25">
      <c r="A1033" s="193" t="s">
        <v>5712</v>
      </c>
      <c r="B1033" s="194" t="s">
        <v>5713</v>
      </c>
      <c r="C1033" s="188" t="s">
        <v>6</v>
      </c>
      <c r="D1033" s="179"/>
      <c r="E1033" s="201">
        <v>112</v>
      </c>
      <c r="F1033" s="201">
        <v>21.1</v>
      </c>
      <c r="G1033" s="64">
        <f t="shared" si="32"/>
        <v>0</v>
      </c>
      <c r="H1033" s="66">
        <f t="shared" si="33"/>
        <v>0</v>
      </c>
      <c r="I1033" s="60"/>
    </row>
    <row r="1034" spans="1:9" s="38" customFormat="1" x14ac:dyDescent="0.25">
      <c r="A1034" s="193" t="s">
        <v>5714</v>
      </c>
      <c r="B1034" s="194" t="s">
        <v>5715</v>
      </c>
      <c r="C1034" s="188" t="s">
        <v>6</v>
      </c>
      <c r="D1034" s="179"/>
      <c r="E1034" s="201">
        <v>229</v>
      </c>
      <c r="F1034" s="201">
        <v>42.9</v>
      </c>
      <c r="G1034" s="64">
        <f t="shared" si="32"/>
        <v>0</v>
      </c>
      <c r="H1034" s="66">
        <f t="shared" si="33"/>
        <v>0</v>
      </c>
      <c r="I1034" s="60"/>
    </row>
    <row r="1035" spans="1:9" s="38" customFormat="1" x14ac:dyDescent="0.25">
      <c r="A1035" s="193" t="s">
        <v>5716</v>
      </c>
      <c r="B1035" s="194" t="s">
        <v>5717</v>
      </c>
      <c r="C1035" s="188" t="s">
        <v>6</v>
      </c>
      <c r="D1035" s="179"/>
      <c r="E1035" s="201">
        <v>320</v>
      </c>
      <c r="F1035" s="201">
        <v>60</v>
      </c>
      <c r="G1035" s="64">
        <f t="shared" si="32"/>
        <v>0</v>
      </c>
      <c r="H1035" s="66">
        <f t="shared" si="33"/>
        <v>0</v>
      </c>
      <c r="I1035" s="60"/>
    </row>
    <row r="1036" spans="1:9" s="38" customFormat="1" x14ac:dyDescent="0.25">
      <c r="A1036" s="193" t="s">
        <v>5718</v>
      </c>
      <c r="B1036" s="194" t="s">
        <v>5719</v>
      </c>
      <c r="C1036" s="188" t="s">
        <v>6</v>
      </c>
      <c r="D1036" s="179"/>
      <c r="E1036" s="201">
        <v>419</v>
      </c>
      <c r="F1036" s="201">
        <v>79</v>
      </c>
      <c r="G1036" s="64">
        <f t="shared" si="32"/>
        <v>0</v>
      </c>
      <c r="H1036" s="66">
        <f t="shared" si="33"/>
        <v>0</v>
      </c>
      <c r="I1036" s="60"/>
    </row>
    <row r="1037" spans="1:9" s="38" customFormat="1" x14ac:dyDescent="0.25">
      <c r="A1037" s="193" t="s">
        <v>5720</v>
      </c>
      <c r="B1037" s="194" t="s">
        <v>5721</v>
      </c>
      <c r="C1037" s="188" t="s">
        <v>6</v>
      </c>
      <c r="D1037" s="179"/>
      <c r="E1037" s="201">
        <v>619</v>
      </c>
      <c r="F1037" s="201">
        <v>116</v>
      </c>
      <c r="G1037" s="64">
        <f t="shared" si="32"/>
        <v>0</v>
      </c>
      <c r="H1037" s="66">
        <f t="shared" si="33"/>
        <v>0</v>
      </c>
      <c r="I1037" s="60"/>
    </row>
    <row r="1038" spans="1:9" s="38" customFormat="1" x14ac:dyDescent="0.25">
      <c r="A1038" s="193" t="s">
        <v>5722</v>
      </c>
      <c r="B1038" s="194" t="s">
        <v>5723</v>
      </c>
      <c r="C1038" s="188" t="s">
        <v>6</v>
      </c>
      <c r="D1038" s="179"/>
      <c r="E1038" s="201">
        <v>858</v>
      </c>
      <c r="F1038" s="201">
        <v>161</v>
      </c>
      <c r="G1038" s="64">
        <f t="shared" si="32"/>
        <v>0</v>
      </c>
      <c r="H1038" s="66">
        <f t="shared" si="33"/>
        <v>0</v>
      </c>
      <c r="I1038" s="60"/>
    </row>
    <row r="1039" spans="1:9" s="38" customFormat="1" x14ac:dyDescent="0.25">
      <c r="A1039" s="193" t="s">
        <v>5724</v>
      </c>
      <c r="B1039" s="194" t="s">
        <v>5725</v>
      </c>
      <c r="C1039" s="188" t="s">
        <v>6</v>
      </c>
      <c r="D1039" s="179"/>
      <c r="E1039" s="201">
        <v>1128</v>
      </c>
      <c r="F1039" s="201">
        <v>212</v>
      </c>
      <c r="G1039" s="64">
        <f t="shared" si="32"/>
        <v>0</v>
      </c>
      <c r="H1039" s="66">
        <f t="shared" si="33"/>
        <v>0</v>
      </c>
      <c r="I1039" s="60"/>
    </row>
    <row r="1040" spans="1:9" s="38" customFormat="1" ht="90" x14ac:dyDescent="0.25">
      <c r="A1040" s="195" t="s">
        <v>5726</v>
      </c>
      <c r="B1040" s="196" t="s">
        <v>21487</v>
      </c>
      <c r="C1040" s="198"/>
      <c r="D1040" s="199"/>
      <c r="E1040" s="199"/>
      <c r="F1040" s="199"/>
      <c r="G1040" s="199"/>
      <c r="H1040" s="200"/>
      <c r="I1040" s="60"/>
    </row>
    <row r="1041" spans="1:9" s="38" customFormat="1" x14ac:dyDescent="0.25">
      <c r="A1041" s="193" t="s">
        <v>5727</v>
      </c>
      <c r="B1041" s="194" t="s">
        <v>5728</v>
      </c>
      <c r="C1041" s="188" t="s">
        <v>6</v>
      </c>
      <c r="D1041" s="179"/>
      <c r="E1041" s="201">
        <v>204</v>
      </c>
      <c r="F1041" s="201">
        <v>38.200000000000003</v>
      </c>
      <c r="G1041" s="64">
        <f t="shared" si="32"/>
        <v>0</v>
      </c>
      <c r="H1041" s="66">
        <f t="shared" si="33"/>
        <v>0</v>
      </c>
      <c r="I1041" s="60"/>
    </row>
    <row r="1042" spans="1:9" s="38" customFormat="1" x14ac:dyDescent="0.25">
      <c r="A1042" s="193" t="s">
        <v>5729</v>
      </c>
      <c r="B1042" s="194" t="s">
        <v>5730</v>
      </c>
      <c r="C1042" s="188" t="s">
        <v>6</v>
      </c>
      <c r="D1042" s="179"/>
      <c r="E1042" s="201">
        <v>255</v>
      </c>
      <c r="F1042" s="201">
        <v>47.9</v>
      </c>
      <c r="G1042" s="64">
        <f t="shared" si="32"/>
        <v>0</v>
      </c>
      <c r="H1042" s="66">
        <f t="shared" si="33"/>
        <v>0</v>
      </c>
      <c r="I1042" s="60"/>
    </row>
    <row r="1043" spans="1:9" s="38" customFormat="1" x14ac:dyDescent="0.25">
      <c r="A1043" s="193" t="s">
        <v>5731</v>
      </c>
      <c r="B1043" s="194" t="s">
        <v>5732</v>
      </c>
      <c r="C1043" s="188" t="s">
        <v>6</v>
      </c>
      <c r="D1043" s="179"/>
      <c r="E1043" s="201">
        <v>111</v>
      </c>
      <c r="F1043" s="201">
        <v>20.9</v>
      </c>
      <c r="G1043" s="64">
        <f t="shared" si="32"/>
        <v>0</v>
      </c>
      <c r="H1043" s="66">
        <f t="shared" si="33"/>
        <v>0</v>
      </c>
      <c r="I1043" s="60"/>
    </row>
    <row r="1044" spans="1:9" s="38" customFormat="1" ht="90" x14ac:dyDescent="0.25">
      <c r="A1044" s="193" t="s">
        <v>5733</v>
      </c>
      <c r="B1044" s="194" t="s">
        <v>21488</v>
      </c>
      <c r="C1044" s="188" t="s">
        <v>6</v>
      </c>
      <c r="D1044" s="179"/>
      <c r="E1044" s="201">
        <v>370</v>
      </c>
      <c r="F1044" s="201">
        <v>70</v>
      </c>
      <c r="G1044" s="64">
        <f t="shared" si="32"/>
        <v>0</v>
      </c>
      <c r="H1044" s="66">
        <f t="shared" si="33"/>
        <v>0</v>
      </c>
      <c r="I1044" s="60"/>
    </row>
    <row r="1045" spans="1:9" s="38" customFormat="1" ht="101.25" x14ac:dyDescent="0.25">
      <c r="A1045" s="195" t="s">
        <v>5734</v>
      </c>
      <c r="B1045" s="196" t="s">
        <v>21489</v>
      </c>
      <c r="C1045" s="198"/>
      <c r="D1045" s="199"/>
      <c r="E1045" s="199"/>
      <c r="F1045" s="199"/>
      <c r="G1045" s="199"/>
      <c r="H1045" s="200"/>
      <c r="I1045" s="60"/>
    </row>
    <row r="1046" spans="1:9" s="38" customFormat="1" x14ac:dyDescent="0.25">
      <c r="A1046" s="193" t="s">
        <v>5735</v>
      </c>
      <c r="B1046" s="194" t="s">
        <v>5647</v>
      </c>
      <c r="C1046" s="188" t="s">
        <v>6</v>
      </c>
      <c r="D1046" s="179"/>
      <c r="E1046" s="201">
        <v>67</v>
      </c>
      <c r="F1046" s="201">
        <v>12.6</v>
      </c>
      <c r="G1046" s="64">
        <f t="shared" si="32"/>
        <v>0</v>
      </c>
      <c r="H1046" s="66">
        <f t="shared" si="33"/>
        <v>0</v>
      </c>
      <c r="I1046" s="60"/>
    </row>
    <row r="1047" spans="1:9" s="38" customFormat="1" x14ac:dyDescent="0.25">
      <c r="A1047" s="193" t="s">
        <v>5736</v>
      </c>
      <c r="B1047" s="194" t="s">
        <v>5649</v>
      </c>
      <c r="C1047" s="188" t="s">
        <v>6</v>
      </c>
      <c r="D1047" s="179"/>
      <c r="E1047" s="201">
        <v>75</v>
      </c>
      <c r="F1047" s="201">
        <v>14</v>
      </c>
      <c r="G1047" s="64">
        <f t="shared" si="32"/>
        <v>0</v>
      </c>
      <c r="H1047" s="66">
        <f t="shared" si="33"/>
        <v>0</v>
      </c>
      <c r="I1047" s="60"/>
    </row>
    <row r="1048" spans="1:9" s="38" customFormat="1" x14ac:dyDescent="0.25">
      <c r="A1048" s="193" t="s">
        <v>5737</v>
      </c>
      <c r="B1048" s="194" t="s">
        <v>5651</v>
      </c>
      <c r="C1048" s="188" t="s">
        <v>6</v>
      </c>
      <c r="D1048" s="179"/>
      <c r="E1048" s="201">
        <v>78</v>
      </c>
      <c r="F1048" s="201">
        <v>14.7</v>
      </c>
      <c r="G1048" s="64">
        <f t="shared" si="32"/>
        <v>0</v>
      </c>
      <c r="H1048" s="66">
        <f t="shared" si="33"/>
        <v>0</v>
      </c>
      <c r="I1048" s="60"/>
    </row>
    <row r="1049" spans="1:9" s="38" customFormat="1" x14ac:dyDescent="0.25">
      <c r="A1049" s="193" t="s">
        <v>5738</v>
      </c>
      <c r="B1049" s="194" t="s">
        <v>5653</v>
      </c>
      <c r="C1049" s="188" t="s">
        <v>6</v>
      </c>
      <c r="D1049" s="179"/>
      <c r="E1049" s="201">
        <v>98</v>
      </c>
      <c r="F1049" s="201">
        <v>18.3</v>
      </c>
      <c r="G1049" s="64">
        <f t="shared" si="32"/>
        <v>0</v>
      </c>
      <c r="H1049" s="66">
        <f t="shared" si="33"/>
        <v>0</v>
      </c>
      <c r="I1049" s="60"/>
    </row>
    <row r="1050" spans="1:9" s="38" customFormat="1" x14ac:dyDescent="0.25">
      <c r="A1050" s="193" t="s">
        <v>5739</v>
      </c>
      <c r="B1050" s="194" t="s">
        <v>5655</v>
      </c>
      <c r="C1050" s="188" t="s">
        <v>6</v>
      </c>
      <c r="D1050" s="179"/>
      <c r="E1050" s="201">
        <v>103</v>
      </c>
      <c r="F1050" s="201">
        <v>19.399999999999999</v>
      </c>
      <c r="G1050" s="64">
        <f t="shared" si="32"/>
        <v>0</v>
      </c>
      <c r="H1050" s="66">
        <f t="shared" si="33"/>
        <v>0</v>
      </c>
      <c r="I1050" s="60"/>
    </row>
    <row r="1051" spans="1:9" s="38" customFormat="1" x14ac:dyDescent="0.25">
      <c r="A1051" s="193" t="s">
        <v>5740</v>
      </c>
      <c r="B1051" s="194" t="s">
        <v>5657</v>
      </c>
      <c r="C1051" s="188" t="s">
        <v>6</v>
      </c>
      <c r="D1051" s="179"/>
      <c r="E1051" s="201">
        <v>156</v>
      </c>
      <c r="F1051" s="201">
        <v>29.2</v>
      </c>
      <c r="G1051" s="64">
        <f t="shared" si="32"/>
        <v>0</v>
      </c>
      <c r="H1051" s="66">
        <f t="shared" si="33"/>
        <v>0</v>
      </c>
      <c r="I1051" s="60"/>
    </row>
    <row r="1052" spans="1:9" s="38" customFormat="1" x14ac:dyDescent="0.25">
      <c r="A1052" s="193" t="s">
        <v>5741</v>
      </c>
      <c r="B1052" s="194" t="s">
        <v>5659</v>
      </c>
      <c r="C1052" s="188" t="s">
        <v>6</v>
      </c>
      <c r="D1052" s="179"/>
      <c r="E1052" s="201">
        <v>511</v>
      </c>
      <c r="F1052" s="201">
        <v>96</v>
      </c>
      <c r="G1052" s="64">
        <f t="shared" si="32"/>
        <v>0</v>
      </c>
      <c r="H1052" s="66">
        <f t="shared" si="33"/>
        <v>0</v>
      </c>
      <c r="I1052" s="60"/>
    </row>
    <row r="1053" spans="1:9" s="38" customFormat="1" x14ac:dyDescent="0.25">
      <c r="A1053" s="193" t="s">
        <v>5742</v>
      </c>
      <c r="B1053" s="194" t="s">
        <v>5661</v>
      </c>
      <c r="C1053" s="188" t="s">
        <v>6</v>
      </c>
      <c r="D1053" s="179"/>
      <c r="E1053" s="201">
        <v>561</v>
      </c>
      <c r="F1053" s="201">
        <v>105</v>
      </c>
      <c r="G1053" s="64">
        <f t="shared" si="32"/>
        <v>0</v>
      </c>
      <c r="H1053" s="66">
        <f t="shared" si="33"/>
        <v>0</v>
      </c>
      <c r="I1053" s="60"/>
    </row>
    <row r="1054" spans="1:9" s="38" customFormat="1" x14ac:dyDescent="0.25">
      <c r="A1054" s="193" t="s">
        <v>5743</v>
      </c>
      <c r="B1054" s="194" t="s">
        <v>5663</v>
      </c>
      <c r="C1054" s="188" t="s">
        <v>6</v>
      </c>
      <c r="D1054" s="179"/>
      <c r="E1054" s="201">
        <v>830</v>
      </c>
      <c r="F1054" s="201">
        <v>156</v>
      </c>
      <c r="G1054" s="64">
        <f t="shared" si="32"/>
        <v>0</v>
      </c>
      <c r="H1054" s="66">
        <f t="shared" si="33"/>
        <v>0</v>
      </c>
      <c r="I1054" s="60"/>
    </row>
    <row r="1055" spans="1:9" s="38" customFormat="1" ht="101.25" x14ac:dyDescent="0.25">
      <c r="A1055" s="195" t="s">
        <v>5744</v>
      </c>
      <c r="B1055" s="196" t="s">
        <v>21490</v>
      </c>
      <c r="C1055" s="198"/>
      <c r="D1055" s="199"/>
      <c r="E1055" s="199"/>
      <c r="F1055" s="199"/>
      <c r="G1055" s="199"/>
      <c r="H1055" s="200"/>
      <c r="I1055" s="60"/>
    </row>
    <row r="1056" spans="1:9" s="38" customFormat="1" x14ac:dyDescent="0.25">
      <c r="A1056" s="193" t="s">
        <v>5745</v>
      </c>
      <c r="B1056" s="194" t="s">
        <v>5647</v>
      </c>
      <c r="C1056" s="188" t="s">
        <v>6</v>
      </c>
      <c r="D1056" s="179"/>
      <c r="E1056" s="201">
        <v>107</v>
      </c>
      <c r="F1056" s="201">
        <v>20.100000000000001</v>
      </c>
      <c r="G1056" s="64">
        <f t="shared" si="32"/>
        <v>0</v>
      </c>
      <c r="H1056" s="66">
        <f t="shared" si="33"/>
        <v>0</v>
      </c>
      <c r="I1056" s="60"/>
    </row>
    <row r="1057" spans="1:9" s="38" customFormat="1" x14ac:dyDescent="0.25">
      <c r="A1057" s="193" t="s">
        <v>5746</v>
      </c>
      <c r="B1057" s="194" t="s">
        <v>5649</v>
      </c>
      <c r="C1057" s="188" t="s">
        <v>6</v>
      </c>
      <c r="D1057" s="179"/>
      <c r="E1057" s="201">
        <v>123</v>
      </c>
      <c r="F1057" s="201">
        <v>23</v>
      </c>
      <c r="G1057" s="64">
        <f t="shared" si="32"/>
        <v>0</v>
      </c>
      <c r="H1057" s="66">
        <f t="shared" si="33"/>
        <v>0</v>
      </c>
      <c r="I1057" s="60"/>
    </row>
    <row r="1058" spans="1:9" s="38" customFormat="1" x14ac:dyDescent="0.25">
      <c r="A1058" s="193" t="s">
        <v>5747</v>
      </c>
      <c r="B1058" s="194" t="s">
        <v>5651</v>
      </c>
      <c r="C1058" s="188" t="s">
        <v>6</v>
      </c>
      <c r="D1058" s="179"/>
      <c r="E1058" s="201">
        <v>136</v>
      </c>
      <c r="F1058" s="201">
        <v>25.6</v>
      </c>
      <c r="G1058" s="64">
        <f t="shared" si="32"/>
        <v>0</v>
      </c>
      <c r="H1058" s="66">
        <f t="shared" si="33"/>
        <v>0</v>
      </c>
      <c r="I1058" s="60"/>
    </row>
    <row r="1059" spans="1:9" s="38" customFormat="1" x14ac:dyDescent="0.25">
      <c r="A1059" s="193" t="s">
        <v>5748</v>
      </c>
      <c r="B1059" s="194" t="s">
        <v>5653</v>
      </c>
      <c r="C1059" s="188" t="s">
        <v>6</v>
      </c>
      <c r="D1059" s="179"/>
      <c r="E1059" s="201">
        <v>177</v>
      </c>
      <c r="F1059" s="201">
        <v>33.200000000000003</v>
      </c>
      <c r="G1059" s="64">
        <f t="shared" si="32"/>
        <v>0</v>
      </c>
      <c r="H1059" s="66">
        <f t="shared" si="33"/>
        <v>0</v>
      </c>
      <c r="I1059" s="60"/>
    </row>
    <row r="1060" spans="1:9" s="38" customFormat="1" x14ac:dyDescent="0.25">
      <c r="A1060" s="193" t="s">
        <v>5749</v>
      </c>
      <c r="B1060" s="194" t="s">
        <v>5655</v>
      </c>
      <c r="C1060" s="188" t="s">
        <v>6</v>
      </c>
      <c r="D1060" s="179"/>
      <c r="E1060" s="201">
        <v>195</v>
      </c>
      <c r="F1060" s="201">
        <v>36.700000000000003</v>
      </c>
      <c r="G1060" s="64">
        <f t="shared" si="32"/>
        <v>0</v>
      </c>
      <c r="H1060" s="66">
        <f t="shared" si="33"/>
        <v>0</v>
      </c>
      <c r="I1060" s="60"/>
    </row>
    <row r="1061" spans="1:9" s="38" customFormat="1" x14ac:dyDescent="0.25">
      <c r="A1061" s="193" t="s">
        <v>5750</v>
      </c>
      <c r="B1061" s="194" t="s">
        <v>5657</v>
      </c>
      <c r="C1061" s="188" t="s">
        <v>6</v>
      </c>
      <c r="D1061" s="179"/>
      <c r="E1061" s="201">
        <v>285</v>
      </c>
      <c r="F1061" s="201">
        <v>53</v>
      </c>
      <c r="G1061" s="64">
        <f t="shared" si="32"/>
        <v>0</v>
      </c>
      <c r="H1061" s="66">
        <f t="shared" si="33"/>
        <v>0</v>
      </c>
      <c r="I1061" s="60"/>
    </row>
    <row r="1062" spans="1:9" s="38" customFormat="1" x14ac:dyDescent="0.25">
      <c r="A1062" s="193" t="s">
        <v>5751</v>
      </c>
      <c r="B1062" s="194" t="s">
        <v>5659</v>
      </c>
      <c r="C1062" s="188" t="s">
        <v>6</v>
      </c>
      <c r="D1062" s="179"/>
      <c r="E1062" s="201">
        <v>659</v>
      </c>
      <c r="F1062" s="201">
        <v>124</v>
      </c>
      <c r="G1062" s="64">
        <f t="shared" si="32"/>
        <v>0</v>
      </c>
      <c r="H1062" s="66">
        <f t="shared" si="33"/>
        <v>0</v>
      </c>
      <c r="I1062" s="60"/>
    </row>
    <row r="1063" spans="1:9" s="38" customFormat="1" x14ac:dyDescent="0.25">
      <c r="A1063" s="193" t="s">
        <v>5752</v>
      </c>
      <c r="B1063" s="194" t="s">
        <v>5661</v>
      </c>
      <c r="C1063" s="188" t="s">
        <v>6</v>
      </c>
      <c r="D1063" s="179"/>
      <c r="E1063" s="201">
        <v>728</v>
      </c>
      <c r="F1063" s="201">
        <v>137</v>
      </c>
      <c r="G1063" s="64">
        <f t="shared" si="32"/>
        <v>0</v>
      </c>
      <c r="H1063" s="66">
        <f t="shared" si="33"/>
        <v>0</v>
      </c>
      <c r="I1063" s="60"/>
    </row>
    <row r="1064" spans="1:9" s="38" customFormat="1" x14ac:dyDescent="0.25">
      <c r="A1064" s="193" t="s">
        <v>5753</v>
      </c>
      <c r="B1064" s="194" t="s">
        <v>5663</v>
      </c>
      <c r="C1064" s="188" t="s">
        <v>6</v>
      </c>
      <c r="D1064" s="179"/>
      <c r="E1064" s="201">
        <v>1120</v>
      </c>
      <c r="F1064" s="201">
        <v>210</v>
      </c>
      <c r="G1064" s="64">
        <f t="shared" si="32"/>
        <v>0</v>
      </c>
      <c r="H1064" s="66">
        <f t="shared" si="33"/>
        <v>0</v>
      </c>
      <c r="I1064" s="60"/>
    </row>
    <row r="1065" spans="1:9" s="38" customFormat="1" ht="78.75" x14ac:dyDescent="0.25">
      <c r="A1065" s="193" t="s">
        <v>5754</v>
      </c>
      <c r="B1065" s="194" t="s">
        <v>21491</v>
      </c>
      <c r="C1065" s="188" t="s">
        <v>6</v>
      </c>
      <c r="D1065" s="179"/>
      <c r="E1065" s="201">
        <v>68</v>
      </c>
      <c r="F1065" s="201">
        <v>12.8</v>
      </c>
      <c r="G1065" s="64">
        <f t="shared" si="32"/>
        <v>0</v>
      </c>
      <c r="H1065" s="66">
        <f t="shared" si="33"/>
        <v>0</v>
      </c>
      <c r="I1065" s="60"/>
    </row>
    <row r="1066" spans="1:9" s="38" customFormat="1" ht="101.25" x14ac:dyDescent="0.25">
      <c r="A1066" s="195" t="s">
        <v>5755</v>
      </c>
      <c r="B1066" s="196" t="s">
        <v>21492</v>
      </c>
      <c r="C1066" s="198"/>
      <c r="D1066" s="199"/>
      <c r="E1066" s="199"/>
      <c r="F1066" s="199"/>
      <c r="G1066" s="199"/>
      <c r="H1066" s="200"/>
      <c r="I1066" s="60"/>
    </row>
    <row r="1067" spans="1:9" s="38" customFormat="1" x14ac:dyDescent="0.25">
      <c r="A1067" s="193" t="s">
        <v>5756</v>
      </c>
      <c r="B1067" s="194" t="s">
        <v>5757</v>
      </c>
      <c r="C1067" s="188" t="s">
        <v>6</v>
      </c>
      <c r="D1067" s="179"/>
      <c r="E1067" s="201">
        <v>455</v>
      </c>
      <c r="F1067" s="201">
        <v>40.799999999999997</v>
      </c>
      <c r="G1067" s="64">
        <f t="shared" si="32"/>
        <v>0</v>
      </c>
      <c r="H1067" s="66">
        <f t="shared" si="33"/>
        <v>0</v>
      </c>
      <c r="I1067" s="60"/>
    </row>
    <row r="1068" spans="1:9" s="38" customFormat="1" x14ac:dyDescent="0.25">
      <c r="A1068" s="193" t="s">
        <v>5758</v>
      </c>
      <c r="B1068" s="194" t="s">
        <v>5759</v>
      </c>
      <c r="C1068" s="188" t="s">
        <v>6</v>
      </c>
      <c r="D1068" s="179"/>
      <c r="E1068" s="201">
        <v>504</v>
      </c>
      <c r="F1068" s="201">
        <v>45.1</v>
      </c>
      <c r="G1068" s="64">
        <f t="shared" si="32"/>
        <v>0</v>
      </c>
      <c r="H1068" s="66">
        <f t="shared" si="33"/>
        <v>0</v>
      </c>
      <c r="I1068" s="60"/>
    </row>
    <row r="1069" spans="1:9" s="38" customFormat="1" x14ac:dyDescent="0.25">
      <c r="A1069" s="193" t="s">
        <v>5760</v>
      </c>
      <c r="B1069" s="194" t="s">
        <v>5761</v>
      </c>
      <c r="C1069" s="188" t="s">
        <v>6</v>
      </c>
      <c r="D1069" s="179"/>
      <c r="E1069" s="201">
        <v>622</v>
      </c>
      <c r="F1069" s="201">
        <v>56</v>
      </c>
      <c r="G1069" s="64">
        <f t="shared" si="32"/>
        <v>0</v>
      </c>
      <c r="H1069" s="66">
        <f t="shared" si="33"/>
        <v>0</v>
      </c>
      <c r="I1069" s="60"/>
    </row>
    <row r="1070" spans="1:9" s="38" customFormat="1" x14ac:dyDescent="0.25">
      <c r="A1070" s="193" t="s">
        <v>5762</v>
      </c>
      <c r="B1070" s="194" t="s">
        <v>5763</v>
      </c>
      <c r="C1070" s="188" t="s">
        <v>6</v>
      </c>
      <c r="D1070" s="179"/>
      <c r="E1070" s="201">
        <v>751</v>
      </c>
      <c r="F1070" s="201">
        <v>67</v>
      </c>
      <c r="G1070" s="64">
        <f t="shared" si="32"/>
        <v>0</v>
      </c>
      <c r="H1070" s="66">
        <f t="shared" si="33"/>
        <v>0</v>
      </c>
      <c r="I1070" s="60"/>
    </row>
    <row r="1071" spans="1:9" s="38" customFormat="1" x14ac:dyDescent="0.25">
      <c r="A1071" s="193" t="s">
        <v>5764</v>
      </c>
      <c r="B1071" s="194" t="s">
        <v>5765</v>
      </c>
      <c r="C1071" s="188" t="s">
        <v>6</v>
      </c>
      <c r="D1071" s="179"/>
      <c r="E1071" s="201">
        <v>1036</v>
      </c>
      <c r="F1071" s="201">
        <v>93</v>
      </c>
      <c r="G1071" s="64">
        <f t="shared" si="32"/>
        <v>0</v>
      </c>
      <c r="H1071" s="66">
        <f t="shared" si="33"/>
        <v>0</v>
      </c>
      <c r="I1071" s="60"/>
    </row>
    <row r="1072" spans="1:9" s="38" customFormat="1" ht="57" customHeight="1" x14ac:dyDescent="0.25">
      <c r="A1072" s="197" t="s">
        <v>21493</v>
      </c>
      <c r="B1072" s="344" t="s">
        <v>21494</v>
      </c>
      <c r="C1072" s="345"/>
      <c r="D1072" s="345"/>
      <c r="E1072" s="345"/>
      <c r="F1072" s="345"/>
      <c r="G1072" s="345"/>
      <c r="H1072" s="346"/>
      <c r="I1072" s="60"/>
    </row>
    <row r="1073" spans="1:9" s="38" customFormat="1" ht="146.25" x14ac:dyDescent="0.25">
      <c r="A1073" s="195" t="s">
        <v>5766</v>
      </c>
      <c r="B1073" s="196" t="s">
        <v>21495</v>
      </c>
      <c r="C1073" s="198"/>
      <c r="D1073" s="199"/>
      <c r="E1073" s="199"/>
      <c r="F1073" s="199"/>
      <c r="G1073" s="199"/>
      <c r="H1073" s="200"/>
      <c r="I1073" s="60"/>
    </row>
    <row r="1074" spans="1:9" s="38" customFormat="1" x14ac:dyDescent="0.25">
      <c r="A1074" s="193" t="s">
        <v>5767</v>
      </c>
      <c r="B1074" s="194" t="s">
        <v>5757</v>
      </c>
      <c r="C1074" s="188" t="s">
        <v>6</v>
      </c>
      <c r="D1074" s="179"/>
      <c r="E1074" s="201">
        <v>462</v>
      </c>
      <c r="F1074" s="201">
        <v>43.5</v>
      </c>
      <c r="G1074" s="64">
        <f t="shared" si="32"/>
        <v>0</v>
      </c>
      <c r="H1074" s="66">
        <f t="shared" si="33"/>
        <v>0</v>
      </c>
      <c r="I1074" s="60"/>
    </row>
    <row r="1075" spans="1:9" s="38" customFormat="1" x14ac:dyDescent="0.25">
      <c r="A1075" s="193" t="s">
        <v>5768</v>
      </c>
      <c r="B1075" s="194" t="s">
        <v>5759</v>
      </c>
      <c r="C1075" s="188" t="s">
        <v>6</v>
      </c>
      <c r="D1075" s="179"/>
      <c r="E1075" s="201">
        <v>506</v>
      </c>
      <c r="F1075" s="201">
        <v>47.6</v>
      </c>
      <c r="G1075" s="64">
        <f t="shared" si="32"/>
        <v>0</v>
      </c>
      <c r="H1075" s="66">
        <f t="shared" si="33"/>
        <v>0</v>
      </c>
      <c r="I1075" s="60"/>
    </row>
    <row r="1076" spans="1:9" s="38" customFormat="1" x14ac:dyDescent="0.25">
      <c r="A1076" s="193" t="s">
        <v>5769</v>
      </c>
      <c r="B1076" s="194" t="s">
        <v>5761</v>
      </c>
      <c r="C1076" s="188" t="s">
        <v>6</v>
      </c>
      <c r="D1076" s="179"/>
      <c r="E1076" s="201">
        <v>615</v>
      </c>
      <c r="F1076" s="201">
        <v>58</v>
      </c>
      <c r="G1076" s="64">
        <f t="shared" si="32"/>
        <v>0</v>
      </c>
      <c r="H1076" s="66">
        <f t="shared" si="33"/>
        <v>0</v>
      </c>
      <c r="I1076" s="60"/>
    </row>
    <row r="1077" spans="1:9" s="38" customFormat="1" x14ac:dyDescent="0.25">
      <c r="A1077" s="193" t="s">
        <v>5770</v>
      </c>
      <c r="B1077" s="194" t="s">
        <v>5763</v>
      </c>
      <c r="C1077" s="188" t="s">
        <v>6</v>
      </c>
      <c r="D1077" s="179"/>
      <c r="E1077" s="201">
        <v>718</v>
      </c>
      <c r="F1077" s="201">
        <v>67</v>
      </c>
      <c r="G1077" s="64">
        <f t="shared" si="32"/>
        <v>0</v>
      </c>
      <c r="H1077" s="66">
        <f t="shared" si="33"/>
        <v>0</v>
      </c>
      <c r="I1077" s="60"/>
    </row>
    <row r="1078" spans="1:9" s="38" customFormat="1" x14ac:dyDescent="0.25">
      <c r="A1078" s="193" t="s">
        <v>5771</v>
      </c>
      <c r="B1078" s="194" t="s">
        <v>5765</v>
      </c>
      <c r="C1078" s="188" t="s">
        <v>6</v>
      </c>
      <c r="D1078" s="179"/>
      <c r="E1078" s="201">
        <v>986</v>
      </c>
      <c r="F1078" s="201">
        <v>93</v>
      </c>
      <c r="G1078" s="64">
        <f t="shared" si="32"/>
        <v>0</v>
      </c>
      <c r="H1078" s="66">
        <f t="shared" si="33"/>
        <v>0</v>
      </c>
      <c r="I1078" s="60"/>
    </row>
    <row r="1079" spans="1:9" s="38" customFormat="1" ht="135" x14ac:dyDescent="0.25">
      <c r="A1079" s="195" t="s">
        <v>5772</v>
      </c>
      <c r="B1079" s="196" t="s">
        <v>21496</v>
      </c>
      <c r="C1079" s="198"/>
      <c r="D1079" s="199"/>
      <c r="E1079" s="199"/>
      <c r="F1079" s="199"/>
      <c r="G1079" s="199"/>
      <c r="H1079" s="200"/>
      <c r="I1079" s="60"/>
    </row>
    <row r="1080" spans="1:9" s="38" customFormat="1" x14ac:dyDescent="0.25">
      <c r="A1080" s="193" t="s">
        <v>5773</v>
      </c>
      <c r="B1080" s="194" t="s">
        <v>21497</v>
      </c>
      <c r="C1080" s="188" t="s">
        <v>6</v>
      </c>
      <c r="D1080" s="179"/>
      <c r="E1080" s="201">
        <v>1786</v>
      </c>
      <c r="F1080" s="201">
        <v>168</v>
      </c>
      <c r="G1080" s="64">
        <f t="shared" si="32"/>
        <v>0</v>
      </c>
      <c r="H1080" s="66">
        <f t="shared" si="33"/>
        <v>0</v>
      </c>
      <c r="I1080" s="60"/>
    </row>
    <row r="1081" spans="1:9" s="38" customFormat="1" x14ac:dyDescent="0.25">
      <c r="A1081" s="193" t="s">
        <v>5774</v>
      </c>
      <c r="B1081" s="194" t="s">
        <v>21498</v>
      </c>
      <c r="C1081" s="188" t="s">
        <v>6</v>
      </c>
      <c r="D1081" s="179"/>
      <c r="E1081" s="201">
        <v>2021</v>
      </c>
      <c r="F1081" s="201">
        <v>190</v>
      </c>
      <c r="G1081" s="64">
        <f t="shared" si="32"/>
        <v>0</v>
      </c>
      <c r="H1081" s="66">
        <f t="shared" si="33"/>
        <v>0</v>
      </c>
      <c r="I1081" s="60"/>
    </row>
    <row r="1082" spans="1:9" s="38" customFormat="1" x14ac:dyDescent="0.25">
      <c r="A1082" s="193" t="s">
        <v>5775</v>
      </c>
      <c r="B1082" s="194" t="s">
        <v>21499</v>
      </c>
      <c r="C1082" s="188" t="s">
        <v>6</v>
      </c>
      <c r="D1082" s="179"/>
      <c r="E1082" s="201">
        <v>2989</v>
      </c>
      <c r="F1082" s="201">
        <v>281</v>
      </c>
      <c r="G1082" s="64">
        <f t="shared" si="32"/>
        <v>0</v>
      </c>
      <c r="H1082" s="66">
        <f t="shared" si="33"/>
        <v>0</v>
      </c>
      <c r="I1082" s="60"/>
    </row>
    <row r="1083" spans="1:9" s="38" customFormat="1" x14ac:dyDescent="0.25">
      <c r="A1083" s="193" t="s">
        <v>5776</v>
      </c>
      <c r="B1083" s="194" t="s">
        <v>21500</v>
      </c>
      <c r="C1083" s="188" t="s">
        <v>6</v>
      </c>
      <c r="D1083" s="179"/>
      <c r="E1083" s="201">
        <v>3824</v>
      </c>
      <c r="F1083" s="201">
        <v>359</v>
      </c>
      <c r="G1083" s="64">
        <f t="shared" si="32"/>
        <v>0</v>
      </c>
      <c r="H1083" s="66">
        <f t="shared" si="33"/>
        <v>0</v>
      </c>
      <c r="I1083" s="60"/>
    </row>
    <row r="1084" spans="1:9" s="38" customFormat="1" ht="123.75" x14ac:dyDescent="0.25">
      <c r="A1084" s="195" t="s">
        <v>5777</v>
      </c>
      <c r="B1084" s="196" t="s">
        <v>21501</v>
      </c>
      <c r="C1084" s="198"/>
      <c r="D1084" s="199"/>
      <c r="E1084" s="199"/>
      <c r="F1084" s="199"/>
      <c r="G1084" s="199"/>
      <c r="H1084" s="200"/>
      <c r="I1084" s="60"/>
    </row>
    <row r="1085" spans="1:9" s="38" customFormat="1" x14ac:dyDescent="0.25">
      <c r="A1085" s="193" t="s">
        <v>5778</v>
      </c>
      <c r="B1085" s="194" t="s">
        <v>5779</v>
      </c>
      <c r="C1085" s="188" t="s">
        <v>6</v>
      </c>
      <c r="D1085" s="179"/>
      <c r="E1085" s="201">
        <v>917</v>
      </c>
      <c r="F1085" s="201">
        <v>86</v>
      </c>
      <c r="G1085" s="64">
        <f t="shared" si="32"/>
        <v>0</v>
      </c>
      <c r="H1085" s="66">
        <f t="shared" si="33"/>
        <v>0</v>
      </c>
      <c r="I1085" s="60"/>
    </row>
    <row r="1086" spans="1:9" s="38" customFormat="1" x14ac:dyDescent="0.25">
      <c r="A1086" s="193" t="s">
        <v>5780</v>
      </c>
      <c r="B1086" s="194" t="s">
        <v>5781</v>
      </c>
      <c r="C1086" s="188" t="s">
        <v>6</v>
      </c>
      <c r="D1086" s="179"/>
      <c r="E1086" s="201">
        <v>1052</v>
      </c>
      <c r="F1086" s="201">
        <v>99</v>
      </c>
      <c r="G1086" s="64">
        <f t="shared" si="32"/>
        <v>0</v>
      </c>
      <c r="H1086" s="66">
        <f t="shared" si="33"/>
        <v>0</v>
      </c>
      <c r="I1086" s="60"/>
    </row>
    <row r="1087" spans="1:9" s="38" customFormat="1" x14ac:dyDescent="0.25">
      <c r="A1087" s="193" t="s">
        <v>5782</v>
      </c>
      <c r="B1087" s="194" t="s">
        <v>5783</v>
      </c>
      <c r="C1087" s="188" t="s">
        <v>6</v>
      </c>
      <c r="D1087" s="179"/>
      <c r="E1087" s="201">
        <v>1303</v>
      </c>
      <c r="F1087" s="201">
        <v>122</v>
      </c>
      <c r="G1087" s="64">
        <f t="shared" si="32"/>
        <v>0</v>
      </c>
      <c r="H1087" s="66">
        <f t="shared" si="33"/>
        <v>0</v>
      </c>
      <c r="I1087" s="60"/>
    </row>
    <row r="1088" spans="1:9" s="38" customFormat="1" x14ac:dyDescent="0.25">
      <c r="A1088" s="193" t="s">
        <v>5784</v>
      </c>
      <c r="B1088" s="194" t="s">
        <v>5785</v>
      </c>
      <c r="C1088" s="188" t="s">
        <v>6</v>
      </c>
      <c r="D1088" s="179"/>
      <c r="E1088" s="201">
        <v>1619</v>
      </c>
      <c r="F1088" s="201">
        <v>152</v>
      </c>
      <c r="G1088" s="64">
        <f t="shared" si="32"/>
        <v>0</v>
      </c>
      <c r="H1088" s="66">
        <f t="shared" si="33"/>
        <v>0</v>
      </c>
      <c r="I1088" s="60"/>
    </row>
    <row r="1089" spans="1:9" s="38" customFormat="1" ht="135" x14ac:dyDescent="0.25">
      <c r="A1089" s="195" t="s">
        <v>5786</v>
      </c>
      <c r="B1089" s="196" t="s">
        <v>21502</v>
      </c>
      <c r="C1089" s="198"/>
      <c r="D1089" s="199"/>
      <c r="E1089" s="199"/>
      <c r="F1089" s="199"/>
      <c r="G1089" s="199"/>
      <c r="H1089" s="200"/>
      <c r="I1089" s="60"/>
    </row>
    <row r="1090" spans="1:9" s="38" customFormat="1" x14ac:dyDescent="0.25">
      <c r="A1090" s="193" t="s">
        <v>5787</v>
      </c>
      <c r="B1090" s="194" t="s">
        <v>21503</v>
      </c>
      <c r="C1090" s="188" t="s">
        <v>6</v>
      </c>
      <c r="D1090" s="179"/>
      <c r="E1090" s="201">
        <v>1336</v>
      </c>
      <c r="F1090" s="201">
        <v>126</v>
      </c>
      <c r="G1090" s="64">
        <f t="shared" si="32"/>
        <v>0</v>
      </c>
      <c r="H1090" s="66">
        <f t="shared" si="33"/>
        <v>0</v>
      </c>
      <c r="I1090" s="60"/>
    </row>
    <row r="1091" spans="1:9" s="38" customFormat="1" x14ac:dyDescent="0.25">
      <c r="A1091" s="193" t="s">
        <v>5788</v>
      </c>
      <c r="B1091" s="194" t="s">
        <v>21504</v>
      </c>
      <c r="C1091" s="188" t="s">
        <v>6</v>
      </c>
      <c r="D1091" s="179"/>
      <c r="E1091" s="201">
        <v>1586</v>
      </c>
      <c r="F1091" s="201">
        <v>149</v>
      </c>
      <c r="G1091" s="64">
        <f t="shared" si="32"/>
        <v>0</v>
      </c>
      <c r="H1091" s="66">
        <f t="shared" si="33"/>
        <v>0</v>
      </c>
      <c r="I1091" s="60"/>
    </row>
    <row r="1092" spans="1:9" s="38" customFormat="1" x14ac:dyDescent="0.25">
      <c r="A1092" s="193" t="s">
        <v>5789</v>
      </c>
      <c r="B1092" s="194" t="s">
        <v>21505</v>
      </c>
      <c r="C1092" s="188" t="s">
        <v>6</v>
      </c>
      <c r="D1092" s="179"/>
      <c r="E1092" s="201">
        <v>1988</v>
      </c>
      <c r="F1092" s="201">
        <v>187</v>
      </c>
      <c r="G1092" s="64">
        <f t="shared" si="32"/>
        <v>0</v>
      </c>
      <c r="H1092" s="66">
        <f t="shared" si="33"/>
        <v>0</v>
      </c>
      <c r="I1092" s="60"/>
    </row>
    <row r="1093" spans="1:9" s="38" customFormat="1" x14ac:dyDescent="0.25">
      <c r="A1093" s="193" t="s">
        <v>5790</v>
      </c>
      <c r="B1093" s="194" t="s">
        <v>21506</v>
      </c>
      <c r="C1093" s="188" t="s">
        <v>6</v>
      </c>
      <c r="D1093" s="179"/>
      <c r="E1093" s="201">
        <v>2756</v>
      </c>
      <c r="F1093" s="201">
        <v>259</v>
      </c>
      <c r="G1093" s="64">
        <f t="shared" ref="G1093:G1156" si="34">D1093*E1093</f>
        <v>0</v>
      </c>
      <c r="H1093" s="66">
        <f t="shared" ref="H1093:H1156" si="35">D1093*F1093</f>
        <v>0</v>
      </c>
      <c r="I1093" s="60"/>
    </row>
    <row r="1094" spans="1:9" s="38" customFormat="1" x14ac:dyDescent="0.25">
      <c r="A1094" s="193" t="s">
        <v>5791</v>
      </c>
      <c r="B1094" s="194" t="s">
        <v>21507</v>
      </c>
      <c r="C1094" s="188" t="s">
        <v>6</v>
      </c>
      <c r="D1094" s="179"/>
      <c r="E1094" s="201">
        <v>3090</v>
      </c>
      <c r="F1094" s="201">
        <v>290</v>
      </c>
      <c r="G1094" s="64">
        <f t="shared" si="34"/>
        <v>0</v>
      </c>
      <c r="H1094" s="66">
        <f t="shared" si="35"/>
        <v>0</v>
      </c>
      <c r="I1094" s="60"/>
    </row>
    <row r="1095" spans="1:9" s="38" customFormat="1" x14ac:dyDescent="0.25">
      <c r="A1095" s="193" t="s">
        <v>5792</v>
      </c>
      <c r="B1095" s="194" t="s">
        <v>21508</v>
      </c>
      <c r="C1095" s="188" t="s">
        <v>6</v>
      </c>
      <c r="D1095" s="179"/>
      <c r="E1095" s="201">
        <v>3991</v>
      </c>
      <c r="F1095" s="201">
        <v>375</v>
      </c>
      <c r="G1095" s="64">
        <f t="shared" si="34"/>
        <v>0</v>
      </c>
      <c r="H1095" s="66">
        <f t="shared" si="35"/>
        <v>0</v>
      </c>
      <c r="I1095" s="60"/>
    </row>
    <row r="1096" spans="1:9" s="38" customFormat="1" x14ac:dyDescent="0.25">
      <c r="A1096" s="193" t="s">
        <v>5793</v>
      </c>
      <c r="B1096" s="194" t="s">
        <v>21509</v>
      </c>
      <c r="C1096" s="188" t="s">
        <v>6</v>
      </c>
      <c r="D1096" s="179"/>
      <c r="E1096" s="201">
        <v>4363</v>
      </c>
      <c r="F1096" s="201">
        <v>410</v>
      </c>
      <c r="G1096" s="64">
        <f t="shared" si="34"/>
        <v>0</v>
      </c>
      <c r="H1096" s="66">
        <f t="shared" si="35"/>
        <v>0</v>
      </c>
      <c r="I1096" s="60"/>
    </row>
    <row r="1097" spans="1:9" s="38" customFormat="1" x14ac:dyDescent="0.25">
      <c r="A1097" s="193" t="s">
        <v>5794</v>
      </c>
      <c r="B1097" s="194" t="s">
        <v>21510</v>
      </c>
      <c r="C1097" s="188" t="s">
        <v>6</v>
      </c>
      <c r="D1097" s="179"/>
      <c r="E1097" s="201">
        <v>5644</v>
      </c>
      <c r="F1097" s="201">
        <v>530</v>
      </c>
      <c r="G1097" s="64">
        <f t="shared" si="34"/>
        <v>0</v>
      </c>
      <c r="H1097" s="66">
        <f t="shared" si="35"/>
        <v>0</v>
      </c>
      <c r="I1097" s="60"/>
    </row>
    <row r="1098" spans="1:9" s="38" customFormat="1" x14ac:dyDescent="0.25">
      <c r="A1098" s="193" t="s">
        <v>5795</v>
      </c>
      <c r="B1098" s="194" t="s">
        <v>21511</v>
      </c>
      <c r="C1098" s="188" t="s">
        <v>6</v>
      </c>
      <c r="D1098" s="179"/>
      <c r="E1098" s="201">
        <v>6413</v>
      </c>
      <c r="F1098" s="201">
        <v>603</v>
      </c>
      <c r="G1098" s="64">
        <f t="shared" si="34"/>
        <v>0</v>
      </c>
      <c r="H1098" s="66">
        <f t="shared" si="35"/>
        <v>0</v>
      </c>
      <c r="I1098" s="60"/>
    </row>
    <row r="1099" spans="1:9" s="38" customFormat="1" ht="112.5" x14ac:dyDescent="0.25">
      <c r="A1099" s="195" t="s">
        <v>5796</v>
      </c>
      <c r="B1099" s="196" t="s">
        <v>21512</v>
      </c>
      <c r="C1099" s="198"/>
      <c r="D1099" s="199"/>
      <c r="E1099" s="199"/>
      <c r="F1099" s="199"/>
      <c r="G1099" s="199"/>
      <c r="H1099" s="200"/>
      <c r="I1099" s="60"/>
    </row>
    <row r="1100" spans="1:9" s="38" customFormat="1" x14ac:dyDescent="0.25">
      <c r="A1100" s="193" t="s">
        <v>5797</v>
      </c>
      <c r="B1100" s="194" t="s">
        <v>5798</v>
      </c>
      <c r="C1100" s="188" t="s">
        <v>6</v>
      </c>
      <c r="D1100" s="179"/>
      <c r="E1100" s="201">
        <v>1358</v>
      </c>
      <c r="F1100" s="201">
        <v>122</v>
      </c>
      <c r="G1100" s="64">
        <f t="shared" si="34"/>
        <v>0</v>
      </c>
      <c r="H1100" s="66">
        <f t="shared" si="35"/>
        <v>0</v>
      </c>
      <c r="I1100" s="60"/>
    </row>
    <row r="1101" spans="1:9" s="38" customFormat="1" x14ac:dyDescent="0.25">
      <c r="A1101" s="193" t="s">
        <v>5799</v>
      </c>
      <c r="B1101" s="194" t="s">
        <v>5800</v>
      </c>
      <c r="C1101" s="188" t="s">
        <v>6</v>
      </c>
      <c r="D1101" s="179"/>
      <c r="E1101" s="201">
        <v>1829</v>
      </c>
      <c r="F1101" s="201">
        <v>164</v>
      </c>
      <c r="G1101" s="64">
        <f t="shared" si="34"/>
        <v>0</v>
      </c>
      <c r="H1101" s="66">
        <f t="shared" si="35"/>
        <v>0</v>
      </c>
      <c r="I1101" s="60"/>
    </row>
    <row r="1102" spans="1:9" s="38" customFormat="1" x14ac:dyDescent="0.25">
      <c r="A1102" s="193" t="s">
        <v>5801</v>
      </c>
      <c r="B1102" s="194" t="s">
        <v>5802</v>
      </c>
      <c r="C1102" s="188" t="s">
        <v>6</v>
      </c>
      <c r="D1102" s="179"/>
      <c r="E1102" s="201">
        <v>2376</v>
      </c>
      <c r="F1102" s="201">
        <v>213</v>
      </c>
      <c r="G1102" s="64">
        <f t="shared" si="34"/>
        <v>0</v>
      </c>
      <c r="H1102" s="66">
        <f t="shared" si="35"/>
        <v>0</v>
      </c>
      <c r="I1102" s="60"/>
    </row>
    <row r="1103" spans="1:9" s="38" customFormat="1" x14ac:dyDescent="0.25">
      <c r="A1103" s="193" t="s">
        <v>5803</v>
      </c>
      <c r="B1103" s="194" t="s">
        <v>5804</v>
      </c>
      <c r="C1103" s="188" t="s">
        <v>6</v>
      </c>
      <c r="D1103" s="179"/>
      <c r="E1103" s="201">
        <v>2678</v>
      </c>
      <c r="F1103" s="201">
        <v>240</v>
      </c>
      <c r="G1103" s="64">
        <f t="shared" si="34"/>
        <v>0</v>
      </c>
      <c r="H1103" s="66">
        <f t="shared" si="35"/>
        <v>0</v>
      </c>
      <c r="I1103" s="60"/>
    </row>
    <row r="1104" spans="1:9" s="38" customFormat="1" x14ac:dyDescent="0.25">
      <c r="A1104" s="193" t="s">
        <v>5805</v>
      </c>
      <c r="B1104" s="194" t="s">
        <v>5806</v>
      </c>
      <c r="C1104" s="188" t="s">
        <v>6</v>
      </c>
      <c r="D1104" s="179"/>
      <c r="E1104" s="201">
        <v>3089</v>
      </c>
      <c r="F1104" s="201">
        <v>277</v>
      </c>
      <c r="G1104" s="64">
        <f t="shared" si="34"/>
        <v>0</v>
      </c>
      <c r="H1104" s="66">
        <f t="shared" si="35"/>
        <v>0</v>
      </c>
      <c r="I1104" s="60"/>
    </row>
    <row r="1105" spans="1:9" s="38" customFormat="1" x14ac:dyDescent="0.25">
      <c r="A1105" s="193" t="s">
        <v>5807</v>
      </c>
      <c r="B1105" s="194" t="s">
        <v>5808</v>
      </c>
      <c r="C1105" s="188" t="s">
        <v>6</v>
      </c>
      <c r="D1105" s="179"/>
      <c r="E1105" s="201">
        <v>3734</v>
      </c>
      <c r="F1105" s="201">
        <v>335</v>
      </c>
      <c r="G1105" s="64">
        <f t="shared" si="34"/>
        <v>0</v>
      </c>
      <c r="H1105" s="66">
        <f t="shared" si="35"/>
        <v>0</v>
      </c>
      <c r="I1105" s="60"/>
    </row>
    <row r="1106" spans="1:9" s="38" customFormat="1" x14ac:dyDescent="0.25">
      <c r="A1106" s="193" t="s">
        <v>5809</v>
      </c>
      <c r="B1106" s="194" t="s">
        <v>5810</v>
      </c>
      <c r="C1106" s="188" t="s">
        <v>6</v>
      </c>
      <c r="D1106" s="179"/>
      <c r="E1106" s="201">
        <v>4657</v>
      </c>
      <c r="F1106" s="201">
        <v>417</v>
      </c>
      <c r="G1106" s="64">
        <f t="shared" si="34"/>
        <v>0</v>
      </c>
      <c r="H1106" s="66">
        <f t="shared" si="35"/>
        <v>0</v>
      </c>
      <c r="I1106" s="60"/>
    </row>
    <row r="1107" spans="1:9" s="38" customFormat="1" x14ac:dyDescent="0.25">
      <c r="A1107" s="193" t="s">
        <v>5811</v>
      </c>
      <c r="B1107" s="194" t="s">
        <v>5812</v>
      </c>
      <c r="C1107" s="188" t="s">
        <v>6</v>
      </c>
      <c r="D1107" s="179"/>
      <c r="E1107" s="201">
        <v>6449</v>
      </c>
      <c r="F1107" s="201">
        <v>578</v>
      </c>
      <c r="G1107" s="64">
        <f t="shared" si="34"/>
        <v>0</v>
      </c>
      <c r="H1107" s="66">
        <f t="shared" si="35"/>
        <v>0</v>
      </c>
      <c r="I1107" s="60"/>
    </row>
    <row r="1108" spans="1:9" s="38" customFormat="1" x14ac:dyDescent="0.25">
      <c r="A1108" s="193" t="s">
        <v>5813</v>
      </c>
      <c r="B1108" s="194" t="s">
        <v>5814</v>
      </c>
      <c r="C1108" s="188" t="s">
        <v>6</v>
      </c>
      <c r="D1108" s="179"/>
      <c r="E1108" s="201">
        <v>7222</v>
      </c>
      <c r="F1108" s="201">
        <v>647</v>
      </c>
      <c r="G1108" s="64">
        <f t="shared" si="34"/>
        <v>0</v>
      </c>
      <c r="H1108" s="66">
        <f t="shared" si="35"/>
        <v>0</v>
      </c>
      <c r="I1108" s="60"/>
    </row>
    <row r="1109" spans="1:9" s="38" customFormat="1" ht="146.25" x14ac:dyDescent="0.25">
      <c r="A1109" s="195" t="s">
        <v>5815</v>
      </c>
      <c r="B1109" s="196" t="s">
        <v>21513</v>
      </c>
      <c r="C1109" s="198"/>
      <c r="D1109" s="199"/>
      <c r="E1109" s="199"/>
      <c r="F1109" s="199"/>
      <c r="G1109" s="199"/>
      <c r="H1109" s="200"/>
      <c r="I1109" s="60"/>
    </row>
    <row r="1110" spans="1:9" s="38" customFormat="1" x14ac:dyDescent="0.25">
      <c r="A1110" s="193" t="s">
        <v>5816</v>
      </c>
      <c r="B1110" s="194" t="s">
        <v>5798</v>
      </c>
      <c r="C1110" s="188" t="s">
        <v>6</v>
      </c>
      <c r="D1110" s="179"/>
      <c r="E1110" s="201">
        <v>737</v>
      </c>
      <c r="F1110" s="201">
        <v>69</v>
      </c>
      <c r="G1110" s="64">
        <f t="shared" si="34"/>
        <v>0</v>
      </c>
      <c r="H1110" s="66">
        <f t="shared" si="35"/>
        <v>0</v>
      </c>
      <c r="I1110" s="60"/>
    </row>
    <row r="1111" spans="1:9" s="38" customFormat="1" x14ac:dyDescent="0.25">
      <c r="A1111" s="193" t="s">
        <v>5817</v>
      </c>
      <c r="B1111" s="194" t="s">
        <v>5800</v>
      </c>
      <c r="C1111" s="188" t="s">
        <v>6</v>
      </c>
      <c r="D1111" s="179"/>
      <c r="E1111" s="201">
        <v>1903</v>
      </c>
      <c r="F1111" s="201">
        <v>179</v>
      </c>
      <c r="G1111" s="64">
        <f t="shared" si="34"/>
        <v>0</v>
      </c>
      <c r="H1111" s="66">
        <f t="shared" si="35"/>
        <v>0</v>
      </c>
      <c r="I1111" s="60"/>
    </row>
    <row r="1112" spans="1:9" s="38" customFormat="1" x14ac:dyDescent="0.25">
      <c r="A1112" s="193" t="s">
        <v>5818</v>
      </c>
      <c r="B1112" s="194" t="s">
        <v>5802</v>
      </c>
      <c r="C1112" s="188" t="s">
        <v>6</v>
      </c>
      <c r="D1112" s="179"/>
      <c r="E1112" s="201">
        <v>2438</v>
      </c>
      <c r="F1112" s="201">
        <v>229</v>
      </c>
      <c r="G1112" s="64">
        <f t="shared" si="34"/>
        <v>0</v>
      </c>
      <c r="H1112" s="66">
        <f t="shared" si="35"/>
        <v>0</v>
      </c>
      <c r="I1112" s="60"/>
    </row>
    <row r="1113" spans="1:9" s="38" customFormat="1" x14ac:dyDescent="0.25">
      <c r="A1113" s="193" t="s">
        <v>5819</v>
      </c>
      <c r="B1113" s="194" t="s">
        <v>5804</v>
      </c>
      <c r="C1113" s="188" t="s">
        <v>6</v>
      </c>
      <c r="D1113" s="179"/>
      <c r="E1113" s="201">
        <v>2772</v>
      </c>
      <c r="F1113" s="201">
        <v>261</v>
      </c>
      <c r="G1113" s="64">
        <f t="shared" si="34"/>
        <v>0</v>
      </c>
      <c r="H1113" s="66">
        <f t="shared" si="35"/>
        <v>0</v>
      </c>
      <c r="I1113" s="60"/>
    </row>
    <row r="1114" spans="1:9" s="38" customFormat="1" x14ac:dyDescent="0.25">
      <c r="A1114" s="193" t="s">
        <v>5820</v>
      </c>
      <c r="B1114" s="194" t="s">
        <v>5806</v>
      </c>
      <c r="C1114" s="188" t="s">
        <v>6</v>
      </c>
      <c r="D1114" s="179"/>
      <c r="E1114" s="201">
        <v>3255</v>
      </c>
      <c r="F1114" s="201">
        <v>306</v>
      </c>
      <c r="G1114" s="64">
        <f t="shared" si="34"/>
        <v>0</v>
      </c>
      <c r="H1114" s="66">
        <f t="shared" si="35"/>
        <v>0</v>
      </c>
      <c r="I1114" s="60"/>
    </row>
    <row r="1115" spans="1:9" s="38" customFormat="1" x14ac:dyDescent="0.25">
      <c r="A1115" s="193" t="s">
        <v>5821</v>
      </c>
      <c r="B1115" s="194" t="s">
        <v>5808</v>
      </c>
      <c r="C1115" s="188" t="s">
        <v>6</v>
      </c>
      <c r="D1115" s="179"/>
      <c r="E1115" s="201">
        <v>4058</v>
      </c>
      <c r="F1115" s="201">
        <v>381</v>
      </c>
      <c r="G1115" s="64">
        <f t="shared" si="34"/>
        <v>0</v>
      </c>
      <c r="H1115" s="66">
        <f t="shared" si="35"/>
        <v>0</v>
      </c>
      <c r="I1115" s="60"/>
    </row>
    <row r="1116" spans="1:9" s="38" customFormat="1" x14ac:dyDescent="0.25">
      <c r="A1116" s="193" t="s">
        <v>5822</v>
      </c>
      <c r="B1116" s="194" t="s">
        <v>5810</v>
      </c>
      <c r="C1116" s="188" t="s">
        <v>6</v>
      </c>
      <c r="D1116" s="179"/>
      <c r="E1116" s="201">
        <v>5127</v>
      </c>
      <c r="F1116" s="201">
        <v>482</v>
      </c>
      <c r="G1116" s="64">
        <f t="shared" si="34"/>
        <v>0</v>
      </c>
      <c r="H1116" s="66">
        <f t="shared" si="35"/>
        <v>0</v>
      </c>
      <c r="I1116" s="60"/>
    </row>
    <row r="1117" spans="1:9" s="38" customFormat="1" x14ac:dyDescent="0.25">
      <c r="A1117" s="193" t="s">
        <v>5823</v>
      </c>
      <c r="B1117" s="194" t="s">
        <v>5812</v>
      </c>
      <c r="C1117" s="188" t="s">
        <v>6</v>
      </c>
      <c r="D1117" s="179"/>
      <c r="E1117" s="201">
        <v>6547</v>
      </c>
      <c r="F1117" s="201">
        <v>615</v>
      </c>
      <c r="G1117" s="64">
        <f t="shared" si="34"/>
        <v>0</v>
      </c>
      <c r="H1117" s="66">
        <f t="shared" si="35"/>
        <v>0</v>
      </c>
      <c r="I1117" s="60"/>
    </row>
    <row r="1118" spans="1:9" s="38" customFormat="1" x14ac:dyDescent="0.25">
      <c r="A1118" s="193" t="s">
        <v>5824</v>
      </c>
      <c r="B1118" s="194" t="s">
        <v>5814</v>
      </c>
      <c r="C1118" s="188" t="s">
        <v>6</v>
      </c>
      <c r="D1118" s="179"/>
      <c r="E1118" s="201">
        <v>7348</v>
      </c>
      <c r="F1118" s="201">
        <v>691</v>
      </c>
      <c r="G1118" s="64">
        <f t="shared" si="34"/>
        <v>0</v>
      </c>
      <c r="H1118" s="66">
        <f t="shared" si="35"/>
        <v>0</v>
      </c>
      <c r="I1118" s="60"/>
    </row>
    <row r="1119" spans="1:9" s="38" customFormat="1" ht="146.25" x14ac:dyDescent="0.25">
      <c r="A1119" s="195" t="s">
        <v>5825</v>
      </c>
      <c r="B1119" s="196" t="s">
        <v>21514</v>
      </c>
      <c r="C1119" s="198"/>
      <c r="D1119" s="199"/>
      <c r="E1119" s="199"/>
      <c r="F1119" s="199"/>
      <c r="G1119" s="199"/>
      <c r="H1119" s="200"/>
      <c r="I1119" s="60"/>
    </row>
    <row r="1120" spans="1:9" s="38" customFormat="1" x14ac:dyDescent="0.25">
      <c r="A1120" s="193" t="s">
        <v>5826</v>
      </c>
      <c r="B1120" s="194" t="s">
        <v>5763</v>
      </c>
      <c r="C1120" s="188" t="s">
        <v>6</v>
      </c>
      <c r="D1120" s="179"/>
      <c r="E1120" s="201">
        <v>1569</v>
      </c>
      <c r="F1120" s="201">
        <v>148</v>
      </c>
      <c r="G1120" s="64">
        <f t="shared" si="34"/>
        <v>0</v>
      </c>
      <c r="H1120" s="66">
        <f t="shared" si="35"/>
        <v>0</v>
      </c>
      <c r="I1120" s="60"/>
    </row>
    <row r="1121" spans="1:9" s="38" customFormat="1" x14ac:dyDescent="0.25">
      <c r="A1121" s="193" t="s">
        <v>5827</v>
      </c>
      <c r="B1121" s="194" t="s">
        <v>5828</v>
      </c>
      <c r="C1121" s="188" t="s">
        <v>6</v>
      </c>
      <c r="D1121" s="179"/>
      <c r="E1121" s="201">
        <v>1988</v>
      </c>
      <c r="F1121" s="201">
        <v>187</v>
      </c>
      <c r="G1121" s="64">
        <f t="shared" si="34"/>
        <v>0</v>
      </c>
      <c r="H1121" s="66">
        <f t="shared" si="35"/>
        <v>0</v>
      </c>
      <c r="I1121" s="60"/>
    </row>
    <row r="1122" spans="1:9" s="38" customFormat="1" x14ac:dyDescent="0.25">
      <c r="A1122" s="193" t="s">
        <v>5829</v>
      </c>
      <c r="B1122" s="194" t="s">
        <v>5830</v>
      </c>
      <c r="C1122" s="188" t="s">
        <v>6</v>
      </c>
      <c r="D1122" s="179"/>
      <c r="E1122" s="201">
        <v>2541</v>
      </c>
      <c r="F1122" s="201">
        <v>239</v>
      </c>
      <c r="G1122" s="64">
        <f t="shared" si="34"/>
        <v>0</v>
      </c>
      <c r="H1122" s="66">
        <f t="shared" si="35"/>
        <v>0</v>
      </c>
      <c r="I1122" s="60"/>
    </row>
    <row r="1123" spans="1:9" s="38" customFormat="1" x14ac:dyDescent="0.25">
      <c r="A1123" s="193" t="s">
        <v>5831</v>
      </c>
      <c r="B1123" s="194" t="s">
        <v>5832</v>
      </c>
      <c r="C1123" s="188" t="s">
        <v>6</v>
      </c>
      <c r="D1123" s="179"/>
      <c r="E1123" s="201">
        <v>3307</v>
      </c>
      <c r="F1123" s="201">
        <v>311</v>
      </c>
      <c r="G1123" s="64">
        <f t="shared" si="34"/>
        <v>0</v>
      </c>
      <c r="H1123" s="66">
        <f t="shared" si="35"/>
        <v>0</v>
      </c>
      <c r="I1123" s="60"/>
    </row>
    <row r="1124" spans="1:9" s="38" customFormat="1" x14ac:dyDescent="0.25">
      <c r="A1124" s="193" t="s">
        <v>5833</v>
      </c>
      <c r="B1124" s="194" t="s">
        <v>5834</v>
      </c>
      <c r="C1124" s="188" t="s">
        <v>6</v>
      </c>
      <c r="D1124" s="179"/>
      <c r="E1124" s="201">
        <v>3541</v>
      </c>
      <c r="F1124" s="201">
        <v>333</v>
      </c>
      <c r="G1124" s="64">
        <f t="shared" si="34"/>
        <v>0</v>
      </c>
      <c r="H1124" s="66">
        <f t="shared" si="35"/>
        <v>0</v>
      </c>
      <c r="I1124" s="60"/>
    </row>
    <row r="1125" spans="1:9" s="38" customFormat="1" x14ac:dyDescent="0.25">
      <c r="A1125" s="193" t="s">
        <v>5835</v>
      </c>
      <c r="B1125" s="194" t="s">
        <v>5836</v>
      </c>
      <c r="C1125" s="188" t="s">
        <v>6</v>
      </c>
      <c r="D1125" s="179"/>
      <c r="E1125" s="201">
        <v>4726</v>
      </c>
      <c r="F1125" s="201">
        <v>444</v>
      </c>
      <c r="G1125" s="64">
        <f t="shared" si="34"/>
        <v>0</v>
      </c>
      <c r="H1125" s="66">
        <f t="shared" si="35"/>
        <v>0</v>
      </c>
      <c r="I1125" s="60"/>
    </row>
    <row r="1126" spans="1:9" s="38" customFormat="1" x14ac:dyDescent="0.25">
      <c r="A1126" s="193" t="s">
        <v>5837</v>
      </c>
      <c r="B1126" s="194" t="s">
        <v>5838</v>
      </c>
      <c r="C1126" s="188" t="s">
        <v>6</v>
      </c>
      <c r="D1126" s="179"/>
      <c r="E1126" s="201">
        <v>5478</v>
      </c>
      <c r="F1126" s="201">
        <v>515</v>
      </c>
      <c r="G1126" s="64">
        <f t="shared" si="34"/>
        <v>0</v>
      </c>
      <c r="H1126" s="66">
        <f t="shared" si="35"/>
        <v>0</v>
      </c>
      <c r="I1126" s="60"/>
    </row>
    <row r="1127" spans="1:9" s="38" customFormat="1" x14ac:dyDescent="0.25">
      <c r="A1127" s="193" t="s">
        <v>5839</v>
      </c>
      <c r="B1127" s="194" t="s">
        <v>5840</v>
      </c>
      <c r="C1127" s="188" t="s">
        <v>6</v>
      </c>
      <c r="D1127" s="179"/>
      <c r="E1127" s="201">
        <v>6731</v>
      </c>
      <c r="F1127" s="201">
        <v>633</v>
      </c>
      <c r="G1127" s="64">
        <f t="shared" si="34"/>
        <v>0</v>
      </c>
      <c r="H1127" s="66">
        <f t="shared" si="35"/>
        <v>0</v>
      </c>
      <c r="I1127" s="60"/>
    </row>
    <row r="1128" spans="1:9" s="38" customFormat="1" x14ac:dyDescent="0.25">
      <c r="A1128" s="193" t="s">
        <v>5841</v>
      </c>
      <c r="B1128" s="194" t="s">
        <v>5842</v>
      </c>
      <c r="C1128" s="188" t="s">
        <v>6</v>
      </c>
      <c r="D1128" s="179"/>
      <c r="E1128" s="201">
        <v>8618</v>
      </c>
      <c r="F1128" s="201">
        <v>810</v>
      </c>
      <c r="G1128" s="64">
        <f t="shared" si="34"/>
        <v>0</v>
      </c>
      <c r="H1128" s="66">
        <f t="shared" si="35"/>
        <v>0</v>
      </c>
      <c r="I1128" s="60"/>
    </row>
    <row r="1129" spans="1:9" s="38" customFormat="1" x14ac:dyDescent="0.25">
      <c r="A1129" s="193" t="s">
        <v>5843</v>
      </c>
      <c r="B1129" s="194" t="s">
        <v>5844</v>
      </c>
      <c r="C1129" s="188" t="s">
        <v>6</v>
      </c>
      <c r="D1129" s="179"/>
      <c r="E1129" s="201">
        <v>9668</v>
      </c>
      <c r="F1129" s="201">
        <v>909</v>
      </c>
      <c r="G1129" s="64">
        <f t="shared" si="34"/>
        <v>0</v>
      </c>
      <c r="H1129" s="66">
        <f t="shared" si="35"/>
        <v>0</v>
      </c>
      <c r="I1129" s="60"/>
    </row>
    <row r="1130" spans="1:9" s="38" customFormat="1" ht="180" x14ac:dyDescent="0.25">
      <c r="A1130" s="195" t="s">
        <v>5845</v>
      </c>
      <c r="B1130" s="196" t="s">
        <v>21515</v>
      </c>
      <c r="C1130" s="198"/>
      <c r="D1130" s="199"/>
      <c r="E1130" s="199"/>
      <c r="F1130" s="199"/>
      <c r="G1130" s="199"/>
      <c r="H1130" s="200"/>
      <c r="I1130" s="60"/>
    </row>
    <row r="1131" spans="1:9" s="38" customFormat="1" x14ac:dyDescent="0.25">
      <c r="A1131" s="193" t="s">
        <v>5846</v>
      </c>
      <c r="B1131" s="194" t="s">
        <v>5847</v>
      </c>
      <c r="C1131" s="188" t="s">
        <v>6</v>
      </c>
      <c r="D1131" s="179"/>
      <c r="E1131" s="201">
        <v>1870</v>
      </c>
      <c r="F1131" s="201">
        <v>176</v>
      </c>
      <c r="G1131" s="64">
        <f t="shared" si="34"/>
        <v>0</v>
      </c>
      <c r="H1131" s="66">
        <f t="shared" si="35"/>
        <v>0</v>
      </c>
      <c r="I1131" s="60"/>
    </row>
    <row r="1132" spans="1:9" s="38" customFormat="1" x14ac:dyDescent="0.25">
      <c r="A1132" s="193" t="s">
        <v>5848</v>
      </c>
      <c r="B1132" s="194" t="s">
        <v>5849</v>
      </c>
      <c r="C1132" s="188" t="s">
        <v>6</v>
      </c>
      <c r="D1132" s="179"/>
      <c r="E1132" s="201">
        <v>2354</v>
      </c>
      <c r="F1132" s="201">
        <v>221</v>
      </c>
      <c r="G1132" s="64">
        <f t="shared" si="34"/>
        <v>0</v>
      </c>
      <c r="H1132" s="66">
        <f t="shared" si="35"/>
        <v>0</v>
      </c>
      <c r="I1132" s="60"/>
    </row>
    <row r="1133" spans="1:9" s="38" customFormat="1" x14ac:dyDescent="0.25">
      <c r="A1133" s="193" t="s">
        <v>5850</v>
      </c>
      <c r="B1133" s="194" t="s">
        <v>5851</v>
      </c>
      <c r="C1133" s="188" t="s">
        <v>6</v>
      </c>
      <c r="D1133" s="179"/>
      <c r="E1133" s="201">
        <v>3006</v>
      </c>
      <c r="F1133" s="201">
        <v>283</v>
      </c>
      <c r="G1133" s="64">
        <f t="shared" si="34"/>
        <v>0</v>
      </c>
      <c r="H1133" s="66">
        <f t="shared" si="35"/>
        <v>0</v>
      </c>
      <c r="I1133" s="60"/>
    </row>
    <row r="1134" spans="1:9" s="38" customFormat="1" x14ac:dyDescent="0.25">
      <c r="A1134" s="193" t="s">
        <v>5852</v>
      </c>
      <c r="B1134" s="194" t="s">
        <v>5853</v>
      </c>
      <c r="C1134" s="188" t="s">
        <v>6</v>
      </c>
      <c r="D1134" s="179"/>
      <c r="E1134" s="201">
        <v>3708</v>
      </c>
      <c r="F1134" s="201">
        <v>349</v>
      </c>
      <c r="G1134" s="64">
        <f t="shared" si="34"/>
        <v>0</v>
      </c>
      <c r="H1134" s="66">
        <f t="shared" si="35"/>
        <v>0</v>
      </c>
      <c r="I1134" s="60"/>
    </row>
    <row r="1135" spans="1:9" s="38" customFormat="1" x14ac:dyDescent="0.25">
      <c r="A1135" s="193" t="s">
        <v>5854</v>
      </c>
      <c r="B1135" s="194" t="s">
        <v>5855</v>
      </c>
      <c r="C1135" s="188" t="s">
        <v>6</v>
      </c>
      <c r="D1135" s="179"/>
      <c r="E1135" s="201">
        <v>4092</v>
      </c>
      <c r="F1135" s="201">
        <v>385</v>
      </c>
      <c r="G1135" s="64">
        <f t="shared" si="34"/>
        <v>0</v>
      </c>
      <c r="H1135" s="66">
        <f t="shared" si="35"/>
        <v>0</v>
      </c>
      <c r="I1135" s="60"/>
    </row>
    <row r="1136" spans="1:9" s="38" customFormat="1" x14ac:dyDescent="0.25">
      <c r="A1136" s="193" t="s">
        <v>5856</v>
      </c>
      <c r="B1136" s="194" t="s">
        <v>5857</v>
      </c>
      <c r="C1136" s="188" t="s">
        <v>6</v>
      </c>
      <c r="D1136" s="179"/>
      <c r="E1136" s="201">
        <v>5327</v>
      </c>
      <c r="F1136" s="201">
        <v>501</v>
      </c>
      <c r="G1136" s="64">
        <f t="shared" si="34"/>
        <v>0</v>
      </c>
      <c r="H1136" s="66">
        <f t="shared" si="35"/>
        <v>0</v>
      </c>
      <c r="I1136" s="60"/>
    </row>
    <row r="1137" spans="1:9" s="38" customFormat="1" x14ac:dyDescent="0.25">
      <c r="A1137" s="193" t="s">
        <v>5858</v>
      </c>
      <c r="B1137" s="194" t="s">
        <v>5859</v>
      </c>
      <c r="C1137" s="188" t="s">
        <v>6</v>
      </c>
      <c r="D1137" s="179"/>
      <c r="E1137" s="201">
        <v>6229</v>
      </c>
      <c r="F1137" s="201">
        <v>586</v>
      </c>
      <c r="G1137" s="64">
        <f t="shared" si="34"/>
        <v>0</v>
      </c>
      <c r="H1137" s="66">
        <f t="shared" si="35"/>
        <v>0</v>
      </c>
      <c r="I1137" s="60"/>
    </row>
    <row r="1138" spans="1:9" s="38" customFormat="1" x14ac:dyDescent="0.25">
      <c r="A1138" s="193" t="s">
        <v>5860</v>
      </c>
      <c r="B1138" s="194" t="s">
        <v>5861</v>
      </c>
      <c r="C1138" s="188" t="s">
        <v>6</v>
      </c>
      <c r="D1138" s="179"/>
      <c r="E1138" s="201">
        <v>7681</v>
      </c>
      <c r="F1138" s="201">
        <v>722</v>
      </c>
      <c r="G1138" s="64">
        <f t="shared" si="34"/>
        <v>0</v>
      </c>
      <c r="H1138" s="66">
        <f t="shared" si="35"/>
        <v>0</v>
      </c>
      <c r="I1138" s="60"/>
    </row>
    <row r="1139" spans="1:9" s="38" customFormat="1" x14ac:dyDescent="0.25">
      <c r="A1139" s="193" t="s">
        <v>5862</v>
      </c>
      <c r="B1139" s="194" t="s">
        <v>5863</v>
      </c>
      <c r="C1139" s="188" t="s">
        <v>6</v>
      </c>
      <c r="D1139" s="179"/>
      <c r="E1139" s="201">
        <v>9869</v>
      </c>
      <c r="F1139" s="201">
        <v>928</v>
      </c>
      <c r="G1139" s="64">
        <f t="shared" si="34"/>
        <v>0</v>
      </c>
      <c r="H1139" s="66">
        <f t="shared" si="35"/>
        <v>0</v>
      </c>
      <c r="I1139" s="60"/>
    </row>
    <row r="1140" spans="1:9" s="38" customFormat="1" x14ac:dyDescent="0.25">
      <c r="A1140" s="193" t="s">
        <v>5864</v>
      </c>
      <c r="B1140" s="194" t="s">
        <v>5865</v>
      </c>
      <c r="C1140" s="188" t="s">
        <v>6</v>
      </c>
      <c r="D1140" s="179"/>
      <c r="E1140" s="201">
        <v>11074</v>
      </c>
      <c r="F1140" s="201">
        <v>1041</v>
      </c>
      <c r="G1140" s="64">
        <f t="shared" si="34"/>
        <v>0</v>
      </c>
      <c r="H1140" s="66">
        <f t="shared" si="35"/>
        <v>0</v>
      </c>
      <c r="I1140" s="60"/>
    </row>
    <row r="1141" spans="1:9" s="38" customFormat="1" ht="146.25" x14ac:dyDescent="0.25">
      <c r="A1141" s="195" t="s">
        <v>5866</v>
      </c>
      <c r="B1141" s="196" t="s">
        <v>21516</v>
      </c>
      <c r="C1141" s="198"/>
      <c r="D1141" s="199"/>
      <c r="E1141" s="199"/>
      <c r="F1141" s="199"/>
      <c r="G1141" s="199"/>
      <c r="H1141" s="200"/>
      <c r="I1141" s="60"/>
    </row>
    <row r="1142" spans="1:9" s="38" customFormat="1" x14ac:dyDescent="0.25">
      <c r="A1142" s="193" t="s">
        <v>5867</v>
      </c>
      <c r="B1142" s="194" t="s">
        <v>21517</v>
      </c>
      <c r="C1142" s="188" t="s">
        <v>6</v>
      </c>
      <c r="D1142" s="179"/>
      <c r="E1142" s="201">
        <v>2104</v>
      </c>
      <c r="F1142" s="201">
        <v>198</v>
      </c>
      <c r="G1142" s="64">
        <f t="shared" si="34"/>
        <v>0</v>
      </c>
      <c r="H1142" s="66">
        <f t="shared" si="35"/>
        <v>0</v>
      </c>
      <c r="I1142" s="60"/>
    </row>
    <row r="1143" spans="1:9" s="38" customFormat="1" x14ac:dyDescent="0.25">
      <c r="A1143" s="193" t="s">
        <v>5868</v>
      </c>
      <c r="B1143" s="194" t="s">
        <v>21518</v>
      </c>
      <c r="C1143" s="188" t="s">
        <v>6</v>
      </c>
      <c r="D1143" s="179"/>
      <c r="E1143" s="201">
        <v>2471</v>
      </c>
      <c r="F1143" s="201">
        <v>232</v>
      </c>
      <c r="G1143" s="64">
        <f t="shared" si="34"/>
        <v>0</v>
      </c>
      <c r="H1143" s="66">
        <f t="shared" si="35"/>
        <v>0</v>
      </c>
      <c r="I1143" s="60"/>
    </row>
    <row r="1144" spans="1:9" s="38" customFormat="1" x14ac:dyDescent="0.25">
      <c r="A1144" s="193" t="s">
        <v>5869</v>
      </c>
      <c r="B1144" s="194" t="s">
        <v>21519</v>
      </c>
      <c r="C1144" s="188" t="s">
        <v>6</v>
      </c>
      <c r="D1144" s="179"/>
      <c r="E1144" s="201">
        <v>3324</v>
      </c>
      <c r="F1144" s="201">
        <v>312</v>
      </c>
      <c r="G1144" s="64">
        <f t="shared" si="34"/>
        <v>0</v>
      </c>
      <c r="H1144" s="66">
        <f t="shared" si="35"/>
        <v>0</v>
      </c>
      <c r="I1144" s="60"/>
    </row>
    <row r="1145" spans="1:9" s="38" customFormat="1" x14ac:dyDescent="0.25">
      <c r="A1145" s="193" t="s">
        <v>5870</v>
      </c>
      <c r="B1145" s="194" t="s">
        <v>21520</v>
      </c>
      <c r="C1145" s="188" t="s">
        <v>6</v>
      </c>
      <c r="D1145" s="179"/>
      <c r="E1145" s="201">
        <v>3690</v>
      </c>
      <c r="F1145" s="201">
        <v>347</v>
      </c>
      <c r="G1145" s="64">
        <f t="shared" si="34"/>
        <v>0</v>
      </c>
      <c r="H1145" s="66">
        <f t="shared" si="35"/>
        <v>0</v>
      </c>
      <c r="I1145" s="60"/>
    </row>
    <row r="1146" spans="1:9" s="38" customFormat="1" x14ac:dyDescent="0.25">
      <c r="A1146" s="193" t="s">
        <v>5871</v>
      </c>
      <c r="B1146" s="194" t="s">
        <v>21521</v>
      </c>
      <c r="C1146" s="188" t="s">
        <v>6</v>
      </c>
      <c r="D1146" s="179"/>
      <c r="E1146" s="201">
        <v>4660</v>
      </c>
      <c r="F1146" s="201">
        <v>438</v>
      </c>
      <c r="G1146" s="64">
        <f t="shared" si="34"/>
        <v>0</v>
      </c>
      <c r="H1146" s="66">
        <f t="shared" si="35"/>
        <v>0</v>
      </c>
      <c r="I1146" s="60"/>
    </row>
    <row r="1147" spans="1:9" s="38" customFormat="1" x14ac:dyDescent="0.25">
      <c r="A1147" s="193" t="s">
        <v>5872</v>
      </c>
      <c r="B1147" s="194" t="s">
        <v>21522</v>
      </c>
      <c r="C1147" s="188" t="s">
        <v>6</v>
      </c>
      <c r="D1147" s="179"/>
      <c r="E1147" s="201">
        <v>5427</v>
      </c>
      <c r="F1147" s="201">
        <v>510</v>
      </c>
      <c r="G1147" s="64">
        <f t="shared" si="34"/>
        <v>0</v>
      </c>
      <c r="H1147" s="66">
        <f t="shared" si="35"/>
        <v>0</v>
      </c>
      <c r="I1147" s="60"/>
    </row>
    <row r="1148" spans="1:9" s="38" customFormat="1" x14ac:dyDescent="0.25">
      <c r="A1148" s="193" t="s">
        <v>5873</v>
      </c>
      <c r="B1148" s="194" t="s">
        <v>21523</v>
      </c>
      <c r="C1148" s="188" t="s">
        <v>6</v>
      </c>
      <c r="D1148" s="179"/>
      <c r="E1148" s="201">
        <v>6396</v>
      </c>
      <c r="F1148" s="201">
        <v>601</v>
      </c>
      <c r="G1148" s="64">
        <f t="shared" si="34"/>
        <v>0</v>
      </c>
      <c r="H1148" s="66">
        <f t="shared" si="35"/>
        <v>0</v>
      </c>
      <c r="I1148" s="60"/>
    </row>
    <row r="1149" spans="1:9" s="38" customFormat="1" x14ac:dyDescent="0.25">
      <c r="A1149" s="193" t="s">
        <v>5874</v>
      </c>
      <c r="B1149" s="194" t="s">
        <v>21524</v>
      </c>
      <c r="C1149" s="188" t="s">
        <v>6</v>
      </c>
      <c r="D1149" s="179"/>
      <c r="E1149" s="201">
        <v>7281</v>
      </c>
      <c r="F1149" s="201">
        <v>684</v>
      </c>
      <c r="G1149" s="64">
        <f t="shared" si="34"/>
        <v>0</v>
      </c>
      <c r="H1149" s="66">
        <f t="shared" si="35"/>
        <v>0</v>
      </c>
      <c r="I1149" s="60"/>
    </row>
    <row r="1150" spans="1:9" s="38" customFormat="1" ht="123.75" x14ac:dyDescent="0.25">
      <c r="A1150" s="195" t="s">
        <v>5875</v>
      </c>
      <c r="B1150" s="196" t="s">
        <v>21525</v>
      </c>
      <c r="C1150" s="198"/>
      <c r="D1150" s="199"/>
      <c r="E1150" s="199"/>
      <c r="F1150" s="199"/>
      <c r="G1150" s="199"/>
      <c r="H1150" s="200"/>
      <c r="I1150" s="60"/>
    </row>
    <row r="1151" spans="1:9" s="38" customFormat="1" x14ac:dyDescent="0.25">
      <c r="A1151" s="193" t="s">
        <v>5876</v>
      </c>
      <c r="B1151" s="194" t="s">
        <v>5877</v>
      </c>
      <c r="C1151" s="188" t="s">
        <v>6</v>
      </c>
      <c r="D1151" s="179"/>
      <c r="E1151" s="201">
        <v>737</v>
      </c>
      <c r="F1151" s="201">
        <v>69</v>
      </c>
      <c r="G1151" s="64">
        <f t="shared" si="34"/>
        <v>0</v>
      </c>
      <c r="H1151" s="66">
        <f t="shared" si="35"/>
        <v>0</v>
      </c>
      <c r="I1151" s="60"/>
    </row>
    <row r="1152" spans="1:9" s="38" customFormat="1" x14ac:dyDescent="0.25">
      <c r="A1152" s="193" t="s">
        <v>5878</v>
      </c>
      <c r="B1152" s="194" t="s">
        <v>5879</v>
      </c>
      <c r="C1152" s="188" t="s">
        <v>6</v>
      </c>
      <c r="D1152" s="179"/>
      <c r="E1152" s="201">
        <v>826</v>
      </c>
      <c r="F1152" s="201">
        <v>78</v>
      </c>
      <c r="G1152" s="64">
        <f t="shared" si="34"/>
        <v>0</v>
      </c>
      <c r="H1152" s="66">
        <f t="shared" si="35"/>
        <v>0</v>
      </c>
      <c r="I1152" s="60"/>
    </row>
    <row r="1153" spans="1:9" s="38" customFormat="1" x14ac:dyDescent="0.25">
      <c r="A1153" s="193" t="s">
        <v>5880</v>
      </c>
      <c r="B1153" s="194" t="s">
        <v>5881</v>
      </c>
      <c r="C1153" s="188" t="s">
        <v>6</v>
      </c>
      <c r="D1153" s="179"/>
      <c r="E1153" s="201">
        <v>1009</v>
      </c>
      <c r="F1153" s="201">
        <v>95</v>
      </c>
      <c r="G1153" s="64">
        <f t="shared" si="34"/>
        <v>0</v>
      </c>
      <c r="H1153" s="66">
        <f t="shared" si="35"/>
        <v>0</v>
      </c>
      <c r="I1153" s="60"/>
    </row>
    <row r="1154" spans="1:9" s="38" customFormat="1" x14ac:dyDescent="0.25">
      <c r="A1154" s="193" t="s">
        <v>5882</v>
      </c>
      <c r="B1154" s="194" t="s">
        <v>5883</v>
      </c>
      <c r="C1154" s="188" t="s">
        <v>6</v>
      </c>
      <c r="D1154" s="179"/>
      <c r="E1154" s="201">
        <v>1309</v>
      </c>
      <c r="F1154" s="201">
        <v>123</v>
      </c>
      <c r="G1154" s="64">
        <f t="shared" si="34"/>
        <v>0</v>
      </c>
      <c r="H1154" s="66">
        <f t="shared" si="35"/>
        <v>0</v>
      </c>
      <c r="I1154" s="60"/>
    </row>
    <row r="1155" spans="1:9" s="38" customFormat="1" x14ac:dyDescent="0.25">
      <c r="A1155" s="193" t="s">
        <v>5884</v>
      </c>
      <c r="B1155" s="194" t="s">
        <v>5885</v>
      </c>
      <c r="C1155" s="188" t="s">
        <v>6</v>
      </c>
      <c r="D1155" s="179"/>
      <c r="E1155" s="201">
        <v>1440</v>
      </c>
      <c r="F1155" s="201">
        <v>135</v>
      </c>
      <c r="G1155" s="64">
        <f t="shared" si="34"/>
        <v>0</v>
      </c>
      <c r="H1155" s="66">
        <f t="shared" si="35"/>
        <v>0</v>
      </c>
      <c r="I1155" s="60"/>
    </row>
    <row r="1156" spans="1:9" s="38" customFormat="1" x14ac:dyDescent="0.25">
      <c r="A1156" s="193" t="s">
        <v>5886</v>
      </c>
      <c r="B1156" s="194" t="s">
        <v>5887</v>
      </c>
      <c r="C1156" s="188" t="s">
        <v>6</v>
      </c>
      <c r="D1156" s="179"/>
      <c r="E1156" s="201">
        <v>2057</v>
      </c>
      <c r="F1156" s="201">
        <v>193</v>
      </c>
      <c r="G1156" s="64">
        <f t="shared" si="34"/>
        <v>0</v>
      </c>
      <c r="H1156" s="66">
        <f t="shared" si="35"/>
        <v>0</v>
      </c>
      <c r="I1156" s="61"/>
    </row>
    <row r="1157" spans="1:9" s="38" customFormat="1" x14ac:dyDescent="0.25">
      <c r="A1157" s="193" t="s">
        <v>5888</v>
      </c>
      <c r="B1157" s="194" t="s">
        <v>5889</v>
      </c>
      <c r="C1157" s="188" t="s">
        <v>6</v>
      </c>
      <c r="D1157" s="179"/>
      <c r="E1157" s="201">
        <v>2576</v>
      </c>
      <c r="F1157" s="201">
        <v>242</v>
      </c>
      <c r="G1157" s="64">
        <f t="shared" ref="G1157:G1220" si="36">D1157*E1157</f>
        <v>0</v>
      </c>
      <c r="H1157" s="66">
        <f t="shared" ref="H1157:H1220" si="37">D1157*F1157</f>
        <v>0</v>
      </c>
      <c r="I1157" s="60"/>
    </row>
    <row r="1158" spans="1:9" s="38" customFormat="1" ht="22.5" x14ac:dyDescent="0.25">
      <c r="A1158" s="193" t="s">
        <v>5890</v>
      </c>
      <c r="B1158" s="194" t="s">
        <v>5891</v>
      </c>
      <c r="C1158" s="188" t="s">
        <v>6</v>
      </c>
      <c r="D1158" s="179"/>
      <c r="E1158" s="201">
        <v>128</v>
      </c>
      <c r="F1158" s="201">
        <v>12.1</v>
      </c>
      <c r="G1158" s="64">
        <f t="shared" si="36"/>
        <v>0</v>
      </c>
      <c r="H1158" s="66">
        <f t="shared" si="37"/>
        <v>0</v>
      </c>
      <c r="I1158" s="60"/>
    </row>
    <row r="1159" spans="1:9" s="38" customFormat="1" ht="22.5" x14ac:dyDescent="0.25">
      <c r="A1159" s="193" t="s">
        <v>5892</v>
      </c>
      <c r="B1159" s="194" t="s">
        <v>5893</v>
      </c>
      <c r="C1159" s="188" t="s">
        <v>6</v>
      </c>
      <c r="D1159" s="179"/>
      <c r="E1159" s="201">
        <v>207</v>
      </c>
      <c r="F1159" s="201">
        <v>19.5</v>
      </c>
      <c r="G1159" s="64">
        <f t="shared" si="36"/>
        <v>0</v>
      </c>
      <c r="H1159" s="66">
        <f t="shared" si="37"/>
        <v>0</v>
      </c>
      <c r="I1159" s="60"/>
    </row>
    <row r="1160" spans="1:9" s="38" customFormat="1" ht="22.5" x14ac:dyDescent="0.25">
      <c r="A1160" s="193" t="s">
        <v>5894</v>
      </c>
      <c r="B1160" s="194" t="s">
        <v>5895</v>
      </c>
      <c r="C1160" s="188" t="s">
        <v>6</v>
      </c>
      <c r="D1160" s="179"/>
      <c r="E1160" s="201">
        <v>284</v>
      </c>
      <c r="F1160" s="201">
        <v>26.7</v>
      </c>
      <c r="G1160" s="64">
        <f t="shared" si="36"/>
        <v>0</v>
      </c>
      <c r="H1160" s="66">
        <f t="shared" si="37"/>
        <v>0</v>
      </c>
      <c r="I1160" s="60"/>
    </row>
    <row r="1161" spans="1:9" s="38" customFormat="1" ht="22.5" x14ac:dyDescent="0.25">
      <c r="A1161" s="193" t="s">
        <v>5896</v>
      </c>
      <c r="B1161" s="194" t="s">
        <v>5897</v>
      </c>
      <c r="C1161" s="188" t="s">
        <v>6</v>
      </c>
      <c r="D1161" s="179"/>
      <c r="E1161" s="201">
        <v>443</v>
      </c>
      <c r="F1161" s="201">
        <v>41.7</v>
      </c>
      <c r="G1161" s="64">
        <f t="shared" si="36"/>
        <v>0</v>
      </c>
      <c r="H1161" s="66">
        <f t="shared" si="37"/>
        <v>0</v>
      </c>
      <c r="I1161" s="60"/>
    </row>
    <row r="1162" spans="1:9" s="38" customFormat="1" ht="22.5" x14ac:dyDescent="0.25">
      <c r="A1162" s="193" t="s">
        <v>5898</v>
      </c>
      <c r="B1162" s="194" t="s">
        <v>5899</v>
      </c>
      <c r="C1162" s="188" t="s">
        <v>6</v>
      </c>
      <c r="D1162" s="179"/>
      <c r="E1162" s="201">
        <v>705</v>
      </c>
      <c r="F1162" s="201">
        <v>66</v>
      </c>
      <c r="G1162" s="64">
        <f t="shared" si="36"/>
        <v>0</v>
      </c>
      <c r="H1162" s="66">
        <f t="shared" si="37"/>
        <v>0</v>
      </c>
      <c r="I1162" s="60"/>
    </row>
    <row r="1163" spans="1:9" s="38" customFormat="1" ht="22.5" x14ac:dyDescent="0.25">
      <c r="A1163" s="193" t="s">
        <v>5900</v>
      </c>
      <c r="B1163" s="194" t="s">
        <v>5901</v>
      </c>
      <c r="C1163" s="188" t="s">
        <v>6</v>
      </c>
      <c r="D1163" s="179"/>
      <c r="E1163" s="201">
        <v>1739</v>
      </c>
      <c r="F1163" s="201">
        <v>163</v>
      </c>
      <c r="G1163" s="64">
        <f t="shared" si="36"/>
        <v>0</v>
      </c>
      <c r="H1163" s="66">
        <f t="shared" si="37"/>
        <v>0</v>
      </c>
      <c r="I1163" s="60"/>
    </row>
    <row r="1164" spans="1:9" s="38" customFormat="1" ht="22.5" x14ac:dyDescent="0.25">
      <c r="A1164" s="193" t="s">
        <v>5902</v>
      </c>
      <c r="B1164" s="194" t="s">
        <v>5903</v>
      </c>
      <c r="C1164" s="188" t="s">
        <v>6</v>
      </c>
      <c r="D1164" s="179"/>
      <c r="E1164" s="201">
        <v>1999</v>
      </c>
      <c r="F1164" s="201">
        <v>188</v>
      </c>
      <c r="G1164" s="64">
        <f t="shared" si="36"/>
        <v>0</v>
      </c>
      <c r="H1164" s="66">
        <f t="shared" si="37"/>
        <v>0</v>
      </c>
      <c r="I1164" s="60"/>
    </row>
    <row r="1165" spans="1:9" s="38" customFormat="1" ht="22.5" x14ac:dyDescent="0.25">
      <c r="A1165" s="193" t="s">
        <v>5904</v>
      </c>
      <c r="B1165" s="194" t="s">
        <v>5905</v>
      </c>
      <c r="C1165" s="188" t="s">
        <v>6</v>
      </c>
      <c r="D1165" s="179"/>
      <c r="E1165" s="201">
        <v>1653</v>
      </c>
      <c r="F1165" s="201">
        <v>155</v>
      </c>
      <c r="G1165" s="64">
        <f t="shared" si="36"/>
        <v>0</v>
      </c>
      <c r="H1165" s="66">
        <f t="shared" si="37"/>
        <v>0</v>
      </c>
      <c r="I1165" s="60"/>
    </row>
    <row r="1166" spans="1:9" s="38" customFormat="1" ht="22.5" x14ac:dyDescent="0.25">
      <c r="A1166" s="193" t="s">
        <v>5906</v>
      </c>
      <c r="B1166" s="194" t="s">
        <v>5907</v>
      </c>
      <c r="C1166" s="188" t="s">
        <v>6</v>
      </c>
      <c r="D1166" s="179"/>
      <c r="E1166" s="201">
        <v>1988</v>
      </c>
      <c r="F1166" s="201">
        <v>187</v>
      </c>
      <c r="G1166" s="64">
        <f t="shared" si="36"/>
        <v>0</v>
      </c>
      <c r="H1166" s="66">
        <f t="shared" si="37"/>
        <v>0</v>
      </c>
      <c r="I1166" s="60"/>
    </row>
    <row r="1167" spans="1:9" s="38" customFormat="1" ht="112.5" x14ac:dyDescent="0.25">
      <c r="A1167" s="195" t="s">
        <v>5908</v>
      </c>
      <c r="B1167" s="196" t="s">
        <v>21526</v>
      </c>
      <c r="C1167" s="198"/>
      <c r="D1167" s="199"/>
      <c r="E1167" s="199"/>
      <c r="F1167" s="199"/>
      <c r="G1167" s="199"/>
      <c r="H1167" s="200"/>
      <c r="I1167" s="60"/>
    </row>
    <row r="1168" spans="1:9" s="38" customFormat="1" x14ac:dyDescent="0.25">
      <c r="A1168" s="193" t="s">
        <v>5909</v>
      </c>
      <c r="B1168" s="194" t="s">
        <v>5910</v>
      </c>
      <c r="C1168" s="188" t="s">
        <v>6</v>
      </c>
      <c r="D1168" s="179"/>
      <c r="E1168" s="201">
        <v>951</v>
      </c>
      <c r="F1168" s="201">
        <v>89</v>
      </c>
      <c r="G1168" s="64">
        <f t="shared" si="36"/>
        <v>0</v>
      </c>
      <c r="H1168" s="66">
        <f t="shared" si="37"/>
        <v>0</v>
      </c>
      <c r="I1168" s="60"/>
    </row>
    <row r="1169" spans="1:9" s="38" customFormat="1" x14ac:dyDescent="0.25">
      <c r="A1169" s="193" t="s">
        <v>5911</v>
      </c>
      <c r="B1169" s="194" t="s">
        <v>5912</v>
      </c>
      <c r="C1169" s="188" t="s">
        <v>6</v>
      </c>
      <c r="D1169" s="179"/>
      <c r="E1169" s="201">
        <v>1303</v>
      </c>
      <c r="F1169" s="201">
        <v>122</v>
      </c>
      <c r="G1169" s="64">
        <f t="shared" si="36"/>
        <v>0</v>
      </c>
      <c r="H1169" s="66">
        <f t="shared" si="37"/>
        <v>0</v>
      </c>
      <c r="I1169" s="60"/>
    </row>
    <row r="1170" spans="1:9" s="38" customFormat="1" x14ac:dyDescent="0.25">
      <c r="A1170" s="193" t="s">
        <v>5913</v>
      </c>
      <c r="B1170" s="194" t="s">
        <v>5914</v>
      </c>
      <c r="C1170" s="188" t="s">
        <v>6</v>
      </c>
      <c r="D1170" s="179"/>
      <c r="E1170" s="201">
        <v>1603</v>
      </c>
      <c r="F1170" s="201">
        <v>151</v>
      </c>
      <c r="G1170" s="64">
        <f t="shared" si="36"/>
        <v>0</v>
      </c>
      <c r="H1170" s="66">
        <f t="shared" si="37"/>
        <v>0</v>
      </c>
      <c r="I1170" s="60"/>
    </row>
    <row r="1171" spans="1:9" s="38" customFormat="1" x14ac:dyDescent="0.25">
      <c r="A1171" s="193" t="s">
        <v>5915</v>
      </c>
      <c r="B1171" s="194" t="s">
        <v>5916</v>
      </c>
      <c r="C1171" s="188" t="s">
        <v>6</v>
      </c>
      <c r="D1171" s="179"/>
      <c r="E1171" s="201">
        <v>1803</v>
      </c>
      <c r="F1171" s="201">
        <v>170</v>
      </c>
      <c r="G1171" s="64">
        <f t="shared" si="36"/>
        <v>0</v>
      </c>
      <c r="H1171" s="66">
        <f t="shared" si="37"/>
        <v>0</v>
      </c>
      <c r="I1171" s="60"/>
    </row>
    <row r="1172" spans="1:9" s="38" customFormat="1" x14ac:dyDescent="0.25">
      <c r="A1172" s="193" t="s">
        <v>5917</v>
      </c>
      <c r="B1172" s="194" t="s">
        <v>5918</v>
      </c>
      <c r="C1172" s="188" t="s">
        <v>6</v>
      </c>
      <c r="D1172" s="179"/>
      <c r="E1172" s="201">
        <v>2155</v>
      </c>
      <c r="F1172" s="201">
        <v>203</v>
      </c>
      <c r="G1172" s="64">
        <f t="shared" si="36"/>
        <v>0</v>
      </c>
      <c r="H1172" s="66">
        <f t="shared" si="37"/>
        <v>0</v>
      </c>
      <c r="I1172" s="60"/>
    </row>
    <row r="1173" spans="1:9" s="38" customFormat="1" x14ac:dyDescent="0.25">
      <c r="A1173" s="193" t="s">
        <v>5919</v>
      </c>
      <c r="B1173" s="194" t="s">
        <v>5920</v>
      </c>
      <c r="C1173" s="188" t="s">
        <v>6</v>
      </c>
      <c r="D1173" s="179"/>
      <c r="E1173" s="201">
        <v>2505</v>
      </c>
      <c r="F1173" s="201">
        <v>235</v>
      </c>
      <c r="G1173" s="64">
        <f t="shared" si="36"/>
        <v>0</v>
      </c>
      <c r="H1173" s="66">
        <f t="shared" si="37"/>
        <v>0</v>
      </c>
      <c r="I1173" s="60"/>
    </row>
    <row r="1174" spans="1:9" s="38" customFormat="1" x14ac:dyDescent="0.25">
      <c r="A1174" s="193" t="s">
        <v>5921</v>
      </c>
      <c r="B1174" s="194" t="s">
        <v>5922</v>
      </c>
      <c r="C1174" s="188" t="s">
        <v>6</v>
      </c>
      <c r="D1174" s="179"/>
      <c r="E1174" s="201">
        <v>3122</v>
      </c>
      <c r="F1174" s="201">
        <v>293</v>
      </c>
      <c r="G1174" s="64">
        <f t="shared" si="36"/>
        <v>0</v>
      </c>
      <c r="H1174" s="66">
        <f t="shared" si="37"/>
        <v>0</v>
      </c>
      <c r="I1174" s="60"/>
    </row>
    <row r="1175" spans="1:9" s="38" customFormat="1" x14ac:dyDescent="0.25">
      <c r="A1175" s="193" t="s">
        <v>5923</v>
      </c>
      <c r="B1175" s="194" t="s">
        <v>5924</v>
      </c>
      <c r="C1175" s="188" t="s">
        <v>6</v>
      </c>
      <c r="D1175" s="179"/>
      <c r="E1175" s="201">
        <v>4140</v>
      </c>
      <c r="F1175" s="201">
        <v>389</v>
      </c>
      <c r="G1175" s="64">
        <f t="shared" si="36"/>
        <v>0</v>
      </c>
      <c r="H1175" s="66">
        <f t="shared" si="37"/>
        <v>0</v>
      </c>
      <c r="I1175" s="60"/>
    </row>
    <row r="1176" spans="1:9" s="38" customFormat="1" x14ac:dyDescent="0.25">
      <c r="A1176" s="193" t="s">
        <v>5925</v>
      </c>
      <c r="B1176" s="194" t="s">
        <v>5926</v>
      </c>
      <c r="C1176" s="188" t="s">
        <v>6</v>
      </c>
      <c r="D1176" s="179"/>
      <c r="E1176" s="201">
        <v>4692</v>
      </c>
      <c r="F1176" s="201">
        <v>441</v>
      </c>
      <c r="G1176" s="64">
        <f t="shared" si="36"/>
        <v>0</v>
      </c>
      <c r="H1176" s="66">
        <f t="shared" si="37"/>
        <v>0</v>
      </c>
      <c r="I1176" s="60"/>
    </row>
    <row r="1177" spans="1:9" s="38" customFormat="1" ht="135" x14ac:dyDescent="0.25">
      <c r="A1177" s="195" t="s">
        <v>5927</v>
      </c>
      <c r="B1177" s="196" t="s">
        <v>21527</v>
      </c>
      <c r="C1177" s="198"/>
      <c r="D1177" s="199"/>
      <c r="E1177" s="199"/>
      <c r="F1177" s="199"/>
      <c r="G1177" s="199"/>
      <c r="H1177" s="200"/>
      <c r="I1177" s="60"/>
    </row>
    <row r="1178" spans="1:9" s="38" customFormat="1" x14ac:dyDescent="0.25">
      <c r="A1178" s="193" t="s">
        <v>5928</v>
      </c>
      <c r="B1178" s="194" t="s">
        <v>5910</v>
      </c>
      <c r="C1178" s="188" t="s">
        <v>6</v>
      </c>
      <c r="D1178" s="179"/>
      <c r="E1178" s="201">
        <v>1136</v>
      </c>
      <c r="F1178" s="201">
        <v>107</v>
      </c>
      <c r="G1178" s="64">
        <f t="shared" si="36"/>
        <v>0</v>
      </c>
      <c r="H1178" s="66">
        <f t="shared" si="37"/>
        <v>0</v>
      </c>
      <c r="I1178" s="60"/>
    </row>
    <row r="1179" spans="1:9" s="38" customFormat="1" x14ac:dyDescent="0.25">
      <c r="A1179" s="193" t="s">
        <v>5929</v>
      </c>
      <c r="B1179" s="194" t="s">
        <v>5912</v>
      </c>
      <c r="C1179" s="188" t="s">
        <v>6</v>
      </c>
      <c r="D1179" s="179"/>
      <c r="E1179" s="201">
        <v>1452</v>
      </c>
      <c r="F1179" s="201">
        <v>136</v>
      </c>
      <c r="G1179" s="64">
        <f t="shared" si="36"/>
        <v>0</v>
      </c>
      <c r="H1179" s="66">
        <f t="shared" si="37"/>
        <v>0</v>
      </c>
      <c r="I1179" s="60"/>
    </row>
    <row r="1180" spans="1:9" s="38" customFormat="1" x14ac:dyDescent="0.25">
      <c r="A1180" s="193" t="s">
        <v>5930</v>
      </c>
      <c r="B1180" s="194" t="s">
        <v>5914</v>
      </c>
      <c r="C1180" s="188" t="s">
        <v>6</v>
      </c>
      <c r="D1180" s="179"/>
      <c r="E1180" s="201">
        <v>1820</v>
      </c>
      <c r="F1180" s="201">
        <v>171</v>
      </c>
      <c r="G1180" s="64">
        <f t="shared" si="36"/>
        <v>0</v>
      </c>
      <c r="H1180" s="66">
        <f t="shared" si="37"/>
        <v>0</v>
      </c>
      <c r="I1180" s="60"/>
    </row>
    <row r="1181" spans="1:9" s="38" customFormat="1" x14ac:dyDescent="0.25">
      <c r="A1181" s="193" t="s">
        <v>5931</v>
      </c>
      <c r="B1181" s="194" t="s">
        <v>5916</v>
      </c>
      <c r="C1181" s="188" t="s">
        <v>6</v>
      </c>
      <c r="D1181" s="179"/>
      <c r="E1181" s="201">
        <v>2071</v>
      </c>
      <c r="F1181" s="201">
        <v>195</v>
      </c>
      <c r="G1181" s="64">
        <f t="shared" si="36"/>
        <v>0</v>
      </c>
      <c r="H1181" s="66">
        <f t="shared" si="37"/>
        <v>0</v>
      </c>
      <c r="I1181" s="60"/>
    </row>
    <row r="1182" spans="1:9" s="38" customFormat="1" x14ac:dyDescent="0.25">
      <c r="A1182" s="193" t="s">
        <v>5932</v>
      </c>
      <c r="B1182" s="194" t="s">
        <v>5918</v>
      </c>
      <c r="C1182" s="188" t="s">
        <v>6</v>
      </c>
      <c r="D1182" s="179"/>
      <c r="E1182" s="201">
        <v>2438</v>
      </c>
      <c r="F1182" s="201">
        <v>229</v>
      </c>
      <c r="G1182" s="64">
        <f t="shared" si="36"/>
        <v>0</v>
      </c>
      <c r="H1182" s="66">
        <f t="shared" si="37"/>
        <v>0</v>
      </c>
      <c r="I1182" s="60"/>
    </row>
    <row r="1183" spans="1:9" s="38" customFormat="1" x14ac:dyDescent="0.25">
      <c r="A1183" s="193" t="s">
        <v>5933</v>
      </c>
      <c r="B1183" s="194" t="s">
        <v>5920</v>
      </c>
      <c r="C1183" s="188" t="s">
        <v>6</v>
      </c>
      <c r="D1183" s="179"/>
      <c r="E1183" s="201">
        <v>2805</v>
      </c>
      <c r="F1183" s="201">
        <v>264</v>
      </c>
      <c r="G1183" s="64">
        <f t="shared" si="36"/>
        <v>0</v>
      </c>
      <c r="H1183" s="66">
        <f t="shared" si="37"/>
        <v>0</v>
      </c>
      <c r="I1183" s="60"/>
    </row>
    <row r="1184" spans="1:9" s="38" customFormat="1" x14ac:dyDescent="0.25">
      <c r="A1184" s="193" t="s">
        <v>5934</v>
      </c>
      <c r="B1184" s="194" t="s">
        <v>5922</v>
      </c>
      <c r="C1184" s="188" t="s">
        <v>6</v>
      </c>
      <c r="D1184" s="179"/>
      <c r="E1184" s="201">
        <v>3574</v>
      </c>
      <c r="F1184" s="201">
        <v>336</v>
      </c>
      <c r="G1184" s="64">
        <f t="shared" si="36"/>
        <v>0</v>
      </c>
      <c r="H1184" s="66">
        <f t="shared" si="37"/>
        <v>0</v>
      </c>
      <c r="I1184" s="60"/>
    </row>
    <row r="1185" spans="1:9" s="38" customFormat="1" x14ac:dyDescent="0.25">
      <c r="A1185" s="193" t="s">
        <v>5935</v>
      </c>
      <c r="B1185" s="194" t="s">
        <v>5924</v>
      </c>
      <c r="C1185" s="188" t="s">
        <v>6</v>
      </c>
      <c r="D1185" s="179"/>
      <c r="E1185" s="201">
        <v>4708</v>
      </c>
      <c r="F1185" s="201">
        <v>443</v>
      </c>
      <c r="G1185" s="64">
        <f t="shared" si="36"/>
        <v>0</v>
      </c>
      <c r="H1185" s="66">
        <f t="shared" si="37"/>
        <v>0</v>
      </c>
      <c r="I1185" s="60"/>
    </row>
    <row r="1186" spans="1:9" s="38" customFormat="1" x14ac:dyDescent="0.25">
      <c r="A1186" s="193" t="s">
        <v>5936</v>
      </c>
      <c r="B1186" s="194" t="s">
        <v>5926</v>
      </c>
      <c r="C1186" s="188" t="s">
        <v>6</v>
      </c>
      <c r="D1186" s="179"/>
      <c r="E1186" s="201">
        <v>5327</v>
      </c>
      <c r="F1186" s="201">
        <v>501</v>
      </c>
      <c r="G1186" s="64">
        <f t="shared" si="36"/>
        <v>0</v>
      </c>
      <c r="H1186" s="66">
        <f t="shared" si="37"/>
        <v>0</v>
      </c>
      <c r="I1186" s="60"/>
    </row>
    <row r="1187" spans="1:9" s="38" customFormat="1" ht="112.5" x14ac:dyDescent="0.25">
      <c r="A1187" s="195" t="s">
        <v>5937</v>
      </c>
      <c r="B1187" s="196" t="s">
        <v>21528</v>
      </c>
      <c r="C1187" s="198"/>
      <c r="D1187" s="199"/>
      <c r="E1187" s="199"/>
      <c r="F1187" s="199"/>
      <c r="G1187" s="199"/>
      <c r="H1187" s="200"/>
      <c r="I1187" s="60"/>
    </row>
    <row r="1188" spans="1:9" s="38" customFormat="1" x14ac:dyDescent="0.25">
      <c r="A1188" s="193" t="s">
        <v>5938</v>
      </c>
      <c r="B1188" s="194" t="s">
        <v>5939</v>
      </c>
      <c r="C1188" s="188" t="s">
        <v>6</v>
      </c>
      <c r="D1188" s="179"/>
      <c r="E1188" s="201">
        <v>1120</v>
      </c>
      <c r="F1188" s="201">
        <v>105</v>
      </c>
      <c r="G1188" s="64">
        <f t="shared" si="36"/>
        <v>0</v>
      </c>
      <c r="H1188" s="66">
        <f t="shared" si="37"/>
        <v>0</v>
      </c>
      <c r="I1188" s="60"/>
    </row>
    <row r="1189" spans="1:9" s="38" customFormat="1" x14ac:dyDescent="0.25">
      <c r="A1189" s="193" t="s">
        <v>5940</v>
      </c>
      <c r="B1189" s="194" t="s">
        <v>5941</v>
      </c>
      <c r="C1189" s="188" t="s">
        <v>6</v>
      </c>
      <c r="D1189" s="179"/>
      <c r="E1189" s="201">
        <v>1386</v>
      </c>
      <c r="F1189" s="201">
        <v>130</v>
      </c>
      <c r="G1189" s="64">
        <f t="shared" si="36"/>
        <v>0</v>
      </c>
      <c r="H1189" s="66">
        <f t="shared" si="37"/>
        <v>0</v>
      </c>
      <c r="I1189" s="60"/>
    </row>
    <row r="1190" spans="1:9" s="38" customFormat="1" x14ac:dyDescent="0.25">
      <c r="A1190" s="193" t="s">
        <v>5942</v>
      </c>
      <c r="B1190" s="194" t="s">
        <v>5943</v>
      </c>
      <c r="C1190" s="188" t="s">
        <v>6</v>
      </c>
      <c r="D1190" s="179"/>
      <c r="E1190" s="201">
        <v>2071</v>
      </c>
      <c r="F1190" s="201">
        <v>195</v>
      </c>
      <c r="G1190" s="64">
        <f t="shared" si="36"/>
        <v>0</v>
      </c>
      <c r="H1190" s="66">
        <f t="shared" si="37"/>
        <v>0</v>
      </c>
      <c r="I1190" s="60"/>
    </row>
    <row r="1191" spans="1:9" s="38" customFormat="1" x14ac:dyDescent="0.25">
      <c r="A1191" s="193" t="s">
        <v>5944</v>
      </c>
      <c r="B1191" s="194" t="s">
        <v>5945</v>
      </c>
      <c r="C1191" s="188" t="s">
        <v>6</v>
      </c>
      <c r="D1191" s="179"/>
      <c r="E1191" s="201">
        <v>2387</v>
      </c>
      <c r="F1191" s="201">
        <v>224</v>
      </c>
      <c r="G1191" s="64">
        <f t="shared" si="36"/>
        <v>0</v>
      </c>
      <c r="H1191" s="66">
        <f t="shared" si="37"/>
        <v>0</v>
      </c>
      <c r="I1191" s="60"/>
    </row>
    <row r="1192" spans="1:9" s="38" customFormat="1" x14ac:dyDescent="0.25">
      <c r="A1192" s="193" t="s">
        <v>5946</v>
      </c>
      <c r="B1192" s="194" t="s">
        <v>5947</v>
      </c>
      <c r="C1192" s="188" t="s">
        <v>6</v>
      </c>
      <c r="D1192" s="179"/>
      <c r="E1192" s="201">
        <v>3106</v>
      </c>
      <c r="F1192" s="201">
        <v>292</v>
      </c>
      <c r="G1192" s="64">
        <f t="shared" si="36"/>
        <v>0</v>
      </c>
      <c r="H1192" s="66">
        <f t="shared" si="37"/>
        <v>0</v>
      </c>
      <c r="I1192" s="60"/>
    </row>
    <row r="1193" spans="1:9" s="38" customFormat="1" x14ac:dyDescent="0.25">
      <c r="A1193" s="193" t="s">
        <v>5948</v>
      </c>
      <c r="B1193" s="194" t="s">
        <v>5949</v>
      </c>
      <c r="C1193" s="188" t="s">
        <v>6</v>
      </c>
      <c r="D1193" s="179"/>
      <c r="E1193" s="201">
        <v>3574</v>
      </c>
      <c r="F1193" s="201">
        <v>336</v>
      </c>
      <c r="G1193" s="64">
        <f t="shared" si="36"/>
        <v>0</v>
      </c>
      <c r="H1193" s="66">
        <f t="shared" si="37"/>
        <v>0</v>
      </c>
      <c r="I1193" s="60"/>
    </row>
    <row r="1194" spans="1:9" s="38" customFormat="1" x14ac:dyDescent="0.25">
      <c r="A1194" s="193" t="s">
        <v>5950</v>
      </c>
      <c r="B1194" s="194" t="s">
        <v>5916</v>
      </c>
      <c r="C1194" s="188" t="s">
        <v>6</v>
      </c>
      <c r="D1194" s="179"/>
      <c r="E1194" s="201">
        <v>4158</v>
      </c>
      <c r="F1194" s="201">
        <v>391</v>
      </c>
      <c r="G1194" s="64">
        <f t="shared" si="36"/>
        <v>0</v>
      </c>
      <c r="H1194" s="66">
        <f t="shared" si="37"/>
        <v>0</v>
      </c>
      <c r="I1194" s="60"/>
    </row>
    <row r="1195" spans="1:9" s="38" customFormat="1" x14ac:dyDescent="0.25">
      <c r="A1195" s="193" t="s">
        <v>5951</v>
      </c>
      <c r="B1195" s="194" t="s">
        <v>5952</v>
      </c>
      <c r="C1195" s="188" t="s">
        <v>6</v>
      </c>
      <c r="D1195" s="179"/>
      <c r="E1195" s="201">
        <v>4909</v>
      </c>
      <c r="F1195" s="201">
        <v>461</v>
      </c>
      <c r="G1195" s="64">
        <f t="shared" si="36"/>
        <v>0</v>
      </c>
      <c r="H1195" s="66">
        <f t="shared" si="37"/>
        <v>0</v>
      </c>
      <c r="I1195" s="60"/>
    </row>
    <row r="1196" spans="1:9" s="38" customFormat="1" ht="135" x14ac:dyDescent="0.25">
      <c r="A1196" s="195" t="s">
        <v>5953</v>
      </c>
      <c r="B1196" s="196" t="s">
        <v>21529</v>
      </c>
      <c r="C1196" s="198"/>
      <c r="D1196" s="199"/>
      <c r="E1196" s="199"/>
      <c r="F1196" s="199"/>
      <c r="G1196" s="199"/>
      <c r="H1196" s="200"/>
      <c r="I1196" s="60"/>
    </row>
    <row r="1197" spans="1:9" s="38" customFormat="1" x14ac:dyDescent="0.25">
      <c r="A1197" s="193" t="s">
        <v>5954</v>
      </c>
      <c r="B1197" s="194" t="s">
        <v>5955</v>
      </c>
      <c r="C1197" s="188" t="s">
        <v>6</v>
      </c>
      <c r="D1197" s="179"/>
      <c r="E1197" s="201">
        <v>396</v>
      </c>
      <c r="F1197" s="201">
        <v>53</v>
      </c>
      <c r="G1197" s="64">
        <f t="shared" si="36"/>
        <v>0</v>
      </c>
      <c r="H1197" s="66">
        <f t="shared" si="37"/>
        <v>0</v>
      </c>
      <c r="I1197" s="60"/>
    </row>
    <row r="1198" spans="1:9" s="38" customFormat="1" x14ac:dyDescent="0.25">
      <c r="A1198" s="193" t="s">
        <v>5956</v>
      </c>
      <c r="B1198" s="194" t="s">
        <v>5957</v>
      </c>
      <c r="C1198" s="188" t="s">
        <v>6</v>
      </c>
      <c r="D1198" s="179"/>
      <c r="E1198" s="201">
        <v>512</v>
      </c>
      <c r="F1198" s="201">
        <v>68</v>
      </c>
      <c r="G1198" s="64">
        <f t="shared" si="36"/>
        <v>0</v>
      </c>
      <c r="H1198" s="66">
        <f t="shared" si="37"/>
        <v>0</v>
      </c>
      <c r="I1198" s="60"/>
    </row>
    <row r="1199" spans="1:9" s="38" customFormat="1" x14ac:dyDescent="0.25">
      <c r="A1199" s="193" t="s">
        <v>5958</v>
      </c>
      <c r="B1199" s="194" t="s">
        <v>5959</v>
      </c>
      <c r="C1199" s="188" t="s">
        <v>6</v>
      </c>
      <c r="D1199" s="179"/>
      <c r="E1199" s="201">
        <v>631</v>
      </c>
      <c r="F1199" s="201">
        <v>84</v>
      </c>
      <c r="G1199" s="64">
        <f t="shared" si="36"/>
        <v>0</v>
      </c>
      <c r="H1199" s="66">
        <f t="shared" si="37"/>
        <v>0</v>
      </c>
      <c r="I1199" s="60"/>
    </row>
    <row r="1200" spans="1:9" s="38" customFormat="1" x14ac:dyDescent="0.25">
      <c r="A1200" s="193" t="s">
        <v>5960</v>
      </c>
      <c r="B1200" s="194" t="s">
        <v>5961</v>
      </c>
      <c r="C1200" s="188" t="s">
        <v>6</v>
      </c>
      <c r="D1200" s="179"/>
      <c r="E1200" s="201">
        <v>779</v>
      </c>
      <c r="F1200" s="201">
        <v>104</v>
      </c>
      <c r="G1200" s="64">
        <f t="shared" si="36"/>
        <v>0</v>
      </c>
      <c r="H1200" s="66">
        <f t="shared" si="37"/>
        <v>0</v>
      </c>
      <c r="I1200" s="60"/>
    </row>
    <row r="1201" spans="1:9" s="38" customFormat="1" x14ac:dyDescent="0.25">
      <c r="A1201" s="193" t="s">
        <v>5962</v>
      </c>
      <c r="B1201" s="194" t="s">
        <v>5963</v>
      </c>
      <c r="C1201" s="188" t="s">
        <v>6</v>
      </c>
      <c r="D1201" s="179"/>
      <c r="E1201" s="201">
        <v>140</v>
      </c>
      <c r="F1201" s="201">
        <v>18.7</v>
      </c>
      <c r="G1201" s="64">
        <f t="shared" si="36"/>
        <v>0</v>
      </c>
      <c r="H1201" s="66">
        <f t="shared" si="37"/>
        <v>0</v>
      </c>
      <c r="I1201" s="60"/>
    </row>
    <row r="1202" spans="1:9" s="38" customFormat="1" ht="135" x14ac:dyDescent="0.25">
      <c r="A1202" s="195" t="s">
        <v>5964</v>
      </c>
      <c r="B1202" s="196" t="s">
        <v>21530</v>
      </c>
      <c r="C1202" s="198"/>
      <c r="D1202" s="199"/>
      <c r="E1202" s="199"/>
      <c r="F1202" s="199"/>
      <c r="G1202" s="199"/>
      <c r="H1202" s="200"/>
      <c r="I1202" s="60"/>
    </row>
    <row r="1203" spans="1:9" s="38" customFormat="1" x14ac:dyDescent="0.25">
      <c r="A1203" s="193" t="s">
        <v>5965</v>
      </c>
      <c r="B1203" s="194" t="s">
        <v>5966</v>
      </c>
      <c r="C1203" s="188" t="s">
        <v>6</v>
      </c>
      <c r="D1203" s="179"/>
      <c r="E1203" s="201">
        <v>1000</v>
      </c>
      <c r="F1203" s="201">
        <v>133</v>
      </c>
      <c r="G1203" s="64">
        <f t="shared" si="36"/>
        <v>0</v>
      </c>
      <c r="H1203" s="66">
        <f t="shared" si="37"/>
        <v>0</v>
      </c>
      <c r="I1203" s="60"/>
    </row>
    <row r="1204" spans="1:9" s="38" customFormat="1" x14ac:dyDescent="0.25">
      <c r="A1204" s="193" t="s">
        <v>5967</v>
      </c>
      <c r="B1204" s="194" t="s">
        <v>5968</v>
      </c>
      <c r="C1204" s="188" t="s">
        <v>6</v>
      </c>
      <c r="D1204" s="179"/>
      <c r="E1204" s="201">
        <v>1038</v>
      </c>
      <c r="F1204" s="201">
        <v>139</v>
      </c>
      <c r="G1204" s="64">
        <f t="shared" si="36"/>
        <v>0</v>
      </c>
      <c r="H1204" s="66">
        <f t="shared" si="37"/>
        <v>0</v>
      </c>
      <c r="I1204" s="60"/>
    </row>
    <row r="1205" spans="1:9" s="38" customFormat="1" x14ac:dyDescent="0.25">
      <c r="A1205" s="193" t="s">
        <v>5969</v>
      </c>
      <c r="B1205" s="194" t="s">
        <v>5970</v>
      </c>
      <c r="C1205" s="188" t="s">
        <v>6</v>
      </c>
      <c r="D1205" s="179"/>
      <c r="E1205" s="201">
        <v>1088</v>
      </c>
      <c r="F1205" s="201">
        <v>145</v>
      </c>
      <c r="G1205" s="64">
        <f t="shared" si="36"/>
        <v>0</v>
      </c>
      <c r="H1205" s="66">
        <f t="shared" si="37"/>
        <v>0</v>
      </c>
      <c r="I1205" s="60"/>
    </row>
    <row r="1206" spans="1:9" s="38" customFormat="1" x14ac:dyDescent="0.25">
      <c r="A1206" s="193" t="s">
        <v>5971</v>
      </c>
      <c r="B1206" s="194" t="s">
        <v>5963</v>
      </c>
      <c r="C1206" s="188" t="s">
        <v>6</v>
      </c>
      <c r="D1206" s="179"/>
      <c r="E1206" s="201">
        <v>140</v>
      </c>
      <c r="F1206" s="201">
        <v>18.7</v>
      </c>
      <c r="G1206" s="64">
        <f t="shared" si="36"/>
        <v>0</v>
      </c>
      <c r="H1206" s="66">
        <f t="shared" si="37"/>
        <v>0</v>
      </c>
      <c r="I1206" s="60"/>
    </row>
    <row r="1207" spans="1:9" s="38" customFormat="1" ht="135" x14ac:dyDescent="0.25">
      <c r="A1207" s="195" t="s">
        <v>5972</v>
      </c>
      <c r="B1207" s="196" t="s">
        <v>21531</v>
      </c>
      <c r="C1207" s="198"/>
      <c r="D1207" s="199"/>
      <c r="E1207" s="199"/>
      <c r="F1207" s="199"/>
      <c r="G1207" s="199"/>
      <c r="H1207" s="200"/>
      <c r="I1207" s="60"/>
    </row>
    <row r="1208" spans="1:9" s="38" customFormat="1" x14ac:dyDescent="0.25">
      <c r="A1208" s="193" t="s">
        <v>5973</v>
      </c>
      <c r="B1208" s="194" t="s">
        <v>5974</v>
      </c>
      <c r="C1208" s="188" t="s">
        <v>6</v>
      </c>
      <c r="D1208" s="179"/>
      <c r="E1208" s="201">
        <v>544</v>
      </c>
      <c r="F1208" s="201">
        <v>73</v>
      </c>
      <c r="G1208" s="64">
        <f t="shared" si="36"/>
        <v>0</v>
      </c>
      <c r="H1208" s="66">
        <f t="shared" si="37"/>
        <v>0</v>
      </c>
      <c r="I1208" s="60"/>
    </row>
    <row r="1209" spans="1:9" s="38" customFormat="1" x14ac:dyDescent="0.25">
      <c r="A1209" s="193" t="s">
        <v>5975</v>
      </c>
      <c r="B1209" s="194" t="s">
        <v>5976</v>
      </c>
      <c r="C1209" s="188" t="s">
        <v>6</v>
      </c>
      <c r="D1209" s="179"/>
      <c r="E1209" s="201">
        <v>518</v>
      </c>
      <c r="F1209" s="201">
        <v>69</v>
      </c>
      <c r="G1209" s="64">
        <f t="shared" si="36"/>
        <v>0</v>
      </c>
      <c r="H1209" s="66">
        <f t="shared" si="37"/>
        <v>0</v>
      </c>
      <c r="I1209" s="60"/>
    </row>
    <row r="1210" spans="1:9" s="38" customFormat="1" x14ac:dyDescent="0.25">
      <c r="A1210" s="193" t="s">
        <v>5977</v>
      </c>
      <c r="B1210" s="194" t="s">
        <v>5978</v>
      </c>
      <c r="C1210" s="188" t="s">
        <v>6</v>
      </c>
      <c r="D1210" s="179"/>
      <c r="E1210" s="201">
        <v>646</v>
      </c>
      <c r="F1210" s="201">
        <v>86</v>
      </c>
      <c r="G1210" s="64">
        <f t="shared" si="36"/>
        <v>0</v>
      </c>
      <c r="H1210" s="66">
        <f t="shared" si="37"/>
        <v>0</v>
      </c>
      <c r="I1210" s="60"/>
    </row>
    <row r="1211" spans="1:9" s="38" customFormat="1" x14ac:dyDescent="0.25">
      <c r="A1211" s="193" t="s">
        <v>5979</v>
      </c>
      <c r="B1211" s="194" t="s">
        <v>5980</v>
      </c>
      <c r="C1211" s="188" t="s">
        <v>6</v>
      </c>
      <c r="D1211" s="179"/>
      <c r="E1211" s="201">
        <v>847</v>
      </c>
      <c r="F1211" s="201">
        <v>113</v>
      </c>
      <c r="G1211" s="64">
        <f t="shared" si="36"/>
        <v>0</v>
      </c>
      <c r="H1211" s="66">
        <f t="shared" si="37"/>
        <v>0</v>
      </c>
      <c r="I1211" s="60"/>
    </row>
    <row r="1212" spans="1:9" s="38" customFormat="1" x14ac:dyDescent="0.25">
      <c r="A1212" s="193" t="s">
        <v>5981</v>
      </c>
      <c r="B1212" s="194" t="s">
        <v>5982</v>
      </c>
      <c r="C1212" s="188" t="s">
        <v>6</v>
      </c>
      <c r="D1212" s="179"/>
      <c r="E1212" s="201">
        <v>977</v>
      </c>
      <c r="F1212" s="201">
        <v>130</v>
      </c>
      <c r="G1212" s="64">
        <f t="shared" si="36"/>
        <v>0</v>
      </c>
      <c r="H1212" s="66">
        <f t="shared" si="37"/>
        <v>0</v>
      </c>
      <c r="I1212" s="60"/>
    </row>
    <row r="1213" spans="1:9" s="38" customFormat="1" x14ac:dyDescent="0.25">
      <c r="A1213" s="193" t="s">
        <v>5983</v>
      </c>
      <c r="B1213" s="194" t="s">
        <v>5984</v>
      </c>
      <c r="C1213" s="188" t="s">
        <v>6</v>
      </c>
      <c r="D1213" s="179"/>
      <c r="E1213" s="201">
        <v>1234</v>
      </c>
      <c r="F1213" s="201">
        <v>165</v>
      </c>
      <c r="G1213" s="64">
        <f t="shared" si="36"/>
        <v>0</v>
      </c>
      <c r="H1213" s="66">
        <f t="shared" si="37"/>
        <v>0</v>
      </c>
      <c r="I1213" s="60"/>
    </row>
    <row r="1214" spans="1:9" s="38" customFormat="1" x14ac:dyDescent="0.25">
      <c r="A1214" s="193" t="s">
        <v>5985</v>
      </c>
      <c r="B1214" s="194" t="s">
        <v>5986</v>
      </c>
      <c r="C1214" s="188" t="s">
        <v>6</v>
      </c>
      <c r="D1214" s="179"/>
      <c r="E1214" s="201">
        <v>2400</v>
      </c>
      <c r="F1214" s="201">
        <v>320</v>
      </c>
      <c r="G1214" s="64">
        <f t="shared" si="36"/>
        <v>0</v>
      </c>
      <c r="H1214" s="66">
        <f t="shared" si="37"/>
        <v>0</v>
      </c>
      <c r="I1214" s="60"/>
    </row>
    <row r="1215" spans="1:9" s="38" customFormat="1" x14ac:dyDescent="0.25">
      <c r="A1215" s="193" t="s">
        <v>5987</v>
      </c>
      <c r="B1215" s="194" t="s">
        <v>5988</v>
      </c>
      <c r="C1215" s="188" t="s">
        <v>6</v>
      </c>
      <c r="D1215" s="179"/>
      <c r="E1215" s="201">
        <v>3856</v>
      </c>
      <c r="F1215" s="201">
        <v>515</v>
      </c>
      <c r="G1215" s="64">
        <f t="shared" si="36"/>
        <v>0</v>
      </c>
      <c r="H1215" s="66">
        <f t="shared" si="37"/>
        <v>0</v>
      </c>
      <c r="I1215" s="60"/>
    </row>
    <row r="1216" spans="1:9" s="38" customFormat="1" x14ac:dyDescent="0.25">
      <c r="A1216" s="193" t="s">
        <v>5989</v>
      </c>
      <c r="B1216" s="194" t="s">
        <v>5990</v>
      </c>
      <c r="C1216" s="188" t="s">
        <v>6</v>
      </c>
      <c r="D1216" s="179"/>
      <c r="E1216" s="201">
        <v>4473</v>
      </c>
      <c r="F1216" s="201">
        <v>597</v>
      </c>
      <c r="G1216" s="64">
        <f t="shared" si="36"/>
        <v>0</v>
      </c>
      <c r="H1216" s="66">
        <f t="shared" si="37"/>
        <v>0</v>
      </c>
      <c r="I1216" s="60"/>
    </row>
    <row r="1217" spans="1:9" s="38" customFormat="1" x14ac:dyDescent="0.25">
      <c r="A1217" s="193" t="s">
        <v>5991</v>
      </c>
      <c r="B1217" s="194" t="s">
        <v>5992</v>
      </c>
      <c r="C1217" s="188" t="s">
        <v>6</v>
      </c>
      <c r="D1217" s="179"/>
      <c r="E1217" s="201">
        <v>5790</v>
      </c>
      <c r="F1217" s="201">
        <v>773</v>
      </c>
      <c r="G1217" s="64">
        <f t="shared" si="36"/>
        <v>0</v>
      </c>
      <c r="H1217" s="66">
        <f t="shared" si="37"/>
        <v>0</v>
      </c>
      <c r="I1217" s="60"/>
    </row>
    <row r="1218" spans="1:9" s="38" customFormat="1" x14ac:dyDescent="0.25">
      <c r="A1218" s="193" t="s">
        <v>5993</v>
      </c>
      <c r="B1218" s="194" t="s">
        <v>5994</v>
      </c>
      <c r="C1218" s="188" t="s">
        <v>6</v>
      </c>
      <c r="D1218" s="179"/>
      <c r="E1218" s="201">
        <v>7295</v>
      </c>
      <c r="F1218" s="201">
        <v>974</v>
      </c>
      <c r="G1218" s="64">
        <f t="shared" si="36"/>
        <v>0</v>
      </c>
      <c r="H1218" s="66">
        <f t="shared" si="37"/>
        <v>0</v>
      </c>
      <c r="I1218" s="60"/>
    </row>
    <row r="1219" spans="1:9" s="38" customFormat="1" x14ac:dyDescent="0.25">
      <c r="A1219" s="193" t="s">
        <v>5995</v>
      </c>
      <c r="B1219" s="194" t="s">
        <v>5996</v>
      </c>
      <c r="C1219" s="188" t="s">
        <v>6</v>
      </c>
      <c r="D1219" s="179"/>
      <c r="E1219" s="201">
        <v>8067</v>
      </c>
      <c r="F1219" s="201">
        <v>1077</v>
      </c>
      <c r="G1219" s="64">
        <f t="shared" si="36"/>
        <v>0</v>
      </c>
      <c r="H1219" s="66">
        <f t="shared" si="37"/>
        <v>0</v>
      </c>
      <c r="I1219" s="60"/>
    </row>
    <row r="1220" spans="1:9" s="38" customFormat="1" x14ac:dyDescent="0.25">
      <c r="A1220" s="193" t="s">
        <v>5997</v>
      </c>
      <c r="B1220" s="194" t="s">
        <v>5998</v>
      </c>
      <c r="C1220" s="188" t="s">
        <v>6</v>
      </c>
      <c r="D1220" s="179"/>
      <c r="E1220" s="201">
        <v>8575</v>
      </c>
      <c r="F1220" s="201">
        <v>1145</v>
      </c>
      <c r="G1220" s="64">
        <f t="shared" si="36"/>
        <v>0</v>
      </c>
      <c r="H1220" s="66">
        <f t="shared" si="37"/>
        <v>0</v>
      </c>
      <c r="I1220" s="60"/>
    </row>
    <row r="1221" spans="1:9" s="38" customFormat="1" x14ac:dyDescent="0.25">
      <c r="A1221" s="193" t="s">
        <v>5999</v>
      </c>
      <c r="B1221" s="194" t="s">
        <v>6000</v>
      </c>
      <c r="C1221" s="188" t="s">
        <v>6</v>
      </c>
      <c r="D1221" s="179"/>
      <c r="E1221" s="201">
        <v>9000</v>
      </c>
      <c r="F1221" s="201">
        <v>1202</v>
      </c>
      <c r="G1221" s="64">
        <f t="shared" ref="G1221:G1283" si="38">D1221*E1221</f>
        <v>0</v>
      </c>
      <c r="H1221" s="66">
        <f t="shared" ref="H1221:H1283" si="39">D1221*F1221</f>
        <v>0</v>
      </c>
      <c r="I1221" s="60"/>
    </row>
    <row r="1222" spans="1:9" s="38" customFormat="1" x14ac:dyDescent="0.25">
      <c r="A1222" s="193" t="s">
        <v>6001</v>
      </c>
      <c r="B1222" s="194" t="s">
        <v>6002</v>
      </c>
      <c r="C1222" s="188" t="s">
        <v>6</v>
      </c>
      <c r="D1222" s="179"/>
      <c r="E1222" s="201">
        <v>10612</v>
      </c>
      <c r="F1222" s="201">
        <v>1417</v>
      </c>
      <c r="G1222" s="64">
        <f t="shared" si="38"/>
        <v>0</v>
      </c>
      <c r="H1222" s="66">
        <f t="shared" si="39"/>
        <v>0</v>
      </c>
      <c r="I1222" s="60"/>
    </row>
    <row r="1223" spans="1:9" s="38" customFormat="1" x14ac:dyDescent="0.25">
      <c r="A1223" s="193" t="s">
        <v>6003</v>
      </c>
      <c r="B1223" s="194" t="s">
        <v>6004</v>
      </c>
      <c r="C1223" s="188" t="s">
        <v>6</v>
      </c>
      <c r="D1223" s="179"/>
      <c r="E1223" s="201">
        <v>12400</v>
      </c>
      <c r="F1223" s="201">
        <v>1655</v>
      </c>
      <c r="G1223" s="64">
        <f t="shared" si="38"/>
        <v>0</v>
      </c>
      <c r="H1223" s="66">
        <f t="shared" si="39"/>
        <v>0</v>
      </c>
      <c r="I1223" s="60"/>
    </row>
    <row r="1224" spans="1:9" s="38" customFormat="1" ht="157.5" x14ac:dyDescent="0.25">
      <c r="A1224" s="195" t="s">
        <v>6005</v>
      </c>
      <c r="B1224" s="196" t="s">
        <v>21532</v>
      </c>
      <c r="C1224" s="198"/>
      <c r="D1224" s="199"/>
      <c r="E1224" s="199"/>
      <c r="F1224" s="199"/>
      <c r="G1224" s="199"/>
      <c r="H1224" s="200"/>
      <c r="I1224" s="60"/>
    </row>
    <row r="1225" spans="1:9" s="38" customFormat="1" x14ac:dyDescent="0.25">
      <c r="A1225" s="193" t="s">
        <v>6006</v>
      </c>
      <c r="B1225" s="194" t="s">
        <v>6007</v>
      </c>
      <c r="C1225" s="188" t="s">
        <v>6</v>
      </c>
      <c r="D1225" s="179"/>
      <c r="E1225" s="201">
        <v>957</v>
      </c>
      <c r="F1225" s="201">
        <v>128</v>
      </c>
      <c r="G1225" s="64">
        <f t="shared" si="38"/>
        <v>0</v>
      </c>
      <c r="H1225" s="66">
        <f t="shared" si="39"/>
        <v>0</v>
      </c>
      <c r="I1225" s="60"/>
    </row>
    <row r="1226" spans="1:9" s="38" customFormat="1" x14ac:dyDescent="0.25">
      <c r="A1226" s="193" t="s">
        <v>6008</v>
      </c>
      <c r="B1226" s="194" t="s">
        <v>6009</v>
      </c>
      <c r="C1226" s="188" t="s">
        <v>6</v>
      </c>
      <c r="D1226" s="179"/>
      <c r="E1226" s="201">
        <v>1170</v>
      </c>
      <c r="F1226" s="201">
        <v>156</v>
      </c>
      <c r="G1226" s="64">
        <f t="shared" si="38"/>
        <v>0</v>
      </c>
      <c r="H1226" s="66">
        <f t="shared" si="39"/>
        <v>0</v>
      </c>
      <c r="I1226" s="60"/>
    </row>
    <row r="1227" spans="1:9" s="38" customFormat="1" x14ac:dyDescent="0.25">
      <c r="A1227" s="193" t="s">
        <v>6010</v>
      </c>
      <c r="B1227" s="194" t="s">
        <v>6011</v>
      </c>
      <c r="C1227" s="188" t="s">
        <v>6</v>
      </c>
      <c r="D1227" s="179"/>
      <c r="E1227" s="201">
        <v>2170</v>
      </c>
      <c r="F1227" s="201">
        <v>290</v>
      </c>
      <c r="G1227" s="64">
        <f t="shared" si="38"/>
        <v>0</v>
      </c>
      <c r="H1227" s="66">
        <f t="shared" si="39"/>
        <v>0</v>
      </c>
      <c r="I1227" s="60"/>
    </row>
    <row r="1228" spans="1:9" s="38" customFormat="1" x14ac:dyDescent="0.25">
      <c r="A1228" s="193" t="s">
        <v>6012</v>
      </c>
      <c r="B1228" s="194" t="s">
        <v>6013</v>
      </c>
      <c r="C1228" s="188" t="s">
        <v>6</v>
      </c>
      <c r="D1228" s="179"/>
      <c r="E1228" s="201">
        <v>2262</v>
      </c>
      <c r="F1228" s="201">
        <v>302</v>
      </c>
      <c r="G1228" s="64">
        <f t="shared" si="38"/>
        <v>0</v>
      </c>
      <c r="H1228" s="66">
        <f t="shared" si="39"/>
        <v>0</v>
      </c>
      <c r="I1228" s="60"/>
    </row>
    <row r="1229" spans="1:9" s="38" customFormat="1" ht="157.5" x14ac:dyDescent="0.25">
      <c r="A1229" s="195" t="s">
        <v>6014</v>
      </c>
      <c r="B1229" s="196" t="s">
        <v>21533</v>
      </c>
      <c r="C1229" s="198"/>
      <c r="D1229" s="199"/>
      <c r="E1229" s="199"/>
      <c r="F1229" s="199"/>
      <c r="G1229" s="199"/>
      <c r="H1229" s="200"/>
      <c r="I1229" s="60"/>
    </row>
    <row r="1230" spans="1:9" s="38" customFormat="1" x14ac:dyDescent="0.25">
      <c r="A1230" s="193" t="s">
        <v>6015</v>
      </c>
      <c r="B1230" s="194" t="s">
        <v>6007</v>
      </c>
      <c r="C1230" s="188" t="s">
        <v>6</v>
      </c>
      <c r="D1230" s="179"/>
      <c r="E1230" s="201">
        <v>1615</v>
      </c>
      <c r="F1230" s="201">
        <v>216</v>
      </c>
      <c r="G1230" s="64">
        <f t="shared" si="38"/>
        <v>0</v>
      </c>
      <c r="H1230" s="66">
        <f t="shared" si="39"/>
        <v>0</v>
      </c>
      <c r="I1230" s="60"/>
    </row>
    <row r="1231" spans="1:9" s="38" customFormat="1" x14ac:dyDescent="0.25">
      <c r="A1231" s="193" t="s">
        <v>6016</v>
      </c>
      <c r="B1231" s="194" t="s">
        <v>6017</v>
      </c>
      <c r="C1231" s="188" t="s">
        <v>6</v>
      </c>
      <c r="D1231" s="179"/>
      <c r="E1231" s="201">
        <v>1747</v>
      </c>
      <c r="F1231" s="201">
        <v>233</v>
      </c>
      <c r="G1231" s="64">
        <f t="shared" si="38"/>
        <v>0</v>
      </c>
      <c r="H1231" s="66">
        <f t="shared" si="39"/>
        <v>0</v>
      </c>
      <c r="I1231" s="60"/>
    </row>
    <row r="1232" spans="1:9" s="38" customFormat="1" x14ac:dyDescent="0.25">
      <c r="A1232" s="193" t="s">
        <v>6018</v>
      </c>
      <c r="B1232" s="194" t="s">
        <v>6019</v>
      </c>
      <c r="C1232" s="188" t="s">
        <v>6</v>
      </c>
      <c r="D1232" s="179"/>
      <c r="E1232" s="201">
        <v>1918</v>
      </c>
      <c r="F1232" s="201">
        <v>256</v>
      </c>
      <c r="G1232" s="64">
        <f t="shared" si="38"/>
        <v>0</v>
      </c>
      <c r="H1232" s="66">
        <f t="shared" si="39"/>
        <v>0</v>
      </c>
      <c r="I1232" s="60"/>
    </row>
    <row r="1233" spans="1:9" s="38" customFormat="1" x14ac:dyDescent="0.25">
      <c r="A1233" s="193" t="s">
        <v>6020</v>
      </c>
      <c r="B1233" s="194" t="s">
        <v>6021</v>
      </c>
      <c r="C1233" s="188" t="s">
        <v>6</v>
      </c>
      <c r="D1233" s="179"/>
      <c r="E1233" s="201">
        <v>2245</v>
      </c>
      <c r="F1233" s="201">
        <v>300</v>
      </c>
      <c r="G1233" s="64">
        <f t="shared" si="38"/>
        <v>0</v>
      </c>
      <c r="H1233" s="66">
        <f t="shared" si="39"/>
        <v>0</v>
      </c>
      <c r="I1233" s="60"/>
    </row>
    <row r="1234" spans="1:9" s="38" customFormat="1" x14ac:dyDescent="0.25">
      <c r="A1234" s="193" t="s">
        <v>6022</v>
      </c>
      <c r="B1234" s="194" t="s">
        <v>6023</v>
      </c>
      <c r="C1234" s="188" t="s">
        <v>6</v>
      </c>
      <c r="D1234" s="179"/>
      <c r="E1234" s="201">
        <v>2434</v>
      </c>
      <c r="F1234" s="201">
        <v>325</v>
      </c>
      <c r="G1234" s="64">
        <f t="shared" si="38"/>
        <v>0</v>
      </c>
      <c r="H1234" s="66">
        <f t="shared" si="39"/>
        <v>0</v>
      </c>
      <c r="I1234" s="60"/>
    </row>
    <row r="1235" spans="1:9" s="38" customFormat="1" x14ac:dyDescent="0.25">
      <c r="A1235" s="193" t="s">
        <v>6024</v>
      </c>
      <c r="B1235" s="194" t="s">
        <v>6025</v>
      </c>
      <c r="C1235" s="188" t="s">
        <v>6</v>
      </c>
      <c r="D1235" s="179"/>
      <c r="E1235" s="201">
        <v>3504</v>
      </c>
      <c r="F1235" s="201">
        <v>468</v>
      </c>
      <c r="G1235" s="64">
        <f t="shared" si="38"/>
        <v>0</v>
      </c>
      <c r="H1235" s="66">
        <f t="shared" si="39"/>
        <v>0</v>
      </c>
      <c r="I1235" s="60"/>
    </row>
    <row r="1236" spans="1:9" s="38" customFormat="1" x14ac:dyDescent="0.25">
      <c r="A1236" s="193" t="s">
        <v>6026</v>
      </c>
      <c r="B1236" s="194" t="s">
        <v>6027</v>
      </c>
      <c r="C1236" s="188" t="s">
        <v>6</v>
      </c>
      <c r="D1236" s="179"/>
      <c r="E1236" s="201">
        <v>3929</v>
      </c>
      <c r="F1236" s="201">
        <v>524</v>
      </c>
      <c r="G1236" s="64">
        <f t="shared" si="38"/>
        <v>0</v>
      </c>
      <c r="H1236" s="66">
        <f t="shared" si="39"/>
        <v>0</v>
      </c>
      <c r="I1236" s="60"/>
    </row>
    <row r="1237" spans="1:9" s="38" customFormat="1" x14ac:dyDescent="0.25">
      <c r="A1237" s="193" t="s">
        <v>6028</v>
      </c>
      <c r="B1237" s="194" t="s">
        <v>6029</v>
      </c>
      <c r="C1237" s="188" t="s">
        <v>6</v>
      </c>
      <c r="D1237" s="179"/>
      <c r="E1237" s="201">
        <v>4461</v>
      </c>
      <c r="F1237" s="201">
        <v>596</v>
      </c>
      <c r="G1237" s="64">
        <f t="shared" si="38"/>
        <v>0</v>
      </c>
      <c r="H1237" s="66">
        <f t="shared" si="39"/>
        <v>0</v>
      </c>
      <c r="I1237" s="60"/>
    </row>
    <row r="1238" spans="1:9" s="38" customFormat="1" x14ac:dyDescent="0.25">
      <c r="A1238" s="193" t="s">
        <v>6030</v>
      </c>
      <c r="B1238" s="194" t="s">
        <v>6031</v>
      </c>
      <c r="C1238" s="188" t="s">
        <v>6</v>
      </c>
      <c r="D1238" s="179"/>
      <c r="E1238" s="201">
        <v>8187</v>
      </c>
      <c r="F1238" s="201">
        <v>1093</v>
      </c>
      <c r="G1238" s="64">
        <f t="shared" si="38"/>
        <v>0</v>
      </c>
      <c r="H1238" s="66">
        <f t="shared" si="39"/>
        <v>0</v>
      </c>
      <c r="I1238" s="60"/>
    </row>
    <row r="1239" spans="1:9" s="38" customFormat="1" x14ac:dyDescent="0.25">
      <c r="A1239" s="193" t="s">
        <v>6032</v>
      </c>
      <c r="B1239" s="194" t="s">
        <v>6033</v>
      </c>
      <c r="C1239" s="188" t="s">
        <v>6</v>
      </c>
      <c r="D1239" s="179"/>
      <c r="E1239" s="201">
        <v>9185</v>
      </c>
      <c r="F1239" s="201">
        <v>1226</v>
      </c>
      <c r="G1239" s="64">
        <f t="shared" si="38"/>
        <v>0</v>
      </c>
      <c r="H1239" s="66">
        <f t="shared" si="39"/>
        <v>0</v>
      </c>
      <c r="I1239" s="60"/>
    </row>
    <row r="1240" spans="1:9" s="38" customFormat="1" ht="56.25" x14ac:dyDescent="0.25">
      <c r="A1240" s="195" t="s">
        <v>6034</v>
      </c>
      <c r="B1240" s="196" t="s">
        <v>21534</v>
      </c>
      <c r="C1240" s="198"/>
      <c r="D1240" s="199"/>
      <c r="E1240" s="199"/>
      <c r="F1240" s="199"/>
      <c r="G1240" s="199"/>
      <c r="H1240" s="200"/>
      <c r="I1240" s="60"/>
    </row>
    <row r="1241" spans="1:9" s="38" customFormat="1" x14ac:dyDescent="0.25">
      <c r="A1241" s="193" t="s">
        <v>6035</v>
      </c>
      <c r="B1241" s="194" t="s">
        <v>6036</v>
      </c>
      <c r="C1241" s="188" t="s">
        <v>6</v>
      </c>
      <c r="D1241" s="179"/>
      <c r="E1241" s="201">
        <v>107</v>
      </c>
      <c r="F1241" s="201">
        <v>14.3</v>
      </c>
      <c r="G1241" s="64">
        <f t="shared" si="38"/>
        <v>0</v>
      </c>
      <c r="H1241" s="66">
        <f t="shared" si="39"/>
        <v>0</v>
      </c>
      <c r="I1241" s="60"/>
    </row>
    <row r="1242" spans="1:9" s="38" customFormat="1" x14ac:dyDescent="0.25">
      <c r="A1242" s="193" t="s">
        <v>6037</v>
      </c>
      <c r="B1242" s="194" t="s">
        <v>6038</v>
      </c>
      <c r="C1242" s="188" t="s">
        <v>6</v>
      </c>
      <c r="D1242" s="179"/>
      <c r="E1242" s="201">
        <v>179</v>
      </c>
      <c r="F1242" s="201">
        <v>23.9</v>
      </c>
      <c r="G1242" s="64">
        <f t="shared" si="38"/>
        <v>0</v>
      </c>
      <c r="H1242" s="66">
        <f t="shared" si="39"/>
        <v>0</v>
      </c>
      <c r="I1242" s="60"/>
    </row>
    <row r="1243" spans="1:9" s="38" customFormat="1" x14ac:dyDescent="0.25">
      <c r="A1243" s="193" t="s">
        <v>6039</v>
      </c>
      <c r="B1243" s="194" t="s">
        <v>6040</v>
      </c>
      <c r="C1243" s="188" t="s">
        <v>6</v>
      </c>
      <c r="D1243" s="179"/>
      <c r="E1243" s="201">
        <v>297</v>
      </c>
      <c r="F1243" s="201">
        <v>39.700000000000003</v>
      </c>
      <c r="G1243" s="64">
        <f t="shared" si="38"/>
        <v>0</v>
      </c>
      <c r="H1243" s="66">
        <f t="shared" si="39"/>
        <v>0</v>
      </c>
      <c r="I1243" s="60"/>
    </row>
    <row r="1244" spans="1:9" s="38" customFormat="1" x14ac:dyDescent="0.25">
      <c r="A1244" s="193" t="s">
        <v>6041</v>
      </c>
      <c r="B1244" s="194" t="s">
        <v>6042</v>
      </c>
      <c r="C1244" s="188" t="s">
        <v>6</v>
      </c>
      <c r="D1244" s="179"/>
      <c r="E1244" s="201">
        <v>179</v>
      </c>
      <c r="F1244" s="201">
        <v>23.9</v>
      </c>
      <c r="G1244" s="64">
        <f t="shared" si="38"/>
        <v>0</v>
      </c>
      <c r="H1244" s="66">
        <f t="shared" si="39"/>
        <v>0</v>
      </c>
      <c r="I1244" s="60"/>
    </row>
    <row r="1245" spans="1:9" s="38" customFormat="1" x14ac:dyDescent="0.25">
      <c r="A1245" s="193" t="s">
        <v>6043</v>
      </c>
      <c r="B1245" s="194" t="s">
        <v>6044</v>
      </c>
      <c r="C1245" s="188" t="s">
        <v>6</v>
      </c>
      <c r="D1245" s="179"/>
      <c r="E1245" s="201">
        <v>297</v>
      </c>
      <c r="F1245" s="201">
        <v>39.700000000000003</v>
      </c>
      <c r="G1245" s="64">
        <f t="shared" si="38"/>
        <v>0</v>
      </c>
      <c r="H1245" s="66">
        <f t="shared" si="39"/>
        <v>0</v>
      </c>
      <c r="I1245" s="60"/>
    </row>
    <row r="1246" spans="1:9" s="38" customFormat="1" x14ac:dyDescent="0.25">
      <c r="A1246" s="193" t="s">
        <v>6045</v>
      </c>
      <c r="B1246" s="194" t="s">
        <v>6046</v>
      </c>
      <c r="C1246" s="188" t="s">
        <v>6</v>
      </c>
      <c r="D1246" s="179"/>
      <c r="E1246" s="201">
        <v>350</v>
      </c>
      <c r="F1246" s="201">
        <v>46.7</v>
      </c>
      <c r="G1246" s="64">
        <f t="shared" si="38"/>
        <v>0</v>
      </c>
      <c r="H1246" s="66">
        <f t="shared" si="39"/>
        <v>0</v>
      </c>
      <c r="I1246" s="60"/>
    </row>
    <row r="1247" spans="1:9" s="38" customFormat="1" x14ac:dyDescent="0.25">
      <c r="A1247" s="193" t="s">
        <v>6047</v>
      </c>
      <c r="B1247" s="194" t="s">
        <v>6048</v>
      </c>
      <c r="C1247" s="188" t="s">
        <v>6</v>
      </c>
      <c r="D1247" s="179"/>
      <c r="E1247" s="201">
        <v>575</v>
      </c>
      <c r="F1247" s="201">
        <v>77</v>
      </c>
      <c r="G1247" s="64">
        <f t="shared" si="38"/>
        <v>0</v>
      </c>
      <c r="H1247" s="66">
        <f t="shared" si="39"/>
        <v>0</v>
      </c>
      <c r="I1247" s="60"/>
    </row>
    <row r="1248" spans="1:9" s="38" customFormat="1" x14ac:dyDescent="0.25">
      <c r="A1248" s="193" t="s">
        <v>6049</v>
      </c>
      <c r="B1248" s="194" t="s">
        <v>6050</v>
      </c>
      <c r="C1248" s="188" t="s">
        <v>6</v>
      </c>
      <c r="D1248" s="179"/>
      <c r="E1248" s="201">
        <v>658</v>
      </c>
      <c r="F1248" s="201">
        <v>88</v>
      </c>
      <c r="G1248" s="64">
        <f t="shared" si="38"/>
        <v>0</v>
      </c>
      <c r="H1248" s="66">
        <f t="shared" si="39"/>
        <v>0</v>
      </c>
      <c r="I1248" s="60"/>
    </row>
    <row r="1249" spans="1:9" s="38" customFormat="1" ht="123.75" x14ac:dyDescent="0.25">
      <c r="A1249" s="195" t="s">
        <v>6051</v>
      </c>
      <c r="B1249" s="196" t="s">
        <v>21535</v>
      </c>
      <c r="C1249" s="198"/>
      <c r="D1249" s="199"/>
      <c r="E1249" s="199"/>
      <c r="F1249" s="199"/>
      <c r="G1249" s="199"/>
      <c r="H1249" s="200"/>
      <c r="I1249" s="60"/>
    </row>
    <row r="1250" spans="1:9" s="38" customFormat="1" x14ac:dyDescent="0.25">
      <c r="A1250" s="193" t="s">
        <v>6052</v>
      </c>
      <c r="B1250" s="194" t="s">
        <v>6053</v>
      </c>
      <c r="C1250" s="188" t="s">
        <v>6</v>
      </c>
      <c r="D1250" s="179"/>
      <c r="E1250" s="201">
        <v>4938</v>
      </c>
      <c r="F1250" s="201">
        <v>659</v>
      </c>
      <c r="G1250" s="64">
        <f t="shared" si="38"/>
        <v>0</v>
      </c>
      <c r="H1250" s="66">
        <f t="shared" si="39"/>
        <v>0</v>
      </c>
      <c r="I1250" s="60"/>
    </row>
    <row r="1251" spans="1:9" s="38" customFormat="1" x14ac:dyDescent="0.25">
      <c r="A1251" s="193" t="s">
        <v>6054</v>
      </c>
      <c r="B1251" s="194" t="s">
        <v>6055</v>
      </c>
      <c r="C1251" s="188" t="s">
        <v>6</v>
      </c>
      <c r="D1251" s="179"/>
      <c r="E1251" s="201">
        <v>4938</v>
      </c>
      <c r="F1251" s="201">
        <v>659</v>
      </c>
      <c r="G1251" s="64">
        <f t="shared" si="38"/>
        <v>0</v>
      </c>
      <c r="H1251" s="66">
        <f t="shared" si="39"/>
        <v>0</v>
      </c>
      <c r="I1251" s="60"/>
    </row>
    <row r="1252" spans="1:9" s="38" customFormat="1" x14ac:dyDescent="0.25">
      <c r="A1252" s="193" t="s">
        <v>6056</v>
      </c>
      <c r="B1252" s="194" t="s">
        <v>6057</v>
      </c>
      <c r="C1252" s="188" t="s">
        <v>6</v>
      </c>
      <c r="D1252" s="179"/>
      <c r="E1252" s="201">
        <v>5927</v>
      </c>
      <c r="F1252" s="201">
        <v>791</v>
      </c>
      <c r="G1252" s="64">
        <f t="shared" si="38"/>
        <v>0</v>
      </c>
      <c r="H1252" s="66">
        <f t="shared" si="39"/>
        <v>0</v>
      </c>
      <c r="I1252" s="60"/>
    </row>
    <row r="1253" spans="1:9" s="38" customFormat="1" x14ac:dyDescent="0.25">
      <c r="A1253" s="193" t="s">
        <v>6058</v>
      </c>
      <c r="B1253" s="194" t="s">
        <v>6059</v>
      </c>
      <c r="C1253" s="188" t="s">
        <v>6</v>
      </c>
      <c r="D1253" s="179"/>
      <c r="E1253" s="201">
        <v>6451</v>
      </c>
      <c r="F1253" s="201">
        <v>861</v>
      </c>
      <c r="G1253" s="64">
        <f t="shared" si="38"/>
        <v>0</v>
      </c>
      <c r="H1253" s="66">
        <f t="shared" si="39"/>
        <v>0</v>
      </c>
      <c r="I1253" s="60"/>
    </row>
    <row r="1254" spans="1:9" s="38" customFormat="1" x14ac:dyDescent="0.25">
      <c r="A1254" s="193" t="s">
        <v>6060</v>
      </c>
      <c r="B1254" s="194" t="s">
        <v>6061</v>
      </c>
      <c r="C1254" s="188" t="s">
        <v>6</v>
      </c>
      <c r="D1254" s="179"/>
      <c r="E1254" s="201">
        <v>7019</v>
      </c>
      <c r="F1254" s="201">
        <v>937</v>
      </c>
      <c r="G1254" s="64">
        <f t="shared" si="38"/>
        <v>0</v>
      </c>
      <c r="H1254" s="66">
        <f t="shared" si="39"/>
        <v>0</v>
      </c>
      <c r="I1254" s="60"/>
    </row>
    <row r="1255" spans="1:9" s="38" customFormat="1" x14ac:dyDescent="0.25">
      <c r="A1255" s="193" t="s">
        <v>6062</v>
      </c>
      <c r="B1255" s="194" t="s">
        <v>6063</v>
      </c>
      <c r="C1255" s="188" t="s">
        <v>6</v>
      </c>
      <c r="D1255" s="179"/>
      <c r="E1255" s="201">
        <v>7651</v>
      </c>
      <c r="F1255" s="201">
        <v>1021</v>
      </c>
      <c r="G1255" s="64">
        <f t="shared" si="38"/>
        <v>0</v>
      </c>
      <c r="H1255" s="66">
        <f t="shared" si="39"/>
        <v>0</v>
      </c>
      <c r="I1255" s="60"/>
    </row>
    <row r="1256" spans="1:9" s="38" customFormat="1" x14ac:dyDescent="0.25">
      <c r="A1256" s="193" t="s">
        <v>6064</v>
      </c>
      <c r="B1256" s="194" t="s">
        <v>6065</v>
      </c>
      <c r="C1256" s="188" t="s">
        <v>6</v>
      </c>
      <c r="D1256" s="179"/>
      <c r="E1256" s="201">
        <v>8354</v>
      </c>
      <c r="F1256" s="201">
        <v>1115</v>
      </c>
      <c r="G1256" s="64">
        <f t="shared" si="38"/>
        <v>0</v>
      </c>
      <c r="H1256" s="66">
        <f t="shared" si="39"/>
        <v>0</v>
      </c>
      <c r="I1256" s="60"/>
    </row>
    <row r="1257" spans="1:9" s="38" customFormat="1" ht="146.25" x14ac:dyDescent="0.25">
      <c r="A1257" s="195" t="s">
        <v>6066</v>
      </c>
      <c r="B1257" s="196" t="s">
        <v>21536</v>
      </c>
      <c r="C1257" s="198"/>
      <c r="D1257" s="199"/>
      <c r="E1257" s="199"/>
      <c r="F1257" s="199"/>
      <c r="G1257" s="199"/>
      <c r="H1257" s="200"/>
      <c r="I1257" s="60"/>
    </row>
    <row r="1258" spans="1:9" s="38" customFormat="1" x14ac:dyDescent="0.25">
      <c r="A1258" s="193" t="s">
        <v>6067</v>
      </c>
      <c r="B1258" s="194" t="s">
        <v>4306</v>
      </c>
      <c r="C1258" s="188" t="s">
        <v>6</v>
      </c>
      <c r="D1258" s="179"/>
      <c r="E1258" s="201">
        <v>215</v>
      </c>
      <c r="F1258" s="201">
        <v>28.7</v>
      </c>
      <c r="G1258" s="64">
        <f t="shared" si="38"/>
        <v>0</v>
      </c>
      <c r="H1258" s="66">
        <f t="shared" si="39"/>
        <v>0</v>
      </c>
      <c r="I1258" s="60"/>
    </row>
    <row r="1259" spans="1:9" s="38" customFormat="1" x14ac:dyDescent="0.25">
      <c r="A1259" s="193" t="s">
        <v>6068</v>
      </c>
      <c r="B1259" s="194" t="s">
        <v>4308</v>
      </c>
      <c r="C1259" s="188" t="s">
        <v>6</v>
      </c>
      <c r="D1259" s="179"/>
      <c r="E1259" s="201">
        <v>234</v>
      </c>
      <c r="F1259" s="201">
        <v>31.2</v>
      </c>
      <c r="G1259" s="64">
        <f t="shared" si="38"/>
        <v>0</v>
      </c>
      <c r="H1259" s="66">
        <f t="shared" si="39"/>
        <v>0</v>
      </c>
      <c r="I1259" s="60"/>
    </row>
    <row r="1260" spans="1:9" s="38" customFormat="1" x14ac:dyDescent="0.25">
      <c r="A1260" s="193" t="s">
        <v>6069</v>
      </c>
      <c r="B1260" s="194" t="s">
        <v>4310</v>
      </c>
      <c r="C1260" s="188" t="s">
        <v>6</v>
      </c>
      <c r="D1260" s="179"/>
      <c r="E1260" s="201">
        <v>265</v>
      </c>
      <c r="F1260" s="201">
        <v>35.4</v>
      </c>
      <c r="G1260" s="64">
        <f t="shared" si="38"/>
        <v>0</v>
      </c>
      <c r="H1260" s="66">
        <f t="shared" si="39"/>
        <v>0</v>
      </c>
      <c r="I1260" s="60"/>
    </row>
    <row r="1261" spans="1:9" s="38" customFormat="1" x14ac:dyDescent="0.25">
      <c r="A1261" s="193" t="s">
        <v>6070</v>
      </c>
      <c r="B1261" s="194" t="s">
        <v>4312</v>
      </c>
      <c r="C1261" s="188" t="s">
        <v>6</v>
      </c>
      <c r="D1261" s="179"/>
      <c r="E1261" s="201">
        <v>304</v>
      </c>
      <c r="F1261" s="201">
        <v>40.6</v>
      </c>
      <c r="G1261" s="64">
        <f t="shared" si="38"/>
        <v>0</v>
      </c>
      <c r="H1261" s="66">
        <f t="shared" si="39"/>
        <v>0</v>
      </c>
      <c r="I1261" s="60"/>
    </row>
    <row r="1262" spans="1:9" s="38" customFormat="1" x14ac:dyDescent="0.25">
      <c r="A1262" s="193" t="s">
        <v>6071</v>
      </c>
      <c r="B1262" s="194" t="s">
        <v>4314</v>
      </c>
      <c r="C1262" s="188" t="s">
        <v>6</v>
      </c>
      <c r="D1262" s="179"/>
      <c r="E1262" s="201">
        <v>353</v>
      </c>
      <c r="F1262" s="201">
        <v>47.1</v>
      </c>
      <c r="G1262" s="64">
        <f t="shared" si="38"/>
        <v>0</v>
      </c>
      <c r="H1262" s="66">
        <f t="shared" si="39"/>
        <v>0</v>
      </c>
      <c r="I1262" s="60"/>
    </row>
    <row r="1263" spans="1:9" s="38" customFormat="1" x14ac:dyDescent="0.25">
      <c r="A1263" s="193" t="s">
        <v>6072</v>
      </c>
      <c r="B1263" s="194" t="s">
        <v>4316</v>
      </c>
      <c r="C1263" s="188" t="s">
        <v>6</v>
      </c>
      <c r="D1263" s="179"/>
      <c r="E1263" s="201">
        <v>390</v>
      </c>
      <c r="F1263" s="201">
        <v>52</v>
      </c>
      <c r="G1263" s="64">
        <f t="shared" si="38"/>
        <v>0</v>
      </c>
      <c r="H1263" s="66">
        <f t="shared" si="39"/>
        <v>0</v>
      </c>
      <c r="I1263" s="60"/>
    </row>
    <row r="1264" spans="1:9" s="38" customFormat="1" x14ac:dyDescent="0.25">
      <c r="A1264" s="193" t="s">
        <v>6073</v>
      </c>
      <c r="B1264" s="194" t="s">
        <v>4318</v>
      </c>
      <c r="C1264" s="188" t="s">
        <v>6</v>
      </c>
      <c r="D1264" s="179"/>
      <c r="E1264" s="201">
        <v>428</v>
      </c>
      <c r="F1264" s="201">
        <v>57</v>
      </c>
      <c r="G1264" s="64">
        <f t="shared" si="38"/>
        <v>0</v>
      </c>
      <c r="H1264" s="66">
        <f t="shared" si="39"/>
        <v>0</v>
      </c>
      <c r="I1264" s="60"/>
    </row>
    <row r="1265" spans="1:9" s="38" customFormat="1" x14ac:dyDescent="0.25">
      <c r="A1265" s="193" t="s">
        <v>6074</v>
      </c>
      <c r="B1265" s="194" t="s">
        <v>4320</v>
      </c>
      <c r="C1265" s="188" t="s">
        <v>6</v>
      </c>
      <c r="D1265" s="179"/>
      <c r="E1265" s="201">
        <v>368</v>
      </c>
      <c r="F1265" s="201">
        <v>49.1</v>
      </c>
      <c r="G1265" s="64">
        <f t="shared" si="38"/>
        <v>0</v>
      </c>
      <c r="H1265" s="66">
        <f t="shared" si="39"/>
        <v>0</v>
      </c>
      <c r="I1265" s="60"/>
    </row>
    <row r="1266" spans="1:9" s="38" customFormat="1" x14ac:dyDescent="0.25">
      <c r="A1266" s="193" t="s">
        <v>6075</v>
      </c>
      <c r="B1266" s="194" t="s">
        <v>4322</v>
      </c>
      <c r="C1266" s="188" t="s">
        <v>6</v>
      </c>
      <c r="D1266" s="179"/>
      <c r="E1266" s="201">
        <v>428</v>
      </c>
      <c r="F1266" s="201">
        <v>57</v>
      </c>
      <c r="G1266" s="64">
        <f t="shared" si="38"/>
        <v>0</v>
      </c>
      <c r="H1266" s="66">
        <f t="shared" si="39"/>
        <v>0</v>
      </c>
      <c r="I1266" s="60"/>
    </row>
    <row r="1267" spans="1:9" s="38" customFormat="1" x14ac:dyDescent="0.25">
      <c r="A1267" s="193" t="s">
        <v>6076</v>
      </c>
      <c r="B1267" s="194" t="s">
        <v>4324</v>
      </c>
      <c r="C1267" s="188" t="s">
        <v>6</v>
      </c>
      <c r="D1267" s="179"/>
      <c r="E1267" s="201">
        <v>478</v>
      </c>
      <c r="F1267" s="201">
        <v>64</v>
      </c>
      <c r="G1267" s="64">
        <f t="shared" si="38"/>
        <v>0</v>
      </c>
      <c r="H1267" s="66">
        <f t="shared" si="39"/>
        <v>0</v>
      </c>
      <c r="I1267" s="60"/>
    </row>
    <row r="1268" spans="1:9" s="38" customFormat="1" ht="112.5" x14ac:dyDescent="0.25">
      <c r="A1268" s="195" t="s">
        <v>6077</v>
      </c>
      <c r="B1268" s="196" t="s">
        <v>21537</v>
      </c>
      <c r="C1268" s="198"/>
      <c r="D1268" s="199"/>
      <c r="E1268" s="199"/>
      <c r="F1268" s="199"/>
      <c r="G1268" s="199"/>
      <c r="H1268" s="200"/>
      <c r="I1268" s="60"/>
    </row>
    <row r="1269" spans="1:9" s="38" customFormat="1" x14ac:dyDescent="0.25">
      <c r="A1269" s="193" t="s">
        <v>6078</v>
      </c>
      <c r="B1269" s="194" t="s">
        <v>6079</v>
      </c>
      <c r="C1269" s="188" t="s">
        <v>6</v>
      </c>
      <c r="D1269" s="179"/>
      <c r="E1269" s="201">
        <v>278</v>
      </c>
      <c r="F1269" s="201">
        <v>37.1</v>
      </c>
      <c r="G1269" s="64">
        <f t="shared" si="38"/>
        <v>0</v>
      </c>
      <c r="H1269" s="66">
        <f t="shared" si="39"/>
        <v>0</v>
      </c>
      <c r="I1269" s="60"/>
    </row>
    <row r="1270" spans="1:9" s="38" customFormat="1" x14ac:dyDescent="0.25">
      <c r="A1270" s="193" t="s">
        <v>6080</v>
      </c>
      <c r="B1270" s="194" t="s">
        <v>6081</v>
      </c>
      <c r="C1270" s="188" t="s">
        <v>6</v>
      </c>
      <c r="D1270" s="179"/>
      <c r="E1270" s="201">
        <v>290</v>
      </c>
      <c r="F1270" s="201">
        <v>38.700000000000003</v>
      </c>
      <c r="G1270" s="64">
        <f t="shared" si="38"/>
        <v>0</v>
      </c>
      <c r="H1270" s="66">
        <f t="shared" si="39"/>
        <v>0</v>
      </c>
      <c r="I1270" s="60"/>
    </row>
    <row r="1271" spans="1:9" s="38" customFormat="1" ht="57" customHeight="1" x14ac:dyDescent="0.25">
      <c r="A1271" s="197" t="s">
        <v>21538</v>
      </c>
      <c r="B1271" s="344" t="s">
        <v>21539</v>
      </c>
      <c r="C1271" s="345"/>
      <c r="D1271" s="345"/>
      <c r="E1271" s="345"/>
      <c r="F1271" s="345"/>
      <c r="G1271" s="345"/>
      <c r="H1271" s="346"/>
      <c r="I1271" s="60"/>
    </row>
    <row r="1272" spans="1:9" s="38" customFormat="1" ht="123.75" x14ac:dyDescent="0.25">
      <c r="A1272" s="195" t="s">
        <v>6082</v>
      </c>
      <c r="B1272" s="196" t="s">
        <v>21540</v>
      </c>
      <c r="C1272" s="198"/>
      <c r="D1272" s="199"/>
      <c r="E1272" s="199"/>
      <c r="F1272" s="199"/>
      <c r="G1272" s="199"/>
      <c r="H1272" s="200"/>
      <c r="I1272" s="60"/>
    </row>
    <row r="1273" spans="1:9" s="38" customFormat="1" x14ac:dyDescent="0.25">
      <c r="A1273" s="193" t="s">
        <v>6083</v>
      </c>
      <c r="B1273" s="194" t="s">
        <v>6084</v>
      </c>
      <c r="C1273" s="188" t="s">
        <v>6</v>
      </c>
      <c r="D1273" s="179"/>
      <c r="E1273" s="201">
        <v>2908</v>
      </c>
      <c r="F1273" s="201">
        <v>133</v>
      </c>
      <c r="G1273" s="64">
        <f t="shared" si="38"/>
        <v>0</v>
      </c>
      <c r="H1273" s="66">
        <f t="shared" si="39"/>
        <v>0</v>
      </c>
      <c r="I1273" s="60"/>
    </row>
    <row r="1274" spans="1:9" s="38" customFormat="1" x14ac:dyDescent="0.25">
      <c r="A1274" s="193" t="s">
        <v>6085</v>
      </c>
      <c r="B1274" s="194" t="s">
        <v>6086</v>
      </c>
      <c r="C1274" s="188" t="s">
        <v>6</v>
      </c>
      <c r="D1274" s="179"/>
      <c r="E1274" s="201">
        <v>3442</v>
      </c>
      <c r="F1274" s="201">
        <v>158</v>
      </c>
      <c r="G1274" s="64">
        <f t="shared" si="38"/>
        <v>0</v>
      </c>
      <c r="H1274" s="66">
        <f t="shared" si="39"/>
        <v>0</v>
      </c>
      <c r="I1274" s="60"/>
    </row>
    <row r="1275" spans="1:9" s="38" customFormat="1" x14ac:dyDescent="0.25">
      <c r="A1275" s="193" t="s">
        <v>6087</v>
      </c>
      <c r="B1275" s="194" t="s">
        <v>6088</v>
      </c>
      <c r="C1275" s="188" t="s">
        <v>6</v>
      </c>
      <c r="D1275" s="179"/>
      <c r="E1275" s="201">
        <v>3852</v>
      </c>
      <c r="F1275" s="201">
        <v>176</v>
      </c>
      <c r="G1275" s="64">
        <f t="shared" si="38"/>
        <v>0</v>
      </c>
      <c r="H1275" s="66">
        <f t="shared" si="39"/>
        <v>0</v>
      </c>
      <c r="I1275" s="60"/>
    </row>
    <row r="1276" spans="1:9" s="38" customFormat="1" ht="90" x14ac:dyDescent="0.25">
      <c r="A1276" s="195" t="s">
        <v>6089</v>
      </c>
      <c r="B1276" s="196" t="s">
        <v>21541</v>
      </c>
      <c r="C1276" s="198"/>
      <c r="D1276" s="199"/>
      <c r="E1276" s="199"/>
      <c r="F1276" s="199"/>
      <c r="G1276" s="199"/>
      <c r="H1276" s="200"/>
      <c r="I1276" s="60"/>
    </row>
    <row r="1277" spans="1:9" s="38" customFormat="1" x14ac:dyDescent="0.25">
      <c r="A1277" s="193" t="s">
        <v>6090</v>
      </c>
      <c r="B1277" s="194" t="s">
        <v>6091</v>
      </c>
      <c r="C1277" s="188" t="s">
        <v>6</v>
      </c>
      <c r="D1277" s="179"/>
      <c r="E1277" s="201">
        <v>1876</v>
      </c>
      <c r="F1277" s="201">
        <v>86</v>
      </c>
      <c r="G1277" s="64">
        <f t="shared" si="38"/>
        <v>0</v>
      </c>
      <c r="H1277" s="66">
        <f t="shared" si="39"/>
        <v>0</v>
      </c>
      <c r="I1277" s="60"/>
    </row>
    <row r="1278" spans="1:9" s="38" customFormat="1" x14ac:dyDescent="0.25">
      <c r="A1278" s="193" t="s">
        <v>6092</v>
      </c>
      <c r="B1278" s="194" t="s">
        <v>6093</v>
      </c>
      <c r="C1278" s="188" t="s">
        <v>6</v>
      </c>
      <c r="D1278" s="179"/>
      <c r="E1278" s="201">
        <v>2187</v>
      </c>
      <c r="F1278" s="201">
        <v>100</v>
      </c>
      <c r="G1278" s="64">
        <f t="shared" si="38"/>
        <v>0</v>
      </c>
      <c r="H1278" s="66">
        <f t="shared" si="39"/>
        <v>0</v>
      </c>
      <c r="I1278" s="60"/>
    </row>
    <row r="1279" spans="1:9" s="38" customFormat="1" x14ac:dyDescent="0.25">
      <c r="A1279" s="193" t="s">
        <v>6094</v>
      </c>
      <c r="B1279" s="194" t="s">
        <v>6095</v>
      </c>
      <c r="C1279" s="188" t="s">
        <v>6</v>
      </c>
      <c r="D1279" s="179"/>
      <c r="E1279" s="201">
        <v>2258</v>
      </c>
      <c r="F1279" s="201">
        <v>103</v>
      </c>
      <c r="G1279" s="64">
        <f t="shared" si="38"/>
        <v>0</v>
      </c>
      <c r="H1279" s="66">
        <f t="shared" si="39"/>
        <v>0</v>
      </c>
      <c r="I1279" s="60"/>
    </row>
    <row r="1280" spans="1:9" s="38" customFormat="1" x14ac:dyDescent="0.25">
      <c r="A1280" s="193" t="s">
        <v>6096</v>
      </c>
      <c r="B1280" s="194" t="s">
        <v>6097</v>
      </c>
      <c r="C1280" s="188" t="s">
        <v>6</v>
      </c>
      <c r="D1280" s="179"/>
      <c r="E1280" s="201">
        <v>2498</v>
      </c>
      <c r="F1280" s="201">
        <v>114</v>
      </c>
      <c r="G1280" s="64">
        <f t="shared" si="38"/>
        <v>0</v>
      </c>
      <c r="H1280" s="66">
        <f t="shared" si="39"/>
        <v>0</v>
      </c>
      <c r="I1280" s="60"/>
    </row>
    <row r="1281" spans="1:9" s="38" customFormat="1" ht="123.75" x14ac:dyDescent="0.25">
      <c r="A1281" s="195" t="s">
        <v>6098</v>
      </c>
      <c r="B1281" s="196" t="s">
        <v>21542</v>
      </c>
      <c r="C1281" s="198"/>
      <c r="D1281" s="199"/>
      <c r="E1281" s="199"/>
      <c r="F1281" s="199"/>
      <c r="G1281" s="199"/>
      <c r="H1281" s="200"/>
      <c r="I1281" s="60"/>
    </row>
    <row r="1282" spans="1:9" s="38" customFormat="1" x14ac:dyDescent="0.25">
      <c r="A1282" s="193" t="s">
        <v>6099</v>
      </c>
      <c r="B1282" s="194" t="s">
        <v>6100</v>
      </c>
      <c r="C1282" s="188" t="s">
        <v>6</v>
      </c>
      <c r="D1282" s="179"/>
      <c r="E1282" s="201">
        <v>692</v>
      </c>
      <c r="F1282" s="201">
        <v>41.9</v>
      </c>
      <c r="G1282" s="64">
        <f t="shared" si="38"/>
        <v>0</v>
      </c>
      <c r="H1282" s="66">
        <f t="shared" si="39"/>
        <v>0</v>
      </c>
      <c r="I1282" s="60"/>
    </row>
    <row r="1283" spans="1:9" s="38" customFormat="1" x14ac:dyDescent="0.25">
      <c r="A1283" s="193" t="s">
        <v>6101</v>
      </c>
      <c r="B1283" s="194" t="s">
        <v>6102</v>
      </c>
      <c r="C1283" s="188" t="s">
        <v>6</v>
      </c>
      <c r="D1283" s="179"/>
      <c r="E1283" s="201">
        <v>1140</v>
      </c>
      <c r="F1283" s="201">
        <v>54</v>
      </c>
      <c r="G1283" s="64">
        <f t="shared" si="38"/>
        <v>0</v>
      </c>
      <c r="H1283" s="66">
        <f t="shared" si="39"/>
        <v>0</v>
      </c>
      <c r="I1283" s="60"/>
    </row>
    <row r="1284" spans="1:9" s="38" customFormat="1" ht="67.5" x14ac:dyDescent="0.25">
      <c r="A1284" s="195" t="s">
        <v>21543</v>
      </c>
      <c r="B1284" s="196" t="s">
        <v>21544</v>
      </c>
      <c r="C1284" s="198"/>
      <c r="D1284" s="199"/>
      <c r="E1284" s="199"/>
      <c r="F1284" s="199"/>
      <c r="G1284" s="199"/>
      <c r="H1284" s="200"/>
      <c r="I1284" s="60"/>
    </row>
    <row r="1285" spans="1:9" s="38" customFormat="1" x14ac:dyDescent="0.25">
      <c r="A1285" s="193" t="s">
        <v>21545</v>
      </c>
      <c r="B1285" s="194" t="s">
        <v>21546</v>
      </c>
      <c r="C1285" s="188" t="s">
        <v>6</v>
      </c>
      <c r="D1285" s="179"/>
      <c r="E1285" s="201">
        <v>314</v>
      </c>
      <c r="F1285" s="201">
        <v>19</v>
      </c>
      <c r="G1285" s="64">
        <f t="shared" ref="G1285:G1348" si="40">D1285*E1285</f>
        <v>0</v>
      </c>
      <c r="H1285" s="66">
        <f t="shared" ref="H1285:H1348" si="41">D1285*F1285</f>
        <v>0</v>
      </c>
      <c r="I1285" s="60"/>
    </row>
    <row r="1286" spans="1:9" s="38" customFormat="1" x14ac:dyDescent="0.25">
      <c r="A1286" s="193" t="s">
        <v>21547</v>
      </c>
      <c r="B1286" s="194" t="s">
        <v>21548</v>
      </c>
      <c r="C1286" s="188" t="s">
        <v>6</v>
      </c>
      <c r="D1286" s="179"/>
      <c r="E1286" s="201">
        <v>401</v>
      </c>
      <c r="F1286" s="201">
        <v>19</v>
      </c>
      <c r="G1286" s="64">
        <f t="shared" si="40"/>
        <v>0</v>
      </c>
      <c r="H1286" s="66">
        <f t="shared" si="41"/>
        <v>0</v>
      </c>
      <c r="I1286" s="60"/>
    </row>
    <row r="1287" spans="1:9" s="38" customFormat="1" ht="146.25" x14ac:dyDescent="0.25">
      <c r="A1287" s="193" t="s">
        <v>6103</v>
      </c>
      <c r="B1287" s="194" t="s">
        <v>21549</v>
      </c>
      <c r="C1287" s="188" t="s">
        <v>259</v>
      </c>
      <c r="D1287" s="179"/>
      <c r="E1287" s="201">
        <v>604</v>
      </c>
      <c r="F1287" s="201">
        <v>27.7</v>
      </c>
      <c r="G1287" s="64">
        <f t="shared" si="40"/>
        <v>0</v>
      </c>
      <c r="H1287" s="66">
        <f t="shared" si="41"/>
        <v>0</v>
      </c>
      <c r="I1287" s="60"/>
    </row>
    <row r="1288" spans="1:9" s="38" customFormat="1" ht="90" x14ac:dyDescent="0.25">
      <c r="A1288" s="193" t="s">
        <v>6104</v>
      </c>
      <c r="B1288" s="194" t="s">
        <v>21550</v>
      </c>
      <c r="C1288" s="188" t="s">
        <v>259</v>
      </c>
      <c r="D1288" s="179"/>
      <c r="E1288" s="201">
        <v>169</v>
      </c>
      <c r="F1288" s="201">
        <v>7.8</v>
      </c>
      <c r="G1288" s="64">
        <f t="shared" si="40"/>
        <v>0</v>
      </c>
      <c r="H1288" s="66">
        <f t="shared" si="41"/>
        <v>0</v>
      </c>
      <c r="I1288" s="60"/>
    </row>
    <row r="1289" spans="1:9" s="38" customFormat="1" ht="123.75" x14ac:dyDescent="0.25">
      <c r="A1289" s="193" t="s">
        <v>6105</v>
      </c>
      <c r="B1289" s="194" t="s">
        <v>21551</v>
      </c>
      <c r="C1289" s="188" t="s">
        <v>259</v>
      </c>
      <c r="D1289" s="179"/>
      <c r="E1289" s="201">
        <v>707</v>
      </c>
      <c r="F1289" s="201">
        <v>32.4</v>
      </c>
      <c r="G1289" s="64">
        <f t="shared" si="40"/>
        <v>0</v>
      </c>
      <c r="H1289" s="66">
        <f t="shared" si="41"/>
        <v>0</v>
      </c>
      <c r="I1289" s="60"/>
    </row>
    <row r="1290" spans="1:9" s="38" customFormat="1" ht="258.75" x14ac:dyDescent="0.25">
      <c r="A1290" s="195" t="s">
        <v>6106</v>
      </c>
      <c r="B1290" s="196" t="s">
        <v>21552</v>
      </c>
      <c r="C1290" s="198"/>
      <c r="D1290" s="199"/>
      <c r="E1290" s="199"/>
      <c r="F1290" s="199"/>
      <c r="G1290" s="199"/>
      <c r="H1290" s="200"/>
      <c r="I1290" s="60"/>
    </row>
    <row r="1291" spans="1:9" s="38" customFormat="1" x14ac:dyDescent="0.25">
      <c r="A1291" s="193" t="s">
        <v>6107</v>
      </c>
      <c r="B1291" s="194" t="s">
        <v>6108</v>
      </c>
      <c r="C1291" s="188" t="s">
        <v>6</v>
      </c>
      <c r="D1291" s="179"/>
      <c r="E1291" s="201">
        <v>4336</v>
      </c>
      <c r="F1291" s="201">
        <v>199</v>
      </c>
      <c r="G1291" s="64">
        <f t="shared" si="40"/>
        <v>0</v>
      </c>
      <c r="H1291" s="66">
        <f t="shared" si="41"/>
        <v>0</v>
      </c>
      <c r="I1291" s="60"/>
    </row>
    <row r="1292" spans="1:9" s="38" customFormat="1" x14ac:dyDescent="0.25">
      <c r="A1292" s="193" t="s">
        <v>6109</v>
      </c>
      <c r="B1292" s="194" t="s">
        <v>6110</v>
      </c>
      <c r="C1292" s="188" t="s">
        <v>6</v>
      </c>
      <c r="D1292" s="179"/>
      <c r="E1292" s="201">
        <v>5637</v>
      </c>
      <c r="F1292" s="201">
        <v>258</v>
      </c>
      <c r="G1292" s="64">
        <f t="shared" si="40"/>
        <v>0</v>
      </c>
      <c r="H1292" s="66">
        <f t="shared" si="41"/>
        <v>0</v>
      </c>
      <c r="I1292" s="60"/>
    </row>
    <row r="1293" spans="1:9" s="38" customFormat="1" x14ac:dyDescent="0.25">
      <c r="A1293" s="193" t="s">
        <v>6111</v>
      </c>
      <c r="B1293" s="194" t="s">
        <v>6112</v>
      </c>
      <c r="C1293" s="188" t="s">
        <v>6</v>
      </c>
      <c r="D1293" s="179"/>
      <c r="E1293" s="201">
        <v>7023</v>
      </c>
      <c r="F1293" s="201">
        <v>322</v>
      </c>
      <c r="G1293" s="64">
        <f t="shared" si="40"/>
        <v>0</v>
      </c>
      <c r="H1293" s="66">
        <f t="shared" si="41"/>
        <v>0</v>
      </c>
      <c r="I1293" s="60"/>
    </row>
    <row r="1294" spans="1:9" s="38" customFormat="1" x14ac:dyDescent="0.25">
      <c r="A1294" s="193" t="s">
        <v>6113</v>
      </c>
      <c r="B1294" s="194" t="s">
        <v>6114</v>
      </c>
      <c r="C1294" s="188" t="s">
        <v>6</v>
      </c>
      <c r="D1294" s="179"/>
      <c r="E1294" s="201">
        <v>8476</v>
      </c>
      <c r="F1294" s="201">
        <v>388</v>
      </c>
      <c r="G1294" s="64">
        <f t="shared" si="40"/>
        <v>0</v>
      </c>
      <c r="H1294" s="66">
        <f t="shared" si="41"/>
        <v>0</v>
      </c>
      <c r="I1294" s="60"/>
    </row>
    <row r="1295" spans="1:9" s="38" customFormat="1" ht="225" x14ac:dyDescent="0.25">
      <c r="A1295" s="195" t="s">
        <v>6115</v>
      </c>
      <c r="B1295" s="196" t="s">
        <v>21553</v>
      </c>
      <c r="C1295" s="198"/>
      <c r="D1295" s="199"/>
      <c r="E1295" s="199"/>
      <c r="F1295" s="199"/>
      <c r="G1295" s="199"/>
      <c r="H1295" s="200"/>
      <c r="I1295" s="60"/>
    </row>
    <row r="1296" spans="1:9" s="38" customFormat="1" x14ac:dyDescent="0.25">
      <c r="A1296" s="193" t="s">
        <v>6116</v>
      </c>
      <c r="B1296" s="194" t="s">
        <v>6117</v>
      </c>
      <c r="C1296" s="188" t="s">
        <v>6</v>
      </c>
      <c r="D1296" s="179"/>
      <c r="E1296" s="201">
        <v>2495</v>
      </c>
      <c r="F1296" s="201">
        <v>114</v>
      </c>
      <c r="G1296" s="64">
        <f t="shared" si="40"/>
        <v>0</v>
      </c>
      <c r="H1296" s="66">
        <f t="shared" si="41"/>
        <v>0</v>
      </c>
      <c r="I1296" s="60"/>
    </row>
    <row r="1297" spans="1:9" s="38" customFormat="1" x14ac:dyDescent="0.25">
      <c r="A1297" s="193" t="s">
        <v>6118</v>
      </c>
      <c r="B1297" s="194" t="s">
        <v>6119</v>
      </c>
      <c r="C1297" s="188" t="s">
        <v>6</v>
      </c>
      <c r="D1297" s="179"/>
      <c r="E1297" s="201">
        <v>4312</v>
      </c>
      <c r="F1297" s="201">
        <v>197</v>
      </c>
      <c r="G1297" s="64">
        <f t="shared" si="40"/>
        <v>0</v>
      </c>
      <c r="H1297" s="66">
        <f t="shared" si="41"/>
        <v>0</v>
      </c>
      <c r="I1297" s="60"/>
    </row>
    <row r="1298" spans="1:9" s="38" customFormat="1" ht="258.75" x14ac:dyDescent="0.25">
      <c r="A1298" s="195" t="s">
        <v>6120</v>
      </c>
      <c r="B1298" s="196" t="s">
        <v>21554</v>
      </c>
      <c r="C1298" s="198"/>
      <c r="D1298" s="199"/>
      <c r="E1298" s="199"/>
      <c r="F1298" s="199"/>
      <c r="G1298" s="199"/>
      <c r="H1298" s="200"/>
      <c r="I1298" s="60"/>
    </row>
    <row r="1299" spans="1:9" s="38" customFormat="1" x14ac:dyDescent="0.25">
      <c r="A1299" s="193" t="s">
        <v>6121</v>
      </c>
      <c r="B1299" s="194" t="s">
        <v>6122</v>
      </c>
      <c r="C1299" s="188" t="s">
        <v>6</v>
      </c>
      <c r="D1299" s="179"/>
      <c r="E1299" s="201">
        <v>4926</v>
      </c>
      <c r="F1299" s="201">
        <v>226</v>
      </c>
      <c r="G1299" s="64">
        <f t="shared" si="40"/>
        <v>0</v>
      </c>
      <c r="H1299" s="66">
        <f t="shared" si="41"/>
        <v>0</v>
      </c>
      <c r="I1299" s="60"/>
    </row>
    <row r="1300" spans="1:9" s="38" customFormat="1" x14ac:dyDescent="0.25">
      <c r="A1300" s="193" t="s">
        <v>6123</v>
      </c>
      <c r="B1300" s="194" t="s">
        <v>6124</v>
      </c>
      <c r="C1300" s="188" t="s">
        <v>6</v>
      </c>
      <c r="D1300" s="179"/>
      <c r="E1300" s="201">
        <v>6030</v>
      </c>
      <c r="F1300" s="201">
        <v>276</v>
      </c>
      <c r="G1300" s="64">
        <f t="shared" si="40"/>
        <v>0</v>
      </c>
      <c r="H1300" s="66">
        <f t="shared" si="41"/>
        <v>0</v>
      </c>
      <c r="I1300" s="60"/>
    </row>
    <row r="1301" spans="1:9" s="38" customFormat="1" x14ac:dyDescent="0.25">
      <c r="A1301" s="193" t="s">
        <v>6125</v>
      </c>
      <c r="B1301" s="194" t="s">
        <v>6126</v>
      </c>
      <c r="C1301" s="188" t="s">
        <v>6</v>
      </c>
      <c r="D1301" s="179"/>
      <c r="E1301" s="201">
        <v>7066</v>
      </c>
      <c r="F1301" s="201">
        <v>324</v>
      </c>
      <c r="G1301" s="64">
        <f t="shared" si="40"/>
        <v>0</v>
      </c>
      <c r="H1301" s="66">
        <f t="shared" si="41"/>
        <v>0</v>
      </c>
      <c r="I1301" s="60"/>
    </row>
    <row r="1302" spans="1:9" s="38" customFormat="1" ht="225" x14ac:dyDescent="0.25">
      <c r="A1302" s="195" t="s">
        <v>6127</v>
      </c>
      <c r="B1302" s="196" t="s">
        <v>21555</v>
      </c>
      <c r="C1302" s="198"/>
      <c r="D1302" s="199"/>
      <c r="E1302" s="199"/>
      <c r="F1302" s="199"/>
      <c r="G1302" s="199"/>
      <c r="H1302" s="200"/>
      <c r="I1302" s="60"/>
    </row>
    <row r="1303" spans="1:9" s="38" customFormat="1" x14ac:dyDescent="0.25">
      <c r="A1303" s="193" t="s">
        <v>6128</v>
      </c>
      <c r="B1303" s="194" t="s">
        <v>6129</v>
      </c>
      <c r="C1303" s="188" t="s">
        <v>6</v>
      </c>
      <c r="D1303" s="180"/>
      <c r="E1303" s="201">
        <v>3571</v>
      </c>
      <c r="F1303" s="201">
        <v>164</v>
      </c>
      <c r="G1303" s="64">
        <f t="shared" si="40"/>
        <v>0</v>
      </c>
      <c r="H1303" s="66">
        <f t="shared" si="41"/>
        <v>0</v>
      </c>
      <c r="I1303" s="60"/>
    </row>
    <row r="1304" spans="1:9" s="38" customFormat="1" x14ac:dyDescent="0.25">
      <c r="A1304" s="193" t="s">
        <v>6130</v>
      </c>
      <c r="B1304" s="194" t="s">
        <v>6131</v>
      </c>
      <c r="C1304" s="188" t="s">
        <v>6</v>
      </c>
      <c r="D1304" s="179"/>
      <c r="E1304" s="201">
        <v>4880</v>
      </c>
      <c r="F1304" s="201">
        <v>224</v>
      </c>
      <c r="G1304" s="64">
        <f t="shared" si="40"/>
        <v>0</v>
      </c>
      <c r="H1304" s="66">
        <f t="shared" si="41"/>
        <v>0</v>
      </c>
      <c r="I1304" s="60"/>
    </row>
    <row r="1305" spans="1:9" s="38" customFormat="1" ht="67.5" x14ac:dyDescent="0.25">
      <c r="A1305" s="195" t="s">
        <v>6132</v>
      </c>
      <c r="B1305" s="196" t="s">
        <v>21556</v>
      </c>
      <c r="C1305" s="198"/>
      <c r="D1305" s="199"/>
      <c r="E1305" s="199"/>
      <c r="F1305" s="199"/>
      <c r="G1305" s="199"/>
      <c r="H1305" s="200"/>
      <c r="I1305" s="60"/>
    </row>
    <row r="1306" spans="1:9" s="38" customFormat="1" x14ac:dyDescent="0.25">
      <c r="A1306" s="193" t="s">
        <v>6133</v>
      </c>
      <c r="B1306" s="194" t="s">
        <v>6134</v>
      </c>
      <c r="C1306" s="188" t="s">
        <v>301</v>
      </c>
      <c r="D1306" s="180"/>
      <c r="E1306" s="201">
        <v>6.5</v>
      </c>
      <c r="F1306" s="201">
        <v>0.29899999999999999</v>
      </c>
      <c r="G1306" s="64">
        <f t="shared" si="40"/>
        <v>0</v>
      </c>
      <c r="H1306" s="66">
        <f t="shared" si="41"/>
        <v>0</v>
      </c>
      <c r="I1306" s="60"/>
    </row>
    <row r="1307" spans="1:9" s="38" customFormat="1" x14ac:dyDescent="0.25">
      <c r="A1307" s="193" t="s">
        <v>6135</v>
      </c>
      <c r="B1307" s="194" t="s">
        <v>6136</v>
      </c>
      <c r="C1307" s="188" t="s">
        <v>301</v>
      </c>
      <c r="D1307" s="179"/>
      <c r="E1307" s="201">
        <v>2.8</v>
      </c>
      <c r="F1307" s="201">
        <v>0.128</v>
      </c>
      <c r="G1307" s="64">
        <f t="shared" si="40"/>
        <v>0</v>
      </c>
      <c r="H1307" s="66">
        <f t="shared" si="41"/>
        <v>0</v>
      </c>
      <c r="I1307" s="60"/>
    </row>
    <row r="1308" spans="1:9" s="38" customFormat="1" x14ac:dyDescent="0.25">
      <c r="A1308" s="193" t="s">
        <v>6137</v>
      </c>
      <c r="B1308" s="194" t="s">
        <v>6138</v>
      </c>
      <c r="C1308" s="188" t="s">
        <v>301</v>
      </c>
      <c r="D1308" s="180"/>
      <c r="E1308" s="201">
        <v>2.17</v>
      </c>
      <c r="F1308" s="201">
        <v>9.9000000000000005E-2</v>
      </c>
      <c r="G1308" s="64">
        <f t="shared" si="40"/>
        <v>0</v>
      </c>
      <c r="H1308" s="66">
        <f t="shared" si="41"/>
        <v>0</v>
      </c>
      <c r="I1308" s="60"/>
    </row>
    <row r="1309" spans="1:9" s="38" customFormat="1" x14ac:dyDescent="0.25">
      <c r="A1309" s="193" t="s">
        <v>6139</v>
      </c>
      <c r="B1309" s="194" t="s">
        <v>6140</v>
      </c>
      <c r="C1309" s="188" t="s">
        <v>301</v>
      </c>
      <c r="D1309" s="180"/>
      <c r="E1309" s="201">
        <v>1.47</v>
      </c>
      <c r="F1309" s="201">
        <v>6.7000000000000004E-2</v>
      </c>
      <c r="G1309" s="64">
        <f t="shared" si="40"/>
        <v>0</v>
      </c>
      <c r="H1309" s="66">
        <f t="shared" si="41"/>
        <v>0</v>
      </c>
      <c r="I1309" s="60"/>
    </row>
    <row r="1310" spans="1:9" s="38" customFormat="1" ht="78.75" x14ac:dyDescent="0.25">
      <c r="A1310" s="193" t="s">
        <v>6141</v>
      </c>
      <c r="B1310" s="194" t="s">
        <v>21557</v>
      </c>
      <c r="C1310" s="188" t="s">
        <v>301</v>
      </c>
      <c r="D1310" s="179"/>
      <c r="E1310" s="201">
        <v>6.9</v>
      </c>
      <c r="F1310" s="201">
        <v>0.318</v>
      </c>
      <c r="G1310" s="64">
        <f t="shared" si="40"/>
        <v>0</v>
      </c>
      <c r="H1310" s="66">
        <f t="shared" si="41"/>
        <v>0</v>
      </c>
      <c r="I1310" s="60"/>
    </row>
    <row r="1311" spans="1:9" s="38" customFormat="1" ht="157.5" x14ac:dyDescent="0.25">
      <c r="A1311" s="195" t="s">
        <v>6142</v>
      </c>
      <c r="B1311" s="196" t="s">
        <v>21558</v>
      </c>
      <c r="C1311" s="198"/>
      <c r="D1311" s="199"/>
      <c r="E1311" s="199"/>
      <c r="F1311" s="199"/>
      <c r="G1311" s="199"/>
      <c r="H1311" s="200"/>
      <c r="I1311" s="60"/>
    </row>
    <row r="1312" spans="1:9" s="38" customFormat="1" x14ac:dyDescent="0.25">
      <c r="A1312" s="193" t="s">
        <v>6143</v>
      </c>
      <c r="B1312" s="194" t="s">
        <v>6144</v>
      </c>
      <c r="C1312" s="188" t="s">
        <v>6</v>
      </c>
      <c r="D1312" s="180"/>
      <c r="E1312" s="201">
        <v>2716</v>
      </c>
      <c r="F1312" s="201">
        <v>124</v>
      </c>
      <c r="G1312" s="64">
        <f t="shared" si="40"/>
        <v>0</v>
      </c>
      <c r="H1312" s="66">
        <f t="shared" si="41"/>
        <v>0</v>
      </c>
      <c r="I1312" s="60"/>
    </row>
    <row r="1313" spans="1:9" s="38" customFormat="1" x14ac:dyDescent="0.25">
      <c r="A1313" s="193" t="s">
        <v>6145</v>
      </c>
      <c r="B1313" s="194" t="s">
        <v>6146</v>
      </c>
      <c r="C1313" s="188" t="s">
        <v>6</v>
      </c>
      <c r="D1313" s="179"/>
      <c r="E1313" s="201">
        <v>3605</v>
      </c>
      <c r="F1313" s="201">
        <v>165</v>
      </c>
      <c r="G1313" s="64">
        <f t="shared" si="40"/>
        <v>0</v>
      </c>
      <c r="H1313" s="66">
        <f t="shared" si="41"/>
        <v>0</v>
      </c>
      <c r="I1313" s="60"/>
    </row>
    <row r="1314" spans="1:9" s="38" customFormat="1" x14ac:dyDescent="0.25">
      <c r="A1314" s="193" t="s">
        <v>6147</v>
      </c>
      <c r="B1314" s="194" t="s">
        <v>6148</v>
      </c>
      <c r="C1314" s="188" t="s">
        <v>6</v>
      </c>
      <c r="D1314" s="180"/>
      <c r="E1314" s="201">
        <v>4109</v>
      </c>
      <c r="F1314" s="201">
        <v>188</v>
      </c>
      <c r="G1314" s="64">
        <f t="shared" si="40"/>
        <v>0</v>
      </c>
      <c r="H1314" s="66">
        <f t="shared" si="41"/>
        <v>0</v>
      </c>
      <c r="I1314" s="60"/>
    </row>
    <row r="1315" spans="1:9" s="38" customFormat="1" x14ac:dyDescent="0.25">
      <c r="A1315" s="193" t="s">
        <v>6149</v>
      </c>
      <c r="B1315" s="194" t="s">
        <v>6150</v>
      </c>
      <c r="C1315" s="188" t="s">
        <v>6</v>
      </c>
      <c r="D1315" s="180"/>
      <c r="E1315" s="201">
        <v>4667</v>
      </c>
      <c r="F1315" s="201">
        <v>214</v>
      </c>
      <c r="G1315" s="64">
        <f t="shared" si="40"/>
        <v>0</v>
      </c>
      <c r="H1315" s="66">
        <f t="shared" si="41"/>
        <v>0</v>
      </c>
      <c r="I1315" s="60"/>
    </row>
    <row r="1316" spans="1:9" s="38" customFormat="1" x14ac:dyDescent="0.25">
      <c r="A1316" s="193" t="s">
        <v>6151</v>
      </c>
      <c r="B1316" s="194" t="s">
        <v>6152</v>
      </c>
      <c r="C1316" s="188" t="s">
        <v>6</v>
      </c>
      <c r="D1316" s="179"/>
      <c r="E1316" s="201">
        <v>7127</v>
      </c>
      <c r="F1316" s="201">
        <v>326</v>
      </c>
      <c r="G1316" s="64">
        <f t="shared" si="40"/>
        <v>0</v>
      </c>
      <c r="H1316" s="66">
        <f t="shared" si="41"/>
        <v>0</v>
      </c>
      <c r="I1316" s="60"/>
    </row>
    <row r="1317" spans="1:9" s="38" customFormat="1" ht="168.75" x14ac:dyDescent="0.25">
      <c r="A1317" s="195" t="s">
        <v>6153</v>
      </c>
      <c r="B1317" s="196" t="s">
        <v>21559</v>
      </c>
      <c r="C1317" s="198"/>
      <c r="D1317" s="199"/>
      <c r="E1317" s="199"/>
      <c r="F1317" s="199"/>
      <c r="G1317" s="199"/>
      <c r="H1317" s="200"/>
      <c r="I1317" s="60"/>
    </row>
    <row r="1318" spans="1:9" s="38" customFormat="1" x14ac:dyDescent="0.25">
      <c r="A1318" s="193" t="s">
        <v>6154</v>
      </c>
      <c r="B1318" s="194" t="s">
        <v>6155</v>
      </c>
      <c r="C1318" s="188" t="s">
        <v>6</v>
      </c>
      <c r="D1318" s="180"/>
      <c r="E1318" s="201">
        <v>5926</v>
      </c>
      <c r="F1318" s="201">
        <v>271</v>
      </c>
      <c r="G1318" s="64">
        <f t="shared" si="40"/>
        <v>0</v>
      </c>
      <c r="H1318" s="66">
        <f t="shared" si="41"/>
        <v>0</v>
      </c>
      <c r="I1318" s="60"/>
    </row>
    <row r="1319" spans="1:9" s="38" customFormat="1" x14ac:dyDescent="0.25">
      <c r="A1319" s="193" t="s">
        <v>6156</v>
      </c>
      <c r="B1319" s="194" t="s">
        <v>6157</v>
      </c>
      <c r="C1319" s="188" t="s">
        <v>6</v>
      </c>
      <c r="D1319" s="179"/>
      <c r="E1319" s="201">
        <v>7002</v>
      </c>
      <c r="F1319" s="201">
        <v>321</v>
      </c>
      <c r="G1319" s="64">
        <f t="shared" si="40"/>
        <v>0</v>
      </c>
      <c r="H1319" s="66">
        <f t="shared" si="41"/>
        <v>0</v>
      </c>
      <c r="I1319" s="60"/>
    </row>
    <row r="1320" spans="1:9" s="38" customFormat="1" ht="202.5" x14ac:dyDescent="0.25">
      <c r="A1320" s="195" t="s">
        <v>6158</v>
      </c>
      <c r="B1320" s="196" t="s">
        <v>21560</v>
      </c>
      <c r="C1320" s="198"/>
      <c r="D1320" s="199"/>
      <c r="E1320" s="199"/>
      <c r="F1320" s="199"/>
      <c r="G1320" s="199"/>
      <c r="H1320" s="200"/>
      <c r="I1320" s="60"/>
    </row>
    <row r="1321" spans="1:9" s="38" customFormat="1" x14ac:dyDescent="0.25">
      <c r="A1321" s="193" t="s">
        <v>6159</v>
      </c>
      <c r="B1321" s="194" t="s">
        <v>6144</v>
      </c>
      <c r="C1321" s="188" t="s">
        <v>6</v>
      </c>
      <c r="D1321" s="180"/>
      <c r="E1321" s="201">
        <v>4136</v>
      </c>
      <c r="F1321" s="201">
        <v>189</v>
      </c>
      <c r="G1321" s="64">
        <f t="shared" si="40"/>
        <v>0</v>
      </c>
      <c r="H1321" s="66">
        <f t="shared" si="41"/>
        <v>0</v>
      </c>
      <c r="I1321" s="60"/>
    </row>
    <row r="1322" spans="1:9" s="38" customFormat="1" x14ac:dyDescent="0.25">
      <c r="A1322" s="193" t="s">
        <v>6160</v>
      </c>
      <c r="B1322" s="194" t="s">
        <v>6146</v>
      </c>
      <c r="C1322" s="188" t="s">
        <v>6</v>
      </c>
      <c r="D1322" s="179"/>
      <c r="E1322" s="201">
        <v>5484</v>
      </c>
      <c r="F1322" s="201">
        <v>251</v>
      </c>
      <c r="G1322" s="64">
        <f t="shared" si="40"/>
        <v>0</v>
      </c>
      <c r="H1322" s="66">
        <f t="shared" si="41"/>
        <v>0</v>
      </c>
      <c r="I1322" s="60"/>
    </row>
    <row r="1323" spans="1:9" s="38" customFormat="1" x14ac:dyDescent="0.25">
      <c r="A1323" s="193" t="s">
        <v>6161</v>
      </c>
      <c r="B1323" s="194" t="s">
        <v>6148</v>
      </c>
      <c r="C1323" s="188" t="s">
        <v>6</v>
      </c>
      <c r="D1323" s="180"/>
      <c r="E1323" s="201">
        <v>6331</v>
      </c>
      <c r="F1323" s="201">
        <v>290</v>
      </c>
      <c r="G1323" s="64">
        <f t="shared" si="40"/>
        <v>0</v>
      </c>
      <c r="H1323" s="66">
        <f t="shared" si="41"/>
        <v>0</v>
      </c>
      <c r="I1323" s="60"/>
    </row>
    <row r="1324" spans="1:9" s="38" customFormat="1" ht="33.75" x14ac:dyDescent="0.25">
      <c r="A1324" s="195" t="s">
        <v>6162</v>
      </c>
      <c r="B1324" s="196" t="s">
        <v>21561</v>
      </c>
      <c r="C1324" s="198"/>
      <c r="D1324" s="199"/>
      <c r="E1324" s="199"/>
      <c r="F1324" s="199"/>
      <c r="G1324" s="199"/>
      <c r="H1324" s="200"/>
      <c r="I1324" s="60"/>
    </row>
    <row r="1325" spans="1:9" s="38" customFormat="1" x14ac:dyDescent="0.25">
      <c r="A1325" s="193" t="s">
        <v>6163</v>
      </c>
      <c r="B1325" s="194" t="s">
        <v>6164</v>
      </c>
      <c r="C1325" s="188" t="s">
        <v>6</v>
      </c>
      <c r="D1325" s="180"/>
      <c r="E1325" s="201">
        <v>317</v>
      </c>
      <c r="F1325" s="201">
        <v>14.5</v>
      </c>
      <c r="G1325" s="64">
        <f t="shared" si="40"/>
        <v>0</v>
      </c>
      <c r="H1325" s="66">
        <f t="shared" si="41"/>
        <v>0</v>
      </c>
      <c r="I1325" s="60"/>
    </row>
    <row r="1326" spans="1:9" s="38" customFormat="1" x14ac:dyDescent="0.25">
      <c r="A1326" s="193" t="s">
        <v>6165</v>
      </c>
      <c r="B1326" s="194" t="s">
        <v>6166</v>
      </c>
      <c r="C1326" s="188" t="s">
        <v>6</v>
      </c>
      <c r="D1326" s="180"/>
      <c r="E1326" s="201">
        <v>554</v>
      </c>
      <c r="F1326" s="201">
        <v>25.4</v>
      </c>
      <c r="G1326" s="64">
        <f t="shared" si="40"/>
        <v>0</v>
      </c>
      <c r="H1326" s="66">
        <f t="shared" si="41"/>
        <v>0</v>
      </c>
      <c r="I1326" s="60"/>
    </row>
    <row r="1327" spans="1:9" s="38" customFormat="1" x14ac:dyDescent="0.25">
      <c r="A1327" s="193" t="s">
        <v>6167</v>
      </c>
      <c r="B1327" s="194" t="s">
        <v>6168</v>
      </c>
      <c r="C1327" s="188" t="s">
        <v>6</v>
      </c>
      <c r="D1327" s="180"/>
      <c r="E1327" s="201">
        <v>2313</v>
      </c>
      <c r="F1327" s="201">
        <v>106</v>
      </c>
      <c r="G1327" s="64">
        <f t="shared" si="40"/>
        <v>0</v>
      </c>
      <c r="H1327" s="66">
        <f t="shared" si="41"/>
        <v>0</v>
      </c>
      <c r="I1327" s="60"/>
    </row>
    <row r="1328" spans="1:9" s="38" customFormat="1" x14ac:dyDescent="0.25">
      <c r="A1328" s="193" t="s">
        <v>6169</v>
      </c>
      <c r="B1328" s="194" t="s">
        <v>6170</v>
      </c>
      <c r="C1328" s="188" t="s">
        <v>6</v>
      </c>
      <c r="D1328" s="179"/>
      <c r="E1328" s="201">
        <v>565</v>
      </c>
      <c r="F1328" s="201">
        <v>25.9</v>
      </c>
      <c r="G1328" s="64">
        <f t="shared" si="40"/>
        <v>0</v>
      </c>
      <c r="H1328" s="66">
        <f t="shared" si="41"/>
        <v>0</v>
      </c>
      <c r="I1328" s="60"/>
    </row>
    <row r="1329" spans="1:9" s="38" customFormat="1" x14ac:dyDescent="0.25">
      <c r="A1329" s="193" t="s">
        <v>6171</v>
      </c>
      <c r="B1329" s="194" t="s">
        <v>6172</v>
      </c>
      <c r="C1329" s="188" t="s">
        <v>6</v>
      </c>
      <c r="D1329" s="180"/>
      <c r="E1329" s="201">
        <v>687</v>
      </c>
      <c r="F1329" s="201">
        <v>31.5</v>
      </c>
      <c r="G1329" s="64">
        <f t="shared" si="40"/>
        <v>0</v>
      </c>
      <c r="H1329" s="66">
        <f t="shared" si="41"/>
        <v>0</v>
      </c>
      <c r="I1329" s="60"/>
    </row>
    <row r="1330" spans="1:9" s="38" customFormat="1" ht="303.75" x14ac:dyDescent="0.25">
      <c r="A1330" s="195" t="s">
        <v>6173</v>
      </c>
      <c r="B1330" s="196" t="s">
        <v>21562</v>
      </c>
      <c r="C1330" s="198"/>
      <c r="D1330" s="199"/>
      <c r="E1330" s="199"/>
      <c r="F1330" s="199"/>
      <c r="G1330" s="199"/>
      <c r="H1330" s="200"/>
      <c r="I1330" s="60"/>
    </row>
    <row r="1331" spans="1:9" s="38" customFormat="1" x14ac:dyDescent="0.25">
      <c r="A1331" s="193" t="s">
        <v>6174</v>
      </c>
      <c r="B1331" s="194" t="s">
        <v>6175</v>
      </c>
      <c r="C1331" s="188" t="s">
        <v>6</v>
      </c>
      <c r="D1331" s="180"/>
      <c r="E1331" s="201">
        <v>4140</v>
      </c>
      <c r="F1331" s="201">
        <v>190</v>
      </c>
      <c r="G1331" s="64">
        <f t="shared" si="40"/>
        <v>0</v>
      </c>
      <c r="H1331" s="66">
        <f t="shared" si="41"/>
        <v>0</v>
      </c>
      <c r="I1331" s="60"/>
    </row>
    <row r="1332" spans="1:9" s="38" customFormat="1" x14ac:dyDescent="0.25">
      <c r="A1332" s="193" t="s">
        <v>6176</v>
      </c>
      <c r="B1332" s="194" t="s">
        <v>5148</v>
      </c>
      <c r="C1332" s="188" t="s">
        <v>4263</v>
      </c>
      <c r="D1332" s="179"/>
      <c r="E1332" s="201">
        <v>760</v>
      </c>
      <c r="F1332" s="201">
        <v>34.799999999999997</v>
      </c>
      <c r="G1332" s="64">
        <f t="shared" si="40"/>
        <v>0</v>
      </c>
      <c r="H1332" s="66">
        <f t="shared" si="41"/>
        <v>0</v>
      </c>
      <c r="I1332" s="60"/>
    </row>
    <row r="1333" spans="1:9" s="38" customFormat="1" ht="22.5" x14ac:dyDescent="0.25">
      <c r="A1333" s="193" t="s">
        <v>6177</v>
      </c>
      <c r="B1333" s="194" t="s">
        <v>6178</v>
      </c>
      <c r="C1333" s="188" t="s">
        <v>6</v>
      </c>
      <c r="D1333" s="180"/>
      <c r="E1333" s="201">
        <v>3105</v>
      </c>
      <c r="F1333" s="201">
        <v>142</v>
      </c>
      <c r="G1333" s="64">
        <f t="shared" si="40"/>
        <v>0</v>
      </c>
      <c r="H1333" s="66">
        <f t="shared" si="41"/>
        <v>0</v>
      </c>
      <c r="I1333" s="60"/>
    </row>
    <row r="1334" spans="1:9" s="38" customFormat="1" x14ac:dyDescent="0.25">
      <c r="A1334" s="193" t="s">
        <v>6179</v>
      </c>
      <c r="B1334" s="194" t="s">
        <v>6180</v>
      </c>
      <c r="C1334" s="188" t="s">
        <v>6</v>
      </c>
      <c r="D1334" s="180"/>
      <c r="E1334" s="201">
        <v>2588</v>
      </c>
      <c r="F1334" s="201">
        <v>119</v>
      </c>
      <c r="G1334" s="64">
        <f t="shared" si="40"/>
        <v>0</v>
      </c>
      <c r="H1334" s="66">
        <f t="shared" si="41"/>
        <v>0</v>
      </c>
      <c r="I1334" s="60"/>
    </row>
    <row r="1335" spans="1:9" s="38" customFormat="1" ht="409.5" x14ac:dyDescent="0.25">
      <c r="A1335" s="195" t="s">
        <v>6181</v>
      </c>
      <c r="B1335" s="196" t="s">
        <v>21563</v>
      </c>
      <c r="C1335" s="198"/>
      <c r="D1335" s="199"/>
      <c r="E1335" s="199"/>
      <c r="F1335" s="199"/>
      <c r="G1335" s="199"/>
      <c r="H1335" s="200"/>
      <c r="I1335" s="60"/>
    </row>
    <row r="1336" spans="1:9" s="38" customFormat="1" x14ac:dyDescent="0.25">
      <c r="A1336" s="193" t="s">
        <v>6182</v>
      </c>
      <c r="B1336" s="194" t="s">
        <v>6183</v>
      </c>
      <c r="C1336" s="188" t="s">
        <v>6</v>
      </c>
      <c r="D1336" s="179"/>
      <c r="E1336" s="201">
        <v>8408</v>
      </c>
      <c r="F1336" s="201">
        <v>385</v>
      </c>
      <c r="G1336" s="64">
        <f t="shared" si="40"/>
        <v>0</v>
      </c>
      <c r="H1336" s="66">
        <f t="shared" si="41"/>
        <v>0</v>
      </c>
      <c r="I1336" s="60"/>
    </row>
    <row r="1337" spans="1:9" s="38" customFormat="1" x14ac:dyDescent="0.25">
      <c r="A1337" s="193" t="s">
        <v>6184</v>
      </c>
      <c r="B1337" s="194" t="s">
        <v>5148</v>
      </c>
      <c r="C1337" s="188" t="s">
        <v>4263</v>
      </c>
      <c r="D1337" s="180"/>
      <c r="E1337" s="201">
        <v>246</v>
      </c>
      <c r="F1337" s="201">
        <v>11.3</v>
      </c>
      <c r="G1337" s="64">
        <f t="shared" si="40"/>
        <v>0</v>
      </c>
      <c r="H1337" s="66">
        <f t="shared" si="41"/>
        <v>0</v>
      </c>
      <c r="I1337" s="60"/>
    </row>
    <row r="1338" spans="1:9" s="38" customFormat="1" ht="409.5" x14ac:dyDescent="0.25">
      <c r="A1338" s="195" t="s">
        <v>6185</v>
      </c>
      <c r="B1338" s="196" t="s">
        <v>21564</v>
      </c>
      <c r="C1338" s="198"/>
      <c r="D1338" s="199"/>
      <c r="E1338" s="199"/>
      <c r="F1338" s="199"/>
      <c r="G1338" s="199"/>
      <c r="H1338" s="200"/>
      <c r="I1338" s="60"/>
    </row>
    <row r="1339" spans="1:9" s="38" customFormat="1" x14ac:dyDescent="0.25">
      <c r="A1339" s="193" t="s">
        <v>6186</v>
      </c>
      <c r="B1339" s="194" t="s">
        <v>6183</v>
      </c>
      <c r="C1339" s="188" t="s">
        <v>6</v>
      </c>
      <c r="D1339" s="179"/>
      <c r="E1339" s="201">
        <v>8300</v>
      </c>
      <c r="F1339" s="201">
        <v>380</v>
      </c>
      <c r="G1339" s="64">
        <f t="shared" si="40"/>
        <v>0</v>
      </c>
      <c r="H1339" s="66">
        <f t="shared" si="41"/>
        <v>0</v>
      </c>
      <c r="I1339" s="60"/>
    </row>
    <row r="1340" spans="1:9" s="38" customFormat="1" x14ac:dyDescent="0.25">
      <c r="A1340" s="193" t="s">
        <v>6187</v>
      </c>
      <c r="B1340" s="194" t="s">
        <v>5148</v>
      </c>
      <c r="C1340" s="188" t="s">
        <v>4263</v>
      </c>
      <c r="D1340" s="180"/>
      <c r="E1340" s="201">
        <v>189</v>
      </c>
      <c r="F1340" s="201">
        <v>8.6999999999999993</v>
      </c>
      <c r="G1340" s="64">
        <f t="shared" si="40"/>
        <v>0</v>
      </c>
      <c r="H1340" s="66">
        <f t="shared" si="41"/>
        <v>0</v>
      </c>
      <c r="I1340" s="60"/>
    </row>
    <row r="1341" spans="1:9" s="38" customFormat="1" ht="409.5" x14ac:dyDescent="0.25">
      <c r="A1341" s="195" t="s">
        <v>6189</v>
      </c>
      <c r="B1341" s="196" t="s">
        <v>21565</v>
      </c>
      <c r="C1341" s="198"/>
      <c r="D1341" s="199"/>
      <c r="E1341" s="199"/>
      <c r="F1341" s="199"/>
      <c r="G1341" s="199"/>
      <c r="H1341" s="200"/>
      <c r="I1341" s="60"/>
    </row>
    <row r="1342" spans="1:9" s="38" customFormat="1" x14ac:dyDescent="0.25">
      <c r="A1342" s="193" t="s">
        <v>6190</v>
      </c>
      <c r="B1342" s="194" t="s">
        <v>6183</v>
      </c>
      <c r="C1342" s="188" t="s">
        <v>6</v>
      </c>
      <c r="D1342" s="180"/>
      <c r="E1342" s="201">
        <v>10058</v>
      </c>
      <c r="F1342" s="201">
        <v>461</v>
      </c>
      <c r="G1342" s="64">
        <f t="shared" si="40"/>
        <v>0</v>
      </c>
      <c r="H1342" s="66">
        <f t="shared" si="41"/>
        <v>0</v>
      </c>
      <c r="I1342" s="60"/>
    </row>
    <row r="1343" spans="1:9" s="38" customFormat="1" x14ac:dyDescent="0.25">
      <c r="A1343" s="193" t="s">
        <v>6191</v>
      </c>
      <c r="B1343" s="194" t="s">
        <v>5148</v>
      </c>
      <c r="C1343" s="188" t="s">
        <v>4263</v>
      </c>
      <c r="D1343" s="180"/>
      <c r="E1343" s="201">
        <v>250</v>
      </c>
      <c r="F1343" s="201">
        <v>11.5</v>
      </c>
      <c r="G1343" s="64">
        <f t="shared" si="40"/>
        <v>0</v>
      </c>
      <c r="H1343" s="66">
        <f t="shared" si="41"/>
        <v>0</v>
      </c>
      <c r="I1343" s="60"/>
    </row>
    <row r="1344" spans="1:9" s="38" customFormat="1" ht="409.5" x14ac:dyDescent="0.25">
      <c r="A1344" s="195" t="s">
        <v>6192</v>
      </c>
      <c r="B1344" s="196" t="s">
        <v>21566</v>
      </c>
      <c r="C1344" s="198"/>
      <c r="D1344" s="199"/>
      <c r="E1344" s="199"/>
      <c r="F1344" s="199"/>
      <c r="G1344" s="199"/>
      <c r="H1344" s="200"/>
      <c r="I1344" s="60"/>
    </row>
    <row r="1345" spans="1:9" s="38" customFormat="1" x14ac:dyDescent="0.25">
      <c r="A1345" s="193" t="s">
        <v>6193</v>
      </c>
      <c r="B1345" s="194" t="s">
        <v>6183</v>
      </c>
      <c r="C1345" s="188" t="s">
        <v>6</v>
      </c>
      <c r="D1345" s="179"/>
      <c r="E1345" s="201">
        <v>10002</v>
      </c>
      <c r="F1345" s="201">
        <v>458</v>
      </c>
      <c r="G1345" s="64">
        <f t="shared" si="40"/>
        <v>0</v>
      </c>
      <c r="H1345" s="66">
        <f t="shared" si="41"/>
        <v>0</v>
      </c>
      <c r="I1345" s="60"/>
    </row>
    <row r="1346" spans="1:9" s="38" customFormat="1" x14ac:dyDescent="0.25">
      <c r="A1346" s="193" t="s">
        <v>6194</v>
      </c>
      <c r="B1346" s="194" t="s">
        <v>5148</v>
      </c>
      <c r="C1346" s="188" t="s">
        <v>4263</v>
      </c>
      <c r="D1346" s="179"/>
      <c r="E1346" s="201">
        <v>194</v>
      </c>
      <c r="F1346" s="201">
        <v>8.9</v>
      </c>
      <c r="G1346" s="64">
        <f t="shared" si="40"/>
        <v>0</v>
      </c>
      <c r="H1346" s="66">
        <f t="shared" si="41"/>
        <v>0</v>
      </c>
      <c r="I1346" s="60"/>
    </row>
    <row r="1347" spans="1:9" s="38" customFormat="1" ht="292.5" x14ac:dyDescent="0.25">
      <c r="A1347" s="195" t="s">
        <v>6195</v>
      </c>
      <c r="B1347" s="196" t="s">
        <v>21567</v>
      </c>
      <c r="C1347" s="198"/>
      <c r="D1347" s="199"/>
      <c r="E1347" s="199"/>
      <c r="F1347" s="199"/>
      <c r="G1347" s="199"/>
      <c r="H1347" s="200"/>
      <c r="I1347" s="60"/>
    </row>
    <row r="1348" spans="1:9" s="38" customFormat="1" x14ac:dyDescent="0.25">
      <c r="A1348" s="193" t="s">
        <v>6196</v>
      </c>
      <c r="B1348" s="194" t="s">
        <v>6183</v>
      </c>
      <c r="C1348" s="188" t="s">
        <v>6</v>
      </c>
      <c r="D1348" s="179"/>
      <c r="E1348" s="201">
        <v>2128</v>
      </c>
      <c r="F1348" s="201">
        <v>97</v>
      </c>
      <c r="G1348" s="64">
        <f t="shared" si="40"/>
        <v>0</v>
      </c>
      <c r="H1348" s="66">
        <f t="shared" si="41"/>
        <v>0</v>
      </c>
      <c r="I1348" s="60"/>
    </row>
    <row r="1349" spans="1:9" s="38" customFormat="1" x14ac:dyDescent="0.25">
      <c r="A1349" s="193" t="s">
        <v>6197</v>
      </c>
      <c r="B1349" s="194" t="s">
        <v>5148</v>
      </c>
      <c r="C1349" s="188" t="s">
        <v>4263</v>
      </c>
      <c r="D1349" s="179"/>
      <c r="E1349" s="201">
        <v>47.4</v>
      </c>
      <c r="F1349" s="201">
        <v>2.17</v>
      </c>
      <c r="G1349" s="64">
        <f t="shared" ref="G1349:G1412" si="42">D1349*E1349</f>
        <v>0</v>
      </c>
      <c r="H1349" s="66">
        <f t="shared" ref="H1349:H1412" si="43">D1349*F1349</f>
        <v>0</v>
      </c>
      <c r="I1349" s="60"/>
    </row>
    <row r="1350" spans="1:9" s="38" customFormat="1" ht="213.75" x14ac:dyDescent="0.25">
      <c r="A1350" s="195" t="s">
        <v>6198</v>
      </c>
      <c r="B1350" s="196" t="s">
        <v>21568</v>
      </c>
      <c r="C1350" s="198"/>
      <c r="D1350" s="199"/>
      <c r="E1350" s="199"/>
      <c r="F1350" s="199"/>
      <c r="G1350" s="199"/>
      <c r="H1350" s="200"/>
      <c r="I1350" s="60"/>
    </row>
    <row r="1351" spans="1:9" s="38" customFormat="1" x14ac:dyDescent="0.25">
      <c r="A1351" s="193" t="s">
        <v>6199</v>
      </c>
      <c r="B1351" s="194" t="s">
        <v>6183</v>
      </c>
      <c r="C1351" s="188" t="s">
        <v>6</v>
      </c>
      <c r="D1351" s="179"/>
      <c r="E1351" s="201">
        <v>1490</v>
      </c>
      <c r="F1351" s="201">
        <v>68</v>
      </c>
      <c r="G1351" s="64">
        <f t="shared" si="42"/>
        <v>0</v>
      </c>
      <c r="H1351" s="66">
        <f t="shared" si="43"/>
        <v>0</v>
      </c>
      <c r="I1351" s="60"/>
    </row>
    <row r="1352" spans="1:9" s="38" customFormat="1" x14ac:dyDescent="0.25">
      <c r="A1352" s="193" t="s">
        <v>6200</v>
      </c>
      <c r="B1352" s="194" t="s">
        <v>5148</v>
      </c>
      <c r="C1352" s="188" t="s">
        <v>4263</v>
      </c>
      <c r="D1352" s="179"/>
      <c r="E1352" s="201">
        <v>39.799999999999997</v>
      </c>
      <c r="F1352" s="201">
        <v>1.82</v>
      </c>
      <c r="G1352" s="64">
        <f t="shared" si="42"/>
        <v>0</v>
      </c>
      <c r="H1352" s="66">
        <f t="shared" si="43"/>
        <v>0</v>
      </c>
      <c r="I1352" s="60"/>
    </row>
    <row r="1353" spans="1:9" s="38" customFormat="1" ht="213.75" x14ac:dyDescent="0.25">
      <c r="A1353" s="195" t="s">
        <v>6201</v>
      </c>
      <c r="B1353" s="196" t="s">
        <v>21569</v>
      </c>
      <c r="C1353" s="198"/>
      <c r="D1353" s="199"/>
      <c r="E1353" s="199"/>
      <c r="F1353" s="199"/>
      <c r="G1353" s="199"/>
      <c r="H1353" s="200"/>
      <c r="I1353" s="60"/>
    </row>
    <row r="1354" spans="1:9" s="38" customFormat="1" x14ac:dyDescent="0.25">
      <c r="A1354" s="193" t="s">
        <v>6202</v>
      </c>
      <c r="B1354" s="194" t="s">
        <v>6183</v>
      </c>
      <c r="C1354" s="188" t="s">
        <v>6</v>
      </c>
      <c r="D1354" s="179"/>
      <c r="E1354" s="201">
        <v>1483</v>
      </c>
      <c r="F1354" s="201">
        <v>68</v>
      </c>
      <c r="G1354" s="64">
        <f t="shared" si="42"/>
        <v>0</v>
      </c>
      <c r="H1354" s="66">
        <f t="shared" si="43"/>
        <v>0</v>
      </c>
      <c r="I1354" s="60"/>
    </row>
    <row r="1355" spans="1:9" s="38" customFormat="1" x14ac:dyDescent="0.25">
      <c r="A1355" s="193" t="s">
        <v>6203</v>
      </c>
      <c r="B1355" s="194" t="s">
        <v>5148</v>
      </c>
      <c r="C1355" s="188" t="s">
        <v>4263</v>
      </c>
      <c r="D1355" s="179"/>
      <c r="E1355" s="201">
        <v>30.6</v>
      </c>
      <c r="F1355" s="201">
        <v>1.4</v>
      </c>
      <c r="G1355" s="64">
        <f t="shared" si="42"/>
        <v>0</v>
      </c>
      <c r="H1355" s="66">
        <f t="shared" si="43"/>
        <v>0</v>
      </c>
      <c r="I1355" s="60"/>
    </row>
    <row r="1356" spans="1:9" s="38" customFormat="1" ht="56.25" x14ac:dyDescent="0.25">
      <c r="A1356" s="195" t="s">
        <v>6204</v>
      </c>
      <c r="B1356" s="196" t="s">
        <v>21570</v>
      </c>
      <c r="C1356" s="198"/>
      <c r="D1356" s="199"/>
      <c r="E1356" s="199"/>
      <c r="F1356" s="199"/>
      <c r="G1356" s="199"/>
      <c r="H1356" s="200"/>
      <c r="I1356" s="60"/>
    </row>
    <row r="1357" spans="1:9" s="38" customFormat="1" x14ac:dyDescent="0.25">
      <c r="A1357" s="193" t="s">
        <v>6205</v>
      </c>
      <c r="B1357" s="194" t="s">
        <v>21571</v>
      </c>
      <c r="C1357" s="188" t="s">
        <v>6</v>
      </c>
      <c r="D1357" s="179"/>
      <c r="E1357" s="201">
        <v>399</v>
      </c>
      <c r="F1357" s="201">
        <v>18.3</v>
      </c>
      <c r="G1357" s="64">
        <f t="shared" si="42"/>
        <v>0</v>
      </c>
      <c r="H1357" s="66">
        <f t="shared" si="43"/>
        <v>0</v>
      </c>
      <c r="I1357" s="60"/>
    </row>
    <row r="1358" spans="1:9" s="38" customFormat="1" x14ac:dyDescent="0.25">
      <c r="A1358" s="193" t="s">
        <v>6206</v>
      </c>
      <c r="B1358" s="194" t="s">
        <v>21572</v>
      </c>
      <c r="C1358" s="188" t="s">
        <v>6</v>
      </c>
      <c r="D1358" s="179"/>
      <c r="E1358" s="201">
        <v>1842</v>
      </c>
      <c r="F1358" s="201">
        <v>84</v>
      </c>
      <c r="G1358" s="64">
        <f t="shared" si="42"/>
        <v>0</v>
      </c>
      <c r="H1358" s="66">
        <f t="shared" si="43"/>
        <v>0</v>
      </c>
      <c r="I1358" s="60"/>
    </row>
    <row r="1359" spans="1:9" s="38" customFormat="1" ht="22.5" x14ac:dyDescent="0.25">
      <c r="A1359" s="193" t="s">
        <v>6207</v>
      </c>
      <c r="B1359" s="194" t="s">
        <v>6208</v>
      </c>
      <c r="C1359" s="188" t="s">
        <v>6</v>
      </c>
      <c r="D1359" s="179"/>
      <c r="E1359" s="201">
        <v>401</v>
      </c>
      <c r="F1359" s="201">
        <v>18.399999999999999</v>
      </c>
      <c r="G1359" s="64">
        <f t="shared" si="42"/>
        <v>0</v>
      </c>
      <c r="H1359" s="66">
        <f t="shared" si="43"/>
        <v>0</v>
      </c>
      <c r="I1359" s="60"/>
    </row>
    <row r="1360" spans="1:9" s="38" customFormat="1" x14ac:dyDescent="0.25">
      <c r="A1360" s="193" t="s">
        <v>6209</v>
      </c>
      <c r="B1360" s="194" t="s">
        <v>6210</v>
      </c>
      <c r="C1360" s="188" t="s">
        <v>6</v>
      </c>
      <c r="D1360" s="179"/>
      <c r="E1360" s="201">
        <v>335</v>
      </c>
      <c r="F1360" s="201">
        <v>15.3</v>
      </c>
      <c r="G1360" s="64">
        <f t="shared" si="42"/>
        <v>0</v>
      </c>
      <c r="H1360" s="66">
        <f t="shared" si="43"/>
        <v>0</v>
      </c>
      <c r="I1360" s="60"/>
    </row>
    <row r="1361" spans="1:9" s="38" customFormat="1" x14ac:dyDescent="0.25">
      <c r="A1361" s="193" t="s">
        <v>6211</v>
      </c>
      <c r="B1361" s="194" t="s">
        <v>21573</v>
      </c>
      <c r="C1361" s="188" t="s">
        <v>6</v>
      </c>
      <c r="D1361" s="179"/>
      <c r="E1361" s="201">
        <v>422</v>
      </c>
      <c r="F1361" s="201">
        <v>19.3</v>
      </c>
      <c r="G1361" s="64">
        <f t="shared" si="42"/>
        <v>0</v>
      </c>
      <c r="H1361" s="66">
        <f t="shared" si="43"/>
        <v>0</v>
      </c>
      <c r="I1361" s="60"/>
    </row>
    <row r="1362" spans="1:9" s="38" customFormat="1" ht="409.5" x14ac:dyDescent="0.25">
      <c r="A1362" s="195" t="s">
        <v>6212</v>
      </c>
      <c r="B1362" s="196" t="s">
        <v>21574</v>
      </c>
      <c r="C1362" s="198"/>
      <c r="D1362" s="199"/>
      <c r="E1362" s="199"/>
      <c r="F1362" s="199"/>
      <c r="G1362" s="199"/>
      <c r="H1362" s="200"/>
      <c r="I1362" s="60"/>
    </row>
    <row r="1363" spans="1:9" s="38" customFormat="1" x14ac:dyDescent="0.25">
      <c r="A1363" s="193" t="s">
        <v>6213</v>
      </c>
      <c r="B1363" s="194" t="s">
        <v>6214</v>
      </c>
      <c r="C1363" s="188" t="s">
        <v>6</v>
      </c>
      <c r="D1363" s="179"/>
      <c r="E1363" s="201">
        <v>1358</v>
      </c>
      <c r="F1363" s="201">
        <v>62</v>
      </c>
      <c r="G1363" s="64">
        <f t="shared" si="42"/>
        <v>0</v>
      </c>
      <c r="H1363" s="66">
        <f t="shared" si="43"/>
        <v>0</v>
      </c>
      <c r="I1363" s="60"/>
    </row>
    <row r="1364" spans="1:9" s="38" customFormat="1" ht="22.5" x14ac:dyDescent="0.25">
      <c r="A1364" s="193" t="s">
        <v>6215</v>
      </c>
      <c r="B1364" s="194" t="s">
        <v>6216</v>
      </c>
      <c r="C1364" s="188" t="s">
        <v>15</v>
      </c>
      <c r="D1364" s="179"/>
      <c r="E1364" s="201">
        <v>56</v>
      </c>
      <c r="F1364" s="201">
        <v>2.5499999999999998</v>
      </c>
      <c r="G1364" s="64">
        <f t="shared" si="42"/>
        <v>0</v>
      </c>
      <c r="H1364" s="66">
        <f t="shared" si="43"/>
        <v>0</v>
      </c>
      <c r="I1364" s="60"/>
    </row>
    <row r="1365" spans="1:9" s="38" customFormat="1" ht="22.5" x14ac:dyDescent="0.25">
      <c r="A1365" s="193" t="s">
        <v>6217</v>
      </c>
      <c r="B1365" s="194" t="s">
        <v>6218</v>
      </c>
      <c r="C1365" s="188" t="s">
        <v>15</v>
      </c>
      <c r="D1365" s="179"/>
      <c r="E1365" s="201">
        <v>65</v>
      </c>
      <c r="F1365" s="201">
        <v>2.99</v>
      </c>
      <c r="G1365" s="64">
        <f t="shared" si="42"/>
        <v>0</v>
      </c>
      <c r="H1365" s="66">
        <f t="shared" si="43"/>
        <v>0</v>
      </c>
      <c r="I1365" s="60"/>
    </row>
    <row r="1366" spans="1:9" s="38" customFormat="1" ht="409.5" x14ac:dyDescent="0.25">
      <c r="A1366" s="195" t="s">
        <v>6219</v>
      </c>
      <c r="B1366" s="196" t="s">
        <v>21575</v>
      </c>
      <c r="C1366" s="198"/>
      <c r="D1366" s="199"/>
      <c r="E1366" s="199"/>
      <c r="F1366" s="199"/>
      <c r="G1366" s="199"/>
      <c r="H1366" s="200"/>
      <c r="I1366" s="60"/>
    </row>
    <row r="1367" spans="1:9" s="38" customFormat="1" x14ac:dyDescent="0.25">
      <c r="A1367" s="193" t="s">
        <v>6220</v>
      </c>
      <c r="B1367" s="194" t="s">
        <v>6214</v>
      </c>
      <c r="C1367" s="188" t="s">
        <v>6</v>
      </c>
      <c r="D1367" s="179"/>
      <c r="E1367" s="201">
        <v>1358</v>
      </c>
      <c r="F1367" s="201">
        <v>62</v>
      </c>
      <c r="G1367" s="64">
        <f t="shared" si="42"/>
        <v>0</v>
      </c>
      <c r="H1367" s="66">
        <f t="shared" si="43"/>
        <v>0</v>
      </c>
      <c r="I1367" s="60"/>
    </row>
    <row r="1368" spans="1:9" s="38" customFormat="1" ht="22.5" x14ac:dyDescent="0.25">
      <c r="A1368" s="193" t="s">
        <v>6221</v>
      </c>
      <c r="B1368" s="194" t="s">
        <v>6222</v>
      </c>
      <c r="C1368" s="188" t="s">
        <v>15</v>
      </c>
      <c r="D1368" s="179"/>
      <c r="E1368" s="201">
        <v>23.2</v>
      </c>
      <c r="F1368" s="201">
        <v>1.06</v>
      </c>
      <c r="G1368" s="64">
        <f t="shared" si="42"/>
        <v>0</v>
      </c>
      <c r="H1368" s="66">
        <f t="shared" si="43"/>
        <v>0</v>
      </c>
      <c r="I1368" s="60"/>
    </row>
    <row r="1369" spans="1:9" s="38" customFormat="1" ht="22.5" x14ac:dyDescent="0.25">
      <c r="A1369" s="193" t="s">
        <v>6223</v>
      </c>
      <c r="B1369" s="194" t="s">
        <v>6224</v>
      </c>
      <c r="C1369" s="188" t="s">
        <v>15</v>
      </c>
      <c r="D1369" s="179"/>
      <c r="E1369" s="201">
        <v>28.4</v>
      </c>
      <c r="F1369" s="201">
        <v>1.3</v>
      </c>
      <c r="G1369" s="64">
        <f t="shared" si="42"/>
        <v>0</v>
      </c>
      <c r="H1369" s="66">
        <f t="shared" si="43"/>
        <v>0</v>
      </c>
      <c r="I1369" s="60"/>
    </row>
    <row r="1370" spans="1:9" s="38" customFormat="1" ht="270" x14ac:dyDescent="0.25">
      <c r="A1370" s="195" t="s">
        <v>6225</v>
      </c>
      <c r="B1370" s="196" t="s">
        <v>21576</v>
      </c>
      <c r="C1370" s="198"/>
      <c r="D1370" s="199"/>
      <c r="E1370" s="199"/>
      <c r="F1370" s="199"/>
      <c r="G1370" s="199"/>
      <c r="H1370" s="200"/>
      <c r="I1370" s="60"/>
    </row>
    <row r="1371" spans="1:9" s="38" customFormat="1" x14ac:dyDescent="0.25">
      <c r="A1371" s="193" t="s">
        <v>6226</v>
      </c>
      <c r="B1371" s="194" t="s">
        <v>21577</v>
      </c>
      <c r="C1371" s="188" t="s">
        <v>6</v>
      </c>
      <c r="D1371" s="179"/>
      <c r="E1371" s="201">
        <v>4210</v>
      </c>
      <c r="F1371" s="201">
        <v>193</v>
      </c>
      <c r="G1371" s="64">
        <f t="shared" si="42"/>
        <v>0</v>
      </c>
      <c r="H1371" s="66">
        <f t="shared" si="43"/>
        <v>0</v>
      </c>
      <c r="I1371" s="60"/>
    </row>
    <row r="1372" spans="1:9" s="38" customFormat="1" x14ac:dyDescent="0.25">
      <c r="A1372" s="193" t="s">
        <v>6227</v>
      </c>
      <c r="B1372" s="194" t="s">
        <v>6228</v>
      </c>
      <c r="C1372" s="188" t="s">
        <v>6</v>
      </c>
      <c r="D1372" s="179"/>
      <c r="E1372" s="201">
        <v>2368</v>
      </c>
      <c r="F1372" s="201">
        <v>108</v>
      </c>
      <c r="G1372" s="64">
        <f t="shared" si="42"/>
        <v>0</v>
      </c>
      <c r="H1372" s="66">
        <f t="shared" si="43"/>
        <v>0</v>
      </c>
      <c r="I1372" s="60"/>
    </row>
    <row r="1373" spans="1:9" s="38" customFormat="1" ht="112.5" x14ac:dyDescent="0.25">
      <c r="A1373" s="195" t="s">
        <v>6229</v>
      </c>
      <c r="B1373" s="196" t="s">
        <v>21578</v>
      </c>
      <c r="C1373" s="198"/>
      <c r="D1373" s="199"/>
      <c r="E1373" s="199"/>
      <c r="F1373" s="199"/>
      <c r="G1373" s="199"/>
      <c r="H1373" s="200"/>
      <c r="I1373" s="60"/>
    </row>
    <row r="1374" spans="1:9" s="38" customFormat="1" x14ac:dyDescent="0.25">
      <c r="A1374" s="193" t="s">
        <v>6230</v>
      </c>
      <c r="B1374" s="194" t="s">
        <v>21579</v>
      </c>
      <c r="C1374" s="188" t="s">
        <v>6</v>
      </c>
      <c r="D1374" s="179"/>
      <c r="E1374" s="201">
        <v>878</v>
      </c>
      <c r="F1374" s="201">
        <v>40.200000000000003</v>
      </c>
      <c r="G1374" s="64">
        <f t="shared" si="42"/>
        <v>0</v>
      </c>
      <c r="H1374" s="66">
        <f t="shared" si="43"/>
        <v>0</v>
      </c>
      <c r="I1374" s="60"/>
    </row>
    <row r="1375" spans="1:9" s="38" customFormat="1" x14ac:dyDescent="0.25">
      <c r="A1375" s="193" t="s">
        <v>6231</v>
      </c>
      <c r="B1375" s="194" t="s">
        <v>21580</v>
      </c>
      <c r="C1375" s="188" t="s">
        <v>6</v>
      </c>
      <c r="D1375" s="179"/>
      <c r="E1375" s="201">
        <v>1230</v>
      </c>
      <c r="F1375" s="201">
        <v>56</v>
      </c>
      <c r="G1375" s="64">
        <f t="shared" si="42"/>
        <v>0</v>
      </c>
      <c r="H1375" s="66">
        <f t="shared" si="43"/>
        <v>0</v>
      </c>
      <c r="I1375" s="60"/>
    </row>
    <row r="1376" spans="1:9" s="38" customFormat="1" x14ac:dyDescent="0.25">
      <c r="A1376" s="193" t="s">
        <v>6232</v>
      </c>
      <c r="B1376" s="194" t="s">
        <v>6233</v>
      </c>
      <c r="C1376" s="188" t="s">
        <v>6</v>
      </c>
      <c r="D1376" s="179"/>
      <c r="E1376" s="201">
        <v>1610</v>
      </c>
      <c r="F1376" s="201">
        <v>74</v>
      </c>
      <c r="G1376" s="64">
        <f t="shared" si="42"/>
        <v>0</v>
      </c>
      <c r="H1376" s="66">
        <f t="shared" si="43"/>
        <v>0</v>
      </c>
      <c r="I1376" s="60"/>
    </row>
    <row r="1377" spans="1:9" s="38" customFormat="1" x14ac:dyDescent="0.25">
      <c r="A1377" s="193" t="s">
        <v>6234</v>
      </c>
      <c r="B1377" s="194" t="s">
        <v>21581</v>
      </c>
      <c r="C1377" s="188" t="s">
        <v>6</v>
      </c>
      <c r="D1377" s="179"/>
      <c r="E1377" s="201">
        <v>1990</v>
      </c>
      <c r="F1377" s="201">
        <v>91</v>
      </c>
      <c r="G1377" s="64">
        <f t="shared" si="42"/>
        <v>0</v>
      </c>
      <c r="H1377" s="66">
        <f t="shared" si="43"/>
        <v>0</v>
      </c>
      <c r="I1377" s="60"/>
    </row>
    <row r="1378" spans="1:9" s="38" customFormat="1" x14ac:dyDescent="0.25">
      <c r="A1378" s="193" t="s">
        <v>6235</v>
      </c>
      <c r="B1378" s="194" t="s">
        <v>21582</v>
      </c>
      <c r="C1378" s="188" t="s">
        <v>6</v>
      </c>
      <c r="D1378" s="179"/>
      <c r="E1378" s="201">
        <v>2751</v>
      </c>
      <c r="F1378" s="201">
        <v>126</v>
      </c>
      <c r="G1378" s="64">
        <f t="shared" si="42"/>
        <v>0</v>
      </c>
      <c r="H1378" s="66">
        <f t="shared" si="43"/>
        <v>0</v>
      </c>
      <c r="I1378" s="60"/>
    </row>
    <row r="1379" spans="1:9" s="38" customFormat="1" ht="57" customHeight="1" x14ac:dyDescent="0.25">
      <c r="A1379" s="197" t="s">
        <v>21583</v>
      </c>
      <c r="B1379" s="344" t="s">
        <v>21584</v>
      </c>
      <c r="C1379" s="345"/>
      <c r="D1379" s="345"/>
      <c r="E1379" s="345"/>
      <c r="F1379" s="345"/>
      <c r="G1379" s="345"/>
      <c r="H1379" s="346"/>
      <c r="I1379" s="60"/>
    </row>
    <row r="1380" spans="1:9" s="38" customFormat="1" ht="112.5" x14ac:dyDescent="0.25">
      <c r="A1380" s="195" t="s">
        <v>6236</v>
      </c>
      <c r="B1380" s="196" t="s">
        <v>21585</v>
      </c>
      <c r="C1380" s="198"/>
      <c r="D1380" s="199"/>
      <c r="E1380" s="199"/>
      <c r="F1380" s="199"/>
      <c r="G1380" s="199"/>
      <c r="H1380" s="200"/>
      <c r="I1380" s="60"/>
    </row>
    <row r="1381" spans="1:9" s="38" customFormat="1" x14ac:dyDescent="0.25">
      <c r="A1381" s="193" t="s">
        <v>6237</v>
      </c>
      <c r="B1381" s="194" t="s">
        <v>6238</v>
      </c>
      <c r="C1381" s="188" t="s">
        <v>6</v>
      </c>
      <c r="D1381" s="179"/>
      <c r="E1381" s="201">
        <v>176</v>
      </c>
      <c r="F1381" s="201">
        <v>5</v>
      </c>
      <c r="G1381" s="64">
        <f t="shared" si="42"/>
        <v>0</v>
      </c>
      <c r="H1381" s="66">
        <f t="shared" si="43"/>
        <v>0</v>
      </c>
      <c r="I1381" s="60"/>
    </row>
    <row r="1382" spans="1:9" s="38" customFormat="1" x14ac:dyDescent="0.25">
      <c r="A1382" s="193" t="s">
        <v>6239</v>
      </c>
      <c r="B1382" s="194" t="s">
        <v>6240</v>
      </c>
      <c r="C1382" s="188" t="s">
        <v>6</v>
      </c>
      <c r="D1382" s="179"/>
      <c r="E1382" s="201">
        <v>217</v>
      </c>
      <c r="F1382" s="201">
        <v>6.2</v>
      </c>
      <c r="G1382" s="64">
        <f t="shared" si="42"/>
        <v>0</v>
      </c>
      <c r="H1382" s="66">
        <f t="shared" si="43"/>
        <v>0</v>
      </c>
      <c r="I1382" s="60"/>
    </row>
    <row r="1383" spans="1:9" s="38" customFormat="1" x14ac:dyDescent="0.25">
      <c r="A1383" s="193" t="s">
        <v>6241</v>
      </c>
      <c r="B1383" s="194" t="s">
        <v>6242</v>
      </c>
      <c r="C1383" s="188" t="s">
        <v>6</v>
      </c>
      <c r="D1383" s="179"/>
      <c r="E1383" s="201">
        <v>424</v>
      </c>
      <c r="F1383" s="201">
        <v>12.1</v>
      </c>
      <c r="G1383" s="64">
        <f t="shared" si="42"/>
        <v>0</v>
      </c>
      <c r="H1383" s="66">
        <f t="shared" si="43"/>
        <v>0</v>
      </c>
      <c r="I1383" s="60"/>
    </row>
    <row r="1384" spans="1:9" s="38" customFormat="1" x14ac:dyDescent="0.25">
      <c r="A1384" s="193" t="s">
        <v>6243</v>
      </c>
      <c r="B1384" s="194" t="s">
        <v>6244</v>
      </c>
      <c r="C1384" s="188" t="s">
        <v>6</v>
      </c>
      <c r="D1384" s="179"/>
      <c r="E1384" s="201">
        <v>572</v>
      </c>
      <c r="F1384" s="201">
        <v>16.399999999999999</v>
      </c>
      <c r="G1384" s="64">
        <f t="shared" si="42"/>
        <v>0</v>
      </c>
      <c r="H1384" s="66">
        <f t="shared" si="43"/>
        <v>0</v>
      </c>
      <c r="I1384" s="60"/>
    </row>
    <row r="1385" spans="1:9" s="38" customFormat="1" x14ac:dyDescent="0.25">
      <c r="A1385" s="193" t="s">
        <v>6245</v>
      </c>
      <c r="B1385" s="194" t="s">
        <v>6246</v>
      </c>
      <c r="C1385" s="188" t="s">
        <v>6</v>
      </c>
      <c r="D1385" s="179"/>
      <c r="E1385" s="201">
        <v>522</v>
      </c>
      <c r="F1385" s="201">
        <v>14.9</v>
      </c>
      <c r="G1385" s="64">
        <f t="shared" si="42"/>
        <v>0</v>
      </c>
      <c r="H1385" s="66">
        <f t="shared" si="43"/>
        <v>0</v>
      </c>
      <c r="I1385" s="60"/>
    </row>
    <row r="1386" spans="1:9" s="38" customFormat="1" x14ac:dyDescent="0.25">
      <c r="A1386" s="193" t="s">
        <v>6247</v>
      </c>
      <c r="B1386" s="194" t="s">
        <v>6248</v>
      </c>
      <c r="C1386" s="188" t="s">
        <v>6</v>
      </c>
      <c r="D1386" s="179"/>
      <c r="E1386" s="201">
        <v>816</v>
      </c>
      <c r="F1386" s="201">
        <v>23.3</v>
      </c>
      <c r="G1386" s="64">
        <f t="shared" si="42"/>
        <v>0</v>
      </c>
      <c r="H1386" s="66">
        <f t="shared" si="43"/>
        <v>0</v>
      </c>
      <c r="I1386" s="60"/>
    </row>
    <row r="1387" spans="1:9" s="38" customFormat="1" x14ac:dyDescent="0.25">
      <c r="A1387" s="193" t="s">
        <v>6249</v>
      </c>
      <c r="B1387" s="194" t="s">
        <v>6250</v>
      </c>
      <c r="C1387" s="188" t="s">
        <v>6</v>
      </c>
      <c r="D1387" s="179"/>
      <c r="E1387" s="201">
        <v>436</v>
      </c>
      <c r="F1387" s="201">
        <v>12.5</v>
      </c>
      <c r="G1387" s="64">
        <f t="shared" si="42"/>
        <v>0</v>
      </c>
      <c r="H1387" s="66">
        <f t="shared" si="43"/>
        <v>0</v>
      </c>
      <c r="I1387" s="60"/>
    </row>
    <row r="1388" spans="1:9" s="38" customFormat="1" x14ac:dyDescent="0.25">
      <c r="A1388" s="193" t="s">
        <v>6251</v>
      </c>
      <c r="B1388" s="194" t="s">
        <v>6252</v>
      </c>
      <c r="C1388" s="188" t="s">
        <v>6</v>
      </c>
      <c r="D1388" s="179"/>
      <c r="E1388" s="201">
        <v>943</v>
      </c>
      <c r="F1388" s="201">
        <v>27</v>
      </c>
      <c r="G1388" s="64">
        <f t="shared" si="42"/>
        <v>0</v>
      </c>
      <c r="H1388" s="66">
        <f t="shared" si="43"/>
        <v>0</v>
      </c>
      <c r="I1388" s="60"/>
    </row>
    <row r="1389" spans="1:9" s="38" customFormat="1" x14ac:dyDescent="0.25">
      <c r="A1389" s="193" t="s">
        <v>6253</v>
      </c>
      <c r="B1389" s="194" t="s">
        <v>6254</v>
      </c>
      <c r="C1389" s="188" t="s">
        <v>6</v>
      </c>
      <c r="D1389" s="179"/>
      <c r="E1389" s="201">
        <v>1140</v>
      </c>
      <c r="F1389" s="201">
        <v>32.6</v>
      </c>
      <c r="G1389" s="64">
        <f t="shared" si="42"/>
        <v>0</v>
      </c>
      <c r="H1389" s="66">
        <f t="shared" si="43"/>
        <v>0</v>
      </c>
      <c r="I1389" s="60"/>
    </row>
    <row r="1390" spans="1:9" s="38" customFormat="1" x14ac:dyDescent="0.25">
      <c r="A1390" s="193" t="s">
        <v>6255</v>
      </c>
      <c r="B1390" s="194" t="s">
        <v>6256</v>
      </c>
      <c r="C1390" s="188" t="s">
        <v>6</v>
      </c>
      <c r="D1390" s="179"/>
      <c r="E1390" s="201">
        <v>1056</v>
      </c>
      <c r="F1390" s="201">
        <v>30.2</v>
      </c>
      <c r="G1390" s="64">
        <f t="shared" si="42"/>
        <v>0</v>
      </c>
      <c r="H1390" s="66">
        <f t="shared" si="43"/>
        <v>0</v>
      </c>
      <c r="I1390" s="60"/>
    </row>
    <row r="1391" spans="1:9" s="38" customFormat="1" x14ac:dyDescent="0.25">
      <c r="A1391" s="193" t="s">
        <v>6257</v>
      </c>
      <c r="B1391" s="194" t="s">
        <v>6258</v>
      </c>
      <c r="C1391" s="188" t="s">
        <v>6</v>
      </c>
      <c r="D1391" s="179"/>
      <c r="E1391" s="201">
        <v>1380</v>
      </c>
      <c r="F1391" s="201">
        <v>39.5</v>
      </c>
      <c r="G1391" s="64">
        <f t="shared" si="42"/>
        <v>0</v>
      </c>
      <c r="H1391" s="66">
        <f t="shared" si="43"/>
        <v>0</v>
      </c>
      <c r="I1391" s="60"/>
    </row>
    <row r="1392" spans="1:9" s="38" customFormat="1" x14ac:dyDescent="0.25">
      <c r="A1392" s="193" t="s">
        <v>6259</v>
      </c>
      <c r="B1392" s="194" t="s">
        <v>6260</v>
      </c>
      <c r="C1392" s="188" t="s">
        <v>6</v>
      </c>
      <c r="D1392" s="179"/>
      <c r="E1392" s="201">
        <v>1646</v>
      </c>
      <c r="F1392" s="201">
        <v>47.1</v>
      </c>
      <c r="G1392" s="64">
        <f t="shared" si="42"/>
        <v>0</v>
      </c>
      <c r="H1392" s="66">
        <f t="shared" si="43"/>
        <v>0</v>
      </c>
      <c r="I1392" s="60"/>
    </row>
    <row r="1393" spans="1:9" s="38" customFormat="1" ht="112.5" x14ac:dyDescent="0.25">
      <c r="A1393" s="195" t="s">
        <v>6261</v>
      </c>
      <c r="B1393" s="196" t="s">
        <v>21586</v>
      </c>
      <c r="C1393" s="198"/>
      <c r="D1393" s="199"/>
      <c r="E1393" s="199"/>
      <c r="F1393" s="199"/>
      <c r="G1393" s="199"/>
      <c r="H1393" s="200"/>
      <c r="I1393" s="60"/>
    </row>
    <row r="1394" spans="1:9" s="38" customFormat="1" x14ac:dyDescent="0.25">
      <c r="A1394" s="193" t="s">
        <v>6262</v>
      </c>
      <c r="B1394" s="194" t="s">
        <v>6263</v>
      </c>
      <c r="C1394" s="188" t="s">
        <v>6</v>
      </c>
      <c r="D1394" s="179"/>
      <c r="E1394" s="201">
        <v>601</v>
      </c>
      <c r="F1394" s="201">
        <v>17.2</v>
      </c>
      <c r="G1394" s="64">
        <f t="shared" si="42"/>
        <v>0</v>
      </c>
      <c r="H1394" s="66">
        <f t="shared" si="43"/>
        <v>0</v>
      </c>
      <c r="I1394" s="60"/>
    </row>
    <row r="1395" spans="1:9" s="38" customFormat="1" x14ac:dyDescent="0.25">
      <c r="A1395" s="193" t="s">
        <v>6264</v>
      </c>
      <c r="B1395" s="194" t="s">
        <v>6265</v>
      </c>
      <c r="C1395" s="188" t="s">
        <v>6</v>
      </c>
      <c r="D1395" s="179"/>
      <c r="E1395" s="201">
        <v>617</v>
      </c>
      <c r="F1395" s="201">
        <v>17.7</v>
      </c>
      <c r="G1395" s="64">
        <f t="shared" si="42"/>
        <v>0</v>
      </c>
      <c r="H1395" s="66">
        <f t="shared" si="43"/>
        <v>0</v>
      </c>
      <c r="I1395" s="60"/>
    </row>
    <row r="1396" spans="1:9" s="38" customFormat="1" x14ac:dyDescent="0.25">
      <c r="A1396" s="193" t="s">
        <v>6266</v>
      </c>
      <c r="B1396" s="194" t="s">
        <v>6267</v>
      </c>
      <c r="C1396" s="188" t="s">
        <v>6</v>
      </c>
      <c r="D1396" s="179"/>
      <c r="E1396" s="201">
        <v>958</v>
      </c>
      <c r="F1396" s="201">
        <v>27.4</v>
      </c>
      <c r="G1396" s="64">
        <f t="shared" si="42"/>
        <v>0</v>
      </c>
      <c r="H1396" s="66">
        <f t="shared" si="43"/>
        <v>0</v>
      </c>
      <c r="I1396" s="60"/>
    </row>
    <row r="1397" spans="1:9" s="38" customFormat="1" x14ac:dyDescent="0.25">
      <c r="A1397" s="193" t="s">
        <v>6268</v>
      </c>
      <c r="B1397" s="194" t="s">
        <v>6269</v>
      </c>
      <c r="C1397" s="188" t="s">
        <v>6</v>
      </c>
      <c r="D1397" s="179"/>
      <c r="E1397" s="201">
        <v>1459</v>
      </c>
      <c r="F1397" s="201">
        <v>41.7</v>
      </c>
      <c r="G1397" s="64">
        <f t="shared" si="42"/>
        <v>0</v>
      </c>
      <c r="H1397" s="66">
        <f t="shared" si="43"/>
        <v>0</v>
      </c>
      <c r="I1397" s="60"/>
    </row>
    <row r="1398" spans="1:9" s="38" customFormat="1" x14ac:dyDescent="0.25">
      <c r="A1398" s="193" t="s">
        <v>6270</v>
      </c>
      <c r="B1398" s="194" t="s">
        <v>6271</v>
      </c>
      <c r="C1398" s="188" t="s">
        <v>6</v>
      </c>
      <c r="D1398" s="179"/>
      <c r="E1398" s="201">
        <v>1914</v>
      </c>
      <c r="F1398" s="201">
        <v>55</v>
      </c>
      <c r="G1398" s="64">
        <f t="shared" si="42"/>
        <v>0</v>
      </c>
      <c r="H1398" s="66">
        <f t="shared" si="43"/>
        <v>0</v>
      </c>
      <c r="I1398" s="60"/>
    </row>
    <row r="1399" spans="1:9" s="38" customFormat="1" x14ac:dyDescent="0.25">
      <c r="A1399" s="193" t="s">
        <v>6272</v>
      </c>
      <c r="B1399" s="194" t="s">
        <v>6273</v>
      </c>
      <c r="C1399" s="188" t="s">
        <v>6</v>
      </c>
      <c r="D1399" s="179"/>
      <c r="E1399" s="201">
        <v>2492</v>
      </c>
      <c r="F1399" s="201">
        <v>71</v>
      </c>
      <c r="G1399" s="64">
        <f t="shared" si="42"/>
        <v>0</v>
      </c>
      <c r="H1399" s="66">
        <f t="shared" si="43"/>
        <v>0</v>
      </c>
      <c r="I1399" s="60"/>
    </row>
    <row r="1400" spans="1:9" s="38" customFormat="1" x14ac:dyDescent="0.25">
      <c r="A1400" s="193" t="s">
        <v>6274</v>
      </c>
      <c r="B1400" s="194" t="s">
        <v>6275</v>
      </c>
      <c r="C1400" s="188" t="s">
        <v>6</v>
      </c>
      <c r="D1400" s="179"/>
      <c r="E1400" s="201">
        <v>2788</v>
      </c>
      <c r="F1400" s="201">
        <v>80</v>
      </c>
      <c r="G1400" s="64">
        <f t="shared" si="42"/>
        <v>0</v>
      </c>
      <c r="H1400" s="66">
        <f t="shared" si="43"/>
        <v>0</v>
      </c>
      <c r="I1400" s="60"/>
    </row>
    <row r="1401" spans="1:9" s="38" customFormat="1" x14ac:dyDescent="0.25">
      <c r="A1401" s="193" t="s">
        <v>6276</v>
      </c>
      <c r="B1401" s="194" t="s">
        <v>6277</v>
      </c>
      <c r="C1401" s="188" t="s">
        <v>6</v>
      </c>
      <c r="D1401" s="179"/>
      <c r="E1401" s="201">
        <v>2956</v>
      </c>
      <c r="F1401" s="201">
        <v>85</v>
      </c>
      <c r="G1401" s="64">
        <f t="shared" si="42"/>
        <v>0</v>
      </c>
      <c r="H1401" s="66">
        <f t="shared" si="43"/>
        <v>0</v>
      </c>
      <c r="I1401" s="60"/>
    </row>
    <row r="1402" spans="1:9" s="38" customFormat="1" x14ac:dyDescent="0.25">
      <c r="A1402" s="193" t="s">
        <v>6278</v>
      </c>
      <c r="B1402" s="194" t="s">
        <v>6279</v>
      </c>
      <c r="C1402" s="188" t="s">
        <v>6</v>
      </c>
      <c r="D1402" s="179"/>
      <c r="E1402" s="201">
        <v>3180</v>
      </c>
      <c r="F1402" s="201">
        <v>91</v>
      </c>
      <c r="G1402" s="64">
        <f t="shared" si="42"/>
        <v>0</v>
      </c>
      <c r="H1402" s="66">
        <f t="shared" si="43"/>
        <v>0</v>
      </c>
      <c r="I1402" s="60"/>
    </row>
    <row r="1403" spans="1:9" s="38" customFormat="1" x14ac:dyDescent="0.25">
      <c r="A1403" s="193" t="s">
        <v>6280</v>
      </c>
      <c r="B1403" s="194" t="s">
        <v>6281</v>
      </c>
      <c r="C1403" s="188" t="s">
        <v>6</v>
      </c>
      <c r="D1403" s="179"/>
      <c r="E1403" s="201">
        <v>3238</v>
      </c>
      <c r="F1403" s="201">
        <v>93</v>
      </c>
      <c r="G1403" s="64">
        <f t="shared" si="42"/>
        <v>0</v>
      </c>
      <c r="H1403" s="66">
        <f t="shared" si="43"/>
        <v>0</v>
      </c>
      <c r="I1403" s="60"/>
    </row>
    <row r="1404" spans="1:9" s="38" customFormat="1" ht="135" x14ac:dyDescent="0.25">
      <c r="A1404" s="195" t="s">
        <v>6282</v>
      </c>
      <c r="B1404" s="196" t="s">
        <v>21587</v>
      </c>
      <c r="C1404" s="198"/>
      <c r="D1404" s="199"/>
      <c r="E1404" s="199"/>
      <c r="F1404" s="199"/>
      <c r="G1404" s="199"/>
      <c r="H1404" s="200"/>
      <c r="I1404" s="60"/>
    </row>
    <row r="1405" spans="1:9" s="38" customFormat="1" x14ac:dyDescent="0.25">
      <c r="A1405" s="193" t="s">
        <v>6283</v>
      </c>
      <c r="B1405" s="194" t="s">
        <v>6284</v>
      </c>
      <c r="C1405" s="188" t="s">
        <v>6</v>
      </c>
      <c r="D1405" s="179"/>
      <c r="E1405" s="201">
        <v>208</v>
      </c>
      <c r="F1405" s="201">
        <v>7.3</v>
      </c>
      <c r="G1405" s="64">
        <f t="shared" si="42"/>
        <v>0</v>
      </c>
      <c r="H1405" s="66">
        <f t="shared" si="43"/>
        <v>0</v>
      </c>
      <c r="I1405" s="60"/>
    </row>
    <row r="1406" spans="1:9" s="38" customFormat="1" x14ac:dyDescent="0.25">
      <c r="A1406" s="193" t="s">
        <v>6285</v>
      </c>
      <c r="B1406" s="194" t="s">
        <v>6286</v>
      </c>
      <c r="C1406" s="188" t="s">
        <v>6</v>
      </c>
      <c r="D1406" s="179"/>
      <c r="E1406" s="201">
        <v>230</v>
      </c>
      <c r="F1406" s="201">
        <v>8.1</v>
      </c>
      <c r="G1406" s="64">
        <f t="shared" si="42"/>
        <v>0</v>
      </c>
      <c r="H1406" s="66">
        <f t="shared" si="43"/>
        <v>0</v>
      </c>
      <c r="I1406" s="60"/>
    </row>
    <row r="1407" spans="1:9" s="38" customFormat="1" x14ac:dyDescent="0.25">
      <c r="A1407" s="193" t="s">
        <v>6287</v>
      </c>
      <c r="B1407" s="194" t="s">
        <v>6288</v>
      </c>
      <c r="C1407" s="188" t="s">
        <v>6</v>
      </c>
      <c r="D1407" s="179"/>
      <c r="E1407" s="201">
        <v>377</v>
      </c>
      <c r="F1407" s="201">
        <v>13.3</v>
      </c>
      <c r="G1407" s="64">
        <f t="shared" si="42"/>
        <v>0</v>
      </c>
      <c r="H1407" s="66">
        <f t="shared" si="43"/>
        <v>0</v>
      </c>
      <c r="I1407" s="60"/>
    </row>
    <row r="1408" spans="1:9" s="38" customFormat="1" x14ac:dyDescent="0.25">
      <c r="A1408" s="193" t="s">
        <v>6289</v>
      </c>
      <c r="B1408" s="194" t="s">
        <v>6290</v>
      </c>
      <c r="C1408" s="188" t="s">
        <v>6</v>
      </c>
      <c r="D1408" s="179"/>
      <c r="E1408" s="201">
        <v>876</v>
      </c>
      <c r="F1408" s="201">
        <v>30.9</v>
      </c>
      <c r="G1408" s="64">
        <f t="shared" si="42"/>
        <v>0</v>
      </c>
      <c r="H1408" s="66">
        <f t="shared" si="43"/>
        <v>0</v>
      </c>
      <c r="I1408" s="60"/>
    </row>
    <row r="1409" spans="1:9" s="38" customFormat="1" x14ac:dyDescent="0.25">
      <c r="A1409" s="193" t="s">
        <v>6291</v>
      </c>
      <c r="B1409" s="194" t="s">
        <v>6292</v>
      </c>
      <c r="C1409" s="188" t="s">
        <v>6</v>
      </c>
      <c r="D1409" s="179"/>
      <c r="E1409" s="201">
        <v>1383</v>
      </c>
      <c r="F1409" s="201">
        <v>48.8</v>
      </c>
      <c r="G1409" s="64">
        <f t="shared" si="42"/>
        <v>0</v>
      </c>
      <c r="H1409" s="66">
        <f t="shared" si="43"/>
        <v>0</v>
      </c>
      <c r="I1409" s="60"/>
    </row>
    <row r="1410" spans="1:9" s="38" customFormat="1" x14ac:dyDescent="0.25">
      <c r="A1410" s="193" t="s">
        <v>6293</v>
      </c>
      <c r="B1410" s="194" t="s">
        <v>6294</v>
      </c>
      <c r="C1410" s="188" t="s">
        <v>6</v>
      </c>
      <c r="D1410" s="179"/>
      <c r="E1410" s="201">
        <v>1413</v>
      </c>
      <c r="F1410" s="201">
        <v>49.9</v>
      </c>
      <c r="G1410" s="64">
        <f t="shared" si="42"/>
        <v>0</v>
      </c>
      <c r="H1410" s="66">
        <f t="shared" si="43"/>
        <v>0</v>
      </c>
      <c r="I1410" s="60"/>
    </row>
    <row r="1411" spans="1:9" s="38" customFormat="1" x14ac:dyDescent="0.25">
      <c r="A1411" s="193" t="s">
        <v>6295</v>
      </c>
      <c r="B1411" s="194" t="s">
        <v>6296</v>
      </c>
      <c r="C1411" s="188" t="s">
        <v>6</v>
      </c>
      <c r="D1411" s="179"/>
      <c r="E1411" s="201">
        <v>1753</v>
      </c>
      <c r="F1411" s="201">
        <v>62</v>
      </c>
      <c r="G1411" s="64">
        <f t="shared" si="42"/>
        <v>0</v>
      </c>
      <c r="H1411" s="66">
        <f t="shared" si="43"/>
        <v>0</v>
      </c>
      <c r="I1411" s="60"/>
    </row>
    <row r="1412" spans="1:9" s="38" customFormat="1" x14ac:dyDescent="0.25">
      <c r="A1412" s="193" t="s">
        <v>6297</v>
      </c>
      <c r="B1412" s="194" t="s">
        <v>6298</v>
      </c>
      <c r="C1412" s="188" t="s">
        <v>6</v>
      </c>
      <c r="D1412" s="179"/>
      <c r="E1412" s="201">
        <v>1861</v>
      </c>
      <c r="F1412" s="201">
        <v>66</v>
      </c>
      <c r="G1412" s="64">
        <f t="shared" si="42"/>
        <v>0</v>
      </c>
      <c r="H1412" s="66">
        <f t="shared" si="43"/>
        <v>0</v>
      </c>
      <c r="I1412" s="60"/>
    </row>
    <row r="1413" spans="1:9" s="38" customFormat="1" x14ac:dyDescent="0.25">
      <c r="A1413" s="193" t="s">
        <v>6299</v>
      </c>
      <c r="B1413" s="194" t="s">
        <v>6300</v>
      </c>
      <c r="C1413" s="188" t="s">
        <v>6</v>
      </c>
      <c r="D1413" s="179"/>
      <c r="E1413" s="201">
        <v>2506</v>
      </c>
      <c r="F1413" s="201">
        <v>88</v>
      </c>
      <c r="G1413" s="64">
        <f t="shared" ref="G1413:G1476" si="44">D1413*E1413</f>
        <v>0</v>
      </c>
      <c r="H1413" s="66">
        <f t="shared" ref="H1413:H1476" si="45">D1413*F1413</f>
        <v>0</v>
      </c>
      <c r="I1413" s="60"/>
    </row>
    <row r="1414" spans="1:9" s="38" customFormat="1" ht="101.25" x14ac:dyDescent="0.25">
      <c r="A1414" s="195" t="s">
        <v>6301</v>
      </c>
      <c r="B1414" s="196" t="s">
        <v>21588</v>
      </c>
      <c r="C1414" s="198"/>
      <c r="D1414" s="199"/>
      <c r="E1414" s="199"/>
      <c r="F1414" s="199"/>
      <c r="G1414" s="199"/>
      <c r="H1414" s="200"/>
      <c r="I1414" s="60"/>
    </row>
    <row r="1415" spans="1:9" s="38" customFormat="1" x14ac:dyDescent="0.25">
      <c r="A1415" s="193" t="s">
        <v>6302</v>
      </c>
      <c r="B1415" s="194" t="s">
        <v>6303</v>
      </c>
      <c r="C1415" s="188" t="s">
        <v>6</v>
      </c>
      <c r="D1415" s="179"/>
      <c r="E1415" s="201">
        <v>209</v>
      </c>
      <c r="F1415" s="201">
        <v>6</v>
      </c>
      <c r="G1415" s="64">
        <f t="shared" si="44"/>
        <v>0</v>
      </c>
      <c r="H1415" s="66">
        <f t="shared" si="45"/>
        <v>0</v>
      </c>
      <c r="I1415" s="60"/>
    </row>
    <row r="1416" spans="1:9" s="38" customFormat="1" x14ac:dyDescent="0.25">
      <c r="A1416" s="193" t="s">
        <v>6304</v>
      </c>
      <c r="B1416" s="194" t="s">
        <v>6305</v>
      </c>
      <c r="C1416" s="188" t="s">
        <v>6</v>
      </c>
      <c r="D1416" s="179"/>
      <c r="E1416" s="201">
        <v>309</v>
      </c>
      <c r="F1416" s="201">
        <v>8.8000000000000007</v>
      </c>
      <c r="G1416" s="64">
        <f t="shared" si="44"/>
        <v>0</v>
      </c>
      <c r="H1416" s="66">
        <f t="shared" si="45"/>
        <v>0</v>
      </c>
      <c r="I1416" s="60"/>
    </row>
    <row r="1417" spans="1:9" s="38" customFormat="1" x14ac:dyDescent="0.25">
      <c r="A1417" s="193" t="s">
        <v>6306</v>
      </c>
      <c r="B1417" s="194" t="s">
        <v>6307</v>
      </c>
      <c r="C1417" s="188" t="s">
        <v>6</v>
      </c>
      <c r="D1417" s="179"/>
      <c r="E1417" s="201">
        <v>326</v>
      </c>
      <c r="F1417" s="201">
        <v>9.3000000000000007</v>
      </c>
      <c r="G1417" s="64">
        <f t="shared" si="44"/>
        <v>0</v>
      </c>
      <c r="H1417" s="66">
        <f t="shared" si="45"/>
        <v>0</v>
      </c>
      <c r="I1417" s="60"/>
    </row>
    <row r="1418" spans="1:9" s="38" customFormat="1" x14ac:dyDescent="0.25">
      <c r="A1418" s="193" t="s">
        <v>6308</v>
      </c>
      <c r="B1418" s="194" t="s">
        <v>6309</v>
      </c>
      <c r="C1418" s="188" t="s">
        <v>6</v>
      </c>
      <c r="D1418" s="179"/>
      <c r="E1418" s="201">
        <v>423</v>
      </c>
      <c r="F1418" s="201">
        <v>12.1</v>
      </c>
      <c r="G1418" s="64">
        <f t="shared" si="44"/>
        <v>0</v>
      </c>
      <c r="H1418" s="66">
        <f t="shared" si="45"/>
        <v>0</v>
      </c>
      <c r="I1418" s="60"/>
    </row>
    <row r="1419" spans="1:9" s="38" customFormat="1" ht="101.25" x14ac:dyDescent="0.25">
      <c r="A1419" s="195" t="s">
        <v>6310</v>
      </c>
      <c r="B1419" s="196" t="s">
        <v>21589</v>
      </c>
      <c r="C1419" s="198"/>
      <c r="D1419" s="199"/>
      <c r="E1419" s="199"/>
      <c r="F1419" s="199"/>
      <c r="G1419" s="199"/>
      <c r="H1419" s="200"/>
      <c r="I1419" s="60"/>
    </row>
    <row r="1420" spans="1:9" s="38" customFormat="1" x14ac:dyDescent="0.25">
      <c r="A1420" s="193" t="s">
        <v>6311</v>
      </c>
      <c r="B1420" s="194" t="s">
        <v>6312</v>
      </c>
      <c r="C1420" s="188" t="s">
        <v>6</v>
      </c>
      <c r="D1420" s="179"/>
      <c r="E1420" s="201">
        <v>365</v>
      </c>
      <c r="F1420" s="201">
        <v>18.8</v>
      </c>
      <c r="G1420" s="64">
        <f t="shared" si="44"/>
        <v>0</v>
      </c>
      <c r="H1420" s="66">
        <f t="shared" si="45"/>
        <v>0</v>
      </c>
      <c r="I1420" s="60"/>
    </row>
    <row r="1421" spans="1:9" s="38" customFormat="1" x14ac:dyDescent="0.25">
      <c r="A1421" s="193" t="s">
        <v>6313</v>
      </c>
      <c r="B1421" s="194" t="s">
        <v>6314</v>
      </c>
      <c r="C1421" s="188" t="s">
        <v>6</v>
      </c>
      <c r="D1421" s="179"/>
      <c r="E1421" s="201">
        <v>457</v>
      </c>
      <c r="F1421" s="201">
        <v>23.5</v>
      </c>
      <c r="G1421" s="64">
        <f t="shared" si="44"/>
        <v>0</v>
      </c>
      <c r="H1421" s="66">
        <f t="shared" si="45"/>
        <v>0</v>
      </c>
      <c r="I1421" s="60"/>
    </row>
    <row r="1422" spans="1:9" s="38" customFormat="1" x14ac:dyDescent="0.25">
      <c r="A1422" s="193" t="s">
        <v>6315</v>
      </c>
      <c r="B1422" s="194" t="s">
        <v>6316</v>
      </c>
      <c r="C1422" s="188" t="s">
        <v>6</v>
      </c>
      <c r="D1422" s="179"/>
      <c r="E1422" s="201">
        <v>503</v>
      </c>
      <c r="F1422" s="201">
        <v>25.9</v>
      </c>
      <c r="G1422" s="64">
        <f t="shared" si="44"/>
        <v>0</v>
      </c>
      <c r="H1422" s="66">
        <f t="shared" si="45"/>
        <v>0</v>
      </c>
      <c r="I1422" s="60"/>
    </row>
    <row r="1423" spans="1:9" s="38" customFormat="1" ht="112.5" x14ac:dyDescent="0.25">
      <c r="A1423" s="195" t="s">
        <v>6317</v>
      </c>
      <c r="B1423" s="196" t="s">
        <v>21590</v>
      </c>
      <c r="C1423" s="198"/>
      <c r="D1423" s="199"/>
      <c r="E1423" s="199"/>
      <c r="F1423" s="199"/>
      <c r="G1423" s="199"/>
      <c r="H1423" s="200"/>
      <c r="I1423" s="60"/>
    </row>
    <row r="1424" spans="1:9" s="38" customFormat="1" x14ac:dyDescent="0.25">
      <c r="A1424" s="193" t="s">
        <v>6318</v>
      </c>
      <c r="B1424" s="194" t="s">
        <v>6319</v>
      </c>
      <c r="C1424" s="188" t="s">
        <v>6</v>
      </c>
      <c r="D1424" s="179"/>
      <c r="E1424" s="201">
        <v>533</v>
      </c>
      <c r="F1424" s="201">
        <v>27.4</v>
      </c>
      <c r="G1424" s="64">
        <f t="shared" si="44"/>
        <v>0</v>
      </c>
      <c r="H1424" s="66">
        <f t="shared" si="45"/>
        <v>0</v>
      </c>
      <c r="I1424" s="60"/>
    </row>
    <row r="1425" spans="1:9" s="38" customFormat="1" x14ac:dyDescent="0.25">
      <c r="A1425" s="193" t="s">
        <v>6320</v>
      </c>
      <c r="B1425" s="194" t="s">
        <v>6321</v>
      </c>
      <c r="C1425" s="188" t="s">
        <v>6</v>
      </c>
      <c r="D1425" s="179"/>
      <c r="E1425" s="201">
        <v>538</v>
      </c>
      <c r="F1425" s="201">
        <v>27.7</v>
      </c>
      <c r="G1425" s="64">
        <f t="shared" si="44"/>
        <v>0</v>
      </c>
      <c r="H1425" s="66">
        <f t="shared" si="45"/>
        <v>0</v>
      </c>
      <c r="I1425" s="60"/>
    </row>
    <row r="1426" spans="1:9" s="38" customFormat="1" x14ac:dyDescent="0.25">
      <c r="A1426" s="193" t="s">
        <v>6322</v>
      </c>
      <c r="B1426" s="194" t="s">
        <v>6323</v>
      </c>
      <c r="C1426" s="188" t="s">
        <v>6</v>
      </c>
      <c r="D1426" s="179"/>
      <c r="E1426" s="201">
        <v>628</v>
      </c>
      <c r="F1426" s="201">
        <v>32.299999999999997</v>
      </c>
      <c r="G1426" s="64">
        <f t="shared" si="44"/>
        <v>0</v>
      </c>
      <c r="H1426" s="66">
        <f t="shared" si="45"/>
        <v>0</v>
      </c>
      <c r="I1426" s="60"/>
    </row>
    <row r="1427" spans="1:9" s="38" customFormat="1" x14ac:dyDescent="0.25">
      <c r="A1427" s="193" t="s">
        <v>6324</v>
      </c>
      <c r="B1427" s="194" t="s">
        <v>6325</v>
      </c>
      <c r="C1427" s="188" t="s">
        <v>6</v>
      </c>
      <c r="D1427" s="179"/>
      <c r="E1427" s="201">
        <v>650</v>
      </c>
      <c r="F1427" s="201">
        <v>33.4</v>
      </c>
      <c r="G1427" s="64">
        <f t="shared" si="44"/>
        <v>0</v>
      </c>
      <c r="H1427" s="66">
        <f t="shared" si="45"/>
        <v>0</v>
      </c>
      <c r="I1427" s="60"/>
    </row>
    <row r="1428" spans="1:9" s="38" customFormat="1" x14ac:dyDescent="0.25">
      <c r="A1428" s="193" t="s">
        <v>6326</v>
      </c>
      <c r="B1428" s="194" t="s">
        <v>6327</v>
      </c>
      <c r="C1428" s="188" t="s">
        <v>6</v>
      </c>
      <c r="D1428" s="179"/>
      <c r="E1428" s="201">
        <v>700</v>
      </c>
      <c r="F1428" s="201">
        <v>36</v>
      </c>
      <c r="G1428" s="64">
        <f t="shared" si="44"/>
        <v>0</v>
      </c>
      <c r="H1428" s="66">
        <f t="shared" si="45"/>
        <v>0</v>
      </c>
      <c r="I1428" s="60"/>
    </row>
    <row r="1429" spans="1:9" s="38" customFormat="1" x14ac:dyDescent="0.25">
      <c r="A1429" s="193" t="s">
        <v>6328</v>
      </c>
      <c r="B1429" s="194" t="s">
        <v>6329</v>
      </c>
      <c r="C1429" s="188" t="s">
        <v>6</v>
      </c>
      <c r="D1429" s="179"/>
      <c r="E1429" s="201">
        <v>738</v>
      </c>
      <c r="F1429" s="201">
        <v>37.9</v>
      </c>
      <c r="G1429" s="64">
        <f t="shared" si="44"/>
        <v>0</v>
      </c>
      <c r="H1429" s="66">
        <f t="shared" si="45"/>
        <v>0</v>
      </c>
      <c r="I1429" s="60"/>
    </row>
    <row r="1430" spans="1:9" s="38" customFormat="1" x14ac:dyDescent="0.25">
      <c r="A1430" s="193" t="s">
        <v>6330</v>
      </c>
      <c r="B1430" s="194" t="s">
        <v>6331</v>
      </c>
      <c r="C1430" s="188" t="s">
        <v>6</v>
      </c>
      <c r="D1430" s="179"/>
      <c r="E1430" s="201">
        <v>1013</v>
      </c>
      <c r="F1430" s="201">
        <v>52</v>
      </c>
      <c r="G1430" s="64">
        <f t="shared" si="44"/>
        <v>0</v>
      </c>
      <c r="H1430" s="66">
        <f t="shared" si="45"/>
        <v>0</v>
      </c>
      <c r="I1430" s="60"/>
    </row>
    <row r="1431" spans="1:9" s="38" customFormat="1" x14ac:dyDescent="0.25">
      <c r="A1431" s="193" t="s">
        <v>6332</v>
      </c>
      <c r="B1431" s="194" t="s">
        <v>6333</v>
      </c>
      <c r="C1431" s="188" t="s">
        <v>6</v>
      </c>
      <c r="D1431" s="179"/>
      <c r="E1431" s="201">
        <v>1028</v>
      </c>
      <c r="F1431" s="201">
        <v>53</v>
      </c>
      <c r="G1431" s="64">
        <f t="shared" si="44"/>
        <v>0</v>
      </c>
      <c r="H1431" s="66">
        <f t="shared" si="45"/>
        <v>0</v>
      </c>
      <c r="I1431" s="60"/>
    </row>
    <row r="1432" spans="1:9" s="38" customFormat="1" x14ac:dyDescent="0.25">
      <c r="A1432" s="193" t="s">
        <v>6334</v>
      </c>
      <c r="B1432" s="194" t="s">
        <v>6335</v>
      </c>
      <c r="C1432" s="188" t="s">
        <v>6</v>
      </c>
      <c r="D1432" s="179"/>
      <c r="E1432" s="201">
        <v>1377</v>
      </c>
      <c r="F1432" s="201">
        <v>71</v>
      </c>
      <c r="G1432" s="64">
        <f t="shared" si="44"/>
        <v>0</v>
      </c>
      <c r="H1432" s="66">
        <f t="shared" si="45"/>
        <v>0</v>
      </c>
      <c r="I1432" s="60"/>
    </row>
    <row r="1433" spans="1:9" s="38" customFormat="1" x14ac:dyDescent="0.25">
      <c r="A1433" s="193" t="s">
        <v>6336</v>
      </c>
      <c r="B1433" s="194" t="s">
        <v>6337</v>
      </c>
      <c r="C1433" s="188" t="s">
        <v>6</v>
      </c>
      <c r="D1433" s="179"/>
      <c r="E1433" s="201">
        <v>1476</v>
      </c>
      <c r="F1433" s="201">
        <v>76</v>
      </c>
      <c r="G1433" s="64">
        <f t="shared" si="44"/>
        <v>0</v>
      </c>
      <c r="H1433" s="66">
        <f t="shared" si="45"/>
        <v>0</v>
      </c>
      <c r="I1433" s="60"/>
    </row>
    <row r="1434" spans="1:9" s="38" customFormat="1" ht="112.5" x14ac:dyDescent="0.25">
      <c r="A1434" s="195" t="s">
        <v>6338</v>
      </c>
      <c r="B1434" s="196" t="s">
        <v>21591</v>
      </c>
      <c r="C1434" s="198"/>
      <c r="D1434" s="199"/>
      <c r="E1434" s="199"/>
      <c r="F1434" s="199"/>
      <c r="G1434" s="199"/>
      <c r="H1434" s="200"/>
      <c r="I1434" s="60"/>
    </row>
    <row r="1435" spans="1:9" s="38" customFormat="1" x14ac:dyDescent="0.25">
      <c r="A1435" s="193" t="s">
        <v>6339</v>
      </c>
      <c r="B1435" s="194" t="s">
        <v>6319</v>
      </c>
      <c r="C1435" s="188" t="s">
        <v>6</v>
      </c>
      <c r="D1435" s="179"/>
      <c r="E1435" s="201">
        <v>1043</v>
      </c>
      <c r="F1435" s="201">
        <v>54</v>
      </c>
      <c r="G1435" s="64">
        <f t="shared" si="44"/>
        <v>0</v>
      </c>
      <c r="H1435" s="66">
        <f t="shared" si="45"/>
        <v>0</v>
      </c>
      <c r="I1435" s="60"/>
    </row>
    <row r="1436" spans="1:9" s="38" customFormat="1" x14ac:dyDescent="0.25">
      <c r="A1436" s="193" t="s">
        <v>6340</v>
      </c>
      <c r="B1436" s="194" t="s">
        <v>6341</v>
      </c>
      <c r="C1436" s="188" t="s">
        <v>6</v>
      </c>
      <c r="D1436" s="179"/>
      <c r="E1436" s="201">
        <v>1043</v>
      </c>
      <c r="F1436" s="201">
        <v>54</v>
      </c>
      <c r="G1436" s="64">
        <f t="shared" si="44"/>
        <v>0</v>
      </c>
      <c r="H1436" s="66">
        <f t="shared" si="45"/>
        <v>0</v>
      </c>
      <c r="I1436" s="60"/>
    </row>
    <row r="1437" spans="1:9" s="38" customFormat="1" x14ac:dyDescent="0.25">
      <c r="A1437" s="193" t="s">
        <v>6342</v>
      </c>
      <c r="B1437" s="194" t="s">
        <v>6323</v>
      </c>
      <c r="C1437" s="188" t="s">
        <v>6</v>
      </c>
      <c r="D1437" s="179"/>
      <c r="E1437" s="201">
        <v>1202</v>
      </c>
      <c r="F1437" s="201">
        <v>62</v>
      </c>
      <c r="G1437" s="64">
        <f t="shared" si="44"/>
        <v>0</v>
      </c>
      <c r="H1437" s="66">
        <f t="shared" si="45"/>
        <v>0</v>
      </c>
      <c r="I1437" s="60"/>
    </row>
    <row r="1438" spans="1:9" s="38" customFormat="1" x14ac:dyDescent="0.25">
      <c r="A1438" s="193" t="s">
        <v>6343</v>
      </c>
      <c r="B1438" s="194" t="s">
        <v>6344</v>
      </c>
      <c r="C1438" s="188" t="s">
        <v>6</v>
      </c>
      <c r="D1438" s="179"/>
      <c r="E1438" s="201">
        <v>1246</v>
      </c>
      <c r="F1438" s="201">
        <v>64</v>
      </c>
      <c r="G1438" s="64">
        <f t="shared" si="44"/>
        <v>0</v>
      </c>
      <c r="H1438" s="66">
        <f t="shared" si="45"/>
        <v>0</v>
      </c>
      <c r="I1438" s="60"/>
    </row>
    <row r="1439" spans="1:9" s="38" customFormat="1" x14ac:dyDescent="0.25">
      <c r="A1439" s="193" t="s">
        <v>6345</v>
      </c>
      <c r="B1439" s="194" t="s">
        <v>6327</v>
      </c>
      <c r="C1439" s="188" t="s">
        <v>6</v>
      </c>
      <c r="D1439" s="179"/>
      <c r="E1439" s="201">
        <v>1346</v>
      </c>
      <c r="F1439" s="201">
        <v>69</v>
      </c>
      <c r="G1439" s="64">
        <f t="shared" si="44"/>
        <v>0</v>
      </c>
      <c r="H1439" s="66">
        <f t="shared" si="45"/>
        <v>0</v>
      </c>
      <c r="I1439" s="60"/>
    </row>
    <row r="1440" spans="1:9" s="38" customFormat="1" x14ac:dyDescent="0.25">
      <c r="A1440" s="193" t="s">
        <v>6346</v>
      </c>
      <c r="B1440" s="194" t="s">
        <v>6329</v>
      </c>
      <c r="C1440" s="188" t="s">
        <v>6</v>
      </c>
      <c r="D1440" s="179"/>
      <c r="E1440" s="201">
        <v>1419</v>
      </c>
      <c r="F1440" s="201">
        <v>73</v>
      </c>
      <c r="G1440" s="64">
        <f t="shared" si="44"/>
        <v>0</v>
      </c>
      <c r="H1440" s="66">
        <f t="shared" si="45"/>
        <v>0</v>
      </c>
      <c r="I1440" s="60"/>
    </row>
    <row r="1441" spans="1:9" s="38" customFormat="1" x14ac:dyDescent="0.25">
      <c r="A1441" s="193" t="s">
        <v>6347</v>
      </c>
      <c r="B1441" s="194" t="s">
        <v>6331</v>
      </c>
      <c r="C1441" s="188" t="s">
        <v>6</v>
      </c>
      <c r="D1441" s="179"/>
      <c r="E1441" s="201">
        <v>1896</v>
      </c>
      <c r="F1441" s="201">
        <v>97</v>
      </c>
      <c r="G1441" s="64">
        <f t="shared" si="44"/>
        <v>0</v>
      </c>
      <c r="H1441" s="66">
        <f t="shared" si="45"/>
        <v>0</v>
      </c>
      <c r="I1441" s="60"/>
    </row>
    <row r="1442" spans="1:9" s="38" customFormat="1" x14ac:dyDescent="0.25">
      <c r="A1442" s="193" t="s">
        <v>6348</v>
      </c>
      <c r="B1442" s="194" t="s">
        <v>6333</v>
      </c>
      <c r="C1442" s="188" t="s">
        <v>6</v>
      </c>
      <c r="D1442" s="179"/>
      <c r="E1442" s="201">
        <v>1941</v>
      </c>
      <c r="F1442" s="201">
        <v>100</v>
      </c>
      <c r="G1442" s="64">
        <f t="shared" si="44"/>
        <v>0</v>
      </c>
      <c r="H1442" s="66">
        <f t="shared" si="45"/>
        <v>0</v>
      </c>
      <c r="I1442" s="60"/>
    </row>
    <row r="1443" spans="1:9" s="38" customFormat="1" ht="112.5" x14ac:dyDescent="0.25">
      <c r="A1443" s="195" t="s">
        <v>6349</v>
      </c>
      <c r="B1443" s="196" t="s">
        <v>21592</v>
      </c>
      <c r="C1443" s="198"/>
      <c r="D1443" s="199"/>
      <c r="E1443" s="199"/>
      <c r="F1443" s="199"/>
      <c r="G1443" s="199"/>
      <c r="H1443" s="200"/>
      <c r="I1443" s="60"/>
    </row>
    <row r="1444" spans="1:9" s="38" customFormat="1" x14ac:dyDescent="0.25">
      <c r="A1444" s="193" t="s">
        <v>6350</v>
      </c>
      <c r="B1444" s="194" t="s">
        <v>6351</v>
      </c>
      <c r="C1444" s="188" t="s">
        <v>6</v>
      </c>
      <c r="D1444" s="179"/>
      <c r="E1444" s="201">
        <v>913</v>
      </c>
      <c r="F1444" s="201">
        <v>46.9</v>
      </c>
      <c r="G1444" s="64">
        <f t="shared" si="44"/>
        <v>0</v>
      </c>
      <c r="H1444" s="66">
        <f t="shared" si="45"/>
        <v>0</v>
      </c>
      <c r="I1444" s="60"/>
    </row>
    <row r="1445" spans="1:9" s="38" customFormat="1" x14ac:dyDescent="0.25">
      <c r="A1445" s="193" t="s">
        <v>6352</v>
      </c>
      <c r="B1445" s="194" t="s">
        <v>6353</v>
      </c>
      <c r="C1445" s="188" t="s">
        <v>6</v>
      </c>
      <c r="D1445" s="179"/>
      <c r="E1445" s="201">
        <v>913</v>
      </c>
      <c r="F1445" s="201">
        <v>46.9</v>
      </c>
      <c r="G1445" s="64">
        <f t="shared" si="44"/>
        <v>0</v>
      </c>
      <c r="H1445" s="66">
        <f t="shared" si="45"/>
        <v>0</v>
      </c>
      <c r="I1445" s="60"/>
    </row>
    <row r="1446" spans="1:9" s="38" customFormat="1" x14ac:dyDescent="0.25">
      <c r="A1446" s="193" t="s">
        <v>6354</v>
      </c>
      <c r="B1446" s="194" t="s">
        <v>6355</v>
      </c>
      <c r="C1446" s="188" t="s">
        <v>6</v>
      </c>
      <c r="D1446" s="179"/>
      <c r="E1446" s="201">
        <v>1013</v>
      </c>
      <c r="F1446" s="201">
        <v>52</v>
      </c>
      <c r="G1446" s="64">
        <f t="shared" si="44"/>
        <v>0</v>
      </c>
      <c r="H1446" s="66">
        <f t="shared" si="45"/>
        <v>0</v>
      </c>
      <c r="I1446" s="60"/>
    </row>
    <row r="1447" spans="1:9" s="38" customFormat="1" x14ac:dyDescent="0.25">
      <c r="A1447" s="193" t="s">
        <v>6356</v>
      </c>
      <c r="B1447" s="194" t="s">
        <v>6357</v>
      </c>
      <c r="C1447" s="188" t="s">
        <v>6</v>
      </c>
      <c r="D1447" s="179"/>
      <c r="E1447" s="201">
        <v>1028</v>
      </c>
      <c r="F1447" s="201">
        <v>53</v>
      </c>
      <c r="G1447" s="64">
        <f t="shared" si="44"/>
        <v>0</v>
      </c>
      <c r="H1447" s="66">
        <f t="shared" si="45"/>
        <v>0</v>
      </c>
      <c r="I1447" s="60"/>
    </row>
    <row r="1448" spans="1:9" s="38" customFormat="1" x14ac:dyDescent="0.25">
      <c r="A1448" s="193" t="s">
        <v>6358</v>
      </c>
      <c r="B1448" s="194" t="s">
        <v>6359</v>
      </c>
      <c r="C1448" s="188" t="s">
        <v>6</v>
      </c>
      <c r="D1448" s="179"/>
      <c r="E1448" s="201">
        <v>1028</v>
      </c>
      <c r="F1448" s="201">
        <v>53</v>
      </c>
      <c r="G1448" s="64">
        <f t="shared" si="44"/>
        <v>0</v>
      </c>
      <c r="H1448" s="66">
        <f t="shared" si="45"/>
        <v>0</v>
      </c>
      <c r="I1448" s="60"/>
    </row>
    <row r="1449" spans="1:9" s="38" customFormat="1" x14ac:dyDescent="0.25">
      <c r="A1449" s="193" t="s">
        <v>6360</v>
      </c>
      <c r="B1449" s="194" t="s">
        <v>6361</v>
      </c>
      <c r="C1449" s="188" t="s">
        <v>6</v>
      </c>
      <c r="D1449" s="179"/>
      <c r="E1449" s="201">
        <v>1056</v>
      </c>
      <c r="F1449" s="201">
        <v>54</v>
      </c>
      <c r="G1449" s="64">
        <f t="shared" si="44"/>
        <v>0</v>
      </c>
      <c r="H1449" s="66">
        <f t="shared" si="45"/>
        <v>0</v>
      </c>
      <c r="I1449" s="60"/>
    </row>
    <row r="1450" spans="1:9" s="38" customFormat="1" x14ac:dyDescent="0.25">
      <c r="A1450" s="193" t="s">
        <v>6362</v>
      </c>
      <c r="B1450" s="194" t="s">
        <v>6363</v>
      </c>
      <c r="C1450" s="188" t="s">
        <v>6</v>
      </c>
      <c r="D1450" s="179"/>
      <c r="E1450" s="201">
        <v>1101</v>
      </c>
      <c r="F1450" s="201">
        <v>57</v>
      </c>
      <c r="G1450" s="64">
        <f t="shared" si="44"/>
        <v>0</v>
      </c>
      <c r="H1450" s="66">
        <f t="shared" si="45"/>
        <v>0</v>
      </c>
      <c r="I1450" s="60"/>
    </row>
    <row r="1451" spans="1:9" s="38" customFormat="1" x14ac:dyDescent="0.25">
      <c r="A1451" s="193" t="s">
        <v>6364</v>
      </c>
      <c r="B1451" s="194" t="s">
        <v>6365</v>
      </c>
      <c r="C1451" s="188" t="s">
        <v>6</v>
      </c>
      <c r="D1451" s="179"/>
      <c r="E1451" s="201">
        <v>1143</v>
      </c>
      <c r="F1451" s="201">
        <v>59</v>
      </c>
      <c r="G1451" s="64">
        <f t="shared" si="44"/>
        <v>0</v>
      </c>
      <c r="H1451" s="66">
        <f t="shared" si="45"/>
        <v>0</v>
      </c>
      <c r="I1451" s="60"/>
    </row>
    <row r="1452" spans="1:9" s="38" customFormat="1" x14ac:dyDescent="0.25">
      <c r="A1452" s="193" t="s">
        <v>6366</v>
      </c>
      <c r="B1452" s="194" t="s">
        <v>6367</v>
      </c>
      <c r="C1452" s="188" t="s">
        <v>6</v>
      </c>
      <c r="D1452" s="179"/>
      <c r="E1452" s="201">
        <v>1143</v>
      </c>
      <c r="F1452" s="201">
        <v>59</v>
      </c>
      <c r="G1452" s="64">
        <f t="shared" si="44"/>
        <v>0</v>
      </c>
      <c r="H1452" s="66">
        <f t="shared" si="45"/>
        <v>0</v>
      </c>
      <c r="I1452" s="60"/>
    </row>
    <row r="1453" spans="1:9" s="38" customFormat="1" x14ac:dyDescent="0.25">
      <c r="A1453" s="193" t="s">
        <v>6368</v>
      </c>
      <c r="B1453" s="194" t="s">
        <v>6369</v>
      </c>
      <c r="C1453" s="188" t="s">
        <v>6</v>
      </c>
      <c r="D1453" s="179"/>
      <c r="E1453" s="201">
        <v>1303</v>
      </c>
      <c r="F1453" s="201">
        <v>67</v>
      </c>
      <c r="G1453" s="64">
        <f t="shared" si="44"/>
        <v>0</v>
      </c>
      <c r="H1453" s="66">
        <f t="shared" si="45"/>
        <v>0</v>
      </c>
      <c r="I1453" s="60"/>
    </row>
    <row r="1454" spans="1:9" s="38" customFormat="1" x14ac:dyDescent="0.25">
      <c r="A1454" s="193" t="s">
        <v>6370</v>
      </c>
      <c r="B1454" s="194" t="s">
        <v>6371</v>
      </c>
      <c r="C1454" s="188" t="s">
        <v>6</v>
      </c>
      <c r="D1454" s="179"/>
      <c r="E1454" s="201">
        <v>1303</v>
      </c>
      <c r="F1454" s="201">
        <v>67</v>
      </c>
      <c r="G1454" s="64">
        <f t="shared" si="44"/>
        <v>0</v>
      </c>
      <c r="H1454" s="66">
        <f t="shared" si="45"/>
        <v>0</v>
      </c>
      <c r="I1454" s="60"/>
    </row>
    <row r="1455" spans="1:9" s="38" customFormat="1" x14ac:dyDescent="0.25">
      <c r="A1455" s="193" t="s">
        <v>6372</v>
      </c>
      <c r="B1455" s="194" t="s">
        <v>6373</v>
      </c>
      <c r="C1455" s="188" t="s">
        <v>6</v>
      </c>
      <c r="D1455" s="179"/>
      <c r="E1455" s="201">
        <v>1606</v>
      </c>
      <c r="F1455" s="201">
        <v>83</v>
      </c>
      <c r="G1455" s="64">
        <f t="shared" si="44"/>
        <v>0</v>
      </c>
      <c r="H1455" s="66">
        <f t="shared" si="45"/>
        <v>0</v>
      </c>
      <c r="I1455" s="60"/>
    </row>
    <row r="1456" spans="1:9" s="38" customFormat="1" x14ac:dyDescent="0.25">
      <c r="A1456" s="193" t="s">
        <v>6374</v>
      </c>
      <c r="B1456" s="194" t="s">
        <v>6375</v>
      </c>
      <c r="C1456" s="188" t="s">
        <v>6</v>
      </c>
      <c r="D1456" s="179"/>
      <c r="E1456" s="201">
        <v>1318</v>
      </c>
      <c r="F1456" s="201">
        <v>68</v>
      </c>
      <c r="G1456" s="64">
        <f t="shared" si="44"/>
        <v>0</v>
      </c>
      <c r="H1456" s="66">
        <f t="shared" si="45"/>
        <v>0</v>
      </c>
      <c r="I1456" s="60"/>
    </row>
    <row r="1457" spans="1:9" s="38" customFormat="1" x14ac:dyDescent="0.25">
      <c r="A1457" s="193" t="s">
        <v>6376</v>
      </c>
      <c r="B1457" s="194" t="s">
        <v>6377</v>
      </c>
      <c r="C1457" s="188" t="s">
        <v>6378</v>
      </c>
      <c r="D1457" s="179"/>
      <c r="E1457" s="201">
        <v>1507</v>
      </c>
      <c r="F1457" s="201">
        <v>77</v>
      </c>
      <c r="G1457" s="64">
        <f t="shared" si="44"/>
        <v>0</v>
      </c>
      <c r="H1457" s="66">
        <f t="shared" si="45"/>
        <v>0</v>
      </c>
      <c r="I1457" s="60"/>
    </row>
    <row r="1458" spans="1:9" s="38" customFormat="1" x14ac:dyDescent="0.25">
      <c r="A1458" s="193" t="s">
        <v>6379</v>
      </c>
      <c r="B1458" s="194" t="s">
        <v>6380</v>
      </c>
      <c r="C1458" s="188" t="s">
        <v>6</v>
      </c>
      <c r="D1458" s="179"/>
      <c r="E1458" s="201">
        <v>1693</v>
      </c>
      <c r="F1458" s="201">
        <v>87</v>
      </c>
      <c r="G1458" s="64">
        <f t="shared" si="44"/>
        <v>0</v>
      </c>
      <c r="H1458" s="66">
        <f t="shared" si="45"/>
        <v>0</v>
      </c>
      <c r="I1458" s="60"/>
    </row>
    <row r="1459" spans="1:9" s="38" customFormat="1" x14ac:dyDescent="0.25">
      <c r="A1459" s="193" t="s">
        <v>6381</v>
      </c>
      <c r="B1459" s="194" t="s">
        <v>6382</v>
      </c>
      <c r="C1459" s="188" t="s">
        <v>6</v>
      </c>
      <c r="D1459" s="179"/>
      <c r="E1459" s="201">
        <v>1724</v>
      </c>
      <c r="F1459" s="201">
        <v>89</v>
      </c>
      <c r="G1459" s="64">
        <f t="shared" si="44"/>
        <v>0</v>
      </c>
      <c r="H1459" s="66">
        <f t="shared" si="45"/>
        <v>0</v>
      </c>
      <c r="I1459" s="60"/>
    </row>
    <row r="1460" spans="1:9" s="38" customFormat="1" x14ac:dyDescent="0.25">
      <c r="A1460" s="193" t="s">
        <v>6383</v>
      </c>
      <c r="B1460" s="194" t="s">
        <v>6384</v>
      </c>
      <c r="C1460" s="188" t="s">
        <v>6</v>
      </c>
      <c r="D1460" s="179"/>
      <c r="E1460" s="201">
        <v>1751</v>
      </c>
      <c r="F1460" s="201">
        <v>90</v>
      </c>
      <c r="G1460" s="64">
        <f t="shared" si="44"/>
        <v>0</v>
      </c>
      <c r="H1460" s="66">
        <f t="shared" si="45"/>
        <v>0</v>
      </c>
      <c r="I1460" s="60"/>
    </row>
    <row r="1461" spans="1:9" s="38" customFormat="1" x14ac:dyDescent="0.25">
      <c r="A1461" s="193" t="s">
        <v>6385</v>
      </c>
      <c r="B1461" s="194" t="s">
        <v>6386</v>
      </c>
      <c r="C1461" s="188" t="s">
        <v>6</v>
      </c>
      <c r="D1461" s="179"/>
      <c r="E1461" s="201">
        <v>1751</v>
      </c>
      <c r="F1461" s="201">
        <v>90</v>
      </c>
      <c r="G1461" s="64">
        <f t="shared" si="44"/>
        <v>0</v>
      </c>
      <c r="H1461" s="66">
        <f t="shared" si="45"/>
        <v>0</v>
      </c>
      <c r="I1461" s="60"/>
    </row>
    <row r="1462" spans="1:9" s="38" customFormat="1" x14ac:dyDescent="0.25">
      <c r="A1462" s="193" t="s">
        <v>6387</v>
      </c>
      <c r="B1462" s="194" t="s">
        <v>6388</v>
      </c>
      <c r="C1462" s="188" t="s">
        <v>6</v>
      </c>
      <c r="D1462" s="179"/>
      <c r="E1462" s="201">
        <v>1896</v>
      </c>
      <c r="F1462" s="201">
        <v>97</v>
      </c>
      <c r="G1462" s="64">
        <f t="shared" si="44"/>
        <v>0</v>
      </c>
      <c r="H1462" s="66">
        <f t="shared" si="45"/>
        <v>0</v>
      </c>
      <c r="I1462" s="60"/>
    </row>
    <row r="1463" spans="1:9" s="38" customFormat="1" x14ac:dyDescent="0.25">
      <c r="A1463" s="193" t="s">
        <v>6389</v>
      </c>
      <c r="B1463" s="194" t="s">
        <v>6390</v>
      </c>
      <c r="C1463" s="188" t="s">
        <v>6</v>
      </c>
      <c r="D1463" s="179"/>
      <c r="E1463" s="201">
        <v>1637</v>
      </c>
      <c r="F1463" s="201">
        <v>84</v>
      </c>
      <c r="G1463" s="64">
        <f t="shared" si="44"/>
        <v>0</v>
      </c>
      <c r="H1463" s="66">
        <f t="shared" si="45"/>
        <v>0</v>
      </c>
      <c r="I1463" s="60"/>
    </row>
    <row r="1464" spans="1:9" s="38" customFormat="1" x14ac:dyDescent="0.25">
      <c r="A1464" s="193" t="s">
        <v>6391</v>
      </c>
      <c r="B1464" s="194" t="s">
        <v>6392</v>
      </c>
      <c r="C1464" s="188" t="s">
        <v>6</v>
      </c>
      <c r="D1464" s="179"/>
      <c r="E1464" s="201">
        <v>1854</v>
      </c>
      <c r="F1464" s="201">
        <v>95</v>
      </c>
      <c r="G1464" s="64">
        <f t="shared" si="44"/>
        <v>0</v>
      </c>
      <c r="H1464" s="66">
        <f t="shared" si="45"/>
        <v>0</v>
      </c>
      <c r="I1464" s="60"/>
    </row>
    <row r="1465" spans="1:9" s="38" customFormat="1" x14ac:dyDescent="0.25">
      <c r="A1465" s="193" t="s">
        <v>6393</v>
      </c>
      <c r="B1465" s="194" t="s">
        <v>6394</v>
      </c>
      <c r="C1465" s="188" t="s">
        <v>6</v>
      </c>
      <c r="D1465" s="179"/>
      <c r="E1465" s="201">
        <v>1969</v>
      </c>
      <c r="F1465" s="201">
        <v>101</v>
      </c>
      <c r="G1465" s="64">
        <f t="shared" si="44"/>
        <v>0</v>
      </c>
      <c r="H1465" s="66">
        <f t="shared" si="45"/>
        <v>0</v>
      </c>
      <c r="I1465" s="60"/>
    </row>
    <row r="1466" spans="1:9" s="38" customFormat="1" x14ac:dyDescent="0.25">
      <c r="A1466" s="193" t="s">
        <v>6395</v>
      </c>
      <c r="B1466" s="194" t="s">
        <v>6396</v>
      </c>
      <c r="C1466" s="188" t="s">
        <v>6</v>
      </c>
      <c r="D1466" s="179"/>
      <c r="E1466" s="201">
        <v>2287</v>
      </c>
      <c r="F1466" s="201">
        <v>118</v>
      </c>
      <c r="G1466" s="64">
        <f t="shared" si="44"/>
        <v>0</v>
      </c>
      <c r="H1466" s="66">
        <f t="shared" si="45"/>
        <v>0</v>
      </c>
      <c r="I1466" s="60"/>
    </row>
    <row r="1467" spans="1:9" s="38" customFormat="1" x14ac:dyDescent="0.25">
      <c r="A1467" s="193" t="s">
        <v>6397</v>
      </c>
      <c r="B1467" s="194" t="s">
        <v>6398</v>
      </c>
      <c r="C1467" s="188" t="s">
        <v>6</v>
      </c>
      <c r="D1467" s="179"/>
      <c r="E1467" s="201">
        <v>2287</v>
      </c>
      <c r="F1467" s="201">
        <v>118</v>
      </c>
      <c r="G1467" s="64">
        <f t="shared" si="44"/>
        <v>0</v>
      </c>
      <c r="H1467" s="66">
        <f t="shared" si="45"/>
        <v>0</v>
      </c>
      <c r="I1467" s="60"/>
    </row>
    <row r="1468" spans="1:9" s="38" customFormat="1" x14ac:dyDescent="0.25">
      <c r="A1468" s="193" t="s">
        <v>6399</v>
      </c>
      <c r="B1468" s="194" t="s">
        <v>6400</v>
      </c>
      <c r="C1468" s="188" t="s">
        <v>6</v>
      </c>
      <c r="D1468" s="179"/>
      <c r="E1468" s="201">
        <v>3069</v>
      </c>
      <c r="F1468" s="201">
        <v>158</v>
      </c>
      <c r="G1468" s="64">
        <f t="shared" si="44"/>
        <v>0</v>
      </c>
      <c r="H1468" s="66">
        <f t="shared" si="45"/>
        <v>0</v>
      </c>
      <c r="I1468" s="60"/>
    </row>
    <row r="1469" spans="1:9" s="38" customFormat="1" ht="112.5" x14ac:dyDescent="0.25">
      <c r="A1469" s="195" t="s">
        <v>6401</v>
      </c>
      <c r="B1469" s="196" t="s">
        <v>21593</v>
      </c>
      <c r="C1469" s="198"/>
      <c r="D1469" s="199"/>
      <c r="E1469" s="199"/>
      <c r="F1469" s="199"/>
      <c r="G1469" s="199"/>
      <c r="H1469" s="200"/>
      <c r="I1469" s="60"/>
    </row>
    <row r="1470" spans="1:9" s="38" customFormat="1" x14ac:dyDescent="0.25">
      <c r="A1470" s="193" t="s">
        <v>6402</v>
      </c>
      <c r="B1470" s="194" t="s">
        <v>6403</v>
      </c>
      <c r="C1470" s="188" t="s">
        <v>6</v>
      </c>
      <c r="D1470" s="179"/>
      <c r="E1470" s="201">
        <v>942</v>
      </c>
      <c r="F1470" s="201">
        <v>48.4</v>
      </c>
      <c r="G1470" s="64">
        <f t="shared" si="44"/>
        <v>0</v>
      </c>
      <c r="H1470" s="66">
        <f t="shared" si="45"/>
        <v>0</v>
      </c>
      <c r="I1470" s="60"/>
    </row>
    <row r="1471" spans="1:9" s="38" customFormat="1" x14ac:dyDescent="0.25">
      <c r="A1471" s="193" t="s">
        <v>6404</v>
      </c>
      <c r="B1471" s="194" t="s">
        <v>6405</v>
      </c>
      <c r="C1471" s="188" t="s">
        <v>6</v>
      </c>
      <c r="D1471" s="179"/>
      <c r="E1471" s="201">
        <v>913</v>
      </c>
      <c r="F1471" s="201">
        <v>46.9</v>
      </c>
      <c r="G1471" s="64">
        <f t="shared" si="44"/>
        <v>0</v>
      </c>
      <c r="H1471" s="66">
        <f t="shared" si="45"/>
        <v>0</v>
      </c>
      <c r="I1471" s="60"/>
    </row>
    <row r="1472" spans="1:9" s="38" customFormat="1" x14ac:dyDescent="0.25">
      <c r="A1472" s="193" t="s">
        <v>6406</v>
      </c>
      <c r="B1472" s="194" t="s">
        <v>6407</v>
      </c>
      <c r="C1472" s="188" t="s">
        <v>6</v>
      </c>
      <c r="D1472" s="179"/>
      <c r="E1472" s="201">
        <v>969</v>
      </c>
      <c r="F1472" s="201">
        <v>49.8</v>
      </c>
      <c r="G1472" s="64">
        <f t="shared" si="44"/>
        <v>0</v>
      </c>
      <c r="H1472" s="66">
        <f t="shared" si="45"/>
        <v>0</v>
      </c>
      <c r="I1472" s="60"/>
    </row>
    <row r="1473" spans="1:9" s="38" customFormat="1" x14ac:dyDescent="0.25">
      <c r="A1473" s="193" t="s">
        <v>6408</v>
      </c>
      <c r="B1473" s="194" t="s">
        <v>6409</v>
      </c>
      <c r="C1473" s="188" t="s">
        <v>6</v>
      </c>
      <c r="D1473" s="179"/>
      <c r="E1473" s="201">
        <v>1072</v>
      </c>
      <c r="F1473" s="201">
        <v>55</v>
      </c>
      <c r="G1473" s="64">
        <f t="shared" si="44"/>
        <v>0</v>
      </c>
      <c r="H1473" s="66">
        <f t="shared" si="45"/>
        <v>0</v>
      </c>
      <c r="I1473" s="60"/>
    </row>
    <row r="1474" spans="1:9" s="38" customFormat="1" x14ac:dyDescent="0.25">
      <c r="A1474" s="193" t="s">
        <v>6410</v>
      </c>
      <c r="B1474" s="194" t="s">
        <v>6411</v>
      </c>
      <c r="C1474" s="188" t="s">
        <v>6</v>
      </c>
      <c r="D1474" s="179"/>
      <c r="E1474" s="201">
        <v>1432</v>
      </c>
      <c r="F1474" s="201">
        <v>74</v>
      </c>
      <c r="G1474" s="64">
        <f t="shared" si="44"/>
        <v>0</v>
      </c>
      <c r="H1474" s="66">
        <f t="shared" si="45"/>
        <v>0</v>
      </c>
      <c r="I1474" s="60"/>
    </row>
    <row r="1475" spans="1:9" s="38" customFormat="1" x14ac:dyDescent="0.25">
      <c r="A1475" s="193" t="s">
        <v>6412</v>
      </c>
      <c r="B1475" s="194" t="s">
        <v>6413</v>
      </c>
      <c r="C1475" s="188" t="s">
        <v>6</v>
      </c>
      <c r="D1475" s="179"/>
      <c r="E1475" s="201">
        <v>926</v>
      </c>
      <c r="F1475" s="201">
        <v>47.6</v>
      </c>
      <c r="G1475" s="64">
        <f t="shared" si="44"/>
        <v>0</v>
      </c>
      <c r="H1475" s="66">
        <f t="shared" si="45"/>
        <v>0</v>
      </c>
      <c r="I1475" s="60"/>
    </row>
    <row r="1476" spans="1:9" s="38" customFormat="1" x14ac:dyDescent="0.25">
      <c r="A1476" s="193" t="s">
        <v>6414</v>
      </c>
      <c r="B1476" s="194" t="s">
        <v>6415</v>
      </c>
      <c r="C1476" s="188" t="s">
        <v>6</v>
      </c>
      <c r="D1476" s="179"/>
      <c r="E1476" s="201">
        <v>1013</v>
      </c>
      <c r="F1476" s="201">
        <v>52</v>
      </c>
      <c r="G1476" s="64">
        <f t="shared" si="44"/>
        <v>0</v>
      </c>
      <c r="H1476" s="66">
        <f t="shared" si="45"/>
        <v>0</v>
      </c>
      <c r="I1476" s="60"/>
    </row>
    <row r="1477" spans="1:9" s="38" customFormat="1" x14ac:dyDescent="0.25">
      <c r="A1477" s="193" t="s">
        <v>6416</v>
      </c>
      <c r="B1477" s="194" t="s">
        <v>6417</v>
      </c>
      <c r="C1477" s="188" t="s">
        <v>6</v>
      </c>
      <c r="D1477" s="179"/>
      <c r="E1477" s="201">
        <v>1230</v>
      </c>
      <c r="F1477" s="201">
        <v>63</v>
      </c>
      <c r="G1477" s="64">
        <f t="shared" ref="G1477:G1540" si="46">D1477*E1477</f>
        <v>0</v>
      </c>
      <c r="H1477" s="66">
        <f t="shared" ref="H1477:H1540" si="47">D1477*F1477</f>
        <v>0</v>
      </c>
      <c r="I1477" s="60"/>
    </row>
    <row r="1478" spans="1:9" s="38" customFormat="1" x14ac:dyDescent="0.25">
      <c r="A1478" s="193" t="s">
        <v>6418</v>
      </c>
      <c r="B1478" s="194" t="s">
        <v>6419</v>
      </c>
      <c r="C1478" s="188" t="s">
        <v>6</v>
      </c>
      <c r="D1478" s="179"/>
      <c r="E1478" s="201">
        <v>1594</v>
      </c>
      <c r="F1478" s="201">
        <v>82</v>
      </c>
      <c r="G1478" s="64">
        <f t="shared" si="46"/>
        <v>0</v>
      </c>
      <c r="H1478" s="66">
        <f t="shared" si="47"/>
        <v>0</v>
      </c>
      <c r="I1478" s="60"/>
    </row>
    <row r="1479" spans="1:9" s="38" customFormat="1" x14ac:dyDescent="0.25">
      <c r="A1479" s="193" t="s">
        <v>6420</v>
      </c>
      <c r="B1479" s="194" t="s">
        <v>6421</v>
      </c>
      <c r="C1479" s="188" t="s">
        <v>6</v>
      </c>
      <c r="D1479" s="179"/>
      <c r="E1479" s="201">
        <v>1013</v>
      </c>
      <c r="F1479" s="201">
        <v>52</v>
      </c>
      <c r="G1479" s="64">
        <f t="shared" si="46"/>
        <v>0</v>
      </c>
      <c r="H1479" s="66">
        <f t="shared" si="47"/>
        <v>0</v>
      </c>
      <c r="I1479" s="60"/>
    </row>
    <row r="1480" spans="1:9" s="38" customFormat="1" x14ac:dyDescent="0.25">
      <c r="A1480" s="193" t="s">
        <v>6422</v>
      </c>
      <c r="B1480" s="194" t="s">
        <v>6423</v>
      </c>
      <c r="C1480" s="188" t="s">
        <v>6</v>
      </c>
      <c r="D1480" s="179"/>
      <c r="E1480" s="201">
        <v>1202</v>
      </c>
      <c r="F1480" s="201">
        <v>62</v>
      </c>
      <c r="G1480" s="64">
        <f t="shared" si="46"/>
        <v>0</v>
      </c>
      <c r="H1480" s="66">
        <f t="shared" si="47"/>
        <v>0</v>
      </c>
      <c r="I1480" s="60"/>
    </row>
    <row r="1481" spans="1:9" s="38" customFormat="1" x14ac:dyDescent="0.25">
      <c r="A1481" s="193" t="s">
        <v>6424</v>
      </c>
      <c r="B1481" s="194" t="s">
        <v>6425</v>
      </c>
      <c r="C1481" s="188" t="s">
        <v>6</v>
      </c>
      <c r="D1481" s="179"/>
      <c r="E1481" s="201">
        <v>1303</v>
      </c>
      <c r="F1481" s="201">
        <v>67</v>
      </c>
      <c r="G1481" s="64">
        <f t="shared" si="46"/>
        <v>0</v>
      </c>
      <c r="H1481" s="66">
        <f t="shared" si="47"/>
        <v>0</v>
      </c>
      <c r="I1481" s="60"/>
    </row>
    <row r="1482" spans="1:9" s="38" customFormat="1" x14ac:dyDescent="0.25">
      <c r="A1482" s="193" t="s">
        <v>6426</v>
      </c>
      <c r="B1482" s="194" t="s">
        <v>6427</v>
      </c>
      <c r="C1482" s="188" t="s">
        <v>6</v>
      </c>
      <c r="D1482" s="179"/>
      <c r="E1482" s="201">
        <v>1650</v>
      </c>
      <c r="F1482" s="201">
        <v>85</v>
      </c>
      <c r="G1482" s="64">
        <f t="shared" si="46"/>
        <v>0</v>
      </c>
      <c r="H1482" s="66">
        <f t="shared" si="47"/>
        <v>0</v>
      </c>
      <c r="I1482" s="60"/>
    </row>
    <row r="1483" spans="1:9" s="38" customFormat="1" x14ac:dyDescent="0.25">
      <c r="A1483" s="193" t="s">
        <v>6428</v>
      </c>
      <c r="B1483" s="194" t="s">
        <v>6429</v>
      </c>
      <c r="C1483" s="188" t="s">
        <v>6</v>
      </c>
      <c r="D1483" s="179"/>
      <c r="E1483" s="201">
        <v>2201</v>
      </c>
      <c r="F1483" s="201">
        <v>113</v>
      </c>
      <c r="G1483" s="64">
        <f t="shared" si="46"/>
        <v>0</v>
      </c>
      <c r="H1483" s="66">
        <f t="shared" si="47"/>
        <v>0</v>
      </c>
      <c r="I1483" s="60"/>
    </row>
    <row r="1484" spans="1:9" s="38" customFormat="1" x14ac:dyDescent="0.25">
      <c r="A1484" s="193" t="s">
        <v>6430</v>
      </c>
      <c r="B1484" s="194" t="s">
        <v>6431</v>
      </c>
      <c r="C1484" s="188" t="s">
        <v>6</v>
      </c>
      <c r="D1484" s="179"/>
      <c r="E1484" s="201">
        <v>1173</v>
      </c>
      <c r="F1484" s="201">
        <v>60</v>
      </c>
      <c r="G1484" s="64">
        <f t="shared" si="46"/>
        <v>0</v>
      </c>
      <c r="H1484" s="66">
        <f t="shared" si="47"/>
        <v>0</v>
      </c>
      <c r="I1484" s="60"/>
    </row>
    <row r="1485" spans="1:9" s="38" customFormat="1" x14ac:dyDescent="0.25">
      <c r="A1485" s="193" t="s">
        <v>6432</v>
      </c>
      <c r="B1485" s="194" t="s">
        <v>6433</v>
      </c>
      <c r="C1485" s="188" t="s">
        <v>6</v>
      </c>
      <c r="D1485" s="179"/>
      <c r="E1485" s="201">
        <v>1332</v>
      </c>
      <c r="F1485" s="201">
        <v>68</v>
      </c>
      <c r="G1485" s="64">
        <f t="shared" si="46"/>
        <v>0</v>
      </c>
      <c r="H1485" s="66">
        <f t="shared" si="47"/>
        <v>0</v>
      </c>
      <c r="I1485" s="60"/>
    </row>
    <row r="1486" spans="1:9" s="38" customFormat="1" x14ac:dyDescent="0.25">
      <c r="A1486" s="193" t="s">
        <v>6434</v>
      </c>
      <c r="B1486" s="194" t="s">
        <v>6435</v>
      </c>
      <c r="C1486" s="188" t="s">
        <v>6</v>
      </c>
      <c r="D1486" s="179"/>
      <c r="E1486" s="201">
        <v>1490</v>
      </c>
      <c r="F1486" s="201">
        <v>77</v>
      </c>
      <c r="G1486" s="64">
        <f t="shared" si="46"/>
        <v>0</v>
      </c>
      <c r="H1486" s="66">
        <f t="shared" si="47"/>
        <v>0</v>
      </c>
      <c r="I1486" s="60"/>
    </row>
    <row r="1487" spans="1:9" s="38" customFormat="1" x14ac:dyDescent="0.25">
      <c r="A1487" s="193" t="s">
        <v>6436</v>
      </c>
      <c r="B1487" s="194" t="s">
        <v>6437</v>
      </c>
      <c r="C1487" s="188" t="s">
        <v>6</v>
      </c>
      <c r="D1487" s="179"/>
      <c r="E1487" s="201">
        <v>1881</v>
      </c>
      <c r="F1487" s="201">
        <v>97</v>
      </c>
      <c r="G1487" s="64">
        <f t="shared" si="46"/>
        <v>0</v>
      </c>
      <c r="H1487" s="66">
        <f t="shared" si="47"/>
        <v>0</v>
      </c>
      <c r="I1487" s="60"/>
    </row>
    <row r="1488" spans="1:9" s="38" customFormat="1" x14ac:dyDescent="0.25">
      <c r="A1488" s="193" t="s">
        <v>6438</v>
      </c>
      <c r="B1488" s="194" t="s">
        <v>6439</v>
      </c>
      <c r="C1488" s="188" t="s">
        <v>6</v>
      </c>
      <c r="D1488" s="179"/>
      <c r="E1488" s="201">
        <v>2576</v>
      </c>
      <c r="F1488" s="201">
        <v>132</v>
      </c>
      <c r="G1488" s="64">
        <f t="shared" si="46"/>
        <v>0</v>
      </c>
      <c r="H1488" s="66">
        <f t="shared" si="47"/>
        <v>0</v>
      </c>
      <c r="I1488" s="60"/>
    </row>
    <row r="1489" spans="1:9" s="38" customFormat="1" x14ac:dyDescent="0.25">
      <c r="A1489" s="193" t="s">
        <v>6440</v>
      </c>
      <c r="B1489" s="194" t="s">
        <v>6441</v>
      </c>
      <c r="C1489" s="188" t="s">
        <v>6</v>
      </c>
      <c r="D1489" s="179"/>
      <c r="E1489" s="201">
        <v>1360</v>
      </c>
      <c r="F1489" s="201">
        <v>70</v>
      </c>
      <c r="G1489" s="64">
        <f t="shared" si="46"/>
        <v>0</v>
      </c>
      <c r="H1489" s="66">
        <f t="shared" si="47"/>
        <v>0</v>
      </c>
      <c r="I1489" s="60"/>
    </row>
    <row r="1490" spans="1:9" s="38" customFormat="1" x14ac:dyDescent="0.25">
      <c r="A1490" s="193" t="s">
        <v>6442</v>
      </c>
      <c r="B1490" s="194" t="s">
        <v>6443</v>
      </c>
      <c r="C1490" s="188" t="s">
        <v>6</v>
      </c>
      <c r="D1490" s="179"/>
      <c r="E1490" s="201">
        <v>1448</v>
      </c>
      <c r="F1490" s="201">
        <v>74</v>
      </c>
      <c r="G1490" s="64">
        <f t="shared" si="46"/>
        <v>0</v>
      </c>
      <c r="H1490" s="66">
        <f t="shared" si="47"/>
        <v>0</v>
      </c>
      <c r="I1490" s="60"/>
    </row>
    <row r="1491" spans="1:9" s="38" customFormat="1" x14ac:dyDescent="0.25">
      <c r="A1491" s="193" t="s">
        <v>6444</v>
      </c>
      <c r="B1491" s="194" t="s">
        <v>6445</v>
      </c>
      <c r="C1491" s="188" t="s">
        <v>6</v>
      </c>
      <c r="D1491" s="179"/>
      <c r="E1491" s="201">
        <v>1563</v>
      </c>
      <c r="F1491" s="201">
        <v>80</v>
      </c>
      <c r="G1491" s="64">
        <f t="shared" si="46"/>
        <v>0</v>
      </c>
      <c r="H1491" s="66">
        <f t="shared" si="47"/>
        <v>0</v>
      </c>
      <c r="I1491" s="60"/>
    </row>
    <row r="1492" spans="1:9" s="38" customFormat="1" x14ac:dyDescent="0.25">
      <c r="A1492" s="193" t="s">
        <v>6446</v>
      </c>
      <c r="B1492" s="194" t="s">
        <v>6447</v>
      </c>
      <c r="C1492" s="188" t="s">
        <v>6</v>
      </c>
      <c r="D1492" s="179"/>
      <c r="E1492" s="201">
        <v>2083</v>
      </c>
      <c r="F1492" s="201">
        <v>107</v>
      </c>
      <c r="G1492" s="64">
        <f t="shared" si="46"/>
        <v>0</v>
      </c>
      <c r="H1492" s="66">
        <f t="shared" si="47"/>
        <v>0</v>
      </c>
      <c r="I1492" s="60"/>
    </row>
    <row r="1493" spans="1:9" s="38" customFormat="1" x14ac:dyDescent="0.25">
      <c r="A1493" s="193" t="s">
        <v>6448</v>
      </c>
      <c r="B1493" s="194" t="s">
        <v>6449</v>
      </c>
      <c r="C1493" s="188" t="s">
        <v>6</v>
      </c>
      <c r="D1493" s="179"/>
      <c r="E1493" s="201">
        <v>2431</v>
      </c>
      <c r="F1493" s="201">
        <v>125</v>
      </c>
      <c r="G1493" s="64">
        <f t="shared" si="46"/>
        <v>0</v>
      </c>
      <c r="H1493" s="66">
        <f t="shared" si="47"/>
        <v>0</v>
      </c>
      <c r="I1493" s="60"/>
    </row>
    <row r="1494" spans="1:9" s="38" customFormat="1" x14ac:dyDescent="0.25">
      <c r="A1494" s="193" t="s">
        <v>6450</v>
      </c>
      <c r="B1494" s="194" t="s">
        <v>6451</v>
      </c>
      <c r="C1494" s="188" t="s">
        <v>6</v>
      </c>
      <c r="D1494" s="179"/>
      <c r="E1494" s="201">
        <v>2910</v>
      </c>
      <c r="F1494" s="201">
        <v>150</v>
      </c>
      <c r="G1494" s="64">
        <f t="shared" si="46"/>
        <v>0</v>
      </c>
      <c r="H1494" s="66">
        <f t="shared" si="47"/>
        <v>0</v>
      </c>
      <c r="I1494" s="60"/>
    </row>
    <row r="1495" spans="1:9" s="38" customFormat="1" x14ac:dyDescent="0.25">
      <c r="A1495" s="193" t="s">
        <v>6452</v>
      </c>
      <c r="B1495" s="194" t="s">
        <v>6453</v>
      </c>
      <c r="C1495" s="188" t="s">
        <v>6</v>
      </c>
      <c r="D1495" s="179"/>
      <c r="E1495" s="201">
        <v>1767</v>
      </c>
      <c r="F1495" s="201">
        <v>91</v>
      </c>
      <c r="G1495" s="64">
        <f t="shared" si="46"/>
        <v>0</v>
      </c>
      <c r="H1495" s="66">
        <f t="shared" si="47"/>
        <v>0</v>
      </c>
      <c r="I1495" s="60"/>
    </row>
    <row r="1496" spans="1:9" s="38" customFormat="1" x14ac:dyDescent="0.25">
      <c r="A1496" s="193" t="s">
        <v>6454</v>
      </c>
      <c r="B1496" s="194" t="s">
        <v>6455</v>
      </c>
      <c r="C1496" s="188" t="s">
        <v>6</v>
      </c>
      <c r="D1496" s="179"/>
      <c r="E1496" s="201">
        <v>1881</v>
      </c>
      <c r="F1496" s="201">
        <v>97</v>
      </c>
      <c r="G1496" s="64">
        <f t="shared" si="46"/>
        <v>0</v>
      </c>
      <c r="H1496" s="66">
        <f t="shared" si="47"/>
        <v>0</v>
      </c>
      <c r="I1496" s="60"/>
    </row>
    <row r="1497" spans="1:9" s="38" customFormat="1" x14ac:dyDescent="0.25">
      <c r="A1497" s="193" t="s">
        <v>6456</v>
      </c>
      <c r="B1497" s="194" t="s">
        <v>6457</v>
      </c>
      <c r="C1497" s="188" t="s">
        <v>6</v>
      </c>
      <c r="D1497" s="179"/>
      <c r="E1497" s="201">
        <v>2446</v>
      </c>
      <c r="F1497" s="201">
        <v>126</v>
      </c>
      <c r="G1497" s="64">
        <f t="shared" si="46"/>
        <v>0</v>
      </c>
      <c r="H1497" s="66">
        <f t="shared" si="47"/>
        <v>0</v>
      </c>
      <c r="I1497" s="60"/>
    </row>
    <row r="1498" spans="1:9" s="38" customFormat="1" x14ac:dyDescent="0.25">
      <c r="A1498" s="193" t="s">
        <v>6458</v>
      </c>
      <c r="B1498" s="194" t="s">
        <v>6459</v>
      </c>
      <c r="C1498" s="188" t="s">
        <v>6</v>
      </c>
      <c r="D1498" s="179"/>
      <c r="E1498" s="201">
        <v>2549</v>
      </c>
      <c r="F1498" s="201">
        <v>131</v>
      </c>
      <c r="G1498" s="64">
        <f t="shared" si="46"/>
        <v>0</v>
      </c>
      <c r="H1498" s="66">
        <f t="shared" si="47"/>
        <v>0</v>
      </c>
      <c r="I1498" s="60"/>
    </row>
    <row r="1499" spans="1:9" s="38" customFormat="1" x14ac:dyDescent="0.25">
      <c r="A1499" s="193" t="s">
        <v>6460</v>
      </c>
      <c r="B1499" s="194" t="s">
        <v>6461</v>
      </c>
      <c r="C1499" s="188" t="s">
        <v>6</v>
      </c>
      <c r="D1499" s="179"/>
      <c r="E1499" s="201">
        <v>4082</v>
      </c>
      <c r="F1499" s="201">
        <v>210</v>
      </c>
      <c r="G1499" s="64">
        <f t="shared" si="46"/>
        <v>0</v>
      </c>
      <c r="H1499" s="66">
        <f t="shared" si="47"/>
        <v>0</v>
      </c>
      <c r="I1499" s="60"/>
    </row>
    <row r="1500" spans="1:9" s="38" customFormat="1" x14ac:dyDescent="0.25">
      <c r="A1500" s="193" t="s">
        <v>6462</v>
      </c>
      <c r="B1500" s="194" t="s">
        <v>6463</v>
      </c>
      <c r="C1500" s="188" t="s">
        <v>6</v>
      </c>
      <c r="D1500" s="179"/>
      <c r="E1500" s="201">
        <v>2750</v>
      </c>
      <c r="F1500" s="201">
        <v>141</v>
      </c>
      <c r="G1500" s="64">
        <f t="shared" si="46"/>
        <v>0</v>
      </c>
      <c r="H1500" s="66">
        <f t="shared" si="47"/>
        <v>0</v>
      </c>
      <c r="I1500" s="60"/>
    </row>
    <row r="1501" spans="1:9" s="38" customFormat="1" x14ac:dyDescent="0.25">
      <c r="A1501" s="193" t="s">
        <v>6464</v>
      </c>
      <c r="B1501" s="194" t="s">
        <v>6465</v>
      </c>
      <c r="C1501" s="188" t="s">
        <v>6</v>
      </c>
      <c r="D1501" s="179"/>
      <c r="E1501" s="201">
        <v>3127</v>
      </c>
      <c r="F1501" s="201">
        <v>161</v>
      </c>
      <c r="G1501" s="64">
        <f t="shared" si="46"/>
        <v>0</v>
      </c>
      <c r="H1501" s="66">
        <f t="shared" si="47"/>
        <v>0</v>
      </c>
      <c r="I1501" s="60"/>
    </row>
    <row r="1502" spans="1:9" s="38" customFormat="1" x14ac:dyDescent="0.25">
      <c r="A1502" s="193" t="s">
        <v>6466</v>
      </c>
      <c r="B1502" s="194" t="s">
        <v>6467</v>
      </c>
      <c r="C1502" s="188" t="s">
        <v>6</v>
      </c>
      <c r="D1502" s="179"/>
      <c r="E1502" s="201">
        <v>3692</v>
      </c>
      <c r="F1502" s="201">
        <v>190</v>
      </c>
      <c r="G1502" s="64">
        <f t="shared" si="46"/>
        <v>0</v>
      </c>
      <c r="H1502" s="66">
        <f t="shared" si="47"/>
        <v>0</v>
      </c>
      <c r="I1502" s="60"/>
    </row>
    <row r="1503" spans="1:9" s="38" customFormat="1" x14ac:dyDescent="0.25">
      <c r="A1503" s="193" t="s">
        <v>6468</v>
      </c>
      <c r="B1503" s="194" t="s">
        <v>6469</v>
      </c>
      <c r="C1503" s="188" t="s">
        <v>6</v>
      </c>
      <c r="D1503" s="179"/>
      <c r="E1503" s="201">
        <v>4806</v>
      </c>
      <c r="F1503" s="201">
        <v>247</v>
      </c>
      <c r="G1503" s="64">
        <f t="shared" si="46"/>
        <v>0</v>
      </c>
      <c r="H1503" s="66">
        <f t="shared" si="47"/>
        <v>0</v>
      </c>
      <c r="I1503" s="60"/>
    </row>
    <row r="1504" spans="1:9" s="38" customFormat="1" x14ac:dyDescent="0.25">
      <c r="A1504" s="193" t="s">
        <v>6470</v>
      </c>
      <c r="B1504" s="194" t="s">
        <v>6471</v>
      </c>
      <c r="C1504" s="188" t="s">
        <v>6</v>
      </c>
      <c r="D1504" s="179"/>
      <c r="E1504" s="201">
        <v>4415</v>
      </c>
      <c r="F1504" s="201">
        <v>227</v>
      </c>
      <c r="G1504" s="64">
        <f t="shared" si="46"/>
        <v>0</v>
      </c>
      <c r="H1504" s="66">
        <f t="shared" si="47"/>
        <v>0</v>
      </c>
      <c r="I1504" s="60"/>
    </row>
    <row r="1505" spans="1:9" s="38" customFormat="1" x14ac:dyDescent="0.25">
      <c r="A1505" s="193" t="s">
        <v>6472</v>
      </c>
      <c r="B1505" s="194" t="s">
        <v>6473</v>
      </c>
      <c r="C1505" s="188" t="s">
        <v>6</v>
      </c>
      <c r="D1505" s="179"/>
      <c r="E1505" s="201">
        <v>4908</v>
      </c>
      <c r="F1505" s="201">
        <v>252</v>
      </c>
      <c r="G1505" s="64">
        <f t="shared" si="46"/>
        <v>0</v>
      </c>
      <c r="H1505" s="66">
        <f t="shared" si="47"/>
        <v>0</v>
      </c>
      <c r="I1505" s="60"/>
    </row>
    <row r="1506" spans="1:9" s="38" customFormat="1" x14ac:dyDescent="0.25">
      <c r="A1506" s="193" t="s">
        <v>6474</v>
      </c>
      <c r="B1506" s="194" t="s">
        <v>6475</v>
      </c>
      <c r="C1506" s="188" t="s">
        <v>6</v>
      </c>
      <c r="D1506" s="179"/>
      <c r="E1506" s="201">
        <v>5342</v>
      </c>
      <c r="F1506" s="201">
        <v>275</v>
      </c>
      <c r="G1506" s="64">
        <f t="shared" si="46"/>
        <v>0</v>
      </c>
      <c r="H1506" s="66">
        <f t="shared" si="47"/>
        <v>0</v>
      </c>
      <c r="I1506" s="60"/>
    </row>
    <row r="1507" spans="1:9" s="38" customFormat="1" x14ac:dyDescent="0.25">
      <c r="A1507" s="193" t="s">
        <v>6476</v>
      </c>
      <c r="B1507" s="194" t="s">
        <v>6477</v>
      </c>
      <c r="C1507" s="188" t="s">
        <v>6</v>
      </c>
      <c r="D1507" s="179"/>
      <c r="E1507" s="201">
        <v>5458</v>
      </c>
      <c r="F1507" s="201">
        <v>281</v>
      </c>
      <c r="G1507" s="64">
        <f t="shared" si="46"/>
        <v>0</v>
      </c>
      <c r="H1507" s="66">
        <f t="shared" si="47"/>
        <v>0</v>
      </c>
      <c r="I1507" s="60"/>
    </row>
    <row r="1508" spans="1:9" s="38" customFormat="1" x14ac:dyDescent="0.25">
      <c r="A1508" s="193" t="s">
        <v>6478</v>
      </c>
      <c r="B1508" s="194" t="s">
        <v>6479</v>
      </c>
      <c r="C1508" s="188" t="s">
        <v>6</v>
      </c>
      <c r="D1508" s="179"/>
      <c r="E1508" s="201">
        <v>5980</v>
      </c>
      <c r="F1508" s="201">
        <v>307</v>
      </c>
      <c r="G1508" s="64">
        <f t="shared" si="46"/>
        <v>0</v>
      </c>
      <c r="H1508" s="66">
        <f t="shared" si="47"/>
        <v>0</v>
      </c>
      <c r="I1508" s="60"/>
    </row>
    <row r="1509" spans="1:9" s="38" customFormat="1" x14ac:dyDescent="0.25">
      <c r="A1509" s="193" t="s">
        <v>6480</v>
      </c>
      <c r="B1509" s="194" t="s">
        <v>6481</v>
      </c>
      <c r="C1509" s="188" t="s">
        <v>6</v>
      </c>
      <c r="D1509" s="179"/>
      <c r="E1509" s="201">
        <v>6688</v>
      </c>
      <c r="F1509" s="201">
        <v>344</v>
      </c>
      <c r="G1509" s="64">
        <f t="shared" si="46"/>
        <v>0</v>
      </c>
      <c r="H1509" s="66">
        <f t="shared" si="47"/>
        <v>0</v>
      </c>
      <c r="I1509" s="60"/>
    </row>
    <row r="1510" spans="1:9" s="38" customFormat="1" ht="112.5" x14ac:dyDescent="0.25">
      <c r="A1510" s="195" t="s">
        <v>6482</v>
      </c>
      <c r="B1510" s="196" t="s">
        <v>21594</v>
      </c>
      <c r="C1510" s="198"/>
      <c r="D1510" s="199"/>
      <c r="E1510" s="199"/>
      <c r="F1510" s="199"/>
      <c r="G1510" s="199"/>
      <c r="H1510" s="200"/>
      <c r="I1510" s="60"/>
    </row>
    <row r="1511" spans="1:9" s="38" customFormat="1" x14ac:dyDescent="0.25">
      <c r="A1511" s="193" t="s">
        <v>6483</v>
      </c>
      <c r="B1511" s="194" t="s">
        <v>6484</v>
      </c>
      <c r="C1511" s="188" t="s">
        <v>6</v>
      </c>
      <c r="D1511" s="179"/>
      <c r="E1511" s="201">
        <v>1085</v>
      </c>
      <c r="F1511" s="201">
        <v>56</v>
      </c>
      <c r="G1511" s="64">
        <f t="shared" si="46"/>
        <v>0</v>
      </c>
      <c r="H1511" s="66">
        <f t="shared" si="47"/>
        <v>0</v>
      </c>
      <c r="I1511" s="60"/>
    </row>
    <row r="1512" spans="1:9" s="38" customFormat="1" x14ac:dyDescent="0.25">
      <c r="A1512" s="193" t="s">
        <v>6485</v>
      </c>
      <c r="B1512" s="194" t="s">
        <v>6486</v>
      </c>
      <c r="C1512" s="188" t="s">
        <v>6</v>
      </c>
      <c r="D1512" s="179"/>
      <c r="E1512" s="201">
        <v>1129</v>
      </c>
      <c r="F1512" s="201">
        <v>58</v>
      </c>
      <c r="G1512" s="64">
        <f t="shared" si="46"/>
        <v>0</v>
      </c>
      <c r="H1512" s="66">
        <f t="shared" si="47"/>
        <v>0</v>
      </c>
      <c r="I1512" s="60"/>
    </row>
    <row r="1513" spans="1:9" s="38" customFormat="1" x14ac:dyDescent="0.25">
      <c r="A1513" s="193" t="s">
        <v>6487</v>
      </c>
      <c r="B1513" s="194" t="s">
        <v>6488</v>
      </c>
      <c r="C1513" s="188" t="s">
        <v>6</v>
      </c>
      <c r="D1513" s="179"/>
      <c r="E1513" s="201">
        <v>1202</v>
      </c>
      <c r="F1513" s="201">
        <v>62</v>
      </c>
      <c r="G1513" s="64">
        <f t="shared" si="46"/>
        <v>0</v>
      </c>
      <c r="H1513" s="66">
        <f t="shared" si="47"/>
        <v>0</v>
      </c>
      <c r="I1513" s="60"/>
    </row>
    <row r="1514" spans="1:9" s="38" customFormat="1" x14ac:dyDescent="0.25">
      <c r="A1514" s="193" t="s">
        <v>6489</v>
      </c>
      <c r="B1514" s="194" t="s">
        <v>6490</v>
      </c>
      <c r="C1514" s="188" t="s">
        <v>6</v>
      </c>
      <c r="D1514" s="179"/>
      <c r="E1514" s="201">
        <v>1230</v>
      </c>
      <c r="F1514" s="201">
        <v>63</v>
      </c>
      <c r="G1514" s="64">
        <f t="shared" si="46"/>
        <v>0</v>
      </c>
      <c r="H1514" s="66">
        <f t="shared" si="47"/>
        <v>0</v>
      </c>
      <c r="I1514" s="60"/>
    </row>
    <row r="1515" spans="1:9" s="38" customFormat="1" x14ac:dyDescent="0.25">
      <c r="A1515" s="193" t="s">
        <v>6491</v>
      </c>
      <c r="B1515" s="194" t="s">
        <v>6492</v>
      </c>
      <c r="C1515" s="188" t="s">
        <v>6</v>
      </c>
      <c r="D1515" s="179"/>
      <c r="E1515" s="201">
        <v>1246</v>
      </c>
      <c r="F1515" s="201">
        <v>64</v>
      </c>
      <c r="G1515" s="64">
        <f t="shared" si="46"/>
        <v>0</v>
      </c>
      <c r="H1515" s="66">
        <f t="shared" si="47"/>
        <v>0</v>
      </c>
      <c r="I1515" s="60"/>
    </row>
    <row r="1516" spans="1:9" s="38" customFormat="1" x14ac:dyDescent="0.25">
      <c r="A1516" s="193" t="s">
        <v>6493</v>
      </c>
      <c r="B1516" s="194" t="s">
        <v>6494</v>
      </c>
      <c r="C1516" s="188" t="s">
        <v>6</v>
      </c>
      <c r="D1516" s="179"/>
      <c r="E1516" s="201">
        <v>1377</v>
      </c>
      <c r="F1516" s="201">
        <v>71</v>
      </c>
      <c r="G1516" s="64">
        <f t="shared" si="46"/>
        <v>0</v>
      </c>
      <c r="H1516" s="66">
        <f t="shared" si="47"/>
        <v>0</v>
      </c>
      <c r="I1516" s="60"/>
    </row>
    <row r="1517" spans="1:9" s="38" customFormat="1" x14ac:dyDescent="0.25">
      <c r="A1517" s="193" t="s">
        <v>6495</v>
      </c>
      <c r="B1517" s="194" t="s">
        <v>6496</v>
      </c>
      <c r="C1517" s="188" t="s">
        <v>6</v>
      </c>
      <c r="D1517" s="179"/>
      <c r="E1517" s="201">
        <v>1237</v>
      </c>
      <c r="F1517" s="201">
        <v>64</v>
      </c>
      <c r="G1517" s="64">
        <f t="shared" si="46"/>
        <v>0</v>
      </c>
      <c r="H1517" s="66">
        <f t="shared" si="47"/>
        <v>0</v>
      </c>
      <c r="I1517" s="60"/>
    </row>
    <row r="1518" spans="1:9" s="38" customFormat="1" x14ac:dyDescent="0.25">
      <c r="A1518" s="193" t="s">
        <v>6497</v>
      </c>
      <c r="B1518" s="194" t="s">
        <v>6498</v>
      </c>
      <c r="C1518" s="188" t="s">
        <v>6</v>
      </c>
      <c r="D1518" s="179"/>
      <c r="E1518" s="201">
        <v>1360</v>
      </c>
      <c r="F1518" s="201">
        <v>70</v>
      </c>
      <c r="G1518" s="64">
        <f t="shared" si="46"/>
        <v>0</v>
      </c>
      <c r="H1518" s="66">
        <f t="shared" si="47"/>
        <v>0</v>
      </c>
      <c r="I1518" s="60"/>
    </row>
    <row r="1519" spans="1:9" s="38" customFormat="1" x14ac:dyDescent="0.25">
      <c r="A1519" s="193" t="s">
        <v>6499</v>
      </c>
      <c r="B1519" s="194" t="s">
        <v>6500</v>
      </c>
      <c r="C1519" s="188" t="s">
        <v>6</v>
      </c>
      <c r="D1519" s="179"/>
      <c r="E1519" s="201">
        <v>1563</v>
      </c>
      <c r="F1519" s="201">
        <v>80</v>
      </c>
      <c r="G1519" s="64">
        <f t="shared" si="46"/>
        <v>0</v>
      </c>
      <c r="H1519" s="66">
        <f t="shared" si="47"/>
        <v>0</v>
      </c>
      <c r="I1519" s="60"/>
    </row>
    <row r="1520" spans="1:9" s="38" customFormat="1" x14ac:dyDescent="0.25">
      <c r="A1520" s="193" t="s">
        <v>6501</v>
      </c>
      <c r="B1520" s="194" t="s">
        <v>6502</v>
      </c>
      <c r="C1520" s="188" t="s">
        <v>6</v>
      </c>
      <c r="D1520" s="179"/>
      <c r="E1520" s="201">
        <v>1563</v>
      </c>
      <c r="F1520" s="201">
        <v>80</v>
      </c>
      <c r="G1520" s="64">
        <f t="shared" si="46"/>
        <v>0</v>
      </c>
      <c r="H1520" s="66">
        <f t="shared" si="47"/>
        <v>0</v>
      </c>
      <c r="I1520" s="60"/>
    </row>
    <row r="1521" spans="1:9" s="38" customFormat="1" x14ac:dyDescent="0.25">
      <c r="A1521" s="193" t="s">
        <v>6503</v>
      </c>
      <c r="B1521" s="194" t="s">
        <v>6504</v>
      </c>
      <c r="C1521" s="188" t="s">
        <v>6</v>
      </c>
      <c r="D1521" s="179"/>
      <c r="E1521" s="201">
        <v>1795</v>
      </c>
      <c r="F1521" s="201">
        <v>92</v>
      </c>
      <c r="G1521" s="64">
        <f t="shared" si="46"/>
        <v>0</v>
      </c>
      <c r="H1521" s="66">
        <f t="shared" si="47"/>
        <v>0</v>
      </c>
      <c r="I1521" s="60"/>
    </row>
    <row r="1522" spans="1:9" s="38" customFormat="1" x14ac:dyDescent="0.25">
      <c r="A1522" s="193" t="s">
        <v>6505</v>
      </c>
      <c r="B1522" s="194" t="s">
        <v>6506</v>
      </c>
      <c r="C1522" s="188" t="s">
        <v>6</v>
      </c>
      <c r="D1522" s="179"/>
      <c r="E1522" s="201">
        <v>2011</v>
      </c>
      <c r="F1522" s="201">
        <v>103</v>
      </c>
      <c r="G1522" s="64">
        <f t="shared" si="46"/>
        <v>0</v>
      </c>
      <c r="H1522" s="66">
        <f t="shared" si="47"/>
        <v>0</v>
      </c>
      <c r="I1522" s="60"/>
    </row>
    <row r="1523" spans="1:9" s="38" customFormat="1" x14ac:dyDescent="0.25">
      <c r="A1523" s="193" t="s">
        <v>6507</v>
      </c>
      <c r="B1523" s="194" t="s">
        <v>6508</v>
      </c>
      <c r="C1523" s="188" t="s">
        <v>6</v>
      </c>
      <c r="D1523" s="179"/>
      <c r="E1523" s="201">
        <v>2258</v>
      </c>
      <c r="F1523" s="201">
        <v>116</v>
      </c>
      <c r="G1523" s="64">
        <f t="shared" si="46"/>
        <v>0</v>
      </c>
      <c r="H1523" s="66">
        <f t="shared" si="47"/>
        <v>0</v>
      </c>
      <c r="I1523" s="60"/>
    </row>
    <row r="1524" spans="1:9" s="38" customFormat="1" x14ac:dyDescent="0.25">
      <c r="A1524" s="193" t="s">
        <v>6509</v>
      </c>
      <c r="B1524" s="194" t="s">
        <v>6510</v>
      </c>
      <c r="C1524" s="188" t="s">
        <v>6</v>
      </c>
      <c r="D1524" s="179"/>
      <c r="E1524" s="201">
        <v>1941</v>
      </c>
      <c r="F1524" s="201">
        <v>100</v>
      </c>
      <c r="G1524" s="64">
        <f t="shared" si="46"/>
        <v>0</v>
      </c>
      <c r="H1524" s="66">
        <f t="shared" si="47"/>
        <v>0</v>
      </c>
      <c r="I1524" s="60"/>
    </row>
    <row r="1525" spans="1:9" s="38" customFormat="1" x14ac:dyDescent="0.25">
      <c r="A1525" s="193" t="s">
        <v>6511</v>
      </c>
      <c r="B1525" s="194" t="s">
        <v>6512</v>
      </c>
      <c r="C1525" s="188" t="s">
        <v>6</v>
      </c>
      <c r="D1525" s="179"/>
      <c r="E1525" s="201">
        <v>2115</v>
      </c>
      <c r="F1525" s="201">
        <v>109</v>
      </c>
      <c r="G1525" s="64">
        <f t="shared" si="46"/>
        <v>0</v>
      </c>
      <c r="H1525" s="66">
        <f t="shared" si="47"/>
        <v>0</v>
      </c>
      <c r="I1525" s="60"/>
    </row>
    <row r="1526" spans="1:9" s="38" customFormat="1" x14ac:dyDescent="0.25">
      <c r="A1526" s="193" t="s">
        <v>6513</v>
      </c>
      <c r="B1526" s="194" t="s">
        <v>6514</v>
      </c>
      <c r="C1526" s="188" t="s">
        <v>6</v>
      </c>
      <c r="D1526" s="179"/>
      <c r="E1526" s="201">
        <v>2300</v>
      </c>
      <c r="F1526" s="201">
        <v>118</v>
      </c>
      <c r="G1526" s="64">
        <f t="shared" si="46"/>
        <v>0</v>
      </c>
      <c r="H1526" s="66">
        <f t="shared" si="47"/>
        <v>0</v>
      </c>
      <c r="I1526" s="60"/>
    </row>
    <row r="1527" spans="1:9" s="38" customFormat="1" x14ac:dyDescent="0.25">
      <c r="A1527" s="193" t="s">
        <v>6515</v>
      </c>
      <c r="B1527" s="194" t="s">
        <v>6516</v>
      </c>
      <c r="C1527" s="188" t="s">
        <v>6</v>
      </c>
      <c r="D1527" s="179"/>
      <c r="E1527" s="201">
        <v>2722</v>
      </c>
      <c r="F1527" s="201">
        <v>140</v>
      </c>
      <c r="G1527" s="64">
        <f t="shared" si="46"/>
        <v>0</v>
      </c>
      <c r="H1527" s="66">
        <f t="shared" si="47"/>
        <v>0</v>
      </c>
      <c r="I1527" s="60"/>
    </row>
    <row r="1528" spans="1:9" s="38" customFormat="1" x14ac:dyDescent="0.25">
      <c r="A1528" s="193" t="s">
        <v>6517</v>
      </c>
      <c r="B1528" s="194" t="s">
        <v>6518</v>
      </c>
      <c r="C1528" s="188" t="s">
        <v>6</v>
      </c>
      <c r="D1528" s="179"/>
      <c r="E1528" s="201">
        <v>4009</v>
      </c>
      <c r="F1528" s="201">
        <v>206</v>
      </c>
      <c r="G1528" s="64">
        <f t="shared" si="46"/>
        <v>0</v>
      </c>
      <c r="H1528" s="66">
        <f t="shared" si="47"/>
        <v>0</v>
      </c>
      <c r="I1528" s="60"/>
    </row>
    <row r="1529" spans="1:9" s="38" customFormat="1" x14ac:dyDescent="0.25">
      <c r="A1529" s="193" t="s">
        <v>6519</v>
      </c>
      <c r="B1529" s="194" t="s">
        <v>6520</v>
      </c>
      <c r="C1529" s="188" t="s">
        <v>6</v>
      </c>
      <c r="D1529" s="179"/>
      <c r="E1529" s="201">
        <v>3748</v>
      </c>
      <c r="F1529" s="201">
        <v>193</v>
      </c>
      <c r="G1529" s="64">
        <f t="shared" si="46"/>
        <v>0</v>
      </c>
      <c r="H1529" s="66">
        <f t="shared" si="47"/>
        <v>0</v>
      </c>
      <c r="I1529" s="60"/>
    </row>
    <row r="1530" spans="1:9" s="38" customFormat="1" x14ac:dyDescent="0.25">
      <c r="A1530" s="193" t="s">
        <v>6521</v>
      </c>
      <c r="B1530" s="194" t="s">
        <v>6522</v>
      </c>
      <c r="C1530" s="188" t="s">
        <v>6</v>
      </c>
      <c r="D1530" s="179"/>
      <c r="E1530" s="201">
        <v>4096</v>
      </c>
      <c r="F1530" s="201">
        <v>211</v>
      </c>
      <c r="G1530" s="64">
        <f t="shared" si="46"/>
        <v>0</v>
      </c>
      <c r="H1530" s="66">
        <f t="shared" si="47"/>
        <v>0</v>
      </c>
      <c r="I1530" s="60"/>
    </row>
    <row r="1531" spans="1:9" s="38" customFormat="1" x14ac:dyDescent="0.25">
      <c r="A1531" s="193" t="s">
        <v>6523</v>
      </c>
      <c r="B1531" s="194" t="s">
        <v>6524</v>
      </c>
      <c r="C1531" s="188" t="s">
        <v>6</v>
      </c>
      <c r="D1531" s="179"/>
      <c r="E1531" s="201">
        <v>5558</v>
      </c>
      <c r="F1531" s="201">
        <v>286</v>
      </c>
      <c r="G1531" s="64">
        <f t="shared" si="46"/>
        <v>0</v>
      </c>
      <c r="H1531" s="66">
        <f t="shared" si="47"/>
        <v>0</v>
      </c>
      <c r="I1531" s="60"/>
    </row>
    <row r="1532" spans="1:9" s="38" customFormat="1" x14ac:dyDescent="0.25">
      <c r="A1532" s="193" t="s">
        <v>6525</v>
      </c>
      <c r="B1532" s="194" t="s">
        <v>6526</v>
      </c>
      <c r="C1532" s="188" t="s">
        <v>6</v>
      </c>
      <c r="D1532" s="179"/>
      <c r="E1532" s="201">
        <v>5008</v>
      </c>
      <c r="F1532" s="201">
        <v>257</v>
      </c>
      <c r="G1532" s="64">
        <f t="shared" si="46"/>
        <v>0</v>
      </c>
      <c r="H1532" s="66">
        <f t="shared" si="47"/>
        <v>0</v>
      </c>
      <c r="I1532" s="60"/>
    </row>
    <row r="1533" spans="1:9" s="38" customFormat="1" x14ac:dyDescent="0.25">
      <c r="A1533" s="193" t="s">
        <v>6527</v>
      </c>
      <c r="B1533" s="194" t="s">
        <v>6528</v>
      </c>
      <c r="C1533" s="188" t="s">
        <v>6</v>
      </c>
      <c r="D1533" s="179"/>
      <c r="E1533" s="201">
        <v>5501</v>
      </c>
      <c r="F1533" s="201">
        <v>283</v>
      </c>
      <c r="G1533" s="64">
        <f t="shared" si="46"/>
        <v>0</v>
      </c>
      <c r="H1533" s="66">
        <f t="shared" si="47"/>
        <v>0</v>
      </c>
      <c r="I1533" s="60"/>
    </row>
    <row r="1534" spans="1:9" s="38" customFormat="1" x14ac:dyDescent="0.25">
      <c r="A1534" s="193" t="s">
        <v>6529</v>
      </c>
      <c r="B1534" s="194" t="s">
        <v>6530</v>
      </c>
      <c r="C1534" s="188" t="s">
        <v>6</v>
      </c>
      <c r="D1534" s="179"/>
      <c r="E1534" s="201">
        <v>7181</v>
      </c>
      <c r="F1534" s="201">
        <v>369</v>
      </c>
      <c r="G1534" s="64">
        <f t="shared" si="46"/>
        <v>0</v>
      </c>
      <c r="H1534" s="66">
        <f t="shared" si="47"/>
        <v>0</v>
      </c>
      <c r="I1534" s="60"/>
    </row>
    <row r="1535" spans="1:9" s="38" customFormat="1" x14ac:dyDescent="0.25">
      <c r="A1535" s="193" t="s">
        <v>6531</v>
      </c>
      <c r="B1535" s="194" t="s">
        <v>6532</v>
      </c>
      <c r="C1535" s="188" t="s">
        <v>6</v>
      </c>
      <c r="D1535" s="179"/>
      <c r="E1535" s="201">
        <v>7862</v>
      </c>
      <c r="F1535" s="201">
        <v>404</v>
      </c>
      <c r="G1535" s="64">
        <f t="shared" si="46"/>
        <v>0</v>
      </c>
      <c r="H1535" s="66">
        <f t="shared" si="47"/>
        <v>0</v>
      </c>
      <c r="I1535" s="60"/>
    </row>
    <row r="1536" spans="1:9" s="38" customFormat="1" ht="112.5" x14ac:dyDescent="0.25">
      <c r="A1536" s="195" t="s">
        <v>6533</v>
      </c>
      <c r="B1536" s="196" t="s">
        <v>21595</v>
      </c>
      <c r="C1536" s="198"/>
      <c r="D1536" s="199"/>
      <c r="E1536" s="199"/>
      <c r="F1536" s="199"/>
      <c r="G1536" s="199"/>
      <c r="H1536" s="200"/>
      <c r="I1536" s="60"/>
    </row>
    <row r="1537" spans="1:9" s="38" customFormat="1" x14ac:dyDescent="0.25">
      <c r="A1537" s="193" t="s">
        <v>6534</v>
      </c>
      <c r="B1537" s="194" t="s">
        <v>6535</v>
      </c>
      <c r="C1537" s="188" t="s">
        <v>6</v>
      </c>
      <c r="D1537" s="179"/>
      <c r="E1537" s="201">
        <v>2011</v>
      </c>
      <c r="F1537" s="201">
        <v>103</v>
      </c>
      <c r="G1537" s="64">
        <f t="shared" si="46"/>
        <v>0</v>
      </c>
      <c r="H1537" s="66">
        <f t="shared" si="47"/>
        <v>0</v>
      </c>
      <c r="I1537" s="60"/>
    </row>
    <row r="1538" spans="1:9" s="38" customFormat="1" x14ac:dyDescent="0.25">
      <c r="A1538" s="193" t="s">
        <v>6536</v>
      </c>
      <c r="B1538" s="194" t="s">
        <v>6537</v>
      </c>
      <c r="C1538" s="188" t="s">
        <v>6</v>
      </c>
      <c r="D1538" s="179"/>
      <c r="E1538" s="201">
        <v>2071</v>
      </c>
      <c r="F1538" s="201">
        <v>106</v>
      </c>
      <c r="G1538" s="64">
        <f t="shared" si="46"/>
        <v>0</v>
      </c>
      <c r="H1538" s="66">
        <f t="shared" si="47"/>
        <v>0</v>
      </c>
      <c r="I1538" s="60"/>
    </row>
    <row r="1539" spans="1:9" s="38" customFormat="1" x14ac:dyDescent="0.25">
      <c r="A1539" s="193" t="s">
        <v>6538</v>
      </c>
      <c r="B1539" s="194" t="s">
        <v>6539</v>
      </c>
      <c r="C1539" s="188" t="s">
        <v>6</v>
      </c>
      <c r="D1539" s="179"/>
      <c r="E1539" s="201">
        <v>2489</v>
      </c>
      <c r="F1539" s="201">
        <v>128</v>
      </c>
      <c r="G1539" s="64">
        <f t="shared" si="46"/>
        <v>0</v>
      </c>
      <c r="H1539" s="66">
        <f t="shared" si="47"/>
        <v>0</v>
      </c>
      <c r="I1539" s="60"/>
    </row>
    <row r="1540" spans="1:9" s="38" customFormat="1" x14ac:dyDescent="0.25">
      <c r="A1540" s="193" t="s">
        <v>6540</v>
      </c>
      <c r="B1540" s="194" t="s">
        <v>6541</v>
      </c>
      <c r="C1540" s="188" t="s">
        <v>6</v>
      </c>
      <c r="D1540" s="179"/>
      <c r="E1540" s="201">
        <v>3096</v>
      </c>
      <c r="F1540" s="201">
        <v>159</v>
      </c>
      <c r="G1540" s="64">
        <f t="shared" si="46"/>
        <v>0</v>
      </c>
      <c r="H1540" s="66">
        <f t="shared" si="47"/>
        <v>0</v>
      </c>
      <c r="I1540" s="60"/>
    </row>
    <row r="1541" spans="1:9" s="38" customFormat="1" x14ac:dyDescent="0.25">
      <c r="A1541" s="193" t="s">
        <v>6542</v>
      </c>
      <c r="B1541" s="194" t="s">
        <v>6543</v>
      </c>
      <c r="C1541" s="188" t="s">
        <v>6</v>
      </c>
      <c r="D1541" s="179"/>
      <c r="E1541" s="201">
        <v>3258</v>
      </c>
      <c r="F1541" s="201">
        <v>167</v>
      </c>
      <c r="G1541" s="64">
        <f t="shared" ref="G1541:G1603" si="48">D1541*E1541</f>
        <v>0</v>
      </c>
      <c r="H1541" s="66">
        <f t="shared" ref="H1541:H1603" si="49">D1541*F1541</f>
        <v>0</v>
      </c>
      <c r="I1541" s="60"/>
    </row>
    <row r="1542" spans="1:9" s="38" customFormat="1" x14ac:dyDescent="0.25">
      <c r="A1542" s="193" t="s">
        <v>6544</v>
      </c>
      <c r="B1542" s="194" t="s">
        <v>6545</v>
      </c>
      <c r="C1542" s="188" t="s">
        <v>6</v>
      </c>
      <c r="D1542" s="179"/>
      <c r="E1542" s="201">
        <v>3344</v>
      </c>
      <c r="F1542" s="201">
        <v>172</v>
      </c>
      <c r="G1542" s="64">
        <f t="shared" si="48"/>
        <v>0</v>
      </c>
      <c r="H1542" s="66">
        <f t="shared" si="49"/>
        <v>0</v>
      </c>
      <c r="I1542" s="60"/>
    </row>
    <row r="1543" spans="1:9" s="38" customFormat="1" x14ac:dyDescent="0.25">
      <c r="A1543" s="193" t="s">
        <v>6546</v>
      </c>
      <c r="B1543" s="194" t="s">
        <v>6547</v>
      </c>
      <c r="C1543" s="188" t="s">
        <v>6</v>
      </c>
      <c r="D1543" s="179"/>
      <c r="E1543" s="201">
        <v>3662</v>
      </c>
      <c r="F1543" s="201">
        <v>188</v>
      </c>
      <c r="G1543" s="64">
        <f t="shared" si="48"/>
        <v>0</v>
      </c>
      <c r="H1543" s="66">
        <f t="shared" si="49"/>
        <v>0</v>
      </c>
      <c r="I1543" s="60"/>
    </row>
    <row r="1544" spans="1:9" s="38" customFormat="1" x14ac:dyDescent="0.25">
      <c r="A1544" s="193" t="s">
        <v>6548</v>
      </c>
      <c r="B1544" s="194" t="s">
        <v>6549</v>
      </c>
      <c r="C1544" s="188" t="s">
        <v>6</v>
      </c>
      <c r="D1544" s="179"/>
      <c r="E1544" s="201">
        <v>3851</v>
      </c>
      <c r="F1544" s="201">
        <v>198</v>
      </c>
      <c r="G1544" s="64">
        <f t="shared" si="48"/>
        <v>0</v>
      </c>
      <c r="H1544" s="66">
        <f t="shared" si="49"/>
        <v>0</v>
      </c>
      <c r="I1544" s="60"/>
    </row>
    <row r="1545" spans="1:9" s="38" customFormat="1" ht="112.5" x14ac:dyDescent="0.25">
      <c r="A1545" s="195" t="s">
        <v>6550</v>
      </c>
      <c r="B1545" s="196" t="s">
        <v>21596</v>
      </c>
      <c r="C1545" s="198"/>
      <c r="D1545" s="199"/>
      <c r="E1545" s="199"/>
      <c r="F1545" s="199"/>
      <c r="G1545" s="199"/>
      <c r="H1545" s="200"/>
      <c r="I1545" s="60"/>
    </row>
    <row r="1546" spans="1:9" s="38" customFormat="1" x14ac:dyDescent="0.25">
      <c r="A1546" s="193" t="s">
        <v>6551</v>
      </c>
      <c r="B1546" s="194" t="s">
        <v>6552</v>
      </c>
      <c r="C1546" s="188" t="s">
        <v>6</v>
      </c>
      <c r="D1546" s="179"/>
      <c r="E1546" s="201">
        <v>187</v>
      </c>
      <c r="F1546" s="201">
        <v>9.6</v>
      </c>
      <c r="G1546" s="64">
        <f t="shared" si="48"/>
        <v>0</v>
      </c>
      <c r="H1546" s="66">
        <f t="shared" si="49"/>
        <v>0</v>
      </c>
      <c r="I1546" s="60"/>
    </row>
    <row r="1547" spans="1:9" s="38" customFormat="1" x14ac:dyDescent="0.25">
      <c r="A1547" s="193" t="s">
        <v>6553</v>
      </c>
      <c r="B1547" s="194" t="s">
        <v>6554</v>
      </c>
      <c r="C1547" s="188" t="s">
        <v>6</v>
      </c>
      <c r="D1547" s="179"/>
      <c r="E1547" s="201">
        <v>214</v>
      </c>
      <c r="F1547" s="201">
        <v>11</v>
      </c>
      <c r="G1547" s="64">
        <f t="shared" si="48"/>
        <v>0</v>
      </c>
      <c r="H1547" s="66">
        <f t="shared" si="49"/>
        <v>0</v>
      </c>
      <c r="I1547" s="60"/>
    </row>
    <row r="1548" spans="1:9" s="38" customFormat="1" x14ac:dyDescent="0.25">
      <c r="A1548" s="193" t="s">
        <v>6555</v>
      </c>
      <c r="B1548" s="194" t="s">
        <v>6556</v>
      </c>
      <c r="C1548" s="188" t="s">
        <v>6</v>
      </c>
      <c r="D1548" s="179"/>
      <c r="E1548" s="201">
        <v>302</v>
      </c>
      <c r="F1548" s="201">
        <v>15.5</v>
      </c>
      <c r="G1548" s="64">
        <f t="shared" si="48"/>
        <v>0</v>
      </c>
      <c r="H1548" s="66">
        <f t="shared" si="49"/>
        <v>0</v>
      </c>
      <c r="I1548" s="60"/>
    </row>
    <row r="1549" spans="1:9" s="38" customFormat="1" x14ac:dyDescent="0.25">
      <c r="A1549" s="193" t="s">
        <v>6557</v>
      </c>
      <c r="B1549" s="194" t="s">
        <v>6558</v>
      </c>
      <c r="C1549" s="188" t="s">
        <v>6</v>
      </c>
      <c r="D1549" s="179"/>
      <c r="E1549" s="201">
        <v>969</v>
      </c>
      <c r="F1549" s="201">
        <v>49.8</v>
      </c>
      <c r="G1549" s="64">
        <f t="shared" si="48"/>
        <v>0</v>
      </c>
      <c r="H1549" s="66">
        <f t="shared" si="49"/>
        <v>0</v>
      </c>
      <c r="I1549" s="60"/>
    </row>
    <row r="1550" spans="1:9" s="38" customFormat="1" x14ac:dyDescent="0.25">
      <c r="A1550" s="193" t="s">
        <v>6559</v>
      </c>
      <c r="B1550" s="194" t="s">
        <v>6560</v>
      </c>
      <c r="C1550" s="188" t="s">
        <v>6</v>
      </c>
      <c r="D1550" s="179"/>
      <c r="E1550" s="201">
        <v>1332</v>
      </c>
      <c r="F1550" s="201">
        <v>68</v>
      </c>
      <c r="G1550" s="64">
        <f t="shared" si="48"/>
        <v>0</v>
      </c>
      <c r="H1550" s="66">
        <f t="shared" si="49"/>
        <v>0</v>
      </c>
      <c r="I1550" s="60"/>
    </row>
    <row r="1551" spans="1:9" s="38" customFormat="1" ht="101.25" x14ac:dyDescent="0.25">
      <c r="A1551" s="195" t="s">
        <v>6561</v>
      </c>
      <c r="B1551" s="196" t="s">
        <v>21597</v>
      </c>
      <c r="C1551" s="198"/>
      <c r="D1551" s="199"/>
      <c r="E1551" s="199"/>
      <c r="F1551" s="199"/>
      <c r="G1551" s="199"/>
      <c r="H1551" s="200"/>
      <c r="I1551" s="60"/>
    </row>
    <row r="1552" spans="1:9" s="38" customFormat="1" x14ac:dyDescent="0.25">
      <c r="A1552" s="193" t="s">
        <v>6562</v>
      </c>
      <c r="B1552" s="194" t="s">
        <v>6563</v>
      </c>
      <c r="C1552" s="188" t="s">
        <v>6</v>
      </c>
      <c r="D1552" s="179"/>
      <c r="E1552" s="201">
        <v>1490</v>
      </c>
      <c r="F1552" s="201">
        <v>77</v>
      </c>
      <c r="G1552" s="64">
        <f t="shared" si="48"/>
        <v>0</v>
      </c>
      <c r="H1552" s="66">
        <f t="shared" si="49"/>
        <v>0</v>
      </c>
      <c r="I1552" s="60"/>
    </row>
    <row r="1553" spans="1:9" s="38" customFormat="1" x14ac:dyDescent="0.25">
      <c r="A1553" s="193" t="s">
        <v>6564</v>
      </c>
      <c r="B1553" s="194" t="s">
        <v>6565</v>
      </c>
      <c r="C1553" s="188" t="s">
        <v>6</v>
      </c>
      <c r="D1553" s="179"/>
      <c r="E1553" s="201">
        <v>1679</v>
      </c>
      <c r="F1553" s="201">
        <v>86</v>
      </c>
      <c r="G1553" s="64">
        <f t="shared" si="48"/>
        <v>0</v>
      </c>
      <c r="H1553" s="66">
        <f t="shared" si="49"/>
        <v>0</v>
      </c>
      <c r="I1553" s="60"/>
    </row>
    <row r="1554" spans="1:9" s="38" customFormat="1" x14ac:dyDescent="0.25">
      <c r="A1554" s="193" t="s">
        <v>6566</v>
      </c>
      <c r="B1554" s="194" t="s">
        <v>6567</v>
      </c>
      <c r="C1554" s="188" t="s">
        <v>6</v>
      </c>
      <c r="D1554" s="179"/>
      <c r="E1554" s="201">
        <v>2316</v>
      </c>
      <c r="F1554" s="201">
        <v>119</v>
      </c>
      <c r="G1554" s="64">
        <f t="shared" si="48"/>
        <v>0</v>
      </c>
      <c r="H1554" s="66">
        <f t="shared" si="49"/>
        <v>0</v>
      </c>
      <c r="I1554" s="60"/>
    </row>
    <row r="1555" spans="1:9" s="38" customFormat="1" x14ac:dyDescent="0.25">
      <c r="A1555" s="193" t="s">
        <v>6568</v>
      </c>
      <c r="B1555" s="194" t="s">
        <v>6569</v>
      </c>
      <c r="C1555" s="188" t="s">
        <v>6</v>
      </c>
      <c r="D1555" s="179"/>
      <c r="E1555" s="201">
        <v>4633</v>
      </c>
      <c r="F1555" s="201">
        <v>238</v>
      </c>
      <c r="G1555" s="64">
        <f t="shared" si="48"/>
        <v>0</v>
      </c>
      <c r="H1555" s="66">
        <f t="shared" si="49"/>
        <v>0</v>
      </c>
      <c r="I1555" s="60"/>
    </row>
    <row r="1556" spans="1:9" s="38" customFormat="1" x14ac:dyDescent="0.25">
      <c r="A1556" s="193" t="s">
        <v>6570</v>
      </c>
      <c r="B1556" s="194" t="s">
        <v>6571</v>
      </c>
      <c r="C1556" s="188" t="s">
        <v>6</v>
      </c>
      <c r="D1556" s="179"/>
      <c r="E1556" s="201">
        <v>5818</v>
      </c>
      <c r="F1556" s="201">
        <v>299</v>
      </c>
      <c r="G1556" s="64">
        <f t="shared" si="48"/>
        <v>0</v>
      </c>
      <c r="H1556" s="66">
        <f t="shared" si="49"/>
        <v>0</v>
      </c>
      <c r="I1556" s="60"/>
    </row>
    <row r="1557" spans="1:9" s="38" customFormat="1" x14ac:dyDescent="0.25">
      <c r="A1557" s="193" t="s">
        <v>6572</v>
      </c>
      <c r="B1557" s="194" t="s">
        <v>6573</v>
      </c>
      <c r="C1557" s="188" t="s">
        <v>6</v>
      </c>
      <c r="D1557" s="179"/>
      <c r="E1557" s="201">
        <v>5936</v>
      </c>
      <c r="F1557" s="201">
        <v>305</v>
      </c>
      <c r="G1557" s="64">
        <f t="shared" si="48"/>
        <v>0</v>
      </c>
      <c r="H1557" s="66">
        <f t="shared" si="49"/>
        <v>0</v>
      </c>
      <c r="I1557" s="60"/>
    </row>
    <row r="1558" spans="1:9" s="38" customFormat="1" ht="112.5" x14ac:dyDescent="0.25">
      <c r="A1558" s="195" t="s">
        <v>6574</v>
      </c>
      <c r="B1558" s="196" t="s">
        <v>21598</v>
      </c>
      <c r="C1558" s="198"/>
      <c r="D1558" s="199"/>
      <c r="E1558" s="199"/>
      <c r="F1558" s="199"/>
      <c r="G1558" s="199"/>
      <c r="H1558" s="200"/>
      <c r="I1558" s="60"/>
    </row>
    <row r="1559" spans="1:9" s="38" customFormat="1" x14ac:dyDescent="0.25">
      <c r="A1559" s="193" t="s">
        <v>6575</v>
      </c>
      <c r="B1559" s="194" t="s">
        <v>6576</v>
      </c>
      <c r="C1559" s="188" t="s">
        <v>6</v>
      </c>
      <c r="D1559" s="179"/>
      <c r="E1559" s="201">
        <v>782</v>
      </c>
      <c r="F1559" s="201">
        <v>40.200000000000003</v>
      </c>
      <c r="G1559" s="64">
        <f t="shared" si="48"/>
        <v>0</v>
      </c>
      <c r="H1559" s="66">
        <f t="shared" si="49"/>
        <v>0</v>
      </c>
      <c r="I1559" s="60"/>
    </row>
    <row r="1560" spans="1:9" s="38" customFormat="1" x14ac:dyDescent="0.25">
      <c r="A1560" s="193" t="s">
        <v>6577</v>
      </c>
      <c r="B1560" s="194" t="s">
        <v>6578</v>
      </c>
      <c r="C1560" s="188" t="s">
        <v>6</v>
      </c>
      <c r="D1560" s="179"/>
      <c r="E1560" s="201">
        <v>782</v>
      </c>
      <c r="F1560" s="201">
        <v>40.200000000000003</v>
      </c>
      <c r="G1560" s="64">
        <f t="shared" si="48"/>
        <v>0</v>
      </c>
      <c r="H1560" s="66">
        <f t="shared" si="49"/>
        <v>0</v>
      </c>
      <c r="I1560" s="60"/>
    </row>
    <row r="1561" spans="1:9" s="38" customFormat="1" x14ac:dyDescent="0.25">
      <c r="A1561" s="193" t="s">
        <v>6579</v>
      </c>
      <c r="B1561" s="194" t="s">
        <v>6580</v>
      </c>
      <c r="C1561" s="188" t="s">
        <v>6</v>
      </c>
      <c r="D1561" s="179"/>
      <c r="E1561" s="201">
        <v>1273</v>
      </c>
      <c r="F1561" s="201">
        <v>65</v>
      </c>
      <c r="G1561" s="64">
        <f t="shared" si="48"/>
        <v>0</v>
      </c>
      <c r="H1561" s="66">
        <f t="shared" si="49"/>
        <v>0</v>
      </c>
      <c r="I1561" s="60"/>
    </row>
    <row r="1562" spans="1:9" s="38" customFormat="1" x14ac:dyDescent="0.25">
      <c r="A1562" s="193" t="s">
        <v>6581</v>
      </c>
      <c r="B1562" s="194" t="s">
        <v>6582</v>
      </c>
      <c r="C1562" s="188" t="s">
        <v>6</v>
      </c>
      <c r="D1562" s="179"/>
      <c r="E1562" s="201">
        <v>1273</v>
      </c>
      <c r="F1562" s="201">
        <v>65</v>
      </c>
      <c r="G1562" s="64">
        <f t="shared" si="48"/>
        <v>0</v>
      </c>
      <c r="H1562" s="66">
        <f t="shared" si="49"/>
        <v>0</v>
      </c>
      <c r="I1562" s="60"/>
    </row>
    <row r="1563" spans="1:9" s="38" customFormat="1" ht="123.75" x14ac:dyDescent="0.25">
      <c r="A1563" s="195" t="s">
        <v>6583</v>
      </c>
      <c r="B1563" s="196" t="s">
        <v>21599</v>
      </c>
      <c r="C1563" s="198"/>
      <c r="D1563" s="199"/>
      <c r="E1563" s="199"/>
      <c r="F1563" s="199"/>
      <c r="G1563" s="199"/>
      <c r="H1563" s="200"/>
      <c r="I1563" s="60"/>
    </row>
    <row r="1564" spans="1:9" s="38" customFormat="1" x14ac:dyDescent="0.25">
      <c r="A1564" s="193" t="s">
        <v>6584</v>
      </c>
      <c r="B1564" s="194" t="s">
        <v>6585</v>
      </c>
      <c r="C1564" s="188" t="s">
        <v>6</v>
      </c>
      <c r="D1564" s="179"/>
      <c r="E1564" s="201">
        <v>1810</v>
      </c>
      <c r="F1564" s="201">
        <v>93</v>
      </c>
      <c r="G1564" s="64">
        <f t="shared" si="48"/>
        <v>0</v>
      </c>
      <c r="H1564" s="66">
        <f t="shared" si="49"/>
        <v>0</v>
      </c>
      <c r="I1564" s="60"/>
    </row>
    <row r="1565" spans="1:9" s="38" customFormat="1" x14ac:dyDescent="0.25">
      <c r="A1565" s="193" t="s">
        <v>6586</v>
      </c>
      <c r="B1565" s="194" t="s">
        <v>6587</v>
      </c>
      <c r="C1565" s="188" t="s">
        <v>6</v>
      </c>
      <c r="D1565" s="179"/>
      <c r="E1565" s="201">
        <v>1810</v>
      </c>
      <c r="F1565" s="201">
        <v>93</v>
      </c>
      <c r="G1565" s="64">
        <f t="shared" si="48"/>
        <v>0</v>
      </c>
      <c r="H1565" s="66">
        <f t="shared" si="49"/>
        <v>0</v>
      </c>
      <c r="I1565" s="60"/>
    </row>
    <row r="1566" spans="1:9" s="38" customFormat="1" x14ac:dyDescent="0.25">
      <c r="A1566" s="193" t="s">
        <v>6588</v>
      </c>
      <c r="B1566" s="194" t="s">
        <v>6589</v>
      </c>
      <c r="C1566" s="188" t="s">
        <v>6</v>
      </c>
      <c r="D1566" s="179"/>
      <c r="E1566" s="201">
        <v>1781</v>
      </c>
      <c r="F1566" s="201">
        <v>92</v>
      </c>
      <c r="G1566" s="64">
        <f t="shared" si="48"/>
        <v>0</v>
      </c>
      <c r="H1566" s="66">
        <f t="shared" si="49"/>
        <v>0</v>
      </c>
      <c r="I1566" s="60"/>
    </row>
    <row r="1567" spans="1:9" s="38" customFormat="1" x14ac:dyDescent="0.25">
      <c r="A1567" s="193" t="s">
        <v>6590</v>
      </c>
      <c r="B1567" s="194" t="s">
        <v>6591</v>
      </c>
      <c r="C1567" s="188" t="s">
        <v>6</v>
      </c>
      <c r="D1567" s="179"/>
      <c r="E1567" s="201">
        <v>1781</v>
      </c>
      <c r="F1567" s="201">
        <v>92</v>
      </c>
      <c r="G1567" s="64">
        <f t="shared" si="48"/>
        <v>0</v>
      </c>
      <c r="H1567" s="66">
        <f t="shared" si="49"/>
        <v>0</v>
      </c>
      <c r="I1567" s="60"/>
    </row>
    <row r="1568" spans="1:9" s="38" customFormat="1" x14ac:dyDescent="0.25">
      <c r="A1568" s="193" t="s">
        <v>6592</v>
      </c>
      <c r="B1568" s="194" t="s">
        <v>6593</v>
      </c>
      <c r="C1568" s="188" t="s">
        <v>6</v>
      </c>
      <c r="D1568" s="179"/>
      <c r="E1568" s="201">
        <v>1867</v>
      </c>
      <c r="F1568" s="201">
        <v>96</v>
      </c>
      <c r="G1568" s="64">
        <f t="shared" si="48"/>
        <v>0</v>
      </c>
      <c r="H1568" s="66">
        <f t="shared" si="49"/>
        <v>0</v>
      </c>
      <c r="I1568" s="60"/>
    </row>
    <row r="1569" spans="1:9" s="38" customFormat="1" x14ac:dyDescent="0.25">
      <c r="A1569" s="193" t="s">
        <v>6594</v>
      </c>
      <c r="B1569" s="194" t="s">
        <v>6595</v>
      </c>
      <c r="C1569" s="188" t="s">
        <v>6</v>
      </c>
      <c r="D1569" s="179"/>
      <c r="E1569" s="201">
        <v>2939</v>
      </c>
      <c r="F1569" s="201">
        <v>151</v>
      </c>
      <c r="G1569" s="64">
        <f t="shared" si="48"/>
        <v>0</v>
      </c>
      <c r="H1569" s="66">
        <f t="shared" si="49"/>
        <v>0</v>
      </c>
      <c r="I1569" s="60"/>
    </row>
    <row r="1570" spans="1:9" s="38" customFormat="1" x14ac:dyDescent="0.25">
      <c r="A1570" s="193" t="s">
        <v>6596</v>
      </c>
      <c r="B1570" s="194" t="s">
        <v>6597</v>
      </c>
      <c r="C1570" s="188" t="s">
        <v>6</v>
      </c>
      <c r="D1570" s="179"/>
      <c r="E1570" s="201">
        <v>2939</v>
      </c>
      <c r="F1570" s="201">
        <v>151</v>
      </c>
      <c r="G1570" s="64">
        <f t="shared" si="48"/>
        <v>0</v>
      </c>
      <c r="H1570" s="66">
        <f t="shared" si="49"/>
        <v>0</v>
      </c>
      <c r="I1570" s="60"/>
    </row>
    <row r="1571" spans="1:9" s="38" customFormat="1" x14ac:dyDescent="0.25">
      <c r="A1571" s="193" t="s">
        <v>6598</v>
      </c>
      <c r="B1571" s="194" t="s">
        <v>6599</v>
      </c>
      <c r="C1571" s="188" t="s">
        <v>6</v>
      </c>
      <c r="D1571" s="179"/>
      <c r="E1571" s="201">
        <v>3096</v>
      </c>
      <c r="F1571" s="201">
        <v>159</v>
      </c>
      <c r="G1571" s="64">
        <f t="shared" si="48"/>
        <v>0</v>
      </c>
      <c r="H1571" s="66">
        <f t="shared" si="49"/>
        <v>0</v>
      </c>
      <c r="I1571" s="60"/>
    </row>
    <row r="1572" spans="1:9" s="38" customFormat="1" x14ac:dyDescent="0.25">
      <c r="A1572" s="193" t="s">
        <v>6600</v>
      </c>
      <c r="B1572" s="194" t="s">
        <v>6601</v>
      </c>
      <c r="C1572" s="188" t="s">
        <v>6</v>
      </c>
      <c r="D1572" s="179"/>
      <c r="E1572" s="201">
        <v>3314</v>
      </c>
      <c r="F1572" s="201">
        <v>170</v>
      </c>
      <c r="G1572" s="64">
        <f t="shared" si="48"/>
        <v>0</v>
      </c>
      <c r="H1572" s="66">
        <f t="shared" si="49"/>
        <v>0</v>
      </c>
      <c r="I1572" s="60"/>
    </row>
    <row r="1573" spans="1:9" s="38" customFormat="1" x14ac:dyDescent="0.25">
      <c r="A1573" s="193" t="s">
        <v>6602</v>
      </c>
      <c r="B1573" s="194" t="s">
        <v>6603</v>
      </c>
      <c r="C1573" s="188" t="s">
        <v>6</v>
      </c>
      <c r="D1573" s="179"/>
      <c r="E1573" s="201">
        <v>3982</v>
      </c>
      <c r="F1573" s="201">
        <v>205</v>
      </c>
      <c r="G1573" s="64">
        <f t="shared" si="48"/>
        <v>0</v>
      </c>
      <c r="H1573" s="66">
        <f t="shared" si="49"/>
        <v>0</v>
      </c>
      <c r="I1573" s="60"/>
    </row>
    <row r="1574" spans="1:9" s="38" customFormat="1" x14ac:dyDescent="0.25">
      <c r="A1574" s="193" t="s">
        <v>6604</v>
      </c>
      <c r="B1574" s="194" t="s">
        <v>6605</v>
      </c>
      <c r="C1574" s="188" t="s">
        <v>6</v>
      </c>
      <c r="D1574" s="179"/>
      <c r="E1574" s="201">
        <v>4473</v>
      </c>
      <c r="F1574" s="201">
        <v>230</v>
      </c>
      <c r="G1574" s="64">
        <f t="shared" si="48"/>
        <v>0</v>
      </c>
      <c r="H1574" s="66">
        <f t="shared" si="49"/>
        <v>0</v>
      </c>
      <c r="I1574" s="60"/>
    </row>
    <row r="1575" spans="1:9" s="38" customFormat="1" x14ac:dyDescent="0.25">
      <c r="A1575" s="193" t="s">
        <v>6606</v>
      </c>
      <c r="B1575" s="194" t="s">
        <v>6607</v>
      </c>
      <c r="C1575" s="188" t="s">
        <v>6</v>
      </c>
      <c r="D1575" s="179"/>
      <c r="E1575" s="201">
        <v>5153</v>
      </c>
      <c r="F1575" s="201">
        <v>265</v>
      </c>
      <c r="G1575" s="64">
        <f t="shared" si="48"/>
        <v>0</v>
      </c>
      <c r="H1575" s="66">
        <f t="shared" si="49"/>
        <v>0</v>
      </c>
      <c r="I1575" s="60"/>
    </row>
    <row r="1576" spans="1:9" s="38" customFormat="1" x14ac:dyDescent="0.25">
      <c r="A1576" s="193" t="s">
        <v>6608</v>
      </c>
      <c r="B1576" s="194" t="s">
        <v>6609</v>
      </c>
      <c r="C1576" s="188" t="s">
        <v>6</v>
      </c>
      <c r="D1576" s="179"/>
      <c r="E1576" s="201">
        <v>5660</v>
      </c>
      <c r="F1576" s="201">
        <v>291</v>
      </c>
      <c r="G1576" s="64">
        <f t="shared" si="48"/>
        <v>0</v>
      </c>
      <c r="H1576" s="66">
        <f t="shared" si="49"/>
        <v>0</v>
      </c>
      <c r="I1576" s="60"/>
    </row>
    <row r="1577" spans="1:9" s="38" customFormat="1" x14ac:dyDescent="0.25">
      <c r="A1577" s="193" t="s">
        <v>6610</v>
      </c>
      <c r="B1577" s="194" t="s">
        <v>6611</v>
      </c>
      <c r="C1577" s="188" t="s">
        <v>6</v>
      </c>
      <c r="D1577" s="179"/>
      <c r="E1577" s="201">
        <v>6284</v>
      </c>
      <c r="F1577" s="201">
        <v>323</v>
      </c>
      <c r="G1577" s="64">
        <f t="shared" si="48"/>
        <v>0</v>
      </c>
      <c r="H1577" s="66">
        <f t="shared" si="49"/>
        <v>0</v>
      </c>
      <c r="I1577" s="60"/>
    </row>
    <row r="1578" spans="1:9" s="38" customFormat="1" x14ac:dyDescent="0.25">
      <c r="A1578" s="193" t="s">
        <v>6612</v>
      </c>
      <c r="B1578" s="194" t="s">
        <v>6613</v>
      </c>
      <c r="C1578" s="188" t="s">
        <v>6</v>
      </c>
      <c r="D1578" s="179"/>
      <c r="E1578" s="201">
        <v>6876</v>
      </c>
      <c r="F1578" s="201">
        <v>353</v>
      </c>
      <c r="G1578" s="64">
        <f t="shared" si="48"/>
        <v>0</v>
      </c>
      <c r="H1578" s="66">
        <f t="shared" si="49"/>
        <v>0</v>
      </c>
      <c r="I1578" s="60"/>
    </row>
    <row r="1579" spans="1:9" s="38" customFormat="1" x14ac:dyDescent="0.25">
      <c r="A1579" s="193" t="s">
        <v>6614</v>
      </c>
      <c r="B1579" s="194" t="s">
        <v>6615</v>
      </c>
      <c r="C1579" s="188" t="s">
        <v>6</v>
      </c>
      <c r="D1579" s="179"/>
      <c r="E1579" s="201">
        <v>7136</v>
      </c>
      <c r="F1579" s="201">
        <v>367</v>
      </c>
      <c r="G1579" s="64">
        <f t="shared" si="48"/>
        <v>0</v>
      </c>
      <c r="H1579" s="66">
        <f t="shared" si="49"/>
        <v>0</v>
      </c>
      <c r="I1579" s="60"/>
    </row>
    <row r="1580" spans="1:9" s="38" customFormat="1" x14ac:dyDescent="0.25">
      <c r="A1580" s="193" t="s">
        <v>6616</v>
      </c>
      <c r="B1580" s="194" t="s">
        <v>6617</v>
      </c>
      <c r="C1580" s="188" t="s">
        <v>6</v>
      </c>
      <c r="D1580" s="179"/>
      <c r="E1580" s="201">
        <v>7645</v>
      </c>
      <c r="F1580" s="201">
        <v>393</v>
      </c>
      <c r="G1580" s="64">
        <f t="shared" si="48"/>
        <v>0</v>
      </c>
      <c r="H1580" s="66">
        <f t="shared" si="49"/>
        <v>0</v>
      </c>
      <c r="I1580" s="60"/>
    </row>
    <row r="1581" spans="1:9" s="38" customFormat="1" ht="123.75" x14ac:dyDescent="0.25">
      <c r="A1581" s="193" t="s">
        <v>6618</v>
      </c>
      <c r="B1581" s="194" t="s">
        <v>21600</v>
      </c>
      <c r="C1581" s="188" t="s">
        <v>6</v>
      </c>
      <c r="D1581" s="179"/>
      <c r="E1581" s="201">
        <v>3518</v>
      </c>
      <c r="F1581" s="201">
        <v>181</v>
      </c>
      <c r="G1581" s="64">
        <f t="shared" si="48"/>
        <v>0</v>
      </c>
      <c r="H1581" s="66">
        <f t="shared" si="49"/>
        <v>0</v>
      </c>
      <c r="I1581" s="60"/>
    </row>
    <row r="1582" spans="1:9" s="38" customFormat="1" ht="123.75" x14ac:dyDescent="0.25">
      <c r="A1582" s="195" t="s">
        <v>6619</v>
      </c>
      <c r="B1582" s="196" t="s">
        <v>21601</v>
      </c>
      <c r="C1582" s="198"/>
      <c r="D1582" s="199"/>
      <c r="E1582" s="199"/>
      <c r="F1582" s="199"/>
      <c r="G1582" s="199"/>
      <c r="H1582" s="200"/>
      <c r="I1582" s="60"/>
    </row>
    <row r="1583" spans="1:9" s="38" customFormat="1" x14ac:dyDescent="0.25">
      <c r="A1583" s="193" t="s">
        <v>6620</v>
      </c>
      <c r="B1583" s="194" t="s">
        <v>6621</v>
      </c>
      <c r="C1583" s="188" t="s">
        <v>6</v>
      </c>
      <c r="D1583" s="179"/>
      <c r="E1583" s="201">
        <v>3026</v>
      </c>
      <c r="F1583" s="201">
        <v>156</v>
      </c>
      <c r="G1583" s="64">
        <f t="shared" si="48"/>
        <v>0</v>
      </c>
      <c r="H1583" s="66">
        <f t="shared" si="49"/>
        <v>0</v>
      </c>
      <c r="I1583" s="60"/>
    </row>
    <row r="1584" spans="1:9" s="38" customFormat="1" x14ac:dyDescent="0.25">
      <c r="A1584" s="193" t="s">
        <v>6622</v>
      </c>
      <c r="B1584" s="194" t="s">
        <v>6623</v>
      </c>
      <c r="C1584" s="188" t="s">
        <v>6</v>
      </c>
      <c r="D1584" s="179"/>
      <c r="E1584" s="201">
        <v>5573</v>
      </c>
      <c r="F1584" s="201">
        <v>286</v>
      </c>
      <c r="G1584" s="64">
        <f t="shared" si="48"/>
        <v>0</v>
      </c>
      <c r="H1584" s="66">
        <f t="shared" si="49"/>
        <v>0</v>
      </c>
      <c r="I1584" s="60"/>
    </row>
    <row r="1585" spans="1:9" s="38" customFormat="1" x14ac:dyDescent="0.25">
      <c r="A1585" s="193" t="s">
        <v>6624</v>
      </c>
      <c r="B1585" s="194" t="s">
        <v>6625</v>
      </c>
      <c r="C1585" s="188" t="s">
        <v>6</v>
      </c>
      <c r="D1585" s="179"/>
      <c r="E1585" s="201">
        <v>5963</v>
      </c>
      <c r="F1585" s="201">
        <v>307</v>
      </c>
      <c r="G1585" s="64">
        <f t="shared" si="48"/>
        <v>0</v>
      </c>
      <c r="H1585" s="66">
        <f t="shared" si="49"/>
        <v>0</v>
      </c>
      <c r="I1585" s="60"/>
    </row>
    <row r="1586" spans="1:9" s="38" customFormat="1" ht="123.75" x14ac:dyDescent="0.25">
      <c r="A1586" s="195" t="s">
        <v>6626</v>
      </c>
      <c r="B1586" s="196" t="s">
        <v>21602</v>
      </c>
      <c r="C1586" s="198"/>
      <c r="D1586" s="199"/>
      <c r="E1586" s="199"/>
      <c r="F1586" s="199"/>
      <c r="G1586" s="199"/>
      <c r="H1586" s="200"/>
      <c r="I1586" s="60"/>
    </row>
    <row r="1587" spans="1:9" s="38" customFormat="1" x14ac:dyDescent="0.25">
      <c r="A1587" s="193" t="s">
        <v>6627</v>
      </c>
      <c r="B1587" s="194" t="s">
        <v>6628</v>
      </c>
      <c r="C1587" s="188" t="s">
        <v>6</v>
      </c>
      <c r="D1587" s="179"/>
      <c r="E1587" s="201">
        <v>6948</v>
      </c>
      <c r="F1587" s="201">
        <v>357</v>
      </c>
      <c r="G1587" s="64">
        <f t="shared" si="48"/>
        <v>0</v>
      </c>
      <c r="H1587" s="66">
        <f t="shared" si="49"/>
        <v>0</v>
      </c>
      <c r="I1587" s="60"/>
    </row>
    <row r="1588" spans="1:9" s="38" customFormat="1" x14ac:dyDescent="0.25">
      <c r="A1588" s="193" t="s">
        <v>6629</v>
      </c>
      <c r="B1588" s="194" t="s">
        <v>6630</v>
      </c>
      <c r="C1588" s="188" t="s">
        <v>6</v>
      </c>
      <c r="D1588" s="179"/>
      <c r="E1588" s="201">
        <v>9337</v>
      </c>
      <c r="F1588" s="201">
        <v>480</v>
      </c>
      <c r="G1588" s="64">
        <f t="shared" si="48"/>
        <v>0</v>
      </c>
      <c r="H1588" s="66">
        <f t="shared" si="49"/>
        <v>0</v>
      </c>
      <c r="I1588" s="60"/>
    </row>
    <row r="1589" spans="1:9" s="38" customFormat="1" x14ac:dyDescent="0.25">
      <c r="A1589" s="193" t="s">
        <v>6631</v>
      </c>
      <c r="B1589" s="194" t="s">
        <v>6632</v>
      </c>
      <c r="C1589" s="188" t="s">
        <v>6</v>
      </c>
      <c r="D1589" s="179"/>
      <c r="E1589" s="201">
        <v>10394</v>
      </c>
      <c r="F1589" s="201">
        <v>534</v>
      </c>
      <c r="G1589" s="64">
        <f t="shared" si="48"/>
        <v>0</v>
      </c>
      <c r="H1589" s="66">
        <f t="shared" si="49"/>
        <v>0</v>
      </c>
      <c r="I1589" s="60"/>
    </row>
    <row r="1590" spans="1:9" s="38" customFormat="1" x14ac:dyDescent="0.25">
      <c r="A1590" s="193" t="s">
        <v>6633</v>
      </c>
      <c r="B1590" s="194" t="s">
        <v>6634</v>
      </c>
      <c r="C1590" s="188" t="s">
        <v>6</v>
      </c>
      <c r="D1590" s="179"/>
      <c r="E1590" s="201">
        <v>17111</v>
      </c>
      <c r="F1590" s="201">
        <v>879</v>
      </c>
      <c r="G1590" s="64">
        <f t="shared" si="48"/>
        <v>0</v>
      </c>
      <c r="H1590" s="66">
        <f t="shared" si="49"/>
        <v>0</v>
      </c>
      <c r="I1590" s="60"/>
    </row>
    <row r="1591" spans="1:9" s="38" customFormat="1" x14ac:dyDescent="0.25">
      <c r="A1591" s="193" t="s">
        <v>6635</v>
      </c>
      <c r="B1591" s="194" t="s">
        <v>6636</v>
      </c>
      <c r="C1591" s="188" t="s">
        <v>6</v>
      </c>
      <c r="D1591" s="179"/>
      <c r="E1591" s="201">
        <v>17980</v>
      </c>
      <c r="F1591" s="201">
        <v>924</v>
      </c>
      <c r="G1591" s="64">
        <f t="shared" si="48"/>
        <v>0</v>
      </c>
      <c r="H1591" s="66">
        <f t="shared" si="49"/>
        <v>0</v>
      </c>
      <c r="I1591" s="60"/>
    </row>
    <row r="1592" spans="1:9" s="38" customFormat="1" ht="90" x14ac:dyDescent="0.25">
      <c r="A1592" s="195" t="s">
        <v>6637</v>
      </c>
      <c r="B1592" s="196" t="s">
        <v>21603</v>
      </c>
      <c r="C1592" s="198"/>
      <c r="D1592" s="199"/>
      <c r="E1592" s="199"/>
      <c r="F1592" s="199"/>
      <c r="G1592" s="199"/>
      <c r="H1592" s="200"/>
      <c r="I1592" s="60"/>
    </row>
    <row r="1593" spans="1:9" s="38" customFormat="1" x14ac:dyDescent="0.25">
      <c r="A1593" s="193" t="s">
        <v>6638</v>
      </c>
      <c r="B1593" s="194" t="s">
        <v>6639</v>
      </c>
      <c r="C1593" s="188" t="s">
        <v>6</v>
      </c>
      <c r="D1593" s="179"/>
      <c r="E1593" s="201">
        <v>605</v>
      </c>
      <c r="F1593" s="201">
        <v>31.1</v>
      </c>
      <c r="G1593" s="64">
        <f t="shared" si="48"/>
        <v>0</v>
      </c>
      <c r="H1593" s="66">
        <f t="shared" si="49"/>
        <v>0</v>
      </c>
      <c r="I1593" s="60"/>
    </row>
    <row r="1594" spans="1:9" s="38" customFormat="1" x14ac:dyDescent="0.25">
      <c r="A1594" s="193" t="s">
        <v>6640</v>
      </c>
      <c r="B1594" s="194" t="s">
        <v>6641</v>
      </c>
      <c r="C1594" s="188" t="s">
        <v>6</v>
      </c>
      <c r="D1594" s="179"/>
      <c r="E1594" s="201">
        <v>769</v>
      </c>
      <c r="F1594" s="201">
        <v>39.5</v>
      </c>
      <c r="G1594" s="64">
        <f t="shared" si="48"/>
        <v>0</v>
      </c>
      <c r="H1594" s="66">
        <f t="shared" si="49"/>
        <v>0</v>
      </c>
      <c r="I1594" s="60"/>
    </row>
    <row r="1595" spans="1:9" s="38" customFormat="1" x14ac:dyDescent="0.25">
      <c r="A1595" s="193" t="s">
        <v>6642</v>
      </c>
      <c r="B1595" s="194" t="s">
        <v>6643</v>
      </c>
      <c r="C1595" s="188" t="s">
        <v>6</v>
      </c>
      <c r="D1595" s="179"/>
      <c r="E1595" s="201">
        <v>969</v>
      </c>
      <c r="F1595" s="201">
        <v>49.8</v>
      </c>
      <c r="G1595" s="64">
        <f t="shared" si="48"/>
        <v>0</v>
      </c>
      <c r="H1595" s="66">
        <f t="shared" si="49"/>
        <v>0</v>
      </c>
      <c r="I1595" s="60"/>
    </row>
    <row r="1596" spans="1:9" s="38" customFormat="1" x14ac:dyDescent="0.25">
      <c r="A1596" s="193" t="s">
        <v>6644</v>
      </c>
      <c r="B1596" s="194" t="s">
        <v>6645</v>
      </c>
      <c r="C1596" s="188" t="s">
        <v>6</v>
      </c>
      <c r="D1596" s="179"/>
      <c r="E1596" s="201">
        <v>619</v>
      </c>
      <c r="F1596" s="201">
        <v>31.8</v>
      </c>
      <c r="G1596" s="64">
        <f t="shared" si="48"/>
        <v>0</v>
      </c>
      <c r="H1596" s="66">
        <f t="shared" si="49"/>
        <v>0</v>
      </c>
      <c r="I1596" s="60"/>
    </row>
    <row r="1597" spans="1:9" s="38" customFormat="1" x14ac:dyDescent="0.25">
      <c r="A1597" s="193" t="s">
        <v>6646</v>
      </c>
      <c r="B1597" s="194" t="s">
        <v>6647</v>
      </c>
      <c r="C1597" s="188" t="s">
        <v>6</v>
      </c>
      <c r="D1597" s="179"/>
      <c r="E1597" s="201">
        <v>796</v>
      </c>
      <c r="F1597" s="201">
        <v>40.9</v>
      </c>
      <c r="G1597" s="64">
        <f t="shared" si="48"/>
        <v>0</v>
      </c>
      <c r="H1597" s="66">
        <f t="shared" si="49"/>
        <v>0</v>
      </c>
      <c r="I1597" s="60"/>
    </row>
    <row r="1598" spans="1:9" s="38" customFormat="1" x14ac:dyDescent="0.25">
      <c r="A1598" s="193" t="s">
        <v>6648</v>
      </c>
      <c r="B1598" s="194" t="s">
        <v>6647</v>
      </c>
      <c r="C1598" s="188" t="s">
        <v>6</v>
      </c>
      <c r="D1598" s="179"/>
      <c r="E1598" s="201">
        <v>998</v>
      </c>
      <c r="F1598" s="201">
        <v>51</v>
      </c>
      <c r="G1598" s="64">
        <f t="shared" si="48"/>
        <v>0</v>
      </c>
      <c r="H1598" s="66">
        <f t="shared" si="49"/>
        <v>0</v>
      </c>
      <c r="I1598" s="60"/>
    </row>
    <row r="1599" spans="1:9" s="38" customFormat="1" x14ac:dyDescent="0.25">
      <c r="A1599" s="193" t="s">
        <v>6649</v>
      </c>
      <c r="B1599" s="194" t="s">
        <v>6650</v>
      </c>
      <c r="C1599" s="188" t="s">
        <v>6</v>
      </c>
      <c r="D1599" s="179"/>
      <c r="E1599" s="201">
        <v>1160</v>
      </c>
      <c r="F1599" s="201">
        <v>60</v>
      </c>
      <c r="G1599" s="64">
        <f t="shared" si="48"/>
        <v>0</v>
      </c>
      <c r="H1599" s="66">
        <f t="shared" si="49"/>
        <v>0</v>
      </c>
      <c r="I1599" s="60"/>
    </row>
    <row r="1600" spans="1:9" s="38" customFormat="1" x14ac:dyDescent="0.25">
      <c r="A1600" s="193" t="s">
        <v>6651</v>
      </c>
      <c r="B1600" s="194" t="s">
        <v>6652</v>
      </c>
      <c r="C1600" s="188" t="s">
        <v>6</v>
      </c>
      <c r="D1600" s="179"/>
      <c r="E1600" s="201">
        <v>667</v>
      </c>
      <c r="F1600" s="201">
        <v>34.299999999999997</v>
      </c>
      <c r="G1600" s="64">
        <f t="shared" si="48"/>
        <v>0</v>
      </c>
      <c r="H1600" s="66">
        <f t="shared" si="49"/>
        <v>0</v>
      </c>
      <c r="I1600" s="60"/>
    </row>
    <row r="1601" spans="1:9" s="38" customFormat="1" x14ac:dyDescent="0.25">
      <c r="A1601" s="193" t="s">
        <v>6653</v>
      </c>
      <c r="B1601" s="194" t="s">
        <v>6654</v>
      </c>
      <c r="C1601" s="188" t="s">
        <v>6</v>
      </c>
      <c r="D1601" s="179"/>
      <c r="E1601" s="201">
        <v>942</v>
      </c>
      <c r="F1601" s="201">
        <v>48.4</v>
      </c>
      <c r="G1601" s="64">
        <f t="shared" si="48"/>
        <v>0</v>
      </c>
      <c r="H1601" s="66">
        <f t="shared" si="49"/>
        <v>0</v>
      </c>
      <c r="I1601" s="60"/>
    </row>
    <row r="1602" spans="1:9" s="38" customFormat="1" x14ac:dyDescent="0.25">
      <c r="A1602" s="193" t="s">
        <v>6655</v>
      </c>
      <c r="B1602" s="194" t="s">
        <v>6656</v>
      </c>
      <c r="C1602" s="188" t="s">
        <v>6</v>
      </c>
      <c r="D1602" s="179"/>
      <c r="E1602" s="201">
        <v>1143</v>
      </c>
      <c r="F1602" s="201">
        <v>59</v>
      </c>
      <c r="G1602" s="64">
        <f t="shared" si="48"/>
        <v>0</v>
      </c>
      <c r="H1602" s="66">
        <f t="shared" si="49"/>
        <v>0</v>
      </c>
      <c r="I1602" s="60"/>
    </row>
    <row r="1603" spans="1:9" s="38" customFormat="1" x14ac:dyDescent="0.25">
      <c r="A1603" s="193" t="s">
        <v>6657</v>
      </c>
      <c r="B1603" s="194" t="s">
        <v>6658</v>
      </c>
      <c r="C1603" s="188" t="s">
        <v>6</v>
      </c>
      <c r="D1603" s="179"/>
      <c r="E1603" s="201">
        <v>1751</v>
      </c>
      <c r="F1603" s="201">
        <v>90</v>
      </c>
      <c r="G1603" s="64">
        <f t="shared" si="48"/>
        <v>0</v>
      </c>
      <c r="H1603" s="66">
        <f t="shared" si="49"/>
        <v>0</v>
      </c>
      <c r="I1603" s="60"/>
    </row>
    <row r="1604" spans="1:9" s="38" customFormat="1" ht="101.25" x14ac:dyDescent="0.25">
      <c r="A1604" s="195" t="s">
        <v>6659</v>
      </c>
      <c r="B1604" s="196" t="s">
        <v>21604</v>
      </c>
      <c r="C1604" s="198"/>
      <c r="D1604" s="199"/>
      <c r="E1604" s="199"/>
      <c r="F1604" s="199"/>
      <c r="G1604" s="199"/>
      <c r="H1604" s="200"/>
      <c r="I1604" s="60"/>
    </row>
    <row r="1605" spans="1:9" s="38" customFormat="1" x14ac:dyDescent="0.25">
      <c r="A1605" s="193" t="s">
        <v>6660</v>
      </c>
      <c r="B1605" s="194" t="s">
        <v>6661</v>
      </c>
      <c r="C1605" s="188" t="s">
        <v>6</v>
      </c>
      <c r="D1605" s="179"/>
      <c r="E1605" s="201">
        <v>1332</v>
      </c>
      <c r="F1605" s="201">
        <v>68</v>
      </c>
      <c r="G1605" s="64">
        <f t="shared" ref="G1605:G1668" si="50">D1605*E1605</f>
        <v>0</v>
      </c>
      <c r="H1605" s="66">
        <f t="shared" ref="H1605:H1668" si="51">D1605*F1605</f>
        <v>0</v>
      </c>
      <c r="I1605" s="60"/>
    </row>
    <row r="1606" spans="1:9" s="38" customFormat="1" x14ac:dyDescent="0.25">
      <c r="A1606" s="193" t="s">
        <v>6662</v>
      </c>
      <c r="B1606" s="194" t="s">
        <v>6663</v>
      </c>
      <c r="C1606" s="188" t="s">
        <v>6</v>
      </c>
      <c r="D1606" s="179"/>
      <c r="E1606" s="201">
        <v>1665</v>
      </c>
      <c r="F1606" s="201">
        <v>86</v>
      </c>
      <c r="G1606" s="64">
        <f t="shared" si="50"/>
        <v>0</v>
      </c>
      <c r="H1606" s="66">
        <f t="shared" si="51"/>
        <v>0</v>
      </c>
      <c r="I1606" s="60"/>
    </row>
    <row r="1607" spans="1:9" s="38" customFormat="1" x14ac:dyDescent="0.25">
      <c r="A1607" s="193" t="s">
        <v>6664</v>
      </c>
      <c r="B1607" s="194" t="s">
        <v>6665</v>
      </c>
      <c r="C1607" s="188" t="s">
        <v>6</v>
      </c>
      <c r="D1607" s="179"/>
      <c r="E1607" s="201">
        <v>2201</v>
      </c>
      <c r="F1607" s="201">
        <v>113</v>
      </c>
      <c r="G1607" s="64">
        <f t="shared" si="50"/>
        <v>0</v>
      </c>
      <c r="H1607" s="66">
        <f t="shared" si="51"/>
        <v>0</v>
      </c>
      <c r="I1607" s="60"/>
    </row>
    <row r="1608" spans="1:9" s="38" customFormat="1" x14ac:dyDescent="0.25">
      <c r="A1608" s="193" t="s">
        <v>6666</v>
      </c>
      <c r="B1608" s="194" t="s">
        <v>6667</v>
      </c>
      <c r="C1608" s="188" t="s">
        <v>6</v>
      </c>
      <c r="D1608" s="179"/>
      <c r="E1608" s="201">
        <v>2332</v>
      </c>
      <c r="F1608" s="201">
        <v>120</v>
      </c>
      <c r="G1608" s="64">
        <f t="shared" si="50"/>
        <v>0</v>
      </c>
      <c r="H1608" s="66">
        <f t="shared" si="51"/>
        <v>0</v>
      </c>
      <c r="I1608" s="60"/>
    </row>
    <row r="1609" spans="1:9" s="38" customFormat="1" x14ac:dyDescent="0.25">
      <c r="A1609" s="193" t="s">
        <v>6668</v>
      </c>
      <c r="B1609" s="194" t="s">
        <v>6669</v>
      </c>
      <c r="C1609" s="188" t="s">
        <v>6</v>
      </c>
      <c r="D1609" s="179"/>
      <c r="E1609" s="201">
        <v>2663</v>
      </c>
      <c r="F1609" s="201">
        <v>137</v>
      </c>
      <c r="G1609" s="64">
        <f t="shared" si="50"/>
        <v>0</v>
      </c>
      <c r="H1609" s="66">
        <f t="shared" si="51"/>
        <v>0</v>
      </c>
      <c r="I1609" s="60"/>
    </row>
    <row r="1610" spans="1:9" s="38" customFormat="1" x14ac:dyDescent="0.25">
      <c r="A1610" s="193" t="s">
        <v>6670</v>
      </c>
      <c r="B1610" s="194" t="s">
        <v>6671</v>
      </c>
      <c r="C1610" s="188" t="s">
        <v>6</v>
      </c>
      <c r="D1610" s="179"/>
      <c r="E1610" s="201">
        <v>3765</v>
      </c>
      <c r="F1610" s="201">
        <v>194</v>
      </c>
      <c r="G1610" s="64">
        <f t="shared" si="50"/>
        <v>0</v>
      </c>
      <c r="H1610" s="66">
        <f t="shared" si="51"/>
        <v>0</v>
      </c>
      <c r="I1610" s="60"/>
    </row>
    <row r="1611" spans="1:9" s="38" customFormat="1" x14ac:dyDescent="0.25">
      <c r="A1611" s="193" t="s">
        <v>6672</v>
      </c>
      <c r="B1611" s="194" t="s">
        <v>6673</v>
      </c>
      <c r="C1611" s="188" t="s">
        <v>6</v>
      </c>
      <c r="D1611" s="179"/>
      <c r="E1611" s="201">
        <v>3982</v>
      </c>
      <c r="F1611" s="201">
        <v>205</v>
      </c>
      <c r="G1611" s="64">
        <f t="shared" si="50"/>
        <v>0</v>
      </c>
      <c r="H1611" s="66">
        <f t="shared" si="51"/>
        <v>0</v>
      </c>
      <c r="I1611" s="60"/>
    </row>
    <row r="1612" spans="1:9" s="38" customFormat="1" x14ac:dyDescent="0.25">
      <c r="A1612" s="193" t="s">
        <v>6674</v>
      </c>
      <c r="B1612" s="194" t="s">
        <v>6675</v>
      </c>
      <c r="C1612" s="188" t="s">
        <v>6</v>
      </c>
      <c r="D1612" s="179"/>
      <c r="E1612" s="201">
        <v>4415</v>
      </c>
      <c r="F1612" s="201">
        <v>227</v>
      </c>
      <c r="G1612" s="64">
        <f t="shared" si="50"/>
        <v>0</v>
      </c>
      <c r="H1612" s="66">
        <f t="shared" si="51"/>
        <v>0</v>
      </c>
      <c r="I1612" s="60"/>
    </row>
    <row r="1613" spans="1:9" s="38" customFormat="1" x14ac:dyDescent="0.25">
      <c r="A1613" s="193" t="s">
        <v>6676</v>
      </c>
      <c r="B1613" s="194" t="s">
        <v>6677</v>
      </c>
      <c r="C1613" s="188" t="s">
        <v>6</v>
      </c>
      <c r="D1613" s="179"/>
      <c r="E1613" s="201">
        <v>4950</v>
      </c>
      <c r="F1613" s="201">
        <v>254</v>
      </c>
      <c r="G1613" s="64">
        <f t="shared" si="50"/>
        <v>0</v>
      </c>
      <c r="H1613" s="66">
        <f t="shared" si="51"/>
        <v>0</v>
      </c>
      <c r="I1613" s="60"/>
    </row>
    <row r="1614" spans="1:9" s="38" customFormat="1" x14ac:dyDescent="0.25">
      <c r="A1614" s="193" t="s">
        <v>6678</v>
      </c>
      <c r="B1614" s="194" t="s">
        <v>6679</v>
      </c>
      <c r="C1614" s="188" t="s">
        <v>6</v>
      </c>
      <c r="D1614" s="179"/>
      <c r="E1614" s="201">
        <v>1332</v>
      </c>
      <c r="F1614" s="201">
        <v>68</v>
      </c>
      <c r="G1614" s="64">
        <f t="shared" si="50"/>
        <v>0</v>
      </c>
      <c r="H1614" s="66">
        <f t="shared" si="51"/>
        <v>0</v>
      </c>
      <c r="I1614" s="60"/>
    </row>
    <row r="1615" spans="1:9" s="38" customFormat="1" x14ac:dyDescent="0.25">
      <c r="A1615" s="193" t="s">
        <v>6680</v>
      </c>
      <c r="B1615" s="194" t="s">
        <v>6681</v>
      </c>
      <c r="C1615" s="188" t="s">
        <v>6</v>
      </c>
      <c r="D1615" s="179"/>
      <c r="E1615" s="201">
        <v>2028</v>
      </c>
      <c r="F1615" s="201">
        <v>104</v>
      </c>
      <c r="G1615" s="64">
        <f t="shared" si="50"/>
        <v>0</v>
      </c>
      <c r="H1615" s="66">
        <f t="shared" si="51"/>
        <v>0</v>
      </c>
      <c r="I1615" s="60"/>
    </row>
    <row r="1616" spans="1:9" s="38" customFormat="1" x14ac:dyDescent="0.25">
      <c r="A1616" s="193" t="s">
        <v>6682</v>
      </c>
      <c r="B1616" s="194" t="s">
        <v>6683</v>
      </c>
      <c r="C1616" s="188" t="s">
        <v>6</v>
      </c>
      <c r="D1616" s="179"/>
      <c r="E1616" s="201">
        <v>2388</v>
      </c>
      <c r="F1616" s="201">
        <v>123</v>
      </c>
      <c r="G1616" s="64">
        <f t="shared" si="50"/>
        <v>0</v>
      </c>
      <c r="H1616" s="66">
        <f t="shared" si="51"/>
        <v>0</v>
      </c>
      <c r="I1616" s="60"/>
    </row>
    <row r="1617" spans="1:9" s="38" customFormat="1" x14ac:dyDescent="0.25">
      <c r="A1617" s="193" t="s">
        <v>6684</v>
      </c>
      <c r="B1617" s="194" t="s">
        <v>6685</v>
      </c>
      <c r="C1617" s="188" t="s">
        <v>6</v>
      </c>
      <c r="D1617" s="179"/>
      <c r="E1617" s="201">
        <v>2533</v>
      </c>
      <c r="F1617" s="201">
        <v>130</v>
      </c>
      <c r="G1617" s="64">
        <f t="shared" si="50"/>
        <v>0</v>
      </c>
      <c r="H1617" s="66">
        <f t="shared" si="51"/>
        <v>0</v>
      </c>
      <c r="I1617" s="60"/>
    </row>
    <row r="1618" spans="1:9" s="38" customFormat="1" x14ac:dyDescent="0.25">
      <c r="A1618" s="193" t="s">
        <v>6686</v>
      </c>
      <c r="B1618" s="194" t="s">
        <v>6687</v>
      </c>
      <c r="C1618" s="188" t="s">
        <v>6</v>
      </c>
      <c r="D1618" s="179"/>
      <c r="E1618" s="201">
        <v>3692</v>
      </c>
      <c r="F1618" s="201">
        <v>190</v>
      </c>
      <c r="G1618" s="64">
        <f t="shared" si="50"/>
        <v>0</v>
      </c>
      <c r="H1618" s="66">
        <f t="shared" si="51"/>
        <v>0</v>
      </c>
      <c r="I1618" s="60"/>
    </row>
    <row r="1619" spans="1:9" s="38" customFormat="1" x14ac:dyDescent="0.25">
      <c r="A1619" s="193" t="s">
        <v>6688</v>
      </c>
      <c r="B1619" s="194" t="s">
        <v>6689</v>
      </c>
      <c r="C1619" s="188" t="s">
        <v>6</v>
      </c>
      <c r="D1619" s="179"/>
      <c r="E1619" s="201">
        <v>4068</v>
      </c>
      <c r="F1619" s="201">
        <v>209</v>
      </c>
      <c r="G1619" s="64">
        <f t="shared" si="50"/>
        <v>0</v>
      </c>
      <c r="H1619" s="66">
        <f t="shared" si="51"/>
        <v>0</v>
      </c>
      <c r="I1619" s="60"/>
    </row>
    <row r="1620" spans="1:9" s="38" customFormat="1" x14ac:dyDescent="0.25">
      <c r="A1620" s="193" t="s">
        <v>6690</v>
      </c>
      <c r="B1620" s="194" t="s">
        <v>6691</v>
      </c>
      <c r="C1620" s="188" t="s">
        <v>6</v>
      </c>
      <c r="D1620" s="179"/>
      <c r="E1620" s="201">
        <v>2619</v>
      </c>
      <c r="F1620" s="201">
        <v>135</v>
      </c>
      <c r="G1620" s="64">
        <f t="shared" si="50"/>
        <v>0</v>
      </c>
      <c r="H1620" s="66">
        <f t="shared" si="51"/>
        <v>0</v>
      </c>
      <c r="I1620" s="60"/>
    </row>
    <row r="1621" spans="1:9" s="38" customFormat="1" x14ac:dyDescent="0.25">
      <c r="A1621" s="193" t="s">
        <v>6692</v>
      </c>
      <c r="B1621" s="194" t="s">
        <v>6693</v>
      </c>
      <c r="C1621" s="188" t="s">
        <v>6</v>
      </c>
      <c r="D1621" s="179"/>
      <c r="E1621" s="201">
        <v>5501</v>
      </c>
      <c r="F1621" s="201">
        <v>283</v>
      </c>
      <c r="G1621" s="64">
        <f t="shared" si="50"/>
        <v>0</v>
      </c>
      <c r="H1621" s="66">
        <f t="shared" si="51"/>
        <v>0</v>
      </c>
      <c r="I1621" s="60"/>
    </row>
    <row r="1622" spans="1:9" s="38" customFormat="1" x14ac:dyDescent="0.25">
      <c r="A1622" s="193" t="s">
        <v>6694</v>
      </c>
      <c r="B1622" s="194" t="s">
        <v>6695</v>
      </c>
      <c r="C1622" s="188" t="s">
        <v>6</v>
      </c>
      <c r="D1622" s="179"/>
      <c r="E1622" s="201">
        <v>1360</v>
      </c>
      <c r="F1622" s="201">
        <v>70</v>
      </c>
      <c r="G1622" s="64">
        <f t="shared" si="50"/>
        <v>0</v>
      </c>
      <c r="H1622" s="66">
        <f t="shared" si="51"/>
        <v>0</v>
      </c>
      <c r="I1622" s="60"/>
    </row>
    <row r="1623" spans="1:9" s="38" customFormat="1" x14ac:dyDescent="0.25">
      <c r="A1623" s="193" t="s">
        <v>6696</v>
      </c>
      <c r="B1623" s="194" t="s">
        <v>6697</v>
      </c>
      <c r="C1623" s="188" t="s">
        <v>6</v>
      </c>
      <c r="D1623" s="179"/>
      <c r="E1623" s="201">
        <v>1984</v>
      </c>
      <c r="F1623" s="201">
        <v>102</v>
      </c>
      <c r="G1623" s="64">
        <f t="shared" si="50"/>
        <v>0</v>
      </c>
      <c r="H1623" s="66">
        <f t="shared" si="51"/>
        <v>0</v>
      </c>
      <c r="I1623" s="60"/>
    </row>
    <row r="1624" spans="1:9" s="38" customFormat="1" x14ac:dyDescent="0.25">
      <c r="A1624" s="193" t="s">
        <v>6698</v>
      </c>
      <c r="B1624" s="194" t="s">
        <v>6699</v>
      </c>
      <c r="C1624" s="188" t="s">
        <v>6</v>
      </c>
      <c r="D1624" s="179"/>
      <c r="E1624" s="201">
        <v>2345</v>
      </c>
      <c r="F1624" s="201">
        <v>121</v>
      </c>
      <c r="G1624" s="64">
        <f t="shared" si="50"/>
        <v>0</v>
      </c>
      <c r="H1624" s="66">
        <f t="shared" si="51"/>
        <v>0</v>
      </c>
      <c r="I1624" s="60"/>
    </row>
    <row r="1625" spans="1:9" s="38" customFormat="1" x14ac:dyDescent="0.25">
      <c r="A1625" s="193" t="s">
        <v>6700</v>
      </c>
      <c r="B1625" s="194" t="s">
        <v>6701</v>
      </c>
      <c r="C1625" s="188" t="s">
        <v>6</v>
      </c>
      <c r="D1625" s="179"/>
      <c r="E1625" s="201">
        <v>3373</v>
      </c>
      <c r="F1625" s="201">
        <v>173</v>
      </c>
      <c r="G1625" s="64">
        <f t="shared" si="50"/>
        <v>0</v>
      </c>
      <c r="H1625" s="66">
        <f t="shared" si="51"/>
        <v>0</v>
      </c>
      <c r="I1625" s="60"/>
    </row>
    <row r="1626" spans="1:9" s="38" customFormat="1" x14ac:dyDescent="0.25">
      <c r="A1626" s="193" t="s">
        <v>6702</v>
      </c>
      <c r="B1626" s="194" t="s">
        <v>6703</v>
      </c>
      <c r="C1626" s="188" t="s">
        <v>6</v>
      </c>
      <c r="D1626" s="179"/>
      <c r="E1626" s="201">
        <v>3575</v>
      </c>
      <c r="F1626" s="201">
        <v>184</v>
      </c>
      <c r="G1626" s="64">
        <f t="shared" si="50"/>
        <v>0</v>
      </c>
      <c r="H1626" s="66">
        <f t="shared" si="51"/>
        <v>0</v>
      </c>
      <c r="I1626" s="60"/>
    </row>
    <row r="1627" spans="1:9" s="38" customFormat="1" x14ac:dyDescent="0.25">
      <c r="A1627" s="193" t="s">
        <v>6704</v>
      </c>
      <c r="B1627" s="194" t="s">
        <v>6705</v>
      </c>
      <c r="C1627" s="188" t="s">
        <v>6</v>
      </c>
      <c r="D1627" s="179"/>
      <c r="E1627" s="201">
        <v>3792</v>
      </c>
      <c r="F1627" s="201">
        <v>195</v>
      </c>
      <c r="G1627" s="64">
        <f t="shared" si="50"/>
        <v>0</v>
      </c>
      <c r="H1627" s="66">
        <f t="shared" si="51"/>
        <v>0</v>
      </c>
      <c r="I1627" s="60"/>
    </row>
    <row r="1628" spans="1:9" s="38" customFormat="1" x14ac:dyDescent="0.25">
      <c r="A1628" s="193" t="s">
        <v>6706</v>
      </c>
      <c r="B1628" s="194" t="s">
        <v>6707</v>
      </c>
      <c r="C1628" s="188" t="s">
        <v>6</v>
      </c>
      <c r="D1628" s="179"/>
      <c r="E1628" s="201">
        <v>4182</v>
      </c>
      <c r="F1628" s="201">
        <v>215</v>
      </c>
      <c r="G1628" s="64">
        <f t="shared" si="50"/>
        <v>0</v>
      </c>
      <c r="H1628" s="66">
        <f t="shared" si="51"/>
        <v>0</v>
      </c>
      <c r="I1628" s="60"/>
    </row>
    <row r="1629" spans="1:9" s="38" customFormat="1" x14ac:dyDescent="0.25">
      <c r="A1629" s="193" t="s">
        <v>6708</v>
      </c>
      <c r="B1629" s="194" t="s">
        <v>6709</v>
      </c>
      <c r="C1629" s="188" t="s">
        <v>6</v>
      </c>
      <c r="D1629" s="179"/>
      <c r="E1629" s="201">
        <v>4865</v>
      </c>
      <c r="F1629" s="201">
        <v>250</v>
      </c>
      <c r="G1629" s="64">
        <f t="shared" si="50"/>
        <v>0</v>
      </c>
      <c r="H1629" s="66">
        <f t="shared" si="51"/>
        <v>0</v>
      </c>
      <c r="I1629" s="60"/>
    </row>
    <row r="1630" spans="1:9" s="38" customFormat="1" ht="90" x14ac:dyDescent="0.25">
      <c r="A1630" s="195" t="s">
        <v>6710</v>
      </c>
      <c r="B1630" s="196" t="s">
        <v>21605</v>
      </c>
      <c r="C1630" s="198"/>
      <c r="D1630" s="199"/>
      <c r="E1630" s="199"/>
      <c r="F1630" s="199"/>
      <c r="G1630" s="199"/>
      <c r="H1630" s="200"/>
      <c r="I1630" s="60"/>
    </row>
    <row r="1631" spans="1:9" s="38" customFormat="1" x14ac:dyDescent="0.25">
      <c r="A1631" s="193" t="s">
        <v>6711</v>
      </c>
      <c r="B1631" s="194" t="s">
        <v>6712</v>
      </c>
      <c r="C1631" s="188" t="s">
        <v>6</v>
      </c>
      <c r="D1631" s="179"/>
      <c r="E1631" s="201">
        <v>382</v>
      </c>
      <c r="F1631" s="201">
        <v>19.600000000000001</v>
      </c>
      <c r="G1631" s="64">
        <f t="shared" si="50"/>
        <v>0</v>
      </c>
      <c r="H1631" s="66">
        <f t="shared" si="51"/>
        <v>0</v>
      </c>
      <c r="I1631" s="60"/>
    </row>
    <row r="1632" spans="1:9" s="38" customFormat="1" x14ac:dyDescent="0.25">
      <c r="A1632" s="193" t="s">
        <v>6713</v>
      </c>
      <c r="B1632" s="194" t="s">
        <v>6714</v>
      </c>
      <c r="C1632" s="188" t="s">
        <v>6</v>
      </c>
      <c r="D1632" s="179"/>
      <c r="E1632" s="201">
        <v>382</v>
      </c>
      <c r="F1632" s="201">
        <v>19.600000000000001</v>
      </c>
      <c r="G1632" s="64">
        <f t="shared" si="50"/>
        <v>0</v>
      </c>
      <c r="H1632" s="66">
        <f t="shared" si="51"/>
        <v>0</v>
      </c>
      <c r="I1632" s="60"/>
    </row>
    <row r="1633" spans="1:9" s="38" customFormat="1" x14ac:dyDescent="0.25">
      <c r="A1633" s="193" t="s">
        <v>6715</v>
      </c>
      <c r="B1633" s="194" t="s">
        <v>6716</v>
      </c>
      <c r="C1633" s="188" t="s">
        <v>6</v>
      </c>
      <c r="D1633" s="179"/>
      <c r="E1633" s="201">
        <v>382</v>
      </c>
      <c r="F1633" s="201">
        <v>19.600000000000001</v>
      </c>
      <c r="G1633" s="64">
        <f t="shared" si="50"/>
        <v>0</v>
      </c>
      <c r="H1633" s="66">
        <f t="shared" si="51"/>
        <v>0</v>
      </c>
      <c r="I1633" s="60"/>
    </row>
    <row r="1634" spans="1:9" s="38" customFormat="1" x14ac:dyDescent="0.25">
      <c r="A1634" s="193" t="s">
        <v>6717</v>
      </c>
      <c r="B1634" s="194" t="s">
        <v>6718</v>
      </c>
      <c r="C1634" s="188" t="s">
        <v>6</v>
      </c>
      <c r="D1634" s="179"/>
      <c r="E1634" s="201">
        <v>382</v>
      </c>
      <c r="F1634" s="201">
        <v>19.600000000000001</v>
      </c>
      <c r="G1634" s="64">
        <f t="shared" si="50"/>
        <v>0</v>
      </c>
      <c r="H1634" s="66">
        <f t="shared" si="51"/>
        <v>0</v>
      </c>
      <c r="I1634" s="60"/>
    </row>
    <row r="1635" spans="1:9" s="38" customFormat="1" x14ac:dyDescent="0.25">
      <c r="A1635" s="193" t="s">
        <v>6719</v>
      </c>
      <c r="B1635" s="194" t="s">
        <v>6720</v>
      </c>
      <c r="C1635" s="188" t="s">
        <v>6</v>
      </c>
      <c r="D1635" s="179"/>
      <c r="E1635" s="201">
        <v>433</v>
      </c>
      <c r="F1635" s="201">
        <v>22.2</v>
      </c>
      <c r="G1635" s="64">
        <f t="shared" si="50"/>
        <v>0</v>
      </c>
      <c r="H1635" s="66">
        <f t="shared" si="51"/>
        <v>0</v>
      </c>
      <c r="I1635" s="60"/>
    </row>
    <row r="1636" spans="1:9" s="38" customFormat="1" x14ac:dyDescent="0.25">
      <c r="A1636" s="193" t="s">
        <v>6721</v>
      </c>
      <c r="B1636" s="194" t="s">
        <v>6722</v>
      </c>
      <c r="C1636" s="188" t="s">
        <v>6</v>
      </c>
      <c r="D1636" s="179"/>
      <c r="E1636" s="201">
        <v>520</v>
      </c>
      <c r="F1636" s="201">
        <v>26.7</v>
      </c>
      <c r="G1636" s="64">
        <f t="shared" si="50"/>
        <v>0</v>
      </c>
      <c r="H1636" s="66">
        <f t="shared" si="51"/>
        <v>0</v>
      </c>
      <c r="I1636" s="60"/>
    </row>
    <row r="1637" spans="1:9" s="38" customFormat="1" x14ac:dyDescent="0.25">
      <c r="A1637" s="193" t="s">
        <v>6723</v>
      </c>
      <c r="B1637" s="194" t="s">
        <v>6724</v>
      </c>
      <c r="C1637" s="188" t="s">
        <v>6</v>
      </c>
      <c r="D1637" s="179"/>
      <c r="E1637" s="201">
        <v>700</v>
      </c>
      <c r="F1637" s="201">
        <v>36</v>
      </c>
      <c r="G1637" s="64">
        <f t="shared" si="50"/>
        <v>0</v>
      </c>
      <c r="H1637" s="66">
        <f t="shared" si="51"/>
        <v>0</v>
      </c>
      <c r="I1637" s="60"/>
    </row>
    <row r="1638" spans="1:9" s="38" customFormat="1" x14ac:dyDescent="0.25">
      <c r="A1638" s="193" t="s">
        <v>6725</v>
      </c>
      <c r="B1638" s="194" t="s">
        <v>6726</v>
      </c>
      <c r="C1638" s="188" t="s">
        <v>6</v>
      </c>
      <c r="D1638" s="179"/>
      <c r="E1638" s="201">
        <v>738</v>
      </c>
      <c r="F1638" s="201">
        <v>37.9</v>
      </c>
      <c r="G1638" s="64">
        <f t="shared" si="50"/>
        <v>0</v>
      </c>
      <c r="H1638" s="66">
        <f t="shared" si="51"/>
        <v>0</v>
      </c>
      <c r="I1638" s="60"/>
    </row>
    <row r="1639" spans="1:9" s="38" customFormat="1" x14ac:dyDescent="0.25">
      <c r="A1639" s="193" t="s">
        <v>6727</v>
      </c>
      <c r="B1639" s="194" t="s">
        <v>6728</v>
      </c>
      <c r="C1639" s="188" t="s">
        <v>6</v>
      </c>
      <c r="D1639" s="179"/>
      <c r="E1639" s="201">
        <v>738</v>
      </c>
      <c r="F1639" s="201">
        <v>37.9</v>
      </c>
      <c r="G1639" s="64">
        <f t="shared" si="50"/>
        <v>0</v>
      </c>
      <c r="H1639" s="66">
        <f t="shared" si="51"/>
        <v>0</v>
      </c>
      <c r="I1639" s="60"/>
    </row>
    <row r="1640" spans="1:9" s="38" customFormat="1" x14ac:dyDescent="0.25">
      <c r="A1640" s="193" t="s">
        <v>6729</v>
      </c>
      <c r="B1640" s="194" t="s">
        <v>6730</v>
      </c>
      <c r="C1640" s="188" t="s">
        <v>6</v>
      </c>
      <c r="D1640" s="179"/>
      <c r="E1640" s="201">
        <v>738</v>
      </c>
      <c r="F1640" s="201">
        <v>37.9</v>
      </c>
      <c r="G1640" s="64">
        <f t="shared" si="50"/>
        <v>0</v>
      </c>
      <c r="H1640" s="66">
        <f t="shared" si="51"/>
        <v>0</v>
      </c>
      <c r="I1640" s="60"/>
    </row>
    <row r="1641" spans="1:9" s="38" customFormat="1" x14ac:dyDescent="0.25">
      <c r="A1641" s="193" t="s">
        <v>6731</v>
      </c>
      <c r="B1641" s="194" t="s">
        <v>6732</v>
      </c>
      <c r="C1641" s="188" t="s">
        <v>6</v>
      </c>
      <c r="D1641" s="179"/>
      <c r="E1641" s="201">
        <v>738</v>
      </c>
      <c r="F1641" s="201">
        <v>37.9</v>
      </c>
      <c r="G1641" s="64">
        <f t="shared" si="50"/>
        <v>0</v>
      </c>
      <c r="H1641" s="66">
        <f t="shared" si="51"/>
        <v>0</v>
      </c>
      <c r="I1641" s="60"/>
    </row>
    <row r="1642" spans="1:9" s="38" customFormat="1" x14ac:dyDescent="0.25">
      <c r="A1642" s="193" t="s">
        <v>6733</v>
      </c>
      <c r="B1642" s="194" t="s">
        <v>6734</v>
      </c>
      <c r="C1642" s="188" t="s">
        <v>6</v>
      </c>
      <c r="D1642" s="179"/>
      <c r="E1642" s="201">
        <v>840</v>
      </c>
      <c r="F1642" s="201">
        <v>43.2</v>
      </c>
      <c r="G1642" s="64">
        <f t="shared" si="50"/>
        <v>0</v>
      </c>
      <c r="H1642" s="66">
        <f t="shared" si="51"/>
        <v>0</v>
      </c>
      <c r="I1642" s="60"/>
    </row>
    <row r="1643" spans="1:9" s="38" customFormat="1" x14ac:dyDescent="0.25">
      <c r="A1643" s="193" t="s">
        <v>6735</v>
      </c>
      <c r="B1643" s="194" t="s">
        <v>6736</v>
      </c>
      <c r="C1643" s="188" t="s">
        <v>6</v>
      </c>
      <c r="D1643" s="179"/>
      <c r="E1643" s="201">
        <v>1013</v>
      </c>
      <c r="F1643" s="201">
        <v>52</v>
      </c>
      <c r="G1643" s="64">
        <f t="shared" si="50"/>
        <v>0</v>
      </c>
      <c r="H1643" s="66">
        <f t="shared" si="51"/>
        <v>0</v>
      </c>
      <c r="I1643" s="60"/>
    </row>
    <row r="1644" spans="1:9" s="38" customFormat="1" x14ac:dyDescent="0.25">
      <c r="A1644" s="193" t="s">
        <v>6737</v>
      </c>
      <c r="B1644" s="194" t="s">
        <v>6738</v>
      </c>
      <c r="C1644" s="188" t="s">
        <v>6</v>
      </c>
      <c r="D1644" s="179"/>
      <c r="E1644" s="201">
        <v>1173</v>
      </c>
      <c r="F1644" s="201">
        <v>60</v>
      </c>
      <c r="G1644" s="64">
        <f t="shared" si="50"/>
        <v>0</v>
      </c>
      <c r="H1644" s="66">
        <f t="shared" si="51"/>
        <v>0</v>
      </c>
      <c r="I1644" s="60"/>
    </row>
    <row r="1645" spans="1:9" s="38" customFormat="1" x14ac:dyDescent="0.25">
      <c r="A1645" s="193" t="s">
        <v>6739</v>
      </c>
      <c r="B1645" s="194" t="s">
        <v>6740</v>
      </c>
      <c r="C1645" s="188" t="s">
        <v>6</v>
      </c>
      <c r="D1645" s="179"/>
      <c r="E1645" s="201">
        <v>52</v>
      </c>
      <c r="F1645" s="201">
        <v>2.69</v>
      </c>
      <c r="G1645" s="64">
        <f t="shared" si="50"/>
        <v>0</v>
      </c>
      <c r="H1645" s="66">
        <f t="shared" si="51"/>
        <v>0</v>
      </c>
      <c r="I1645" s="60"/>
    </row>
    <row r="1646" spans="1:9" s="38" customFormat="1" x14ac:dyDescent="0.25">
      <c r="A1646" s="193" t="s">
        <v>6741</v>
      </c>
      <c r="B1646" s="194" t="s">
        <v>6742</v>
      </c>
      <c r="C1646" s="188" t="s">
        <v>6</v>
      </c>
      <c r="D1646" s="179"/>
      <c r="E1646" s="201">
        <v>71</v>
      </c>
      <c r="F1646" s="201">
        <v>3.64</v>
      </c>
      <c r="G1646" s="64">
        <f t="shared" si="50"/>
        <v>0</v>
      </c>
      <c r="H1646" s="66">
        <f t="shared" si="51"/>
        <v>0</v>
      </c>
      <c r="I1646" s="60"/>
    </row>
    <row r="1647" spans="1:9" s="38" customFormat="1" x14ac:dyDescent="0.25">
      <c r="A1647" s="193" t="s">
        <v>6743</v>
      </c>
      <c r="B1647" s="194" t="s">
        <v>6744</v>
      </c>
      <c r="C1647" s="188" t="s">
        <v>6</v>
      </c>
      <c r="D1647" s="179"/>
      <c r="E1647" s="201">
        <v>117</v>
      </c>
      <c r="F1647" s="201">
        <v>6</v>
      </c>
      <c r="G1647" s="64">
        <f t="shared" si="50"/>
        <v>0</v>
      </c>
      <c r="H1647" s="66">
        <f t="shared" si="51"/>
        <v>0</v>
      </c>
      <c r="I1647" s="60"/>
    </row>
    <row r="1648" spans="1:9" s="38" customFormat="1" ht="225" x14ac:dyDescent="0.25">
      <c r="A1648" s="195" t="s">
        <v>21606</v>
      </c>
      <c r="B1648" s="196" t="s">
        <v>21607</v>
      </c>
      <c r="C1648" s="198"/>
      <c r="D1648" s="199"/>
      <c r="E1648" s="199"/>
      <c r="F1648" s="199"/>
      <c r="G1648" s="199"/>
      <c r="H1648" s="200"/>
      <c r="I1648" s="60"/>
    </row>
    <row r="1649" spans="1:9" s="38" customFormat="1" x14ac:dyDescent="0.25">
      <c r="A1649" s="193" t="s">
        <v>21608</v>
      </c>
      <c r="B1649" s="194" t="s">
        <v>21609</v>
      </c>
      <c r="C1649" s="188" t="s">
        <v>6</v>
      </c>
      <c r="D1649" s="179"/>
      <c r="E1649" s="201">
        <v>1398</v>
      </c>
      <c r="F1649" s="201">
        <v>8</v>
      </c>
      <c r="G1649" s="64">
        <f t="shared" si="50"/>
        <v>0</v>
      </c>
      <c r="H1649" s="66">
        <f t="shared" si="51"/>
        <v>0</v>
      </c>
      <c r="I1649" s="60"/>
    </row>
    <row r="1650" spans="1:9" s="38" customFormat="1" x14ac:dyDescent="0.25">
      <c r="A1650" s="193" t="s">
        <v>21610</v>
      </c>
      <c r="B1650" s="194" t="s">
        <v>21611</v>
      </c>
      <c r="C1650" s="188" t="s">
        <v>6</v>
      </c>
      <c r="D1650" s="179"/>
      <c r="E1650" s="201">
        <v>1683</v>
      </c>
      <c r="F1650" s="201">
        <v>7.9</v>
      </c>
      <c r="G1650" s="64">
        <f t="shared" si="50"/>
        <v>0</v>
      </c>
      <c r="H1650" s="66">
        <f t="shared" si="51"/>
        <v>0</v>
      </c>
      <c r="I1650" s="60"/>
    </row>
    <row r="1651" spans="1:9" s="38" customFormat="1" x14ac:dyDescent="0.25">
      <c r="A1651" s="193" t="s">
        <v>21612</v>
      </c>
      <c r="B1651" s="194" t="s">
        <v>6745</v>
      </c>
      <c r="C1651" s="188" t="s">
        <v>6</v>
      </c>
      <c r="D1651" s="179"/>
      <c r="E1651" s="201">
        <v>2005</v>
      </c>
      <c r="F1651" s="201">
        <v>11.8</v>
      </c>
      <c r="G1651" s="64">
        <f t="shared" si="50"/>
        <v>0</v>
      </c>
      <c r="H1651" s="66">
        <f t="shared" si="51"/>
        <v>0</v>
      </c>
      <c r="I1651" s="60"/>
    </row>
    <row r="1652" spans="1:9" s="38" customFormat="1" x14ac:dyDescent="0.25">
      <c r="A1652" s="193" t="s">
        <v>21613</v>
      </c>
      <c r="B1652" s="194" t="s">
        <v>21614</v>
      </c>
      <c r="C1652" s="188" t="s">
        <v>6</v>
      </c>
      <c r="D1652" s="179"/>
      <c r="E1652" s="201">
        <v>2203</v>
      </c>
      <c r="F1652" s="201">
        <v>11.9</v>
      </c>
      <c r="G1652" s="64">
        <f t="shared" si="50"/>
        <v>0</v>
      </c>
      <c r="H1652" s="66">
        <f t="shared" si="51"/>
        <v>0</v>
      </c>
      <c r="I1652" s="60"/>
    </row>
    <row r="1653" spans="1:9" s="38" customFormat="1" x14ac:dyDescent="0.25">
      <c r="A1653" s="193" t="s">
        <v>21615</v>
      </c>
      <c r="B1653" s="194" t="s">
        <v>21616</v>
      </c>
      <c r="C1653" s="188" t="s">
        <v>6</v>
      </c>
      <c r="D1653" s="179"/>
      <c r="E1653" s="201">
        <v>2501</v>
      </c>
      <c r="F1653" s="201">
        <v>15.8</v>
      </c>
      <c r="G1653" s="64">
        <f t="shared" si="50"/>
        <v>0</v>
      </c>
      <c r="H1653" s="66">
        <f t="shared" si="51"/>
        <v>0</v>
      </c>
      <c r="I1653" s="60"/>
    </row>
    <row r="1654" spans="1:9" s="38" customFormat="1" x14ac:dyDescent="0.25">
      <c r="A1654" s="193" t="s">
        <v>21617</v>
      </c>
      <c r="B1654" s="194" t="s">
        <v>21618</v>
      </c>
      <c r="C1654" s="188" t="s">
        <v>6</v>
      </c>
      <c r="D1654" s="179"/>
      <c r="E1654" s="201">
        <v>2719</v>
      </c>
      <c r="F1654" s="201">
        <v>15.8</v>
      </c>
      <c r="G1654" s="64">
        <f t="shared" si="50"/>
        <v>0</v>
      </c>
      <c r="H1654" s="66">
        <f t="shared" si="51"/>
        <v>0</v>
      </c>
      <c r="I1654" s="60"/>
    </row>
    <row r="1655" spans="1:9" s="38" customFormat="1" x14ac:dyDescent="0.25">
      <c r="A1655" s="193" t="s">
        <v>21619</v>
      </c>
      <c r="B1655" s="194" t="s">
        <v>21620</v>
      </c>
      <c r="C1655" s="188" t="s">
        <v>6</v>
      </c>
      <c r="D1655" s="179"/>
      <c r="E1655" s="201">
        <v>3651</v>
      </c>
      <c r="F1655" s="201">
        <v>19.7</v>
      </c>
      <c r="G1655" s="64">
        <f t="shared" si="50"/>
        <v>0</v>
      </c>
      <c r="H1655" s="66">
        <f t="shared" si="51"/>
        <v>0</v>
      </c>
      <c r="I1655" s="60"/>
    </row>
    <row r="1656" spans="1:9" s="38" customFormat="1" x14ac:dyDescent="0.25">
      <c r="A1656" s="193" t="s">
        <v>21621</v>
      </c>
      <c r="B1656" s="194" t="s">
        <v>21622</v>
      </c>
      <c r="C1656" s="188" t="s">
        <v>6</v>
      </c>
      <c r="D1656" s="179"/>
      <c r="E1656" s="201">
        <v>4315</v>
      </c>
      <c r="F1656" s="201">
        <v>19.8</v>
      </c>
      <c r="G1656" s="64">
        <f t="shared" si="50"/>
        <v>0</v>
      </c>
      <c r="H1656" s="66">
        <f t="shared" si="51"/>
        <v>0</v>
      </c>
      <c r="I1656" s="60"/>
    </row>
    <row r="1657" spans="1:9" s="38" customFormat="1" x14ac:dyDescent="0.25">
      <c r="A1657" s="193" t="s">
        <v>21623</v>
      </c>
      <c r="B1657" s="194" t="s">
        <v>21624</v>
      </c>
      <c r="C1657" s="188" t="s">
        <v>6</v>
      </c>
      <c r="D1657" s="179"/>
      <c r="E1657" s="201">
        <v>5364</v>
      </c>
      <c r="F1657" s="201">
        <v>23.6</v>
      </c>
      <c r="G1657" s="64">
        <f t="shared" si="50"/>
        <v>0</v>
      </c>
      <c r="H1657" s="66">
        <f t="shared" si="51"/>
        <v>0</v>
      </c>
      <c r="I1657" s="60"/>
    </row>
    <row r="1658" spans="1:9" s="38" customFormat="1" x14ac:dyDescent="0.25">
      <c r="A1658" s="193" t="s">
        <v>21625</v>
      </c>
      <c r="B1658" s="194" t="s">
        <v>21626</v>
      </c>
      <c r="C1658" s="188" t="s">
        <v>6</v>
      </c>
      <c r="D1658" s="179"/>
      <c r="E1658" s="201">
        <v>6940</v>
      </c>
      <c r="F1658" s="201">
        <v>23.6</v>
      </c>
      <c r="G1658" s="64">
        <f t="shared" si="50"/>
        <v>0</v>
      </c>
      <c r="H1658" s="66">
        <f t="shared" si="51"/>
        <v>0</v>
      </c>
      <c r="I1658" s="60"/>
    </row>
    <row r="1659" spans="1:9" s="38" customFormat="1" x14ac:dyDescent="0.25">
      <c r="A1659" s="193" t="s">
        <v>21627</v>
      </c>
      <c r="B1659" s="194" t="s">
        <v>21628</v>
      </c>
      <c r="C1659" s="188" t="s">
        <v>6</v>
      </c>
      <c r="D1659" s="179"/>
      <c r="E1659" s="201">
        <v>295</v>
      </c>
      <c r="F1659" s="201">
        <v>7.9</v>
      </c>
      <c r="G1659" s="64">
        <f t="shared" si="50"/>
        <v>0</v>
      </c>
      <c r="H1659" s="66">
        <f t="shared" si="51"/>
        <v>0</v>
      </c>
      <c r="I1659" s="60"/>
    </row>
    <row r="1660" spans="1:9" s="38" customFormat="1" x14ac:dyDescent="0.25">
      <c r="A1660" s="193" t="s">
        <v>21629</v>
      </c>
      <c r="B1660" s="194" t="s">
        <v>21630</v>
      </c>
      <c r="C1660" s="188" t="s">
        <v>6</v>
      </c>
      <c r="D1660" s="179"/>
      <c r="E1660" s="201">
        <v>605</v>
      </c>
      <c r="F1660" s="201">
        <v>15.8</v>
      </c>
      <c r="G1660" s="64">
        <f t="shared" si="50"/>
        <v>0</v>
      </c>
      <c r="H1660" s="66">
        <f t="shared" si="51"/>
        <v>0</v>
      </c>
      <c r="I1660" s="60"/>
    </row>
    <row r="1661" spans="1:9" s="38" customFormat="1" x14ac:dyDescent="0.25">
      <c r="A1661" s="193" t="s">
        <v>21631</v>
      </c>
      <c r="B1661" s="194" t="s">
        <v>21632</v>
      </c>
      <c r="C1661" s="188" t="s">
        <v>6</v>
      </c>
      <c r="D1661" s="179"/>
      <c r="E1661" s="201">
        <v>1024</v>
      </c>
      <c r="F1661" s="201">
        <v>7.9</v>
      </c>
      <c r="G1661" s="64">
        <f t="shared" si="50"/>
        <v>0</v>
      </c>
      <c r="H1661" s="66">
        <f t="shared" si="51"/>
        <v>0</v>
      </c>
      <c r="I1661" s="60"/>
    </row>
    <row r="1662" spans="1:9" s="38" customFormat="1" x14ac:dyDescent="0.25">
      <c r="A1662" s="193" t="s">
        <v>21633</v>
      </c>
      <c r="B1662" s="194" t="s">
        <v>21634</v>
      </c>
      <c r="C1662" s="188" t="s">
        <v>6</v>
      </c>
      <c r="D1662" s="179"/>
      <c r="E1662" s="201">
        <v>501</v>
      </c>
      <c r="F1662" s="201">
        <v>7.9</v>
      </c>
      <c r="G1662" s="64">
        <f t="shared" si="50"/>
        <v>0</v>
      </c>
      <c r="H1662" s="66">
        <f t="shared" si="51"/>
        <v>0</v>
      </c>
      <c r="I1662" s="60"/>
    </row>
    <row r="1663" spans="1:9" s="38" customFormat="1" ht="22.5" x14ac:dyDescent="0.25">
      <c r="A1663" s="193" t="s">
        <v>21635</v>
      </c>
      <c r="B1663" s="194" t="s">
        <v>21636</v>
      </c>
      <c r="C1663" s="188" t="s">
        <v>6</v>
      </c>
      <c r="D1663" s="179"/>
      <c r="E1663" s="201">
        <v>664</v>
      </c>
      <c r="F1663" s="201">
        <v>15.8</v>
      </c>
      <c r="G1663" s="64">
        <f t="shared" si="50"/>
        <v>0</v>
      </c>
      <c r="H1663" s="66">
        <f t="shared" si="51"/>
        <v>0</v>
      </c>
      <c r="I1663" s="60"/>
    </row>
    <row r="1664" spans="1:9" s="38" customFormat="1" ht="57" customHeight="1" x14ac:dyDescent="0.25">
      <c r="A1664" s="197" t="s">
        <v>21637</v>
      </c>
      <c r="B1664" s="344" t="s">
        <v>21638</v>
      </c>
      <c r="C1664" s="345"/>
      <c r="D1664" s="345"/>
      <c r="E1664" s="345"/>
      <c r="F1664" s="345"/>
      <c r="G1664" s="345"/>
      <c r="H1664" s="346"/>
      <c r="I1664" s="60"/>
    </row>
    <row r="1665" spans="1:9" s="38" customFormat="1" ht="123.75" x14ac:dyDescent="0.25">
      <c r="A1665" s="195" t="s">
        <v>6746</v>
      </c>
      <c r="B1665" s="196" t="s">
        <v>21639</v>
      </c>
      <c r="C1665" s="198"/>
      <c r="D1665" s="199"/>
      <c r="E1665" s="199"/>
      <c r="F1665" s="199"/>
      <c r="G1665" s="199"/>
      <c r="H1665" s="200"/>
      <c r="I1665" s="60"/>
    </row>
    <row r="1666" spans="1:9" s="38" customFormat="1" x14ac:dyDescent="0.25">
      <c r="A1666" s="193" t="s">
        <v>6747</v>
      </c>
      <c r="B1666" s="194" t="s">
        <v>6748</v>
      </c>
      <c r="C1666" s="188" t="s">
        <v>6</v>
      </c>
      <c r="D1666" s="179"/>
      <c r="E1666" s="201">
        <v>177</v>
      </c>
      <c r="F1666" s="201">
        <v>13.3</v>
      </c>
      <c r="G1666" s="64">
        <f t="shared" si="50"/>
        <v>0</v>
      </c>
      <c r="H1666" s="66">
        <f t="shared" si="51"/>
        <v>0</v>
      </c>
      <c r="I1666" s="60"/>
    </row>
    <row r="1667" spans="1:9" s="38" customFormat="1" x14ac:dyDescent="0.25">
      <c r="A1667" s="193" t="s">
        <v>6749</v>
      </c>
      <c r="B1667" s="194" t="s">
        <v>6750</v>
      </c>
      <c r="C1667" s="188" t="s">
        <v>6</v>
      </c>
      <c r="D1667" s="179"/>
      <c r="E1667" s="201">
        <v>178</v>
      </c>
      <c r="F1667" s="201">
        <v>13.4</v>
      </c>
      <c r="G1667" s="64">
        <f t="shared" si="50"/>
        <v>0</v>
      </c>
      <c r="H1667" s="66">
        <f t="shared" si="51"/>
        <v>0</v>
      </c>
      <c r="I1667" s="60"/>
    </row>
    <row r="1668" spans="1:9" s="38" customFormat="1" x14ac:dyDescent="0.25">
      <c r="A1668" s="193" t="s">
        <v>6751</v>
      </c>
      <c r="B1668" s="194" t="s">
        <v>6752</v>
      </c>
      <c r="C1668" s="188" t="s">
        <v>6</v>
      </c>
      <c r="D1668" s="179"/>
      <c r="E1668" s="201">
        <v>698</v>
      </c>
      <c r="F1668" s="201">
        <v>52</v>
      </c>
      <c r="G1668" s="64">
        <f t="shared" si="50"/>
        <v>0</v>
      </c>
      <c r="H1668" s="66">
        <f t="shared" si="51"/>
        <v>0</v>
      </c>
      <c r="I1668" s="60"/>
    </row>
    <row r="1669" spans="1:9" s="38" customFormat="1" x14ac:dyDescent="0.25">
      <c r="A1669" s="193" t="s">
        <v>6753</v>
      </c>
      <c r="B1669" s="194" t="s">
        <v>6754</v>
      </c>
      <c r="C1669" s="188" t="s">
        <v>6</v>
      </c>
      <c r="D1669" s="179"/>
      <c r="E1669" s="201">
        <v>771</v>
      </c>
      <c r="F1669" s="201">
        <v>58</v>
      </c>
      <c r="G1669" s="64">
        <f t="shared" ref="G1669:G1732" si="52">D1669*E1669</f>
        <v>0</v>
      </c>
      <c r="H1669" s="66">
        <f t="shared" ref="H1669:H1732" si="53">D1669*F1669</f>
        <v>0</v>
      </c>
      <c r="I1669" s="60"/>
    </row>
    <row r="1670" spans="1:9" s="38" customFormat="1" x14ac:dyDescent="0.25">
      <c r="A1670" s="193" t="s">
        <v>6755</v>
      </c>
      <c r="B1670" s="194" t="s">
        <v>6756</v>
      </c>
      <c r="C1670" s="188" t="s">
        <v>6</v>
      </c>
      <c r="D1670" s="179"/>
      <c r="E1670" s="201">
        <v>1382</v>
      </c>
      <c r="F1670" s="201">
        <v>104</v>
      </c>
      <c r="G1670" s="64">
        <f t="shared" si="52"/>
        <v>0</v>
      </c>
      <c r="H1670" s="66">
        <f t="shared" si="53"/>
        <v>0</v>
      </c>
      <c r="I1670" s="60"/>
    </row>
    <row r="1671" spans="1:9" s="38" customFormat="1" x14ac:dyDescent="0.25">
      <c r="A1671" s="193" t="s">
        <v>6757</v>
      </c>
      <c r="B1671" s="194" t="s">
        <v>6758</v>
      </c>
      <c r="C1671" s="188" t="s">
        <v>6</v>
      </c>
      <c r="D1671" s="179"/>
      <c r="E1671" s="201">
        <v>1438</v>
      </c>
      <c r="F1671" s="201">
        <v>108</v>
      </c>
      <c r="G1671" s="64">
        <f t="shared" si="52"/>
        <v>0</v>
      </c>
      <c r="H1671" s="66">
        <f t="shared" si="53"/>
        <v>0</v>
      </c>
      <c r="I1671" s="60"/>
    </row>
    <row r="1672" spans="1:9" s="38" customFormat="1" x14ac:dyDescent="0.25">
      <c r="A1672" s="193" t="s">
        <v>6759</v>
      </c>
      <c r="B1672" s="194" t="s">
        <v>6760</v>
      </c>
      <c r="C1672" s="188" t="s">
        <v>6</v>
      </c>
      <c r="D1672" s="179"/>
      <c r="E1672" s="201">
        <v>5442</v>
      </c>
      <c r="F1672" s="201">
        <v>409</v>
      </c>
      <c r="G1672" s="64">
        <f t="shared" si="52"/>
        <v>0</v>
      </c>
      <c r="H1672" s="66">
        <f t="shared" si="53"/>
        <v>0</v>
      </c>
      <c r="I1672" s="60"/>
    </row>
    <row r="1673" spans="1:9" s="38" customFormat="1" x14ac:dyDescent="0.25">
      <c r="A1673" s="193" t="s">
        <v>6761</v>
      </c>
      <c r="B1673" s="194" t="s">
        <v>6762</v>
      </c>
      <c r="C1673" s="188" t="s">
        <v>6</v>
      </c>
      <c r="D1673" s="179"/>
      <c r="E1673" s="201">
        <v>5806</v>
      </c>
      <c r="F1673" s="201">
        <v>437</v>
      </c>
      <c r="G1673" s="64">
        <f t="shared" si="52"/>
        <v>0</v>
      </c>
      <c r="H1673" s="66">
        <f t="shared" si="53"/>
        <v>0</v>
      </c>
      <c r="I1673" s="60"/>
    </row>
    <row r="1674" spans="1:9" s="38" customFormat="1" x14ac:dyDescent="0.25">
      <c r="A1674" s="193" t="s">
        <v>6763</v>
      </c>
      <c r="B1674" s="194" t="s">
        <v>6764</v>
      </c>
      <c r="C1674" s="188" t="s">
        <v>6</v>
      </c>
      <c r="D1674" s="179"/>
      <c r="E1674" s="201">
        <v>7788</v>
      </c>
      <c r="F1674" s="201">
        <v>586</v>
      </c>
      <c r="G1674" s="64">
        <f t="shared" si="52"/>
        <v>0</v>
      </c>
      <c r="H1674" s="66">
        <f t="shared" si="53"/>
        <v>0</v>
      </c>
      <c r="I1674" s="60"/>
    </row>
    <row r="1675" spans="1:9" s="38" customFormat="1" ht="90" x14ac:dyDescent="0.25">
      <c r="A1675" s="195" t="s">
        <v>6765</v>
      </c>
      <c r="B1675" s="196" t="s">
        <v>21640</v>
      </c>
      <c r="C1675" s="198"/>
      <c r="D1675" s="199"/>
      <c r="E1675" s="199"/>
      <c r="F1675" s="199"/>
      <c r="G1675" s="199"/>
      <c r="H1675" s="200"/>
      <c r="I1675" s="60"/>
    </row>
    <row r="1676" spans="1:9" s="38" customFormat="1" x14ac:dyDescent="0.25">
      <c r="A1676" s="193" t="s">
        <v>6766</v>
      </c>
      <c r="B1676" s="194" t="s">
        <v>6748</v>
      </c>
      <c r="C1676" s="188" t="s">
        <v>6</v>
      </c>
      <c r="D1676" s="179"/>
      <c r="E1676" s="201">
        <v>18.7</v>
      </c>
      <c r="F1676" s="201">
        <v>1.41</v>
      </c>
      <c r="G1676" s="64">
        <f t="shared" si="52"/>
        <v>0</v>
      </c>
      <c r="H1676" s="66">
        <f t="shared" si="53"/>
        <v>0</v>
      </c>
      <c r="I1676" s="60"/>
    </row>
    <row r="1677" spans="1:9" s="38" customFormat="1" x14ac:dyDescent="0.25">
      <c r="A1677" s="193" t="s">
        <v>6767</v>
      </c>
      <c r="B1677" s="194" t="s">
        <v>6750</v>
      </c>
      <c r="C1677" s="188" t="s">
        <v>6</v>
      </c>
      <c r="D1677" s="179"/>
      <c r="E1677" s="201">
        <v>23.4</v>
      </c>
      <c r="F1677" s="201">
        <v>1.76</v>
      </c>
      <c r="G1677" s="64">
        <f t="shared" si="52"/>
        <v>0</v>
      </c>
      <c r="H1677" s="66">
        <f t="shared" si="53"/>
        <v>0</v>
      </c>
      <c r="I1677" s="60"/>
    </row>
    <row r="1678" spans="1:9" s="38" customFormat="1" x14ac:dyDescent="0.25">
      <c r="A1678" s="193" t="s">
        <v>6768</v>
      </c>
      <c r="B1678" s="194" t="s">
        <v>6752</v>
      </c>
      <c r="C1678" s="188" t="s">
        <v>6</v>
      </c>
      <c r="D1678" s="179"/>
      <c r="E1678" s="201">
        <v>31</v>
      </c>
      <c r="F1678" s="201">
        <v>2.33</v>
      </c>
      <c r="G1678" s="64">
        <f t="shared" si="52"/>
        <v>0</v>
      </c>
      <c r="H1678" s="66">
        <f t="shared" si="53"/>
        <v>0</v>
      </c>
      <c r="I1678" s="60"/>
    </row>
    <row r="1679" spans="1:9" s="38" customFormat="1" x14ac:dyDescent="0.25">
      <c r="A1679" s="193" t="s">
        <v>6769</v>
      </c>
      <c r="B1679" s="194" t="s">
        <v>6754</v>
      </c>
      <c r="C1679" s="188" t="s">
        <v>6</v>
      </c>
      <c r="D1679" s="179"/>
      <c r="E1679" s="201">
        <v>40.299999999999997</v>
      </c>
      <c r="F1679" s="201">
        <v>3.03</v>
      </c>
      <c r="G1679" s="64">
        <f t="shared" si="52"/>
        <v>0</v>
      </c>
      <c r="H1679" s="66">
        <f t="shared" si="53"/>
        <v>0</v>
      </c>
      <c r="I1679" s="60"/>
    </row>
    <row r="1680" spans="1:9" s="38" customFormat="1" x14ac:dyDescent="0.25">
      <c r="A1680" s="193" t="s">
        <v>6770</v>
      </c>
      <c r="B1680" s="194" t="s">
        <v>6756</v>
      </c>
      <c r="C1680" s="188" t="s">
        <v>6</v>
      </c>
      <c r="D1680" s="179"/>
      <c r="E1680" s="201">
        <v>49.9</v>
      </c>
      <c r="F1680" s="201">
        <v>3.75</v>
      </c>
      <c r="G1680" s="64">
        <f t="shared" si="52"/>
        <v>0</v>
      </c>
      <c r="H1680" s="66">
        <f t="shared" si="53"/>
        <v>0</v>
      </c>
      <c r="I1680" s="60"/>
    </row>
    <row r="1681" spans="1:9" s="38" customFormat="1" x14ac:dyDescent="0.25">
      <c r="A1681" s="193" t="s">
        <v>6771</v>
      </c>
      <c r="B1681" s="194" t="s">
        <v>6758</v>
      </c>
      <c r="C1681" s="188" t="s">
        <v>6</v>
      </c>
      <c r="D1681" s="179"/>
      <c r="E1681" s="201">
        <v>77</v>
      </c>
      <c r="F1681" s="201">
        <v>5.8</v>
      </c>
      <c r="G1681" s="64">
        <f t="shared" si="52"/>
        <v>0</v>
      </c>
      <c r="H1681" s="66">
        <f t="shared" si="53"/>
        <v>0</v>
      </c>
      <c r="I1681" s="60"/>
    </row>
    <row r="1682" spans="1:9" s="38" customFormat="1" x14ac:dyDescent="0.25">
      <c r="A1682" s="193" t="s">
        <v>6772</v>
      </c>
      <c r="B1682" s="194" t="s">
        <v>6760</v>
      </c>
      <c r="C1682" s="188" t="s">
        <v>6</v>
      </c>
      <c r="D1682" s="179"/>
      <c r="E1682" s="201">
        <v>931</v>
      </c>
      <c r="F1682" s="201">
        <v>70</v>
      </c>
      <c r="G1682" s="64">
        <f t="shared" si="52"/>
        <v>0</v>
      </c>
      <c r="H1682" s="66">
        <f t="shared" si="53"/>
        <v>0</v>
      </c>
      <c r="I1682" s="60"/>
    </row>
    <row r="1683" spans="1:9" s="38" customFormat="1" x14ac:dyDescent="0.25">
      <c r="A1683" s="193" t="s">
        <v>6773</v>
      </c>
      <c r="B1683" s="194" t="s">
        <v>6762</v>
      </c>
      <c r="C1683" s="188" t="s">
        <v>6</v>
      </c>
      <c r="D1683" s="179"/>
      <c r="E1683" s="201">
        <v>1090</v>
      </c>
      <c r="F1683" s="201">
        <v>82</v>
      </c>
      <c r="G1683" s="64">
        <f t="shared" si="52"/>
        <v>0</v>
      </c>
      <c r="H1683" s="66">
        <f t="shared" si="53"/>
        <v>0</v>
      </c>
      <c r="I1683" s="60"/>
    </row>
    <row r="1684" spans="1:9" s="38" customFormat="1" x14ac:dyDescent="0.25">
      <c r="A1684" s="193" t="s">
        <v>6774</v>
      </c>
      <c r="B1684" s="194" t="s">
        <v>6764</v>
      </c>
      <c r="C1684" s="188" t="s">
        <v>6</v>
      </c>
      <c r="D1684" s="179"/>
      <c r="E1684" s="201">
        <v>1161</v>
      </c>
      <c r="F1684" s="201">
        <v>87</v>
      </c>
      <c r="G1684" s="64">
        <f t="shared" si="52"/>
        <v>0</v>
      </c>
      <c r="H1684" s="66">
        <f t="shared" si="53"/>
        <v>0</v>
      </c>
      <c r="I1684" s="60"/>
    </row>
    <row r="1685" spans="1:9" s="38" customFormat="1" ht="123.75" x14ac:dyDescent="0.25">
      <c r="A1685" s="195" t="s">
        <v>6775</v>
      </c>
      <c r="B1685" s="196" t="s">
        <v>21641</v>
      </c>
      <c r="C1685" s="198"/>
      <c r="D1685" s="199"/>
      <c r="E1685" s="199"/>
      <c r="F1685" s="199"/>
      <c r="G1685" s="199"/>
      <c r="H1685" s="200"/>
      <c r="I1685" s="60"/>
    </row>
    <row r="1686" spans="1:9" s="38" customFormat="1" x14ac:dyDescent="0.25">
      <c r="A1686" s="193" t="s">
        <v>6776</v>
      </c>
      <c r="B1686" s="194" t="s">
        <v>6777</v>
      </c>
      <c r="C1686" s="188" t="s">
        <v>6</v>
      </c>
      <c r="D1686" s="179"/>
      <c r="E1686" s="201">
        <v>115</v>
      </c>
      <c r="F1686" s="201">
        <v>8.6</v>
      </c>
      <c r="G1686" s="64">
        <f t="shared" si="52"/>
        <v>0</v>
      </c>
      <c r="H1686" s="66">
        <f t="shared" si="53"/>
        <v>0</v>
      </c>
      <c r="I1686" s="60"/>
    </row>
    <row r="1687" spans="1:9" s="38" customFormat="1" x14ac:dyDescent="0.25">
      <c r="A1687" s="193" t="s">
        <v>6778</v>
      </c>
      <c r="B1687" s="194" t="s">
        <v>6779</v>
      </c>
      <c r="C1687" s="188" t="s">
        <v>6</v>
      </c>
      <c r="D1687" s="179"/>
      <c r="E1687" s="201">
        <v>148</v>
      </c>
      <c r="F1687" s="201">
        <v>11.1</v>
      </c>
      <c r="G1687" s="64">
        <f t="shared" si="52"/>
        <v>0</v>
      </c>
      <c r="H1687" s="66">
        <f t="shared" si="53"/>
        <v>0</v>
      </c>
      <c r="I1687" s="60"/>
    </row>
    <row r="1688" spans="1:9" s="38" customFormat="1" x14ac:dyDescent="0.25">
      <c r="A1688" s="193" t="s">
        <v>6780</v>
      </c>
      <c r="B1688" s="194" t="s">
        <v>6781</v>
      </c>
      <c r="C1688" s="188" t="s">
        <v>6</v>
      </c>
      <c r="D1688" s="179"/>
      <c r="E1688" s="201">
        <v>184</v>
      </c>
      <c r="F1688" s="201">
        <v>13.8</v>
      </c>
      <c r="G1688" s="64">
        <f t="shared" si="52"/>
        <v>0</v>
      </c>
      <c r="H1688" s="66">
        <f t="shared" si="53"/>
        <v>0</v>
      </c>
      <c r="I1688" s="60"/>
    </row>
    <row r="1689" spans="1:9" s="38" customFormat="1" x14ac:dyDescent="0.25">
      <c r="A1689" s="193" t="s">
        <v>6782</v>
      </c>
      <c r="B1689" s="194" t="s">
        <v>6783</v>
      </c>
      <c r="C1689" s="188" t="s">
        <v>6</v>
      </c>
      <c r="D1689" s="179"/>
      <c r="E1689" s="201">
        <v>338</v>
      </c>
      <c r="F1689" s="201">
        <v>25.4</v>
      </c>
      <c r="G1689" s="64">
        <f t="shared" si="52"/>
        <v>0</v>
      </c>
      <c r="H1689" s="66">
        <f t="shared" si="53"/>
        <v>0</v>
      </c>
      <c r="I1689" s="60"/>
    </row>
    <row r="1690" spans="1:9" s="38" customFormat="1" x14ac:dyDescent="0.25">
      <c r="A1690" s="193" t="s">
        <v>6784</v>
      </c>
      <c r="B1690" s="194" t="s">
        <v>6785</v>
      </c>
      <c r="C1690" s="188" t="s">
        <v>6</v>
      </c>
      <c r="D1690" s="179"/>
      <c r="E1690" s="201">
        <v>666</v>
      </c>
      <c r="F1690" s="201">
        <v>50</v>
      </c>
      <c r="G1690" s="64">
        <f t="shared" si="52"/>
        <v>0</v>
      </c>
      <c r="H1690" s="66">
        <f t="shared" si="53"/>
        <v>0</v>
      </c>
      <c r="I1690" s="60"/>
    </row>
    <row r="1691" spans="1:9" s="38" customFormat="1" x14ac:dyDescent="0.25">
      <c r="A1691" s="193" t="s">
        <v>6786</v>
      </c>
      <c r="B1691" s="194" t="s">
        <v>6787</v>
      </c>
      <c r="C1691" s="188" t="s">
        <v>6</v>
      </c>
      <c r="D1691" s="179"/>
      <c r="E1691" s="201">
        <v>744</v>
      </c>
      <c r="F1691" s="201">
        <v>56</v>
      </c>
      <c r="G1691" s="64">
        <f t="shared" si="52"/>
        <v>0</v>
      </c>
      <c r="H1691" s="66">
        <f t="shared" si="53"/>
        <v>0</v>
      </c>
      <c r="I1691" s="60"/>
    </row>
    <row r="1692" spans="1:9" s="38" customFormat="1" ht="123.75" x14ac:dyDescent="0.25">
      <c r="A1692" s="195" t="s">
        <v>6788</v>
      </c>
      <c r="B1692" s="196" t="s">
        <v>21642</v>
      </c>
      <c r="C1692" s="198"/>
      <c r="D1692" s="199"/>
      <c r="E1692" s="199"/>
      <c r="F1692" s="199"/>
      <c r="G1692" s="199"/>
      <c r="H1692" s="200"/>
      <c r="I1692" s="60"/>
    </row>
    <row r="1693" spans="1:9" s="38" customFormat="1" x14ac:dyDescent="0.25">
      <c r="A1693" s="193" t="s">
        <v>6789</v>
      </c>
      <c r="B1693" s="194" t="s">
        <v>6790</v>
      </c>
      <c r="C1693" s="188" t="s">
        <v>6</v>
      </c>
      <c r="D1693" s="179"/>
      <c r="E1693" s="201">
        <v>1310</v>
      </c>
      <c r="F1693" s="201">
        <v>99</v>
      </c>
      <c r="G1693" s="64">
        <f t="shared" si="52"/>
        <v>0</v>
      </c>
      <c r="H1693" s="66">
        <f t="shared" si="53"/>
        <v>0</v>
      </c>
      <c r="I1693" s="60"/>
    </row>
    <row r="1694" spans="1:9" s="38" customFormat="1" x14ac:dyDescent="0.25">
      <c r="A1694" s="193" t="s">
        <v>6791</v>
      </c>
      <c r="B1694" s="194" t="s">
        <v>6792</v>
      </c>
      <c r="C1694" s="188" t="s">
        <v>6</v>
      </c>
      <c r="D1694" s="179"/>
      <c r="E1694" s="201">
        <v>2639</v>
      </c>
      <c r="F1694" s="201">
        <v>198</v>
      </c>
      <c r="G1694" s="64">
        <f t="shared" si="52"/>
        <v>0</v>
      </c>
      <c r="H1694" s="66">
        <f t="shared" si="53"/>
        <v>0</v>
      </c>
      <c r="I1694" s="60"/>
    </row>
    <row r="1695" spans="1:9" s="38" customFormat="1" x14ac:dyDescent="0.25">
      <c r="A1695" s="193" t="s">
        <v>6793</v>
      </c>
      <c r="B1695" s="194" t="s">
        <v>6794</v>
      </c>
      <c r="C1695" s="188" t="s">
        <v>6</v>
      </c>
      <c r="D1695" s="179"/>
      <c r="E1695" s="201">
        <v>3456</v>
      </c>
      <c r="F1695" s="201">
        <v>260</v>
      </c>
      <c r="G1695" s="64">
        <f t="shared" si="52"/>
        <v>0</v>
      </c>
      <c r="H1695" s="66">
        <f t="shared" si="53"/>
        <v>0</v>
      </c>
      <c r="I1695" s="60"/>
    </row>
    <row r="1696" spans="1:9" s="38" customFormat="1" x14ac:dyDescent="0.25">
      <c r="A1696" s="193" t="s">
        <v>6795</v>
      </c>
      <c r="B1696" s="194" t="s">
        <v>6796</v>
      </c>
      <c r="C1696" s="188" t="s">
        <v>6</v>
      </c>
      <c r="D1696" s="179"/>
      <c r="E1696" s="201">
        <v>4349</v>
      </c>
      <c r="F1696" s="201">
        <v>327</v>
      </c>
      <c r="G1696" s="64">
        <f t="shared" si="52"/>
        <v>0</v>
      </c>
      <c r="H1696" s="66">
        <f t="shared" si="53"/>
        <v>0</v>
      </c>
      <c r="I1696" s="60"/>
    </row>
    <row r="1697" spans="1:9" s="38" customFormat="1" ht="112.5" x14ac:dyDescent="0.25">
      <c r="A1697" s="195" t="s">
        <v>6797</v>
      </c>
      <c r="B1697" s="196" t="s">
        <v>21643</v>
      </c>
      <c r="C1697" s="198"/>
      <c r="D1697" s="199"/>
      <c r="E1697" s="199"/>
      <c r="F1697" s="199"/>
      <c r="G1697" s="199"/>
      <c r="H1697" s="200"/>
      <c r="I1697" s="60"/>
    </row>
    <row r="1698" spans="1:9" s="38" customFormat="1" x14ac:dyDescent="0.25">
      <c r="A1698" s="193" t="s">
        <v>6798</v>
      </c>
      <c r="B1698" s="194" t="s">
        <v>6799</v>
      </c>
      <c r="C1698" s="188" t="s">
        <v>6</v>
      </c>
      <c r="D1698" s="179"/>
      <c r="E1698" s="201">
        <v>137</v>
      </c>
      <c r="F1698" s="201">
        <v>7.1</v>
      </c>
      <c r="G1698" s="64">
        <f t="shared" si="52"/>
        <v>0</v>
      </c>
      <c r="H1698" s="66">
        <f t="shared" si="53"/>
        <v>0</v>
      </c>
      <c r="I1698" s="60"/>
    </row>
    <row r="1699" spans="1:9" s="38" customFormat="1" x14ac:dyDescent="0.25">
      <c r="A1699" s="193" t="s">
        <v>6800</v>
      </c>
      <c r="B1699" s="194" t="s">
        <v>6801</v>
      </c>
      <c r="C1699" s="188" t="s">
        <v>6</v>
      </c>
      <c r="D1699" s="179"/>
      <c r="E1699" s="201">
        <v>258</v>
      </c>
      <c r="F1699" s="201">
        <v>13.3</v>
      </c>
      <c r="G1699" s="64">
        <f t="shared" si="52"/>
        <v>0</v>
      </c>
      <c r="H1699" s="66">
        <f t="shared" si="53"/>
        <v>0</v>
      </c>
      <c r="I1699" s="60"/>
    </row>
    <row r="1700" spans="1:9" s="38" customFormat="1" x14ac:dyDescent="0.25">
      <c r="A1700" s="193" t="s">
        <v>6802</v>
      </c>
      <c r="B1700" s="194" t="s">
        <v>6803</v>
      </c>
      <c r="C1700" s="188" t="s">
        <v>6</v>
      </c>
      <c r="D1700" s="179"/>
      <c r="E1700" s="201">
        <v>385</v>
      </c>
      <c r="F1700" s="201">
        <v>19.8</v>
      </c>
      <c r="G1700" s="64">
        <f t="shared" si="52"/>
        <v>0</v>
      </c>
      <c r="H1700" s="66">
        <f t="shared" si="53"/>
        <v>0</v>
      </c>
      <c r="I1700" s="60"/>
    </row>
    <row r="1701" spans="1:9" s="38" customFormat="1" x14ac:dyDescent="0.25">
      <c r="A1701" s="193" t="s">
        <v>6804</v>
      </c>
      <c r="B1701" s="194" t="s">
        <v>6805</v>
      </c>
      <c r="C1701" s="188" t="s">
        <v>6</v>
      </c>
      <c r="D1701" s="179"/>
      <c r="E1701" s="201">
        <v>500</v>
      </c>
      <c r="F1701" s="201">
        <v>25.7</v>
      </c>
      <c r="G1701" s="64">
        <f t="shared" si="52"/>
        <v>0</v>
      </c>
      <c r="H1701" s="66">
        <f t="shared" si="53"/>
        <v>0</v>
      </c>
      <c r="I1701" s="60"/>
    </row>
    <row r="1702" spans="1:9" s="38" customFormat="1" x14ac:dyDescent="0.25">
      <c r="A1702" s="193" t="s">
        <v>6806</v>
      </c>
      <c r="B1702" s="194" t="s">
        <v>6807</v>
      </c>
      <c r="C1702" s="188" t="s">
        <v>6</v>
      </c>
      <c r="D1702" s="179"/>
      <c r="E1702" s="201">
        <v>582</v>
      </c>
      <c r="F1702" s="201">
        <v>29.9</v>
      </c>
      <c r="G1702" s="64">
        <f t="shared" si="52"/>
        <v>0</v>
      </c>
      <c r="H1702" s="66">
        <f t="shared" si="53"/>
        <v>0</v>
      </c>
      <c r="I1702" s="60"/>
    </row>
    <row r="1703" spans="1:9" s="38" customFormat="1" x14ac:dyDescent="0.25">
      <c r="A1703" s="193" t="s">
        <v>6808</v>
      </c>
      <c r="B1703" s="194" t="s">
        <v>6809</v>
      </c>
      <c r="C1703" s="188" t="s">
        <v>6</v>
      </c>
      <c r="D1703" s="179"/>
      <c r="E1703" s="201">
        <v>806</v>
      </c>
      <c r="F1703" s="201">
        <v>41.4</v>
      </c>
      <c r="G1703" s="64">
        <f t="shared" si="52"/>
        <v>0</v>
      </c>
      <c r="H1703" s="66">
        <f t="shared" si="53"/>
        <v>0</v>
      </c>
      <c r="I1703" s="60"/>
    </row>
    <row r="1704" spans="1:9" s="38" customFormat="1" x14ac:dyDescent="0.25">
      <c r="A1704" s="193" t="s">
        <v>6810</v>
      </c>
      <c r="B1704" s="194" t="s">
        <v>6811</v>
      </c>
      <c r="C1704" s="188" t="s">
        <v>6</v>
      </c>
      <c r="D1704" s="179"/>
      <c r="E1704" s="201">
        <v>836</v>
      </c>
      <c r="F1704" s="201">
        <v>43</v>
      </c>
      <c r="G1704" s="64">
        <f t="shared" si="52"/>
        <v>0</v>
      </c>
      <c r="H1704" s="66">
        <f t="shared" si="53"/>
        <v>0</v>
      </c>
      <c r="I1704" s="60"/>
    </row>
    <row r="1705" spans="1:9" s="38" customFormat="1" x14ac:dyDescent="0.25">
      <c r="A1705" s="193" t="s">
        <v>6812</v>
      </c>
      <c r="B1705" s="194" t="s">
        <v>6813</v>
      </c>
      <c r="C1705" s="188" t="s">
        <v>6</v>
      </c>
      <c r="D1705" s="179"/>
      <c r="E1705" s="201">
        <v>1310</v>
      </c>
      <c r="F1705" s="201">
        <v>67</v>
      </c>
      <c r="G1705" s="64">
        <f t="shared" si="52"/>
        <v>0</v>
      </c>
      <c r="H1705" s="66">
        <f t="shared" si="53"/>
        <v>0</v>
      </c>
      <c r="I1705" s="60"/>
    </row>
    <row r="1706" spans="1:9" s="38" customFormat="1" x14ac:dyDescent="0.25">
      <c r="A1706" s="193" t="s">
        <v>6814</v>
      </c>
      <c r="B1706" s="194" t="s">
        <v>6815</v>
      </c>
      <c r="C1706" s="188" t="s">
        <v>6</v>
      </c>
      <c r="D1706" s="179"/>
      <c r="E1706" s="201">
        <v>1642</v>
      </c>
      <c r="F1706" s="201">
        <v>84</v>
      </c>
      <c r="G1706" s="64">
        <f t="shared" si="52"/>
        <v>0</v>
      </c>
      <c r="H1706" s="66">
        <f t="shared" si="53"/>
        <v>0</v>
      </c>
      <c r="I1706" s="60"/>
    </row>
    <row r="1707" spans="1:9" s="38" customFormat="1" x14ac:dyDescent="0.25">
      <c r="A1707" s="193" t="s">
        <v>6816</v>
      </c>
      <c r="B1707" s="194" t="s">
        <v>6817</v>
      </c>
      <c r="C1707" s="188" t="s">
        <v>6</v>
      </c>
      <c r="D1707" s="179"/>
      <c r="E1707" s="201">
        <v>333</v>
      </c>
      <c r="F1707" s="201">
        <v>17.100000000000001</v>
      </c>
      <c r="G1707" s="64">
        <f t="shared" si="52"/>
        <v>0</v>
      </c>
      <c r="H1707" s="66">
        <f t="shared" si="53"/>
        <v>0</v>
      </c>
      <c r="I1707" s="60"/>
    </row>
    <row r="1708" spans="1:9" s="38" customFormat="1" x14ac:dyDescent="0.25">
      <c r="A1708" s="193" t="s">
        <v>6818</v>
      </c>
      <c r="B1708" s="194" t="s">
        <v>6819</v>
      </c>
      <c r="C1708" s="188" t="s">
        <v>6</v>
      </c>
      <c r="D1708" s="179"/>
      <c r="E1708" s="201">
        <v>490</v>
      </c>
      <c r="F1708" s="201">
        <v>25.2</v>
      </c>
      <c r="G1708" s="64">
        <f t="shared" si="52"/>
        <v>0</v>
      </c>
      <c r="H1708" s="66">
        <f t="shared" si="53"/>
        <v>0</v>
      </c>
      <c r="I1708" s="60"/>
    </row>
    <row r="1709" spans="1:9" s="38" customFormat="1" x14ac:dyDescent="0.25">
      <c r="A1709" s="193" t="s">
        <v>6820</v>
      </c>
      <c r="B1709" s="194" t="s">
        <v>6821</v>
      </c>
      <c r="C1709" s="188" t="s">
        <v>6</v>
      </c>
      <c r="D1709" s="179"/>
      <c r="E1709" s="201">
        <v>709</v>
      </c>
      <c r="F1709" s="201">
        <v>36.4</v>
      </c>
      <c r="G1709" s="64">
        <f t="shared" si="52"/>
        <v>0</v>
      </c>
      <c r="H1709" s="66">
        <f t="shared" si="53"/>
        <v>0</v>
      </c>
      <c r="I1709" s="60"/>
    </row>
    <row r="1710" spans="1:9" s="38" customFormat="1" x14ac:dyDescent="0.25">
      <c r="A1710" s="193" t="s">
        <v>6822</v>
      </c>
      <c r="B1710" s="194" t="s">
        <v>6823</v>
      </c>
      <c r="C1710" s="188" t="s">
        <v>6</v>
      </c>
      <c r="D1710" s="179"/>
      <c r="E1710" s="201">
        <v>963</v>
      </c>
      <c r="F1710" s="201">
        <v>49.5</v>
      </c>
      <c r="G1710" s="64">
        <f t="shared" si="52"/>
        <v>0</v>
      </c>
      <c r="H1710" s="66">
        <f t="shared" si="53"/>
        <v>0</v>
      </c>
      <c r="I1710" s="60"/>
    </row>
    <row r="1711" spans="1:9" s="38" customFormat="1" x14ac:dyDescent="0.25">
      <c r="A1711" s="193" t="s">
        <v>6824</v>
      </c>
      <c r="B1711" s="194" t="s">
        <v>6825</v>
      </c>
      <c r="C1711" s="188" t="s">
        <v>6</v>
      </c>
      <c r="D1711" s="179"/>
      <c r="E1711" s="201">
        <v>1705</v>
      </c>
      <c r="F1711" s="201">
        <v>88</v>
      </c>
      <c r="G1711" s="64">
        <f t="shared" si="52"/>
        <v>0</v>
      </c>
      <c r="H1711" s="66">
        <f t="shared" si="53"/>
        <v>0</v>
      </c>
      <c r="I1711" s="60"/>
    </row>
    <row r="1712" spans="1:9" s="38" customFormat="1" x14ac:dyDescent="0.25">
      <c r="A1712" s="193" t="s">
        <v>6826</v>
      </c>
      <c r="B1712" s="194" t="s">
        <v>6827</v>
      </c>
      <c r="C1712" s="188" t="s">
        <v>6</v>
      </c>
      <c r="D1712" s="179"/>
      <c r="E1712" s="201">
        <v>2210</v>
      </c>
      <c r="F1712" s="201">
        <v>114</v>
      </c>
      <c r="G1712" s="64">
        <f t="shared" si="52"/>
        <v>0</v>
      </c>
      <c r="H1712" s="66">
        <f t="shared" si="53"/>
        <v>0</v>
      </c>
      <c r="I1712" s="60"/>
    </row>
    <row r="1713" spans="1:9" s="38" customFormat="1" x14ac:dyDescent="0.25">
      <c r="A1713" s="193" t="s">
        <v>6828</v>
      </c>
      <c r="B1713" s="194" t="s">
        <v>6829</v>
      </c>
      <c r="C1713" s="188" t="s">
        <v>6</v>
      </c>
      <c r="D1713" s="179"/>
      <c r="E1713" s="201">
        <v>3647</v>
      </c>
      <c r="F1713" s="201">
        <v>187</v>
      </c>
      <c r="G1713" s="64">
        <f t="shared" si="52"/>
        <v>0</v>
      </c>
      <c r="H1713" s="66">
        <f t="shared" si="53"/>
        <v>0</v>
      </c>
      <c r="I1713" s="60"/>
    </row>
    <row r="1714" spans="1:9" s="38" customFormat="1" x14ac:dyDescent="0.25">
      <c r="A1714" s="193" t="s">
        <v>6830</v>
      </c>
      <c r="B1714" s="194" t="s">
        <v>6831</v>
      </c>
      <c r="C1714" s="188" t="s">
        <v>6</v>
      </c>
      <c r="D1714" s="179"/>
      <c r="E1714" s="201">
        <v>289</v>
      </c>
      <c r="F1714" s="201">
        <v>14.8</v>
      </c>
      <c r="G1714" s="64">
        <f t="shared" si="52"/>
        <v>0</v>
      </c>
      <c r="H1714" s="66">
        <f t="shared" si="53"/>
        <v>0</v>
      </c>
      <c r="I1714" s="60"/>
    </row>
    <row r="1715" spans="1:9" s="38" customFormat="1" x14ac:dyDescent="0.25">
      <c r="A1715" s="193" t="s">
        <v>6832</v>
      </c>
      <c r="B1715" s="194" t="s">
        <v>6833</v>
      </c>
      <c r="C1715" s="188" t="s">
        <v>6</v>
      </c>
      <c r="D1715" s="179"/>
      <c r="E1715" s="201">
        <v>333</v>
      </c>
      <c r="F1715" s="201">
        <v>17.100000000000001</v>
      </c>
      <c r="G1715" s="64">
        <f t="shared" si="52"/>
        <v>0</v>
      </c>
      <c r="H1715" s="66">
        <f t="shared" si="53"/>
        <v>0</v>
      </c>
      <c r="I1715" s="60"/>
    </row>
    <row r="1716" spans="1:9" s="38" customFormat="1" x14ac:dyDescent="0.25">
      <c r="A1716" s="193" t="s">
        <v>6834</v>
      </c>
      <c r="B1716" s="194" t="s">
        <v>6835</v>
      </c>
      <c r="C1716" s="188" t="s">
        <v>6</v>
      </c>
      <c r="D1716" s="179"/>
      <c r="E1716" s="201">
        <v>490</v>
      </c>
      <c r="F1716" s="201">
        <v>25.2</v>
      </c>
      <c r="G1716" s="64">
        <f t="shared" si="52"/>
        <v>0</v>
      </c>
      <c r="H1716" s="66">
        <f t="shared" si="53"/>
        <v>0</v>
      </c>
      <c r="I1716" s="60"/>
    </row>
    <row r="1717" spans="1:9" s="38" customFormat="1" x14ac:dyDescent="0.25">
      <c r="A1717" s="193" t="s">
        <v>6836</v>
      </c>
      <c r="B1717" s="194" t="s">
        <v>6837</v>
      </c>
      <c r="C1717" s="188" t="s">
        <v>6</v>
      </c>
      <c r="D1717" s="179"/>
      <c r="E1717" s="201">
        <v>836</v>
      </c>
      <c r="F1717" s="201">
        <v>43</v>
      </c>
      <c r="G1717" s="64">
        <f t="shared" si="52"/>
        <v>0</v>
      </c>
      <c r="H1717" s="66">
        <f t="shared" si="53"/>
        <v>0</v>
      </c>
      <c r="I1717" s="60"/>
    </row>
    <row r="1718" spans="1:9" s="38" customFormat="1" ht="101.25" x14ac:dyDescent="0.25">
      <c r="A1718" s="195" t="s">
        <v>6838</v>
      </c>
      <c r="B1718" s="196" t="s">
        <v>21644</v>
      </c>
      <c r="C1718" s="198"/>
      <c r="D1718" s="199"/>
      <c r="E1718" s="199"/>
      <c r="F1718" s="199"/>
      <c r="G1718" s="199"/>
      <c r="H1718" s="200"/>
      <c r="I1718" s="60"/>
    </row>
    <row r="1719" spans="1:9" s="38" customFormat="1" x14ac:dyDescent="0.25">
      <c r="A1719" s="193" t="s">
        <v>6839</v>
      </c>
      <c r="B1719" s="194" t="s">
        <v>6840</v>
      </c>
      <c r="C1719" s="188" t="s">
        <v>6</v>
      </c>
      <c r="D1719" s="179"/>
      <c r="E1719" s="201">
        <v>236</v>
      </c>
      <c r="F1719" s="201">
        <v>12.1</v>
      </c>
      <c r="G1719" s="64">
        <f t="shared" si="52"/>
        <v>0</v>
      </c>
      <c r="H1719" s="66">
        <f t="shared" si="53"/>
        <v>0</v>
      </c>
      <c r="I1719" s="60"/>
    </row>
    <row r="1720" spans="1:9" s="38" customFormat="1" x14ac:dyDescent="0.25">
      <c r="A1720" s="193" t="s">
        <v>6841</v>
      </c>
      <c r="B1720" s="194" t="s">
        <v>6842</v>
      </c>
      <c r="C1720" s="188" t="s">
        <v>6</v>
      </c>
      <c r="D1720" s="179"/>
      <c r="E1720" s="201">
        <v>282</v>
      </c>
      <c r="F1720" s="201">
        <v>14.5</v>
      </c>
      <c r="G1720" s="64">
        <f t="shared" si="52"/>
        <v>0</v>
      </c>
      <c r="H1720" s="66">
        <f t="shared" si="53"/>
        <v>0</v>
      </c>
      <c r="I1720" s="60"/>
    </row>
    <row r="1721" spans="1:9" s="38" customFormat="1" x14ac:dyDescent="0.25">
      <c r="A1721" s="193" t="s">
        <v>6843</v>
      </c>
      <c r="B1721" s="194" t="s">
        <v>6844</v>
      </c>
      <c r="C1721" s="188" t="s">
        <v>6</v>
      </c>
      <c r="D1721" s="179"/>
      <c r="E1721" s="201">
        <v>333</v>
      </c>
      <c r="F1721" s="201">
        <v>17.100000000000001</v>
      </c>
      <c r="G1721" s="64">
        <f t="shared" si="52"/>
        <v>0</v>
      </c>
      <c r="H1721" s="66">
        <f t="shared" si="53"/>
        <v>0</v>
      </c>
      <c r="I1721" s="60"/>
    </row>
    <row r="1722" spans="1:9" s="38" customFormat="1" x14ac:dyDescent="0.25">
      <c r="A1722" s="193" t="s">
        <v>6845</v>
      </c>
      <c r="B1722" s="194" t="s">
        <v>6846</v>
      </c>
      <c r="C1722" s="188" t="s">
        <v>6</v>
      </c>
      <c r="D1722" s="179"/>
      <c r="E1722" s="201">
        <v>445</v>
      </c>
      <c r="F1722" s="201">
        <v>22.9</v>
      </c>
      <c r="G1722" s="64">
        <f t="shared" si="52"/>
        <v>0</v>
      </c>
      <c r="H1722" s="66">
        <f t="shared" si="53"/>
        <v>0</v>
      </c>
      <c r="I1722" s="60"/>
    </row>
    <row r="1723" spans="1:9" s="38" customFormat="1" x14ac:dyDescent="0.25">
      <c r="A1723" s="193" t="s">
        <v>6847</v>
      </c>
      <c r="B1723" s="194" t="s">
        <v>6848</v>
      </c>
      <c r="C1723" s="188" t="s">
        <v>6</v>
      </c>
      <c r="D1723" s="179"/>
      <c r="E1723" s="201">
        <v>590</v>
      </c>
      <c r="F1723" s="201">
        <v>30.3</v>
      </c>
      <c r="G1723" s="64">
        <f t="shared" si="52"/>
        <v>0</v>
      </c>
      <c r="H1723" s="66">
        <f t="shared" si="53"/>
        <v>0</v>
      </c>
      <c r="I1723" s="60"/>
    </row>
    <row r="1724" spans="1:9" s="38" customFormat="1" x14ac:dyDescent="0.25">
      <c r="A1724" s="193" t="s">
        <v>6849</v>
      </c>
      <c r="B1724" s="194" t="s">
        <v>6850</v>
      </c>
      <c r="C1724" s="188" t="s">
        <v>6</v>
      </c>
      <c r="D1724" s="179"/>
      <c r="E1724" s="201">
        <v>770</v>
      </c>
      <c r="F1724" s="201">
        <v>39.6</v>
      </c>
      <c r="G1724" s="64">
        <f t="shared" si="52"/>
        <v>0</v>
      </c>
      <c r="H1724" s="66">
        <f t="shared" si="53"/>
        <v>0</v>
      </c>
      <c r="I1724" s="60"/>
    </row>
    <row r="1725" spans="1:9" s="38" customFormat="1" x14ac:dyDescent="0.25">
      <c r="A1725" s="193" t="s">
        <v>6851</v>
      </c>
      <c r="B1725" s="194" t="s">
        <v>6852</v>
      </c>
      <c r="C1725" s="188" t="s">
        <v>6</v>
      </c>
      <c r="D1725" s="179"/>
      <c r="E1725" s="201">
        <v>995</v>
      </c>
      <c r="F1725" s="201">
        <v>51</v>
      </c>
      <c r="G1725" s="64">
        <f t="shared" si="52"/>
        <v>0</v>
      </c>
      <c r="H1725" s="66">
        <f t="shared" si="53"/>
        <v>0</v>
      </c>
      <c r="I1725" s="60"/>
    </row>
    <row r="1726" spans="1:9" s="38" customFormat="1" x14ac:dyDescent="0.25">
      <c r="A1726" s="193" t="s">
        <v>6853</v>
      </c>
      <c r="B1726" s="194" t="s">
        <v>6854</v>
      </c>
      <c r="C1726" s="188" t="s">
        <v>6</v>
      </c>
      <c r="D1726" s="179"/>
      <c r="E1726" s="201">
        <v>1171</v>
      </c>
      <c r="F1726" s="201">
        <v>60</v>
      </c>
      <c r="G1726" s="64">
        <f t="shared" si="52"/>
        <v>0</v>
      </c>
      <c r="H1726" s="66">
        <f t="shared" si="53"/>
        <v>0</v>
      </c>
      <c r="I1726" s="60"/>
    </row>
    <row r="1727" spans="1:9" s="38" customFormat="1" x14ac:dyDescent="0.25">
      <c r="A1727" s="193" t="s">
        <v>6855</v>
      </c>
      <c r="B1727" s="194" t="s">
        <v>6856</v>
      </c>
      <c r="C1727" s="188" t="s">
        <v>6</v>
      </c>
      <c r="D1727" s="179"/>
      <c r="E1727" s="201">
        <v>1358</v>
      </c>
      <c r="F1727" s="201">
        <v>70</v>
      </c>
      <c r="G1727" s="64">
        <f t="shared" si="52"/>
        <v>0</v>
      </c>
      <c r="H1727" s="66">
        <f t="shared" si="53"/>
        <v>0</v>
      </c>
      <c r="I1727" s="60"/>
    </row>
    <row r="1728" spans="1:9" s="38" customFormat="1" x14ac:dyDescent="0.25">
      <c r="A1728" s="193" t="s">
        <v>6857</v>
      </c>
      <c r="B1728" s="194" t="s">
        <v>6858</v>
      </c>
      <c r="C1728" s="188" t="s">
        <v>6</v>
      </c>
      <c r="D1728" s="179"/>
      <c r="E1728" s="201">
        <v>1500</v>
      </c>
      <c r="F1728" s="201">
        <v>77</v>
      </c>
      <c r="G1728" s="64">
        <f t="shared" si="52"/>
        <v>0</v>
      </c>
      <c r="H1728" s="66">
        <f t="shared" si="53"/>
        <v>0</v>
      </c>
      <c r="I1728" s="60"/>
    </row>
    <row r="1729" spans="1:9" s="38" customFormat="1" x14ac:dyDescent="0.25">
      <c r="A1729" s="193" t="s">
        <v>6859</v>
      </c>
      <c r="B1729" s="194" t="s">
        <v>6860</v>
      </c>
      <c r="C1729" s="188" t="s">
        <v>6</v>
      </c>
      <c r="D1729" s="179"/>
      <c r="E1729" s="201">
        <v>1846</v>
      </c>
      <c r="F1729" s="201">
        <v>95</v>
      </c>
      <c r="G1729" s="64">
        <f t="shared" si="52"/>
        <v>0</v>
      </c>
      <c r="H1729" s="66">
        <f t="shared" si="53"/>
        <v>0</v>
      </c>
      <c r="I1729" s="60"/>
    </row>
    <row r="1730" spans="1:9" s="38" customFormat="1" x14ac:dyDescent="0.25">
      <c r="A1730" s="193" t="s">
        <v>6861</v>
      </c>
      <c r="B1730" s="194" t="s">
        <v>6862</v>
      </c>
      <c r="C1730" s="188" t="s">
        <v>6</v>
      </c>
      <c r="D1730" s="179"/>
      <c r="E1730" s="201">
        <v>2353</v>
      </c>
      <c r="F1730" s="201">
        <v>121</v>
      </c>
      <c r="G1730" s="64">
        <f t="shared" si="52"/>
        <v>0</v>
      </c>
      <c r="H1730" s="66">
        <f t="shared" si="53"/>
        <v>0</v>
      </c>
      <c r="I1730" s="60"/>
    </row>
    <row r="1731" spans="1:9" s="38" customFormat="1" x14ac:dyDescent="0.25">
      <c r="A1731" s="193" t="s">
        <v>6863</v>
      </c>
      <c r="B1731" s="194" t="s">
        <v>6864</v>
      </c>
      <c r="C1731" s="188" t="s">
        <v>6</v>
      </c>
      <c r="D1731" s="179"/>
      <c r="E1731" s="201">
        <v>3064</v>
      </c>
      <c r="F1731" s="201">
        <v>157</v>
      </c>
      <c r="G1731" s="64">
        <f t="shared" si="52"/>
        <v>0</v>
      </c>
      <c r="H1731" s="66">
        <f t="shared" si="53"/>
        <v>0</v>
      </c>
      <c r="I1731" s="60"/>
    </row>
    <row r="1732" spans="1:9" s="38" customFormat="1" x14ac:dyDescent="0.25">
      <c r="A1732" s="193" t="s">
        <v>6865</v>
      </c>
      <c r="B1732" s="194" t="s">
        <v>6866</v>
      </c>
      <c r="C1732" s="188" t="s">
        <v>6</v>
      </c>
      <c r="D1732" s="179"/>
      <c r="E1732" s="201">
        <v>3536</v>
      </c>
      <c r="F1732" s="201">
        <v>182</v>
      </c>
      <c r="G1732" s="64">
        <f t="shared" si="52"/>
        <v>0</v>
      </c>
      <c r="H1732" s="66">
        <f t="shared" si="53"/>
        <v>0</v>
      </c>
      <c r="I1732" s="60"/>
    </row>
    <row r="1733" spans="1:9" s="38" customFormat="1" x14ac:dyDescent="0.25">
      <c r="A1733" s="193" t="s">
        <v>6867</v>
      </c>
      <c r="B1733" s="194" t="s">
        <v>6868</v>
      </c>
      <c r="C1733" s="188" t="s">
        <v>6</v>
      </c>
      <c r="D1733" s="179"/>
      <c r="E1733" s="201">
        <v>4215</v>
      </c>
      <c r="F1733" s="201">
        <v>217</v>
      </c>
      <c r="G1733" s="64">
        <f t="shared" ref="G1733:G1796" si="54">D1733*E1733</f>
        <v>0</v>
      </c>
      <c r="H1733" s="66">
        <f t="shared" ref="H1733:H1796" si="55">D1733*F1733</f>
        <v>0</v>
      </c>
      <c r="I1733" s="60"/>
    </row>
    <row r="1734" spans="1:9" s="38" customFormat="1" ht="112.5" x14ac:dyDescent="0.25">
      <c r="A1734" s="195" t="s">
        <v>6869</v>
      </c>
      <c r="B1734" s="196" t="s">
        <v>21645</v>
      </c>
      <c r="C1734" s="198"/>
      <c r="D1734" s="199"/>
      <c r="E1734" s="199"/>
      <c r="F1734" s="199"/>
      <c r="G1734" s="199"/>
      <c r="H1734" s="200"/>
      <c r="I1734" s="60"/>
    </row>
    <row r="1735" spans="1:9" s="38" customFormat="1" x14ac:dyDescent="0.25">
      <c r="A1735" s="193" t="s">
        <v>6870</v>
      </c>
      <c r="B1735" s="194" t="s">
        <v>6871</v>
      </c>
      <c r="C1735" s="188" t="s">
        <v>6</v>
      </c>
      <c r="D1735" s="179"/>
      <c r="E1735" s="201">
        <v>394</v>
      </c>
      <c r="F1735" s="201">
        <v>20.3</v>
      </c>
      <c r="G1735" s="64">
        <f t="shared" si="54"/>
        <v>0</v>
      </c>
      <c r="H1735" s="66">
        <f t="shared" si="55"/>
        <v>0</v>
      </c>
      <c r="I1735" s="60"/>
    </row>
    <row r="1736" spans="1:9" s="38" customFormat="1" x14ac:dyDescent="0.25">
      <c r="A1736" s="193" t="s">
        <v>6872</v>
      </c>
      <c r="B1736" s="194" t="s">
        <v>6873</v>
      </c>
      <c r="C1736" s="188" t="s">
        <v>6</v>
      </c>
      <c r="D1736" s="179"/>
      <c r="E1736" s="201">
        <v>504</v>
      </c>
      <c r="F1736" s="201">
        <v>25.9</v>
      </c>
      <c r="G1736" s="64">
        <f t="shared" si="54"/>
        <v>0</v>
      </c>
      <c r="H1736" s="66">
        <f t="shared" si="55"/>
        <v>0</v>
      </c>
      <c r="I1736" s="60"/>
    </row>
    <row r="1737" spans="1:9" s="38" customFormat="1" x14ac:dyDescent="0.25">
      <c r="A1737" s="193" t="s">
        <v>6874</v>
      </c>
      <c r="B1737" s="194" t="s">
        <v>6875</v>
      </c>
      <c r="C1737" s="188" t="s">
        <v>6</v>
      </c>
      <c r="D1737" s="179"/>
      <c r="E1737" s="201">
        <v>677</v>
      </c>
      <c r="F1737" s="201">
        <v>34.799999999999997</v>
      </c>
      <c r="G1737" s="64">
        <f t="shared" si="54"/>
        <v>0</v>
      </c>
      <c r="H1737" s="66">
        <f t="shared" si="55"/>
        <v>0</v>
      </c>
      <c r="I1737" s="60"/>
    </row>
    <row r="1738" spans="1:9" s="38" customFormat="1" x14ac:dyDescent="0.25">
      <c r="A1738" s="193" t="s">
        <v>6876</v>
      </c>
      <c r="B1738" s="194" t="s">
        <v>6877</v>
      </c>
      <c r="C1738" s="188" t="s">
        <v>6</v>
      </c>
      <c r="D1738" s="179"/>
      <c r="E1738" s="201">
        <v>806</v>
      </c>
      <c r="F1738" s="201">
        <v>41.4</v>
      </c>
      <c r="G1738" s="64">
        <f t="shared" si="54"/>
        <v>0</v>
      </c>
      <c r="H1738" s="66">
        <f t="shared" si="55"/>
        <v>0</v>
      </c>
      <c r="I1738" s="60"/>
    </row>
    <row r="1739" spans="1:9" s="38" customFormat="1" x14ac:dyDescent="0.25">
      <c r="A1739" s="193" t="s">
        <v>6878</v>
      </c>
      <c r="B1739" s="194" t="s">
        <v>6879</v>
      </c>
      <c r="C1739" s="188" t="s">
        <v>6</v>
      </c>
      <c r="D1739" s="179"/>
      <c r="E1739" s="201">
        <v>1084</v>
      </c>
      <c r="F1739" s="201">
        <v>56</v>
      </c>
      <c r="G1739" s="64">
        <f t="shared" si="54"/>
        <v>0</v>
      </c>
      <c r="H1739" s="66">
        <f t="shared" si="55"/>
        <v>0</v>
      </c>
      <c r="I1739" s="60"/>
    </row>
    <row r="1740" spans="1:9" s="38" customFormat="1" x14ac:dyDescent="0.25">
      <c r="A1740" s="193" t="s">
        <v>6880</v>
      </c>
      <c r="B1740" s="194" t="s">
        <v>6881</v>
      </c>
      <c r="C1740" s="188" t="s">
        <v>6</v>
      </c>
      <c r="D1740" s="179"/>
      <c r="E1740" s="201">
        <v>1342</v>
      </c>
      <c r="F1740" s="201">
        <v>69</v>
      </c>
      <c r="G1740" s="64">
        <f t="shared" si="54"/>
        <v>0</v>
      </c>
      <c r="H1740" s="66">
        <f t="shared" si="55"/>
        <v>0</v>
      </c>
      <c r="I1740" s="60"/>
    </row>
    <row r="1741" spans="1:9" s="38" customFormat="1" x14ac:dyDescent="0.25">
      <c r="A1741" s="193" t="s">
        <v>6882</v>
      </c>
      <c r="B1741" s="194" t="s">
        <v>6883</v>
      </c>
      <c r="C1741" s="188" t="s">
        <v>6</v>
      </c>
      <c r="D1741" s="179"/>
      <c r="E1741" s="201">
        <v>1642</v>
      </c>
      <c r="F1741" s="201">
        <v>84</v>
      </c>
      <c r="G1741" s="64">
        <f t="shared" si="54"/>
        <v>0</v>
      </c>
      <c r="H1741" s="66">
        <f t="shared" si="55"/>
        <v>0</v>
      </c>
      <c r="I1741" s="60"/>
    </row>
    <row r="1742" spans="1:9" s="38" customFormat="1" x14ac:dyDescent="0.25">
      <c r="A1742" s="193" t="s">
        <v>6884</v>
      </c>
      <c r="B1742" s="194" t="s">
        <v>6885</v>
      </c>
      <c r="C1742" s="188" t="s">
        <v>6</v>
      </c>
      <c r="D1742" s="179"/>
      <c r="E1742" s="201">
        <v>3174</v>
      </c>
      <c r="F1742" s="201">
        <v>163</v>
      </c>
      <c r="G1742" s="64">
        <f t="shared" si="54"/>
        <v>0</v>
      </c>
      <c r="H1742" s="66">
        <f t="shared" si="55"/>
        <v>0</v>
      </c>
      <c r="I1742" s="60"/>
    </row>
    <row r="1743" spans="1:9" s="38" customFormat="1" x14ac:dyDescent="0.25">
      <c r="A1743" s="193" t="s">
        <v>6886</v>
      </c>
      <c r="B1743" s="194" t="s">
        <v>6887</v>
      </c>
      <c r="C1743" s="188" t="s">
        <v>6</v>
      </c>
      <c r="D1743" s="179"/>
      <c r="E1743" s="201">
        <v>4830</v>
      </c>
      <c r="F1743" s="201">
        <v>248</v>
      </c>
      <c r="G1743" s="64">
        <f t="shared" si="54"/>
        <v>0</v>
      </c>
      <c r="H1743" s="66">
        <f t="shared" si="55"/>
        <v>0</v>
      </c>
      <c r="I1743" s="60"/>
    </row>
    <row r="1744" spans="1:9" s="38" customFormat="1" x14ac:dyDescent="0.25">
      <c r="A1744" s="193" t="s">
        <v>6888</v>
      </c>
      <c r="B1744" s="194" t="s">
        <v>6889</v>
      </c>
      <c r="C1744" s="188" t="s">
        <v>6</v>
      </c>
      <c r="D1744" s="179"/>
      <c r="E1744" s="201">
        <v>5684</v>
      </c>
      <c r="F1744" s="201">
        <v>292</v>
      </c>
      <c r="G1744" s="64">
        <f t="shared" si="54"/>
        <v>0</v>
      </c>
      <c r="H1744" s="66">
        <f t="shared" si="55"/>
        <v>0</v>
      </c>
      <c r="I1744" s="60"/>
    </row>
    <row r="1745" spans="1:9" s="38" customFormat="1" ht="101.25" x14ac:dyDescent="0.25">
      <c r="A1745" s="195" t="s">
        <v>6890</v>
      </c>
      <c r="B1745" s="196" t="s">
        <v>21646</v>
      </c>
      <c r="C1745" s="198"/>
      <c r="D1745" s="199"/>
      <c r="E1745" s="199"/>
      <c r="F1745" s="199"/>
      <c r="G1745" s="199"/>
      <c r="H1745" s="200"/>
      <c r="I1745" s="60"/>
    </row>
    <row r="1746" spans="1:9" s="38" customFormat="1" x14ac:dyDescent="0.25">
      <c r="A1746" s="193" t="s">
        <v>6891</v>
      </c>
      <c r="B1746" s="194" t="s">
        <v>6871</v>
      </c>
      <c r="C1746" s="188" t="s">
        <v>6</v>
      </c>
      <c r="D1746" s="179"/>
      <c r="E1746" s="201">
        <v>277</v>
      </c>
      <c r="F1746" s="201">
        <v>14.2</v>
      </c>
      <c r="G1746" s="64">
        <f t="shared" si="54"/>
        <v>0</v>
      </c>
      <c r="H1746" s="66">
        <f t="shared" si="55"/>
        <v>0</v>
      </c>
      <c r="I1746" s="60"/>
    </row>
    <row r="1747" spans="1:9" s="38" customFormat="1" x14ac:dyDescent="0.25">
      <c r="A1747" s="193" t="s">
        <v>6892</v>
      </c>
      <c r="B1747" s="194" t="s">
        <v>6873</v>
      </c>
      <c r="C1747" s="188" t="s">
        <v>6</v>
      </c>
      <c r="D1747" s="179"/>
      <c r="E1747" s="201">
        <v>357</v>
      </c>
      <c r="F1747" s="201">
        <v>18.399999999999999</v>
      </c>
      <c r="G1747" s="64">
        <f t="shared" si="54"/>
        <v>0</v>
      </c>
      <c r="H1747" s="66">
        <f t="shared" si="55"/>
        <v>0</v>
      </c>
      <c r="I1747" s="60"/>
    </row>
    <row r="1748" spans="1:9" s="38" customFormat="1" x14ac:dyDescent="0.25">
      <c r="A1748" s="193" t="s">
        <v>6893</v>
      </c>
      <c r="B1748" s="194" t="s">
        <v>6875</v>
      </c>
      <c r="C1748" s="188" t="s">
        <v>6</v>
      </c>
      <c r="D1748" s="179"/>
      <c r="E1748" s="201">
        <v>455</v>
      </c>
      <c r="F1748" s="201">
        <v>23.4</v>
      </c>
      <c r="G1748" s="64">
        <f t="shared" si="54"/>
        <v>0</v>
      </c>
      <c r="H1748" s="66">
        <f t="shared" si="55"/>
        <v>0</v>
      </c>
      <c r="I1748" s="60"/>
    </row>
    <row r="1749" spans="1:9" s="38" customFormat="1" x14ac:dyDescent="0.25">
      <c r="A1749" s="193" t="s">
        <v>6894</v>
      </c>
      <c r="B1749" s="194" t="s">
        <v>6877</v>
      </c>
      <c r="C1749" s="188" t="s">
        <v>6</v>
      </c>
      <c r="D1749" s="179"/>
      <c r="E1749" s="201">
        <v>549</v>
      </c>
      <c r="F1749" s="201">
        <v>28.2</v>
      </c>
      <c r="G1749" s="64">
        <f t="shared" si="54"/>
        <v>0</v>
      </c>
      <c r="H1749" s="66">
        <f t="shared" si="55"/>
        <v>0</v>
      </c>
      <c r="I1749" s="60"/>
    </row>
    <row r="1750" spans="1:9" s="38" customFormat="1" x14ac:dyDescent="0.25">
      <c r="A1750" s="193" t="s">
        <v>6895</v>
      </c>
      <c r="B1750" s="194" t="s">
        <v>6879</v>
      </c>
      <c r="C1750" s="188" t="s">
        <v>6</v>
      </c>
      <c r="D1750" s="179"/>
      <c r="E1750" s="201">
        <v>762</v>
      </c>
      <c r="F1750" s="201">
        <v>39.200000000000003</v>
      </c>
      <c r="G1750" s="64">
        <f t="shared" si="54"/>
        <v>0</v>
      </c>
      <c r="H1750" s="66">
        <f t="shared" si="55"/>
        <v>0</v>
      </c>
      <c r="I1750" s="60"/>
    </row>
    <row r="1751" spans="1:9" s="38" customFormat="1" x14ac:dyDescent="0.25">
      <c r="A1751" s="193" t="s">
        <v>6896</v>
      </c>
      <c r="B1751" s="194" t="s">
        <v>6881</v>
      </c>
      <c r="C1751" s="188" t="s">
        <v>6</v>
      </c>
      <c r="D1751" s="179"/>
      <c r="E1751" s="201">
        <v>978</v>
      </c>
      <c r="F1751" s="201">
        <v>50</v>
      </c>
      <c r="G1751" s="64">
        <f t="shared" si="54"/>
        <v>0</v>
      </c>
      <c r="H1751" s="66">
        <f t="shared" si="55"/>
        <v>0</v>
      </c>
      <c r="I1751" s="60"/>
    </row>
    <row r="1752" spans="1:9" s="38" customFormat="1" x14ac:dyDescent="0.25">
      <c r="A1752" s="193" t="s">
        <v>6897</v>
      </c>
      <c r="B1752" s="194" t="s">
        <v>6883</v>
      </c>
      <c r="C1752" s="188" t="s">
        <v>6</v>
      </c>
      <c r="D1752" s="179"/>
      <c r="E1752" s="201">
        <v>1137</v>
      </c>
      <c r="F1752" s="201">
        <v>58</v>
      </c>
      <c r="G1752" s="64">
        <f t="shared" si="54"/>
        <v>0</v>
      </c>
      <c r="H1752" s="66">
        <f t="shared" si="55"/>
        <v>0</v>
      </c>
      <c r="I1752" s="60"/>
    </row>
    <row r="1753" spans="1:9" s="38" customFormat="1" x14ac:dyDescent="0.25">
      <c r="A1753" s="193" t="s">
        <v>6898</v>
      </c>
      <c r="B1753" s="194" t="s">
        <v>6885</v>
      </c>
      <c r="C1753" s="188" t="s">
        <v>6</v>
      </c>
      <c r="D1753" s="179"/>
      <c r="E1753" s="201">
        <v>2368</v>
      </c>
      <c r="F1753" s="201">
        <v>122</v>
      </c>
      <c r="G1753" s="64">
        <f t="shared" si="54"/>
        <v>0</v>
      </c>
      <c r="H1753" s="66">
        <f t="shared" si="55"/>
        <v>0</v>
      </c>
      <c r="I1753" s="60"/>
    </row>
    <row r="1754" spans="1:9" s="38" customFormat="1" x14ac:dyDescent="0.25">
      <c r="A1754" s="193" t="s">
        <v>6899</v>
      </c>
      <c r="B1754" s="194" t="s">
        <v>6887</v>
      </c>
      <c r="C1754" s="188" t="s">
        <v>6</v>
      </c>
      <c r="D1754" s="179"/>
      <c r="E1754" s="201">
        <v>3363</v>
      </c>
      <c r="F1754" s="201">
        <v>173</v>
      </c>
      <c r="G1754" s="64">
        <f t="shared" si="54"/>
        <v>0</v>
      </c>
      <c r="H1754" s="66">
        <f t="shared" si="55"/>
        <v>0</v>
      </c>
      <c r="I1754" s="60"/>
    </row>
    <row r="1755" spans="1:9" s="38" customFormat="1" x14ac:dyDescent="0.25">
      <c r="A1755" s="193" t="s">
        <v>6900</v>
      </c>
      <c r="B1755" s="194" t="s">
        <v>6889</v>
      </c>
      <c r="C1755" s="188" t="s">
        <v>6</v>
      </c>
      <c r="D1755" s="179"/>
      <c r="E1755" s="201">
        <v>3994</v>
      </c>
      <c r="F1755" s="201">
        <v>205</v>
      </c>
      <c r="G1755" s="64">
        <f t="shared" si="54"/>
        <v>0</v>
      </c>
      <c r="H1755" s="66">
        <f t="shared" si="55"/>
        <v>0</v>
      </c>
      <c r="I1755" s="60"/>
    </row>
    <row r="1756" spans="1:9" s="38" customFormat="1" ht="112.5" x14ac:dyDescent="0.25">
      <c r="A1756" s="195" t="s">
        <v>6901</v>
      </c>
      <c r="B1756" s="196" t="s">
        <v>21647</v>
      </c>
      <c r="C1756" s="198"/>
      <c r="D1756" s="199"/>
      <c r="E1756" s="199"/>
      <c r="F1756" s="199"/>
      <c r="G1756" s="199"/>
      <c r="H1756" s="200"/>
      <c r="I1756" s="60"/>
    </row>
    <row r="1757" spans="1:9" s="38" customFormat="1" x14ac:dyDescent="0.25">
      <c r="A1757" s="193" t="s">
        <v>6902</v>
      </c>
      <c r="B1757" s="194" t="s">
        <v>6903</v>
      </c>
      <c r="C1757" s="188" t="s">
        <v>6</v>
      </c>
      <c r="D1757" s="179"/>
      <c r="E1757" s="201">
        <v>447</v>
      </c>
      <c r="F1757" s="201">
        <v>23</v>
      </c>
      <c r="G1757" s="64">
        <f t="shared" si="54"/>
        <v>0</v>
      </c>
      <c r="H1757" s="66">
        <f t="shared" si="55"/>
        <v>0</v>
      </c>
      <c r="I1757" s="60"/>
    </row>
    <row r="1758" spans="1:9" s="38" customFormat="1" x14ac:dyDescent="0.25">
      <c r="A1758" s="193" t="s">
        <v>6904</v>
      </c>
      <c r="B1758" s="194" t="s">
        <v>6905</v>
      </c>
      <c r="C1758" s="188" t="s">
        <v>6</v>
      </c>
      <c r="D1758" s="179"/>
      <c r="E1758" s="201">
        <v>536</v>
      </c>
      <c r="F1758" s="201">
        <v>27.6</v>
      </c>
      <c r="G1758" s="64">
        <f t="shared" si="54"/>
        <v>0</v>
      </c>
      <c r="H1758" s="66">
        <f t="shared" si="55"/>
        <v>0</v>
      </c>
      <c r="I1758" s="60"/>
    </row>
    <row r="1759" spans="1:9" s="38" customFormat="1" x14ac:dyDescent="0.25">
      <c r="A1759" s="193" t="s">
        <v>6906</v>
      </c>
      <c r="B1759" s="194" t="s">
        <v>6907</v>
      </c>
      <c r="C1759" s="188" t="s">
        <v>6</v>
      </c>
      <c r="D1759" s="179"/>
      <c r="E1759" s="201">
        <v>761</v>
      </c>
      <c r="F1759" s="201">
        <v>39.1</v>
      </c>
      <c r="G1759" s="64">
        <f t="shared" si="54"/>
        <v>0</v>
      </c>
      <c r="H1759" s="66">
        <f t="shared" si="55"/>
        <v>0</v>
      </c>
      <c r="I1759" s="60"/>
    </row>
    <row r="1760" spans="1:9" s="38" customFormat="1" x14ac:dyDescent="0.25">
      <c r="A1760" s="193" t="s">
        <v>6908</v>
      </c>
      <c r="B1760" s="194" t="s">
        <v>6909</v>
      </c>
      <c r="C1760" s="188" t="s">
        <v>6</v>
      </c>
      <c r="D1760" s="179"/>
      <c r="E1760" s="201">
        <v>821</v>
      </c>
      <c r="F1760" s="201">
        <v>42.2</v>
      </c>
      <c r="G1760" s="64">
        <f t="shared" si="54"/>
        <v>0</v>
      </c>
      <c r="H1760" s="66">
        <f t="shared" si="55"/>
        <v>0</v>
      </c>
      <c r="I1760" s="60"/>
    </row>
    <row r="1761" spans="1:9" s="38" customFormat="1" x14ac:dyDescent="0.25">
      <c r="A1761" s="193" t="s">
        <v>6910</v>
      </c>
      <c r="B1761" s="194" t="s">
        <v>6911</v>
      </c>
      <c r="C1761" s="188" t="s">
        <v>6</v>
      </c>
      <c r="D1761" s="179"/>
      <c r="E1761" s="201">
        <v>1232</v>
      </c>
      <c r="F1761" s="201">
        <v>63</v>
      </c>
      <c r="G1761" s="64">
        <f t="shared" si="54"/>
        <v>0</v>
      </c>
      <c r="H1761" s="66">
        <f t="shared" si="55"/>
        <v>0</v>
      </c>
      <c r="I1761" s="60"/>
    </row>
    <row r="1762" spans="1:9" s="38" customFormat="1" x14ac:dyDescent="0.25">
      <c r="A1762" s="193" t="s">
        <v>6912</v>
      </c>
      <c r="B1762" s="194" t="s">
        <v>6913</v>
      </c>
      <c r="C1762" s="188" t="s">
        <v>6</v>
      </c>
      <c r="D1762" s="179"/>
      <c r="E1762" s="201">
        <v>1657</v>
      </c>
      <c r="F1762" s="201">
        <v>85</v>
      </c>
      <c r="G1762" s="64">
        <f t="shared" si="54"/>
        <v>0</v>
      </c>
      <c r="H1762" s="66">
        <f t="shared" si="55"/>
        <v>0</v>
      </c>
      <c r="I1762" s="60"/>
    </row>
    <row r="1763" spans="1:9" s="38" customFormat="1" x14ac:dyDescent="0.25">
      <c r="A1763" s="193" t="s">
        <v>6914</v>
      </c>
      <c r="B1763" s="194" t="s">
        <v>6883</v>
      </c>
      <c r="C1763" s="188" t="s">
        <v>6</v>
      </c>
      <c r="D1763" s="179"/>
      <c r="E1763" s="201">
        <v>2336</v>
      </c>
      <c r="F1763" s="201">
        <v>120</v>
      </c>
      <c r="G1763" s="64">
        <f t="shared" si="54"/>
        <v>0</v>
      </c>
      <c r="H1763" s="66">
        <f t="shared" si="55"/>
        <v>0</v>
      </c>
      <c r="I1763" s="60"/>
    </row>
    <row r="1764" spans="1:9" s="38" customFormat="1" ht="146.25" x14ac:dyDescent="0.25">
      <c r="A1764" s="195" t="s">
        <v>6915</v>
      </c>
      <c r="B1764" s="196" t="s">
        <v>21648</v>
      </c>
      <c r="C1764" s="198"/>
      <c r="D1764" s="199"/>
      <c r="E1764" s="199"/>
      <c r="F1764" s="199"/>
      <c r="G1764" s="199"/>
      <c r="H1764" s="200"/>
      <c r="I1764" s="60"/>
    </row>
    <row r="1765" spans="1:9" s="38" customFormat="1" x14ac:dyDescent="0.25">
      <c r="A1765" s="193" t="s">
        <v>6916</v>
      </c>
      <c r="B1765" s="194" t="s">
        <v>5528</v>
      </c>
      <c r="C1765" s="188" t="s">
        <v>6</v>
      </c>
      <c r="D1765" s="179"/>
      <c r="E1765" s="201">
        <v>361</v>
      </c>
      <c r="F1765" s="201">
        <v>18.5</v>
      </c>
      <c r="G1765" s="64">
        <f t="shared" si="54"/>
        <v>0</v>
      </c>
      <c r="H1765" s="66">
        <f t="shared" si="55"/>
        <v>0</v>
      </c>
      <c r="I1765" s="60"/>
    </row>
    <row r="1766" spans="1:9" s="38" customFormat="1" x14ac:dyDescent="0.25">
      <c r="A1766" s="193" t="s">
        <v>6917</v>
      </c>
      <c r="B1766" s="194" t="s">
        <v>6918</v>
      </c>
      <c r="C1766" s="188" t="s">
        <v>301</v>
      </c>
      <c r="D1766" s="179"/>
      <c r="E1766" s="201">
        <v>20.6</v>
      </c>
      <c r="F1766" s="201">
        <v>1.06</v>
      </c>
      <c r="G1766" s="64">
        <f t="shared" si="54"/>
        <v>0</v>
      </c>
      <c r="H1766" s="66">
        <f t="shared" si="55"/>
        <v>0</v>
      </c>
      <c r="I1766" s="60"/>
    </row>
    <row r="1767" spans="1:9" s="38" customFormat="1" ht="146.25" x14ac:dyDescent="0.25">
      <c r="A1767" s="195" t="s">
        <v>6919</v>
      </c>
      <c r="B1767" s="196" t="s">
        <v>21649</v>
      </c>
      <c r="C1767" s="198"/>
      <c r="D1767" s="199"/>
      <c r="E1767" s="199"/>
      <c r="F1767" s="199"/>
      <c r="G1767" s="199"/>
      <c r="H1767" s="200"/>
      <c r="I1767" s="60"/>
    </row>
    <row r="1768" spans="1:9" s="38" customFormat="1" x14ac:dyDescent="0.25">
      <c r="A1768" s="193" t="s">
        <v>6920</v>
      </c>
      <c r="B1768" s="194" t="s">
        <v>6921</v>
      </c>
      <c r="C1768" s="188" t="s">
        <v>6</v>
      </c>
      <c r="D1768" s="179"/>
      <c r="E1768" s="201">
        <v>1381</v>
      </c>
      <c r="F1768" s="201">
        <v>71</v>
      </c>
      <c r="G1768" s="64">
        <f t="shared" si="54"/>
        <v>0</v>
      </c>
      <c r="H1768" s="66">
        <f t="shared" si="55"/>
        <v>0</v>
      </c>
      <c r="I1768" s="60"/>
    </row>
    <row r="1769" spans="1:9" s="38" customFormat="1" x14ac:dyDescent="0.25">
      <c r="A1769" s="193" t="s">
        <v>6922</v>
      </c>
      <c r="B1769" s="194" t="s">
        <v>6923</v>
      </c>
      <c r="C1769" s="188" t="s">
        <v>6</v>
      </c>
      <c r="D1769" s="179"/>
      <c r="E1769" s="201">
        <v>1887</v>
      </c>
      <c r="F1769" s="201">
        <v>97</v>
      </c>
      <c r="G1769" s="64">
        <f t="shared" si="54"/>
        <v>0</v>
      </c>
      <c r="H1769" s="66">
        <f t="shared" si="55"/>
        <v>0</v>
      </c>
      <c r="I1769" s="60"/>
    </row>
    <row r="1770" spans="1:9" s="38" customFormat="1" x14ac:dyDescent="0.25">
      <c r="A1770" s="193" t="s">
        <v>6924</v>
      </c>
      <c r="B1770" s="194" t="s">
        <v>6925</v>
      </c>
      <c r="C1770" s="188" t="s">
        <v>6</v>
      </c>
      <c r="D1770" s="179"/>
      <c r="E1770" s="201">
        <v>2431</v>
      </c>
      <c r="F1770" s="201">
        <v>125</v>
      </c>
      <c r="G1770" s="64">
        <f t="shared" si="54"/>
        <v>0</v>
      </c>
      <c r="H1770" s="66">
        <f t="shared" si="55"/>
        <v>0</v>
      </c>
      <c r="I1770" s="60"/>
    </row>
    <row r="1771" spans="1:9" s="38" customFormat="1" x14ac:dyDescent="0.25">
      <c r="A1771" s="193" t="s">
        <v>6926</v>
      </c>
      <c r="B1771" s="194" t="s">
        <v>6927</v>
      </c>
      <c r="C1771" s="188" t="s">
        <v>6</v>
      </c>
      <c r="D1771" s="179"/>
      <c r="E1771" s="201">
        <v>3238</v>
      </c>
      <c r="F1771" s="201">
        <v>166</v>
      </c>
      <c r="G1771" s="64">
        <f t="shared" si="54"/>
        <v>0</v>
      </c>
      <c r="H1771" s="66">
        <f t="shared" si="55"/>
        <v>0</v>
      </c>
      <c r="I1771" s="60"/>
    </row>
    <row r="1772" spans="1:9" s="38" customFormat="1" x14ac:dyDescent="0.25">
      <c r="A1772" s="193" t="s">
        <v>6928</v>
      </c>
      <c r="B1772" s="194" t="s">
        <v>6929</v>
      </c>
      <c r="C1772" s="188" t="s">
        <v>6</v>
      </c>
      <c r="D1772" s="179"/>
      <c r="E1772" s="201">
        <v>5873</v>
      </c>
      <c r="F1772" s="201">
        <v>302</v>
      </c>
      <c r="G1772" s="64">
        <f t="shared" si="54"/>
        <v>0</v>
      </c>
      <c r="H1772" s="66">
        <f t="shared" si="55"/>
        <v>0</v>
      </c>
      <c r="I1772" s="60"/>
    </row>
    <row r="1773" spans="1:9" s="38" customFormat="1" ht="146.25" x14ac:dyDescent="0.25">
      <c r="A1773" s="195" t="s">
        <v>6930</v>
      </c>
      <c r="B1773" s="196" t="s">
        <v>21650</v>
      </c>
      <c r="C1773" s="198"/>
      <c r="D1773" s="199"/>
      <c r="E1773" s="199"/>
      <c r="F1773" s="199"/>
      <c r="G1773" s="199"/>
      <c r="H1773" s="200"/>
      <c r="I1773" s="60"/>
    </row>
    <row r="1774" spans="1:9" s="38" customFormat="1" x14ac:dyDescent="0.25">
      <c r="A1774" s="193" t="s">
        <v>6931</v>
      </c>
      <c r="B1774" s="194" t="s">
        <v>6932</v>
      </c>
      <c r="C1774" s="188" t="s">
        <v>6</v>
      </c>
      <c r="D1774" s="179"/>
      <c r="E1774" s="201">
        <v>4314</v>
      </c>
      <c r="F1774" s="201">
        <v>222</v>
      </c>
      <c r="G1774" s="64">
        <f t="shared" si="54"/>
        <v>0</v>
      </c>
      <c r="H1774" s="66">
        <f t="shared" si="55"/>
        <v>0</v>
      </c>
      <c r="I1774" s="60"/>
    </row>
    <row r="1775" spans="1:9" s="38" customFormat="1" x14ac:dyDescent="0.25">
      <c r="A1775" s="193" t="s">
        <v>6933</v>
      </c>
      <c r="B1775" s="194" t="s">
        <v>6934</v>
      </c>
      <c r="C1775" s="188" t="s">
        <v>6</v>
      </c>
      <c r="D1775" s="179"/>
      <c r="E1775" s="201">
        <v>4927</v>
      </c>
      <c r="F1775" s="201">
        <v>253</v>
      </c>
      <c r="G1775" s="64">
        <f t="shared" si="54"/>
        <v>0</v>
      </c>
      <c r="H1775" s="66">
        <f t="shared" si="55"/>
        <v>0</v>
      </c>
      <c r="I1775" s="60"/>
    </row>
    <row r="1776" spans="1:9" s="38" customFormat="1" x14ac:dyDescent="0.25">
      <c r="A1776" s="193" t="s">
        <v>6935</v>
      </c>
      <c r="B1776" s="194" t="s">
        <v>6936</v>
      </c>
      <c r="C1776" s="188" t="s">
        <v>6</v>
      </c>
      <c r="D1776" s="179"/>
      <c r="E1776" s="201">
        <v>5952</v>
      </c>
      <c r="F1776" s="201">
        <v>306</v>
      </c>
      <c r="G1776" s="64">
        <f t="shared" si="54"/>
        <v>0</v>
      </c>
      <c r="H1776" s="66">
        <f t="shared" si="55"/>
        <v>0</v>
      </c>
      <c r="I1776" s="60"/>
    </row>
    <row r="1777" spans="1:9" s="38" customFormat="1" x14ac:dyDescent="0.25">
      <c r="A1777" s="193" t="s">
        <v>6937</v>
      </c>
      <c r="B1777" s="194" t="s">
        <v>6938</v>
      </c>
      <c r="C1777" s="188" t="s">
        <v>6</v>
      </c>
      <c r="D1777" s="179"/>
      <c r="E1777" s="201">
        <v>6950</v>
      </c>
      <c r="F1777" s="201">
        <v>357</v>
      </c>
      <c r="G1777" s="64">
        <f t="shared" si="54"/>
        <v>0</v>
      </c>
      <c r="H1777" s="66">
        <f t="shared" si="55"/>
        <v>0</v>
      </c>
      <c r="I1777" s="60"/>
    </row>
    <row r="1778" spans="1:9" s="38" customFormat="1" x14ac:dyDescent="0.25">
      <c r="A1778" s="193" t="s">
        <v>6939</v>
      </c>
      <c r="B1778" s="194" t="s">
        <v>6940</v>
      </c>
      <c r="C1778" s="188" t="s">
        <v>6</v>
      </c>
      <c r="D1778" s="179"/>
      <c r="E1778" s="201">
        <v>7563</v>
      </c>
      <c r="F1778" s="201">
        <v>389</v>
      </c>
      <c r="G1778" s="64">
        <f t="shared" si="54"/>
        <v>0</v>
      </c>
      <c r="H1778" s="66">
        <f t="shared" si="55"/>
        <v>0</v>
      </c>
      <c r="I1778" s="60"/>
    </row>
    <row r="1779" spans="1:9" s="38" customFormat="1" x14ac:dyDescent="0.25">
      <c r="A1779" s="193" t="s">
        <v>6941</v>
      </c>
      <c r="B1779" s="194" t="s">
        <v>6942</v>
      </c>
      <c r="C1779" s="188" t="s">
        <v>6</v>
      </c>
      <c r="D1779" s="179"/>
      <c r="E1779" s="201">
        <v>8588</v>
      </c>
      <c r="F1779" s="201">
        <v>441</v>
      </c>
      <c r="G1779" s="64">
        <f t="shared" si="54"/>
        <v>0</v>
      </c>
      <c r="H1779" s="66">
        <f t="shared" si="55"/>
        <v>0</v>
      </c>
      <c r="I1779" s="60"/>
    </row>
    <row r="1780" spans="1:9" s="38" customFormat="1" x14ac:dyDescent="0.25">
      <c r="A1780" s="193" t="s">
        <v>6943</v>
      </c>
      <c r="B1780" s="194" t="s">
        <v>6944</v>
      </c>
      <c r="C1780" s="188" t="s">
        <v>6</v>
      </c>
      <c r="D1780" s="179"/>
      <c r="E1780" s="201">
        <v>1270</v>
      </c>
      <c r="F1780" s="201">
        <v>65</v>
      </c>
      <c r="G1780" s="64">
        <f t="shared" si="54"/>
        <v>0</v>
      </c>
      <c r="H1780" s="66">
        <f t="shared" si="55"/>
        <v>0</v>
      </c>
      <c r="I1780" s="60"/>
    </row>
    <row r="1781" spans="1:9" s="38" customFormat="1" ht="22.5" x14ac:dyDescent="0.25">
      <c r="A1781" s="193" t="s">
        <v>6945</v>
      </c>
      <c r="B1781" s="194" t="s">
        <v>6946</v>
      </c>
      <c r="C1781" s="188" t="s">
        <v>6</v>
      </c>
      <c r="D1781" s="179"/>
      <c r="E1781" s="201">
        <v>1697</v>
      </c>
      <c r="F1781" s="201">
        <v>87</v>
      </c>
      <c r="G1781" s="64">
        <f t="shared" si="54"/>
        <v>0</v>
      </c>
      <c r="H1781" s="66">
        <f t="shared" si="55"/>
        <v>0</v>
      </c>
      <c r="I1781" s="60"/>
    </row>
    <row r="1782" spans="1:9" s="38" customFormat="1" ht="22.5" x14ac:dyDescent="0.25">
      <c r="A1782" s="193" t="s">
        <v>6947</v>
      </c>
      <c r="B1782" s="194" t="s">
        <v>6948</v>
      </c>
      <c r="C1782" s="188" t="s">
        <v>6</v>
      </c>
      <c r="D1782" s="179"/>
      <c r="E1782" s="201">
        <v>364</v>
      </c>
      <c r="F1782" s="201">
        <v>18.7</v>
      </c>
      <c r="G1782" s="64">
        <f t="shared" si="54"/>
        <v>0</v>
      </c>
      <c r="H1782" s="66">
        <f t="shared" si="55"/>
        <v>0</v>
      </c>
      <c r="I1782" s="60"/>
    </row>
    <row r="1783" spans="1:9" s="38" customFormat="1" ht="22.5" x14ac:dyDescent="0.25">
      <c r="A1783" s="193" t="s">
        <v>6949</v>
      </c>
      <c r="B1783" s="194" t="s">
        <v>6950</v>
      </c>
      <c r="C1783" s="188" t="s">
        <v>6</v>
      </c>
      <c r="D1783" s="179"/>
      <c r="E1783" s="201">
        <v>480</v>
      </c>
      <c r="F1783" s="201">
        <v>24.7</v>
      </c>
      <c r="G1783" s="64">
        <f t="shared" si="54"/>
        <v>0</v>
      </c>
      <c r="H1783" s="66">
        <f t="shared" si="55"/>
        <v>0</v>
      </c>
      <c r="I1783" s="60"/>
    </row>
    <row r="1784" spans="1:9" s="38" customFormat="1" ht="180" x14ac:dyDescent="0.25">
      <c r="A1784" s="195" t="s">
        <v>6951</v>
      </c>
      <c r="B1784" s="196" t="s">
        <v>21651</v>
      </c>
      <c r="C1784" s="198"/>
      <c r="D1784" s="199"/>
      <c r="E1784" s="199"/>
      <c r="F1784" s="199"/>
      <c r="G1784" s="199"/>
      <c r="H1784" s="200"/>
      <c r="I1784" s="60"/>
    </row>
    <row r="1785" spans="1:9" s="38" customFormat="1" ht="22.5" x14ac:dyDescent="0.25">
      <c r="A1785" s="193" t="s">
        <v>6952</v>
      </c>
      <c r="B1785" s="194" t="s">
        <v>6953</v>
      </c>
      <c r="C1785" s="188" t="s">
        <v>6</v>
      </c>
      <c r="D1785" s="179"/>
      <c r="E1785" s="201">
        <v>560</v>
      </c>
      <c r="F1785" s="201">
        <v>28.8</v>
      </c>
      <c r="G1785" s="64">
        <f t="shared" si="54"/>
        <v>0</v>
      </c>
      <c r="H1785" s="66">
        <f t="shared" si="55"/>
        <v>0</v>
      </c>
      <c r="I1785" s="60"/>
    </row>
    <row r="1786" spans="1:9" s="38" customFormat="1" x14ac:dyDescent="0.25">
      <c r="A1786" s="193" t="s">
        <v>6954</v>
      </c>
      <c r="B1786" s="194" t="s">
        <v>6955</v>
      </c>
      <c r="C1786" s="188" t="s">
        <v>6</v>
      </c>
      <c r="D1786" s="179"/>
      <c r="E1786" s="201">
        <v>3256</v>
      </c>
      <c r="F1786" s="201">
        <v>167</v>
      </c>
      <c r="G1786" s="64">
        <f t="shared" si="54"/>
        <v>0</v>
      </c>
      <c r="H1786" s="66">
        <f t="shared" si="55"/>
        <v>0</v>
      </c>
      <c r="I1786" s="60"/>
    </row>
    <row r="1787" spans="1:9" s="38" customFormat="1" ht="101.25" x14ac:dyDescent="0.25">
      <c r="A1787" s="195" t="s">
        <v>6956</v>
      </c>
      <c r="B1787" s="196" t="s">
        <v>21652</v>
      </c>
      <c r="C1787" s="198"/>
      <c r="D1787" s="199"/>
      <c r="E1787" s="199"/>
      <c r="F1787" s="199"/>
      <c r="G1787" s="199"/>
      <c r="H1787" s="200"/>
      <c r="I1787" s="60"/>
    </row>
    <row r="1788" spans="1:9" s="38" customFormat="1" x14ac:dyDescent="0.25">
      <c r="A1788" s="193" t="s">
        <v>6957</v>
      </c>
      <c r="B1788" s="194" t="s">
        <v>6958</v>
      </c>
      <c r="C1788" s="188" t="s">
        <v>6</v>
      </c>
      <c r="D1788" s="179"/>
      <c r="E1788" s="201">
        <v>1248</v>
      </c>
      <c r="F1788" s="201">
        <v>64</v>
      </c>
      <c r="G1788" s="64">
        <f t="shared" si="54"/>
        <v>0</v>
      </c>
      <c r="H1788" s="66">
        <f t="shared" si="55"/>
        <v>0</v>
      </c>
      <c r="I1788" s="60"/>
    </row>
    <row r="1789" spans="1:9" s="38" customFormat="1" x14ac:dyDescent="0.25">
      <c r="A1789" s="193" t="s">
        <v>6959</v>
      </c>
      <c r="B1789" s="194" t="s">
        <v>6960</v>
      </c>
      <c r="C1789" s="188" t="s">
        <v>6</v>
      </c>
      <c r="D1789" s="179"/>
      <c r="E1789" s="201">
        <v>1437</v>
      </c>
      <c r="F1789" s="201">
        <v>74</v>
      </c>
      <c r="G1789" s="64">
        <f t="shared" si="54"/>
        <v>0</v>
      </c>
      <c r="H1789" s="66">
        <f t="shared" si="55"/>
        <v>0</v>
      </c>
      <c r="I1789" s="60"/>
    </row>
    <row r="1790" spans="1:9" s="38" customFormat="1" x14ac:dyDescent="0.25">
      <c r="A1790" s="193" t="s">
        <v>6961</v>
      </c>
      <c r="B1790" s="194" t="s">
        <v>6962</v>
      </c>
      <c r="C1790" s="188" t="s">
        <v>6</v>
      </c>
      <c r="D1790" s="179"/>
      <c r="E1790" s="201">
        <v>756</v>
      </c>
      <c r="F1790" s="201">
        <v>38.9</v>
      </c>
      <c r="G1790" s="64">
        <f t="shared" si="54"/>
        <v>0</v>
      </c>
      <c r="H1790" s="66">
        <f t="shared" si="55"/>
        <v>0</v>
      </c>
      <c r="I1790" s="60"/>
    </row>
    <row r="1791" spans="1:9" s="38" customFormat="1" x14ac:dyDescent="0.25">
      <c r="A1791" s="193" t="s">
        <v>6963</v>
      </c>
      <c r="B1791" s="194" t="s">
        <v>6964</v>
      </c>
      <c r="C1791" s="188" t="s">
        <v>6</v>
      </c>
      <c r="D1791" s="179"/>
      <c r="E1791" s="201">
        <v>995</v>
      </c>
      <c r="F1791" s="201">
        <v>51</v>
      </c>
      <c r="G1791" s="64">
        <f t="shared" si="54"/>
        <v>0</v>
      </c>
      <c r="H1791" s="66">
        <f t="shared" si="55"/>
        <v>0</v>
      </c>
      <c r="I1791" s="60"/>
    </row>
    <row r="1792" spans="1:9" s="38" customFormat="1" x14ac:dyDescent="0.25">
      <c r="A1792" s="193" t="s">
        <v>6965</v>
      </c>
      <c r="B1792" s="194" t="s">
        <v>6966</v>
      </c>
      <c r="C1792" s="188" t="s">
        <v>6</v>
      </c>
      <c r="D1792" s="179"/>
      <c r="E1792" s="201">
        <v>1437</v>
      </c>
      <c r="F1792" s="201">
        <v>74</v>
      </c>
      <c r="G1792" s="64">
        <f t="shared" si="54"/>
        <v>0</v>
      </c>
      <c r="H1792" s="66">
        <f t="shared" si="55"/>
        <v>0</v>
      </c>
      <c r="I1792" s="60"/>
    </row>
    <row r="1793" spans="1:9" s="38" customFormat="1" x14ac:dyDescent="0.25">
      <c r="A1793" s="193" t="s">
        <v>6967</v>
      </c>
      <c r="B1793" s="194" t="s">
        <v>6968</v>
      </c>
      <c r="C1793" s="188" t="s">
        <v>6</v>
      </c>
      <c r="D1793" s="179"/>
      <c r="E1793" s="201">
        <v>1894</v>
      </c>
      <c r="F1793" s="201">
        <v>97</v>
      </c>
      <c r="G1793" s="64">
        <f t="shared" si="54"/>
        <v>0</v>
      </c>
      <c r="H1793" s="66">
        <f t="shared" si="55"/>
        <v>0</v>
      </c>
      <c r="I1793" s="60"/>
    </row>
    <row r="1794" spans="1:9" s="38" customFormat="1" x14ac:dyDescent="0.25">
      <c r="A1794" s="193" t="s">
        <v>6969</v>
      </c>
      <c r="B1794" s="194" t="s">
        <v>6970</v>
      </c>
      <c r="C1794" s="188" t="s">
        <v>6</v>
      </c>
      <c r="D1794" s="179"/>
      <c r="E1794" s="201">
        <v>1420</v>
      </c>
      <c r="F1794" s="201">
        <v>73</v>
      </c>
      <c r="G1794" s="64">
        <f t="shared" si="54"/>
        <v>0</v>
      </c>
      <c r="H1794" s="66">
        <f t="shared" si="55"/>
        <v>0</v>
      </c>
      <c r="I1794" s="60"/>
    </row>
    <row r="1795" spans="1:9" s="38" customFormat="1" ht="90" x14ac:dyDescent="0.25">
      <c r="A1795" s="195" t="s">
        <v>6971</v>
      </c>
      <c r="B1795" s="196" t="s">
        <v>21653</v>
      </c>
      <c r="C1795" s="198"/>
      <c r="D1795" s="199"/>
      <c r="E1795" s="199"/>
      <c r="F1795" s="199"/>
      <c r="G1795" s="199"/>
      <c r="H1795" s="200"/>
      <c r="I1795" s="60"/>
    </row>
    <row r="1796" spans="1:9" s="38" customFormat="1" x14ac:dyDescent="0.25">
      <c r="A1796" s="193" t="s">
        <v>6972</v>
      </c>
      <c r="B1796" s="194" t="s">
        <v>6973</v>
      </c>
      <c r="C1796" s="188" t="s">
        <v>6</v>
      </c>
      <c r="D1796" s="179"/>
      <c r="E1796" s="201">
        <v>2905</v>
      </c>
      <c r="F1796" s="201">
        <v>149</v>
      </c>
      <c r="G1796" s="64">
        <f t="shared" si="54"/>
        <v>0</v>
      </c>
      <c r="H1796" s="66">
        <f t="shared" si="55"/>
        <v>0</v>
      </c>
      <c r="I1796" s="60"/>
    </row>
    <row r="1797" spans="1:9" s="38" customFormat="1" x14ac:dyDescent="0.25">
      <c r="A1797" s="193" t="s">
        <v>6974</v>
      </c>
      <c r="B1797" s="194" t="s">
        <v>6975</v>
      </c>
      <c r="C1797" s="188" t="s">
        <v>6</v>
      </c>
      <c r="D1797" s="179"/>
      <c r="E1797" s="201">
        <v>3424</v>
      </c>
      <c r="F1797" s="201">
        <v>176</v>
      </c>
      <c r="G1797" s="64">
        <f t="shared" ref="G1797:G1860" si="56">D1797*E1797</f>
        <v>0</v>
      </c>
      <c r="H1797" s="66">
        <f t="shared" ref="H1797:H1860" si="57">D1797*F1797</f>
        <v>0</v>
      </c>
      <c r="I1797" s="61"/>
    </row>
    <row r="1798" spans="1:9" s="38" customFormat="1" x14ac:dyDescent="0.25">
      <c r="A1798" s="193" t="s">
        <v>6976</v>
      </c>
      <c r="B1798" s="194" t="s">
        <v>6977</v>
      </c>
      <c r="C1798" s="188" t="s">
        <v>6</v>
      </c>
      <c r="D1798" s="179"/>
      <c r="E1798" s="201">
        <v>3915</v>
      </c>
      <c r="F1798" s="201">
        <v>201</v>
      </c>
      <c r="G1798" s="64">
        <f t="shared" si="56"/>
        <v>0</v>
      </c>
      <c r="H1798" s="66">
        <f t="shared" si="57"/>
        <v>0</v>
      </c>
      <c r="I1798" s="60"/>
    </row>
    <row r="1799" spans="1:9" s="38" customFormat="1" x14ac:dyDescent="0.25">
      <c r="A1799" s="193" t="s">
        <v>6978</v>
      </c>
      <c r="B1799" s="194" t="s">
        <v>6979</v>
      </c>
      <c r="C1799" s="188" t="s">
        <v>6</v>
      </c>
      <c r="D1799" s="179"/>
      <c r="E1799" s="201">
        <v>5163</v>
      </c>
      <c r="F1799" s="201">
        <v>265</v>
      </c>
      <c r="G1799" s="64">
        <f t="shared" si="56"/>
        <v>0</v>
      </c>
      <c r="H1799" s="66">
        <f t="shared" si="57"/>
        <v>0</v>
      </c>
      <c r="I1799" s="60"/>
    </row>
    <row r="1800" spans="1:9" s="38" customFormat="1" x14ac:dyDescent="0.25">
      <c r="A1800" s="193" t="s">
        <v>6980</v>
      </c>
      <c r="B1800" s="194" t="s">
        <v>6981</v>
      </c>
      <c r="C1800" s="188" t="s">
        <v>6</v>
      </c>
      <c r="D1800" s="179"/>
      <c r="E1800" s="201">
        <v>5842</v>
      </c>
      <c r="F1800" s="201">
        <v>300</v>
      </c>
      <c r="G1800" s="64">
        <f t="shared" si="56"/>
        <v>0</v>
      </c>
      <c r="H1800" s="66">
        <f t="shared" si="57"/>
        <v>0</v>
      </c>
      <c r="I1800" s="60"/>
    </row>
    <row r="1801" spans="1:9" s="38" customFormat="1" x14ac:dyDescent="0.25">
      <c r="A1801" s="193" t="s">
        <v>6982</v>
      </c>
      <c r="B1801" s="194" t="s">
        <v>6983</v>
      </c>
      <c r="C1801" s="188" t="s">
        <v>6</v>
      </c>
      <c r="D1801" s="179"/>
      <c r="E1801" s="201">
        <v>2827</v>
      </c>
      <c r="F1801" s="201">
        <v>145</v>
      </c>
      <c r="G1801" s="64">
        <f t="shared" si="56"/>
        <v>0</v>
      </c>
      <c r="H1801" s="66">
        <f t="shared" si="57"/>
        <v>0</v>
      </c>
      <c r="I1801" s="60"/>
    </row>
    <row r="1802" spans="1:9" s="38" customFormat="1" x14ac:dyDescent="0.25">
      <c r="A1802" s="193" t="s">
        <v>6984</v>
      </c>
      <c r="B1802" s="194" t="s">
        <v>6985</v>
      </c>
      <c r="C1802" s="188" t="s">
        <v>6</v>
      </c>
      <c r="D1802" s="179"/>
      <c r="E1802" s="201">
        <v>3331</v>
      </c>
      <c r="F1802" s="201">
        <v>171</v>
      </c>
      <c r="G1802" s="64">
        <f t="shared" si="56"/>
        <v>0</v>
      </c>
      <c r="H1802" s="66">
        <f t="shared" si="57"/>
        <v>0</v>
      </c>
      <c r="I1802" s="60"/>
    </row>
    <row r="1803" spans="1:9" s="38" customFormat="1" x14ac:dyDescent="0.25">
      <c r="A1803" s="193" t="s">
        <v>6986</v>
      </c>
      <c r="B1803" s="194" t="s">
        <v>6987</v>
      </c>
      <c r="C1803" s="188" t="s">
        <v>6</v>
      </c>
      <c r="D1803" s="179"/>
      <c r="E1803" s="201">
        <v>4342</v>
      </c>
      <c r="F1803" s="201">
        <v>223</v>
      </c>
      <c r="G1803" s="64">
        <f t="shared" si="56"/>
        <v>0</v>
      </c>
      <c r="H1803" s="66">
        <f t="shared" si="57"/>
        <v>0</v>
      </c>
      <c r="I1803" s="60"/>
    </row>
    <row r="1804" spans="1:9" s="38" customFormat="1" x14ac:dyDescent="0.25">
      <c r="A1804" s="193" t="s">
        <v>6988</v>
      </c>
      <c r="B1804" s="194" t="s">
        <v>6989</v>
      </c>
      <c r="C1804" s="188" t="s">
        <v>6</v>
      </c>
      <c r="D1804" s="179"/>
      <c r="E1804" s="201">
        <v>3064</v>
      </c>
      <c r="F1804" s="201">
        <v>157</v>
      </c>
      <c r="G1804" s="64">
        <f t="shared" si="56"/>
        <v>0</v>
      </c>
      <c r="H1804" s="66">
        <f t="shared" si="57"/>
        <v>0</v>
      </c>
      <c r="I1804" s="60"/>
    </row>
    <row r="1805" spans="1:9" s="38" customFormat="1" x14ac:dyDescent="0.25">
      <c r="A1805" s="193" t="s">
        <v>6990</v>
      </c>
      <c r="B1805" s="194" t="s">
        <v>6991</v>
      </c>
      <c r="C1805" s="188" t="s">
        <v>6</v>
      </c>
      <c r="D1805" s="179"/>
      <c r="E1805" s="201">
        <v>5873</v>
      </c>
      <c r="F1805" s="201">
        <v>302</v>
      </c>
      <c r="G1805" s="64">
        <f t="shared" si="56"/>
        <v>0</v>
      </c>
      <c r="H1805" s="66">
        <f t="shared" si="57"/>
        <v>0</v>
      </c>
      <c r="I1805" s="60"/>
    </row>
    <row r="1806" spans="1:9" s="38" customFormat="1" x14ac:dyDescent="0.25">
      <c r="A1806" s="193" t="s">
        <v>6992</v>
      </c>
      <c r="B1806" s="194" t="s">
        <v>6993</v>
      </c>
      <c r="C1806" s="188" t="s">
        <v>6</v>
      </c>
      <c r="D1806" s="179"/>
      <c r="E1806" s="201">
        <v>6600</v>
      </c>
      <c r="F1806" s="201">
        <v>339</v>
      </c>
      <c r="G1806" s="64">
        <f t="shared" si="56"/>
        <v>0</v>
      </c>
      <c r="H1806" s="66">
        <f t="shared" si="57"/>
        <v>0</v>
      </c>
      <c r="I1806" s="60"/>
    </row>
    <row r="1807" spans="1:9" s="38" customFormat="1" x14ac:dyDescent="0.25">
      <c r="A1807" s="193" t="s">
        <v>6994</v>
      </c>
      <c r="B1807" s="194" t="s">
        <v>6995</v>
      </c>
      <c r="C1807" s="188" t="s">
        <v>6</v>
      </c>
      <c r="D1807" s="179"/>
      <c r="E1807" s="201">
        <v>2037</v>
      </c>
      <c r="F1807" s="201">
        <v>105</v>
      </c>
      <c r="G1807" s="64">
        <f t="shared" si="56"/>
        <v>0</v>
      </c>
      <c r="H1807" s="66">
        <f t="shared" si="57"/>
        <v>0</v>
      </c>
      <c r="I1807" s="60"/>
    </row>
    <row r="1808" spans="1:9" s="38" customFormat="1" x14ac:dyDescent="0.25">
      <c r="A1808" s="193" t="s">
        <v>6996</v>
      </c>
      <c r="B1808" s="194" t="s">
        <v>6997</v>
      </c>
      <c r="C1808" s="188" t="s">
        <v>6</v>
      </c>
      <c r="D1808" s="179"/>
      <c r="E1808" s="201">
        <v>2274</v>
      </c>
      <c r="F1808" s="201">
        <v>117</v>
      </c>
      <c r="G1808" s="64">
        <f t="shared" si="56"/>
        <v>0</v>
      </c>
      <c r="H1808" s="66">
        <f t="shared" si="57"/>
        <v>0</v>
      </c>
      <c r="I1808" s="60"/>
    </row>
    <row r="1809" spans="1:9" s="38" customFormat="1" x14ac:dyDescent="0.25">
      <c r="A1809" s="193" t="s">
        <v>6998</v>
      </c>
      <c r="B1809" s="194" t="s">
        <v>6999</v>
      </c>
      <c r="C1809" s="188" t="s">
        <v>6</v>
      </c>
      <c r="D1809" s="179"/>
      <c r="E1809" s="201">
        <v>3315</v>
      </c>
      <c r="F1809" s="201">
        <v>170</v>
      </c>
      <c r="G1809" s="64">
        <f t="shared" si="56"/>
        <v>0</v>
      </c>
      <c r="H1809" s="66">
        <f t="shared" si="57"/>
        <v>0</v>
      </c>
      <c r="I1809" s="60"/>
    </row>
    <row r="1810" spans="1:9" s="38" customFormat="1" x14ac:dyDescent="0.25">
      <c r="A1810" s="193" t="s">
        <v>7000</v>
      </c>
      <c r="B1810" s="194" t="s">
        <v>7001</v>
      </c>
      <c r="C1810" s="188" t="s">
        <v>6</v>
      </c>
      <c r="D1810" s="179"/>
      <c r="E1810" s="201">
        <v>3853</v>
      </c>
      <c r="F1810" s="201">
        <v>198</v>
      </c>
      <c r="G1810" s="64">
        <f t="shared" si="56"/>
        <v>0</v>
      </c>
      <c r="H1810" s="66">
        <f t="shared" si="57"/>
        <v>0</v>
      </c>
      <c r="I1810" s="60"/>
    </row>
    <row r="1811" spans="1:9" s="38" customFormat="1" x14ac:dyDescent="0.25">
      <c r="A1811" s="193" t="s">
        <v>7002</v>
      </c>
      <c r="B1811" s="194" t="s">
        <v>7003</v>
      </c>
      <c r="C1811" s="188" t="s">
        <v>6</v>
      </c>
      <c r="D1811" s="179"/>
      <c r="E1811" s="201">
        <v>5163</v>
      </c>
      <c r="F1811" s="201">
        <v>265</v>
      </c>
      <c r="G1811" s="64">
        <f t="shared" si="56"/>
        <v>0</v>
      </c>
      <c r="H1811" s="66">
        <f t="shared" si="57"/>
        <v>0</v>
      </c>
      <c r="I1811" s="60"/>
    </row>
    <row r="1812" spans="1:9" s="38" customFormat="1" x14ac:dyDescent="0.25">
      <c r="A1812" s="193" t="s">
        <v>7004</v>
      </c>
      <c r="B1812" s="194" t="s">
        <v>7005</v>
      </c>
      <c r="C1812" s="188" t="s">
        <v>6</v>
      </c>
      <c r="D1812" s="179"/>
      <c r="E1812" s="201">
        <v>5478</v>
      </c>
      <c r="F1812" s="201">
        <v>282</v>
      </c>
      <c r="G1812" s="64">
        <f t="shared" si="56"/>
        <v>0</v>
      </c>
      <c r="H1812" s="66">
        <f t="shared" si="57"/>
        <v>0</v>
      </c>
      <c r="I1812" s="60"/>
    </row>
    <row r="1813" spans="1:9" s="38" customFormat="1" x14ac:dyDescent="0.25">
      <c r="A1813" s="193" t="s">
        <v>7006</v>
      </c>
      <c r="B1813" s="194" t="s">
        <v>7007</v>
      </c>
      <c r="C1813" s="188" t="s">
        <v>6</v>
      </c>
      <c r="D1813" s="179"/>
      <c r="E1813" s="201">
        <v>8478</v>
      </c>
      <c r="F1813" s="201">
        <v>436</v>
      </c>
      <c r="G1813" s="64">
        <f t="shared" si="56"/>
        <v>0</v>
      </c>
      <c r="H1813" s="66">
        <f t="shared" si="57"/>
        <v>0</v>
      </c>
      <c r="I1813" s="60"/>
    </row>
    <row r="1814" spans="1:9" s="38" customFormat="1" x14ac:dyDescent="0.25">
      <c r="A1814" s="193" t="s">
        <v>7008</v>
      </c>
      <c r="B1814" s="194" t="s">
        <v>7009</v>
      </c>
      <c r="C1814" s="188" t="s">
        <v>6</v>
      </c>
      <c r="D1814" s="179"/>
      <c r="E1814" s="201">
        <v>9455</v>
      </c>
      <c r="F1814" s="201">
        <v>486</v>
      </c>
      <c r="G1814" s="64">
        <f t="shared" si="56"/>
        <v>0</v>
      </c>
      <c r="H1814" s="66">
        <f t="shared" si="57"/>
        <v>0</v>
      </c>
      <c r="I1814" s="60"/>
    </row>
    <row r="1815" spans="1:9" s="38" customFormat="1" ht="90" x14ac:dyDescent="0.25">
      <c r="A1815" s="195" t="s">
        <v>7010</v>
      </c>
      <c r="B1815" s="196" t="s">
        <v>21654</v>
      </c>
      <c r="C1815" s="198"/>
      <c r="D1815" s="199"/>
      <c r="E1815" s="199"/>
      <c r="F1815" s="199"/>
      <c r="G1815" s="199"/>
      <c r="H1815" s="200"/>
      <c r="I1815" s="60"/>
    </row>
    <row r="1816" spans="1:9" s="38" customFormat="1" x14ac:dyDescent="0.25">
      <c r="A1816" s="193" t="s">
        <v>7011</v>
      </c>
      <c r="B1816" s="194" t="s">
        <v>7012</v>
      </c>
      <c r="C1816" s="188" t="s">
        <v>6</v>
      </c>
      <c r="D1816" s="179"/>
      <c r="E1816" s="201">
        <v>1248</v>
      </c>
      <c r="F1816" s="201">
        <v>0</v>
      </c>
      <c r="G1816" s="64">
        <f t="shared" si="56"/>
        <v>0</v>
      </c>
      <c r="H1816" s="66">
        <f t="shared" si="57"/>
        <v>0</v>
      </c>
      <c r="I1816" s="60"/>
    </row>
    <row r="1817" spans="1:9" s="38" customFormat="1" x14ac:dyDescent="0.25">
      <c r="A1817" s="193" t="s">
        <v>7013</v>
      </c>
      <c r="B1817" s="194" t="s">
        <v>7014</v>
      </c>
      <c r="C1817" s="188" t="s">
        <v>6</v>
      </c>
      <c r="D1817" s="179"/>
      <c r="E1817" s="201">
        <v>610</v>
      </c>
      <c r="F1817" s="201">
        <v>0</v>
      </c>
      <c r="G1817" s="64">
        <f t="shared" si="56"/>
        <v>0</v>
      </c>
      <c r="H1817" s="66">
        <f t="shared" si="57"/>
        <v>0</v>
      </c>
      <c r="I1817" s="60"/>
    </row>
    <row r="1818" spans="1:9" s="38" customFormat="1" ht="135" x14ac:dyDescent="0.25">
      <c r="A1818" s="195" t="s">
        <v>7015</v>
      </c>
      <c r="B1818" s="196" t="s">
        <v>21655</v>
      </c>
      <c r="C1818" s="198"/>
      <c r="D1818" s="199"/>
      <c r="E1818" s="199"/>
      <c r="F1818" s="199"/>
      <c r="G1818" s="199"/>
      <c r="H1818" s="200"/>
      <c r="I1818" s="60"/>
    </row>
    <row r="1819" spans="1:9" s="38" customFormat="1" x14ac:dyDescent="0.25">
      <c r="A1819" s="193" t="s">
        <v>7016</v>
      </c>
      <c r="B1819" s="194" t="s">
        <v>7017</v>
      </c>
      <c r="C1819" s="188" t="s">
        <v>6</v>
      </c>
      <c r="D1819" s="179"/>
      <c r="E1819" s="201">
        <v>631</v>
      </c>
      <c r="F1819" s="201">
        <v>32.5</v>
      </c>
      <c r="G1819" s="64">
        <f t="shared" si="56"/>
        <v>0</v>
      </c>
      <c r="H1819" s="66">
        <f t="shared" si="57"/>
        <v>0</v>
      </c>
      <c r="I1819" s="60"/>
    </row>
    <row r="1820" spans="1:9" s="38" customFormat="1" x14ac:dyDescent="0.25">
      <c r="A1820" s="193" t="s">
        <v>7018</v>
      </c>
      <c r="B1820" s="194" t="s">
        <v>7019</v>
      </c>
      <c r="C1820" s="188" t="s">
        <v>6</v>
      </c>
      <c r="D1820" s="179"/>
      <c r="E1820" s="201">
        <v>697</v>
      </c>
      <c r="F1820" s="201">
        <v>35.799999999999997</v>
      </c>
      <c r="G1820" s="64">
        <f t="shared" si="56"/>
        <v>0</v>
      </c>
      <c r="H1820" s="66">
        <f t="shared" si="57"/>
        <v>0</v>
      </c>
      <c r="I1820" s="60"/>
    </row>
    <row r="1821" spans="1:9" s="38" customFormat="1" x14ac:dyDescent="0.25">
      <c r="A1821" s="193" t="s">
        <v>7020</v>
      </c>
      <c r="B1821" s="194" t="s">
        <v>7021</v>
      </c>
      <c r="C1821" s="188" t="s">
        <v>6</v>
      </c>
      <c r="D1821" s="179"/>
      <c r="E1821" s="201">
        <v>741</v>
      </c>
      <c r="F1821" s="201">
        <v>38.1</v>
      </c>
      <c r="G1821" s="64">
        <f t="shared" si="56"/>
        <v>0</v>
      </c>
      <c r="H1821" s="66">
        <f t="shared" si="57"/>
        <v>0</v>
      </c>
      <c r="I1821" s="60"/>
    </row>
    <row r="1822" spans="1:9" s="38" customFormat="1" x14ac:dyDescent="0.25">
      <c r="A1822" s="193" t="s">
        <v>7022</v>
      </c>
      <c r="B1822" s="194" t="s">
        <v>7023</v>
      </c>
      <c r="C1822" s="188" t="s">
        <v>6</v>
      </c>
      <c r="D1822" s="179"/>
      <c r="E1822" s="201">
        <v>550</v>
      </c>
      <c r="F1822" s="201">
        <v>28.3</v>
      </c>
      <c r="G1822" s="64">
        <f t="shared" si="56"/>
        <v>0</v>
      </c>
      <c r="H1822" s="66">
        <f t="shared" si="57"/>
        <v>0</v>
      </c>
      <c r="I1822" s="60"/>
    </row>
    <row r="1823" spans="1:9" s="38" customFormat="1" x14ac:dyDescent="0.25">
      <c r="A1823" s="193" t="s">
        <v>7024</v>
      </c>
      <c r="B1823" s="194" t="s">
        <v>7025</v>
      </c>
      <c r="C1823" s="188" t="s">
        <v>6</v>
      </c>
      <c r="D1823" s="179"/>
      <c r="E1823" s="201">
        <v>621</v>
      </c>
      <c r="F1823" s="201">
        <v>31.9</v>
      </c>
      <c r="G1823" s="64">
        <f t="shared" si="56"/>
        <v>0</v>
      </c>
      <c r="H1823" s="66">
        <f t="shared" si="57"/>
        <v>0</v>
      </c>
      <c r="I1823" s="60"/>
    </row>
    <row r="1824" spans="1:9" s="38" customFormat="1" x14ac:dyDescent="0.25">
      <c r="A1824" s="193" t="s">
        <v>7026</v>
      </c>
      <c r="B1824" s="194" t="s">
        <v>7027</v>
      </c>
      <c r="C1824" s="188" t="s">
        <v>6</v>
      </c>
      <c r="D1824" s="179"/>
      <c r="E1824" s="201">
        <v>769</v>
      </c>
      <c r="F1824" s="201">
        <v>39.5</v>
      </c>
      <c r="G1824" s="64">
        <f t="shared" si="56"/>
        <v>0</v>
      </c>
      <c r="H1824" s="66">
        <f t="shared" si="57"/>
        <v>0</v>
      </c>
      <c r="I1824" s="60"/>
    </row>
    <row r="1825" spans="1:9" s="38" customFormat="1" x14ac:dyDescent="0.25">
      <c r="A1825" s="193" t="s">
        <v>7028</v>
      </c>
      <c r="B1825" s="194" t="s">
        <v>7029</v>
      </c>
      <c r="C1825" s="188" t="s">
        <v>6</v>
      </c>
      <c r="D1825" s="179"/>
      <c r="E1825" s="201">
        <v>550</v>
      </c>
      <c r="F1825" s="201">
        <v>28.3</v>
      </c>
      <c r="G1825" s="64">
        <f t="shared" si="56"/>
        <v>0</v>
      </c>
      <c r="H1825" s="66">
        <f t="shared" si="57"/>
        <v>0</v>
      </c>
      <c r="I1825" s="60"/>
    </row>
    <row r="1826" spans="1:9" s="38" customFormat="1" x14ac:dyDescent="0.25">
      <c r="A1826" s="193" t="s">
        <v>7030</v>
      </c>
      <c r="B1826" s="194" t="s">
        <v>7031</v>
      </c>
      <c r="C1826" s="188" t="s">
        <v>6</v>
      </c>
      <c r="D1826" s="179"/>
      <c r="E1826" s="201">
        <v>621</v>
      </c>
      <c r="F1826" s="201">
        <v>31.9</v>
      </c>
      <c r="G1826" s="64">
        <f t="shared" si="56"/>
        <v>0</v>
      </c>
      <c r="H1826" s="66">
        <f t="shared" si="57"/>
        <v>0</v>
      </c>
      <c r="I1826" s="60"/>
    </row>
    <row r="1827" spans="1:9" s="38" customFormat="1" x14ac:dyDescent="0.25">
      <c r="A1827" s="193" t="s">
        <v>7032</v>
      </c>
      <c r="B1827" s="194" t="s">
        <v>7033</v>
      </c>
      <c r="C1827" s="188" t="s">
        <v>6</v>
      </c>
      <c r="D1827" s="179"/>
      <c r="E1827" s="201">
        <v>769</v>
      </c>
      <c r="F1827" s="201">
        <v>39.5</v>
      </c>
      <c r="G1827" s="64">
        <f t="shared" si="56"/>
        <v>0</v>
      </c>
      <c r="H1827" s="66">
        <f t="shared" si="57"/>
        <v>0</v>
      </c>
      <c r="I1827" s="60"/>
    </row>
    <row r="1828" spans="1:9" s="38" customFormat="1" x14ac:dyDescent="0.25">
      <c r="A1828" s="193" t="s">
        <v>7034</v>
      </c>
      <c r="B1828" s="194" t="s">
        <v>7035</v>
      </c>
      <c r="C1828" s="188" t="s">
        <v>6</v>
      </c>
      <c r="D1828" s="179"/>
      <c r="E1828" s="201">
        <v>925</v>
      </c>
      <c r="F1828" s="201">
        <v>47.6</v>
      </c>
      <c r="G1828" s="64">
        <f t="shared" si="56"/>
        <v>0</v>
      </c>
      <c r="H1828" s="66">
        <f t="shared" si="57"/>
        <v>0</v>
      </c>
      <c r="I1828" s="60"/>
    </row>
    <row r="1829" spans="1:9" s="38" customFormat="1" x14ac:dyDescent="0.25">
      <c r="A1829" s="193" t="s">
        <v>7036</v>
      </c>
      <c r="B1829" s="194" t="s">
        <v>7037</v>
      </c>
      <c r="C1829" s="188" t="s">
        <v>6</v>
      </c>
      <c r="D1829" s="179"/>
      <c r="E1829" s="201">
        <v>29.3</v>
      </c>
      <c r="F1829" s="201">
        <v>1.51</v>
      </c>
      <c r="G1829" s="64">
        <f t="shared" si="56"/>
        <v>0</v>
      </c>
      <c r="H1829" s="66">
        <f t="shared" si="57"/>
        <v>0</v>
      </c>
      <c r="I1829" s="60"/>
    </row>
    <row r="1830" spans="1:9" s="38" customFormat="1" ht="112.5" x14ac:dyDescent="0.25">
      <c r="A1830" s="195" t="s">
        <v>7038</v>
      </c>
      <c r="B1830" s="196" t="s">
        <v>21656</v>
      </c>
      <c r="C1830" s="198"/>
      <c r="D1830" s="199"/>
      <c r="E1830" s="199"/>
      <c r="F1830" s="199"/>
      <c r="G1830" s="199"/>
      <c r="H1830" s="200"/>
      <c r="I1830" s="60"/>
    </row>
    <row r="1831" spans="1:9" s="38" customFormat="1" x14ac:dyDescent="0.25">
      <c r="A1831" s="193" t="s">
        <v>7039</v>
      </c>
      <c r="B1831" s="194" t="s">
        <v>7040</v>
      </c>
      <c r="C1831" s="188" t="s">
        <v>6</v>
      </c>
      <c r="D1831" s="179"/>
      <c r="E1831" s="201">
        <v>215</v>
      </c>
      <c r="F1831" s="201">
        <v>11</v>
      </c>
      <c r="G1831" s="64">
        <f t="shared" si="56"/>
        <v>0</v>
      </c>
      <c r="H1831" s="66">
        <f t="shared" si="57"/>
        <v>0</v>
      </c>
      <c r="I1831" s="60"/>
    </row>
    <row r="1832" spans="1:9" s="38" customFormat="1" x14ac:dyDescent="0.25">
      <c r="A1832" s="193" t="s">
        <v>7041</v>
      </c>
      <c r="B1832" s="194" t="s">
        <v>7042</v>
      </c>
      <c r="C1832" s="188" t="s">
        <v>6</v>
      </c>
      <c r="D1832" s="179"/>
      <c r="E1832" s="201">
        <v>1082</v>
      </c>
      <c r="F1832" s="201">
        <v>56</v>
      </c>
      <c r="G1832" s="64">
        <f t="shared" si="56"/>
        <v>0</v>
      </c>
      <c r="H1832" s="66">
        <f t="shared" si="57"/>
        <v>0</v>
      </c>
      <c r="I1832" s="60"/>
    </row>
    <row r="1833" spans="1:9" s="38" customFormat="1" ht="123.75" x14ac:dyDescent="0.25">
      <c r="A1833" s="195" t="s">
        <v>7043</v>
      </c>
      <c r="B1833" s="196" t="s">
        <v>21657</v>
      </c>
      <c r="C1833" s="198"/>
      <c r="D1833" s="199"/>
      <c r="E1833" s="199"/>
      <c r="F1833" s="199"/>
      <c r="G1833" s="199"/>
      <c r="H1833" s="200"/>
      <c r="I1833" s="60"/>
    </row>
    <row r="1834" spans="1:9" s="38" customFormat="1" x14ac:dyDescent="0.25">
      <c r="A1834" s="193" t="s">
        <v>7044</v>
      </c>
      <c r="B1834" s="194" t="s">
        <v>7045</v>
      </c>
      <c r="C1834" s="188" t="s">
        <v>6</v>
      </c>
      <c r="D1834" s="179"/>
      <c r="E1834" s="201">
        <v>431</v>
      </c>
      <c r="F1834" s="201">
        <v>22.2</v>
      </c>
      <c r="G1834" s="64">
        <f t="shared" si="56"/>
        <v>0</v>
      </c>
      <c r="H1834" s="66">
        <f t="shared" si="57"/>
        <v>0</v>
      </c>
      <c r="I1834" s="60"/>
    </row>
    <row r="1835" spans="1:9" s="38" customFormat="1" x14ac:dyDescent="0.25">
      <c r="A1835" s="193" t="s">
        <v>7046</v>
      </c>
      <c r="B1835" s="194" t="s">
        <v>7047</v>
      </c>
      <c r="C1835" s="188" t="s">
        <v>6</v>
      </c>
      <c r="D1835" s="179"/>
      <c r="E1835" s="201">
        <v>475</v>
      </c>
      <c r="F1835" s="201">
        <v>24.4</v>
      </c>
      <c r="G1835" s="64">
        <f t="shared" si="56"/>
        <v>0</v>
      </c>
      <c r="H1835" s="66">
        <f t="shared" si="57"/>
        <v>0</v>
      </c>
      <c r="I1835" s="60"/>
    </row>
    <row r="1836" spans="1:9" s="38" customFormat="1" x14ac:dyDescent="0.25">
      <c r="A1836" s="193" t="s">
        <v>7048</v>
      </c>
      <c r="B1836" s="194" t="s">
        <v>7049</v>
      </c>
      <c r="C1836" s="188" t="s">
        <v>6</v>
      </c>
      <c r="D1836" s="179"/>
      <c r="E1836" s="201">
        <v>549</v>
      </c>
      <c r="F1836" s="201">
        <v>28.2</v>
      </c>
      <c r="G1836" s="64">
        <f t="shared" si="56"/>
        <v>0</v>
      </c>
      <c r="H1836" s="66">
        <f t="shared" si="57"/>
        <v>0</v>
      </c>
      <c r="I1836" s="60"/>
    </row>
    <row r="1837" spans="1:9" s="38" customFormat="1" ht="202.5" x14ac:dyDescent="0.25">
      <c r="A1837" s="195" t="s">
        <v>7050</v>
      </c>
      <c r="B1837" s="196" t="s">
        <v>21658</v>
      </c>
      <c r="C1837" s="198"/>
      <c r="D1837" s="199"/>
      <c r="E1837" s="199"/>
      <c r="F1837" s="199"/>
      <c r="G1837" s="199"/>
      <c r="H1837" s="200"/>
      <c r="I1837" s="60"/>
    </row>
    <row r="1838" spans="1:9" s="38" customFormat="1" x14ac:dyDescent="0.25">
      <c r="A1838" s="193" t="s">
        <v>7051</v>
      </c>
      <c r="B1838" s="194" t="s">
        <v>7052</v>
      </c>
      <c r="C1838" s="188" t="s">
        <v>6</v>
      </c>
      <c r="D1838" s="179"/>
      <c r="E1838" s="201">
        <v>1736</v>
      </c>
      <c r="F1838" s="201">
        <v>89</v>
      </c>
      <c r="G1838" s="64">
        <f t="shared" si="56"/>
        <v>0</v>
      </c>
      <c r="H1838" s="66">
        <f t="shared" si="57"/>
        <v>0</v>
      </c>
      <c r="I1838" s="60"/>
    </row>
    <row r="1839" spans="1:9" s="38" customFormat="1" x14ac:dyDescent="0.25">
      <c r="A1839" s="193" t="s">
        <v>7053</v>
      </c>
      <c r="B1839" s="194" t="s">
        <v>7054</v>
      </c>
      <c r="C1839" s="188" t="s">
        <v>6</v>
      </c>
      <c r="D1839" s="179"/>
      <c r="E1839" s="201">
        <v>2100</v>
      </c>
      <c r="F1839" s="201">
        <v>108</v>
      </c>
      <c r="G1839" s="64">
        <f t="shared" si="56"/>
        <v>0</v>
      </c>
      <c r="H1839" s="66">
        <f t="shared" si="57"/>
        <v>0</v>
      </c>
      <c r="I1839" s="60"/>
    </row>
    <row r="1840" spans="1:9" s="38" customFormat="1" x14ac:dyDescent="0.25">
      <c r="A1840" s="193" t="s">
        <v>7055</v>
      </c>
      <c r="B1840" s="194" t="s">
        <v>7056</v>
      </c>
      <c r="C1840" s="188" t="s">
        <v>6</v>
      </c>
      <c r="D1840" s="179"/>
      <c r="E1840" s="201">
        <v>2305</v>
      </c>
      <c r="F1840" s="201">
        <v>118</v>
      </c>
      <c r="G1840" s="64">
        <f t="shared" si="56"/>
        <v>0</v>
      </c>
      <c r="H1840" s="66">
        <f t="shared" si="57"/>
        <v>0</v>
      </c>
      <c r="I1840" s="60"/>
    </row>
    <row r="1841" spans="1:9" s="38" customFormat="1" ht="180" x14ac:dyDescent="0.25">
      <c r="A1841" s="195" t="s">
        <v>7057</v>
      </c>
      <c r="B1841" s="196" t="s">
        <v>21659</v>
      </c>
      <c r="C1841" s="198"/>
      <c r="D1841" s="199"/>
      <c r="E1841" s="199"/>
      <c r="F1841" s="199"/>
      <c r="G1841" s="199"/>
      <c r="H1841" s="200"/>
      <c r="I1841" s="60"/>
    </row>
    <row r="1842" spans="1:9" s="38" customFormat="1" x14ac:dyDescent="0.25">
      <c r="A1842" s="193" t="s">
        <v>7058</v>
      </c>
      <c r="B1842" s="194" t="s">
        <v>7059</v>
      </c>
      <c r="C1842" s="188" t="s">
        <v>6</v>
      </c>
      <c r="D1842" s="179"/>
      <c r="E1842" s="201">
        <v>1752</v>
      </c>
      <c r="F1842" s="201">
        <v>90</v>
      </c>
      <c r="G1842" s="64">
        <f t="shared" si="56"/>
        <v>0</v>
      </c>
      <c r="H1842" s="66">
        <f t="shared" si="57"/>
        <v>0</v>
      </c>
      <c r="I1842" s="60"/>
    </row>
    <row r="1843" spans="1:9" s="38" customFormat="1" x14ac:dyDescent="0.25">
      <c r="A1843" s="193" t="s">
        <v>7060</v>
      </c>
      <c r="B1843" s="194" t="s">
        <v>7061</v>
      </c>
      <c r="C1843" s="188" t="s">
        <v>6</v>
      </c>
      <c r="D1843" s="179"/>
      <c r="E1843" s="201">
        <v>2005</v>
      </c>
      <c r="F1843" s="201">
        <v>103</v>
      </c>
      <c r="G1843" s="64">
        <f t="shared" si="56"/>
        <v>0</v>
      </c>
      <c r="H1843" s="66">
        <f t="shared" si="57"/>
        <v>0</v>
      </c>
      <c r="I1843" s="60"/>
    </row>
    <row r="1844" spans="1:9" s="38" customFormat="1" x14ac:dyDescent="0.25">
      <c r="A1844" s="193" t="s">
        <v>7062</v>
      </c>
      <c r="B1844" s="194" t="s">
        <v>7063</v>
      </c>
      <c r="C1844" s="188" t="s">
        <v>6</v>
      </c>
      <c r="D1844" s="179"/>
      <c r="E1844" s="201">
        <v>2210</v>
      </c>
      <c r="F1844" s="201">
        <v>114</v>
      </c>
      <c r="G1844" s="64">
        <f t="shared" si="56"/>
        <v>0</v>
      </c>
      <c r="H1844" s="66">
        <f t="shared" si="57"/>
        <v>0</v>
      </c>
      <c r="I1844" s="60"/>
    </row>
    <row r="1845" spans="1:9" s="38" customFormat="1" x14ac:dyDescent="0.25">
      <c r="A1845" s="193" t="s">
        <v>7064</v>
      </c>
      <c r="B1845" s="194" t="s">
        <v>7065</v>
      </c>
      <c r="C1845" s="188" t="s">
        <v>6</v>
      </c>
      <c r="D1845" s="179"/>
      <c r="E1845" s="201">
        <v>3410</v>
      </c>
      <c r="F1845" s="201">
        <v>175</v>
      </c>
      <c r="G1845" s="64">
        <f t="shared" si="56"/>
        <v>0</v>
      </c>
      <c r="H1845" s="66">
        <f t="shared" si="57"/>
        <v>0</v>
      </c>
      <c r="I1845" s="60"/>
    </row>
    <row r="1846" spans="1:9" s="38" customFormat="1" x14ac:dyDescent="0.25">
      <c r="A1846" s="193" t="s">
        <v>7066</v>
      </c>
      <c r="B1846" s="194" t="s">
        <v>7067</v>
      </c>
      <c r="C1846" s="188" t="s">
        <v>6</v>
      </c>
      <c r="D1846" s="179"/>
      <c r="E1846" s="201">
        <v>3710</v>
      </c>
      <c r="F1846" s="201">
        <v>191</v>
      </c>
      <c r="G1846" s="64">
        <f t="shared" si="56"/>
        <v>0</v>
      </c>
      <c r="H1846" s="66">
        <f t="shared" si="57"/>
        <v>0</v>
      </c>
      <c r="I1846" s="60"/>
    </row>
    <row r="1847" spans="1:9" s="38" customFormat="1" x14ac:dyDescent="0.25">
      <c r="A1847" s="193" t="s">
        <v>7068</v>
      </c>
      <c r="B1847" s="194" t="s">
        <v>7069</v>
      </c>
      <c r="C1847" s="188" t="s">
        <v>6</v>
      </c>
      <c r="D1847" s="179"/>
      <c r="E1847" s="201">
        <v>3963</v>
      </c>
      <c r="F1847" s="201">
        <v>204</v>
      </c>
      <c r="G1847" s="64">
        <f t="shared" si="56"/>
        <v>0</v>
      </c>
      <c r="H1847" s="66">
        <f t="shared" si="57"/>
        <v>0</v>
      </c>
      <c r="I1847" s="60"/>
    </row>
    <row r="1848" spans="1:9" s="38" customFormat="1" ht="180" x14ac:dyDescent="0.25">
      <c r="A1848" s="195" t="s">
        <v>7070</v>
      </c>
      <c r="B1848" s="196" t="s">
        <v>21660</v>
      </c>
      <c r="C1848" s="198"/>
      <c r="D1848" s="199"/>
      <c r="E1848" s="199"/>
      <c r="F1848" s="199"/>
      <c r="G1848" s="199"/>
      <c r="H1848" s="200"/>
      <c r="I1848" s="60"/>
    </row>
    <row r="1849" spans="1:9" s="38" customFormat="1" x14ac:dyDescent="0.25">
      <c r="A1849" s="193" t="s">
        <v>7071</v>
      </c>
      <c r="B1849" s="194" t="s">
        <v>7072</v>
      </c>
      <c r="C1849" s="188" t="s">
        <v>6</v>
      </c>
      <c r="D1849" s="179"/>
      <c r="E1849" s="201">
        <v>2511</v>
      </c>
      <c r="F1849" s="201">
        <v>129</v>
      </c>
      <c r="G1849" s="64">
        <f t="shared" si="56"/>
        <v>0</v>
      </c>
      <c r="H1849" s="66">
        <f t="shared" si="57"/>
        <v>0</v>
      </c>
      <c r="I1849" s="60"/>
    </row>
    <row r="1850" spans="1:9" s="38" customFormat="1" x14ac:dyDescent="0.25">
      <c r="A1850" s="193" t="s">
        <v>7073</v>
      </c>
      <c r="B1850" s="194" t="s">
        <v>7074</v>
      </c>
      <c r="C1850" s="188" t="s">
        <v>6</v>
      </c>
      <c r="D1850" s="179"/>
      <c r="E1850" s="201">
        <v>2889</v>
      </c>
      <c r="F1850" s="201">
        <v>149</v>
      </c>
      <c r="G1850" s="64">
        <f t="shared" si="56"/>
        <v>0</v>
      </c>
      <c r="H1850" s="66">
        <f t="shared" si="57"/>
        <v>0</v>
      </c>
      <c r="I1850" s="60"/>
    </row>
    <row r="1851" spans="1:9" s="38" customFormat="1" x14ac:dyDescent="0.25">
      <c r="A1851" s="193" t="s">
        <v>7075</v>
      </c>
      <c r="B1851" s="194" t="s">
        <v>7076</v>
      </c>
      <c r="C1851" s="188" t="s">
        <v>6</v>
      </c>
      <c r="D1851" s="179"/>
      <c r="E1851" s="201">
        <v>3187</v>
      </c>
      <c r="F1851" s="201">
        <v>164</v>
      </c>
      <c r="G1851" s="64">
        <f t="shared" si="56"/>
        <v>0</v>
      </c>
      <c r="H1851" s="66">
        <f t="shared" si="57"/>
        <v>0</v>
      </c>
      <c r="I1851" s="60"/>
    </row>
    <row r="1852" spans="1:9" s="38" customFormat="1" x14ac:dyDescent="0.25">
      <c r="A1852" s="193" t="s">
        <v>7077</v>
      </c>
      <c r="B1852" s="194" t="s">
        <v>7078</v>
      </c>
      <c r="C1852" s="188" t="s">
        <v>6</v>
      </c>
      <c r="D1852" s="179"/>
      <c r="E1852" s="201">
        <v>4800</v>
      </c>
      <c r="F1852" s="201">
        <v>247</v>
      </c>
      <c r="G1852" s="64">
        <f t="shared" si="56"/>
        <v>0</v>
      </c>
      <c r="H1852" s="66">
        <f t="shared" si="57"/>
        <v>0</v>
      </c>
      <c r="I1852" s="60"/>
    </row>
    <row r="1853" spans="1:9" s="38" customFormat="1" x14ac:dyDescent="0.25">
      <c r="A1853" s="193" t="s">
        <v>7079</v>
      </c>
      <c r="B1853" s="194" t="s">
        <v>7080</v>
      </c>
      <c r="C1853" s="188" t="s">
        <v>6</v>
      </c>
      <c r="D1853" s="179"/>
      <c r="E1853" s="201">
        <v>5336</v>
      </c>
      <c r="F1853" s="201">
        <v>274</v>
      </c>
      <c r="G1853" s="64">
        <f t="shared" si="56"/>
        <v>0</v>
      </c>
      <c r="H1853" s="66">
        <f t="shared" si="57"/>
        <v>0</v>
      </c>
      <c r="I1853" s="60"/>
    </row>
    <row r="1854" spans="1:9" s="38" customFormat="1" x14ac:dyDescent="0.25">
      <c r="A1854" s="193" t="s">
        <v>7081</v>
      </c>
      <c r="B1854" s="194" t="s">
        <v>7082</v>
      </c>
      <c r="C1854" s="188" t="s">
        <v>6</v>
      </c>
      <c r="D1854" s="179"/>
      <c r="E1854" s="201">
        <v>5637</v>
      </c>
      <c r="F1854" s="201">
        <v>290</v>
      </c>
      <c r="G1854" s="64">
        <f t="shared" si="56"/>
        <v>0</v>
      </c>
      <c r="H1854" s="66">
        <f t="shared" si="57"/>
        <v>0</v>
      </c>
      <c r="I1854" s="60"/>
    </row>
    <row r="1855" spans="1:9" s="38" customFormat="1" x14ac:dyDescent="0.25">
      <c r="A1855" s="193" t="s">
        <v>7083</v>
      </c>
      <c r="B1855" s="194" t="s">
        <v>7084</v>
      </c>
      <c r="C1855" s="188" t="s">
        <v>6</v>
      </c>
      <c r="D1855" s="179"/>
      <c r="E1855" s="201">
        <v>7704</v>
      </c>
      <c r="F1855" s="201">
        <v>396</v>
      </c>
      <c r="G1855" s="64">
        <f t="shared" si="56"/>
        <v>0</v>
      </c>
      <c r="H1855" s="66">
        <f t="shared" si="57"/>
        <v>0</v>
      </c>
      <c r="I1855" s="60"/>
    </row>
    <row r="1856" spans="1:9" s="38" customFormat="1" x14ac:dyDescent="0.25">
      <c r="A1856" s="193" t="s">
        <v>7085</v>
      </c>
      <c r="B1856" s="194" t="s">
        <v>7086</v>
      </c>
      <c r="C1856" s="188" t="s">
        <v>6</v>
      </c>
      <c r="D1856" s="179"/>
      <c r="E1856" s="201">
        <v>8510</v>
      </c>
      <c r="F1856" s="201">
        <v>437</v>
      </c>
      <c r="G1856" s="64">
        <f t="shared" si="56"/>
        <v>0</v>
      </c>
      <c r="H1856" s="66">
        <f t="shared" si="57"/>
        <v>0</v>
      </c>
      <c r="I1856" s="60"/>
    </row>
    <row r="1857" spans="1:9" s="38" customFormat="1" ht="236.25" x14ac:dyDescent="0.25">
      <c r="A1857" s="195" t="s">
        <v>7087</v>
      </c>
      <c r="B1857" s="196" t="s">
        <v>21661</v>
      </c>
      <c r="C1857" s="198"/>
      <c r="D1857" s="199"/>
      <c r="E1857" s="199"/>
      <c r="F1857" s="199"/>
      <c r="G1857" s="199"/>
      <c r="H1857" s="200"/>
      <c r="I1857" s="60"/>
    </row>
    <row r="1858" spans="1:9" s="38" customFormat="1" x14ac:dyDescent="0.25">
      <c r="A1858" s="193" t="s">
        <v>7088</v>
      </c>
      <c r="B1858" s="194" t="s">
        <v>7089</v>
      </c>
      <c r="C1858" s="188" t="s">
        <v>6</v>
      </c>
      <c r="D1858" s="179"/>
      <c r="E1858" s="201">
        <v>5557</v>
      </c>
      <c r="F1858" s="201">
        <v>286</v>
      </c>
      <c r="G1858" s="64">
        <f t="shared" si="56"/>
        <v>0</v>
      </c>
      <c r="H1858" s="66">
        <f t="shared" si="57"/>
        <v>0</v>
      </c>
      <c r="I1858" s="60"/>
    </row>
    <row r="1859" spans="1:9" s="38" customFormat="1" x14ac:dyDescent="0.25">
      <c r="A1859" s="193" t="s">
        <v>7090</v>
      </c>
      <c r="B1859" s="194" t="s">
        <v>7091</v>
      </c>
      <c r="C1859" s="188" t="s">
        <v>6</v>
      </c>
      <c r="D1859" s="179"/>
      <c r="E1859" s="201">
        <v>5969</v>
      </c>
      <c r="F1859" s="201">
        <v>307</v>
      </c>
      <c r="G1859" s="64">
        <f t="shared" si="56"/>
        <v>0</v>
      </c>
      <c r="H1859" s="66">
        <f t="shared" si="57"/>
        <v>0</v>
      </c>
      <c r="I1859" s="60"/>
    </row>
    <row r="1860" spans="1:9" s="38" customFormat="1" x14ac:dyDescent="0.25">
      <c r="A1860" s="193" t="s">
        <v>7092</v>
      </c>
      <c r="B1860" s="194" t="s">
        <v>7093</v>
      </c>
      <c r="C1860" s="188" t="s">
        <v>6</v>
      </c>
      <c r="D1860" s="179"/>
      <c r="E1860" s="201">
        <v>6189</v>
      </c>
      <c r="F1860" s="201">
        <v>318</v>
      </c>
      <c r="G1860" s="64">
        <f t="shared" si="56"/>
        <v>0</v>
      </c>
      <c r="H1860" s="66">
        <f t="shared" si="57"/>
        <v>0</v>
      </c>
      <c r="I1860" s="60"/>
    </row>
    <row r="1861" spans="1:9" s="38" customFormat="1" x14ac:dyDescent="0.25">
      <c r="A1861" s="193" t="s">
        <v>7094</v>
      </c>
      <c r="B1861" s="194" t="s">
        <v>7095</v>
      </c>
      <c r="C1861" s="188" t="s">
        <v>6</v>
      </c>
      <c r="D1861" s="179"/>
      <c r="E1861" s="201">
        <v>6931</v>
      </c>
      <c r="F1861" s="201">
        <v>356</v>
      </c>
      <c r="G1861" s="64">
        <f t="shared" ref="G1861:G1924" si="58">D1861*E1861</f>
        <v>0</v>
      </c>
      <c r="H1861" s="66">
        <f t="shared" ref="H1861:H1924" si="59">D1861*F1861</f>
        <v>0</v>
      </c>
      <c r="I1861" s="60"/>
    </row>
    <row r="1862" spans="1:9" s="38" customFormat="1" x14ac:dyDescent="0.25">
      <c r="A1862" s="193" t="s">
        <v>7096</v>
      </c>
      <c r="B1862" s="194" t="s">
        <v>7097</v>
      </c>
      <c r="C1862" s="188" t="s">
        <v>6</v>
      </c>
      <c r="D1862" s="179"/>
      <c r="E1862" s="201">
        <v>7341</v>
      </c>
      <c r="F1862" s="201">
        <v>377</v>
      </c>
      <c r="G1862" s="64">
        <f t="shared" si="58"/>
        <v>0</v>
      </c>
      <c r="H1862" s="66">
        <f t="shared" si="59"/>
        <v>0</v>
      </c>
      <c r="I1862" s="60"/>
    </row>
    <row r="1863" spans="1:9" s="38" customFormat="1" x14ac:dyDescent="0.25">
      <c r="A1863" s="193" t="s">
        <v>7098</v>
      </c>
      <c r="B1863" s="194" t="s">
        <v>7099</v>
      </c>
      <c r="C1863" s="188" t="s">
        <v>6</v>
      </c>
      <c r="D1863" s="179"/>
      <c r="E1863" s="201">
        <v>8051</v>
      </c>
      <c r="F1863" s="201">
        <v>414</v>
      </c>
      <c r="G1863" s="64">
        <f t="shared" si="58"/>
        <v>0</v>
      </c>
      <c r="H1863" s="66">
        <f t="shared" si="59"/>
        <v>0</v>
      </c>
      <c r="I1863" s="60"/>
    </row>
    <row r="1864" spans="1:9" s="38" customFormat="1" x14ac:dyDescent="0.25">
      <c r="A1864" s="193" t="s">
        <v>7100</v>
      </c>
      <c r="B1864" s="194" t="s">
        <v>7101</v>
      </c>
      <c r="C1864" s="188" t="s">
        <v>6</v>
      </c>
      <c r="D1864" s="179"/>
      <c r="E1864" s="201">
        <v>7610</v>
      </c>
      <c r="F1864" s="201">
        <v>391</v>
      </c>
      <c r="G1864" s="64">
        <f t="shared" si="58"/>
        <v>0</v>
      </c>
      <c r="H1864" s="66">
        <f t="shared" si="59"/>
        <v>0</v>
      </c>
      <c r="I1864" s="60"/>
    </row>
    <row r="1865" spans="1:9" s="38" customFormat="1" x14ac:dyDescent="0.25">
      <c r="A1865" s="193" t="s">
        <v>7102</v>
      </c>
      <c r="B1865" s="194" t="s">
        <v>7103</v>
      </c>
      <c r="C1865" s="188" t="s">
        <v>6</v>
      </c>
      <c r="D1865" s="179"/>
      <c r="E1865" s="201">
        <v>8431</v>
      </c>
      <c r="F1865" s="201">
        <v>433</v>
      </c>
      <c r="G1865" s="64">
        <f t="shared" si="58"/>
        <v>0</v>
      </c>
      <c r="H1865" s="66">
        <f t="shared" si="59"/>
        <v>0</v>
      </c>
      <c r="I1865" s="60"/>
    </row>
    <row r="1866" spans="1:9" s="38" customFormat="1" x14ac:dyDescent="0.25">
      <c r="A1866" s="193" t="s">
        <v>7104</v>
      </c>
      <c r="B1866" s="194" t="s">
        <v>7105</v>
      </c>
      <c r="C1866" s="188" t="s">
        <v>6</v>
      </c>
      <c r="D1866" s="179"/>
      <c r="E1866" s="201">
        <v>8920</v>
      </c>
      <c r="F1866" s="201">
        <v>458</v>
      </c>
      <c r="G1866" s="64">
        <f t="shared" si="58"/>
        <v>0</v>
      </c>
      <c r="H1866" s="66">
        <f t="shared" si="59"/>
        <v>0</v>
      </c>
      <c r="I1866" s="60"/>
    </row>
    <row r="1867" spans="1:9" s="38" customFormat="1" x14ac:dyDescent="0.25">
      <c r="A1867" s="193" t="s">
        <v>7106</v>
      </c>
      <c r="B1867" s="194" t="s">
        <v>7107</v>
      </c>
      <c r="C1867" s="188" t="s">
        <v>6</v>
      </c>
      <c r="D1867" s="179"/>
      <c r="E1867" s="201">
        <v>9205</v>
      </c>
      <c r="F1867" s="201">
        <v>473</v>
      </c>
      <c r="G1867" s="64">
        <f t="shared" si="58"/>
        <v>0</v>
      </c>
      <c r="H1867" s="66">
        <f t="shared" si="59"/>
        <v>0</v>
      </c>
      <c r="I1867" s="60"/>
    </row>
    <row r="1868" spans="1:9" s="38" customFormat="1" x14ac:dyDescent="0.25">
      <c r="A1868" s="193" t="s">
        <v>7108</v>
      </c>
      <c r="B1868" s="194" t="s">
        <v>7109</v>
      </c>
      <c r="C1868" s="188" t="s">
        <v>6</v>
      </c>
      <c r="D1868" s="179"/>
      <c r="E1868" s="201">
        <v>9108</v>
      </c>
      <c r="F1868" s="201">
        <v>468</v>
      </c>
      <c r="G1868" s="64">
        <f t="shared" si="58"/>
        <v>0</v>
      </c>
      <c r="H1868" s="66">
        <f t="shared" si="59"/>
        <v>0</v>
      </c>
      <c r="I1868" s="60"/>
    </row>
    <row r="1869" spans="1:9" s="38" customFormat="1" x14ac:dyDescent="0.25">
      <c r="A1869" s="193" t="s">
        <v>7110</v>
      </c>
      <c r="B1869" s="194" t="s">
        <v>7111</v>
      </c>
      <c r="C1869" s="188" t="s">
        <v>6</v>
      </c>
      <c r="D1869" s="179"/>
      <c r="E1869" s="201">
        <v>9946</v>
      </c>
      <c r="F1869" s="201">
        <v>511</v>
      </c>
      <c r="G1869" s="64">
        <f t="shared" si="58"/>
        <v>0</v>
      </c>
      <c r="H1869" s="66">
        <f t="shared" si="59"/>
        <v>0</v>
      </c>
      <c r="I1869" s="60"/>
    </row>
    <row r="1870" spans="1:9" s="38" customFormat="1" x14ac:dyDescent="0.25">
      <c r="A1870" s="193" t="s">
        <v>7112</v>
      </c>
      <c r="B1870" s="194" t="s">
        <v>7113</v>
      </c>
      <c r="C1870" s="188" t="s">
        <v>6</v>
      </c>
      <c r="D1870" s="179"/>
      <c r="E1870" s="201">
        <v>10357</v>
      </c>
      <c r="F1870" s="201">
        <v>532</v>
      </c>
      <c r="G1870" s="64">
        <f t="shared" si="58"/>
        <v>0</v>
      </c>
      <c r="H1870" s="66">
        <f t="shared" si="59"/>
        <v>0</v>
      </c>
      <c r="I1870" s="60"/>
    </row>
    <row r="1871" spans="1:9" s="38" customFormat="1" x14ac:dyDescent="0.25">
      <c r="A1871" s="193" t="s">
        <v>7114</v>
      </c>
      <c r="B1871" s="194" t="s">
        <v>7115</v>
      </c>
      <c r="C1871" s="188" t="s">
        <v>6</v>
      </c>
      <c r="D1871" s="179"/>
      <c r="E1871" s="201">
        <v>10562</v>
      </c>
      <c r="F1871" s="201">
        <v>543</v>
      </c>
      <c r="G1871" s="64">
        <f t="shared" si="58"/>
        <v>0</v>
      </c>
      <c r="H1871" s="66">
        <f t="shared" si="59"/>
        <v>0</v>
      </c>
      <c r="I1871" s="60"/>
    </row>
    <row r="1872" spans="1:9" s="38" customFormat="1" x14ac:dyDescent="0.25">
      <c r="A1872" s="193" t="s">
        <v>7116</v>
      </c>
      <c r="B1872" s="194" t="s">
        <v>7117</v>
      </c>
      <c r="C1872" s="188" t="s">
        <v>6</v>
      </c>
      <c r="D1872" s="179"/>
      <c r="E1872" s="201">
        <v>10861</v>
      </c>
      <c r="F1872" s="201">
        <v>558</v>
      </c>
      <c r="G1872" s="64">
        <f t="shared" si="58"/>
        <v>0</v>
      </c>
      <c r="H1872" s="66">
        <f t="shared" si="59"/>
        <v>0</v>
      </c>
      <c r="I1872" s="60"/>
    </row>
    <row r="1873" spans="1:9" s="38" customFormat="1" x14ac:dyDescent="0.25">
      <c r="A1873" s="193" t="s">
        <v>7118</v>
      </c>
      <c r="B1873" s="194" t="s">
        <v>7119</v>
      </c>
      <c r="C1873" s="188" t="s">
        <v>6</v>
      </c>
      <c r="D1873" s="179"/>
      <c r="E1873" s="201">
        <v>12316</v>
      </c>
      <c r="F1873" s="201">
        <v>633</v>
      </c>
      <c r="G1873" s="64">
        <f t="shared" si="58"/>
        <v>0</v>
      </c>
      <c r="H1873" s="66">
        <f t="shared" si="59"/>
        <v>0</v>
      </c>
      <c r="I1873" s="60"/>
    </row>
    <row r="1874" spans="1:9" s="38" customFormat="1" x14ac:dyDescent="0.25">
      <c r="A1874" s="193" t="s">
        <v>7120</v>
      </c>
      <c r="B1874" s="194" t="s">
        <v>7121</v>
      </c>
      <c r="C1874" s="188" t="s">
        <v>6</v>
      </c>
      <c r="D1874" s="179"/>
      <c r="E1874" s="201">
        <v>14255</v>
      </c>
      <c r="F1874" s="201">
        <v>733</v>
      </c>
      <c r="G1874" s="64">
        <f t="shared" si="58"/>
        <v>0</v>
      </c>
      <c r="H1874" s="66">
        <f t="shared" si="59"/>
        <v>0</v>
      </c>
      <c r="I1874" s="60"/>
    </row>
    <row r="1875" spans="1:9" s="38" customFormat="1" x14ac:dyDescent="0.25">
      <c r="A1875" s="193" t="s">
        <v>7122</v>
      </c>
      <c r="B1875" s="194" t="s">
        <v>7123</v>
      </c>
      <c r="C1875" s="188" t="s">
        <v>6</v>
      </c>
      <c r="D1875" s="179"/>
      <c r="E1875" s="201">
        <v>16278</v>
      </c>
      <c r="F1875" s="201">
        <v>837</v>
      </c>
      <c r="G1875" s="64">
        <f t="shared" si="58"/>
        <v>0</v>
      </c>
      <c r="H1875" s="66">
        <f t="shared" si="59"/>
        <v>0</v>
      </c>
      <c r="I1875" s="60"/>
    </row>
    <row r="1876" spans="1:9" s="38" customFormat="1" x14ac:dyDescent="0.25">
      <c r="A1876" s="193" t="s">
        <v>7124</v>
      </c>
      <c r="B1876" s="194" t="s">
        <v>7125</v>
      </c>
      <c r="C1876" s="188" t="s">
        <v>6</v>
      </c>
      <c r="D1876" s="179"/>
      <c r="E1876" s="201">
        <v>225</v>
      </c>
      <c r="F1876" s="201">
        <v>11.6</v>
      </c>
      <c r="G1876" s="64">
        <f t="shared" si="58"/>
        <v>0</v>
      </c>
      <c r="H1876" s="66">
        <f t="shared" si="59"/>
        <v>0</v>
      </c>
      <c r="I1876" s="60"/>
    </row>
    <row r="1877" spans="1:9" s="38" customFormat="1" x14ac:dyDescent="0.25">
      <c r="A1877" s="193" t="s">
        <v>7126</v>
      </c>
      <c r="B1877" s="194" t="s">
        <v>7127</v>
      </c>
      <c r="C1877" s="188" t="s">
        <v>6</v>
      </c>
      <c r="D1877" s="179"/>
      <c r="E1877" s="201">
        <v>178</v>
      </c>
      <c r="F1877" s="201">
        <v>9.1</v>
      </c>
      <c r="G1877" s="64">
        <f t="shared" si="58"/>
        <v>0</v>
      </c>
      <c r="H1877" s="66">
        <f t="shared" si="59"/>
        <v>0</v>
      </c>
      <c r="I1877" s="60"/>
    </row>
    <row r="1878" spans="1:9" s="38" customFormat="1" x14ac:dyDescent="0.25">
      <c r="A1878" s="193" t="s">
        <v>7128</v>
      </c>
      <c r="B1878" s="194" t="s">
        <v>7129</v>
      </c>
      <c r="C1878" s="188" t="s">
        <v>6</v>
      </c>
      <c r="D1878" s="179"/>
      <c r="E1878" s="201">
        <v>86</v>
      </c>
      <c r="F1878" s="201">
        <v>4.4000000000000004</v>
      </c>
      <c r="G1878" s="64">
        <f t="shared" si="58"/>
        <v>0</v>
      </c>
      <c r="H1878" s="66">
        <f t="shared" si="59"/>
        <v>0</v>
      </c>
      <c r="I1878" s="60"/>
    </row>
    <row r="1879" spans="1:9" s="38" customFormat="1" ht="236.25" x14ac:dyDescent="0.25">
      <c r="A1879" s="195" t="s">
        <v>7130</v>
      </c>
      <c r="B1879" s="196" t="s">
        <v>21662</v>
      </c>
      <c r="C1879" s="198"/>
      <c r="D1879" s="199"/>
      <c r="E1879" s="199"/>
      <c r="F1879" s="199"/>
      <c r="G1879" s="199"/>
      <c r="H1879" s="200"/>
      <c r="I1879" s="60"/>
    </row>
    <row r="1880" spans="1:9" s="38" customFormat="1" x14ac:dyDescent="0.25">
      <c r="A1880" s="193" t="s">
        <v>7131</v>
      </c>
      <c r="B1880" s="194" t="s">
        <v>7132</v>
      </c>
      <c r="C1880" s="188" t="s">
        <v>6</v>
      </c>
      <c r="D1880" s="179"/>
      <c r="E1880" s="201">
        <v>6632</v>
      </c>
      <c r="F1880" s="201">
        <v>341</v>
      </c>
      <c r="G1880" s="64">
        <f t="shared" si="58"/>
        <v>0</v>
      </c>
      <c r="H1880" s="66">
        <f t="shared" si="59"/>
        <v>0</v>
      </c>
      <c r="I1880" s="60"/>
    </row>
    <row r="1881" spans="1:9" s="38" customFormat="1" x14ac:dyDescent="0.25">
      <c r="A1881" s="193" t="s">
        <v>7133</v>
      </c>
      <c r="B1881" s="194" t="s">
        <v>7134</v>
      </c>
      <c r="C1881" s="188" t="s">
        <v>6</v>
      </c>
      <c r="D1881" s="179"/>
      <c r="E1881" s="201">
        <v>7104</v>
      </c>
      <c r="F1881" s="201">
        <v>365</v>
      </c>
      <c r="G1881" s="64">
        <f t="shared" si="58"/>
        <v>0</v>
      </c>
      <c r="H1881" s="66">
        <f t="shared" si="59"/>
        <v>0</v>
      </c>
      <c r="I1881" s="60"/>
    </row>
    <row r="1882" spans="1:9" s="38" customFormat="1" x14ac:dyDescent="0.25">
      <c r="A1882" s="193" t="s">
        <v>7135</v>
      </c>
      <c r="B1882" s="194" t="s">
        <v>7136</v>
      </c>
      <c r="C1882" s="188" t="s">
        <v>6</v>
      </c>
      <c r="D1882" s="179"/>
      <c r="E1882" s="201">
        <v>7421</v>
      </c>
      <c r="F1882" s="201">
        <v>381</v>
      </c>
      <c r="G1882" s="64">
        <f t="shared" si="58"/>
        <v>0</v>
      </c>
      <c r="H1882" s="66">
        <f t="shared" si="59"/>
        <v>0</v>
      </c>
      <c r="I1882" s="60"/>
    </row>
    <row r="1883" spans="1:9" s="38" customFormat="1" x14ac:dyDescent="0.25">
      <c r="A1883" s="193" t="s">
        <v>7137</v>
      </c>
      <c r="B1883" s="194" t="s">
        <v>7138</v>
      </c>
      <c r="C1883" s="188" t="s">
        <v>6</v>
      </c>
      <c r="D1883" s="179"/>
      <c r="E1883" s="201">
        <v>8431</v>
      </c>
      <c r="F1883" s="201">
        <v>433</v>
      </c>
      <c r="G1883" s="64">
        <f t="shared" si="58"/>
        <v>0</v>
      </c>
      <c r="H1883" s="66">
        <f t="shared" si="59"/>
        <v>0</v>
      </c>
      <c r="I1883" s="60"/>
    </row>
    <row r="1884" spans="1:9" s="38" customFormat="1" x14ac:dyDescent="0.25">
      <c r="A1884" s="193" t="s">
        <v>7139</v>
      </c>
      <c r="B1884" s="194" t="s">
        <v>7140</v>
      </c>
      <c r="C1884" s="188" t="s">
        <v>6</v>
      </c>
      <c r="D1884" s="179"/>
      <c r="E1884" s="201">
        <v>8999</v>
      </c>
      <c r="F1884" s="201">
        <v>463</v>
      </c>
      <c r="G1884" s="64">
        <f t="shared" si="58"/>
        <v>0</v>
      </c>
      <c r="H1884" s="66">
        <f t="shared" si="59"/>
        <v>0</v>
      </c>
      <c r="I1884" s="60"/>
    </row>
    <row r="1885" spans="1:9" s="38" customFormat="1" x14ac:dyDescent="0.25">
      <c r="A1885" s="193" t="s">
        <v>7141</v>
      </c>
      <c r="B1885" s="194" t="s">
        <v>7142</v>
      </c>
      <c r="C1885" s="188" t="s">
        <v>6</v>
      </c>
      <c r="D1885" s="179"/>
      <c r="E1885" s="201">
        <v>9836</v>
      </c>
      <c r="F1885" s="201">
        <v>506</v>
      </c>
      <c r="G1885" s="64">
        <f t="shared" si="58"/>
        <v>0</v>
      </c>
      <c r="H1885" s="66">
        <f t="shared" si="59"/>
        <v>0</v>
      </c>
      <c r="I1885" s="60"/>
    </row>
    <row r="1886" spans="1:9" s="38" customFormat="1" x14ac:dyDescent="0.25">
      <c r="A1886" s="193" t="s">
        <v>7143</v>
      </c>
      <c r="B1886" s="194" t="s">
        <v>7144</v>
      </c>
      <c r="C1886" s="188" t="s">
        <v>6</v>
      </c>
      <c r="D1886" s="179"/>
      <c r="E1886" s="201">
        <v>9537</v>
      </c>
      <c r="F1886" s="201">
        <v>490</v>
      </c>
      <c r="G1886" s="64">
        <f t="shared" si="58"/>
        <v>0</v>
      </c>
      <c r="H1886" s="66">
        <f t="shared" si="59"/>
        <v>0</v>
      </c>
      <c r="I1886" s="60"/>
    </row>
    <row r="1887" spans="1:9" s="38" customFormat="1" x14ac:dyDescent="0.25">
      <c r="A1887" s="193" t="s">
        <v>7145</v>
      </c>
      <c r="B1887" s="194" t="s">
        <v>7146</v>
      </c>
      <c r="C1887" s="188" t="s">
        <v>6</v>
      </c>
      <c r="D1887" s="179"/>
      <c r="E1887" s="201">
        <v>10720</v>
      </c>
      <c r="F1887" s="201">
        <v>551</v>
      </c>
      <c r="G1887" s="64">
        <f t="shared" si="58"/>
        <v>0</v>
      </c>
      <c r="H1887" s="66">
        <f t="shared" si="59"/>
        <v>0</v>
      </c>
      <c r="I1887" s="60"/>
    </row>
    <row r="1888" spans="1:9" s="38" customFormat="1" x14ac:dyDescent="0.25">
      <c r="A1888" s="193" t="s">
        <v>7147</v>
      </c>
      <c r="B1888" s="194" t="s">
        <v>7148</v>
      </c>
      <c r="C1888" s="188" t="s">
        <v>6</v>
      </c>
      <c r="D1888" s="179"/>
      <c r="E1888" s="201">
        <v>11382</v>
      </c>
      <c r="F1888" s="201">
        <v>585</v>
      </c>
      <c r="G1888" s="64">
        <f t="shared" si="58"/>
        <v>0</v>
      </c>
      <c r="H1888" s="66">
        <f t="shared" si="59"/>
        <v>0</v>
      </c>
      <c r="I1888" s="60"/>
    </row>
    <row r="1889" spans="1:9" s="38" customFormat="1" x14ac:dyDescent="0.25">
      <c r="A1889" s="193" t="s">
        <v>7149</v>
      </c>
      <c r="B1889" s="194" t="s">
        <v>7150</v>
      </c>
      <c r="C1889" s="188" t="s">
        <v>6</v>
      </c>
      <c r="D1889" s="179"/>
      <c r="E1889" s="201">
        <v>11715</v>
      </c>
      <c r="F1889" s="201">
        <v>602</v>
      </c>
      <c r="G1889" s="64">
        <f t="shared" si="58"/>
        <v>0</v>
      </c>
      <c r="H1889" s="66">
        <f t="shared" si="59"/>
        <v>0</v>
      </c>
      <c r="I1889" s="60"/>
    </row>
    <row r="1890" spans="1:9" s="38" customFormat="1" x14ac:dyDescent="0.25">
      <c r="A1890" s="193" t="s">
        <v>7151</v>
      </c>
      <c r="B1890" s="194" t="s">
        <v>7152</v>
      </c>
      <c r="C1890" s="188" t="s">
        <v>6</v>
      </c>
      <c r="D1890" s="179"/>
      <c r="E1890" s="201">
        <v>11509</v>
      </c>
      <c r="F1890" s="201">
        <v>592</v>
      </c>
      <c r="G1890" s="64">
        <f t="shared" si="58"/>
        <v>0</v>
      </c>
      <c r="H1890" s="66">
        <f t="shared" si="59"/>
        <v>0</v>
      </c>
      <c r="I1890" s="60"/>
    </row>
    <row r="1891" spans="1:9" s="38" customFormat="1" x14ac:dyDescent="0.25">
      <c r="A1891" s="193" t="s">
        <v>7153</v>
      </c>
      <c r="B1891" s="194" t="s">
        <v>7154</v>
      </c>
      <c r="C1891" s="188" t="s">
        <v>6</v>
      </c>
      <c r="D1891" s="179"/>
      <c r="E1891" s="201">
        <v>12710</v>
      </c>
      <c r="F1891" s="201">
        <v>653</v>
      </c>
      <c r="G1891" s="64">
        <f t="shared" si="58"/>
        <v>0</v>
      </c>
      <c r="H1891" s="66">
        <f t="shared" si="59"/>
        <v>0</v>
      </c>
      <c r="I1891" s="60"/>
    </row>
    <row r="1892" spans="1:9" s="38" customFormat="1" x14ac:dyDescent="0.25">
      <c r="A1892" s="193" t="s">
        <v>7155</v>
      </c>
      <c r="B1892" s="194" t="s">
        <v>7156</v>
      </c>
      <c r="C1892" s="188" t="s">
        <v>6</v>
      </c>
      <c r="D1892" s="179"/>
      <c r="E1892" s="201">
        <v>13277</v>
      </c>
      <c r="F1892" s="201">
        <v>682</v>
      </c>
      <c r="G1892" s="64">
        <f t="shared" si="58"/>
        <v>0</v>
      </c>
      <c r="H1892" s="66">
        <f t="shared" si="59"/>
        <v>0</v>
      </c>
      <c r="I1892" s="60"/>
    </row>
    <row r="1893" spans="1:9" s="38" customFormat="1" x14ac:dyDescent="0.25">
      <c r="A1893" s="193" t="s">
        <v>7157</v>
      </c>
      <c r="B1893" s="194" t="s">
        <v>7158</v>
      </c>
      <c r="C1893" s="188" t="s">
        <v>6</v>
      </c>
      <c r="D1893" s="179"/>
      <c r="E1893" s="201">
        <v>13641</v>
      </c>
      <c r="F1893" s="201">
        <v>701</v>
      </c>
      <c r="G1893" s="64">
        <f t="shared" si="58"/>
        <v>0</v>
      </c>
      <c r="H1893" s="66">
        <f t="shared" si="59"/>
        <v>0</v>
      </c>
      <c r="I1893" s="60"/>
    </row>
    <row r="1894" spans="1:9" s="38" customFormat="1" x14ac:dyDescent="0.25">
      <c r="A1894" s="193" t="s">
        <v>7159</v>
      </c>
      <c r="B1894" s="194" t="s">
        <v>7160</v>
      </c>
      <c r="C1894" s="188" t="s">
        <v>6</v>
      </c>
      <c r="D1894" s="179"/>
      <c r="E1894" s="201">
        <v>14032</v>
      </c>
      <c r="F1894" s="201">
        <v>721</v>
      </c>
      <c r="G1894" s="64">
        <f t="shared" si="58"/>
        <v>0</v>
      </c>
      <c r="H1894" s="66">
        <f t="shared" si="59"/>
        <v>0</v>
      </c>
      <c r="I1894" s="60"/>
    </row>
    <row r="1895" spans="1:9" s="38" customFormat="1" x14ac:dyDescent="0.25">
      <c r="A1895" s="193" t="s">
        <v>7161</v>
      </c>
      <c r="B1895" s="194" t="s">
        <v>7162</v>
      </c>
      <c r="C1895" s="188" t="s">
        <v>6</v>
      </c>
      <c r="D1895" s="179"/>
      <c r="E1895" s="201">
        <v>16008</v>
      </c>
      <c r="F1895" s="201">
        <v>823</v>
      </c>
      <c r="G1895" s="64">
        <f t="shared" si="58"/>
        <v>0</v>
      </c>
      <c r="H1895" s="66">
        <f t="shared" si="59"/>
        <v>0</v>
      </c>
      <c r="I1895" s="60"/>
    </row>
    <row r="1896" spans="1:9" s="38" customFormat="1" x14ac:dyDescent="0.25">
      <c r="A1896" s="193" t="s">
        <v>7163</v>
      </c>
      <c r="B1896" s="194" t="s">
        <v>7164</v>
      </c>
      <c r="C1896" s="188" t="s">
        <v>6</v>
      </c>
      <c r="D1896" s="179"/>
      <c r="E1896" s="201">
        <v>19088</v>
      </c>
      <c r="F1896" s="201">
        <v>981</v>
      </c>
      <c r="G1896" s="64">
        <f t="shared" si="58"/>
        <v>0</v>
      </c>
      <c r="H1896" s="66">
        <f t="shared" si="59"/>
        <v>0</v>
      </c>
      <c r="I1896" s="60"/>
    </row>
    <row r="1897" spans="1:9" s="38" customFormat="1" x14ac:dyDescent="0.25">
      <c r="A1897" s="193" t="s">
        <v>7165</v>
      </c>
      <c r="B1897" s="194" t="s">
        <v>7166</v>
      </c>
      <c r="C1897" s="188" t="s">
        <v>6</v>
      </c>
      <c r="D1897" s="179"/>
      <c r="E1897" s="201">
        <v>21582</v>
      </c>
      <c r="F1897" s="201">
        <v>1109</v>
      </c>
      <c r="G1897" s="64">
        <f t="shared" si="58"/>
        <v>0</v>
      </c>
      <c r="H1897" s="66">
        <f t="shared" si="59"/>
        <v>0</v>
      </c>
      <c r="I1897" s="60"/>
    </row>
    <row r="1898" spans="1:9" s="38" customFormat="1" x14ac:dyDescent="0.25">
      <c r="A1898" s="193" t="s">
        <v>7167</v>
      </c>
      <c r="B1898" s="194" t="s">
        <v>7125</v>
      </c>
      <c r="C1898" s="188" t="s">
        <v>6</v>
      </c>
      <c r="D1898" s="179"/>
      <c r="E1898" s="201">
        <v>225</v>
      </c>
      <c r="F1898" s="201">
        <v>11.6</v>
      </c>
      <c r="G1898" s="64">
        <f t="shared" si="58"/>
        <v>0</v>
      </c>
      <c r="H1898" s="66">
        <f t="shared" si="59"/>
        <v>0</v>
      </c>
      <c r="I1898" s="60"/>
    </row>
    <row r="1899" spans="1:9" s="38" customFormat="1" x14ac:dyDescent="0.25">
      <c r="A1899" s="193" t="s">
        <v>7168</v>
      </c>
      <c r="B1899" s="194" t="s">
        <v>7127</v>
      </c>
      <c r="C1899" s="188" t="s">
        <v>6</v>
      </c>
      <c r="D1899" s="179"/>
      <c r="E1899" s="201">
        <v>178</v>
      </c>
      <c r="F1899" s="201">
        <v>9.1</v>
      </c>
      <c r="G1899" s="64">
        <f t="shared" si="58"/>
        <v>0</v>
      </c>
      <c r="H1899" s="66">
        <f t="shared" si="59"/>
        <v>0</v>
      </c>
      <c r="I1899" s="60"/>
    </row>
    <row r="1900" spans="1:9" s="38" customFormat="1" x14ac:dyDescent="0.25">
      <c r="A1900" s="193" t="s">
        <v>7169</v>
      </c>
      <c r="B1900" s="194" t="s">
        <v>7129</v>
      </c>
      <c r="C1900" s="188" t="s">
        <v>6</v>
      </c>
      <c r="D1900" s="179"/>
      <c r="E1900" s="201">
        <v>86</v>
      </c>
      <c r="F1900" s="201">
        <v>4.4000000000000004</v>
      </c>
      <c r="G1900" s="64">
        <f t="shared" si="58"/>
        <v>0</v>
      </c>
      <c r="H1900" s="66">
        <f t="shared" si="59"/>
        <v>0</v>
      </c>
      <c r="I1900" s="60"/>
    </row>
    <row r="1901" spans="1:9" s="38" customFormat="1" ht="57" customHeight="1" x14ac:dyDescent="0.25">
      <c r="A1901" s="197" t="s">
        <v>21663</v>
      </c>
      <c r="B1901" s="344" t="s">
        <v>21664</v>
      </c>
      <c r="C1901" s="345"/>
      <c r="D1901" s="345"/>
      <c r="E1901" s="345"/>
      <c r="F1901" s="345"/>
      <c r="G1901" s="345"/>
      <c r="H1901" s="346"/>
      <c r="I1901" s="60"/>
    </row>
    <row r="1902" spans="1:9" s="38" customFormat="1" ht="67.5" x14ac:dyDescent="0.25">
      <c r="A1902" s="195" t="s">
        <v>7170</v>
      </c>
      <c r="B1902" s="196" t="s">
        <v>21665</v>
      </c>
      <c r="C1902" s="198"/>
      <c r="D1902" s="199"/>
      <c r="E1902" s="199"/>
      <c r="F1902" s="199"/>
      <c r="G1902" s="199"/>
      <c r="H1902" s="200"/>
      <c r="I1902" s="60"/>
    </row>
    <row r="1903" spans="1:9" s="38" customFormat="1" x14ac:dyDescent="0.25">
      <c r="A1903" s="193" t="s">
        <v>7171</v>
      </c>
      <c r="B1903" s="194" t="s">
        <v>7172</v>
      </c>
      <c r="C1903" s="188" t="s">
        <v>6</v>
      </c>
      <c r="D1903" s="179"/>
      <c r="E1903" s="201">
        <v>80</v>
      </c>
      <c r="F1903" s="201">
        <v>3.13</v>
      </c>
      <c r="G1903" s="64">
        <f t="shared" si="58"/>
        <v>0</v>
      </c>
      <c r="H1903" s="66">
        <f t="shared" si="59"/>
        <v>0</v>
      </c>
      <c r="I1903" s="60"/>
    </row>
    <row r="1904" spans="1:9" s="38" customFormat="1" x14ac:dyDescent="0.25">
      <c r="A1904" s="193" t="s">
        <v>7173</v>
      </c>
      <c r="B1904" s="194" t="s">
        <v>7174</v>
      </c>
      <c r="C1904" s="188" t="s">
        <v>6</v>
      </c>
      <c r="D1904" s="179"/>
      <c r="E1904" s="201">
        <v>125</v>
      </c>
      <c r="F1904" s="201">
        <v>4.87</v>
      </c>
      <c r="G1904" s="64">
        <f t="shared" si="58"/>
        <v>0</v>
      </c>
      <c r="H1904" s="66">
        <f t="shared" si="59"/>
        <v>0</v>
      </c>
      <c r="I1904" s="60"/>
    </row>
    <row r="1905" spans="1:9" s="38" customFormat="1" x14ac:dyDescent="0.25">
      <c r="A1905" s="193" t="s">
        <v>7175</v>
      </c>
      <c r="B1905" s="194" t="s">
        <v>7176</v>
      </c>
      <c r="C1905" s="188" t="s">
        <v>6</v>
      </c>
      <c r="D1905" s="179"/>
      <c r="E1905" s="201">
        <v>125</v>
      </c>
      <c r="F1905" s="201">
        <v>4.87</v>
      </c>
      <c r="G1905" s="64">
        <f t="shared" si="58"/>
        <v>0</v>
      </c>
      <c r="H1905" s="66">
        <f t="shared" si="59"/>
        <v>0</v>
      </c>
      <c r="I1905" s="60"/>
    </row>
    <row r="1906" spans="1:9" s="38" customFormat="1" x14ac:dyDescent="0.25">
      <c r="A1906" s="193" t="s">
        <v>7177</v>
      </c>
      <c r="B1906" s="194" t="s">
        <v>7178</v>
      </c>
      <c r="C1906" s="188" t="s">
        <v>6</v>
      </c>
      <c r="D1906" s="179"/>
      <c r="E1906" s="201">
        <v>154</v>
      </c>
      <c r="F1906" s="201">
        <v>6</v>
      </c>
      <c r="G1906" s="64">
        <f t="shared" si="58"/>
        <v>0</v>
      </c>
      <c r="H1906" s="66">
        <f t="shared" si="59"/>
        <v>0</v>
      </c>
      <c r="I1906" s="60"/>
    </row>
    <row r="1907" spans="1:9" s="38" customFormat="1" x14ac:dyDescent="0.25">
      <c r="A1907" s="193" t="s">
        <v>7179</v>
      </c>
      <c r="B1907" s="194" t="s">
        <v>7180</v>
      </c>
      <c r="C1907" s="188" t="s">
        <v>6</v>
      </c>
      <c r="D1907" s="179"/>
      <c r="E1907" s="201">
        <v>505</v>
      </c>
      <c r="F1907" s="201">
        <v>19.7</v>
      </c>
      <c r="G1907" s="64">
        <f t="shared" si="58"/>
        <v>0</v>
      </c>
      <c r="H1907" s="66">
        <f t="shared" si="59"/>
        <v>0</v>
      </c>
      <c r="I1907" s="60"/>
    </row>
    <row r="1908" spans="1:9" s="38" customFormat="1" x14ac:dyDescent="0.25">
      <c r="A1908" s="193" t="s">
        <v>7181</v>
      </c>
      <c r="B1908" s="194" t="s">
        <v>7182</v>
      </c>
      <c r="C1908" s="188" t="s">
        <v>6</v>
      </c>
      <c r="D1908" s="179"/>
      <c r="E1908" s="201">
        <v>570</v>
      </c>
      <c r="F1908" s="201">
        <v>22.2</v>
      </c>
      <c r="G1908" s="64">
        <f t="shared" si="58"/>
        <v>0</v>
      </c>
      <c r="H1908" s="66">
        <f t="shared" si="59"/>
        <v>0</v>
      </c>
      <c r="I1908" s="60"/>
    </row>
    <row r="1909" spans="1:9" s="38" customFormat="1" ht="67.5" x14ac:dyDescent="0.25">
      <c r="A1909" s="195" t="s">
        <v>7183</v>
      </c>
      <c r="B1909" s="196" t="s">
        <v>21666</v>
      </c>
      <c r="C1909" s="198"/>
      <c r="D1909" s="199"/>
      <c r="E1909" s="199"/>
      <c r="F1909" s="199"/>
      <c r="G1909" s="199"/>
      <c r="H1909" s="200"/>
      <c r="I1909" s="60"/>
    </row>
    <row r="1910" spans="1:9" s="38" customFormat="1" x14ac:dyDescent="0.25">
      <c r="A1910" s="193" t="s">
        <v>7184</v>
      </c>
      <c r="B1910" s="194" t="s">
        <v>7185</v>
      </c>
      <c r="C1910" s="188" t="s">
        <v>6</v>
      </c>
      <c r="D1910" s="179"/>
      <c r="E1910" s="201">
        <v>480</v>
      </c>
      <c r="F1910" s="201">
        <v>18.7</v>
      </c>
      <c r="G1910" s="64">
        <f t="shared" si="58"/>
        <v>0</v>
      </c>
      <c r="H1910" s="66">
        <f t="shared" si="59"/>
        <v>0</v>
      </c>
      <c r="I1910" s="60"/>
    </row>
    <row r="1911" spans="1:9" s="38" customFormat="1" x14ac:dyDescent="0.25">
      <c r="A1911" s="193" t="s">
        <v>7186</v>
      </c>
      <c r="B1911" s="194" t="s">
        <v>7176</v>
      </c>
      <c r="C1911" s="188" t="s">
        <v>6</v>
      </c>
      <c r="D1911" s="179"/>
      <c r="E1911" s="201">
        <v>501</v>
      </c>
      <c r="F1911" s="201">
        <v>19.5</v>
      </c>
      <c r="G1911" s="64">
        <f t="shared" si="58"/>
        <v>0</v>
      </c>
      <c r="H1911" s="66">
        <f t="shared" si="59"/>
        <v>0</v>
      </c>
      <c r="I1911" s="60"/>
    </row>
    <row r="1912" spans="1:9" s="38" customFormat="1" x14ac:dyDescent="0.25">
      <c r="A1912" s="193" t="s">
        <v>7187</v>
      </c>
      <c r="B1912" s="194" t="s">
        <v>7178</v>
      </c>
      <c r="C1912" s="188" t="s">
        <v>6</v>
      </c>
      <c r="D1912" s="179"/>
      <c r="E1912" s="201">
        <v>512</v>
      </c>
      <c r="F1912" s="201">
        <v>20</v>
      </c>
      <c r="G1912" s="64">
        <f t="shared" si="58"/>
        <v>0</v>
      </c>
      <c r="H1912" s="66">
        <f t="shared" si="59"/>
        <v>0</v>
      </c>
      <c r="I1912" s="60"/>
    </row>
    <row r="1913" spans="1:9" s="38" customFormat="1" x14ac:dyDescent="0.25">
      <c r="A1913" s="193" t="s">
        <v>7188</v>
      </c>
      <c r="B1913" s="194" t="s">
        <v>7189</v>
      </c>
      <c r="C1913" s="188" t="s">
        <v>6</v>
      </c>
      <c r="D1913" s="179"/>
      <c r="E1913" s="201">
        <v>512</v>
      </c>
      <c r="F1913" s="201">
        <v>20</v>
      </c>
      <c r="G1913" s="64">
        <f t="shared" si="58"/>
        <v>0</v>
      </c>
      <c r="H1913" s="66">
        <f t="shared" si="59"/>
        <v>0</v>
      </c>
      <c r="I1913" s="60"/>
    </row>
    <row r="1914" spans="1:9" s="38" customFormat="1" x14ac:dyDescent="0.25">
      <c r="A1914" s="193" t="s">
        <v>7190</v>
      </c>
      <c r="B1914" s="194" t="s">
        <v>7182</v>
      </c>
      <c r="C1914" s="188" t="s">
        <v>6</v>
      </c>
      <c r="D1914" s="179"/>
      <c r="E1914" s="201">
        <v>901</v>
      </c>
      <c r="F1914" s="201">
        <v>35.1</v>
      </c>
      <c r="G1914" s="64">
        <f t="shared" si="58"/>
        <v>0</v>
      </c>
      <c r="H1914" s="66">
        <f t="shared" si="59"/>
        <v>0</v>
      </c>
      <c r="I1914" s="60"/>
    </row>
    <row r="1915" spans="1:9" s="38" customFormat="1" ht="90" x14ac:dyDescent="0.25">
      <c r="A1915" s="195" t="s">
        <v>7191</v>
      </c>
      <c r="B1915" s="196" t="s">
        <v>21667</v>
      </c>
      <c r="C1915" s="198"/>
      <c r="D1915" s="199"/>
      <c r="E1915" s="199"/>
      <c r="F1915" s="199"/>
      <c r="G1915" s="199"/>
      <c r="H1915" s="200"/>
      <c r="I1915" s="60"/>
    </row>
    <row r="1916" spans="1:9" s="38" customFormat="1" x14ac:dyDescent="0.25">
      <c r="A1916" s="193" t="s">
        <v>7192</v>
      </c>
      <c r="B1916" s="194" t="s">
        <v>7193</v>
      </c>
      <c r="C1916" s="188" t="s">
        <v>6</v>
      </c>
      <c r="D1916" s="179"/>
      <c r="E1916" s="201">
        <v>381</v>
      </c>
      <c r="F1916" s="201">
        <v>14.9</v>
      </c>
      <c r="G1916" s="64">
        <f t="shared" si="58"/>
        <v>0</v>
      </c>
      <c r="H1916" s="66">
        <f t="shared" si="59"/>
        <v>0</v>
      </c>
      <c r="I1916" s="60"/>
    </row>
    <row r="1917" spans="1:9" s="38" customFormat="1" x14ac:dyDescent="0.25">
      <c r="A1917" s="193" t="s">
        <v>7194</v>
      </c>
      <c r="B1917" s="194" t="s">
        <v>7195</v>
      </c>
      <c r="C1917" s="188" t="s">
        <v>6</v>
      </c>
      <c r="D1917" s="179"/>
      <c r="E1917" s="201">
        <v>405</v>
      </c>
      <c r="F1917" s="201">
        <v>15.8</v>
      </c>
      <c r="G1917" s="64">
        <f t="shared" si="58"/>
        <v>0</v>
      </c>
      <c r="H1917" s="66">
        <f t="shared" si="59"/>
        <v>0</v>
      </c>
      <c r="I1917" s="60"/>
    </row>
    <row r="1918" spans="1:9" s="38" customFormat="1" x14ac:dyDescent="0.25">
      <c r="A1918" s="193" t="s">
        <v>7196</v>
      </c>
      <c r="B1918" s="194" t="s">
        <v>7197</v>
      </c>
      <c r="C1918" s="188" t="s">
        <v>6</v>
      </c>
      <c r="D1918" s="179"/>
      <c r="E1918" s="201">
        <v>432</v>
      </c>
      <c r="F1918" s="201">
        <v>16.899999999999999</v>
      </c>
      <c r="G1918" s="64">
        <f t="shared" si="58"/>
        <v>0</v>
      </c>
      <c r="H1918" s="66">
        <f t="shared" si="59"/>
        <v>0</v>
      </c>
      <c r="I1918" s="60"/>
    </row>
    <row r="1919" spans="1:9" s="38" customFormat="1" x14ac:dyDescent="0.25">
      <c r="A1919" s="193" t="s">
        <v>7198</v>
      </c>
      <c r="B1919" s="194" t="s">
        <v>7189</v>
      </c>
      <c r="C1919" s="188" t="s">
        <v>6</v>
      </c>
      <c r="D1919" s="179"/>
      <c r="E1919" s="201">
        <v>633</v>
      </c>
      <c r="F1919" s="201">
        <v>24.7</v>
      </c>
      <c r="G1919" s="64">
        <f t="shared" si="58"/>
        <v>0</v>
      </c>
      <c r="H1919" s="66">
        <f t="shared" si="59"/>
        <v>0</v>
      </c>
      <c r="I1919" s="60"/>
    </row>
    <row r="1920" spans="1:9" s="38" customFormat="1" x14ac:dyDescent="0.25">
      <c r="A1920" s="193" t="s">
        <v>7199</v>
      </c>
      <c r="B1920" s="194" t="s">
        <v>7200</v>
      </c>
      <c r="C1920" s="188" t="s">
        <v>6</v>
      </c>
      <c r="D1920" s="179"/>
      <c r="E1920" s="201">
        <v>703</v>
      </c>
      <c r="F1920" s="201">
        <v>27.4</v>
      </c>
      <c r="G1920" s="64">
        <f t="shared" si="58"/>
        <v>0</v>
      </c>
      <c r="H1920" s="66">
        <f t="shared" si="59"/>
        <v>0</v>
      </c>
      <c r="I1920" s="60"/>
    </row>
    <row r="1921" spans="1:9" s="38" customFormat="1" x14ac:dyDescent="0.25">
      <c r="A1921" s="193" t="s">
        <v>7201</v>
      </c>
      <c r="B1921" s="194" t="s">
        <v>7202</v>
      </c>
      <c r="C1921" s="188" t="s">
        <v>6</v>
      </c>
      <c r="D1921" s="179"/>
      <c r="E1921" s="201">
        <v>1875</v>
      </c>
      <c r="F1921" s="201">
        <v>73</v>
      </c>
      <c r="G1921" s="64">
        <f t="shared" si="58"/>
        <v>0</v>
      </c>
      <c r="H1921" s="66">
        <f t="shared" si="59"/>
        <v>0</v>
      </c>
      <c r="I1921" s="60"/>
    </row>
    <row r="1922" spans="1:9" s="38" customFormat="1" ht="101.25" x14ac:dyDescent="0.25">
      <c r="A1922" s="195" t="s">
        <v>7203</v>
      </c>
      <c r="B1922" s="196" t="s">
        <v>21668</v>
      </c>
      <c r="C1922" s="198"/>
      <c r="D1922" s="199"/>
      <c r="E1922" s="199"/>
      <c r="F1922" s="199"/>
      <c r="G1922" s="199"/>
      <c r="H1922" s="200"/>
      <c r="I1922" s="60"/>
    </row>
    <row r="1923" spans="1:9" s="38" customFormat="1" x14ac:dyDescent="0.25">
      <c r="A1923" s="193" t="s">
        <v>7204</v>
      </c>
      <c r="B1923" s="194" t="s">
        <v>7205</v>
      </c>
      <c r="C1923" s="188" t="s">
        <v>6</v>
      </c>
      <c r="D1923" s="179"/>
      <c r="E1923" s="201">
        <v>753</v>
      </c>
      <c r="F1923" s="201">
        <v>29.4</v>
      </c>
      <c r="G1923" s="64">
        <f t="shared" si="58"/>
        <v>0</v>
      </c>
      <c r="H1923" s="66">
        <f t="shared" si="59"/>
        <v>0</v>
      </c>
      <c r="I1923" s="60"/>
    </row>
    <row r="1924" spans="1:9" s="38" customFormat="1" x14ac:dyDescent="0.25">
      <c r="A1924" s="193" t="s">
        <v>7206</v>
      </c>
      <c r="B1924" s="194" t="s">
        <v>7195</v>
      </c>
      <c r="C1924" s="188" t="s">
        <v>6</v>
      </c>
      <c r="D1924" s="179"/>
      <c r="E1924" s="201">
        <v>768</v>
      </c>
      <c r="F1924" s="201">
        <v>29.9</v>
      </c>
      <c r="G1924" s="64">
        <f t="shared" si="58"/>
        <v>0</v>
      </c>
      <c r="H1924" s="66">
        <f t="shared" si="59"/>
        <v>0</v>
      </c>
      <c r="I1924" s="60"/>
    </row>
    <row r="1925" spans="1:9" s="38" customFormat="1" x14ac:dyDescent="0.25">
      <c r="A1925" s="193" t="s">
        <v>7207</v>
      </c>
      <c r="B1925" s="194" t="s">
        <v>7197</v>
      </c>
      <c r="C1925" s="188" t="s">
        <v>6</v>
      </c>
      <c r="D1925" s="179"/>
      <c r="E1925" s="201">
        <v>798</v>
      </c>
      <c r="F1925" s="201">
        <v>31.1</v>
      </c>
      <c r="G1925" s="64">
        <f t="shared" ref="G1925:G1988" si="60">D1925*E1925</f>
        <v>0</v>
      </c>
      <c r="H1925" s="66">
        <f t="shared" ref="H1925:H1988" si="61">D1925*F1925</f>
        <v>0</v>
      </c>
      <c r="I1925" s="60"/>
    </row>
    <row r="1926" spans="1:9" s="38" customFormat="1" x14ac:dyDescent="0.25">
      <c r="A1926" s="193" t="s">
        <v>7208</v>
      </c>
      <c r="B1926" s="194" t="s">
        <v>7209</v>
      </c>
      <c r="C1926" s="188" t="s">
        <v>6</v>
      </c>
      <c r="D1926" s="179"/>
      <c r="E1926" s="201">
        <v>885</v>
      </c>
      <c r="F1926" s="201">
        <v>34.5</v>
      </c>
      <c r="G1926" s="64">
        <f t="shared" si="60"/>
        <v>0</v>
      </c>
      <c r="H1926" s="66">
        <f t="shared" si="61"/>
        <v>0</v>
      </c>
      <c r="I1926" s="60"/>
    </row>
    <row r="1927" spans="1:9" s="38" customFormat="1" x14ac:dyDescent="0.25">
      <c r="A1927" s="193" t="s">
        <v>7210</v>
      </c>
      <c r="B1927" s="194" t="s">
        <v>7200</v>
      </c>
      <c r="C1927" s="188" t="s">
        <v>6</v>
      </c>
      <c r="D1927" s="179"/>
      <c r="E1927" s="201">
        <v>917</v>
      </c>
      <c r="F1927" s="201">
        <v>35.700000000000003</v>
      </c>
      <c r="G1927" s="64">
        <f t="shared" si="60"/>
        <v>0</v>
      </c>
      <c r="H1927" s="66">
        <f t="shared" si="61"/>
        <v>0</v>
      </c>
      <c r="I1927" s="60"/>
    </row>
    <row r="1928" spans="1:9" s="38" customFormat="1" x14ac:dyDescent="0.25">
      <c r="A1928" s="193" t="s">
        <v>7211</v>
      </c>
      <c r="B1928" s="194" t="s">
        <v>7202</v>
      </c>
      <c r="C1928" s="188" t="s">
        <v>6</v>
      </c>
      <c r="D1928" s="179"/>
      <c r="E1928" s="201">
        <v>2246</v>
      </c>
      <c r="F1928" s="201">
        <v>88</v>
      </c>
      <c r="G1928" s="64">
        <f t="shared" si="60"/>
        <v>0</v>
      </c>
      <c r="H1928" s="66">
        <f t="shared" si="61"/>
        <v>0</v>
      </c>
      <c r="I1928" s="60"/>
    </row>
    <row r="1929" spans="1:9" s="38" customFormat="1" ht="78.75" x14ac:dyDescent="0.25">
      <c r="A1929" s="195" t="s">
        <v>7212</v>
      </c>
      <c r="B1929" s="196" t="s">
        <v>21669</v>
      </c>
      <c r="C1929" s="198"/>
      <c r="D1929" s="199"/>
      <c r="E1929" s="199"/>
      <c r="F1929" s="199"/>
      <c r="G1929" s="199"/>
      <c r="H1929" s="200"/>
      <c r="I1929" s="60"/>
    </row>
    <row r="1930" spans="1:9" s="38" customFormat="1" x14ac:dyDescent="0.25">
      <c r="A1930" s="193" t="s">
        <v>7213</v>
      </c>
      <c r="B1930" s="194" t="s">
        <v>7214</v>
      </c>
      <c r="C1930" s="188" t="s">
        <v>6</v>
      </c>
      <c r="D1930" s="179"/>
      <c r="E1930" s="201">
        <v>435</v>
      </c>
      <c r="F1930" s="201">
        <v>17</v>
      </c>
      <c r="G1930" s="64">
        <f t="shared" si="60"/>
        <v>0</v>
      </c>
      <c r="H1930" s="66">
        <f t="shared" si="61"/>
        <v>0</v>
      </c>
      <c r="I1930" s="60"/>
    </row>
    <row r="1931" spans="1:9" s="38" customFormat="1" x14ac:dyDescent="0.25">
      <c r="A1931" s="193" t="s">
        <v>7215</v>
      </c>
      <c r="B1931" s="194" t="s">
        <v>7216</v>
      </c>
      <c r="C1931" s="188" t="s">
        <v>6</v>
      </c>
      <c r="D1931" s="179"/>
      <c r="E1931" s="201">
        <v>530</v>
      </c>
      <c r="F1931" s="201">
        <v>20.7</v>
      </c>
      <c r="G1931" s="64">
        <f t="shared" si="60"/>
        <v>0</v>
      </c>
      <c r="H1931" s="66">
        <f t="shared" si="61"/>
        <v>0</v>
      </c>
      <c r="I1931" s="60"/>
    </row>
    <row r="1932" spans="1:9" s="38" customFormat="1" x14ac:dyDescent="0.25">
      <c r="A1932" s="193" t="s">
        <v>7217</v>
      </c>
      <c r="B1932" s="194" t="s">
        <v>7218</v>
      </c>
      <c r="C1932" s="188" t="s">
        <v>6</v>
      </c>
      <c r="D1932" s="179"/>
      <c r="E1932" s="201">
        <v>917</v>
      </c>
      <c r="F1932" s="201">
        <v>35.700000000000003</v>
      </c>
      <c r="G1932" s="64">
        <f t="shared" si="60"/>
        <v>0</v>
      </c>
      <c r="H1932" s="66">
        <f t="shared" si="61"/>
        <v>0</v>
      </c>
      <c r="I1932" s="60"/>
    </row>
    <row r="1933" spans="1:9" s="38" customFormat="1" x14ac:dyDescent="0.25">
      <c r="A1933" s="193" t="s">
        <v>7219</v>
      </c>
      <c r="B1933" s="194" t="s">
        <v>7220</v>
      </c>
      <c r="C1933" s="188" t="s">
        <v>6</v>
      </c>
      <c r="D1933" s="179"/>
      <c r="E1933" s="201">
        <v>1123</v>
      </c>
      <c r="F1933" s="201">
        <v>43.8</v>
      </c>
      <c r="G1933" s="64">
        <f t="shared" si="60"/>
        <v>0</v>
      </c>
      <c r="H1933" s="66">
        <f t="shared" si="61"/>
        <v>0</v>
      </c>
      <c r="I1933" s="60"/>
    </row>
    <row r="1934" spans="1:9" s="38" customFormat="1" x14ac:dyDescent="0.25">
      <c r="A1934" s="193" t="s">
        <v>7221</v>
      </c>
      <c r="B1934" s="194" t="s">
        <v>7182</v>
      </c>
      <c r="C1934" s="188" t="s">
        <v>6</v>
      </c>
      <c r="D1934" s="179"/>
      <c r="E1934" s="201">
        <v>1227</v>
      </c>
      <c r="F1934" s="201">
        <v>47.9</v>
      </c>
      <c r="G1934" s="64">
        <f t="shared" si="60"/>
        <v>0</v>
      </c>
      <c r="H1934" s="66">
        <f t="shared" si="61"/>
        <v>0</v>
      </c>
      <c r="I1934" s="60"/>
    </row>
    <row r="1935" spans="1:9" s="38" customFormat="1" x14ac:dyDescent="0.25">
      <c r="A1935" s="193" t="s">
        <v>7222</v>
      </c>
      <c r="B1935" s="194" t="s">
        <v>7223</v>
      </c>
      <c r="C1935" s="188" t="s">
        <v>6</v>
      </c>
      <c r="D1935" s="179"/>
      <c r="E1935" s="201">
        <v>4593</v>
      </c>
      <c r="F1935" s="201">
        <v>179</v>
      </c>
      <c r="G1935" s="64">
        <f t="shared" si="60"/>
        <v>0</v>
      </c>
      <c r="H1935" s="66">
        <f t="shared" si="61"/>
        <v>0</v>
      </c>
      <c r="I1935" s="60"/>
    </row>
    <row r="1936" spans="1:9" s="38" customFormat="1" x14ac:dyDescent="0.25">
      <c r="A1936" s="193" t="s">
        <v>7224</v>
      </c>
      <c r="B1936" s="194" t="s">
        <v>7225</v>
      </c>
      <c r="C1936" s="188" t="s">
        <v>6</v>
      </c>
      <c r="D1936" s="179"/>
      <c r="E1936" s="201">
        <v>5716</v>
      </c>
      <c r="F1936" s="201">
        <v>223</v>
      </c>
      <c r="G1936" s="64">
        <f t="shared" si="60"/>
        <v>0</v>
      </c>
      <c r="H1936" s="66">
        <f t="shared" si="61"/>
        <v>0</v>
      </c>
      <c r="I1936" s="60"/>
    </row>
    <row r="1937" spans="1:9" s="38" customFormat="1" x14ac:dyDescent="0.25">
      <c r="A1937" s="193" t="s">
        <v>7226</v>
      </c>
      <c r="B1937" s="194" t="s">
        <v>7227</v>
      </c>
      <c r="C1937" s="188" t="s">
        <v>6</v>
      </c>
      <c r="D1937" s="179"/>
      <c r="E1937" s="201">
        <v>6677</v>
      </c>
      <c r="F1937" s="201">
        <v>260</v>
      </c>
      <c r="G1937" s="64">
        <f t="shared" si="60"/>
        <v>0</v>
      </c>
      <c r="H1937" s="66">
        <f t="shared" si="61"/>
        <v>0</v>
      </c>
      <c r="I1937" s="60"/>
    </row>
    <row r="1938" spans="1:9" s="38" customFormat="1" ht="90" x14ac:dyDescent="0.25">
      <c r="A1938" s="195" t="s">
        <v>7228</v>
      </c>
      <c r="B1938" s="196" t="s">
        <v>21670</v>
      </c>
      <c r="C1938" s="198"/>
      <c r="D1938" s="199"/>
      <c r="E1938" s="199"/>
      <c r="F1938" s="199"/>
      <c r="G1938" s="199"/>
      <c r="H1938" s="200"/>
      <c r="I1938" s="60"/>
    </row>
    <row r="1939" spans="1:9" s="38" customFormat="1" x14ac:dyDescent="0.25">
      <c r="A1939" s="193" t="s">
        <v>7229</v>
      </c>
      <c r="B1939" s="194" t="s">
        <v>7223</v>
      </c>
      <c r="C1939" s="188" t="s">
        <v>6</v>
      </c>
      <c r="D1939" s="179"/>
      <c r="E1939" s="201">
        <v>8656</v>
      </c>
      <c r="F1939" s="201">
        <v>338</v>
      </c>
      <c r="G1939" s="64">
        <f t="shared" si="60"/>
        <v>0</v>
      </c>
      <c r="H1939" s="66">
        <f t="shared" si="61"/>
        <v>0</v>
      </c>
      <c r="I1939" s="60"/>
    </row>
    <row r="1940" spans="1:9" s="38" customFormat="1" x14ac:dyDescent="0.25">
      <c r="A1940" s="193" t="s">
        <v>7230</v>
      </c>
      <c r="B1940" s="194" t="s">
        <v>7231</v>
      </c>
      <c r="C1940" s="188" t="s">
        <v>6</v>
      </c>
      <c r="D1940" s="179"/>
      <c r="E1940" s="201">
        <v>9069</v>
      </c>
      <c r="F1940" s="201">
        <v>354</v>
      </c>
      <c r="G1940" s="64">
        <f t="shared" si="60"/>
        <v>0</v>
      </c>
      <c r="H1940" s="66">
        <f t="shared" si="61"/>
        <v>0</v>
      </c>
      <c r="I1940" s="60"/>
    </row>
    <row r="1941" spans="1:9" s="38" customFormat="1" x14ac:dyDescent="0.25">
      <c r="A1941" s="193" t="s">
        <v>7232</v>
      </c>
      <c r="B1941" s="194" t="s">
        <v>7227</v>
      </c>
      <c r="C1941" s="188" t="s">
        <v>6</v>
      </c>
      <c r="D1941" s="179"/>
      <c r="E1941" s="201">
        <v>10191</v>
      </c>
      <c r="F1941" s="201">
        <v>397</v>
      </c>
      <c r="G1941" s="64">
        <f t="shared" si="60"/>
        <v>0</v>
      </c>
      <c r="H1941" s="66">
        <f t="shared" si="61"/>
        <v>0</v>
      </c>
      <c r="I1941" s="60"/>
    </row>
    <row r="1942" spans="1:9" s="38" customFormat="1" x14ac:dyDescent="0.25">
      <c r="A1942" s="193" t="s">
        <v>7233</v>
      </c>
      <c r="B1942" s="194" t="s">
        <v>7234</v>
      </c>
      <c r="C1942" s="188" t="s">
        <v>6</v>
      </c>
      <c r="D1942" s="179"/>
      <c r="E1942" s="201">
        <v>17430</v>
      </c>
      <c r="F1942" s="201">
        <v>680</v>
      </c>
      <c r="G1942" s="64">
        <f t="shared" si="60"/>
        <v>0</v>
      </c>
      <c r="H1942" s="66">
        <f t="shared" si="61"/>
        <v>0</v>
      </c>
      <c r="I1942" s="60"/>
    </row>
    <row r="1943" spans="1:9" s="38" customFormat="1" x14ac:dyDescent="0.25">
      <c r="A1943" s="193" t="s">
        <v>7235</v>
      </c>
      <c r="B1943" s="194" t="s">
        <v>7236</v>
      </c>
      <c r="C1943" s="188" t="s">
        <v>6</v>
      </c>
      <c r="D1943" s="179"/>
      <c r="E1943" s="201">
        <v>20592</v>
      </c>
      <c r="F1943" s="201">
        <v>803</v>
      </c>
      <c r="G1943" s="64">
        <f t="shared" si="60"/>
        <v>0</v>
      </c>
      <c r="H1943" s="66">
        <f t="shared" si="61"/>
        <v>0</v>
      </c>
      <c r="I1943" s="60"/>
    </row>
    <row r="1944" spans="1:9" s="38" customFormat="1" x14ac:dyDescent="0.25">
      <c r="A1944" s="193" t="s">
        <v>7237</v>
      </c>
      <c r="B1944" s="194" t="s">
        <v>7238</v>
      </c>
      <c r="C1944" s="188" t="s">
        <v>6</v>
      </c>
      <c r="D1944" s="179"/>
      <c r="E1944" s="201">
        <v>24417</v>
      </c>
      <c r="F1944" s="201">
        <v>952</v>
      </c>
      <c r="G1944" s="64">
        <f t="shared" si="60"/>
        <v>0</v>
      </c>
      <c r="H1944" s="66">
        <f t="shared" si="61"/>
        <v>0</v>
      </c>
      <c r="I1944" s="60"/>
    </row>
    <row r="1945" spans="1:9" s="38" customFormat="1" ht="101.25" x14ac:dyDescent="0.25">
      <c r="A1945" s="195" t="s">
        <v>7239</v>
      </c>
      <c r="B1945" s="196" t="s">
        <v>21671</v>
      </c>
      <c r="C1945" s="198"/>
      <c r="D1945" s="199"/>
      <c r="E1945" s="199"/>
      <c r="F1945" s="199"/>
      <c r="G1945" s="199"/>
      <c r="H1945" s="200"/>
      <c r="I1945" s="60"/>
    </row>
    <row r="1946" spans="1:9" s="38" customFormat="1" x14ac:dyDescent="0.25">
      <c r="A1946" s="193" t="s">
        <v>7240</v>
      </c>
      <c r="B1946" s="194" t="s">
        <v>7241</v>
      </c>
      <c r="C1946" s="188" t="s">
        <v>6</v>
      </c>
      <c r="D1946" s="179"/>
      <c r="E1946" s="201">
        <v>946</v>
      </c>
      <c r="F1946" s="201">
        <v>36.9</v>
      </c>
      <c r="G1946" s="64">
        <f t="shared" si="60"/>
        <v>0</v>
      </c>
      <c r="H1946" s="66">
        <f t="shared" si="61"/>
        <v>0</v>
      </c>
      <c r="I1946" s="60"/>
    </row>
    <row r="1947" spans="1:9" s="38" customFormat="1" x14ac:dyDescent="0.25">
      <c r="A1947" s="193" t="s">
        <v>7242</v>
      </c>
      <c r="B1947" s="194" t="s">
        <v>7243</v>
      </c>
      <c r="C1947" s="188" t="s">
        <v>6</v>
      </c>
      <c r="D1947" s="179"/>
      <c r="E1947" s="201">
        <v>1345</v>
      </c>
      <c r="F1947" s="201">
        <v>52</v>
      </c>
      <c r="G1947" s="64">
        <f t="shared" si="60"/>
        <v>0</v>
      </c>
      <c r="H1947" s="66">
        <f t="shared" si="61"/>
        <v>0</v>
      </c>
      <c r="I1947" s="60"/>
    </row>
    <row r="1948" spans="1:9" s="38" customFormat="1" x14ac:dyDescent="0.25">
      <c r="A1948" s="193" t="s">
        <v>7244</v>
      </c>
      <c r="B1948" s="194" t="s">
        <v>7245</v>
      </c>
      <c r="C1948" s="188" t="s">
        <v>6</v>
      </c>
      <c r="D1948" s="179"/>
      <c r="E1948" s="201">
        <v>1802</v>
      </c>
      <c r="F1948" s="201">
        <v>70</v>
      </c>
      <c r="G1948" s="64">
        <f t="shared" si="60"/>
        <v>0</v>
      </c>
      <c r="H1948" s="66">
        <f t="shared" si="61"/>
        <v>0</v>
      </c>
      <c r="I1948" s="60"/>
    </row>
    <row r="1949" spans="1:9" s="38" customFormat="1" x14ac:dyDescent="0.25">
      <c r="A1949" s="193" t="s">
        <v>7246</v>
      </c>
      <c r="B1949" s="194" t="s">
        <v>7247</v>
      </c>
      <c r="C1949" s="188" t="s">
        <v>6</v>
      </c>
      <c r="D1949" s="179"/>
      <c r="E1949" s="201">
        <v>2186</v>
      </c>
      <c r="F1949" s="201">
        <v>85</v>
      </c>
      <c r="G1949" s="64">
        <f t="shared" si="60"/>
        <v>0</v>
      </c>
      <c r="H1949" s="66">
        <f t="shared" si="61"/>
        <v>0</v>
      </c>
      <c r="I1949" s="60"/>
    </row>
    <row r="1950" spans="1:9" s="38" customFormat="1" x14ac:dyDescent="0.25">
      <c r="A1950" s="193" t="s">
        <v>7248</v>
      </c>
      <c r="B1950" s="194" t="s">
        <v>7249</v>
      </c>
      <c r="C1950" s="188" t="s">
        <v>6</v>
      </c>
      <c r="D1950" s="179"/>
      <c r="E1950" s="201">
        <v>3575</v>
      </c>
      <c r="F1950" s="201">
        <v>139</v>
      </c>
      <c r="G1950" s="64">
        <f t="shared" si="60"/>
        <v>0</v>
      </c>
      <c r="H1950" s="66">
        <f t="shared" si="61"/>
        <v>0</v>
      </c>
      <c r="I1950" s="60"/>
    </row>
    <row r="1951" spans="1:9" s="38" customFormat="1" ht="112.5" x14ac:dyDescent="0.25">
      <c r="A1951" s="195" t="s">
        <v>7250</v>
      </c>
      <c r="B1951" s="196" t="s">
        <v>21672</v>
      </c>
      <c r="C1951" s="198"/>
      <c r="D1951" s="199"/>
      <c r="E1951" s="199"/>
      <c r="F1951" s="199"/>
      <c r="G1951" s="199"/>
      <c r="H1951" s="200"/>
      <c r="I1951" s="60"/>
    </row>
    <row r="1952" spans="1:9" s="38" customFormat="1" x14ac:dyDescent="0.25">
      <c r="A1952" s="193" t="s">
        <v>7251</v>
      </c>
      <c r="B1952" s="194" t="s">
        <v>7252</v>
      </c>
      <c r="C1952" s="188" t="s">
        <v>6</v>
      </c>
      <c r="D1952" s="179"/>
      <c r="E1952" s="201">
        <v>5436</v>
      </c>
      <c r="F1952" s="201">
        <v>212</v>
      </c>
      <c r="G1952" s="64">
        <f t="shared" si="60"/>
        <v>0</v>
      </c>
      <c r="H1952" s="66">
        <f t="shared" si="61"/>
        <v>0</v>
      </c>
      <c r="I1952" s="60"/>
    </row>
    <row r="1953" spans="1:9" s="38" customFormat="1" x14ac:dyDescent="0.25">
      <c r="A1953" s="193" t="s">
        <v>7253</v>
      </c>
      <c r="B1953" s="194" t="s">
        <v>7220</v>
      </c>
      <c r="C1953" s="188" t="s">
        <v>6</v>
      </c>
      <c r="D1953" s="179"/>
      <c r="E1953" s="201">
        <v>6366</v>
      </c>
      <c r="F1953" s="201">
        <v>248</v>
      </c>
      <c r="G1953" s="64">
        <f t="shared" si="60"/>
        <v>0</v>
      </c>
      <c r="H1953" s="66">
        <f t="shared" si="61"/>
        <v>0</v>
      </c>
      <c r="I1953" s="60"/>
    </row>
    <row r="1954" spans="1:9" s="38" customFormat="1" x14ac:dyDescent="0.25">
      <c r="A1954" s="193" t="s">
        <v>7254</v>
      </c>
      <c r="B1954" s="194" t="s">
        <v>7255</v>
      </c>
      <c r="C1954" s="188" t="s">
        <v>6</v>
      </c>
      <c r="D1954" s="179"/>
      <c r="E1954" s="201">
        <v>8920</v>
      </c>
      <c r="F1954" s="201">
        <v>348</v>
      </c>
      <c r="G1954" s="64">
        <f t="shared" si="60"/>
        <v>0</v>
      </c>
      <c r="H1954" s="66">
        <f t="shared" si="61"/>
        <v>0</v>
      </c>
      <c r="I1954" s="60"/>
    </row>
    <row r="1955" spans="1:9" s="38" customFormat="1" x14ac:dyDescent="0.25">
      <c r="A1955" s="193" t="s">
        <v>7256</v>
      </c>
      <c r="B1955" s="194" t="s">
        <v>7257</v>
      </c>
      <c r="C1955" s="188" t="s">
        <v>6</v>
      </c>
      <c r="D1955" s="179"/>
      <c r="E1955" s="201">
        <v>11479</v>
      </c>
      <c r="F1955" s="201">
        <v>448</v>
      </c>
      <c r="G1955" s="64">
        <f t="shared" si="60"/>
        <v>0</v>
      </c>
      <c r="H1955" s="66">
        <f t="shared" si="61"/>
        <v>0</v>
      </c>
      <c r="I1955" s="60"/>
    </row>
    <row r="1956" spans="1:9" s="38" customFormat="1" x14ac:dyDescent="0.25">
      <c r="A1956" s="193" t="s">
        <v>7258</v>
      </c>
      <c r="B1956" s="194" t="s">
        <v>7259</v>
      </c>
      <c r="C1956" s="188" t="s">
        <v>6</v>
      </c>
      <c r="D1956" s="179"/>
      <c r="E1956" s="201">
        <v>14166</v>
      </c>
      <c r="F1956" s="201">
        <v>552</v>
      </c>
      <c r="G1956" s="64">
        <f t="shared" si="60"/>
        <v>0</v>
      </c>
      <c r="H1956" s="66">
        <f t="shared" si="61"/>
        <v>0</v>
      </c>
      <c r="I1956" s="60"/>
    </row>
    <row r="1957" spans="1:9" s="38" customFormat="1" x14ac:dyDescent="0.25">
      <c r="A1957" s="193" t="s">
        <v>7260</v>
      </c>
      <c r="B1957" s="194" t="s">
        <v>7261</v>
      </c>
      <c r="C1957" s="188" t="s">
        <v>6</v>
      </c>
      <c r="D1957" s="179"/>
      <c r="E1957" s="201">
        <v>17474</v>
      </c>
      <c r="F1957" s="201">
        <v>681</v>
      </c>
      <c r="G1957" s="64">
        <f t="shared" si="60"/>
        <v>0</v>
      </c>
      <c r="H1957" s="66">
        <f t="shared" si="61"/>
        <v>0</v>
      </c>
      <c r="I1957" s="60"/>
    </row>
    <row r="1958" spans="1:9" s="38" customFormat="1" x14ac:dyDescent="0.25">
      <c r="A1958" s="193" t="s">
        <v>7262</v>
      </c>
      <c r="B1958" s="194" t="s">
        <v>7263</v>
      </c>
      <c r="C1958" s="188" t="s">
        <v>6</v>
      </c>
      <c r="D1958" s="179"/>
      <c r="E1958" s="201">
        <v>22200</v>
      </c>
      <c r="F1958" s="201">
        <v>866</v>
      </c>
      <c r="G1958" s="64">
        <f t="shared" si="60"/>
        <v>0</v>
      </c>
      <c r="H1958" s="66">
        <f t="shared" si="61"/>
        <v>0</v>
      </c>
      <c r="I1958" s="60"/>
    </row>
    <row r="1959" spans="1:9" s="38" customFormat="1" x14ac:dyDescent="0.25">
      <c r="A1959" s="193" t="s">
        <v>7264</v>
      </c>
      <c r="B1959" s="194" t="s">
        <v>7265</v>
      </c>
      <c r="C1959" s="188" t="s">
        <v>6</v>
      </c>
      <c r="D1959" s="179"/>
      <c r="E1959" s="201">
        <v>24344</v>
      </c>
      <c r="F1959" s="201">
        <v>949</v>
      </c>
      <c r="G1959" s="64">
        <f t="shared" si="60"/>
        <v>0</v>
      </c>
      <c r="H1959" s="66">
        <f t="shared" si="61"/>
        <v>0</v>
      </c>
      <c r="I1959" s="60"/>
    </row>
    <row r="1960" spans="1:9" s="38" customFormat="1" x14ac:dyDescent="0.25">
      <c r="A1960" s="193" t="s">
        <v>7266</v>
      </c>
      <c r="B1960" s="194" t="s">
        <v>7267</v>
      </c>
      <c r="C1960" s="188" t="s">
        <v>6</v>
      </c>
      <c r="D1960" s="179"/>
      <c r="E1960" s="201">
        <v>28226</v>
      </c>
      <c r="F1960" s="201">
        <v>1101</v>
      </c>
      <c r="G1960" s="64">
        <f t="shared" si="60"/>
        <v>0</v>
      </c>
      <c r="H1960" s="66">
        <f t="shared" si="61"/>
        <v>0</v>
      </c>
      <c r="I1960" s="60"/>
    </row>
    <row r="1961" spans="1:9" s="38" customFormat="1" ht="56.25" x14ac:dyDescent="0.25">
      <c r="A1961" s="193" t="s">
        <v>7268</v>
      </c>
      <c r="B1961" s="194" t="s">
        <v>21673</v>
      </c>
      <c r="C1961" s="188" t="s">
        <v>6</v>
      </c>
      <c r="D1961" s="179"/>
      <c r="E1961" s="201">
        <v>1064</v>
      </c>
      <c r="F1961" s="201">
        <v>41.5</v>
      </c>
      <c r="G1961" s="64">
        <f t="shared" si="60"/>
        <v>0</v>
      </c>
      <c r="H1961" s="66">
        <f t="shared" si="61"/>
        <v>0</v>
      </c>
      <c r="I1961" s="60"/>
    </row>
    <row r="1962" spans="1:9" s="38" customFormat="1" ht="101.25" x14ac:dyDescent="0.25">
      <c r="A1962" s="195" t="s">
        <v>7269</v>
      </c>
      <c r="B1962" s="196" t="s">
        <v>21674</v>
      </c>
      <c r="C1962" s="198"/>
      <c r="D1962" s="199"/>
      <c r="E1962" s="199"/>
      <c r="F1962" s="199"/>
      <c r="G1962" s="199"/>
      <c r="H1962" s="200"/>
      <c r="I1962" s="60"/>
    </row>
    <row r="1963" spans="1:9" s="38" customFormat="1" x14ac:dyDescent="0.25">
      <c r="A1963" s="193" t="s">
        <v>7270</v>
      </c>
      <c r="B1963" s="194" t="s">
        <v>7241</v>
      </c>
      <c r="C1963" s="188" t="s">
        <v>6</v>
      </c>
      <c r="D1963" s="179"/>
      <c r="E1963" s="201">
        <v>946</v>
      </c>
      <c r="F1963" s="201">
        <v>36.9</v>
      </c>
      <c r="G1963" s="64">
        <f t="shared" si="60"/>
        <v>0</v>
      </c>
      <c r="H1963" s="66">
        <f t="shared" si="61"/>
        <v>0</v>
      </c>
      <c r="I1963" s="60"/>
    </row>
    <row r="1964" spans="1:9" s="38" customFormat="1" x14ac:dyDescent="0.25">
      <c r="A1964" s="193" t="s">
        <v>7271</v>
      </c>
      <c r="B1964" s="194" t="s">
        <v>7243</v>
      </c>
      <c r="C1964" s="188" t="s">
        <v>6</v>
      </c>
      <c r="D1964" s="179"/>
      <c r="E1964" s="201">
        <v>1403</v>
      </c>
      <c r="F1964" s="201">
        <v>55</v>
      </c>
      <c r="G1964" s="64">
        <f t="shared" si="60"/>
        <v>0</v>
      </c>
      <c r="H1964" s="66">
        <f t="shared" si="61"/>
        <v>0</v>
      </c>
      <c r="I1964" s="60"/>
    </row>
    <row r="1965" spans="1:9" s="38" customFormat="1" x14ac:dyDescent="0.25">
      <c r="A1965" s="193" t="s">
        <v>7272</v>
      </c>
      <c r="B1965" s="194" t="s">
        <v>7245</v>
      </c>
      <c r="C1965" s="188" t="s">
        <v>6</v>
      </c>
      <c r="D1965" s="179"/>
      <c r="E1965" s="201">
        <v>1905</v>
      </c>
      <c r="F1965" s="201">
        <v>74</v>
      </c>
      <c r="G1965" s="64">
        <f t="shared" si="60"/>
        <v>0</v>
      </c>
      <c r="H1965" s="66">
        <f t="shared" si="61"/>
        <v>0</v>
      </c>
      <c r="I1965" s="60"/>
    </row>
    <row r="1966" spans="1:9" s="38" customFormat="1" x14ac:dyDescent="0.25">
      <c r="A1966" s="193" t="s">
        <v>7273</v>
      </c>
      <c r="B1966" s="194" t="s">
        <v>7247</v>
      </c>
      <c r="C1966" s="188" t="s">
        <v>6</v>
      </c>
      <c r="D1966" s="179"/>
      <c r="E1966" s="201">
        <v>2276</v>
      </c>
      <c r="F1966" s="201">
        <v>89</v>
      </c>
      <c r="G1966" s="64">
        <f t="shared" si="60"/>
        <v>0</v>
      </c>
      <c r="H1966" s="66">
        <f t="shared" si="61"/>
        <v>0</v>
      </c>
      <c r="I1966" s="60"/>
    </row>
    <row r="1967" spans="1:9" s="38" customFormat="1" x14ac:dyDescent="0.25">
      <c r="A1967" s="193" t="s">
        <v>7274</v>
      </c>
      <c r="B1967" s="194" t="s">
        <v>7275</v>
      </c>
      <c r="C1967" s="188" t="s">
        <v>6</v>
      </c>
      <c r="D1967" s="179"/>
      <c r="E1967" s="201">
        <v>3677</v>
      </c>
      <c r="F1967" s="201">
        <v>143</v>
      </c>
      <c r="G1967" s="64">
        <f t="shared" si="60"/>
        <v>0</v>
      </c>
      <c r="H1967" s="66">
        <f t="shared" si="61"/>
        <v>0</v>
      </c>
      <c r="I1967" s="60"/>
    </row>
    <row r="1968" spans="1:9" s="38" customFormat="1" ht="101.25" x14ac:dyDescent="0.25">
      <c r="A1968" s="195" t="s">
        <v>7276</v>
      </c>
      <c r="B1968" s="196" t="s">
        <v>21675</v>
      </c>
      <c r="C1968" s="198"/>
      <c r="D1968" s="199"/>
      <c r="E1968" s="199"/>
      <c r="F1968" s="199"/>
      <c r="G1968" s="199"/>
      <c r="H1968" s="200"/>
      <c r="I1968" s="60"/>
    </row>
    <row r="1969" spans="1:9" s="38" customFormat="1" x14ac:dyDescent="0.25">
      <c r="A1969" s="193" t="s">
        <v>7277</v>
      </c>
      <c r="B1969" s="194" t="s">
        <v>7252</v>
      </c>
      <c r="C1969" s="188" t="s">
        <v>6</v>
      </c>
      <c r="D1969" s="179"/>
      <c r="E1969" s="201">
        <v>7533</v>
      </c>
      <c r="F1969" s="201">
        <v>294</v>
      </c>
      <c r="G1969" s="64">
        <f t="shared" si="60"/>
        <v>0</v>
      </c>
      <c r="H1969" s="66">
        <f t="shared" si="61"/>
        <v>0</v>
      </c>
      <c r="I1969" s="60"/>
    </row>
    <row r="1970" spans="1:9" s="38" customFormat="1" x14ac:dyDescent="0.25">
      <c r="A1970" s="193" t="s">
        <v>7278</v>
      </c>
      <c r="B1970" s="194" t="s">
        <v>7220</v>
      </c>
      <c r="C1970" s="188" t="s">
        <v>6</v>
      </c>
      <c r="D1970" s="179"/>
      <c r="E1970" s="201">
        <v>9158</v>
      </c>
      <c r="F1970" s="201">
        <v>357</v>
      </c>
      <c r="G1970" s="64">
        <f t="shared" si="60"/>
        <v>0</v>
      </c>
      <c r="H1970" s="66">
        <f t="shared" si="61"/>
        <v>0</v>
      </c>
      <c r="I1970" s="60"/>
    </row>
    <row r="1971" spans="1:9" s="38" customFormat="1" x14ac:dyDescent="0.25">
      <c r="A1971" s="193" t="s">
        <v>7279</v>
      </c>
      <c r="B1971" s="194" t="s">
        <v>7255</v>
      </c>
      <c r="C1971" s="188" t="s">
        <v>6</v>
      </c>
      <c r="D1971" s="179"/>
      <c r="E1971" s="201">
        <v>15672</v>
      </c>
      <c r="F1971" s="201">
        <v>611</v>
      </c>
      <c r="G1971" s="64">
        <f t="shared" si="60"/>
        <v>0</v>
      </c>
      <c r="H1971" s="66">
        <f t="shared" si="61"/>
        <v>0</v>
      </c>
      <c r="I1971" s="60"/>
    </row>
    <row r="1972" spans="1:9" s="38" customFormat="1" x14ac:dyDescent="0.25">
      <c r="A1972" s="193" t="s">
        <v>7280</v>
      </c>
      <c r="B1972" s="194" t="s">
        <v>7257</v>
      </c>
      <c r="C1972" s="188" t="s">
        <v>6</v>
      </c>
      <c r="D1972" s="179"/>
      <c r="E1972" s="201">
        <v>22288</v>
      </c>
      <c r="F1972" s="201">
        <v>869</v>
      </c>
      <c r="G1972" s="64">
        <f t="shared" si="60"/>
        <v>0</v>
      </c>
      <c r="H1972" s="66">
        <f t="shared" si="61"/>
        <v>0</v>
      </c>
      <c r="I1972" s="60"/>
    </row>
    <row r="1973" spans="1:9" s="38" customFormat="1" x14ac:dyDescent="0.25">
      <c r="A1973" s="193" t="s">
        <v>7281</v>
      </c>
      <c r="B1973" s="194" t="s">
        <v>7259</v>
      </c>
      <c r="C1973" s="188" t="s">
        <v>6</v>
      </c>
      <c r="D1973" s="179"/>
      <c r="E1973" s="201">
        <v>26557</v>
      </c>
      <c r="F1973" s="201">
        <v>1036</v>
      </c>
      <c r="G1973" s="64">
        <f t="shared" si="60"/>
        <v>0</v>
      </c>
      <c r="H1973" s="66">
        <f t="shared" si="61"/>
        <v>0</v>
      </c>
      <c r="I1973" s="60"/>
    </row>
    <row r="1974" spans="1:9" s="38" customFormat="1" x14ac:dyDescent="0.25">
      <c r="A1974" s="193" t="s">
        <v>7282</v>
      </c>
      <c r="B1974" s="194" t="s">
        <v>7261</v>
      </c>
      <c r="C1974" s="188" t="s">
        <v>6</v>
      </c>
      <c r="D1974" s="179"/>
      <c r="E1974" s="201">
        <v>31358</v>
      </c>
      <c r="F1974" s="201">
        <v>1223</v>
      </c>
      <c r="G1974" s="64">
        <f t="shared" si="60"/>
        <v>0</v>
      </c>
      <c r="H1974" s="66">
        <f t="shared" si="61"/>
        <v>0</v>
      </c>
      <c r="I1974" s="60"/>
    </row>
    <row r="1975" spans="1:9" s="38" customFormat="1" x14ac:dyDescent="0.25">
      <c r="A1975" s="193" t="s">
        <v>7283</v>
      </c>
      <c r="B1975" s="194" t="s">
        <v>7284</v>
      </c>
      <c r="C1975" s="188" t="s">
        <v>6</v>
      </c>
      <c r="D1975" s="179"/>
      <c r="E1975" s="201">
        <v>35214</v>
      </c>
      <c r="F1975" s="201">
        <v>1373</v>
      </c>
      <c r="G1975" s="64">
        <f t="shared" si="60"/>
        <v>0</v>
      </c>
      <c r="H1975" s="66">
        <f t="shared" si="61"/>
        <v>0</v>
      </c>
      <c r="I1975" s="60"/>
    </row>
    <row r="1976" spans="1:9" s="38" customFormat="1" x14ac:dyDescent="0.25">
      <c r="A1976" s="193" t="s">
        <v>7285</v>
      </c>
      <c r="B1976" s="194" t="s">
        <v>7265</v>
      </c>
      <c r="C1976" s="188" t="s">
        <v>6</v>
      </c>
      <c r="D1976" s="179"/>
      <c r="E1976" s="201">
        <v>43545</v>
      </c>
      <c r="F1976" s="201">
        <v>1698</v>
      </c>
      <c r="G1976" s="64">
        <f t="shared" si="60"/>
        <v>0</v>
      </c>
      <c r="H1976" s="66">
        <f t="shared" si="61"/>
        <v>0</v>
      </c>
      <c r="I1976" s="60"/>
    </row>
    <row r="1977" spans="1:9" s="38" customFormat="1" x14ac:dyDescent="0.25">
      <c r="A1977" s="193" t="s">
        <v>7286</v>
      </c>
      <c r="B1977" s="194" t="s">
        <v>7267</v>
      </c>
      <c r="C1977" s="188" t="s">
        <v>6</v>
      </c>
      <c r="D1977" s="179"/>
      <c r="E1977" s="201">
        <v>54653</v>
      </c>
      <c r="F1977" s="201">
        <v>2131</v>
      </c>
      <c r="G1977" s="64">
        <f t="shared" si="60"/>
        <v>0</v>
      </c>
      <c r="H1977" s="66">
        <f t="shared" si="61"/>
        <v>0</v>
      </c>
      <c r="I1977" s="60"/>
    </row>
    <row r="1978" spans="1:9" s="38" customFormat="1" ht="101.25" x14ac:dyDescent="0.25">
      <c r="A1978" s="195" t="s">
        <v>7287</v>
      </c>
      <c r="B1978" s="196" t="s">
        <v>21676</v>
      </c>
      <c r="C1978" s="198"/>
      <c r="D1978" s="199"/>
      <c r="E1978" s="199"/>
      <c r="F1978" s="199"/>
      <c r="G1978" s="199"/>
      <c r="H1978" s="200"/>
      <c r="I1978" s="60"/>
    </row>
    <row r="1979" spans="1:9" s="38" customFormat="1" x14ac:dyDescent="0.25">
      <c r="A1979" s="193" t="s">
        <v>7288</v>
      </c>
      <c r="B1979" s="194" t="s">
        <v>7289</v>
      </c>
      <c r="C1979" s="188" t="s">
        <v>6</v>
      </c>
      <c r="D1979" s="179"/>
      <c r="E1979" s="201">
        <v>1492</v>
      </c>
      <c r="F1979" s="201">
        <v>58</v>
      </c>
      <c r="G1979" s="64">
        <f t="shared" si="60"/>
        <v>0</v>
      </c>
      <c r="H1979" s="66">
        <f t="shared" si="61"/>
        <v>0</v>
      </c>
      <c r="I1979" s="60"/>
    </row>
    <row r="1980" spans="1:9" s="38" customFormat="1" x14ac:dyDescent="0.25">
      <c r="A1980" s="193" t="s">
        <v>7290</v>
      </c>
      <c r="B1980" s="194" t="s">
        <v>7291</v>
      </c>
      <c r="C1980" s="188" t="s">
        <v>6</v>
      </c>
      <c r="D1980" s="179"/>
      <c r="E1980" s="201">
        <v>1773</v>
      </c>
      <c r="F1980" s="201">
        <v>69</v>
      </c>
      <c r="G1980" s="64">
        <f t="shared" si="60"/>
        <v>0</v>
      </c>
      <c r="H1980" s="66">
        <f t="shared" si="61"/>
        <v>0</v>
      </c>
      <c r="I1980" s="60"/>
    </row>
    <row r="1981" spans="1:9" s="38" customFormat="1" x14ac:dyDescent="0.25">
      <c r="A1981" s="193" t="s">
        <v>7292</v>
      </c>
      <c r="B1981" s="194" t="s">
        <v>7293</v>
      </c>
      <c r="C1981" s="188" t="s">
        <v>6</v>
      </c>
      <c r="D1981" s="179"/>
      <c r="E1981" s="201">
        <v>1802</v>
      </c>
      <c r="F1981" s="201">
        <v>70</v>
      </c>
      <c r="G1981" s="64">
        <f t="shared" si="60"/>
        <v>0</v>
      </c>
      <c r="H1981" s="66">
        <f t="shared" si="61"/>
        <v>0</v>
      </c>
      <c r="I1981" s="60"/>
    </row>
    <row r="1982" spans="1:9" s="38" customFormat="1" ht="101.25" x14ac:dyDescent="0.25">
      <c r="A1982" s="195" t="s">
        <v>7294</v>
      </c>
      <c r="B1982" s="196" t="s">
        <v>21677</v>
      </c>
      <c r="C1982" s="198"/>
      <c r="D1982" s="199"/>
      <c r="E1982" s="199"/>
      <c r="F1982" s="199"/>
      <c r="G1982" s="199"/>
      <c r="H1982" s="200"/>
      <c r="I1982" s="60"/>
    </row>
    <row r="1983" spans="1:9" s="38" customFormat="1" x14ac:dyDescent="0.25">
      <c r="A1983" s="193" t="s">
        <v>7295</v>
      </c>
      <c r="B1983" s="194" t="s">
        <v>7289</v>
      </c>
      <c r="C1983" s="188" t="s">
        <v>6</v>
      </c>
      <c r="D1983" s="179"/>
      <c r="E1983" s="201">
        <v>1818</v>
      </c>
      <c r="F1983" s="201">
        <v>71</v>
      </c>
      <c r="G1983" s="64">
        <f t="shared" si="60"/>
        <v>0</v>
      </c>
      <c r="H1983" s="66">
        <f t="shared" si="61"/>
        <v>0</v>
      </c>
      <c r="I1983" s="60"/>
    </row>
    <row r="1984" spans="1:9" s="38" customFormat="1" x14ac:dyDescent="0.25">
      <c r="A1984" s="193" t="s">
        <v>7296</v>
      </c>
      <c r="B1984" s="194" t="s">
        <v>7291</v>
      </c>
      <c r="C1984" s="188" t="s">
        <v>6</v>
      </c>
      <c r="D1984" s="179"/>
      <c r="E1984" s="201">
        <v>2128</v>
      </c>
      <c r="F1984" s="201">
        <v>83</v>
      </c>
      <c r="G1984" s="64">
        <f t="shared" si="60"/>
        <v>0</v>
      </c>
      <c r="H1984" s="66">
        <f t="shared" si="61"/>
        <v>0</v>
      </c>
      <c r="I1984" s="60"/>
    </row>
    <row r="1985" spans="1:9" s="38" customFormat="1" x14ac:dyDescent="0.25">
      <c r="A1985" s="193" t="s">
        <v>7297</v>
      </c>
      <c r="B1985" s="194" t="s">
        <v>7293</v>
      </c>
      <c r="C1985" s="188" t="s">
        <v>6</v>
      </c>
      <c r="D1985" s="179"/>
      <c r="E1985" s="201">
        <v>2291</v>
      </c>
      <c r="F1985" s="201">
        <v>89</v>
      </c>
      <c r="G1985" s="64">
        <f t="shared" si="60"/>
        <v>0</v>
      </c>
      <c r="H1985" s="66">
        <f t="shared" si="61"/>
        <v>0</v>
      </c>
      <c r="I1985" s="60"/>
    </row>
    <row r="1986" spans="1:9" s="38" customFormat="1" ht="101.25" x14ac:dyDescent="0.25">
      <c r="A1986" s="195" t="s">
        <v>7298</v>
      </c>
      <c r="B1986" s="196" t="s">
        <v>21678</v>
      </c>
      <c r="C1986" s="198"/>
      <c r="D1986" s="199"/>
      <c r="E1986" s="199"/>
      <c r="F1986" s="199"/>
      <c r="G1986" s="199"/>
      <c r="H1986" s="200"/>
      <c r="I1986" s="60"/>
    </row>
    <row r="1987" spans="1:9" s="38" customFormat="1" x14ac:dyDescent="0.25">
      <c r="A1987" s="193" t="s">
        <v>7299</v>
      </c>
      <c r="B1987" s="194" t="s">
        <v>7293</v>
      </c>
      <c r="C1987" s="188" t="s">
        <v>6</v>
      </c>
      <c r="D1987" s="179"/>
      <c r="E1987" s="201">
        <v>1345</v>
      </c>
      <c r="F1987" s="201">
        <v>52</v>
      </c>
      <c r="G1987" s="64">
        <f t="shared" si="60"/>
        <v>0</v>
      </c>
      <c r="H1987" s="66">
        <f t="shared" si="61"/>
        <v>0</v>
      </c>
      <c r="I1987" s="60"/>
    </row>
    <row r="1988" spans="1:9" s="38" customFormat="1" x14ac:dyDescent="0.25">
      <c r="A1988" s="193" t="s">
        <v>7300</v>
      </c>
      <c r="B1988" s="194" t="s">
        <v>7301</v>
      </c>
      <c r="C1988" s="188" t="s">
        <v>6</v>
      </c>
      <c r="D1988" s="179"/>
      <c r="E1988" s="201">
        <v>1521</v>
      </c>
      <c r="F1988" s="201">
        <v>59</v>
      </c>
      <c r="G1988" s="64">
        <f t="shared" si="60"/>
        <v>0</v>
      </c>
      <c r="H1988" s="66">
        <f t="shared" si="61"/>
        <v>0</v>
      </c>
      <c r="I1988" s="60"/>
    </row>
    <row r="1989" spans="1:9" s="38" customFormat="1" x14ac:dyDescent="0.25">
      <c r="A1989" s="193" t="s">
        <v>7302</v>
      </c>
      <c r="B1989" s="194" t="s">
        <v>7303</v>
      </c>
      <c r="C1989" s="188" t="s">
        <v>6</v>
      </c>
      <c r="D1989" s="179"/>
      <c r="E1989" s="201">
        <v>1891</v>
      </c>
      <c r="F1989" s="201">
        <v>74</v>
      </c>
      <c r="G1989" s="64">
        <f t="shared" ref="G1989:G2051" si="62">D1989*E1989</f>
        <v>0</v>
      </c>
      <c r="H1989" s="66">
        <f t="shared" ref="H1989:H2051" si="63">D1989*F1989</f>
        <v>0</v>
      </c>
      <c r="I1989" s="60"/>
    </row>
    <row r="1990" spans="1:9" s="38" customFormat="1" x14ac:dyDescent="0.25">
      <c r="A1990" s="193" t="s">
        <v>7304</v>
      </c>
      <c r="B1990" s="194" t="s">
        <v>7305</v>
      </c>
      <c r="C1990" s="188" t="s">
        <v>6</v>
      </c>
      <c r="D1990" s="179"/>
      <c r="E1990" s="201">
        <v>2835</v>
      </c>
      <c r="F1990" s="201">
        <v>111</v>
      </c>
      <c r="G1990" s="64">
        <f t="shared" si="62"/>
        <v>0</v>
      </c>
      <c r="H1990" s="66">
        <f t="shared" si="63"/>
        <v>0</v>
      </c>
      <c r="I1990" s="60"/>
    </row>
    <row r="1991" spans="1:9" s="38" customFormat="1" x14ac:dyDescent="0.25">
      <c r="A1991" s="193" t="s">
        <v>7306</v>
      </c>
      <c r="B1991" s="194" t="s">
        <v>7307</v>
      </c>
      <c r="C1991" s="188" t="s">
        <v>6</v>
      </c>
      <c r="D1991" s="179"/>
      <c r="E1991" s="201">
        <v>3263</v>
      </c>
      <c r="F1991" s="201">
        <v>127</v>
      </c>
      <c r="G1991" s="64">
        <f t="shared" si="62"/>
        <v>0</v>
      </c>
      <c r="H1991" s="66">
        <f t="shared" si="63"/>
        <v>0</v>
      </c>
      <c r="I1991" s="60"/>
    </row>
    <row r="1992" spans="1:9" s="38" customFormat="1" x14ac:dyDescent="0.25">
      <c r="A1992" s="193" t="s">
        <v>7308</v>
      </c>
      <c r="B1992" s="194" t="s">
        <v>7309</v>
      </c>
      <c r="C1992" s="188" t="s">
        <v>6</v>
      </c>
      <c r="D1992" s="179"/>
      <c r="E1992" s="201">
        <v>3707</v>
      </c>
      <c r="F1992" s="201">
        <v>145</v>
      </c>
      <c r="G1992" s="64">
        <f t="shared" si="62"/>
        <v>0</v>
      </c>
      <c r="H1992" s="66">
        <f t="shared" si="63"/>
        <v>0</v>
      </c>
      <c r="I1992" s="60"/>
    </row>
    <row r="1993" spans="1:9" s="38" customFormat="1" x14ac:dyDescent="0.25">
      <c r="A1993" s="193" t="s">
        <v>7310</v>
      </c>
      <c r="B1993" s="194" t="s">
        <v>7311</v>
      </c>
      <c r="C1993" s="188" t="s">
        <v>6</v>
      </c>
      <c r="D1993" s="179"/>
      <c r="E1993" s="201">
        <v>4123</v>
      </c>
      <c r="F1993" s="201">
        <v>161</v>
      </c>
      <c r="G1993" s="64">
        <f t="shared" si="62"/>
        <v>0</v>
      </c>
      <c r="H1993" s="66">
        <f t="shared" si="63"/>
        <v>0</v>
      </c>
      <c r="I1993" s="60"/>
    </row>
    <row r="1994" spans="1:9" s="38" customFormat="1" x14ac:dyDescent="0.25">
      <c r="A1994" s="193" t="s">
        <v>7312</v>
      </c>
      <c r="B1994" s="194" t="s">
        <v>7313</v>
      </c>
      <c r="C1994" s="188" t="s">
        <v>6</v>
      </c>
      <c r="D1994" s="179"/>
      <c r="E1994" s="201">
        <v>4327</v>
      </c>
      <c r="F1994" s="201">
        <v>169</v>
      </c>
      <c r="G1994" s="64">
        <f t="shared" si="62"/>
        <v>0</v>
      </c>
      <c r="H1994" s="66">
        <f t="shared" si="63"/>
        <v>0</v>
      </c>
      <c r="I1994" s="60"/>
    </row>
    <row r="1995" spans="1:9" s="38" customFormat="1" x14ac:dyDescent="0.25">
      <c r="A1995" s="193" t="s">
        <v>7314</v>
      </c>
      <c r="B1995" s="194" t="s">
        <v>7315</v>
      </c>
      <c r="C1995" s="188" t="s">
        <v>6</v>
      </c>
      <c r="D1995" s="179"/>
      <c r="E1995" s="201">
        <v>5835</v>
      </c>
      <c r="F1995" s="201">
        <v>228</v>
      </c>
      <c r="G1995" s="64">
        <f t="shared" si="62"/>
        <v>0</v>
      </c>
      <c r="H1995" s="66">
        <f t="shared" si="63"/>
        <v>0</v>
      </c>
      <c r="I1995" s="60"/>
    </row>
    <row r="1996" spans="1:9" s="38" customFormat="1" x14ac:dyDescent="0.25">
      <c r="A1996" s="193" t="s">
        <v>7316</v>
      </c>
      <c r="B1996" s="194" t="s">
        <v>7317</v>
      </c>
      <c r="C1996" s="188" t="s">
        <v>6</v>
      </c>
      <c r="D1996" s="179"/>
      <c r="E1996" s="201">
        <v>6129</v>
      </c>
      <c r="F1996" s="201">
        <v>239</v>
      </c>
      <c r="G1996" s="64">
        <f t="shared" si="62"/>
        <v>0</v>
      </c>
      <c r="H1996" s="66">
        <f t="shared" si="63"/>
        <v>0</v>
      </c>
      <c r="I1996" s="60"/>
    </row>
    <row r="1997" spans="1:9" s="38" customFormat="1" x14ac:dyDescent="0.25">
      <c r="A1997" s="193" t="s">
        <v>7318</v>
      </c>
      <c r="B1997" s="194" t="s">
        <v>7319</v>
      </c>
      <c r="C1997" s="188" t="s">
        <v>6</v>
      </c>
      <c r="D1997" s="179"/>
      <c r="E1997" s="201">
        <v>6765</v>
      </c>
      <c r="F1997" s="201">
        <v>264</v>
      </c>
      <c r="G1997" s="64">
        <f t="shared" si="62"/>
        <v>0</v>
      </c>
      <c r="H1997" s="66">
        <f t="shared" si="63"/>
        <v>0</v>
      </c>
      <c r="I1997" s="60"/>
    </row>
    <row r="1998" spans="1:9" s="38" customFormat="1" x14ac:dyDescent="0.25">
      <c r="A1998" s="193" t="s">
        <v>7320</v>
      </c>
      <c r="B1998" s="194" t="s">
        <v>7321</v>
      </c>
      <c r="C1998" s="188" t="s">
        <v>6</v>
      </c>
      <c r="D1998" s="179"/>
      <c r="E1998" s="201">
        <v>11786</v>
      </c>
      <c r="F1998" s="201">
        <v>460</v>
      </c>
      <c r="G1998" s="64">
        <f t="shared" si="62"/>
        <v>0</v>
      </c>
      <c r="H1998" s="66">
        <f t="shared" si="63"/>
        <v>0</v>
      </c>
      <c r="I1998" s="60"/>
    </row>
    <row r="1999" spans="1:9" s="38" customFormat="1" x14ac:dyDescent="0.25">
      <c r="A1999" s="193" t="s">
        <v>7322</v>
      </c>
      <c r="B1999" s="194" t="s">
        <v>7323</v>
      </c>
      <c r="C1999" s="188" t="s">
        <v>6</v>
      </c>
      <c r="D1999" s="179"/>
      <c r="E1999" s="201">
        <v>13514</v>
      </c>
      <c r="F1999" s="201">
        <v>527</v>
      </c>
      <c r="G1999" s="64">
        <f t="shared" si="62"/>
        <v>0</v>
      </c>
      <c r="H1999" s="66">
        <f t="shared" si="63"/>
        <v>0</v>
      </c>
      <c r="I1999" s="60"/>
    </row>
    <row r="2000" spans="1:9" s="38" customFormat="1" x14ac:dyDescent="0.25">
      <c r="A2000" s="193" t="s">
        <v>7324</v>
      </c>
      <c r="B2000" s="194" t="s">
        <v>7325</v>
      </c>
      <c r="C2000" s="188" t="s">
        <v>6</v>
      </c>
      <c r="D2000" s="179"/>
      <c r="E2000" s="201">
        <v>15375</v>
      </c>
      <c r="F2000" s="201">
        <v>600</v>
      </c>
      <c r="G2000" s="64">
        <f t="shared" si="62"/>
        <v>0</v>
      </c>
      <c r="H2000" s="66">
        <f t="shared" si="63"/>
        <v>0</v>
      </c>
      <c r="I2000" s="60"/>
    </row>
    <row r="2001" spans="1:9" s="38" customFormat="1" x14ac:dyDescent="0.25">
      <c r="A2001" s="193" t="s">
        <v>7326</v>
      </c>
      <c r="B2001" s="194" t="s">
        <v>7327</v>
      </c>
      <c r="C2001" s="188" t="s">
        <v>6</v>
      </c>
      <c r="D2001" s="179"/>
      <c r="E2001" s="201">
        <v>17946</v>
      </c>
      <c r="F2001" s="201">
        <v>700</v>
      </c>
      <c r="G2001" s="64">
        <f t="shared" si="62"/>
        <v>0</v>
      </c>
      <c r="H2001" s="66">
        <f t="shared" si="63"/>
        <v>0</v>
      </c>
      <c r="I2001" s="60"/>
    </row>
    <row r="2002" spans="1:9" s="38" customFormat="1" x14ac:dyDescent="0.25">
      <c r="A2002" s="193" t="s">
        <v>7328</v>
      </c>
      <c r="B2002" s="194" t="s">
        <v>7329</v>
      </c>
      <c r="C2002" s="188" t="s">
        <v>6</v>
      </c>
      <c r="D2002" s="179"/>
      <c r="E2002" s="201">
        <v>20724</v>
      </c>
      <c r="F2002" s="201">
        <v>808</v>
      </c>
      <c r="G2002" s="64">
        <f t="shared" si="62"/>
        <v>0</v>
      </c>
      <c r="H2002" s="66">
        <f t="shared" si="63"/>
        <v>0</v>
      </c>
      <c r="I2002" s="60"/>
    </row>
    <row r="2003" spans="1:9" s="38" customFormat="1" x14ac:dyDescent="0.25">
      <c r="A2003" s="193" t="s">
        <v>7330</v>
      </c>
      <c r="B2003" s="194" t="s">
        <v>7331</v>
      </c>
      <c r="C2003" s="188" t="s">
        <v>6</v>
      </c>
      <c r="D2003" s="179"/>
      <c r="E2003" s="201">
        <v>22587</v>
      </c>
      <c r="F2003" s="201">
        <v>881</v>
      </c>
      <c r="G2003" s="64">
        <f t="shared" si="62"/>
        <v>0</v>
      </c>
      <c r="H2003" s="66">
        <f t="shared" si="63"/>
        <v>0</v>
      </c>
      <c r="I2003" s="60"/>
    </row>
    <row r="2004" spans="1:9" s="38" customFormat="1" ht="22.5" x14ac:dyDescent="0.25">
      <c r="A2004" s="193" t="s">
        <v>7332</v>
      </c>
      <c r="B2004" s="194" t="s">
        <v>7333</v>
      </c>
      <c r="C2004" s="188" t="s">
        <v>6</v>
      </c>
      <c r="D2004" s="179"/>
      <c r="E2004" s="201">
        <v>265</v>
      </c>
      <c r="F2004" s="201">
        <v>10.3</v>
      </c>
      <c r="G2004" s="64">
        <f t="shared" si="62"/>
        <v>0</v>
      </c>
      <c r="H2004" s="66">
        <f t="shared" si="63"/>
        <v>0</v>
      </c>
      <c r="I2004" s="60"/>
    </row>
    <row r="2005" spans="1:9" s="38" customFormat="1" ht="22.5" x14ac:dyDescent="0.25">
      <c r="A2005" s="193" t="s">
        <v>7334</v>
      </c>
      <c r="B2005" s="194" t="s">
        <v>7335</v>
      </c>
      <c r="C2005" s="188" t="s">
        <v>6</v>
      </c>
      <c r="D2005" s="179"/>
      <c r="E2005" s="201">
        <v>718</v>
      </c>
      <c r="F2005" s="201">
        <v>28</v>
      </c>
      <c r="G2005" s="64">
        <f t="shared" si="62"/>
        <v>0</v>
      </c>
      <c r="H2005" s="66">
        <f t="shared" si="63"/>
        <v>0</v>
      </c>
      <c r="I2005" s="60"/>
    </row>
    <row r="2006" spans="1:9" s="38" customFormat="1" ht="112.5" x14ac:dyDescent="0.25">
      <c r="A2006" s="195" t="s">
        <v>7336</v>
      </c>
      <c r="B2006" s="196" t="s">
        <v>21679</v>
      </c>
      <c r="C2006" s="198"/>
      <c r="D2006" s="199"/>
      <c r="E2006" s="199"/>
      <c r="F2006" s="199"/>
      <c r="G2006" s="199"/>
      <c r="H2006" s="200"/>
      <c r="I2006" s="60"/>
    </row>
    <row r="2007" spans="1:9" s="38" customFormat="1" x14ac:dyDescent="0.25">
      <c r="A2007" s="193" t="s">
        <v>7337</v>
      </c>
      <c r="B2007" s="194" t="s">
        <v>21680</v>
      </c>
      <c r="C2007" s="188" t="s">
        <v>6</v>
      </c>
      <c r="D2007" s="179"/>
      <c r="E2007" s="201">
        <v>1831</v>
      </c>
      <c r="F2007" s="201">
        <v>71</v>
      </c>
      <c r="G2007" s="64">
        <f t="shared" si="62"/>
        <v>0</v>
      </c>
      <c r="H2007" s="66">
        <f t="shared" si="63"/>
        <v>0</v>
      </c>
      <c r="I2007" s="60"/>
    </row>
    <row r="2008" spans="1:9" s="38" customFormat="1" x14ac:dyDescent="0.25">
      <c r="A2008" s="193" t="s">
        <v>7338</v>
      </c>
      <c r="B2008" s="194" t="s">
        <v>7301</v>
      </c>
      <c r="C2008" s="188" t="s">
        <v>6</v>
      </c>
      <c r="D2008" s="179"/>
      <c r="E2008" s="201">
        <v>1935</v>
      </c>
      <c r="F2008" s="201">
        <v>75</v>
      </c>
      <c r="G2008" s="64">
        <f t="shared" si="62"/>
        <v>0</v>
      </c>
      <c r="H2008" s="66">
        <f t="shared" si="63"/>
        <v>0</v>
      </c>
      <c r="I2008" s="60"/>
    </row>
    <row r="2009" spans="1:9" s="38" customFormat="1" x14ac:dyDescent="0.25">
      <c r="A2009" s="193" t="s">
        <v>7339</v>
      </c>
      <c r="B2009" s="194" t="s">
        <v>7303</v>
      </c>
      <c r="C2009" s="188" t="s">
        <v>6</v>
      </c>
      <c r="D2009" s="179"/>
      <c r="E2009" s="201">
        <v>2112</v>
      </c>
      <c r="F2009" s="201">
        <v>82</v>
      </c>
      <c r="G2009" s="64">
        <f t="shared" si="62"/>
        <v>0</v>
      </c>
      <c r="H2009" s="66">
        <f t="shared" si="63"/>
        <v>0</v>
      </c>
      <c r="I2009" s="60"/>
    </row>
    <row r="2010" spans="1:9" s="38" customFormat="1" x14ac:dyDescent="0.25">
      <c r="A2010" s="193" t="s">
        <v>7340</v>
      </c>
      <c r="B2010" s="194" t="s">
        <v>7305</v>
      </c>
      <c r="C2010" s="188" t="s">
        <v>6</v>
      </c>
      <c r="D2010" s="179"/>
      <c r="E2010" s="201">
        <v>4312</v>
      </c>
      <c r="F2010" s="201">
        <v>168</v>
      </c>
      <c r="G2010" s="64">
        <f t="shared" si="62"/>
        <v>0</v>
      </c>
      <c r="H2010" s="66">
        <f t="shared" si="63"/>
        <v>0</v>
      </c>
      <c r="I2010" s="60"/>
    </row>
    <row r="2011" spans="1:9" s="38" customFormat="1" x14ac:dyDescent="0.25">
      <c r="A2011" s="193" t="s">
        <v>7341</v>
      </c>
      <c r="B2011" s="194" t="s">
        <v>7307</v>
      </c>
      <c r="C2011" s="188" t="s">
        <v>6</v>
      </c>
      <c r="D2011" s="179"/>
      <c r="E2011" s="201">
        <v>4312</v>
      </c>
      <c r="F2011" s="201">
        <v>168</v>
      </c>
      <c r="G2011" s="64">
        <f t="shared" si="62"/>
        <v>0</v>
      </c>
      <c r="H2011" s="66">
        <f t="shared" si="63"/>
        <v>0</v>
      </c>
      <c r="I2011" s="60"/>
    </row>
    <row r="2012" spans="1:9" s="38" customFormat="1" x14ac:dyDescent="0.25">
      <c r="A2012" s="193" t="s">
        <v>7342</v>
      </c>
      <c r="B2012" s="194" t="s">
        <v>7343</v>
      </c>
      <c r="C2012" s="188" t="s">
        <v>6</v>
      </c>
      <c r="D2012" s="179"/>
      <c r="E2012" s="201">
        <v>4520</v>
      </c>
      <c r="F2012" s="201">
        <v>176</v>
      </c>
      <c r="G2012" s="64">
        <f t="shared" si="62"/>
        <v>0</v>
      </c>
      <c r="H2012" s="66">
        <f t="shared" si="63"/>
        <v>0</v>
      </c>
      <c r="I2012" s="60"/>
    </row>
    <row r="2013" spans="1:9" s="38" customFormat="1" x14ac:dyDescent="0.25">
      <c r="A2013" s="193" t="s">
        <v>7344</v>
      </c>
      <c r="B2013" s="194" t="s">
        <v>7317</v>
      </c>
      <c r="C2013" s="188" t="s">
        <v>6</v>
      </c>
      <c r="D2013" s="179"/>
      <c r="E2013" s="201">
        <v>7340</v>
      </c>
      <c r="F2013" s="201">
        <v>286</v>
      </c>
      <c r="G2013" s="64">
        <f t="shared" si="62"/>
        <v>0</v>
      </c>
      <c r="H2013" s="66">
        <f t="shared" si="63"/>
        <v>0</v>
      </c>
      <c r="I2013" s="60"/>
    </row>
    <row r="2014" spans="1:9" s="38" customFormat="1" x14ac:dyDescent="0.25">
      <c r="A2014" s="193" t="s">
        <v>7345</v>
      </c>
      <c r="B2014" s="194" t="s">
        <v>7311</v>
      </c>
      <c r="C2014" s="188" t="s">
        <v>6</v>
      </c>
      <c r="D2014" s="179"/>
      <c r="E2014" s="201">
        <v>4860</v>
      </c>
      <c r="F2014" s="201">
        <v>190</v>
      </c>
      <c r="G2014" s="64">
        <f t="shared" si="62"/>
        <v>0</v>
      </c>
      <c r="H2014" s="66">
        <f t="shared" si="63"/>
        <v>0</v>
      </c>
      <c r="I2014" s="60"/>
    </row>
    <row r="2015" spans="1:9" s="38" customFormat="1" x14ac:dyDescent="0.25">
      <c r="A2015" s="193" t="s">
        <v>7346</v>
      </c>
      <c r="B2015" s="194" t="s">
        <v>7313</v>
      </c>
      <c r="C2015" s="188" t="s">
        <v>6</v>
      </c>
      <c r="D2015" s="179"/>
      <c r="E2015" s="201">
        <v>5687</v>
      </c>
      <c r="F2015" s="201">
        <v>222</v>
      </c>
      <c r="G2015" s="64">
        <f t="shared" si="62"/>
        <v>0</v>
      </c>
      <c r="H2015" s="66">
        <f t="shared" si="63"/>
        <v>0</v>
      </c>
      <c r="I2015" s="60"/>
    </row>
    <row r="2016" spans="1:9" s="38" customFormat="1" x14ac:dyDescent="0.25">
      <c r="A2016" s="193" t="s">
        <v>7347</v>
      </c>
      <c r="B2016" s="194" t="s">
        <v>7315</v>
      </c>
      <c r="C2016" s="188" t="s">
        <v>6</v>
      </c>
      <c r="D2016" s="179"/>
      <c r="E2016" s="201">
        <v>6941</v>
      </c>
      <c r="F2016" s="201">
        <v>271</v>
      </c>
      <c r="G2016" s="64">
        <f t="shared" si="62"/>
        <v>0</v>
      </c>
      <c r="H2016" s="66">
        <f t="shared" si="63"/>
        <v>0</v>
      </c>
      <c r="I2016" s="60"/>
    </row>
    <row r="2017" spans="1:9" s="38" customFormat="1" x14ac:dyDescent="0.25">
      <c r="A2017" s="193" t="s">
        <v>7348</v>
      </c>
      <c r="B2017" s="194" t="s">
        <v>7319</v>
      </c>
      <c r="C2017" s="188" t="s">
        <v>6</v>
      </c>
      <c r="D2017" s="179"/>
      <c r="E2017" s="201">
        <v>7682</v>
      </c>
      <c r="F2017" s="201">
        <v>300</v>
      </c>
      <c r="G2017" s="64">
        <f t="shared" si="62"/>
        <v>0</v>
      </c>
      <c r="H2017" s="66">
        <f t="shared" si="63"/>
        <v>0</v>
      </c>
      <c r="I2017" s="60"/>
    </row>
    <row r="2018" spans="1:9" s="38" customFormat="1" x14ac:dyDescent="0.25">
      <c r="A2018" s="193" t="s">
        <v>7349</v>
      </c>
      <c r="B2018" s="194" t="s">
        <v>7350</v>
      </c>
      <c r="C2018" s="188" t="s">
        <v>6</v>
      </c>
      <c r="D2018" s="179"/>
      <c r="E2018" s="201">
        <v>13618</v>
      </c>
      <c r="F2018" s="201">
        <v>531</v>
      </c>
      <c r="G2018" s="64">
        <f t="shared" si="62"/>
        <v>0</v>
      </c>
      <c r="H2018" s="66">
        <f t="shared" si="63"/>
        <v>0</v>
      </c>
      <c r="I2018" s="60"/>
    </row>
    <row r="2019" spans="1:9" s="38" customFormat="1" x14ac:dyDescent="0.25">
      <c r="A2019" s="193" t="s">
        <v>7351</v>
      </c>
      <c r="B2019" s="194" t="s">
        <v>7352</v>
      </c>
      <c r="C2019" s="188" t="s">
        <v>6</v>
      </c>
      <c r="D2019" s="179"/>
      <c r="E2019" s="201">
        <v>15553</v>
      </c>
      <c r="F2019" s="201">
        <v>607</v>
      </c>
      <c r="G2019" s="64">
        <f t="shared" si="62"/>
        <v>0</v>
      </c>
      <c r="H2019" s="66">
        <f t="shared" si="63"/>
        <v>0</v>
      </c>
      <c r="I2019" s="60"/>
    </row>
    <row r="2020" spans="1:9" s="38" customFormat="1" x14ac:dyDescent="0.25">
      <c r="A2020" s="193" t="s">
        <v>7353</v>
      </c>
      <c r="B2020" s="194" t="s">
        <v>7354</v>
      </c>
      <c r="C2020" s="188" t="s">
        <v>6</v>
      </c>
      <c r="D2020" s="179"/>
      <c r="E2020" s="201">
        <v>17370</v>
      </c>
      <c r="F2020" s="201">
        <v>677</v>
      </c>
      <c r="G2020" s="64">
        <f t="shared" si="62"/>
        <v>0</v>
      </c>
      <c r="H2020" s="66">
        <f t="shared" si="63"/>
        <v>0</v>
      </c>
      <c r="I2020" s="60"/>
    </row>
    <row r="2021" spans="1:9" s="38" customFormat="1" x14ac:dyDescent="0.25">
      <c r="A2021" s="193" t="s">
        <v>7355</v>
      </c>
      <c r="B2021" s="194" t="s">
        <v>7356</v>
      </c>
      <c r="C2021" s="188" t="s">
        <v>6</v>
      </c>
      <c r="D2021" s="179"/>
      <c r="E2021" s="201">
        <v>20028</v>
      </c>
      <c r="F2021" s="201">
        <v>781</v>
      </c>
      <c r="G2021" s="64">
        <f t="shared" si="62"/>
        <v>0</v>
      </c>
      <c r="H2021" s="66">
        <f t="shared" si="63"/>
        <v>0</v>
      </c>
      <c r="I2021" s="60"/>
    </row>
    <row r="2022" spans="1:9" s="38" customFormat="1" x14ac:dyDescent="0.25">
      <c r="A2022" s="193" t="s">
        <v>7357</v>
      </c>
      <c r="B2022" s="194" t="s">
        <v>7358</v>
      </c>
      <c r="C2022" s="188" t="s">
        <v>6</v>
      </c>
      <c r="D2022" s="179"/>
      <c r="E2022" s="201">
        <v>22820</v>
      </c>
      <c r="F2022" s="201">
        <v>890</v>
      </c>
      <c r="G2022" s="64">
        <f t="shared" si="62"/>
        <v>0</v>
      </c>
      <c r="H2022" s="66">
        <f t="shared" si="63"/>
        <v>0</v>
      </c>
      <c r="I2022" s="60"/>
    </row>
    <row r="2023" spans="1:9" s="38" customFormat="1" x14ac:dyDescent="0.25">
      <c r="A2023" s="193" t="s">
        <v>7359</v>
      </c>
      <c r="B2023" s="194" t="s">
        <v>7360</v>
      </c>
      <c r="C2023" s="188" t="s">
        <v>6</v>
      </c>
      <c r="D2023" s="179"/>
      <c r="E2023" s="201">
        <v>16722</v>
      </c>
      <c r="F2023" s="201">
        <v>652</v>
      </c>
      <c r="G2023" s="64">
        <f t="shared" si="62"/>
        <v>0</v>
      </c>
      <c r="H2023" s="66">
        <f t="shared" si="63"/>
        <v>0</v>
      </c>
      <c r="I2023" s="60"/>
    </row>
    <row r="2024" spans="1:9" s="38" customFormat="1" ht="22.5" x14ac:dyDescent="0.25">
      <c r="A2024" s="193" t="s">
        <v>7361</v>
      </c>
      <c r="B2024" s="194" t="s">
        <v>7333</v>
      </c>
      <c r="C2024" s="188" t="s">
        <v>6</v>
      </c>
      <c r="D2024" s="179"/>
      <c r="E2024" s="201">
        <v>265</v>
      </c>
      <c r="F2024" s="201">
        <v>10.3</v>
      </c>
      <c r="G2024" s="64">
        <f t="shared" si="62"/>
        <v>0</v>
      </c>
      <c r="H2024" s="66">
        <f t="shared" si="63"/>
        <v>0</v>
      </c>
      <c r="I2024" s="60"/>
    </row>
    <row r="2025" spans="1:9" s="38" customFormat="1" ht="22.5" x14ac:dyDescent="0.25">
      <c r="A2025" s="193" t="s">
        <v>7362</v>
      </c>
      <c r="B2025" s="194" t="s">
        <v>7335</v>
      </c>
      <c r="C2025" s="188" t="s">
        <v>6</v>
      </c>
      <c r="D2025" s="179"/>
      <c r="E2025" s="201">
        <v>718</v>
      </c>
      <c r="F2025" s="201">
        <v>28</v>
      </c>
      <c r="G2025" s="64">
        <f t="shared" si="62"/>
        <v>0</v>
      </c>
      <c r="H2025" s="66">
        <f t="shared" si="63"/>
        <v>0</v>
      </c>
      <c r="I2025" s="60"/>
    </row>
    <row r="2026" spans="1:9" s="38" customFormat="1" ht="135" x14ac:dyDescent="0.25">
      <c r="A2026" s="195" t="s">
        <v>7363</v>
      </c>
      <c r="B2026" s="196" t="s">
        <v>21681</v>
      </c>
      <c r="C2026" s="198"/>
      <c r="D2026" s="199"/>
      <c r="E2026" s="199"/>
      <c r="F2026" s="199"/>
      <c r="G2026" s="199"/>
      <c r="H2026" s="200"/>
      <c r="I2026" s="60"/>
    </row>
    <row r="2027" spans="1:9" s="38" customFormat="1" x14ac:dyDescent="0.25">
      <c r="A2027" s="193" t="s">
        <v>7364</v>
      </c>
      <c r="B2027" s="194" t="s">
        <v>7365</v>
      </c>
      <c r="C2027" s="188" t="s">
        <v>6</v>
      </c>
      <c r="D2027" s="179"/>
      <c r="E2027" s="201">
        <v>4150</v>
      </c>
      <c r="F2027" s="201">
        <v>162</v>
      </c>
      <c r="G2027" s="64">
        <f t="shared" si="62"/>
        <v>0</v>
      </c>
      <c r="H2027" s="66">
        <f t="shared" si="63"/>
        <v>0</v>
      </c>
      <c r="I2027" s="60"/>
    </row>
    <row r="2028" spans="1:9" s="38" customFormat="1" x14ac:dyDescent="0.25">
      <c r="A2028" s="193" t="s">
        <v>7366</v>
      </c>
      <c r="B2028" s="194" t="s">
        <v>7293</v>
      </c>
      <c r="C2028" s="188" t="s">
        <v>6</v>
      </c>
      <c r="D2028" s="179"/>
      <c r="E2028" s="201">
        <v>4505</v>
      </c>
      <c r="F2028" s="201">
        <v>176</v>
      </c>
      <c r="G2028" s="64">
        <f t="shared" si="62"/>
        <v>0</v>
      </c>
      <c r="H2028" s="66">
        <f t="shared" si="63"/>
        <v>0</v>
      </c>
      <c r="I2028" s="60"/>
    </row>
    <row r="2029" spans="1:9" s="38" customFormat="1" x14ac:dyDescent="0.25">
      <c r="A2029" s="193" t="s">
        <v>7367</v>
      </c>
      <c r="B2029" s="194" t="s">
        <v>7303</v>
      </c>
      <c r="C2029" s="188" t="s">
        <v>6</v>
      </c>
      <c r="D2029" s="179"/>
      <c r="E2029" s="201">
        <v>5642</v>
      </c>
      <c r="F2029" s="201">
        <v>220</v>
      </c>
      <c r="G2029" s="64">
        <f t="shared" si="62"/>
        <v>0</v>
      </c>
      <c r="H2029" s="66">
        <f t="shared" si="63"/>
        <v>0</v>
      </c>
      <c r="I2029" s="60"/>
    </row>
    <row r="2030" spans="1:9" s="38" customFormat="1" x14ac:dyDescent="0.25">
      <c r="A2030" s="193" t="s">
        <v>7368</v>
      </c>
      <c r="B2030" s="194" t="s">
        <v>7305</v>
      </c>
      <c r="C2030" s="188" t="s">
        <v>6</v>
      </c>
      <c r="D2030" s="179"/>
      <c r="E2030" s="201">
        <v>6985</v>
      </c>
      <c r="F2030" s="201">
        <v>272</v>
      </c>
      <c r="G2030" s="64">
        <f t="shared" si="62"/>
        <v>0</v>
      </c>
      <c r="H2030" s="66">
        <f t="shared" si="63"/>
        <v>0</v>
      </c>
      <c r="I2030" s="60"/>
    </row>
    <row r="2031" spans="1:9" s="38" customFormat="1" x14ac:dyDescent="0.25">
      <c r="A2031" s="193" t="s">
        <v>7369</v>
      </c>
      <c r="B2031" s="194" t="s">
        <v>7307</v>
      </c>
      <c r="C2031" s="188" t="s">
        <v>6</v>
      </c>
      <c r="D2031" s="179"/>
      <c r="E2031" s="201">
        <v>7592</v>
      </c>
      <c r="F2031" s="201">
        <v>296</v>
      </c>
      <c r="G2031" s="64">
        <f t="shared" si="62"/>
        <v>0</v>
      </c>
      <c r="H2031" s="66">
        <f t="shared" si="63"/>
        <v>0</v>
      </c>
      <c r="I2031" s="60"/>
    </row>
    <row r="2032" spans="1:9" s="38" customFormat="1" x14ac:dyDescent="0.25">
      <c r="A2032" s="193" t="s">
        <v>7370</v>
      </c>
      <c r="B2032" s="194" t="s">
        <v>7343</v>
      </c>
      <c r="C2032" s="188" t="s">
        <v>6</v>
      </c>
      <c r="D2032" s="179"/>
      <c r="E2032" s="201">
        <v>7991</v>
      </c>
      <c r="F2032" s="201">
        <v>312</v>
      </c>
      <c r="G2032" s="64">
        <f t="shared" si="62"/>
        <v>0</v>
      </c>
      <c r="H2032" s="66">
        <f t="shared" si="63"/>
        <v>0</v>
      </c>
      <c r="I2032" s="60"/>
    </row>
    <row r="2033" spans="1:9" s="38" customFormat="1" x14ac:dyDescent="0.25">
      <c r="A2033" s="193" t="s">
        <v>7371</v>
      </c>
      <c r="B2033" s="194" t="s">
        <v>7311</v>
      </c>
      <c r="C2033" s="188" t="s">
        <v>6</v>
      </c>
      <c r="D2033" s="179"/>
      <c r="E2033" s="201">
        <v>8389</v>
      </c>
      <c r="F2033" s="201">
        <v>327</v>
      </c>
      <c r="G2033" s="64">
        <f t="shared" si="62"/>
        <v>0</v>
      </c>
      <c r="H2033" s="66">
        <f t="shared" si="63"/>
        <v>0</v>
      </c>
      <c r="I2033" s="60"/>
    </row>
    <row r="2034" spans="1:9" s="38" customFormat="1" x14ac:dyDescent="0.25">
      <c r="A2034" s="193" t="s">
        <v>7372</v>
      </c>
      <c r="B2034" s="194" t="s">
        <v>7313</v>
      </c>
      <c r="C2034" s="188" t="s">
        <v>6</v>
      </c>
      <c r="D2034" s="179"/>
      <c r="E2034" s="201">
        <v>9587</v>
      </c>
      <c r="F2034" s="201">
        <v>374</v>
      </c>
      <c r="G2034" s="64">
        <f t="shared" si="62"/>
        <v>0</v>
      </c>
      <c r="H2034" s="66">
        <f t="shared" si="63"/>
        <v>0</v>
      </c>
      <c r="I2034" s="60"/>
    </row>
    <row r="2035" spans="1:9" s="38" customFormat="1" x14ac:dyDescent="0.25">
      <c r="A2035" s="193" t="s">
        <v>7373</v>
      </c>
      <c r="B2035" s="194" t="s">
        <v>7315</v>
      </c>
      <c r="C2035" s="188" t="s">
        <v>6</v>
      </c>
      <c r="D2035" s="179"/>
      <c r="E2035" s="201">
        <v>12304</v>
      </c>
      <c r="F2035" s="201">
        <v>480</v>
      </c>
      <c r="G2035" s="64">
        <f t="shared" si="62"/>
        <v>0</v>
      </c>
      <c r="H2035" s="66">
        <f t="shared" si="63"/>
        <v>0</v>
      </c>
      <c r="I2035" s="60"/>
    </row>
    <row r="2036" spans="1:9" s="38" customFormat="1" x14ac:dyDescent="0.25">
      <c r="A2036" s="193" t="s">
        <v>7374</v>
      </c>
      <c r="B2036" s="194" t="s">
        <v>7317</v>
      </c>
      <c r="C2036" s="188" t="s">
        <v>6</v>
      </c>
      <c r="D2036" s="179"/>
      <c r="E2036" s="201">
        <v>13043</v>
      </c>
      <c r="F2036" s="201">
        <v>509</v>
      </c>
      <c r="G2036" s="64">
        <f t="shared" si="62"/>
        <v>0</v>
      </c>
      <c r="H2036" s="66">
        <f t="shared" si="63"/>
        <v>0</v>
      </c>
      <c r="I2036" s="60"/>
    </row>
    <row r="2037" spans="1:9" s="38" customFormat="1" x14ac:dyDescent="0.25">
      <c r="A2037" s="193" t="s">
        <v>7375</v>
      </c>
      <c r="B2037" s="194" t="s">
        <v>7319</v>
      </c>
      <c r="C2037" s="188" t="s">
        <v>6</v>
      </c>
      <c r="D2037" s="179"/>
      <c r="E2037" s="201">
        <v>13988</v>
      </c>
      <c r="F2037" s="201">
        <v>546</v>
      </c>
      <c r="G2037" s="64">
        <f t="shared" si="62"/>
        <v>0</v>
      </c>
      <c r="H2037" s="66">
        <f t="shared" si="63"/>
        <v>0</v>
      </c>
      <c r="I2037" s="60"/>
    </row>
    <row r="2038" spans="1:9" s="38" customFormat="1" x14ac:dyDescent="0.25">
      <c r="A2038" s="193" t="s">
        <v>7376</v>
      </c>
      <c r="B2038" s="194" t="s">
        <v>7350</v>
      </c>
      <c r="C2038" s="188" t="s">
        <v>6</v>
      </c>
      <c r="D2038" s="179"/>
      <c r="E2038" s="201">
        <v>23398</v>
      </c>
      <c r="F2038" s="201">
        <v>913</v>
      </c>
      <c r="G2038" s="64">
        <f t="shared" si="62"/>
        <v>0</v>
      </c>
      <c r="H2038" s="66">
        <f t="shared" si="63"/>
        <v>0</v>
      </c>
      <c r="I2038" s="60"/>
    </row>
    <row r="2039" spans="1:9" s="38" customFormat="1" x14ac:dyDescent="0.25">
      <c r="A2039" s="193" t="s">
        <v>7377</v>
      </c>
      <c r="B2039" s="194" t="s">
        <v>7352</v>
      </c>
      <c r="C2039" s="188" t="s">
        <v>6</v>
      </c>
      <c r="D2039" s="179"/>
      <c r="E2039" s="201">
        <v>27120</v>
      </c>
      <c r="F2039" s="201">
        <v>1058</v>
      </c>
      <c r="G2039" s="64">
        <f t="shared" si="62"/>
        <v>0</v>
      </c>
      <c r="H2039" s="66">
        <f t="shared" si="63"/>
        <v>0</v>
      </c>
      <c r="I2039" s="60"/>
    </row>
    <row r="2040" spans="1:9" s="38" customFormat="1" x14ac:dyDescent="0.25">
      <c r="A2040" s="193" t="s">
        <v>7378</v>
      </c>
      <c r="B2040" s="194" t="s">
        <v>7354</v>
      </c>
      <c r="C2040" s="188" t="s">
        <v>6</v>
      </c>
      <c r="D2040" s="179"/>
      <c r="E2040" s="201">
        <v>30694</v>
      </c>
      <c r="F2040" s="201">
        <v>1197</v>
      </c>
      <c r="G2040" s="64">
        <f t="shared" si="62"/>
        <v>0</v>
      </c>
      <c r="H2040" s="66">
        <f t="shared" si="63"/>
        <v>0</v>
      </c>
      <c r="I2040" s="60"/>
    </row>
    <row r="2041" spans="1:9" s="38" customFormat="1" x14ac:dyDescent="0.25">
      <c r="A2041" s="193" t="s">
        <v>7379</v>
      </c>
      <c r="B2041" s="194" t="s">
        <v>7356</v>
      </c>
      <c r="C2041" s="188" t="s">
        <v>6</v>
      </c>
      <c r="D2041" s="179"/>
      <c r="E2041" s="201">
        <v>34697</v>
      </c>
      <c r="F2041" s="201">
        <v>1353</v>
      </c>
      <c r="G2041" s="64">
        <f t="shared" si="62"/>
        <v>0</v>
      </c>
      <c r="H2041" s="66">
        <f t="shared" si="63"/>
        <v>0</v>
      </c>
      <c r="I2041" s="60"/>
    </row>
    <row r="2042" spans="1:9" s="38" customFormat="1" x14ac:dyDescent="0.25">
      <c r="A2042" s="193" t="s">
        <v>7380</v>
      </c>
      <c r="B2042" s="194" t="s">
        <v>7358</v>
      </c>
      <c r="C2042" s="188" t="s">
        <v>6</v>
      </c>
      <c r="D2042" s="179"/>
      <c r="E2042" s="201">
        <v>40014</v>
      </c>
      <c r="F2042" s="201">
        <v>1561</v>
      </c>
      <c r="G2042" s="64">
        <f t="shared" si="62"/>
        <v>0</v>
      </c>
      <c r="H2042" s="66">
        <f t="shared" si="63"/>
        <v>0</v>
      </c>
      <c r="I2042" s="60"/>
    </row>
    <row r="2043" spans="1:9" s="38" customFormat="1" x14ac:dyDescent="0.25">
      <c r="A2043" s="193" t="s">
        <v>7381</v>
      </c>
      <c r="B2043" s="194" t="s">
        <v>7360</v>
      </c>
      <c r="C2043" s="188" t="s">
        <v>6</v>
      </c>
      <c r="D2043" s="179"/>
      <c r="E2043" s="201">
        <v>43782</v>
      </c>
      <c r="F2043" s="201">
        <v>1707</v>
      </c>
      <c r="G2043" s="64">
        <f t="shared" si="62"/>
        <v>0</v>
      </c>
      <c r="H2043" s="66">
        <f t="shared" si="63"/>
        <v>0</v>
      </c>
      <c r="I2043" s="60"/>
    </row>
    <row r="2044" spans="1:9" s="38" customFormat="1" ht="22.5" x14ac:dyDescent="0.25">
      <c r="A2044" s="193" t="s">
        <v>7382</v>
      </c>
      <c r="B2044" s="194" t="s">
        <v>7383</v>
      </c>
      <c r="C2044" s="188" t="s">
        <v>6</v>
      </c>
      <c r="D2044" s="179"/>
      <c r="E2044" s="201">
        <v>265</v>
      </c>
      <c r="F2044" s="201">
        <v>10.3</v>
      </c>
      <c r="G2044" s="64">
        <f t="shared" si="62"/>
        <v>0</v>
      </c>
      <c r="H2044" s="66">
        <f t="shared" si="63"/>
        <v>0</v>
      </c>
      <c r="I2044" s="60"/>
    </row>
    <row r="2045" spans="1:9" s="38" customFormat="1" ht="22.5" x14ac:dyDescent="0.25">
      <c r="A2045" s="193" t="s">
        <v>7384</v>
      </c>
      <c r="B2045" s="194" t="s">
        <v>7385</v>
      </c>
      <c r="C2045" s="188" t="s">
        <v>6</v>
      </c>
      <c r="D2045" s="179"/>
      <c r="E2045" s="201">
        <v>718</v>
      </c>
      <c r="F2045" s="201">
        <v>28</v>
      </c>
      <c r="G2045" s="64">
        <f t="shared" si="62"/>
        <v>0</v>
      </c>
      <c r="H2045" s="66">
        <f t="shared" si="63"/>
        <v>0</v>
      </c>
      <c r="I2045" s="60"/>
    </row>
    <row r="2046" spans="1:9" s="38" customFormat="1" ht="78.75" x14ac:dyDescent="0.25">
      <c r="A2046" s="195" t="s">
        <v>7386</v>
      </c>
      <c r="B2046" s="196" t="s">
        <v>21682</v>
      </c>
      <c r="C2046" s="198"/>
      <c r="D2046" s="199"/>
      <c r="E2046" s="199"/>
      <c r="F2046" s="199"/>
      <c r="G2046" s="199"/>
      <c r="H2046" s="200"/>
      <c r="I2046" s="60"/>
    </row>
    <row r="2047" spans="1:9" s="38" customFormat="1" x14ac:dyDescent="0.25">
      <c r="A2047" s="193" t="s">
        <v>7387</v>
      </c>
      <c r="B2047" s="194" t="s">
        <v>7388</v>
      </c>
      <c r="C2047" s="188" t="s">
        <v>6</v>
      </c>
      <c r="D2047" s="179"/>
      <c r="E2047" s="201">
        <v>85</v>
      </c>
      <c r="F2047" s="201">
        <v>3.33</v>
      </c>
      <c r="G2047" s="64">
        <f t="shared" si="62"/>
        <v>0</v>
      </c>
      <c r="H2047" s="66">
        <f t="shared" si="63"/>
        <v>0</v>
      </c>
      <c r="I2047" s="60"/>
    </row>
    <row r="2048" spans="1:9" s="38" customFormat="1" x14ac:dyDescent="0.25">
      <c r="A2048" s="193" t="s">
        <v>7389</v>
      </c>
      <c r="B2048" s="194" t="s">
        <v>7390</v>
      </c>
      <c r="C2048" s="188" t="s">
        <v>6</v>
      </c>
      <c r="D2048" s="179"/>
      <c r="E2048" s="201">
        <v>396</v>
      </c>
      <c r="F2048" s="201">
        <v>15.4</v>
      </c>
      <c r="G2048" s="64">
        <f t="shared" si="62"/>
        <v>0</v>
      </c>
      <c r="H2048" s="66">
        <f t="shared" si="63"/>
        <v>0</v>
      </c>
      <c r="I2048" s="60"/>
    </row>
    <row r="2049" spans="1:9" s="38" customFormat="1" x14ac:dyDescent="0.25">
      <c r="A2049" s="193" t="s">
        <v>7391</v>
      </c>
      <c r="B2049" s="194" t="s">
        <v>7392</v>
      </c>
      <c r="C2049" s="188" t="s">
        <v>6</v>
      </c>
      <c r="D2049" s="179"/>
      <c r="E2049" s="201">
        <v>399</v>
      </c>
      <c r="F2049" s="201">
        <v>15.6</v>
      </c>
      <c r="G2049" s="64">
        <f t="shared" si="62"/>
        <v>0</v>
      </c>
      <c r="H2049" s="66">
        <f t="shared" si="63"/>
        <v>0</v>
      </c>
      <c r="I2049" s="60"/>
    </row>
    <row r="2050" spans="1:9" s="38" customFormat="1" x14ac:dyDescent="0.25">
      <c r="A2050" s="193" t="s">
        <v>7393</v>
      </c>
      <c r="B2050" s="194" t="s">
        <v>7394</v>
      </c>
      <c r="C2050" s="188" t="s">
        <v>6</v>
      </c>
      <c r="D2050" s="179"/>
      <c r="E2050" s="201">
        <v>592</v>
      </c>
      <c r="F2050" s="201">
        <v>23.1</v>
      </c>
      <c r="G2050" s="64">
        <f t="shared" si="62"/>
        <v>0</v>
      </c>
      <c r="H2050" s="66">
        <f t="shared" si="63"/>
        <v>0</v>
      </c>
      <c r="I2050" s="60"/>
    </row>
    <row r="2051" spans="1:9" s="38" customFormat="1" x14ac:dyDescent="0.25">
      <c r="A2051" s="193" t="s">
        <v>7395</v>
      </c>
      <c r="B2051" s="194" t="s">
        <v>7396</v>
      </c>
      <c r="C2051" s="188" t="s">
        <v>6</v>
      </c>
      <c r="D2051" s="179"/>
      <c r="E2051" s="201">
        <v>901</v>
      </c>
      <c r="F2051" s="201">
        <v>35.1</v>
      </c>
      <c r="G2051" s="64">
        <f t="shared" si="62"/>
        <v>0</v>
      </c>
      <c r="H2051" s="66">
        <f t="shared" si="63"/>
        <v>0</v>
      </c>
      <c r="I2051" s="60"/>
    </row>
    <row r="2052" spans="1:9" s="38" customFormat="1" ht="112.5" x14ac:dyDescent="0.25">
      <c r="A2052" s="195" t="s">
        <v>7397</v>
      </c>
      <c r="B2052" s="196" t="s">
        <v>21683</v>
      </c>
      <c r="C2052" s="198"/>
      <c r="D2052" s="199"/>
      <c r="E2052" s="199"/>
      <c r="F2052" s="199"/>
      <c r="G2052" s="199"/>
      <c r="H2052" s="200"/>
      <c r="I2052" s="60"/>
    </row>
    <row r="2053" spans="1:9" s="38" customFormat="1" x14ac:dyDescent="0.25">
      <c r="A2053" s="193" t="s">
        <v>7398</v>
      </c>
      <c r="B2053" s="194" t="s">
        <v>7174</v>
      </c>
      <c r="C2053" s="188" t="s">
        <v>6</v>
      </c>
      <c r="D2053" s="179"/>
      <c r="E2053" s="201">
        <v>1034</v>
      </c>
      <c r="F2053" s="201">
        <v>40.299999999999997</v>
      </c>
      <c r="G2053" s="64">
        <f t="shared" ref="G2053:G2116" si="64">D2053*E2053</f>
        <v>0</v>
      </c>
      <c r="H2053" s="66">
        <f t="shared" ref="H2053:H2116" si="65">D2053*F2053</f>
        <v>0</v>
      </c>
      <c r="I2053" s="60"/>
    </row>
    <row r="2054" spans="1:9" s="38" customFormat="1" x14ac:dyDescent="0.25">
      <c r="A2054" s="193" t="s">
        <v>7399</v>
      </c>
      <c r="B2054" s="194" t="s">
        <v>7176</v>
      </c>
      <c r="C2054" s="188" t="s">
        <v>6</v>
      </c>
      <c r="D2054" s="179"/>
      <c r="E2054" s="201">
        <v>1094</v>
      </c>
      <c r="F2054" s="201">
        <v>42.7</v>
      </c>
      <c r="G2054" s="64">
        <f t="shared" si="64"/>
        <v>0</v>
      </c>
      <c r="H2054" s="66">
        <f t="shared" si="65"/>
        <v>0</v>
      </c>
      <c r="I2054" s="60"/>
    </row>
    <row r="2055" spans="1:9" s="38" customFormat="1" x14ac:dyDescent="0.25">
      <c r="A2055" s="193" t="s">
        <v>7400</v>
      </c>
      <c r="B2055" s="194" t="s">
        <v>7401</v>
      </c>
      <c r="C2055" s="188" t="s">
        <v>6</v>
      </c>
      <c r="D2055" s="179"/>
      <c r="E2055" s="201">
        <v>1137</v>
      </c>
      <c r="F2055" s="201">
        <v>44.4</v>
      </c>
      <c r="G2055" s="64">
        <f t="shared" si="64"/>
        <v>0</v>
      </c>
      <c r="H2055" s="66">
        <f t="shared" si="65"/>
        <v>0</v>
      </c>
      <c r="I2055" s="60"/>
    </row>
    <row r="2056" spans="1:9" s="38" customFormat="1" x14ac:dyDescent="0.25">
      <c r="A2056" s="193" t="s">
        <v>7402</v>
      </c>
      <c r="B2056" s="194" t="s">
        <v>7403</v>
      </c>
      <c r="C2056" s="188" t="s">
        <v>6</v>
      </c>
      <c r="D2056" s="179"/>
      <c r="E2056" s="201">
        <v>1536</v>
      </c>
      <c r="F2056" s="201">
        <v>60</v>
      </c>
      <c r="G2056" s="64">
        <f t="shared" si="64"/>
        <v>0</v>
      </c>
      <c r="H2056" s="66">
        <f t="shared" si="65"/>
        <v>0</v>
      </c>
      <c r="I2056" s="60"/>
    </row>
    <row r="2057" spans="1:9" s="38" customFormat="1" x14ac:dyDescent="0.25">
      <c r="A2057" s="193" t="s">
        <v>7404</v>
      </c>
      <c r="B2057" s="194" t="s">
        <v>7405</v>
      </c>
      <c r="C2057" s="188" t="s">
        <v>6</v>
      </c>
      <c r="D2057" s="179"/>
      <c r="E2057" s="201">
        <v>1684</v>
      </c>
      <c r="F2057" s="201">
        <v>66</v>
      </c>
      <c r="G2057" s="64">
        <f t="shared" si="64"/>
        <v>0</v>
      </c>
      <c r="H2057" s="66">
        <f t="shared" si="65"/>
        <v>0</v>
      </c>
      <c r="I2057" s="60"/>
    </row>
    <row r="2058" spans="1:9" s="38" customFormat="1" x14ac:dyDescent="0.25">
      <c r="A2058" s="193" t="s">
        <v>7406</v>
      </c>
      <c r="B2058" s="194" t="s">
        <v>7407</v>
      </c>
      <c r="C2058" s="188" t="s">
        <v>6</v>
      </c>
      <c r="D2058" s="179"/>
      <c r="E2058" s="201">
        <v>2157</v>
      </c>
      <c r="F2058" s="201">
        <v>84</v>
      </c>
      <c r="G2058" s="64">
        <f t="shared" si="64"/>
        <v>0</v>
      </c>
      <c r="H2058" s="66">
        <f t="shared" si="65"/>
        <v>0</v>
      </c>
      <c r="I2058" s="60"/>
    </row>
    <row r="2059" spans="1:9" s="38" customFormat="1" x14ac:dyDescent="0.25">
      <c r="A2059" s="193" t="s">
        <v>7408</v>
      </c>
      <c r="B2059" s="194" t="s">
        <v>7409</v>
      </c>
      <c r="C2059" s="188" t="s">
        <v>6</v>
      </c>
      <c r="D2059" s="179"/>
      <c r="E2059" s="201">
        <v>2231</v>
      </c>
      <c r="F2059" s="201">
        <v>87</v>
      </c>
      <c r="G2059" s="64">
        <f t="shared" si="64"/>
        <v>0</v>
      </c>
      <c r="H2059" s="66">
        <f t="shared" si="65"/>
        <v>0</v>
      </c>
      <c r="I2059" s="60"/>
    </row>
    <row r="2060" spans="1:9" s="38" customFormat="1" x14ac:dyDescent="0.25">
      <c r="A2060" s="193" t="s">
        <v>7410</v>
      </c>
      <c r="B2060" s="194" t="s">
        <v>7411</v>
      </c>
      <c r="C2060" s="188" t="s">
        <v>6</v>
      </c>
      <c r="D2060" s="179"/>
      <c r="E2060" s="201">
        <v>3486</v>
      </c>
      <c r="F2060" s="201">
        <v>136</v>
      </c>
      <c r="G2060" s="64">
        <f t="shared" si="64"/>
        <v>0</v>
      </c>
      <c r="H2060" s="66">
        <f t="shared" si="65"/>
        <v>0</v>
      </c>
      <c r="I2060" s="60"/>
    </row>
    <row r="2061" spans="1:9" s="38" customFormat="1" x14ac:dyDescent="0.25">
      <c r="A2061" s="193" t="s">
        <v>7412</v>
      </c>
      <c r="B2061" s="194" t="s">
        <v>7413</v>
      </c>
      <c r="C2061" s="188" t="s">
        <v>6</v>
      </c>
      <c r="D2061" s="179"/>
      <c r="E2061" s="201">
        <v>3768</v>
      </c>
      <c r="F2061" s="201">
        <v>147</v>
      </c>
      <c r="G2061" s="64">
        <f t="shared" si="64"/>
        <v>0</v>
      </c>
      <c r="H2061" s="66">
        <f t="shared" si="65"/>
        <v>0</v>
      </c>
      <c r="I2061" s="60"/>
    </row>
    <row r="2062" spans="1:9" s="38" customFormat="1" ht="78.75" x14ac:dyDescent="0.25">
      <c r="A2062" s="195" t="s">
        <v>7414</v>
      </c>
      <c r="B2062" s="196" t="s">
        <v>21684</v>
      </c>
      <c r="C2062" s="198"/>
      <c r="D2062" s="199"/>
      <c r="E2062" s="199"/>
      <c r="F2062" s="199"/>
      <c r="G2062" s="199"/>
      <c r="H2062" s="200"/>
      <c r="I2062" s="60"/>
    </row>
    <row r="2063" spans="1:9" s="38" customFormat="1" x14ac:dyDescent="0.25">
      <c r="A2063" s="193" t="s">
        <v>7415</v>
      </c>
      <c r="B2063" s="194" t="s">
        <v>21685</v>
      </c>
      <c r="C2063" s="188" t="s">
        <v>6</v>
      </c>
      <c r="D2063" s="179"/>
      <c r="E2063" s="201">
        <v>739</v>
      </c>
      <c r="F2063" s="201">
        <v>28.8</v>
      </c>
      <c r="G2063" s="64">
        <f t="shared" si="64"/>
        <v>0</v>
      </c>
      <c r="H2063" s="66">
        <f t="shared" si="65"/>
        <v>0</v>
      </c>
      <c r="I2063" s="60"/>
    </row>
    <row r="2064" spans="1:9" s="38" customFormat="1" x14ac:dyDescent="0.25">
      <c r="A2064" s="193" t="s">
        <v>7416</v>
      </c>
      <c r="B2064" s="194" t="s">
        <v>21686</v>
      </c>
      <c r="C2064" s="188" t="s">
        <v>6</v>
      </c>
      <c r="D2064" s="179"/>
      <c r="E2064" s="201">
        <v>1891</v>
      </c>
      <c r="F2064" s="201">
        <v>74</v>
      </c>
      <c r="G2064" s="64">
        <f t="shared" si="64"/>
        <v>0</v>
      </c>
      <c r="H2064" s="66">
        <f t="shared" si="65"/>
        <v>0</v>
      </c>
      <c r="I2064" s="60"/>
    </row>
    <row r="2065" spans="1:9" s="38" customFormat="1" x14ac:dyDescent="0.25">
      <c r="A2065" s="193" t="s">
        <v>7417</v>
      </c>
      <c r="B2065" s="194" t="s">
        <v>21687</v>
      </c>
      <c r="C2065" s="188" t="s">
        <v>6</v>
      </c>
      <c r="D2065" s="179"/>
      <c r="E2065" s="201">
        <v>1905</v>
      </c>
      <c r="F2065" s="201">
        <v>74</v>
      </c>
      <c r="G2065" s="64">
        <f t="shared" si="64"/>
        <v>0</v>
      </c>
      <c r="H2065" s="66">
        <f t="shared" si="65"/>
        <v>0</v>
      </c>
      <c r="I2065" s="60"/>
    </row>
    <row r="2066" spans="1:9" s="38" customFormat="1" x14ac:dyDescent="0.25">
      <c r="A2066" s="193" t="s">
        <v>7418</v>
      </c>
      <c r="B2066" s="194" t="s">
        <v>21688</v>
      </c>
      <c r="C2066" s="188" t="s">
        <v>6</v>
      </c>
      <c r="D2066" s="179"/>
      <c r="E2066" s="201">
        <v>1965</v>
      </c>
      <c r="F2066" s="201">
        <v>77</v>
      </c>
      <c r="G2066" s="64">
        <f t="shared" si="64"/>
        <v>0</v>
      </c>
      <c r="H2066" s="66">
        <f t="shared" si="65"/>
        <v>0</v>
      </c>
      <c r="I2066" s="60"/>
    </row>
    <row r="2067" spans="1:9" s="38" customFormat="1" x14ac:dyDescent="0.25">
      <c r="A2067" s="193" t="s">
        <v>7419</v>
      </c>
      <c r="B2067" s="194" t="s">
        <v>7420</v>
      </c>
      <c r="C2067" s="188" t="s">
        <v>6</v>
      </c>
      <c r="D2067" s="179"/>
      <c r="E2067" s="201">
        <v>2038</v>
      </c>
      <c r="F2067" s="201">
        <v>80</v>
      </c>
      <c r="G2067" s="64">
        <f t="shared" si="64"/>
        <v>0</v>
      </c>
      <c r="H2067" s="66">
        <f t="shared" si="65"/>
        <v>0</v>
      </c>
      <c r="I2067" s="60"/>
    </row>
    <row r="2068" spans="1:9" s="38" customFormat="1" ht="67.5" x14ac:dyDescent="0.25">
      <c r="A2068" s="195" t="s">
        <v>7421</v>
      </c>
      <c r="B2068" s="196" t="s">
        <v>21689</v>
      </c>
      <c r="C2068" s="198"/>
      <c r="D2068" s="199"/>
      <c r="E2068" s="199"/>
      <c r="F2068" s="199"/>
      <c r="G2068" s="199"/>
      <c r="H2068" s="200"/>
      <c r="I2068" s="60"/>
    </row>
    <row r="2069" spans="1:9" s="38" customFormat="1" x14ac:dyDescent="0.25">
      <c r="A2069" s="193" t="s">
        <v>7422</v>
      </c>
      <c r="B2069" s="194" t="s">
        <v>7423</v>
      </c>
      <c r="C2069" s="188" t="s">
        <v>6</v>
      </c>
      <c r="D2069" s="179"/>
      <c r="E2069" s="201">
        <v>576</v>
      </c>
      <c r="F2069" s="201">
        <v>22.5</v>
      </c>
      <c r="G2069" s="64">
        <f t="shared" si="64"/>
        <v>0</v>
      </c>
      <c r="H2069" s="66">
        <f t="shared" si="65"/>
        <v>0</v>
      </c>
      <c r="I2069" s="60"/>
    </row>
    <row r="2070" spans="1:9" s="38" customFormat="1" x14ac:dyDescent="0.25">
      <c r="A2070" s="193" t="s">
        <v>7424</v>
      </c>
      <c r="B2070" s="194" t="s">
        <v>7425</v>
      </c>
      <c r="C2070" s="188" t="s">
        <v>6</v>
      </c>
      <c r="D2070" s="179"/>
      <c r="E2070" s="201">
        <v>108</v>
      </c>
      <c r="F2070" s="201">
        <v>4.22</v>
      </c>
      <c r="G2070" s="64">
        <f t="shared" si="64"/>
        <v>0</v>
      </c>
      <c r="H2070" s="66">
        <f t="shared" si="65"/>
        <v>0</v>
      </c>
      <c r="I2070" s="60"/>
    </row>
    <row r="2071" spans="1:9" s="38" customFormat="1" x14ac:dyDescent="0.25">
      <c r="A2071" s="193" t="s">
        <v>7426</v>
      </c>
      <c r="B2071" s="194" t="s">
        <v>7427</v>
      </c>
      <c r="C2071" s="188" t="s">
        <v>6</v>
      </c>
      <c r="D2071" s="179"/>
      <c r="E2071" s="201">
        <v>231</v>
      </c>
      <c r="F2071" s="201">
        <v>9</v>
      </c>
      <c r="G2071" s="64">
        <f t="shared" si="64"/>
        <v>0</v>
      </c>
      <c r="H2071" s="66">
        <f t="shared" si="65"/>
        <v>0</v>
      </c>
      <c r="I2071" s="60"/>
    </row>
    <row r="2072" spans="1:9" s="38" customFormat="1" x14ac:dyDescent="0.25">
      <c r="A2072" s="193" t="s">
        <v>7428</v>
      </c>
      <c r="B2072" s="194" t="s">
        <v>7429</v>
      </c>
      <c r="C2072" s="188" t="s">
        <v>6</v>
      </c>
      <c r="D2072" s="179"/>
      <c r="E2072" s="201">
        <v>298</v>
      </c>
      <c r="F2072" s="201">
        <v>11.6</v>
      </c>
      <c r="G2072" s="64">
        <f t="shared" si="64"/>
        <v>0</v>
      </c>
      <c r="H2072" s="66">
        <f t="shared" si="65"/>
        <v>0</v>
      </c>
      <c r="I2072" s="60"/>
    </row>
    <row r="2073" spans="1:9" s="38" customFormat="1" x14ac:dyDescent="0.25">
      <c r="A2073" s="193" t="s">
        <v>7430</v>
      </c>
      <c r="B2073" s="194" t="s">
        <v>7431</v>
      </c>
      <c r="C2073" s="188" t="s">
        <v>6</v>
      </c>
      <c r="D2073" s="179"/>
      <c r="E2073" s="201">
        <v>351</v>
      </c>
      <c r="F2073" s="201">
        <v>13.7</v>
      </c>
      <c r="G2073" s="64">
        <f t="shared" si="64"/>
        <v>0</v>
      </c>
      <c r="H2073" s="66">
        <f t="shared" si="65"/>
        <v>0</v>
      </c>
      <c r="I2073" s="60"/>
    </row>
    <row r="2074" spans="1:9" s="38" customFormat="1" x14ac:dyDescent="0.25">
      <c r="A2074" s="193" t="s">
        <v>7432</v>
      </c>
      <c r="B2074" s="194" t="s">
        <v>7433</v>
      </c>
      <c r="C2074" s="188" t="s">
        <v>6</v>
      </c>
      <c r="D2074" s="179"/>
      <c r="E2074" s="201">
        <v>736</v>
      </c>
      <c r="F2074" s="201">
        <v>28.7</v>
      </c>
      <c r="G2074" s="64">
        <f t="shared" si="64"/>
        <v>0</v>
      </c>
      <c r="H2074" s="66">
        <f t="shared" si="65"/>
        <v>0</v>
      </c>
      <c r="I2074" s="60"/>
    </row>
    <row r="2075" spans="1:9" s="38" customFormat="1" x14ac:dyDescent="0.25">
      <c r="A2075" s="193" t="s">
        <v>7434</v>
      </c>
      <c r="B2075" s="194" t="s">
        <v>7435</v>
      </c>
      <c r="C2075" s="188" t="s">
        <v>6</v>
      </c>
      <c r="D2075" s="179"/>
      <c r="E2075" s="201">
        <v>856</v>
      </c>
      <c r="F2075" s="201">
        <v>33.4</v>
      </c>
      <c r="G2075" s="64">
        <f t="shared" si="64"/>
        <v>0</v>
      </c>
      <c r="H2075" s="66">
        <f t="shared" si="65"/>
        <v>0</v>
      </c>
      <c r="I2075" s="60"/>
    </row>
    <row r="2076" spans="1:9" s="38" customFormat="1" x14ac:dyDescent="0.25">
      <c r="A2076" s="193" t="s">
        <v>7436</v>
      </c>
      <c r="B2076" s="194" t="s">
        <v>7437</v>
      </c>
      <c r="C2076" s="188" t="s">
        <v>6</v>
      </c>
      <c r="D2076" s="179"/>
      <c r="E2076" s="201">
        <v>1330</v>
      </c>
      <c r="F2076" s="201">
        <v>52</v>
      </c>
      <c r="G2076" s="64">
        <f t="shared" si="64"/>
        <v>0</v>
      </c>
      <c r="H2076" s="66">
        <f t="shared" si="65"/>
        <v>0</v>
      </c>
      <c r="I2076" s="60"/>
    </row>
    <row r="2077" spans="1:9" s="38" customFormat="1" x14ac:dyDescent="0.25">
      <c r="A2077" s="193" t="s">
        <v>7438</v>
      </c>
      <c r="B2077" s="194" t="s">
        <v>7439</v>
      </c>
      <c r="C2077" s="188" t="s">
        <v>6</v>
      </c>
      <c r="D2077" s="179"/>
      <c r="E2077" s="201">
        <v>1416</v>
      </c>
      <c r="F2077" s="201">
        <v>55</v>
      </c>
      <c r="G2077" s="64">
        <f t="shared" si="64"/>
        <v>0</v>
      </c>
      <c r="H2077" s="66">
        <f t="shared" si="65"/>
        <v>0</v>
      </c>
      <c r="I2077" s="60"/>
    </row>
    <row r="2078" spans="1:9" s="38" customFormat="1" x14ac:dyDescent="0.25">
      <c r="A2078" s="193" t="s">
        <v>7440</v>
      </c>
      <c r="B2078" s="194" t="s">
        <v>7441</v>
      </c>
      <c r="C2078" s="188" t="s">
        <v>6</v>
      </c>
      <c r="D2078" s="179"/>
      <c r="E2078" s="201">
        <v>1579</v>
      </c>
      <c r="F2078" s="201">
        <v>62</v>
      </c>
      <c r="G2078" s="64">
        <f t="shared" si="64"/>
        <v>0</v>
      </c>
      <c r="H2078" s="66">
        <f t="shared" si="65"/>
        <v>0</v>
      </c>
      <c r="I2078" s="60"/>
    </row>
    <row r="2079" spans="1:9" s="38" customFormat="1" x14ac:dyDescent="0.25">
      <c r="A2079" s="193" t="s">
        <v>7442</v>
      </c>
      <c r="B2079" s="194" t="s">
        <v>7443</v>
      </c>
      <c r="C2079" s="188" t="s">
        <v>6</v>
      </c>
      <c r="D2079" s="179"/>
      <c r="E2079" s="201">
        <v>2038</v>
      </c>
      <c r="F2079" s="201">
        <v>80</v>
      </c>
      <c r="G2079" s="64">
        <f t="shared" si="64"/>
        <v>0</v>
      </c>
      <c r="H2079" s="66">
        <f t="shared" si="65"/>
        <v>0</v>
      </c>
      <c r="I2079" s="60"/>
    </row>
    <row r="2080" spans="1:9" s="38" customFormat="1" ht="45" x14ac:dyDescent="0.25">
      <c r="A2080" s="195" t="s">
        <v>7444</v>
      </c>
      <c r="B2080" s="196" t="s">
        <v>21690</v>
      </c>
      <c r="C2080" s="198"/>
      <c r="D2080" s="199"/>
      <c r="E2080" s="199"/>
      <c r="F2080" s="199"/>
      <c r="G2080" s="199"/>
      <c r="H2080" s="200"/>
      <c r="I2080" s="60"/>
    </row>
    <row r="2081" spans="1:9" s="38" customFormat="1" x14ac:dyDescent="0.25">
      <c r="A2081" s="193" t="s">
        <v>7445</v>
      </c>
      <c r="B2081" s="194" t="s">
        <v>7446</v>
      </c>
      <c r="C2081" s="188" t="s">
        <v>6</v>
      </c>
      <c r="D2081" s="179"/>
      <c r="E2081" s="201">
        <v>218</v>
      </c>
      <c r="F2081" s="201">
        <v>8.5</v>
      </c>
      <c r="G2081" s="64">
        <f t="shared" si="64"/>
        <v>0</v>
      </c>
      <c r="H2081" s="66">
        <f t="shared" si="65"/>
        <v>0</v>
      </c>
      <c r="I2081" s="60"/>
    </row>
    <row r="2082" spans="1:9" s="38" customFormat="1" x14ac:dyDescent="0.25">
      <c r="A2082" s="193" t="s">
        <v>7447</v>
      </c>
      <c r="B2082" s="194" t="s">
        <v>7448</v>
      </c>
      <c r="C2082" s="188" t="s">
        <v>6</v>
      </c>
      <c r="D2082" s="179"/>
      <c r="E2082" s="201">
        <v>118</v>
      </c>
      <c r="F2082" s="201">
        <v>4.59</v>
      </c>
      <c r="G2082" s="64">
        <f t="shared" si="64"/>
        <v>0</v>
      </c>
      <c r="H2082" s="66">
        <f t="shared" si="65"/>
        <v>0</v>
      </c>
      <c r="I2082" s="60"/>
    </row>
    <row r="2083" spans="1:9" s="38" customFormat="1" x14ac:dyDescent="0.25">
      <c r="A2083" s="193" t="s">
        <v>7449</v>
      </c>
      <c r="B2083" s="194" t="s">
        <v>7450</v>
      </c>
      <c r="C2083" s="188" t="s">
        <v>6</v>
      </c>
      <c r="D2083" s="179"/>
      <c r="E2083" s="201">
        <v>265</v>
      </c>
      <c r="F2083" s="201">
        <v>10.3</v>
      </c>
      <c r="G2083" s="64">
        <f t="shared" si="64"/>
        <v>0</v>
      </c>
      <c r="H2083" s="66">
        <f t="shared" si="65"/>
        <v>0</v>
      </c>
      <c r="I2083" s="60"/>
    </row>
    <row r="2084" spans="1:9" s="38" customFormat="1" x14ac:dyDescent="0.25">
      <c r="A2084" s="193" t="s">
        <v>7451</v>
      </c>
      <c r="B2084" s="194" t="s">
        <v>7452</v>
      </c>
      <c r="C2084" s="188" t="s">
        <v>6</v>
      </c>
      <c r="D2084" s="179"/>
      <c r="E2084" s="201">
        <v>310</v>
      </c>
      <c r="F2084" s="201">
        <v>12.1</v>
      </c>
      <c r="G2084" s="64">
        <f t="shared" si="64"/>
        <v>0</v>
      </c>
      <c r="H2084" s="66">
        <f t="shared" si="65"/>
        <v>0</v>
      </c>
      <c r="I2084" s="60"/>
    </row>
    <row r="2085" spans="1:9" s="38" customFormat="1" x14ac:dyDescent="0.25">
      <c r="A2085" s="193" t="s">
        <v>7453</v>
      </c>
      <c r="B2085" s="194" t="s">
        <v>5910</v>
      </c>
      <c r="C2085" s="188" t="s">
        <v>6</v>
      </c>
      <c r="D2085" s="179"/>
      <c r="E2085" s="201">
        <v>432</v>
      </c>
      <c r="F2085" s="201">
        <v>16.899999999999999</v>
      </c>
      <c r="G2085" s="64">
        <f t="shared" si="64"/>
        <v>0</v>
      </c>
      <c r="H2085" s="66">
        <f t="shared" si="65"/>
        <v>0</v>
      </c>
      <c r="I2085" s="60"/>
    </row>
    <row r="2086" spans="1:9" s="38" customFormat="1" x14ac:dyDescent="0.25">
      <c r="A2086" s="193" t="s">
        <v>7454</v>
      </c>
      <c r="B2086" s="194" t="s">
        <v>7455</v>
      </c>
      <c r="C2086" s="188" t="s">
        <v>6</v>
      </c>
      <c r="D2086" s="179"/>
      <c r="E2086" s="201">
        <v>610</v>
      </c>
      <c r="F2086" s="201">
        <v>23.8</v>
      </c>
      <c r="G2086" s="64">
        <f t="shared" si="64"/>
        <v>0</v>
      </c>
      <c r="H2086" s="66">
        <f t="shared" si="65"/>
        <v>0</v>
      </c>
      <c r="I2086" s="60"/>
    </row>
    <row r="2087" spans="1:9" s="38" customFormat="1" x14ac:dyDescent="0.25">
      <c r="A2087" s="193" t="s">
        <v>7456</v>
      </c>
      <c r="B2087" s="194" t="s">
        <v>5912</v>
      </c>
      <c r="C2087" s="188" t="s">
        <v>6</v>
      </c>
      <c r="D2087" s="179"/>
      <c r="E2087" s="201">
        <v>917</v>
      </c>
      <c r="F2087" s="201">
        <v>35.700000000000003</v>
      </c>
      <c r="G2087" s="64">
        <f t="shared" si="64"/>
        <v>0</v>
      </c>
      <c r="H2087" s="66">
        <f t="shared" si="65"/>
        <v>0</v>
      </c>
      <c r="I2087" s="60"/>
    </row>
    <row r="2088" spans="1:9" s="38" customFormat="1" x14ac:dyDescent="0.25">
      <c r="A2088" s="193" t="s">
        <v>7457</v>
      </c>
      <c r="B2088" s="194" t="s">
        <v>7458</v>
      </c>
      <c r="C2088" s="188" t="s">
        <v>6</v>
      </c>
      <c r="D2088" s="179"/>
      <c r="E2088" s="201">
        <v>1387</v>
      </c>
      <c r="F2088" s="201">
        <v>54</v>
      </c>
      <c r="G2088" s="64">
        <f t="shared" si="64"/>
        <v>0</v>
      </c>
      <c r="H2088" s="66">
        <f t="shared" si="65"/>
        <v>0</v>
      </c>
      <c r="I2088" s="60"/>
    </row>
    <row r="2089" spans="1:9" s="38" customFormat="1" x14ac:dyDescent="0.25">
      <c r="A2089" s="193" t="s">
        <v>7459</v>
      </c>
      <c r="B2089" s="194" t="s">
        <v>5916</v>
      </c>
      <c r="C2089" s="188" t="s">
        <v>6</v>
      </c>
      <c r="D2089" s="179"/>
      <c r="E2089" s="201">
        <v>2038</v>
      </c>
      <c r="F2089" s="201">
        <v>80</v>
      </c>
      <c r="G2089" s="64">
        <f t="shared" si="64"/>
        <v>0</v>
      </c>
      <c r="H2089" s="66">
        <f t="shared" si="65"/>
        <v>0</v>
      </c>
      <c r="I2089" s="60"/>
    </row>
    <row r="2090" spans="1:9" s="38" customFormat="1" ht="101.25" x14ac:dyDescent="0.25">
      <c r="A2090" s="195" t="s">
        <v>7460</v>
      </c>
      <c r="B2090" s="196" t="s">
        <v>21691</v>
      </c>
      <c r="C2090" s="198"/>
      <c r="D2090" s="199"/>
      <c r="E2090" s="199"/>
      <c r="F2090" s="199"/>
      <c r="G2090" s="199"/>
      <c r="H2090" s="200"/>
      <c r="I2090" s="60"/>
    </row>
    <row r="2091" spans="1:9" s="38" customFormat="1" x14ac:dyDescent="0.25">
      <c r="A2091" s="193" t="s">
        <v>7461</v>
      </c>
      <c r="B2091" s="194" t="s">
        <v>6781</v>
      </c>
      <c r="C2091" s="188" t="s">
        <v>6</v>
      </c>
      <c r="D2091" s="179"/>
      <c r="E2091" s="201">
        <v>26557</v>
      </c>
      <c r="F2091" s="201">
        <v>1036</v>
      </c>
      <c r="G2091" s="64">
        <f t="shared" si="64"/>
        <v>0</v>
      </c>
      <c r="H2091" s="66">
        <f t="shared" si="65"/>
        <v>0</v>
      </c>
      <c r="I2091" s="60"/>
    </row>
    <row r="2092" spans="1:9" s="38" customFormat="1" x14ac:dyDescent="0.25">
      <c r="A2092" s="193" t="s">
        <v>7462</v>
      </c>
      <c r="B2092" s="194" t="s">
        <v>7463</v>
      </c>
      <c r="C2092" s="188" t="s">
        <v>6</v>
      </c>
      <c r="D2092" s="179"/>
      <c r="E2092" s="201">
        <v>31536</v>
      </c>
      <c r="F2092" s="201">
        <v>1230</v>
      </c>
      <c r="G2092" s="64">
        <f t="shared" si="64"/>
        <v>0</v>
      </c>
      <c r="H2092" s="66">
        <f t="shared" si="65"/>
        <v>0</v>
      </c>
      <c r="I2092" s="60"/>
    </row>
    <row r="2093" spans="1:9" s="38" customFormat="1" x14ac:dyDescent="0.25">
      <c r="A2093" s="193" t="s">
        <v>7464</v>
      </c>
      <c r="B2093" s="194" t="s">
        <v>7465</v>
      </c>
      <c r="C2093" s="188" t="s">
        <v>6</v>
      </c>
      <c r="D2093" s="179"/>
      <c r="E2093" s="201">
        <v>37548</v>
      </c>
      <c r="F2093" s="201">
        <v>1464</v>
      </c>
      <c r="G2093" s="64">
        <f t="shared" si="64"/>
        <v>0</v>
      </c>
      <c r="H2093" s="66">
        <f t="shared" si="65"/>
        <v>0</v>
      </c>
      <c r="I2093" s="60"/>
    </row>
    <row r="2094" spans="1:9" s="38" customFormat="1" x14ac:dyDescent="0.25">
      <c r="A2094" s="193" t="s">
        <v>7466</v>
      </c>
      <c r="B2094" s="194" t="s">
        <v>7209</v>
      </c>
      <c r="C2094" s="188" t="s">
        <v>6</v>
      </c>
      <c r="D2094" s="179"/>
      <c r="E2094" s="201">
        <v>46278</v>
      </c>
      <c r="F2094" s="201">
        <v>1805</v>
      </c>
      <c r="G2094" s="64">
        <f t="shared" si="64"/>
        <v>0</v>
      </c>
      <c r="H2094" s="66">
        <f t="shared" si="65"/>
        <v>0</v>
      </c>
      <c r="I2094" s="60"/>
    </row>
    <row r="2095" spans="1:9" s="38" customFormat="1" ht="168.75" x14ac:dyDescent="0.25">
      <c r="A2095" s="195" t="s">
        <v>7467</v>
      </c>
      <c r="B2095" s="196" t="s">
        <v>21692</v>
      </c>
      <c r="C2095" s="198"/>
      <c r="D2095" s="199"/>
      <c r="E2095" s="199"/>
      <c r="F2095" s="199"/>
      <c r="G2095" s="199"/>
      <c r="H2095" s="200"/>
      <c r="I2095" s="60"/>
    </row>
    <row r="2096" spans="1:9" s="38" customFormat="1" x14ac:dyDescent="0.25">
      <c r="A2096" s="193" t="s">
        <v>7468</v>
      </c>
      <c r="B2096" s="194" t="s">
        <v>7469</v>
      </c>
      <c r="C2096" s="188" t="s">
        <v>6</v>
      </c>
      <c r="D2096" s="179"/>
      <c r="E2096" s="201">
        <v>5183</v>
      </c>
      <c r="F2096" s="201">
        <v>202</v>
      </c>
      <c r="G2096" s="64">
        <f t="shared" si="64"/>
        <v>0</v>
      </c>
      <c r="H2096" s="66">
        <f t="shared" si="65"/>
        <v>0</v>
      </c>
      <c r="I2096" s="60"/>
    </row>
    <row r="2097" spans="1:9" s="38" customFormat="1" x14ac:dyDescent="0.25">
      <c r="A2097" s="193" t="s">
        <v>7470</v>
      </c>
      <c r="B2097" s="194" t="s">
        <v>7471</v>
      </c>
      <c r="C2097" s="188" t="s">
        <v>6</v>
      </c>
      <c r="D2097" s="179"/>
      <c r="E2097" s="201">
        <v>5805</v>
      </c>
      <c r="F2097" s="201">
        <v>226</v>
      </c>
      <c r="G2097" s="64">
        <f t="shared" si="64"/>
        <v>0</v>
      </c>
      <c r="H2097" s="66">
        <f t="shared" si="65"/>
        <v>0</v>
      </c>
      <c r="I2097" s="60"/>
    </row>
    <row r="2098" spans="1:9" s="38" customFormat="1" x14ac:dyDescent="0.25">
      <c r="A2098" s="193" t="s">
        <v>7472</v>
      </c>
      <c r="B2098" s="194" t="s">
        <v>7473</v>
      </c>
      <c r="C2098" s="188" t="s">
        <v>6</v>
      </c>
      <c r="D2098" s="179"/>
      <c r="E2098" s="201">
        <v>6603</v>
      </c>
      <c r="F2098" s="201">
        <v>258</v>
      </c>
      <c r="G2098" s="64">
        <f t="shared" si="64"/>
        <v>0</v>
      </c>
      <c r="H2098" s="66">
        <f t="shared" si="65"/>
        <v>0</v>
      </c>
      <c r="I2098" s="60"/>
    </row>
    <row r="2099" spans="1:9" s="38" customFormat="1" x14ac:dyDescent="0.25">
      <c r="A2099" s="193" t="s">
        <v>7474</v>
      </c>
      <c r="B2099" s="194" t="s">
        <v>7475</v>
      </c>
      <c r="C2099" s="188" t="s">
        <v>6</v>
      </c>
      <c r="D2099" s="179"/>
      <c r="E2099" s="201">
        <v>7830</v>
      </c>
      <c r="F2099" s="201">
        <v>305</v>
      </c>
      <c r="G2099" s="64">
        <f t="shared" si="64"/>
        <v>0</v>
      </c>
      <c r="H2099" s="66">
        <f t="shared" si="65"/>
        <v>0</v>
      </c>
      <c r="I2099" s="60"/>
    </row>
    <row r="2100" spans="1:9" s="38" customFormat="1" x14ac:dyDescent="0.25">
      <c r="A2100" s="193" t="s">
        <v>7476</v>
      </c>
      <c r="B2100" s="194" t="s">
        <v>7477</v>
      </c>
      <c r="C2100" s="188" t="s">
        <v>6</v>
      </c>
      <c r="D2100" s="179"/>
      <c r="E2100" s="201">
        <v>8419</v>
      </c>
      <c r="F2100" s="201">
        <v>328</v>
      </c>
      <c r="G2100" s="64">
        <f t="shared" si="64"/>
        <v>0</v>
      </c>
      <c r="H2100" s="66">
        <f t="shared" si="65"/>
        <v>0</v>
      </c>
      <c r="I2100" s="60"/>
    </row>
    <row r="2101" spans="1:9" s="38" customFormat="1" x14ac:dyDescent="0.25">
      <c r="A2101" s="193" t="s">
        <v>7478</v>
      </c>
      <c r="B2101" s="194" t="s">
        <v>7479</v>
      </c>
      <c r="C2101" s="188" t="s">
        <v>6</v>
      </c>
      <c r="D2101" s="179"/>
      <c r="E2101" s="201">
        <v>10856</v>
      </c>
      <c r="F2101" s="201">
        <v>423</v>
      </c>
      <c r="G2101" s="64">
        <f t="shared" si="64"/>
        <v>0</v>
      </c>
      <c r="H2101" s="66">
        <f t="shared" si="65"/>
        <v>0</v>
      </c>
      <c r="I2101" s="60"/>
    </row>
    <row r="2102" spans="1:9" s="38" customFormat="1" ht="57" customHeight="1" x14ac:dyDescent="0.25">
      <c r="A2102" s="197" t="s">
        <v>21693</v>
      </c>
      <c r="B2102" s="344" t="s">
        <v>21694</v>
      </c>
      <c r="C2102" s="345"/>
      <c r="D2102" s="345"/>
      <c r="E2102" s="345"/>
      <c r="F2102" s="345"/>
      <c r="G2102" s="345"/>
      <c r="H2102" s="346"/>
      <c r="I2102" s="60"/>
    </row>
    <row r="2103" spans="1:9" s="38" customFormat="1" ht="202.5" x14ac:dyDescent="0.25">
      <c r="A2103" s="195" t="s">
        <v>7480</v>
      </c>
      <c r="B2103" s="196" t="s">
        <v>21695</v>
      </c>
      <c r="C2103" s="198"/>
      <c r="D2103" s="199"/>
      <c r="E2103" s="199"/>
      <c r="F2103" s="199"/>
      <c r="G2103" s="199"/>
      <c r="H2103" s="200"/>
      <c r="I2103" s="60"/>
    </row>
    <row r="2104" spans="1:9" s="38" customFormat="1" x14ac:dyDescent="0.25">
      <c r="A2104" s="193" t="s">
        <v>7481</v>
      </c>
      <c r="B2104" s="194" t="s">
        <v>7482</v>
      </c>
      <c r="C2104" s="188" t="s">
        <v>15</v>
      </c>
      <c r="D2104" s="179"/>
      <c r="E2104" s="201">
        <v>7.1</v>
      </c>
      <c r="F2104" s="201">
        <v>2.36</v>
      </c>
      <c r="G2104" s="64">
        <f t="shared" si="64"/>
        <v>0</v>
      </c>
      <c r="H2104" s="66">
        <f t="shared" si="65"/>
        <v>0</v>
      </c>
      <c r="I2104" s="60"/>
    </row>
    <row r="2105" spans="1:9" s="38" customFormat="1" x14ac:dyDescent="0.25">
      <c r="A2105" s="193" t="s">
        <v>7483</v>
      </c>
      <c r="B2105" s="194" t="s">
        <v>7484</v>
      </c>
      <c r="C2105" s="188" t="s">
        <v>15</v>
      </c>
      <c r="D2105" s="179"/>
      <c r="E2105" s="201">
        <v>10.6</v>
      </c>
      <c r="F2105" s="201">
        <v>3.48</v>
      </c>
      <c r="G2105" s="64">
        <f t="shared" si="64"/>
        <v>0</v>
      </c>
      <c r="H2105" s="66">
        <f t="shared" si="65"/>
        <v>0</v>
      </c>
      <c r="I2105" s="60"/>
    </row>
    <row r="2106" spans="1:9" s="38" customFormat="1" x14ac:dyDescent="0.25">
      <c r="A2106" s="193" t="s">
        <v>7485</v>
      </c>
      <c r="B2106" s="194" t="s">
        <v>7486</v>
      </c>
      <c r="C2106" s="188" t="s">
        <v>15</v>
      </c>
      <c r="D2106" s="179"/>
      <c r="E2106" s="201">
        <v>13.7</v>
      </c>
      <c r="F2106" s="201">
        <v>4.51</v>
      </c>
      <c r="G2106" s="64">
        <f t="shared" si="64"/>
        <v>0</v>
      </c>
      <c r="H2106" s="66">
        <f t="shared" si="65"/>
        <v>0</v>
      </c>
      <c r="I2106" s="60"/>
    </row>
    <row r="2107" spans="1:9" s="38" customFormat="1" x14ac:dyDescent="0.25">
      <c r="A2107" s="193" t="s">
        <v>7487</v>
      </c>
      <c r="B2107" s="194" t="s">
        <v>7488</v>
      </c>
      <c r="C2107" s="188" t="s">
        <v>15</v>
      </c>
      <c r="D2107" s="179"/>
      <c r="E2107" s="201">
        <v>17.399999999999999</v>
      </c>
      <c r="F2107" s="201">
        <v>5.7</v>
      </c>
      <c r="G2107" s="64">
        <f t="shared" si="64"/>
        <v>0</v>
      </c>
      <c r="H2107" s="66">
        <f t="shared" si="65"/>
        <v>0</v>
      </c>
      <c r="I2107" s="60"/>
    </row>
    <row r="2108" spans="1:9" s="38" customFormat="1" x14ac:dyDescent="0.25">
      <c r="A2108" s="193" t="s">
        <v>7489</v>
      </c>
      <c r="B2108" s="194" t="s">
        <v>7490</v>
      </c>
      <c r="C2108" s="188" t="s">
        <v>15</v>
      </c>
      <c r="D2108" s="179"/>
      <c r="E2108" s="201">
        <v>22.3</v>
      </c>
      <c r="F2108" s="201">
        <v>7.4</v>
      </c>
      <c r="G2108" s="64">
        <f t="shared" si="64"/>
        <v>0</v>
      </c>
      <c r="H2108" s="66">
        <f t="shared" si="65"/>
        <v>0</v>
      </c>
      <c r="I2108" s="60"/>
    </row>
    <row r="2109" spans="1:9" s="38" customFormat="1" x14ac:dyDescent="0.25">
      <c r="A2109" s="193" t="s">
        <v>7491</v>
      </c>
      <c r="B2109" s="194" t="s">
        <v>7492</v>
      </c>
      <c r="C2109" s="188" t="s">
        <v>15</v>
      </c>
      <c r="D2109" s="179"/>
      <c r="E2109" s="201">
        <v>25.7</v>
      </c>
      <c r="F2109" s="201">
        <v>8.5</v>
      </c>
      <c r="G2109" s="64">
        <f t="shared" si="64"/>
        <v>0</v>
      </c>
      <c r="H2109" s="66">
        <f t="shared" si="65"/>
        <v>0</v>
      </c>
      <c r="I2109" s="60"/>
    </row>
    <row r="2110" spans="1:9" s="38" customFormat="1" x14ac:dyDescent="0.25">
      <c r="A2110" s="193" t="s">
        <v>7493</v>
      </c>
      <c r="B2110" s="194" t="s">
        <v>7494</v>
      </c>
      <c r="C2110" s="188" t="s">
        <v>15</v>
      </c>
      <c r="D2110" s="179"/>
      <c r="E2110" s="201">
        <v>31.8</v>
      </c>
      <c r="F2110" s="201">
        <v>10.5</v>
      </c>
      <c r="G2110" s="64">
        <f t="shared" si="64"/>
        <v>0</v>
      </c>
      <c r="H2110" s="66">
        <f t="shared" si="65"/>
        <v>0</v>
      </c>
      <c r="I2110" s="60"/>
    </row>
    <row r="2111" spans="1:9" s="38" customFormat="1" x14ac:dyDescent="0.25">
      <c r="A2111" s="193" t="s">
        <v>7495</v>
      </c>
      <c r="B2111" s="194" t="s">
        <v>7496</v>
      </c>
      <c r="C2111" s="188" t="s">
        <v>15</v>
      </c>
      <c r="D2111" s="179"/>
      <c r="E2111" s="201">
        <v>39.799999999999997</v>
      </c>
      <c r="F2111" s="201">
        <v>13.1</v>
      </c>
      <c r="G2111" s="64">
        <f t="shared" si="64"/>
        <v>0</v>
      </c>
      <c r="H2111" s="66">
        <f t="shared" si="65"/>
        <v>0</v>
      </c>
      <c r="I2111" s="60"/>
    </row>
    <row r="2112" spans="1:9" s="38" customFormat="1" x14ac:dyDescent="0.25">
      <c r="A2112" s="193" t="s">
        <v>7497</v>
      </c>
      <c r="B2112" s="194" t="s">
        <v>7498</v>
      </c>
      <c r="C2112" s="188" t="s">
        <v>15</v>
      </c>
      <c r="D2112" s="179"/>
      <c r="E2112" s="201">
        <v>54</v>
      </c>
      <c r="F2112" s="201">
        <v>17.8</v>
      </c>
      <c r="G2112" s="64">
        <f t="shared" si="64"/>
        <v>0</v>
      </c>
      <c r="H2112" s="66">
        <f t="shared" si="65"/>
        <v>0</v>
      </c>
      <c r="I2112" s="60"/>
    </row>
    <row r="2113" spans="1:9" s="38" customFormat="1" x14ac:dyDescent="0.25">
      <c r="A2113" s="193" t="s">
        <v>7499</v>
      </c>
      <c r="B2113" s="194" t="s">
        <v>7500</v>
      </c>
      <c r="C2113" s="188" t="s">
        <v>15</v>
      </c>
      <c r="D2113" s="179"/>
      <c r="E2113" s="201">
        <v>61</v>
      </c>
      <c r="F2113" s="201">
        <v>20.100000000000001</v>
      </c>
      <c r="G2113" s="64">
        <f t="shared" si="64"/>
        <v>0</v>
      </c>
      <c r="H2113" s="66">
        <f t="shared" si="65"/>
        <v>0</v>
      </c>
      <c r="I2113" s="60"/>
    </row>
    <row r="2114" spans="1:9" s="38" customFormat="1" x14ac:dyDescent="0.25">
      <c r="A2114" s="193" t="s">
        <v>7501</v>
      </c>
      <c r="B2114" s="194" t="s">
        <v>7502</v>
      </c>
      <c r="C2114" s="188" t="s">
        <v>15</v>
      </c>
      <c r="D2114" s="179"/>
      <c r="E2114" s="201">
        <v>83</v>
      </c>
      <c r="F2114" s="201">
        <v>27.3</v>
      </c>
      <c r="G2114" s="64">
        <f t="shared" si="64"/>
        <v>0</v>
      </c>
      <c r="H2114" s="66">
        <f t="shared" si="65"/>
        <v>0</v>
      </c>
      <c r="I2114" s="60"/>
    </row>
    <row r="2115" spans="1:9" s="38" customFormat="1" x14ac:dyDescent="0.25">
      <c r="A2115" s="193" t="s">
        <v>7503</v>
      </c>
      <c r="B2115" s="194" t="s">
        <v>7504</v>
      </c>
      <c r="C2115" s="188" t="s">
        <v>15</v>
      </c>
      <c r="D2115" s="179"/>
      <c r="E2115" s="201">
        <v>113</v>
      </c>
      <c r="F2115" s="201">
        <v>37.200000000000003</v>
      </c>
      <c r="G2115" s="64">
        <f t="shared" si="64"/>
        <v>0</v>
      </c>
      <c r="H2115" s="66">
        <f t="shared" si="65"/>
        <v>0</v>
      </c>
      <c r="I2115" s="60"/>
    </row>
    <row r="2116" spans="1:9" s="38" customFormat="1" x14ac:dyDescent="0.25">
      <c r="A2116" s="193" t="s">
        <v>7505</v>
      </c>
      <c r="B2116" s="194" t="s">
        <v>7506</v>
      </c>
      <c r="C2116" s="188" t="s">
        <v>15</v>
      </c>
      <c r="D2116" s="179"/>
      <c r="E2116" s="201">
        <v>167</v>
      </c>
      <c r="F2116" s="201">
        <v>55</v>
      </c>
      <c r="G2116" s="64">
        <f t="shared" si="64"/>
        <v>0</v>
      </c>
      <c r="H2116" s="66">
        <f t="shared" si="65"/>
        <v>0</v>
      </c>
      <c r="I2116" s="60"/>
    </row>
    <row r="2117" spans="1:9" s="38" customFormat="1" x14ac:dyDescent="0.25">
      <c r="A2117" s="193" t="s">
        <v>7507</v>
      </c>
      <c r="B2117" s="194" t="s">
        <v>7508</v>
      </c>
      <c r="C2117" s="188" t="s">
        <v>15</v>
      </c>
      <c r="D2117" s="179"/>
      <c r="E2117" s="201">
        <v>222</v>
      </c>
      <c r="F2117" s="201">
        <v>73</v>
      </c>
      <c r="G2117" s="64">
        <f t="shared" ref="G2117:G2180" si="66">D2117*E2117</f>
        <v>0</v>
      </c>
      <c r="H2117" s="66">
        <f t="shared" ref="H2117:H2180" si="67">D2117*F2117</f>
        <v>0</v>
      </c>
      <c r="I2117" s="60"/>
    </row>
    <row r="2118" spans="1:9" s="38" customFormat="1" x14ac:dyDescent="0.25">
      <c r="A2118" s="193" t="s">
        <v>7509</v>
      </c>
      <c r="B2118" s="194" t="s">
        <v>7510</v>
      </c>
      <c r="C2118" s="188" t="s">
        <v>15</v>
      </c>
      <c r="D2118" s="179"/>
      <c r="E2118" s="201">
        <v>351</v>
      </c>
      <c r="F2118" s="201">
        <v>116</v>
      </c>
      <c r="G2118" s="64">
        <f t="shared" si="66"/>
        <v>0</v>
      </c>
      <c r="H2118" s="66">
        <f t="shared" si="67"/>
        <v>0</v>
      </c>
      <c r="I2118" s="60"/>
    </row>
    <row r="2119" spans="1:9" s="38" customFormat="1" x14ac:dyDescent="0.25">
      <c r="A2119" s="193" t="s">
        <v>7511</v>
      </c>
      <c r="B2119" s="194" t="s">
        <v>7512</v>
      </c>
      <c r="C2119" s="188" t="s">
        <v>15</v>
      </c>
      <c r="D2119" s="179"/>
      <c r="E2119" s="201">
        <v>368</v>
      </c>
      <c r="F2119" s="201">
        <v>122</v>
      </c>
      <c r="G2119" s="64">
        <f t="shared" si="66"/>
        <v>0</v>
      </c>
      <c r="H2119" s="66">
        <f t="shared" si="67"/>
        <v>0</v>
      </c>
      <c r="I2119" s="60"/>
    </row>
    <row r="2120" spans="1:9" s="38" customFormat="1" x14ac:dyDescent="0.25">
      <c r="A2120" s="193" t="s">
        <v>7513</v>
      </c>
      <c r="B2120" s="194" t="s">
        <v>7514</v>
      </c>
      <c r="C2120" s="188" t="s">
        <v>15</v>
      </c>
      <c r="D2120" s="179"/>
      <c r="E2120" s="201">
        <v>461</v>
      </c>
      <c r="F2120" s="201">
        <v>152</v>
      </c>
      <c r="G2120" s="64">
        <f t="shared" si="66"/>
        <v>0</v>
      </c>
      <c r="H2120" s="66">
        <f t="shared" si="67"/>
        <v>0</v>
      </c>
      <c r="I2120" s="60"/>
    </row>
    <row r="2121" spans="1:9" s="38" customFormat="1" ht="191.25" x14ac:dyDescent="0.25">
      <c r="A2121" s="195" t="s">
        <v>7515</v>
      </c>
      <c r="B2121" s="196" t="s">
        <v>21696</v>
      </c>
      <c r="C2121" s="198"/>
      <c r="D2121" s="199"/>
      <c r="E2121" s="199"/>
      <c r="F2121" s="199"/>
      <c r="G2121" s="199"/>
      <c r="H2121" s="200"/>
      <c r="I2121" s="60"/>
    </row>
    <row r="2122" spans="1:9" s="38" customFormat="1" x14ac:dyDescent="0.25">
      <c r="A2122" s="193" t="s">
        <v>7516</v>
      </c>
      <c r="B2122" s="194" t="s">
        <v>7517</v>
      </c>
      <c r="C2122" s="188" t="s">
        <v>15</v>
      </c>
      <c r="D2122" s="179"/>
      <c r="E2122" s="201">
        <v>9.6</v>
      </c>
      <c r="F2122" s="201">
        <v>3.17</v>
      </c>
      <c r="G2122" s="64">
        <f t="shared" si="66"/>
        <v>0</v>
      </c>
      <c r="H2122" s="66">
        <f t="shared" si="67"/>
        <v>0</v>
      </c>
      <c r="I2122" s="60"/>
    </row>
    <row r="2123" spans="1:9" s="38" customFormat="1" x14ac:dyDescent="0.25">
      <c r="A2123" s="193" t="s">
        <v>7518</v>
      </c>
      <c r="B2123" s="194" t="s">
        <v>7484</v>
      </c>
      <c r="C2123" s="188" t="s">
        <v>15</v>
      </c>
      <c r="D2123" s="179"/>
      <c r="E2123" s="201">
        <v>14.2</v>
      </c>
      <c r="F2123" s="201">
        <v>4.68</v>
      </c>
      <c r="G2123" s="64">
        <f t="shared" si="66"/>
        <v>0</v>
      </c>
      <c r="H2123" s="66">
        <f t="shared" si="67"/>
        <v>0</v>
      </c>
      <c r="I2123" s="60"/>
    </row>
    <row r="2124" spans="1:9" s="38" customFormat="1" x14ac:dyDescent="0.25">
      <c r="A2124" s="193" t="s">
        <v>7519</v>
      </c>
      <c r="B2124" s="194" t="s">
        <v>7486</v>
      </c>
      <c r="C2124" s="188" t="s">
        <v>15</v>
      </c>
      <c r="D2124" s="179"/>
      <c r="E2124" s="201">
        <v>18.3</v>
      </c>
      <c r="F2124" s="201">
        <v>6</v>
      </c>
      <c r="G2124" s="64">
        <f t="shared" si="66"/>
        <v>0</v>
      </c>
      <c r="H2124" s="66">
        <f t="shared" si="67"/>
        <v>0</v>
      </c>
      <c r="I2124" s="60"/>
    </row>
    <row r="2125" spans="1:9" s="38" customFormat="1" x14ac:dyDescent="0.25">
      <c r="A2125" s="193" t="s">
        <v>7520</v>
      </c>
      <c r="B2125" s="194" t="s">
        <v>7488</v>
      </c>
      <c r="C2125" s="188" t="s">
        <v>15</v>
      </c>
      <c r="D2125" s="179"/>
      <c r="E2125" s="201">
        <v>23.7</v>
      </c>
      <c r="F2125" s="201">
        <v>7.8</v>
      </c>
      <c r="G2125" s="64">
        <f t="shared" si="66"/>
        <v>0</v>
      </c>
      <c r="H2125" s="66">
        <f t="shared" si="67"/>
        <v>0</v>
      </c>
      <c r="I2125" s="60"/>
    </row>
    <row r="2126" spans="1:9" s="38" customFormat="1" x14ac:dyDescent="0.25">
      <c r="A2126" s="193" t="s">
        <v>7521</v>
      </c>
      <c r="B2126" s="194" t="s">
        <v>7490</v>
      </c>
      <c r="C2126" s="188" t="s">
        <v>15</v>
      </c>
      <c r="D2126" s="179"/>
      <c r="E2126" s="201">
        <v>30.2</v>
      </c>
      <c r="F2126" s="201">
        <v>10</v>
      </c>
      <c r="G2126" s="64">
        <f t="shared" si="66"/>
        <v>0</v>
      </c>
      <c r="H2126" s="66">
        <f t="shared" si="67"/>
        <v>0</v>
      </c>
      <c r="I2126" s="60"/>
    </row>
    <row r="2127" spans="1:9" s="38" customFormat="1" x14ac:dyDescent="0.25">
      <c r="A2127" s="193" t="s">
        <v>7522</v>
      </c>
      <c r="B2127" s="194" t="s">
        <v>7492</v>
      </c>
      <c r="C2127" s="188" t="s">
        <v>15</v>
      </c>
      <c r="D2127" s="179"/>
      <c r="E2127" s="201">
        <v>34.700000000000003</v>
      </c>
      <c r="F2127" s="201">
        <v>11.4</v>
      </c>
      <c r="G2127" s="64">
        <f t="shared" si="66"/>
        <v>0</v>
      </c>
      <c r="H2127" s="66">
        <f t="shared" si="67"/>
        <v>0</v>
      </c>
      <c r="I2127" s="60"/>
    </row>
    <row r="2128" spans="1:9" s="38" customFormat="1" x14ac:dyDescent="0.25">
      <c r="A2128" s="193" t="s">
        <v>7523</v>
      </c>
      <c r="B2128" s="194" t="s">
        <v>7494</v>
      </c>
      <c r="C2128" s="188" t="s">
        <v>15</v>
      </c>
      <c r="D2128" s="179"/>
      <c r="E2128" s="201">
        <v>41.5</v>
      </c>
      <c r="F2128" s="201">
        <v>13.7</v>
      </c>
      <c r="G2128" s="64">
        <f t="shared" si="66"/>
        <v>0</v>
      </c>
      <c r="H2128" s="66">
        <f t="shared" si="67"/>
        <v>0</v>
      </c>
      <c r="I2128" s="60"/>
    </row>
    <row r="2129" spans="1:9" s="38" customFormat="1" x14ac:dyDescent="0.25">
      <c r="A2129" s="193" t="s">
        <v>7524</v>
      </c>
      <c r="B2129" s="194" t="s">
        <v>7496</v>
      </c>
      <c r="C2129" s="188" t="s">
        <v>15</v>
      </c>
      <c r="D2129" s="179"/>
      <c r="E2129" s="201">
        <v>53</v>
      </c>
      <c r="F2129" s="201">
        <v>17.399999999999999</v>
      </c>
      <c r="G2129" s="64">
        <f t="shared" si="66"/>
        <v>0</v>
      </c>
      <c r="H2129" s="66">
        <f t="shared" si="67"/>
        <v>0</v>
      </c>
      <c r="I2129" s="60"/>
    </row>
    <row r="2130" spans="1:9" s="38" customFormat="1" x14ac:dyDescent="0.25">
      <c r="A2130" s="193" t="s">
        <v>7525</v>
      </c>
      <c r="B2130" s="194" t="s">
        <v>7498</v>
      </c>
      <c r="C2130" s="188" t="s">
        <v>15</v>
      </c>
      <c r="D2130" s="179"/>
      <c r="E2130" s="201">
        <v>70</v>
      </c>
      <c r="F2130" s="201">
        <v>23.2</v>
      </c>
      <c r="G2130" s="64">
        <f t="shared" si="66"/>
        <v>0</v>
      </c>
      <c r="H2130" s="66">
        <f t="shared" si="67"/>
        <v>0</v>
      </c>
      <c r="I2130" s="60"/>
    </row>
    <row r="2131" spans="1:9" s="38" customFormat="1" x14ac:dyDescent="0.25">
      <c r="A2131" s="193" t="s">
        <v>7526</v>
      </c>
      <c r="B2131" s="194" t="s">
        <v>7500</v>
      </c>
      <c r="C2131" s="188" t="s">
        <v>15</v>
      </c>
      <c r="D2131" s="179"/>
      <c r="E2131" s="201">
        <v>81</v>
      </c>
      <c r="F2131" s="201">
        <v>26.6</v>
      </c>
      <c r="G2131" s="64">
        <f t="shared" si="66"/>
        <v>0</v>
      </c>
      <c r="H2131" s="66">
        <f t="shared" si="67"/>
        <v>0</v>
      </c>
      <c r="I2131" s="60"/>
    </row>
    <row r="2132" spans="1:9" s="38" customFormat="1" x14ac:dyDescent="0.25">
      <c r="A2132" s="193" t="s">
        <v>7527</v>
      </c>
      <c r="B2132" s="194" t="s">
        <v>7502</v>
      </c>
      <c r="C2132" s="188" t="s">
        <v>15</v>
      </c>
      <c r="D2132" s="179"/>
      <c r="E2132" s="201">
        <v>110</v>
      </c>
      <c r="F2132" s="201">
        <v>36.200000000000003</v>
      </c>
      <c r="G2132" s="64">
        <f t="shared" si="66"/>
        <v>0</v>
      </c>
      <c r="H2132" s="66">
        <f t="shared" si="67"/>
        <v>0</v>
      </c>
      <c r="I2132" s="60"/>
    </row>
    <row r="2133" spans="1:9" s="38" customFormat="1" x14ac:dyDescent="0.25">
      <c r="A2133" s="193" t="s">
        <v>7528</v>
      </c>
      <c r="B2133" s="194" t="s">
        <v>7504</v>
      </c>
      <c r="C2133" s="188" t="s">
        <v>15</v>
      </c>
      <c r="D2133" s="179"/>
      <c r="E2133" s="201">
        <v>150</v>
      </c>
      <c r="F2133" s="201">
        <v>49.5</v>
      </c>
      <c r="G2133" s="64">
        <f t="shared" si="66"/>
        <v>0</v>
      </c>
      <c r="H2133" s="66">
        <f t="shared" si="67"/>
        <v>0</v>
      </c>
      <c r="I2133" s="60"/>
    </row>
    <row r="2134" spans="1:9" s="38" customFormat="1" x14ac:dyDescent="0.25">
      <c r="A2134" s="193" t="s">
        <v>7529</v>
      </c>
      <c r="B2134" s="194" t="s">
        <v>7506</v>
      </c>
      <c r="C2134" s="188" t="s">
        <v>15</v>
      </c>
      <c r="D2134" s="179"/>
      <c r="E2134" s="201">
        <v>216</v>
      </c>
      <c r="F2134" s="201">
        <v>71</v>
      </c>
      <c r="G2134" s="64">
        <f t="shared" si="66"/>
        <v>0</v>
      </c>
      <c r="H2134" s="66">
        <f t="shared" si="67"/>
        <v>0</v>
      </c>
      <c r="I2134" s="60"/>
    </row>
    <row r="2135" spans="1:9" s="38" customFormat="1" x14ac:dyDescent="0.25">
      <c r="A2135" s="193" t="s">
        <v>7530</v>
      </c>
      <c r="B2135" s="194" t="s">
        <v>7508</v>
      </c>
      <c r="C2135" s="188" t="s">
        <v>15</v>
      </c>
      <c r="D2135" s="179"/>
      <c r="E2135" s="201">
        <v>288</v>
      </c>
      <c r="F2135" s="201">
        <v>95</v>
      </c>
      <c r="G2135" s="64">
        <f t="shared" si="66"/>
        <v>0</v>
      </c>
      <c r="H2135" s="66">
        <f t="shared" si="67"/>
        <v>0</v>
      </c>
      <c r="I2135" s="60"/>
    </row>
    <row r="2136" spans="1:9" s="38" customFormat="1" x14ac:dyDescent="0.25">
      <c r="A2136" s="193" t="s">
        <v>7531</v>
      </c>
      <c r="B2136" s="194" t="s">
        <v>7510</v>
      </c>
      <c r="C2136" s="188" t="s">
        <v>15</v>
      </c>
      <c r="D2136" s="179"/>
      <c r="E2136" s="201">
        <v>454</v>
      </c>
      <c r="F2136" s="201">
        <v>150</v>
      </c>
      <c r="G2136" s="64">
        <f t="shared" si="66"/>
        <v>0</v>
      </c>
      <c r="H2136" s="66">
        <f t="shared" si="67"/>
        <v>0</v>
      </c>
      <c r="I2136" s="60"/>
    </row>
    <row r="2137" spans="1:9" s="38" customFormat="1" x14ac:dyDescent="0.25">
      <c r="A2137" s="193" t="s">
        <v>7532</v>
      </c>
      <c r="B2137" s="194" t="s">
        <v>7512</v>
      </c>
      <c r="C2137" s="188" t="s">
        <v>15</v>
      </c>
      <c r="D2137" s="179"/>
      <c r="E2137" s="201">
        <v>479</v>
      </c>
      <c r="F2137" s="201">
        <v>158</v>
      </c>
      <c r="G2137" s="64">
        <f t="shared" si="66"/>
        <v>0</v>
      </c>
      <c r="H2137" s="66">
        <f t="shared" si="67"/>
        <v>0</v>
      </c>
      <c r="I2137" s="60"/>
    </row>
    <row r="2138" spans="1:9" s="38" customFormat="1" x14ac:dyDescent="0.25">
      <c r="A2138" s="193" t="s">
        <v>7533</v>
      </c>
      <c r="B2138" s="194" t="s">
        <v>7514</v>
      </c>
      <c r="C2138" s="188" t="s">
        <v>15</v>
      </c>
      <c r="D2138" s="179"/>
      <c r="E2138" s="201">
        <v>602</v>
      </c>
      <c r="F2138" s="201">
        <v>199</v>
      </c>
      <c r="G2138" s="64">
        <f t="shared" si="66"/>
        <v>0</v>
      </c>
      <c r="H2138" s="66">
        <f t="shared" si="67"/>
        <v>0</v>
      </c>
      <c r="I2138" s="60"/>
    </row>
    <row r="2139" spans="1:9" s="38" customFormat="1" ht="180" x14ac:dyDescent="0.25">
      <c r="A2139" s="195" t="s">
        <v>7534</v>
      </c>
      <c r="B2139" s="196" t="s">
        <v>21697</v>
      </c>
      <c r="C2139" s="198"/>
      <c r="D2139" s="199"/>
      <c r="E2139" s="199"/>
      <c r="F2139" s="199"/>
      <c r="G2139" s="199"/>
      <c r="H2139" s="200"/>
      <c r="I2139" s="60"/>
    </row>
    <row r="2140" spans="1:9" s="38" customFormat="1" x14ac:dyDescent="0.25">
      <c r="A2140" s="193" t="s">
        <v>7535</v>
      </c>
      <c r="B2140" s="194" t="s">
        <v>7536</v>
      </c>
      <c r="C2140" s="188" t="s">
        <v>301</v>
      </c>
      <c r="D2140" s="179"/>
      <c r="E2140" s="201">
        <v>9.9</v>
      </c>
      <c r="F2140" s="201">
        <v>3.28</v>
      </c>
      <c r="G2140" s="64">
        <f t="shared" si="66"/>
        <v>0</v>
      </c>
      <c r="H2140" s="66">
        <f t="shared" si="67"/>
        <v>0</v>
      </c>
      <c r="I2140" s="60"/>
    </row>
    <row r="2141" spans="1:9" s="38" customFormat="1" x14ac:dyDescent="0.25">
      <c r="A2141" s="193" t="s">
        <v>7537</v>
      </c>
      <c r="B2141" s="194" t="s">
        <v>7538</v>
      </c>
      <c r="C2141" s="188" t="s">
        <v>301</v>
      </c>
      <c r="D2141" s="179"/>
      <c r="E2141" s="201">
        <v>8</v>
      </c>
      <c r="F2141" s="201">
        <v>2.63</v>
      </c>
      <c r="G2141" s="64">
        <f t="shared" si="66"/>
        <v>0</v>
      </c>
      <c r="H2141" s="66">
        <f t="shared" si="67"/>
        <v>0</v>
      </c>
      <c r="I2141" s="60"/>
    </row>
    <row r="2142" spans="1:9" s="38" customFormat="1" x14ac:dyDescent="0.25">
      <c r="A2142" s="193" t="s">
        <v>7539</v>
      </c>
      <c r="B2142" s="194" t="s">
        <v>7540</v>
      </c>
      <c r="C2142" s="188" t="s">
        <v>301</v>
      </c>
      <c r="D2142" s="179"/>
      <c r="E2142" s="201">
        <v>7.1</v>
      </c>
      <c r="F2142" s="201">
        <v>2.36</v>
      </c>
      <c r="G2142" s="64">
        <f t="shared" si="66"/>
        <v>0</v>
      </c>
      <c r="H2142" s="66">
        <f t="shared" si="67"/>
        <v>0</v>
      </c>
      <c r="I2142" s="60"/>
    </row>
    <row r="2143" spans="1:9" s="38" customFormat="1" x14ac:dyDescent="0.25">
      <c r="A2143" s="193" t="s">
        <v>7541</v>
      </c>
      <c r="B2143" s="194" t="s">
        <v>7542</v>
      </c>
      <c r="C2143" s="188" t="s">
        <v>301</v>
      </c>
      <c r="D2143" s="179"/>
      <c r="E2143" s="201">
        <v>6.2</v>
      </c>
      <c r="F2143" s="201">
        <v>2.0499999999999998</v>
      </c>
      <c r="G2143" s="64">
        <f t="shared" si="66"/>
        <v>0</v>
      </c>
      <c r="H2143" s="66">
        <f t="shared" si="67"/>
        <v>0</v>
      </c>
      <c r="I2143" s="60"/>
    </row>
    <row r="2144" spans="1:9" s="38" customFormat="1" x14ac:dyDescent="0.25">
      <c r="A2144" s="193" t="s">
        <v>7543</v>
      </c>
      <c r="B2144" s="194" t="s">
        <v>7544</v>
      </c>
      <c r="C2144" s="188" t="s">
        <v>301</v>
      </c>
      <c r="D2144" s="179"/>
      <c r="E2144" s="201">
        <v>5.4</v>
      </c>
      <c r="F2144" s="201">
        <v>1.78</v>
      </c>
      <c r="G2144" s="64">
        <f t="shared" si="66"/>
        <v>0</v>
      </c>
      <c r="H2144" s="66">
        <f t="shared" si="67"/>
        <v>0</v>
      </c>
      <c r="I2144" s="60"/>
    </row>
    <row r="2145" spans="1:9" s="38" customFormat="1" ht="168.75" x14ac:dyDescent="0.25">
      <c r="A2145" s="195" t="s">
        <v>7545</v>
      </c>
      <c r="B2145" s="196" t="s">
        <v>21698</v>
      </c>
      <c r="C2145" s="198"/>
      <c r="D2145" s="199"/>
      <c r="E2145" s="199"/>
      <c r="F2145" s="199"/>
      <c r="G2145" s="199"/>
      <c r="H2145" s="200"/>
      <c r="I2145" s="60"/>
    </row>
    <row r="2146" spans="1:9" s="38" customFormat="1" x14ac:dyDescent="0.25">
      <c r="A2146" s="193" t="s">
        <v>7546</v>
      </c>
      <c r="B2146" s="194" t="s">
        <v>7547</v>
      </c>
      <c r="C2146" s="188" t="s">
        <v>301</v>
      </c>
      <c r="D2146" s="179"/>
      <c r="E2146" s="201">
        <v>13.1</v>
      </c>
      <c r="F2146" s="201">
        <v>4.34</v>
      </c>
      <c r="G2146" s="64">
        <f t="shared" si="66"/>
        <v>0</v>
      </c>
      <c r="H2146" s="66">
        <f t="shared" si="67"/>
        <v>0</v>
      </c>
      <c r="I2146" s="60"/>
    </row>
    <row r="2147" spans="1:9" s="38" customFormat="1" x14ac:dyDescent="0.25">
      <c r="A2147" s="193" t="s">
        <v>7548</v>
      </c>
      <c r="B2147" s="194" t="s">
        <v>7538</v>
      </c>
      <c r="C2147" s="188" t="s">
        <v>301</v>
      </c>
      <c r="D2147" s="179"/>
      <c r="E2147" s="201">
        <v>10.6</v>
      </c>
      <c r="F2147" s="201">
        <v>3.48</v>
      </c>
      <c r="G2147" s="64">
        <f t="shared" si="66"/>
        <v>0</v>
      </c>
      <c r="H2147" s="66">
        <f t="shared" si="67"/>
        <v>0</v>
      </c>
      <c r="I2147" s="60"/>
    </row>
    <row r="2148" spans="1:9" s="38" customFormat="1" x14ac:dyDescent="0.25">
      <c r="A2148" s="193" t="s">
        <v>7549</v>
      </c>
      <c r="B2148" s="194" t="s">
        <v>7540</v>
      </c>
      <c r="C2148" s="188" t="s">
        <v>301</v>
      </c>
      <c r="D2148" s="179"/>
      <c r="E2148" s="201">
        <v>9.1999999999999993</v>
      </c>
      <c r="F2148" s="201">
        <v>3.04</v>
      </c>
      <c r="G2148" s="64">
        <f t="shared" si="66"/>
        <v>0</v>
      </c>
      <c r="H2148" s="66">
        <f t="shared" si="67"/>
        <v>0</v>
      </c>
      <c r="I2148" s="60"/>
    </row>
    <row r="2149" spans="1:9" s="38" customFormat="1" x14ac:dyDescent="0.25">
      <c r="A2149" s="193" t="s">
        <v>7550</v>
      </c>
      <c r="B2149" s="194" t="s">
        <v>7542</v>
      </c>
      <c r="C2149" s="188" t="s">
        <v>301</v>
      </c>
      <c r="D2149" s="179"/>
      <c r="E2149" s="201">
        <v>8.1999999999999993</v>
      </c>
      <c r="F2149" s="201">
        <v>2.7</v>
      </c>
      <c r="G2149" s="64">
        <f t="shared" si="66"/>
        <v>0</v>
      </c>
      <c r="H2149" s="66">
        <f t="shared" si="67"/>
        <v>0</v>
      </c>
      <c r="I2149" s="60"/>
    </row>
    <row r="2150" spans="1:9" s="38" customFormat="1" x14ac:dyDescent="0.25">
      <c r="A2150" s="193" t="s">
        <v>7551</v>
      </c>
      <c r="B2150" s="194" t="s">
        <v>7544</v>
      </c>
      <c r="C2150" s="188" t="s">
        <v>301</v>
      </c>
      <c r="D2150" s="179"/>
      <c r="E2150" s="201">
        <v>6.8</v>
      </c>
      <c r="F2150" s="201">
        <v>2.25</v>
      </c>
      <c r="G2150" s="64">
        <f t="shared" si="66"/>
        <v>0</v>
      </c>
      <c r="H2150" s="66">
        <f t="shared" si="67"/>
        <v>0</v>
      </c>
      <c r="I2150" s="60"/>
    </row>
    <row r="2151" spans="1:9" s="38" customFormat="1" x14ac:dyDescent="0.25">
      <c r="A2151" s="193" t="s">
        <v>7552</v>
      </c>
      <c r="B2151" s="194" t="s">
        <v>7553</v>
      </c>
      <c r="C2151" s="188" t="s">
        <v>301</v>
      </c>
      <c r="D2151" s="179"/>
      <c r="E2151" s="201">
        <v>17.7</v>
      </c>
      <c r="F2151" s="201">
        <v>5.8</v>
      </c>
      <c r="G2151" s="64">
        <f t="shared" si="66"/>
        <v>0</v>
      </c>
      <c r="H2151" s="66">
        <f t="shared" si="67"/>
        <v>0</v>
      </c>
      <c r="I2151" s="60"/>
    </row>
    <row r="2152" spans="1:9" s="38" customFormat="1" ht="168.75" x14ac:dyDescent="0.25">
      <c r="A2152" s="195" t="s">
        <v>7554</v>
      </c>
      <c r="B2152" s="196" t="s">
        <v>21699</v>
      </c>
      <c r="C2152" s="198"/>
      <c r="D2152" s="199"/>
      <c r="E2152" s="199"/>
      <c r="F2152" s="199"/>
      <c r="G2152" s="199"/>
      <c r="H2152" s="200"/>
      <c r="I2152" s="60"/>
    </row>
    <row r="2153" spans="1:9" s="38" customFormat="1" x14ac:dyDescent="0.25">
      <c r="A2153" s="193" t="s">
        <v>7555</v>
      </c>
      <c r="B2153" s="194" t="s">
        <v>7556</v>
      </c>
      <c r="C2153" s="188" t="s">
        <v>15</v>
      </c>
      <c r="D2153" s="179"/>
      <c r="E2153" s="201">
        <v>49.3</v>
      </c>
      <c r="F2153" s="201">
        <v>16.3</v>
      </c>
      <c r="G2153" s="64">
        <f t="shared" si="66"/>
        <v>0</v>
      </c>
      <c r="H2153" s="66">
        <f t="shared" si="67"/>
        <v>0</v>
      </c>
      <c r="I2153" s="60"/>
    </row>
    <row r="2154" spans="1:9" s="38" customFormat="1" x14ac:dyDescent="0.25">
      <c r="A2154" s="193" t="s">
        <v>7557</v>
      </c>
      <c r="B2154" s="194" t="s">
        <v>7558</v>
      </c>
      <c r="C2154" s="188" t="s">
        <v>15</v>
      </c>
      <c r="D2154" s="179"/>
      <c r="E2154" s="201">
        <v>54</v>
      </c>
      <c r="F2154" s="201">
        <v>17.8</v>
      </c>
      <c r="G2154" s="64">
        <f t="shared" si="66"/>
        <v>0</v>
      </c>
      <c r="H2154" s="66">
        <f t="shared" si="67"/>
        <v>0</v>
      </c>
      <c r="I2154" s="60"/>
    </row>
    <row r="2155" spans="1:9" s="38" customFormat="1" x14ac:dyDescent="0.25">
      <c r="A2155" s="193" t="s">
        <v>7559</v>
      </c>
      <c r="B2155" s="194" t="s">
        <v>7560</v>
      </c>
      <c r="C2155" s="188" t="s">
        <v>15</v>
      </c>
      <c r="D2155" s="179"/>
      <c r="E2155" s="201">
        <v>62</v>
      </c>
      <c r="F2155" s="201">
        <v>20.5</v>
      </c>
      <c r="G2155" s="64">
        <f t="shared" si="66"/>
        <v>0</v>
      </c>
      <c r="H2155" s="66">
        <f t="shared" si="67"/>
        <v>0</v>
      </c>
      <c r="I2155" s="60"/>
    </row>
    <row r="2156" spans="1:9" s="38" customFormat="1" x14ac:dyDescent="0.25">
      <c r="A2156" s="193" t="s">
        <v>7561</v>
      </c>
      <c r="B2156" s="194" t="s">
        <v>7562</v>
      </c>
      <c r="C2156" s="188" t="s">
        <v>15</v>
      </c>
      <c r="D2156" s="179"/>
      <c r="E2156" s="201">
        <v>67</v>
      </c>
      <c r="F2156" s="201">
        <v>22.2</v>
      </c>
      <c r="G2156" s="64">
        <f t="shared" si="66"/>
        <v>0</v>
      </c>
      <c r="H2156" s="66">
        <f t="shared" si="67"/>
        <v>0</v>
      </c>
      <c r="I2156" s="60"/>
    </row>
    <row r="2157" spans="1:9" s="38" customFormat="1" x14ac:dyDescent="0.25">
      <c r="A2157" s="193" t="s">
        <v>7563</v>
      </c>
      <c r="B2157" s="194" t="s">
        <v>7564</v>
      </c>
      <c r="C2157" s="188" t="s">
        <v>15</v>
      </c>
      <c r="D2157" s="179"/>
      <c r="E2157" s="201">
        <v>80</v>
      </c>
      <c r="F2157" s="201">
        <v>26.3</v>
      </c>
      <c r="G2157" s="64">
        <f t="shared" si="66"/>
        <v>0</v>
      </c>
      <c r="H2157" s="66">
        <f t="shared" si="67"/>
        <v>0</v>
      </c>
      <c r="I2157" s="60"/>
    </row>
    <row r="2158" spans="1:9" s="38" customFormat="1" x14ac:dyDescent="0.25">
      <c r="A2158" s="193" t="s">
        <v>7565</v>
      </c>
      <c r="B2158" s="194" t="s">
        <v>7566</v>
      </c>
      <c r="C2158" s="188" t="s">
        <v>15</v>
      </c>
      <c r="D2158" s="179"/>
      <c r="E2158" s="201">
        <v>94</v>
      </c>
      <c r="F2158" s="201">
        <v>31.1</v>
      </c>
      <c r="G2158" s="64">
        <f t="shared" si="66"/>
        <v>0</v>
      </c>
      <c r="H2158" s="66">
        <f t="shared" si="67"/>
        <v>0</v>
      </c>
      <c r="I2158" s="60"/>
    </row>
    <row r="2159" spans="1:9" s="38" customFormat="1" x14ac:dyDescent="0.25">
      <c r="A2159" s="193" t="s">
        <v>7567</v>
      </c>
      <c r="B2159" s="194" t="s">
        <v>7568</v>
      </c>
      <c r="C2159" s="188" t="s">
        <v>15</v>
      </c>
      <c r="D2159" s="179"/>
      <c r="E2159" s="201">
        <v>109</v>
      </c>
      <c r="F2159" s="201">
        <v>35.799999999999997</v>
      </c>
      <c r="G2159" s="64">
        <f t="shared" si="66"/>
        <v>0</v>
      </c>
      <c r="H2159" s="66">
        <f t="shared" si="67"/>
        <v>0</v>
      </c>
      <c r="I2159" s="60"/>
    </row>
    <row r="2160" spans="1:9" s="38" customFormat="1" x14ac:dyDescent="0.25">
      <c r="A2160" s="193" t="s">
        <v>7569</v>
      </c>
      <c r="B2160" s="194" t="s">
        <v>7570</v>
      </c>
      <c r="C2160" s="188" t="s">
        <v>15</v>
      </c>
      <c r="D2160" s="179"/>
      <c r="E2160" s="201">
        <v>133</v>
      </c>
      <c r="F2160" s="201">
        <v>44</v>
      </c>
      <c r="G2160" s="64">
        <f t="shared" si="66"/>
        <v>0</v>
      </c>
      <c r="H2160" s="66">
        <f t="shared" si="67"/>
        <v>0</v>
      </c>
      <c r="I2160" s="60"/>
    </row>
    <row r="2161" spans="1:9" s="38" customFormat="1" x14ac:dyDescent="0.25">
      <c r="A2161" s="193" t="s">
        <v>7571</v>
      </c>
      <c r="B2161" s="194" t="s">
        <v>7572</v>
      </c>
      <c r="C2161" s="188" t="s">
        <v>15</v>
      </c>
      <c r="D2161" s="179"/>
      <c r="E2161" s="201">
        <v>175</v>
      </c>
      <c r="F2161" s="201">
        <v>58</v>
      </c>
      <c r="G2161" s="64">
        <f t="shared" si="66"/>
        <v>0</v>
      </c>
      <c r="H2161" s="66">
        <f t="shared" si="67"/>
        <v>0</v>
      </c>
      <c r="I2161" s="60"/>
    </row>
    <row r="2162" spans="1:9" s="38" customFormat="1" x14ac:dyDescent="0.25">
      <c r="A2162" s="193" t="s">
        <v>7573</v>
      </c>
      <c r="B2162" s="194" t="s">
        <v>7574</v>
      </c>
      <c r="C2162" s="188" t="s">
        <v>15</v>
      </c>
      <c r="D2162" s="179"/>
      <c r="E2162" s="201">
        <v>212</v>
      </c>
      <c r="F2162" s="201">
        <v>70</v>
      </c>
      <c r="G2162" s="64">
        <f t="shared" si="66"/>
        <v>0</v>
      </c>
      <c r="H2162" s="66">
        <f t="shared" si="67"/>
        <v>0</v>
      </c>
      <c r="I2162" s="60"/>
    </row>
    <row r="2163" spans="1:9" s="38" customFormat="1" x14ac:dyDescent="0.25">
      <c r="A2163" s="193" t="s">
        <v>7575</v>
      </c>
      <c r="B2163" s="194" t="s">
        <v>7576</v>
      </c>
      <c r="C2163" s="188" t="s">
        <v>15</v>
      </c>
      <c r="D2163" s="179"/>
      <c r="E2163" s="201">
        <v>305</v>
      </c>
      <c r="F2163" s="201">
        <v>101</v>
      </c>
      <c r="G2163" s="64">
        <f t="shared" si="66"/>
        <v>0</v>
      </c>
      <c r="H2163" s="66">
        <f t="shared" si="67"/>
        <v>0</v>
      </c>
      <c r="I2163" s="60"/>
    </row>
    <row r="2164" spans="1:9" s="38" customFormat="1" ht="202.5" x14ac:dyDescent="0.25">
      <c r="A2164" s="195" t="s">
        <v>7577</v>
      </c>
      <c r="B2164" s="196" t="s">
        <v>21700</v>
      </c>
      <c r="C2164" s="198"/>
      <c r="D2164" s="199"/>
      <c r="E2164" s="199"/>
      <c r="F2164" s="199"/>
      <c r="G2164" s="199"/>
      <c r="H2164" s="200"/>
      <c r="I2164" s="60"/>
    </row>
    <row r="2165" spans="1:9" s="38" customFormat="1" x14ac:dyDescent="0.25">
      <c r="A2165" s="193" t="s">
        <v>7578</v>
      </c>
      <c r="B2165" s="194" t="s">
        <v>7556</v>
      </c>
      <c r="C2165" s="188" t="s">
        <v>15</v>
      </c>
      <c r="D2165" s="179"/>
      <c r="E2165" s="201">
        <v>54</v>
      </c>
      <c r="F2165" s="201">
        <v>17.8</v>
      </c>
      <c r="G2165" s="64">
        <f t="shared" si="66"/>
        <v>0</v>
      </c>
      <c r="H2165" s="66">
        <f t="shared" si="67"/>
        <v>0</v>
      </c>
      <c r="I2165" s="60"/>
    </row>
    <row r="2166" spans="1:9" s="38" customFormat="1" x14ac:dyDescent="0.25">
      <c r="A2166" s="193" t="s">
        <v>7579</v>
      </c>
      <c r="B2166" s="194" t="s">
        <v>7558</v>
      </c>
      <c r="C2166" s="188" t="s">
        <v>15</v>
      </c>
      <c r="D2166" s="179"/>
      <c r="E2166" s="201">
        <v>58</v>
      </c>
      <c r="F2166" s="201">
        <v>19.100000000000001</v>
      </c>
      <c r="G2166" s="64">
        <f t="shared" si="66"/>
        <v>0</v>
      </c>
      <c r="H2166" s="66">
        <f t="shared" si="67"/>
        <v>0</v>
      </c>
      <c r="I2166" s="60"/>
    </row>
    <row r="2167" spans="1:9" s="38" customFormat="1" x14ac:dyDescent="0.25">
      <c r="A2167" s="193" t="s">
        <v>7580</v>
      </c>
      <c r="B2167" s="194" t="s">
        <v>7560</v>
      </c>
      <c r="C2167" s="188" t="s">
        <v>15</v>
      </c>
      <c r="D2167" s="179"/>
      <c r="E2167" s="201">
        <v>67</v>
      </c>
      <c r="F2167" s="201">
        <v>22.2</v>
      </c>
      <c r="G2167" s="64">
        <f t="shared" si="66"/>
        <v>0</v>
      </c>
      <c r="H2167" s="66">
        <f t="shared" si="67"/>
        <v>0</v>
      </c>
      <c r="I2167" s="60"/>
    </row>
    <row r="2168" spans="1:9" s="38" customFormat="1" x14ac:dyDescent="0.25">
      <c r="A2168" s="193" t="s">
        <v>7581</v>
      </c>
      <c r="B2168" s="194" t="s">
        <v>7562</v>
      </c>
      <c r="C2168" s="188" t="s">
        <v>15</v>
      </c>
      <c r="D2168" s="179"/>
      <c r="E2168" s="201">
        <v>73</v>
      </c>
      <c r="F2168" s="201">
        <v>24.2</v>
      </c>
      <c r="G2168" s="64">
        <f t="shared" si="66"/>
        <v>0</v>
      </c>
      <c r="H2168" s="66">
        <f t="shared" si="67"/>
        <v>0</v>
      </c>
      <c r="I2168" s="60"/>
    </row>
    <row r="2169" spans="1:9" s="38" customFormat="1" x14ac:dyDescent="0.25">
      <c r="A2169" s="193" t="s">
        <v>7582</v>
      </c>
      <c r="B2169" s="194" t="s">
        <v>7564</v>
      </c>
      <c r="C2169" s="188" t="s">
        <v>15</v>
      </c>
      <c r="D2169" s="179"/>
      <c r="E2169" s="201">
        <v>85</v>
      </c>
      <c r="F2169" s="201">
        <v>28</v>
      </c>
      <c r="G2169" s="64">
        <f t="shared" si="66"/>
        <v>0</v>
      </c>
      <c r="H2169" s="66">
        <f t="shared" si="67"/>
        <v>0</v>
      </c>
      <c r="I2169" s="60"/>
    </row>
    <row r="2170" spans="1:9" s="38" customFormat="1" x14ac:dyDescent="0.25">
      <c r="A2170" s="193" t="s">
        <v>7583</v>
      </c>
      <c r="B2170" s="194" t="s">
        <v>7566</v>
      </c>
      <c r="C2170" s="188" t="s">
        <v>15</v>
      </c>
      <c r="D2170" s="179"/>
      <c r="E2170" s="201">
        <v>100</v>
      </c>
      <c r="F2170" s="201">
        <v>33.1</v>
      </c>
      <c r="G2170" s="64">
        <f t="shared" si="66"/>
        <v>0</v>
      </c>
      <c r="H2170" s="66">
        <f t="shared" si="67"/>
        <v>0</v>
      </c>
      <c r="I2170" s="60"/>
    </row>
    <row r="2171" spans="1:9" s="38" customFormat="1" x14ac:dyDescent="0.25">
      <c r="A2171" s="193" t="s">
        <v>7584</v>
      </c>
      <c r="B2171" s="194" t="s">
        <v>7568</v>
      </c>
      <c r="C2171" s="188" t="s">
        <v>15</v>
      </c>
      <c r="D2171" s="179"/>
      <c r="E2171" s="201">
        <v>114</v>
      </c>
      <c r="F2171" s="201">
        <v>37.6</v>
      </c>
      <c r="G2171" s="64">
        <f t="shared" si="66"/>
        <v>0</v>
      </c>
      <c r="H2171" s="66">
        <f t="shared" si="67"/>
        <v>0</v>
      </c>
      <c r="I2171" s="60"/>
    </row>
    <row r="2172" spans="1:9" s="38" customFormat="1" x14ac:dyDescent="0.25">
      <c r="A2172" s="193" t="s">
        <v>7585</v>
      </c>
      <c r="B2172" s="194" t="s">
        <v>7570</v>
      </c>
      <c r="C2172" s="188" t="s">
        <v>15</v>
      </c>
      <c r="D2172" s="179"/>
      <c r="E2172" s="201">
        <v>142</v>
      </c>
      <c r="F2172" s="201">
        <v>46.8</v>
      </c>
      <c r="G2172" s="64">
        <f t="shared" si="66"/>
        <v>0</v>
      </c>
      <c r="H2172" s="66">
        <f t="shared" si="67"/>
        <v>0</v>
      </c>
      <c r="I2172" s="60"/>
    </row>
    <row r="2173" spans="1:9" s="38" customFormat="1" x14ac:dyDescent="0.25">
      <c r="A2173" s="193" t="s">
        <v>7586</v>
      </c>
      <c r="B2173" s="194" t="s">
        <v>7572</v>
      </c>
      <c r="C2173" s="188" t="s">
        <v>15</v>
      </c>
      <c r="D2173" s="179"/>
      <c r="E2173" s="201">
        <v>183</v>
      </c>
      <c r="F2173" s="201">
        <v>60</v>
      </c>
      <c r="G2173" s="64">
        <f t="shared" si="66"/>
        <v>0</v>
      </c>
      <c r="H2173" s="66">
        <f t="shared" si="67"/>
        <v>0</v>
      </c>
      <c r="I2173" s="60"/>
    </row>
    <row r="2174" spans="1:9" s="38" customFormat="1" x14ac:dyDescent="0.25">
      <c r="A2174" s="193" t="s">
        <v>7587</v>
      </c>
      <c r="B2174" s="194" t="s">
        <v>7574</v>
      </c>
      <c r="C2174" s="188" t="s">
        <v>15</v>
      </c>
      <c r="D2174" s="179"/>
      <c r="E2174" s="201">
        <v>259</v>
      </c>
      <c r="F2174" s="201">
        <v>85</v>
      </c>
      <c r="G2174" s="64">
        <f t="shared" si="66"/>
        <v>0</v>
      </c>
      <c r="H2174" s="66">
        <f t="shared" si="67"/>
        <v>0</v>
      </c>
      <c r="I2174" s="60"/>
    </row>
    <row r="2175" spans="1:9" s="38" customFormat="1" x14ac:dyDescent="0.25">
      <c r="A2175" s="193" t="s">
        <v>7588</v>
      </c>
      <c r="B2175" s="194" t="s">
        <v>7576</v>
      </c>
      <c r="C2175" s="188" t="s">
        <v>15</v>
      </c>
      <c r="D2175" s="179"/>
      <c r="E2175" s="201">
        <v>369</v>
      </c>
      <c r="F2175" s="201">
        <v>122</v>
      </c>
      <c r="G2175" s="64">
        <f t="shared" si="66"/>
        <v>0</v>
      </c>
      <c r="H2175" s="66">
        <f t="shared" si="67"/>
        <v>0</v>
      </c>
      <c r="I2175" s="60"/>
    </row>
    <row r="2176" spans="1:9" s="38" customFormat="1" x14ac:dyDescent="0.25">
      <c r="A2176" s="193" t="s">
        <v>7589</v>
      </c>
      <c r="B2176" s="194" t="s">
        <v>7590</v>
      </c>
      <c r="C2176" s="188" t="s">
        <v>15</v>
      </c>
      <c r="D2176" s="179"/>
      <c r="E2176" s="201">
        <v>420</v>
      </c>
      <c r="F2176" s="201">
        <v>139</v>
      </c>
      <c r="G2176" s="64">
        <f t="shared" si="66"/>
        <v>0</v>
      </c>
      <c r="H2176" s="66">
        <f t="shared" si="67"/>
        <v>0</v>
      </c>
      <c r="I2176" s="60"/>
    </row>
    <row r="2177" spans="1:9" s="38" customFormat="1" x14ac:dyDescent="0.25">
      <c r="A2177" s="193" t="s">
        <v>7591</v>
      </c>
      <c r="B2177" s="194" t="s">
        <v>7592</v>
      </c>
      <c r="C2177" s="188" t="s">
        <v>15</v>
      </c>
      <c r="D2177" s="179"/>
      <c r="E2177" s="201">
        <v>521</v>
      </c>
      <c r="F2177" s="201">
        <v>172</v>
      </c>
      <c r="G2177" s="64">
        <f t="shared" si="66"/>
        <v>0</v>
      </c>
      <c r="H2177" s="66">
        <f t="shared" si="67"/>
        <v>0</v>
      </c>
      <c r="I2177" s="60"/>
    </row>
    <row r="2178" spans="1:9" s="38" customFormat="1" ht="247.5" x14ac:dyDescent="0.25">
      <c r="A2178" s="195" t="s">
        <v>7593</v>
      </c>
      <c r="B2178" s="196" t="s">
        <v>21701</v>
      </c>
      <c r="C2178" s="198"/>
      <c r="D2178" s="199"/>
      <c r="E2178" s="199"/>
      <c r="F2178" s="199"/>
      <c r="G2178" s="199"/>
      <c r="H2178" s="200"/>
      <c r="I2178" s="60"/>
    </row>
    <row r="2179" spans="1:9" s="38" customFormat="1" x14ac:dyDescent="0.25">
      <c r="A2179" s="193" t="s">
        <v>7594</v>
      </c>
      <c r="B2179" s="194" t="s">
        <v>7595</v>
      </c>
      <c r="C2179" s="188" t="s">
        <v>15</v>
      </c>
      <c r="D2179" s="179"/>
      <c r="E2179" s="201">
        <v>49.7</v>
      </c>
      <c r="F2179" s="201">
        <v>16.399999999999999</v>
      </c>
      <c r="G2179" s="64">
        <f t="shared" si="66"/>
        <v>0</v>
      </c>
      <c r="H2179" s="66">
        <f t="shared" si="67"/>
        <v>0</v>
      </c>
      <c r="I2179" s="60"/>
    </row>
    <row r="2180" spans="1:9" s="38" customFormat="1" x14ac:dyDescent="0.25">
      <c r="A2180" s="193" t="s">
        <v>7596</v>
      </c>
      <c r="B2180" s="194" t="s">
        <v>7597</v>
      </c>
      <c r="C2180" s="188" t="s">
        <v>15</v>
      </c>
      <c r="D2180" s="179"/>
      <c r="E2180" s="201">
        <v>59</v>
      </c>
      <c r="F2180" s="201">
        <v>19.5</v>
      </c>
      <c r="G2180" s="64">
        <f t="shared" si="66"/>
        <v>0</v>
      </c>
      <c r="H2180" s="66">
        <f t="shared" si="67"/>
        <v>0</v>
      </c>
      <c r="I2180" s="60"/>
    </row>
    <row r="2181" spans="1:9" s="38" customFormat="1" x14ac:dyDescent="0.25">
      <c r="A2181" s="193" t="s">
        <v>7598</v>
      </c>
      <c r="B2181" s="194" t="s">
        <v>7599</v>
      </c>
      <c r="C2181" s="188" t="s">
        <v>15</v>
      </c>
      <c r="D2181" s="179"/>
      <c r="E2181" s="201">
        <v>73</v>
      </c>
      <c r="F2181" s="201">
        <v>24.2</v>
      </c>
      <c r="G2181" s="64">
        <f t="shared" ref="G2181:G2244" si="68">D2181*E2181</f>
        <v>0</v>
      </c>
      <c r="H2181" s="66">
        <f t="shared" ref="H2181:H2244" si="69">D2181*F2181</f>
        <v>0</v>
      </c>
      <c r="I2181" s="60"/>
    </row>
    <row r="2182" spans="1:9" s="38" customFormat="1" x14ac:dyDescent="0.25">
      <c r="A2182" s="193" t="s">
        <v>7600</v>
      </c>
      <c r="B2182" s="194" t="s">
        <v>7601</v>
      </c>
      <c r="C2182" s="188" t="s">
        <v>15</v>
      </c>
      <c r="D2182" s="179"/>
      <c r="E2182" s="201">
        <v>92</v>
      </c>
      <c r="F2182" s="201">
        <v>30.4</v>
      </c>
      <c r="G2182" s="64">
        <f t="shared" si="68"/>
        <v>0</v>
      </c>
      <c r="H2182" s="66">
        <f t="shared" si="69"/>
        <v>0</v>
      </c>
      <c r="I2182" s="60"/>
    </row>
    <row r="2183" spans="1:9" s="38" customFormat="1" x14ac:dyDescent="0.25">
      <c r="A2183" s="193" t="s">
        <v>7602</v>
      </c>
      <c r="B2183" s="194" t="s">
        <v>7603</v>
      </c>
      <c r="C2183" s="188" t="s">
        <v>15</v>
      </c>
      <c r="D2183" s="179"/>
      <c r="E2183" s="201">
        <v>122</v>
      </c>
      <c r="F2183" s="201">
        <v>40.299999999999997</v>
      </c>
      <c r="G2183" s="64">
        <f t="shared" si="68"/>
        <v>0</v>
      </c>
      <c r="H2183" s="66">
        <f t="shared" si="69"/>
        <v>0</v>
      </c>
      <c r="I2183" s="60"/>
    </row>
    <row r="2184" spans="1:9" s="38" customFormat="1" x14ac:dyDescent="0.25">
      <c r="A2184" s="193" t="s">
        <v>7604</v>
      </c>
      <c r="B2184" s="194" t="s">
        <v>7605</v>
      </c>
      <c r="C2184" s="188" t="s">
        <v>15</v>
      </c>
      <c r="D2184" s="179"/>
      <c r="E2184" s="201">
        <v>142</v>
      </c>
      <c r="F2184" s="201">
        <v>46.8</v>
      </c>
      <c r="G2184" s="64">
        <f t="shared" si="68"/>
        <v>0</v>
      </c>
      <c r="H2184" s="66">
        <f t="shared" si="69"/>
        <v>0</v>
      </c>
      <c r="I2184" s="60"/>
    </row>
    <row r="2185" spans="1:9" s="38" customFormat="1" x14ac:dyDescent="0.25">
      <c r="A2185" s="193" t="s">
        <v>7606</v>
      </c>
      <c r="B2185" s="194" t="s">
        <v>7607</v>
      </c>
      <c r="C2185" s="188" t="s">
        <v>15</v>
      </c>
      <c r="D2185" s="179"/>
      <c r="E2185" s="201">
        <v>157</v>
      </c>
      <c r="F2185" s="201">
        <v>52</v>
      </c>
      <c r="G2185" s="64">
        <f t="shared" si="68"/>
        <v>0</v>
      </c>
      <c r="H2185" s="66">
        <f t="shared" si="69"/>
        <v>0</v>
      </c>
      <c r="I2185" s="60"/>
    </row>
    <row r="2186" spans="1:9" s="38" customFormat="1" x14ac:dyDescent="0.25">
      <c r="A2186" s="193" t="s">
        <v>7608</v>
      </c>
      <c r="B2186" s="194" t="s">
        <v>7609</v>
      </c>
      <c r="C2186" s="188" t="s">
        <v>15</v>
      </c>
      <c r="D2186" s="179"/>
      <c r="E2186" s="201">
        <v>182</v>
      </c>
      <c r="F2186" s="201">
        <v>60</v>
      </c>
      <c r="G2186" s="64">
        <f t="shared" si="68"/>
        <v>0</v>
      </c>
      <c r="H2186" s="66">
        <f t="shared" si="69"/>
        <v>0</v>
      </c>
      <c r="I2186" s="60"/>
    </row>
    <row r="2187" spans="1:9" s="38" customFormat="1" ht="258.75" x14ac:dyDescent="0.25">
      <c r="A2187" s="195" t="s">
        <v>7610</v>
      </c>
      <c r="B2187" s="196" t="s">
        <v>21702</v>
      </c>
      <c r="C2187" s="198"/>
      <c r="D2187" s="199"/>
      <c r="E2187" s="199"/>
      <c r="F2187" s="199"/>
      <c r="G2187" s="199"/>
      <c r="H2187" s="200"/>
      <c r="I2187" s="60"/>
    </row>
    <row r="2188" spans="1:9" s="38" customFormat="1" x14ac:dyDescent="0.25">
      <c r="A2188" s="193" t="s">
        <v>7611</v>
      </c>
      <c r="B2188" s="194" t="s">
        <v>7612</v>
      </c>
      <c r="C2188" s="188" t="s">
        <v>15</v>
      </c>
      <c r="D2188" s="179"/>
      <c r="E2188" s="201">
        <v>92</v>
      </c>
      <c r="F2188" s="201">
        <v>30.4</v>
      </c>
      <c r="G2188" s="64">
        <f t="shared" si="68"/>
        <v>0</v>
      </c>
      <c r="H2188" s="66">
        <f t="shared" si="69"/>
        <v>0</v>
      </c>
      <c r="I2188" s="60"/>
    </row>
    <row r="2189" spans="1:9" s="38" customFormat="1" x14ac:dyDescent="0.25">
      <c r="A2189" s="193" t="s">
        <v>7613</v>
      </c>
      <c r="B2189" s="194" t="s">
        <v>7614</v>
      </c>
      <c r="C2189" s="188" t="s">
        <v>15</v>
      </c>
      <c r="D2189" s="179"/>
      <c r="E2189" s="201">
        <v>112</v>
      </c>
      <c r="F2189" s="201">
        <v>36.9</v>
      </c>
      <c r="G2189" s="64">
        <f t="shared" si="68"/>
        <v>0</v>
      </c>
      <c r="H2189" s="66">
        <f t="shared" si="69"/>
        <v>0</v>
      </c>
      <c r="I2189" s="60"/>
    </row>
    <row r="2190" spans="1:9" s="38" customFormat="1" x14ac:dyDescent="0.25">
      <c r="A2190" s="193" t="s">
        <v>7615</v>
      </c>
      <c r="B2190" s="194" t="s">
        <v>7616</v>
      </c>
      <c r="C2190" s="188" t="s">
        <v>15</v>
      </c>
      <c r="D2190" s="179"/>
      <c r="E2190" s="201">
        <v>133</v>
      </c>
      <c r="F2190" s="201">
        <v>44</v>
      </c>
      <c r="G2190" s="64">
        <f t="shared" si="68"/>
        <v>0</v>
      </c>
      <c r="H2190" s="66">
        <f t="shared" si="69"/>
        <v>0</v>
      </c>
      <c r="I2190" s="60"/>
    </row>
    <row r="2191" spans="1:9" s="38" customFormat="1" x14ac:dyDescent="0.25">
      <c r="A2191" s="193" t="s">
        <v>7617</v>
      </c>
      <c r="B2191" s="194" t="s">
        <v>7618</v>
      </c>
      <c r="C2191" s="188" t="s">
        <v>15</v>
      </c>
      <c r="D2191" s="179"/>
      <c r="E2191" s="201">
        <v>176</v>
      </c>
      <c r="F2191" s="201">
        <v>58</v>
      </c>
      <c r="G2191" s="64">
        <f t="shared" si="68"/>
        <v>0</v>
      </c>
      <c r="H2191" s="66">
        <f t="shared" si="69"/>
        <v>0</v>
      </c>
      <c r="I2191" s="60"/>
    </row>
    <row r="2192" spans="1:9" s="38" customFormat="1" ht="180" x14ac:dyDescent="0.25">
      <c r="A2192" s="195" t="s">
        <v>7619</v>
      </c>
      <c r="B2192" s="196" t="s">
        <v>21703</v>
      </c>
      <c r="C2192" s="198"/>
      <c r="D2192" s="199"/>
      <c r="E2192" s="199"/>
      <c r="F2192" s="199"/>
      <c r="G2192" s="199"/>
      <c r="H2192" s="200"/>
      <c r="I2192" s="60"/>
    </row>
    <row r="2193" spans="1:9" s="38" customFormat="1" x14ac:dyDescent="0.25">
      <c r="A2193" s="193" t="s">
        <v>7620</v>
      </c>
      <c r="B2193" s="194" t="s">
        <v>7621</v>
      </c>
      <c r="C2193" s="188" t="s">
        <v>15</v>
      </c>
      <c r="D2193" s="179"/>
      <c r="E2193" s="201">
        <v>8.6</v>
      </c>
      <c r="F2193" s="201">
        <v>2.75</v>
      </c>
      <c r="G2193" s="64">
        <f t="shared" si="68"/>
        <v>0</v>
      </c>
      <c r="H2193" s="66">
        <f t="shared" si="69"/>
        <v>0</v>
      </c>
      <c r="I2193" s="60"/>
    </row>
    <row r="2194" spans="1:9" s="38" customFormat="1" x14ac:dyDescent="0.25">
      <c r="A2194" s="193" t="s">
        <v>7622</v>
      </c>
      <c r="B2194" s="194" t="s">
        <v>7623</v>
      </c>
      <c r="C2194" s="188" t="s">
        <v>15</v>
      </c>
      <c r="D2194" s="179"/>
      <c r="E2194" s="201">
        <v>12.3</v>
      </c>
      <c r="F2194" s="201">
        <v>3.92</v>
      </c>
      <c r="G2194" s="64">
        <f t="shared" si="68"/>
        <v>0</v>
      </c>
      <c r="H2194" s="66">
        <f t="shared" si="69"/>
        <v>0</v>
      </c>
      <c r="I2194" s="60"/>
    </row>
    <row r="2195" spans="1:9" s="38" customFormat="1" x14ac:dyDescent="0.25">
      <c r="A2195" s="193" t="s">
        <v>7624</v>
      </c>
      <c r="B2195" s="194" t="s">
        <v>7625</v>
      </c>
      <c r="C2195" s="188" t="s">
        <v>15</v>
      </c>
      <c r="D2195" s="179"/>
      <c r="E2195" s="201">
        <v>15.9</v>
      </c>
      <c r="F2195" s="201">
        <v>5.0999999999999996</v>
      </c>
      <c r="G2195" s="64">
        <f t="shared" si="68"/>
        <v>0</v>
      </c>
      <c r="H2195" s="66">
        <f t="shared" si="69"/>
        <v>0</v>
      </c>
      <c r="I2195" s="60"/>
    </row>
    <row r="2196" spans="1:9" s="38" customFormat="1" x14ac:dyDescent="0.25">
      <c r="A2196" s="193" t="s">
        <v>7626</v>
      </c>
      <c r="B2196" s="194" t="s">
        <v>7627</v>
      </c>
      <c r="C2196" s="188" t="s">
        <v>15</v>
      </c>
      <c r="D2196" s="179"/>
      <c r="E2196" s="201">
        <v>19.899999999999999</v>
      </c>
      <c r="F2196" s="201">
        <v>6.4</v>
      </c>
      <c r="G2196" s="64">
        <f t="shared" si="68"/>
        <v>0</v>
      </c>
      <c r="H2196" s="66">
        <f t="shared" si="69"/>
        <v>0</v>
      </c>
      <c r="I2196" s="60"/>
    </row>
    <row r="2197" spans="1:9" s="38" customFormat="1" x14ac:dyDescent="0.25">
      <c r="A2197" s="193" t="s">
        <v>7628</v>
      </c>
      <c r="B2197" s="194" t="s">
        <v>7629</v>
      </c>
      <c r="C2197" s="188" t="s">
        <v>15</v>
      </c>
      <c r="D2197" s="179"/>
      <c r="E2197" s="201">
        <v>25.6</v>
      </c>
      <c r="F2197" s="201">
        <v>8.1999999999999993</v>
      </c>
      <c r="G2197" s="64">
        <f t="shared" si="68"/>
        <v>0</v>
      </c>
      <c r="H2197" s="66">
        <f t="shared" si="69"/>
        <v>0</v>
      </c>
      <c r="I2197" s="60"/>
    </row>
    <row r="2198" spans="1:9" s="38" customFormat="1" x14ac:dyDescent="0.25">
      <c r="A2198" s="193" t="s">
        <v>7630</v>
      </c>
      <c r="B2198" s="194" t="s">
        <v>7631</v>
      </c>
      <c r="C2198" s="188" t="s">
        <v>15</v>
      </c>
      <c r="D2198" s="179"/>
      <c r="E2198" s="201">
        <v>29.2</v>
      </c>
      <c r="F2198" s="201">
        <v>9.4</v>
      </c>
      <c r="G2198" s="64">
        <f t="shared" si="68"/>
        <v>0</v>
      </c>
      <c r="H2198" s="66">
        <f t="shared" si="69"/>
        <v>0</v>
      </c>
      <c r="I2198" s="60"/>
    </row>
    <row r="2199" spans="1:9" s="38" customFormat="1" x14ac:dyDescent="0.25">
      <c r="A2199" s="193" t="s">
        <v>7632</v>
      </c>
      <c r="B2199" s="194" t="s">
        <v>7633</v>
      </c>
      <c r="C2199" s="188" t="s">
        <v>15</v>
      </c>
      <c r="D2199" s="179"/>
      <c r="E2199" s="201">
        <v>36.6</v>
      </c>
      <c r="F2199" s="201">
        <v>11.7</v>
      </c>
      <c r="G2199" s="64">
        <f t="shared" si="68"/>
        <v>0</v>
      </c>
      <c r="H2199" s="66">
        <f t="shared" si="69"/>
        <v>0</v>
      </c>
      <c r="I2199" s="60"/>
    </row>
    <row r="2200" spans="1:9" s="38" customFormat="1" x14ac:dyDescent="0.25">
      <c r="A2200" s="193" t="s">
        <v>7634</v>
      </c>
      <c r="B2200" s="194" t="s">
        <v>7635</v>
      </c>
      <c r="C2200" s="188" t="s">
        <v>15</v>
      </c>
      <c r="D2200" s="179"/>
      <c r="E2200" s="201">
        <v>47.6</v>
      </c>
      <c r="F2200" s="201">
        <v>15.2</v>
      </c>
      <c r="G2200" s="64">
        <f t="shared" si="68"/>
        <v>0</v>
      </c>
      <c r="H2200" s="66">
        <f t="shared" si="69"/>
        <v>0</v>
      </c>
      <c r="I2200" s="60"/>
    </row>
    <row r="2201" spans="1:9" s="38" customFormat="1" x14ac:dyDescent="0.25">
      <c r="A2201" s="193" t="s">
        <v>7636</v>
      </c>
      <c r="B2201" s="194" t="s">
        <v>7637</v>
      </c>
      <c r="C2201" s="188" t="s">
        <v>15</v>
      </c>
      <c r="D2201" s="179"/>
      <c r="E2201" s="201">
        <v>62</v>
      </c>
      <c r="F2201" s="201">
        <v>19.8</v>
      </c>
      <c r="G2201" s="64">
        <f t="shared" si="68"/>
        <v>0</v>
      </c>
      <c r="H2201" s="66">
        <f t="shared" si="69"/>
        <v>0</v>
      </c>
      <c r="I2201" s="60"/>
    </row>
    <row r="2202" spans="1:9" s="38" customFormat="1" x14ac:dyDescent="0.25">
      <c r="A2202" s="193" t="s">
        <v>7638</v>
      </c>
      <c r="B2202" s="194" t="s">
        <v>7639</v>
      </c>
      <c r="C2202" s="188" t="s">
        <v>15</v>
      </c>
      <c r="D2202" s="179"/>
      <c r="E2202" s="201">
        <v>80</v>
      </c>
      <c r="F2202" s="201">
        <v>25.5</v>
      </c>
      <c r="G2202" s="64">
        <f t="shared" si="68"/>
        <v>0</v>
      </c>
      <c r="H2202" s="66">
        <f t="shared" si="69"/>
        <v>0</v>
      </c>
      <c r="I2202" s="60"/>
    </row>
    <row r="2203" spans="1:9" s="38" customFormat="1" ht="202.5" x14ac:dyDescent="0.25">
      <c r="A2203" s="195" t="s">
        <v>7640</v>
      </c>
      <c r="B2203" s="196" t="s">
        <v>21704</v>
      </c>
      <c r="C2203" s="198"/>
      <c r="D2203" s="199"/>
      <c r="E2203" s="199"/>
      <c r="F2203" s="199"/>
      <c r="G2203" s="199"/>
      <c r="H2203" s="200"/>
      <c r="I2203" s="60"/>
    </row>
    <row r="2204" spans="1:9" s="38" customFormat="1" x14ac:dyDescent="0.25">
      <c r="A2204" s="193" t="s">
        <v>7641</v>
      </c>
      <c r="B2204" s="194" t="s">
        <v>7621</v>
      </c>
      <c r="C2204" s="188" t="s">
        <v>15</v>
      </c>
      <c r="D2204" s="179"/>
      <c r="E2204" s="201">
        <v>11.4</v>
      </c>
      <c r="F2204" s="201">
        <v>3.65</v>
      </c>
      <c r="G2204" s="64">
        <f t="shared" si="68"/>
        <v>0</v>
      </c>
      <c r="H2204" s="66">
        <f t="shared" si="69"/>
        <v>0</v>
      </c>
      <c r="I2204" s="60"/>
    </row>
    <row r="2205" spans="1:9" s="38" customFormat="1" x14ac:dyDescent="0.25">
      <c r="A2205" s="193" t="s">
        <v>7642</v>
      </c>
      <c r="B2205" s="194" t="s">
        <v>7623</v>
      </c>
      <c r="C2205" s="188" t="s">
        <v>15</v>
      </c>
      <c r="D2205" s="179"/>
      <c r="E2205" s="201">
        <v>16.5</v>
      </c>
      <c r="F2205" s="201">
        <v>5.3</v>
      </c>
      <c r="G2205" s="64">
        <f t="shared" si="68"/>
        <v>0</v>
      </c>
      <c r="H2205" s="66">
        <f t="shared" si="69"/>
        <v>0</v>
      </c>
      <c r="I2205" s="60"/>
    </row>
    <row r="2206" spans="1:9" s="38" customFormat="1" x14ac:dyDescent="0.25">
      <c r="A2206" s="193" t="s">
        <v>7643</v>
      </c>
      <c r="B2206" s="194" t="s">
        <v>7625</v>
      </c>
      <c r="C2206" s="188" t="s">
        <v>15</v>
      </c>
      <c r="D2206" s="179"/>
      <c r="E2206" s="201">
        <v>21.2</v>
      </c>
      <c r="F2206" s="201">
        <v>6.8</v>
      </c>
      <c r="G2206" s="64">
        <f t="shared" si="68"/>
        <v>0</v>
      </c>
      <c r="H2206" s="66">
        <f t="shared" si="69"/>
        <v>0</v>
      </c>
      <c r="I2206" s="60"/>
    </row>
    <row r="2207" spans="1:9" s="38" customFormat="1" x14ac:dyDescent="0.25">
      <c r="A2207" s="193" t="s">
        <v>7644</v>
      </c>
      <c r="B2207" s="194" t="s">
        <v>7627</v>
      </c>
      <c r="C2207" s="188" t="s">
        <v>15</v>
      </c>
      <c r="D2207" s="179"/>
      <c r="E2207" s="201">
        <v>26.8</v>
      </c>
      <c r="F2207" s="201">
        <v>8.6</v>
      </c>
      <c r="G2207" s="64">
        <f t="shared" si="68"/>
        <v>0</v>
      </c>
      <c r="H2207" s="66">
        <f t="shared" si="69"/>
        <v>0</v>
      </c>
      <c r="I2207" s="60"/>
    </row>
    <row r="2208" spans="1:9" s="38" customFormat="1" x14ac:dyDescent="0.25">
      <c r="A2208" s="193" t="s">
        <v>7645</v>
      </c>
      <c r="B2208" s="194" t="s">
        <v>7629</v>
      </c>
      <c r="C2208" s="188" t="s">
        <v>15</v>
      </c>
      <c r="D2208" s="179"/>
      <c r="E2208" s="201">
        <v>34.5</v>
      </c>
      <c r="F2208" s="201">
        <v>11</v>
      </c>
      <c r="G2208" s="64">
        <f t="shared" si="68"/>
        <v>0</v>
      </c>
      <c r="H2208" s="66">
        <f t="shared" si="69"/>
        <v>0</v>
      </c>
      <c r="I2208" s="60"/>
    </row>
    <row r="2209" spans="1:9" s="38" customFormat="1" x14ac:dyDescent="0.25">
      <c r="A2209" s="193" t="s">
        <v>7646</v>
      </c>
      <c r="B2209" s="194" t="s">
        <v>7631</v>
      </c>
      <c r="C2209" s="188" t="s">
        <v>15</v>
      </c>
      <c r="D2209" s="179"/>
      <c r="E2209" s="201">
        <v>39.5</v>
      </c>
      <c r="F2209" s="201">
        <v>12.6</v>
      </c>
      <c r="G2209" s="64">
        <f t="shared" si="68"/>
        <v>0</v>
      </c>
      <c r="H2209" s="66">
        <f t="shared" si="69"/>
        <v>0</v>
      </c>
      <c r="I2209" s="60"/>
    </row>
    <row r="2210" spans="1:9" s="38" customFormat="1" x14ac:dyDescent="0.25">
      <c r="A2210" s="193" t="s">
        <v>7647</v>
      </c>
      <c r="B2210" s="194" t="s">
        <v>7633</v>
      </c>
      <c r="C2210" s="188" t="s">
        <v>15</v>
      </c>
      <c r="D2210" s="179"/>
      <c r="E2210" s="201">
        <v>48.6</v>
      </c>
      <c r="F2210" s="201">
        <v>15.6</v>
      </c>
      <c r="G2210" s="64">
        <f t="shared" si="68"/>
        <v>0</v>
      </c>
      <c r="H2210" s="66">
        <f t="shared" si="69"/>
        <v>0</v>
      </c>
      <c r="I2210" s="60"/>
    </row>
    <row r="2211" spans="1:9" s="38" customFormat="1" x14ac:dyDescent="0.25">
      <c r="A2211" s="193" t="s">
        <v>7648</v>
      </c>
      <c r="B2211" s="194" t="s">
        <v>7635</v>
      </c>
      <c r="C2211" s="188" t="s">
        <v>15</v>
      </c>
      <c r="D2211" s="179"/>
      <c r="E2211" s="201">
        <v>62</v>
      </c>
      <c r="F2211" s="201">
        <v>19.8</v>
      </c>
      <c r="G2211" s="64">
        <f t="shared" si="68"/>
        <v>0</v>
      </c>
      <c r="H2211" s="66">
        <f t="shared" si="69"/>
        <v>0</v>
      </c>
      <c r="I2211" s="60"/>
    </row>
    <row r="2212" spans="1:9" s="38" customFormat="1" x14ac:dyDescent="0.25">
      <c r="A2212" s="193" t="s">
        <v>7649</v>
      </c>
      <c r="B2212" s="194" t="s">
        <v>7637</v>
      </c>
      <c r="C2212" s="188" t="s">
        <v>15</v>
      </c>
      <c r="D2212" s="179"/>
      <c r="E2212" s="201">
        <v>82</v>
      </c>
      <c r="F2212" s="201">
        <v>26.2</v>
      </c>
      <c r="G2212" s="64">
        <f t="shared" si="68"/>
        <v>0</v>
      </c>
      <c r="H2212" s="66">
        <f t="shared" si="69"/>
        <v>0</v>
      </c>
      <c r="I2212" s="60"/>
    </row>
    <row r="2213" spans="1:9" s="38" customFormat="1" x14ac:dyDescent="0.25">
      <c r="A2213" s="193" t="s">
        <v>7650</v>
      </c>
      <c r="B2213" s="194" t="s">
        <v>7639</v>
      </c>
      <c r="C2213" s="188" t="s">
        <v>15</v>
      </c>
      <c r="D2213" s="179"/>
      <c r="E2213" s="201">
        <v>106</v>
      </c>
      <c r="F2213" s="201">
        <v>33.9</v>
      </c>
      <c r="G2213" s="64">
        <f t="shared" si="68"/>
        <v>0</v>
      </c>
      <c r="H2213" s="66">
        <f t="shared" si="69"/>
        <v>0</v>
      </c>
      <c r="I2213" s="60"/>
    </row>
    <row r="2214" spans="1:9" s="38" customFormat="1" ht="157.5" x14ac:dyDescent="0.25">
      <c r="A2214" s="195" t="s">
        <v>7651</v>
      </c>
      <c r="B2214" s="196" t="s">
        <v>21705</v>
      </c>
      <c r="C2214" s="198"/>
      <c r="D2214" s="199"/>
      <c r="E2214" s="199"/>
      <c r="F2214" s="199"/>
      <c r="G2214" s="199"/>
      <c r="H2214" s="200"/>
      <c r="I2214" s="60"/>
    </row>
    <row r="2215" spans="1:9" s="38" customFormat="1" x14ac:dyDescent="0.25">
      <c r="A2215" s="193" t="s">
        <v>7652</v>
      </c>
      <c r="B2215" s="194" t="s">
        <v>7653</v>
      </c>
      <c r="C2215" s="188" t="s">
        <v>301</v>
      </c>
      <c r="D2215" s="179"/>
      <c r="E2215" s="201">
        <v>11</v>
      </c>
      <c r="F2215" s="201">
        <v>3.52</v>
      </c>
      <c r="G2215" s="64">
        <f t="shared" si="68"/>
        <v>0</v>
      </c>
      <c r="H2215" s="66">
        <f t="shared" si="69"/>
        <v>0</v>
      </c>
      <c r="I2215" s="60"/>
    </row>
    <row r="2216" spans="1:9" s="38" customFormat="1" x14ac:dyDescent="0.25">
      <c r="A2216" s="193" t="s">
        <v>7654</v>
      </c>
      <c r="B2216" s="194" t="s">
        <v>7538</v>
      </c>
      <c r="C2216" s="188" t="s">
        <v>301</v>
      </c>
      <c r="D2216" s="179"/>
      <c r="E2216" s="201">
        <v>8.8000000000000007</v>
      </c>
      <c r="F2216" s="201">
        <v>2.82</v>
      </c>
      <c r="G2216" s="64">
        <f t="shared" si="68"/>
        <v>0</v>
      </c>
      <c r="H2216" s="66">
        <f t="shared" si="69"/>
        <v>0</v>
      </c>
      <c r="I2216" s="60"/>
    </row>
    <row r="2217" spans="1:9" s="38" customFormat="1" x14ac:dyDescent="0.25">
      <c r="A2217" s="193" t="s">
        <v>7655</v>
      </c>
      <c r="B2217" s="194" t="s">
        <v>7540</v>
      </c>
      <c r="C2217" s="188" t="s">
        <v>301</v>
      </c>
      <c r="D2217" s="179"/>
      <c r="E2217" s="201">
        <v>7.9</v>
      </c>
      <c r="F2217" s="201">
        <v>2.5099999999999998</v>
      </c>
      <c r="G2217" s="64">
        <f t="shared" si="68"/>
        <v>0</v>
      </c>
      <c r="H2217" s="66">
        <f t="shared" si="69"/>
        <v>0</v>
      </c>
      <c r="I2217" s="60"/>
    </row>
    <row r="2218" spans="1:9" s="38" customFormat="1" x14ac:dyDescent="0.25">
      <c r="A2218" s="193" t="s">
        <v>7656</v>
      </c>
      <c r="B2218" s="194" t="s">
        <v>7657</v>
      </c>
      <c r="C2218" s="188" t="s">
        <v>301</v>
      </c>
      <c r="D2218" s="179"/>
      <c r="E2218" s="201">
        <v>7.2</v>
      </c>
      <c r="F2218" s="201">
        <v>2.31</v>
      </c>
      <c r="G2218" s="64">
        <f t="shared" si="68"/>
        <v>0</v>
      </c>
      <c r="H2218" s="66">
        <f t="shared" si="69"/>
        <v>0</v>
      </c>
      <c r="I2218" s="60"/>
    </row>
    <row r="2219" spans="1:9" s="38" customFormat="1" ht="157.5" x14ac:dyDescent="0.25">
      <c r="A2219" s="195" t="s">
        <v>7658</v>
      </c>
      <c r="B2219" s="196" t="s">
        <v>21706</v>
      </c>
      <c r="C2219" s="198"/>
      <c r="D2219" s="199"/>
      <c r="E2219" s="199"/>
      <c r="F2219" s="199"/>
      <c r="G2219" s="199"/>
      <c r="H2219" s="200"/>
      <c r="I2219" s="60"/>
    </row>
    <row r="2220" spans="1:9" s="38" customFormat="1" x14ac:dyDescent="0.25">
      <c r="A2220" s="193" t="s">
        <v>7659</v>
      </c>
      <c r="B2220" s="194" t="s">
        <v>7653</v>
      </c>
      <c r="C2220" s="188" t="s">
        <v>301</v>
      </c>
      <c r="D2220" s="179"/>
      <c r="E2220" s="201">
        <v>14.6</v>
      </c>
      <c r="F2220" s="201">
        <v>4.66</v>
      </c>
      <c r="G2220" s="64">
        <f t="shared" si="68"/>
        <v>0</v>
      </c>
      <c r="H2220" s="66">
        <f t="shared" si="69"/>
        <v>0</v>
      </c>
      <c r="I2220" s="60"/>
    </row>
    <row r="2221" spans="1:9" s="38" customFormat="1" x14ac:dyDescent="0.25">
      <c r="A2221" s="193" t="s">
        <v>7660</v>
      </c>
      <c r="B2221" s="194" t="s">
        <v>7661</v>
      </c>
      <c r="C2221" s="188" t="s">
        <v>301</v>
      </c>
      <c r="D2221" s="179"/>
      <c r="E2221" s="201">
        <v>11.6</v>
      </c>
      <c r="F2221" s="201">
        <v>3.72</v>
      </c>
      <c r="G2221" s="64">
        <f t="shared" si="68"/>
        <v>0</v>
      </c>
      <c r="H2221" s="66">
        <f t="shared" si="69"/>
        <v>0</v>
      </c>
      <c r="I2221" s="60"/>
    </row>
    <row r="2222" spans="1:9" s="38" customFormat="1" x14ac:dyDescent="0.25">
      <c r="A2222" s="193" t="s">
        <v>7662</v>
      </c>
      <c r="B2222" s="194" t="s">
        <v>7663</v>
      </c>
      <c r="C2222" s="188" t="s">
        <v>301</v>
      </c>
      <c r="D2222" s="179"/>
      <c r="E2222" s="201">
        <v>10.6</v>
      </c>
      <c r="F2222" s="201">
        <v>3.39</v>
      </c>
      <c r="G2222" s="64">
        <f t="shared" si="68"/>
        <v>0</v>
      </c>
      <c r="H2222" s="66">
        <f t="shared" si="69"/>
        <v>0</v>
      </c>
      <c r="I2222" s="60"/>
    </row>
    <row r="2223" spans="1:9" s="38" customFormat="1" x14ac:dyDescent="0.25">
      <c r="A2223" s="193" t="s">
        <v>7664</v>
      </c>
      <c r="B2223" s="194" t="s">
        <v>7657</v>
      </c>
      <c r="C2223" s="188" t="s">
        <v>301</v>
      </c>
      <c r="D2223" s="179"/>
      <c r="E2223" s="201">
        <v>9.5</v>
      </c>
      <c r="F2223" s="201">
        <v>3.05</v>
      </c>
      <c r="G2223" s="64">
        <f t="shared" si="68"/>
        <v>0</v>
      </c>
      <c r="H2223" s="66">
        <f t="shared" si="69"/>
        <v>0</v>
      </c>
      <c r="I2223" s="60"/>
    </row>
    <row r="2224" spans="1:9" s="38" customFormat="1" x14ac:dyDescent="0.25">
      <c r="A2224" s="193" t="s">
        <v>7665</v>
      </c>
      <c r="B2224" s="194" t="s">
        <v>7553</v>
      </c>
      <c r="C2224" s="188" t="s">
        <v>301</v>
      </c>
      <c r="D2224" s="179"/>
      <c r="E2224" s="201">
        <v>18.7</v>
      </c>
      <c r="F2224" s="201">
        <v>6</v>
      </c>
      <c r="G2224" s="64">
        <f t="shared" si="68"/>
        <v>0</v>
      </c>
      <c r="H2224" s="66">
        <f t="shared" si="69"/>
        <v>0</v>
      </c>
      <c r="I2224" s="60"/>
    </row>
    <row r="2225" spans="1:9" s="38" customFormat="1" ht="168.75" x14ac:dyDescent="0.25">
      <c r="A2225" s="195" t="s">
        <v>7666</v>
      </c>
      <c r="B2225" s="196" t="s">
        <v>21707</v>
      </c>
      <c r="C2225" s="198"/>
      <c r="D2225" s="199"/>
      <c r="E2225" s="199"/>
      <c r="F2225" s="199"/>
      <c r="G2225" s="199"/>
      <c r="H2225" s="200"/>
      <c r="I2225" s="60"/>
    </row>
    <row r="2226" spans="1:9" s="38" customFormat="1" x14ac:dyDescent="0.25">
      <c r="A2226" s="193" t="s">
        <v>7667</v>
      </c>
      <c r="B2226" s="194" t="s">
        <v>7668</v>
      </c>
      <c r="C2226" s="188" t="s">
        <v>15</v>
      </c>
      <c r="D2226" s="179"/>
      <c r="E2226" s="201">
        <v>7.4</v>
      </c>
      <c r="F2226" s="201">
        <v>2.38</v>
      </c>
      <c r="G2226" s="64">
        <f t="shared" si="68"/>
        <v>0</v>
      </c>
      <c r="H2226" s="66">
        <f t="shared" si="69"/>
        <v>0</v>
      </c>
      <c r="I2226" s="60"/>
    </row>
    <row r="2227" spans="1:9" s="38" customFormat="1" x14ac:dyDescent="0.25">
      <c r="A2227" s="193" t="s">
        <v>7669</v>
      </c>
      <c r="B2227" s="194" t="s">
        <v>7670</v>
      </c>
      <c r="C2227" s="188" t="s">
        <v>15</v>
      </c>
      <c r="D2227" s="179"/>
      <c r="E2227" s="201">
        <v>10.199999999999999</v>
      </c>
      <c r="F2227" s="201">
        <v>3.25</v>
      </c>
      <c r="G2227" s="64">
        <f t="shared" si="68"/>
        <v>0</v>
      </c>
      <c r="H2227" s="66">
        <f t="shared" si="69"/>
        <v>0</v>
      </c>
      <c r="I2227" s="60"/>
    </row>
    <row r="2228" spans="1:9" s="38" customFormat="1" x14ac:dyDescent="0.25">
      <c r="A2228" s="193" t="s">
        <v>7671</v>
      </c>
      <c r="B2228" s="194" t="s">
        <v>7672</v>
      </c>
      <c r="C2228" s="188" t="s">
        <v>15</v>
      </c>
      <c r="D2228" s="179"/>
      <c r="E2228" s="201">
        <v>12.3</v>
      </c>
      <c r="F2228" s="201">
        <v>3.92</v>
      </c>
      <c r="G2228" s="64">
        <f t="shared" si="68"/>
        <v>0</v>
      </c>
      <c r="H2228" s="66">
        <f t="shared" si="69"/>
        <v>0</v>
      </c>
      <c r="I2228" s="60"/>
    </row>
    <row r="2229" spans="1:9" s="38" customFormat="1" x14ac:dyDescent="0.25">
      <c r="A2229" s="193" t="s">
        <v>7673</v>
      </c>
      <c r="B2229" s="194" t="s">
        <v>7674</v>
      </c>
      <c r="C2229" s="188" t="s">
        <v>15</v>
      </c>
      <c r="D2229" s="179"/>
      <c r="E2229" s="201">
        <v>14.9</v>
      </c>
      <c r="F2229" s="201">
        <v>4.76</v>
      </c>
      <c r="G2229" s="64">
        <f t="shared" si="68"/>
        <v>0</v>
      </c>
      <c r="H2229" s="66">
        <f t="shared" si="69"/>
        <v>0</v>
      </c>
      <c r="I2229" s="60"/>
    </row>
    <row r="2230" spans="1:9" s="38" customFormat="1" x14ac:dyDescent="0.25">
      <c r="A2230" s="193" t="s">
        <v>7675</v>
      </c>
      <c r="B2230" s="194" t="s">
        <v>7676</v>
      </c>
      <c r="C2230" s="188" t="s">
        <v>15</v>
      </c>
      <c r="D2230" s="179"/>
      <c r="E2230" s="201">
        <v>19.7</v>
      </c>
      <c r="F2230" s="201">
        <v>6.3</v>
      </c>
      <c r="G2230" s="64">
        <f t="shared" si="68"/>
        <v>0</v>
      </c>
      <c r="H2230" s="66">
        <f t="shared" si="69"/>
        <v>0</v>
      </c>
      <c r="I2230" s="60"/>
    </row>
    <row r="2231" spans="1:9" s="38" customFormat="1" x14ac:dyDescent="0.25">
      <c r="A2231" s="193" t="s">
        <v>7677</v>
      </c>
      <c r="B2231" s="194" t="s">
        <v>7678</v>
      </c>
      <c r="C2231" s="188" t="s">
        <v>15</v>
      </c>
      <c r="D2231" s="179"/>
      <c r="E2231" s="201">
        <v>24.4</v>
      </c>
      <c r="F2231" s="201">
        <v>7.8</v>
      </c>
      <c r="G2231" s="64">
        <f t="shared" si="68"/>
        <v>0</v>
      </c>
      <c r="H2231" s="66">
        <f t="shared" si="69"/>
        <v>0</v>
      </c>
      <c r="I2231" s="60"/>
    </row>
    <row r="2232" spans="1:9" s="38" customFormat="1" x14ac:dyDescent="0.25">
      <c r="A2232" s="193" t="s">
        <v>7679</v>
      </c>
      <c r="B2232" s="194" t="s">
        <v>7680</v>
      </c>
      <c r="C2232" s="188" t="s">
        <v>15</v>
      </c>
      <c r="D2232" s="179"/>
      <c r="E2232" s="201">
        <v>32.1</v>
      </c>
      <c r="F2232" s="201">
        <v>10.3</v>
      </c>
      <c r="G2232" s="64">
        <f t="shared" si="68"/>
        <v>0</v>
      </c>
      <c r="H2232" s="66">
        <f t="shared" si="69"/>
        <v>0</v>
      </c>
      <c r="I2232" s="60"/>
    </row>
    <row r="2233" spans="1:9" s="38" customFormat="1" x14ac:dyDescent="0.25">
      <c r="A2233" s="193" t="s">
        <v>7681</v>
      </c>
      <c r="B2233" s="194" t="s">
        <v>7682</v>
      </c>
      <c r="C2233" s="188" t="s">
        <v>15</v>
      </c>
      <c r="D2233" s="179"/>
      <c r="E2233" s="201">
        <v>59</v>
      </c>
      <c r="F2233" s="201">
        <v>18.8</v>
      </c>
      <c r="G2233" s="64">
        <f t="shared" si="68"/>
        <v>0</v>
      </c>
      <c r="H2233" s="66">
        <f t="shared" si="69"/>
        <v>0</v>
      </c>
      <c r="I2233" s="60"/>
    </row>
    <row r="2234" spans="1:9" s="38" customFormat="1" x14ac:dyDescent="0.25">
      <c r="A2234" s="193" t="s">
        <v>7683</v>
      </c>
      <c r="B2234" s="194" t="s">
        <v>7684</v>
      </c>
      <c r="C2234" s="188" t="s">
        <v>15</v>
      </c>
      <c r="D2234" s="179"/>
      <c r="E2234" s="201">
        <v>72</v>
      </c>
      <c r="F2234" s="201">
        <v>23.1</v>
      </c>
      <c r="G2234" s="64">
        <f t="shared" si="68"/>
        <v>0</v>
      </c>
      <c r="H2234" s="66">
        <f t="shared" si="69"/>
        <v>0</v>
      </c>
      <c r="I2234" s="60"/>
    </row>
    <row r="2235" spans="1:9" s="38" customFormat="1" x14ac:dyDescent="0.25">
      <c r="A2235" s="193" t="s">
        <v>7685</v>
      </c>
      <c r="B2235" s="194" t="s">
        <v>7686</v>
      </c>
      <c r="C2235" s="188" t="s">
        <v>15</v>
      </c>
      <c r="D2235" s="179"/>
      <c r="E2235" s="201">
        <v>85</v>
      </c>
      <c r="F2235" s="201">
        <v>27.2</v>
      </c>
      <c r="G2235" s="64">
        <f t="shared" si="68"/>
        <v>0</v>
      </c>
      <c r="H2235" s="66">
        <f t="shared" si="69"/>
        <v>0</v>
      </c>
      <c r="I2235" s="60"/>
    </row>
    <row r="2236" spans="1:9" s="38" customFormat="1" ht="168.75" x14ac:dyDescent="0.25">
      <c r="A2236" s="195" t="s">
        <v>7687</v>
      </c>
      <c r="B2236" s="196" t="s">
        <v>21708</v>
      </c>
      <c r="C2236" s="198"/>
      <c r="D2236" s="199"/>
      <c r="E2236" s="199"/>
      <c r="F2236" s="199"/>
      <c r="G2236" s="199"/>
      <c r="H2236" s="200"/>
      <c r="I2236" s="60"/>
    </row>
    <row r="2237" spans="1:9" s="38" customFormat="1" x14ac:dyDescent="0.25">
      <c r="A2237" s="193" t="s">
        <v>7688</v>
      </c>
      <c r="B2237" s="194" t="s">
        <v>7668</v>
      </c>
      <c r="C2237" s="188" t="s">
        <v>15</v>
      </c>
      <c r="D2237" s="179"/>
      <c r="E2237" s="201">
        <v>9.6999999999999993</v>
      </c>
      <c r="F2237" s="201">
        <v>3.12</v>
      </c>
      <c r="G2237" s="64">
        <f t="shared" si="68"/>
        <v>0</v>
      </c>
      <c r="H2237" s="66">
        <f t="shared" si="69"/>
        <v>0</v>
      </c>
      <c r="I2237" s="60"/>
    </row>
    <row r="2238" spans="1:9" s="38" customFormat="1" x14ac:dyDescent="0.25">
      <c r="A2238" s="193" t="s">
        <v>7689</v>
      </c>
      <c r="B2238" s="194" t="s">
        <v>7670</v>
      </c>
      <c r="C2238" s="188" t="s">
        <v>15</v>
      </c>
      <c r="D2238" s="179"/>
      <c r="E2238" s="201">
        <v>13.3</v>
      </c>
      <c r="F2238" s="201">
        <v>4.26</v>
      </c>
      <c r="G2238" s="64">
        <f t="shared" si="68"/>
        <v>0</v>
      </c>
      <c r="H2238" s="66">
        <f t="shared" si="69"/>
        <v>0</v>
      </c>
      <c r="I2238" s="60"/>
    </row>
    <row r="2239" spans="1:9" s="38" customFormat="1" x14ac:dyDescent="0.25">
      <c r="A2239" s="193" t="s">
        <v>7690</v>
      </c>
      <c r="B2239" s="194" t="s">
        <v>7672</v>
      </c>
      <c r="C2239" s="188" t="s">
        <v>15</v>
      </c>
      <c r="D2239" s="179"/>
      <c r="E2239" s="201">
        <v>16.2</v>
      </c>
      <c r="F2239" s="201">
        <v>5.2</v>
      </c>
      <c r="G2239" s="64">
        <f t="shared" si="68"/>
        <v>0</v>
      </c>
      <c r="H2239" s="66">
        <f t="shared" si="69"/>
        <v>0</v>
      </c>
      <c r="I2239" s="60"/>
    </row>
    <row r="2240" spans="1:9" s="38" customFormat="1" x14ac:dyDescent="0.25">
      <c r="A2240" s="193" t="s">
        <v>7691</v>
      </c>
      <c r="B2240" s="194" t="s">
        <v>7674</v>
      </c>
      <c r="C2240" s="188" t="s">
        <v>15</v>
      </c>
      <c r="D2240" s="179"/>
      <c r="E2240" s="201">
        <v>20</v>
      </c>
      <c r="F2240" s="201">
        <v>6.4</v>
      </c>
      <c r="G2240" s="64">
        <f t="shared" si="68"/>
        <v>0</v>
      </c>
      <c r="H2240" s="66">
        <f t="shared" si="69"/>
        <v>0</v>
      </c>
      <c r="I2240" s="60"/>
    </row>
    <row r="2241" spans="1:9" s="38" customFormat="1" x14ac:dyDescent="0.25">
      <c r="A2241" s="193" t="s">
        <v>7692</v>
      </c>
      <c r="B2241" s="194" t="s">
        <v>7676</v>
      </c>
      <c r="C2241" s="188" t="s">
        <v>15</v>
      </c>
      <c r="D2241" s="179"/>
      <c r="E2241" s="201">
        <v>26.3</v>
      </c>
      <c r="F2241" s="201">
        <v>8.4</v>
      </c>
      <c r="G2241" s="64">
        <f t="shared" si="68"/>
        <v>0</v>
      </c>
      <c r="H2241" s="66">
        <f t="shared" si="69"/>
        <v>0</v>
      </c>
      <c r="I2241" s="60"/>
    </row>
    <row r="2242" spans="1:9" s="38" customFormat="1" x14ac:dyDescent="0.25">
      <c r="A2242" s="193" t="s">
        <v>7693</v>
      </c>
      <c r="B2242" s="194" t="s">
        <v>7678</v>
      </c>
      <c r="C2242" s="188" t="s">
        <v>15</v>
      </c>
      <c r="D2242" s="179"/>
      <c r="E2242" s="201">
        <v>32.200000000000003</v>
      </c>
      <c r="F2242" s="201">
        <v>10.3</v>
      </c>
      <c r="G2242" s="64">
        <f t="shared" si="68"/>
        <v>0</v>
      </c>
      <c r="H2242" s="66">
        <f t="shared" si="69"/>
        <v>0</v>
      </c>
      <c r="I2242" s="60"/>
    </row>
    <row r="2243" spans="1:9" s="38" customFormat="1" x14ac:dyDescent="0.25">
      <c r="A2243" s="193" t="s">
        <v>7694</v>
      </c>
      <c r="B2243" s="194" t="s">
        <v>7680</v>
      </c>
      <c r="C2243" s="188" t="s">
        <v>15</v>
      </c>
      <c r="D2243" s="179"/>
      <c r="E2243" s="201">
        <v>41.5</v>
      </c>
      <c r="F2243" s="201">
        <v>13.3</v>
      </c>
      <c r="G2243" s="64">
        <f t="shared" si="68"/>
        <v>0</v>
      </c>
      <c r="H2243" s="66">
        <f t="shared" si="69"/>
        <v>0</v>
      </c>
      <c r="I2243" s="60"/>
    </row>
    <row r="2244" spans="1:9" s="38" customFormat="1" x14ac:dyDescent="0.25">
      <c r="A2244" s="193" t="s">
        <v>7695</v>
      </c>
      <c r="B2244" s="194" t="s">
        <v>7682</v>
      </c>
      <c r="C2244" s="188" t="s">
        <v>15</v>
      </c>
      <c r="D2244" s="179"/>
      <c r="E2244" s="201">
        <v>73</v>
      </c>
      <c r="F2244" s="201">
        <v>23.5</v>
      </c>
      <c r="G2244" s="64">
        <f t="shared" si="68"/>
        <v>0</v>
      </c>
      <c r="H2244" s="66">
        <f t="shared" si="69"/>
        <v>0</v>
      </c>
      <c r="I2244" s="60"/>
    </row>
    <row r="2245" spans="1:9" s="38" customFormat="1" x14ac:dyDescent="0.25">
      <c r="A2245" s="193" t="s">
        <v>7696</v>
      </c>
      <c r="B2245" s="194" t="s">
        <v>7684</v>
      </c>
      <c r="C2245" s="188" t="s">
        <v>15</v>
      </c>
      <c r="D2245" s="179"/>
      <c r="E2245" s="201">
        <v>90</v>
      </c>
      <c r="F2245" s="201">
        <v>28.8</v>
      </c>
      <c r="G2245" s="64">
        <f t="shared" ref="G2245:G2308" si="70">D2245*E2245</f>
        <v>0</v>
      </c>
      <c r="H2245" s="66">
        <f t="shared" ref="H2245:H2308" si="71">D2245*F2245</f>
        <v>0</v>
      </c>
      <c r="I2245" s="60"/>
    </row>
    <row r="2246" spans="1:9" s="38" customFormat="1" x14ac:dyDescent="0.25">
      <c r="A2246" s="193" t="s">
        <v>7697</v>
      </c>
      <c r="B2246" s="194" t="s">
        <v>7686</v>
      </c>
      <c r="C2246" s="188" t="s">
        <v>15</v>
      </c>
      <c r="D2246" s="179"/>
      <c r="E2246" s="201">
        <v>107</v>
      </c>
      <c r="F2246" s="201">
        <v>34.200000000000003</v>
      </c>
      <c r="G2246" s="64">
        <f t="shared" si="70"/>
        <v>0</v>
      </c>
      <c r="H2246" s="66">
        <f t="shared" si="71"/>
        <v>0</v>
      </c>
      <c r="I2246" s="60"/>
    </row>
    <row r="2247" spans="1:9" s="38" customFormat="1" ht="168.75" x14ac:dyDescent="0.25">
      <c r="A2247" s="195" t="s">
        <v>7698</v>
      </c>
      <c r="B2247" s="196" t="s">
        <v>21709</v>
      </c>
      <c r="C2247" s="198"/>
      <c r="D2247" s="199"/>
      <c r="E2247" s="199"/>
      <c r="F2247" s="199"/>
      <c r="G2247" s="199"/>
      <c r="H2247" s="200"/>
      <c r="I2247" s="60"/>
    </row>
    <row r="2248" spans="1:9" s="38" customFormat="1" x14ac:dyDescent="0.25">
      <c r="A2248" s="193" t="s">
        <v>7699</v>
      </c>
      <c r="B2248" s="194" t="s">
        <v>7556</v>
      </c>
      <c r="C2248" s="188" t="s">
        <v>15</v>
      </c>
      <c r="D2248" s="179"/>
      <c r="E2248" s="201">
        <v>49.3</v>
      </c>
      <c r="F2248" s="201">
        <v>15.8</v>
      </c>
      <c r="G2248" s="64">
        <f t="shared" si="70"/>
        <v>0</v>
      </c>
      <c r="H2248" s="66">
        <f t="shared" si="71"/>
        <v>0</v>
      </c>
      <c r="I2248" s="60"/>
    </row>
    <row r="2249" spans="1:9" s="38" customFormat="1" x14ac:dyDescent="0.25">
      <c r="A2249" s="193" t="s">
        <v>7700</v>
      </c>
      <c r="B2249" s="194" t="s">
        <v>7558</v>
      </c>
      <c r="C2249" s="188" t="s">
        <v>15</v>
      </c>
      <c r="D2249" s="179"/>
      <c r="E2249" s="201">
        <v>61</v>
      </c>
      <c r="F2249" s="201">
        <v>19.399999999999999</v>
      </c>
      <c r="G2249" s="64">
        <f t="shared" si="70"/>
        <v>0</v>
      </c>
      <c r="H2249" s="66">
        <f t="shared" si="71"/>
        <v>0</v>
      </c>
      <c r="I2249" s="60"/>
    </row>
    <row r="2250" spans="1:9" s="38" customFormat="1" x14ac:dyDescent="0.25">
      <c r="A2250" s="193" t="s">
        <v>7701</v>
      </c>
      <c r="B2250" s="194" t="s">
        <v>7560</v>
      </c>
      <c r="C2250" s="188" t="s">
        <v>15</v>
      </c>
      <c r="D2250" s="179"/>
      <c r="E2250" s="201">
        <v>77</v>
      </c>
      <c r="F2250" s="201">
        <v>24.5</v>
      </c>
      <c r="G2250" s="64">
        <f t="shared" si="70"/>
        <v>0</v>
      </c>
      <c r="H2250" s="66">
        <f t="shared" si="71"/>
        <v>0</v>
      </c>
      <c r="I2250" s="60"/>
    </row>
    <row r="2251" spans="1:9" s="38" customFormat="1" x14ac:dyDescent="0.25">
      <c r="A2251" s="193" t="s">
        <v>7702</v>
      </c>
      <c r="B2251" s="194" t="s">
        <v>7562</v>
      </c>
      <c r="C2251" s="188" t="s">
        <v>15</v>
      </c>
      <c r="D2251" s="179"/>
      <c r="E2251" s="201">
        <v>82</v>
      </c>
      <c r="F2251" s="201">
        <v>26.2</v>
      </c>
      <c r="G2251" s="64">
        <f t="shared" si="70"/>
        <v>0</v>
      </c>
      <c r="H2251" s="66">
        <f t="shared" si="71"/>
        <v>0</v>
      </c>
      <c r="I2251" s="60"/>
    </row>
    <row r="2252" spans="1:9" s="38" customFormat="1" x14ac:dyDescent="0.25">
      <c r="A2252" s="193" t="s">
        <v>7703</v>
      </c>
      <c r="B2252" s="194" t="s">
        <v>7564</v>
      </c>
      <c r="C2252" s="188" t="s">
        <v>15</v>
      </c>
      <c r="D2252" s="179"/>
      <c r="E2252" s="201">
        <v>100</v>
      </c>
      <c r="F2252" s="201">
        <v>31.8</v>
      </c>
      <c r="G2252" s="64">
        <f t="shared" si="70"/>
        <v>0</v>
      </c>
      <c r="H2252" s="66">
        <f t="shared" si="71"/>
        <v>0</v>
      </c>
      <c r="I2252" s="60"/>
    </row>
    <row r="2253" spans="1:9" s="38" customFormat="1" x14ac:dyDescent="0.25">
      <c r="A2253" s="193" t="s">
        <v>7704</v>
      </c>
      <c r="B2253" s="194" t="s">
        <v>7566</v>
      </c>
      <c r="C2253" s="188" t="s">
        <v>15</v>
      </c>
      <c r="D2253" s="179"/>
      <c r="E2253" s="201">
        <v>126</v>
      </c>
      <c r="F2253" s="201">
        <v>40.200000000000003</v>
      </c>
      <c r="G2253" s="64">
        <f t="shared" si="70"/>
        <v>0</v>
      </c>
      <c r="H2253" s="66">
        <f t="shared" si="71"/>
        <v>0</v>
      </c>
      <c r="I2253" s="60"/>
    </row>
    <row r="2254" spans="1:9" s="38" customFormat="1" x14ac:dyDescent="0.25">
      <c r="A2254" s="193" t="s">
        <v>7705</v>
      </c>
      <c r="B2254" s="194" t="s">
        <v>7568</v>
      </c>
      <c r="C2254" s="188" t="s">
        <v>15</v>
      </c>
      <c r="D2254" s="179"/>
      <c r="E2254" s="201">
        <v>150</v>
      </c>
      <c r="F2254" s="201">
        <v>47.9</v>
      </c>
      <c r="G2254" s="64">
        <f t="shared" si="70"/>
        <v>0</v>
      </c>
      <c r="H2254" s="66">
        <f t="shared" si="71"/>
        <v>0</v>
      </c>
      <c r="I2254" s="60"/>
    </row>
    <row r="2255" spans="1:9" s="38" customFormat="1" x14ac:dyDescent="0.25">
      <c r="A2255" s="193" t="s">
        <v>7706</v>
      </c>
      <c r="B2255" s="194" t="s">
        <v>7570</v>
      </c>
      <c r="C2255" s="188" t="s">
        <v>15</v>
      </c>
      <c r="D2255" s="179"/>
      <c r="E2255" s="201">
        <v>200</v>
      </c>
      <c r="F2255" s="201">
        <v>64</v>
      </c>
      <c r="G2255" s="64">
        <f t="shared" si="70"/>
        <v>0</v>
      </c>
      <c r="H2255" s="66">
        <f t="shared" si="71"/>
        <v>0</v>
      </c>
      <c r="I2255" s="60"/>
    </row>
    <row r="2256" spans="1:9" s="38" customFormat="1" x14ac:dyDescent="0.25">
      <c r="A2256" s="193" t="s">
        <v>7707</v>
      </c>
      <c r="B2256" s="194" t="s">
        <v>7572</v>
      </c>
      <c r="C2256" s="188" t="s">
        <v>15</v>
      </c>
      <c r="D2256" s="179"/>
      <c r="E2256" s="201">
        <v>353</v>
      </c>
      <c r="F2256" s="201">
        <v>113</v>
      </c>
      <c r="G2256" s="64">
        <f t="shared" si="70"/>
        <v>0</v>
      </c>
      <c r="H2256" s="66">
        <f t="shared" si="71"/>
        <v>0</v>
      </c>
      <c r="I2256" s="60"/>
    </row>
    <row r="2257" spans="1:9" s="38" customFormat="1" x14ac:dyDescent="0.25">
      <c r="A2257" s="193" t="s">
        <v>7708</v>
      </c>
      <c r="B2257" s="194" t="s">
        <v>7574</v>
      </c>
      <c r="C2257" s="188" t="s">
        <v>15</v>
      </c>
      <c r="D2257" s="179"/>
      <c r="E2257" s="201">
        <v>414</v>
      </c>
      <c r="F2257" s="201">
        <v>132</v>
      </c>
      <c r="G2257" s="64">
        <f t="shared" si="70"/>
        <v>0</v>
      </c>
      <c r="H2257" s="66">
        <f t="shared" si="71"/>
        <v>0</v>
      </c>
      <c r="I2257" s="60"/>
    </row>
    <row r="2258" spans="1:9" s="38" customFormat="1" ht="202.5" x14ac:dyDescent="0.25">
      <c r="A2258" s="195" t="s">
        <v>7709</v>
      </c>
      <c r="B2258" s="196" t="s">
        <v>21710</v>
      </c>
      <c r="C2258" s="198"/>
      <c r="D2258" s="199"/>
      <c r="E2258" s="199"/>
      <c r="F2258" s="199"/>
      <c r="G2258" s="199"/>
      <c r="H2258" s="200"/>
      <c r="I2258" s="60"/>
    </row>
    <row r="2259" spans="1:9" s="38" customFormat="1" x14ac:dyDescent="0.25">
      <c r="A2259" s="193" t="s">
        <v>7710</v>
      </c>
      <c r="B2259" s="194" t="s">
        <v>7556</v>
      </c>
      <c r="C2259" s="188" t="s">
        <v>15</v>
      </c>
      <c r="D2259" s="179"/>
      <c r="E2259" s="201">
        <v>58</v>
      </c>
      <c r="F2259" s="201">
        <v>18.399999999999999</v>
      </c>
      <c r="G2259" s="64">
        <f t="shared" si="70"/>
        <v>0</v>
      </c>
      <c r="H2259" s="66">
        <f t="shared" si="71"/>
        <v>0</v>
      </c>
      <c r="I2259" s="60"/>
    </row>
    <row r="2260" spans="1:9" s="38" customFormat="1" x14ac:dyDescent="0.25">
      <c r="A2260" s="193" t="s">
        <v>7711</v>
      </c>
      <c r="B2260" s="194" t="s">
        <v>7558</v>
      </c>
      <c r="C2260" s="188" t="s">
        <v>15</v>
      </c>
      <c r="D2260" s="179"/>
      <c r="E2260" s="201">
        <v>65</v>
      </c>
      <c r="F2260" s="201">
        <v>20.8</v>
      </c>
      <c r="G2260" s="64">
        <f t="shared" si="70"/>
        <v>0</v>
      </c>
      <c r="H2260" s="66">
        <f t="shared" si="71"/>
        <v>0</v>
      </c>
      <c r="I2260" s="60"/>
    </row>
    <row r="2261" spans="1:9" s="38" customFormat="1" x14ac:dyDescent="0.25">
      <c r="A2261" s="193" t="s">
        <v>7712</v>
      </c>
      <c r="B2261" s="194" t="s">
        <v>7560</v>
      </c>
      <c r="C2261" s="188" t="s">
        <v>15</v>
      </c>
      <c r="D2261" s="179"/>
      <c r="E2261" s="201">
        <v>78</v>
      </c>
      <c r="F2261" s="201">
        <v>24.8</v>
      </c>
      <c r="G2261" s="64">
        <f t="shared" si="70"/>
        <v>0</v>
      </c>
      <c r="H2261" s="66">
        <f t="shared" si="71"/>
        <v>0</v>
      </c>
      <c r="I2261" s="60"/>
    </row>
    <row r="2262" spans="1:9" s="38" customFormat="1" x14ac:dyDescent="0.25">
      <c r="A2262" s="193" t="s">
        <v>7713</v>
      </c>
      <c r="B2262" s="194" t="s">
        <v>7562</v>
      </c>
      <c r="C2262" s="188" t="s">
        <v>15</v>
      </c>
      <c r="D2262" s="179"/>
      <c r="E2262" s="201">
        <v>83</v>
      </c>
      <c r="F2262" s="201">
        <v>26.5</v>
      </c>
      <c r="G2262" s="64">
        <f t="shared" si="70"/>
        <v>0</v>
      </c>
      <c r="H2262" s="66">
        <f t="shared" si="71"/>
        <v>0</v>
      </c>
      <c r="I2262" s="60"/>
    </row>
    <row r="2263" spans="1:9" s="38" customFormat="1" x14ac:dyDescent="0.25">
      <c r="A2263" s="193" t="s">
        <v>7714</v>
      </c>
      <c r="B2263" s="194" t="s">
        <v>7564</v>
      </c>
      <c r="C2263" s="188" t="s">
        <v>15</v>
      </c>
      <c r="D2263" s="179"/>
      <c r="E2263" s="201">
        <v>101</v>
      </c>
      <c r="F2263" s="201">
        <v>32.200000000000003</v>
      </c>
      <c r="G2263" s="64">
        <f t="shared" si="70"/>
        <v>0</v>
      </c>
      <c r="H2263" s="66">
        <f t="shared" si="71"/>
        <v>0</v>
      </c>
      <c r="I2263" s="60"/>
    </row>
    <row r="2264" spans="1:9" s="38" customFormat="1" x14ac:dyDescent="0.25">
      <c r="A2264" s="193" t="s">
        <v>7715</v>
      </c>
      <c r="B2264" s="194" t="s">
        <v>7566</v>
      </c>
      <c r="C2264" s="188" t="s">
        <v>15</v>
      </c>
      <c r="D2264" s="179"/>
      <c r="E2264" s="201">
        <v>128</v>
      </c>
      <c r="F2264" s="201">
        <v>40.9</v>
      </c>
      <c r="G2264" s="64">
        <f t="shared" si="70"/>
        <v>0</v>
      </c>
      <c r="H2264" s="66">
        <f t="shared" si="71"/>
        <v>0</v>
      </c>
      <c r="I2264" s="60"/>
    </row>
    <row r="2265" spans="1:9" s="38" customFormat="1" x14ac:dyDescent="0.25">
      <c r="A2265" s="193" t="s">
        <v>7716</v>
      </c>
      <c r="B2265" s="194" t="s">
        <v>7568</v>
      </c>
      <c r="C2265" s="188" t="s">
        <v>15</v>
      </c>
      <c r="D2265" s="179"/>
      <c r="E2265" s="201">
        <v>152</v>
      </c>
      <c r="F2265" s="201">
        <v>48.6</v>
      </c>
      <c r="G2265" s="64">
        <f t="shared" si="70"/>
        <v>0</v>
      </c>
      <c r="H2265" s="66">
        <f t="shared" si="71"/>
        <v>0</v>
      </c>
      <c r="I2265" s="60"/>
    </row>
    <row r="2266" spans="1:9" s="38" customFormat="1" x14ac:dyDescent="0.25">
      <c r="A2266" s="193" t="s">
        <v>7717</v>
      </c>
      <c r="B2266" s="194" t="s">
        <v>7570</v>
      </c>
      <c r="C2266" s="188" t="s">
        <v>15</v>
      </c>
      <c r="D2266" s="179"/>
      <c r="E2266" s="201">
        <v>201</v>
      </c>
      <c r="F2266" s="201">
        <v>64</v>
      </c>
      <c r="G2266" s="64">
        <f t="shared" si="70"/>
        <v>0</v>
      </c>
      <c r="H2266" s="66">
        <f t="shared" si="71"/>
        <v>0</v>
      </c>
      <c r="I2266" s="60"/>
    </row>
    <row r="2267" spans="1:9" s="38" customFormat="1" x14ac:dyDescent="0.25">
      <c r="A2267" s="193" t="s">
        <v>7718</v>
      </c>
      <c r="B2267" s="194" t="s">
        <v>7572</v>
      </c>
      <c r="C2267" s="188" t="s">
        <v>15</v>
      </c>
      <c r="D2267" s="179"/>
      <c r="E2267" s="201">
        <v>484</v>
      </c>
      <c r="F2267" s="201">
        <v>155</v>
      </c>
      <c r="G2267" s="64">
        <f t="shared" si="70"/>
        <v>0</v>
      </c>
      <c r="H2267" s="66">
        <f t="shared" si="71"/>
        <v>0</v>
      </c>
      <c r="I2267" s="60"/>
    </row>
    <row r="2268" spans="1:9" s="38" customFormat="1" x14ac:dyDescent="0.25">
      <c r="A2268" s="193" t="s">
        <v>7719</v>
      </c>
      <c r="B2268" s="194" t="s">
        <v>7574</v>
      </c>
      <c r="C2268" s="188" t="s">
        <v>15</v>
      </c>
      <c r="D2268" s="179"/>
      <c r="E2268" s="201">
        <v>415</v>
      </c>
      <c r="F2268" s="201">
        <v>133</v>
      </c>
      <c r="G2268" s="64">
        <f t="shared" si="70"/>
        <v>0</v>
      </c>
      <c r="H2268" s="66">
        <f t="shared" si="71"/>
        <v>0</v>
      </c>
      <c r="I2268" s="60"/>
    </row>
    <row r="2269" spans="1:9" s="38" customFormat="1" ht="135" x14ac:dyDescent="0.25">
      <c r="A2269" s="195" t="s">
        <v>7720</v>
      </c>
      <c r="B2269" s="196" t="s">
        <v>21711</v>
      </c>
      <c r="C2269" s="198"/>
      <c r="D2269" s="199"/>
      <c r="E2269" s="199"/>
      <c r="F2269" s="199"/>
      <c r="G2269" s="199"/>
      <c r="H2269" s="200"/>
      <c r="I2269" s="60"/>
    </row>
    <row r="2270" spans="1:9" s="38" customFormat="1" x14ac:dyDescent="0.25">
      <c r="A2270" s="193" t="s">
        <v>7721</v>
      </c>
      <c r="B2270" s="194" t="s">
        <v>7722</v>
      </c>
      <c r="C2270" s="188" t="s">
        <v>15</v>
      </c>
      <c r="D2270" s="179"/>
      <c r="E2270" s="201">
        <v>11</v>
      </c>
      <c r="F2270" s="201">
        <v>3.52</v>
      </c>
      <c r="G2270" s="64">
        <f t="shared" si="70"/>
        <v>0</v>
      </c>
      <c r="H2270" s="66">
        <f t="shared" si="71"/>
        <v>0</v>
      </c>
      <c r="I2270" s="60"/>
    </row>
    <row r="2271" spans="1:9" s="38" customFormat="1" x14ac:dyDescent="0.25">
      <c r="A2271" s="193" t="s">
        <v>7723</v>
      </c>
      <c r="B2271" s="194" t="s">
        <v>7724</v>
      </c>
      <c r="C2271" s="188" t="s">
        <v>15</v>
      </c>
      <c r="D2271" s="179"/>
      <c r="E2271" s="201">
        <v>14.2</v>
      </c>
      <c r="F2271" s="201">
        <v>4.53</v>
      </c>
      <c r="G2271" s="64">
        <f t="shared" si="70"/>
        <v>0</v>
      </c>
      <c r="H2271" s="66">
        <f t="shared" si="71"/>
        <v>0</v>
      </c>
      <c r="I2271" s="60"/>
    </row>
    <row r="2272" spans="1:9" s="38" customFormat="1" x14ac:dyDescent="0.25">
      <c r="A2272" s="193" t="s">
        <v>7725</v>
      </c>
      <c r="B2272" s="194" t="s">
        <v>7726</v>
      </c>
      <c r="C2272" s="188" t="s">
        <v>15</v>
      </c>
      <c r="D2272" s="179"/>
      <c r="E2272" s="201">
        <v>17.7</v>
      </c>
      <c r="F2272" s="201">
        <v>5.7</v>
      </c>
      <c r="G2272" s="64">
        <f t="shared" si="70"/>
        <v>0</v>
      </c>
      <c r="H2272" s="66">
        <f t="shared" si="71"/>
        <v>0</v>
      </c>
      <c r="I2272" s="60"/>
    </row>
    <row r="2273" spans="1:9" s="38" customFormat="1" x14ac:dyDescent="0.25">
      <c r="A2273" s="193" t="s">
        <v>7727</v>
      </c>
      <c r="B2273" s="194" t="s">
        <v>7728</v>
      </c>
      <c r="C2273" s="188" t="s">
        <v>15</v>
      </c>
      <c r="D2273" s="179"/>
      <c r="E2273" s="201">
        <v>19.7</v>
      </c>
      <c r="F2273" s="201">
        <v>6.3</v>
      </c>
      <c r="G2273" s="64">
        <f t="shared" si="70"/>
        <v>0</v>
      </c>
      <c r="H2273" s="66">
        <f t="shared" si="71"/>
        <v>0</v>
      </c>
      <c r="I2273" s="60"/>
    </row>
    <row r="2274" spans="1:9" s="38" customFormat="1" x14ac:dyDescent="0.25">
      <c r="A2274" s="193" t="s">
        <v>7729</v>
      </c>
      <c r="B2274" s="194" t="s">
        <v>7730</v>
      </c>
      <c r="C2274" s="188" t="s">
        <v>15</v>
      </c>
      <c r="D2274" s="179"/>
      <c r="E2274" s="201">
        <v>22.9</v>
      </c>
      <c r="F2274" s="201">
        <v>7.3</v>
      </c>
      <c r="G2274" s="64">
        <f t="shared" si="70"/>
        <v>0</v>
      </c>
      <c r="H2274" s="66">
        <f t="shared" si="71"/>
        <v>0</v>
      </c>
      <c r="I2274" s="60"/>
    </row>
    <row r="2275" spans="1:9" s="38" customFormat="1" x14ac:dyDescent="0.25">
      <c r="A2275" s="193" t="s">
        <v>7731</v>
      </c>
      <c r="B2275" s="194" t="s">
        <v>7732</v>
      </c>
      <c r="C2275" s="188" t="s">
        <v>15</v>
      </c>
      <c r="D2275" s="179"/>
      <c r="E2275" s="201">
        <v>27.4</v>
      </c>
      <c r="F2275" s="201">
        <v>8.8000000000000007</v>
      </c>
      <c r="G2275" s="64">
        <f t="shared" si="70"/>
        <v>0</v>
      </c>
      <c r="H2275" s="66">
        <f t="shared" si="71"/>
        <v>0</v>
      </c>
      <c r="I2275" s="60"/>
    </row>
    <row r="2276" spans="1:9" s="38" customFormat="1" x14ac:dyDescent="0.25">
      <c r="A2276" s="193" t="s">
        <v>7733</v>
      </c>
      <c r="B2276" s="194" t="s">
        <v>7734</v>
      </c>
      <c r="C2276" s="188" t="s">
        <v>15</v>
      </c>
      <c r="D2276" s="179"/>
      <c r="E2276" s="201">
        <v>36.1</v>
      </c>
      <c r="F2276" s="201">
        <v>11.5</v>
      </c>
      <c r="G2276" s="64">
        <f t="shared" si="70"/>
        <v>0</v>
      </c>
      <c r="H2276" s="66">
        <f t="shared" si="71"/>
        <v>0</v>
      </c>
      <c r="I2276" s="60"/>
    </row>
    <row r="2277" spans="1:9" s="38" customFormat="1" x14ac:dyDescent="0.25">
      <c r="A2277" s="193" t="s">
        <v>7735</v>
      </c>
      <c r="B2277" s="194" t="s">
        <v>7736</v>
      </c>
      <c r="C2277" s="188" t="s">
        <v>15</v>
      </c>
      <c r="D2277" s="179"/>
      <c r="E2277" s="201">
        <v>40.700000000000003</v>
      </c>
      <c r="F2277" s="201">
        <v>13</v>
      </c>
      <c r="G2277" s="64">
        <f t="shared" si="70"/>
        <v>0</v>
      </c>
      <c r="H2277" s="66">
        <f t="shared" si="71"/>
        <v>0</v>
      </c>
      <c r="I2277" s="60"/>
    </row>
    <row r="2278" spans="1:9" s="38" customFormat="1" x14ac:dyDescent="0.25">
      <c r="A2278" s="193" t="s">
        <v>7737</v>
      </c>
      <c r="B2278" s="194" t="s">
        <v>7738</v>
      </c>
      <c r="C2278" s="188" t="s">
        <v>15</v>
      </c>
      <c r="D2278" s="179"/>
      <c r="E2278" s="201">
        <v>59</v>
      </c>
      <c r="F2278" s="201">
        <v>18.8</v>
      </c>
      <c r="G2278" s="64">
        <f t="shared" si="70"/>
        <v>0</v>
      </c>
      <c r="H2278" s="66">
        <f t="shared" si="71"/>
        <v>0</v>
      </c>
      <c r="I2278" s="60"/>
    </row>
    <row r="2279" spans="1:9" s="38" customFormat="1" x14ac:dyDescent="0.25">
      <c r="A2279" s="193" t="s">
        <v>7739</v>
      </c>
      <c r="B2279" s="194" t="s">
        <v>7740</v>
      </c>
      <c r="C2279" s="188" t="s">
        <v>15</v>
      </c>
      <c r="D2279" s="179"/>
      <c r="E2279" s="201">
        <v>70</v>
      </c>
      <c r="F2279" s="201">
        <v>22.5</v>
      </c>
      <c r="G2279" s="64">
        <f t="shared" si="70"/>
        <v>0</v>
      </c>
      <c r="H2279" s="66">
        <f t="shared" si="71"/>
        <v>0</v>
      </c>
      <c r="I2279" s="60"/>
    </row>
    <row r="2280" spans="1:9" s="38" customFormat="1" x14ac:dyDescent="0.25">
      <c r="A2280" s="193" t="s">
        <v>7741</v>
      </c>
      <c r="B2280" s="194" t="s">
        <v>7742</v>
      </c>
      <c r="C2280" s="188" t="s">
        <v>15</v>
      </c>
      <c r="D2280" s="179"/>
      <c r="E2280" s="201">
        <v>95</v>
      </c>
      <c r="F2280" s="201">
        <v>30.5</v>
      </c>
      <c r="G2280" s="64">
        <f t="shared" si="70"/>
        <v>0</v>
      </c>
      <c r="H2280" s="66">
        <f t="shared" si="71"/>
        <v>0</v>
      </c>
      <c r="I2280" s="60"/>
    </row>
    <row r="2281" spans="1:9" s="38" customFormat="1" x14ac:dyDescent="0.25">
      <c r="A2281" s="193" t="s">
        <v>7743</v>
      </c>
      <c r="B2281" s="194" t="s">
        <v>7744</v>
      </c>
      <c r="C2281" s="188" t="s">
        <v>15</v>
      </c>
      <c r="D2281" s="179"/>
      <c r="E2281" s="201">
        <v>152</v>
      </c>
      <c r="F2281" s="201">
        <v>48.6</v>
      </c>
      <c r="G2281" s="64">
        <f t="shared" si="70"/>
        <v>0</v>
      </c>
      <c r="H2281" s="66">
        <f t="shared" si="71"/>
        <v>0</v>
      </c>
      <c r="I2281" s="60"/>
    </row>
    <row r="2282" spans="1:9" s="38" customFormat="1" x14ac:dyDescent="0.25">
      <c r="A2282" s="193" t="s">
        <v>7745</v>
      </c>
      <c r="B2282" s="194" t="s">
        <v>7746</v>
      </c>
      <c r="C2282" s="188" t="s">
        <v>15</v>
      </c>
      <c r="D2282" s="179"/>
      <c r="E2282" s="201">
        <v>197</v>
      </c>
      <c r="F2282" s="201">
        <v>63</v>
      </c>
      <c r="G2282" s="64">
        <f t="shared" si="70"/>
        <v>0</v>
      </c>
      <c r="H2282" s="66">
        <f t="shared" si="71"/>
        <v>0</v>
      </c>
      <c r="I2282" s="60"/>
    </row>
    <row r="2283" spans="1:9" s="38" customFormat="1" x14ac:dyDescent="0.25">
      <c r="A2283" s="193" t="s">
        <v>7747</v>
      </c>
      <c r="B2283" s="194" t="s">
        <v>7748</v>
      </c>
      <c r="C2283" s="188" t="s">
        <v>15</v>
      </c>
      <c r="D2283" s="179"/>
      <c r="E2283" s="201">
        <v>270</v>
      </c>
      <c r="F2283" s="201">
        <v>86</v>
      </c>
      <c r="G2283" s="64">
        <f t="shared" si="70"/>
        <v>0</v>
      </c>
      <c r="H2283" s="66">
        <f t="shared" si="71"/>
        <v>0</v>
      </c>
      <c r="I2283" s="60"/>
    </row>
    <row r="2284" spans="1:9" s="38" customFormat="1" x14ac:dyDescent="0.25">
      <c r="A2284" s="193" t="s">
        <v>7749</v>
      </c>
      <c r="B2284" s="194" t="s">
        <v>7750</v>
      </c>
      <c r="C2284" s="188" t="s">
        <v>15</v>
      </c>
      <c r="D2284" s="179"/>
      <c r="E2284" s="201">
        <v>316</v>
      </c>
      <c r="F2284" s="201">
        <v>101</v>
      </c>
      <c r="G2284" s="64">
        <f t="shared" si="70"/>
        <v>0</v>
      </c>
      <c r="H2284" s="66">
        <f t="shared" si="71"/>
        <v>0</v>
      </c>
      <c r="I2284" s="60"/>
    </row>
    <row r="2285" spans="1:9" s="38" customFormat="1" x14ac:dyDescent="0.25">
      <c r="A2285" s="193" t="s">
        <v>7751</v>
      </c>
      <c r="B2285" s="194" t="s">
        <v>7752</v>
      </c>
      <c r="C2285" s="188" t="s">
        <v>15</v>
      </c>
      <c r="D2285" s="179"/>
      <c r="E2285" s="201">
        <v>376</v>
      </c>
      <c r="F2285" s="201">
        <v>120</v>
      </c>
      <c r="G2285" s="64">
        <f t="shared" si="70"/>
        <v>0</v>
      </c>
      <c r="H2285" s="66">
        <f t="shared" si="71"/>
        <v>0</v>
      </c>
      <c r="I2285" s="60"/>
    </row>
    <row r="2286" spans="1:9" s="38" customFormat="1" x14ac:dyDescent="0.25">
      <c r="A2286" s="193" t="s">
        <v>7753</v>
      </c>
      <c r="B2286" s="194" t="s">
        <v>7754</v>
      </c>
      <c r="C2286" s="188" t="s">
        <v>15</v>
      </c>
      <c r="D2286" s="179"/>
      <c r="E2286" s="201">
        <v>435</v>
      </c>
      <c r="F2286" s="201">
        <v>139</v>
      </c>
      <c r="G2286" s="64">
        <f t="shared" si="70"/>
        <v>0</v>
      </c>
      <c r="H2286" s="66">
        <f t="shared" si="71"/>
        <v>0</v>
      </c>
      <c r="I2286" s="60"/>
    </row>
    <row r="2287" spans="1:9" s="38" customFormat="1" x14ac:dyDescent="0.25">
      <c r="A2287" s="193" t="s">
        <v>7755</v>
      </c>
      <c r="B2287" s="194" t="s">
        <v>7756</v>
      </c>
      <c r="C2287" s="188" t="s">
        <v>15</v>
      </c>
      <c r="D2287" s="179"/>
      <c r="E2287" s="201">
        <v>480</v>
      </c>
      <c r="F2287" s="201">
        <v>154</v>
      </c>
      <c r="G2287" s="64">
        <f t="shared" si="70"/>
        <v>0</v>
      </c>
      <c r="H2287" s="66">
        <f t="shared" si="71"/>
        <v>0</v>
      </c>
      <c r="I2287" s="60"/>
    </row>
    <row r="2288" spans="1:9" s="38" customFormat="1" ht="168.75" x14ac:dyDescent="0.25">
      <c r="A2288" s="195" t="s">
        <v>7757</v>
      </c>
      <c r="B2288" s="196" t="s">
        <v>21712</v>
      </c>
      <c r="C2288" s="198"/>
      <c r="D2288" s="199"/>
      <c r="E2288" s="199"/>
      <c r="F2288" s="199"/>
      <c r="G2288" s="199"/>
      <c r="H2288" s="200"/>
      <c r="I2288" s="60"/>
    </row>
    <row r="2289" spans="1:9" s="38" customFormat="1" x14ac:dyDescent="0.25">
      <c r="A2289" s="193" t="s">
        <v>7758</v>
      </c>
      <c r="B2289" s="194" t="s">
        <v>7722</v>
      </c>
      <c r="C2289" s="188" t="s">
        <v>15</v>
      </c>
      <c r="D2289" s="179"/>
      <c r="E2289" s="201">
        <v>11</v>
      </c>
      <c r="F2289" s="201">
        <v>3.52</v>
      </c>
      <c r="G2289" s="64">
        <f t="shared" si="70"/>
        <v>0</v>
      </c>
      <c r="H2289" s="66">
        <f t="shared" si="71"/>
        <v>0</v>
      </c>
      <c r="I2289" s="60"/>
    </row>
    <row r="2290" spans="1:9" s="38" customFormat="1" x14ac:dyDescent="0.25">
      <c r="A2290" s="193" t="s">
        <v>7759</v>
      </c>
      <c r="B2290" s="194" t="s">
        <v>7724</v>
      </c>
      <c r="C2290" s="188" t="s">
        <v>15</v>
      </c>
      <c r="D2290" s="179"/>
      <c r="E2290" s="201">
        <v>13.9</v>
      </c>
      <c r="F2290" s="201">
        <v>4.46</v>
      </c>
      <c r="G2290" s="64">
        <f t="shared" si="70"/>
        <v>0</v>
      </c>
      <c r="H2290" s="66">
        <f t="shared" si="71"/>
        <v>0</v>
      </c>
      <c r="I2290" s="60"/>
    </row>
    <row r="2291" spans="1:9" s="38" customFormat="1" x14ac:dyDescent="0.25">
      <c r="A2291" s="193" t="s">
        <v>7760</v>
      </c>
      <c r="B2291" s="194" t="s">
        <v>7726</v>
      </c>
      <c r="C2291" s="188" t="s">
        <v>15</v>
      </c>
      <c r="D2291" s="179"/>
      <c r="E2291" s="201">
        <v>17.100000000000001</v>
      </c>
      <c r="F2291" s="201">
        <v>5.5</v>
      </c>
      <c r="G2291" s="64">
        <f t="shared" si="70"/>
        <v>0</v>
      </c>
      <c r="H2291" s="66">
        <f t="shared" si="71"/>
        <v>0</v>
      </c>
      <c r="I2291" s="60"/>
    </row>
    <row r="2292" spans="1:9" s="38" customFormat="1" x14ac:dyDescent="0.25">
      <c r="A2292" s="193" t="s">
        <v>7761</v>
      </c>
      <c r="B2292" s="194" t="s">
        <v>7728</v>
      </c>
      <c r="C2292" s="188" t="s">
        <v>15</v>
      </c>
      <c r="D2292" s="179"/>
      <c r="E2292" s="201">
        <v>19.2</v>
      </c>
      <c r="F2292" s="201">
        <v>6.1</v>
      </c>
      <c r="G2292" s="64">
        <f t="shared" si="70"/>
        <v>0</v>
      </c>
      <c r="H2292" s="66">
        <f t="shared" si="71"/>
        <v>0</v>
      </c>
      <c r="I2292" s="60"/>
    </row>
    <row r="2293" spans="1:9" s="38" customFormat="1" x14ac:dyDescent="0.25">
      <c r="A2293" s="193" t="s">
        <v>7762</v>
      </c>
      <c r="B2293" s="194" t="s">
        <v>7730</v>
      </c>
      <c r="C2293" s="188" t="s">
        <v>15</v>
      </c>
      <c r="D2293" s="179"/>
      <c r="E2293" s="201">
        <v>22</v>
      </c>
      <c r="F2293" s="201">
        <v>7</v>
      </c>
      <c r="G2293" s="64">
        <f t="shared" si="70"/>
        <v>0</v>
      </c>
      <c r="H2293" s="66">
        <f t="shared" si="71"/>
        <v>0</v>
      </c>
      <c r="I2293" s="60"/>
    </row>
    <row r="2294" spans="1:9" s="38" customFormat="1" x14ac:dyDescent="0.25">
      <c r="A2294" s="193" t="s">
        <v>7763</v>
      </c>
      <c r="B2294" s="194" t="s">
        <v>7732</v>
      </c>
      <c r="C2294" s="188" t="s">
        <v>15</v>
      </c>
      <c r="D2294" s="179"/>
      <c r="E2294" s="201">
        <v>26.6</v>
      </c>
      <c r="F2294" s="201">
        <v>8.5</v>
      </c>
      <c r="G2294" s="64">
        <f t="shared" si="70"/>
        <v>0</v>
      </c>
      <c r="H2294" s="66">
        <f t="shared" si="71"/>
        <v>0</v>
      </c>
      <c r="I2294" s="60"/>
    </row>
    <row r="2295" spans="1:9" s="38" customFormat="1" x14ac:dyDescent="0.25">
      <c r="A2295" s="193" t="s">
        <v>7764</v>
      </c>
      <c r="B2295" s="194" t="s">
        <v>7734</v>
      </c>
      <c r="C2295" s="188" t="s">
        <v>15</v>
      </c>
      <c r="D2295" s="179"/>
      <c r="E2295" s="201">
        <v>34.799999999999997</v>
      </c>
      <c r="F2295" s="201">
        <v>11.1</v>
      </c>
      <c r="G2295" s="64">
        <f t="shared" si="70"/>
        <v>0</v>
      </c>
      <c r="H2295" s="66">
        <f t="shared" si="71"/>
        <v>0</v>
      </c>
      <c r="I2295" s="60"/>
    </row>
    <row r="2296" spans="1:9" s="38" customFormat="1" x14ac:dyDescent="0.25">
      <c r="A2296" s="193" t="s">
        <v>7765</v>
      </c>
      <c r="B2296" s="194" t="s">
        <v>7736</v>
      </c>
      <c r="C2296" s="188" t="s">
        <v>15</v>
      </c>
      <c r="D2296" s="179"/>
      <c r="E2296" s="201">
        <v>38.6</v>
      </c>
      <c r="F2296" s="201">
        <v>12.3</v>
      </c>
      <c r="G2296" s="64">
        <f t="shared" si="70"/>
        <v>0</v>
      </c>
      <c r="H2296" s="66">
        <f t="shared" si="71"/>
        <v>0</v>
      </c>
      <c r="I2296" s="60"/>
    </row>
    <row r="2297" spans="1:9" s="38" customFormat="1" x14ac:dyDescent="0.25">
      <c r="A2297" s="193" t="s">
        <v>7766</v>
      </c>
      <c r="B2297" s="194" t="s">
        <v>7738</v>
      </c>
      <c r="C2297" s="188" t="s">
        <v>15</v>
      </c>
      <c r="D2297" s="179"/>
      <c r="E2297" s="201">
        <v>59</v>
      </c>
      <c r="F2297" s="201">
        <v>18.8</v>
      </c>
      <c r="G2297" s="64">
        <f t="shared" si="70"/>
        <v>0</v>
      </c>
      <c r="H2297" s="66">
        <f t="shared" si="71"/>
        <v>0</v>
      </c>
      <c r="I2297" s="60"/>
    </row>
    <row r="2298" spans="1:9" s="38" customFormat="1" x14ac:dyDescent="0.25">
      <c r="A2298" s="193" t="s">
        <v>7767</v>
      </c>
      <c r="B2298" s="194" t="s">
        <v>7740</v>
      </c>
      <c r="C2298" s="188" t="s">
        <v>15</v>
      </c>
      <c r="D2298" s="179"/>
      <c r="E2298" s="201">
        <v>69</v>
      </c>
      <c r="F2298" s="201">
        <v>22.1</v>
      </c>
      <c r="G2298" s="64">
        <f t="shared" si="70"/>
        <v>0</v>
      </c>
      <c r="H2298" s="66">
        <f t="shared" si="71"/>
        <v>0</v>
      </c>
      <c r="I2298" s="60"/>
    </row>
    <row r="2299" spans="1:9" s="38" customFormat="1" x14ac:dyDescent="0.25">
      <c r="A2299" s="193" t="s">
        <v>7768</v>
      </c>
      <c r="B2299" s="194" t="s">
        <v>7742</v>
      </c>
      <c r="C2299" s="188" t="s">
        <v>15</v>
      </c>
      <c r="D2299" s="179"/>
      <c r="E2299" s="201">
        <v>92</v>
      </c>
      <c r="F2299" s="201">
        <v>29.5</v>
      </c>
      <c r="G2299" s="64">
        <f t="shared" si="70"/>
        <v>0</v>
      </c>
      <c r="H2299" s="66">
        <f t="shared" si="71"/>
        <v>0</v>
      </c>
      <c r="I2299" s="60"/>
    </row>
    <row r="2300" spans="1:9" s="38" customFormat="1" x14ac:dyDescent="0.25">
      <c r="A2300" s="193" t="s">
        <v>7769</v>
      </c>
      <c r="B2300" s="194" t="s">
        <v>7744</v>
      </c>
      <c r="C2300" s="188" t="s">
        <v>15</v>
      </c>
      <c r="D2300" s="179"/>
      <c r="E2300" s="201">
        <v>148</v>
      </c>
      <c r="F2300" s="201">
        <v>47.3</v>
      </c>
      <c r="G2300" s="64">
        <f t="shared" si="70"/>
        <v>0</v>
      </c>
      <c r="H2300" s="66">
        <f t="shared" si="71"/>
        <v>0</v>
      </c>
      <c r="I2300" s="60"/>
    </row>
    <row r="2301" spans="1:9" s="38" customFormat="1" x14ac:dyDescent="0.25">
      <c r="A2301" s="193" t="s">
        <v>7770</v>
      </c>
      <c r="B2301" s="194" t="s">
        <v>7746</v>
      </c>
      <c r="C2301" s="188" t="s">
        <v>15</v>
      </c>
      <c r="D2301" s="179"/>
      <c r="E2301" s="201">
        <v>195</v>
      </c>
      <c r="F2301" s="201">
        <v>62</v>
      </c>
      <c r="G2301" s="64">
        <f t="shared" si="70"/>
        <v>0</v>
      </c>
      <c r="H2301" s="66">
        <f t="shared" si="71"/>
        <v>0</v>
      </c>
      <c r="I2301" s="60"/>
    </row>
    <row r="2302" spans="1:9" s="38" customFormat="1" x14ac:dyDescent="0.25">
      <c r="A2302" s="193" t="s">
        <v>7771</v>
      </c>
      <c r="B2302" s="194" t="s">
        <v>7748</v>
      </c>
      <c r="C2302" s="188" t="s">
        <v>15</v>
      </c>
      <c r="D2302" s="179"/>
      <c r="E2302" s="201">
        <v>265</v>
      </c>
      <c r="F2302" s="201">
        <v>85</v>
      </c>
      <c r="G2302" s="64">
        <f t="shared" si="70"/>
        <v>0</v>
      </c>
      <c r="H2302" s="66">
        <f t="shared" si="71"/>
        <v>0</v>
      </c>
      <c r="I2302" s="60"/>
    </row>
    <row r="2303" spans="1:9" s="38" customFormat="1" x14ac:dyDescent="0.25">
      <c r="A2303" s="193" t="s">
        <v>7772</v>
      </c>
      <c r="B2303" s="194" t="s">
        <v>7750</v>
      </c>
      <c r="C2303" s="188" t="s">
        <v>15</v>
      </c>
      <c r="D2303" s="179"/>
      <c r="E2303" s="201">
        <v>308</v>
      </c>
      <c r="F2303" s="201">
        <v>99</v>
      </c>
      <c r="G2303" s="64">
        <f t="shared" si="70"/>
        <v>0</v>
      </c>
      <c r="H2303" s="66">
        <f t="shared" si="71"/>
        <v>0</v>
      </c>
      <c r="I2303" s="60"/>
    </row>
    <row r="2304" spans="1:9" s="38" customFormat="1" x14ac:dyDescent="0.25">
      <c r="A2304" s="193" t="s">
        <v>7773</v>
      </c>
      <c r="B2304" s="194" t="s">
        <v>7752</v>
      </c>
      <c r="C2304" s="188" t="s">
        <v>15</v>
      </c>
      <c r="D2304" s="179"/>
      <c r="E2304" s="201">
        <v>366</v>
      </c>
      <c r="F2304" s="201">
        <v>117</v>
      </c>
      <c r="G2304" s="64">
        <f t="shared" si="70"/>
        <v>0</v>
      </c>
      <c r="H2304" s="66">
        <f t="shared" si="71"/>
        <v>0</v>
      </c>
      <c r="I2304" s="60"/>
    </row>
    <row r="2305" spans="1:9" s="38" customFormat="1" x14ac:dyDescent="0.25">
      <c r="A2305" s="193" t="s">
        <v>7774</v>
      </c>
      <c r="B2305" s="194" t="s">
        <v>7754</v>
      </c>
      <c r="C2305" s="188" t="s">
        <v>15</v>
      </c>
      <c r="D2305" s="179"/>
      <c r="E2305" s="201">
        <v>426</v>
      </c>
      <c r="F2305" s="201">
        <v>136</v>
      </c>
      <c r="G2305" s="64">
        <f t="shared" si="70"/>
        <v>0</v>
      </c>
      <c r="H2305" s="66">
        <f t="shared" si="71"/>
        <v>0</v>
      </c>
      <c r="I2305" s="60"/>
    </row>
    <row r="2306" spans="1:9" s="38" customFormat="1" x14ac:dyDescent="0.25">
      <c r="A2306" s="193" t="s">
        <v>7775</v>
      </c>
      <c r="B2306" s="194" t="s">
        <v>7756</v>
      </c>
      <c r="C2306" s="188" t="s">
        <v>15</v>
      </c>
      <c r="D2306" s="179"/>
      <c r="E2306" s="201">
        <v>469</v>
      </c>
      <c r="F2306" s="201">
        <v>150</v>
      </c>
      <c r="G2306" s="64">
        <f t="shared" si="70"/>
        <v>0</v>
      </c>
      <c r="H2306" s="66">
        <f t="shared" si="71"/>
        <v>0</v>
      </c>
      <c r="I2306" s="60"/>
    </row>
    <row r="2307" spans="1:9" s="38" customFormat="1" ht="168.75" x14ac:dyDescent="0.25">
      <c r="A2307" s="195" t="s">
        <v>7776</v>
      </c>
      <c r="B2307" s="196" t="s">
        <v>21713</v>
      </c>
      <c r="C2307" s="198"/>
      <c r="D2307" s="199"/>
      <c r="E2307" s="199"/>
      <c r="F2307" s="199"/>
      <c r="G2307" s="199"/>
      <c r="H2307" s="200"/>
      <c r="I2307" s="60"/>
    </row>
    <row r="2308" spans="1:9" s="38" customFormat="1" x14ac:dyDescent="0.25">
      <c r="A2308" s="193" t="s">
        <v>7777</v>
      </c>
      <c r="B2308" s="194" t="s">
        <v>7778</v>
      </c>
      <c r="C2308" s="188" t="s">
        <v>15</v>
      </c>
      <c r="D2308" s="179"/>
      <c r="E2308" s="201">
        <v>12.3</v>
      </c>
      <c r="F2308" s="201">
        <v>3.92</v>
      </c>
      <c r="G2308" s="64">
        <f t="shared" si="70"/>
        <v>0</v>
      </c>
      <c r="H2308" s="66">
        <f t="shared" si="71"/>
        <v>0</v>
      </c>
      <c r="I2308" s="60"/>
    </row>
    <row r="2309" spans="1:9" s="38" customFormat="1" x14ac:dyDescent="0.25">
      <c r="A2309" s="193" t="s">
        <v>7779</v>
      </c>
      <c r="B2309" s="194" t="s">
        <v>7780</v>
      </c>
      <c r="C2309" s="188" t="s">
        <v>15</v>
      </c>
      <c r="D2309" s="179"/>
      <c r="E2309" s="201">
        <v>15.7</v>
      </c>
      <c r="F2309" s="201">
        <v>5</v>
      </c>
      <c r="G2309" s="64">
        <f t="shared" ref="G2309:G2372" si="72">D2309*E2309</f>
        <v>0</v>
      </c>
      <c r="H2309" s="66">
        <f t="shared" ref="H2309:H2372" si="73">D2309*F2309</f>
        <v>0</v>
      </c>
      <c r="I2309" s="60"/>
    </row>
    <row r="2310" spans="1:9" s="38" customFormat="1" x14ac:dyDescent="0.25">
      <c r="A2310" s="193" t="s">
        <v>7781</v>
      </c>
      <c r="B2310" s="194" t="s">
        <v>7782</v>
      </c>
      <c r="C2310" s="188" t="s">
        <v>15</v>
      </c>
      <c r="D2310" s="179"/>
      <c r="E2310" s="201">
        <v>20.9</v>
      </c>
      <c r="F2310" s="201">
        <v>6.7</v>
      </c>
      <c r="G2310" s="64">
        <f t="shared" si="72"/>
        <v>0</v>
      </c>
      <c r="H2310" s="66">
        <f t="shared" si="73"/>
        <v>0</v>
      </c>
      <c r="I2310" s="60"/>
    </row>
    <row r="2311" spans="1:9" s="38" customFormat="1" x14ac:dyDescent="0.25">
      <c r="A2311" s="193" t="s">
        <v>7783</v>
      </c>
      <c r="B2311" s="194" t="s">
        <v>7784</v>
      </c>
      <c r="C2311" s="188" t="s">
        <v>15</v>
      </c>
      <c r="D2311" s="179"/>
      <c r="E2311" s="201">
        <v>25.8</v>
      </c>
      <c r="F2311" s="201">
        <v>8.1999999999999993</v>
      </c>
      <c r="G2311" s="64">
        <f t="shared" si="72"/>
        <v>0</v>
      </c>
      <c r="H2311" s="66">
        <f t="shared" si="73"/>
        <v>0</v>
      </c>
      <c r="I2311" s="60"/>
    </row>
    <row r="2312" spans="1:9" s="38" customFormat="1" x14ac:dyDescent="0.25">
      <c r="A2312" s="193" t="s">
        <v>7785</v>
      </c>
      <c r="B2312" s="194" t="s">
        <v>7786</v>
      </c>
      <c r="C2312" s="188" t="s">
        <v>15</v>
      </c>
      <c r="D2312" s="179"/>
      <c r="E2312" s="201">
        <v>36</v>
      </c>
      <c r="F2312" s="201">
        <v>11.5</v>
      </c>
      <c r="G2312" s="64">
        <f t="shared" si="72"/>
        <v>0</v>
      </c>
      <c r="H2312" s="66">
        <f t="shared" si="73"/>
        <v>0</v>
      </c>
      <c r="I2312" s="60"/>
    </row>
    <row r="2313" spans="1:9" s="38" customFormat="1" x14ac:dyDescent="0.25">
      <c r="A2313" s="193" t="s">
        <v>7787</v>
      </c>
      <c r="B2313" s="194" t="s">
        <v>7788</v>
      </c>
      <c r="C2313" s="188" t="s">
        <v>15</v>
      </c>
      <c r="D2313" s="179"/>
      <c r="E2313" s="201">
        <v>43.1</v>
      </c>
      <c r="F2313" s="201">
        <v>13.8</v>
      </c>
      <c r="G2313" s="64">
        <f t="shared" si="72"/>
        <v>0</v>
      </c>
      <c r="H2313" s="66">
        <f t="shared" si="73"/>
        <v>0</v>
      </c>
      <c r="I2313" s="60"/>
    </row>
    <row r="2314" spans="1:9" s="38" customFormat="1" x14ac:dyDescent="0.25">
      <c r="A2314" s="193" t="s">
        <v>7789</v>
      </c>
      <c r="B2314" s="194" t="s">
        <v>7790</v>
      </c>
      <c r="C2314" s="188" t="s">
        <v>15</v>
      </c>
      <c r="D2314" s="179"/>
      <c r="E2314" s="201">
        <v>53</v>
      </c>
      <c r="F2314" s="201">
        <v>17.100000000000001</v>
      </c>
      <c r="G2314" s="64">
        <f t="shared" si="72"/>
        <v>0</v>
      </c>
      <c r="H2314" s="66">
        <f t="shared" si="73"/>
        <v>0</v>
      </c>
      <c r="I2314" s="60"/>
    </row>
    <row r="2315" spans="1:9" s="38" customFormat="1" x14ac:dyDescent="0.25">
      <c r="A2315" s="193" t="s">
        <v>7791</v>
      </c>
      <c r="B2315" s="194" t="s">
        <v>7792</v>
      </c>
      <c r="C2315" s="188" t="s">
        <v>15</v>
      </c>
      <c r="D2315" s="179"/>
      <c r="E2315" s="201">
        <v>86</v>
      </c>
      <c r="F2315" s="201">
        <v>27.5</v>
      </c>
      <c r="G2315" s="64">
        <f t="shared" si="72"/>
        <v>0</v>
      </c>
      <c r="H2315" s="66">
        <f t="shared" si="73"/>
        <v>0</v>
      </c>
      <c r="I2315" s="60"/>
    </row>
    <row r="2316" spans="1:9" s="38" customFormat="1" x14ac:dyDescent="0.25">
      <c r="A2316" s="193" t="s">
        <v>7793</v>
      </c>
      <c r="B2316" s="194" t="s">
        <v>7794</v>
      </c>
      <c r="C2316" s="188" t="s">
        <v>15</v>
      </c>
      <c r="D2316" s="179"/>
      <c r="E2316" s="201">
        <v>104</v>
      </c>
      <c r="F2316" s="201">
        <v>33.200000000000003</v>
      </c>
      <c r="G2316" s="64">
        <f t="shared" si="72"/>
        <v>0</v>
      </c>
      <c r="H2316" s="66">
        <f t="shared" si="73"/>
        <v>0</v>
      </c>
      <c r="I2316" s="60"/>
    </row>
    <row r="2317" spans="1:9" s="38" customFormat="1" x14ac:dyDescent="0.25">
      <c r="A2317" s="193" t="s">
        <v>7795</v>
      </c>
      <c r="B2317" s="194" t="s">
        <v>7796</v>
      </c>
      <c r="C2317" s="188" t="s">
        <v>15</v>
      </c>
      <c r="D2317" s="179"/>
      <c r="E2317" s="201">
        <v>124</v>
      </c>
      <c r="F2317" s="201">
        <v>39.6</v>
      </c>
      <c r="G2317" s="64">
        <f t="shared" si="72"/>
        <v>0</v>
      </c>
      <c r="H2317" s="66">
        <f t="shared" si="73"/>
        <v>0</v>
      </c>
      <c r="I2317" s="60"/>
    </row>
    <row r="2318" spans="1:9" s="38" customFormat="1" ht="180" x14ac:dyDescent="0.25">
      <c r="A2318" s="195" t="s">
        <v>7797</v>
      </c>
      <c r="B2318" s="196" t="s">
        <v>21714</v>
      </c>
      <c r="C2318" s="198"/>
      <c r="D2318" s="199"/>
      <c r="E2318" s="199"/>
      <c r="F2318" s="199"/>
      <c r="G2318" s="199"/>
      <c r="H2318" s="200"/>
      <c r="I2318" s="60"/>
    </row>
    <row r="2319" spans="1:9" s="38" customFormat="1" x14ac:dyDescent="0.25">
      <c r="A2319" s="193" t="s">
        <v>7798</v>
      </c>
      <c r="B2319" s="194" t="s">
        <v>7778</v>
      </c>
      <c r="C2319" s="188" t="s">
        <v>15</v>
      </c>
      <c r="D2319" s="179"/>
      <c r="E2319" s="201">
        <v>15.3</v>
      </c>
      <c r="F2319" s="201">
        <v>4.8899999999999997</v>
      </c>
      <c r="G2319" s="64">
        <f t="shared" si="72"/>
        <v>0</v>
      </c>
      <c r="H2319" s="66">
        <f t="shared" si="73"/>
        <v>0</v>
      </c>
      <c r="I2319" s="60"/>
    </row>
    <row r="2320" spans="1:9" s="38" customFormat="1" x14ac:dyDescent="0.25">
      <c r="A2320" s="193" t="s">
        <v>7799</v>
      </c>
      <c r="B2320" s="194" t="s">
        <v>7780</v>
      </c>
      <c r="C2320" s="188" t="s">
        <v>15</v>
      </c>
      <c r="D2320" s="179"/>
      <c r="E2320" s="201">
        <v>19.899999999999999</v>
      </c>
      <c r="F2320" s="201">
        <v>6.4</v>
      </c>
      <c r="G2320" s="64">
        <f t="shared" si="72"/>
        <v>0</v>
      </c>
      <c r="H2320" s="66">
        <f t="shared" si="73"/>
        <v>0</v>
      </c>
      <c r="I2320" s="60"/>
    </row>
    <row r="2321" spans="1:9" s="38" customFormat="1" x14ac:dyDescent="0.25">
      <c r="A2321" s="193" t="s">
        <v>7800</v>
      </c>
      <c r="B2321" s="194" t="s">
        <v>7782</v>
      </c>
      <c r="C2321" s="188" t="s">
        <v>15</v>
      </c>
      <c r="D2321" s="179"/>
      <c r="E2321" s="201">
        <v>26.3</v>
      </c>
      <c r="F2321" s="201">
        <v>8.4</v>
      </c>
      <c r="G2321" s="64">
        <f t="shared" si="72"/>
        <v>0</v>
      </c>
      <c r="H2321" s="66">
        <f t="shared" si="73"/>
        <v>0</v>
      </c>
      <c r="I2321" s="60"/>
    </row>
    <row r="2322" spans="1:9" s="38" customFormat="1" x14ac:dyDescent="0.25">
      <c r="A2322" s="193" t="s">
        <v>7801</v>
      </c>
      <c r="B2322" s="194" t="s">
        <v>7784</v>
      </c>
      <c r="C2322" s="188" t="s">
        <v>15</v>
      </c>
      <c r="D2322" s="179"/>
      <c r="E2322" s="201">
        <v>32.700000000000003</v>
      </c>
      <c r="F2322" s="201">
        <v>10.5</v>
      </c>
      <c r="G2322" s="64">
        <f t="shared" si="72"/>
        <v>0</v>
      </c>
      <c r="H2322" s="66">
        <f t="shared" si="73"/>
        <v>0</v>
      </c>
      <c r="I2322" s="60"/>
    </row>
    <row r="2323" spans="1:9" s="38" customFormat="1" x14ac:dyDescent="0.25">
      <c r="A2323" s="193" t="s">
        <v>7802</v>
      </c>
      <c r="B2323" s="194" t="s">
        <v>7786</v>
      </c>
      <c r="C2323" s="188" t="s">
        <v>15</v>
      </c>
      <c r="D2323" s="179"/>
      <c r="E2323" s="201">
        <v>45.3</v>
      </c>
      <c r="F2323" s="201">
        <v>14.5</v>
      </c>
      <c r="G2323" s="64">
        <f t="shared" si="72"/>
        <v>0</v>
      </c>
      <c r="H2323" s="66">
        <f t="shared" si="73"/>
        <v>0</v>
      </c>
      <c r="I2323" s="60"/>
    </row>
    <row r="2324" spans="1:9" s="38" customFormat="1" x14ac:dyDescent="0.25">
      <c r="A2324" s="193" t="s">
        <v>7803</v>
      </c>
      <c r="B2324" s="194" t="s">
        <v>7788</v>
      </c>
      <c r="C2324" s="188" t="s">
        <v>15</v>
      </c>
      <c r="D2324" s="179"/>
      <c r="E2324" s="201">
        <v>55</v>
      </c>
      <c r="F2324" s="201">
        <v>17.399999999999999</v>
      </c>
      <c r="G2324" s="64">
        <f t="shared" si="72"/>
        <v>0</v>
      </c>
      <c r="H2324" s="66">
        <f t="shared" si="73"/>
        <v>0</v>
      </c>
      <c r="I2324" s="60"/>
    </row>
    <row r="2325" spans="1:9" s="38" customFormat="1" x14ac:dyDescent="0.25">
      <c r="A2325" s="193" t="s">
        <v>7804</v>
      </c>
      <c r="B2325" s="194" t="s">
        <v>7790</v>
      </c>
      <c r="C2325" s="188" t="s">
        <v>15</v>
      </c>
      <c r="D2325" s="179"/>
      <c r="E2325" s="201">
        <v>66</v>
      </c>
      <c r="F2325" s="201">
        <v>21.1</v>
      </c>
      <c r="G2325" s="64">
        <f t="shared" si="72"/>
        <v>0</v>
      </c>
      <c r="H2325" s="66">
        <f t="shared" si="73"/>
        <v>0</v>
      </c>
      <c r="I2325" s="60"/>
    </row>
    <row r="2326" spans="1:9" s="38" customFormat="1" x14ac:dyDescent="0.25">
      <c r="A2326" s="193" t="s">
        <v>7805</v>
      </c>
      <c r="B2326" s="194" t="s">
        <v>7792</v>
      </c>
      <c r="C2326" s="188" t="s">
        <v>15</v>
      </c>
      <c r="D2326" s="179"/>
      <c r="E2326" s="201">
        <v>107</v>
      </c>
      <c r="F2326" s="201">
        <v>34.200000000000003</v>
      </c>
      <c r="G2326" s="64">
        <f t="shared" si="72"/>
        <v>0</v>
      </c>
      <c r="H2326" s="66">
        <f t="shared" si="73"/>
        <v>0</v>
      </c>
      <c r="I2326" s="60"/>
    </row>
    <row r="2327" spans="1:9" s="38" customFormat="1" x14ac:dyDescent="0.25">
      <c r="A2327" s="193" t="s">
        <v>7806</v>
      </c>
      <c r="B2327" s="194" t="s">
        <v>7794</v>
      </c>
      <c r="C2327" s="188" t="s">
        <v>15</v>
      </c>
      <c r="D2327" s="179"/>
      <c r="E2327" s="201">
        <v>128</v>
      </c>
      <c r="F2327" s="201">
        <v>40.9</v>
      </c>
      <c r="G2327" s="64">
        <f t="shared" si="72"/>
        <v>0</v>
      </c>
      <c r="H2327" s="66">
        <f t="shared" si="73"/>
        <v>0</v>
      </c>
      <c r="I2327" s="60"/>
    </row>
    <row r="2328" spans="1:9" s="38" customFormat="1" x14ac:dyDescent="0.25">
      <c r="A2328" s="193" t="s">
        <v>7807</v>
      </c>
      <c r="B2328" s="194" t="s">
        <v>7796</v>
      </c>
      <c r="C2328" s="188" t="s">
        <v>15</v>
      </c>
      <c r="D2328" s="179"/>
      <c r="E2328" s="201">
        <v>154</v>
      </c>
      <c r="F2328" s="201">
        <v>49.3</v>
      </c>
      <c r="G2328" s="64">
        <f t="shared" si="72"/>
        <v>0</v>
      </c>
      <c r="H2328" s="66">
        <f t="shared" si="73"/>
        <v>0</v>
      </c>
      <c r="I2328" s="60"/>
    </row>
    <row r="2329" spans="1:9" s="38" customFormat="1" ht="168.75" x14ac:dyDescent="0.25">
      <c r="A2329" s="195" t="s">
        <v>7808</v>
      </c>
      <c r="B2329" s="196" t="s">
        <v>21715</v>
      </c>
      <c r="C2329" s="198"/>
      <c r="D2329" s="199"/>
      <c r="E2329" s="199"/>
      <c r="F2329" s="199"/>
      <c r="G2329" s="199"/>
      <c r="H2329" s="200"/>
      <c r="I2329" s="60"/>
    </row>
    <row r="2330" spans="1:9" s="38" customFormat="1" x14ac:dyDescent="0.25">
      <c r="A2330" s="193" t="s">
        <v>7809</v>
      </c>
      <c r="B2330" s="194" t="s">
        <v>7547</v>
      </c>
      <c r="C2330" s="188" t="s">
        <v>301</v>
      </c>
      <c r="D2330" s="179"/>
      <c r="E2330" s="201">
        <v>27.9</v>
      </c>
      <c r="F2330" s="201">
        <v>8.9</v>
      </c>
      <c r="G2330" s="64">
        <f t="shared" si="72"/>
        <v>0</v>
      </c>
      <c r="H2330" s="66">
        <f t="shared" si="73"/>
        <v>0</v>
      </c>
      <c r="I2330" s="60"/>
    </row>
    <row r="2331" spans="1:9" s="38" customFormat="1" x14ac:dyDescent="0.25">
      <c r="A2331" s="193" t="s">
        <v>7810</v>
      </c>
      <c r="B2331" s="194" t="s">
        <v>7538</v>
      </c>
      <c r="C2331" s="188" t="s">
        <v>301</v>
      </c>
      <c r="D2331" s="179"/>
      <c r="E2331" s="201">
        <v>26.4</v>
      </c>
      <c r="F2331" s="201">
        <v>8.4</v>
      </c>
      <c r="G2331" s="64">
        <f t="shared" si="72"/>
        <v>0</v>
      </c>
      <c r="H2331" s="66">
        <f t="shared" si="73"/>
        <v>0</v>
      </c>
      <c r="I2331" s="60"/>
    </row>
    <row r="2332" spans="1:9" s="38" customFormat="1" x14ac:dyDescent="0.25">
      <c r="A2332" s="193" t="s">
        <v>7811</v>
      </c>
      <c r="B2332" s="194" t="s">
        <v>7540</v>
      </c>
      <c r="C2332" s="188" t="s">
        <v>301</v>
      </c>
      <c r="D2332" s="179"/>
      <c r="E2332" s="201">
        <v>25.6</v>
      </c>
      <c r="F2332" s="201">
        <v>8.1999999999999993</v>
      </c>
      <c r="G2332" s="64">
        <f t="shared" si="72"/>
        <v>0</v>
      </c>
      <c r="H2332" s="66">
        <f t="shared" si="73"/>
        <v>0</v>
      </c>
      <c r="I2332" s="60"/>
    </row>
    <row r="2333" spans="1:9" s="38" customFormat="1" x14ac:dyDescent="0.25">
      <c r="A2333" s="193" t="s">
        <v>7812</v>
      </c>
      <c r="B2333" s="194" t="s">
        <v>7542</v>
      </c>
      <c r="C2333" s="188" t="s">
        <v>301</v>
      </c>
      <c r="D2333" s="179"/>
      <c r="E2333" s="201">
        <v>24.8</v>
      </c>
      <c r="F2333" s="201">
        <v>7.9</v>
      </c>
      <c r="G2333" s="64">
        <f t="shared" si="72"/>
        <v>0</v>
      </c>
      <c r="H2333" s="66">
        <f t="shared" si="73"/>
        <v>0</v>
      </c>
      <c r="I2333" s="60"/>
    </row>
    <row r="2334" spans="1:9" s="38" customFormat="1" x14ac:dyDescent="0.25">
      <c r="A2334" s="193" t="s">
        <v>7813</v>
      </c>
      <c r="B2334" s="194" t="s">
        <v>7814</v>
      </c>
      <c r="C2334" s="188" t="s">
        <v>301</v>
      </c>
      <c r="D2334" s="179"/>
      <c r="E2334" s="201">
        <v>23.6</v>
      </c>
      <c r="F2334" s="201">
        <v>7.5</v>
      </c>
      <c r="G2334" s="64">
        <f t="shared" si="72"/>
        <v>0</v>
      </c>
      <c r="H2334" s="66">
        <f t="shared" si="73"/>
        <v>0</v>
      </c>
      <c r="I2334" s="60"/>
    </row>
    <row r="2335" spans="1:9" s="38" customFormat="1" ht="168.75" x14ac:dyDescent="0.25">
      <c r="A2335" s="195" t="s">
        <v>7815</v>
      </c>
      <c r="B2335" s="196" t="s">
        <v>21716</v>
      </c>
      <c r="C2335" s="198"/>
      <c r="D2335" s="199"/>
      <c r="E2335" s="199"/>
      <c r="F2335" s="199"/>
      <c r="G2335" s="199"/>
      <c r="H2335" s="200"/>
      <c r="I2335" s="60"/>
    </row>
    <row r="2336" spans="1:9" s="38" customFormat="1" x14ac:dyDescent="0.25">
      <c r="A2336" s="193" t="s">
        <v>7816</v>
      </c>
      <c r="B2336" s="194" t="s">
        <v>7547</v>
      </c>
      <c r="C2336" s="188" t="s">
        <v>301</v>
      </c>
      <c r="D2336" s="179"/>
      <c r="E2336" s="201">
        <v>30.6</v>
      </c>
      <c r="F2336" s="201">
        <v>9.8000000000000007</v>
      </c>
      <c r="G2336" s="64">
        <f t="shared" si="72"/>
        <v>0</v>
      </c>
      <c r="H2336" s="66">
        <f t="shared" si="73"/>
        <v>0</v>
      </c>
      <c r="I2336" s="60"/>
    </row>
    <row r="2337" spans="1:9" s="38" customFormat="1" x14ac:dyDescent="0.25">
      <c r="A2337" s="193" t="s">
        <v>7817</v>
      </c>
      <c r="B2337" s="194" t="s">
        <v>7538</v>
      </c>
      <c r="C2337" s="188" t="s">
        <v>301</v>
      </c>
      <c r="D2337" s="179"/>
      <c r="E2337" s="201">
        <v>28.5</v>
      </c>
      <c r="F2337" s="201">
        <v>9.1</v>
      </c>
      <c r="G2337" s="64">
        <f t="shared" si="72"/>
        <v>0</v>
      </c>
      <c r="H2337" s="66">
        <f t="shared" si="73"/>
        <v>0</v>
      </c>
      <c r="I2337" s="60"/>
    </row>
    <row r="2338" spans="1:9" s="38" customFormat="1" x14ac:dyDescent="0.25">
      <c r="A2338" s="193" t="s">
        <v>7818</v>
      </c>
      <c r="B2338" s="194" t="s">
        <v>7540</v>
      </c>
      <c r="C2338" s="188" t="s">
        <v>301</v>
      </c>
      <c r="D2338" s="179"/>
      <c r="E2338" s="201">
        <v>27.5</v>
      </c>
      <c r="F2338" s="201">
        <v>8.8000000000000007</v>
      </c>
      <c r="G2338" s="64">
        <f t="shared" si="72"/>
        <v>0</v>
      </c>
      <c r="H2338" s="66">
        <f t="shared" si="73"/>
        <v>0</v>
      </c>
      <c r="I2338" s="60"/>
    </row>
    <row r="2339" spans="1:9" s="38" customFormat="1" x14ac:dyDescent="0.25">
      <c r="A2339" s="193" t="s">
        <v>7819</v>
      </c>
      <c r="B2339" s="194" t="s">
        <v>7542</v>
      </c>
      <c r="C2339" s="188" t="s">
        <v>301</v>
      </c>
      <c r="D2339" s="179"/>
      <c r="E2339" s="201">
        <v>26</v>
      </c>
      <c r="F2339" s="201">
        <v>8.3000000000000007</v>
      </c>
      <c r="G2339" s="64">
        <f t="shared" si="72"/>
        <v>0</v>
      </c>
      <c r="H2339" s="66">
        <f t="shared" si="73"/>
        <v>0</v>
      </c>
      <c r="I2339" s="60"/>
    </row>
    <row r="2340" spans="1:9" s="38" customFormat="1" x14ac:dyDescent="0.25">
      <c r="A2340" s="193" t="s">
        <v>7820</v>
      </c>
      <c r="B2340" s="194" t="s">
        <v>7814</v>
      </c>
      <c r="C2340" s="188" t="s">
        <v>301</v>
      </c>
      <c r="D2340" s="179"/>
      <c r="E2340" s="201">
        <v>24.7</v>
      </c>
      <c r="F2340" s="201">
        <v>7.9</v>
      </c>
      <c r="G2340" s="64">
        <f t="shared" si="72"/>
        <v>0</v>
      </c>
      <c r="H2340" s="66">
        <f t="shared" si="73"/>
        <v>0</v>
      </c>
      <c r="I2340" s="60"/>
    </row>
    <row r="2341" spans="1:9" s="38" customFormat="1" x14ac:dyDescent="0.25">
      <c r="A2341" s="193" t="s">
        <v>7821</v>
      </c>
      <c r="B2341" s="194" t="s">
        <v>7553</v>
      </c>
      <c r="C2341" s="188" t="s">
        <v>301</v>
      </c>
      <c r="D2341" s="179"/>
      <c r="E2341" s="201">
        <v>35.5</v>
      </c>
      <c r="F2341" s="201">
        <v>11.4</v>
      </c>
      <c r="G2341" s="64">
        <f t="shared" si="72"/>
        <v>0</v>
      </c>
      <c r="H2341" s="66">
        <f t="shared" si="73"/>
        <v>0</v>
      </c>
      <c r="I2341" s="60"/>
    </row>
    <row r="2342" spans="1:9" s="38" customFormat="1" ht="67.5" x14ac:dyDescent="0.25">
      <c r="A2342" s="195" t="s">
        <v>7822</v>
      </c>
      <c r="B2342" s="196" t="s">
        <v>21717</v>
      </c>
      <c r="C2342" s="198"/>
      <c r="D2342" s="199"/>
      <c r="E2342" s="199"/>
      <c r="F2342" s="199"/>
      <c r="G2342" s="199"/>
      <c r="H2342" s="200"/>
      <c r="I2342" s="60"/>
    </row>
    <row r="2343" spans="1:9" s="38" customFormat="1" x14ac:dyDescent="0.25">
      <c r="A2343" s="193" t="s">
        <v>7823</v>
      </c>
      <c r="B2343" s="194" t="s">
        <v>7824</v>
      </c>
      <c r="C2343" s="188" t="s">
        <v>301</v>
      </c>
      <c r="D2343" s="179"/>
      <c r="E2343" s="201">
        <v>10.199999999999999</v>
      </c>
      <c r="F2343" s="201">
        <v>3.25</v>
      </c>
      <c r="G2343" s="64">
        <f t="shared" si="72"/>
        <v>0</v>
      </c>
      <c r="H2343" s="66">
        <f t="shared" si="73"/>
        <v>0</v>
      </c>
      <c r="I2343" s="60"/>
    </row>
    <row r="2344" spans="1:9" s="38" customFormat="1" x14ac:dyDescent="0.25">
      <c r="A2344" s="193" t="s">
        <v>7825</v>
      </c>
      <c r="B2344" s="194" t="s">
        <v>7826</v>
      </c>
      <c r="C2344" s="188" t="s">
        <v>301</v>
      </c>
      <c r="D2344" s="179"/>
      <c r="E2344" s="201">
        <v>11.6</v>
      </c>
      <c r="F2344" s="201">
        <v>3.72</v>
      </c>
      <c r="G2344" s="64">
        <f t="shared" si="72"/>
        <v>0</v>
      </c>
      <c r="H2344" s="66">
        <f t="shared" si="73"/>
        <v>0</v>
      </c>
      <c r="I2344" s="60"/>
    </row>
    <row r="2345" spans="1:9" s="38" customFormat="1" x14ac:dyDescent="0.25">
      <c r="A2345" s="193" t="s">
        <v>7827</v>
      </c>
      <c r="B2345" s="194" t="s">
        <v>7828</v>
      </c>
      <c r="C2345" s="188" t="s">
        <v>301</v>
      </c>
      <c r="D2345" s="179"/>
      <c r="E2345" s="201">
        <v>13.4</v>
      </c>
      <c r="F2345" s="201">
        <v>4.29</v>
      </c>
      <c r="G2345" s="64">
        <f t="shared" si="72"/>
        <v>0</v>
      </c>
      <c r="H2345" s="66">
        <f t="shared" si="73"/>
        <v>0</v>
      </c>
      <c r="I2345" s="60"/>
    </row>
    <row r="2346" spans="1:9" s="38" customFormat="1" ht="112.5" x14ac:dyDescent="0.25">
      <c r="A2346" s="195" t="s">
        <v>7829</v>
      </c>
      <c r="B2346" s="196" t="s">
        <v>21718</v>
      </c>
      <c r="C2346" s="198"/>
      <c r="D2346" s="199"/>
      <c r="E2346" s="199"/>
      <c r="F2346" s="199"/>
      <c r="G2346" s="199"/>
      <c r="H2346" s="200"/>
      <c r="I2346" s="60"/>
    </row>
    <row r="2347" spans="1:9" s="38" customFormat="1" x14ac:dyDescent="0.25">
      <c r="A2347" s="193" t="s">
        <v>7830</v>
      </c>
      <c r="B2347" s="194" t="s">
        <v>7831</v>
      </c>
      <c r="C2347" s="188" t="s">
        <v>15</v>
      </c>
      <c r="D2347" s="179"/>
      <c r="E2347" s="201">
        <v>3.37</v>
      </c>
      <c r="F2347" s="201">
        <v>1.08</v>
      </c>
      <c r="G2347" s="64">
        <f t="shared" si="72"/>
        <v>0</v>
      </c>
      <c r="H2347" s="66">
        <f t="shared" si="73"/>
        <v>0</v>
      </c>
      <c r="I2347" s="60"/>
    </row>
    <row r="2348" spans="1:9" s="38" customFormat="1" x14ac:dyDescent="0.25">
      <c r="A2348" s="193" t="s">
        <v>7832</v>
      </c>
      <c r="B2348" s="194" t="s">
        <v>7833</v>
      </c>
      <c r="C2348" s="188" t="s">
        <v>15</v>
      </c>
      <c r="D2348" s="179"/>
      <c r="E2348" s="201">
        <v>3.68</v>
      </c>
      <c r="F2348" s="201">
        <v>1.18</v>
      </c>
      <c r="G2348" s="64">
        <f t="shared" si="72"/>
        <v>0</v>
      </c>
      <c r="H2348" s="66">
        <f t="shared" si="73"/>
        <v>0</v>
      </c>
      <c r="I2348" s="60"/>
    </row>
    <row r="2349" spans="1:9" s="38" customFormat="1" x14ac:dyDescent="0.25">
      <c r="A2349" s="193" t="s">
        <v>7834</v>
      </c>
      <c r="B2349" s="194" t="s">
        <v>7835</v>
      </c>
      <c r="C2349" s="188" t="s">
        <v>15</v>
      </c>
      <c r="D2349" s="179"/>
      <c r="E2349" s="201">
        <v>4.07</v>
      </c>
      <c r="F2349" s="201">
        <v>1.3</v>
      </c>
      <c r="G2349" s="64">
        <f t="shared" si="72"/>
        <v>0</v>
      </c>
      <c r="H2349" s="66">
        <f t="shared" si="73"/>
        <v>0</v>
      </c>
      <c r="I2349" s="60"/>
    </row>
    <row r="2350" spans="1:9" s="38" customFormat="1" x14ac:dyDescent="0.25">
      <c r="A2350" s="193" t="s">
        <v>7836</v>
      </c>
      <c r="B2350" s="194" t="s">
        <v>7837</v>
      </c>
      <c r="C2350" s="188" t="s">
        <v>15</v>
      </c>
      <c r="D2350" s="179"/>
      <c r="E2350" s="201">
        <v>4.24</v>
      </c>
      <c r="F2350" s="201">
        <v>1.35</v>
      </c>
      <c r="G2350" s="64">
        <f t="shared" si="72"/>
        <v>0</v>
      </c>
      <c r="H2350" s="66">
        <f t="shared" si="73"/>
        <v>0</v>
      </c>
      <c r="I2350" s="60"/>
    </row>
    <row r="2351" spans="1:9" s="38" customFormat="1" ht="123.75" x14ac:dyDescent="0.25">
      <c r="A2351" s="195" t="s">
        <v>7838</v>
      </c>
      <c r="B2351" s="196" t="s">
        <v>21719</v>
      </c>
      <c r="C2351" s="198"/>
      <c r="D2351" s="199"/>
      <c r="E2351" s="199"/>
      <c r="F2351" s="199"/>
      <c r="G2351" s="199"/>
      <c r="H2351" s="200"/>
      <c r="I2351" s="60"/>
    </row>
    <row r="2352" spans="1:9" s="38" customFormat="1" x14ac:dyDescent="0.25">
      <c r="A2352" s="193" t="s">
        <v>7839</v>
      </c>
      <c r="B2352" s="194" t="s">
        <v>7831</v>
      </c>
      <c r="C2352" s="188" t="s">
        <v>15</v>
      </c>
      <c r="D2352" s="179"/>
      <c r="E2352" s="201">
        <v>4.25</v>
      </c>
      <c r="F2352" s="201">
        <v>1.36</v>
      </c>
      <c r="G2352" s="64">
        <f t="shared" si="72"/>
        <v>0</v>
      </c>
      <c r="H2352" s="66">
        <f t="shared" si="73"/>
        <v>0</v>
      </c>
      <c r="I2352" s="60"/>
    </row>
    <row r="2353" spans="1:9" s="38" customFormat="1" x14ac:dyDescent="0.25">
      <c r="A2353" s="193" t="s">
        <v>7840</v>
      </c>
      <c r="B2353" s="194" t="s">
        <v>7833</v>
      </c>
      <c r="C2353" s="188" t="s">
        <v>15</v>
      </c>
      <c r="D2353" s="179"/>
      <c r="E2353" s="201">
        <v>4.4400000000000004</v>
      </c>
      <c r="F2353" s="201">
        <v>1.42</v>
      </c>
      <c r="G2353" s="64">
        <f t="shared" si="72"/>
        <v>0</v>
      </c>
      <c r="H2353" s="66">
        <f t="shared" si="73"/>
        <v>0</v>
      </c>
      <c r="I2353" s="60"/>
    </row>
    <row r="2354" spans="1:9" s="38" customFormat="1" x14ac:dyDescent="0.25">
      <c r="A2354" s="193" t="s">
        <v>7841</v>
      </c>
      <c r="B2354" s="194" t="s">
        <v>7835</v>
      </c>
      <c r="C2354" s="188" t="s">
        <v>15</v>
      </c>
      <c r="D2354" s="179"/>
      <c r="E2354" s="201">
        <v>5.2</v>
      </c>
      <c r="F2354" s="201">
        <v>1.66</v>
      </c>
      <c r="G2354" s="64">
        <f t="shared" si="72"/>
        <v>0</v>
      </c>
      <c r="H2354" s="66">
        <f t="shared" si="73"/>
        <v>0</v>
      </c>
      <c r="I2354" s="60"/>
    </row>
    <row r="2355" spans="1:9" s="38" customFormat="1" x14ac:dyDescent="0.25">
      <c r="A2355" s="193" t="s">
        <v>7842</v>
      </c>
      <c r="B2355" s="194" t="s">
        <v>7837</v>
      </c>
      <c r="C2355" s="188" t="s">
        <v>15</v>
      </c>
      <c r="D2355" s="179"/>
      <c r="E2355" s="201">
        <v>6.5</v>
      </c>
      <c r="F2355" s="201">
        <v>2.08</v>
      </c>
      <c r="G2355" s="64">
        <f t="shared" si="72"/>
        <v>0</v>
      </c>
      <c r="H2355" s="66">
        <f t="shared" si="73"/>
        <v>0</v>
      </c>
      <c r="I2355" s="60"/>
    </row>
    <row r="2356" spans="1:9" s="38" customFormat="1" ht="157.5" x14ac:dyDescent="0.25">
      <c r="A2356" s="195" t="s">
        <v>7843</v>
      </c>
      <c r="B2356" s="196" t="s">
        <v>21720</v>
      </c>
      <c r="C2356" s="198"/>
      <c r="D2356" s="199"/>
      <c r="E2356" s="199"/>
      <c r="F2356" s="199"/>
      <c r="G2356" s="199"/>
      <c r="H2356" s="200"/>
      <c r="I2356" s="60"/>
    </row>
    <row r="2357" spans="1:9" s="38" customFormat="1" x14ac:dyDescent="0.25">
      <c r="A2357" s="193" t="s">
        <v>7844</v>
      </c>
      <c r="B2357" s="194" t="s">
        <v>7845</v>
      </c>
      <c r="C2357" s="188" t="s">
        <v>6</v>
      </c>
      <c r="D2357" s="179"/>
      <c r="E2357" s="201">
        <v>23.2</v>
      </c>
      <c r="F2357" s="201">
        <v>7.4</v>
      </c>
      <c r="G2357" s="64">
        <f t="shared" si="72"/>
        <v>0</v>
      </c>
      <c r="H2357" s="66">
        <f t="shared" si="73"/>
        <v>0</v>
      </c>
      <c r="I2357" s="60"/>
    </row>
    <row r="2358" spans="1:9" s="38" customFormat="1" x14ac:dyDescent="0.25">
      <c r="A2358" s="193" t="s">
        <v>7846</v>
      </c>
      <c r="B2358" s="194" t="s">
        <v>7847</v>
      </c>
      <c r="C2358" s="188" t="s">
        <v>6</v>
      </c>
      <c r="D2358" s="179"/>
      <c r="E2358" s="201">
        <v>23.5</v>
      </c>
      <c r="F2358" s="201">
        <v>7.5</v>
      </c>
      <c r="G2358" s="64">
        <f t="shared" si="72"/>
        <v>0</v>
      </c>
      <c r="H2358" s="66">
        <f t="shared" si="73"/>
        <v>0</v>
      </c>
      <c r="I2358" s="60"/>
    </row>
    <row r="2359" spans="1:9" s="38" customFormat="1" x14ac:dyDescent="0.25">
      <c r="A2359" s="193" t="s">
        <v>7848</v>
      </c>
      <c r="B2359" s="194" t="s">
        <v>7849</v>
      </c>
      <c r="C2359" s="188" t="s">
        <v>6</v>
      </c>
      <c r="D2359" s="179"/>
      <c r="E2359" s="201">
        <v>25.5</v>
      </c>
      <c r="F2359" s="201">
        <v>8.1</v>
      </c>
      <c r="G2359" s="64">
        <f t="shared" si="72"/>
        <v>0</v>
      </c>
      <c r="H2359" s="66">
        <f t="shared" si="73"/>
        <v>0</v>
      </c>
      <c r="I2359" s="60"/>
    </row>
    <row r="2360" spans="1:9" s="38" customFormat="1" x14ac:dyDescent="0.25">
      <c r="A2360" s="193" t="s">
        <v>7850</v>
      </c>
      <c r="B2360" s="194" t="s">
        <v>7851</v>
      </c>
      <c r="C2360" s="188" t="s">
        <v>6</v>
      </c>
      <c r="D2360" s="179"/>
      <c r="E2360" s="201">
        <v>26.8</v>
      </c>
      <c r="F2360" s="201">
        <v>8.6</v>
      </c>
      <c r="G2360" s="64">
        <f t="shared" si="72"/>
        <v>0</v>
      </c>
      <c r="H2360" s="66">
        <f t="shared" si="73"/>
        <v>0</v>
      </c>
      <c r="I2360" s="60"/>
    </row>
    <row r="2361" spans="1:9" s="38" customFormat="1" x14ac:dyDescent="0.25">
      <c r="A2361" s="193" t="s">
        <v>7852</v>
      </c>
      <c r="B2361" s="194" t="s">
        <v>7853</v>
      </c>
      <c r="C2361" s="188" t="s">
        <v>6</v>
      </c>
      <c r="D2361" s="179"/>
      <c r="E2361" s="201">
        <v>35.4</v>
      </c>
      <c r="F2361" s="201">
        <v>11.3</v>
      </c>
      <c r="G2361" s="64">
        <f t="shared" si="72"/>
        <v>0</v>
      </c>
      <c r="H2361" s="66">
        <f t="shared" si="73"/>
        <v>0</v>
      </c>
      <c r="I2361" s="60"/>
    </row>
    <row r="2362" spans="1:9" s="38" customFormat="1" x14ac:dyDescent="0.25">
      <c r="A2362" s="193" t="s">
        <v>7854</v>
      </c>
      <c r="B2362" s="194" t="s">
        <v>7855</v>
      </c>
      <c r="C2362" s="188" t="s">
        <v>6</v>
      </c>
      <c r="D2362" s="179"/>
      <c r="E2362" s="201">
        <v>52</v>
      </c>
      <c r="F2362" s="201">
        <v>16.7</v>
      </c>
      <c r="G2362" s="64">
        <f t="shared" si="72"/>
        <v>0</v>
      </c>
      <c r="H2362" s="66">
        <f t="shared" si="73"/>
        <v>0</v>
      </c>
      <c r="I2362" s="60"/>
    </row>
    <row r="2363" spans="1:9" s="38" customFormat="1" x14ac:dyDescent="0.25">
      <c r="A2363" s="193" t="s">
        <v>7856</v>
      </c>
      <c r="B2363" s="194" t="s">
        <v>7857</v>
      </c>
      <c r="C2363" s="188" t="s">
        <v>6</v>
      </c>
      <c r="D2363" s="179"/>
      <c r="E2363" s="201">
        <v>56</v>
      </c>
      <c r="F2363" s="201">
        <v>17.8</v>
      </c>
      <c r="G2363" s="64">
        <f t="shared" si="72"/>
        <v>0</v>
      </c>
      <c r="H2363" s="66">
        <f t="shared" si="73"/>
        <v>0</v>
      </c>
      <c r="I2363" s="60"/>
    </row>
    <row r="2364" spans="1:9" s="38" customFormat="1" x14ac:dyDescent="0.25">
      <c r="A2364" s="193" t="s">
        <v>7858</v>
      </c>
      <c r="B2364" s="194" t="s">
        <v>7859</v>
      </c>
      <c r="C2364" s="188" t="s">
        <v>6</v>
      </c>
      <c r="D2364" s="179"/>
      <c r="E2364" s="201">
        <v>57</v>
      </c>
      <c r="F2364" s="201">
        <v>18.100000000000001</v>
      </c>
      <c r="G2364" s="64">
        <f t="shared" si="72"/>
        <v>0</v>
      </c>
      <c r="H2364" s="66">
        <f t="shared" si="73"/>
        <v>0</v>
      </c>
      <c r="I2364" s="60"/>
    </row>
    <row r="2365" spans="1:9" s="38" customFormat="1" x14ac:dyDescent="0.25">
      <c r="A2365" s="193" t="s">
        <v>7860</v>
      </c>
      <c r="B2365" s="194" t="s">
        <v>7861</v>
      </c>
      <c r="C2365" s="188" t="s">
        <v>6</v>
      </c>
      <c r="D2365" s="179"/>
      <c r="E2365" s="201">
        <v>59</v>
      </c>
      <c r="F2365" s="201">
        <v>18.8</v>
      </c>
      <c r="G2365" s="64">
        <f t="shared" si="72"/>
        <v>0</v>
      </c>
      <c r="H2365" s="66">
        <f t="shared" si="73"/>
        <v>0</v>
      </c>
      <c r="I2365" s="60"/>
    </row>
    <row r="2366" spans="1:9" s="38" customFormat="1" x14ac:dyDescent="0.25">
      <c r="A2366" s="193" t="s">
        <v>7862</v>
      </c>
      <c r="B2366" s="194" t="s">
        <v>7863</v>
      </c>
      <c r="C2366" s="188" t="s">
        <v>6</v>
      </c>
      <c r="D2366" s="179"/>
      <c r="E2366" s="201">
        <v>60</v>
      </c>
      <c r="F2366" s="201">
        <v>19.100000000000001</v>
      </c>
      <c r="G2366" s="64">
        <f t="shared" si="72"/>
        <v>0</v>
      </c>
      <c r="H2366" s="66">
        <f t="shared" si="73"/>
        <v>0</v>
      </c>
      <c r="I2366" s="60"/>
    </row>
    <row r="2367" spans="1:9" s="38" customFormat="1" x14ac:dyDescent="0.25">
      <c r="A2367" s="193" t="s">
        <v>7864</v>
      </c>
      <c r="B2367" s="194" t="s">
        <v>7865</v>
      </c>
      <c r="C2367" s="188" t="s">
        <v>6</v>
      </c>
      <c r="D2367" s="179"/>
      <c r="E2367" s="201">
        <v>74</v>
      </c>
      <c r="F2367" s="201">
        <v>23.8</v>
      </c>
      <c r="G2367" s="64">
        <f t="shared" si="72"/>
        <v>0</v>
      </c>
      <c r="H2367" s="66">
        <f t="shared" si="73"/>
        <v>0</v>
      </c>
      <c r="I2367" s="60"/>
    </row>
    <row r="2368" spans="1:9" s="38" customFormat="1" x14ac:dyDescent="0.25">
      <c r="A2368" s="193" t="s">
        <v>7866</v>
      </c>
      <c r="B2368" s="194" t="s">
        <v>7867</v>
      </c>
      <c r="C2368" s="188" t="s">
        <v>6</v>
      </c>
      <c r="D2368" s="179"/>
      <c r="E2368" s="201">
        <v>91</v>
      </c>
      <c r="F2368" s="201">
        <v>29.2</v>
      </c>
      <c r="G2368" s="64">
        <f t="shared" si="72"/>
        <v>0</v>
      </c>
      <c r="H2368" s="66">
        <f t="shared" si="73"/>
        <v>0</v>
      </c>
      <c r="I2368" s="60"/>
    </row>
    <row r="2369" spans="1:9" s="38" customFormat="1" ht="146.25" x14ac:dyDescent="0.25">
      <c r="A2369" s="195" t="s">
        <v>7868</v>
      </c>
      <c r="B2369" s="196" t="s">
        <v>21721</v>
      </c>
      <c r="C2369" s="198"/>
      <c r="D2369" s="199"/>
      <c r="E2369" s="199"/>
      <c r="F2369" s="199"/>
      <c r="G2369" s="199"/>
      <c r="H2369" s="200"/>
      <c r="I2369" s="60"/>
    </row>
    <row r="2370" spans="1:9" s="38" customFormat="1" x14ac:dyDescent="0.25">
      <c r="A2370" s="193" t="s">
        <v>7869</v>
      </c>
      <c r="B2370" s="194" t="s">
        <v>7870</v>
      </c>
      <c r="C2370" s="188" t="s">
        <v>6</v>
      </c>
      <c r="D2370" s="179"/>
      <c r="E2370" s="201">
        <v>13.3</v>
      </c>
      <c r="F2370" s="201">
        <v>4.26</v>
      </c>
      <c r="G2370" s="64">
        <f t="shared" si="72"/>
        <v>0</v>
      </c>
      <c r="H2370" s="66">
        <f t="shared" si="73"/>
        <v>0</v>
      </c>
      <c r="I2370" s="60"/>
    </row>
    <row r="2371" spans="1:9" s="38" customFormat="1" x14ac:dyDescent="0.25">
      <c r="A2371" s="193" t="s">
        <v>7871</v>
      </c>
      <c r="B2371" s="194" t="s">
        <v>7872</v>
      </c>
      <c r="C2371" s="188" t="s">
        <v>6</v>
      </c>
      <c r="D2371" s="179"/>
      <c r="E2371" s="201">
        <v>13.7</v>
      </c>
      <c r="F2371" s="201">
        <v>4.3899999999999997</v>
      </c>
      <c r="G2371" s="64">
        <f t="shared" si="72"/>
        <v>0</v>
      </c>
      <c r="H2371" s="66">
        <f t="shared" si="73"/>
        <v>0</v>
      </c>
      <c r="I2371" s="60"/>
    </row>
    <row r="2372" spans="1:9" s="38" customFormat="1" x14ac:dyDescent="0.25">
      <c r="A2372" s="193" t="s">
        <v>7873</v>
      </c>
      <c r="B2372" s="194" t="s">
        <v>7874</v>
      </c>
      <c r="C2372" s="188" t="s">
        <v>6</v>
      </c>
      <c r="D2372" s="179"/>
      <c r="E2372" s="201">
        <v>20.2</v>
      </c>
      <c r="F2372" s="201">
        <v>6.5</v>
      </c>
      <c r="G2372" s="64">
        <f t="shared" si="72"/>
        <v>0</v>
      </c>
      <c r="H2372" s="66">
        <f t="shared" si="73"/>
        <v>0</v>
      </c>
      <c r="I2372" s="60"/>
    </row>
    <row r="2373" spans="1:9" s="38" customFormat="1" x14ac:dyDescent="0.25">
      <c r="A2373" s="193" t="s">
        <v>7875</v>
      </c>
      <c r="B2373" s="194" t="s">
        <v>7876</v>
      </c>
      <c r="C2373" s="188" t="s">
        <v>6</v>
      </c>
      <c r="D2373" s="179"/>
      <c r="E2373" s="201">
        <v>20.8</v>
      </c>
      <c r="F2373" s="201">
        <v>6.6</v>
      </c>
      <c r="G2373" s="64">
        <f t="shared" ref="G2373:G2436" si="74">D2373*E2373</f>
        <v>0</v>
      </c>
      <c r="H2373" s="66">
        <f t="shared" ref="H2373:H2436" si="75">D2373*F2373</f>
        <v>0</v>
      </c>
      <c r="I2373" s="60"/>
    </row>
    <row r="2374" spans="1:9" s="38" customFormat="1" x14ac:dyDescent="0.25">
      <c r="A2374" s="193" t="s">
        <v>7877</v>
      </c>
      <c r="B2374" s="194" t="s">
        <v>7878</v>
      </c>
      <c r="C2374" s="188" t="s">
        <v>6</v>
      </c>
      <c r="D2374" s="179"/>
      <c r="E2374" s="201">
        <v>27.4</v>
      </c>
      <c r="F2374" s="201">
        <v>8.8000000000000007</v>
      </c>
      <c r="G2374" s="64">
        <f t="shared" si="74"/>
        <v>0</v>
      </c>
      <c r="H2374" s="66">
        <f t="shared" si="75"/>
        <v>0</v>
      </c>
      <c r="I2374" s="60"/>
    </row>
    <row r="2375" spans="1:9" s="38" customFormat="1" x14ac:dyDescent="0.25">
      <c r="A2375" s="193" t="s">
        <v>7879</v>
      </c>
      <c r="B2375" s="194" t="s">
        <v>7880</v>
      </c>
      <c r="C2375" s="188" t="s">
        <v>6</v>
      </c>
      <c r="D2375" s="179"/>
      <c r="E2375" s="201">
        <v>41.2</v>
      </c>
      <c r="F2375" s="201">
        <v>13.2</v>
      </c>
      <c r="G2375" s="64">
        <f t="shared" si="74"/>
        <v>0</v>
      </c>
      <c r="H2375" s="66">
        <f t="shared" si="75"/>
        <v>0</v>
      </c>
      <c r="I2375" s="60"/>
    </row>
    <row r="2376" spans="1:9" s="38" customFormat="1" x14ac:dyDescent="0.25">
      <c r="A2376" s="193" t="s">
        <v>7881</v>
      </c>
      <c r="B2376" s="194" t="s">
        <v>7882</v>
      </c>
      <c r="C2376" s="188" t="s">
        <v>6</v>
      </c>
      <c r="D2376" s="179"/>
      <c r="E2376" s="201">
        <v>37.1</v>
      </c>
      <c r="F2376" s="201">
        <v>11.9</v>
      </c>
      <c r="G2376" s="64">
        <f t="shared" si="74"/>
        <v>0</v>
      </c>
      <c r="H2376" s="66">
        <f t="shared" si="75"/>
        <v>0</v>
      </c>
      <c r="I2376" s="60"/>
    </row>
    <row r="2377" spans="1:9" s="38" customFormat="1" x14ac:dyDescent="0.25">
      <c r="A2377" s="193" t="s">
        <v>7883</v>
      </c>
      <c r="B2377" s="194" t="s">
        <v>7884</v>
      </c>
      <c r="C2377" s="188" t="s">
        <v>6</v>
      </c>
      <c r="D2377" s="179"/>
      <c r="E2377" s="201">
        <v>58</v>
      </c>
      <c r="F2377" s="201">
        <v>18.399999999999999</v>
      </c>
      <c r="G2377" s="64">
        <f t="shared" si="74"/>
        <v>0</v>
      </c>
      <c r="H2377" s="66">
        <f t="shared" si="75"/>
        <v>0</v>
      </c>
      <c r="I2377" s="60"/>
    </row>
    <row r="2378" spans="1:9" s="38" customFormat="1" x14ac:dyDescent="0.25">
      <c r="A2378" s="193" t="s">
        <v>7885</v>
      </c>
      <c r="B2378" s="194" t="s">
        <v>7886</v>
      </c>
      <c r="C2378" s="188" t="s">
        <v>6</v>
      </c>
      <c r="D2378" s="179"/>
      <c r="E2378" s="201">
        <v>74</v>
      </c>
      <c r="F2378" s="201">
        <v>23.8</v>
      </c>
      <c r="G2378" s="64">
        <f t="shared" si="74"/>
        <v>0</v>
      </c>
      <c r="H2378" s="66">
        <f t="shared" si="75"/>
        <v>0</v>
      </c>
      <c r="I2378" s="60"/>
    </row>
    <row r="2379" spans="1:9" s="38" customFormat="1" x14ac:dyDescent="0.25">
      <c r="A2379" s="193" t="s">
        <v>7887</v>
      </c>
      <c r="B2379" s="194" t="s">
        <v>7888</v>
      </c>
      <c r="C2379" s="188" t="s">
        <v>6</v>
      </c>
      <c r="D2379" s="179"/>
      <c r="E2379" s="201">
        <v>133</v>
      </c>
      <c r="F2379" s="201">
        <v>42.6</v>
      </c>
      <c r="G2379" s="64">
        <f t="shared" si="74"/>
        <v>0</v>
      </c>
      <c r="H2379" s="66">
        <f t="shared" si="75"/>
        <v>0</v>
      </c>
      <c r="I2379" s="60"/>
    </row>
    <row r="2380" spans="1:9" s="38" customFormat="1" x14ac:dyDescent="0.25">
      <c r="A2380" s="193" t="s">
        <v>7889</v>
      </c>
      <c r="B2380" s="194" t="s">
        <v>7890</v>
      </c>
      <c r="C2380" s="188" t="s">
        <v>6</v>
      </c>
      <c r="D2380" s="179"/>
      <c r="E2380" s="201">
        <v>91</v>
      </c>
      <c r="F2380" s="201">
        <v>29.2</v>
      </c>
      <c r="G2380" s="64">
        <f t="shared" si="74"/>
        <v>0</v>
      </c>
      <c r="H2380" s="66">
        <f t="shared" si="75"/>
        <v>0</v>
      </c>
      <c r="I2380" s="60"/>
    </row>
    <row r="2381" spans="1:9" s="38" customFormat="1" x14ac:dyDescent="0.25">
      <c r="A2381" s="193" t="s">
        <v>7891</v>
      </c>
      <c r="B2381" s="194" t="s">
        <v>7892</v>
      </c>
      <c r="C2381" s="188" t="s">
        <v>6</v>
      </c>
      <c r="D2381" s="179"/>
      <c r="E2381" s="201">
        <v>164</v>
      </c>
      <c r="F2381" s="201">
        <v>52</v>
      </c>
      <c r="G2381" s="64">
        <f t="shared" si="74"/>
        <v>0</v>
      </c>
      <c r="H2381" s="66">
        <f t="shared" si="75"/>
        <v>0</v>
      </c>
      <c r="I2381" s="60"/>
    </row>
    <row r="2382" spans="1:9" s="38" customFormat="1" x14ac:dyDescent="0.25">
      <c r="A2382" s="193" t="s">
        <v>7893</v>
      </c>
      <c r="B2382" s="194" t="s">
        <v>7894</v>
      </c>
      <c r="C2382" s="188" t="s">
        <v>6</v>
      </c>
      <c r="D2382" s="179"/>
      <c r="E2382" s="201">
        <v>108</v>
      </c>
      <c r="F2382" s="201">
        <v>34.5</v>
      </c>
      <c r="G2382" s="64">
        <f t="shared" si="74"/>
        <v>0</v>
      </c>
      <c r="H2382" s="66">
        <f t="shared" si="75"/>
        <v>0</v>
      </c>
      <c r="I2382" s="60"/>
    </row>
    <row r="2383" spans="1:9" s="38" customFormat="1" x14ac:dyDescent="0.25">
      <c r="A2383" s="193" t="s">
        <v>7895</v>
      </c>
      <c r="B2383" s="194" t="s">
        <v>7896</v>
      </c>
      <c r="C2383" s="188" t="s">
        <v>6</v>
      </c>
      <c r="D2383" s="179"/>
      <c r="E2383" s="201">
        <v>195</v>
      </c>
      <c r="F2383" s="201">
        <v>62</v>
      </c>
      <c r="G2383" s="64">
        <f t="shared" si="74"/>
        <v>0</v>
      </c>
      <c r="H2383" s="66">
        <f t="shared" si="75"/>
        <v>0</v>
      </c>
      <c r="I2383" s="60"/>
    </row>
    <row r="2384" spans="1:9" s="38" customFormat="1" ht="123.75" x14ac:dyDescent="0.25">
      <c r="A2384" s="195" t="s">
        <v>7897</v>
      </c>
      <c r="B2384" s="196" t="s">
        <v>21722</v>
      </c>
      <c r="C2384" s="198"/>
      <c r="D2384" s="199"/>
      <c r="E2384" s="199"/>
      <c r="F2384" s="199"/>
      <c r="G2384" s="199"/>
      <c r="H2384" s="200"/>
      <c r="I2384" s="60"/>
    </row>
    <row r="2385" spans="1:9" s="38" customFormat="1" x14ac:dyDescent="0.25">
      <c r="A2385" s="193" t="s">
        <v>7898</v>
      </c>
      <c r="B2385" s="194" t="s">
        <v>7899</v>
      </c>
      <c r="C2385" s="188" t="s">
        <v>6</v>
      </c>
      <c r="D2385" s="179"/>
      <c r="E2385" s="201">
        <v>22.1</v>
      </c>
      <c r="F2385" s="201">
        <v>7.1</v>
      </c>
      <c r="G2385" s="64">
        <f t="shared" si="74"/>
        <v>0</v>
      </c>
      <c r="H2385" s="66">
        <f t="shared" si="75"/>
        <v>0</v>
      </c>
      <c r="I2385" s="60"/>
    </row>
    <row r="2386" spans="1:9" s="38" customFormat="1" x14ac:dyDescent="0.25">
      <c r="A2386" s="193" t="s">
        <v>7900</v>
      </c>
      <c r="B2386" s="194" t="s">
        <v>7901</v>
      </c>
      <c r="C2386" s="188" t="s">
        <v>6</v>
      </c>
      <c r="D2386" s="179"/>
      <c r="E2386" s="201">
        <v>33.200000000000003</v>
      </c>
      <c r="F2386" s="201">
        <v>10.6</v>
      </c>
      <c r="G2386" s="64">
        <f t="shared" si="74"/>
        <v>0</v>
      </c>
      <c r="H2386" s="66">
        <f t="shared" si="75"/>
        <v>0</v>
      </c>
      <c r="I2386" s="60"/>
    </row>
    <row r="2387" spans="1:9" s="38" customFormat="1" x14ac:dyDescent="0.25">
      <c r="A2387" s="193" t="s">
        <v>7902</v>
      </c>
      <c r="B2387" s="194" t="s">
        <v>7903</v>
      </c>
      <c r="C2387" s="188" t="s">
        <v>6</v>
      </c>
      <c r="D2387" s="179"/>
      <c r="E2387" s="201">
        <v>44.1</v>
      </c>
      <c r="F2387" s="201">
        <v>14.1</v>
      </c>
      <c r="G2387" s="64">
        <f t="shared" si="74"/>
        <v>0</v>
      </c>
      <c r="H2387" s="66">
        <f t="shared" si="75"/>
        <v>0</v>
      </c>
      <c r="I2387" s="60"/>
    </row>
    <row r="2388" spans="1:9" s="38" customFormat="1" x14ac:dyDescent="0.25">
      <c r="A2388" s="193" t="s">
        <v>7904</v>
      </c>
      <c r="B2388" s="194" t="s">
        <v>7905</v>
      </c>
      <c r="C2388" s="188" t="s">
        <v>6</v>
      </c>
      <c r="D2388" s="179"/>
      <c r="E2388" s="201">
        <v>66</v>
      </c>
      <c r="F2388" s="201">
        <v>21.1</v>
      </c>
      <c r="G2388" s="64">
        <f t="shared" si="74"/>
        <v>0</v>
      </c>
      <c r="H2388" s="66">
        <f t="shared" si="75"/>
        <v>0</v>
      </c>
      <c r="I2388" s="60"/>
    </row>
    <row r="2389" spans="1:9" s="38" customFormat="1" x14ac:dyDescent="0.25">
      <c r="A2389" s="193" t="s">
        <v>7906</v>
      </c>
      <c r="B2389" s="194" t="s">
        <v>7907</v>
      </c>
      <c r="C2389" s="188" t="s">
        <v>6</v>
      </c>
      <c r="D2389" s="179"/>
      <c r="E2389" s="201">
        <v>37.6</v>
      </c>
      <c r="F2389" s="201">
        <v>12</v>
      </c>
      <c r="G2389" s="64">
        <f t="shared" si="74"/>
        <v>0</v>
      </c>
      <c r="H2389" s="66">
        <f t="shared" si="75"/>
        <v>0</v>
      </c>
      <c r="I2389" s="60"/>
    </row>
    <row r="2390" spans="1:9" s="38" customFormat="1" x14ac:dyDescent="0.25">
      <c r="A2390" s="193" t="s">
        <v>7908</v>
      </c>
      <c r="B2390" s="194" t="s">
        <v>7909</v>
      </c>
      <c r="C2390" s="188" t="s">
        <v>6</v>
      </c>
      <c r="D2390" s="179"/>
      <c r="E2390" s="201">
        <v>50</v>
      </c>
      <c r="F2390" s="201">
        <v>16</v>
      </c>
      <c r="G2390" s="64">
        <f t="shared" si="74"/>
        <v>0</v>
      </c>
      <c r="H2390" s="66">
        <f t="shared" si="75"/>
        <v>0</v>
      </c>
      <c r="I2390" s="60"/>
    </row>
    <row r="2391" spans="1:9" s="38" customFormat="1" x14ac:dyDescent="0.25">
      <c r="A2391" s="193" t="s">
        <v>7910</v>
      </c>
      <c r="B2391" s="194" t="s">
        <v>7911</v>
      </c>
      <c r="C2391" s="188" t="s">
        <v>6</v>
      </c>
      <c r="D2391" s="179"/>
      <c r="E2391" s="201">
        <v>75</v>
      </c>
      <c r="F2391" s="201">
        <v>24.1</v>
      </c>
      <c r="G2391" s="64">
        <f t="shared" si="74"/>
        <v>0</v>
      </c>
      <c r="H2391" s="66">
        <f t="shared" si="75"/>
        <v>0</v>
      </c>
      <c r="I2391" s="60"/>
    </row>
    <row r="2392" spans="1:9" s="38" customFormat="1" ht="78.75" x14ac:dyDescent="0.25">
      <c r="A2392" s="195" t="s">
        <v>7912</v>
      </c>
      <c r="B2392" s="196" t="s">
        <v>21723</v>
      </c>
      <c r="C2392" s="198"/>
      <c r="D2392" s="199"/>
      <c r="E2392" s="199"/>
      <c r="F2392" s="199"/>
      <c r="G2392" s="199"/>
      <c r="H2392" s="200"/>
      <c r="I2392" s="60"/>
    </row>
    <row r="2393" spans="1:9" s="38" customFormat="1" x14ac:dyDescent="0.25">
      <c r="A2393" s="193" t="s">
        <v>7913</v>
      </c>
      <c r="B2393" s="194" t="s">
        <v>7914</v>
      </c>
      <c r="C2393" s="188" t="s">
        <v>6</v>
      </c>
      <c r="D2393" s="179"/>
      <c r="E2393" s="201">
        <v>36.700000000000003</v>
      </c>
      <c r="F2393" s="201">
        <v>11.7</v>
      </c>
      <c r="G2393" s="64">
        <f t="shared" si="74"/>
        <v>0</v>
      </c>
      <c r="H2393" s="66">
        <f t="shared" si="75"/>
        <v>0</v>
      </c>
      <c r="I2393" s="60"/>
    </row>
    <row r="2394" spans="1:9" s="38" customFormat="1" x14ac:dyDescent="0.25">
      <c r="A2394" s="193" t="s">
        <v>7915</v>
      </c>
      <c r="B2394" s="194" t="s">
        <v>7916</v>
      </c>
      <c r="C2394" s="188" t="s">
        <v>6</v>
      </c>
      <c r="D2394" s="179"/>
      <c r="E2394" s="201">
        <v>39.299999999999997</v>
      </c>
      <c r="F2394" s="201">
        <v>12.6</v>
      </c>
      <c r="G2394" s="64">
        <f t="shared" si="74"/>
        <v>0</v>
      </c>
      <c r="H2394" s="66">
        <f t="shared" si="75"/>
        <v>0</v>
      </c>
      <c r="I2394" s="60"/>
    </row>
    <row r="2395" spans="1:9" s="38" customFormat="1" x14ac:dyDescent="0.25">
      <c r="A2395" s="193" t="s">
        <v>7917</v>
      </c>
      <c r="B2395" s="194" t="s">
        <v>7918</v>
      </c>
      <c r="C2395" s="188" t="s">
        <v>6</v>
      </c>
      <c r="D2395" s="179"/>
      <c r="E2395" s="201">
        <v>195</v>
      </c>
      <c r="F2395" s="201">
        <v>62</v>
      </c>
      <c r="G2395" s="64">
        <f t="shared" si="74"/>
        <v>0</v>
      </c>
      <c r="H2395" s="66">
        <f t="shared" si="75"/>
        <v>0</v>
      </c>
      <c r="I2395" s="60"/>
    </row>
    <row r="2396" spans="1:9" s="38" customFormat="1" ht="168.75" x14ac:dyDescent="0.25">
      <c r="A2396" s="195" t="s">
        <v>7919</v>
      </c>
      <c r="B2396" s="196" t="s">
        <v>21724</v>
      </c>
      <c r="C2396" s="198"/>
      <c r="D2396" s="199"/>
      <c r="E2396" s="199"/>
      <c r="F2396" s="199"/>
      <c r="G2396" s="199"/>
      <c r="H2396" s="200"/>
      <c r="I2396" s="60"/>
    </row>
    <row r="2397" spans="1:9" s="38" customFormat="1" x14ac:dyDescent="0.25">
      <c r="A2397" s="193" t="s">
        <v>7920</v>
      </c>
      <c r="B2397" s="194" t="s">
        <v>7921</v>
      </c>
      <c r="C2397" s="188" t="s">
        <v>15</v>
      </c>
      <c r="D2397" s="179"/>
      <c r="E2397" s="201">
        <v>5.6</v>
      </c>
      <c r="F2397" s="201">
        <v>1.45</v>
      </c>
      <c r="G2397" s="64">
        <f t="shared" si="74"/>
        <v>0</v>
      </c>
      <c r="H2397" s="66">
        <f t="shared" si="75"/>
        <v>0</v>
      </c>
      <c r="I2397" s="60"/>
    </row>
    <row r="2398" spans="1:9" s="38" customFormat="1" x14ac:dyDescent="0.25">
      <c r="A2398" s="193" t="s">
        <v>7922</v>
      </c>
      <c r="B2398" s="194" t="s">
        <v>7923</v>
      </c>
      <c r="C2398" s="188" t="s">
        <v>15</v>
      </c>
      <c r="D2398" s="179"/>
      <c r="E2398" s="201">
        <v>6.9</v>
      </c>
      <c r="F2398" s="201">
        <v>1.79</v>
      </c>
      <c r="G2398" s="64">
        <f t="shared" si="74"/>
        <v>0</v>
      </c>
      <c r="H2398" s="66">
        <f t="shared" si="75"/>
        <v>0</v>
      </c>
      <c r="I2398" s="60"/>
    </row>
    <row r="2399" spans="1:9" s="38" customFormat="1" x14ac:dyDescent="0.25">
      <c r="A2399" s="193" t="s">
        <v>7924</v>
      </c>
      <c r="B2399" s="194" t="s">
        <v>7925</v>
      </c>
      <c r="C2399" s="188" t="s">
        <v>15</v>
      </c>
      <c r="D2399" s="179"/>
      <c r="E2399" s="201">
        <v>8.5</v>
      </c>
      <c r="F2399" s="201">
        <v>2.1800000000000002</v>
      </c>
      <c r="G2399" s="64">
        <f t="shared" si="74"/>
        <v>0</v>
      </c>
      <c r="H2399" s="66">
        <f t="shared" si="75"/>
        <v>0</v>
      </c>
      <c r="I2399" s="60"/>
    </row>
    <row r="2400" spans="1:9" s="38" customFormat="1" x14ac:dyDescent="0.25">
      <c r="A2400" s="193" t="s">
        <v>7926</v>
      </c>
      <c r="B2400" s="194" t="s">
        <v>7927</v>
      </c>
      <c r="C2400" s="188" t="s">
        <v>15</v>
      </c>
      <c r="D2400" s="179"/>
      <c r="E2400" s="201">
        <v>9.3000000000000007</v>
      </c>
      <c r="F2400" s="201">
        <v>2.41</v>
      </c>
      <c r="G2400" s="64">
        <f t="shared" si="74"/>
        <v>0</v>
      </c>
      <c r="H2400" s="66">
        <f t="shared" si="75"/>
        <v>0</v>
      </c>
      <c r="I2400" s="60"/>
    </row>
    <row r="2401" spans="1:9" s="38" customFormat="1" x14ac:dyDescent="0.25">
      <c r="A2401" s="193" t="s">
        <v>7928</v>
      </c>
      <c r="B2401" s="194" t="s">
        <v>7929</v>
      </c>
      <c r="C2401" s="188" t="s">
        <v>15</v>
      </c>
      <c r="D2401" s="179"/>
      <c r="E2401" s="201">
        <v>10.9</v>
      </c>
      <c r="F2401" s="201">
        <v>2.81</v>
      </c>
      <c r="G2401" s="64">
        <f t="shared" si="74"/>
        <v>0</v>
      </c>
      <c r="H2401" s="66">
        <f t="shared" si="75"/>
        <v>0</v>
      </c>
      <c r="I2401" s="60"/>
    </row>
    <row r="2402" spans="1:9" s="38" customFormat="1" x14ac:dyDescent="0.25">
      <c r="A2402" s="193" t="s">
        <v>7930</v>
      </c>
      <c r="B2402" s="194" t="s">
        <v>7931</v>
      </c>
      <c r="C2402" s="188" t="s">
        <v>15</v>
      </c>
      <c r="D2402" s="179"/>
      <c r="E2402" s="201">
        <v>13.4</v>
      </c>
      <c r="F2402" s="201">
        <v>3.46</v>
      </c>
      <c r="G2402" s="64">
        <f t="shared" si="74"/>
        <v>0</v>
      </c>
      <c r="H2402" s="66">
        <f t="shared" si="75"/>
        <v>0</v>
      </c>
      <c r="I2402" s="60"/>
    </row>
    <row r="2403" spans="1:9" s="38" customFormat="1" x14ac:dyDescent="0.25">
      <c r="A2403" s="193" t="s">
        <v>7932</v>
      </c>
      <c r="B2403" s="194" t="s">
        <v>7933</v>
      </c>
      <c r="C2403" s="188" t="s">
        <v>15</v>
      </c>
      <c r="D2403" s="179"/>
      <c r="E2403" s="201">
        <v>18.600000000000001</v>
      </c>
      <c r="F2403" s="201">
        <v>4.79</v>
      </c>
      <c r="G2403" s="64">
        <f t="shared" si="74"/>
        <v>0</v>
      </c>
      <c r="H2403" s="66">
        <f t="shared" si="75"/>
        <v>0</v>
      </c>
      <c r="I2403" s="60"/>
    </row>
    <row r="2404" spans="1:9" s="38" customFormat="1" x14ac:dyDescent="0.25">
      <c r="A2404" s="193" t="s">
        <v>7934</v>
      </c>
      <c r="B2404" s="194" t="s">
        <v>7935</v>
      </c>
      <c r="C2404" s="188" t="s">
        <v>15</v>
      </c>
      <c r="D2404" s="179"/>
      <c r="E2404" s="201">
        <v>19.3</v>
      </c>
      <c r="F2404" s="201">
        <v>4.99</v>
      </c>
      <c r="G2404" s="64">
        <f t="shared" si="74"/>
        <v>0</v>
      </c>
      <c r="H2404" s="66">
        <f t="shared" si="75"/>
        <v>0</v>
      </c>
      <c r="I2404" s="60"/>
    </row>
    <row r="2405" spans="1:9" s="38" customFormat="1" x14ac:dyDescent="0.25">
      <c r="A2405" s="193" t="s">
        <v>7936</v>
      </c>
      <c r="B2405" s="194" t="s">
        <v>7937</v>
      </c>
      <c r="C2405" s="188" t="s">
        <v>15</v>
      </c>
      <c r="D2405" s="179"/>
      <c r="E2405" s="201">
        <v>28.7</v>
      </c>
      <c r="F2405" s="201">
        <v>7.4</v>
      </c>
      <c r="G2405" s="64">
        <f t="shared" si="74"/>
        <v>0</v>
      </c>
      <c r="H2405" s="66">
        <f t="shared" si="75"/>
        <v>0</v>
      </c>
      <c r="I2405" s="60"/>
    </row>
    <row r="2406" spans="1:9" s="38" customFormat="1" x14ac:dyDescent="0.25">
      <c r="A2406" s="193" t="s">
        <v>7938</v>
      </c>
      <c r="B2406" s="194" t="s">
        <v>7939</v>
      </c>
      <c r="C2406" s="188" t="s">
        <v>15</v>
      </c>
      <c r="D2406" s="179"/>
      <c r="E2406" s="201">
        <v>25.2</v>
      </c>
      <c r="F2406" s="201">
        <v>6.5</v>
      </c>
      <c r="G2406" s="64">
        <f t="shared" si="74"/>
        <v>0</v>
      </c>
      <c r="H2406" s="66">
        <f t="shared" si="75"/>
        <v>0</v>
      </c>
      <c r="I2406" s="60"/>
    </row>
    <row r="2407" spans="1:9" s="38" customFormat="1" x14ac:dyDescent="0.25">
      <c r="A2407" s="193" t="s">
        <v>7940</v>
      </c>
      <c r="B2407" s="194" t="s">
        <v>7941</v>
      </c>
      <c r="C2407" s="188" t="s">
        <v>15</v>
      </c>
      <c r="D2407" s="179"/>
      <c r="E2407" s="201">
        <v>36.1</v>
      </c>
      <c r="F2407" s="201">
        <v>9.3000000000000007</v>
      </c>
      <c r="G2407" s="64">
        <f t="shared" si="74"/>
        <v>0</v>
      </c>
      <c r="H2407" s="66">
        <f t="shared" si="75"/>
        <v>0</v>
      </c>
      <c r="I2407" s="60"/>
    </row>
    <row r="2408" spans="1:9" s="38" customFormat="1" x14ac:dyDescent="0.25">
      <c r="A2408" s="193" t="s">
        <v>7942</v>
      </c>
      <c r="B2408" s="194" t="s">
        <v>7943</v>
      </c>
      <c r="C2408" s="188" t="s">
        <v>15</v>
      </c>
      <c r="D2408" s="179"/>
      <c r="E2408" s="201">
        <v>29.4</v>
      </c>
      <c r="F2408" s="201">
        <v>7.6</v>
      </c>
      <c r="G2408" s="64">
        <f t="shared" si="74"/>
        <v>0</v>
      </c>
      <c r="H2408" s="66">
        <f t="shared" si="75"/>
        <v>0</v>
      </c>
      <c r="I2408" s="60"/>
    </row>
    <row r="2409" spans="1:9" s="38" customFormat="1" x14ac:dyDescent="0.25">
      <c r="A2409" s="193" t="s">
        <v>7944</v>
      </c>
      <c r="B2409" s="194" t="s">
        <v>7945</v>
      </c>
      <c r="C2409" s="188" t="s">
        <v>15</v>
      </c>
      <c r="D2409" s="179"/>
      <c r="E2409" s="201">
        <v>43.3</v>
      </c>
      <c r="F2409" s="201">
        <v>11.2</v>
      </c>
      <c r="G2409" s="64">
        <f t="shared" si="74"/>
        <v>0</v>
      </c>
      <c r="H2409" s="66">
        <f t="shared" si="75"/>
        <v>0</v>
      </c>
      <c r="I2409" s="60"/>
    </row>
    <row r="2410" spans="1:9" s="38" customFormat="1" x14ac:dyDescent="0.25">
      <c r="A2410" s="193" t="s">
        <v>7946</v>
      </c>
      <c r="B2410" s="194" t="s">
        <v>7947</v>
      </c>
      <c r="C2410" s="188" t="s">
        <v>15</v>
      </c>
      <c r="D2410" s="179"/>
      <c r="E2410" s="201">
        <v>57</v>
      </c>
      <c r="F2410" s="201">
        <v>14.7</v>
      </c>
      <c r="G2410" s="64">
        <f t="shared" si="74"/>
        <v>0</v>
      </c>
      <c r="H2410" s="66">
        <f t="shared" si="75"/>
        <v>0</v>
      </c>
      <c r="I2410" s="60"/>
    </row>
    <row r="2411" spans="1:9" s="38" customFormat="1" x14ac:dyDescent="0.25">
      <c r="A2411" s="193" t="s">
        <v>7948</v>
      </c>
      <c r="B2411" s="194" t="s">
        <v>7949</v>
      </c>
      <c r="C2411" s="188" t="s">
        <v>15</v>
      </c>
      <c r="D2411" s="179"/>
      <c r="E2411" s="201">
        <v>75</v>
      </c>
      <c r="F2411" s="201">
        <v>19.3</v>
      </c>
      <c r="G2411" s="64">
        <f t="shared" si="74"/>
        <v>0</v>
      </c>
      <c r="H2411" s="66">
        <f t="shared" si="75"/>
        <v>0</v>
      </c>
      <c r="I2411" s="60"/>
    </row>
    <row r="2412" spans="1:9" s="38" customFormat="1" ht="168.75" x14ac:dyDescent="0.25">
      <c r="A2412" s="195" t="s">
        <v>7950</v>
      </c>
      <c r="B2412" s="196" t="s">
        <v>21725</v>
      </c>
      <c r="C2412" s="198"/>
      <c r="D2412" s="199"/>
      <c r="E2412" s="199"/>
      <c r="F2412" s="199"/>
      <c r="G2412" s="199"/>
      <c r="H2412" s="200"/>
      <c r="I2412" s="60"/>
    </row>
    <row r="2413" spans="1:9" s="38" customFormat="1" x14ac:dyDescent="0.25">
      <c r="A2413" s="193" t="s">
        <v>7951</v>
      </c>
      <c r="B2413" s="194" t="s">
        <v>7778</v>
      </c>
      <c r="C2413" s="188" t="s">
        <v>15</v>
      </c>
      <c r="D2413" s="179"/>
      <c r="E2413" s="201">
        <v>9.6</v>
      </c>
      <c r="F2413" s="201">
        <v>2.4700000000000002</v>
      </c>
      <c r="G2413" s="64">
        <f t="shared" si="74"/>
        <v>0</v>
      </c>
      <c r="H2413" s="66">
        <f t="shared" si="75"/>
        <v>0</v>
      </c>
      <c r="I2413" s="60"/>
    </row>
    <row r="2414" spans="1:9" s="38" customFormat="1" x14ac:dyDescent="0.25">
      <c r="A2414" s="193" t="s">
        <v>7952</v>
      </c>
      <c r="B2414" s="194" t="s">
        <v>7780</v>
      </c>
      <c r="C2414" s="188" t="s">
        <v>15</v>
      </c>
      <c r="D2414" s="179"/>
      <c r="E2414" s="201">
        <v>11.3</v>
      </c>
      <c r="F2414" s="201">
        <v>2.92</v>
      </c>
      <c r="G2414" s="64">
        <f t="shared" si="74"/>
        <v>0</v>
      </c>
      <c r="H2414" s="66">
        <f t="shared" si="75"/>
        <v>0</v>
      </c>
      <c r="I2414" s="60"/>
    </row>
    <row r="2415" spans="1:9" s="38" customFormat="1" x14ac:dyDescent="0.25">
      <c r="A2415" s="193" t="s">
        <v>7953</v>
      </c>
      <c r="B2415" s="194" t="s">
        <v>7954</v>
      </c>
      <c r="C2415" s="188" t="s">
        <v>15</v>
      </c>
      <c r="D2415" s="179"/>
      <c r="E2415" s="201">
        <v>19.3</v>
      </c>
      <c r="F2415" s="201">
        <v>4.99</v>
      </c>
      <c r="G2415" s="64">
        <f t="shared" si="74"/>
        <v>0</v>
      </c>
      <c r="H2415" s="66">
        <f t="shared" si="75"/>
        <v>0</v>
      </c>
      <c r="I2415" s="60"/>
    </row>
    <row r="2416" spans="1:9" s="38" customFormat="1" x14ac:dyDescent="0.25">
      <c r="A2416" s="193" t="s">
        <v>7955</v>
      </c>
      <c r="B2416" s="194" t="s">
        <v>7956</v>
      </c>
      <c r="C2416" s="188" t="s">
        <v>15</v>
      </c>
      <c r="D2416" s="179"/>
      <c r="E2416" s="201">
        <v>29.9</v>
      </c>
      <c r="F2416" s="201">
        <v>7.7</v>
      </c>
      <c r="G2416" s="64">
        <f t="shared" si="74"/>
        <v>0</v>
      </c>
      <c r="H2416" s="66">
        <f t="shared" si="75"/>
        <v>0</v>
      </c>
      <c r="I2416" s="60"/>
    </row>
    <row r="2417" spans="1:9" s="38" customFormat="1" x14ac:dyDescent="0.25">
      <c r="A2417" s="193" t="s">
        <v>7957</v>
      </c>
      <c r="B2417" s="194" t="s">
        <v>7786</v>
      </c>
      <c r="C2417" s="188" t="s">
        <v>15</v>
      </c>
      <c r="D2417" s="179"/>
      <c r="E2417" s="201">
        <v>37.9</v>
      </c>
      <c r="F2417" s="201">
        <v>9.8000000000000007</v>
      </c>
      <c r="G2417" s="64">
        <f t="shared" si="74"/>
        <v>0</v>
      </c>
      <c r="H2417" s="66">
        <f t="shared" si="75"/>
        <v>0</v>
      </c>
      <c r="I2417" s="60"/>
    </row>
    <row r="2418" spans="1:9" s="38" customFormat="1" x14ac:dyDescent="0.25">
      <c r="A2418" s="193" t="s">
        <v>7958</v>
      </c>
      <c r="B2418" s="194" t="s">
        <v>7788</v>
      </c>
      <c r="C2418" s="188" t="s">
        <v>15</v>
      </c>
      <c r="D2418" s="179"/>
      <c r="E2418" s="201">
        <v>45.4</v>
      </c>
      <c r="F2418" s="201">
        <v>11.7</v>
      </c>
      <c r="G2418" s="64">
        <f t="shared" si="74"/>
        <v>0</v>
      </c>
      <c r="H2418" s="66">
        <f t="shared" si="75"/>
        <v>0</v>
      </c>
      <c r="I2418" s="60"/>
    </row>
    <row r="2419" spans="1:9" s="38" customFormat="1" x14ac:dyDescent="0.25">
      <c r="A2419" s="193" t="s">
        <v>7959</v>
      </c>
      <c r="B2419" s="194" t="s">
        <v>7960</v>
      </c>
      <c r="C2419" s="188" t="s">
        <v>15</v>
      </c>
      <c r="D2419" s="179"/>
      <c r="E2419" s="201">
        <v>78</v>
      </c>
      <c r="F2419" s="201">
        <v>20.100000000000001</v>
      </c>
      <c r="G2419" s="64">
        <f t="shared" si="74"/>
        <v>0</v>
      </c>
      <c r="H2419" s="66">
        <f t="shared" si="75"/>
        <v>0</v>
      </c>
      <c r="I2419" s="60"/>
    </row>
    <row r="2420" spans="1:9" s="38" customFormat="1" ht="202.5" x14ac:dyDescent="0.25">
      <c r="A2420" s="195" t="s">
        <v>7961</v>
      </c>
      <c r="B2420" s="196" t="s">
        <v>21726</v>
      </c>
      <c r="C2420" s="198"/>
      <c r="D2420" s="199"/>
      <c r="E2420" s="199"/>
      <c r="F2420" s="199"/>
      <c r="G2420" s="199"/>
      <c r="H2420" s="200"/>
      <c r="I2420" s="60"/>
    </row>
    <row r="2421" spans="1:9" s="38" customFormat="1" x14ac:dyDescent="0.25">
      <c r="A2421" s="193" t="s">
        <v>7962</v>
      </c>
      <c r="B2421" s="194" t="s">
        <v>7921</v>
      </c>
      <c r="C2421" s="188" t="s">
        <v>15</v>
      </c>
      <c r="D2421" s="179"/>
      <c r="E2421" s="201">
        <v>6.2</v>
      </c>
      <c r="F2421" s="201">
        <v>1.59</v>
      </c>
      <c r="G2421" s="64">
        <f t="shared" si="74"/>
        <v>0</v>
      </c>
      <c r="H2421" s="66">
        <f t="shared" si="75"/>
        <v>0</v>
      </c>
      <c r="I2421" s="60"/>
    </row>
    <row r="2422" spans="1:9" s="38" customFormat="1" x14ac:dyDescent="0.25">
      <c r="A2422" s="193" t="s">
        <v>7963</v>
      </c>
      <c r="B2422" s="194" t="s">
        <v>7923</v>
      </c>
      <c r="C2422" s="188" t="s">
        <v>15</v>
      </c>
      <c r="D2422" s="179"/>
      <c r="E2422" s="201">
        <v>7.5</v>
      </c>
      <c r="F2422" s="201">
        <v>1.93</v>
      </c>
      <c r="G2422" s="64">
        <f t="shared" si="74"/>
        <v>0</v>
      </c>
      <c r="H2422" s="66">
        <f t="shared" si="75"/>
        <v>0</v>
      </c>
      <c r="I2422" s="60"/>
    </row>
    <row r="2423" spans="1:9" s="38" customFormat="1" x14ac:dyDescent="0.25">
      <c r="A2423" s="193" t="s">
        <v>7964</v>
      </c>
      <c r="B2423" s="194" t="s">
        <v>7925</v>
      </c>
      <c r="C2423" s="188" t="s">
        <v>15</v>
      </c>
      <c r="D2423" s="179"/>
      <c r="E2423" s="201">
        <v>8.8000000000000007</v>
      </c>
      <c r="F2423" s="201">
        <v>2.27</v>
      </c>
      <c r="G2423" s="64">
        <f t="shared" si="74"/>
        <v>0</v>
      </c>
      <c r="H2423" s="66">
        <f t="shared" si="75"/>
        <v>0</v>
      </c>
      <c r="I2423" s="60"/>
    </row>
    <row r="2424" spans="1:9" s="38" customFormat="1" x14ac:dyDescent="0.25">
      <c r="A2424" s="193" t="s">
        <v>7965</v>
      </c>
      <c r="B2424" s="194" t="s">
        <v>7927</v>
      </c>
      <c r="C2424" s="188" t="s">
        <v>15</v>
      </c>
      <c r="D2424" s="179"/>
      <c r="E2424" s="201">
        <v>10</v>
      </c>
      <c r="F2424" s="201">
        <v>2.58</v>
      </c>
      <c r="G2424" s="64">
        <f t="shared" si="74"/>
        <v>0</v>
      </c>
      <c r="H2424" s="66">
        <f t="shared" si="75"/>
        <v>0</v>
      </c>
      <c r="I2424" s="60"/>
    </row>
    <row r="2425" spans="1:9" s="38" customFormat="1" x14ac:dyDescent="0.25">
      <c r="A2425" s="193" t="s">
        <v>7966</v>
      </c>
      <c r="B2425" s="194" t="s">
        <v>7929</v>
      </c>
      <c r="C2425" s="188" t="s">
        <v>15</v>
      </c>
      <c r="D2425" s="179"/>
      <c r="E2425" s="201">
        <v>11.4</v>
      </c>
      <c r="F2425" s="201">
        <v>2.95</v>
      </c>
      <c r="G2425" s="64">
        <f t="shared" si="74"/>
        <v>0</v>
      </c>
      <c r="H2425" s="66">
        <f t="shared" si="75"/>
        <v>0</v>
      </c>
      <c r="I2425" s="60"/>
    </row>
    <row r="2426" spans="1:9" s="38" customFormat="1" x14ac:dyDescent="0.25">
      <c r="A2426" s="193" t="s">
        <v>7967</v>
      </c>
      <c r="B2426" s="194" t="s">
        <v>7933</v>
      </c>
      <c r="C2426" s="188" t="s">
        <v>15</v>
      </c>
      <c r="D2426" s="179"/>
      <c r="E2426" s="201">
        <v>20.100000000000001</v>
      </c>
      <c r="F2426" s="201">
        <v>5.2</v>
      </c>
      <c r="G2426" s="64">
        <f t="shared" si="74"/>
        <v>0</v>
      </c>
      <c r="H2426" s="66">
        <f t="shared" si="75"/>
        <v>0</v>
      </c>
      <c r="I2426" s="60"/>
    </row>
    <row r="2427" spans="1:9" s="38" customFormat="1" x14ac:dyDescent="0.25">
      <c r="A2427" s="193" t="s">
        <v>7968</v>
      </c>
      <c r="B2427" s="194" t="s">
        <v>7937</v>
      </c>
      <c r="C2427" s="188" t="s">
        <v>15</v>
      </c>
      <c r="D2427" s="179"/>
      <c r="E2427" s="201">
        <v>30.8</v>
      </c>
      <c r="F2427" s="201">
        <v>7.9</v>
      </c>
      <c r="G2427" s="64">
        <f t="shared" si="74"/>
        <v>0</v>
      </c>
      <c r="H2427" s="66">
        <f t="shared" si="75"/>
        <v>0</v>
      </c>
      <c r="I2427" s="60"/>
    </row>
    <row r="2428" spans="1:9" s="38" customFormat="1" ht="258.75" x14ac:dyDescent="0.25">
      <c r="A2428" s="195" t="s">
        <v>7969</v>
      </c>
      <c r="B2428" s="196" t="s">
        <v>21727</v>
      </c>
      <c r="C2428" s="198"/>
      <c r="D2428" s="199"/>
      <c r="E2428" s="199"/>
      <c r="F2428" s="199"/>
      <c r="G2428" s="199"/>
      <c r="H2428" s="200"/>
      <c r="I2428" s="60"/>
    </row>
    <row r="2429" spans="1:9" s="38" customFormat="1" x14ac:dyDescent="0.25">
      <c r="A2429" s="193" t="s">
        <v>7970</v>
      </c>
      <c r="B2429" s="194" t="s">
        <v>7971</v>
      </c>
      <c r="C2429" s="188" t="s">
        <v>15</v>
      </c>
      <c r="D2429" s="179"/>
      <c r="E2429" s="201">
        <v>8.8000000000000007</v>
      </c>
      <c r="F2429" s="201">
        <v>2.27</v>
      </c>
      <c r="G2429" s="64">
        <f t="shared" si="74"/>
        <v>0</v>
      </c>
      <c r="H2429" s="66">
        <f t="shared" si="75"/>
        <v>0</v>
      </c>
      <c r="I2429" s="60"/>
    </row>
    <row r="2430" spans="1:9" s="38" customFormat="1" x14ac:dyDescent="0.25">
      <c r="A2430" s="193" t="s">
        <v>7972</v>
      </c>
      <c r="B2430" s="194" t="s">
        <v>7973</v>
      </c>
      <c r="C2430" s="188" t="s">
        <v>15</v>
      </c>
      <c r="D2430" s="179"/>
      <c r="E2430" s="201">
        <v>10.5</v>
      </c>
      <c r="F2430" s="201">
        <v>2.72</v>
      </c>
      <c r="G2430" s="64">
        <f t="shared" si="74"/>
        <v>0</v>
      </c>
      <c r="H2430" s="66">
        <f t="shared" si="75"/>
        <v>0</v>
      </c>
      <c r="I2430" s="60"/>
    </row>
    <row r="2431" spans="1:9" s="38" customFormat="1" x14ac:dyDescent="0.25">
      <c r="A2431" s="193" t="s">
        <v>7974</v>
      </c>
      <c r="B2431" s="194" t="s">
        <v>7975</v>
      </c>
      <c r="C2431" s="188" t="s">
        <v>15</v>
      </c>
      <c r="D2431" s="179"/>
      <c r="E2431" s="201">
        <v>11.9</v>
      </c>
      <c r="F2431" s="201">
        <v>3.06</v>
      </c>
      <c r="G2431" s="64">
        <f t="shared" si="74"/>
        <v>0</v>
      </c>
      <c r="H2431" s="66">
        <f t="shared" si="75"/>
        <v>0</v>
      </c>
      <c r="I2431" s="60"/>
    </row>
    <row r="2432" spans="1:9" s="38" customFormat="1" x14ac:dyDescent="0.25">
      <c r="A2432" s="193" t="s">
        <v>7976</v>
      </c>
      <c r="B2432" s="194" t="s">
        <v>7977</v>
      </c>
      <c r="C2432" s="188" t="s">
        <v>15</v>
      </c>
      <c r="D2432" s="179"/>
      <c r="E2432" s="201">
        <v>13.1</v>
      </c>
      <c r="F2432" s="201">
        <v>3.37</v>
      </c>
      <c r="G2432" s="64">
        <f t="shared" si="74"/>
        <v>0</v>
      </c>
      <c r="H2432" s="66">
        <f t="shared" si="75"/>
        <v>0</v>
      </c>
      <c r="I2432" s="60"/>
    </row>
    <row r="2433" spans="1:9" s="38" customFormat="1" x14ac:dyDescent="0.25">
      <c r="A2433" s="193" t="s">
        <v>7978</v>
      </c>
      <c r="B2433" s="194" t="s">
        <v>7979</v>
      </c>
      <c r="C2433" s="188" t="s">
        <v>15</v>
      </c>
      <c r="D2433" s="179"/>
      <c r="E2433" s="201">
        <v>14.4</v>
      </c>
      <c r="F2433" s="201">
        <v>3.71</v>
      </c>
      <c r="G2433" s="64">
        <f t="shared" si="74"/>
        <v>0</v>
      </c>
      <c r="H2433" s="66">
        <f t="shared" si="75"/>
        <v>0</v>
      </c>
      <c r="I2433" s="60"/>
    </row>
    <row r="2434" spans="1:9" s="38" customFormat="1" x14ac:dyDescent="0.25">
      <c r="A2434" s="193" t="s">
        <v>7980</v>
      </c>
      <c r="B2434" s="194" t="s">
        <v>7981</v>
      </c>
      <c r="C2434" s="188" t="s">
        <v>15</v>
      </c>
      <c r="D2434" s="179"/>
      <c r="E2434" s="201">
        <v>18.100000000000001</v>
      </c>
      <c r="F2434" s="201">
        <v>4.68</v>
      </c>
      <c r="G2434" s="64">
        <f t="shared" si="74"/>
        <v>0</v>
      </c>
      <c r="H2434" s="66">
        <f t="shared" si="75"/>
        <v>0</v>
      </c>
      <c r="I2434" s="60"/>
    </row>
    <row r="2435" spans="1:9" s="38" customFormat="1" x14ac:dyDescent="0.25">
      <c r="A2435" s="193" t="s">
        <v>7982</v>
      </c>
      <c r="B2435" s="194" t="s">
        <v>7983</v>
      </c>
      <c r="C2435" s="188" t="s">
        <v>15</v>
      </c>
      <c r="D2435" s="179"/>
      <c r="E2435" s="201">
        <v>23.6</v>
      </c>
      <c r="F2435" s="201">
        <v>6.1</v>
      </c>
      <c r="G2435" s="64">
        <f t="shared" si="74"/>
        <v>0</v>
      </c>
      <c r="H2435" s="66">
        <f t="shared" si="75"/>
        <v>0</v>
      </c>
      <c r="I2435" s="60"/>
    </row>
    <row r="2436" spans="1:9" s="38" customFormat="1" x14ac:dyDescent="0.25">
      <c r="A2436" s="193" t="s">
        <v>7984</v>
      </c>
      <c r="B2436" s="194" t="s">
        <v>7985</v>
      </c>
      <c r="C2436" s="188" t="s">
        <v>15</v>
      </c>
      <c r="D2436" s="179"/>
      <c r="E2436" s="201">
        <v>25.3</v>
      </c>
      <c r="F2436" s="201">
        <v>6.5</v>
      </c>
      <c r="G2436" s="64">
        <f t="shared" si="74"/>
        <v>0</v>
      </c>
      <c r="H2436" s="66">
        <f t="shared" si="75"/>
        <v>0</v>
      </c>
      <c r="I2436" s="60"/>
    </row>
    <row r="2437" spans="1:9" s="38" customFormat="1" x14ac:dyDescent="0.25">
      <c r="A2437" s="193" t="s">
        <v>7986</v>
      </c>
      <c r="B2437" s="194" t="s">
        <v>7987</v>
      </c>
      <c r="C2437" s="188" t="s">
        <v>15</v>
      </c>
      <c r="D2437" s="179"/>
      <c r="E2437" s="201">
        <v>34.700000000000003</v>
      </c>
      <c r="F2437" s="201">
        <v>9</v>
      </c>
      <c r="G2437" s="64">
        <f t="shared" ref="G2437:G2500" si="76">D2437*E2437</f>
        <v>0</v>
      </c>
      <c r="H2437" s="66">
        <f t="shared" ref="H2437:H2500" si="77">D2437*F2437</f>
        <v>0</v>
      </c>
      <c r="I2437" s="60"/>
    </row>
    <row r="2438" spans="1:9" s="38" customFormat="1" x14ac:dyDescent="0.25">
      <c r="A2438" s="193" t="s">
        <v>7988</v>
      </c>
      <c r="B2438" s="194" t="s">
        <v>7989</v>
      </c>
      <c r="C2438" s="188" t="s">
        <v>15</v>
      </c>
      <c r="D2438" s="179"/>
      <c r="E2438" s="201">
        <v>31</v>
      </c>
      <c r="F2438" s="201">
        <v>8</v>
      </c>
      <c r="G2438" s="64">
        <f t="shared" si="76"/>
        <v>0</v>
      </c>
      <c r="H2438" s="66">
        <f t="shared" si="77"/>
        <v>0</v>
      </c>
      <c r="I2438" s="60"/>
    </row>
    <row r="2439" spans="1:9" s="38" customFormat="1" x14ac:dyDescent="0.25">
      <c r="A2439" s="193" t="s">
        <v>7990</v>
      </c>
      <c r="B2439" s="194" t="s">
        <v>7991</v>
      </c>
      <c r="C2439" s="188" t="s">
        <v>15</v>
      </c>
      <c r="D2439" s="179"/>
      <c r="E2439" s="201">
        <v>42.4</v>
      </c>
      <c r="F2439" s="201">
        <v>10.9</v>
      </c>
      <c r="G2439" s="64">
        <f t="shared" si="76"/>
        <v>0</v>
      </c>
      <c r="H2439" s="66">
        <f t="shared" si="77"/>
        <v>0</v>
      </c>
      <c r="I2439" s="60"/>
    </row>
    <row r="2440" spans="1:9" s="38" customFormat="1" x14ac:dyDescent="0.25">
      <c r="A2440" s="193" t="s">
        <v>7992</v>
      </c>
      <c r="B2440" s="194" t="s">
        <v>7993</v>
      </c>
      <c r="C2440" s="188" t="s">
        <v>15</v>
      </c>
      <c r="D2440" s="179"/>
      <c r="E2440" s="201">
        <v>38</v>
      </c>
      <c r="F2440" s="201">
        <v>9.8000000000000007</v>
      </c>
      <c r="G2440" s="64">
        <f t="shared" si="76"/>
        <v>0</v>
      </c>
      <c r="H2440" s="66">
        <f t="shared" si="77"/>
        <v>0</v>
      </c>
      <c r="I2440" s="61"/>
    </row>
    <row r="2441" spans="1:9" s="38" customFormat="1" x14ac:dyDescent="0.25">
      <c r="A2441" s="193" t="s">
        <v>7994</v>
      </c>
      <c r="B2441" s="194" t="s">
        <v>7995</v>
      </c>
      <c r="C2441" s="188" t="s">
        <v>15</v>
      </c>
      <c r="D2441" s="179"/>
      <c r="E2441" s="201">
        <v>52</v>
      </c>
      <c r="F2441" s="201">
        <v>13.4</v>
      </c>
      <c r="G2441" s="64">
        <f t="shared" si="76"/>
        <v>0</v>
      </c>
      <c r="H2441" s="66">
        <f t="shared" si="77"/>
        <v>0</v>
      </c>
      <c r="I2441" s="61"/>
    </row>
    <row r="2442" spans="1:9" s="38" customFormat="1" x14ac:dyDescent="0.25">
      <c r="A2442" s="193" t="s">
        <v>7996</v>
      </c>
      <c r="B2442" s="194" t="s">
        <v>7997</v>
      </c>
      <c r="C2442" s="188" t="s">
        <v>15</v>
      </c>
      <c r="D2442" s="179"/>
      <c r="E2442" s="201">
        <v>67</v>
      </c>
      <c r="F2442" s="201">
        <v>17.3</v>
      </c>
      <c r="G2442" s="64">
        <f t="shared" si="76"/>
        <v>0</v>
      </c>
      <c r="H2442" s="66">
        <f t="shared" si="77"/>
        <v>0</v>
      </c>
      <c r="I2442" s="61"/>
    </row>
    <row r="2443" spans="1:9" s="38" customFormat="1" x14ac:dyDescent="0.25">
      <c r="A2443" s="193" t="s">
        <v>7998</v>
      </c>
      <c r="B2443" s="194" t="s">
        <v>7999</v>
      </c>
      <c r="C2443" s="188" t="s">
        <v>15</v>
      </c>
      <c r="D2443" s="179"/>
      <c r="E2443" s="201">
        <v>85</v>
      </c>
      <c r="F2443" s="201">
        <v>21.8</v>
      </c>
      <c r="G2443" s="64">
        <f t="shared" si="76"/>
        <v>0</v>
      </c>
      <c r="H2443" s="66">
        <f t="shared" si="77"/>
        <v>0</v>
      </c>
      <c r="I2443" s="61"/>
    </row>
    <row r="2444" spans="1:9" s="38" customFormat="1" ht="191.25" x14ac:dyDescent="0.25">
      <c r="A2444" s="195" t="s">
        <v>8000</v>
      </c>
      <c r="B2444" s="196" t="s">
        <v>21728</v>
      </c>
      <c r="C2444" s="198"/>
      <c r="D2444" s="199"/>
      <c r="E2444" s="199"/>
      <c r="F2444" s="199"/>
      <c r="G2444" s="199"/>
      <c r="H2444" s="200"/>
      <c r="I2444" s="61"/>
    </row>
    <row r="2445" spans="1:9" s="38" customFormat="1" x14ac:dyDescent="0.25">
      <c r="A2445" s="193" t="s">
        <v>8001</v>
      </c>
      <c r="B2445" s="194" t="s">
        <v>8002</v>
      </c>
      <c r="C2445" s="188" t="s">
        <v>15</v>
      </c>
      <c r="D2445" s="179"/>
      <c r="E2445" s="201">
        <v>29.3</v>
      </c>
      <c r="F2445" s="201">
        <v>7.6</v>
      </c>
      <c r="G2445" s="64">
        <f t="shared" si="76"/>
        <v>0</v>
      </c>
      <c r="H2445" s="66">
        <f t="shared" si="77"/>
        <v>0</v>
      </c>
      <c r="I2445" s="61"/>
    </row>
    <row r="2446" spans="1:9" s="38" customFormat="1" x14ac:dyDescent="0.25">
      <c r="A2446" s="193" t="s">
        <v>8003</v>
      </c>
      <c r="B2446" s="194" t="s">
        <v>8004</v>
      </c>
      <c r="C2446" s="188" t="s">
        <v>15</v>
      </c>
      <c r="D2446" s="179"/>
      <c r="E2446" s="201">
        <v>36</v>
      </c>
      <c r="F2446" s="201">
        <v>9.3000000000000007</v>
      </c>
      <c r="G2446" s="64">
        <f t="shared" si="76"/>
        <v>0</v>
      </c>
      <c r="H2446" s="66">
        <f t="shared" si="77"/>
        <v>0</v>
      </c>
      <c r="I2446" s="61"/>
    </row>
    <row r="2447" spans="1:9" s="38" customFormat="1" x14ac:dyDescent="0.25">
      <c r="A2447" s="193" t="s">
        <v>8005</v>
      </c>
      <c r="B2447" s="194" t="s">
        <v>8006</v>
      </c>
      <c r="C2447" s="188" t="s">
        <v>15</v>
      </c>
      <c r="D2447" s="179"/>
      <c r="E2447" s="201">
        <v>44.8</v>
      </c>
      <c r="F2447" s="201">
        <v>11.6</v>
      </c>
      <c r="G2447" s="64">
        <f t="shared" si="76"/>
        <v>0</v>
      </c>
      <c r="H2447" s="66">
        <f t="shared" si="77"/>
        <v>0</v>
      </c>
      <c r="I2447" s="61"/>
    </row>
    <row r="2448" spans="1:9" s="38" customFormat="1" x14ac:dyDescent="0.25">
      <c r="A2448" s="193" t="s">
        <v>8007</v>
      </c>
      <c r="B2448" s="194" t="s">
        <v>8008</v>
      </c>
      <c r="C2448" s="188" t="s">
        <v>15</v>
      </c>
      <c r="D2448" s="179"/>
      <c r="E2448" s="201">
        <v>51</v>
      </c>
      <c r="F2448" s="201">
        <v>13.1</v>
      </c>
      <c r="G2448" s="64">
        <f t="shared" si="76"/>
        <v>0</v>
      </c>
      <c r="H2448" s="66">
        <f t="shared" si="77"/>
        <v>0</v>
      </c>
      <c r="I2448" s="61"/>
    </row>
    <row r="2449" spans="1:9" s="38" customFormat="1" ht="191.25" x14ac:dyDescent="0.25">
      <c r="A2449" s="195" t="s">
        <v>8009</v>
      </c>
      <c r="B2449" s="196" t="s">
        <v>21729</v>
      </c>
      <c r="C2449" s="198"/>
      <c r="D2449" s="199"/>
      <c r="E2449" s="199"/>
      <c r="F2449" s="199"/>
      <c r="G2449" s="199"/>
      <c r="H2449" s="200"/>
      <c r="I2449" s="61"/>
    </row>
    <row r="2450" spans="1:9" s="38" customFormat="1" x14ac:dyDescent="0.25">
      <c r="A2450" s="193" t="s">
        <v>8010</v>
      </c>
      <c r="B2450" s="194" t="s">
        <v>8011</v>
      </c>
      <c r="C2450" s="188" t="s">
        <v>15</v>
      </c>
      <c r="D2450" s="179"/>
      <c r="E2450" s="201">
        <v>8.6999999999999993</v>
      </c>
      <c r="F2450" s="201">
        <v>2.2400000000000002</v>
      </c>
      <c r="G2450" s="64">
        <f t="shared" si="76"/>
        <v>0</v>
      </c>
      <c r="H2450" s="66">
        <f t="shared" si="77"/>
        <v>0</v>
      </c>
      <c r="I2450" s="61"/>
    </row>
    <row r="2451" spans="1:9" s="38" customFormat="1" x14ac:dyDescent="0.25">
      <c r="A2451" s="193" t="s">
        <v>8012</v>
      </c>
      <c r="B2451" s="194" t="s">
        <v>8013</v>
      </c>
      <c r="C2451" s="188" t="s">
        <v>15</v>
      </c>
      <c r="D2451" s="179"/>
      <c r="E2451" s="201">
        <v>9.3000000000000007</v>
      </c>
      <c r="F2451" s="201">
        <v>2.41</v>
      </c>
      <c r="G2451" s="64">
        <f t="shared" si="76"/>
        <v>0</v>
      </c>
      <c r="H2451" s="66">
        <f t="shared" si="77"/>
        <v>0</v>
      </c>
      <c r="I2451" s="61"/>
    </row>
    <row r="2452" spans="1:9" s="38" customFormat="1" x14ac:dyDescent="0.25">
      <c r="A2452" s="193" t="s">
        <v>8014</v>
      </c>
      <c r="B2452" s="194" t="s">
        <v>8015</v>
      </c>
      <c r="C2452" s="188" t="s">
        <v>15</v>
      </c>
      <c r="D2452" s="179"/>
      <c r="E2452" s="201">
        <v>11</v>
      </c>
      <c r="F2452" s="201">
        <v>2.84</v>
      </c>
      <c r="G2452" s="64">
        <f t="shared" si="76"/>
        <v>0</v>
      </c>
      <c r="H2452" s="66">
        <f t="shared" si="77"/>
        <v>0</v>
      </c>
      <c r="I2452" s="61"/>
    </row>
    <row r="2453" spans="1:9" s="38" customFormat="1" x14ac:dyDescent="0.25">
      <c r="A2453" s="193" t="s">
        <v>8016</v>
      </c>
      <c r="B2453" s="194" t="s">
        <v>8017</v>
      </c>
      <c r="C2453" s="188" t="s">
        <v>15</v>
      </c>
      <c r="D2453" s="179"/>
      <c r="E2453" s="201">
        <v>13.8</v>
      </c>
      <c r="F2453" s="201">
        <v>3.57</v>
      </c>
      <c r="G2453" s="64">
        <f t="shared" si="76"/>
        <v>0</v>
      </c>
      <c r="H2453" s="66">
        <f t="shared" si="77"/>
        <v>0</v>
      </c>
      <c r="I2453" s="61"/>
    </row>
    <row r="2454" spans="1:9" s="38" customFormat="1" x14ac:dyDescent="0.25">
      <c r="A2454" s="193" t="s">
        <v>8018</v>
      </c>
      <c r="B2454" s="194" t="s">
        <v>8019</v>
      </c>
      <c r="C2454" s="188" t="s">
        <v>15</v>
      </c>
      <c r="D2454" s="179"/>
      <c r="E2454" s="201">
        <v>16.5</v>
      </c>
      <c r="F2454" s="201">
        <v>4.25</v>
      </c>
      <c r="G2454" s="64">
        <f t="shared" si="76"/>
        <v>0</v>
      </c>
      <c r="H2454" s="66">
        <f t="shared" si="77"/>
        <v>0</v>
      </c>
      <c r="I2454" s="61"/>
    </row>
    <row r="2455" spans="1:9" s="38" customFormat="1" x14ac:dyDescent="0.25">
      <c r="A2455" s="193" t="s">
        <v>8020</v>
      </c>
      <c r="B2455" s="194" t="s">
        <v>8021</v>
      </c>
      <c r="C2455" s="188" t="s">
        <v>15</v>
      </c>
      <c r="D2455" s="179"/>
      <c r="E2455" s="201">
        <v>19.2</v>
      </c>
      <c r="F2455" s="201">
        <v>4.96</v>
      </c>
      <c r="G2455" s="64">
        <f t="shared" si="76"/>
        <v>0</v>
      </c>
      <c r="H2455" s="66">
        <f t="shared" si="77"/>
        <v>0</v>
      </c>
      <c r="I2455" s="61"/>
    </row>
    <row r="2456" spans="1:9" s="38" customFormat="1" x14ac:dyDescent="0.25">
      <c r="A2456" s="193" t="s">
        <v>8022</v>
      </c>
      <c r="B2456" s="194" t="s">
        <v>7985</v>
      </c>
      <c r="C2456" s="188" t="s">
        <v>15</v>
      </c>
      <c r="D2456" s="179"/>
      <c r="E2456" s="201">
        <v>26.1</v>
      </c>
      <c r="F2456" s="201">
        <v>6.7</v>
      </c>
      <c r="G2456" s="64">
        <f t="shared" si="76"/>
        <v>0</v>
      </c>
      <c r="H2456" s="66">
        <f t="shared" si="77"/>
        <v>0</v>
      </c>
      <c r="I2456" s="60"/>
    </row>
    <row r="2457" spans="1:9" s="38" customFormat="1" x14ac:dyDescent="0.25">
      <c r="A2457" s="193" t="s">
        <v>8023</v>
      </c>
      <c r="B2457" s="194" t="s">
        <v>8024</v>
      </c>
      <c r="C2457" s="188" t="s">
        <v>15</v>
      </c>
      <c r="D2457" s="179"/>
      <c r="E2457" s="201">
        <v>32.4</v>
      </c>
      <c r="F2457" s="201">
        <v>8.4</v>
      </c>
      <c r="G2457" s="64">
        <f t="shared" si="76"/>
        <v>0</v>
      </c>
      <c r="H2457" s="66">
        <f t="shared" si="77"/>
        <v>0</v>
      </c>
      <c r="I2457" s="61"/>
    </row>
    <row r="2458" spans="1:9" s="38" customFormat="1" x14ac:dyDescent="0.25">
      <c r="A2458" s="193" t="s">
        <v>8025</v>
      </c>
      <c r="B2458" s="194" t="s">
        <v>8026</v>
      </c>
      <c r="C2458" s="188" t="s">
        <v>15</v>
      </c>
      <c r="D2458" s="179"/>
      <c r="E2458" s="201">
        <v>55</v>
      </c>
      <c r="F2458" s="201">
        <v>14.1</v>
      </c>
      <c r="G2458" s="64">
        <f t="shared" si="76"/>
        <v>0</v>
      </c>
      <c r="H2458" s="66">
        <f t="shared" si="77"/>
        <v>0</v>
      </c>
      <c r="I2458" s="61"/>
    </row>
    <row r="2459" spans="1:9" s="38" customFormat="1" x14ac:dyDescent="0.25">
      <c r="A2459" s="193" t="s">
        <v>8027</v>
      </c>
      <c r="B2459" s="194" t="s">
        <v>8028</v>
      </c>
      <c r="C2459" s="188" t="s">
        <v>15</v>
      </c>
      <c r="D2459" s="179"/>
      <c r="E2459" s="201">
        <v>71</v>
      </c>
      <c r="F2459" s="201">
        <v>18.399999999999999</v>
      </c>
      <c r="G2459" s="64">
        <f t="shared" si="76"/>
        <v>0</v>
      </c>
      <c r="H2459" s="66">
        <f t="shared" si="77"/>
        <v>0</v>
      </c>
      <c r="I2459" s="61"/>
    </row>
    <row r="2460" spans="1:9" s="38" customFormat="1" ht="180" x14ac:dyDescent="0.25">
      <c r="A2460" s="195" t="s">
        <v>8029</v>
      </c>
      <c r="B2460" s="196" t="s">
        <v>21730</v>
      </c>
      <c r="C2460" s="198"/>
      <c r="D2460" s="199"/>
      <c r="E2460" s="199"/>
      <c r="F2460" s="199"/>
      <c r="G2460" s="199"/>
      <c r="H2460" s="200"/>
      <c r="I2460" s="61"/>
    </row>
    <row r="2461" spans="1:9" s="38" customFormat="1" x14ac:dyDescent="0.25">
      <c r="A2461" s="193" t="s">
        <v>8030</v>
      </c>
      <c r="B2461" s="194" t="s">
        <v>8031</v>
      </c>
      <c r="C2461" s="188" t="s">
        <v>15</v>
      </c>
      <c r="D2461" s="179"/>
      <c r="E2461" s="201">
        <v>38.299999999999997</v>
      </c>
      <c r="F2461" s="201">
        <v>9.9</v>
      </c>
      <c r="G2461" s="64">
        <f t="shared" si="76"/>
        <v>0</v>
      </c>
      <c r="H2461" s="66">
        <f t="shared" si="77"/>
        <v>0</v>
      </c>
      <c r="I2461" s="61"/>
    </row>
    <row r="2462" spans="1:9" s="38" customFormat="1" x14ac:dyDescent="0.25">
      <c r="A2462" s="193" t="s">
        <v>8032</v>
      </c>
      <c r="B2462" s="194" t="s">
        <v>8033</v>
      </c>
      <c r="C2462" s="188" t="s">
        <v>15</v>
      </c>
      <c r="D2462" s="179"/>
      <c r="E2462" s="201">
        <v>44.2</v>
      </c>
      <c r="F2462" s="201">
        <v>11.4</v>
      </c>
      <c r="G2462" s="64">
        <f t="shared" si="76"/>
        <v>0</v>
      </c>
      <c r="H2462" s="66">
        <f t="shared" si="77"/>
        <v>0</v>
      </c>
      <c r="I2462" s="61"/>
    </row>
    <row r="2463" spans="1:9" s="38" customFormat="1" x14ac:dyDescent="0.25">
      <c r="A2463" s="193" t="s">
        <v>8034</v>
      </c>
      <c r="B2463" s="194" t="s">
        <v>8035</v>
      </c>
      <c r="C2463" s="188" t="s">
        <v>15</v>
      </c>
      <c r="D2463" s="179"/>
      <c r="E2463" s="201">
        <v>53</v>
      </c>
      <c r="F2463" s="201">
        <v>13.6</v>
      </c>
      <c r="G2463" s="64">
        <f t="shared" si="76"/>
        <v>0</v>
      </c>
      <c r="H2463" s="66">
        <f t="shared" si="77"/>
        <v>0</v>
      </c>
      <c r="I2463" s="61"/>
    </row>
    <row r="2464" spans="1:9" s="38" customFormat="1" ht="123.75" x14ac:dyDescent="0.25">
      <c r="A2464" s="195" t="s">
        <v>8036</v>
      </c>
      <c r="B2464" s="196" t="s">
        <v>21731</v>
      </c>
      <c r="C2464" s="198"/>
      <c r="D2464" s="199"/>
      <c r="E2464" s="199"/>
      <c r="F2464" s="199"/>
      <c r="G2464" s="199"/>
      <c r="H2464" s="200"/>
      <c r="I2464" s="61"/>
    </row>
    <row r="2465" spans="1:9" s="38" customFormat="1" x14ac:dyDescent="0.25">
      <c r="A2465" s="193" t="s">
        <v>8037</v>
      </c>
      <c r="B2465" s="194" t="s">
        <v>8038</v>
      </c>
      <c r="C2465" s="188" t="s">
        <v>15</v>
      </c>
      <c r="D2465" s="179"/>
      <c r="E2465" s="201">
        <v>15.1</v>
      </c>
      <c r="F2465" s="201">
        <v>3.88</v>
      </c>
      <c r="G2465" s="64">
        <f t="shared" si="76"/>
        <v>0</v>
      </c>
      <c r="H2465" s="66">
        <f t="shared" si="77"/>
        <v>0</v>
      </c>
      <c r="I2465" s="61"/>
    </row>
    <row r="2466" spans="1:9" s="38" customFormat="1" x14ac:dyDescent="0.25">
      <c r="A2466" s="193" t="s">
        <v>8039</v>
      </c>
      <c r="B2466" s="194" t="s">
        <v>8040</v>
      </c>
      <c r="C2466" s="188" t="s">
        <v>15</v>
      </c>
      <c r="D2466" s="179"/>
      <c r="E2466" s="201">
        <v>21.8</v>
      </c>
      <c r="F2466" s="201">
        <v>5.6</v>
      </c>
      <c r="G2466" s="64">
        <f t="shared" si="76"/>
        <v>0</v>
      </c>
      <c r="H2466" s="66">
        <f t="shared" si="77"/>
        <v>0</v>
      </c>
      <c r="I2466" s="61"/>
    </row>
    <row r="2467" spans="1:9" s="38" customFormat="1" x14ac:dyDescent="0.25">
      <c r="A2467" s="193" t="s">
        <v>8041</v>
      </c>
      <c r="B2467" s="194" t="s">
        <v>8042</v>
      </c>
      <c r="C2467" s="188" t="s">
        <v>15</v>
      </c>
      <c r="D2467" s="179"/>
      <c r="E2467" s="201">
        <v>29.3</v>
      </c>
      <c r="F2467" s="201">
        <v>7.6</v>
      </c>
      <c r="G2467" s="64">
        <f t="shared" si="76"/>
        <v>0</v>
      </c>
      <c r="H2467" s="66">
        <f t="shared" si="77"/>
        <v>0</v>
      </c>
      <c r="I2467" s="61"/>
    </row>
    <row r="2468" spans="1:9" s="38" customFormat="1" ht="146.25" x14ac:dyDescent="0.25">
      <c r="A2468" s="195" t="s">
        <v>8043</v>
      </c>
      <c r="B2468" s="196" t="s">
        <v>21732</v>
      </c>
      <c r="C2468" s="198"/>
      <c r="D2468" s="199"/>
      <c r="E2468" s="199"/>
      <c r="F2468" s="199"/>
      <c r="G2468" s="199"/>
      <c r="H2468" s="200"/>
      <c r="I2468" s="61"/>
    </row>
    <row r="2469" spans="1:9" s="38" customFormat="1" x14ac:dyDescent="0.25">
      <c r="A2469" s="193" t="s">
        <v>8044</v>
      </c>
      <c r="B2469" s="194" t="s">
        <v>8045</v>
      </c>
      <c r="C2469" s="188" t="s">
        <v>301</v>
      </c>
      <c r="D2469" s="179"/>
      <c r="E2469" s="201">
        <v>23</v>
      </c>
      <c r="F2469" s="201">
        <v>5.9</v>
      </c>
      <c r="G2469" s="64">
        <f t="shared" si="76"/>
        <v>0</v>
      </c>
      <c r="H2469" s="66">
        <f t="shared" si="77"/>
        <v>0</v>
      </c>
      <c r="I2469" s="61"/>
    </row>
    <row r="2470" spans="1:9" s="38" customFormat="1" x14ac:dyDescent="0.25">
      <c r="A2470" s="193" t="s">
        <v>8046</v>
      </c>
      <c r="B2470" s="194" t="s">
        <v>8047</v>
      </c>
      <c r="C2470" s="188" t="s">
        <v>301</v>
      </c>
      <c r="D2470" s="179"/>
      <c r="E2470" s="201">
        <v>26</v>
      </c>
      <c r="F2470" s="201">
        <v>6.7</v>
      </c>
      <c r="G2470" s="64">
        <f t="shared" si="76"/>
        <v>0</v>
      </c>
      <c r="H2470" s="66">
        <f t="shared" si="77"/>
        <v>0</v>
      </c>
      <c r="I2470" s="61"/>
    </row>
    <row r="2471" spans="1:9" s="38" customFormat="1" ht="168.75" x14ac:dyDescent="0.25">
      <c r="A2471" s="193" t="s">
        <v>8048</v>
      </c>
      <c r="B2471" s="194" t="s">
        <v>21733</v>
      </c>
      <c r="C2471" s="188" t="s">
        <v>6</v>
      </c>
      <c r="D2471" s="179"/>
      <c r="E2471" s="201">
        <v>73</v>
      </c>
      <c r="F2471" s="201">
        <v>18.7</v>
      </c>
      <c r="G2471" s="64">
        <f t="shared" si="76"/>
        <v>0</v>
      </c>
      <c r="H2471" s="66">
        <f t="shared" si="77"/>
        <v>0</v>
      </c>
      <c r="I2471" s="61"/>
    </row>
    <row r="2472" spans="1:9" s="38" customFormat="1" ht="180" x14ac:dyDescent="0.25">
      <c r="A2472" s="193" t="s">
        <v>8049</v>
      </c>
      <c r="B2472" s="194" t="s">
        <v>21734</v>
      </c>
      <c r="C2472" s="188" t="s">
        <v>6</v>
      </c>
      <c r="D2472" s="179"/>
      <c r="E2472" s="201">
        <v>316</v>
      </c>
      <c r="F2472" s="201">
        <v>82</v>
      </c>
      <c r="G2472" s="64">
        <f t="shared" si="76"/>
        <v>0</v>
      </c>
      <c r="H2472" s="66">
        <f t="shared" si="77"/>
        <v>0</v>
      </c>
      <c r="I2472" s="61"/>
    </row>
    <row r="2473" spans="1:9" s="38" customFormat="1" ht="146.25" x14ac:dyDescent="0.25">
      <c r="A2473" s="195" t="s">
        <v>8050</v>
      </c>
      <c r="B2473" s="196" t="s">
        <v>21735</v>
      </c>
      <c r="C2473" s="198"/>
      <c r="D2473" s="199"/>
      <c r="E2473" s="199"/>
      <c r="F2473" s="199"/>
      <c r="G2473" s="199"/>
      <c r="H2473" s="200"/>
      <c r="I2473" s="61"/>
    </row>
    <row r="2474" spans="1:9" s="38" customFormat="1" x14ac:dyDescent="0.25">
      <c r="A2474" s="193" t="s">
        <v>8051</v>
      </c>
      <c r="B2474" s="194" t="s">
        <v>2940</v>
      </c>
      <c r="C2474" s="188" t="s">
        <v>15</v>
      </c>
      <c r="D2474" s="179"/>
      <c r="E2474" s="201">
        <v>5.8</v>
      </c>
      <c r="F2474" s="201">
        <v>2.1</v>
      </c>
      <c r="G2474" s="64">
        <f t="shared" si="76"/>
        <v>0</v>
      </c>
      <c r="H2474" s="66">
        <f t="shared" si="77"/>
        <v>0</v>
      </c>
      <c r="I2474" s="61"/>
    </row>
    <row r="2475" spans="1:9" s="38" customFormat="1" x14ac:dyDescent="0.25">
      <c r="A2475" s="193" t="s">
        <v>8052</v>
      </c>
      <c r="B2475" s="194" t="s">
        <v>8053</v>
      </c>
      <c r="C2475" s="188" t="s">
        <v>15</v>
      </c>
      <c r="D2475" s="179"/>
      <c r="E2475" s="201">
        <v>8.6999999999999993</v>
      </c>
      <c r="F2475" s="201">
        <v>3.17</v>
      </c>
      <c r="G2475" s="64">
        <f t="shared" si="76"/>
        <v>0</v>
      </c>
      <c r="H2475" s="66">
        <f t="shared" si="77"/>
        <v>0</v>
      </c>
      <c r="I2475" s="60"/>
    </row>
    <row r="2476" spans="1:9" s="38" customFormat="1" x14ac:dyDescent="0.25">
      <c r="A2476" s="193" t="s">
        <v>8054</v>
      </c>
      <c r="B2476" s="194" t="s">
        <v>3003</v>
      </c>
      <c r="C2476" s="188" t="s">
        <v>15</v>
      </c>
      <c r="D2476" s="179"/>
      <c r="E2476" s="201">
        <v>11.7</v>
      </c>
      <c r="F2476" s="201">
        <v>4.24</v>
      </c>
      <c r="G2476" s="64">
        <f t="shared" si="76"/>
        <v>0</v>
      </c>
      <c r="H2476" s="66">
        <f t="shared" si="77"/>
        <v>0</v>
      </c>
      <c r="I2476" s="61"/>
    </row>
    <row r="2477" spans="1:9" s="38" customFormat="1" x14ac:dyDescent="0.25">
      <c r="A2477" s="193" t="s">
        <v>8055</v>
      </c>
      <c r="B2477" s="194" t="s">
        <v>8056</v>
      </c>
      <c r="C2477" s="188" t="s">
        <v>15</v>
      </c>
      <c r="D2477" s="179"/>
      <c r="E2477" s="201">
        <v>15.7</v>
      </c>
      <c r="F2477" s="201">
        <v>5.7</v>
      </c>
      <c r="G2477" s="64">
        <f t="shared" si="76"/>
        <v>0</v>
      </c>
      <c r="H2477" s="66">
        <f t="shared" si="77"/>
        <v>0</v>
      </c>
      <c r="I2477" s="61"/>
    </row>
    <row r="2478" spans="1:9" s="38" customFormat="1" x14ac:dyDescent="0.25">
      <c r="A2478" s="193" t="s">
        <v>8057</v>
      </c>
      <c r="B2478" s="194" t="s">
        <v>8058</v>
      </c>
      <c r="C2478" s="188" t="s">
        <v>15</v>
      </c>
      <c r="D2478" s="179"/>
      <c r="E2478" s="201">
        <v>22.7</v>
      </c>
      <c r="F2478" s="201">
        <v>8.1999999999999993</v>
      </c>
      <c r="G2478" s="64">
        <f t="shared" si="76"/>
        <v>0</v>
      </c>
      <c r="H2478" s="66">
        <f t="shared" si="77"/>
        <v>0</v>
      </c>
      <c r="I2478" s="61"/>
    </row>
    <row r="2479" spans="1:9" s="38" customFormat="1" x14ac:dyDescent="0.25">
      <c r="A2479" s="193" t="s">
        <v>8059</v>
      </c>
      <c r="B2479" s="194" t="s">
        <v>8060</v>
      </c>
      <c r="C2479" s="188" t="s">
        <v>15</v>
      </c>
      <c r="D2479" s="179"/>
      <c r="E2479" s="201">
        <v>31</v>
      </c>
      <c r="F2479" s="201">
        <v>11.2</v>
      </c>
      <c r="G2479" s="64">
        <f t="shared" si="76"/>
        <v>0</v>
      </c>
      <c r="H2479" s="66">
        <f t="shared" si="77"/>
        <v>0</v>
      </c>
      <c r="I2479" s="61"/>
    </row>
    <row r="2480" spans="1:9" s="38" customFormat="1" x14ac:dyDescent="0.25">
      <c r="A2480" s="193" t="s">
        <v>8061</v>
      </c>
      <c r="B2480" s="194" t="s">
        <v>8062</v>
      </c>
      <c r="C2480" s="188" t="s">
        <v>15</v>
      </c>
      <c r="D2480" s="179"/>
      <c r="E2480" s="201">
        <v>36.5</v>
      </c>
      <c r="F2480" s="201">
        <v>13.2</v>
      </c>
      <c r="G2480" s="64">
        <f t="shared" si="76"/>
        <v>0</v>
      </c>
      <c r="H2480" s="66">
        <f t="shared" si="77"/>
        <v>0</v>
      </c>
      <c r="I2480" s="61"/>
    </row>
    <row r="2481" spans="1:9" s="38" customFormat="1" x14ac:dyDescent="0.25">
      <c r="A2481" s="193" t="s">
        <v>8063</v>
      </c>
      <c r="B2481" s="194" t="s">
        <v>8064</v>
      </c>
      <c r="C2481" s="188" t="s">
        <v>15</v>
      </c>
      <c r="D2481" s="179"/>
      <c r="E2481" s="201">
        <v>44.1</v>
      </c>
      <c r="F2481" s="201">
        <v>16</v>
      </c>
      <c r="G2481" s="64">
        <f t="shared" si="76"/>
        <v>0</v>
      </c>
      <c r="H2481" s="66">
        <f t="shared" si="77"/>
        <v>0</v>
      </c>
      <c r="I2481" s="61"/>
    </row>
    <row r="2482" spans="1:9" s="38" customFormat="1" x14ac:dyDescent="0.25">
      <c r="A2482" s="193" t="s">
        <v>8065</v>
      </c>
      <c r="B2482" s="194" t="s">
        <v>8066</v>
      </c>
      <c r="C2482" s="188" t="s">
        <v>15</v>
      </c>
      <c r="D2482" s="179"/>
      <c r="E2482" s="201">
        <v>53</v>
      </c>
      <c r="F2482" s="201">
        <v>19.100000000000001</v>
      </c>
      <c r="G2482" s="64">
        <f t="shared" si="76"/>
        <v>0</v>
      </c>
      <c r="H2482" s="66">
        <f t="shared" si="77"/>
        <v>0</v>
      </c>
      <c r="I2482" s="61"/>
    </row>
    <row r="2483" spans="1:9" s="38" customFormat="1" x14ac:dyDescent="0.25">
      <c r="A2483" s="193" t="s">
        <v>8067</v>
      </c>
      <c r="B2483" s="194" t="s">
        <v>8068</v>
      </c>
      <c r="C2483" s="188" t="s">
        <v>15</v>
      </c>
      <c r="D2483" s="179"/>
      <c r="E2483" s="201">
        <v>63</v>
      </c>
      <c r="F2483" s="201">
        <v>22.9</v>
      </c>
      <c r="G2483" s="64">
        <f t="shared" si="76"/>
        <v>0</v>
      </c>
      <c r="H2483" s="66">
        <f t="shared" si="77"/>
        <v>0</v>
      </c>
      <c r="I2483" s="61"/>
    </row>
    <row r="2484" spans="1:9" s="38" customFormat="1" x14ac:dyDescent="0.25">
      <c r="A2484" s="193" t="s">
        <v>8069</v>
      </c>
      <c r="B2484" s="194" t="s">
        <v>8070</v>
      </c>
      <c r="C2484" s="188" t="s">
        <v>15</v>
      </c>
      <c r="D2484" s="179"/>
      <c r="E2484" s="201">
        <v>77</v>
      </c>
      <c r="F2484" s="201">
        <v>27.9</v>
      </c>
      <c r="G2484" s="64">
        <f t="shared" si="76"/>
        <v>0</v>
      </c>
      <c r="H2484" s="66">
        <f t="shared" si="77"/>
        <v>0</v>
      </c>
      <c r="I2484" s="61"/>
    </row>
    <row r="2485" spans="1:9" s="38" customFormat="1" x14ac:dyDescent="0.25">
      <c r="A2485" s="193" t="s">
        <v>8071</v>
      </c>
      <c r="B2485" s="194" t="s">
        <v>8072</v>
      </c>
      <c r="C2485" s="188" t="s">
        <v>15</v>
      </c>
      <c r="D2485" s="179"/>
      <c r="E2485" s="201">
        <v>87</v>
      </c>
      <c r="F2485" s="201">
        <v>31.7</v>
      </c>
      <c r="G2485" s="64">
        <f t="shared" si="76"/>
        <v>0</v>
      </c>
      <c r="H2485" s="66">
        <f t="shared" si="77"/>
        <v>0</v>
      </c>
      <c r="I2485" s="61"/>
    </row>
    <row r="2486" spans="1:9" s="38" customFormat="1" x14ac:dyDescent="0.25">
      <c r="A2486" s="193" t="s">
        <v>8073</v>
      </c>
      <c r="B2486" s="194" t="s">
        <v>8074</v>
      </c>
      <c r="C2486" s="188" t="s">
        <v>15</v>
      </c>
      <c r="D2486" s="179"/>
      <c r="E2486" s="201">
        <v>104</v>
      </c>
      <c r="F2486" s="201">
        <v>37.799999999999997</v>
      </c>
      <c r="G2486" s="64">
        <f t="shared" si="76"/>
        <v>0</v>
      </c>
      <c r="H2486" s="66">
        <f t="shared" si="77"/>
        <v>0</v>
      </c>
      <c r="I2486" s="61"/>
    </row>
    <row r="2487" spans="1:9" s="38" customFormat="1" x14ac:dyDescent="0.25">
      <c r="A2487" s="193" t="s">
        <v>8075</v>
      </c>
      <c r="B2487" s="194" t="s">
        <v>8076</v>
      </c>
      <c r="C2487" s="188" t="s">
        <v>15</v>
      </c>
      <c r="D2487" s="179"/>
      <c r="E2487" s="201">
        <v>124</v>
      </c>
      <c r="F2487" s="201">
        <v>45.1</v>
      </c>
      <c r="G2487" s="64">
        <f t="shared" si="76"/>
        <v>0</v>
      </c>
      <c r="H2487" s="66">
        <f t="shared" si="77"/>
        <v>0</v>
      </c>
      <c r="I2487" s="61"/>
    </row>
    <row r="2488" spans="1:9" s="38" customFormat="1" x14ac:dyDescent="0.25">
      <c r="A2488" s="193" t="s">
        <v>8077</v>
      </c>
      <c r="B2488" s="194" t="s">
        <v>8078</v>
      </c>
      <c r="C2488" s="188" t="s">
        <v>15</v>
      </c>
      <c r="D2488" s="179"/>
      <c r="E2488" s="201">
        <v>159</v>
      </c>
      <c r="F2488" s="201">
        <v>58</v>
      </c>
      <c r="G2488" s="64">
        <f t="shared" si="76"/>
        <v>0</v>
      </c>
      <c r="H2488" s="66">
        <f t="shared" si="77"/>
        <v>0</v>
      </c>
      <c r="I2488" s="61"/>
    </row>
    <row r="2489" spans="1:9" s="38" customFormat="1" x14ac:dyDescent="0.25">
      <c r="A2489" s="193" t="s">
        <v>8079</v>
      </c>
      <c r="B2489" s="194" t="s">
        <v>8080</v>
      </c>
      <c r="C2489" s="188" t="s">
        <v>15</v>
      </c>
      <c r="D2489" s="179"/>
      <c r="E2489" s="201">
        <v>192</v>
      </c>
      <c r="F2489" s="201">
        <v>69</v>
      </c>
      <c r="G2489" s="64">
        <f t="shared" si="76"/>
        <v>0</v>
      </c>
      <c r="H2489" s="66">
        <f t="shared" si="77"/>
        <v>0</v>
      </c>
      <c r="I2489" s="61"/>
    </row>
    <row r="2490" spans="1:9" s="38" customFormat="1" ht="146.25" x14ac:dyDescent="0.25">
      <c r="A2490" s="195" t="s">
        <v>8081</v>
      </c>
      <c r="B2490" s="196" t="s">
        <v>21736</v>
      </c>
      <c r="C2490" s="198"/>
      <c r="D2490" s="199"/>
      <c r="E2490" s="199"/>
      <c r="F2490" s="199"/>
      <c r="G2490" s="199"/>
      <c r="H2490" s="200"/>
      <c r="I2490" s="61"/>
    </row>
    <row r="2491" spans="1:9" s="38" customFormat="1" x14ac:dyDescent="0.25">
      <c r="A2491" s="193" t="s">
        <v>8082</v>
      </c>
      <c r="B2491" s="194" t="s">
        <v>2936</v>
      </c>
      <c r="C2491" s="188" t="s">
        <v>15</v>
      </c>
      <c r="D2491" s="179"/>
      <c r="E2491" s="201">
        <v>3.19</v>
      </c>
      <c r="F2491" s="201">
        <v>1.1599999999999999</v>
      </c>
      <c r="G2491" s="64">
        <f t="shared" si="76"/>
        <v>0</v>
      </c>
      <c r="H2491" s="66">
        <f t="shared" si="77"/>
        <v>0</v>
      </c>
      <c r="I2491" s="61"/>
    </row>
    <row r="2492" spans="1:9" s="38" customFormat="1" x14ac:dyDescent="0.25">
      <c r="A2492" s="193" t="s">
        <v>8083</v>
      </c>
      <c r="B2492" s="194" t="s">
        <v>8084</v>
      </c>
      <c r="C2492" s="188" t="s">
        <v>15</v>
      </c>
      <c r="D2492" s="179"/>
      <c r="E2492" s="201">
        <v>4.6399999999999997</v>
      </c>
      <c r="F2492" s="201">
        <v>1.68</v>
      </c>
      <c r="G2492" s="64">
        <f t="shared" si="76"/>
        <v>0</v>
      </c>
      <c r="H2492" s="66">
        <f t="shared" si="77"/>
        <v>0</v>
      </c>
      <c r="I2492" s="61"/>
    </row>
    <row r="2493" spans="1:9" s="38" customFormat="1" x14ac:dyDescent="0.25">
      <c r="A2493" s="193" t="s">
        <v>8085</v>
      </c>
      <c r="B2493" s="194" t="s">
        <v>8086</v>
      </c>
      <c r="C2493" s="188" t="s">
        <v>15</v>
      </c>
      <c r="D2493" s="179"/>
      <c r="E2493" s="201">
        <v>6.7</v>
      </c>
      <c r="F2493" s="201">
        <v>2.44</v>
      </c>
      <c r="G2493" s="64">
        <f t="shared" si="76"/>
        <v>0</v>
      </c>
      <c r="H2493" s="66">
        <f t="shared" si="77"/>
        <v>0</v>
      </c>
      <c r="I2493" s="61"/>
    </row>
    <row r="2494" spans="1:9" s="38" customFormat="1" x14ac:dyDescent="0.25">
      <c r="A2494" s="193" t="s">
        <v>8087</v>
      </c>
      <c r="B2494" s="194" t="s">
        <v>8088</v>
      </c>
      <c r="C2494" s="188" t="s">
        <v>15</v>
      </c>
      <c r="D2494" s="179"/>
      <c r="E2494" s="201">
        <v>10.199999999999999</v>
      </c>
      <c r="F2494" s="201">
        <v>3.7</v>
      </c>
      <c r="G2494" s="64">
        <f t="shared" si="76"/>
        <v>0</v>
      </c>
      <c r="H2494" s="66">
        <f t="shared" si="77"/>
        <v>0</v>
      </c>
      <c r="I2494" s="61"/>
    </row>
    <row r="2495" spans="1:9" s="38" customFormat="1" x14ac:dyDescent="0.25">
      <c r="A2495" s="193" t="s">
        <v>8089</v>
      </c>
      <c r="B2495" s="194" t="s">
        <v>8090</v>
      </c>
      <c r="C2495" s="188" t="s">
        <v>15</v>
      </c>
      <c r="D2495" s="179"/>
      <c r="E2495" s="201">
        <v>13.6</v>
      </c>
      <c r="F2495" s="201">
        <v>4.93</v>
      </c>
      <c r="G2495" s="64">
        <f t="shared" si="76"/>
        <v>0</v>
      </c>
      <c r="H2495" s="66">
        <f t="shared" si="77"/>
        <v>0</v>
      </c>
      <c r="I2495" s="61"/>
    </row>
    <row r="2496" spans="1:9" s="38" customFormat="1" x14ac:dyDescent="0.25">
      <c r="A2496" s="193" t="s">
        <v>8091</v>
      </c>
      <c r="B2496" s="194" t="s">
        <v>8092</v>
      </c>
      <c r="C2496" s="188" t="s">
        <v>15</v>
      </c>
      <c r="D2496" s="179"/>
      <c r="E2496" s="201">
        <v>18.7</v>
      </c>
      <c r="F2496" s="201">
        <v>6.8</v>
      </c>
      <c r="G2496" s="64">
        <f t="shared" si="76"/>
        <v>0</v>
      </c>
      <c r="H2496" s="66">
        <f t="shared" si="77"/>
        <v>0</v>
      </c>
      <c r="I2496" s="60"/>
    </row>
    <row r="2497" spans="1:9" s="38" customFormat="1" x14ac:dyDescent="0.25">
      <c r="A2497" s="193" t="s">
        <v>8093</v>
      </c>
      <c r="B2497" s="194" t="s">
        <v>8094</v>
      </c>
      <c r="C2497" s="188" t="s">
        <v>15</v>
      </c>
      <c r="D2497" s="179"/>
      <c r="E2497" s="201">
        <v>27.1</v>
      </c>
      <c r="F2497" s="201">
        <v>9.8000000000000007</v>
      </c>
      <c r="G2497" s="64">
        <f t="shared" si="76"/>
        <v>0</v>
      </c>
      <c r="H2497" s="66">
        <f t="shared" si="77"/>
        <v>0</v>
      </c>
      <c r="I2497" s="61"/>
    </row>
    <row r="2498" spans="1:9" s="38" customFormat="1" x14ac:dyDescent="0.25">
      <c r="A2498" s="193" t="s">
        <v>8095</v>
      </c>
      <c r="B2498" s="194" t="s">
        <v>8096</v>
      </c>
      <c r="C2498" s="188" t="s">
        <v>15</v>
      </c>
      <c r="D2498" s="179"/>
      <c r="E2498" s="201">
        <v>36.700000000000003</v>
      </c>
      <c r="F2498" s="201">
        <v>13.3</v>
      </c>
      <c r="G2498" s="64">
        <f t="shared" si="76"/>
        <v>0</v>
      </c>
      <c r="H2498" s="66">
        <f t="shared" si="77"/>
        <v>0</v>
      </c>
      <c r="I2498" s="61"/>
    </row>
    <row r="2499" spans="1:9" s="38" customFormat="1" x14ac:dyDescent="0.25">
      <c r="A2499" s="193" t="s">
        <v>8097</v>
      </c>
      <c r="B2499" s="194" t="s">
        <v>8098</v>
      </c>
      <c r="C2499" s="188" t="s">
        <v>15</v>
      </c>
      <c r="D2499" s="179"/>
      <c r="E2499" s="201">
        <v>43.5</v>
      </c>
      <c r="F2499" s="201">
        <v>15.8</v>
      </c>
      <c r="G2499" s="64">
        <f t="shared" si="76"/>
        <v>0</v>
      </c>
      <c r="H2499" s="66">
        <f t="shared" si="77"/>
        <v>0</v>
      </c>
      <c r="I2499" s="61"/>
    </row>
    <row r="2500" spans="1:9" s="38" customFormat="1" x14ac:dyDescent="0.25">
      <c r="A2500" s="193" t="s">
        <v>8099</v>
      </c>
      <c r="B2500" s="194" t="s">
        <v>8100</v>
      </c>
      <c r="C2500" s="188" t="s">
        <v>15</v>
      </c>
      <c r="D2500" s="179"/>
      <c r="E2500" s="201">
        <v>54</v>
      </c>
      <c r="F2500" s="201">
        <v>19.5</v>
      </c>
      <c r="G2500" s="64">
        <f t="shared" si="76"/>
        <v>0</v>
      </c>
      <c r="H2500" s="66">
        <f t="shared" si="77"/>
        <v>0</v>
      </c>
      <c r="I2500" s="61"/>
    </row>
    <row r="2501" spans="1:9" s="38" customFormat="1" x14ac:dyDescent="0.25">
      <c r="A2501" s="193" t="s">
        <v>8101</v>
      </c>
      <c r="B2501" s="194" t="s">
        <v>8102</v>
      </c>
      <c r="C2501" s="188" t="s">
        <v>15</v>
      </c>
      <c r="D2501" s="179"/>
      <c r="E2501" s="201">
        <v>64</v>
      </c>
      <c r="F2501" s="201">
        <v>23.3</v>
      </c>
      <c r="G2501" s="64">
        <f t="shared" ref="G2501:G2564" si="78">D2501*E2501</f>
        <v>0</v>
      </c>
      <c r="H2501" s="66">
        <f t="shared" ref="H2501:H2564" si="79">D2501*F2501</f>
        <v>0</v>
      </c>
      <c r="I2501" s="61"/>
    </row>
    <row r="2502" spans="1:9" s="38" customFormat="1" x14ac:dyDescent="0.25">
      <c r="A2502" s="193" t="s">
        <v>8103</v>
      </c>
      <c r="B2502" s="194" t="s">
        <v>8104</v>
      </c>
      <c r="C2502" s="188" t="s">
        <v>15</v>
      </c>
      <c r="D2502" s="179"/>
      <c r="E2502" s="201">
        <v>77</v>
      </c>
      <c r="F2502" s="201">
        <v>27.9</v>
      </c>
      <c r="G2502" s="64">
        <f t="shared" si="78"/>
        <v>0</v>
      </c>
      <c r="H2502" s="66">
        <f t="shared" si="79"/>
        <v>0</v>
      </c>
      <c r="I2502" s="61"/>
    </row>
    <row r="2503" spans="1:9" s="38" customFormat="1" x14ac:dyDescent="0.25">
      <c r="A2503" s="193" t="s">
        <v>8105</v>
      </c>
      <c r="B2503" s="194" t="s">
        <v>8106</v>
      </c>
      <c r="C2503" s="188" t="s">
        <v>15</v>
      </c>
      <c r="D2503" s="179"/>
      <c r="E2503" s="201">
        <v>94</v>
      </c>
      <c r="F2503" s="201">
        <v>34</v>
      </c>
      <c r="G2503" s="64">
        <f t="shared" si="78"/>
        <v>0</v>
      </c>
      <c r="H2503" s="66">
        <f t="shared" si="79"/>
        <v>0</v>
      </c>
      <c r="I2503" s="61"/>
    </row>
    <row r="2504" spans="1:9" s="38" customFormat="1" x14ac:dyDescent="0.25">
      <c r="A2504" s="193" t="s">
        <v>8107</v>
      </c>
      <c r="B2504" s="194" t="s">
        <v>8108</v>
      </c>
      <c r="C2504" s="188" t="s">
        <v>15</v>
      </c>
      <c r="D2504" s="179"/>
      <c r="E2504" s="201">
        <v>113</v>
      </c>
      <c r="F2504" s="201">
        <v>40.9</v>
      </c>
      <c r="G2504" s="64">
        <f t="shared" si="78"/>
        <v>0</v>
      </c>
      <c r="H2504" s="66">
        <f t="shared" si="79"/>
        <v>0</v>
      </c>
      <c r="I2504" s="61"/>
    </row>
    <row r="2505" spans="1:9" s="38" customFormat="1" x14ac:dyDescent="0.25">
      <c r="A2505" s="193" t="s">
        <v>8109</v>
      </c>
      <c r="B2505" s="194" t="s">
        <v>8110</v>
      </c>
      <c r="C2505" s="188" t="s">
        <v>15</v>
      </c>
      <c r="D2505" s="179"/>
      <c r="E2505" s="201">
        <v>133</v>
      </c>
      <c r="F2505" s="201">
        <v>48.1</v>
      </c>
      <c r="G2505" s="64">
        <f t="shared" si="78"/>
        <v>0</v>
      </c>
      <c r="H2505" s="66">
        <f t="shared" si="79"/>
        <v>0</v>
      </c>
      <c r="I2505" s="61"/>
    </row>
    <row r="2506" spans="1:9" s="38" customFormat="1" x14ac:dyDescent="0.25">
      <c r="A2506" s="193" t="s">
        <v>8111</v>
      </c>
      <c r="B2506" s="194" t="s">
        <v>8112</v>
      </c>
      <c r="C2506" s="188" t="s">
        <v>15</v>
      </c>
      <c r="D2506" s="179"/>
      <c r="E2506" s="201">
        <v>160</v>
      </c>
      <c r="F2506" s="201">
        <v>58</v>
      </c>
      <c r="G2506" s="64">
        <f t="shared" si="78"/>
        <v>0</v>
      </c>
      <c r="H2506" s="66">
        <f t="shared" si="79"/>
        <v>0</v>
      </c>
      <c r="I2506" s="61"/>
    </row>
    <row r="2507" spans="1:9" s="38" customFormat="1" x14ac:dyDescent="0.25">
      <c r="A2507" s="193" t="s">
        <v>8113</v>
      </c>
      <c r="B2507" s="194" t="s">
        <v>8114</v>
      </c>
      <c r="C2507" s="188" t="s">
        <v>15</v>
      </c>
      <c r="D2507" s="179"/>
      <c r="E2507" s="201">
        <v>201</v>
      </c>
      <c r="F2507" s="201">
        <v>73</v>
      </c>
      <c r="G2507" s="64">
        <f t="shared" si="78"/>
        <v>0</v>
      </c>
      <c r="H2507" s="66">
        <f t="shared" si="79"/>
        <v>0</v>
      </c>
      <c r="I2507" s="61"/>
    </row>
    <row r="2508" spans="1:9" s="38" customFormat="1" x14ac:dyDescent="0.25">
      <c r="A2508" s="193" t="s">
        <v>8115</v>
      </c>
      <c r="B2508" s="194" t="s">
        <v>8116</v>
      </c>
      <c r="C2508" s="188" t="s">
        <v>15</v>
      </c>
      <c r="D2508" s="179"/>
      <c r="E2508" s="201">
        <v>249</v>
      </c>
      <c r="F2508" s="201">
        <v>90</v>
      </c>
      <c r="G2508" s="64">
        <f t="shared" si="78"/>
        <v>0</v>
      </c>
      <c r="H2508" s="66">
        <f t="shared" si="79"/>
        <v>0</v>
      </c>
      <c r="I2508" s="61"/>
    </row>
    <row r="2509" spans="1:9" s="38" customFormat="1" ht="146.25" x14ac:dyDescent="0.25">
      <c r="A2509" s="195" t="s">
        <v>8117</v>
      </c>
      <c r="B2509" s="196" t="s">
        <v>21737</v>
      </c>
      <c r="C2509" s="198"/>
      <c r="D2509" s="199"/>
      <c r="E2509" s="199"/>
      <c r="F2509" s="199"/>
      <c r="G2509" s="199"/>
      <c r="H2509" s="200"/>
      <c r="I2509" s="61"/>
    </row>
    <row r="2510" spans="1:9" s="38" customFormat="1" x14ac:dyDescent="0.25">
      <c r="A2510" s="193" t="s">
        <v>8118</v>
      </c>
      <c r="B2510" s="194" t="s">
        <v>8119</v>
      </c>
      <c r="C2510" s="188" t="s">
        <v>15</v>
      </c>
      <c r="D2510" s="179"/>
      <c r="E2510" s="201">
        <v>1.68</v>
      </c>
      <c r="F2510" s="201">
        <v>0.61</v>
      </c>
      <c r="G2510" s="64">
        <f t="shared" si="78"/>
        <v>0</v>
      </c>
      <c r="H2510" s="66">
        <f t="shared" si="79"/>
        <v>0</v>
      </c>
      <c r="I2510" s="61"/>
    </row>
    <row r="2511" spans="1:9" s="38" customFormat="1" x14ac:dyDescent="0.25">
      <c r="A2511" s="193" t="s">
        <v>8120</v>
      </c>
      <c r="B2511" s="194" t="s">
        <v>8121</v>
      </c>
      <c r="C2511" s="188" t="s">
        <v>15</v>
      </c>
      <c r="D2511" s="179"/>
      <c r="E2511" s="201">
        <v>2.4</v>
      </c>
      <c r="F2511" s="201">
        <v>0.87</v>
      </c>
      <c r="G2511" s="64">
        <f t="shared" si="78"/>
        <v>0</v>
      </c>
      <c r="H2511" s="66">
        <f t="shared" si="79"/>
        <v>0</v>
      </c>
      <c r="I2511" s="61"/>
    </row>
    <row r="2512" spans="1:9" s="38" customFormat="1" x14ac:dyDescent="0.25">
      <c r="A2512" s="193" t="s">
        <v>8122</v>
      </c>
      <c r="B2512" s="194" t="s">
        <v>8123</v>
      </c>
      <c r="C2512" s="188" t="s">
        <v>15</v>
      </c>
      <c r="D2512" s="179"/>
      <c r="E2512" s="201">
        <v>3.71</v>
      </c>
      <c r="F2512" s="201">
        <v>1.34</v>
      </c>
      <c r="G2512" s="64">
        <f t="shared" si="78"/>
        <v>0</v>
      </c>
      <c r="H2512" s="66">
        <f t="shared" si="79"/>
        <v>0</v>
      </c>
      <c r="I2512" s="61"/>
    </row>
    <row r="2513" spans="1:9" s="38" customFormat="1" x14ac:dyDescent="0.25">
      <c r="A2513" s="193" t="s">
        <v>8124</v>
      </c>
      <c r="B2513" s="194" t="s">
        <v>8125</v>
      </c>
      <c r="C2513" s="188" t="s">
        <v>15</v>
      </c>
      <c r="D2513" s="179"/>
      <c r="E2513" s="201">
        <v>5.5</v>
      </c>
      <c r="F2513" s="201">
        <v>1.99</v>
      </c>
      <c r="G2513" s="64">
        <f t="shared" si="78"/>
        <v>0</v>
      </c>
      <c r="H2513" s="66">
        <f t="shared" si="79"/>
        <v>0</v>
      </c>
      <c r="I2513" s="61"/>
    </row>
    <row r="2514" spans="1:9" s="38" customFormat="1" x14ac:dyDescent="0.25">
      <c r="A2514" s="193" t="s">
        <v>8126</v>
      </c>
      <c r="B2514" s="194" t="s">
        <v>8127</v>
      </c>
      <c r="C2514" s="188" t="s">
        <v>15</v>
      </c>
      <c r="D2514" s="179"/>
      <c r="E2514" s="201">
        <v>8.1</v>
      </c>
      <c r="F2514" s="201">
        <v>2.94</v>
      </c>
      <c r="G2514" s="64">
        <f t="shared" si="78"/>
        <v>0</v>
      </c>
      <c r="H2514" s="66">
        <f t="shared" si="79"/>
        <v>0</v>
      </c>
      <c r="I2514" s="61"/>
    </row>
    <row r="2515" spans="1:9" s="38" customFormat="1" x14ac:dyDescent="0.25">
      <c r="A2515" s="193" t="s">
        <v>8128</v>
      </c>
      <c r="B2515" s="194" t="s">
        <v>8129</v>
      </c>
      <c r="C2515" s="188" t="s">
        <v>15</v>
      </c>
      <c r="D2515" s="179"/>
      <c r="E2515" s="201">
        <v>12.2</v>
      </c>
      <c r="F2515" s="201">
        <v>4.43</v>
      </c>
      <c r="G2515" s="64">
        <f t="shared" si="78"/>
        <v>0</v>
      </c>
      <c r="H2515" s="66">
        <f t="shared" si="79"/>
        <v>0</v>
      </c>
      <c r="I2515" s="61"/>
    </row>
    <row r="2516" spans="1:9" s="38" customFormat="1" x14ac:dyDescent="0.25">
      <c r="A2516" s="193" t="s">
        <v>8130</v>
      </c>
      <c r="B2516" s="194" t="s">
        <v>8131</v>
      </c>
      <c r="C2516" s="188" t="s">
        <v>15</v>
      </c>
      <c r="D2516" s="179"/>
      <c r="E2516" s="201">
        <v>16.399999999999999</v>
      </c>
      <c r="F2516" s="201">
        <v>6</v>
      </c>
      <c r="G2516" s="64">
        <f t="shared" si="78"/>
        <v>0</v>
      </c>
      <c r="H2516" s="66">
        <f t="shared" si="79"/>
        <v>0</v>
      </c>
      <c r="I2516" s="61"/>
    </row>
    <row r="2517" spans="1:9" s="38" customFormat="1" x14ac:dyDescent="0.25">
      <c r="A2517" s="193" t="s">
        <v>8132</v>
      </c>
      <c r="B2517" s="194" t="s">
        <v>8133</v>
      </c>
      <c r="C2517" s="188" t="s">
        <v>15</v>
      </c>
      <c r="D2517" s="179"/>
      <c r="E2517" s="201">
        <v>22.8</v>
      </c>
      <c r="F2517" s="201">
        <v>8.3000000000000007</v>
      </c>
      <c r="G2517" s="64">
        <f t="shared" si="78"/>
        <v>0</v>
      </c>
      <c r="H2517" s="66">
        <f t="shared" si="79"/>
        <v>0</v>
      </c>
      <c r="I2517" s="60"/>
    </row>
    <row r="2518" spans="1:9" s="38" customFormat="1" x14ac:dyDescent="0.25">
      <c r="A2518" s="193" t="s">
        <v>8134</v>
      </c>
      <c r="B2518" s="194" t="s">
        <v>8135</v>
      </c>
      <c r="C2518" s="188" t="s">
        <v>15</v>
      </c>
      <c r="D2518" s="179"/>
      <c r="E2518" s="201">
        <v>33.1</v>
      </c>
      <c r="F2518" s="201">
        <v>12</v>
      </c>
      <c r="G2518" s="64">
        <f t="shared" si="78"/>
        <v>0</v>
      </c>
      <c r="H2518" s="66">
        <f t="shared" si="79"/>
        <v>0</v>
      </c>
      <c r="I2518" s="61"/>
    </row>
    <row r="2519" spans="1:9" s="38" customFormat="1" x14ac:dyDescent="0.25">
      <c r="A2519" s="193" t="s">
        <v>8136</v>
      </c>
      <c r="B2519" s="194" t="s">
        <v>8137</v>
      </c>
      <c r="C2519" s="188" t="s">
        <v>15</v>
      </c>
      <c r="D2519" s="179"/>
      <c r="E2519" s="201">
        <v>45.1</v>
      </c>
      <c r="F2519" s="201">
        <v>16.3</v>
      </c>
      <c r="G2519" s="64">
        <f t="shared" si="78"/>
        <v>0</v>
      </c>
      <c r="H2519" s="66">
        <f t="shared" si="79"/>
        <v>0</v>
      </c>
      <c r="I2519" s="61"/>
    </row>
    <row r="2520" spans="1:9" s="38" customFormat="1" x14ac:dyDescent="0.25">
      <c r="A2520" s="193" t="s">
        <v>8138</v>
      </c>
      <c r="B2520" s="194" t="s">
        <v>8139</v>
      </c>
      <c r="C2520" s="188" t="s">
        <v>15</v>
      </c>
      <c r="D2520" s="179"/>
      <c r="E2520" s="201">
        <v>54</v>
      </c>
      <c r="F2520" s="201">
        <v>19.5</v>
      </c>
      <c r="G2520" s="64">
        <f t="shared" si="78"/>
        <v>0</v>
      </c>
      <c r="H2520" s="66">
        <f t="shared" si="79"/>
        <v>0</v>
      </c>
      <c r="I2520" s="61"/>
    </row>
    <row r="2521" spans="1:9" s="38" customFormat="1" x14ac:dyDescent="0.25">
      <c r="A2521" s="193" t="s">
        <v>8140</v>
      </c>
      <c r="B2521" s="194" t="s">
        <v>8141</v>
      </c>
      <c r="C2521" s="188" t="s">
        <v>15</v>
      </c>
      <c r="D2521" s="179"/>
      <c r="E2521" s="201">
        <v>67</v>
      </c>
      <c r="F2521" s="201">
        <v>24.4</v>
      </c>
      <c r="G2521" s="64">
        <f t="shared" si="78"/>
        <v>0</v>
      </c>
      <c r="H2521" s="66">
        <f t="shared" si="79"/>
        <v>0</v>
      </c>
      <c r="I2521" s="61"/>
    </row>
    <row r="2522" spans="1:9" s="38" customFormat="1" x14ac:dyDescent="0.25">
      <c r="A2522" s="193" t="s">
        <v>8142</v>
      </c>
      <c r="B2522" s="194" t="s">
        <v>8143</v>
      </c>
      <c r="C2522" s="188" t="s">
        <v>15</v>
      </c>
      <c r="D2522" s="179"/>
      <c r="E2522" s="201">
        <v>82</v>
      </c>
      <c r="F2522" s="201">
        <v>29.8</v>
      </c>
      <c r="G2522" s="64">
        <f t="shared" si="78"/>
        <v>0</v>
      </c>
      <c r="H2522" s="66">
        <f t="shared" si="79"/>
        <v>0</v>
      </c>
      <c r="I2522" s="61"/>
    </row>
    <row r="2523" spans="1:9" s="38" customFormat="1" x14ac:dyDescent="0.25">
      <c r="A2523" s="193" t="s">
        <v>8144</v>
      </c>
      <c r="B2523" s="194" t="s">
        <v>8145</v>
      </c>
      <c r="C2523" s="188" t="s">
        <v>15</v>
      </c>
      <c r="D2523" s="179"/>
      <c r="E2523" s="201">
        <v>98</v>
      </c>
      <c r="F2523" s="201">
        <v>35.5</v>
      </c>
      <c r="G2523" s="64">
        <f t="shared" si="78"/>
        <v>0</v>
      </c>
      <c r="H2523" s="66">
        <f t="shared" si="79"/>
        <v>0</v>
      </c>
      <c r="I2523" s="61"/>
    </row>
    <row r="2524" spans="1:9" s="38" customFormat="1" x14ac:dyDescent="0.25">
      <c r="A2524" s="193" t="s">
        <v>8146</v>
      </c>
      <c r="B2524" s="194" t="s">
        <v>8147</v>
      </c>
      <c r="C2524" s="188" t="s">
        <v>15</v>
      </c>
      <c r="D2524" s="179"/>
      <c r="E2524" s="201">
        <v>120</v>
      </c>
      <c r="F2524" s="201">
        <v>43.5</v>
      </c>
      <c r="G2524" s="64">
        <f t="shared" si="78"/>
        <v>0</v>
      </c>
      <c r="H2524" s="66">
        <f t="shared" si="79"/>
        <v>0</v>
      </c>
      <c r="I2524" s="61"/>
    </row>
    <row r="2525" spans="1:9" s="38" customFormat="1" x14ac:dyDescent="0.25">
      <c r="A2525" s="193" t="s">
        <v>8148</v>
      </c>
      <c r="B2525" s="194" t="s">
        <v>8149</v>
      </c>
      <c r="C2525" s="188" t="s">
        <v>15</v>
      </c>
      <c r="D2525" s="179"/>
      <c r="E2525" s="201">
        <v>146</v>
      </c>
      <c r="F2525" s="201">
        <v>53</v>
      </c>
      <c r="G2525" s="64">
        <f t="shared" si="78"/>
        <v>0</v>
      </c>
      <c r="H2525" s="66">
        <f t="shared" si="79"/>
        <v>0</v>
      </c>
      <c r="I2525" s="61"/>
    </row>
    <row r="2526" spans="1:9" s="38" customFormat="1" x14ac:dyDescent="0.25">
      <c r="A2526" s="193" t="s">
        <v>8150</v>
      </c>
      <c r="B2526" s="194" t="s">
        <v>8151</v>
      </c>
      <c r="C2526" s="188" t="s">
        <v>15</v>
      </c>
      <c r="D2526" s="179"/>
      <c r="E2526" s="201">
        <v>178</v>
      </c>
      <c r="F2526" s="201">
        <v>65</v>
      </c>
      <c r="G2526" s="64">
        <f t="shared" si="78"/>
        <v>0</v>
      </c>
      <c r="H2526" s="66">
        <f t="shared" si="79"/>
        <v>0</v>
      </c>
      <c r="I2526" s="61"/>
    </row>
    <row r="2527" spans="1:9" s="38" customFormat="1" x14ac:dyDescent="0.25">
      <c r="A2527" s="193" t="s">
        <v>8152</v>
      </c>
      <c r="B2527" s="194" t="s">
        <v>8153</v>
      </c>
      <c r="C2527" s="188" t="s">
        <v>15</v>
      </c>
      <c r="D2527" s="179"/>
      <c r="E2527" s="201">
        <v>215</v>
      </c>
      <c r="F2527" s="201">
        <v>78</v>
      </c>
      <c r="G2527" s="64">
        <f t="shared" si="78"/>
        <v>0</v>
      </c>
      <c r="H2527" s="66">
        <f t="shared" si="79"/>
        <v>0</v>
      </c>
      <c r="I2527" s="60"/>
    </row>
    <row r="2528" spans="1:9" s="38" customFormat="1" x14ac:dyDescent="0.25">
      <c r="A2528" s="193" t="s">
        <v>8154</v>
      </c>
      <c r="B2528" s="194" t="s">
        <v>8155</v>
      </c>
      <c r="C2528" s="188" t="s">
        <v>15</v>
      </c>
      <c r="D2528" s="179"/>
      <c r="E2528" s="201">
        <v>265</v>
      </c>
      <c r="F2528" s="201">
        <v>96</v>
      </c>
      <c r="G2528" s="64">
        <f t="shared" si="78"/>
        <v>0</v>
      </c>
      <c r="H2528" s="66">
        <f t="shared" si="79"/>
        <v>0</v>
      </c>
      <c r="I2528" s="61"/>
    </row>
    <row r="2529" spans="1:9" s="38" customFormat="1" x14ac:dyDescent="0.25">
      <c r="A2529" s="193" t="s">
        <v>8156</v>
      </c>
      <c r="B2529" s="194" t="s">
        <v>8157</v>
      </c>
      <c r="C2529" s="188" t="s">
        <v>15</v>
      </c>
      <c r="D2529" s="179"/>
      <c r="E2529" s="201">
        <v>327</v>
      </c>
      <c r="F2529" s="201">
        <v>119</v>
      </c>
      <c r="G2529" s="64">
        <f t="shared" si="78"/>
        <v>0</v>
      </c>
      <c r="H2529" s="66">
        <f t="shared" si="79"/>
        <v>0</v>
      </c>
      <c r="I2529" s="61"/>
    </row>
    <row r="2530" spans="1:9" s="38" customFormat="1" ht="135" x14ac:dyDescent="0.25">
      <c r="A2530" s="195" t="s">
        <v>8158</v>
      </c>
      <c r="B2530" s="196" t="s">
        <v>21738</v>
      </c>
      <c r="C2530" s="198"/>
      <c r="D2530" s="199"/>
      <c r="E2530" s="199"/>
      <c r="F2530" s="199"/>
      <c r="G2530" s="199"/>
      <c r="H2530" s="200"/>
      <c r="I2530" s="61"/>
    </row>
    <row r="2531" spans="1:9" s="38" customFormat="1" x14ac:dyDescent="0.25">
      <c r="A2531" s="193" t="s">
        <v>8159</v>
      </c>
      <c r="B2531" s="194" t="s">
        <v>8119</v>
      </c>
      <c r="C2531" s="188" t="s">
        <v>15</v>
      </c>
      <c r="D2531" s="179"/>
      <c r="E2531" s="201">
        <v>1.68</v>
      </c>
      <c r="F2531" s="201">
        <v>0.61</v>
      </c>
      <c r="G2531" s="64">
        <f t="shared" si="78"/>
        <v>0</v>
      </c>
      <c r="H2531" s="66">
        <f t="shared" si="79"/>
        <v>0</v>
      </c>
      <c r="I2531" s="61"/>
    </row>
    <row r="2532" spans="1:9" s="38" customFormat="1" x14ac:dyDescent="0.25">
      <c r="A2532" s="193" t="s">
        <v>8160</v>
      </c>
      <c r="B2532" s="194" t="s">
        <v>8161</v>
      </c>
      <c r="C2532" s="188" t="s">
        <v>15</v>
      </c>
      <c r="D2532" s="179"/>
      <c r="E2532" s="201">
        <v>2.2400000000000002</v>
      </c>
      <c r="F2532" s="201">
        <v>0.81</v>
      </c>
      <c r="G2532" s="64">
        <f t="shared" si="78"/>
        <v>0</v>
      </c>
      <c r="H2532" s="66">
        <f t="shared" si="79"/>
        <v>0</v>
      </c>
      <c r="I2532" s="61"/>
    </row>
    <row r="2533" spans="1:9" s="38" customFormat="1" x14ac:dyDescent="0.25">
      <c r="A2533" s="193" t="s">
        <v>8162</v>
      </c>
      <c r="B2533" s="194" t="s">
        <v>2936</v>
      </c>
      <c r="C2533" s="188" t="s">
        <v>15</v>
      </c>
      <c r="D2533" s="179"/>
      <c r="E2533" s="201">
        <v>3.19</v>
      </c>
      <c r="F2533" s="201">
        <v>1.1599999999999999</v>
      </c>
      <c r="G2533" s="64">
        <f t="shared" si="78"/>
        <v>0</v>
      </c>
      <c r="H2533" s="66">
        <f t="shared" si="79"/>
        <v>0</v>
      </c>
      <c r="I2533" s="61"/>
    </row>
    <row r="2534" spans="1:9" s="38" customFormat="1" x14ac:dyDescent="0.25">
      <c r="A2534" s="193" t="s">
        <v>8163</v>
      </c>
      <c r="B2534" s="194" t="s">
        <v>8084</v>
      </c>
      <c r="C2534" s="188" t="s">
        <v>15</v>
      </c>
      <c r="D2534" s="179"/>
      <c r="E2534" s="201">
        <v>4.6399999999999997</v>
      </c>
      <c r="F2534" s="201">
        <v>1.68</v>
      </c>
      <c r="G2534" s="64">
        <f t="shared" si="78"/>
        <v>0</v>
      </c>
      <c r="H2534" s="66">
        <f t="shared" si="79"/>
        <v>0</v>
      </c>
      <c r="I2534" s="61"/>
    </row>
    <row r="2535" spans="1:9" s="38" customFormat="1" x14ac:dyDescent="0.25">
      <c r="A2535" s="193" t="s">
        <v>8164</v>
      </c>
      <c r="B2535" s="194" t="s">
        <v>8086</v>
      </c>
      <c r="C2535" s="188" t="s">
        <v>15</v>
      </c>
      <c r="D2535" s="179"/>
      <c r="E2535" s="201">
        <v>6.7</v>
      </c>
      <c r="F2535" s="201">
        <v>2.44</v>
      </c>
      <c r="G2535" s="64">
        <f t="shared" si="78"/>
        <v>0</v>
      </c>
      <c r="H2535" s="66">
        <f t="shared" si="79"/>
        <v>0</v>
      </c>
      <c r="I2535" s="61"/>
    </row>
    <row r="2536" spans="1:9" s="38" customFormat="1" x14ac:dyDescent="0.25">
      <c r="A2536" s="193" t="s">
        <v>8165</v>
      </c>
      <c r="B2536" s="194" t="s">
        <v>8088</v>
      </c>
      <c r="C2536" s="188" t="s">
        <v>15</v>
      </c>
      <c r="D2536" s="179"/>
      <c r="E2536" s="201">
        <v>10.1</v>
      </c>
      <c r="F2536" s="201">
        <v>3.67</v>
      </c>
      <c r="G2536" s="64">
        <f t="shared" si="78"/>
        <v>0</v>
      </c>
      <c r="H2536" s="66">
        <f t="shared" si="79"/>
        <v>0</v>
      </c>
      <c r="I2536" s="61"/>
    </row>
    <row r="2537" spans="1:9" s="38" customFormat="1" x14ac:dyDescent="0.25">
      <c r="A2537" s="193" t="s">
        <v>8166</v>
      </c>
      <c r="B2537" s="194" t="s">
        <v>8167</v>
      </c>
      <c r="C2537" s="188" t="s">
        <v>15</v>
      </c>
      <c r="D2537" s="179"/>
      <c r="E2537" s="201">
        <v>13.7</v>
      </c>
      <c r="F2537" s="201">
        <v>4.96</v>
      </c>
      <c r="G2537" s="64">
        <f t="shared" si="78"/>
        <v>0</v>
      </c>
      <c r="H2537" s="66">
        <f t="shared" si="79"/>
        <v>0</v>
      </c>
      <c r="I2537" s="60"/>
    </row>
    <row r="2538" spans="1:9" s="38" customFormat="1" x14ac:dyDescent="0.25">
      <c r="A2538" s="193" t="s">
        <v>8168</v>
      </c>
      <c r="B2538" s="194" t="s">
        <v>8169</v>
      </c>
      <c r="C2538" s="188" t="s">
        <v>15</v>
      </c>
      <c r="D2538" s="179"/>
      <c r="E2538" s="201">
        <v>18.8</v>
      </c>
      <c r="F2538" s="201">
        <v>6.8</v>
      </c>
      <c r="G2538" s="64">
        <f t="shared" si="78"/>
        <v>0</v>
      </c>
      <c r="H2538" s="66">
        <f t="shared" si="79"/>
        <v>0</v>
      </c>
      <c r="I2538" s="61"/>
    </row>
    <row r="2539" spans="1:9" s="38" customFormat="1" x14ac:dyDescent="0.25">
      <c r="A2539" s="193" t="s">
        <v>8170</v>
      </c>
      <c r="B2539" s="194" t="s">
        <v>8171</v>
      </c>
      <c r="C2539" s="188" t="s">
        <v>15</v>
      </c>
      <c r="D2539" s="179"/>
      <c r="E2539" s="201">
        <v>27.2</v>
      </c>
      <c r="F2539" s="201">
        <v>9.9</v>
      </c>
      <c r="G2539" s="64">
        <f t="shared" si="78"/>
        <v>0</v>
      </c>
      <c r="H2539" s="66">
        <f t="shared" si="79"/>
        <v>0</v>
      </c>
      <c r="I2539" s="61"/>
    </row>
    <row r="2540" spans="1:9" s="38" customFormat="1" x14ac:dyDescent="0.25">
      <c r="A2540" s="193" t="s">
        <v>8172</v>
      </c>
      <c r="B2540" s="194" t="s">
        <v>8173</v>
      </c>
      <c r="C2540" s="188" t="s">
        <v>15</v>
      </c>
      <c r="D2540" s="179"/>
      <c r="E2540" s="201">
        <v>36.700000000000003</v>
      </c>
      <c r="F2540" s="201">
        <v>13.3</v>
      </c>
      <c r="G2540" s="64">
        <f t="shared" si="78"/>
        <v>0</v>
      </c>
      <c r="H2540" s="66">
        <f t="shared" si="79"/>
        <v>0</v>
      </c>
      <c r="I2540" s="61"/>
    </row>
    <row r="2541" spans="1:9" s="38" customFormat="1" x14ac:dyDescent="0.25">
      <c r="A2541" s="193" t="s">
        <v>8174</v>
      </c>
      <c r="B2541" s="194" t="s">
        <v>8175</v>
      </c>
      <c r="C2541" s="188" t="s">
        <v>15</v>
      </c>
      <c r="D2541" s="179"/>
      <c r="E2541" s="201">
        <v>43.9</v>
      </c>
      <c r="F2541" s="201">
        <v>15.9</v>
      </c>
      <c r="G2541" s="64">
        <f t="shared" si="78"/>
        <v>0</v>
      </c>
      <c r="H2541" s="66">
        <f t="shared" si="79"/>
        <v>0</v>
      </c>
      <c r="I2541" s="61"/>
    </row>
    <row r="2542" spans="1:9" s="38" customFormat="1" x14ac:dyDescent="0.25">
      <c r="A2542" s="193" t="s">
        <v>8176</v>
      </c>
      <c r="B2542" s="194" t="s">
        <v>8177</v>
      </c>
      <c r="C2542" s="188" t="s">
        <v>15</v>
      </c>
      <c r="D2542" s="179"/>
      <c r="E2542" s="201">
        <v>54</v>
      </c>
      <c r="F2542" s="201">
        <v>19.5</v>
      </c>
      <c r="G2542" s="64">
        <f t="shared" si="78"/>
        <v>0</v>
      </c>
      <c r="H2542" s="66">
        <f t="shared" si="79"/>
        <v>0</v>
      </c>
      <c r="I2542" s="61"/>
    </row>
    <row r="2543" spans="1:9" s="38" customFormat="1" x14ac:dyDescent="0.25">
      <c r="A2543" s="193" t="s">
        <v>8178</v>
      </c>
      <c r="B2543" s="194" t="s">
        <v>8179</v>
      </c>
      <c r="C2543" s="188" t="s">
        <v>15</v>
      </c>
      <c r="D2543" s="179"/>
      <c r="E2543" s="201">
        <v>65</v>
      </c>
      <c r="F2543" s="201">
        <v>23.7</v>
      </c>
      <c r="G2543" s="64">
        <f t="shared" si="78"/>
        <v>0</v>
      </c>
      <c r="H2543" s="66">
        <f t="shared" si="79"/>
        <v>0</v>
      </c>
      <c r="I2543" s="61"/>
    </row>
    <row r="2544" spans="1:9" s="38" customFormat="1" x14ac:dyDescent="0.25">
      <c r="A2544" s="193" t="s">
        <v>8180</v>
      </c>
      <c r="B2544" s="194" t="s">
        <v>8181</v>
      </c>
      <c r="C2544" s="188" t="s">
        <v>15</v>
      </c>
      <c r="D2544" s="179"/>
      <c r="E2544" s="201">
        <v>77</v>
      </c>
      <c r="F2544" s="201">
        <v>27.9</v>
      </c>
      <c r="G2544" s="64">
        <f t="shared" si="78"/>
        <v>0</v>
      </c>
      <c r="H2544" s="66">
        <f t="shared" si="79"/>
        <v>0</v>
      </c>
      <c r="I2544" s="61"/>
    </row>
    <row r="2545" spans="1:9" s="38" customFormat="1" x14ac:dyDescent="0.25">
      <c r="A2545" s="193" t="s">
        <v>8182</v>
      </c>
      <c r="B2545" s="194" t="s">
        <v>8183</v>
      </c>
      <c r="C2545" s="188" t="s">
        <v>15</v>
      </c>
      <c r="D2545" s="179"/>
      <c r="E2545" s="201">
        <v>94</v>
      </c>
      <c r="F2545" s="201">
        <v>34</v>
      </c>
      <c r="G2545" s="64">
        <f t="shared" si="78"/>
        <v>0</v>
      </c>
      <c r="H2545" s="66">
        <f t="shared" si="79"/>
        <v>0</v>
      </c>
      <c r="I2545" s="61"/>
    </row>
    <row r="2546" spans="1:9" s="38" customFormat="1" x14ac:dyDescent="0.25">
      <c r="A2546" s="193" t="s">
        <v>8184</v>
      </c>
      <c r="B2546" s="194" t="s">
        <v>8185</v>
      </c>
      <c r="C2546" s="188" t="s">
        <v>15</v>
      </c>
      <c r="D2546" s="179"/>
      <c r="E2546" s="201">
        <v>113</v>
      </c>
      <c r="F2546" s="201">
        <v>40.9</v>
      </c>
      <c r="G2546" s="64">
        <f t="shared" si="78"/>
        <v>0</v>
      </c>
      <c r="H2546" s="66">
        <f t="shared" si="79"/>
        <v>0</v>
      </c>
      <c r="I2546" s="61"/>
    </row>
    <row r="2547" spans="1:9" s="38" customFormat="1" x14ac:dyDescent="0.25">
      <c r="A2547" s="193" t="s">
        <v>8186</v>
      </c>
      <c r="B2547" s="194" t="s">
        <v>8187</v>
      </c>
      <c r="C2547" s="188" t="s">
        <v>15</v>
      </c>
      <c r="D2547" s="179"/>
      <c r="E2547" s="201">
        <v>133</v>
      </c>
      <c r="F2547" s="201">
        <v>48.1</v>
      </c>
      <c r="G2547" s="64">
        <f t="shared" si="78"/>
        <v>0</v>
      </c>
      <c r="H2547" s="66">
        <f t="shared" si="79"/>
        <v>0</v>
      </c>
      <c r="I2547" s="61"/>
    </row>
    <row r="2548" spans="1:9" s="38" customFormat="1" x14ac:dyDescent="0.25">
      <c r="A2548" s="193" t="s">
        <v>8188</v>
      </c>
      <c r="B2548" s="194" t="s">
        <v>8189</v>
      </c>
      <c r="C2548" s="188" t="s">
        <v>15</v>
      </c>
      <c r="D2548" s="179"/>
      <c r="E2548" s="201">
        <v>161</v>
      </c>
      <c r="F2548" s="201">
        <v>58</v>
      </c>
      <c r="G2548" s="64">
        <f t="shared" si="78"/>
        <v>0</v>
      </c>
      <c r="H2548" s="66">
        <f t="shared" si="79"/>
        <v>0</v>
      </c>
      <c r="I2548" s="60"/>
    </row>
    <row r="2549" spans="1:9" s="38" customFormat="1" x14ac:dyDescent="0.25">
      <c r="A2549" s="193" t="s">
        <v>8190</v>
      </c>
      <c r="B2549" s="194" t="s">
        <v>8191</v>
      </c>
      <c r="C2549" s="188" t="s">
        <v>15</v>
      </c>
      <c r="D2549" s="179"/>
      <c r="E2549" s="201">
        <v>210</v>
      </c>
      <c r="F2549" s="201">
        <v>76</v>
      </c>
      <c r="G2549" s="64">
        <f t="shared" si="78"/>
        <v>0</v>
      </c>
      <c r="H2549" s="66">
        <f t="shared" si="79"/>
        <v>0</v>
      </c>
      <c r="I2549" s="61"/>
    </row>
    <row r="2550" spans="1:9" s="38" customFormat="1" x14ac:dyDescent="0.25">
      <c r="A2550" s="193" t="s">
        <v>8192</v>
      </c>
      <c r="B2550" s="194" t="s">
        <v>8193</v>
      </c>
      <c r="C2550" s="188" t="s">
        <v>15</v>
      </c>
      <c r="D2550" s="179"/>
      <c r="E2550" s="201">
        <v>256</v>
      </c>
      <c r="F2550" s="201">
        <v>93</v>
      </c>
      <c r="G2550" s="64">
        <f t="shared" si="78"/>
        <v>0</v>
      </c>
      <c r="H2550" s="66">
        <f t="shared" si="79"/>
        <v>0</v>
      </c>
      <c r="I2550" s="61"/>
    </row>
    <row r="2551" spans="1:9" s="38" customFormat="1" ht="202.5" x14ac:dyDescent="0.25">
      <c r="A2551" s="195" t="s">
        <v>8194</v>
      </c>
      <c r="B2551" s="196" t="s">
        <v>21739</v>
      </c>
      <c r="C2551" s="198"/>
      <c r="D2551" s="199"/>
      <c r="E2551" s="199"/>
      <c r="F2551" s="199"/>
      <c r="G2551" s="199"/>
      <c r="H2551" s="200"/>
      <c r="I2551" s="61"/>
    </row>
    <row r="2552" spans="1:9" s="38" customFormat="1" x14ac:dyDescent="0.25">
      <c r="A2552" s="193" t="s">
        <v>8195</v>
      </c>
      <c r="B2552" s="194" t="s">
        <v>8196</v>
      </c>
      <c r="C2552" s="188" t="s">
        <v>15</v>
      </c>
      <c r="D2552" s="179"/>
      <c r="E2552" s="201">
        <v>6.9</v>
      </c>
      <c r="F2552" s="201">
        <v>2.52</v>
      </c>
      <c r="G2552" s="64">
        <f t="shared" si="78"/>
        <v>0</v>
      </c>
      <c r="H2552" s="66">
        <f t="shared" si="79"/>
        <v>0</v>
      </c>
      <c r="I2552" s="61"/>
    </row>
    <row r="2553" spans="1:9" s="38" customFormat="1" x14ac:dyDescent="0.25">
      <c r="A2553" s="193" t="s">
        <v>8197</v>
      </c>
      <c r="B2553" s="194" t="s">
        <v>8198</v>
      </c>
      <c r="C2553" s="188" t="s">
        <v>15</v>
      </c>
      <c r="D2553" s="179"/>
      <c r="E2553" s="201">
        <v>8.6999999999999993</v>
      </c>
      <c r="F2553" s="201">
        <v>3.17</v>
      </c>
      <c r="G2553" s="64">
        <f t="shared" si="78"/>
        <v>0</v>
      </c>
      <c r="H2553" s="66">
        <f t="shared" si="79"/>
        <v>0</v>
      </c>
      <c r="I2553" s="61"/>
    </row>
    <row r="2554" spans="1:9" s="38" customFormat="1" x14ac:dyDescent="0.25">
      <c r="A2554" s="193" t="s">
        <v>8199</v>
      </c>
      <c r="B2554" s="194" t="s">
        <v>8200</v>
      </c>
      <c r="C2554" s="188" t="s">
        <v>15</v>
      </c>
      <c r="D2554" s="179"/>
      <c r="E2554" s="201">
        <v>11.9</v>
      </c>
      <c r="F2554" s="201">
        <v>4.3099999999999996</v>
      </c>
      <c r="G2554" s="64">
        <f t="shared" si="78"/>
        <v>0</v>
      </c>
      <c r="H2554" s="66">
        <f t="shared" si="79"/>
        <v>0</v>
      </c>
      <c r="I2554" s="61"/>
    </row>
    <row r="2555" spans="1:9" s="38" customFormat="1" x14ac:dyDescent="0.25">
      <c r="A2555" s="193" t="s">
        <v>8201</v>
      </c>
      <c r="B2555" s="194" t="s">
        <v>8202</v>
      </c>
      <c r="C2555" s="188" t="s">
        <v>15</v>
      </c>
      <c r="D2555" s="179"/>
      <c r="E2555" s="201">
        <v>16.100000000000001</v>
      </c>
      <c r="F2555" s="201">
        <v>5.8</v>
      </c>
      <c r="G2555" s="64">
        <f t="shared" si="78"/>
        <v>0</v>
      </c>
      <c r="H2555" s="66">
        <f t="shared" si="79"/>
        <v>0</v>
      </c>
      <c r="I2555" s="61"/>
    </row>
    <row r="2556" spans="1:9" s="38" customFormat="1" x14ac:dyDescent="0.25">
      <c r="A2556" s="193" t="s">
        <v>8203</v>
      </c>
      <c r="B2556" s="194" t="s">
        <v>8204</v>
      </c>
      <c r="C2556" s="188" t="s">
        <v>15</v>
      </c>
      <c r="D2556" s="179"/>
      <c r="E2556" s="201">
        <v>22.1</v>
      </c>
      <c r="F2556" s="201">
        <v>8</v>
      </c>
      <c r="G2556" s="64">
        <f t="shared" si="78"/>
        <v>0</v>
      </c>
      <c r="H2556" s="66">
        <f t="shared" si="79"/>
        <v>0</v>
      </c>
      <c r="I2556" s="61"/>
    </row>
    <row r="2557" spans="1:9" s="38" customFormat="1" x14ac:dyDescent="0.25">
      <c r="A2557" s="193" t="s">
        <v>8205</v>
      </c>
      <c r="B2557" s="194" t="s">
        <v>8206</v>
      </c>
      <c r="C2557" s="188" t="s">
        <v>15</v>
      </c>
      <c r="D2557" s="179"/>
      <c r="E2557" s="201">
        <v>30.1</v>
      </c>
      <c r="F2557" s="201">
        <v>10.9</v>
      </c>
      <c r="G2557" s="64">
        <f t="shared" si="78"/>
        <v>0</v>
      </c>
      <c r="H2557" s="66">
        <f t="shared" si="79"/>
        <v>0</v>
      </c>
      <c r="I2557" s="61"/>
    </row>
    <row r="2558" spans="1:9" s="38" customFormat="1" x14ac:dyDescent="0.25">
      <c r="A2558" s="193" t="s">
        <v>8207</v>
      </c>
      <c r="B2558" s="194" t="s">
        <v>8208</v>
      </c>
      <c r="C2558" s="188" t="s">
        <v>15</v>
      </c>
      <c r="D2558" s="179"/>
      <c r="E2558" s="201">
        <v>42.9</v>
      </c>
      <c r="F2558" s="201">
        <v>15.5</v>
      </c>
      <c r="G2558" s="64">
        <f t="shared" si="78"/>
        <v>0</v>
      </c>
      <c r="H2558" s="66">
        <f t="shared" si="79"/>
        <v>0</v>
      </c>
      <c r="I2558" s="61"/>
    </row>
    <row r="2559" spans="1:9" s="38" customFormat="1" x14ac:dyDescent="0.25">
      <c r="A2559" s="193" t="s">
        <v>8209</v>
      </c>
      <c r="B2559" s="194" t="s">
        <v>8210</v>
      </c>
      <c r="C2559" s="188" t="s">
        <v>15</v>
      </c>
      <c r="D2559" s="179"/>
      <c r="E2559" s="201">
        <v>58</v>
      </c>
      <c r="F2559" s="201">
        <v>21</v>
      </c>
      <c r="G2559" s="64">
        <f t="shared" si="78"/>
        <v>0</v>
      </c>
      <c r="H2559" s="66">
        <f t="shared" si="79"/>
        <v>0</v>
      </c>
      <c r="I2559" s="60"/>
    </row>
    <row r="2560" spans="1:9" s="38" customFormat="1" x14ac:dyDescent="0.25">
      <c r="A2560" s="193" t="s">
        <v>8211</v>
      </c>
      <c r="B2560" s="194" t="s">
        <v>8212</v>
      </c>
      <c r="C2560" s="188" t="s">
        <v>15</v>
      </c>
      <c r="D2560" s="179"/>
      <c r="E2560" s="201">
        <v>78</v>
      </c>
      <c r="F2560" s="201">
        <v>28.3</v>
      </c>
      <c r="G2560" s="64">
        <f t="shared" si="78"/>
        <v>0</v>
      </c>
      <c r="H2560" s="66">
        <f t="shared" si="79"/>
        <v>0</v>
      </c>
      <c r="I2560" s="60"/>
    </row>
    <row r="2561" spans="1:9" s="38" customFormat="1" ht="202.5" x14ac:dyDescent="0.25">
      <c r="A2561" s="195" t="s">
        <v>8213</v>
      </c>
      <c r="B2561" s="196" t="s">
        <v>21740</v>
      </c>
      <c r="C2561" s="198"/>
      <c r="D2561" s="199"/>
      <c r="E2561" s="199"/>
      <c r="F2561" s="199"/>
      <c r="G2561" s="199"/>
      <c r="H2561" s="200"/>
      <c r="I2561" s="60"/>
    </row>
    <row r="2562" spans="1:9" s="38" customFormat="1" x14ac:dyDescent="0.25">
      <c r="A2562" s="193" t="s">
        <v>8214</v>
      </c>
      <c r="B2562" s="194" t="s">
        <v>8196</v>
      </c>
      <c r="C2562" s="188" t="s">
        <v>15</v>
      </c>
      <c r="D2562" s="179"/>
      <c r="E2562" s="201">
        <v>9.1</v>
      </c>
      <c r="F2562" s="201">
        <v>3.28</v>
      </c>
      <c r="G2562" s="64">
        <f t="shared" si="78"/>
        <v>0</v>
      </c>
      <c r="H2562" s="66">
        <f t="shared" si="79"/>
        <v>0</v>
      </c>
      <c r="I2562" s="60"/>
    </row>
    <row r="2563" spans="1:9" s="38" customFormat="1" x14ac:dyDescent="0.25">
      <c r="A2563" s="193" t="s">
        <v>8215</v>
      </c>
      <c r="B2563" s="194" t="s">
        <v>8198</v>
      </c>
      <c r="C2563" s="188" t="s">
        <v>15</v>
      </c>
      <c r="D2563" s="179"/>
      <c r="E2563" s="201">
        <v>11.4</v>
      </c>
      <c r="F2563" s="201">
        <v>4.12</v>
      </c>
      <c r="G2563" s="64">
        <f t="shared" si="78"/>
        <v>0</v>
      </c>
      <c r="H2563" s="66">
        <f t="shared" si="79"/>
        <v>0</v>
      </c>
      <c r="I2563" s="60"/>
    </row>
    <row r="2564" spans="1:9" s="38" customFormat="1" x14ac:dyDescent="0.25">
      <c r="A2564" s="193" t="s">
        <v>8216</v>
      </c>
      <c r="B2564" s="194" t="s">
        <v>8200</v>
      </c>
      <c r="C2564" s="188" t="s">
        <v>15</v>
      </c>
      <c r="D2564" s="179"/>
      <c r="E2564" s="201">
        <v>15.2</v>
      </c>
      <c r="F2564" s="201">
        <v>5.5</v>
      </c>
      <c r="G2564" s="64">
        <f t="shared" si="78"/>
        <v>0</v>
      </c>
      <c r="H2564" s="66">
        <f t="shared" si="79"/>
        <v>0</v>
      </c>
      <c r="I2564" s="60"/>
    </row>
    <row r="2565" spans="1:9" s="38" customFormat="1" x14ac:dyDescent="0.25">
      <c r="A2565" s="193" t="s">
        <v>8217</v>
      </c>
      <c r="B2565" s="194" t="s">
        <v>8202</v>
      </c>
      <c r="C2565" s="188" t="s">
        <v>15</v>
      </c>
      <c r="D2565" s="179"/>
      <c r="E2565" s="201">
        <v>21</v>
      </c>
      <c r="F2565" s="201">
        <v>7.6</v>
      </c>
      <c r="G2565" s="64">
        <f t="shared" ref="G2565:G2628" si="80">D2565*E2565</f>
        <v>0</v>
      </c>
      <c r="H2565" s="66">
        <f t="shared" ref="H2565:H2628" si="81">D2565*F2565</f>
        <v>0</v>
      </c>
      <c r="I2565" s="60"/>
    </row>
    <row r="2566" spans="1:9" s="38" customFormat="1" x14ac:dyDescent="0.25">
      <c r="A2566" s="193" t="s">
        <v>8218</v>
      </c>
      <c r="B2566" s="194" t="s">
        <v>8204</v>
      </c>
      <c r="C2566" s="188" t="s">
        <v>15</v>
      </c>
      <c r="D2566" s="179"/>
      <c r="E2566" s="201">
        <v>28.6</v>
      </c>
      <c r="F2566" s="201">
        <v>10.4</v>
      </c>
      <c r="G2566" s="64">
        <f t="shared" si="80"/>
        <v>0</v>
      </c>
      <c r="H2566" s="66">
        <f t="shared" si="81"/>
        <v>0</v>
      </c>
      <c r="I2566" s="60"/>
    </row>
    <row r="2567" spans="1:9" s="38" customFormat="1" x14ac:dyDescent="0.25">
      <c r="A2567" s="193" t="s">
        <v>8219</v>
      </c>
      <c r="B2567" s="194" t="s">
        <v>8206</v>
      </c>
      <c r="C2567" s="188" t="s">
        <v>15</v>
      </c>
      <c r="D2567" s="179"/>
      <c r="E2567" s="201">
        <v>38.9</v>
      </c>
      <c r="F2567" s="201">
        <v>14.1</v>
      </c>
      <c r="G2567" s="64">
        <f t="shared" si="80"/>
        <v>0</v>
      </c>
      <c r="H2567" s="66">
        <f t="shared" si="81"/>
        <v>0</v>
      </c>
      <c r="I2567" s="60"/>
    </row>
    <row r="2568" spans="1:9" s="38" customFormat="1" x14ac:dyDescent="0.25">
      <c r="A2568" s="193" t="s">
        <v>8220</v>
      </c>
      <c r="B2568" s="194" t="s">
        <v>8208</v>
      </c>
      <c r="C2568" s="188" t="s">
        <v>15</v>
      </c>
      <c r="D2568" s="179"/>
      <c r="E2568" s="201">
        <v>55</v>
      </c>
      <c r="F2568" s="201">
        <v>19.899999999999999</v>
      </c>
      <c r="G2568" s="64">
        <f t="shared" si="80"/>
        <v>0</v>
      </c>
      <c r="H2568" s="66">
        <f t="shared" si="81"/>
        <v>0</v>
      </c>
      <c r="I2568" s="60"/>
    </row>
    <row r="2569" spans="1:9" s="38" customFormat="1" x14ac:dyDescent="0.25">
      <c r="A2569" s="193" t="s">
        <v>8221</v>
      </c>
      <c r="B2569" s="194" t="s">
        <v>8210</v>
      </c>
      <c r="C2569" s="188" t="s">
        <v>15</v>
      </c>
      <c r="D2569" s="179"/>
      <c r="E2569" s="201">
        <v>75</v>
      </c>
      <c r="F2569" s="201">
        <v>27.1</v>
      </c>
      <c r="G2569" s="64">
        <f t="shared" si="80"/>
        <v>0</v>
      </c>
      <c r="H2569" s="66">
        <f t="shared" si="81"/>
        <v>0</v>
      </c>
      <c r="I2569" s="60"/>
    </row>
    <row r="2570" spans="1:9" s="38" customFormat="1" x14ac:dyDescent="0.25">
      <c r="A2570" s="193" t="s">
        <v>8222</v>
      </c>
      <c r="B2570" s="194" t="s">
        <v>8212</v>
      </c>
      <c r="C2570" s="188" t="s">
        <v>15</v>
      </c>
      <c r="D2570" s="179"/>
      <c r="E2570" s="201">
        <v>98</v>
      </c>
      <c r="F2570" s="201">
        <v>35.5</v>
      </c>
      <c r="G2570" s="64">
        <f t="shared" si="80"/>
        <v>0</v>
      </c>
      <c r="H2570" s="66">
        <f t="shared" si="81"/>
        <v>0</v>
      </c>
      <c r="I2570" s="60"/>
    </row>
    <row r="2571" spans="1:9" s="38" customFormat="1" ht="225" x14ac:dyDescent="0.25">
      <c r="A2571" s="195" t="s">
        <v>8223</v>
      </c>
      <c r="B2571" s="196" t="s">
        <v>21741</v>
      </c>
      <c r="C2571" s="198"/>
      <c r="D2571" s="199"/>
      <c r="E2571" s="199"/>
      <c r="F2571" s="199"/>
      <c r="G2571" s="199"/>
      <c r="H2571" s="200"/>
      <c r="I2571" s="60"/>
    </row>
    <row r="2572" spans="1:9" s="38" customFormat="1" x14ac:dyDescent="0.25">
      <c r="A2572" s="193" t="s">
        <v>8224</v>
      </c>
      <c r="B2572" s="194" t="s">
        <v>8225</v>
      </c>
      <c r="C2572" s="188" t="s">
        <v>15</v>
      </c>
      <c r="D2572" s="179"/>
      <c r="E2572" s="201">
        <v>6.2</v>
      </c>
      <c r="F2572" s="201">
        <v>2.25</v>
      </c>
      <c r="G2572" s="64">
        <f t="shared" si="80"/>
        <v>0</v>
      </c>
      <c r="H2572" s="66">
        <f t="shared" si="81"/>
        <v>0</v>
      </c>
      <c r="I2572" s="60"/>
    </row>
    <row r="2573" spans="1:9" s="38" customFormat="1" x14ac:dyDescent="0.25">
      <c r="A2573" s="193" t="s">
        <v>8226</v>
      </c>
      <c r="B2573" s="194" t="s">
        <v>8227</v>
      </c>
      <c r="C2573" s="188" t="s">
        <v>15</v>
      </c>
      <c r="D2573" s="179"/>
      <c r="E2573" s="201">
        <v>7.1</v>
      </c>
      <c r="F2573" s="201">
        <v>2.56</v>
      </c>
      <c r="G2573" s="64">
        <f t="shared" si="80"/>
        <v>0</v>
      </c>
      <c r="H2573" s="66">
        <f t="shared" si="81"/>
        <v>0</v>
      </c>
      <c r="I2573" s="60"/>
    </row>
    <row r="2574" spans="1:9" s="38" customFormat="1" x14ac:dyDescent="0.25">
      <c r="A2574" s="193" t="s">
        <v>8228</v>
      </c>
      <c r="B2574" s="194" t="s">
        <v>8229</v>
      </c>
      <c r="C2574" s="188" t="s">
        <v>15</v>
      </c>
      <c r="D2574" s="179"/>
      <c r="E2574" s="201">
        <v>8.1</v>
      </c>
      <c r="F2574" s="201">
        <v>2.94</v>
      </c>
      <c r="G2574" s="64">
        <f t="shared" si="80"/>
        <v>0</v>
      </c>
      <c r="H2574" s="66">
        <f t="shared" si="81"/>
        <v>0</v>
      </c>
      <c r="I2574" s="60"/>
    </row>
    <row r="2575" spans="1:9" s="38" customFormat="1" x14ac:dyDescent="0.25">
      <c r="A2575" s="193" t="s">
        <v>8230</v>
      </c>
      <c r="B2575" s="194" t="s">
        <v>8231</v>
      </c>
      <c r="C2575" s="188" t="s">
        <v>15</v>
      </c>
      <c r="D2575" s="179"/>
      <c r="E2575" s="201">
        <v>9.1</v>
      </c>
      <c r="F2575" s="201">
        <v>3.28</v>
      </c>
      <c r="G2575" s="64">
        <f t="shared" si="80"/>
        <v>0</v>
      </c>
      <c r="H2575" s="66">
        <f t="shared" si="81"/>
        <v>0</v>
      </c>
      <c r="I2575" s="60"/>
    </row>
    <row r="2576" spans="1:9" s="38" customFormat="1" x14ac:dyDescent="0.25">
      <c r="A2576" s="193" t="s">
        <v>8232</v>
      </c>
      <c r="B2576" s="194" t="s">
        <v>21742</v>
      </c>
      <c r="C2576" s="188" t="s">
        <v>15</v>
      </c>
      <c r="D2576" s="179"/>
      <c r="E2576" s="201">
        <v>13</v>
      </c>
      <c r="F2576" s="201">
        <v>4.7</v>
      </c>
      <c r="G2576" s="64">
        <f t="shared" si="80"/>
        <v>0</v>
      </c>
      <c r="H2576" s="66">
        <f t="shared" si="81"/>
        <v>0</v>
      </c>
      <c r="I2576" s="60"/>
    </row>
    <row r="2577" spans="1:9" s="38" customFormat="1" x14ac:dyDescent="0.25">
      <c r="A2577" s="193" t="s">
        <v>8233</v>
      </c>
      <c r="B2577" s="194" t="s">
        <v>2936</v>
      </c>
      <c r="C2577" s="188" t="s">
        <v>15</v>
      </c>
      <c r="D2577" s="179"/>
      <c r="E2577" s="201">
        <v>16.600000000000001</v>
      </c>
      <c r="F2577" s="201">
        <v>6</v>
      </c>
      <c r="G2577" s="64">
        <f t="shared" si="80"/>
        <v>0</v>
      </c>
      <c r="H2577" s="66">
        <f t="shared" si="81"/>
        <v>0</v>
      </c>
      <c r="I2577" s="60"/>
    </row>
    <row r="2578" spans="1:9" s="38" customFormat="1" x14ac:dyDescent="0.25">
      <c r="A2578" s="193" t="s">
        <v>8234</v>
      </c>
      <c r="B2578" s="194" t="s">
        <v>8235</v>
      </c>
      <c r="C2578" s="188" t="s">
        <v>15</v>
      </c>
      <c r="D2578" s="179"/>
      <c r="E2578" s="201">
        <v>27.4</v>
      </c>
      <c r="F2578" s="201">
        <v>9.9</v>
      </c>
      <c r="G2578" s="64">
        <f t="shared" si="80"/>
        <v>0</v>
      </c>
      <c r="H2578" s="66">
        <f t="shared" si="81"/>
        <v>0</v>
      </c>
      <c r="I2578" s="60"/>
    </row>
    <row r="2579" spans="1:9" s="38" customFormat="1" x14ac:dyDescent="0.25">
      <c r="A2579" s="193" t="s">
        <v>8236</v>
      </c>
      <c r="B2579" s="194" t="s">
        <v>8237</v>
      </c>
      <c r="C2579" s="188" t="s">
        <v>15</v>
      </c>
      <c r="D2579" s="179"/>
      <c r="E2579" s="201">
        <v>35.6</v>
      </c>
      <c r="F2579" s="201">
        <v>12.9</v>
      </c>
      <c r="G2579" s="64">
        <f t="shared" si="80"/>
        <v>0</v>
      </c>
      <c r="H2579" s="66">
        <f t="shared" si="81"/>
        <v>0</v>
      </c>
      <c r="I2579" s="60"/>
    </row>
    <row r="2580" spans="1:9" s="38" customFormat="1" x14ac:dyDescent="0.25">
      <c r="A2580" s="193" t="s">
        <v>8238</v>
      </c>
      <c r="B2580" s="194" t="s">
        <v>8239</v>
      </c>
      <c r="C2580" s="188" t="s">
        <v>15</v>
      </c>
      <c r="D2580" s="179"/>
      <c r="E2580" s="201">
        <v>51</v>
      </c>
      <c r="F2580" s="201">
        <v>18.399999999999999</v>
      </c>
      <c r="G2580" s="64">
        <f t="shared" si="80"/>
        <v>0</v>
      </c>
      <c r="H2580" s="66">
        <f t="shared" si="81"/>
        <v>0</v>
      </c>
      <c r="I2580" s="60"/>
    </row>
    <row r="2581" spans="1:9" s="38" customFormat="1" x14ac:dyDescent="0.25">
      <c r="A2581" s="193" t="s">
        <v>8240</v>
      </c>
      <c r="B2581" s="194" t="s">
        <v>8241</v>
      </c>
      <c r="C2581" s="188" t="s">
        <v>15</v>
      </c>
      <c r="D2581" s="179"/>
      <c r="E2581" s="201">
        <v>86</v>
      </c>
      <c r="F2581" s="201">
        <v>31.3</v>
      </c>
      <c r="G2581" s="64">
        <f t="shared" si="80"/>
        <v>0</v>
      </c>
      <c r="H2581" s="66">
        <f t="shared" si="81"/>
        <v>0</v>
      </c>
      <c r="I2581" s="60"/>
    </row>
    <row r="2582" spans="1:9" s="38" customFormat="1" ht="236.25" x14ac:dyDescent="0.25">
      <c r="A2582" s="195" t="s">
        <v>8242</v>
      </c>
      <c r="B2582" s="196" t="s">
        <v>21743</v>
      </c>
      <c r="C2582" s="198"/>
      <c r="D2582" s="199"/>
      <c r="E2582" s="199"/>
      <c r="F2582" s="199"/>
      <c r="G2582" s="199"/>
      <c r="H2582" s="200"/>
      <c r="I2582" s="60"/>
    </row>
    <row r="2583" spans="1:9" s="38" customFormat="1" x14ac:dyDescent="0.25">
      <c r="A2583" s="193" t="s">
        <v>8243</v>
      </c>
      <c r="B2583" s="194" t="s">
        <v>8225</v>
      </c>
      <c r="C2583" s="188" t="s">
        <v>15</v>
      </c>
      <c r="D2583" s="179"/>
      <c r="E2583" s="201">
        <v>8.6</v>
      </c>
      <c r="F2583" s="201">
        <v>3.13</v>
      </c>
      <c r="G2583" s="64">
        <f t="shared" si="80"/>
        <v>0</v>
      </c>
      <c r="H2583" s="66">
        <f t="shared" si="81"/>
        <v>0</v>
      </c>
      <c r="I2583" s="60"/>
    </row>
    <row r="2584" spans="1:9" s="38" customFormat="1" x14ac:dyDescent="0.25">
      <c r="A2584" s="193" t="s">
        <v>8244</v>
      </c>
      <c r="B2584" s="194" t="s">
        <v>8227</v>
      </c>
      <c r="C2584" s="188" t="s">
        <v>15</v>
      </c>
      <c r="D2584" s="179"/>
      <c r="E2584" s="201">
        <v>9.3000000000000007</v>
      </c>
      <c r="F2584" s="201">
        <v>3.36</v>
      </c>
      <c r="G2584" s="64">
        <f t="shared" si="80"/>
        <v>0</v>
      </c>
      <c r="H2584" s="66">
        <f t="shared" si="81"/>
        <v>0</v>
      </c>
      <c r="I2584" s="60"/>
    </row>
    <row r="2585" spans="1:9" s="38" customFormat="1" x14ac:dyDescent="0.25">
      <c r="A2585" s="193" t="s">
        <v>8245</v>
      </c>
      <c r="B2585" s="194" t="s">
        <v>8229</v>
      </c>
      <c r="C2585" s="188" t="s">
        <v>15</v>
      </c>
      <c r="D2585" s="179"/>
      <c r="E2585" s="201">
        <v>10.3</v>
      </c>
      <c r="F2585" s="201">
        <v>3.74</v>
      </c>
      <c r="G2585" s="64">
        <f t="shared" si="80"/>
        <v>0</v>
      </c>
      <c r="H2585" s="66">
        <f t="shared" si="81"/>
        <v>0</v>
      </c>
      <c r="I2585" s="60"/>
    </row>
    <row r="2586" spans="1:9" s="38" customFormat="1" x14ac:dyDescent="0.25">
      <c r="A2586" s="193" t="s">
        <v>8246</v>
      </c>
      <c r="B2586" s="194" t="s">
        <v>8231</v>
      </c>
      <c r="C2586" s="188" t="s">
        <v>15</v>
      </c>
      <c r="D2586" s="179"/>
      <c r="E2586" s="201">
        <v>11.7</v>
      </c>
      <c r="F2586" s="201">
        <v>4.24</v>
      </c>
      <c r="G2586" s="64">
        <f t="shared" si="80"/>
        <v>0</v>
      </c>
      <c r="H2586" s="66">
        <f t="shared" si="81"/>
        <v>0</v>
      </c>
      <c r="I2586" s="60"/>
    </row>
    <row r="2587" spans="1:9" s="38" customFormat="1" x14ac:dyDescent="0.25">
      <c r="A2587" s="193" t="s">
        <v>8247</v>
      </c>
      <c r="B2587" s="194" t="s">
        <v>21742</v>
      </c>
      <c r="C2587" s="188" t="s">
        <v>15</v>
      </c>
      <c r="D2587" s="179"/>
      <c r="E2587" s="201">
        <v>16</v>
      </c>
      <c r="F2587" s="201">
        <v>5.8</v>
      </c>
      <c r="G2587" s="64">
        <f t="shared" si="80"/>
        <v>0</v>
      </c>
      <c r="H2587" s="66">
        <f t="shared" si="81"/>
        <v>0</v>
      </c>
      <c r="I2587" s="60"/>
    </row>
    <row r="2588" spans="1:9" s="38" customFormat="1" x14ac:dyDescent="0.25">
      <c r="A2588" s="193" t="s">
        <v>8248</v>
      </c>
      <c r="B2588" s="194" t="s">
        <v>2936</v>
      </c>
      <c r="C2588" s="188" t="s">
        <v>15</v>
      </c>
      <c r="D2588" s="179"/>
      <c r="E2588" s="201">
        <v>21.3</v>
      </c>
      <c r="F2588" s="201">
        <v>7.7</v>
      </c>
      <c r="G2588" s="64">
        <f t="shared" si="80"/>
        <v>0</v>
      </c>
      <c r="H2588" s="66">
        <f t="shared" si="81"/>
        <v>0</v>
      </c>
      <c r="I2588" s="60"/>
    </row>
    <row r="2589" spans="1:9" s="38" customFormat="1" x14ac:dyDescent="0.25">
      <c r="A2589" s="193" t="s">
        <v>8249</v>
      </c>
      <c r="B2589" s="194" t="s">
        <v>8235</v>
      </c>
      <c r="C2589" s="188" t="s">
        <v>15</v>
      </c>
      <c r="D2589" s="179"/>
      <c r="E2589" s="201">
        <v>34.1</v>
      </c>
      <c r="F2589" s="201">
        <v>12.4</v>
      </c>
      <c r="G2589" s="64">
        <f t="shared" si="80"/>
        <v>0</v>
      </c>
      <c r="H2589" s="66">
        <f t="shared" si="81"/>
        <v>0</v>
      </c>
      <c r="I2589" s="60"/>
    </row>
    <row r="2590" spans="1:9" s="38" customFormat="1" x14ac:dyDescent="0.25">
      <c r="A2590" s="193" t="s">
        <v>8250</v>
      </c>
      <c r="B2590" s="194" t="s">
        <v>8237</v>
      </c>
      <c r="C2590" s="188" t="s">
        <v>15</v>
      </c>
      <c r="D2590" s="179"/>
      <c r="E2590" s="201">
        <v>44.5</v>
      </c>
      <c r="F2590" s="201">
        <v>16.2</v>
      </c>
      <c r="G2590" s="64">
        <f t="shared" si="80"/>
        <v>0</v>
      </c>
      <c r="H2590" s="66">
        <f t="shared" si="81"/>
        <v>0</v>
      </c>
      <c r="I2590" s="60"/>
    </row>
    <row r="2591" spans="1:9" s="38" customFormat="1" x14ac:dyDescent="0.25">
      <c r="A2591" s="193" t="s">
        <v>8251</v>
      </c>
      <c r="B2591" s="194" t="s">
        <v>8239</v>
      </c>
      <c r="C2591" s="188" t="s">
        <v>15</v>
      </c>
      <c r="D2591" s="179"/>
      <c r="E2591" s="201">
        <v>63</v>
      </c>
      <c r="F2591" s="201">
        <v>22.9</v>
      </c>
      <c r="G2591" s="64">
        <f t="shared" si="80"/>
        <v>0</v>
      </c>
      <c r="H2591" s="66">
        <f t="shared" si="81"/>
        <v>0</v>
      </c>
      <c r="I2591" s="60"/>
    </row>
    <row r="2592" spans="1:9" s="38" customFormat="1" x14ac:dyDescent="0.25">
      <c r="A2592" s="193" t="s">
        <v>8252</v>
      </c>
      <c r="B2592" s="194" t="s">
        <v>8241</v>
      </c>
      <c r="C2592" s="188" t="s">
        <v>15</v>
      </c>
      <c r="D2592" s="179"/>
      <c r="E2592" s="201">
        <v>106</v>
      </c>
      <c r="F2592" s="201">
        <v>38.6</v>
      </c>
      <c r="G2592" s="64">
        <f t="shared" si="80"/>
        <v>0</v>
      </c>
      <c r="H2592" s="66">
        <f t="shared" si="81"/>
        <v>0</v>
      </c>
      <c r="I2592" s="60"/>
    </row>
    <row r="2593" spans="1:9" s="38" customFormat="1" ht="78.75" x14ac:dyDescent="0.25">
      <c r="A2593" s="195" t="s">
        <v>8253</v>
      </c>
      <c r="B2593" s="196" t="s">
        <v>21744</v>
      </c>
      <c r="C2593" s="198"/>
      <c r="D2593" s="199"/>
      <c r="E2593" s="199"/>
      <c r="F2593" s="199"/>
      <c r="G2593" s="199"/>
      <c r="H2593" s="200"/>
      <c r="I2593" s="60"/>
    </row>
    <row r="2594" spans="1:9" s="38" customFormat="1" x14ac:dyDescent="0.25">
      <c r="A2594" s="193" t="s">
        <v>8254</v>
      </c>
      <c r="B2594" s="194" t="s">
        <v>8255</v>
      </c>
      <c r="C2594" s="188" t="s">
        <v>6</v>
      </c>
      <c r="D2594" s="179"/>
      <c r="E2594" s="201">
        <v>224</v>
      </c>
      <c r="F2594" s="201">
        <v>74</v>
      </c>
      <c r="G2594" s="64">
        <f t="shared" si="80"/>
        <v>0</v>
      </c>
      <c r="H2594" s="66">
        <f t="shared" si="81"/>
        <v>0</v>
      </c>
      <c r="I2594" s="60"/>
    </row>
    <row r="2595" spans="1:9" s="38" customFormat="1" x14ac:dyDescent="0.25">
      <c r="A2595" s="193" t="s">
        <v>8256</v>
      </c>
      <c r="B2595" s="194" t="s">
        <v>8257</v>
      </c>
      <c r="C2595" s="188" t="s">
        <v>6</v>
      </c>
      <c r="D2595" s="179"/>
      <c r="E2595" s="201">
        <v>230</v>
      </c>
      <c r="F2595" s="201">
        <v>76</v>
      </c>
      <c r="G2595" s="64">
        <f t="shared" si="80"/>
        <v>0</v>
      </c>
      <c r="H2595" s="66">
        <f t="shared" si="81"/>
        <v>0</v>
      </c>
      <c r="I2595" s="60"/>
    </row>
    <row r="2596" spans="1:9" s="38" customFormat="1" x14ac:dyDescent="0.25">
      <c r="A2596" s="193" t="s">
        <v>8258</v>
      </c>
      <c r="B2596" s="194" t="s">
        <v>8259</v>
      </c>
      <c r="C2596" s="188" t="s">
        <v>6</v>
      </c>
      <c r="D2596" s="179"/>
      <c r="E2596" s="201">
        <v>265</v>
      </c>
      <c r="F2596" s="201">
        <v>87</v>
      </c>
      <c r="G2596" s="64">
        <f t="shared" si="80"/>
        <v>0</v>
      </c>
      <c r="H2596" s="66">
        <f t="shared" si="81"/>
        <v>0</v>
      </c>
      <c r="I2596" s="60"/>
    </row>
    <row r="2597" spans="1:9" s="38" customFormat="1" x14ac:dyDescent="0.25">
      <c r="A2597" s="193" t="s">
        <v>8260</v>
      </c>
      <c r="B2597" s="194" t="s">
        <v>8261</v>
      </c>
      <c r="C2597" s="188" t="s">
        <v>6</v>
      </c>
      <c r="D2597" s="179"/>
      <c r="E2597" s="201">
        <v>280</v>
      </c>
      <c r="F2597" s="201">
        <v>93</v>
      </c>
      <c r="G2597" s="64">
        <f t="shared" si="80"/>
        <v>0</v>
      </c>
      <c r="H2597" s="66">
        <f t="shared" si="81"/>
        <v>0</v>
      </c>
      <c r="I2597" s="60"/>
    </row>
    <row r="2598" spans="1:9" s="38" customFormat="1" x14ac:dyDescent="0.25">
      <c r="A2598" s="193" t="s">
        <v>8262</v>
      </c>
      <c r="B2598" s="194" t="s">
        <v>8263</v>
      </c>
      <c r="C2598" s="188" t="s">
        <v>6</v>
      </c>
      <c r="D2598" s="179"/>
      <c r="E2598" s="201">
        <v>314</v>
      </c>
      <c r="F2598" s="201">
        <v>104</v>
      </c>
      <c r="G2598" s="64">
        <f t="shared" si="80"/>
        <v>0</v>
      </c>
      <c r="H2598" s="66">
        <f t="shared" si="81"/>
        <v>0</v>
      </c>
      <c r="I2598" s="60"/>
    </row>
    <row r="2599" spans="1:9" s="38" customFormat="1" x14ac:dyDescent="0.25">
      <c r="A2599" s="193" t="s">
        <v>8264</v>
      </c>
      <c r="B2599" s="194" t="s">
        <v>8265</v>
      </c>
      <c r="C2599" s="188" t="s">
        <v>6</v>
      </c>
      <c r="D2599" s="179"/>
      <c r="E2599" s="201">
        <v>378</v>
      </c>
      <c r="F2599" s="201">
        <v>125</v>
      </c>
      <c r="G2599" s="64">
        <f t="shared" si="80"/>
        <v>0</v>
      </c>
      <c r="H2599" s="66">
        <f t="shared" si="81"/>
        <v>0</v>
      </c>
      <c r="I2599" s="60"/>
    </row>
    <row r="2600" spans="1:9" s="38" customFormat="1" x14ac:dyDescent="0.25">
      <c r="A2600" s="193" t="s">
        <v>8266</v>
      </c>
      <c r="B2600" s="194" t="s">
        <v>8267</v>
      </c>
      <c r="C2600" s="188" t="s">
        <v>6</v>
      </c>
      <c r="D2600" s="179"/>
      <c r="E2600" s="201">
        <v>516</v>
      </c>
      <c r="F2600" s="201">
        <v>170</v>
      </c>
      <c r="G2600" s="64">
        <f t="shared" si="80"/>
        <v>0</v>
      </c>
      <c r="H2600" s="66">
        <f t="shared" si="81"/>
        <v>0</v>
      </c>
      <c r="I2600" s="60"/>
    </row>
    <row r="2601" spans="1:9" s="38" customFormat="1" x14ac:dyDescent="0.25">
      <c r="A2601" s="193" t="s">
        <v>8268</v>
      </c>
      <c r="B2601" s="194" t="s">
        <v>8269</v>
      </c>
      <c r="C2601" s="188" t="s">
        <v>6</v>
      </c>
      <c r="D2601" s="179"/>
      <c r="E2601" s="201">
        <v>563</v>
      </c>
      <c r="F2601" s="201">
        <v>186</v>
      </c>
      <c r="G2601" s="64">
        <f t="shared" si="80"/>
        <v>0</v>
      </c>
      <c r="H2601" s="66">
        <f t="shared" si="81"/>
        <v>0</v>
      </c>
      <c r="I2601" s="60"/>
    </row>
    <row r="2602" spans="1:9" s="38" customFormat="1" x14ac:dyDescent="0.25">
      <c r="A2602" s="193" t="s">
        <v>8270</v>
      </c>
      <c r="B2602" s="194" t="s">
        <v>8271</v>
      </c>
      <c r="C2602" s="188" t="s">
        <v>6</v>
      </c>
      <c r="D2602" s="179"/>
      <c r="E2602" s="201">
        <v>664</v>
      </c>
      <c r="F2602" s="201">
        <v>219</v>
      </c>
      <c r="G2602" s="64">
        <f t="shared" si="80"/>
        <v>0</v>
      </c>
      <c r="H2602" s="66">
        <f t="shared" si="81"/>
        <v>0</v>
      </c>
      <c r="I2602" s="60"/>
    </row>
    <row r="2603" spans="1:9" s="38" customFormat="1" x14ac:dyDescent="0.25">
      <c r="A2603" s="193" t="s">
        <v>8272</v>
      </c>
      <c r="B2603" s="194" t="s">
        <v>8273</v>
      </c>
      <c r="C2603" s="188" t="s">
        <v>6</v>
      </c>
      <c r="D2603" s="179"/>
      <c r="E2603" s="201">
        <v>801</v>
      </c>
      <c r="F2603" s="201">
        <v>264</v>
      </c>
      <c r="G2603" s="64">
        <f t="shared" si="80"/>
        <v>0</v>
      </c>
      <c r="H2603" s="66">
        <f t="shared" si="81"/>
        <v>0</v>
      </c>
      <c r="I2603" s="60"/>
    </row>
    <row r="2604" spans="1:9" s="38" customFormat="1" x14ac:dyDescent="0.25">
      <c r="A2604" s="193" t="s">
        <v>8274</v>
      </c>
      <c r="B2604" s="194" t="s">
        <v>8275</v>
      </c>
      <c r="C2604" s="188" t="s">
        <v>6</v>
      </c>
      <c r="D2604" s="179"/>
      <c r="E2604" s="201">
        <v>1080</v>
      </c>
      <c r="F2604" s="201">
        <v>356</v>
      </c>
      <c r="G2604" s="64">
        <f t="shared" si="80"/>
        <v>0</v>
      </c>
      <c r="H2604" s="66">
        <f t="shared" si="81"/>
        <v>0</v>
      </c>
      <c r="I2604" s="60"/>
    </row>
    <row r="2605" spans="1:9" s="38" customFormat="1" ht="101.25" x14ac:dyDescent="0.25">
      <c r="A2605" s="195" t="s">
        <v>8276</v>
      </c>
      <c r="B2605" s="196" t="s">
        <v>21745</v>
      </c>
      <c r="C2605" s="198"/>
      <c r="D2605" s="199"/>
      <c r="E2605" s="199"/>
      <c r="F2605" s="199"/>
      <c r="G2605" s="199"/>
      <c r="H2605" s="200"/>
      <c r="I2605" s="60"/>
    </row>
    <row r="2606" spans="1:9" s="38" customFormat="1" x14ac:dyDescent="0.25">
      <c r="A2606" s="193" t="s">
        <v>8277</v>
      </c>
      <c r="B2606" s="194" t="s">
        <v>8255</v>
      </c>
      <c r="C2606" s="188" t="s">
        <v>6</v>
      </c>
      <c r="D2606" s="179"/>
      <c r="E2606" s="201">
        <v>268</v>
      </c>
      <c r="F2606" s="201">
        <v>88</v>
      </c>
      <c r="G2606" s="64">
        <f t="shared" si="80"/>
        <v>0</v>
      </c>
      <c r="H2606" s="66">
        <f t="shared" si="81"/>
        <v>0</v>
      </c>
      <c r="I2606" s="60"/>
    </row>
    <row r="2607" spans="1:9" s="38" customFormat="1" x14ac:dyDescent="0.25">
      <c r="A2607" s="193" t="s">
        <v>8278</v>
      </c>
      <c r="B2607" s="194" t="s">
        <v>8257</v>
      </c>
      <c r="C2607" s="188" t="s">
        <v>6</v>
      </c>
      <c r="D2607" s="179"/>
      <c r="E2607" s="201">
        <v>271</v>
      </c>
      <c r="F2607" s="201">
        <v>89</v>
      </c>
      <c r="G2607" s="64">
        <f t="shared" si="80"/>
        <v>0</v>
      </c>
      <c r="H2607" s="66">
        <f t="shared" si="81"/>
        <v>0</v>
      </c>
      <c r="I2607" s="60"/>
    </row>
    <row r="2608" spans="1:9" s="38" customFormat="1" x14ac:dyDescent="0.25">
      <c r="A2608" s="193" t="s">
        <v>8279</v>
      </c>
      <c r="B2608" s="194" t="s">
        <v>8259</v>
      </c>
      <c r="C2608" s="188" t="s">
        <v>6</v>
      </c>
      <c r="D2608" s="179"/>
      <c r="E2608" s="201">
        <v>295</v>
      </c>
      <c r="F2608" s="201">
        <v>97</v>
      </c>
      <c r="G2608" s="64">
        <f t="shared" si="80"/>
        <v>0</v>
      </c>
      <c r="H2608" s="66">
        <f t="shared" si="81"/>
        <v>0</v>
      </c>
      <c r="I2608" s="60"/>
    </row>
    <row r="2609" spans="1:9" s="38" customFormat="1" x14ac:dyDescent="0.25">
      <c r="A2609" s="193" t="s">
        <v>8280</v>
      </c>
      <c r="B2609" s="194" t="s">
        <v>8261</v>
      </c>
      <c r="C2609" s="188" t="s">
        <v>6</v>
      </c>
      <c r="D2609" s="179"/>
      <c r="E2609" s="201">
        <v>296</v>
      </c>
      <c r="F2609" s="201">
        <v>98</v>
      </c>
      <c r="G2609" s="64">
        <f t="shared" si="80"/>
        <v>0</v>
      </c>
      <c r="H2609" s="66">
        <f t="shared" si="81"/>
        <v>0</v>
      </c>
      <c r="I2609" s="60"/>
    </row>
    <row r="2610" spans="1:9" s="38" customFormat="1" x14ac:dyDescent="0.25">
      <c r="A2610" s="193" t="s">
        <v>8281</v>
      </c>
      <c r="B2610" s="194" t="s">
        <v>8263</v>
      </c>
      <c r="C2610" s="188" t="s">
        <v>6</v>
      </c>
      <c r="D2610" s="179"/>
      <c r="E2610" s="201">
        <v>321</v>
      </c>
      <c r="F2610" s="201">
        <v>106</v>
      </c>
      <c r="G2610" s="64">
        <f t="shared" si="80"/>
        <v>0</v>
      </c>
      <c r="H2610" s="66">
        <f t="shared" si="81"/>
        <v>0</v>
      </c>
      <c r="I2610" s="60"/>
    </row>
    <row r="2611" spans="1:9" s="38" customFormat="1" x14ac:dyDescent="0.25">
      <c r="A2611" s="193" t="s">
        <v>8282</v>
      </c>
      <c r="B2611" s="194" t="s">
        <v>8265</v>
      </c>
      <c r="C2611" s="188" t="s">
        <v>6</v>
      </c>
      <c r="D2611" s="179"/>
      <c r="E2611" s="201">
        <v>369</v>
      </c>
      <c r="F2611" s="201">
        <v>122</v>
      </c>
      <c r="G2611" s="64">
        <f t="shared" si="80"/>
        <v>0</v>
      </c>
      <c r="H2611" s="66">
        <f t="shared" si="81"/>
        <v>0</v>
      </c>
      <c r="I2611" s="60"/>
    </row>
    <row r="2612" spans="1:9" s="38" customFormat="1" x14ac:dyDescent="0.25">
      <c r="A2612" s="193" t="s">
        <v>8283</v>
      </c>
      <c r="B2612" s="194" t="s">
        <v>8267</v>
      </c>
      <c r="C2612" s="188" t="s">
        <v>6</v>
      </c>
      <c r="D2612" s="179"/>
      <c r="E2612" s="201">
        <v>393</v>
      </c>
      <c r="F2612" s="201">
        <v>130</v>
      </c>
      <c r="G2612" s="64">
        <f t="shared" si="80"/>
        <v>0</v>
      </c>
      <c r="H2612" s="66">
        <f t="shared" si="81"/>
        <v>0</v>
      </c>
      <c r="I2612" s="60"/>
    </row>
    <row r="2613" spans="1:9" s="38" customFormat="1" x14ac:dyDescent="0.25">
      <c r="A2613" s="193" t="s">
        <v>8284</v>
      </c>
      <c r="B2613" s="194" t="s">
        <v>8269</v>
      </c>
      <c r="C2613" s="188" t="s">
        <v>6</v>
      </c>
      <c r="D2613" s="179"/>
      <c r="E2613" s="201">
        <v>433</v>
      </c>
      <c r="F2613" s="201">
        <v>143</v>
      </c>
      <c r="G2613" s="64">
        <f t="shared" si="80"/>
        <v>0</v>
      </c>
      <c r="H2613" s="66">
        <f t="shared" si="81"/>
        <v>0</v>
      </c>
      <c r="I2613" s="60"/>
    </row>
    <row r="2614" spans="1:9" s="38" customFormat="1" x14ac:dyDescent="0.25">
      <c r="A2614" s="193" t="s">
        <v>8285</v>
      </c>
      <c r="B2614" s="194" t="s">
        <v>8271</v>
      </c>
      <c r="C2614" s="188" t="s">
        <v>6</v>
      </c>
      <c r="D2614" s="179"/>
      <c r="E2614" s="201">
        <v>483</v>
      </c>
      <c r="F2614" s="201">
        <v>159</v>
      </c>
      <c r="G2614" s="64">
        <f t="shared" si="80"/>
        <v>0</v>
      </c>
      <c r="H2614" s="66">
        <f t="shared" si="81"/>
        <v>0</v>
      </c>
      <c r="I2614" s="60"/>
    </row>
    <row r="2615" spans="1:9" s="38" customFormat="1" x14ac:dyDescent="0.25">
      <c r="A2615" s="193" t="s">
        <v>8286</v>
      </c>
      <c r="B2615" s="194" t="s">
        <v>8273</v>
      </c>
      <c r="C2615" s="188" t="s">
        <v>6</v>
      </c>
      <c r="D2615" s="179"/>
      <c r="E2615" s="201">
        <v>562</v>
      </c>
      <c r="F2615" s="201">
        <v>185</v>
      </c>
      <c r="G2615" s="64">
        <f t="shared" si="80"/>
        <v>0</v>
      </c>
      <c r="H2615" s="66">
        <f t="shared" si="81"/>
        <v>0</v>
      </c>
      <c r="I2615" s="60"/>
    </row>
    <row r="2616" spans="1:9" s="38" customFormat="1" x14ac:dyDescent="0.25">
      <c r="A2616" s="193" t="s">
        <v>8287</v>
      </c>
      <c r="B2616" s="194" t="s">
        <v>8275</v>
      </c>
      <c r="C2616" s="188" t="s">
        <v>6</v>
      </c>
      <c r="D2616" s="179"/>
      <c r="E2616" s="201">
        <v>910</v>
      </c>
      <c r="F2616" s="201">
        <v>300</v>
      </c>
      <c r="G2616" s="64">
        <f t="shared" si="80"/>
        <v>0</v>
      </c>
      <c r="H2616" s="66">
        <f t="shared" si="81"/>
        <v>0</v>
      </c>
      <c r="I2616" s="60"/>
    </row>
    <row r="2617" spans="1:9" s="38" customFormat="1" x14ac:dyDescent="0.25">
      <c r="A2617" s="193" t="s">
        <v>8288</v>
      </c>
      <c r="B2617" s="194" t="s">
        <v>8289</v>
      </c>
      <c r="C2617" s="188" t="s">
        <v>6</v>
      </c>
      <c r="D2617" s="179"/>
      <c r="E2617" s="201">
        <v>1127</v>
      </c>
      <c r="F2617" s="201">
        <v>372</v>
      </c>
      <c r="G2617" s="64">
        <f t="shared" si="80"/>
        <v>0</v>
      </c>
      <c r="H2617" s="66">
        <f t="shared" si="81"/>
        <v>0</v>
      </c>
      <c r="I2617" s="60"/>
    </row>
    <row r="2618" spans="1:9" s="38" customFormat="1" ht="78.75" x14ac:dyDescent="0.25">
      <c r="A2618" s="195" t="s">
        <v>8290</v>
      </c>
      <c r="B2618" s="196" t="s">
        <v>21746</v>
      </c>
      <c r="C2618" s="198"/>
      <c r="D2618" s="199"/>
      <c r="E2618" s="199"/>
      <c r="F2618" s="199"/>
      <c r="G2618" s="199"/>
      <c r="H2618" s="200"/>
      <c r="I2618" s="60"/>
    </row>
    <row r="2619" spans="1:9" s="38" customFormat="1" x14ac:dyDescent="0.25">
      <c r="A2619" s="193" t="s">
        <v>8291</v>
      </c>
      <c r="B2619" s="194" t="s">
        <v>8292</v>
      </c>
      <c r="C2619" s="188" t="s">
        <v>6</v>
      </c>
      <c r="D2619" s="179"/>
      <c r="E2619" s="201">
        <v>15.6</v>
      </c>
      <c r="F2619" s="201">
        <v>5.2</v>
      </c>
      <c r="G2619" s="64">
        <f t="shared" si="80"/>
        <v>0</v>
      </c>
      <c r="H2619" s="66">
        <f t="shared" si="81"/>
        <v>0</v>
      </c>
      <c r="I2619" s="60"/>
    </row>
    <row r="2620" spans="1:9" s="38" customFormat="1" x14ac:dyDescent="0.25">
      <c r="A2620" s="193" t="s">
        <v>8293</v>
      </c>
      <c r="B2620" s="194" t="s">
        <v>8255</v>
      </c>
      <c r="C2620" s="188" t="s">
        <v>6</v>
      </c>
      <c r="D2620" s="179"/>
      <c r="E2620" s="201">
        <v>18.7</v>
      </c>
      <c r="F2620" s="201">
        <v>6.2</v>
      </c>
      <c r="G2620" s="64">
        <f t="shared" si="80"/>
        <v>0</v>
      </c>
      <c r="H2620" s="66">
        <f t="shared" si="81"/>
        <v>0</v>
      </c>
      <c r="I2620" s="60"/>
    </row>
    <row r="2621" spans="1:9" s="38" customFormat="1" x14ac:dyDescent="0.25">
      <c r="A2621" s="193" t="s">
        <v>8294</v>
      </c>
      <c r="B2621" s="194" t="s">
        <v>8257</v>
      </c>
      <c r="C2621" s="188" t="s">
        <v>6</v>
      </c>
      <c r="D2621" s="179"/>
      <c r="E2621" s="201">
        <v>22.6</v>
      </c>
      <c r="F2621" s="201">
        <v>7.4</v>
      </c>
      <c r="G2621" s="64">
        <f t="shared" si="80"/>
        <v>0</v>
      </c>
      <c r="H2621" s="66">
        <f t="shared" si="81"/>
        <v>0</v>
      </c>
      <c r="I2621" s="60"/>
    </row>
    <row r="2622" spans="1:9" s="38" customFormat="1" x14ac:dyDescent="0.25">
      <c r="A2622" s="193" t="s">
        <v>8295</v>
      </c>
      <c r="B2622" s="194" t="s">
        <v>8259</v>
      </c>
      <c r="C2622" s="188" t="s">
        <v>6</v>
      </c>
      <c r="D2622" s="179"/>
      <c r="E2622" s="201">
        <v>34.4</v>
      </c>
      <c r="F2622" s="201">
        <v>11.4</v>
      </c>
      <c r="G2622" s="64">
        <f t="shared" si="80"/>
        <v>0</v>
      </c>
      <c r="H2622" s="66">
        <f t="shared" si="81"/>
        <v>0</v>
      </c>
      <c r="I2622" s="60"/>
    </row>
    <row r="2623" spans="1:9" s="38" customFormat="1" x14ac:dyDescent="0.25">
      <c r="A2623" s="193" t="s">
        <v>8296</v>
      </c>
      <c r="B2623" s="194" t="s">
        <v>8261</v>
      </c>
      <c r="C2623" s="188" t="s">
        <v>6</v>
      </c>
      <c r="D2623" s="179"/>
      <c r="E2623" s="201">
        <v>44.3</v>
      </c>
      <c r="F2623" s="201">
        <v>14.6</v>
      </c>
      <c r="G2623" s="64">
        <f t="shared" si="80"/>
        <v>0</v>
      </c>
      <c r="H2623" s="66">
        <f t="shared" si="81"/>
        <v>0</v>
      </c>
      <c r="I2623" s="60"/>
    </row>
    <row r="2624" spans="1:9" s="38" customFormat="1" x14ac:dyDescent="0.25">
      <c r="A2624" s="193" t="s">
        <v>8297</v>
      </c>
      <c r="B2624" s="194" t="s">
        <v>8263</v>
      </c>
      <c r="C2624" s="188" t="s">
        <v>6</v>
      </c>
      <c r="D2624" s="179"/>
      <c r="E2624" s="201">
        <v>55</v>
      </c>
      <c r="F2624" s="201">
        <v>18.100000000000001</v>
      </c>
      <c r="G2624" s="64">
        <f t="shared" si="80"/>
        <v>0</v>
      </c>
      <c r="H2624" s="66">
        <f t="shared" si="81"/>
        <v>0</v>
      </c>
      <c r="I2624" s="60"/>
    </row>
    <row r="2625" spans="1:9" s="38" customFormat="1" ht="112.5" x14ac:dyDescent="0.25">
      <c r="A2625" s="195" t="s">
        <v>8298</v>
      </c>
      <c r="B2625" s="196" t="s">
        <v>21747</v>
      </c>
      <c r="C2625" s="198"/>
      <c r="D2625" s="199"/>
      <c r="E2625" s="199"/>
      <c r="F2625" s="199"/>
      <c r="G2625" s="199"/>
      <c r="H2625" s="200"/>
      <c r="I2625" s="60"/>
    </row>
    <row r="2626" spans="1:9" s="38" customFormat="1" x14ac:dyDescent="0.25">
      <c r="A2626" s="193" t="s">
        <v>8299</v>
      </c>
      <c r="B2626" s="194" t="s">
        <v>8300</v>
      </c>
      <c r="C2626" s="188" t="s">
        <v>6</v>
      </c>
      <c r="D2626" s="179"/>
      <c r="E2626" s="201">
        <v>99</v>
      </c>
      <c r="F2626" s="201">
        <v>32.799999999999997</v>
      </c>
      <c r="G2626" s="64">
        <f t="shared" si="80"/>
        <v>0</v>
      </c>
      <c r="H2626" s="66">
        <f t="shared" si="81"/>
        <v>0</v>
      </c>
      <c r="I2626" s="60"/>
    </row>
    <row r="2627" spans="1:9" s="38" customFormat="1" x14ac:dyDescent="0.25">
      <c r="A2627" s="193" t="s">
        <v>8301</v>
      </c>
      <c r="B2627" s="194" t="s">
        <v>8302</v>
      </c>
      <c r="C2627" s="188" t="s">
        <v>6</v>
      </c>
      <c r="D2627" s="179"/>
      <c r="E2627" s="201">
        <v>103</v>
      </c>
      <c r="F2627" s="201">
        <v>34.1</v>
      </c>
      <c r="G2627" s="64">
        <f t="shared" si="80"/>
        <v>0</v>
      </c>
      <c r="H2627" s="66">
        <f t="shared" si="81"/>
        <v>0</v>
      </c>
      <c r="I2627" s="60"/>
    </row>
    <row r="2628" spans="1:9" s="38" customFormat="1" x14ac:dyDescent="0.25">
      <c r="A2628" s="193" t="s">
        <v>8303</v>
      </c>
      <c r="B2628" s="194" t="s">
        <v>8304</v>
      </c>
      <c r="C2628" s="188" t="s">
        <v>6</v>
      </c>
      <c r="D2628" s="179"/>
      <c r="E2628" s="201">
        <v>117</v>
      </c>
      <c r="F2628" s="201">
        <v>38.6</v>
      </c>
      <c r="G2628" s="64">
        <f t="shared" si="80"/>
        <v>0</v>
      </c>
      <c r="H2628" s="66">
        <f t="shared" si="81"/>
        <v>0</v>
      </c>
      <c r="I2628" s="60"/>
    </row>
    <row r="2629" spans="1:9" s="38" customFormat="1" x14ac:dyDescent="0.25">
      <c r="A2629" s="193" t="s">
        <v>8305</v>
      </c>
      <c r="B2629" s="194" t="s">
        <v>8306</v>
      </c>
      <c r="C2629" s="188" t="s">
        <v>6</v>
      </c>
      <c r="D2629" s="179"/>
      <c r="E2629" s="201">
        <v>126</v>
      </c>
      <c r="F2629" s="201">
        <v>41.6</v>
      </c>
      <c r="G2629" s="64">
        <f t="shared" ref="G2629:G2692" si="82">D2629*E2629</f>
        <v>0</v>
      </c>
      <c r="H2629" s="66">
        <f t="shared" ref="H2629:H2692" si="83">D2629*F2629</f>
        <v>0</v>
      </c>
      <c r="I2629" s="60"/>
    </row>
    <row r="2630" spans="1:9" s="38" customFormat="1" x14ac:dyDescent="0.25">
      <c r="A2630" s="193" t="s">
        <v>8307</v>
      </c>
      <c r="B2630" s="194" t="s">
        <v>8308</v>
      </c>
      <c r="C2630" s="188" t="s">
        <v>6</v>
      </c>
      <c r="D2630" s="179"/>
      <c r="E2630" s="201">
        <v>132</v>
      </c>
      <c r="F2630" s="201">
        <v>43.7</v>
      </c>
      <c r="G2630" s="64">
        <f t="shared" si="82"/>
        <v>0</v>
      </c>
      <c r="H2630" s="66">
        <f t="shared" si="83"/>
        <v>0</v>
      </c>
      <c r="I2630" s="60"/>
    </row>
    <row r="2631" spans="1:9" s="38" customFormat="1" x14ac:dyDescent="0.25">
      <c r="A2631" s="193" t="s">
        <v>8309</v>
      </c>
      <c r="B2631" s="194" t="s">
        <v>8310</v>
      </c>
      <c r="C2631" s="188" t="s">
        <v>6</v>
      </c>
      <c r="D2631" s="179"/>
      <c r="E2631" s="201">
        <v>157</v>
      </c>
      <c r="F2631" s="201">
        <v>52</v>
      </c>
      <c r="G2631" s="64">
        <f t="shared" si="82"/>
        <v>0</v>
      </c>
      <c r="H2631" s="66">
        <f t="shared" si="83"/>
        <v>0</v>
      </c>
      <c r="I2631" s="60"/>
    </row>
    <row r="2632" spans="1:9" s="38" customFormat="1" x14ac:dyDescent="0.25">
      <c r="A2632" s="193" t="s">
        <v>8311</v>
      </c>
      <c r="B2632" s="194" t="s">
        <v>8312</v>
      </c>
      <c r="C2632" s="188" t="s">
        <v>6</v>
      </c>
      <c r="D2632" s="179"/>
      <c r="E2632" s="201">
        <v>191</v>
      </c>
      <c r="F2632" s="201">
        <v>63</v>
      </c>
      <c r="G2632" s="64">
        <f t="shared" si="82"/>
        <v>0</v>
      </c>
      <c r="H2632" s="66">
        <f t="shared" si="83"/>
        <v>0</v>
      </c>
      <c r="I2632" s="60"/>
    </row>
    <row r="2633" spans="1:9" s="38" customFormat="1" x14ac:dyDescent="0.25">
      <c r="A2633" s="193" t="s">
        <v>8313</v>
      </c>
      <c r="B2633" s="194" t="s">
        <v>8314</v>
      </c>
      <c r="C2633" s="188" t="s">
        <v>6</v>
      </c>
      <c r="D2633" s="179"/>
      <c r="E2633" s="201">
        <v>226</v>
      </c>
      <c r="F2633" s="201">
        <v>74</v>
      </c>
      <c r="G2633" s="64">
        <f t="shared" si="82"/>
        <v>0</v>
      </c>
      <c r="H2633" s="66">
        <f t="shared" si="83"/>
        <v>0</v>
      </c>
      <c r="I2633" s="60"/>
    </row>
    <row r="2634" spans="1:9" s="38" customFormat="1" x14ac:dyDescent="0.25">
      <c r="A2634" s="193" t="s">
        <v>8315</v>
      </c>
      <c r="B2634" s="194" t="s">
        <v>8316</v>
      </c>
      <c r="C2634" s="188" t="s">
        <v>6</v>
      </c>
      <c r="D2634" s="179"/>
      <c r="E2634" s="201">
        <v>268</v>
      </c>
      <c r="F2634" s="201">
        <v>88</v>
      </c>
      <c r="G2634" s="64">
        <f t="shared" si="82"/>
        <v>0</v>
      </c>
      <c r="H2634" s="66">
        <f t="shared" si="83"/>
        <v>0</v>
      </c>
      <c r="I2634" s="60"/>
    </row>
    <row r="2635" spans="1:9" s="38" customFormat="1" x14ac:dyDescent="0.25">
      <c r="A2635" s="193" t="s">
        <v>8317</v>
      </c>
      <c r="B2635" s="194" t="s">
        <v>8318</v>
      </c>
      <c r="C2635" s="188" t="s">
        <v>6</v>
      </c>
      <c r="D2635" s="179"/>
      <c r="E2635" s="201">
        <v>337</v>
      </c>
      <c r="F2635" s="201">
        <v>111</v>
      </c>
      <c r="G2635" s="64">
        <f t="shared" si="82"/>
        <v>0</v>
      </c>
      <c r="H2635" s="66">
        <f t="shared" si="83"/>
        <v>0</v>
      </c>
      <c r="I2635" s="60"/>
    </row>
    <row r="2636" spans="1:9" s="38" customFormat="1" x14ac:dyDescent="0.25">
      <c r="A2636" s="193" t="s">
        <v>8319</v>
      </c>
      <c r="B2636" s="194" t="s">
        <v>8320</v>
      </c>
      <c r="C2636" s="188" t="s">
        <v>6</v>
      </c>
      <c r="D2636" s="179"/>
      <c r="E2636" s="201">
        <v>474</v>
      </c>
      <c r="F2636" s="201">
        <v>156</v>
      </c>
      <c r="G2636" s="64">
        <f t="shared" si="82"/>
        <v>0</v>
      </c>
      <c r="H2636" s="66">
        <f t="shared" si="83"/>
        <v>0</v>
      </c>
      <c r="I2636" s="60"/>
    </row>
    <row r="2637" spans="1:9" s="38" customFormat="1" x14ac:dyDescent="0.25">
      <c r="A2637" s="193" t="s">
        <v>8321</v>
      </c>
      <c r="B2637" s="194" t="s">
        <v>8322</v>
      </c>
      <c r="C2637" s="188" t="s">
        <v>6</v>
      </c>
      <c r="D2637" s="179"/>
      <c r="E2637" s="201">
        <v>623</v>
      </c>
      <c r="F2637" s="201">
        <v>206</v>
      </c>
      <c r="G2637" s="64">
        <f t="shared" si="82"/>
        <v>0</v>
      </c>
      <c r="H2637" s="66">
        <f t="shared" si="83"/>
        <v>0</v>
      </c>
      <c r="I2637" s="60"/>
    </row>
    <row r="2638" spans="1:9" s="38" customFormat="1" ht="112.5" x14ac:dyDescent="0.25">
      <c r="A2638" s="195" t="s">
        <v>8323</v>
      </c>
      <c r="B2638" s="196" t="s">
        <v>21748</v>
      </c>
      <c r="C2638" s="198"/>
      <c r="D2638" s="199"/>
      <c r="E2638" s="199"/>
      <c r="F2638" s="199"/>
      <c r="G2638" s="199"/>
      <c r="H2638" s="200"/>
      <c r="I2638" s="60"/>
    </row>
    <row r="2639" spans="1:9" s="38" customFormat="1" x14ac:dyDescent="0.25">
      <c r="A2639" s="193" t="s">
        <v>8324</v>
      </c>
      <c r="B2639" s="194" t="s">
        <v>8325</v>
      </c>
      <c r="C2639" s="188" t="s">
        <v>6</v>
      </c>
      <c r="D2639" s="179"/>
      <c r="E2639" s="201">
        <v>212</v>
      </c>
      <c r="F2639" s="201">
        <v>70</v>
      </c>
      <c r="G2639" s="64">
        <f t="shared" si="82"/>
        <v>0</v>
      </c>
      <c r="H2639" s="66">
        <f t="shared" si="83"/>
        <v>0</v>
      </c>
      <c r="I2639" s="60"/>
    </row>
    <row r="2640" spans="1:9" s="38" customFormat="1" x14ac:dyDescent="0.25">
      <c r="A2640" s="193" t="s">
        <v>8326</v>
      </c>
      <c r="B2640" s="194" t="s">
        <v>8312</v>
      </c>
      <c r="C2640" s="188" t="s">
        <v>6</v>
      </c>
      <c r="D2640" s="179"/>
      <c r="E2640" s="201">
        <v>265</v>
      </c>
      <c r="F2640" s="201">
        <v>87</v>
      </c>
      <c r="G2640" s="64">
        <f t="shared" si="82"/>
        <v>0</v>
      </c>
      <c r="H2640" s="66">
        <f t="shared" si="83"/>
        <v>0</v>
      </c>
      <c r="I2640" s="60"/>
    </row>
    <row r="2641" spans="1:9" s="38" customFormat="1" x14ac:dyDescent="0.25">
      <c r="A2641" s="193" t="s">
        <v>8327</v>
      </c>
      <c r="B2641" s="194" t="s">
        <v>8314</v>
      </c>
      <c r="C2641" s="188" t="s">
        <v>6</v>
      </c>
      <c r="D2641" s="179"/>
      <c r="E2641" s="201">
        <v>304</v>
      </c>
      <c r="F2641" s="201">
        <v>100</v>
      </c>
      <c r="G2641" s="64">
        <f t="shared" si="82"/>
        <v>0</v>
      </c>
      <c r="H2641" s="66">
        <f t="shared" si="83"/>
        <v>0</v>
      </c>
      <c r="I2641" s="60"/>
    </row>
    <row r="2642" spans="1:9" s="38" customFormat="1" x14ac:dyDescent="0.25">
      <c r="A2642" s="193" t="s">
        <v>8328</v>
      </c>
      <c r="B2642" s="194" t="s">
        <v>8316</v>
      </c>
      <c r="C2642" s="188" t="s">
        <v>6</v>
      </c>
      <c r="D2642" s="179"/>
      <c r="E2642" s="201">
        <v>362</v>
      </c>
      <c r="F2642" s="201">
        <v>119</v>
      </c>
      <c r="G2642" s="64">
        <f t="shared" si="82"/>
        <v>0</v>
      </c>
      <c r="H2642" s="66">
        <f t="shared" si="83"/>
        <v>0</v>
      </c>
      <c r="I2642" s="60"/>
    </row>
    <row r="2643" spans="1:9" s="38" customFormat="1" x14ac:dyDescent="0.25">
      <c r="A2643" s="193" t="s">
        <v>8329</v>
      </c>
      <c r="B2643" s="194" t="s">
        <v>8318</v>
      </c>
      <c r="C2643" s="188" t="s">
        <v>6</v>
      </c>
      <c r="D2643" s="179"/>
      <c r="E2643" s="201">
        <v>516</v>
      </c>
      <c r="F2643" s="201">
        <v>170</v>
      </c>
      <c r="G2643" s="64">
        <f t="shared" si="82"/>
        <v>0</v>
      </c>
      <c r="H2643" s="66">
        <f t="shared" si="83"/>
        <v>0</v>
      </c>
      <c r="I2643" s="60"/>
    </row>
    <row r="2644" spans="1:9" s="38" customFormat="1" x14ac:dyDescent="0.25">
      <c r="A2644" s="193" t="s">
        <v>8330</v>
      </c>
      <c r="B2644" s="194" t="s">
        <v>8320</v>
      </c>
      <c r="C2644" s="188" t="s">
        <v>6</v>
      </c>
      <c r="D2644" s="179"/>
      <c r="E2644" s="201">
        <v>682</v>
      </c>
      <c r="F2644" s="201">
        <v>225</v>
      </c>
      <c r="G2644" s="64">
        <f t="shared" si="82"/>
        <v>0</v>
      </c>
      <c r="H2644" s="66">
        <f t="shared" si="83"/>
        <v>0</v>
      </c>
      <c r="I2644" s="60"/>
    </row>
    <row r="2645" spans="1:9" s="38" customFormat="1" x14ac:dyDescent="0.25">
      <c r="A2645" s="193" t="s">
        <v>8331</v>
      </c>
      <c r="B2645" s="194" t="s">
        <v>8322</v>
      </c>
      <c r="C2645" s="188" t="s">
        <v>6</v>
      </c>
      <c r="D2645" s="179"/>
      <c r="E2645" s="201">
        <v>879</v>
      </c>
      <c r="F2645" s="201">
        <v>290</v>
      </c>
      <c r="G2645" s="64">
        <f t="shared" si="82"/>
        <v>0</v>
      </c>
      <c r="H2645" s="66">
        <f t="shared" si="83"/>
        <v>0</v>
      </c>
      <c r="I2645" s="60"/>
    </row>
    <row r="2646" spans="1:9" s="38" customFormat="1" ht="57" customHeight="1" x14ac:dyDescent="0.25">
      <c r="A2646" s="197" t="s">
        <v>21749</v>
      </c>
      <c r="B2646" s="344" t="s">
        <v>21750</v>
      </c>
      <c r="C2646" s="345"/>
      <c r="D2646" s="345"/>
      <c r="E2646" s="345"/>
      <c r="F2646" s="345"/>
      <c r="G2646" s="345"/>
      <c r="H2646" s="346"/>
      <c r="I2646" s="60"/>
    </row>
    <row r="2647" spans="1:9" s="38" customFormat="1" ht="168.75" x14ac:dyDescent="0.25">
      <c r="A2647" s="195" t="s">
        <v>8332</v>
      </c>
      <c r="B2647" s="196" t="s">
        <v>21751</v>
      </c>
      <c r="C2647" s="198"/>
      <c r="D2647" s="199"/>
      <c r="E2647" s="199"/>
      <c r="F2647" s="199"/>
      <c r="G2647" s="199"/>
      <c r="H2647" s="200"/>
      <c r="I2647" s="60"/>
    </row>
    <row r="2648" spans="1:9" s="38" customFormat="1" x14ac:dyDescent="0.25">
      <c r="A2648" s="193" t="s">
        <v>8333</v>
      </c>
      <c r="B2648" s="194" t="s">
        <v>8334</v>
      </c>
      <c r="C2648" s="188" t="s">
        <v>15</v>
      </c>
      <c r="D2648" s="179"/>
      <c r="E2648" s="201">
        <v>1.44</v>
      </c>
      <c r="F2648" s="201">
        <v>0.18099999999999999</v>
      </c>
      <c r="G2648" s="64">
        <f t="shared" si="82"/>
        <v>0</v>
      </c>
      <c r="H2648" s="66">
        <f t="shared" si="83"/>
        <v>0</v>
      </c>
      <c r="I2648" s="60"/>
    </row>
    <row r="2649" spans="1:9" s="38" customFormat="1" x14ac:dyDescent="0.25">
      <c r="A2649" s="193" t="s">
        <v>8335</v>
      </c>
      <c r="B2649" s="194" t="s">
        <v>8336</v>
      </c>
      <c r="C2649" s="188" t="s">
        <v>15</v>
      </c>
      <c r="D2649" s="179"/>
      <c r="E2649" s="201">
        <v>1.5</v>
      </c>
      <c r="F2649" s="201">
        <v>0.188</v>
      </c>
      <c r="G2649" s="64">
        <f t="shared" si="82"/>
        <v>0</v>
      </c>
      <c r="H2649" s="66">
        <f t="shared" si="83"/>
        <v>0</v>
      </c>
      <c r="I2649" s="60"/>
    </row>
    <row r="2650" spans="1:9" s="38" customFormat="1" x14ac:dyDescent="0.25">
      <c r="A2650" s="193" t="s">
        <v>8337</v>
      </c>
      <c r="B2650" s="194" t="s">
        <v>8338</v>
      </c>
      <c r="C2650" s="188" t="s">
        <v>15</v>
      </c>
      <c r="D2650" s="179"/>
      <c r="E2650" s="201">
        <v>1.5</v>
      </c>
      <c r="F2650" s="201">
        <v>0.188</v>
      </c>
      <c r="G2650" s="64">
        <f t="shared" si="82"/>
        <v>0</v>
      </c>
      <c r="H2650" s="66">
        <f t="shared" si="83"/>
        <v>0</v>
      </c>
      <c r="I2650" s="60"/>
    </row>
    <row r="2651" spans="1:9" s="38" customFormat="1" x14ac:dyDescent="0.25">
      <c r="A2651" s="193" t="s">
        <v>8339</v>
      </c>
      <c r="B2651" s="194" t="s">
        <v>8340</v>
      </c>
      <c r="C2651" s="188" t="s">
        <v>15</v>
      </c>
      <c r="D2651" s="179"/>
      <c r="E2651" s="201">
        <v>1.56</v>
      </c>
      <c r="F2651" s="201">
        <v>0.19500000000000001</v>
      </c>
      <c r="G2651" s="64">
        <f t="shared" si="82"/>
        <v>0</v>
      </c>
      <c r="H2651" s="66">
        <f t="shared" si="83"/>
        <v>0</v>
      </c>
      <c r="I2651" s="60"/>
    </row>
    <row r="2652" spans="1:9" s="38" customFormat="1" x14ac:dyDescent="0.25">
      <c r="A2652" s="193" t="s">
        <v>8341</v>
      </c>
      <c r="B2652" s="194" t="s">
        <v>8342</v>
      </c>
      <c r="C2652" s="188" t="s">
        <v>15</v>
      </c>
      <c r="D2652" s="179"/>
      <c r="E2652" s="201">
        <v>1.61</v>
      </c>
      <c r="F2652" s="201">
        <v>0.20200000000000001</v>
      </c>
      <c r="G2652" s="64">
        <f t="shared" si="82"/>
        <v>0</v>
      </c>
      <c r="H2652" s="66">
        <f t="shared" si="83"/>
        <v>0</v>
      </c>
      <c r="I2652" s="60"/>
    </row>
    <row r="2653" spans="1:9" s="38" customFormat="1" x14ac:dyDescent="0.25">
      <c r="A2653" s="193" t="s">
        <v>8343</v>
      </c>
      <c r="B2653" s="194" t="s">
        <v>8344</v>
      </c>
      <c r="C2653" s="188" t="s">
        <v>15</v>
      </c>
      <c r="D2653" s="179"/>
      <c r="E2653" s="201">
        <v>1.68</v>
      </c>
      <c r="F2653" s="201">
        <v>0.21099999999999999</v>
      </c>
      <c r="G2653" s="64">
        <f t="shared" si="82"/>
        <v>0</v>
      </c>
      <c r="H2653" s="66">
        <f t="shared" si="83"/>
        <v>0</v>
      </c>
      <c r="I2653" s="60"/>
    </row>
    <row r="2654" spans="1:9" s="38" customFormat="1" x14ac:dyDescent="0.25">
      <c r="A2654" s="193" t="s">
        <v>8345</v>
      </c>
      <c r="B2654" s="194" t="s">
        <v>8346</v>
      </c>
      <c r="C2654" s="188" t="s">
        <v>15</v>
      </c>
      <c r="D2654" s="179"/>
      <c r="E2654" s="201">
        <v>1.95</v>
      </c>
      <c r="F2654" s="201">
        <v>0.245</v>
      </c>
      <c r="G2654" s="64">
        <f t="shared" si="82"/>
        <v>0</v>
      </c>
      <c r="H2654" s="66">
        <f t="shared" si="83"/>
        <v>0</v>
      </c>
      <c r="I2654" s="60"/>
    </row>
    <row r="2655" spans="1:9" s="38" customFormat="1" x14ac:dyDescent="0.25">
      <c r="A2655" s="193" t="s">
        <v>8347</v>
      </c>
      <c r="B2655" s="194" t="s">
        <v>8348</v>
      </c>
      <c r="C2655" s="188" t="s">
        <v>15</v>
      </c>
      <c r="D2655" s="179"/>
      <c r="E2655" s="201">
        <v>2.17</v>
      </c>
      <c r="F2655" s="201">
        <v>0.27200000000000002</v>
      </c>
      <c r="G2655" s="64">
        <f t="shared" si="82"/>
        <v>0</v>
      </c>
      <c r="H2655" s="66">
        <f t="shared" si="83"/>
        <v>0</v>
      </c>
      <c r="I2655" s="60"/>
    </row>
    <row r="2656" spans="1:9" s="38" customFormat="1" x14ac:dyDescent="0.25">
      <c r="A2656" s="193" t="s">
        <v>8349</v>
      </c>
      <c r="B2656" s="194" t="s">
        <v>8350</v>
      </c>
      <c r="C2656" s="188" t="s">
        <v>15</v>
      </c>
      <c r="D2656" s="179"/>
      <c r="E2656" s="201">
        <v>2.34</v>
      </c>
      <c r="F2656" s="201">
        <v>0.29399999999999998</v>
      </c>
      <c r="G2656" s="64">
        <f t="shared" si="82"/>
        <v>0</v>
      </c>
      <c r="H2656" s="66">
        <f t="shared" si="83"/>
        <v>0</v>
      </c>
      <c r="I2656" s="60"/>
    </row>
    <row r="2657" spans="1:9" s="38" customFormat="1" x14ac:dyDescent="0.25">
      <c r="A2657" s="193" t="s">
        <v>8351</v>
      </c>
      <c r="B2657" s="194" t="s">
        <v>8352</v>
      </c>
      <c r="C2657" s="188" t="s">
        <v>259</v>
      </c>
      <c r="D2657" s="179"/>
      <c r="E2657" s="201">
        <v>15.2</v>
      </c>
      <c r="F2657" s="201">
        <v>1.91</v>
      </c>
      <c r="G2657" s="64">
        <f t="shared" si="82"/>
        <v>0</v>
      </c>
      <c r="H2657" s="66">
        <f t="shared" si="83"/>
        <v>0</v>
      </c>
      <c r="I2657" s="60"/>
    </row>
    <row r="2658" spans="1:9" s="38" customFormat="1" ht="168.75" x14ac:dyDescent="0.25">
      <c r="A2658" s="195" t="s">
        <v>8353</v>
      </c>
      <c r="B2658" s="196" t="s">
        <v>21752</v>
      </c>
      <c r="C2658" s="198"/>
      <c r="D2658" s="199"/>
      <c r="E2658" s="199"/>
      <c r="F2658" s="199"/>
      <c r="G2658" s="199"/>
      <c r="H2658" s="200"/>
      <c r="I2658" s="60"/>
    </row>
    <row r="2659" spans="1:9" s="38" customFormat="1" x14ac:dyDescent="0.25">
      <c r="A2659" s="193" t="s">
        <v>8354</v>
      </c>
      <c r="B2659" s="194" t="s">
        <v>8355</v>
      </c>
      <c r="C2659" s="188" t="s">
        <v>15</v>
      </c>
      <c r="D2659" s="179"/>
      <c r="E2659" s="201">
        <v>1.72</v>
      </c>
      <c r="F2659" s="201">
        <v>0.216</v>
      </c>
      <c r="G2659" s="64">
        <f t="shared" si="82"/>
        <v>0</v>
      </c>
      <c r="H2659" s="66">
        <f t="shared" si="83"/>
        <v>0</v>
      </c>
      <c r="I2659" s="60"/>
    </row>
    <row r="2660" spans="1:9" s="38" customFormat="1" x14ac:dyDescent="0.25">
      <c r="A2660" s="193" t="s">
        <v>8356</v>
      </c>
      <c r="B2660" s="194" t="s">
        <v>8357</v>
      </c>
      <c r="C2660" s="188" t="s">
        <v>15</v>
      </c>
      <c r="D2660" s="179"/>
      <c r="E2660" s="201">
        <v>1.72</v>
      </c>
      <c r="F2660" s="201">
        <v>0.216</v>
      </c>
      <c r="G2660" s="64">
        <f t="shared" si="82"/>
        <v>0</v>
      </c>
      <c r="H2660" s="66">
        <f t="shared" si="83"/>
        <v>0</v>
      </c>
      <c r="I2660" s="60"/>
    </row>
    <row r="2661" spans="1:9" s="38" customFormat="1" x14ac:dyDescent="0.25">
      <c r="A2661" s="193" t="s">
        <v>8358</v>
      </c>
      <c r="B2661" s="194" t="s">
        <v>8359</v>
      </c>
      <c r="C2661" s="188" t="s">
        <v>15</v>
      </c>
      <c r="D2661" s="179"/>
      <c r="E2661" s="201">
        <v>1.77</v>
      </c>
      <c r="F2661" s="201">
        <v>0.223</v>
      </c>
      <c r="G2661" s="64">
        <f t="shared" si="82"/>
        <v>0</v>
      </c>
      <c r="H2661" s="66">
        <f t="shared" si="83"/>
        <v>0</v>
      </c>
      <c r="I2661" s="60"/>
    </row>
    <row r="2662" spans="1:9" s="38" customFormat="1" x14ac:dyDescent="0.25">
      <c r="A2662" s="193" t="s">
        <v>8360</v>
      </c>
      <c r="B2662" s="194" t="s">
        <v>8361</v>
      </c>
      <c r="C2662" s="188" t="s">
        <v>15</v>
      </c>
      <c r="D2662" s="179"/>
      <c r="E2662" s="201">
        <v>1.9</v>
      </c>
      <c r="F2662" s="201">
        <v>0.23899999999999999</v>
      </c>
      <c r="G2662" s="64">
        <f t="shared" si="82"/>
        <v>0</v>
      </c>
      <c r="H2662" s="66">
        <f t="shared" si="83"/>
        <v>0</v>
      </c>
      <c r="I2662" s="60"/>
    </row>
    <row r="2663" spans="1:9" s="38" customFormat="1" x14ac:dyDescent="0.25">
      <c r="A2663" s="193" t="s">
        <v>8362</v>
      </c>
      <c r="B2663" s="194" t="s">
        <v>8363</v>
      </c>
      <c r="C2663" s="188" t="s">
        <v>15</v>
      </c>
      <c r="D2663" s="179"/>
      <c r="E2663" s="201">
        <v>1.99</v>
      </c>
      <c r="F2663" s="201">
        <v>0.25</v>
      </c>
      <c r="G2663" s="64">
        <f t="shared" si="82"/>
        <v>0</v>
      </c>
      <c r="H2663" s="66">
        <f t="shared" si="83"/>
        <v>0</v>
      </c>
      <c r="I2663" s="60"/>
    </row>
    <row r="2664" spans="1:9" s="38" customFormat="1" x14ac:dyDescent="0.25">
      <c r="A2664" s="193" t="s">
        <v>8364</v>
      </c>
      <c r="B2664" s="194" t="s">
        <v>8365</v>
      </c>
      <c r="C2664" s="188" t="s">
        <v>15</v>
      </c>
      <c r="D2664" s="179"/>
      <c r="E2664" s="201">
        <v>2.23</v>
      </c>
      <c r="F2664" s="201">
        <v>0.28000000000000003</v>
      </c>
      <c r="G2664" s="64">
        <f t="shared" si="82"/>
        <v>0</v>
      </c>
      <c r="H2664" s="66">
        <f t="shared" si="83"/>
        <v>0</v>
      </c>
      <c r="I2664" s="60"/>
    </row>
    <row r="2665" spans="1:9" s="38" customFormat="1" x14ac:dyDescent="0.25">
      <c r="A2665" s="193" t="s">
        <v>8366</v>
      </c>
      <c r="B2665" s="194" t="s">
        <v>8367</v>
      </c>
      <c r="C2665" s="188" t="s">
        <v>15</v>
      </c>
      <c r="D2665" s="179"/>
      <c r="E2665" s="201">
        <v>2.67</v>
      </c>
      <c r="F2665" s="201">
        <v>0.33500000000000002</v>
      </c>
      <c r="G2665" s="64">
        <f t="shared" si="82"/>
        <v>0</v>
      </c>
      <c r="H2665" s="66">
        <f t="shared" si="83"/>
        <v>0</v>
      </c>
      <c r="I2665" s="60"/>
    </row>
    <row r="2666" spans="1:9" s="38" customFormat="1" x14ac:dyDescent="0.25">
      <c r="A2666" s="193" t="s">
        <v>8368</v>
      </c>
      <c r="B2666" s="194" t="s">
        <v>8369</v>
      </c>
      <c r="C2666" s="188" t="s">
        <v>15</v>
      </c>
      <c r="D2666" s="179"/>
      <c r="E2666" s="201">
        <v>2.67</v>
      </c>
      <c r="F2666" s="201">
        <v>0.33500000000000002</v>
      </c>
      <c r="G2666" s="64">
        <f t="shared" si="82"/>
        <v>0</v>
      </c>
      <c r="H2666" s="66">
        <f t="shared" si="83"/>
        <v>0</v>
      </c>
      <c r="I2666" s="60"/>
    </row>
    <row r="2667" spans="1:9" s="38" customFormat="1" x14ac:dyDescent="0.25">
      <c r="A2667" s="193" t="s">
        <v>8370</v>
      </c>
      <c r="B2667" s="194" t="s">
        <v>8371</v>
      </c>
      <c r="C2667" s="188" t="s">
        <v>15</v>
      </c>
      <c r="D2667" s="179"/>
      <c r="E2667" s="201">
        <v>3.18</v>
      </c>
      <c r="F2667" s="201">
        <v>0.4</v>
      </c>
      <c r="G2667" s="64">
        <f t="shared" si="82"/>
        <v>0</v>
      </c>
      <c r="H2667" s="66">
        <f t="shared" si="83"/>
        <v>0</v>
      </c>
      <c r="I2667" s="60"/>
    </row>
    <row r="2668" spans="1:9" s="38" customFormat="1" x14ac:dyDescent="0.25">
      <c r="A2668" s="193" t="s">
        <v>8372</v>
      </c>
      <c r="B2668" s="194" t="s">
        <v>8373</v>
      </c>
      <c r="C2668" s="188" t="s">
        <v>15</v>
      </c>
      <c r="D2668" s="179"/>
      <c r="E2668" s="201">
        <v>3.45</v>
      </c>
      <c r="F2668" s="201">
        <v>0.434</v>
      </c>
      <c r="G2668" s="64">
        <f t="shared" si="82"/>
        <v>0</v>
      </c>
      <c r="H2668" s="66">
        <f t="shared" si="83"/>
        <v>0</v>
      </c>
      <c r="I2668" s="60"/>
    </row>
    <row r="2669" spans="1:9" s="38" customFormat="1" x14ac:dyDescent="0.25">
      <c r="A2669" s="193" t="s">
        <v>8374</v>
      </c>
      <c r="B2669" s="194" t="s">
        <v>8375</v>
      </c>
      <c r="C2669" s="188" t="s">
        <v>15</v>
      </c>
      <c r="D2669" s="179"/>
      <c r="E2669" s="201">
        <v>4.25</v>
      </c>
      <c r="F2669" s="201">
        <v>0.53</v>
      </c>
      <c r="G2669" s="64">
        <f t="shared" si="82"/>
        <v>0</v>
      </c>
      <c r="H2669" s="66">
        <f t="shared" si="83"/>
        <v>0</v>
      </c>
      <c r="I2669" s="60"/>
    </row>
    <row r="2670" spans="1:9" s="38" customFormat="1" x14ac:dyDescent="0.25">
      <c r="A2670" s="193" t="s">
        <v>8376</v>
      </c>
      <c r="B2670" s="194" t="s">
        <v>8377</v>
      </c>
      <c r="C2670" s="188" t="s">
        <v>15</v>
      </c>
      <c r="D2670" s="179"/>
      <c r="E2670" s="201">
        <v>5.5</v>
      </c>
      <c r="F2670" s="201">
        <v>0.69</v>
      </c>
      <c r="G2670" s="64">
        <f t="shared" si="82"/>
        <v>0</v>
      </c>
      <c r="H2670" s="66">
        <f t="shared" si="83"/>
        <v>0</v>
      </c>
      <c r="I2670" s="60"/>
    </row>
    <row r="2671" spans="1:9" s="38" customFormat="1" x14ac:dyDescent="0.25">
      <c r="A2671" s="193" t="s">
        <v>8378</v>
      </c>
      <c r="B2671" s="194" t="s">
        <v>8379</v>
      </c>
      <c r="C2671" s="188" t="s">
        <v>15</v>
      </c>
      <c r="D2671" s="179"/>
      <c r="E2671" s="201">
        <v>6.9</v>
      </c>
      <c r="F2671" s="201">
        <v>0.86</v>
      </c>
      <c r="G2671" s="64">
        <f t="shared" si="82"/>
        <v>0</v>
      </c>
      <c r="H2671" s="66">
        <f t="shared" si="83"/>
        <v>0</v>
      </c>
      <c r="I2671" s="60"/>
    </row>
    <row r="2672" spans="1:9" s="38" customFormat="1" x14ac:dyDescent="0.25">
      <c r="A2672" s="193" t="s">
        <v>8380</v>
      </c>
      <c r="B2672" s="194" t="s">
        <v>8381</v>
      </c>
      <c r="C2672" s="188" t="s">
        <v>15</v>
      </c>
      <c r="D2672" s="179"/>
      <c r="E2672" s="201">
        <v>10.3</v>
      </c>
      <c r="F2672" s="201">
        <v>1.3</v>
      </c>
      <c r="G2672" s="64">
        <f t="shared" si="82"/>
        <v>0</v>
      </c>
      <c r="H2672" s="66">
        <f t="shared" si="83"/>
        <v>0</v>
      </c>
      <c r="I2672" s="60"/>
    </row>
    <row r="2673" spans="1:9" s="38" customFormat="1" x14ac:dyDescent="0.25">
      <c r="A2673" s="193" t="s">
        <v>8382</v>
      </c>
      <c r="B2673" s="194" t="s">
        <v>8383</v>
      </c>
      <c r="C2673" s="188" t="s">
        <v>15</v>
      </c>
      <c r="D2673" s="179"/>
      <c r="E2673" s="201">
        <v>13.1</v>
      </c>
      <c r="F2673" s="201">
        <v>1.65</v>
      </c>
      <c r="G2673" s="64">
        <f t="shared" si="82"/>
        <v>0</v>
      </c>
      <c r="H2673" s="66">
        <f t="shared" si="83"/>
        <v>0</v>
      </c>
      <c r="I2673" s="60"/>
    </row>
    <row r="2674" spans="1:9" s="38" customFormat="1" x14ac:dyDescent="0.25">
      <c r="A2674" s="193" t="s">
        <v>8384</v>
      </c>
      <c r="B2674" s="194" t="s">
        <v>8385</v>
      </c>
      <c r="C2674" s="188" t="s">
        <v>259</v>
      </c>
      <c r="D2674" s="179"/>
      <c r="E2674" s="201">
        <v>18.600000000000001</v>
      </c>
      <c r="F2674" s="201">
        <v>2.34</v>
      </c>
      <c r="G2674" s="64">
        <f t="shared" si="82"/>
        <v>0</v>
      </c>
      <c r="H2674" s="66">
        <f t="shared" si="83"/>
        <v>0</v>
      </c>
      <c r="I2674" s="60"/>
    </row>
    <row r="2675" spans="1:9" s="38" customFormat="1" ht="168.75" x14ac:dyDescent="0.25">
      <c r="A2675" s="195" t="s">
        <v>8386</v>
      </c>
      <c r="B2675" s="196" t="s">
        <v>21753</v>
      </c>
      <c r="C2675" s="198"/>
      <c r="D2675" s="199"/>
      <c r="E2675" s="199"/>
      <c r="F2675" s="199"/>
      <c r="G2675" s="199"/>
      <c r="H2675" s="200"/>
      <c r="I2675" s="60"/>
    </row>
    <row r="2676" spans="1:9" s="38" customFormat="1" x14ac:dyDescent="0.25">
      <c r="A2676" s="193" t="s">
        <v>8387</v>
      </c>
      <c r="B2676" s="194" t="s">
        <v>8388</v>
      </c>
      <c r="C2676" s="188" t="s">
        <v>15</v>
      </c>
      <c r="D2676" s="179"/>
      <c r="E2676" s="201">
        <v>2.12</v>
      </c>
      <c r="F2676" s="201">
        <v>0.26600000000000001</v>
      </c>
      <c r="G2676" s="64">
        <f t="shared" si="82"/>
        <v>0</v>
      </c>
      <c r="H2676" s="66">
        <f t="shared" si="83"/>
        <v>0</v>
      </c>
      <c r="I2676" s="60"/>
    </row>
    <row r="2677" spans="1:9" s="38" customFormat="1" x14ac:dyDescent="0.25">
      <c r="A2677" s="193" t="s">
        <v>8389</v>
      </c>
      <c r="B2677" s="194" t="s">
        <v>8390</v>
      </c>
      <c r="C2677" s="188" t="s">
        <v>15</v>
      </c>
      <c r="D2677" s="179"/>
      <c r="E2677" s="201">
        <v>2.23</v>
      </c>
      <c r="F2677" s="201">
        <v>0.28000000000000003</v>
      </c>
      <c r="G2677" s="64">
        <f t="shared" si="82"/>
        <v>0</v>
      </c>
      <c r="H2677" s="66">
        <f t="shared" si="83"/>
        <v>0</v>
      </c>
      <c r="I2677" s="60"/>
    </row>
    <row r="2678" spans="1:9" s="38" customFormat="1" x14ac:dyDescent="0.25">
      <c r="A2678" s="193" t="s">
        <v>8391</v>
      </c>
      <c r="B2678" s="194" t="s">
        <v>8392</v>
      </c>
      <c r="C2678" s="188" t="s">
        <v>15</v>
      </c>
      <c r="D2678" s="179"/>
      <c r="E2678" s="201">
        <v>2.34</v>
      </c>
      <c r="F2678" s="201">
        <v>0.29399999999999998</v>
      </c>
      <c r="G2678" s="64">
        <f t="shared" si="82"/>
        <v>0</v>
      </c>
      <c r="H2678" s="66">
        <f t="shared" si="83"/>
        <v>0</v>
      </c>
      <c r="I2678" s="60"/>
    </row>
    <row r="2679" spans="1:9" s="38" customFormat="1" x14ac:dyDescent="0.25">
      <c r="A2679" s="193" t="s">
        <v>8393</v>
      </c>
      <c r="B2679" s="194" t="s">
        <v>8394</v>
      </c>
      <c r="C2679" s="188" t="s">
        <v>15</v>
      </c>
      <c r="D2679" s="179"/>
      <c r="E2679" s="201">
        <v>2.57</v>
      </c>
      <c r="F2679" s="201">
        <v>0.32300000000000001</v>
      </c>
      <c r="G2679" s="64">
        <f t="shared" si="82"/>
        <v>0</v>
      </c>
      <c r="H2679" s="66">
        <f t="shared" si="83"/>
        <v>0</v>
      </c>
      <c r="I2679" s="60"/>
    </row>
    <row r="2680" spans="1:9" s="38" customFormat="1" x14ac:dyDescent="0.25">
      <c r="A2680" s="193" t="s">
        <v>8395</v>
      </c>
      <c r="B2680" s="194" t="s">
        <v>8396</v>
      </c>
      <c r="C2680" s="188" t="s">
        <v>15</v>
      </c>
      <c r="D2680" s="179"/>
      <c r="E2680" s="201">
        <v>2.83</v>
      </c>
      <c r="F2680" s="201">
        <v>0.35599999999999998</v>
      </c>
      <c r="G2680" s="64">
        <f t="shared" si="82"/>
        <v>0</v>
      </c>
      <c r="H2680" s="66">
        <f t="shared" si="83"/>
        <v>0</v>
      </c>
      <c r="I2680" s="60"/>
    </row>
    <row r="2681" spans="1:9" s="38" customFormat="1" x14ac:dyDescent="0.25">
      <c r="A2681" s="193" t="s">
        <v>8397</v>
      </c>
      <c r="B2681" s="194" t="s">
        <v>8398</v>
      </c>
      <c r="C2681" s="188" t="s">
        <v>15</v>
      </c>
      <c r="D2681" s="179"/>
      <c r="E2681" s="201">
        <v>3.18</v>
      </c>
      <c r="F2681" s="201">
        <v>0.4</v>
      </c>
      <c r="G2681" s="64">
        <f t="shared" si="82"/>
        <v>0</v>
      </c>
      <c r="H2681" s="66">
        <f t="shared" si="83"/>
        <v>0</v>
      </c>
      <c r="I2681" s="60"/>
    </row>
    <row r="2682" spans="1:9" s="38" customFormat="1" x14ac:dyDescent="0.25">
      <c r="A2682" s="193" t="s">
        <v>8399</v>
      </c>
      <c r="B2682" s="194" t="s">
        <v>8400</v>
      </c>
      <c r="C2682" s="188" t="s">
        <v>15</v>
      </c>
      <c r="D2682" s="179"/>
      <c r="E2682" s="201">
        <v>3.73</v>
      </c>
      <c r="F2682" s="201">
        <v>0.46899999999999997</v>
      </c>
      <c r="G2682" s="64">
        <f t="shared" si="82"/>
        <v>0</v>
      </c>
      <c r="H2682" s="66">
        <f t="shared" si="83"/>
        <v>0</v>
      </c>
      <c r="I2682" s="60"/>
    </row>
    <row r="2683" spans="1:9" s="38" customFormat="1" x14ac:dyDescent="0.25">
      <c r="A2683" s="193" t="s">
        <v>8401</v>
      </c>
      <c r="B2683" s="194" t="s">
        <v>8402</v>
      </c>
      <c r="C2683" s="188" t="s">
        <v>15</v>
      </c>
      <c r="D2683" s="179"/>
      <c r="E2683" s="201">
        <v>4.01</v>
      </c>
      <c r="F2683" s="201">
        <v>0.5</v>
      </c>
      <c r="G2683" s="64">
        <f t="shared" si="82"/>
        <v>0</v>
      </c>
      <c r="H2683" s="66">
        <f t="shared" si="83"/>
        <v>0</v>
      </c>
      <c r="I2683" s="60"/>
    </row>
    <row r="2684" spans="1:9" s="38" customFormat="1" x14ac:dyDescent="0.25">
      <c r="A2684" s="193" t="s">
        <v>8403</v>
      </c>
      <c r="B2684" s="194" t="s">
        <v>8404</v>
      </c>
      <c r="C2684" s="188" t="s">
        <v>15</v>
      </c>
      <c r="D2684" s="179"/>
      <c r="E2684" s="201">
        <v>5.3</v>
      </c>
      <c r="F2684" s="201">
        <v>0.67</v>
      </c>
      <c r="G2684" s="64">
        <f t="shared" si="82"/>
        <v>0</v>
      </c>
      <c r="H2684" s="66">
        <f t="shared" si="83"/>
        <v>0</v>
      </c>
      <c r="I2684" s="60"/>
    </row>
    <row r="2685" spans="1:9" s="38" customFormat="1" x14ac:dyDescent="0.25">
      <c r="A2685" s="193" t="s">
        <v>8405</v>
      </c>
      <c r="B2685" s="194" t="s">
        <v>8406</v>
      </c>
      <c r="C2685" s="188" t="s">
        <v>15</v>
      </c>
      <c r="D2685" s="179"/>
      <c r="E2685" s="201">
        <v>6.3</v>
      </c>
      <c r="F2685" s="201">
        <v>0.79</v>
      </c>
      <c r="G2685" s="64">
        <f t="shared" si="82"/>
        <v>0</v>
      </c>
      <c r="H2685" s="66">
        <f t="shared" si="83"/>
        <v>0</v>
      </c>
      <c r="I2685" s="60"/>
    </row>
    <row r="2686" spans="1:9" s="38" customFormat="1" x14ac:dyDescent="0.25">
      <c r="A2686" s="193" t="s">
        <v>8407</v>
      </c>
      <c r="B2686" s="194" t="s">
        <v>8408</v>
      </c>
      <c r="C2686" s="188" t="s">
        <v>15</v>
      </c>
      <c r="D2686" s="179"/>
      <c r="E2686" s="201">
        <v>7.7</v>
      </c>
      <c r="F2686" s="201">
        <v>0.97</v>
      </c>
      <c r="G2686" s="64">
        <f t="shared" si="82"/>
        <v>0</v>
      </c>
      <c r="H2686" s="66">
        <f t="shared" si="83"/>
        <v>0</v>
      </c>
      <c r="I2686" s="60"/>
    </row>
    <row r="2687" spans="1:9" s="38" customFormat="1" x14ac:dyDescent="0.25">
      <c r="A2687" s="193" t="s">
        <v>8409</v>
      </c>
      <c r="B2687" s="194" t="s">
        <v>8410</v>
      </c>
      <c r="C2687" s="188" t="s">
        <v>15</v>
      </c>
      <c r="D2687" s="179"/>
      <c r="E2687" s="201">
        <v>12.7</v>
      </c>
      <c r="F2687" s="201">
        <v>1.59</v>
      </c>
      <c r="G2687" s="64">
        <f t="shared" si="82"/>
        <v>0</v>
      </c>
      <c r="H2687" s="66">
        <f t="shared" si="83"/>
        <v>0</v>
      </c>
      <c r="I2687" s="60"/>
    </row>
    <row r="2688" spans="1:9" s="38" customFormat="1" x14ac:dyDescent="0.25">
      <c r="A2688" s="193" t="s">
        <v>8411</v>
      </c>
      <c r="B2688" s="194" t="s">
        <v>8412</v>
      </c>
      <c r="C2688" s="188" t="s">
        <v>15</v>
      </c>
      <c r="D2688" s="179"/>
      <c r="E2688" s="201">
        <v>15.6</v>
      </c>
      <c r="F2688" s="201">
        <v>1.95</v>
      </c>
      <c r="G2688" s="64">
        <f t="shared" si="82"/>
        <v>0</v>
      </c>
      <c r="H2688" s="66">
        <f t="shared" si="83"/>
        <v>0</v>
      </c>
      <c r="I2688" s="60"/>
    </row>
    <row r="2689" spans="1:9" s="38" customFormat="1" x14ac:dyDescent="0.25">
      <c r="A2689" s="193" t="s">
        <v>8413</v>
      </c>
      <c r="B2689" s="194" t="s">
        <v>8414</v>
      </c>
      <c r="C2689" s="188" t="s">
        <v>259</v>
      </c>
      <c r="D2689" s="179"/>
      <c r="E2689" s="201">
        <v>21.4</v>
      </c>
      <c r="F2689" s="201">
        <v>2.69</v>
      </c>
      <c r="G2689" s="64">
        <f t="shared" si="82"/>
        <v>0</v>
      </c>
      <c r="H2689" s="66">
        <f t="shared" si="83"/>
        <v>0</v>
      </c>
      <c r="I2689" s="60"/>
    </row>
    <row r="2690" spans="1:9" s="38" customFormat="1" ht="168.75" x14ac:dyDescent="0.25">
      <c r="A2690" s="195" t="s">
        <v>8415</v>
      </c>
      <c r="B2690" s="196" t="s">
        <v>21754</v>
      </c>
      <c r="C2690" s="198"/>
      <c r="D2690" s="199"/>
      <c r="E2690" s="199"/>
      <c r="F2690" s="199"/>
      <c r="G2690" s="199"/>
      <c r="H2690" s="200"/>
      <c r="I2690" s="60"/>
    </row>
    <row r="2691" spans="1:9" s="38" customFormat="1" x14ac:dyDescent="0.25">
      <c r="A2691" s="193" t="s">
        <v>8416</v>
      </c>
      <c r="B2691" s="194" t="s">
        <v>8417</v>
      </c>
      <c r="C2691" s="188" t="s">
        <v>15</v>
      </c>
      <c r="D2691" s="179"/>
      <c r="E2691" s="201">
        <v>3.69</v>
      </c>
      <c r="F2691" s="201">
        <v>0.46300000000000002</v>
      </c>
      <c r="G2691" s="64">
        <f t="shared" si="82"/>
        <v>0</v>
      </c>
      <c r="H2691" s="66">
        <f t="shared" si="83"/>
        <v>0</v>
      </c>
      <c r="I2691" s="60"/>
    </row>
    <row r="2692" spans="1:9" s="38" customFormat="1" x14ac:dyDescent="0.25">
      <c r="A2692" s="193" t="s">
        <v>8418</v>
      </c>
      <c r="B2692" s="194" t="s">
        <v>8419</v>
      </c>
      <c r="C2692" s="188" t="s">
        <v>15</v>
      </c>
      <c r="D2692" s="179"/>
      <c r="E2692" s="201">
        <v>4.25</v>
      </c>
      <c r="F2692" s="201">
        <v>0.53</v>
      </c>
      <c r="G2692" s="64">
        <f t="shared" si="82"/>
        <v>0</v>
      </c>
      <c r="H2692" s="66">
        <f t="shared" si="83"/>
        <v>0</v>
      </c>
      <c r="I2692" s="60"/>
    </row>
    <row r="2693" spans="1:9" s="38" customFormat="1" x14ac:dyDescent="0.25">
      <c r="A2693" s="193" t="s">
        <v>8420</v>
      </c>
      <c r="B2693" s="194" t="s">
        <v>8421</v>
      </c>
      <c r="C2693" s="188" t="s">
        <v>15</v>
      </c>
      <c r="D2693" s="179"/>
      <c r="E2693" s="201">
        <v>4.96</v>
      </c>
      <c r="F2693" s="201">
        <v>0.62</v>
      </c>
      <c r="G2693" s="64">
        <f t="shared" ref="G2693:G2756" si="84">D2693*E2693</f>
        <v>0</v>
      </c>
      <c r="H2693" s="66">
        <f t="shared" ref="H2693:H2756" si="85">D2693*F2693</f>
        <v>0</v>
      </c>
      <c r="I2693" s="60"/>
    </row>
    <row r="2694" spans="1:9" s="38" customFormat="1" x14ac:dyDescent="0.25">
      <c r="A2694" s="193" t="s">
        <v>8422</v>
      </c>
      <c r="B2694" s="194" t="s">
        <v>8423</v>
      </c>
      <c r="C2694" s="188" t="s">
        <v>15</v>
      </c>
      <c r="D2694" s="179"/>
      <c r="E2694" s="201">
        <v>5.3</v>
      </c>
      <c r="F2694" s="201">
        <v>0.67</v>
      </c>
      <c r="G2694" s="64">
        <f t="shared" si="84"/>
        <v>0</v>
      </c>
      <c r="H2694" s="66">
        <f t="shared" si="85"/>
        <v>0</v>
      </c>
      <c r="I2694" s="60"/>
    </row>
    <row r="2695" spans="1:9" s="38" customFormat="1" x14ac:dyDescent="0.25">
      <c r="A2695" s="193" t="s">
        <v>8424</v>
      </c>
      <c r="B2695" s="194" t="s">
        <v>8425</v>
      </c>
      <c r="C2695" s="188" t="s">
        <v>15</v>
      </c>
      <c r="D2695" s="179"/>
      <c r="E2695" s="201">
        <v>6.7</v>
      </c>
      <c r="F2695" s="201">
        <v>0.84</v>
      </c>
      <c r="G2695" s="64">
        <f t="shared" si="84"/>
        <v>0</v>
      </c>
      <c r="H2695" s="66">
        <f t="shared" si="85"/>
        <v>0</v>
      </c>
      <c r="I2695" s="60"/>
    </row>
    <row r="2696" spans="1:9" s="38" customFormat="1" x14ac:dyDescent="0.25">
      <c r="A2696" s="193" t="s">
        <v>8426</v>
      </c>
      <c r="B2696" s="194" t="s">
        <v>8427</v>
      </c>
      <c r="C2696" s="188" t="s">
        <v>15</v>
      </c>
      <c r="D2696" s="179"/>
      <c r="E2696" s="201">
        <v>7.3</v>
      </c>
      <c r="F2696" s="201">
        <v>0.92</v>
      </c>
      <c r="G2696" s="64">
        <f t="shared" si="84"/>
        <v>0</v>
      </c>
      <c r="H2696" s="66">
        <f t="shared" si="85"/>
        <v>0</v>
      </c>
      <c r="I2696" s="60"/>
    </row>
    <row r="2697" spans="1:9" s="38" customFormat="1" x14ac:dyDescent="0.25">
      <c r="A2697" s="193" t="s">
        <v>8428</v>
      </c>
      <c r="B2697" s="194" t="s">
        <v>8429</v>
      </c>
      <c r="C2697" s="188" t="s">
        <v>15</v>
      </c>
      <c r="D2697" s="179"/>
      <c r="E2697" s="201">
        <v>9</v>
      </c>
      <c r="F2697" s="201">
        <v>1.1200000000000001</v>
      </c>
      <c r="G2697" s="64">
        <f t="shared" si="84"/>
        <v>0</v>
      </c>
      <c r="H2697" s="66">
        <f t="shared" si="85"/>
        <v>0</v>
      </c>
      <c r="I2697" s="60"/>
    </row>
    <row r="2698" spans="1:9" s="38" customFormat="1" x14ac:dyDescent="0.25">
      <c r="A2698" s="193" t="s">
        <v>8430</v>
      </c>
      <c r="B2698" s="194" t="s">
        <v>8431</v>
      </c>
      <c r="C2698" s="188" t="s">
        <v>15</v>
      </c>
      <c r="D2698" s="179"/>
      <c r="E2698" s="201">
        <v>11.1</v>
      </c>
      <c r="F2698" s="201">
        <v>1.4</v>
      </c>
      <c r="G2698" s="64">
        <f t="shared" si="84"/>
        <v>0</v>
      </c>
      <c r="H2698" s="66">
        <f t="shared" si="85"/>
        <v>0</v>
      </c>
      <c r="I2698" s="60"/>
    </row>
    <row r="2699" spans="1:9" s="38" customFormat="1" x14ac:dyDescent="0.25">
      <c r="A2699" s="193" t="s">
        <v>8432</v>
      </c>
      <c r="B2699" s="194" t="s">
        <v>8433</v>
      </c>
      <c r="C2699" s="188" t="s">
        <v>15</v>
      </c>
      <c r="D2699" s="179"/>
      <c r="E2699" s="201">
        <v>12.4</v>
      </c>
      <c r="F2699" s="201">
        <v>1.56</v>
      </c>
      <c r="G2699" s="64">
        <f t="shared" si="84"/>
        <v>0</v>
      </c>
      <c r="H2699" s="66">
        <f t="shared" si="85"/>
        <v>0</v>
      </c>
      <c r="I2699" s="60"/>
    </row>
    <row r="2700" spans="1:9" s="38" customFormat="1" x14ac:dyDescent="0.25">
      <c r="A2700" s="193" t="s">
        <v>8434</v>
      </c>
      <c r="B2700" s="194" t="s">
        <v>8435</v>
      </c>
      <c r="C2700" s="188" t="s">
        <v>15</v>
      </c>
      <c r="D2700" s="179"/>
      <c r="E2700" s="201">
        <v>17.399999999999999</v>
      </c>
      <c r="F2700" s="201">
        <v>2.1800000000000002</v>
      </c>
      <c r="G2700" s="64">
        <f t="shared" si="84"/>
        <v>0</v>
      </c>
      <c r="H2700" s="66">
        <f t="shared" si="85"/>
        <v>0</v>
      </c>
      <c r="I2700" s="60"/>
    </row>
    <row r="2701" spans="1:9" s="38" customFormat="1" x14ac:dyDescent="0.25">
      <c r="A2701" s="193" t="s">
        <v>8436</v>
      </c>
      <c r="B2701" s="194" t="s">
        <v>8437</v>
      </c>
      <c r="C2701" s="188" t="s">
        <v>15</v>
      </c>
      <c r="D2701" s="179"/>
      <c r="E2701" s="201">
        <v>22.2</v>
      </c>
      <c r="F2701" s="201">
        <v>2.78</v>
      </c>
      <c r="G2701" s="64">
        <f t="shared" si="84"/>
        <v>0</v>
      </c>
      <c r="H2701" s="66">
        <f t="shared" si="85"/>
        <v>0</v>
      </c>
      <c r="I2701" s="60"/>
    </row>
    <row r="2702" spans="1:9" s="38" customFormat="1" x14ac:dyDescent="0.25">
      <c r="A2702" s="193" t="s">
        <v>8438</v>
      </c>
      <c r="B2702" s="194" t="s">
        <v>8439</v>
      </c>
      <c r="C2702" s="188" t="s">
        <v>259</v>
      </c>
      <c r="D2702" s="179"/>
      <c r="E2702" s="201">
        <v>27.4</v>
      </c>
      <c r="F2702" s="201">
        <v>3.44</v>
      </c>
      <c r="G2702" s="64">
        <f t="shared" si="84"/>
        <v>0</v>
      </c>
      <c r="H2702" s="66">
        <f t="shared" si="85"/>
        <v>0</v>
      </c>
      <c r="I2702" s="60"/>
    </row>
    <row r="2703" spans="1:9" s="38" customFormat="1" ht="168.75" x14ac:dyDescent="0.25">
      <c r="A2703" s="195" t="s">
        <v>8440</v>
      </c>
      <c r="B2703" s="196" t="s">
        <v>21755</v>
      </c>
      <c r="C2703" s="198"/>
      <c r="D2703" s="199"/>
      <c r="E2703" s="199"/>
      <c r="F2703" s="199"/>
      <c r="G2703" s="199"/>
      <c r="H2703" s="200"/>
      <c r="I2703" s="60"/>
    </row>
    <row r="2704" spans="1:9" s="38" customFormat="1" x14ac:dyDescent="0.25">
      <c r="A2704" s="193" t="s">
        <v>8441</v>
      </c>
      <c r="B2704" s="194" t="s">
        <v>8442</v>
      </c>
      <c r="C2704" s="188" t="s">
        <v>15</v>
      </c>
      <c r="D2704" s="179"/>
      <c r="E2704" s="201">
        <v>7.3</v>
      </c>
      <c r="F2704" s="201">
        <v>0.92</v>
      </c>
      <c r="G2704" s="64">
        <f t="shared" si="84"/>
        <v>0</v>
      </c>
      <c r="H2704" s="66">
        <f t="shared" si="85"/>
        <v>0</v>
      </c>
      <c r="I2704" s="60"/>
    </row>
    <row r="2705" spans="1:9" s="38" customFormat="1" x14ac:dyDescent="0.25">
      <c r="A2705" s="193" t="s">
        <v>8443</v>
      </c>
      <c r="B2705" s="194" t="s">
        <v>8444</v>
      </c>
      <c r="C2705" s="188" t="s">
        <v>15</v>
      </c>
      <c r="D2705" s="179"/>
      <c r="E2705" s="201">
        <v>8.6</v>
      </c>
      <c r="F2705" s="201">
        <v>1.08</v>
      </c>
      <c r="G2705" s="64">
        <f t="shared" si="84"/>
        <v>0</v>
      </c>
      <c r="H2705" s="66">
        <f t="shared" si="85"/>
        <v>0</v>
      </c>
      <c r="I2705" s="60"/>
    </row>
    <row r="2706" spans="1:9" s="38" customFormat="1" x14ac:dyDescent="0.25">
      <c r="A2706" s="193" t="s">
        <v>8445</v>
      </c>
      <c r="B2706" s="194" t="s">
        <v>8446</v>
      </c>
      <c r="C2706" s="188" t="s">
        <v>15</v>
      </c>
      <c r="D2706" s="179"/>
      <c r="E2706" s="201">
        <v>9.1999999999999993</v>
      </c>
      <c r="F2706" s="201">
        <v>1.1599999999999999</v>
      </c>
      <c r="G2706" s="64">
        <f t="shared" si="84"/>
        <v>0</v>
      </c>
      <c r="H2706" s="66">
        <f t="shared" si="85"/>
        <v>0</v>
      </c>
      <c r="I2706" s="60"/>
    </row>
    <row r="2707" spans="1:9" s="38" customFormat="1" x14ac:dyDescent="0.25">
      <c r="A2707" s="193" t="s">
        <v>8447</v>
      </c>
      <c r="B2707" s="194" t="s">
        <v>8448</v>
      </c>
      <c r="C2707" s="188" t="s">
        <v>15</v>
      </c>
      <c r="D2707" s="179"/>
      <c r="E2707" s="201">
        <v>10</v>
      </c>
      <c r="F2707" s="201">
        <v>1.26</v>
      </c>
      <c r="G2707" s="64">
        <f t="shared" si="84"/>
        <v>0</v>
      </c>
      <c r="H2707" s="66">
        <f t="shared" si="85"/>
        <v>0</v>
      </c>
      <c r="I2707" s="60"/>
    </row>
    <row r="2708" spans="1:9" s="38" customFormat="1" x14ac:dyDescent="0.25">
      <c r="A2708" s="193" t="s">
        <v>8449</v>
      </c>
      <c r="B2708" s="194" t="s">
        <v>8450</v>
      </c>
      <c r="C2708" s="188" t="s">
        <v>15</v>
      </c>
      <c r="D2708" s="179"/>
      <c r="E2708" s="201">
        <v>12.3</v>
      </c>
      <c r="F2708" s="201">
        <v>1.55</v>
      </c>
      <c r="G2708" s="64">
        <f t="shared" si="84"/>
        <v>0</v>
      </c>
      <c r="H2708" s="66">
        <f t="shared" si="85"/>
        <v>0</v>
      </c>
      <c r="I2708" s="60"/>
    </row>
    <row r="2709" spans="1:9" s="38" customFormat="1" x14ac:dyDescent="0.25">
      <c r="A2709" s="193" t="s">
        <v>8451</v>
      </c>
      <c r="B2709" s="194" t="s">
        <v>8452</v>
      </c>
      <c r="C2709" s="188" t="s">
        <v>15</v>
      </c>
      <c r="D2709" s="179"/>
      <c r="E2709" s="201">
        <v>13.4</v>
      </c>
      <c r="F2709" s="201">
        <v>1.68</v>
      </c>
      <c r="G2709" s="64">
        <f t="shared" si="84"/>
        <v>0</v>
      </c>
      <c r="H2709" s="66">
        <f t="shared" si="85"/>
        <v>0</v>
      </c>
      <c r="I2709" s="60"/>
    </row>
    <row r="2710" spans="1:9" s="38" customFormat="1" x14ac:dyDescent="0.25">
      <c r="A2710" s="193" t="s">
        <v>8453</v>
      </c>
      <c r="B2710" s="194" t="s">
        <v>8454</v>
      </c>
      <c r="C2710" s="188" t="s">
        <v>15</v>
      </c>
      <c r="D2710" s="179"/>
      <c r="E2710" s="201">
        <v>16.5</v>
      </c>
      <c r="F2710" s="201">
        <v>2.08</v>
      </c>
      <c r="G2710" s="64">
        <f t="shared" si="84"/>
        <v>0</v>
      </c>
      <c r="H2710" s="66">
        <f t="shared" si="85"/>
        <v>0</v>
      </c>
      <c r="I2710" s="60"/>
    </row>
    <row r="2711" spans="1:9" s="38" customFormat="1" x14ac:dyDescent="0.25">
      <c r="A2711" s="193" t="s">
        <v>8455</v>
      </c>
      <c r="B2711" s="194" t="s">
        <v>8456</v>
      </c>
      <c r="C2711" s="188" t="s">
        <v>15</v>
      </c>
      <c r="D2711" s="179"/>
      <c r="E2711" s="201">
        <v>19.899999999999999</v>
      </c>
      <c r="F2711" s="201">
        <v>2.5</v>
      </c>
      <c r="G2711" s="64">
        <f t="shared" si="84"/>
        <v>0</v>
      </c>
      <c r="H2711" s="66">
        <f t="shared" si="85"/>
        <v>0</v>
      </c>
      <c r="I2711" s="60"/>
    </row>
    <row r="2712" spans="1:9" s="38" customFormat="1" x14ac:dyDescent="0.25">
      <c r="A2712" s="193" t="s">
        <v>8457</v>
      </c>
      <c r="B2712" s="194" t="s">
        <v>8458</v>
      </c>
      <c r="C2712" s="188" t="s">
        <v>15</v>
      </c>
      <c r="D2712" s="179"/>
      <c r="E2712" s="201">
        <v>22.4</v>
      </c>
      <c r="F2712" s="201">
        <v>2.82</v>
      </c>
      <c r="G2712" s="64">
        <f t="shared" si="84"/>
        <v>0</v>
      </c>
      <c r="H2712" s="66">
        <f t="shared" si="85"/>
        <v>0</v>
      </c>
      <c r="I2712" s="60"/>
    </row>
    <row r="2713" spans="1:9" s="38" customFormat="1" x14ac:dyDescent="0.25">
      <c r="A2713" s="193" t="s">
        <v>8459</v>
      </c>
      <c r="B2713" s="194" t="s">
        <v>8460</v>
      </c>
      <c r="C2713" s="188" t="s">
        <v>15</v>
      </c>
      <c r="D2713" s="179"/>
      <c r="E2713" s="201">
        <v>29.5</v>
      </c>
      <c r="F2713" s="201">
        <v>3.7</v>
      </c>
      <c r="G2713" s="64">
        <f t="shared" si="84"/>
        <v>0</v>
      </c>
      <c r="H2713" s="66">
        <f t="shared" si="85"/>
        <v>0</v>
      </c>
      <c r="I2713" s="60"/>
    </row>
    <row r="2714" spans="1:9" s="38" customFormat="1" x14ac:dyDescent="0.25">
      <c r="A2714" s="193" t="s">
        <v>8461</v>
      </c>
      <c r="B2714" s="194" t="s">
        <v>8462</v>
      </c>
      <c r="C2714" s="188" t="s">
        <v>15</v>
      </c>
      <c r="D2714" s="179"/>
      <c r="E2714" s="201">
        <v>40.5</v>
      </c>
      <c r="F2714" s="201">
        <v>5.0999999999999996</v>
      </c>
      <c r="G2714" s="64">
        <f t="shared" si="84"/>
        <v>0</v>
      </c>
      <c r="H2714" s="66">
        <f t="shared" si="85"/>
        <v>0</v>
      </c>
      <c r="I2714" s="60"/>
    </row>
    <row r="2715" spans="1:9" s="38" customFormat="1" x14ac:dyDescent="0.25">
      <c r="A2715" s="193" t="s">
        <v>8463</v>
      </c>
      <c r="B2715" s="194" t="s">
        <v>8464</v>
      </c>
      <c r="C2715" s="188" t="s">
        <v>259</v>
      </c>
      <c r="D2715" s="179"/>
      <c r="E2715" s="201">
        <v>38.700000000000003</v>
      </c>
      <c r="F2715" s="201">
        <v>4.8600000000000003</v>
      </c>
      <c r="G2715" s="64">
        <f t="shared" si="84"/>
        <v>0</v>
      </c>
      <c r="H2715" s="66">
        <f t="shared" si="85"/>
        <v>0</v>
      </c>
      <c r="I2715" s="60"/>
    </row>
    <row r="2716" spans="1:9" s="38" customFormat="1" ht="135" x14ac:dyDescent="0.25">
      <c r="A2716" s="195" t="s">
        <v>8465</v>
      </c>
      <c r="B2716" s="196" t="s">
        <v>21756</v>
      </c>
      <c r="C2716" s="198"/>
      <c r="D2716" s="199"/>
      <c r="E2716" s="199"/>
      <c r="F2716" s="199"/>
      <c r="G2716" s="199"/>
      <c r="H2716" s="200"/>
      <c r="I2716" s="60"/>
    </row>
    <row r="2717" spans="1:9" s="38" customFormat="1" x14ac:dyDescent="0.25">
      <c r="A2717" s="193" t="s">
        <v>8466</v>
      </c>
      <c r="B2717" s="194" t="s">
        <v>8467</v>
      </c>
      <c r="C2717" s="188" t="s">
        <v>259</v>
      </c>
      <c r="D2717" s="179"/>
      <c r="E2717" s="201">
        <v>15.2</v>
      </c>
      <c r="F2717" s="201">
        <v>1.91</v>
      </c>
      <c r="G2717" s="64">
        <f t="shared" si="84"/>
        <v>0</v>
      </c>
      <c r="H2717" s="66">
        <f t="shared" si="85"/>
        <v>0</v>
      </c>
      <c r="I2717" s="60"/>
    </row>
    <row r="2718" spans="1:9" s="38" customFormat="1" x14ac:dyDescent="0.25">
      <c r="A2718" s="193" t="s">
        <v>8468</v>
      </c>
      <c r="B2718" s="194" t="s">
        <v>8469</v>
      </c>
      <c r="C2718" s="188" t="s">
        <v>259</v>
      </c>
      <c r="D2718" s="179"/>
      <c r="E2718" s="201">
        <v>18.600000000000001</v>
      </c>
      <c r="F2718" s="201">
        <v>2.34</v>
      </c>
      <c r="G2718" s="64">
        <f t="shared" si="84"/>
        <v>0</v>
      </c>
      <c r="H2718" s="66">
        <f t="shared" si="85"/>
        <v>0</v>
      </c>
      <c r="I2718" s="60"/>
    </row>
    <row r="2719" spans="1:9" s="38" customFormat="1" x14ac:dyDescent="0.25">
      <c r="A2719" s="193" t="s">
        <v>8470</v>
      </c>
      <c r="B2719" s="194" t="s">
        <v>8471</v>
      </c>
      <c r="C2719" s="188" t="s">
        <v>259</v>
      </c>
      <c r="D2719" s="179"/>
      <c r="E2719" s="201">
        <v>21.4</v>
      </c>
      <c r="F2719" s="201">
        <v>2.69</v>
      </c>
      <c r="G2719" s="64">
        <f t="shared" si="84"/>
        <v>0</v>
      </c>
      <c r="H2719" s="66">
        <f t="shared" si="85"/>
        <v>0</v>
      </c>
      <c r="I2719" s="60"/>
    </row>
    <row r="2720" spans="1:9" s="38" customFormat="1" x14ac:dyDescent="0.25">
      <c r="A2720" s="193" t="s">
        <v>8472</v>
      </c>
      <c r="B2720" s="194" t="s">
        <v>8473</v>
      </c>
      <c r="C2720" s="188" t="s">
        <v>259</v>
      </c>
      <c r="D2720" s="179"/>
      <c r="E2720" s="201">
        <v>24.3</v>
      </c>
      <c r="F2720" s="201">
        <v>3.05</v>
      </c>
      <c r="G2720" s="64">
        <f t="shared" si="84"/>
        <v>0</v>
      </c>
      <c r="H2720" s="66">
        <f t="shared" si="85"/>
        <v>0</v>
      </c>
      <c r="I2720" s="60"/>
    </row>
    <row r="2721" spans="1:9" s="38" customFormat="1" x14ac:dyDescent="0.25">
      <c r="A2721" s="193" t="s">
        <v>8474</v>
      </c>
      <c r="B2721" s="194" t="s">
        <v>8475</v>
      </c>
      <c r="C2721" s="188" t="s">
        <v>259</v>
      </c>
      <c r="D2721" s="179"/>
      <c r="E2721" s="201">
        <v>27.4</v>
      </c>
      <c r="F2721" s="201">
        <v>3.44</v>
      </c>
      <c r="G2721" s="64">
        <f t="shared" si="84"/>
        <v>0</v>
      </c>
      <c r="H2721" s="66">
        <f t="shared" si="85"/>
        <v>0</v>
      </c>
      <c r="I2721" s="60"/>
    </row>
    <row r="2722" spans="1:9" s="38" customFormat="1" x14ac:dyDescent="0.25">
      <c r="A2722" s="193" t="s">
        <v>8476</v>
      </c>
      <c r="B2722" s="194" t="s">
        <v>8477</v>
      </c>
      <c r="C2722" s="188" t="s">
        <v>259</v>
      </c>
      <c r="D2722" s="179"/>
      <c r="E2722" s="201">
        <v>33.799999999999997</v>
      </c>
      <c r="F2722" s="201">
        <v>4.25</v>
      </c>
      <c r="G2722" s="64">
        <f t="shared" si="84"/>
        <v>0</v>
      </c>
      <c r="H2722" s="66">
        <f t="shared" si="85"/>
        <v>0</v>
      </c>
      <c r="I2722" s="60"/>
    </row>
    <row r="2723" spans="1:9" s="38" customFormat="1" x14ac:dyDescent="0.25">
      <c r="A2723" s="193" t="s">
        <v>8478</v>
      </c>
      <c r="B2723" s="194" t="s">
        <v>8479</v>
      </c>
      <c r="C2723" s="188" t="s">
        <v>259</v>
      </c>
      <c r="D2723" s="179"/>
      <c r="E2723" s="201">
        <v>38.700000000000003</v>
      </c>
      <c r="F2723" s="201">
        <v>4.8600000000000003</v>
      </c>
      <c r="G2723" s="64">
        <f t="shared" si="84"/>
        <v>0</v>
      </c>
      <c r="H2723" s="66">
        <f t="shared" si="85"/>
        <v>0</v>
      </c>
      <c r="I2723" s="60"/>
    </row>
    <row r="2724" spans="1:9" s="38" customFormat="1" x14ac:dyDescent="0.25">
      <c r="A2724" s="193" t="s">
        <v>8480</v>
      </c>
      <c r="B2724" s="194" t="s">
        <v>8481</v>
      </c>
      <c r="C2724" s="188" t="s">
        <v>259</v>
      </c>
      <c r="D2724" s="179"/>
      <c r="E2724" s="201">
        <v>68</v>
      </c>
      <c r="F2724" s="201">
        <v>8.5</v>
      </c>
      <c r="G2724" s="64">
        <f t="shared" si="84"/>
        <v>0</v>
      </c>
      <c r="H2724" s="66">
        <f t="shared" si="85"/>
        <v>0</v>
      </c>
      <c r="I2724" s="60"/>
    </row>
    <row r="2725" spans="1:9" s="38" customFormat="1" x14ac:dyDescent="0.25">
      <c r="A2725" s="193" t="s">
        <v>8482</v>
      </c>
      <c r="B2725" s="194" t="s">
        <v>8483</v>
      </c>
      <c r="C2725" s="188" t="s">
        <v>259</v>
      </c>
      <c r="D2725" s="179"/>
      <c r="E2725" s="201">
        <v>77</v>
      </c>
      <c r="F2725" s="201">
        <v>9.6</v>
      </c>
      <c r="G2725" s="64">
        <f t="shared" si="84"/>
        <v>0</v>
      </c>
      <c r="H2725" s="66">
        <f t="shared" si="85"/>
        <v>0</v>
      </c>
      <c r="I2725" s="60"/>
    </row>
    <row r="2726" spans="1:9" s="38" customFormat="1" ht="202.5" x14ac:dyDescent="0.25">
      <c r="A2726" s="195" t="s">
        <v>8484</v>
      </c>
      <c r="B2726" s="196" t="s">
        <v>21757</v>
      </c>
      <c r="C2726" s="198"/>
      <c r="D2726" s="199"/>
      <c r="E2726" s="199"/>
      <c r="F2726" s="199"/>
      <c r="G2726" s="199"/>
      <c r="H2726" s="200"/>
      <c r="I2726" s="60"/>
    </row>
    <row r="2727" spans="1:9" s="38" customFormat="1" x14ac:dyDescent="0.25">
      <c r="A2727" s="193" t="s">
        <v>8485</v>
      </c>
      <c r="B2727" s="194" t="s">
        <v>8442</v>
      </c>
      <c r="C2727" s="188" t="s">
        <v>15</v>
      </c>
      <c r="D2727" s="179"/>
      <c r="E2727" s="201">
        <v>7.3</v>
      </c>
      <c r="F2727" s="201">
        <v>0.92</v>
      </c>
      <c r="G2727" s="64">
        <f t="shared" si="84"/>
        <v>0</v>
      </c>
      <c r="H2727" s="66">
        <f t="shared" si="85"/>
        <v>0</v>
      </c>
      <c r="I2727" s="60"/>
    </row>
    <row r="2728" spans="1:9" s="38" customFormat="1" x14ac:dyDescent="0.25">
      <c r="A2728" s="193" t="s">
        <v>8486</v>
      </c>
      <c r="B2728" s="194" t="s">
        <v>8444</v>
      </c>
      <c r="C2728" s="188" t="s">
        <v>15</v>
      </c>
      <c r="D2728" s="179"/>
      <c r="E2728" s="201">
        <v>8.6</v>
      </c>
      <c r="F2728" s="201">
        <v>1.08</v>
      </c>
      <c r="G2728" s="64">
        <f t="shared" si="84"/>
        <v>0</v>
      </c>
      <c r="H2728" s="66">
        <f t="shared" si="85"/>
        <v>0</v>
      </c>
      <c r="I2728" s="60"/>
    </row>
    <row r="2729" spans="1:9" s="38" customFormat="1" x14ac:dyDescent="0.25">
      <c r="A2729" s="193" t="s">
        <v>8487</v>
      </c>
      <c r="B2729" s="194" t="s">
        <v>8446</v>
      </c>
      <c r="C2729" s="188" t="s">
        <v>15</v>
      </c>
      <c r="D2729" s="179"/>
      <c r="E2729" s="201">
        <v>9.1999999999999993</v>
      </c>
      <c r="F2729" s="201">
        <v>1.1599999999999999</v>
      </c>
      <c r="G2729" s="64">
        <f t="shared" si="84"/>
        <v>0</v>
      </c>
      <c r="H2729" s="66">
        <f t="shared" si="85"/>
        <v>0</v>
      </c>
      <c r="I2729" s="60"/>
    </row>
    <row r="2730" spans="1:9" s="38" customFormat="1" x14ac:dyDescent="0.25">
      <c r="A2730" s="193" t="s">
        <v>8488</v>
      </c>
      <c r="B2730" s="194" t="s">
        <v>8448</v>
      </c>
      <c r="C2730" s="188" t="s">
        <v>15</v>
      </c>
      <c r="D2730" s="179"/>
      <c r="E2730" s="201">
        <v>10</v>
      </c>
      <c r="F2730" s="201">
        <v>1.26</v>
      </c>
      <c r="G2730" s="64">
        <f t="shared" si="84"/>
        <v>0</v>
      </c>
      <c r="H2730" s="66">
        <f t="shared" si="85"/>
        <v>0</v>
      </c>
      <c r="I2730" s="60"/>
    </row>
    <row r="2731" spans="1:9" s="38" customFormat="1" x14ac:dyDescent="0.25">
      <c r="A2731" s="193" t="s">
        <v>8489</v>
      </c>
      <c r="B2731" s="194" t="s">
        <v>8490</v>
      </c>
      <c r="C2731" s="188" t="s">
        <v>15</v>
      </c>
      <c r="D2731" s="179"/>
      <c r="E2731" s="201">
        <v>30.1</v>
      </c>
      <c r="F2731" s="201">
        <v>3.78</v>
      </c>
      <c r="G2731" s="64">
        <f t="shared" si="84"/>
        <v>0</v>
      </c>
      <c r="H2731" s="66">
        <f t="shared" si="85"/>
        <v>0</v>
      </c>
      <c r="I2731" s="60"/>
    </row>
    <row r="2732" spans="1:9" s="38" customFormat="1" x14ac:dyDescent="0.25">
      <c r="A2732" s="193" t="s">
        <v>8491</v>
      </c>
      <c r="B2732" s="194" t="s">
        <v>8492</v>
      </c>
      <c r="C2732" s="188" t="s">
        <v>15</v>
      </c>
      <c r="D2732" s="179"/>
      <c r="E2732" s="201">
        <v>31.4</v>
      </c>
      <c r="F2732" s="201">
        <v>3.94</v>
      </c>
      <c r="G2732" s="64">
        <f t="shared" si="84"/>
        <v>0</v>
      </c>
      <c r="H2732" s="66">
        <f t="shared" si="85"/>
        <v>0</v>
      </c>
      <c r="I2732" s="60"/>
    </row>
    <row r="2733" spans="1:9" s="38" customFormat="1" x14ac:dyDescent="0.25">
      <c r="A2733" s="193" t="s">
        <v>8493</v>
      </c>
      <c r="B2733" s="194" t="s">
        <v>8494</v>
      </c>
      <c r="C2733" s="188" t="s">
        <v>15</v>
      </c>
      <c r="D2733" s="179"/>
      <c r="E2733" s="201">
        <v>45.2</v>
      </c>
      <c r="F2733" s="201">
        <v>5.7</v>
      </c>
      <c r="G2733" s="64">
        <f t="shared" si="84"/>
        <v>0</v>
      </c>
      <c r="H2733" s="66">
        <f t="shared" si="85"/>
        <v>0</v>
      </c>
      <c r="I2733" s="60"/>
    </row>
    <row r="2734" spans="1:9" s="38" customFormat="1" x14ac:dyDescent="0.25">
      <c r="A2734" s="193" t="s">
        <v>8495</v>
      </c>
      <c r="B2734" s="194" t="s">
        <v>8496</v>
      </c>
      <c r="C2734" s="188" t="s">
        <v>15</v>
      </c>
      <c r="D2734" s="179"/>
      <c r="E2734" s="201">
        <v>50</v>
      </c>
      <c r="F2734" s="201">
        <v>6.3</v>
      </c>
      <c r="G2734" s="64">
        <f t="shared" si="84"/>
        <v>0</v>
      </c>
      <c r="H2734" s="66">
        <f t="shared" si="85"/>
        <v>0</v>
      </c>
      <c r="I2734" s="60"/>
    </row>
    <row r="2735" spans="1:9" s="38" customFormat="1" x14ac:dyDescent="0.25">
      <c r="A2735" s="193" t="s">
        <v>8497</v>
      </c>
      <c r="B2735" s="194" t="s">
        <v>8498</v>
      </c>
      <c r="C2735" s="188" t="s">
        <v>15</v>
      </c>
      <c r="D2735" s="179"/>
      <c r="E2735" s="201">
        <v>52</v>
      </c>
      <c r="F2735" s="201">
        <v>6.6</v>
      </c>
      <c r="G2735" s="64">
        <f t="shared" si="84"/>
        <v>0</v>
      </c>
      <c r="H2735" s="66">
        <f t="shared" si="85"/>
        <v>0</v>
      </c>
      <c r="I2735" s="60"/>
    </row>
    <row r="2736" spans="1:9" s="38" customFormat="1" x14ac:dyDescent="0.25">
      <c r="A2736" s="193" t="s">
        <v>8499</v>
      </c>
      <c r="B2736" s="194" t="s">
        <v>8500</v>
      </c>
      <c r="C2736" s="188" t="s">
        <v>15</v>
      </c>
      <c r="D2736" s="179"/>
      <c r="E2736" s="201">
        <v>58</v>
      </c>
      <c r="F2736" s="201">
        <v>7.3</v>
      </c>
      <c r="G2736" s="64">
        <f t="shared" si="84"/>
        <v>0</v>
      </c>
      <c r="H2736" s="66">
        <f t="shared" si="85"/>
        <v>0</v>
      </c>
      <c r="I2736" s="60"/>
    </row>
    <row r="2737" spans="1:9" s="38" customFormat="1" x14ac:dyDescent="0.25">
      <c r="A2737" s="193" t="s">
        <v>8501</v>
      </c>
      <c r="B2737" s="194" t="s">
        <v>8502</v>
      </c>
      <c r="C2737" s="188" t="s">
        <v>15</v>
      </c>
      <c r="D2737" s="179"/>
      <c r="E2737" s="201">
        <v>65</v>
      </c>
      <c r="F2737" s="201">
        <v>8.1999999999999993</v>
      </c>
      <c r="G2737" s="64">
        <f t="shared" si="84"/>
        <v>0</v>
      </c>
      <c r="H2737" s="66">
        <f t="shared" si="85"/>
        <v>0</v>
      </c>
      <c r="I2737" s="60"/>
    </row>
    <row r="2738" spans="1:9" s="38" customFormat="1" x14ac:dyDescent="0.25">
      <c r="A2738" s="193" t="s">
        <v>8503</v>
      </c>
      <c r="B2738" s="194" t="s">
        <v>8504</v>
      </c>
      <c r="C2738" s="188" t="s">
        <v>15</v>
      </c>
      <c r="D2738" s="179"/>
      <c r="E2738" s="201">
        <v>72</v>
      </c>
      <c r="F2738" s="201">
        <v>9.1</v>
      </c>
      <c r="G2738" s="64">
        <f t="shared" si="84"/>
        <v>0</v>
      </c>
      <c r="H2738" s="66">
        <f t="shared" si="85"/>
        <v>0</v>
      </c>
      <c r="I2738" s="60"/>
    </row>
    <row r="2739" spans="1:9" s="38" customFormat="1" x14ac:dyDescent="0.25">
      <c r="A2739" s="193" t="s">
        <v>8505</v>
      </c>
      <c r="B2739" s="194" t="s">
        <v>8464</v>
      </c>
      <c r="C2739" s="188" t="s">
        <v>259</v>
      </c>
      <c r="D2739" s="179"/>
      <c r="E2739" s="201">
        <v>38.4</v>
      </c>
      <c r="F2739" s="201">
        <v>4.83</v>
      </c>
      <c r="G2739" s="64">
        <f t="shared" si="84"/>
        <v>0</v>
      </c>
      <c r="H2739" s="66">
        <f t="shared" si="85"/>
        <v>0</v>
      </c>
      <c r="I2739" s="60"/>
    </row>
    <row r="2740" spans="1:9" s="38" customFormat="1" x14ac:dyDescent="0.25">
      <c r="A2740" s="193" t="s">
        <v>8506</v>
      </c>
      <c r="B2740" s="194" t="s">
        <v>8507</v>
      </c>
      <c r="C2740" s="188" t="s">
        <v>259</v>
      </c>
      <c r="D2740" s="179"/>
      <c r="E2740" s="201">
        <v>68</v>
      </c>
      <c r="F2740" s="201">
        <v>8.5</v>
      </c>
      <c r="G2740" s="64">
        <f t="shared" si="84"/>
        <v>0</v>
      </c>
      <c r="H2740" s="66">
        <f t="shared" si="85"/>
        <v>0</v>
      </c>
      <c r="I2740" s="60"/>
    </row>
    <row r="2741" spans="1:9" s="38" customFormat="1" x14ac:dyDescent="0.25">
      <c r="A2741" s="193" t="s">
        <v>8508</v>
      </c>
      <c r="B2741" s="194" t="s">
        <v>8509</v>
      </c>
      <c r="C2741" s="188" t="s">
        <v>259</v>
      </c>
      <c r="D2741" s="179"/>
      <c r="E2741" s="201">
        <v>77</v>
      </c>
      <c r="F2741" s="201">
        <v>9.6</v>
      </c>
      <c r="G2741" s="64">
        <f t="shared" si="84"/>
        <v>0</v>
      </c>
      <c r="H2741" s="66">
        <f t="shared" si="85"/>
        <v>0</v>
      </c>
      <c r="I2741" s="60"/>
    </row>
    <row r="2742" spans="1:9" s="38" customFormat="1" ht="225" x14ac:dyDescent="0.25">
      <c r="A2742" s="195" t="s">
        <v>8510</v>
      </c>
      <c r="B2742" s="196" t="s">
        <v>21758</v>
      </c>
      <c r="C2742" s="198"/>
      <c r="D2742" s="199"/>
      <c r="E2742" s="199"/>
      <c r="F2742" s="199"/>
      <c r="G2742" s="199"/>
      <c r="H2742" s="200"/>
      <c r="I2742" s="60"/>
    </row>
    <row r="2743" spans="1:9" s="38" customFormat="1" x14ac:dyDescent="0.25">
      <c r="A2743" s="193" t="s">
        <v>8511</v>
      </c>
      <c r="B2743" s="194" t="s">
        <v>8388</v>
      </c>
      <c r="C2743" s="188" t="s">
        <v>15</v>
      </c>
      <c r="D2743" s="179"/>
      <c r="E2743" s="201">
        <v>2.12</v>
      </c>
      <c r="F2743" s="201">
        <v>0.26600000000000001</v>
      </c>
      <c r="G2743" s="64">
        <f t="shared" si="84"/>
        <v>0</v>
      </c>
      <c r="H2743" s="66">
        <f t="shared" si="85"/>
        <v>0</v>
      </c>
      <c r="I2743" s="60"/>
    </row>
    <row r="2744" spans="1:9" s="38" customFormat="1" x14ac:dyDescent="0.25">
      <c r="A2744" s="193" t="s">
        <v>8512</v>
      </c>
      <c r="B2744" s="194" t="s">
        <v>8390</v>
      </c>
      <c r="C2744" s="188" t="s">
        <v>15</v>
      </c>
      <c r="D2744" s="179"/>
      <c r="E2744" s="201">
        <v>2.23</v>
      </c>
      <c r="F2744" s="201">
        <v>0.28000000000000003</v>
      </c>
      <c r="G2744" s="64">
        <f t="shared" si="84"/>
        <v>0</v>
      </c>
      <c r="H2744" s="66">
        <f t="shared" si="85"/>
        <v>0</v>
      </c>
      <c r="I2744" s="60"/>
    </row>
    <row r="2745" spans="1:9" s="38" customFormat="1" x14ac:dyDescent="0.25">
      <c r="A2745" s="193" t="s">
        <v>8513</v>
      </c>
      <c r="B2745" s="194" t="s">
        <v>8392</v>
      </c>
      <c r="C2745" s="188" t="s">
        <v>15</v>
      </c>
      <c r="D2745" s="179"/>
      <c r="E2745" s="201">
        <v>2.34</v>
      </c>
      <c r="F2745" s="201">
        <v>0.29399999999999998</v>
      </c>
      <c r="G2745" s="64">
        <f t="shared" si="84"/>
        <v>0</v>
      </c>
      <c r="H2745" s="66">
        <f t="shared" si="85"/>
        <v>0</v>
      </c>
      <c r="I2745" s="60"/>
    </row>
    <row r="2746" spans="1:9" s="38" customFormat="1" x14ac:dyDescent="0.25">
      <c r="A2746" s="193" t="s">
        <v>8514</v>
      </c>
      <c r="B2746" s="194" t="s">
        <v>8419</v>
      </c>
      <c r="C2746" s="188" t="s">
        <v>15</v>
      </c>
      <c r="D2746" s="179"/>
      <c r="E2746" s="201">
        <v>4.25</v>
      </c>
      <c r="F2746" s="201">
        <v>0.53</v>
      </c>
      <c r="G2746" s="64">
        <f t="shared" si="84"/>
        <v>0</v>
      </c>
      <c r="H2746" s="66">
        <f t="shared" si="85"/>
        <v>0</v>
      </c>
      <c r="I2746" s="60"/>
    </row>
    <row r="2747" spans="1:9" s="38" customFormat="1" x14ac:dyDescent="0.25">
      <c r="A2747" s="193" t="s">
        <v>8515</v>
      </c>
      <c r="B2747" s="194" t="s">
        <v>8421</v>
      </c>
      <c r="C2747" s="188" t="s">
        <v>15</v>
      </c>
      <c r="D2747" s="179"/>
      <c r="E2747" s="201">
        <v>4.96</v>
      </c>
      <c r="F2747" s="201">
        <v>0.62</v>
      </c>
      <c r="G2747" s="64">
        <f t="shared" si="84"/>
        <v>0</v>
      </c>
      <c r="H2747" s="66">
        <f t="shared" si="85"/>
        <v>0</v>
      </c>
      <c r="I2747" s="60"/>
    </row>
    <row r="2748" spans="1:9" s="38" customFormat="1" x14ac:dyDescent="0.25">
      <c r="A2748" s="193" t="s">
        <v>8516</v>
      </c>
      <c r="B2748" s="194" t="s">
        <v>8423</v>
      </c>
      <c r="C2748" s="188" t="s">
        <v>15</v>
      </c>
      <c r="D2748" s="179"/>
      <c r="E2748" s="201">
        <v>5.3</v>
      </c>
      <c r="F2748" s="201">
        <v>0.67</v>
      </c>
      <c r="G2748" s="64">
        <f t="shared" si="84"/>
        <v>0</v>
      </c>
      <c r="H2748" s="66">
        <f t="shared" si="85"/>
        <v>0</v>
      </c>
      <c r="I2748" s="60"/>
    </row>
    <row r="2749" spans="1:9" s="38" customFormat="1" x14ac:dyDescent="0.25">
      <c r="A2749" s="193" t="s">
        <v>8517</v>
      </c>
      <c r="B2749" s="194" t="s">
        <v>8450</v>
      </c>
      <c r="C2749" s="188" t="s">
        <v>15</v>
      </c>
      <c r="D2749" s="179"/>
      <c r="E2749" s="201">
        <v>12.3</v>
      </c>
      <c r="F2749" s="201">
        <v>1.55</v>
      </c>
      <c r="G2749" s="64">
        <f t="shared" si="84"/>
        <v>0</v>
      </c>
      <c r="H2749" s="66">
        <f t="shared" si="85"/>
        <v>0</v>
      </c>
      <c r="I2749" s="60"/>
    </row>
    <row r="2750" spans="1:9" s="38" customFormat="1" x14ac:dyDescent="0.25">
      <c r="A2750" s="193" t="s">
        <v>8518</v>
      </c>
      <c r="B2750" s="194" t="s">
        <v>8452</v>
      </c>
      <c r="C2750" s="188" t="s">
        <v>15</v>
      </c>
      <c r="D2750" s="179"/>
      <c r="E2750" s="201">
        <v>13.4</v>
      </c>
      <c r="F2750" s="201">
        <v>1.68</v>
      </c>
      <c r="G2750" s="64">
        <f t="shared" si="84"/>
        <v>0</v>
      </c>
      <c r="H2750" s="66">
        <f t="shared" si="85"/>
        <v>0</v>
      </c>
      <c r="I2750" s="60"/>
    </row>
    <row r="2751" spans="1:9" s="38" customFormat="1" x14ac:dyDescent="0.25">
      <c r="A2751" s="193" t="s">
        <v>8519</v>
      </c>
      <c r="B2751" s="194" t="s">
        <v>8454</v>
      </c>
      <c r="C2751" s="188" t="s">
        <v>15</v>
      </c>
      <c r="D2751" s="179"/>
      <c r="E2751" s="201">
        <v>16.5</v>
      </c>
      <c r="F2751" s="201">
        <v>2.08</v>
      </c>
      <c r="G2751" s="64">
        <f t="shared" si="84"/>
        <v>0</v>
      </c>
      <c r="H2751" s="66">
        <f t="shared" si="85"/>
        <v>0</v>
      </c>
      <c r="I2751" s="60"/>
    </row>
    <row r="2752" spans="1:9" s="38" customFormat="1" x14ac:dyDescent="0.25">
      <c r="A2752" s="193" t="s">
        <v>8520</v>
      </c>
      <c r="B2752" s="194" t="s">
        <v>8456</v>
      </c>
      <c r="C2752" s="188" t="s">
        <v>15</v>
      </c>
      <c r="D2752" s="179"/>
      <c r="E2752" s="201">
        <v>19.899999999999999</v>
      </c>
      <c r="F2752" s="201">
        <v>2.5</v>
      </c>
      <c r="G2752" s="64">
        <f t="shared" si="84"/>
        <v>0</v>
      </c>
      <c r="H2752" s="66">
        <f t="shared" si="85"/>
        <v>0</v>
      </c>
      <c r="I2752" s="60"/>
    </row>
    <row r="2753" spans="1:9" s="38" customFormat="1" x14ac:dyDescent="0.25">
      <c r="A2753" s="193" t="s">
        <v>8521</v>
      </c>
      <c r="B2753" s="194" t="s">
        <v>8458</v>
      </c>
      <c r="C2753" s="188" t="s">
        <v>15</v>
      </c>
      <c r="D2753" s="179"/>
      <c r="E2753" s="201">
        <v>22.4</v>
      </c>
      <c r="F2753" s="201">
        <v>2.82</v>
      </c>
      <c r="G2753" s="64">
        <f t="shared" si="84"/>
        <v>0</v>
      </c>
      <c r="H2753" s="66">
        <f t="shared" si="85"/>
        <v>0</v>
      </c>
      <c r="I2753" s="60"/>
    </row>
    <row r="2754" spans="1:9" s="38" customFormat="1" x14ac:dyDescent="0.25">
      <c r="A2754" s="193" t="s">
        <v>8522</v>
      </c>
      <c r="B2754" s="194" t="s">
        <v>8460</v>
      </c>
      <c r="C2754" s="188" t="s">
        <v>15</v>
      </c>
      <c r="D2754" s="179"/>
      <c r="E2754" s="201">
        <v>32</v>
      </c>
      <c r="F2754" s="201">
        <v>4.0199999999999996</v>
      </c>
      <c r="G2754" s="64">
        <f t="shared" si="84"/>
        <v>0</v>
      </c>
      <c r="H2754" s="66">
        <f t="shared" si="85"/>
        <v>0</v>
      </c>
      <c r="I2754" s="60"/>
    </row>
    <row r="2755" spans="1:9" s="38" customFormat="1" x14ac:dyDescent="0.25">
      <c r="A2755" s="193" t="s">
        <v>8523</v>
      </c>
      <c r="B2755" s="194" t="s">
        <v>8462</v>
      </c>
      <c r="C2755" s="188" t="s">
        <v>15</v>
      </c>
      <c r="D2755" s="179"/>
      <c r="E2755" s="201">
        <v>40.5</v>
      </c>
      <c r="F2755" s="201">
        <v>5.0999999999999996</v>
      </c>
      <c r="G2755" s="64">
        <f t="shared" si="84"/>
        <v>0</v>
      </c>
      <c r="H2755" s="66">
        <f t="shared" si="85"/>
        <v>0</v>
      </c>
      <c r="I2755" s="60"/>
    </row>
    <row r="2756" spans="1:9" s="38" customFormat="1" x14ac:dyDescent="0.25">
      <c r="A2756" s="193" t="s">
        <v>8524</v>
      </c>
      <c r="B2756" s="194" t="s">
        <v>8525</v>
      </c>
      <c r="C2756" s="188" t="s">
        <v>15</v>
      </c>
      <c r="D2756" s="179"/>
      <c r="E2756" s="201">
        <v>28</v>
      </c>
      <c r="F2756" s="201">
        <v>3.52</v>
      </c>
      <c r="G2756" s="64">
        <f t="shared" si="84"/>
        <v>0</v>
      </c>
      <c r="H2756" s="66">
        <f t="shared" si="85"/>
        <v>0</v>
      </c>
      <c r="I2756" s="60"/>
    </row>
    <row r="2757" spans="1:9" s="38" customFormat="1" x14ac:dyDescent="0.25">
      <c r="A2757" s="193" t="s">
        <v>8526</v>
      </c>
      <c r="B2757" s="194" t="s">
        <v>8414</v>
      </c>
      <c r="C2757" s="188" t="s">
        <v>259</v>
      </c>
      <c r="D2757" s="179"/>
      <c r="E2757" s="201">
        <v>21.4</v>
      </c>
      <c r="F2757" s="201">
        <v>2.69</v>
      </c>
      <c r="G2757" s="64">
        <f t="shared" ref="G2757:G2820" si="86">D2757*E2757</f>
        <v>0</v>
      </c>
      <c r="H2757" s="66">
        <f t="shared" ref="H2757:H2820" si="87">D2757*F2757</f>
        <v>0</v>
      </c>
      <c r="I2757" s="60"/>
    </row>
    <row r="2758" spans="1:9" s="38" customFormat="1" x14ac:dyDescent="0.25">
      <c r="A2758" s="193" t="s">
        <v>8527</v>
      </c>
      <c r="B2758" s="194" t="s">
        <v>8439</v>
      </c>
      <c r="C2758" s="188" t="s">
        <v>259</v>
      </c>
      <c r="D2758" s="179"/>
      <c r="E2758" s="201">
        <v>27.4</v>
      </c>
      <c r="F2758" s="201">
        <v>3.44</v>
      </c>
      <c r="G2758" s="64">
        <f t="shared" si="86"/>
        <v>0</v>
      </c>
      <c r="H2758" s="66">
        <f t="shared" si="87"/>
        <v>0</v>
      </c>
      <c r="I2758" s="60"/>
    </row>
    <row r="2759" spans="1:9" s="38" customFormat="1" x14ac:dyDescent="0.25">
      <c r="A2759" s="193" t="s">
        <v>8528</v>
      </c>
      <c r="B2759" s="194" t="s">
        <v>8464</v>
      </c>
      <c r="C2759" s="188" t="s">
        <v>259</v>
      </c>
      <c r="D2759" s="179"/>
      <c r="E2759" s="201">
        <v>38.700000000000003</v>
      </c>
      <c r="F2759" s="201">
        <v>4.8600000000000003</v>
      </c>
      <c r="G2759" s="64">
        <f t="shared" si="86"/>
        <v>0</v>
      </c>
      <c r="H2759" s="66">
        <f t="shared" si="87"/>
        <v>0</v>
      </c>
      <c r="I2759" s="60"/>
    </row>
    <row r="2760" spans="1:9" s="38" customFormat="1" ht="236.25" x14ac:dyDescent="0.25">
      <c r="A2760" s="195" t="s">
        <v>8529</v>
      </c>
      <c r="B2760" s="196" t="s">
        <v>21759</v>
      </c>
      <c r="C2760" s="198"/>
      <c r="D2760" s="199"/>
      <c r="E2760" s="199"/>
      <c r="F2760" s="199"/>
      <c r="G2760" s="199"/>
      <c r="H2760" s="200"/>
      <c r="I2760" s="60"/>
    </row>
    <row r="2761" spans="1:9" s="38" customFormat="1" x14ac:dyDescent="0.25">
      <c r="A2761" s="193" t="s">
        <v>8530</v>
      </c>
      <c r="B2761" s="194" t="s">
        <v>8355</v>
      </c>
      <c r="C2761" s="188" t="s">
        <v>15</v>
      </c>
      <c r="D2761" s="179"/>
      <c r="E2761" s="201">
        <v>1.72</v>
      </c>
      <c r="F2761" s="201">
        <v>0.216</v>
      </c>
      <c r="G2761" s="64">
        <f t="shared" si="86"/>
        <v>0</v>
      </c>
      <c r="H2761" s="66">
        <f t="shared" si="87"/>
        <v>0</v>
      </c>
      <c r="I2761" s="60"/>
    </row>
    <row r="2762" spans="1:9" s="38" customFormat="1" x14ac:dyDescent="0.25">
      <c r="A2762" s="193" t="s">
        <v>8531</v>
      </c>
      <c r="B2762" s="194" t="s">
        <v>8357</v>
      </c>
      <c r="C2762" s="188" t="s">
        <v>15</v>
      </c>
      <c r="D2762" s="179"/>
      <c r="E2762" s="201">
        <v>1.72</v>
      </c>
      <c r="F2762" s="201">
        <v>0.216</v>
      </c>
      <c r="G2762" s="64">
        <f t="shared" si="86"/>
        <v>0</v>
      </c>
      <c r="H2762" s="66">
        <f t="shared" si="87"/>
        <v>0</v>
      </c>
      <c r="I2762" s="60"/>
    </row>
    <row r="2763" spans="1:9" s="38" customFormat="1" x14ac:dyDescent="0.25">
      <c r="A2763" s="193" t="s">
        <v>8532</v>
      </c>
      <c r="B2763" s="194" t="s">
        <v>8359</v>
      </c>
      <c r="C2763" s="188" t="s">
        <v>15</v>
      </c>
      <c r="D2763" s="179"/>
      <c r="E2763" s="201">
        <v>1.77</v>
      </c>
      <c r="F2763" s="201">
        <v>0.223</v>
      </c>
      <c r="G2763" s="64">
        <f t="shared" si="86"/>
        <v>0</v>
      </c>
      <c r="H2763" s="66">
        <f t="shared" si="87"/>
        <v>0</v>
      </c>
      <c r="I2763" s="60"/>
    </row>
    <row r="2764" spans="1:9" s="38" customFormat="1" x14ac:dyDescent="0.25">
      <c r="A2764" s="193" t="s">
        <v>8533</v>
      </c>
      <c r="B2764" s="194" t="s">
        <v>8361</v>
      </c>
      <c r="C2764" s="188" t="s">
        <v>15</v>
      </c>
      <c r="D2764" s="179"/>
      <c r="E2764" s="201">
        <v>1.9</v>
      </c>
      <c r="F2764" s="201">
        <v>0.23899999999999999</v>
      </c>
      <c r="G2764" s="64">
        <f t="shared" si="86"/>
        <v>0</v>
      </c>
      <c r="H2764" s="66">
        <f t="shared" si="87"/>
        <v>0</v>
      </c>
      <c r="I2764" s="60"/>
    </row>
    <row r="2765" spans="1:9" s="38" customFormat="1" x14ac:dyDescent="0.25">
      <c r="A2765" s="193" t="s">
        <v>8534</v>
      </c>
      <c r="B2765" s="194" t="s">
        <v>8363</v>
      </c>
      <c r="C2765" s="188" t="s">
        <v>15</v>
      </c>
      <c r="D2765" s="179"/>
      <c r="E2765" s="201">
        <v>1.99</v>
      </c>
      <c r="F2765" s="201">
        <v>0.25</v>
      </c>
      <c r="G2765" s="64">
        <f t="shared" si="86"/>
        <v>0</v>
      </c>
      <c r="H2765" s="66">
        <f t="shared" si="87"/>
        <v>0</v>
      </c>
      <c r="I2765" s="60"/>
    </row>
    <row r="2766" spans="1:9" s="38" customFormat="1" x14ac:dyDescent="0.25">
      <c r="A2766" s="193" t="s">
        <v>8535</v>
      </c>
      <c r="B2766" s="194" t="s">
        <v>8394</v>
      </c>
      <c r="C2766" s="188" t="s">
        <v>15</v>
      </c>
      <c r="D2766" s="179"/>
      <c r="E2766" s="201">
        <v>2.57</v>
      </c>
      <c r="F2766" s="201">
        <v>0.32300000000000001</v>
      </c>
      <c r="G2766" s="64">
        <f t="shared" si="86"/>
        <v>0</v>
      </c>
      <c r="H2766" s="66">
        <f t="shared" si="87"/>
        <v>0</v>
      </c>
      <c r="I2766" s="60"/>
    </row>
    <row r="2767" spans="1:9" s="38" customFormat="1" x14ac:dyDescent="0.25">
      <c r="A2767" s="193" t="s">
        <v>8536</v>
      </c>
      <c r="B2767" s="194" t="s">
        <v>8396</v>
      </c>
      <c r="C2767" s="188" t="s">
        <v>15</v>
      </c>
      <c r="D2767" s="179"/>
      <c r="E2767" s="201">
        <v>2.83</v>
      </c>
      <c r="F2767" s="201">
        <v>0.35599999999999998</v>
      </c>
      <c r="G2767" s="64">
        <f t="shared" si="86"/>
        <v>0</v>
      </c>
      <c r="H2767" s="66">
        <f t="shared" si="87"/>
        <v>0</v>
      </c>
      <c r="I2767" s="60"/>
    </row>
    <row r="2768" spans="1:9" s="38" customFormat="1" x14ac:dyDescent="0.25">
      <c r="A2768" s="193" t="s">
        <v>8537</v>
      </c>
      <c r="B2768" s="194" t="s">
        <v>8398</v>
      </c>
      <c r="C2768" s="188" t="s">
        <v>15</v>
      </c>
      <c r="D2768" s="179"/>
      <c r="E2768" s="201">
        <v>3.18</v>
      </c>
      <c r="F2768" s="201">
        <v>0.4</v>
      </c>
      <c r="G2768" s="64">
        <f t="shared" si="86"/>
        <v>0</v>
      </c>
      <c r="H2768" s="66">
        <f t="shared" si="87"/>
        <v>0</v>
      </c>
      <c r="I2768" s="60"/>
    </row>
    <row r="2769" spans="1:9" s="38" customFormat="1" x14ac:dyDescent="0.25">
      <c r="A2769" s="193" t="s">
        <v>8538</v>
      </c>
      <c r="B2769" s="194" t="s">
        <v>8400</v>
      </c>
      <c r="C2769" s="188" t="s">
        <v>15</v>
      </c>
      <c r="D2769" s="179"/>
      <c r="E2769" s="201">
        <v>3.73</v>
      </c>
      <c r="F2769" s="201">
        <v>0.46899999999999997</v>
      </c>
      <c r="G2769" s="64">
        <f t="shared" si="86"/>
        <v>0</v>
      </c>
      <c r="H2769" s="66">
        <f t="shared" si="87"/>
        <v>0</v>
      </c>
      <c r="I2769" s="60"/>
    </row>
    <row r="2770" spans="1:9" s="38" customFormat="1" x14ac:dyDescent="0.25">
      <c r="A2770" s="193" t="s">
        <v>8539</v>
      </c>
      <c r="B2770" s="194" t="s">
        <v>8402</v>
      </c>
      <c r="C2770" s="188" t="s">
        <v>15</v>
      </c>
      <c r="D2770" s="179"/>
      <c r="E2770" s="201">
        <v>4.01</v>
      </c>
      <c r="F2770" s="201">
        <v>0.5</v>
      </c>
      <c r="G2770" s="64">
        <f t="shared" si="86"/>
        <v>0</v>
      </c>
      <c r="H2770" s="66">
        <f t="shared" si="87"/>
        <v>0</v>
      </c>
      <c r="I2770" s="60"/>
    </row>
    <row r="2771" spans="1:9" s="38" customFormat="1" x14ac:dyDescent="0.25">
      <c r="A2771" s="193" t="s">
        <v>8540</v>
      </c>
      <c r="B2771" s="194" t="s">
        <v>8429</v>
      </c>
      <c r="C2771" s="188" t="s">
        <v>15</v>
      </c>
      <c r="D2771" s="179"/>
      <c r="E2771" s="201">
        <v>9</v>
      </c>
      <c r="F2771" s="201">
        <v>1.1200000000000001</v>
      </c>
      <c r="G2771" s="64">
        <f t="shared" si="86"/>
        <v>0</v>
      </c>
      <c r="H2771" s="66">
        <f t="shared" si="87"/>
        <v>0</v>
      </c>
      <c r="I2771" s="60"/>
    </row>
    <row r="2772" spans="1:9" s="38" customFormat="1" x14ac:dyDescent="0.25">
      <c r="A2772" s="193" t="s">
        <v>8541</v>
      </c>
      <c r="B2772" s="194" t="s">
        <v>8431</v>
      </c>
      <c r="C2772" s="188" t="s">
        <v>15</v>
      </c>
      <c r="D2772" s="179"/>
      <c r="E2772" s="201">
        <v>11.1</v>
      </c>
      <c r="F2772" s="201">
        <v>1.4</v>
      </c>
      <c r="G2772" s="64">
        <f t="shared" si="86"/>
        <v>0</v>
      </c>
      <c r="H2772" s="66">
        <f t="shared" si="87"/>
        <v>0</v>
      </c>
      <c r="I2772" s="60"/>
    </row>
    <row r="2773" spans="1:9" s="38" customFormat="1" x14ac:dyDescent="0.25">
      <c r="A2773" s="193" t="s">
        <v>8542</v>
      </c>
      <c r="B2773" s="194" t="s">
        <v>8433</v>
      </c>
      <c r="C2773" s="188" t="s">
        <v>15</v>
      </c>
      <c r="D2773" s="179"/>
      <c r="E2773" s="201">
        <v>12.4</v>
      </c>
      <c r="F2773" s="201">
        <v>1.56</v>
      </c>
      <c r="G2773" s="64">
        <f t="shared" si="86"/>
        <v>0</v>
      </c>
      <c r="H2773" s="66">
        <f t="shared" si="87"/>
        <v>0</v>
      </c>
      <c r="I2773" s="60"/>
    </row>
    <row r="2774" spans="1:9" s="38" customFormat="1" x14ac:dyDescent="0.25">
      <c r="A2774" s="193" t="s">
        <v>8543</v>
      </c>
      <c r="B2774" s="194" t="s">
        <v>8435</v>
      </c>
      <c r="C2774" s="188" t="s">
        <v>15</v>
      </c>
      <c r="D2774" s="179"/>
      <c r="E2774" s="201">
        <v>17.399999999999999</v>
      </c>
      <c r="F2774" s="201">
        <v>2.1800000000000002</v>
      </c>
      <c r="G2774" s="64">
        <f t="shared" si="86"/>
        <v>0</v>
      </c>
      <c r="H2774" s="66">
        <f t="shared" si="87"/>
        <v>0</v>
      </c>
      <c r="I2774" s="60"/>
    </row>
    <row r="2775" spans="1:9" s="38" customFormat="1" x14ac:dyDescent="0.25">
      <c r="A2775" s="193" t="s">
        <v>8544</v>
      </c>
      <c r="B2775" s="194" t="s">
        <v>8437</v>
      </c>
      <c r="C2775" s="188" t="s">
        <v>15</v>
      </c>
      <c r="D2775" s="179"/>
      <c r="E2775" s="201">
        <v>22.2</v>
      </c>
      <c r="F2775" s="201">
        <v>2.78</v>
      </c>
      <c r="G2775" s="64">
        <f t="shared" si="86"/>
        <v>0</v>
      </c>
      <c r="H2775" s="66">
        <f t="shared" si="87"/>
        <v>0</v>
      </c>
      <c r="I2775" s="60"/>
    </row>
    <row r="2776" spans="1:9" s="38" customFormat="1" x14ac:dyDescent="0.25">
      <c r="A2776" s="193" t="s">
        <v>8545</v>
      </c>
      <c r="B2776" s="194" t="s">
        <v>8546</v>
      </c>
      <c r="C2776" s="188" t="s">
        <v>15</v>
      </c>
      <c r="D2776" s="179"/>
      <c r="E2776" s="201">
        <v>17.7</v>
      </c>
      <c r="F2776" s="201">
        <v>2.23</v>
      </c>
      <c r="G2776" s="64">
        <f t="shared" si="86"/>
        <v>0</v>
      </c>
      <c r="H2776" s="66">
        <f t="shared" si="87"/>
        <v>0</v>
      </c>
      <c r="I2776" s="60"/>
    </row>
    <row r="2777" spans="1:9" s="38" customFormat="1" x14ac:dyDescent="0.25">
      <c r="A2777" s="193" t="s">
        <v>8547</v>
      </c>
      <c r="B2777" s="194" t="s">
        <v>8385</v>
      </c>
      <c r="C2777" s="188" t="s">
        <v>259</v>
      </c>
      <c r="D2777" s="179"/>
      <c r="E2777" s="201">
        <v>18.600000000000001</v>
      </c>
      <c r="F2777" s="201">
        <v>2.34</v>
      </c>
      <c r="G2777" s="64">
        <f t="shared" si="86"/>
        <v>0</v>
      </c>
      <c r="H2777" s="66">
        <f t="shared" si="87"/>
        <v>0</v>
      </c>
      <c r="I2777" s="60"/>
    </row>
    <row r="2778" spans="1:9" s="38" customFormat="1" x14ac:dyDescent="0.25">
      <c r="A2778" s="193" t="s">
        <v>8548</v>
      </c>
      <c r="B2778" s="194" t="s">
        <v>8414</v>
      </c>
      <c r="C2778" s="188" t="s">
        <v>259</v>
      </c>
      <c r="D2778" s="179"/>
      <c r="E2778" s="201">
        <v>21.4</v>
      </c>
      <c r="F2778" s="201">
        <v>2.69</v>
      </c>
      <c r="G2778" s="64">
        <f t="shared" si="86"/>
        <v>0</v>
      </c>
      <c r="H2778" s="66">
        <f t="shared" si="87"/>
        <v>0</v>
      </c>
      <c r="I2778" s="60"/>
    </row>
    <row r="2779" spans="1:9" s="38" customFormat="1" x14ac:dyDescent="0.25">
      <c r="A2779" s="193" t="s">
        <v>8549</v>
      </c>
      <c r="B2779" s="194" t="s">
        <v>8439</v>
      </c>
      <c r="C2779" s="188" t="s">
        <v>259</v>
      </c>
      <c r="D2779" s="179"/>
      <c r="E2779" s="201">
        <v>27.4</v>
      </c>
      <c r="F2779" s="201">
        <v>3.44</v>
      </c>
      <c r="G2779" s="64">
        <f t="shared" si="86"/>
        <v>0</v>
      </c>
      <c r="H2779" s="66">
        <f t="shared" si="87"/>
        <v>0</v>
      </c>
      <c r="I2779" s="60"/>
    </row>
    <row r="2780" spans="1:9" s="38" customFormat="1" ht="180" x14ac:dyDescent="0.25">
      <c r="A2780" s="195" t="s">
        <v>8550</v>
      </c>
      <c r="B2780" s="196" t="s">
        <v>21760</v>
      </c>
      <c r="C2780" s="198"/>
      <c r="D2780" s="199"/>
      <c r="E2780" s="199"/>
      <c r="F2780" s="199"/>
      <c r="G2780" s="199"/>
      <c r="H2780" s="200"/>
      <c r="I2780" s="60"/>
    </row>
    <row r="2781" spans="1:9" s="38" customFormat="1" x14ac:dyDescent="0.25">
      <c r="A2781" s="193" t="s">
        <v>8551</v>
      </c>
      <c r="B2781" s="194" t="s">
        <v>8467</v>
      </c>
      <c r="C2781" s="188" t="s">
        <v>259</v>
      </c>
      <c r="D2781" s="179"/>
      <c r="E2781" s="201">
        <v>18.7</v>
      </c>
      <c r="F2781" s="201">
        <v>2.35</v>
      </c>
      <c r="G2781" s="64">
        <f t="shared" si="86"/>
        <v>0</v>
      </c>
      <c r="H2781" s="66">
        <f t="shared" si="87"/>
        <v>0</v>
      </c>
      <c r="I2781" s="60"/>
    </row>
    <row r="2782" spans="1:9" s="38" customFormat="1" x14ac:dyDescent="0.25">
      <c r="A2782" s="193" t="s">
        <v>8552</v>
      </c>
      <c r="B2782" s="194" t="s">
        <v>8553</v>
      </c>
      <c r="C2782" s="188" t="s">
        <v>259</v>
      </c>
      <c r="D2782" s="179"/>
      <c r="E2782" s="201">
        <v>23.6</v>
      </c>
      <c r="F2782" s="201">
        <v>2.96</v>
      </c>
      <c r="G2782" s="64">
        <f t="shared" si="86"/>
        <v>0</v>
      </c>
      <c r="H2782" s="66">
        <f t="shared" si="87"/>
        <v>0</v>
      </c>
      <c r="I2782" s="60"/>
    </row>
    <row r="2783" spans="1:9" s="38" customFormat="1" x14ac:dyDescent="0.25">
      <c r="A2783" s="193" t="s">
        <v>8554</v>
      </c>
      <c r="B2783" s="194" t="s">
        <v>8555</v>
      </c>
      <c r="C2783" s="188" t="s">
        <v>259</v>
      </c>
      <c r="D2783" s="179"/>
      <c r="E2783" s="201">
        <v>27.7</v>
      </c>
      <c r="F2783" s="201">
        <v>3.47</v>
      </c>
      <c r="G2783" s="64">
        <f t="shared" si="86"/>
        <v>0</v>
      </c>
      <c r="H2783" s="66">
        <f t="shared" si="87"/>
        <v>0</v>
      </c>
      <c r="I2783" s="60"/>
    </row>
    <row r="2784" spans="1:9" s="38" customFormat="1" x14ac:dyDescent="0.25">
      <c r="A2784" s="193" t="s">
        <v>8556</v>
      </c>
      <c r="B2784" s="194" t="s">
        <v>8473</v>
      </c>
      <c r="C2784" s="188" t="s">
        <v>259</v>
      </c>
      <c r="D2784" s="179"/>
      <c r="E2784" s="201">
        <v>31.8</v>
      </c>
      <c r="F2784" s="201">
        <v>4</v>
      </c>
      <c r="G2784" s="64">
        <f t="shared" si="86"/>
        <v>0</v>
      </c>
      <c r="H2784" s="66">
        <f t="shared" si="87"/>
        <v>0</v>
      </c>
      <c r="I2784" s="60"/>
    </row>
    <row r="2785" spans="1:9" s="38" customFormat="1" x14ac:dyDescent="0.25">
      <c r="A2785" s="193" t="s">
        <v>8557</v>
      </c>
      <c r="B2785" s="194" t="s">
        <v>8475</v>
      </c>
      <c r="C2785" s="188" t="s">
        <v>259</v>
      </c>
      <c r="D2785" s="179"/>
      <c r="E2785" s="201">
        <v>36.9</v>
      </c>
      <c r="F2785" s="201">
        <v>4.63</v>
      </c>
      <c r="G2785" s="64">
        <f t="shared" si="86"/>
        <v>0</v>
      </c>
      <c r="H2785" s="66">
        <f t="shared" si="87"/>
        <v>0</v>
      </c>
      <c r="I2785" s="60"/>
    </row>
    <row r="2786" spans="1:9" s="38" customFormat="1" x14ac:dyDescent="0.25">
      <c r="A2786" s="193" t="s">
        <v>8558</v>
      </c>
      <c r="B2786" s="194" t="s">
        <v>8477</v>
      </c>
      <c r="C2786" s="188" t="s">
        <v>259</v>
      </c>
      <c r="D2786" s="179"/>
      <c r="E2786" s="201">
        <v>47</v>
      </c>
      <c r="F2786" s="201">
        <v>5.9</v>
      </c>
      <c r="G2786" s="64">
        <f t="shared" si="86"/>
        <v>0</v>
      </c>
      <c r="H2786" s="66">
        <f t="shared" si="87"/>
        <v>0</v>
      </c>
      <c r="I2786" s="60"/>
    </row>
    <row r="2787" spans="1:9" s="38" customFormat="1" x14ac:dyDescent="0.25">
      <c r="A2787" s="193" t="s">
        <v>8559</v>
      </c>
      <c r="B2787" s="194" t="s">
        <v>8479</v>
      </c>
      <c r="C2787" s="188" t="s">
        <v>259</v>
      </c>
      <c r="D2787" s="179"/>
      <c r="E2787" s="201">
        <v>53</v>
      </c>
      <c r="F2787" s="201">
        <v>6.7</v>
      </c>
      <c r="G2787" s="64">
        <f t="shared" si="86"/>
        <v>0</v>
      </c>
      <c r="H2787" s="66">
        <f t="shared" si="87"/>
        <v>0</v>
      </c>
      <c r="I2787" s="60"/>
    </row>
    <row r="2788" spans="1:9" s="38" customFormat="1" x14ac:dyDescent="0.25">
      <c r="A2788" s="193" t="s">
        <v>8560</v>
      </c>
      <c r="B2788" s="194" t="s">
        <v>8561</v>
      </c>
      <c r="C2788" s="188" t="s">
        <v>259</v>
      </c>
      <c r="D2788" s="179"/>
      <c r="E2788" s="201">
        <v>71</v>
      </c>
      <c r="F2788" s="201">
        <v>9</v>
      </c>
      <c r="G2788" s="64">
        <f t="shared" si="86"/>
        <v>0</v>
      </c>
      <c r="H2788" s="66">
        <f t="shared" si="87"/>
        <v>0</v>
      </c>
      <c r="I2788" s="60"/>
    </row>
    <row r="2789" spans="1:9" s="38" customFormat="1" x14ac:dyDescent="0.25">
      <c r="A2789" s="193" t="s">
        <v>8562</v>
      </c>
      <c r="B2789" s="194" t="s">
        <v>8483</v>
      </c>
      <c r="C2789" s="188" t="s">
        <v>259</v>
      </c>
      <c r="D2789" s="179"/>
      <c r="E2789" s="201">
        <v>105</v>
      </c>
      <c r="F2789" s="201">
        <v>13.2</v>
      </c>
      <c r="G2789" s="64">
        <f t="shared" si="86"/>
        <v>0</v>
      </c>
      <c r="H2789" s="66">
        <f t="shared" si="87"/>
        <v>0</v>
      </c>
      <c r="I2789" s="60"/>
    </row>
    <row r="2790" spans="1:9" s="38" customFormat="1" ht="191.25" x14ac:dyDescent="0.25">
      <c r="A2790" s="195" t="s">
        <v>8563</v>
      </c>
      <c r="B2790" s="196" t="s">
        <v>21761</v>
      </c>
      <c r="C2790" s="198"/>
      <c r="D2790" s="199"/>
      <c r="E2790" s="199"/>
      <c r="F2790" s="199"/>
      <c r="G2790" s="199"/>
      <c r="H2790" s="200"/>
      <c r="I2790" s="60"/>
    </row>
    <row r="2791" spans="1:9" s="38" customFormat="1" x14ac:dyDescent="0.25">
      <c r="A2791" s="193" t="s">
        <v>8564</v>
      </c>
      <c r="B2791" s="194" t="s">
        <v>8565</v>
      </c>
      <c r="C2791" s="188" t="s">
        <v>15</v>
      </c>
      <c r="D2791" s="179"/>
      <c r="E2791" s="201">
        <v>3.96</v>
      </c>
      <c r="F2791" s="201">
        <v>0.497</v>
      </c>
      <c r="G2791" s="64">
        <f t="shared" si="86"/>
        <v>0</v>
      </c>
      <c r="H2791" s="66">
        <f t="shared" si="87"/>
        <v>0</v>
      </c>
      <c r="I2791" s="60"/>
    </row>
    <row r="2792" spans="1:9" s="38" customFormat="1" x14ac:dyDescent="0.25">
      <c r="A2792" s="193" t="s">
        <v>8566</v>
      </c>
      <c r="B2792" s="194" t="s">
        <v>8567</v>
      </c>
      <c r="C2792" s="188" t="s">
        <v>15</v>
      </c>
      <c r="D2792" s="179"/>
      <c r="E2792" s="201">
        <v>4.13</v>
      </c>
      <c r="F2792" s="201">
        <v>0.52</v>
      </c>
      <c r="G2792" s="64">
        <f t="shared" si="86"/>
        <v>0</v>
      </c>
      <c r="H2792" s="66">
        <f t="shared" si="87"/>
        <v>0</v>
      </c>
      <c r="I2792" s="60"/>
    </row>
    <row r="2793" spans="1:9" s="38" customFormat="1" x14ac:dyDescent="0.25">
      <c r="A2793" s="193" t="s">
        <v>8568</v>
      </c>
      <c r="B2793" s="194" t="s">
        <v>8569</v>
      </c>
      <c r="C2793" s="188" t="s">
        <v>15</v>
      </c>
      <c r="D2793" s="179"/>
      <c r="E2793" s="201">
        <v>4.34</v>
      </c>
      <c r="F2793" s="201">
        <v>0.54</v>
      </c>
      <c r="G2793" s="64">
        <f t="shared" si="86"/>
        <v>0</v>
      </c>
      <c r="H2793" s="66">
        <f t="shared" si="87"/>
        <v>0</v>
      </c>
      <c r="I2793" s="60"/>
    </row>
    <row r="2794" spans="1:9" s="38" customFormat="1" x14ac:dyDescent="0.25">
      <c r="A2794" s="193" t="s">
        <v>8570</v>
      </c>
      <c r="B2794" s="194" t="s">
        <v>8571</v>
      </c>
      <c r="C2794" s="188" t="s">
        <v>15</v>
      </c>
      <c r="D2794" s="179"/>
      <c r="E2794" s="201">
        <v>4.87</v>
      </c>
      <c r="F2794" s="201">
        <v>0.61</v>
      </c>
      <c r="G2794" s="64">
        <f t="shared" si="86"/>
        <v>0</v>
      </c>
      <c r="H2794" s="66">
        <f t="shared" si="87"/>
        <v>0</v>
      </c>
      <c r="I2794" s="60"/>
    </row>
    <row r="2795" spans="1:9" s="38" customFormat="1" x14ac:dyDescent="0.25">
      <c r="A2795" s="193" t="s">
        <v>8572</v>
      </c>
      <c r="B2795" s="194" t="s">
        <v>8573</v>
      </c>
      <c r="C2795" s="188" t="s">
        <v>15</v>
      </c>
      <c r="D2795" s="179"/>
      <c r="E2795" s="201">
        <v>5.5</v>
      </c>
      <c r="F2795" s="201">
        <v>0.69</v>
      </c>
      <c r="G2795" s="64">
        <f t="shared" si="86"/>
        <v>0</v>
      </c>
      <c r="H2795" s="66">
        <f t="shared" si="87"/>
        <v>0</v>
      </c>
      <c r="I2795" s="60"/>
    </row>
    <row r="2796" spans="1:9" s="38" customFormat="1" x14ac:dyDescent="0.25">
      <c r="A2796" s="193" t="s">
        <v>8574</v>
      </c>
      <c r="B2796" s="194" t="s">
        <v>8575</v>
      </c>
      <c r="C2796" s="188" t="s">
        <v>15</v>
      </c>
      <c r="D2796" s="179"/>
      <c r="E2796" s="201">
        <v>5.9</v>
      </c>
      <c r="F2796" s="201">
        <v>0.74</v>
      </c>
      <c r="G2796" s="64">
        <f t="shared" si="86"/>
        <v>0</v>
      </c>
      <c r="H2796" s="66">
        <f t="shared" si="87"/>
        <v>0</v>
      </c>
      <c r="I2796" s="60"/>
    </row>
    <row r="2797" spans="1:9" s="38" customFormat="1" x14ac:dyDescent="0.25">
      <c r="A2797" s="193" t="s">
        <v>8576</v>
      </c>
      <c r="B2797" s="194" t="s">
        <v>8577</v>
      </c>
      <c r="C2797" s="188" t="s">
        <v>15</v>
      </c>
      <c r="D2797" s="179"/>
      <c r="E2797" s="201">
        <v>6.9</v>
      </c>
      <c r="F2797" s="201">
        <v>0.86</v>
      </c>
      <c r="G2797" s="64">
        <f t="shared" si="86"/>
        <v>0</v>
      </c>
      <c r="H2797" s="66">
        <f t="shared" si="87"/>
        <v>0</v>
      </c>
      <c r="I2797" s="60"/>
    </row>
    <row r="2798" spans="1:9" s="38" customFormat="1" x14ac:dyDescent="0.25">
      <c r="A2798" s="193" t="s">
        <v>8578</v>
      </c>
      <c r="B2798" s="194" t="s">
        <v>8579</v>
      </c>
      <c r="C2798" s="188" t="s">
        <v>15</v>
      </c>
      <c r="D2798" s="179"/>
      <c r="E2798" s="201">
        <v>8.6999999999999993</v>
      </c>
      <c r="F2798" s="201">
        <v>1.0900000000000001</v>
      </c>
      <c r="G2798" s="64">
        <f t="shared" si="86"/>
        <v>0</v>
      </c>
      <c r="H2798" s="66">
        <f t="shared" si="87"/>
        <v>0</v>
      </c>
      <c r="I2798" s="60"/>
    </row>
    <row r="2799" spans="1:9" s="38" customFormat="1" x14ac:dyDescent="0.25">
      <c r="A2799" s="193" t="s">
        <v>8580</v>
      </c>
      <c r="B2799" s="194" t="s">
        <v>8581</v>
      </c>
      <c r="C2799" s="188" t="s">
        <v>15</v>
      </c>
      <c r="D2799" s="179"/>
      <c r="E2799" s="201">
        <v>10.3</v>
      </c>
      <c r="F2799" s="201">
        <v>1.3</v>
      </c>
      <c r="G2799" s="64">
        <f t="shared" si="86"/>
        <v>0</v>
      </c>
      <c r="H2799" s="66">
        <f t="shared" si="87"/>
        <v>0</v>
      </c>
      <c r="I2799" s="60"/>
    </row>
    <row r="2800" spans="1:9" s="38" customFormat="1" x14ac:dyDescent="0.25">
      <c r="A2800" s="193" t="s">
        <v>8582</v>
      </c>
      <c r="B2800" s="194" t="s">
        <v>8583</v>
      </c>
      <c r="C2800" s="188" t="s">
        <v>15</v>
      </c>
      <c r="D2800" s="179"/>
      <c r="E2800" s="201">
        <v>12.3</v>
      </c>
      <c r="F2800" s="201">
        <v>1.54</v>
      </c>
      <c r="G2800" s="64">
        <f t="shared" si="86"/>
        <v>0</v>
      </c>
      <c r="H2800" s="66">
        <f t="shared" si="87"/>
        <v>0</v>
      </c>
      <c r="I2800" s="60"/>
    </row>
    <row r="2801" spans="1:9" s="38" customFormat="1" x14ac:dyDescent="0.25">
      <c r="A2801" s="193" t="s">
        <v>8584</v>
      </c>
      <c r="B2801" s="194" t="s">
        <v>8585</v>
      </c>
      <c r="C2801" s="188" t="s">
        <v>259</v>
      </c>
      <c r="D2801" s="179"/>
      <c r="E2801" s="201">
        <v>22.3</v>
      </c>
      <c r="F2801" s="201">
        <v>2.8</v>
      </c>
      <c r="G2801" s="64">
        <f t="shared" si="86"/>
        <v>0</v>
      </c>
      <c r="H2801" s="66">
        <f t="shared" si="87"/>
        <v>0</v>
      </c>
      <c r="I2801" s="60"/>
    </row>
    <row r="2802" spans="1:9" s="38" customFormat="1" ht="202.5" x14ac:dyDescent="0.25">
      <c r="A2802" s="195" t="s">
        <v>8586</v>
      </c>
      <c r="B2802" s="196" t="s">
        <v>21762</v>
      </c>
      <c r="C2802" s="198"/>
      <c r="D2802" s="199"/>
      <c r="E2802" s="199"/>
      <c r="F2802" s="199"/>
      <c r="G2802" s="199"/>
      <c r="H2802" s="200"/>
      <c r="I2802" s="60"/>
    </row>
    <row r="2803" spans="1:9" s="38" customFormat="1" x14ac:dyDescent="0.25">
      <c r="A2803" s="193" t="s">
        <v>8587</v>
      </c>
      <c r="B2803" s="194" t="s">
        <v>8588</v>
      </c>
      <c r="C2803" s="188" t="s">
        <v>15</v>
      </c>
      <c r="D2803" s="179"/>
      <c r="E2803" s="201">
        <v>5.5</v>
      </c>
      <c r="F2803" s="201">
        <v>0.69</v>
      </c>
      <c r="G2803" s="64">
        <f t="shared" si="86"/>
        <v>0</v>
      </c>
      <c r="H2803" s="66">
        <f t="shared" si="87"/>
        <v>0</v>
      </c>
      <c r="I2803" s="60"/>
    </row>
    <row r="2804" spans="1:9" s="38" customFormat="1" x14ac:dyDescent="0.25">
      <c r="A2804" s="193" t="s">
        <v>8589</v>
      </c>
      <c r="B2804" s="194" t="s">
        <v>8590</v>
      </c>
      <c r="C2804" s="188" t="s">
        <v>15</v>
      </c>
      <c r="D2804" s="179"/>
      <c r="E2804" s="201">
        <v>5.7</v>
      </c>
      <c r="F2804" s="201">
        <v>0.71</v>
      </c>
      <c r="G2804" s="64">
        <f t="shared" si="86"/>
        <v>0</v>
      </c>
      <c r="H2804" s="66">
        <f t="shared" si="87"/>
        <v>0</v>
      </c>
      <c r="I2804" s="60"/>
    </row>
    <row r="2805" spans="1:9" s="38" customFormat="1" x14ac:dyDescent="0.25">
      <c r="A2805" s="193" t="s">
        <v>8591</v>
      </c>
      <c r="B2805" s="194" t="s">
        <v>8592</v>
      </c>
      <c r="C2805" s="188" t="s">
        <v>15</v>
      </c>
      <c r="D2805" s="179"/>
      <c r="E2805" s="201">
        <v>6.3</v>
      </c>
      <c r="F2805" s="201">
        <v>0.8</v>
      </c>
      <c r="G2805" s="64">
        <f t="shared" si="86"/>
        <v>0</v>
      </c>
      <c r="H2805" s="66">
        <f t="shared" si="87"/>
        <v>0</v>
      </c>
      <c r="I2805" s="60"/>
    </row>
    <row r="2806" spans="1:9" s="38" customFormat="1" x14ac:dyDescent="0.25">
      <c r="A2806" s="193" t="s">
        <v>8593</v>
      </c>
      <c r="B2806" s="194" t="s">
        <v>8594</v>
      </c>
      <c r="C2806" s="188" t="s">
        <v>15</v>
      </c>
      <c r="D2806" s="179"/>
      <c r="E2806" s="201">
        <v>6.9</v>
      </c>
      <c r="F2806" s="201">
        <v>0.86</v>
      </c>
      <c r="G2806" s="64">
        <f t="shared" si="86"/>
        <v>0</v>
      </c>
      <c r="H2806" s="66">
        <f t="shared" si="87"/>
        <v>0</v>
      </c>
      <c r="I2806" s="60"/>
    </row>
    <row r="2807" spans="1:9" s="38" customFormat="1" x14ac:dyDescent="0.25">
      <c r="A2807" s="193" t="s">
        <v>8595</v>
      </c>
      <c r="B2807" s="194" t="s">
        <v>8596</v>
      </c>
      <c r="C2807" s="188" t="s">
        <v>15</v>
      </c>
      <c r="D2807" s="179"/>
      <c r="E2807" s="201">
        <v>8</v>
      </c>
      <c r="F2807" s="201">
        <v>1</v>
      </c>
      <c r="G2807" s="64">
        <f t="shared" si="86"/>
        <v>0</v>
      </c>
      <c r="H2807" s="66">
        <f t="shared" si="87"/>
        <v>0</v>
      </c>
      <c r="I2807" s="60"/>
    </row>
    <row r="2808" spans="1:9" s="38" customFormat="1" x14ac:dyDescent="0.25">
      <c r="A2808" s="193" t="s">
        <v>8597</v>
      </c>
      <c r="B2808" s="194" t="s">
        <v>8598</v>
      </c>
      <c r="C2808" s="188" t="s">
        <v>15</v>
      </c>
      <c r="D2808" s="179"/>
      <c r="E2808" s="201">
        <v>9.6999999999999993</v>
      </c>
      <c r="F2808" s="201">
        <v>1.21</v>
      </c>
      <c r="G2808" s="64">
        <f t="shared" si="86"/>
        <v>0</v>
      </c>
      <c r="H2808" s="66">
        <f t="shared" si="87"/>
        <v>0</v>
      </c>
      <c r="I2808" s="60"/>
    </row>
    <row r="2809" spans="1:9" s="38" customFormat="1" x14ac:dyDescent="0.25">
      <c r="A2809" s="193" t="s">
        <v>8599</v>
      </c>
      <c r="B2809" s="194" t="s">
        <v>8600</v>
      </c>
      <c r="C2809" s="188" t="s">
        <v>15</v>
      </c>
      <c r="D2809" s="179"/>
      <c r="E2809" s="201">
        <v>11</v>
      </c>
      <c r="F2809" s="201">
        <v>1.39</v>
      </c>
      <c r="G2809" s="64">
        <f t="shared" si="86"/>
        <v>0</v>
      </c>
      <c r="H2809" s="66">
        <f t="shared" si="87"/>
        <v>0</v>
      </c>
      <c r="I2809" s="60"/>
    </row>
    <row r="2810" spans="1:9" s="38" customFormat="1" x14ac:dyDescent="0.25">
      <c r="A2810" s="193" t="s">
        <v>8601</v>
      </c>
      <c r="B2810" s="194" t="s">
        <v>8602</v>
      </c>
      <c r="C2810" s="188" t="s">
        <v>15</v>
      </c>
      <c r="D2810" s="179"/>
      <c r="E2810" s="201">
        <v>15.1</v>
      </c>
      <c r="F2810" s="201">
        <v>1.9</v>
      </c>
      <c r="G2810" s="64">
        <f t="shared" si="86"/>
        <v>0</v>
      </c>
      <c r="H2810" s="66">
        <f t="shared" si="87"/>
        <v>0</v>
      </c>
      <c r="I2810" s="60"/>
    </row>
    <row r="2811" spans="1:9" s="38" customFormat="1" x14ac:dyDescent="0.25">
      <c r="A2811" s="193" t="s">
        <v>8603</v>
      </c>
      <c r="B2811" s="194" t="s">
        <v>8604</v>
      </c>
      <c r="C2811" s="188" t="s">
        <v>15</v>
      </c>
      <c r="D2811" s="179"/>
      <c r="E2811" s="201">
        <v>18.3</v>
      </c>
      <c r="F2811" s="201">
        <v>2.2999999999999998</v>
      </c>
      <c r="G2811" s="64">
        <f t="shared" si="86"/>
        <v>0</v>
      </c>
      <c r="H2811" s="66">
        <f t="shared" si="87"/>
        <v>0</v>
      </c>
      <c r="I2811" s="60"/>
    </row>
    <row r="2812" spans="1:9" s="38" customFormat="1" x14ac:dyDescent="0.25">
      <c r="A2812" s="193" t="s">
        <v>8605</v>
      </c>
      <c r="B2812" s="194" t="s">
        <v>8606</v>
      </c>
      <c r="C2812" s="188" t="s">
        <v>15</v>
      </c>
      <c r="D2812" s="179"/>
      <c r="E2812" s="201">
        <v>21.2</v>
      </c>
      <c r="F2812" s="201">
        <v>2.66</v>
      </c>
      <c r="G2812" s="64">
        <f t="shared" si="86"/>
        <v>0</v>
      </c>
      <c r="H2812" s="66">
        <f t="shared" si="87"/>
        <v>0</v>
      </c>
      <c r="I2812" s="60"/>
    </row>
    <row r="2813" spans="1:9" s="38" customFormat="1" x14ac:dyDescent="0.25">
      <c r="A2813" s="193" t="s">
        <v>8607</v>
      </c>
      <c r="B2813" s="194" t="s">
        <v>8608</v>
      </c>
      <c r="C2813" s="188" t="s">
        <v>259</v>
      </c>
      <c r="D2813" s="179"/>
      <c r="E2813" s="201">
        <v>27.2</v>
      </c>
      <c r="F2813" s="201">
        <v>3.42</v>
      </c>
      <c r="G2813" s="64">
        <f t="shared" si="86"/>
        <v>0</v>
      </c>
      <c r="H2813" s="66">
        <f t="shared" si="87"/>
        <v>0</v>
      </c>
      <c r="I2813" s="60"/>
    </row>
    <row r="2814" spans="1:9" s="38" customFormat="1" ht="135" x14ac:dyDescent="0.25">
      <c r="A2814" s="195" t="s">
        <v>8609</v>
      </c>
      <c r="B2814" s="196" t="s">
        <v>21763</v>
      </c>
      <c r="C2814" s="198"/>
      <c r="D2814" s="199"/>
      <c r="E2814" s="199"/>
      <c r="F2814" s="199"/>
      <c r="G2814" s="199"/>
      <c r="H2814" s="200"/>
      <c r="I2814" s="60"/>
    </row>
    <row r="2815" spans="1:9" s="38" customFormat="1" x14ac:dyDescent="0.25">
      <c r="A2815" s="193" t="s">
        <v>8610</v>
      </c>
      <c r="B2815" s="194" t="s">
        <v>8611</v>
      </c>
      <c r="C2815" s="188" t="s">
        <v>259</v>
      </c>
      <c r="D2815" s="179"/>
      <c r="E2815" s="201">
        <v>55</v>
      </c>
      <c r="F2815" s="201">
        <v>6.9</v>
      </c>
      <c r="G2815" s="64">
        <f t="shared" si="86"/>
        <v>0</v>
      </c>
      <c r="H2815" s="66">
        <f t="shared" si="87"/>
        <v>0</v>
      </c>
      <c r="I2815" s="60"/>
    </row>
    <row r="2816" spans="1:9" s="38" customFormat="1" x14ac:dyDescent="0.25">
      <c r="A2816" s="193" t="s">
        <v>8612</v>
      </c>
      <c r="B2816" s="194" t="s">
        <v>8613</v>
      </c>
      <c r="C2816" s="188" t="s">
        <v>259</v>
      </c>
      <c r="D2816" s="179"/>
      <c r="E2816" s="201">
        <v>56</v>
      </c>
      <c r="F2816" s="201">
        <v>7</v>
      </c>
      <c r="G2816" s="64">
        <f t="shared" si="86"/>
        <v>0</v>
      </c>
      <c r="H2816" s="66">
        <f t="shared" si="87"/>
        <v>0</v>
      </c>
      <c r="I2816" s="60"/>
    </row>
    <row r="2817" spans="1:9" s="38" customFormat="1" x14ac:dyDescent="0.25">
      <c r="A2817" s="193" t="s">
        <v>8614</v>
      </c>
      <c r="B2817" s="194" t="s">
        <v>8615</v>
      </c>
      <c r="C2817" s="188" t="s">
        <v>259</v>
      </c>
      <c r="D2817" s="179"/>
      <c r="E2817" s="201">
        <v>58</v>
      </c>
      <c r="F2817" s="201">
        <v>7.3</v>
      </c>
      <c r="G2817" s="64">
        <f t="shared" si="86"/>
        <v>0</v>
      </c>
      <c r="H2817" s="66">
        <f t="shared" si="87"/>
        <v>0</v>
      </c>
      <c r="I2817" s="60"/>
    </row>
    <row r="2818" spans="1:9" s="38" customFormat="1" x14ac:dyDescent="0.25">
      <c r="A2818" s="193" t="s">
        <v>8616</v>
      </c>
      <c r="B2818" s="194" t="s">
        <v>8617</v>
      </c>
      <c r="C2818" s="188" t="s">
        <v>259</v>
      </c>
      <c r="D2818" s="179"/>
      <c r="E2818" s="201">
        <v>58</v>
      </c>
      <c r="F2818" s="201">
        <v>7.3</v>
      </c>
      <c r="G2818" s="64">
        <f t="shared" si="86"/>
        <v>0</v>
      </c>
      <c r="H2818" s="66">
        <f t="shared" si="87"/>
        <v>0</v>
      </c>
      <c r="I2818" s="60"/>
    </row>
    <row r="2819" spans="1:9" s="38" customFormat="1" x14ac:dyDescent="0.25">
      <c r="A2819" s="193" t="s">
        <v>8618</v>
      </c>
      <c r="B2819" s="194" t="s">
        <v>8619</v>
      </c>
      <c r="C2819" s="188" t="s">
        <v>259</v>
      </c>
      <c r="D2819" s="179"/>
      <c r="E2819" s="201">
        <v>62</v>
      </c>
      <c r="F2819" s="201">
        <v>7.8</v>
      </c>
      <c r="G2819" s="64">
        <f t="shared" si="86"/>
        <v>0</v>
      </c>
      <c r="H2819" s="66">
        <f t="shared" si="87"/>
        <v>0</v>
      </c>
      <c r="I2819" s="60"/>
    </row>
    <row r="2820" spans="1:9" s="38" customFormat="1" x14ac:dyDescent="0.25">
      <c r="A2820" s="193" t="s">
        <v>8620</v>
      </c>
      <c r="B2820" s="194" t="s">
        <v>8621</v>
      </c>
      <c r="C2820" s="188" t="s">
        <v>259</v>
      </c>
      <c r="D2820" s="179"/>
      <c r="E2820" s="201">
        <v>66</v>
      </c>
      <c r="F2820" s="201">
        <v>8.3000000000000007</v>
      </c>
      <c r="G2820" s="64">
        <f t="shared" si="86"/>
        <v>0</v>
      </c>
      <c r="H2820" s="66">
        <f t="shared" si="87"/>
        <v>0</v>
      </c>
      <c r="I2820" s="60"/>
    </row>
    <row r="2821" spans="1:9" s="38" customFormat="1" ht="202.5" x14ac:dyDescent="0.25">
      <c r="A2821" s="195" t="s">
        <v>8622</v>
      </c>
      <c r="B2821" s="196" t="s">
        <v>21764</v>
      </c>
      <c r="C2821" s="198"/>
      <c r="D2821" s="199"/>
      <c r="E2821" s="199"/>
      <c r="F2821" s="199"/>
      <c r="G2821" s="199"/>
      <c r="H2821" s="200"/>
      <c r="I2821" s="60"/>
    </row>
    <row r="2822" spans="1:9" s="38" customFormat="1" x14ac:dyDescent="0.25">
      <c r="A2822" s="193" t="s">
        <v>8623</v>
      </c>
      <c r="B2822" s="194" t="s">
        <v>8624</v>
      </c>
      <c r="C2822" s="188" t="s">
        <v>15</v>
      </c>
      <c r="D2822" s="179"/>
      <c r="E2822" s="201">
        <v>4.6100000000000003</v>
      </c>
      <c r="F2822" s="201">
        <v>0.57999999999999996</v>
      </c>
      <c r="G2822" s="64">
        <f t="shared" ref="G2822:G2883" si="88">D2822*E2822</f>
        <v>0</v>
      </c>
      <c r="H2822" s="66">
        <f t="shared" ref="H2822:H2883" si="89">D2822*F2822</f>
        <v>0</v>
      </c>
      <c r="I2822" s="60"/>
    </row>
    <row r="2823" spans="1:9" s="38" customFormat="1" x14ac:dyDescent="0.25">
      <c r="A2823" s="193" t="s">
        <v>8625</v>
      </c>
      <c r="B2823" s="194" t="s">
        <v>8626</v>
      </c>
      <c r="C2823" s="188" t="s">
        <v>15</v>
      </c>
      <c r="D2823" s="179"/>
      <c r="E2823" s="201">
        <v>4.96</v>
      </c>
      <c r="F2823" s="201">
        <v>0.62</v>
      </c>
      <c r="G2823" s="64">
        <f t="shared" si="88"/>
        <v>0</v>
      </c>
      <c r="H2823" s="66">
        <f t="shared" si="89"/>
        <v>0</v>
      </c>
      <c r="I2823" s="60"/>
    </row>
    <row r="2824" spans="1:9" s="38" customFormat="1" x14ac:dyDescent="0.25">
      <c r="A2824" s="193" t="s">
        <v>8627</v>
      </c>
      <c r="B2824" s="194" t="s">
        <v>8628</v>
      </c>
      <c r="C2824" s="188" t="s">
        <v>15</v>
      </c>
      <c r="D2824" s="179"/>
      <c r="E2824" s="201">
        <v>5.0999999999999996</v>
      </c>
      <c r="F2824" s="201">
        <v>0.64</v>
      </c>
      <c r="G2824" s="64">
        <f t="shared" si="88"/>
        <v>0</v>
      </c>
      <c r="H2824" s="66">
        <f t="shared" si="89"/>
        <v>0</v>
      </c>
      <c r="I2824" s="60"/>
    </row>
    <row r="2825" spans="1:9" s="38" customFormat="1" x14ac:dyDescent="0.25">
      <c r="A2825" s="193" t="s">
        <v>8629</v>
      </c>
      <c r="B2825" s="194" t="s">
        <v>8630</v>
      </c>
      <c r="C2825" s="188" t="s">
        <v>15</v>
      </c>
      <c r="D2825" s="179"/>
      <c r="E2825" s="201">
        <v>7.2</v>
      </c>
      <c r="F2825" s="201">
        <v>0.91</v>
      </c>
      <c r="G2825" s="64">
        <f t="shared" si="88"/>
        <v>0</v>
      </c>
      <c r="H2825" s="66">
        <f t="shared" si="89"/>
        <v>0</v>
      </c>
      <c r="I2825" s="60"/>
    </row>
    <row r="2826" spans="1:9" s="38" customFormat="1" x14ac:dyDescent="0.25">
      <c r="A2826" s="193" t="s">
        <v>8631</v>
      </c>
      <c r="B2826" s="194" t="s">
        <v>8632</v>
      </c>
      <c r="C2826" s="188" t="s">
        <v>15</v>
      </c>
      <c r="D2826" s="179"/>
      <c r="E2826" s="201">
        <v>7.4</v>
      </c>
      <c r="F2826" s="201">
        <v>0.93</v>
      </c>
      <c r="G2826" s="64">
        <f t="shared" si="88"/>
        <v>0</v>
      </c>
      <c r="H2826" s="66">
        <f t="shared" si="89"/>
        <v>0</v>
      </c>
      <c r="I2826" s="60"/>
    </row>
    <row r="2827" spans="1:9" s="38" customFormat="1" x14ac:dyDescent="0.25">
      <c r="A2827" s="193" t="s">
        <v>8633</v>
      </c>
      <c r="B2827" s="194" t="s">
        <v>8634</v>
      </c>
      <c r="C2827" s="188" t="s">
        <v>15</v>
      </c>
      <c r="D2827" s="179"/>
      <c r="E2827" s="201">
        <v>10.8</v>
      </c>
      <c r="F2827" s="201">
        <v>1.35</v>
      </c>
      <c r="G2827" s="64">
        <f t="shared" si="88"/>
        <v>0</v>
      </c>
      <c r="H2827" s="66">
        <f t="shared" si="89"/>
        <v>0</v>
      </c>
      <c r="I2827" s="60"/>
    </row>
    <row r="2828" spans="1:9" s="38" customFormat="1" x14ac:dyDescent="0.25">
      <c r="A2828" s="193" t="s">
        <v>8635</v>
      </c>
      <c r="B2828" s="194" t="s">
        <v>8636</v>
      </c>
      <c r="C2828" s="188" t="s">
        <v>15</v>
      </c>
      <c r="D2828" s="179"/>
      <c r="E2828" s="201">
        <v>11.6</v>
      </c>
      <c r="F2828" s="201">
        <v>1.45</v>
      </c>
      <c r="G2828" s="64">
        <f t="shared" si="88"/>
        <v>0</v>
      </c>
      <c r="H2828" s="66">
        <f t="shared" si="89"/>
        <v>0</v>
      </c>
      <c r="I2828" s="60"/>
    </row>
    <row r="2829" spans="1:9" s="38" customFormat="1" x14ac:dyDescent="0.25">
      <c r="A2829" s="193" t="s">
        <v>8637</v>
      </c>
      <c r="B2829" s="194" t="s">
        <v>8638</v>
      </c>
      <c r="C2829" s="188" t="s">
        <v>15</v>
      </c>
      <c r="D2829" s="179"/>
      <c r="E2829" s="201">
        <v>14.1</v>
      </c>
      <c r="F2829" s="201">
        <v>1.77</v>
      </c>
      <c r="G2829" s="64">
        <f t="shared" si="88"/>
        <v>0</v>
      </c>
      <c r="H2829" s="66">
        <f t="shared" si="89"/>
        <v>0</v>
      </c>
      <c r="I2829" s="60"/>
    </row>
    <row r="2830" spans="1:9" s="38" customFormat="1" x14ac:dyDescent="0.25">
      <c r="A2830" s="193" t="s">
        <v>8639</v>
      </c>
      <c r="B2830" s="194" t="s">
        <v>8640</v>
      </c>
      <c r="C2830" s="188" t="s">
        <v>15</v>
      </c>
      <c r="D2830" s="179"/>
      <c r="E2830" s="201">
        <v>19.899999999999999</v>
      </c>
      <c r="F2830" s="201">
        <v>2.5</v>
      </c>
      <c r="G2830" s="64">
        <f t="shared" si="88"/>
        <v>0</v>
      </c>
      <c r="H2830" s="66">
        <f t="shared" si="89"/>
        <v>0</v>
      </c>
      <c r="I2830" s="60"/>
    </row>
    <row r="2831" spans="1:9" s="38" customFormat="1" x14ac:dyDescent="0.25">
      <c r="A2831" s="193" t="s">
        <v>8641</v>
      </c>
      <c r="B2831" s="194" t="s">
        <v>8642</v>
      </c>
      <c r="C2831" s="188" t="s">
        <v>15</v>
      </c>
      <c r="D2831" s="179"/>
      <c r="E2831" s="201">
        <v>22</v>
      </c>
      <c r="F2831" s="201">
        <v>2.76</v>
      </c>
      <c r="G2831" s="64">
        <f t="shared" si="88"/>
        <v>0</v>
      </c>
      <c r="H2831" s="66">
        <f t="shared" si="89"/>
        <v>0</v>
      </c>
      <c r="I2831" s="60"/>
    </row>
    <row r="2832" spans="1:9" s="38" customFormat="1" x14ac:dyDescent="0.25">
      <c r="A2832" s="193" t="s">
        <v>8643</v>
      </c>
      <c r="B2832" s="194" t="s">
        <v>8644</v>
      </c>
      <c r="C2832" s="188" t="s">
        <v>15</v>
      </c>
      <c r="D2832" s="179"/>
      <c r="E2832" s="201">
        <v>24.7</v>
      </c>
      <c r="F2832" s="201">
        <v>3.1</v>
      </c>
      <c r="G2832" s="64">
        <f t="shared" si="88"/>
        <v>0</v>
      </c>
      <c r="H2832" s="66">
        <f t="shared" si="89"/>
        <v>0</v>
      </c>
      <c r="I2832" s="60"/>
    </row>
    <row r="2833" spans="1:9" s="38" customFormat="1" x14ac:dyDescent="0.25">
      <c r="A2833" s="193" t="s">
        <v>8645</v>
      </c>
      <c r="B2833" s="194" t="s">
        <v>8646</v>
      </c>
      <c r="C2833" s="188" t="s">
        <v>15</v>
      </c>
      <c r="D2833" s="179"/>
      <c r="E2833" s="201">
        <v>31.4</v>
      </c>
      <c r="F2833" s="201">
        <v>3.94</v>
      </c>
      <c r="G2833" s="64">
        <f t="shared" si="88"/>
        <v>0</v>
      </c>
      <c r="H2833" s="66">
        <f t="shared" si="89"/>
        <v>0</v>
      </c>
      <c r="I2833" s="60"/>
    </row>
    <row r="2834" spans="1:9" s="38" customFormat="1" x14ac:dyDescent="0.25">
      <c r="A2834" s="193" t="s">
        <v>8647</v>
      </c>
      <c r="B2834" s="194" t="s">
        <v>8648</v>
      </c>
      <c r="C2834" s="188" t="s">
        <v>15</v>
      </c>
      <c r="D2834" s="179"/>
      <c r="E2834" s="201">
        <v>37.4</v>
      </c>
      <c r="F2834" s="201">
        <v>4.7</v>
      </c>
      <c r="G2834" s="64">
        <f t="shared" si="88"/>
        <v>0</v>
      </c>
      <c r="H2834" s="66">
        <f t="shared" si="89"/>
        <v>0</v>
      </c>
      <c r="I2834" s="60"/>
    </row>
    <row r="2835" spans="1:9" s="38" customFormat="1" x14ac:dyDescent="0.25">
      <c r="A2835" s="193" t="s">
        <v>8649</v>
      </c>
      <c r="B2835" s="194" t="s">
        <v>8650</v>
      </c>
      <c r="C2835" s="188" t="s">
        <v>15</v>
      </c>
      <c r="D2835" s="179"/>
      <c r="E2835" s="201">
        <v>43.4</v>
      </c>
      <c r="F2835" s="201">
        <v>5.4</v>
      </c>
      <c r="G2835" s="64">
        <f t="shared" si="88"/>
        <v>0</v>
      </c>
      <c r="H2835" s="66">
        <f t="shared" si="89"/>
        <v>0</v>
      </c>
      <c r="I2835" s="60"/>
    </row>
    <row r="2836" spans="1:9" s="38" customFormat="1" x14ac:dyDescent="0.25">
      <c r="A2836" s="193" t="s">
        <v>8651</v>
      </c>
      <c r="B2836" s="194" t="s">
        <v>8507</v>
      </c>
      <c r="C2836" s="188" t="s">
        <v>259</v>
      </c>
      <c r="D2836" s="179"/>
      <c r="E2836" s="201">
        <v>29.6</v>
      </c>
      <c r="F2836" s="201">
        <v>3.71</v>
      </c>
      <c r="G2836" s="64">
        <f t="shared" si="88"/>
        <v>0</v>
      </c>
      <c r="H2836" s="66">
        <f t="shared" si="89"/>
        <v>0</v>
      </c>
      <c r="I2836" s="60"/>
    </row>
    <row r="2837" spans="1:9" s="38" customFormat="1" x14ac:dyDescent="0.25">
      <c r="A2837" s="193" t="s">
        <v>8652</v>
      </c>
      <c r="B2837" s="194" t="s">
        <v>8653</v>
      </c>
      <c r="C2837" s="188" t="s">
        <v>259</v>
      </c>
      <c r="D2837" s="179"/>
      <c r="E2837" s="201">
        <v>29.6</v>
      </c>
      <c r="F2837" s="201">
        <v>3.71</v>
      </c>
      <c r="G2837" s="64">
        <f t="shared" si="88"/>
        <v>0</v>
      </c>
      <c r="H2837" s="66">
        <f t="shared" si="89"/>
        <v>0</v>
      </c>
      <c r="I2837" s="60"/>
    </row>
    <row r="2838" spans="1:9" s="38" customFormat="1" ht="191.25" x14ac:dyDescent="0.25">
      <c r="A2838" s="195" t="s">
        <v>8654</v>
      </c>
      <c r="B2838" s="196" t="s">
        <v>21765</v>
      </c>
      <c r="C2838" s="198"/>
      <c r="D2838" s="199"/>
      <c r="E2838" s="199"/>
      <c r="F2838" s="199"/>
      <c r="G2838" s="199"/>
      <c r="H2838" s="200"/>
      <c r="I2838" s="60"/>
    </row>
    <row r="2839" spans="1:9" s="38" customFormat="1" x14ac:dyDescent="0.25">
      <c r="A2839" s="193" t="s">
        <v>8655</v>
      </c>
      <c r="B2839" s="194" t="s">
        <v>8656</v>
      </c>
      <c r="C2839" s="188" t="s">
        <v>15</v>
      </c>
      <c r="D2839" s="179"/>
      <c r="E2839" s="201">
        <v>3.4</v>
      </c>
      <c r="F2839" s="201">
        <v>0.42699999999999999</v>
      </c>
      <c r="G2839" s="64">
        <f t="shared" si="88"/>
        <v>0</v>
      </c>
      <c r="H2839" s="66">
        <f t="shared" si="89"/>
        <v>0</v>
      </c>
      <c r="I2839" s="60"/>
    </row>
    <row r="2840" spans="1:9" s="38" customFormat="1" x14ac:dyDescent="0.25">
      <c r="A2840" s="193" t="s">
        <v>8657</v>
      </c>
      <c r="B2840" s="194" t="s">
        <v>8658</v>
      </c>
      <c r="C2840" s="188" t="s">
        <v>15</v>
      </c>
      <c r="D2840" s="179"/>
      <c r="E2840" s="201">
        <v>3.62</v>
      </c>
      <c r="F2840" s="201">
        <v>0.45400000000000001</v>
      </c>
      <c r="G2840" s="64">
        <f t="shared" si="88"/>
        <v>0</v>
      </c>
      <c r="H2840" s="66">
        <f t="shared" si="89"/>
        <v>0</v>
      </c>
      <c r="I2840" s="60"/>
    </row>
    <row r="2841" spans="1:9" s="38" customFormat="1" x14ac:dyDescent="0.25">
      <c r="A2841" s="193" t="s">
        <v>8659</v>
      </c>
      <c r="B2841" s="194" t="s">
        <v>8660</v>
      </c>
      <c r="C2841" s="188" t="s">
        <v>15</v>
      </c>
      <c r="D2841" s="179"/>
      <c r="E2841" s="201">
        <v>3.85</v>
      </c>
      <c r="F2841" s="201">
        <v>0.48399999999999999</v>
      </c>
      <c r="G2841" s="64">
        <f t="shared" si="88"/>
        <v>0</v>
      </c>
      <c r="H2841" s="66">
        <f t="shared" si="89"/>
        <v>0</v>
      </c>
      <c r="I2841" s="60"/>
    </row>
    <row r="2842" spans="1:9" s="38" customFormat="1" x14ac:dyDescent="0.25">
      <c r="A2842" s="193" t="s">
        <v>8661</v>
      </c>
      <c r="B2842" s="194" t="s">
        <v>8662</v>
      </c>
      <c r="C2842" s="188" t="s">
        <v>15</v>
      </c>
      <c r="D2842" s="179"/>
      <c r="E2842" s="201">
        <v>4.34</v>
      </c>
      <c r="F2842" s="201">
        <v>0.54</v>
      </c>
      <c r="G2842" s="64">
        <f t="shared" si="88"/>
        <v>0</v>
      </c>
      <c r="H2842" s="66">
        <f t="shared" si="89"/>
        <v>0</v>
      </c>
      <c r="I2842" s="60"/>
    </row>
    <row r="2843" spans="1:9" s="38" customFormat="1" x14ac:dyDescent="0.25">
      <c r="A2843" s="193" t="s">
        <v>8663</v>
      </c>
      <c r="B2843" s="194" t="s">
        <v>8664</v>
      </c>
      <c r="C2843" s="188" t="s">
        <v>15</v>
      </c>
      <c r="D2843" s="179"/>
      <c r="E2843" s="201">
        <v>4.6100000000000003</v>
      </c>
      <c r="F2843" s="201">
        <v>0.57999999999999996</v>
      </c>
      <c r="G2843" s="64">
        <f t="shared" si="88"/>
        <v>0</v>
      </c>
      <c r="H2843" s="66">
        <f t="shared" si="89"/>
        <v>0</v>
      </c>
      <c r="I2843" s="60"/>
    </row>
    <row r="2844" spans="1:9" s="38" customFormat="1" x14ac:dyDescent="0.25">
      <c r="A2844" s="193" t="s">
        <v>8665</v>
      </c>
      <c r="B2844" s="194" t="s">
        <v>8666</v>
      </c>
      <c r="C2844" s="188" t="s">
        <v>15</v>
      </c>
      <c r="D2844" s="179"/>
      <c r="E2844" s="201">
        <v>5.6</v>
      </c>
      <c r="F2844" s="201">
        <v>0.7</v>
      </c>
      <c r="G2844" s="64">
        <f t="shared" si="88"/>
        <v>0</v>
      </c>
      <c r="H2844" s="66">
        <f t="shared" si="89"/>
        <v>0</v>
      </c>
      <c r="I2844" s="60"/>
    </row>
    <row r="2845" spans="1:9" s="38" customFormat="1" x14ac:dyDescent="0.25">
      <c r="A2845" s="193" t="s">
        <v>8667</v>
      </c>
      <c r="B2845" s="194" t="s">
        <v>8668</v>
      </c>
      <c r="C2845" s="188" t="s">
        <v>15</v>
      </c>
      <c r="D2845" s="179"/>
      <c r="E2845" s="201">
        <v>6.4</v>
      </c>
      <c r="F2845" s="201">
        <v>0.81</v>
      </c>
      <c r="G2845" s="64">
        <f t="shared" si="88"/>
        <v>0</v>
      </c>
      <c r="H2845" s="66">
        <f t="shared" si="89"/>
        <v>0</v>
      </c>
      <c r="I2845" s="60"/>
    </row>
    <row r="2846" spans="1:9" s="38" customFormat="1" x14ac:dyDescent="0.25">
      <c r="A2846" s="193" t="s">
        <v>8669</v>
      </c>
      <c r="B2846" s="194" t="s">
        <v>8670</v>
      </c>
      <c r="C2846" s="188" t="s">
        <v>15</v>
      </c>
      <c r="D2846" s="179"/>
      <c r="E2846" s="201">
        <v>7.4</v>
      </c>
      <c r="F2846" s="201">
        <v>0.93</v>
      </c>
      <c r="G2846" s="64">
        <f t="shared" si="88"/>
        <v>0</v>
      </c>
      <c r="H2846" s="66">
        <f t="shared" si="89"/>
        <v>0</v>
      </c>
      <c r="I2846" s="60"/>
    </row>
    <row r="2847" spans="1:9" s="38" customFormat="1" x14ac:dyDescent="0.25">
      <c r="A2847" s="193" t="s">
        <v>8671</v>
      </c>
      <c r="B2847" s="194" t="s">
        <v>8672</v>
      </c>
      <c r="C2847" s="188" t="s">
        <v>15</v>
      </c>
      <c r="D2847" s="179"/>
      <c r="E2847" s="201">
        <v>10.3</v>
      </c>
      <c r="F2847" s="201">
        <v>1.3</v>
      </c>
      <c r="G2847" s="64">
        <f t="shared" si="88"/>
        <v>0</v>
      </c>
      <c r="H2847" s="66">
        <f t="shared" si="89"/>
        <v>0</v>
      </c>
      <c r="I2847" s="60"/>
    </row>
    <row r="2848" spans="1:9" s="38" customFormat="1" x14ac:dyDescent="0.25">
      <c r="A2848" s="193" t="s">
        <v>8673</v>
      </c>
      <c r="B2848" s="194" t="s">
        <v>8674</v>
      </c>
      <c r="C2848" s="188" t="s">
        <v>15</v>
      </c>
      <c r="D2848" s="179"/>
      <c r="E2848" s="201">
        <v>11.7</v>
      </c>
      <c r="F2848" s="201">
        <v>1.46</v>
      </c>
      <c r="G2848" s="64">
        <f t="shared" si="88"/>
        <v>0</v>
      </c>
      <c r="H2848" s="66">
        <f t="shared" si="89"/>
        <v>0</v>
      </c>
      <c r="I2848" s="60"/>
    </row>
    <row r="2849" spans="1:9" s="38" customFormat="1" x14ac:dyDescent="0.25">
      <c r="A2849" s="193" t="s">
        <v>8675</v>
      </c>
      <c r="B2849" s="194" t="s">
        <v>8676</v>
      </c>
      <c r="C2849" s="188" t="s">
        <v>15</v>
      </c>
      <c r="D2849" s="179"/>
      <c r="E2849" s="201">
        <v>13.6</v>
      </c>
      <c r="F2849" s="201">
        <v>1.7</v>
      </c>
      <c r="G2849" s="64">
        <f t="shared" si="88"/>
        <v>0</v>
      </c>
      <c r="H2849" s="66">
        <f t="shared" si="89"/>
        <v>0</v>
      </c>
      <c r="I2849" s="60"/>
    </row>
    <row r="2850" spans="1:9" s="38" customFormat="1" x14ac:dyDescent="0.25">
      <c r="A2850" s="193" t="s">
        <v>8677</v>
      </c>
      <c r="B2850" s="194" t="s">
        <v>8678</v>
      </c>
      <c r="C2850" s="188" t="s">
        <v>15</v>
      </c>
      <c r="D2850" s="179"/>
      <c r="E2850" s="201">
        <v>16.7</v>
      </c>
      <c r="F2850" s="201">
        <v>2.1</v>
      </c>
      <c r="G2850" s="64">
        <f t="shared" si="88"/>
        <v>0</v>
      </c>
      <c r="H2850" s="66">
        <f t="shared" si="89"/>
        <v>0</v>
      </c>
      <c r="I2850" s="60"/>
    </row>
    <row r="2851" spans="1:9" s="38" customFormat="1" x14ac:dyDescent="0.25">
      <c r="A2851" s="193" t="s">
        <v>8679</v>
      </c>
      <c r="B2851" s="194" t="s">
        <v>8680</v>
      </c>
      <c r="C2851" s="188" t="s">
        <v>15</v>
      </c>
      <c r="D2851" s="179"/>
      <c r="E2851" s="201">
        <v>20.9</v>
      </c>
      <c r="F2851" s="201">
        <v>2.62</v>
      </c>
      <c r="G2851" s="64">
        <f t="shared" si="88"/>
        <v>0</v>
      </c>
      <c r="H2851" s="66">
        <f t="shared" si="89"/>
        <v>0</v>
      </c>
      <c r="I2851" s="60"/>
    </row>
    <row r="2852" spans="1:9" s="38" customFormat="1" x14ac:dyDescent="0.25">
      <c r="A2852" s="193" t="s">
        <v>8681</v>
      </c>
      <c r="B2852" s="194" t="s">
        <v>8682</v>
      </c>
      <c r="C2852" s="188" t="s">
        <v>15</v>
      </c>
      <c r="D2852" s="179"/>
      <c r="E2852" s="201">
        <v>24.6</v>
      </c>
      <c r="F2852" s="201">
        <v>3.09</v>
      </c>
      <c r="G2852" s="64">
        <f t="shared" si="88"/>
        <v>0</v>
      </c>
      <c r="H2852" s="66">
        <f t="shared" si="89"/>
        <v>0</v>
      </c>
      <c r="I2852" s="60"/>
    </row>
    <row r="2853" spans="1:9" s="38" customFormat="1" x14ac:dyDescent="0.25">
      <c r="A2853" s="193" t="s">
        <v>8683</v>
      </c>
      <c r="B2853" s="194" t="s">
        <v>8684</v>
      </c>
      <c r="C2853" s="188" t="s">
        <v>259</v>
      </c>
      <c r="D2853" s="179"/>
      <c r="E2853" s="201">
        <v>19.7</v>
      </c>
      <c r="F2853" s="201">
        <v>2.4700000000000002</v>
      </c>
      <c r="G2853" s="64">
        <f t="shared" si="88"/>
        <v>0</v>
      </c>
      <c r="H2853" s="66">
        <f t="shared" si="89"/>
        <v>0</v>
      </c>
      <c r="I2853" s="60"/>
    </row>
    <row r="2854" spans="1:9" s="38" customFormat="1" x14ac:dyDescent="0.25">
      <c r="A2854" s="193" t="s">
        <v>8685</v>
      </c>
      <c r="B2854" s="194" t="s">
        <v>8686</v>
      </c>
      <c r="C2854" s="188" t="s">
        <v>259</v>
      </c>
      <c r="D2854" s="179"/>
      <c r="E2854" s="201">
        <v>21.9</v>
      </c>
      <c r="F2854" s="201">
        <v>2.75</v>
      </c>
      <c r="G2854" s="64">
        <f t="shared" si="88"/>
        <v>0</v>
      </c>
      <c r="H2854" s="66">
        <f t="shared" si="89"/>
        <v>0</v>
      </c>
      <c r="I2854" s="60"/>
    </row>
    <row r="2855" spans="1:9" s="38" customFormat="1" ht="191.25" x14ac:dyDescent="0.25">
      <c r="A2855" s="195" t="s">
        <v>8687</v>
      </c>
      <c r="B2855" s="196" t="s">
        <v>21766</v>
      </c>
      <c r="C2855" s="198"/>
      <c r="D2855" s="199"/>
      <c r="E2855" s="199"/>
      <c r="F2855" s="199"/>
      <c r="G2855" s="199"/>
      <c r="H2855" s="200"/>
      <c r="I2855" s="60"/>
    </row>
    <row r="2856" spans="1:9" s="38" customFormat="1" x14ac:dyDescent="0.25">
      <c r="A2856" s="193" t="s">
        <v>8688</v>
      </c>
      <c r="B2856" s="194" t="s">
        <v>8656</v>
      </c>
      <c r="C2856" s="188" t="s">
        <v>15</v>
      </c>
      <c r="D2856" s="179"/>
      <c r="E2856" s="201">
        <v>3.4</v>
      </c>
      <c r="F2856" s="201">
        <v>0.42699999999999999</v>
      </c>
      <c r="G2856" s="64">
        <f t="shared" si="88"/>
        <v>0</v>
      </c>
      <c r="H2856" s="66">
        <f t="shared" si="89"/>
        <v>0</v>
      </c>
      <c r="I2856" s="60"/>
    </row>
    <row r="2857" spans="1:9" s="38" customFormat="1" x14ac:dyDescent="0.25">
      <c r="A2857" s="193" t="s">
        <v>8689</v>
      </c>
      <c r="B2857" s="194" t="s">
        <v>8658</v>
      </c>
      <c r="C2857" s="188" t="s">
        <v>15</v>
      </c>
      <c r="D2857" s="179"/>
      <c r="E2857" s="201">
        <v>3.62</v>
      </c>
      <c r="F2857" s="201">
        <v>0.45400000000000001</v>
      </c>
      <c r="G2857" s="64">
        <f t="shared" si="88"/>
        <v>0</v>
      </c>
      <c r="H2857" s="66">
        <f t="shared" si="89"/>
        <v>0</v>
      </c>
      <c r="I2857" s="60"/>
    </row>
    <row r="2858" spans="1:9" s="38" customFormat="1" x14ac:dyDescent="0.25">
      <c r="A2858" s="193" t="s">
        <v>8690</v>
      </c>
      <c r="B2858" s="194" t="s">
        <v>8660</v>
      </c>
      <c r="C2858" s="188" t="s">
        <v>15</v>
      </c>
      <c r="D2858" s="179"/>
      <c r="E2858" s="201">
        <v>3.85</v>
      </c>
      <c r="F2858" s="201">
        <v>0.48399999999999999</v>
      </c>
      <c r="G2858" s="64">
        <f t="shared" si="88"/>
        <v>0</v>
      </c>
      <c r="H2858" s="66">
        <f t="shared" si="89"/>
        <v>0</v>
      </c>
      <c r="I2858" s="60"/>
    </row>
    <row r="2859" spans="1:9" s="38" customFormat="1" x14ac:dyDescent="0.25">
      <c r="A2859" s="193" t="s">
        <v>8691</v>
      </c>
      <c r="B2859" s="194" t="s">
        <v>8662</v>
      </c>
      <c r="C2859" s="188" t="s">
        <v>15</v>
      </c>
      <c r="D2859" s="179"/>
      <c r="E2859" s="201">
        <v>4.34</v>
      </c>
      <c r="F2859" s="201">
        <v>0.54</v>
      </c>
      <c r="G2859" s="64">
        <f t="shared" si="88"/>
        <v>0</v>
      </c>
      <c r="H2859" s="66">
        <f t="shared" si="89"/>
        <v>0</v>
      </c>
      <c r="I2859" s="60"/>
    </row>
    <row r="2860" spans="1:9" s="38" customFormat="1" x14ac:dyDescent="0.25">
      <c r="A2860" s="193" t="s">
        <v>8692</v>
      </c>
      <c r="B2860" s="194" t="s">
        <v>8664</v>
      </c>
      <c r="C2860" s="188" t="s">
        <v>15</v>
      </c>
      <c r="D2860" s="179"/>
      <c r="E2860" s="201">
        <v>4.6100000000000003</v>
      </c>
      <c r="F2860" s="201">
        <v>0.57999999999999996</v>
      </c>
      <c r="G2860" s="64">
        <f t="shared" si="88"/>
        <v>0</v>
      </c>
      <c r="H2860" s="66">
        <f t="shared" si="89"/>
        <v>0</v>
      </c>
      <c r="I2860" s="60"/>
    </row>
    <row r="2861" spans="1:9" s="38" customFormat="1" x14ac:dyDescent="0.25">
      <c r="A2861" s="193" t="s">
        <v>8693</v>
      </c>
      <c r="B2861" s="194" t="s">
        <v>8694</v>
      </c>
      <c r="C2861" s="188" t="s">
        <v>15</v>
      </c>
      <c r="D2861" s="179"/>
      <c r="E2861" s="201">
        <v>5.3</v>
      </c>
      <c r="F2861" s="201">
        <v>0.67</v>
      </c>
      <c r="G2861" s="64">
        <f t="shared" si="88"/>
        <v>0</v>
      </c>
      <c r="H2861" s="66">
        <f t="shared" si="89"/>
        <v>0</v>
      </c>
      <c r="I2861" s="60"/>
    </row>
    <row r="2862" spans="1:9" s="38" customFormat="1" x14ac:dyDescent="0.25">
      <c r="A2862" s="193" t="s">
        <v>8695</v>
      </c>
      <c r="B2862" s="194" t="s">
        <v>8696</v>
      </c>
      <c r="C2862" s="188" t="s">
        <v>15</v>
      </c>
      <c r="D2862" s="179"/>
      <c r="E2862" s="201">
        <v>6.1</v>
      </c>
      <c r="F2862" s="201">
        <v>0.76</v>
      </c>
      <c r="G2862" s="64">
        <f t="shared" si="88"/>
        <v>0</v>
      </c>
      <c r="H2862" s="66">
        <f t="shared" si="89"/>
        <v>0</v>
      </c>
      <c r="I2862" s="60"/>
    </row>
    <row r="2863" spans="1:9" s="38" customFormat="1" x14ac:dyDescent="0.25">
      <c r="A2863" s="193" t="s">
        <v>8697</v>
      </c>
      <c r="B2863" s="194" t="s">
        <v>8698</v>
      </c>
      <c r="C2863" s="188" t="s">
        <v>15</v>
      </c>
      <c r="D2863" s="179"/>
      <c r="E2863" s="201">
        <v>7</v>
      </c>
      <c r="F2863" s="201">
        <v>0.87</v>
      </c>
      <c r="G2863" s="64">
        <f t="shared" si="88"/>
        <v>0</v>
      </c>
      <c r="H2863" s="66">
        <f t="shared" si="89"/>
        <v>0</v>
      </c>
      <c r="I2863" s="60"/>
    </row>
    <row r="2864" spans="1:9" s="38" customFormat="1" x14ac:dyDescent="0.25">
      <c r="A2864" s="193" t="s">
        <v>8699</v>
      </c>
      <c r="B2864" s="194" t="s">
        <v>8700</v>
      </c>
      <c r="C2864" s="188" t="s">
        <v>15</v>
      </c>
      <c r="D2864" s="179"/>
      <c r="E2864" s="201">
        <v>8.6</v>
      </c>
      <c r="F2864" s="201">
        <v>1.08</v>
      </c>
      <c r="G2864" s="64">
        <f t="shared" si="88"/>
        <v>0</v>
      </c>
      <c r="H2864" s="66">
        <f t="shared" si="89"/>
        <v>0</v>
      </c>
      <c r="I2864" s="60"/>
    </row>
    <row r="2865" spans="1:9" s="38" customFormat="1" x14ac:dyDescent="0.25">
      <c r="A2865" s="193" t="s">
        <v>8701</v>
      </c>
      <c r="B2865" s="194" t="s">
        <v>8702</v>
      </c>
      <c r="C2865" s="188" t="s">
        <v>15</v>
      </c>
      <c r="D2865" s="179"/>
      <c r="E2865" s="201">
        <v>10.3</v>
      </c>
      <c r="F2865" s="201">
        <v>1.3</v>
      </c>
      <c r="G2865" s="64">
        <f t="shared" si="88"/>
        <v>0</v>
      </c>
      <c r="H2865" s="66">
        <f t="shared" si="89"/>
        <v>0</v>
      </c>
      <c r="I2865" s="60"/>
    </row>
    <row r="2866" spans="1:9" s="38" customFormat="1" x14ac:dyDescent="0.25">
      <c r="A2866" s="193" t="s">
        <v>8703</v>
      </c>
      <c r="B2866" s="194" t="s">
        <v>8704</v>
      </c>
      <c r="C2866" s="188" t="s">
        <v>15</v>
      </c>
      <c r="D2866" s="179"/>
      <c r="E2866" s="201">
        <v>11.7</v>
      </c>
      <c r="F2866" s="201">
        <v>1.47</v>
      </c>
      <c r="G2866" s="64">
        <f t="shared" si="88"/>
        <v>0</v>
      </c>
      <c r="H2866" s="66">
        <f t="shared" si="89"/>
        <v>0</v>
      </c>
      <c r="I2866" s="60"/>
    </row>
    <row r="2867" spans="1:9" s="38" customFormat="1" x14ac:dyDescent="0.25">
      <c r="A2867" s="193" t="s">
        <v>8705</v>
      </c>
      <c r="B2867" s="194" t="s">
        <v>8678</v>
      </c>
      <c r="C2867" s="188" t="s">
        <v>15</v>
      </c>
      <c r="D2867" s="179"/>
      <c r="E2867" s="201">
        <v>16.7</v>
      </c>
      <c r="F2867" s="201">
        <v>2.1</v>
      </c>
      <c r="G2867" s="64">
        <f t="shared" si="88"/>
        <v>0</v>
      </c>
      <c r="H2867" s="66">
        <f t="shared" si="89"/>
        <v>0</v>
      </c>
      <c r="I2867" s="60"/>
    </row>
    <row r="2868" spans="1:9" s="38" customFormat="1" x14ac:dyDescent="0.25">
      <c r="A2868" s="193" t="s">
        <v>8706</v>
      </c>
      <c r="B2868" s="194" t="s">
        <v>8680</v>
      </c>
      <c r="C2868" s="188" t="s">
        <v>15</v>
      </c>
      <c r="D2868" s="179"/>
      <c r="E2868" s="201">
        <v>20.9</v>
      </c>
      <c r="F2868" s="201">
        <v>2.62</v>
      </c>
      <c r="G2868" s="64">
        <f t="shared" si="88"/>
        <v>0</v>
      </c>
      <c r="H2868" s="66">
        <f t="shared" si="89"/>
        <v>0</v>
      </c>
      <c r="I2868" s="60"/>
    </row>
    <row r="2869" spans="1:9" s="38" customFormat="1" x14ac:dyDescent="0.25">
      <c r="A2869" s="193" t="s">
        <v>8707</v>
      </c>
      <c r="B2869" s="194" t="s">
        <v>8682</v>
      </c>
      <c r="C2869" s="188" t="s">
        <v>15</v>
      </c>
      <c r="D2869" s="179"/>
      <c r="E2869" s="201">
        <v>24.6</v>
      </c>
      <c r="F2869" s="201">
        <v>3.09</v>
      </c>
      <c r="G2869" s="64">
        <f t="shared" si="88"/>
        <v>0</v>
      </c>
      <c r="H2869" s="66">
        <f t="shared" si="89"/>
        <v>0</v>
      </c>
      <c r="I2869" s="60"/>
    </row>
    <row r="2870" spans="1:9" s="38" customFormat="1" x14ac:dyDescent="0.25">
      <c r="A2870" s="193" t="s">
        <v>8708</v>
      </c>
      <c r="B2870" s="194" t="s">
        <v>8709</v>
      </c>
      <c r="C2870" s="188" t="s">
        <v>259</v>
      </c>
      <c r="D2870" s="179"/>
      <c r="E2870" s="201">
        <v>19.100000000000001</v>
      </c>
      <c r="F2870" s="201">
        <v>2.4</v>
      </c>
      <c r="G2870" s="64">
        <f t="shared" si="88"/>
        <v>0</v>
      </c>
      <c r="H2870" s="66">
        <f t="shared" si="89"/>
        <v>0</v>
      </c>
      <c r="I2870" s="60"/>
    </row>
    <row r="2871" spans="1:9" s="38" customFormat="1" ht="112.5" x14ac:dyDescent="0.25">
      <c r="A2871" s="195" t="s">
        <v>8710</v>
      </c>
      <c r="B2871" s="196" t="s">
        <v>21767</v>
      </c>
      <c r="C2871" s="198"/>
      <c r="D2871" s="199"/>
      <c r="E2871" s="199"/>
      <c r="F2871" s="199"/>
      <c r="G2871" s="199"/>
      <c r="H2871" s="200"/>
      <c r="I2871" s="60"/>
    </row>
    <row r="2872" spans="1:9" s="38" customFormat="1" x14ac:dyDescent="0.25">
      <c r="A2872" s="193" t="s">
        <v>8711</v>
      </c>
      <c r="B2872" s="194" t="s">
        <v>8709</v>
      </c>
      <c r="C2872" s="188" t="s">
        <v>259</v>
      </c>
      <c r="D2872" s="179"/>
      <c r="E2872" s="201">
        <v>19.100000000000001</v>
      </c>
      <c r="F2872" s="201">
        <v>2.4</v>
      </c>
      <c r="G2872" s="64">
        <f t="shared" si="88"/>
        <v>0</v>
      </c>
      <c r="H2872" s="66">
        <f t="shared" si="89"/>
        <v>0</v>
      </c>
      <c r="I2872" s="60"/>
    </row>
    <row r="2873" spans="1:9" s="38" customFormat="1" x14ac:dyDescent="0.25">
      <c r="A2873" s="193" t="s">
        <v>8712</v>
      </c>
      <c r="B2873" s="194" t="s">
        <v>8684</v>
      </c>
      <c r="C2873" s="188" t="s">
        <v>259</v>
      </c>
      <c r="D2873" s="179"/>
      <c r="E2873" s="201">
        <v>19.7</v>
      </c>
      <c r="F2873" s="201">
        <v>2.4700000000000002</v>
      </c>
      <c r="G2873" s="64">
        <f t="shared" si="88"/>
        <v>0</v>
      </c>
      <c r="H2873" s="66">
        <f t="shared" si="89"/>
        <v>0</v>
      </c>
      <c r="I2873" s="60"/>
    </row>
    <row r="2874" spans="1:9" s="38" customFormat="1" x14ac:dyDescent="0.25">
      <c r="A2874" s="193" t="s">
        <v>8713</v>
      </c>
      <c r="B2874" s="194" t="s">
        <v>8686</v>
      </c>
      <c r="C2874" s="188" t="s">
        <v>259</v>
      </c>
      <c r="D2874" s="179"/>
      <c r="E2874" s="201">
        <v>21.9</v>
      </c>
      <c r="F2874" s="201">
        <v>2.75</v>
      </c>
      <c r="G2874" s="64">
        <f t="shared" si="88"/>
        <v>0</v>
      </c>
      <c r="H2874" s="66">
        <f t="shared" si="89"/>
        <v>0</v>
      </c>
      <c r="I2874" s="60"/>
    </row>
    <row r="2875" spans="1:9" s="38" customFormat="1" x14ac:dyDescent="0.25">
      <c r="A2875" s="193" t="s">
        <v>8714</v>
      </c>
      <c r="B2875" s="194" t="s">
        <v>8715</v>
      </c>
      <c r="C2875" s="188" t="s">
        <v>259</v>
      </c>
      <c r="D2875" s="179"/>
      <c r="E2875" s="201">
        <v>25.8</v>
      </c>
      <c r="F2875" s="201">
        <v>3.24</v>
      </c>
      <c r="G2875" s="64">
        <f t="shared" si="88"/>
        <v>0</v>
      </c>
      <c r="H2875" s="66">
        <f t="shared" si="89"/>
        <v>0</v>
      </c>
      <c r="I2875" s="60"/>
    </row>
    <row r="2876" spans="1:9" s="38" customFormat="1" x14ac:dyDescent="0.25">
      <c r="A2876" s="193" t="s">
        <v>8716</v>
      </c>
      <c r="B2876" s="194" t="s">
        <v>8507</v>
      </c>
      <c r="C2876" s="188" t="s">
        <v>259</v>
      </c>
      <c r="D2876" s="179"/>
      <c r="E2876" s="201">
        <v>29.6</v>
      </c>
      <c r="F2876" s="201">
        <v>3.71</v>
      </c>
      <c r="G2876" s="64">
        <f t="shared" si="88"/>
        <v>0</v>
      </c>
      <c r="H2876" s="66">
        <f t="shared" si="89"/>
        <v>0</v>
      </c>
      <c r="I2876" s="60"/>
    </row>
    <row r="2877" spans="1:9" s="38" customFormat="1" x14ac:dyDescent="0.25">
      <c r="A2877" s="193" t="s">
        <v>8717</v>
      </c>
      <c r="B2877" s="194" t="s">
        <v>8653</v>
      </c>
      <c r="C2877" s="188" t="s">
        <v>259</v>
      </c>
      <c r="D2877" s="179"/>
      <c r="E2877" s="201">
        <v>33.1</v>
      </c>
      <c r="F2877" s="201">
        <v>4.16</v>
      </c>
      <c r="G2877" s="64">
        <f t="shared" si="88"/>
        <v>0</v>
      </c>
      <c r="H2877" s="66">
        <f t="shared" si="89"/>
        <v>0</v>
      </c>
      <c r="I2877" s="60"/>
    </row>
    <row r="2878" spans="1:9" s="38" customFormat="1" x14ac:dyDescent="0.25">
      <c r="A2878" s="193" t="s">
        <v>8718</v>
      </c>
      <c r="B2878" s="194" t="s">
        <v>8719</v>
      </c>
      <c r="C2878" s="188" t="s">
        <v>259</v>
      </c>
      <c r="D2878" s="179"/>
      <c r="E2878" s="201">
        <v>35.6</v>
      </c>
      <c r="F2878" s="201">
        <v>4.47</v>
      </c>
      <c r="G2878" s="64">
        <f t="shared" si="88"/>
        <v>0</v>
      </c>
      <c r="H2878" s="66">
        <f t="shared" si="89"/>
        <v>0</v>
      </c>
      <c r="I2878" s="60"/>
    </row>
    <row r="2879" spans="1:9" s="38" customFormat="1" x14ac:dyDescent="0.25">
      <c r="A2879" s="193" t="s">
        <v>8720</v>
      </c>
      <c r="B2879" s="194" t="s">
        <v>8721</v>
      </c>
      <c r="C2879" s="188" t="s">
        <v>259</v>
      </c>
      <c r="D2879" s="179"/>
      <c r="E2879" s="201">
        <v>36.9</v>
      </c>
      <c r="F2879" s="201">
        <v>4.63</v>
      </c>
      <c r="G2879" s="64">
        <f t="shared" si="88"/>
        <v>0</v>
      </c>
      <c r="H2879" s="66">
        <f t="shared" si="89"/>
        <v>0</v>
      </c>
      <c r="I2879" s="60"/>
    </row>
    <row r="2880" spans="1:9" s="38" customFormat="1" ht="135" x14ac:dyDescent="0.25">
      <c r="A2880" s="195" t="s">
        <v>8722</v>
      </c>
      <c r="B2880" s="196" t="s">
        <v>21768</v>
      </c>
      <c r="C2880" s="198"/>
      <c r="D2880" s="199"/>
      <c r="E2880" s="199"/>
      <c r="F2880" s="199"/>
      <c r="G2880" s="199"/>
      <c r="H2880" s="200"/>
      <c r="I2880" s="60"/>
    </row>
    <row r="2881" spans="1:9" s="38" customFormat="1" x14ac:dyDescent="0.25">
      <c r="A2881" s="193" t="s">
        <v>8723</v>
      </c>
      <c r="B2881" s="194" t="s">
        <v>8724</v>
      </c>
      <c r="C2881" s="188" t="s">
        <v>259</v>
      </c>
      <c r="D2881" s="179"/>
      <c r="E2881" s="201">
        <v>35.6</v>
      </c>
      <c r="F2881" s="201">
        <v>11.7</v>
      </c>
      <c r="G2881" s="64">
        <f t="shared" si="88"/>
        <v>0</v>
      </c>
      <c r="H2881" s="66">
        <f t="shared" si="89"/>
        <v>0</v>
      </c>
      <c r="I2881" s="60"/>
    </row>
    <row r="2882" spans="1:9" s="38" customFormat="1" x14ac:dyDescent="0.25">
      <c r="A2882" s="193" t="s">
        <v>8725</v>
      </c>
      <c r="B2882" s="194" t="s">
        <v>8726</v>
      </c>
      <c r="C2882" s="188" t="s">
        <v>259</v>
      </c>
      <c r="D2882" s="179"/>
      <c r="E2882" s="201">
        <v>67</v>
      </c>
      <c r="F2882" s="201">
        <v>22.2</v>
      </c>
      <c r="G2882" s="64">
        <f t="shared" si="88"/>
        <v>0</v>
      </c>
      <c r="H2882" s="66">
        <f t="shared" si="89"/>
        <v>0</v>
      </c>
      <c r="I2882" s="60"/>
    </row>
    <row r="2883" spans="1:9" s="38" customFormat="1" ht="123.75" x14ac:dyDescent="0.25">
      <c r="A2883" s="193" t="s">
        <v>8727</v>
      </c>
      <c r="B2883" s="194" t="s">
        <v>21769</v>
      </c>
      <c r="C2883" s="188" t="s">
        <v>259</v>
      </c>
      <c r="D2883" s="179"/>
      <c r="E2883" s="201">
        <v>19.7</v>
      </c>
      <c r="F2883" s="201">
        <v>2.48</v>
      </c>
      <c r="G2883" s="64">
        <f t="shared" si="88"/>
        <v>0</v>
      </c>
      <c r="H2883" s="66">
        <f t="shared" si="89"/>
        <v>0</v>
      </c>
      <c r="I2883" s="60"/>
    </row>
    <row r="2884" spans="1:9" s="38" customFormat="1" ht="90" x14ac:dyDescent="0.25">
      <c r="A2884" s="195" t="s">
        <v>8728</v>
      </c>
      <c r="B2884" s="196" t="s">
        <v>21770</v>
      </c>
      <c r="C2884" s="198"/>
      <c r="D2884" s="199"/>
      <c r="E2884" s="199"/>
      <c r="F2884" s="199"/>
      <c r="G2884" s="199"/>
      <c r="H2884" s="200"/>
      <c r="I2884" s="60"/>
    </row>
    <row r="2885" spans="1:9" s="38" customFormat="1" x14ac:dyDescent="0.25">
      <c r="A2885" s="193" t="s">
        <v>8729</v>
      </c>
      <c r="B2885" s="194" t="s">
        <v>8730</v>
      </c>
      <c r="C2885" s="188" t="s">
        <v>259</v>
      </c>
      <c r="D2885" s="179"/>
      <c r="E2885" s="201">
        <v>11.6</v>
      </c>
      <c r="F2885" s="201">
        <v>1.45</v>
      </c>
      <c r="G2885" s="64">
        <f t="shared" ref="G2885:G2948" si="90">D2885*E2885</f>
        <v>0</v>
      </c>
      <c r="H2885" s="66">
        <f t="shared" ref="H2885:H2948" si="91">D2885*F2885</f>
        <v>0</v>
      </c>
      <c r="I2885" s="60"/>
    </row>
    <row r="2886" spans="1:9" s="38" customFormat="1" x14ac:dyDescent="0.25">
      <c r="A2886" s="193" t="s">
        <v>8731</v>
      </c>
      <c r="B2886" s="194" t="s">
        <v>8732</v>
      </c>
      <c r="C2886" s="188" t="s">
        <v>259</v>
      </c>
      <c r="D2886" s="179"/>
      <c r="E2886" s="201">
        <v>14.6</v>
      </c>
      <c r="F2886" s="201">
        <v>1.83</v>
      </c>
      <c r="G2886" s="64">
        <f t="shared" si="90"/>
        <v>0</v>
      </c>
      <c r="H2886" s="66">
        <f t="shared" si="91"/>
        <v>0</v>
      </c>
      <c r="I2886" s="60"/>
    </row>
    <row r="2887" spans="1:9" s="38" customFormat="1" x14ac:dyDescent="0.25">
      <c r="A2887" s="193" t="s">
        <v>8733</v>
      </c>
      <c r="B2887" s="194" t="s">
        <v>8734</v>
      </c>
      <c r="C2887" s="188" t="s">
        <v>259</v>
      </c>
      <c r="D2887" s="179"/>
      <c r="E2887" s="201">
        <v>18.100000000000001</v>
      </c>
      <c r="F2887" s="201">
        <v>2.27</v>
      </c>
      <c r="G2887" s="64">
        <f t="shared" si="90"/>
        <v>0</v>
      </c>
      <c r="H2887" s="66">
        <f t="shared" si="91"/>
        <v>0</v>
      </c>
      <c r="I2887" s="60"/>
    </row>
    <row r="2888" spans="1:9" s="38" customFormat="1" x14ac:dyDescent="0.25">
      <c r="A2888" s="193" t="s">
        <v>8735</v>
      </c>
      <c r="B2888" s="194" t="s">
        <v>8736</v>
      </c>
      <c r="C2888" s="188" t="s">
        <v>259</v>
      </c>
      <c r="D2888" s="179"/>
      <c r="E2888" s="201">
        <v>14.3</v>
      </c>
      <c r="F2888" s="201">
        <v>1.79</v>
      </c>
      <c r="G2888" s="64">
        <f t="shared" si="90"/>
        <v>0</v>
      </c>
      <c r="H2888" s="66">
        <f t="shared" si="91"/>
        <v>0</v>
      </c>
      <c r="I2888" s="60"/>
    </row>
    <row r="2889" spans="1:9" s="38" customFormat="1" x14ac:dyDescent="0.25">
      <c r="A2889" s="193" t="s">
        <v>8737</v>
      </c>
      <c r="B2889" s="194" t="s">
        <v>8738</v>
      </c>
      <c r="C2889" s="188" t="s">
        <v>259</v>
      </c>
      <c r="D2889" s="179"/>
      <c r="E2889" s="201">
        <v>17.2</v>
      </c>
      <c r="F2889" s="201">
        <v>2.16</v>
      </c>
      <c r="G2889" s="64">
        <f t="shared" si="90"/>
        <v>0</v>
      </c>
      <c r="H2889" s="66">
        <f t="shared" si="91"/>
        <v>0</v>
      </c>
      <c r="I2889" s="60"/>
    </row>
    <row r="2890" spans="1:9" s="38" customFormat="1" x14ac:dyDescent="0.25">
      <c r="A2890" s="193" t="s">
        <v>8739</v>
      </c>
      <c r="B2890" s="194" t="s">
        <v>8740</v>
      </c>
      <c r="C2890" s="188" t="s">
        <v>259</v>
      </c>
      <c r="D2890" s="179"/>
      <c r="E2890" s="201">
        <v>20.7</v>
      </c>
      <c r="F2890" s="201">
        <v>2.6</v>
      </c>
      <c r="G2890" s="64">
        <f t="shared" si="90"/>
        <v>0</v>
      </c>
      <c r="H2890" s="66">
        <f t="shared" si="91"/>
        <v>0</v>
      </c>
      <c r="I2890" s="60"/>
    </row>
    <row r="2891" spans="1:9" s="38" customFormat="1" x14ac:dyDescent="0.25">
      <c r="A2891" s="193" t="s">
        <v>8741</v>
      </c>
      <c r="B2891" s="194" t="s">
        <v>8742</v>
      </c>
      <c r="C2891" s="188" t="s">
        <v>259</v>
      </c>
      <c r="D2891" s="179"/>
      <c r="E2891" s="201">
        <v>22.5</v>
      </c>
      <c r="F2891" s="201">
        <v>2.83</v>
      </c>
      <c r="G2891" s="64">
        <f t="shared" si="90"/>
        <v>0</v>
      </c>
      <c r="H2891" s="66">
        <f t="shared" si="91"/>
        <v>0</v>
      </c>
      <c r="I2891" s="60"/>
    </row>
    <row r="2892" spans="1:9" s="38" customFormat="1" x14ac:dyDescent="0.25">
      <c r="A2892" s="193" t="s">
        <v>8743</v>
      </c>
      <c r="B2892" s="194" t="s">
        <v>8744</v>
      </c>
      <c r="C2892" s="188" t="s">
        <v>259</v>
      </c>
      <c r="D2892" s="179"/>
      <c r="E2892" s="201">
        <v>24.8</v>
      </c>
      <c r="F2892" s="201">
        <v>3.11</v>
      </c>
      <c r="G2892" s="64">
        <f t="shared" si="90"/>
        <v>0</v>
      </c>
      <c r="H2892" s="66">
        <f t="shared" si="91"/>
        <v>0</v>
      </c>
      <c r="I2892" s="60"/>
    </row>
    <row r="2893" spans="1:9" s="38" customFormat="1" ht="101.25" x14ac:dyDescent="0.25">
      <c r="A2893" s="195" t="s">
        <v>8745</v>
      </c>
      <c r="B2893" s="196" t="s">
        <v>21771</v>
      </c>
      <c r="C2893" s="198"/>
      <c r="D2893" s="199"/>
      <c r="E2893" s="199"/>
      <c r="F2893" s="199"/>
      <c r="G2893" s="199"/>
      <c r="H2893" s="200"/>
      <c r="I2893" s="60"/>
    </row>
    <row r="2894" spans="1:9" s="38" customFormat="1" x14ac:dyDescent="0.25">
      <c r="A2894" s="193" t="s">
        <v>8746</v>
      </c>
      <c r="B2894" s="194" t="s">
        <v>8747</v>
      </c>
      <c r="C2894" s="188" t="s">
        <v>259</v>
      </c>
      <c r="D2894" s="179"/>
      <c r="E2894" s="201">
        <v>8.1</v>
      </c>
      <c r="F2894" s="201">
        <v>1.02</v>
      </c>
      <c r="G2894" s="64">
        <f t="shared" si="90"/>
        <v>0</v>
      </c>
      <c r="H2894" s="66">
        <f t="shared" si="91"/>
        <v>0</v>
      </c>
      <c r="I2894" s="60"/>
    </row>
    <row r="2895" spans="1:9" s="38" customFormat="1" x14ac:dyDescent="0.25">
      <c r="A2895" s="193" t="s">
        <v>8748</v>
      </c>
      <c r="B2895" s="194" t="s">
        <v>2816</v>
      </c>
      <c r="C2895" s="188" t="s">
        <v>259</v>
      </c>
      <c r="D2895" s="179"/>
      <c r="E2895" s="201">
        <v>9.1</v>
      </c>
      <c r="F2895" s="201">
        <v>1.1499999999999999</v>
      </c>
      <c r="G2895" s="64">
        <f t="shared" si="90"/>
        <v>0</v>
      </c>
      <c r="H2895" s="66">
        <f t="shared" si="91"/>
        <v>0</v>
      </c>
      <c r="I2895" s="60"/>
    </row>
    <row r="2896" spans="1:9" s="38" customFormat="1" ht="90" x14ac:dyDescent="0.25">
      <c r="A2896" s="195" t="s">
        <v>8749</v>
      </c>
      <c r="B2896" s="196" t="s">
        <v>21772</v>
      </c>
      <c r="C2896" s="198"/>
      <c r="D2896" s="199"/>
      <c r="E2896" s="199"/>
      <c r="F2896" s="199"/>
      <c r="G2896" s="199"/>
      <c r="H2896" s="200"/>
      <c r="I2896" s="60"/>
    </row>
    <row r="2897" spans="1:9" s="38" customFormat="1" x14ac:dyDescent="0.25">
      <c r="A2897" s="193" t="s">
        <v>8750</v>
      </c>
      <c r="B2897" s="194" t="s">
        <v>2816</v>
      </c>
      <c r="C2897" s="188" t="s">
        <v>259</v>
      </c>
      <c r="D2897" s="179"/>
      <c r="E2897" s="201">
        <v>11.6</v>
      </c>
      <c r="F2897" s="201">
        <v>1.45</v>
      </c>
      <c r="G2897" s="64">
        <f t="shared" si="90"/>
        <v>0</v>
      </c>
      <c r="H2897" s="66">
        <f t="shared" si="91"/>
        <v>0</v>
      </c>
      <c r="I2897" s="60"/>
    </row>
    <row r="2898" spans="1:9" s="38" customFormat="1" x14ac:dyDescent="0.25">
      <c r="A2898" s="193" t="s">
        <v>8751</v>
      </c>
      <c r="B2898" s="194" t="s">
        <v>2822</v>
      </c>
      <c r="C2898" s="188" t="s">
        <v>259</v>
      </c>
      <c r="D2898" s="179"/>
      <c r="E2898" s="201">
        <v>12.5</v>
      </c>
      <c r="F2898" s="201">
        <v>1.57</v>
      </c>
      <c r="G2898" s="64">
        <f t="shared" si="90"/>
        <v>0</v>
      </c>
      <c r="H2898" s="66">
        <f t="shared" si="91"/>
        <v>0</v>
      </c>
      <c r="I2898" s="60"/>
    </row>
    <row r="2899" spans="1:9" s="38" customFormat="1" ht="78.75" x14ac:dyDescent="0.25">
      <c r="A2899" s="195" t="s">
        <v>8752</v>
      </c>
      <c r="B2899" s="196" t="s">
        <v>21773</v>
      </c>
      <c r="C2899" s="198"/>
      <c r="D2899" s="199"/>
      <c r="E2899" s="199"/>
      <c r="F2899" s="199"/>
      <c r="G2899" s="199"/>
      <c r="H2899" s="200"/>
      <c r="I2899" s="60"/>
    </row>
    <row r="2900" spans="1:9" s="38" customFormat="1" x14ac:dyDescent="0.25">
      <c r="A2900" s="193" t="s">
        <v>8753</v>
      </c>
      <c r="B2900" s="194" t="s">
        <v>8754</v>
      </c>
      <c r="C2900" s="188" t="s">
        <v>259</v>
      </c>
      <c r="D2900" s="179"/>
      <c r="E2900" s="201">
        <v>51</v>
      </c>
      <c r="F2900" s="201">
        <v>16.8</v>
      </c>
      <c r="G2900" s="64">
        <f t="shared" si="90"/>
        <v>0</v>
      </c>
      <c r="H2900" s="66">
        <f t="shared" si="91"/>
        <v>0</v>
      </c>
      <c r="I2900" s="60"/>
    </row>
    <row r="2901" spans="1:9" s="38" customFormat="1" x14ac:dyDescent="0.25">
      <c r="A2901" s="193" t="s">
        <v>8755</v>
      </c>
      <c r="B2901" s="194" t="s">
        <v>8756</v>
      </c>
      <c r="C2901" s="188" t="s">
        <v>259</v>
      </c>
      <c r="D2901" s="179"/>
      <c r="E2901" s="201">
        <v>63</v>
      </c>
      <c r="F2901" s="201">
        <v>20.8</v>
      </c>
      <c r="G2901" s="64">
        <f t="shared" si="90"/>
        <v>0</v>
      </c>
      <c r="H2901" s="66">
        <f t="shared" si="91"/>
        <v>0</v>
      </c>
      <c r="I2901" s="60"/>
    </row>
    <row r="2902" spans="1:9" s="38" customFormat="1" ht="57" customHeight="1" x14ac:dyDescent="0.25">
      <c r="A2902" s="197" t="s">
        <v>21774</v>
      </c>
      <c r="B2902" s="344" t="s">
        <v>21775</v>
      </c>
      <c r="C2902" s="345"/>
      <c r="D2902" s="345"/>
      <c r="E2902" s="345"/>
      <c r="F2902" s="345"/>
      <c r="G2902" s="345"/>
      <c r="H2902" s="346"/>
      <c r="I2902" s="60"/>
    </row>
    <row r="2903" spans="1:9" s="38" customFormat="1" ht="112.5" x14ac:dyDescent="0.25">
      <c r="A2903" s="195" t="s">
        <v>8757</v>
      </c>
      <c r="B2903" s="196" t="s">
        <v>21776</v>
      </c>
      <c r="C2903" s="198"/>
      <c r="D2903" s="199"/>
      <c r="E2903" s="199"/>
      <c r="F2903" s="199"/>
      <c r="G2903" s="199"/>
      <c r="H2903" s="200"/>
      <c r="I2903" s="60"/>
    </row>
    <row r="2904" spans="1:9" s="38" customFormat="1" x14ac:dyDescent="0.25">
      <c r="A2904" s="193" t="s">
        <v>8758</v>
      </c>
      <c r="B2904" s="194" t="s">
        <v>8759</v>
      </c>
      <c r="C2904" s="188" t="s">
        <v>6</v>
      </c>
      <c r="D2904" s="179"/>
      <c r="E2904" s="201">
        <v>17</v>
      </c>
      <c r="F2904" s="201">
        <v>3.83</v>
      </c>
      <c r="G2904" s="64">
        <f t="shared" si="90"/>
        <v>0</v>
      </c>
      <c r="H2904" s="66">
        <f t="shared" si="91"/>
        <v>0</v>
      </c>
      <c r="I2904" s="60"/>
    </row>
    <row r="2905" spans="1:9" s="38" customFormat="1" x14ac:dyDescent="0.25">
      <c r="A2905" s="193" t="s">
        <v>8760</v>
      </c>
      <c r="B2905" s="194" t="s">
        <v>8761</v>
      </c>
      <c r="C2905" s="188" t="s">
        <v>6</v>
      </c>
      <c r="D2905" s="179"/>
      <c r="E2905" s="201">
        <v>236</v>
      </c>
      <c r="F2905" s="201">
        <v>53</v>
      </c>
      <c r="G2905" s="64">
        <f t="shared" si="90"/>
        <v>0</v>
      </c>
      <c r="H2905" s="66">
        <f t="shared" si="91"/>
        <v>0</v>
      </c>
      <c r="I2905" s="60"/>
    </row>
    <row r="2906" spans="1:9" s="38" customFormat="1" x14ac:dyDescent="0.25">
      <c r="A2906" s="193" t="s">
        <v>8762</v>
      </c>
      <c r="B2906" s="194" t="s">
        <v>8763</v>
      </c>
      <c r="C2906" s="188" t="s">
        <v>6</v>
      </c>
      <c r="D2906" s="179"/>
      <c r="E2906" s="201">
        <v>24.2</v>
      </c>
      <c r="F2906" s="201">
        <v>5.5</v>
      </c>
      <c r="G2906" s="64">
        <f t="shared" si="90"/>
        <v>0</v>
      </c>
      <c r="H2906" s="66">
        <f t="shared" si="91"/>
        <v>0</v>
      </c>
      <c r="I2906" s="60"/>
    </row>
    <row r="2907" spans="1:9" s="38" customFormat="1" x14ac:dyDescent="0.25">
      <c r="A2907" s="193" t="s">
        <v>8764</v>
      </c>
      <c r="B2907" s="194" t="s">
        <v>8765</v>
      </c>
      <c r="C2907" s="188" t="s">
        <v>6</v>
      </c>
      <c r="D2907" s="179"/>
      <c r="E2907" s="201">
        <v>7.7</v>
      </c>
      <c r="F2907" s="201">
        <v>1.72</v>
      </c>
      <c r="G2907" s="64">
        <f t="shared" si="90"/>
        <v>0</v>
      </c>
      <c r="H2907" s="66">
        <f t="shared" si="91"/>
        <v>0</v>
      </c>
      <c r="I2907" s="60"/>
    </row>
    <row r="2908" spans="1:9" s="38" customFormat="1" ht="78.75" x14ac:dyDescent="0.25">
      <c r="A2908" s="195" t="s">
        <v>8766</v>
      </c>
      <c r="B2908" s="196" t="s">
        <v>21777</v>
      </c>
      <c r="C2908" s="198"/>
      <c r="D2908" s="199"/>
      <c r="E2908" s="199"/>
      <c r="F2908" s="199"/>
      <c r="G2908" s="199"/>
      <c r="H2908" s="200"/>
      <c r="I2908" s="60"/>
    </row>
    <row r="2909" spans="1:9" s="38" customFormat="1" x14ac:dyDescent="0.25">
      <c r="A2909" s="193" t="s">
        <v>8767</v>
      </c>
      <c r="B2909" s="194" t="s">
        <v>8768</v>
      </c>
      <c r="C2909" s="188" t="s">
        <v>6</v>
      </c>
      <c r="D2909" s="179"/>
      <c r="E2909" s="201">
        <v>329</v>
      </c>
      <c r="F2909" s="201">
        <v>74</v>
      </c>
      <c r="G2909" s="64">
        <f t="shared" si="90"/>
        <v>0</v>
      </c>
      <c r="H2909" s="66">
        <f t="shared" si="91"/>
        <v>0</v>
      </c>
      <c r="I2909" s="60"/>
    </row>
    <row r="2910" spans="1:9" s="38" customFormat="1" x14ac:dyDescent="0.25">
      <c r="A2910" s="193" t="s">
        <v>8769</v>
      </c>
      <c r="B2910" s="194" t="s">
        <v>8770</v>
      </c>
      <c r="C2910" s="188" t="s">
        <v>6</v>
      </c>
      <c r="D2910" s="179"/>
      <c r="E2910" s="201">
        <v>485</v>
      </c>
      <c r="F2910" s="201">
        <v>109</v>
      </c>
      <c r="G2910" s="64">
        <f t="shared" si="90"/>
        <v>0</v>
      </c>
      <c r="H2910" s="66">
        <f t="shared" si="91"/>
        <v>0</v>
      </c>
      <c r="I2910" s="60"/>
    </row>
    <row r="2911" spans="1:9" s="38" customFormat="1" ht="67.5" x14ac:dyDescent="0.25">
      <c r="A2911" s="195" t="s">
        <v>8771</v>
      </c>
      <c r="B2911" s="196" t="s">
        <v>21778</v>
      </c>
      <c r="C2911" s="198"/>
      <c r="D2911" s="199"/>
      <c r="E2911" s="199"/>
      <c r="F2911" s="199"/>
      <c r="G2911" s="199"/>
      <c r="H2911" s="200"/>
      <c r="I2911" s="60"/>
    </row>
    <row r="2912" spans="1:9" s="38" customFormat="1" x14ac:dyDescent="0.25">
      <c r="A2912" s="193" t="s">
        <v>8772</v>
      </c>
      <c r="B2912" s="194" t="s">
        <v>8773</v>
      </c>
      <c r="C2912" s="188" t="s">
        <v>6</v>
      </c>
      <c r="D2912" s="179"/>
      <c r="E2912" s="201">
        <v>60</v>
      </c>
      <c r="F2912" s="201">
        <v>13.4</v>
      </c>
      <c r="G2912" s="64">
        <f t="shared" si="90"/>
        <v>0</v>
      </c>
      <c r="H2912" s="66">
        <f t="shared" si="91"/>
        <v>0</v>
      </c>
      <c r="I2912" s="60"/>
    </row>
    <row r="2913" spans="1:9" s="38" customFormat="1" x14ac:dyDescent="0.25">
      <c r="A2913" s="193" t="s">
        <v>8774</v>
      </c>
      <c r="B2913" s="194" t="s">
        <v>8775</v>
      </c>
      <c r="C2913" s="188" t="s">
        <v>6</v>
      </c>
      <c r="D2913" s="179"/>
      <c r="E2913" s="201">
        <v>87</v>
      </c>
      <c r="F2913" s="201">
        <v>19.600000000000001</v>
      </c>
      <c r="G2913" s="64">
        <f t="shared" si="90"/>
        <v>0</v>
      </c>
      <c r="H2913" s="66">
        <f t="shared" si="91"/>
        <v>0</v>
      </c>
      <c r="I2913" s="60"/>
    </row>
    <row r="2914" spans="1:9" s="38" customFormat="1" x14ac:dyDescent="0.25">
      <c r="A2914" s="193" t="s">
        <v>8776</v>
      </c>
      <c r="B2914" s="194" t="s">
        <v>8777</v>
      </c>
      <c r="C2914" s="188" t="s">
        <v>6</v>
      </c>
      <c r="D2914" s="179"/>
      <c r="E2914" s="201">
        <v>150</v>
      </c>
      <c r="F2914" s="201">
        <v>33.700000000000003</v>
      </c>
      <c r="G2914" s="64">
        <f t="shared" si="90"/>
        <v>0</v>
      </c>
      <c r="H2914" s="66">
        <f t="shared" si="91"/>
        <v>0</v>
      </c>
      <c r="I2914" s="60"/>
    </row>
    <row r="2915" spans="1:9" s="38" customFormat="1" x14ac:dyDescent="0.25">
      <c r="A2915" s="193" t="s">
        <v>8778</v>
      </c>
      <c r="B2915" s="194" t="s">
        <v>8779</v>
      </c>
      <c r="C2915" s="188" t="s">
        <v>6</v>
      </c>
      <c r="D2915" s="179"/>
      <c r="E2915" s="201">
        <v>191</v>
      </c>
      <c r="F2915" s="201">
        <v>43.1</v>
      </c>
      <c r="G2915" s="64">
        <f t="shared" si="90"/>
        <v>0</v>
      </c>
      <c r="H2915" s="66">
        <f t="shared" si="91"/>
        <v>0</v>
      </c>
      <c r="I2915" s="60"/>
    </row>
    <row r="2916" spans="1:9" s="38" customFormat="1" ht="45" x14ac:dyDescent="0.25">
      <c r="A2916" s="195" t="s">
        <v>8780</v>
      </c>
      <c r="B2916" s="196" t="s">
        <v>21779</v>
      </c>
      <c r="C2916" s="198"/>
      <c r="D2916" s="199"/>
      <c r="E2916" s="199"/>
      <c r="F2916" s="199"/>
      <c r="G2916" s="199"/>
      <c r="H2916" s="200"/>
      <c r="I2916" s="60"/>
    </row>
    <row r="2917" spans="1:9" s="38" customFormat="1" x14ac:dyDescent="0.25">
      <c r="A2917" s="193" t="s">
        <v>8781</v>
      </c>
      <c r="B2917" s="194" t="s">
        <v>8782</v>
      </c>
      <c r="C2917" s="188" t="s">
        <v>6</v>
      </c>
      <c r="D2917" s="179"/>
      <c r="E2917" s="201">
        <v>26.9</v>
      </c>
      <c r="F2917" s="201">
        <v>6.1</v>
      </c>
      <c r="G2917" s="64">
        <f t="shared" si="90"/>
        <v>0</v>
      </c>
      <c r="H2917" s="66">
        <f t="shared" si="91"/>
        <v>0</v>
      </c>
      <c r="I2917" s="60"/>
    </row>
    <row r="2918" spans="1:9" s="38" customFormat="1" x14ac:dyDescent="0.25">
      <c r="A2918" s="193" t="s">
        <v>8783</v>
      </c>
      <c r="B2918" s="194" t="s">
        <v>8784</v>
      </c>
      <c r="C2918" s="188" t="s">
        <v>6</v>
      </c>
      <c r="D2918" s="179"/>
      <c r="E2918" s="201">
        <v>37</v>
      </c>
      <c r="F2918" s="201">
        <v>8.3000000000000007</v>
      </c>
      <c r="G2918" s="64">
        <f t="shared" si="90"/>
        <v>0</v>
      </c>
      <c r="H2918" s="66">
        <f t="shared" si="91"/>
        <v>0</v>
      </c>
      <c r="I2918" s="60"/>
    </row>
    <row r="2919" spans="1:9" s="38" customFormat="1" x14ac:dyDescent="0.25">
      <c r="A2919" s="193" t="s">
        <v>8785</v>
      </c>
      <c r="B2919" s="194" t="s">
        <v>8786</v>
      </c>
      <c r="C2919" s="188" t="s">
        <v>6</v>
      </c>
      <c r="D2919" s="179"/>
      <c r="E2919" s="201">
        <v>117</v>
      </c>
      <c r="F2919" s="201">
        <v>26.3</v>
      </c>
      <c r="G2919" s="64">
        <f t="shared" si="90"/>
        <v>0</v>
      </c>
      <c r="H2919" s="66">
        <f t="shared" si="91"/>
        <v>0</v>
      </c>
      <c r="I2919" s="60"/>
    </row>
    <row r="2920" spans="1:9" s="38" customFormat="1" x14ac:dyDescent="0.25">
      <c r="A2920" s="193" t="s">
        <v>8787</v>
      </c>
      <c r="B2920" s="194" t="s">
        <v>8788</v>
      </c>
      <c r="C2920" s="188" t="s">
        <v>6</v>
      </c>
      <c r="D2920" s="179"/>
      <c r="E2920" s="201">
        <v>150</v>
      </c>
      <c r="F2920" s="201">
        <v>33.700000000000003</v>
      </c>
      <c r="G2920" s="64">
        <f t="shared" si="90"/>
        <v>0</v>
      </c>
      <c r="H2920" s="66">
        <f t="shared" si="91"/>
        <v>0</v>
      </c>
      <c r="I2920" s="60"/>
    </row>
    <row r="2921" spans="1:9" s="38" customFormat="1" ht="56.25" x14ac:dyDescent="0.25">
      <c r="A2921" s="195" t="s">
        <v>8789</v>
      </c>
      <c r="B2921" s="196" t="s">
        <v>21780</v>
      </c>
      <c r="C2921" s="198"/>
      <c r="D2921" s="199"/>
      <c r="E2921" s="199"/>
      <c r="F2921" s="199"/>
      <c r="G2921" s="199"/>
      <c r="H2921" s="200"/>
      <c r="I2921" s="60"/>
    </row>
    <row r="2922" spans="1:9" s="38" customFormat="1" x14ac:dyDescent="0.25">
      <c r="A2922" s="193" t="s">
        <v>8790</v>
      </c>
      <c r="B2922" s="194" t="s">
        <v>5647</v>
      </c>
      <c r="C2922" s="188" t="s">
        <v>6</v>
      </c>
      <c r="D2922" s="179"/>
      <c r="E2922" s="201">
        <v>306</v>
      </c>
      <c r="F2922" s="201">
        <v>69</v>
      </c>
      <c r="G2922" s="64">
        <f t="shared" si="90"/>
        <v>0</v>
      </c>
      <c r="H2922" s="66">
        <f t="shared" si="91"/>
        <v>0</v>
      </c>
      <c r="I2922" s="60"/>
    </row>
    <row r="2923" spans="1:9" s="38" customFormat="1" x14ac:dyDescent="0.25">
      <c r="A2923" s="193" t="s">
        <v>8791</v>
      </c>
      <c r="B2923" s="194" t="s">
        <v>5649</v>
      </c>
      <c r="C2923" s="188" t="s">
        <v>6</v>
      </c>
      <c r="D2923" s="179"/>
      <c r="E2923" s="201">
        <v>410</v>
      </c>
      <c r="F2923" s="201">
        <v>92</v>
      </c>
      <c r="G2923" s="64">
        <f t="shared" si="90"/>
        <v>0</v>
      </c>
      <c r="H2923" s="66">
        <f t="shared" si="91"/>
        <v>0</v>
      </c>
      <c r="I2923" s="60"/>
    </row>
    <row r="2924" spans="1:9" s="38" customFormat="1" x14ac:dyDescent="0.25">
      <c r="A2924" s="193" t="s">
        <v>8792</v>
      </c>
      <c r="B2924" s="194" t="s">
        <v>5651</v>
      </c>
      <c r="C2924" s="188" t="s">
        <v>6</v>
      </c>
      <c r="D2924" s="179"/>
      <c r="E2924" s="201">
        <v>544</v>
      </c>
      <c r="F2924" s="201">
        <v>122</v>
      </c>
      <c r="G2924" s="64">
        <f t="shared" si="90"/>
        <v>0</v>
      </c>
      <c r="H2924" s="66">
        <f t="shared" si="91"/>
        <v>0</v>
      </c>
      <c r="I2924" s="60"/>
    </row>
    <row r="2925" spans="1:9" s="38" customFormat="1" x14ac:dyDescent="0.25">
      <c r="A2925" s="193" t="s">
        <v>8793</v>
      </c>
      <c r="B2925" s="194" t="s">
        <v>5653</v>
      </c>
      <c r="C2925" s="188" t="s">
        <v>6</v>
      </c>
      <c r="D2925" s="179"/>
      <c r="E2925" s="201">
        <v>643</v>
      </c>
      <c r="F2925" s="201">
        <v>145</v>
      </c>
      <c r="G2925" s="64">
        <f t="shared" si="90"/>
        <v>0</v>
      </c>
      <c r="H2925" s="66">
        <f t="shared" si="91"/>
        <v>0</v>
      </c>
      <c r="I2925" s="60"/>
    </row>
    <row r="2926" spans="1:9" s="38" customFormat="1" x14ac:dyDescent="0.25">
      <c r="A2926" s="193" t="s">
        <v>8794</v>
      </c>
      <c r="B2926" s="194" t="s">
        <v>5655</v>
      </c>
      <c r="C2926" s="188" t="s">
        <v>6</v>
      </c>
      <c r="D2926" s="179"/>
      <c r="E2926" s="201">
        <v>709</v>
      </c>
      <c r="F2926" s="201">
        <v>160</v>
      </c>
      <c r="G2926" s="64">
        <f t="shared" si="90"/>
        <v>0</v>
      </c>
      <c r="H2926" s="66">
        <f t="shared" si="91"/>
        <v>0</v>
      </c>
      <c r="I2926" s="60"/>
    </row>
    <row r="2927" spans="1:9" s="38" customFormat="1" x14ac:dyDescent="0.25">
      <c r="A2927" s="193" t="s">
        <v>8795</v>
      </c>
      <c r="B2927" s="194" t="s">
        <v>5657</v>
      </c>
      <c r="C2927" s="188" t="s">
        <v>6</v>
      </c>
      <c r="D2927" s="179"/>
      <c r="E2927" s="201">
        <v>871</v>
      </c>
      <c r="F2927" s="201">
        <v>196</v>
      </c>
      <c r="G2927" s="64">
        <f t="shared" si="90"/>
        <v>0</v>
      </c>
      <c r="H2927" s="66">
        <f t="shared" si="91"/>
        <v>0</v>
      </c>
      <c r="I2927" s="60"/>
    </row>
    <row r="2928" spans="1:9" s="38" customFormat="1" x14ac:dyDescent="0.25">
      <c r="A2928" s="193" t="s">
        <v>8796</v>
      </c>
      <c r="B2928" s="194" t="s">
        <v>5659</v>
      </c>
      <c r="C2928" s="188" t="s">
        <v>6</v>
      </c>
      <c r="D2928" s="179"/>
      <c r="E2928" s="201">
        <v>1269</v>
      </c>
      <c r="F2928" s="201">
        <v>286</v>
      </c>
      <c r="G2928" s="64">
        <f t="shared" si="90"/>
        <v>0</v>
      </c>
      <c r="H2928" s="66">
        <f t="shared" si="91"/>
        <v>0</v>
      </c>
      <c r="I2928" s="60"/>
    </row>
    <row r="2929" spans="1:9" s="38" customFormat="1" x14ac:dyDescent="0.25">
      <c r="A2929" s="193" t="s">
        <v>8797</v>
      </c>
      <c r="B2929" s="194" t="s">
        <v>5661</v>
      </c>
      <c r="C2929" s="188" t="s">
        <v>6</v>
      </c>
      <c r="D2929" s="179"/>
      <c r="E2929" s="201">
        <v>1823</v>
      </c>
      <c r="F2929" s="201">
        <v>410</v>
      </c>
      <c r="G2929" s="64">
        <f t="shared" si="90"/>
        <v>0</v>
      </c>
      <c r="H2929" s="66">
        <f t="shared" si="91"/>
        <v>0</v>
      </c>
      <c r="I2929" s="60"/>
    </row>
    <row r="2930" spans="1:9" s="38" customFormat="1" ht="67.5" x14ac:dyDescent="0.25">
      <c r="A2930" s="195" t="s">
        <v>8798</v>
      </c>
      <c r="B2930" s="196" t="s">
        <v>21781</v>
      </c>
      <c r="C2930" s="198"/>
      <c r="D2930" s="199"/>
      <c r="E2930" s="199"/>
      <c r="F2930" s="199"/>
      <c r="G2930" s="199"/>
      <c r="H2930" s="200"/>
      <c r="I2930" s="60"/>
    </row>
    <row r="2931" spans="1:9" s="38" customFormat="1" x14ac:dyDescent="0.25">
      <c r="A2931" s="193" t="s">
        <v>8799</v>
      </c>
      <c r="B2931" s="194" t="s">
        <v>5647</v>
      </c>
      <c r="C2931" s="188" t="s">
        <v>6</v>
      </c>
      <c r="D2931" s="179"/>
      <c r="E2931" s="201">
        <v>497</v>
      </c>
      <c r="F2931" s="201">
        <v>112</v>
      </c>
      <c r="G2931" s="64">
        <f t="shared" si="90"/>
        <v>0</v>
      </c>
      <c r="H2931" s="66">
        <f t="shared" si="91"/>
        <v>0</v>
      </c>
      <c r="I2931" s="60"/>
    </row>
    <row r="2932" spans="1:9" s="38" customFormat="1" x14ac:dyDescent="0.25">
      <c r="A2932" s="193" t="s">
        <v>8800</v>
      </c>
      <c r="B2932" s="194" t="s">
        <v>5649</v>
      </c>
      <c r="C2932" s="188" t="s">
        <v>6</v>
      </c>
      <c r="D2932" s="179"/>
      <c r="E2932" s="201">
        <v>594</v>
      </c>
      <c r="F2932" s="201">
        <v>134</v>
      </c>
      <c r="G2932" s="64">
        <f t="shared" si="90"/>
        <v>0</v>
      </c>
      <c r="H2932" s="66">
        <f t="shared" si="91"/>
        <v>0</v>
      </c>
      <c r="I2932" s="60"/>
    </row>
    <row r="2933" spans="1:9" s="38" customFormat="1" x14ac:dyDescent="0.25">
      <c r="A2933" s="193" t="s">
        <v>8801</v>
      </c>
      <c r="B2933" s="194" t="s">
        <v>5651</v>
      </c>
      <c r="C2933" s="188" t="s">
        <v>6</v>
      </c>
      <c r="D2933" s="179"/>
      <c r="E2933" s="201">
        <v>731</v>
      </c>
      <c r="F2933" s="201">
        <v>165</v>
      </c>
      <c r="G2933" s="64">
        <f t="shared" si="90"/>
        <v>0</v>
      </c>
      <c r="H2933" s="66">
        <f t="shared" si="91"/>
        <v>0</v>
      </c>
      <c r="I2933" s="60"/>
    </row>
    <row r="2934" spans="1:9" s="38" customFormat="1" x14ac:dyDescent="0.25">
      <c r="A2934" s="193" t="s">
        <v>8802</v>
      </c>
      <c r="B2934" s="194" t="s">
        <v>5653</v>
      </c>
      <c r="C2934" s="188" t="s">
        <v>6</v>
      </c>
      <c r="D2934" s="179"/>
      <c r="E2934" s="201">
        <v>857</v>
      </c>
      <c r="F2934" s="201">
        <v>193</v>
      </c>
      <c r="G2934" s="64">
        <f t="shared" si="90"/>
        <v>0</v>
      </c>
      <c r="H2934" s="66">
        <f t="shared" si="91"/>
        <v>0</v>
      </c>
      <c r="I2934" s="60"/>
    </row>
    <row r="2935" spans="1:9" s="38" customFormat="1" x14ac:dyDescent="0.25">
      <c r="A2935" s="193" t="s">
        <v>8803</v>
      </c>
      <c r="B2935" s="194" t="s">
        <v>5655</v>
      </c>
      <c r="C2935" s="188" t="s">
        <v>6</v>
      </c>
      <c r="D2935" s="179"/>
      <c r="E2935" s="201">
        <v>969</v>
      </c>
      <c r="F2935" s="201">
        <v>218</v>
      </c>
      <c r="G2935" s="64">
        <f t="shared" si="90"/>
        <v>0</v>
      </c>
      <c r="H2935" s="66">
        <f t="shared" si="91"/>
        <v>0</v>
      </c>
      <c r="I2935" s="60"/>
    </row>
    <row r="2936" spans="1:9" s="38" customFormat="1" x14ac:dyDescent="0.25">
      <c r="A2936" s="193" t="s">
        <v>8804</v>
      </c>
      <c r="B2936" s="194" t="s">
        <v>5657</v>
      </c>
      <c r="C2936" s="188" t="s">
        <v>6</v>
      </c>
      <c r="D2936" s="179"/>
      <c r="E2936" s="201">
        <v>1110</v>
      </c>
      <c r="F2936" s="201">
        <v>250</v>
      </c>
      <c r="G2936" s="64">
        <f t="shared" si="90"/>
        <v>0</v>
      </c>
      <c r="H2936" s="66">
        <f t="shared" si="91"/>
        <v>0</v>
      </c>
      <c r="I2936" s="60"/>
    </row>
    <row r="2937" spans="1:9" s="38" customFormat="1" x14ac:dyDescent="0.25">
      <c r="A2937" s="193" t="s">
        <v>8805</v>
      </c>
      <c r="B2937" s="194" t="s">
        <v>5659</v>
      </c>
      <c r="C2937" s="188" t="s">
        <v>6</v>
      </c>
      <c r="D2937" s="179"/>
      <c r="E2937" s="201">
        <v>1491</v>
      </c>
      <c r="F2937" s="201">
        <v>336</v>
      </c>
      <c r="G2937" s="64">
        <f t="shared" si="90"/>
        <v>0</v>
      </c>
      <c r="H2937" s="66">
        <f t="shared" si="91"/>
        <v>0</v>
      </c>
      <c r="I2937" s="60"/>
    </row>
    <row r="2938" spans="1:9" s="38" customFormat="1" x14ac:dyDescent="0.25">
      <c r="A2938" s="193" t="s">
        <v>8806</v>
      </c>
      <c r="B2938" s="194" t="s">
        <v>5661</v>
      </c>
      <c r="C2938" s="188" t="s">
        <v>6</v>
      </c>
      <c r="D2938" s="179"/>
      <c r="E2938" s="201">
        <v>2331</v>
      </c>
      <c r="F2938" s="201">
        <v>525</v>
      </c>
      <c r="G2938" s="64">
        <f t="shared" si="90"/>
        <v>0</v>
      </c>
      <c r="H2938" s="66">
        <f t="shared" si="91"/>
        <v>0</v>
      </c>
      <c r="I2938" s="60"/>
    </row>
    <row r="2939" spans="1:9" s="38" customFormat="1" ht="45" x14ac:dyDescent="0.25">
      <c r="A2939" s="195" t="s">
        <v>8807</v>
      </c>
      <c r="B2939" s="196" t="s">
        <v>21782</v>
      </c>
      <c r="C2939" s="198"/>
      <c r="D2939" s="199"/>
      <c r="E2939" s="199"/>
      <c r="F2939" s="199"/>
      <c r="G2939" s="199"/>
      <c r="H2939" s="200"/>
      <c r="I2939" s="60"/>
    </row>
    <row r="2940" spans="1:9" s="38" customFormat="1" x14ac:dyDescent="0.25">
      <c r="A2940" s="193" t="s">
        <v>8808</v>
      </c>
      <c r="B2940" s="194" t="s">
        <v>5647</v>
      </c>
      <c r="C2940" s="188" t="s">
        <v>6</v>
      </c>
      <c r="D2940" s="179"/>
      <c r="E2940" s="201">
        <v>28.8</v>
      </c>
      <c r="F2940" s="201">
        <v>6.5</v>
      </c>
      <c r="G2940" s="64">
        <f t="shared" si="90"/>
        <v>0</v>
      </c>
      <c r="H2940" s="66">
        <f t="shared" si="91"/>
        <v>0</v>
      </c>
      <c r="I2940" s="60"/>
    </row>
    <row r="2941" spans="1:9" s="38" customFormat="1" x14ac:dyDescent="0.25">
      <c r="A2941" s="193" t="s">
        <v>8809</v>
      </c>
      <c r="B2941" s="194" t="s">
        <v>5649</v>
      </c>
      <c r="C2941" s="188" t="s">
        <v>6</v>
      </c>
      <c r="D2941" s="179"/>
      <c r="E2941" s="201">
        <v>32.4</v>
      </c>
      <c r="F2941" s="201">
        <v>7.3</v>
      </c>
      <c r="G2941" s="64">
        <f t="shared" si="90"/>
        <v>0</v>
      </c>
      <c r="H2941" s="66">
        <f t="shared" si="91"/>
        <v>0</v>
      </c>
      <c r="I2941" s="60"/>
    </row>
    <row r="2942" spans="1:9" s="38" customFormat="1" x14ac:dyDescent="0.25">
      <c r="A2942" s="193" t="s">
        <v>8810</v>
      </c>
      <c r="B2942" s="194" t="s">
        <v>5651</v>
      </c>
      <c r="C2942" s="188" t="s">
        <v>6</v>
      </c>
      <c r="D2942" s="179"/>
      <c r="E2942" s="201">
        <v>63</v>
      </c>
      <c r="F2942" s="201">
        <v>14.1</v>
      </c>
      <c r="G2942" s="64">
        <f t="shared" si="90"/>
        <v>0</v>
      </c>
      <c r="H2942" s="66">
        <f t="shared" si="91"/>
        <v>0</v>
      </c>
      <c r="I2942" s="60"/>
    </row>
    <row r="2943" spans="1:9" s="38" customFormat="1" x14ac:dyDescent="0.25">
      <c r="A2943" s="193" t="s">
        <v>8811</v>
      </c>
      <c r="B2943" s="194" t="s">
        <v>5653</v>
      </c>
      <c r="C2943" s="188" t="s">
        <v>6</v>
      </c>
      <c r="D2943" s="179"/>
      <c r="E2943" s="201">
        <v>73</v>
      </c>
      <c r="F2943" s="201">
        <v>16.5</v>
      </c>
      <c r="G2943" s="64">
        <f t="shared" si="90"/>
        <v>0</v>
      </c>
      <c r="H2943" s="66">
        <f t="shared" si="91"/>
        <v>0</v>
      </c>
      <c r="I2943" s="60"/>
    </row>
    <row r="2944" spans="1:9" s="38" customFormat="1" ht="45" x14ac:dyDescent="0.25">
      <c r="A2944" s="193" t="s">
        <v>8812</v>
      </c>
      <c r="B2944" s="194" t="s">
        <v>21783</v>
      </c>
      <c r="C2944" s="188" t="s">
        <v>6</v>
      </c>
      <c r="D2944" s="179"/>
      <c r="E2944" s="201">
        <v>86</v>
      </c>
      <c r="F2944" s="201">
        <v>19.399999999999999</v>
      </c>
      <c r="G2944" s="64">
        <f t="shared" si="90"/>
        <v>0</v>
      </c>
      <c r="H2944" s="66">
        <f t="shared" si="91"/>
        <v>0</v>
      </c>
      <c r="I2944" s="60"/>
    </row>
    <row r="2945" spans="1:9" s="38" customFormat="1" ht="67.5" x14ac:dyDescent="0.25">
      <c r="A2945" s="193" t="s">
        <v>8813</v>
      </c>
      <c r="B2945" s="194" t="s">
        <v>21784</v>
      </c>
      <c r="C2945" s="188" t="s">
        <v>6</v>
      </c>
      <c r="D2945" s="179"/>
      <c r="E2945" s="201">
        <v>155</v>
      </c>
      <c r="F2945" s="201">
        <v>34.9</v>
      </c>
      <c r="G2945" s="64">
        <f t="shared" si="90"/>
        <v>0</v>
      </c>
      <c r="H2945" s="66">
        <f t="shared" si="91"/>
        <v>0</v>
      </c>
      <c r="I2945" s="60"/>
    </row>
    <row r="2946" spans="1:9" s="38" customFormat="1" ht="135" x14ac:dyDescent="0.25">
      <c r="A2946" s="193" t="s">
        <v>8814</v>
      </c>
      <c r="B2946" s="194" t="s">
        <v>21785</v>
      </c>
      <c r="C2946" s="188" t="s">
        <v>6</v>
      </c>
      <c r="D2946" s="179"/>
      <c r="E2946" s="201">
        <v>88</v>
      </c>
      <c r="F2946" s="201">
        <v>19.899999999999999</v>
      </c>
      <c r="G2946" s="64">
        <f t="shared" si="90"/>
        <v>0</v>
      </c>
      <c r="H2946" s="66">
        <f t="shared" si="91"/>
        <v>0</v>
      </c>
      <c r="I2946" s="60"/>
    </row>
    <row r="2947" spans="1:9" s="38" customFormat="1" ht="180" x14ac:dyDescent="0.25">
      <c r="A2947" s="195" t="s">
        <v>8815</v>
      </c>
      <c r="B2947" s="196" t="s">
        <v>21786</v>
      </c>
      <c r="C2947" s="198"/>
      <c r="D2947" s="199"/>
      <c r="E2947" s="199"/>
      <c r="F2947" s="199"/>
      <c r="G2947" s="199"/>
      <c r="H2947" s="200"/>
      <c r="I2947" s="60"/>
    </row>
    <row r="2948" spans="1:9" s="38" customFormat="1" x14ac:dyDescent="0.25">
      <c r="A2948" s="193" t="s">
        <v>8816</v>
      </c>
      <c r="B2948" s="194" t="s">
        <v>8817</v>
      </c>
      <c r="C2948" s="188" t="s">
        <v>6</v>
      </c>
      <c r="D2948" s="179"/>
      <c r="E2948" s="201">
        <v>485</v>
      </c>
      <c r="F2948" s="201">
        <v>109</v>
      </c>
      <c r="G2948" s="64">
        <f t="shared" si="90"/>
        <v>0</v>
      </c>
      <c r="H2948" s="66">
        <f t="shared" si="91"/>
        <v>0</v>
      </c>
      <c r="I2948" s="60"/>
    </row>
    <row r="2949" spans="1:9" s="38" customFormat="1" x14ac:dyDescent="0.25">
      <c r="A2949" s="193" t="s">
        <v>8818</v>
      </c>
      <c r="B2949" s="194" t="s">
        <v>8819</v>
      </c>
      <c r="C2949" s="188" t="s">
        <v>6</v>
      </c>
      <c r="D2949" s="179"/>
      <c r="E2949" s="201">
        <v>531</v>
      </c>
      <c r="F2949" s="201">
        <v>120</v>
      </c>
      <c r="G2949" s="64">
        <f t="shared" ref="G2949:G3012" si="92">D2949*E2949</f>
        <v>0</v>
      </c>
      <c r="H2949" s="66">
        <f t="shared" ref="H2949:H3012" si="93">D2949*F2949</f>
        <v>0</v>
      </c>
      <c r="I2949" s="60"/>
    </row>
    <row r="2950" spans="1:9" s="38" customFormat="1" x14ac:dyDescent="0.25">
      <c r="A2950" s="193" t="s">
        <v>8820</v>
      </c>
      <c r="B2950" s="194" t="s">
        <v>8821</v>
      </c>
      <c r="C2950" s="188" t="s">
        <v>6</v>
      </c>
      <c r="D2950" s="179"/>
      <c r="E2950" s="201">
        <v>656</v>
      </c>
      <c r="F2950" s="201">
        <v>148</v>
      </c>
      <c r="G2950" s="64">
        <f t="shared" si="92"/>
        <v>0</v>
      </c>
      <c r="H2950" s="66">
        <f t="shared" si="93"/>
        <v>0</v>
      </c>
      <c r="I2950" s="60"/>
    </row>
    <row r="2951" spans="1:9" s="38" customFormat="1" x14ac:dyDescent="0.25">
      <c r="A2951" s="193" t="s">
        <v>8822</v>
      </c>
      <c r="B2951" s="194" t="s">
        <v>8823</v>
      </c>
      <c r="C2951" s="188" t="s">
        <v>6</v>
      </c>
      <c r="D2951" s="179"/>
      <c r="E2951" s="201">
        <v>724</v>
      </c>
      <c r="F2951" s="201">
        <v>163</v>
      </c>
      <c r="G2951" s="64">
        <f t="shared" si="92"/>
        <v>0</v>
      </c>
      <c r="H2951" s="66">
        <f t="shared" si="93"/>
        <v>0</v>
      </c>
      <c r="I2951" s="60"/>
    </row>
    <row r="2952" spans="1:9" s="38" customFormat="1" x14ac:dyDescent="0.25">
      <c r="A2952" s="193" t="s">
        <v>8824</v>
      </c>
      <c r="B2952" s="194" t="s">
        <v>8825</v>
      </c>
      <c r="C2952" s="188" t="s">
        <v>6</v>
      </c>
      <c r="D2952" s="179"/>
      <c r="E2952" s="201">
        <v>984</v>
      </c>
      <c r="F2952" s="201">
        <v>221</v>
      </c>
      <c r="G2952" s="64">
        <f t="shared" si="92"/>
        <v>0</v>
      </c>
      <c r="H2952" s="66">
        <f t="shared" si="93"/>
        <v>0</v>
      </c>
      <c r="I2952" s="60"/>
    </row>
    <row r="2953" spans="1:9" s="38" customFormat="1" x14ac:dyDescent="0.25">
      <c r="A2953" s="193" t="s">
        <v>8826</v>
      </c>
      <c r="B2953" s="194" t="s">
        <v>8827</v>
      </c>
      <c r="C2953" s="188" t="s">
        <v>6</v>
      </c>
      <c r="D2953" s="179"/>
      <c r="E2953" s="201">
        <v>1125</v>
      </c>
      <c r="F2953" s="201">
        <v>253</v>
      </c>
      <c r="G2953" s="64">
        <f t="shared" si="92"/>
        <v>0</v>
      </c>
      <c r="H2953" s="66">
        <f t="shared" si="93"/>
        <v>0</v>
      </c>
      <c r="I2953" s="60"/>
    </row>
    <row r="2954" spans="1:9" s="38" customFormat="1" ht="33.75" x14ac:dyDescent="0.25">
      <c r="A2954" s="195" t="s">
        <v>8828</v>
      </c>
      <c r="B2954" s="196" t="s">
        <v>21787</v>
      </c>
      <c r="C2954" s="198"/>
      <c r="D2954" s="199"/>
      <c r="E2954" s="199"/>
      <c r="F2954" s="199"/>
      <c r="G2954" s="199"/>
      <c r="H2954" s="200"/>
      <c r="I2954" s="60"/>
    </row>
    <row r="2955" spans="1:9" s="38" customFormat="1" x14ac:dyDescent="0.25">
      <c r="A2955" s="193" t="s">
        <v>8829</v>
      </c>
      <c r="B2955" s="194" t="s">
        <v>5651</v>
      </c>
      <c r="C2955" s="188" t="s">
        <v>6</v>
      </c>
      <c r="D2955" s="179"/>
      <c r="E2955" s="201">
        <v>63</v>
      </c>
      <c r="F2955" s="201">
        <v>14.1</v>
      </c>
      <c r="G2955" s="64">
        <f t="shared" si="92"/>
        <v>0</v>
      </c>
      <c r="H2955" s="66">
        <f t="shared" si="93"/>
        <v>0</v>
      </c>
      <c r="I2955" s="60"/>
    </row>
    <row r="2956" spans="1:9" s="38" customFormat="1" x14ac:dyDescent="0.25">
      <c r="A2956" s="193" t="s">
        <v>8830</v>
      </c>
      <c r="B2956" s="194" t="s">
        <v>5653</v>
      </c>
      <c r="C2956" s="188" t="s">
        <v>6</v>
      </c>
      <c r="D2956" s="179"/>
      <c r="E2956" s="201">
        <v>66</v>
      </c>
      <c r="F2956" s="201">
        <v>14.8</v>
      </c>
      <c r="G2956" s="64">
        <f t="shared" si="92"/>
        <v>0</v>
      </c>
      <c r="H2956" s="66">
        <f t="shared" si="93"/>
        <v>0</v>
      </c>
      <c r="I2956" s="60"/>
    </row>
    <row r="2957" spans="1:9" s="38" customFormat="1" x14ac:dyDescent="0.25">
      <c r="A2957" s="193" t="s">
        <v>8831</v>
      </c>
      <c r="B2957" s="194" t="s">
        <v>5655</v>
      </c>
      <c r="C2957" s="188" t="s">
        <v>6</v>
      </c>
      <c r="D2957" s="179"/>
      <c r="E2957" s="201">
        <v>70</v>
      </c>
      <c r="F2957" s="201">
        <v>15.8</v>
      </c>
      <c r="G2957" s="64">
        <f t="shared" si="92"/>
        <v>0</v>
      </c>
      <c r="H2957" s="66">
        <f t="shared" si="93"/>
        <v>0</v>
      </c>
      <c r="I2957" s="60"/>
    </row>
    <row r="2958" spans="1:9" s="38" customFormat="1" x14ac:dyDescent="0.25">
      <c r="A2958" s="193" t="s">
        <v>8832</v>
      </c>
      <c r="B2958" s="194" t="s">
        <v>5657</v>
      </c>
      <c r="C2958" s="188" t="s">
        <v>6</v>
      </c>
      <c r="D2958" s="179"/>
      <c r="E2958" s="201">
        <v>89</v>
      </c>
      <c r="F2958" s="201">
        <v>20.100000000000001</v>
      </c>
      <c r="G2958" s="64">
        <f t="shared" si="92"/>
        <v>0</v>
      </c>
      <c r="H2958" s="66">
        <f t="shared" si="93"/>
        <v>0</v>
      </c>
      <c r="I2958" s="60"/>
    </row>
    <row r="2959" spans="1:9" s="38" customFormat="1" x14ac:dyDescent="0.25">
      <c r="A2959" s="193" t="s">
        <v>8833</v>
      </c>
      <c r="B2959" s="194" t="s">
        <v>5659</v>
      </c>
      <c r="C2959" s="188" t="s">
        <v>6</v>
      </c>
      <c r="D2959" s="179"/>
      <c r="E2959" s="201">
        <v>196</v>
      </c>
      <c r="F2959" s="201">
        <v>44</v>
      </c>
      <c r="G2959" s="64">
        <f t="shared" si="92"/>
        <v>0</v>
      </c>
      <c r="H2959" s="66">
        <f t="shared" si="93"/>
        <v>0</v>
      </c>
      <c r="I2959" s="60"/>
    </row>
    <row r="2960" spans="1:9" s="38" customFormat="1" x14ac:dyDescent="0.25">
      <c r="A2960" s="193" t="s">
        <v>8834</v>
      </c>
      <c r="B2960" s="194" t="s">
        <v>5661</v>
      </c>
      <c r="C2960" s="188" t="s">
        <v>6</v>
      </c>
      <c r="D2960" s="179"/>
      <c r="E2960" s="201">
        <v>221</v>
      </c>
      <c r="F2960" s="201">
        <v>49.8</v>
      </c>
      <c r="G2960" s="64">
        <f t="shared" si="92"/>
        <v>0</v>
      </c>
      <c r="H2960" s="66">
        <f t="shared" si="93"/>
        <v>0</v>
      </c>
      <c r="I2960" s="60"/>
    </row>
    <row r="2961" spans="1:9" s="38" customFormat="1" x14ac:dyDescent="0.25">
      <c r="A2961" s="193" t="s">
        <v>8835</v>
      </c>
      <c r="B2961" s="194" t="s">
        <v>5663</v>
      </c>
      <c r="C2961" s="188" t="s">
        <v>6</v>
      </c>
      <c r="D2961" s="179"/>
      <c r="E2961" s="201">
        <v>539</v>
      </c>
      <c r="F2961" s="201">
        <v>121</v>
      </c>
      <c r="G2961" s="64">
        <f t="shared" si="92"/>
        <v>0</v>
      </c>
      <c r="H2961" s="66">
        <f t="shared" si="93"/>
        <v>0</v>
      </c>
      <c r="I2961" s="60"/>
    </row>
    <row r="2962" spans="1:9" s="38" customFormat="1" ht="90" x14ac:dyDescent="0.25">
      <c r="A2962" s="195" t="s">
        <v>8836</v>
      </c>
      <c r="B2962" s="196" t="s">
        <v>21788</v>
      </c>
      <c r="C2962" s="198"/>
      <c r="D2962" s="199"/>
      <c r="E2962" s="199"/>
      <c r="F2962" s="199"/>
      <c r="G2962" s="199"/>
      <c r="H2962" s="200"/>
      <c r="I2962" s="60"/>
    </row>
    <row r="2963" spans="1:9" s="38" customFormat="1" x14ac:dyDescent="0.25">
      <c r="A2963" s="193" t="s">
        <v>8837</v>
      </c>
      <c r="B2963" s="194" t="s">
        <v>8838</v>
      </c>
      <c r="C2963" s="188" t="s">
        <v>6</v>
      </c>
      <c r="D2963" s="179"/>
      <c r="E2963" s="201">
        <v>720</v>
      </c>
      <c r="F2963" s="201">
        <v>162</v>
      </c>
      <c r="G2963" s="64">
        <f t="shared" si="92"/>
        <v>0</v>
      </c>
      <c r="H2963" s="66">
        <f t="shared" si="93"/>
        <v>0</v>
      </c>
      <c r="I2963" s="60"/>
    </row>
    <row r="2964" spans="1:9" s="38" customFormat="1" x14ac:dyDescent="0.25">
      <c r="A2964" s="193" t="s">
        <v>8839</v>
      </c>
      <c r="B2964" s="194" t="s">
        <v>8840</v>
      </c>
      <c r="C2964" s="188" t="s">
        <v>6</v>
      </c>
      <c r="D2964" s="179"/>
      <c r="E2964" s="201">
        <v>828</v>
      </c>
      <c r="F2964" s="201">
        <v>186</v>
      </c>
      <c r="G2964" s="64">
        <f t="shared" si="92"/>
        <v>0</v>
      </c>
      <c r="H2964" s="66">
        <f t="shared" si="93"/>
        <v>0</v>
      </c>
      <c r="I2964" s="60"/>
    </row>
    <row r="2965" spans="1:9" s="38" customFormat="1" x14ac:dyDescent="0.25">
      <c r="A2965" s="193" t="s">
        <v>8841</v>
      </c>
      <c r="B2965" s="194" t="s">
        <v>8842</v>
      </c>
      <c r="C2965" s="188" t="s">
        <v>6</v>
      </c>
      <c r="D2965" s="179"/>
      <c r="E2965" s="201">
        <v>996</v>
      </c>
      <c r="F2965" s="201">
        <v>224</v>
      </c>
      <c r="G2965" s="64">
        <f t="shared" si="92"/>
        <v>0</v>
      </c>
      <c r="H2965" s="66">
        <f t="shared" si="93"/>
        <v>0</v>
      </c>
      <c r="I2965" s="60"/>
    </row>
    <row r="2966" spans="1:9" s="38" customFormat="1" x14ac:dyDescent="0.25">
      <c r="A2966" s="193" t="s">
        <v>8843</v>
      </c>
      <c r="B2966" s="194" t="s">
        <v>8844</v>
      </c>
      <c r="C2966" s="188" t="s">
        <v>6</v>
      </c>
      <c r="D2966" s="179"/>
      <c r="E2966" s="201">
        <v>1188</v>
      </c>
      <c r="F2966" s="201">
        <v>267</v>
      </c>
      <c r="G2966" s="64">
        <f t="shared" si="92"/>
        <v>0</v>
      </c>
      <c r="H2966" s="66">
        <f t="shared" si="93"/>
        <v>0</v>
      </c>
      <c r="I2966" s="60"/>
    </row>
    <row r="2967" spans="1:9" s="38" customFormat="1" x14ac:dyDescent="0.25">
      <c r="A2967" s="193" t="s">
        <v>8845</v>
      </c>
      <c r="B2967" s="194" t="s">
        <v>8846</v>
      </c>
      <c r="C2967" s="188" t="s">
        <v>6</v>
      </c>
      <c r="D2967" s="179"/>
      <c r="E2967" s="201">
        <v>1644</v>
      </c>
      <c r="F2967" s="201">
        <v>370</v>
      </c>
      <c r="G2967" s="64">
        <f t="shared" si="92"/>
        <v>0</v>
      </c>
      <c r="H2967" s="66">
        <f t="shared" si="93"/>
        <v>0</v>
      </c>
      <c r="I2967" s="60"/>
    </row>
    <row r="2968" spans="1:9" s="38" customFormat="1" x14ac:dyDescent="0.25">
      <c r="A2968" s="193" t="s">
        <v>8847</v>
      </c>
      <c r="B2968" s="194" t="s">
        <v>8848</v>
      </c>
      <c r="C2968" s="188" t="s">
        <v>6</v>
      </c>
      <c r="D2968" s="179"/>
      <c r="E2968" s="201">
        <v>2244</v>
      </c>
      <c r="F2968" s="201">
        <v>505</v>
      </c>
      <c r="G2968" s="64">
        <f t="shared" si="92"/>
        <v>0</v>
      </c>
      <c r="H2968" s="66">
        <f t="shared" si="93"/>
        <v>0</v>
      </c>
      <c r="I2968" s="60"/>
    </row>
    <row r="2969" spans="1:9" s="38" customFormat="1" x14ac:dyDescent="0.25">
      <c r="A2969" s="193" t="s">
        <v>8849</v>
      </c>
      <c r="B2969" s="194" t="s">
        <v>8850</v>
      </c>
      <c r="C2969" s="188" t="s">
        <v>6</v>
      </c>
      <c r="D2969" s="179"/>
      <c r="E2969" s="201">
        <v>1212</v>
      </c>
      <c r="F2969" s="201">
        <v>273</v>
      </c>
      <c r="G2969" s="64">
        <f t="shared" si="92"/>
        <v>0</v>
      </c>
      <c r="H2969" s="66">
        <f t="shared" si="93"/>
        <v>0</v>
      </c>
      <c r="I2969" s="60"/>
    </row>
    <row r="2970" spans="1:9" s="38" customFormat="1" x14ac:dyDescent="0.25">
      <c r="A2970" s="193" t="s">
        <v>8851</v>
      </c>
      <c r="B2970" s="194" t="s">
        <v>8852</v>
      </c>
      <c r="C2970" s="188" t="s">
        <v>6</v>
      </c>
      <c r="D2970" s="179"/>
      <c r="E2970" s="201">
        <v>1440</v>
      </c>
      <c r="F2970" s="201">
        <v>324</v>
      </c>
      <c r="G2970" s="64">
        <f t="shared" si="92"/>
        <v>0</v>
      </c>
      <c r="H2970" s="66">
        <f t="shared" si="93"/>
        <v>0</v>
      </c>
      <c r="I2970" s="60"/>
    </row>
    <row r="2971" spans="1:9" s="38" customFormat="1" x14ac:dyDescent="0.25">
      <c r="A2971" s="193" t="s">
        <v>8853</v>
      </c>
      <c r="B2971" s="194" t="s">
        <v>8854</v>
      </c>
      <c r="C2971" s="188" t="s">
        <v>6</v>
      </c>
      <c r="D2971" s="179"/>
      <c r="E2971" s="201">
        <v>1655</v>
      </c>
      <c r="F2971" s="201">
        <v>373</v>
      </c>
      <c r="G2971" s="64">
        <f t="shared" si="92"/>
        <v>0</v>
      </c>
      <c r="H2971" s="66">
        <f t="shared" si="93"/>
        <v>0</v>
      </c>
      <c r="I2971" s="60"/>
    </row>
    <row r="2972" spans="1:9" s="38" customFormat="1" x14ac:dyDescent="0.25">
      <c r="A2972" s="193" t="s">
        <v>8855</v>
      </c>
      <c r="B2972" s="194" t="s">
        <v>8856</v>
      </c>
      <c r="C2972" s="188" t="s">
        <v>6</v>
      </c>
      <c r="D2972" s="179"/>
      <c r="E2972" s="201">
        <v>1753</v>
      </c>
      <c r="F2972" s="201">
        <v>395</v>
      </c>
      <c r="G2972" s="64">
        <f t="shared" si="92"/>
        <v>0</v>
      </c>
      <c r="H2972" s="66">
        <f t="shared" si="93"/>
        <v>0</v>
      </c>
      <c r="I2972" s="60"/>
    </row>
    <row r="2973" spans="1:9" s="38" customFormat="1" x14ac:dyDescent="0.25">
      <c r="A2973" s="193" t="s">
        <v>8857</v>
      </c>
      <c r="B2973" s="194" t="s">
        <v>8858</v>
      </c>
      <c r="C2973" s="188" t="s">
        <v>6</v>
      </c>
      <c r="D2973" s="179"/>
      <c r="E2973" s="201">
        <v>2688</v>
      </c>
      <c r="F2973" s="201">
        <v>605</v>
      </c>
      <c r="G2973" s="64">
        <f t="shared" si="92"/>
        <v>0</v>
      </c>
      <c r="H2973" s="66">
        <f t="shared" si="93"/>
        <v>0</v>
      </c>
      <c r="I2973" s="60"/>
    </row>
    <row r="2974" spans="1:9" s="38" customFormat="1" ht="56.25" x14ac:dyDescent="0.25">
      <c r="A2974" s="195" t="s">
        <v>8859</v>
      </c>
      <c r="B2974" s="196" t="s">
        <v>21789</v>
      </c>
      <c r="C2974" s="198"/>
      <c r="D2974" s="199"/>
      <c r="E2974" s="199"/>
      <c r="F2974" s="199"/>
      <c r="G2974" s="199"/>
      <c r="H2974" s="200"/>
      <c r="I2974" s="60"/>
    </row>
    <row r="2975" spans="1:9" s="38" customFormat="1" x14ac:dyDescent="0.25">
      <c r="A2975" s="193" t="s">
        <v>8860</v>
      </c>
      <c r="B2975" s="194" t="s">
        <v>8861</v>
      </c>
      <c r="C2975" s="188" t="s">
        <v>6</v>
      </c>
      <c r="D2975" s="179"/>
      <c r="E2975" s="201">
        <v>87</v>
      </c>
      <c r="F2975" s="201">
        <v>19.600000000000001</v>
      </c>
      <c r="G2975" s="64">
        <f t="shared" si="92"/>
        <v>0</v>
      </c>
      <c r="H2975" s="66">
        <f t="shared" si="93"/>
        <v>0</v>
      </c>
      <c r="I2975" s="60"/>
    </row>
    <row r="2976" spans="1:9" s="38" customFormat="1" x14ac:dyDescent="0.25">
      <c r="A2976" s="193" t="s">
        <v>8862</v>
      </c>
      <c r="B2976" s="194" t="s">
        <v>8863</v>
      </c>
      <c r="C2976" s="188" t="s">
        <v>6</v>
      </c>
      <c r="D2976" s="179"/>
      <c r="E2976" s="201">
        <v>124</v>
      </c>
      <c r="F2976" s="201">
        <v>28</v>
      </c>
      <c r="G2976" s="64">
        <f t="shared" si="92"/>
        <v>0</v>
      </c>
      <c r="H2976" s="66">
        <f t="shared" si="93"/>
        <v>0</v>
      </c>
      <c r="I2976" s="60"/>
    </row>
    <row r="2977" spans="1:9" s="38" customFormat="1" x14ac:dyDescent="0.25">
      <c r="A2977" s="193" t="s">
        <v>8864</v>
      </c>
      <c r="B2977" s="194" t="s">
        <v>8865</v>
      </c>
      <c r="C2977" s="188" t="s">
        <v>6</v>
      </c>
      <c r="D2977" s="179"/>
      <c r="E2977" s="201">
        <v>149</v>
      </c>
      <c r="F2977" s="201">
        <v>33.5</v>
      </c>
      <c r="G2977" s="64">
        <f t="shared" si="92"/>
        <v>0</v>
      </c>
      <c r="H2977" s="66">
        <f t="shared" si="93"/>
        <v>0</v>
      </c>
      <c r="I2977" s="60"/>
    </row>
    <row r="2978" spans="1:9" s="38" customFormat="1" x14ac:dyDescent="0.25">
      <c r="A2978" s="193" t="s">
        <v>8866</v>
      </c>
      <c r="B2978" s="194" t="s">
        <v>8867</v>
      </c>
      <c r="C2978" s="188" t="s">
        <v>6</v>
      </c>
      <c r="D2978" s="179"/>
      <c r="E2978" s="201">
        <v>199</v>
      </c>
      <c r="F2978" s="201">
        <v>44.7</v>
      </c>
      <c r="G2978" s="64">
        <f t="shared" si="92"/>
        <v>0</v>
      </c>
      <c r="H2978" s="66">
        <f t="shared" si="93"/>
        <v>0</v>
      </c>
      <c r="I2978" s="60"/>
    </row>
    <row r="2979" spans="1:9" s="38" customFormat="1" x14ac:dyDescent="0.25">
      <c r="A2979" s="193" t="s">
        <v>8868</v>
      </c>
      <c r="B2979" s="194" t="s">
        <v>8869</v>
      </c>
      <c r="C2979" s="188" t="s">
        <v>6</v>
      </c>
      <c r="D2979" s="179"/>
      <c r="E2979" s="201">
        <v>106</v>
      </c>
      <c r="F2979" s="201">
        <v>23.9</v>
      </c>
      <c r="G2979" s="64">
        <f t="shared" si="92"/>
        <v>0</v>
      </c>
      <c r="H2979" s="66">
        <f t="shared" si="93"/>
        <v>0</v>
      </c>
      <c r="I2979" s="60"/>
    </row>
    <row r="2980" spans="1:9" s="38" customFormat="1" x14ac:dyDescent="0.25">
      <c r="A2980" s="193" t="s">
        <v>8870</v>
      </c>
      <c r="B2980" s="194" t="s">
        <v>8871</v>
      </c>
      <c r="C2980" s="188" t="s">
        <v>6</v>
      </c>
      <c r="D2980" s="179"/>
      <c r="E2980" s="201">
        <v>145</v>
      </c>
      <c r="F2980" s="201">
        <v>32.5</v>
      </c>
      <c r="G2980" s="64">
        <f t="shared" si="92"/>
        <v>0</v>
      </c>
      <c r="H2980" s="66">
        <f t="shared" si="93"/>
        <v>0</v>
      </c>
      <c r="I2980" s="60"/>
    </row>
    <row r="2981" spans="1:9" s="38" customFormat="1" x14ac:dyDescent="0.25">
      <c r="A2981" s="193" t="s">
        <v>8872</v>
      </c>
      <c r="B2981" s="194" t="s">
        <v>8873</v>
      </c>
      <c r="C2981" s="188" t="s">
        <v>6</v>
      </c>
      <c r="D2981" s="179"/>
      <c r="E2981" s="201">
        <v>191</v>
      </c>
      <c r="F2981" s="201">
        <v>43.1</v>
      </c>
      <c r="G2981" s="64">
        <f t="shared" si="92"/>
        <v>0</v>
      </c>
      <c r="H2981" s="66">
        <f t="shared" si="93"/>
        <v>0</v>
      </c>
      <c r="I2981" s="60"/>
    </row>
    <row r="2982" spans="1:9" s="38" customFormat="1" x14ac:dyDescent="0.25">
      <c r="A2982" s="193" t="s">
        <v>8874</v>
      </c>
      <c r="B2982" s="194" t="s">
        <v>8875</v>
      </c>
      <c r="C2982" s="188" t="s">
        <v>6</v>
      </c>
      <c r="D2982" s="179"/>
      <c r="E2982" s="201">
        <v>238</v>
      </c>
      <c r="F2982" s="201">
        <v>54</v>
      </c>
      <c r="G2982" s="64">
        <f t="shared" si="92"/>
        <v>0</v>
      </c>
      <c r="H2982" s="66">
        <f t="shared" si="93"/>
        <v>0</v>
      </c>
      <c r="I2982" s="60"/>
    </row>
    <row r="2983" spans="1:9" s="38" customFormat="1" x14ac:dyDescent="0.25">
      <c r="A2983" s="193" t="s">
        <v>8876</v>
      </c>
      <c r="B2983" s="194" t="s">
        <v>8877</v>
      </c>
      <c r="C2983" s="188" t="s">
        <v>6</v>
      </c>
      <c r="D2983" s="179"/>
      <c r="E2983" s="201">
        <v>289</v>
      </c>
      <c r="F2983" s="201">
        <v>65</v>
      </c>
      <c r="G2983" s="64">
        <f t="shared" si="92"/>
        <v>0</v>
      </c>
      <c r="H2983" s="66">
        <f t="shared" si="93"/>
        <v>0</v>
      </c>
      <c r="I2983" s="60"/>
    </row>
    <row r="2984" spans="1:9" s="38" customFormat="1" ht="67.5" x14ac:dyDescent="0.25">
      <c r="A2984" s="195" t="s">
        <v>8878</v>
      </c>
      <c r="B2984" s="196" t="s">
        <v>21790</v>
      </c>
      <c r="C2984" s="198"/>
      <c r="D2984" s="199"/>
      <c r="E2984" s="199"/>
      <c r="F2984" s="199"/>
      <c r="G2984" s="199"/>
      <c r="H2984" s="200"/>
      <c r="I2984" s="60"/>
    </row>
    <row r="2985" spans="1:9" s="38" customFormat="1" x14ac:dyDescent="0.25">
      <c r="A2985" s="193" t="s">
        <v>8879</v>
      </c>
      <c r="B2985" s="194" t="s">
        <v>21791</v>
      </c>
      <c r="C2985" s="188" t="s">
        <v>6</v>
      </c>
      <c r="D2985" s="179"/>
      <c r="E2985" s="201">
        <v>66</v>
      </c>
      <c r="F2985" s="201">
        <v>14.8</v>
      </c>
      <c r="G2985" s="64">
        <f t="shared" si="92"/>
        <v>0</v>
      </c>
      <c r="H2985" s="66">
        <f t="shared" si="93"/>
        <v>0</v>
      </c>
      <c r="I2985" s="60"/>
    </row>
    <row r="2986" spans="1:9" s="38" customFormat="1" x14ac:dyDescent="0.25">
      <c r="A2986" s="193" t="s">
        <v>8880</v>
      </c>
      <c r="B2986" s="194" t="s">
        <v>21792</v>
      </c>
      <c r="C2986" s="188" t="s">
        <v>6</v>
      </c>
      <c r="D2986" s="179"/>
      <c r="E2986" s="201">
        <v>82</v>
      </c>
      <c r="F2986" s="201">
        <v>18.399999999999999</v>
      </c>
      <c r="G2986" s="64">
        <f t="shared" si="92"/>
        <v>0</v>
      </c>
      <c r="H2986" s="66">
        <f t="shared" si="93"/>
        <v>0</v>
      </c>
      <c r="I2986" s="60"/>
    </row>
    <row r="2987" spans="1:9" s="38" customFormat="1" x14ac:dyDescent="0.25">
      <c r="A2987" s="193" t="s">
        <v>8881</v>
      </c>
      <c r="B2987" s="194" t="s">
        <v>21793</v>
      </c>
      <c r="C2987" s="188" t="s">
        <v>6</v>
      </c>
      <c r="D2987" s="179"/>
      <c r="E2987" s="201">
        <v>99</v>
      </c>
      <c r="F2987" s="201">
        <v>22.2</v>
      </c>
      <c r="G2987" s="64">
        <f t="shared" si="92"/>
        <v>0</v>
      </c>
      <c r="H2987" s="66">
        <f t="shared" si="93"/>
        <v>0</v>
      </c>
      <c r="I2987" s="60"/>
    </row>
    <row r="2988" spans="1:9" s="38" customFormat="1" x14ac:dyDescent="0.25">
      <c r="A2988" s="193" t="s">
        <v>8882</v>
      </c>
      <c r="B2988" s="194" t="s">
        <v>21794</v>
      </c>
      <c r="C2988" s="188" t="s">
        <v>6</v>
      </c>
      <c r="D2988" s="179"/>
      <c r="E2988" s="201">
        <v>165</v>
      </c>
      <c r="F2988" s="201">
        <v>37.1</v>
      </c>
      <c r="G2988" s="64">
        <f t="shared" si="92"/>
        <v>0</v>
      </c>
      <c r="H2988" s="66">
        <f t="shared" si="93"/>
        <v>0</v>
      </c>
      <c r="I2988" s="60"/>
    </row>
    <row r="2989" spans="1:9" s="38" customFormat="1" x14ac:dyDescent="0.25">
      <c r="A2989" s="193" t="s">
        <v>8883</v>
      </c>
      <c r="B2989" s="194" t="s">
        <v>21795</v>
      </c>
      <c r="C2989" s="188" t="s">
        <v>6</v>
      </c>
      <c r="D2989" s="179"/>
      <c r="E2989" s="201">
        <v>74</v>
      </c>
      <c r="F2989" s="201">
        <v>16.7</v>
      </c>
      <c r="G2989" s="64">
        <f t="shared" si="92"/>
        <v>0</v>
      </c>
      <c r="H2989" s="66">
        <f t="shared" si="93"/>
        <v>0</v>
      </c>
      <c r="I2989" s="60"/>
    </row>
    <row r="2990" spans="1:9" s="38" customFormat="1" x14ac:dyDescent="0.25">
      <c r="A2990" s="193" t="s">
        <v>8884</v>
      </c>
      <c r="B2990" s="194" t="s">
        <v>21796</v>
      </c>
      <c r="C2990" s="188" t="s">
        <v>6</v>
      </c>
      <c r="D2990" s="179"/>
      <c r="E2990" s="201">
        <v>95</v>
      </c>
      <c r="F2990" s="201">
        <v>21.3</v>
      </c>
      <c r="G2990" s="64">
        <f t="shared" si="92"/>
        <v>0</v>
      </c>
      <c r="H2990" s="66">
        <f t="shared" si="93"/>
        <v>0</v>
      </c>
      <c r="I2990" s="60"/>
    </row>
    <row r="2991" spans="1:9" s="38" customFormat="1" x14ac:dyDescent="0.25">
      <c r="A2991" s="193" t="s">
        <v>8885</v>
      </c>
      <c r="B2991" s="194" t="s">
        <v>21797</v>
      </c>
      <c r="C2991" s="188" t="s">
        <v>6</v>
      </c>
      <c r="D2991" s="179"/>
      <c r="E2991" s="201">
        <v>123</v>
      </c>
      <c r="F2991" s="201">
        <v>27.7</v>
      </c>
      <c r="G2991" s="64">
        <f t="shared" si="92"/>
        <v>0</v>
      </c>
      <c r="H2991" s="66">
        <f t="shared" si="93"/>
        <v>0</v>
      </c>
      <c r="I2991" s="60"/>
    </row>
    <row r="2992" spans="1:9" s="38" customFormat="1" x14ac:dyDescent="0.25">
      <c r="A2992" s="193" t="s">
        <v>8886</v>
      </c>
      <c r="B2992" s="194" t="s">
        <v>21798</v>
      </c>
      <c r="C2992" s="188" t="s">
        <v>6</v>
      </c>
      <c r="D2992" s="179"/>
      <c r="E2992" s="201">
        <v>190</v>
      </c>
      <c r="F2992" s="201">
        <v>42.8</v>
      </c>
      <c r="G2992" s="64">
        <f t="shared" si="92"/>
        <v>0</v>
      </c>
      <c r="H2992" s="66">
        <f t="shared" si="93"/>
        <v>0</v>
      </c>
      <c r="I2992" s="60"/>
    </row>
    <row r="2993" spans="1:9" s="38" customFormat="1" x14ac:dyDescent="0.25">
      <c r="A2993" s="193" t="s">
        <v>8887</v>
      </c>
      <c r="B2993" s="194" t="s">
        <v>21799</v>
      </c>
      <c r="C2993" s="188" t="s">
        <v>6</v>
      </c>
      <c r="D2993" s="179"/>
      <c r="E2993" s="201">
        <v>243</v>
      </c>
      <c r="F2993" s="201">
        <v>55</v>
      </c>
      <c r="G2993" s="64">
        <f t="shared" si="92"/>
        <v>0</v>
      </c>
      <c r="H2993" s="66">
        <f t="shared" si="93"/>
        <v>0</v>
      </c>
      <c r="I2993" s="60"/>
    </row>
    <row r="2994" spans="1:9" s="38" customFormat="1" x14ac:dyDescent="0.25">
      <c r="A2994" s="193" t="s">
        <v>8888</v>
      </c>
      <c r="B2994" s="194" t="s">
        <v>21800</v>
      </c>
      <c r="C2994" s="188" t="s">
        <v>6</v>
      </c>
      <c r="D2994" s="179"/>
      <c r="E2994" s="201">
        <v>311</v>
      </c>
      <c r="F2994" s="201">
        <v>70</v>
      </c>
      <c r="G2994" s="64">
        <f t="shared" si="92"/>
        <v>0</v>
      </c>
      <c r="H2994" s="66">
        <f t="shared" si="93"/>
        <v>0</v>
      </c>
      <c r="I2994" s="60"/>
    </row>
    <row r="2995" spans="1:9" s="38" customFormat="1" x14ac:dyDescent="0.25">
      <c r="A2995" s="193" t="s">
        <v>8889</v>
      </c>
      <c r="B2995" s="194" t="s">
        <v>21801</v>
      </c>
      <c r="C2995" s="188" t="s">
        <v>6</v>
      </c>
      <c r="D2995" s="179"/>
      <c r="E2995" s="201">
        <v>94</v>
      </c>
      <c r="F2995" s="201">
        <v>21</v>
      </c>
      <c r="G2995" s="64">
        <f t="shared" si="92"/>
        <v>0</v>
      </c>
      <c r="H2995" s="66">
        <f t="shared" si="93"/>
        <v>0</v>
      </c>
      <c r="I2995" s="60"/>
    </row>
    <row r="2996" spans="1:9" s="38" customFormat="1" x14ac:dyDescent="0.25">
      <c r="A2996" s="193" t="s">
        <v>8890</v>
      </c>
      <c r="B2996" s="194" t="s">
        <v>21802</v>
      </c>
      <c r="C2996" s="188" t="s">
        <v>6</v>
      </c>
      <c r="D2996" s="179"/>
      <c r="E2996" s="201">
        <v>123</v>
      </c>
      <c r="F2996" s="201">
        <v>27.7</v>
      </c>
      <c r="G2996" s="64">
        <f t="shared" si="92"/>
        <v>0</v>
      </c>
      <c r="H2996" s="66">
        <f t="shared" si="93"/>
        <v>0</v>
      </c>
      <c r="I2996" s="60"/>
    </row>
    <row r="2997" spans="1:9" s="38" customFormat="1" x14ac:dyDescent="0.25">
      <c r="A2997" s="193" t="s">
        <v>8891</v>
      </c>
      <c r="B2997" s="194" t="s">
        <v>21803</v>
      </c>
      <c r="C2997" s="188" t="s">
        <v>6</v>
      </c>
      <c r="D2997" s="179"/>
      <c r="E2997" s="201">
        <v>155</v>
      </c>
      <c r="F2997" s="201">
        <v>34.9</v>
      </c>
      <c r="G2997" s="64">
        <f t="shared" si="92"/>
        <v>0</v>
      </c>
      <c r="H2997" s="66">
        <f t="shared" si="93"/>
        <v>0</v>
      </c>
      <c r="I2997" s="60"/>
    </row>
    <row r="2998" spans="1:9" s="38" customFormat="1" x14ac:dyDescent="0.25">
      <c r="A2998" s="193" t="s">
        <v>8892</v>
      </c>
      <c r="B2998" s="194" t="s">
        <v>21804</v>
      </c>
      <c r="C2998" s="188" t="s">
        <v>6</v>
      </c>
      <c r="D2998" s="179"/>
      <c r="E2998" s="201">
        <v>243</v>
      </c>
      <c r="F2998" s="201">
        <v>55</v>
      </c>
      <c r="G2998" s="64">
        <f t="shared" si="92"/>
        <v>0</v>
      </c>
      <c r="H2998" s="66">
        <f t="shared" si="93"/>
        <v>0</v>
      </c>
      <c r="I2998" s="60"/>
    </row>
    <row r="2999" spans="1:9" s="38" customFormat="1" x14ac:dyDescent="0.25">
      <c r="A2999" s="193" t="s">
        <v>8893</v>
      </c>
      <c r="B2999" s="194" t="s">
        <v>21805</v>
      </c>
      <c r="C2999" s="188" t="s">
        <v>6</v>
      </c>
      <c r="D2999" s="179"/>
      <c r="E2999" s="201">
        <v>310</v>
      </c>
      <c r="F2999" s="201">
        <v>70</v>
      </c>
      <c r="G2999" s="64">
        <f t="shared" si="92"/>
        <v>0</v>
      </c>
      <c r="H2999" s="66">
        <f t="shared" si="93"/>
        <v>0</v>
      </c>
      <c r="I2999" s="60"/>
    </row>
    <row r="3000" spans="1:9" s="38" customFormat="1" x14ac:dyDescent="0.25">
      <c r="A3000" s="193" t="s">
        <v>8894</v>
      </c>
      <c r="B3000" s="194" t="s">
        <v>21806</v>
      </c>
      <c r="C3000" s="188" t="s">
        <v>6</v>
      </c>
      <c r="D3000" s="179"/>
      <c r="E3000" s="201">
        <v>398</v>
      </c>
      <c r="F3000" s="201">
        <v>90</v>
      </c>
      <c r="G3000" s="64">
        <f t="shared" si="92"/>
        <v>0</v>
      </c>
      <c r="H3000" s="66">
        <f t="shared" si="93"/>
        <v>0</v>
      </c>
      <c r="I3000" s="60"/>
    </row>
    <row r="3001" spans="1:9" s="38" customFormat="1" x14ac:dyDescent="0.25">
      <c r="A3001" s="193" t="s">
        <v>8895</v>
      </c>
      <c r="B3001" s="194" t="s">
        <v>21807</v>
      </c>
      <c r="C3001" s="188" t="s">
        <v>6</v>
      </c>
      <c r="D3001" s="179"/>
      <c r="E3001" s="201">
        <v>464</v>
      </c>
      <c r="F3001" s="201">
        <v>105</v>
      </c>
      <c r="G3001" s="64">
        <f t="shared" si="92"/>
        <v>0</v>
      </c>
      <c r="H3001" s="66">
        <f t="shared" si="93"/>
        <v>0</v>
      </c>
      <c r="I3001" s="60"/>
    </row>
    <row r="3002" spans="1:9" s="38" customFormat="1" x14ac:dyDescent="0.25">
      <c r="A3002" s="193" t="s">
        <v>8896</v>
      </c>
      <c r="B3002" s="194" t="s">
        <v>21808</v>
      </c>
      <c r="C3002" s="188" t="s">
        <v>6</v>
      </c>
      <c r="D3002" s="179"/>
      <c r="E3002" s="201">
        <v>559</v>
      </c>
      <c r="F3002" s="201">
        <v>126</v>
      </c>
      <c r="G3002" s="64">
        <f t="shared" si="92"/>
        <v>0</v>
      </c>
      <c r="H3002" s="66">
        <f t="shared" si="93"/>
        <v>0</v>
      </c>
      <c r="I3002" s="60"/>
    </row>
    <row r="3003" spans="1:9" s="38" customFormat="1" ht="101.25" x14ac:dyDescent="0.25">
      <c r="A3003" s="195" t="s">
        <v>8897</v>
      </c>
      <c r="B3003" s="196" t="s">
        <v>21809</v>
      </c>
      <c r="C3003" s="198"/>
      <c r="D3003" s="199"/>
      <c r="E3003" s="199"/>
      <c r="F3003" s="199"/>
      <c r="G3003" s="199"/>
      <c r="H3003" s="200"/>
      <c r="I3003" s="60"/>
    </row>
    <row r="3004" spans="1:9" s="38" customFormat="1" x14ac:dyDescent="0.25">
      <c r="A3004" s="193" t="s">
        <v>8898</v>
      </c>
      <c r="B3004" s="194" t="s">
        <v>21810</v>
      </c>
      <c r="C3004" s="188" t="s">
        <v>6</v>
      </c>
      <c r="D3004" s="179"/>
      <c r="E3004" s="201">
        <v>189</v>
      </c>
      <c r="F3004" s="201">
        <v>42.6</v>
      </c>
      <c r="G3004" s="64">
        <f t="shared" si="92"/>
        <v>0</v>
      </c>
      <c r="H3004" s="66">
        <f t="shared" si="93"/>
        <v>0</v>
      </c>
      <c r="I3004" s="60"/>
    </row>
    <row r="3005" spans="1:9" s="38" customFormat="1" x14ac:dyDescent="0.25">
      <c r="A3005" s="193" t="s">
        <v>8899</v>
      </c>
      <c r="B3005" s="194" t="s">
        <v>21811</v>
      </c>
      <c r="C3005" s="188" t="s">
        <v>6</v>
      </c>
      <c r="D3005" s="179"/>
      <c r="E3005" s="201">
        <v>226</v>
      </c>
      <c r="F3005" s="201">
        <v>51</v>
      </c>
      <c r="G3005" s="64">
        <f t="shared" si="92"/>
        <v>0</v>
      </c>
      <c r="H3005" s="66">
        <f t="shared" si="93"/>
        <v>0</v>
      </c>
      <c r="I3005" s="60"/>
    </row>
    <row r="3006" spans="1:9" s="38" customFormat="1" x14ac:dyDescent="0.25">
      <c r="A3006" s="193" t="s">
        <v>8900</v>
      </c>
      <c r="B3006" s="194" t="s">
        <v>21812</v>
      </c>
      <c r="C3006" s="188" t="s">
        <v>6</v>
      </c>
      <c r="D3006" s="179"/>
      <c r="E3006" s="201">
        <v>273</v>
      </c>
      <c r="F3006" s="201">
        <v>61</v>
      </c>
      <c r="G3006" s="64">
        <f t="shared" si="92"/>
        <v>0</v>
      </c>
      <c r="H3006" s="66">
        <f t="shared" si="93"/>
        <v>0</v>
      </c>
      <c r="I3006" s="60"/>
    </row>
    <row r="3007" spans="1:9" s="38" customFormat="1" x14ac:dyDescent="0.25">
      <c r="A3007" s="193" t="s">
        <v>8901</v>
      </c>
      <c r="B3007" s="194" t="s">
        <v>21813</v>
      </c>
      <c r="C3007" s="188" t="s">
        <v>6</v>
      </c>
      <c r="D3007" s="179"/>
      <c r="E3007" s="201">
        <v>319</v>
      </c>
      <c r="F3007" s="201">
        <v>72</v>
      </c>
      <c r="G3007" s="64">
        <f t="shared" si="92"/>
        <v>0</v>
      </c>
      <c r="H3007" s="66">
        <f t="shared" si="93"/>
        <v>0</v>
      </c>
      <c r="I3007" s="60"/>
    </row>
    <row r="3008" spans="1:9" s="38" customFormat="1" x14ac:dyDescent="0.25">
      <c r="A3008" s="193" t="s">
        <v>8902</v>
      </c>
      <c r="B3008" s="194" t="s">
        <v>21814</v>
      </c>
      <c r="C3008" s="188" t="s">
        <v>6</v>
      </c>
      <c r="D3008" s="179"/>
      <c r="E3008" s="201">
        <v>364</v>
      </c>
      <c r="F3008" s="201">
        <v>82</v>
      </c>
      <c r="G3008" s="64">
        <f t="shared" si="92"/>
        <v>0</v>
      </c>
      <c r="H3008" s="66">
        <f t="shared" si="93"/>
        <v>0</v>
      </c>
      <c r="I3008" s="60"/>
    </row>
    <row r="3009" spans="1:9" s="38" customFormat="1" x14ac:dyDescent="0.25">
      <c r="A3009" s="193" t="s">
        <v>8903</v>
      </c>
      <c r="B3009" s="194" t="s">
        <v>21815</v>
      </c>
      <c r="C3009" s="188" t="s">
        <v>6</v>
      </c>
      <c r="D3009" s="179"/>
      <c r="E3009" s="201">
        <v>400</v>
      </c>
      <c r="F3009" s="201">
        <v>90</v>
      </c>
      <c r="G3009" s="64">
        <f t="shared" si="92"/>
        <v>0</v>
      </c>
      <c r="H3009" s="66">
        <f t="shared" si="93"/>
        <v>0</v>
      </c>
      <c r="I3009" s="60"/>
    </row>
    <row r="3010" spans="1:9" s="38" customFormat="1" x14ac:dyDescent="0.25">
      <c r="A3010" s="193" t="s">
        <v>8904</v>
      </c>
      <c r="B3010" s="194" t="s">
        <v>21816</v>
      </c>
      <c r="C3010" s="188" t="s">
        <v>6</v>
      </c>
      <c r="D3010" s="179"/>
      <c r="E3010" s="201">
        <v>441</v>
      </c>
      <c r="F3010" s="201">
        <v>99</v>
      </c>
      <c r="G3010" s="64">
        <f t="shared" si="92"/>
        <v>0</v>
      </c>
      <c r="H3010" s="66">
        <f t="shared" si="93"/>
        <v>0</v>
      </c>
      <c r="I3010" s="60"/>
    </row>
    <row r="3011" spans="1:9" s="38" customFormat="1" x14ac:dyDescent="0.25">
      <c r="A3011" s="193" t="s">
        <v>8905</v>
      </c>
      <c r="B3011" s="194" t="s">
        <v>21817</v>
      </c>
      <c r="C3011" s="188" t="s">
        <v>6</v>
      </c>
      <c r="D3011" s="179"/>
      <c r="E3011" s="201">
        <v>488</v>
      </c>
      <c r="F3011" s="201">
        <v>110</v>
      </c>
      <c r="G3011" s="64">
        <f t="shared" si="92"/>
        <v>0</v>
      </c>
      <c r="H3011" s="66">
        <f t="shared" si="93"/>
        <v>0</v>
      </c>
      <c r="I3011" s="60"/>
    </row>
    <row r="3012" spans="1:9" s="38" customFormat="1" x14ac:dyDescent="0.25">
      <c r="A3012" s="193" t="s">
        <v>8906</v>
      </c>
      <c r="B3012" s="194" t="s">
        <v>21818</v>
      </c>
      <c r="C3012" s="188" t="s">
        <v>6</v>
      </c>
      <c r="D3012" s="179"/>
      <c r="E3012" s="201">
        <v>530</v>
      </c>
      <c r="F3012" s="201">
        <v>119</v>
      </c>
      <c r="G3012" s="64">
        <f t="shared" si="92"/>
        <v>0</v>
      </c>
      <c r="H3012" s="66">
        <f t="shared" si="93"/>
        <v>0</v>
      </c>
      <c r="I3012" s="60"/>
    </row>
    <row r="3013" spans="1:9" s="38" customFormat="1" x14ac:dyDescent="0.25">
      <c r="A3013" s="193" t="s">
        <v>8907</v>
      </c>
      <c r="B3013" s="194" t="s">
        <v>21819</v>
      </c>
      <c r="C3013" s="188" t="s">
        <v>6</v>
      </c>
      <c r="D3013" s="179"/>
      <c r="E3013" s="201">
        <v>568</v>
      </c>
      <c r="F3013" s="201">
        <v>128</v>
      </c>
      <c r="G3013" s="64">
        <f t="shared" ref="G3013:G3076" si="94">D3013*E3013</f>
        <v>0</v>
      </c>
      <c r="H3013" s="66">
        <f t="shared" ref="H3013:H3076" si="95">D3013*F3013</f>
        <v>0</v>
      </c>
      <c r="I3013" s="60"/>
    </row>
    <row r="3014" spans="1:9" s="38" customFormat="1" x14ac:dyDescent="0.25">
      <c r="A3014" s="193" t="s">
        <v>8908</v>
      </c>
      <c r="B3014" s="194" t="s">
        <v>21820</v>
      </c>
      <c r="C3014" s="188" t="s">
        <v>6</v>
      </c>
      <c r="D3014" s="179"/>
      <c r="E3014" s="201">
        <v>336</v>
      </c>
      <c r="F3014" s="201">
        <v>76</v>
      </c>
      <c r="G3014" s="64">
        <f t="shared" si="94"/>
        <v>0</v>
      </c>
      <c r="H3014" s="66">
        <f t="shared" si="95"/>
        <v>0</v>
      </c>
      <c r="I3014" s="60"/>
    </row>
    <row r="3015" spans="1:9" s="38" customFormat="1" x14ac:dyDescent="0.25">
      <c r="A3015" s="193" t="s">
        <v>8909</v>
      </c>
      <c r="B3015" s="194" t="s">
        <v>21821</v>
      </c>
      <c r="C3015" s="188" t="s">
        <v>6</v>
      </c>
      <c r="D3015" s="179"/>
      <c r="E3015" s="201">
        <v>387</v>
      </c>
      <c r="F3015" s="201">
        <v>87</v>
      </c>
      <c r="G3015" s="64">
        <f t="shared" si="94"/>
        <v>0</v>
      </c>
      <c r="H3015" s="66">
        <f t="shared" si="95"/>
        <v>0</v>
      </c>
      <c r="I3015" s="60"/>
    </row>
    <row r="3016" spans="1:9" s="38" customFormat="1" x14ac:dyDescent="0.25">
      <c r="A3016" s="193" t="s">
        <v>8910</v>
      </c>
      <c r="B3016" s="194" t="s">
        <v>21822</v>
      </c>
      <c r="C3016" s="188" t="s">
        <v>6</v>
      </c>
      <c r="D3016" s="179"/>
      <c r="E3016" s="201">
        <v>437</v>
      </c>
      <c r="F3016" s="201">
        <v>98</v>
      </c>
      <c r="G3016" s="64">
        <f t="shared" si="94"/>
        <v>0</v>
      </c>
      <c r="H3016" s="66">
        <f t="shared" si="95"/>
        <v>0</v>
      </c>
      <c r="I3016" s="60"/>
    </row>
    <row r="3017" spans="1:9" s="38" customFormat="1" x14ac:dyDescent="0.25">
      <c r="A3017" s="193" t="s">
        <v>8911</v>
      </c>
      <c r="B3017" s="194" t="s">
        <v>21823</v>
      </c>
      <c r="C3017" s="188" t="s">
        <v>6</v>
      </c>
      <c r="D3017" s="179"/>
      <c r="E3017" s="201">
        <v>486</v>
      </c>
      <c r="F3017" s="201">
        <v>109</v>
      </c>
      <c r="G3017" s="64">
        <f t="shared" si="94"/>
        <v>0</v>
      </c>
      <c r="H3017" s="66">
        <f t="shared" si="95"/>
        <v>0</v>
      </c>
      <c r="I3017" s="60"/>
    </row>
    <row r="3018" spans="1:9" s="38" customFormat="1" x14ac:dyDescent="0.25">
      <c r="A3018" s="193" t="s">
        <v>8912</v>
      </c>
      <c r="B3018" s="194" t="s">
        <v>21824</v>
      </c>
      <c r="C3018" s="188" t="s">
        <v>6</v>
      </c>
      <c r="D3018" s="179"/>
      <c r="E3018" s="201">
        <v>536</v>
      </c>
      <c r="F3018" s="201">
        <v>121</v>
      </c>
      <c r="G3018" s="64">
        <f t="shared" si="94"/>
        <v>0</v>
      </c>
      <c r="H3018" s="66">
        <f t="shared" si="95"/>
        <v>0</v>
      </c>
      <c r="I3018" s="60"/>
    </row>
    <row r="3019" spans="1:9" s="38" customFormat="1" x14ac:dyDescent="0.25">
      <c r="A3019" s="193" t="s">
        <v>8913</v>
      </c>
      <c r="B3019" s="194" t="s">
        <v>21825</v>
      </c>
      <c r="C3019" s="188" t="s">
        <v>6</v>
      </c>
      <c r="D3019" s="179"/>
      <c r="E3019" s="201">
        <v>585</v>
      </c>
      <c r="F3019" s="201">
        <v>132</v>
      </c>
      <c r="G3019" s="64">
        <f t="shared" si="94"/>
        <v>0</v>
      </c>
      <c r="H3019" s="66">
        <f t="shared" si="95"/>
        <v>0</v>
      </c>
      <c r="I3019" s="60"/>
    </row>
    <row r="3020" spans="1:9" s="38" customFormat="1" x14ac:dyDescent="0.25">
      <c r="A3020" s="193" t="s">
        <v>8914</v>
      </c>
      <c r="B3020" s="194" t="s">
        <v>8915</v>
      </c>
      <c r="C3020" s="188" t="s">
        <v>6</v>
      </c>
      <c r="D3020" s="179"/>
      <c r="E3020" s="201">
        <v>639</v>
      </c>
      <c r="F3020" s="201">
        <v>144</v>
      </c>
      <c r="G3020" s="64">
        <f t="shared" si="94"/>
        <v>0</v>
      </c>
      <c r="H3020" s="66">
        <f t="shared" si="95"/>
        <v>0</v>
      </c>
      <c r="I3020" s="60"/>
    </row>
    <row r="3021" spans="1:9" s="38" customFormat="1" x14ac:dyDescent="0.25">
      <c r="A3021" s="193" t="s">
        <v>8916</v>
      </c>
      <c r="B3021" s="194" t="s">
        <v>8917</v>
      </c>
      <c r="C3021" s="188" t="s">
        <v>6</v>
      </c>
      <c r="D3021" s="179"/>
      <c r="E3021" s="201">
        <v>685</v>
      </c>
      <c r="F3021" s="201">
        <v>154</v>
      </c>
      <c r="G3021" s="64">
        <f t="shared" si="94"/>
        <v>0</v>
      </c>
      <c r="H3021" s="66">
        <f t="shared" si="95"/>
        <v>0</v>
      </c>
      <c r="I3021" s="60"/>
    </row>
    <row r="3022" spans="1:9" s="38" customFormat="1" ht="123.75" x14ac:dyDescent="0.25">
      <c r="A3022" s="195" t="s">
        <v>8918</v>
      </c>
      <c r="B3022" s="196" t="s">
        <v>21826</v>
      </c>
      <c r="C3022" s="198"/>
      <c r="D3022" s="199"/>
      <c r="E3022" s="199"/>
      <c r="F3022" s="199"/>
      <c r="G3022" s="199"/>
      <c r="H3022" s="200"/>
      <c r="I3022" s="60"/>
    </row>
    <row r="3023" spans="1:9" s="38" customFormat="1" x14ac:dyDescent="0.25">
      <c r="A3023" s="193" t="s">
        <v>8919</v>
      </c>
      <c r="B3023" s="194" t="s">
        <v>8920</v>
      </c>
      <c r="C3023" s="188" t="s">
        <v>6</v>
      </c>
      <c r="D3023" s="179"/>
      <c r="E3023" s="201">
        <v>224</v>
      </c>
      <c r="F3023" s="201">
        <v>50</v>
      </c>
      <c r="G3023" s="64">
        <f t="shared" si="94"/>
        <v>0</v>
      </c>
      <c r="H3023" s="66">
        <f t="shared" si="95"/>
        <v>0</v>
      </c>
      <c r="I3023" s="60"/>
    </row>
    <row r="3024" spans="1:9" s="38" customFormat="1" x14ac:dyDescent="0.25">
      <c r="A3024" s="193" t="s">
        <v>8921</v>
      </c>
      <c r="B3024" s="194" t="s">
        <v>8922</v>
      </c>
      <c r="C3024" s="188" t="s">
        <v>6</v>
      </c>
      <c r="D3024" s="179"/>
      <c r="E3024" s="201">
        <v>247</v>
      </c>
      <c r="F3024" s="201">
        <v>55</v>
      </c>
      <c r="G3024" s="64">
        <f t="shared" si="94"/>
        <v>0</v>
      </c>
      <c r="H3024" s="66">
        <f t="shared" si="95"/>
        <v>0</v>
      </c>
      <c r="I3024" s="60"/>
    </row>
    <row r="3025" spans="1:9" s="38" customFormat="1" ht="135" x14ac:dyDescent="0.25">
      <c r="A3025" s="195" t="s">
        <v>21827</v>
      </c>
      <c r="B3025" s="196" t="s">
        <v>21828</v>
      </c>
      <c r="C3025" s="198"/>
      <c r="D3025" s="199"/>
      <c r="E3025" s="199"/>
      <c r="F3025" s="199"/>
      <c r="G3025" s="199"/>
      <c r="H3025" s="200"/>
      <c r="I3025" s="60"/>
    </row>
    <row r="3026" spans="1:9" s="38" customFormat="1" ht="22.5" x14ac:dyDescent="0.25">
      <c r="A3026" s="193" t="s">
        <v>21829</v>
      </c>
      <c r="B3026" s="194" t="s">
        <v>21830</v>
      </c>
      <c r="C3026" s="188" t="s">
        <v>6</v>
      </c>
      <c r="D3026" s="179"/>
      <c r="E3026" s="201">
        <v>767</v>
      </c>
      <c r="F3026" s="201">
        <v>173</v>
      </c>
      <c r="G3026" s="64">
        <f t="shared" si="94"/>
        <v>0</v>
      </c>
      <c r="H3026" s="66">
        <f t="shared" si="95"/>
        <v>0</v>
      </c>
      <c r="I3026" s="60"/>
    </row>
    <row r="3027" spans="1:9" s="38" customFormat="1" ht="22.5" x14ac:dyDescent="0.25">
      <c r="A3027" s="193" t="s">
        <v>21831</v>
      </c>
      <c r="B3027" s="194" t="s">
        <v>21832</v>
      </c>
      <c r="C3027" s="188" t="s">
        <v>6</v>
      </c>
      <c r="D3027" s="179"/>
      <c r="E3027" s="201">
        <v>1291</v>
      </c>
      <c r="F3027" s="201">
        <v>291</v>
      </c>
      <c r="G3027" s="64">
        <f t="shared" si="94"/>
        <v>0</v>
      </c>
      <c r="H3027" s="66">
        <f t="shared" si="95"/>
        <v>0</v>
      </c>
      <c r="I3027" s="60"/>
    </row>
    <row r="3028" spans="1:9" s="38" customFormat="1" ht="22.5" x14ac:dyDescent="0.25">
      <c r="A3028" s="193" t="s">
        <v>21833</v>
      </c>
      <c r="B3028" s="194" t="s">
        <v>21834</v>
      </c>
      <c r="C3028" s="188" t="s">
        <v>6</v>
      </c>
      <c r="D3028" s="179"/>
      <c r="E3028" s="201">
        <v>2103</v>
      </c>
      <c r="F3028" s="201">
        <v>473</v>
      </c>
      <c r="G3028" s="64">
        <f t="shared" si="94"/>
        <v>0</v>
      </c>
      <c r="H3028" s="66">
        <f t="shared" si="95"/>
        <v>0</v>
      </c>
      <c r="I3028" s="60"/>
    </row>
    <row r="3029" spans="1:9" s="38" customFormat="1" ht="22.5" x14ac:dyDescent="0.25">
      <c r="A3029" s="193" t="s">
        <v>21835</v>
      </c>
      <c r="B3029" s="194" t="s">
        <v>21836</v>
      </c>
      <c r="C3029" s="188" t="s">
        <v>6</v>
      </c>
      <c r="D3029" s="179"/>
      <c r="E3029" s="201">
        <v>349</v>
      </c>
      <c r="F3029" s="201">
        <v>78</v>
      </c>
      <c r="G3029" s="64">
        <f t="shared" si="94"/>
        <v>0</v>
      </c>
      <c r="H3029" s="66">
        <f t="shared" si="95"/>
        <v>0</v>
      </c>
      <c r="I3029" s="60"/>
    </row>
    <row r="3030" spans="1:9" s="38" customFormat="1" x14ac:dyDescent="0.25">
      <c r="A3030" s="193" t="s">
        <v>21837</v>
      </c>
      <c r="B3030" s="194" t="s">
        <v>21838</v>
      </c>
      <c r="C3030" s="188" t="s">
        <v>6</v>
      </c>
      <c r="D3030" s="179"/>
      <c r="E3030" s="201">
        <v>185</v>
      </c>
      <c r="F3030" s="201">
        <v>41.6</v>
      </c>
      <c r="G3030" s="64">
        <f t="shared" si="94"/>
        <v>0</v>
      </c>
      <c r="H3030" s="66">
        <f t="shared" si="95"/>
        <v>0</v>
      </c>
      <c r="I3030" s="60"/>
    </row>
    <row r="3031" spans="1:9" s="38" customFormat="1" ht="22.5" x14ac:dyDescent="0.25">
      <c r="A3031" s="193" t="s">
        <v>21839</v>
      </c>
      <c r="B3031" s="194" t="s">
        <v>21840</v>
      </c>
      <c r="C3031" s="188" t="s">
        <v>6</v>
      </c>
      <c r="D3031" s="179"/>
      <c r="E3031" s="201">
        <v>45.8</v>
      </c>
      <c r="F3031" s="201">
        <v>10.3</v>
      </c>
      <c r="G3031" s="64">
        <f t="shared" si="94"/>
        <v>0</v>
      </c>
      <c r="H3031" s="66">
        <f t="shared" si="95"/>
        <v>0</v>
      </c>
      <c r="I3031" s="60"/>
    </row>
    <row r="3032" spans="1:9" s="38" customFormat="1" ht="33.75" x14ac:dyDescent="0.25">
      <c r="A3032" s="193" t="s">
        <v>21841</v>
      </c>
      <c r="B3032" s="194" t="s">
        <v>21842</v>
      </c>
      <c r="C3032" s="188" t="s">
        <v>6</v>
      </c>
      <c r="D3032" s="179"/>
      <c r="E3032" s="201">
        <v>67</v>
      </c>
      <c r="F3032" s="201">
        <v>15.1</v>
      </c>
      <c r="G3032" s="64">
        <f t="shared" si="94"/>
        <v>0</v>
      </c>
      <c r="H3032" s="66">
        <f t="shared" si="95"/>
        <v>0</v>
      </c>
      <c r="I3032" s="60"/>
    </row>
    <row r="3033" spans="1:9" s="38" customFormat="1" ht="78.75" x14ac:dyDescent="0.25">
      <c r="A3033" s="195" t="s">
        <v>8923</v>
      </c>
      <c r="B3033" s="196" t="s">
        <v>21843</v>
      </c>
      <c r="C3033" s="198"/>
      <c r="D3033" s="199"/>
      <c r="E3033" s="199"/>
      <c r="F3033" s="199"/>
      <c r="G3033" s="199"/>
      <c r="H3033" s="200"/>
      <c r="I3033" s="60"/>
    </row>
    <row r="3034" spans="1:9" s="38" customFormat="1" x14ac:dyDescent="0.25">
      <c r="A3034" s="193" t="s">
        <v>8924</v>
      </c>
      <c r="B3034" s="194" t="s">
        <v>8925</v>
      </c>
      <c r="C3034" s="188" t="s">
        <v>6</v>
      </c>
      <c r="D3034" s="179"/>
      <c r="E3034" s="201">
        <v>25.8</v>
      </c>
      <c r="F3034" s="201">
        <v>5.8</v>
      </c>
      <c r="G3034" s="64">
        <f t="shared" si="94"/>
        <v>0</v>
      </c>
      <c r="H3034" s="66">
        <f t="shared" si="95"/>
        <v>0</v>
      </c>
      <c r="I3034" s="60"/>
    </row>
    <row r="3035" spans="1:9" s="38" customFormat="1" x14ac:dyDescent="0.25">
      <c r="A3035" s="193" t="s">
        <v>8926</v>
      </c>
      <c r="B3035" s="194" t="s">
        <v>8927</v>
      </c>
      <c r="C3035" s="188" t="s">
        <v>6</v>
      </c>
      <c r="D3035" s="179"/>
      <c r="E3035" s="201">
        <v>28.9</v>
      </c>
      <c r="F3035" s="201">
        <v>6.5</v>
      </c>
      <c r="G3035" s="64">
        <f t="shared" si="94"/>
        <v>0</v>
      </c>
      <c r="H3035" s="66">
        <f t="shared" si="95"/>
        <v>0</v>
      </c>
      <c r="I3035" s="60"/>
    </row>
    <row r="3036" spans="1:9" s="38" customFormat="1" x14ac:dyDescent="0.25">
      <c r="A3036" s="193" t="s">
        <v>8928</v>
      </c>
      <c r="B3036" s="194" t="s">
        <v>8929</v>
      </c>
      <c r="C3036" s="188" t="s">
        <v>6</v>
      </c>
      <c r="D3036" s="179"/>
      <c r="E3036" s="201">
        <v>50</v>
      </c>
      <c r="F3036" s="201">
        <v>11.3</v>
      </c>
      <c r="G3036" s="64">
        <f t="shared" si="94"/>
        <v>0</v>
      </c>
      <c r="H3036" s="66">
        <f t="shared" si="95"/>
        <v>0</v>
      </c>
      <c r="I3036" s="60"/>
    </row>
    <row r="3037" spans="1:9" s="38" customFormat="1" x14ac:dyDescent="0.25">
      <c r="A3037" s="193" t="s">
        <v>8930</v>
      </c>
      <c r="B3037" s="194" t="s">
        <v>8931</v>
      </c>
      <c r="C3037" s="188" t="s">
        <v>6</v>
      </c>
      <c r="D3037" s="179"/>
      <c r="E3037" s="201">
        <v>57</v>
      </c>
      <c r="F3037" s="201">
        <v>12.9</v>
      </c>
      <c r="G3037" s="64">
        <f t="shared" si="94"/>
        <v>0</v>
      </c>
      <c r="H3037" s="66">
        <f t="shared" si="95"/>
        <v>0</v>
      </c>
      <c r="I3037" s="60"/>
    </row>
    <row r="3038" spans="1:9" s="38" customFormat="1" ht="90" x14ac:dyDescent="0.25">
      <c r="A3038" s="195" t="s">
        <v>8932</v>
      </c>
      <c r="B3038" s="196" t="s">
        <v>21844</v>
      </c>
      <c r="C3038" s="198"/>
      <c r="D3038" s="199"/>
      <c r="E3038" s="199"/>
      <c r="F3038" s="199"/>
      <c r="G3038" s="199"/>
      <c r="H3038" s="200"/>
      <c r="I3038" s="60"/>
    </row>
    <row r="3039" spans="1:9" s="38" customFormat="1" x14ac:dyDescent="0.25">
      <c r="A3039" s="193" t="s">
        <v>8933</v>
      </c>
      <c r="B3039" s="194" t="s">
        <v>8934</v>
      </c>
      <c r="C3039" s="188" t="s">
        <v>6</v>
      </c>
      <c r="D3039" s="179"/>
      <c r="E3039" s="201">
        <v>49.6</v>
      </c>
      <c r="F3039" s="201">
        <v>11.2</v>
      </c>
      <c r="G3039" s="64">
        <f t="shared" si="94"/>
        <v>0</v>
      </c>
      <c r="H3039" s="66">
        <f t="shared" si="95"/>
        <v>0</v>
      </c>
      <c r="I3039" s="60"/>
    </row>
    <row r="3040" spans="1:9" s="38" customFormat="1" x14ac:dyDescent="0.25">
      <c r="A3040" s="193" t="s">
        <v>8935</v>
      </c>
      <c r="B3040" s="194" t="s">
        <v>8936</v>
      </c>
      <c r="C3040" s="188" t="s">
        <v>6</v>
      </c>
      <c r="D3040" s="179"/>
      <c r="E3040" s="201">
        <v>54</v>
      </c>
      <c r="F3040" s="201">
        <v>12.2</v>
      </c>
      <c r="G3040" s="64">
        <f t="shared" si="94"/>
        <v>0</v>
      </c>
      <c r="H3040" s="66">
        <f t="shared" si="95"/>
        <v>0</v>
      </c>
      <c r="I3040" s="60"/>
    </row>
    <row r="3041" spans="1:9" s="38" customFormat="1" x14ac:dyDescent="0.25">
      <c r="A3041" s="193" t="s">
        <v>8937</v>
      </c>
      <c r="B3041" s="194" t="s">
        <v>8938</v>
      </c>
      <c r="C3041" s="188" t="s">
        <v>6</v>
      </c>
      <c r="D3041" s="179"/>
      <c r="E3041" s="201">
        <v>73</v>
      </c>
      <c r="F3041" s="201">
        <v>16.5</v>
      </c>
      <c r="G3041" s="64">
        <f t="shared" si="94"/>
        <v>0</v>
      </c>
      <c r="H3041" s="66">
        <f t="shared" si="95"/>
        <v>0</v>
      </c>
      <c r="I3041" s="60"/>
    </row>
    <row r="3042" spans="1:9" s="38" customFormat="1" x14ac:dyDescent="0.25">
      <c r="A3042" s="193" t="s">
        <v>8939</v>
      </c>
      <c r="B3042" s="194" t="s">
        <v>21845</v>
      </c>
      <c r="C3042" s="188" t="s">
        <v>6</v>
      </c>
      <c r="D3042" s="179"/>
      <c r="E3042" s="201">
        <v>87</v>
      </c>
      <c r="F3042" s="201">
        <v>19.600000000000001</v>
      </c>
      <c r="G3042" s="64">
        <f t="shared" si="94"/>
        <v>0</v>
      </c>
      <c r="H3042" s="66">
        <f t="shared" si="95"/>
        <v>0</v>
      </c>
      <c r="I3042" s="60"/>
    </row>
    <row r="3043" spans="1:9" s="38" customFormat="1" x14ac:dyDescent="0.25">
      <c r="A3043" s="193" t="s">
        <v>8941</v>
      </c>
      <c r="B3043" s="194" t="s">
        <v>8942</v>
      </c>
      <c r="C3043" s="188" t="s">
        <v>6</v>
      </c>
      <c r="D3043" s="179"/>
      <c r="E3043" s="201">
        <v>77</v>
      </c>
      <c r="F3043" s="201">
        <v>17.2</v>
      </c>
      <c r="G3043" s="64">
        <f t="shared" si="94"/>
        <v>0</v>
      </c>
      <c r="H3043" s="66">
        <f t="shared" si="95"/>
        <v>0</v>
      </c>
      <c r="I3043" s="60"/>
    </row>
    <row r="3044" spans="1:9" s="38" customFormat="1" x14ac:dyDescent="0.25">
      <c r="A3044" s="193" t="s">
        <v>8943</v>
      </c>
      <c r="B3044" s="194" t="s">
        <v>8940</v>
      </c>
      <c r="C3044" s="188" t="s">
        <v>6</v>
      </c>
      <c r="D3044" s="179"/>
      <c r="E3044" s="201">
        <v>92</v>
      </c>
      <c r="F3044" s="201">
        <v>20.8</v>
      </c>
      <c r="G3044" s="64">
        <f t="shared" si="94"/>
        <v>0</v>
      </c>
      <c r="H3044" s="66">
        <f t="shared" si="95"/>
        <v>0</v>
      </c>
      <c r="I3044" s="60"/>
    </row>
    <row r="3045" spans="1:9" s="38" customFormat="1" x14ac:dyDescent="0.25">
      <c r="A3045" s="193" t="s">
        <v>8944</v>
      </c>
      <c r="B3045" s="194" t="s">
        <v>8945</v>
      </c>
      <c r="C3045" s="188" t="s">
        <v>6</v>
      </c>
      <c r="D3045" s="179"/>
      <c r="E3045" s="201">
        <v>141</v>
      </c>
      <c r="F3045" s="201">
        <v>31.8</v>
      </c>
      <c r="G3045" s="64">
        <f t="shared" si="94"/>
        <v>0</v>
      </c>
      <c r="H3045" s="66">
        <f t="shared" si="95"/>
        <v>0</v>
      </c>
      <c r="I3045" s="60"/>
    </row>
    <row r="3046" spans="1:9" s="38" customFormat="1" x14ac:dyDescent="0.25">
      <c r="A3046" s="193" t="s">
        <v>8946</v>
      </c>
      <c r="B3046" s="194" t="s">
        <v>8947</v>
      </c>
      <c r="C3046" s="188" t="s">
        <v>6</v>
      </c>
      <c r="D3046" s="179"/>
      <c r="E3046" s="201">
        <v>154</v>
      </c>
      <c r="F3046" s="201">
        <v>34.700000000000003</v>
      </c>
      <c r="G3046" s="64">
        <f t="shared" si="94"/>
        <v>0</v>
      </c>
      <c r="H3046" s="66">
        <f t="shared" si="95"/>
        <v>0</v>
      </c>
      <c r="I3046" s="60"/>
    </row>
    <row r="3047" spans="1:9" s="38" customFormat="1" x14ac:dyDescent="0.25">
      <c r="A3047" s="193" t="s">
        <v>8948</v>
      </c>
      <c r="B3047" s="194" t="s">
        <v>8949</v>
      </c>
      <c r="C3047" s="188" t="s">
        <v>6</v>
      </c>
      <c r="D3047" s="179"/>
      <c r="E3047" s="201">
        <v>176</v>
      </c>
      <c r="F3047" s="201">
        <v>39.700000000000003</v>
      </c>
      <c r="G3047" s="64">
        <f t="shared" si="94"/>
        <v>0</v>
      </c>
      <c r="H3047" s="66">
        <f t="shared" si="95"/>
        <v>0</v>
      </c>
      <c r="I3047" s="60"/>
    </row>
    <row r="3048" spans="1:9" s="38" customFormat="1" x14ac:dyDescent="0.25">
      <c r="A3048" s="193" t="s">
        <v>8950</v>
      </c>
      <c r="B3048" s="194" t="s">
        <v>8951</v>
      </c>
      <c r="C3048" s="188" t="s">
        <v>6</v>
      </c>
      <c r="D3048" s="179"/>
      <c r="E3048" s="201">
        <v>196</v>
      </c>
      <c r="F3048" s="201">
        <v>44</v>
      </c>
      <c r="G3048" s="64">
        <f t="shared" si="94"/>
        <v>0</v>
      </c>
      <c r="H3048" s="66">
        <f t="shared" si="95"/>
        <v>0</v>
      </c>
      <c r="I3048" s="60"/>
    </row>
    <row r="3049" spans="1:9" s="38" customFormat="1" x14ac:dyDescent="0.25">
      <c r="A3049" s="193" t="s">
        <v>8952</v>
      </c>
      <c r="B3049" s="194" t="s">
        <v>8953</v>
      </c>
      <c r="C3049" s="188" t="s">
        <v>6</v>
      </c>
      <c r="D3049" s="179"/>
      <c r="E3049" s="201">
        <v>266</v>
      </c>
      <c r="F3049" s="201">
        <v>60</v>
      </c>
      <c r="G3049" s="64">
        <f t="shared" si="94"/>
        <v>0</v>
      </c>
      <c r="H3049" s="66">
        <f t="shared" si="95"/>
        <v>0</v>
      </c>
      <c r="I3049" s="60"/>
    </row>
    <row r="3050" spans="1:9" s="38" customFormat="1" ht="101.25" x14ac:dyDescent="0.25">
      <c r="A3050" s="195" t="s">
        <v>8954</v>
      </c>
      <c r="B3050" s="196" t="s">
        <v>21846</v>
      </c>
      <c r="C3050" s="198"/>
      <c r="D3050" s="199"/>
      <c r="E3050" s="199"/>
      <c r="F3050" s="199"/>
      <c r="G3050" s="199"/>
      <c r="H3050" s="200"/>
      <c r="I3050" s="60"/>
    </row>
    <row r="3051" spans="1:9" s="38" customFormat="1" x14ac:dyDescent="0.25">
      <c r="A3051" s="193" t="s">
        <v>8955</v>
      </c>
      <c r="B3051" s="194" t="s">
        <v>8956</v>
      </c>
      <c r="C3051" s="188" t="s">
        <v>6</v>
      </c>
      <c r="D3051" s="179"/>
      <c r="E3051" s="201">
        <v>109</v>
      </c>
      <c r="F3051" s="201">
        <v>24.6</v>
      </c>
      <c r="G3051" s="64">
        <f t="shared" si="94"/>
        <v>0</v>
      </c>
      <c r="H3051" s="66">
        <f t="shared" si="95"/>
        <v>0</v>
      </c>
      <c r="I3051" s="60"/>
    </row>
    <row r="3052" spans="1:9" s="38" customFormat="1" x14ac:dyDescent="0.25">
      <c r="A3052" s="193" t="s">
        <v>8957</v>
      </c>
      <c r="B3052" s="194" t="s">
        <v>8958</v>
      </c>
      <c r="C3052" s="188" t="s">
        <v>6</v>
      </c>
      <c r="D3052" s="179"/>
      <c r="E3052" s="201">
        <v>182</v>
      </c>
      <c r="F3052" s="201">
        <v>40.9</v>
      </c>
      <c r="G3052" s="64">
        <f t="shared" si="94"/>
        <v>0</v>
      </c>
      <c r="H3052" s="66">
        <f t="shared" si="95"/>
        <v>0</v>
      </c>
      <c r="I3052" s="60"/>
    </row>
    <row r="3053" spans="1:9" s="38" customFormat="1" x14ac:dyDescent="0.25">
      <c r="A3053" s="193" t="s">
        <v>8959</v>
      </c>
      <c r="B3053" s="194" t="s">
        <v>8960</v>
      </c>
      <c r="C3053" s="188" t="s">
        <v>6</v>
      </c>
      <c r="D3053" s="179"/>
      <c r="E3053" s="201">
        <v>289</v>
      </c>
      <c r="F3053" s="201">
        <v>65</v>
      </c>
      <c r="G3053" s="64">
        <f t="shared" si="94"/>
        <v>0</v>
      </c>
      <c r="H3053" s="66">
        <f t="shared" si="95"/>
        <v>0</v>
      </c>
      <c r="I3053" s="60"/>
    </row>
    <row r="3054" spans="1:9" s="38" customFormat="1" x14ac:dyDescent="0.25">
      <c r="A3054" s="193" t="s">
        <v>8961</v>
      </c>
      <c r="B3054" s="194" t="s">
        <v>8962</v>
      </c>
      <c r="C3054" s="188" t="s">
        <v>6</v>
      </c>
      <c r="D3054" s="179"/>
      <c r="E3054" s="201">
        <v>353</v>
      </c>
      <c r="F3054" s="201">
        <v>79</v>
      </c>
      <c r="G3054" s="64">
        <f t="shared" si="94"/>
        <v>0</v>
      </c>
      <c r="H3054" s="66">
        <f t="shared" si="95"/>
        <v>0</v>
      </c>
      <c r="I3054" s="60"/>
    </row>
    <row r="3055" spans="1:9" s="38" customFormat="1" x14ac:dyDescent="0.25">
      <c r="A3055" s="193" t="s">
        <v>8963</v>
      </c>
      <c r="B3055" s="194" t="s">
        <v>8964</v>
      </c>
      <c r="C3055" s="188" t="s">
        <v>6</v>
      </c>
      <c r="D3055" s="179"/>
      <c r="E3055" s="201">
        <v>480</v>
      </c>
      <c r="F3055" s="201">
        <v>108</v>
      </c>
      <c r="G3055" s="64">
        <f t="shared" si="94"/>
        <v>0</v>
      </c>
      <c r="H3055" s="66">
        <f t="shared" si="95"/>
        <v>0</v>
      </c>
      <c r="I3055" s="60"/>
    </row>
    <row r="3056" spans="1:9" s="38" customFormat="1" x14ac:dyDescent="0.25">
      <c r="A3056" s="193" t="s">
        <v>8965</v>
      </c>
      <c r="B3056" s="194" t="s">
        <v>8966</v>
      </c>
      <c r="C3056" s="188" t="s">
        <v>6</v>
      </c>
      <c r="D3056" s="179"/>
      <c r="E3056" s="201">
        <v>623</v>
      </c>
      <c r="F3056" s="201">
        <v>140</v>
      </c>
      <c r="G3056" s="64">
        <f t="shared" si="94"/>
        <v>0</v>
      </c>
      <c r="H3056" s="66">
        <f t="shared" si="95"/>
        <v>0</v>
      </c>
      <c r="I3056" s="60"/>
    </row>
    <row r="3057" spans="1:9" s="38" customFormat="1" x14ac:dyDescent="0.25">
      <c r="A3057" s="193" t="s">
        <v>8967</v>
      </c>
      <c r="B3057" s="194" t="s">
        <v>8968</v>
      </c>
      <c r="C3057" s="188" t="s">
        <v>6</v>
      </c>
      <c r="D3057" s="179"/>
      <c r="E3057" s="201">
        <v>695</v>
      </c>
      <c r="F3057" s="201">
        <v>156</v>
      </c>
      <c r="G3057" s="64">
        <f t="shared" si="94"/>
        <v>0</v>
      </c>
      <c r="H3057" s="66">
        <f t="shared" si="95"/>
        <v>0</v>
      </c>
      <c r="I3057" s="60"/>
    </row>
    <row r="3058" spans="1:9" s="38" customFormat="1" ht="101.25" x14ac:dyDescent="0.25">
      <c r="A3058" s="195" t="s">
        <v>8969</v>
      </c>
      <c r="B3058" s="196" t="s">
        <v>21847</v>
      </c>
      <c r="C3058" s="198"/>
      <c r="D3058" s="199"/>
      <c r="E3058" s="199"/>
      <c r="F3058" s="199"/>
      <c r="G3058" s="199"/>
      <c r="H3058" s="200"/>
      <c r="I3058" s="60"/>
    </row>
    <row r="3059" spans="1:9" s="38" customFormat="1" x14ac:dyDescent="0.25">
      <c r="A3059" s="193" t="s">
        <v>8970</v>
      </c>
      <c r="B3059" s="194" t="s">
        <v>8956</v>
      </c>
      <c r="C3059" s="188" t="s">
        <v>6</v>
      </c>
      <c r="D3059" s="179"/>
      <c r="E3059" s="201">
        <v>173</v>
      </c>
      <c r="F3059" s="201">
        <v>39</v>
      </c>
      <c r="G3059" s="64">
        <f t="shared" si="94"/>
        <v>0</v>
      </c>
      <c r="H3059" s="66">
        <f t="shared" si="95"/>
        <v>0</v>
      </c>
      <c r="I3059" s="60"/>
    </row>
    <row r="3060" spans="1:9" s="38" customFormat="1" x14ac:dyDescent="0.25">
      <c r="A3060" s="193" t="s">
        <v>8971</v>
      </c>
      <c r="B3060" s="194" t="s">
        <v>8958</v>
      </c>
      <c r="C3060" s="188" t="s">
        <v>6</v>
      </c>
      <c r="D3060" s="179"/>
      <c r="E3060" s="201">
        <v>284</v>
      </c>
      <c r="F3060" s="201">
        <v>64</v>
      </c>
      <c r="G3060" s="64">
        <f t="shared" si="94"/>
        <v>0</v>
      </c>
      <c r="H3060" s="66">
        <f t="shared" si="95"/>
        <v>0</v>
      </c>
      <c r="I3060" s="60"/>
    </row>
    <row r="3061" spans="1:9" s="38" customFormat="1" x14ac:dyDescent="0.25">
      <c r="A3061" s="193" t="s">
        <v>8972</v>
      </c>
      <c r="B3061" s="194" t="s">
        <v>8973</v>
      </c>
      <c r="C3061" s="188" t="s">
        <v>6</v>
      </c>
      <c r="D3061" s="179"/>
      <c r="E3061" s="201">
        <v>447</v>
      </c>
      <c r="F3061" s="201">
        <v>101</v>
      </c>
      <c r="G3061" s="64">
        <f t="shared" si="94"/>
        <v>0</v>
      </c>
      <c r="H3061" s="66">
        <f t="shared" si="95"/>
        <v>0</v>
      </c>
      <c r="I3061" s="60"/>
    </row>
    <row r="3062" spans="1:9" s="38" customFormat="1" x14ac:dyDescent="0.25">
      <c r="A3062" s="193" t="s">
        <v>8974</v>
      </c>
      <c r="B3062" s="194" t="s">
        <v>8975</v>
      </c>
      <c r="C3062" s="188" t="s">
        <v>6</v>
      </c>
      <c r="D3062" s="179"/>
      <c r="E3062" s="201">
        <v>551</v>
      </c>
      <c r="F3062" s="201">
        <v>124</v>
      </c>
      <c r="G3062" s="64">
        <f t="shared" si="94"/>
        <v>0</v>
      </c>
      <c r="H3062" s="66">
        <f t="shared" si="95"/>
        <v>0</v>
      </c>
      <c r="I3062" s="60"/>
    </row>
    <row r="3063" spans="1:9" s="38" customFormat="1" x14ac:dyDescent="0.25">
      <c r="A3063" s="193" t="s">
        <v>8976</v>
      </c>
      <c r="B3063" s="194" t="s">
        <v>8977</v>
      </c>
      <c r="C3063" s="188" t="s">
        <v>6</v>
      </c>
      <c r="D3063" s="179"/>
      <c r="E3063" s="201">
        <v>751</v>
      </c>
      <c r="F3063" s="201">
        <v>169</v>
      </c>
      <c r="G3063" s="64">
        <f t="shared" si="94"/>
        <v>0</v>
      </c>
      <c r="H3063" s="66">
        <f t="shared" si="95"/>
        <v>0</v>
      </c>
      <c r="I3063" s="60"/>
    </row>
    <row r="3064" spans="1:9" s="38" customFormat="1" x14ac:dyDescent="0.25">
      <c r="A3064" s="193" t="s">
        <v>8978</v>
      </c>
      <c r="B3064" s="194" t="s">
        <v>8979</v>
      </c>
      <c r="C3064" s="188" t="s">
        <v>6</v>
      </c>
      <c r="D3064" s="179"/>
      <c r="E3064" s="201">
        <v>969</v>
      </c>
      <c r="F3064" s="201">
        <v>218</v>
      </c>
      <c r="G3064" s="64">
        <f t="shared" si="94"/>
        <v>0</v>
      </c>
      <c r="H3064" s="66">
        <f t="shared" si="95"/>
        <v>0</v>
      </c>
      <c r="I3064" s="60"/>
    </row>
    <row r="3065" spans="1:9" s="38" customFormat="1" x14ac:dyDescent="0.25">
      <c r="A3065" s="193" t="s">
        <v>8980</v>
      </c>
      <c r="B3065" s="194" t="s">
        <v>8981</v>
      </c>
      <c r="C3065" s="188" t="s">
        <v>6</v>
      </c>
      <c r="D3065" s="179"/>
      <c r="E3065" s="201">
        <v>1080</v>
      </c>
      <c r="F3065" s="201">
        <v>243</v>
      </c>
      <c r="G3065" s="64">
        <f t="shared" si="94"/>
        <v>0</v>
      </c>
      <c r="H3065" s="66">
        <f t="shared" si="95"/>
        <v>0</v>
      </c>
      <c r="I3065" s="60"/>
    </row>
    <row r="3066" spans="1:9" s="38" customFormat="1" ht="67.5" x14ac:dyDescent="0.25">
      <c r="A3066" s="195" t="s">
        <v>8982</v>
      </c>
      <c r="B3066" s="196" t="s">
        <v>21848</v>
      </c>
      <c r="C3066" s="198"/>
      <c r="D3066" s="199"/>
      <c r="E3066" s="199"/>
      <c r="F3066" s="199"/>
      <c r="G3066" s="199"/>
      <c r="H3066" s="200"/>
      <c r="I3066" s="60"/>
    </row>
    <row r="3067" spans="1:9" s="38" customFormat="1" x14ac:dyDescent="0.25">
      <c r="A3067" s="193" t="s">
        <v>8983</v>
      </c>
      <c r="B3067" s="194" t="s">
        <v>8984</v>
      </c>
      <c r="C3067" s="188" t="s">
        <v>6</v>
      </c>
      <c r="D3067" s="179"/>
      <c r="E3067" s="201">
        <v>28.8</v>
      </c>
      <c r="F3067" s="201">
        <v>6.5</v>
      </c>
      <c r="G3067" s="64">
        <f t="shared" si="94"/>
        <v>0</v>
      </c>
      <c r="H3067" s="66">
        <f t="shared" si="95"/>
        <v>0</v>
      </c>
      <c r="I3067" s="60"/>
    </row>
    <row r="3068" spans="1:9" s="38" customFormat="1" x14ac:dyDescent="0.25">
      <c r="A3068" s="193" t="s">
        <v>8985</v>
      </c>
      <c r="B3068" s="194" t="s">
        <v>8986</v>
      </c>
      <c r="C3068" s="188" t="s">
        <v>6</v>
      </c>
      <c r="D3068" s="179"/>
      <c r="E3068" s="201">
        <v>29.8</v>
      </c>
      <c r="F3068" s="201">
        <v>6.7</v>
      </c>
      <c r="G3068" s="64">
        <f t="shared" si="94"/>
        <v>0</v>
      </c>
      <c r="H3068" s="66">
        <f t="shared" si="95"/>
        <v>0</v>
      </c>
      <c r="I3068" s="60"/>
    </row>
    <row r="3069" spans="1:9" s="38" customFormat="1" x14ac:dyDescent="0.25">
      <c r="A3069" s="193" t="s">
        <v>8987</v>
      </c>
      <c r="B3069" s="194" t="s">
        <v>8988</v>
      </c>
      <c r="C3069" s="188" t="s">
        <v>6</v>
      </c>
      <c r="D3069" s="179"/>
      <c r="E3069" s="201">
        <v>33.299999999999997</v>
      </c>
      <c r="F3069" s="201">
        <v>7.5</v>
      </c>
      <c r="G3069" s="64">
        <f t="shared" si="94"/>
        <v>0</v>
      </c>
      <c r="H3069" s="66">
        <f t="shared" si="95"/>
        <v>0</v>
      </c>
      <c r="I3069" s="60"/>
    </row>
    <row r="3070" spans="1:9" s="38" customFormat="1" x14ac:dyDescent="0.25">
      <c r="A3070" s="193" t="s">
        <v>8989</v>
      </c>
      <c r="B3070" s="194" t="s">
        <v>8990</v>
      </c>
      <c r="C3070" s="188" t="s">
        <v>6</v>
      </c>
      <c r="D3070" s="179"/>
      <c r="E3070" s="201">
        <v>38.799999999999997</v>
      </c>
      <c r="F3070" s="201">
        <v>8.6999999999999993</v>
      </c>
      <c r="G3070" s="64">
        <f t="shared" si="94"/>
        <v>0</v>
      </c>
      <c r="H3070" s="66">
        <f t="shared" si="95"/>
        <v>0</v>
      </c>
      <c r="I3070" s="60"/>
    </row>
    <row r="3071" spans="1:9" s="38" customFormat="1" x14ac:dyDescent="0.25">
      <c r="A3071" s="193" t="s">
        <v>8991</v>
      </c>
      <c r="B3071" s="194" t="s">
        <v>8992</v>
      </c>
      <c r="C3071" s="188" t="s">
        <v>6</v>
      </c>
      <c r="D3071" s="179"/>
      <c r="E3071" s="201">
        <v>41.9</v>
      </c>
      <c r="F3071" s="201">
        <v>9.4</v>
      </c>
      <c r="G3071" s="64">
        <f t="shared" si="94"/>
        <v>0</v>
      </c>
      <c r="H3071" s="66">
        <f t="shared" si="95"/>
        <v>0</v>
      </c>
      <c r="I3071" s="60"/>
    </row>
    <row r="3072" spans="1:9" s="38" customFormat="1" x14ac:dyDescent="0.25">
      <c r="A3072" s="193" t="s">
        <v>8993</v>
      </c>
      <c r="B3072" s="194" t="s">
        <v>8994</v>
      </c>
      <c r="C3072" s="188" t="s">
        <v>6</v>
      </c>
      <c r="D3072" s="179"/>
      <c r="E3072" s="201">
        <v>155</v>
      </c>
      <c r="F3072" s="201">
        <v>34.9</v>
      </c>
      <c r="G3072" s="64">
        <f t="shared" si="94"/>
        <v>0</v>
      </c>
      <c r="H3072" s="66">
        <f t="shared" si="95"/>
        <v>0</v>
      </c>
      <c r="I3072" s="60"/>
    </row>
    <row r="3073" spans="1:9" s="38" customFormat="1" x14ac:dyDescent="0.25">
      <c r="A3073" s="193" t="s">
        <v>8995</v>
      </c>
      <c r="B3073" s="194" t="s">
        <v>8996</v>
      </c>
      <c r="C3073" s="188" t="s">
        <v>6</v>
      </c>
      <c r="D3073" s="179"/>
      <c r="E3073" s="201">
        <v>180</v>
      </c>
      <c r="F3073" s="201">
        <v>40.4</v>
      </c>
      <c r="G3073" s="64">
        <f t="shared" si="94"/>
        <v>0</v>
      </c>
      <c r="H3073" s="66">
        <f t="shared" si="95"/>
        <v>0</v>
      </c>
      <c r="I3073" s="60"/>
    </row>
    <row r="3074" spans="1:9" s="38" customFormat="1" x14ac:dyDescent="0.25">
      <c r="A3074" s="193" t="s">
        <v>8997</v>
      </c>
      <c r="B3074" s="194" t="s">
        <v>8998</v>
      </c>
      <c r="C3074" s="188" t="s">
        <v>6</v>
      </c>
      <c r="D3074" s="179"/>
      <c r="E3074" s="201">
        <v>223</v>
      </c>
      <c r="F3074" s="201">
        <v>50</v>
      </c>
      <c r="G3074" s="64">
        <f t="shared" si="94"/>
        <v>0</v>
      </c>
      <c r="H3074" s="66">
        <f t="shared" si="95"/>
        <v>0</v>
      </c>
      <c r="I3074" s="60"/>
    </row>
    <row r="3075" spans="1:9" s="38" customFormat="1" x14ac:dyDescent="0.25">
      <c r="A3075" s="193" t="s">
        <v>8999</v>
      </c>
      <c r="B3075" s="194" t="s">
        <v>9000</v>
      </c>
      <c r="C3075" s="188" t="s">
        <v>6</v>
      </c>
      <c r="D3075" s="179"/>
      <c r="E3075" s="201">
        <v>262</v>
      </c>
      <c r="F3075" s="201">
        <v>59</v>
      </c>
      <c r="G3075" s="64">
        <f t="shared" si="94"/>
        <v>0</v>
      </c>
      <c r="H3075" s="66">
        <f t="shared" si="95"/>
        <v>0</v>
      </c>
      <c r="I3075" s="60"/>
    </row>
    <row r="3076" spans="1:9" s="38" customFormat="1" x14ac:dyDescent="0.25">
      <c r="A3076" s="193" t="s">
        <v>9001</v>
      </c>
      <c r="B3076" s="194" t="s">
        <v>9002</v>
      </c>
      <c r="C3076" s="188" t="s">
        <v>6</v>
      </c>
      <c r="D3076" s="179"/>
      <c r="E3076" s="201">
        <v>324</v>
      </c>
      <c r="F3076" s="201">
        <v>73</v>
      </c>
      <c r="G3076" s="64">
        <f t="shared" si="94"/>
        <v>0</v>
      </c>
      <c r="H3076" s="66">
        <f t="shared" si="95"/>
        <v>0</v>
      </c>
      <c r="I3076" s="60"/>
    </row>
    <row r="3077" spans="1:9" s="38" customFormat="1" x14ac:dyDescent="0.25">
      <c r="A3077" s="193" t="s">
        <v>9003</v>
      </c>
      <c r="B3077" s="194" t="s">
        <v>9004</v>
      </c>
      <c r="C3077" s="188" t="s">
        <v>6</v>
      </c>
      <c r="D3077" s="179"/>
      <c r="E3077" s="201">
        <v>371</v>
      </c>
      <c r="F3077" s="201">
        <v>83</v>
      </c>
      <c r="G3077" s="64">
        <f t="shared" ref="G3077:G3140" si="96">D3077*E3077</f>
        <v>0</v>
      </c>
      <c r="H3077" s="66">
        <f t="shared" ref="H3077:H3140" si="97">D3077*F3077</f>
        <v>0</v>
      </c>
      <c r="I3077" s="60"/>
    </row>
    <row r="3078" spans="1:9" s="38" customFormat="1" x14ac:dyDescent="0.25">
      <c r="A3078" s="193" t="s">
        <v>9005</v>
      </c>
      <c r="B3078" s="194" t="s">
        <v>9006</v>
      </c>
      <c r="C3078" s="188" t="s">
        <v>6</v>
      </c>
      <c r="D3078" s="179"/>
      <c r="E3078" s="201">
        <v>497</v>
      </c>
      <c r="F3078" s="201">
        <v>112</v>
      </c>
      <c r="G3078" s="64">
        <f t="shared" si="96"/>
        <v>0</v>
      </c>
      <c r="H3078" s="66">
        <f t="shared" si="97"/>
        <v>0</v>
      </c>
      <c r="I3078" s="60"/>
    </row>
    <row r="3079" spans="1:9" s="38" customFormat="1" x14ac:dyDescent="0.25">
      <c r="A3079" s="193" t="s">
        <v>9007</v>
      </c>
      <c r="B3079" s="194" t="s">
        <v>9008</v>
      </c>
      <c r="C3079" s="188" t="s">
        <v>6</v>
      </c>
      <c r="D3079" s="179"/>
      <c r="E3079" s="201">
        <v>573</v>
      </c>
      <c r="F3079" s="201">
        <v>129</v>
      </c>
      <c r="G3079" s="64">
        <f t="shared" si="96"/>
        <v>0</v>
      </c>
      <c r="H3079" s="66">
        <f t="shared" si="97"/>
        <v>0</v>
      </c>
      <c r="I3079" s="60"/>
    </row>
    <row r="3080" spans="1:9" s="38" customFormat="1" x14ac:dyDescent="0.25">
      <c r="A3080" s="193" t="s">
        <v>9009</v>
      </c>
      <c r="B3080" s="194" t="s">
        <v>9010</v>
      </c>
      <c r="C3080" s="188" t="s">
        <v>6</v>
      </c>
      <c r="D3080" s="179"/>
      <c r="E3080" s="201">
        <v>871</v>
      </c>
      <c r="F3080" s="201">
        <v>196</v>
      </c>
      <c r="G3080" s="64">
        <f t="shared" si="96"/>
        <v>0</v>
      </c>
      <c r="H3080" s="66">
        <f t="shared" si="97"/>
        <v>0</v>
      </c>
      <c r="I3080" s="60"/>
    </row>
    <row r="3081" spans="1:9" s="38" customFormat="1" ht="78.75" x14ac:dyDescent="0.25">
      <c r="A3081" s="195" t="s">
        <v>9011</v>
      </c>
      <c r="B3081" s="196" t="s">
        <v>21849</v>
      </c>
      <c r="C3081" s="198"/>
      <c r="D3081" s="199"/>
      <c r="E3081" s="199"/>
      <c r="F3081" s="199"/>
      <c r="G3081" s="199"/>
      <c r="H3081" s="200"/>
      <c r="I3081" s="60"/>
    </row>
    <row r="3082" spans="1:9" s="38" customFormat="1" x14ac:dyDescent="0.25">
      <c r="A3082" s="193" t="s">
        <v>9012</v>
      </c>
      <c r="B3082" s="194" t="s">
        <v>8984</v>
      </c>
      <c r="C3082" s="188" t="s">
        <v>6</v>
      </c>
      <c r="D3082" s="179"/>
      <c r="E3082" s="201">
        <v>28.8</v>
      </c>
      <c r="F3082" s="201">
        <v>6.5</v>
      </c>
      <c r="G3082" s="64">
        <f t="shared" si="96"/>
        <v>0</v>
      </c>
      <c r="H3082" s="66">
        <f t="shared" si="97"/>
        <v>0</v>
      </c>
      <c r="I3082" s="60"/>
    </row>
    <row r="3083" spans="1:9" s="38" customFormat="1" x14ac:dyDescent="0.25">
      <c r="A3083" s="193" t="s">
        <v>9013</v>
      </c>
      <c r="B3083" s="194" t="s">
        <v>8986</v>
      </c>
      <c r="C3083" s="188" t="s">
        <v>6</v>
      </c>
      <c r="D3083" s="179"/>
      <c r="E3083" s="201">
        <v>29.8</v>
      </c>
      <c r="F3083" s="201">
        <v>6.7</v>
      </c>
      <c r="G3083" s="64">
        <f t="shared" si="96"/>
        <v>0</v>
      </c>
      <c r="H3083" s="66">
        <f t="shared" si="97"/>
        <v>0</v>
      </c>
      <c r="I3083" s="60"/>
    </row>
    <row r="3084" spans="1:9" s="38" customFormat="1" x14ac:dyDescent="0.25">
      <c r="A3084" s="193" t="s">
        <v>9014</v>
      </c>
      <c r="B3084" s="194" t="s">
        <v>8988</v>
      </c>
      <c r="C3084" s="188" t="s">
        <v>6</v>
      </c>
      <c r="D3084" s="179"/>
      <c r="E3084" s="201">
        <v>33.299999999999997</v>
      </c>
      <c r="F3084" s="201">
        <v>7.5</v>
      </c>
      <c r="G3084" s="64">
        <f t="shared" si="96"/>
        <v>0</v>
      </c>
      <c r="H3084" s="66">
        <f t="shared" si="97"/>
        <v>0</v>
      </c>
      <c r="I3084" s="60"/>
    </row>
    <row r="3085" spans="1:9" s="38" customFormat="1" x14ac:dyDescent="0.25">
      <c r="A3085" s="193" t="s">
        <v>9015</v>
      </c>
      <c r="B3085" s="194" t="s">
        <v>8990</v>
      </c>
      <c r="C3085" s="188" t="s">
        <v>6</v>
      </c>
      <c r="D3085" s="179"/>
      <c r="E3085" s="201">
        <v>38.799999999999997</v>
      </c>
      <c r="F3085" s="201">
        <v>8.6999999999999993</v>
      </c>
      <c r="G3085" s="64">
        <f t="shared" si="96"/>
        <v>0</v>
      </c>
      <c r="H3085" s="66">
        <f t="shared" si="97"/>
        <v>0</v>
      </c>
      <c r="I3085" s="60"/>
    </row>
    <row r="3086" spans="1:9" s="38" customFormat="1" x14ac:dyDescent="0.25">
      <c r="A3086" s="193" t="s">
        <v>9016</v>
      </c>
      <c r="B3086" s="194" t="s">
        <v>8992</v>
      </c>
      <c r="C3086" s="188" t="s">
        <v>6</v>
      </c>
      <c r="D3086" s="179"/>
      <c r="E3086" s="201">
        <v>41.9</v>
      </c>
      <c r="F3086" s="201">
        <v>9.4</v>
      </c>
      <c r="G3086" s="64">
        <f t="shared" si="96"/>
        <v>0</v>
      </c>
      <c r="H3086" s="66">
        <f t="shared" si="97"/>
        <v>0</v>
      </c>
      <c r="I3086" s="60"/>
    </row>
    <row r="3087" spans="1:9" s="38" customFormat="1" x14ac:dyDescent="0.25">
      <c r="A3087" s="193" t="s">
        <v>9017</v>
      </c>
      <c r="B3087" s="194" t="s">
        <v>9018</v>
      </c>
      <c r="C3087" s="188" t="s">
        <v>6</v>
      </c>
      <c r="D3087" s="179"/>
      <c r="E3087" s="201">
        <v>551</v>
      </c>
      <c r="F3087" s="201">
        <v>124</v>
      </c>
      <c r="G3087" s="64">
        <f t="shared" si="96"/>
        <v>0</v>
      </c>
      <c r="H3087" s="66">
        <f t="shared" si="97"/>
        <v>0</v>
      </c>
      <c r="I3087" s="60"/>
    </row>
    <row r="3088" spans="1:9" s="38" customFormat="1" x14ac:dyDescent="0.25">
      <c r="A3088" s="193" t="s">
        <v>9019</v>
      </c>
      <c r="B3088" s="194" t="s">
        <v>9020</v>
      </c>
      <c r="C3088" s="188" t="s">
        <v>6</v>
      </c>
      <c r="D3088" s="179"/>
      <c r="E3088" s="201">
        <v>740</v>
      </c>
      <c r="F3088" s="201">
        <v>166</v>
      </c>
      <c r="G3088" s="64">
        <f t="shared" si="96"/>
        <v>0</v>
      </c>
      <c r="H3088" s="66">
        <f t="shared" si="97"/>
        <v>0</v>
      </c>
      <c r="I3088" s="60"/>
    </row>
    <row r="3089" spans="1:9" s="38" customFormat="1" x14ac:dyDescent="0.25">
      <c r="A3089" s="193" t="s">
        <v>9021</v>
      </c>
      <c r="B3089" s="194" t="s">
        <v>9022</v>
      </c>
      <c r="C3089" s="188" t="s">
        <v>6</v>
      </c>
      <c r="D3089" s="179"/>
      <c r="E3089" s="201">
        <v>857</v>
      </c>
      <c r="F3089" s="201">
        <v>193</v>
      </c>
      <c r="G3089" s="64">
        <f t="shared" si="96"/>
        <v>0</v>
      </c>
      <c r="H3089" s="66">
        <f t="shared" si="97"/>
        <v>0</v>
      </c>
      <c r="I3089" s="60"/>
    </row>
    <row r="3090" spans="1:9" s="38" customFormat="1" x14ac:dyDescent="0.25">
      <c r="A3090" s="193" t="s">
        <v>9023</v>
      </c>
      <c r="B3090" s="194" t="s">
        <v>9024</v>
      </c>
      <c r="C3090" s="188" t="s">
        <v>6</v>
      </c>
      <c r="D3090" s="179"/>
      <c r="E3090" s="201">
        <v>1411</v>
      </c>
      <c r="F3090" s="201">
        <v>318</v>
      </c>
      <c r="G3090" s="64">
        <f t="shared" si="96"/>
        <v>0</v>
      </c>
      <c r="H3090" s="66">
        <f t="shared" si="97"/>
        <v>0</v>
      </c>
      <c r="I3090" s="60"/>
    </row>
    <row r="3091" spans="1:9" s="38" customFormat="1" ht="78.75" x14ac:dyDescent="0.25">
      <c r="A3091" s="195" t="s">
        <v>9025</v>
      </c>
      <c r="B3091" s="196" t="s">
        <v>21850</v>
      </c>
      <c r="C3091" s="198"/>
      <c r="D3091" s="199"/>
      <c r="E3091" s="199"/>
      <c r="F3091" s="199"/>
      <c r="G3091" s="199"/>
      <c r="H3091" s="200"/>
      <c r="I3091" s="60"/>
    </row>
    <row r="3092" spans="1:9" s="38" customFormat="1" x14ac:dyDescent="0.25">
      <c r="A3092" s="193" t="s">
        <v>9026</v>
      </c>
      <c r="B3092" s="194" t="s">
        <v>9027</v>
      </c>
      <c r="C3092" s="188" t="s">
        <v>6</v>
      </c>
      <c r="D3092" s="179"/>
      <c r="E3092" s="201">
        <v>43.9</v>
      </c>
      <c r="F3092" s="201">
        <v>9.9</v>
      </c>
      <c r="G3092" s="64">
        <f t="shared" si="96"/>
        <v>0</v>
      </c>
      <c r="H3092" s="66">
        <f t="shared" si="97"/>
        <v>0</v>
      </c>
      <c r="I3092" s="60"/>
    </row>
    <row r="3093" spans="1:9" s="38" customFormat="1" x14ac:dyDescent="0.25">
      <c r="A3093" s="193" t="s">
        <v>9028</v>
      </c>
      <c r="B3093" s="194" t="s">
        <v>9029</v>
      </c>
      <c r="C3093" s="188" t="s">
        <v>6</v>
      </c>
      <c r="D3093" s="179"/>
      <c r="E3093" s="201">
        <v>51</v>
      </c>
      <c r="F3093" s="201">
        <v>11.5</v>
      </c>
      <c r="G3093" s="64">
        <f t="shared" si="96"/>
        <v>0</v>
      </c>
      <c r="H3093" s="66">
        <f t="shared" si="97"/>
        <v>0</v>
      </c>
      <c r="I3093" s="60"/>
    </row>
    <row r="3094" spans="1:9" s="38" customFormat="1" x14ac:dyDescent="0.25">
      <c r="A3094" s="193" t="s">
        <v>9030</v>
      </c>
      <c r="B3094" s="194" t="s">
        <v>9031</v>
      </c>
      <c r="C3094" s="188" t="s">
        <v>6</v>
      </c>
      <c r="D3094" s="179"/>
      <c r="E3094" s="201">
        <v>62</v>
      </c>
      <c r="F3094" s="201">
        <v>13.9</v>
      </c>
      <c r="G3094" s="64">
        <f t="shared" si="96"/>
        <v>0</v>
      </c>
      <c r="H3094" s="66">
        <f t="shared" si="97"/>
        <v>0</v>
      </c>
      <c r="I3094" s="60"/>
    </row>
    <row r="3095" spans="1:9" s="38" customFormat="1" ht="67.5" x14ac:dyDescent="0.25">
      <c r="A3095" s="195" t="s">
        <v>9032</v>
      </c>
      <c r="B3095" s="196" t="s">
        <v>21851</v>
      </c>
      <c r="C3095" s="198"/>
      <c r="D3095" s="199"/>
      <c r="E3095" s="199"/>
      <c r="F3095" s="199"/>
      <c r="G3095" s="199"/>
      <c r="H3095" s="200"/>
      <c r="I3095" s="60"/>
    </row>
    <row r="3096" spans="1:9" s="38" customFormat="1" x14ac:dyDescent="0.25">
      <c r="A3096" s="193" t="s">
        <v>9033</v>
      </c>
      <c r="B3096" s="194" t="s">
        <v>5647</v>
      </c>
      <c r="C3096" s="188" t="s">
        <v>6</v>
      </c>
      <c r="D3096" s="179"/>
      <c r="E3096" s="201">
        <v>79</v>
      </c>
      <c r="F3096" s="201">
        <v>17.7</v>
      </c>
      <c r="G3096" s="64">
        <f t="shared" si="96"/>
        <v>0</v>
      </c>
      <c r="H3096" s="66">
        <f t="shared" si="97"/>
        <v>0</v>
      </c>
      <c r="I3096" s="60"/>
    </row>
    <row r="3097" spans="1:9" s="38" customFormat="1" x14ac:dyDescent="0.25">
      <c r="A3097" s="193" t="s">
        <v>9034</v>
      </c>
      <c r="B3097" s="194" t="s">
        <v>5649</v>
      </c>
      <c r="C3097" s="188" t="s">
        <v>6</v>
      </c>
      <c r="D3097" s="179"/>
      <c r="E3097" s="201">
        <v>85</v>
      </c>
      <c r="F3097" s="201">
        <v>19.100000000000001</v>
      </c>
      <c r="G3097" s="64">
        <f t="shared" si="96"/>
        <v>0</v>
      </c>
      <c r="H3097" s="66">
        <f t="shared" si="97"/>
        <v>0</v>
      </c>
      <c r="I3097" s="60"/>
    </row>
    <row r="3098" spans="1:9" s="38" customFormat="1" x14ac:dyDescent="0.25">
      <c r="A3098" s="193" t="s">
        <v>9035</v>
      </c>
      <c r="B3098" s="194" t="s">
        <v>5651</v>
      </c>
      <c r="C3098" s="188" t="s">
        <v>6</v>
      </c>
      <c r="D3098" s="179"/>
      <c r="E3098" s="201">
        <v>95</v>
      </c>
      <c r="F3098" s="201">
        <v>21.3</v>
      </c>
      <c r="G3098" s="64">
        <f t="shared" si="96"/>
        <v>0</v>
      </c>
      <c r="H3098" s="66">
        <f t="shared" si="97"/>
        <v>0</v>
      </c>
      <c r="I3098" s="60"/>
    </row>
    <row r="3099" spans="1:9" s="38" customFormat="1" x14ac:dyDescent="0.25">
      <c r="A3099" s="193" t="s">
        <v>9036</v>
      </c>
      <c r="B3099" s="194" t="s">
        <v>9037</v>
      </c>
      <c r="C3099" s="188" t="s">
        <v>6</v>
      </c>
      <c r="D3099" s="179"/>
      <c r="E3099" s="201">
        <v>119</v>
      </c>
      <c r="F3099" s="201">
        <v>26.8</v>
      </c>
      <c r="G3099" s="64">
        <f t="shared" si="96"/>
        <v>0</v>
      </c>
      <c r="H3099" s="66">
        <f t="shared" si="97"/>
        <v>0</v>
      </c>
      <c r="I3099" s="60"/>
    </row>
    <row r="3100" spans="1:9" s="38" customFormat="1" ht="78.75" x14ac:dyDescent="0.25">
      <c r="A3100" s="195" t="s">
        <v>9038</v>
      </c>
      <c r="B3100" s="196" t="s">
        <v>21852</v>
      </c>
      <c r="C3100" s="198"/>
      <c r="D3100" s="199"/>
      <c r="E3100" s="199"/>
      <c r="F3100" s="199"/>
      <c r="G3100" s="199"/>
      <c r="H3100" s="200"/>
      <c r="I3100" s="60"/>
    </row>
    <row r="3101" spans="1:9" s="38" customFormat="1" x14ac:dyDescent="0.25">
      <c r="A3101" s="193" t="s">
        <v>9039</v>
      </c>
      <c r="B3101" s="194" t="s">
        <v>5647</v>
      </c>
      <c r="C3101" s="188" t="s">
        <v>6</v>
      </c>
      <c r="D3101" s="179"/>
      <c r="E3101" s="201">
        <v>430</v>
      </c>
      <c r="F3101" s="201">
        <v>97</v>
      </c>
      <c r="G3101" s="64">
        <f t="shared" si="96"/>
        <v>0</v>
      </c>
      <c r="H3101" s="66">
        <f t="shared" si="97"/>
        <v>0</v>
      </c>
      <c r="I3101" s="60"/>
    </row>
    <row r="3102" spans="1:9" s="38" customFormat="1" x14ac:dyDescent="0.25">
      <c r="A3102" s="193" t="s">
        <v>9040</v>
      </c>
      <c r="B3102" s="194" t="s">
        <v>5649</v>
      </c>
      <c r="C3102" s="188" t="s">
        <v>6</v>
      </c>
      <c r="D3102" s="179"/>
      <c r="E3102" s="201">
        <v>676</v>
      </c>
      <c r="F3102" s="201">
        <v>152</v>
      </c>
      <c r="G3102" s="64">
        <f t="shared" si="96"/>
        <v>0</v>
      </c>
      <c r="H3102" s="66">
        <f t="shared" si="97"/>
        <v>0</v>
      </c>
      <c r="I3102" s="60"/>
    </row>
    <row r="3103" spans="1:9" s="38" customFormat="1" x14ac:dyDescent="0.25">
      <c r="A3103" s="193" t="s">
        <v>9041</v>
      </c>
      <c r="B3103" s="194" t="s">
        <v>5651</v>
      </c>
      <c r="C3103" s="188" t="s">
        <v>6</v>
      </c>
      <c r="D3103" s="179"/>
      <c r="E3103" s="201">
        <v>714</v>
      </c>
      <c r="F3103" s="201">
        <v>161</v>
      </c>
      <c r="G3103" s="64">
        <f t="shared" si="96"/>
        <v>0</v>
      </c>
      <c r="H3103" s="66">
        <f t="shared" si="97"/>
        <v>0</v>
      </c>
      <c r="I3103" s="60"/>
    </row>
    <row r="3104" spans="1:9" s="38" customFormat="1" x14ac:dyDescent="0.25">
      <c r="A3104" s="193" t="s">
        <v>9042</v>
      </c>
      <c r="B3104" s="194" t="s">
        <v>5653</v>
      </c>
      <c r="C3104" s="188" t="s">
        <v>6</v>
      </c>
      <c r="D3104" s="179"/>
      <c r="E3104" s="201">
        <v>780</v>
      </c>
      <c r="F3104" s="201">
        <v>176</v>
      </c>
      <c r="G3104" s="64">
        <f t="shared" si="96"/>
        <v>0</v>
      </c>
      <c r="H3104" s="66">
        <f t="shared" si="97"/>
        <v>0</v>
      </c>
      <c r="I3104" s="60"/>
    </row>
    <row r="3105" spans="1:9" s="38" customFormat="1" x14ac:dyDescent="0.25">
      <c r="A3105" s="193" t="s">
        <v>9043</v>
      </c>
      <c r="B3105" s="194" t="s">
        <v>5655</v>
      </c>
      <c r="C3105" s="188" t="s">
        <v>6</v>
      </c>
      <c r="D3105" s="179"/>
      <c r="E3105" s="201">
        <v>1206</v>
      </c>
      <c r="F3105" s="201">
        <v>271</v>
      </c>
      <c r="G3105" s="64">
        <f t="shared" si="96"/>
        <v>0</v>
      </c>
      <c r="H3105" s="66">
        <f t="shared" si="97"/>
        <v>0</v>
      </c>
      <c r="I3105" s="60"/>
    </row>
    <row r="3106" spans="1:9" s="38" customFormat="1" x14ac:dyDescent="0.25">
      <c r="A3106" s="193" t="s">
        <v>9044</v>
      </c>
      <c r="B3106" s="194" t="s">
        <v>5657</v>
      </c>
      <c r="C3106" s="188" t="s">
        <v>6</v>
      </c>
      <c r="D3106" s="179"/>
      <c r="E3106" s="201">
        <v>1380</v>
      </c>
      <c r="F3106" s="201">
        <v>311</v>
      </c>
      <c r="G3106" s="64">
        <f t="shared" si="96"/>
        <v>0</v>
      </c>
      <c r="H3106" s="66">
        <f t="shared" si="97"/>
        <v>0</v>
      </c>
      <c r="I3106" s="60"/>
    </row>
    <row r="3107" spans="1:9" s="38" customFormat="1" x14ac:dyDescent="0.25">
      <c r="A3107" s="193" t="s">
        <v>9045</v>
      </c>
      <c r="B3107" s="194" t="s">
        <v>5659</v>
      </c>
      <c r="C3107" s="188" t="s">
        <v>6</v>
      </c>
      <c r="D3107" s="179"/>
      <c r="E3107" s="201">
        <v>4283</v>
      </c>
      <c r="F3107" s="201">
        <v>964</v>
      </c>
      <c r="G3107" s="64">
        <f t="shared" si="96"/>
        <v>0</v>
      </c>
      <c r="H3107" s="66">
        <f t="shared" si="97"/>
        <v>0</v>
      </c>
      <c r="I3107" s="60"/>
    </row>
    <row r="3108" spans="1:9" s="38" customFormat="1" x14ac:dyDescent="0.25">
      <c r="A3108" s="193" t="s">
        <v>9046</v>
      </c>
      <c r="B3108" s="194" t="s">
        <v>5661</v>
      </c>
      <c r="C3108" s="188" t="s">
        <v>6</v>
      </c>
      <c r="D3108" s="179"/>
      <c r="E3108" s="201">
        <v>4979</v>
      </c>
      <c r="F3108" s="201">
        <v>1121</v>
      </c>
      <c r="G3108" s="64">
        <f t="shared" si="96"/>
        <v>0</v>
      </c>
      <c r="H3108" s="66">
        <f t="shared" si="97"/>
        <v>0</v>
      </c>
      <c r="I3108" s="60"/>
    </row>
    <row r="3109" spans="1:9" s="38" customFormat="1" ht="67.5" x14ac:dyDescent="0.25">
      <c r="A3109" s="195" t="s">
        <v>9047</v>
      </c>
      <c r="B3109" s="196" t="s">
        <v>21853</v>
      </c>
      <c r="C3109" s="198"/>
      <c r="D3109" s="199"/>
      <c r="E3109" s="199"/>
      <c r="F3109" s="199"/>
      <c r="G3109" s="199"/>
      <c r="H3109" s="200"/>
      <c r="I3109" s="60"/>
    </row>
    <row r="3110" spans="1:9" s="38" customFormat="1" ht="22.5" x14ac:dyDescent="0.25">
      <c r="A3110" s="193" t="s">
        <v>9048</v>
      </c>
      <c r="B3110" s="194" t="s">
        <v>9049</v>
      </c>
      <c r="C3110" s="188" t="s">
        <v>6</v>
      </c>
      <c r="D3110" s="179"/>
      <c r="E3110" s="201">
        <v>732</v>
      </c>
      <c r="F3110" s="201">
        <v>165</v>
      </c>
      <c r="G3110" s="64">
        <f t="shared" si="96"/>
        <v>0</v>
      </c>
      <c r="H3110" s="66">
        <f t="shared" si="97"/>
        <v>0</v>
      </c>
      <c r="I3110" s="60"/>
    </row>
    <row r="3111" spans="1:9" s="38" customFormat="1" ht="22.5" x14ac:dyDescent="0.25">
      <c r="A3111" s="193" t="s">
        <v>9050</v>
      </c>
      <c r="B3111" s="194" t="s">
        <v>9051</v>
      </c>
      <c r="C3111" s="188" t="s">
        <v>6</v>
      </c>
      <c r="D3111" s="179"/>
      <c r="E3111" s="201">
        <v>793</v>
      </c>
      <c r="F3111" s="201">
        <v>178</v>
      </c>
      <c r="G3111" s="64">
        <f t="shared" si="96"/>
        <v>0</v>
      </c>
      <c r="H3111" s="66">
        <f t="shared" si="97"/>
        <v>0</v>
      </c>
      <c r="I3111" s="60"/>
    </row>
    <row r="3112" spans="1:9" s="38" customFormat="1" ht="22.5" x14ac:dyDescent="0.25">
      <c r="A3112" s="193" t="s">
        <v>9052</v>
      </c>
      <c r="B3112" s="194" t="s">
        <v>9053</v>
      </c>
      <c r="C3112" s="188" t="s">
        <v>6</v>
      </c>
      <c r="D3112" s="179"/>
      <c r="E3112" s="201">
        <v>816</v>
      </c>
      <c r="F3112" s="201">
        <v>184</v>
      </c>
      <c r="G3112" s="64">
        <f t="shared" si="96"/>
        <v>0</v>
      </c>
      <c r="H3112" s="66">
        <f t="shared" si="97"/>
        <v>0</v>
      </c>
      <c r="I3112" s="60"/>
    </row>
    <row r="3113" spans="1:9" s="38" customFormat="1" ht="22.5" x14ac:dyDescent="0.25">
      <c r="A3113" s="193" t="s">
        <v>9054</v>
      </c>
      <c r="B3113" s="194" t="s">
        <v>9055</v>
      </c>
      <c r="C3113" s="188" t="s">
        <v>6</v>
      </c>
      <c r="D3113" s="179"/>
      <c r="E3113" s="201">
        <v>1140</v>
      </c>
      <c r="F3113" s="201">
        <v>257</v>
      </c>
      <c r="G3113" s="64">
        <f t="shared" si="96"/>
        <v>0</v>
      </c>
      <c r="H3113" s="66">
        <f t="shared" si="97"/>
        <v>0</v>
      </c>
      <c r="I3113" s="60"/>
    </row>
    <row r="3114" spans="1:9" s="38" customFormat="1" ht="22.5" x14ac:dyDescent="0.25">
      <c r="A3114" s="193" t="s">
        <v>9056</v>
      </c>
      <c r="B3114" s="194" t="s">
        <v>9057</v>
      </c>
      <c r="C3114" s="188" t="s">
        <v>6</v>
      </c>
      <c r="D3114" s="179"/>
      <c r="E3114" s="201">
        <v>1753</v>
      </c>
      <c r="F3114" s="201">
        <v>395</v>
      </c>
      <c r="G3114" s="64">
        <f t="shared" si="96"/>
        <v>0</v>
      </c>
      <c r="H3114" s="66">
        <f t="shared" si="97"/>
        <v>0</v>
      </c>
      <c r="I3114" s="60"/>
    </row>
    <row r="3115" spans="1:9" s="38" customFormat="1" ht="22.5" x14ac:dyDescent="0.25">
      <c r="A3115" s="193" t="s">
        <v>9058</v>
      </c>
      <c r="B3115" s="194" t="s">
        <v>21854</v>
      </c>
      <c r="C3115" s="188" t="s">
        <v>6</v>
      </c>
      <c r="D3115" s="179"/>
      <c r="E3115" s="201">
        <v>2040</v>
      </c>
      <c r="F3115" s="201">
        <v>459</v>
      </c>
      <c r="G3115" s="64">
        <f t="shared" si="96"/>
        <v>0</v>
      </c>
      <c r="H3115" s="66">
        <f t="shared" si="97"/>
        <v>0</v>
      </c>
      <c r="I3115" s="60"/>
    </row>
    <row r="3116" spans="1:9" s="38" customFormat="1" ht="57" customHeight="1" x14ac:dyDescent="0.25">
      <c r="A3116" s="197" t="s">
        <v>21855</v>
      </c>
      <c r="B3116" s="344" t="s">
        <v>21856</v>
      </c>
      <c r="C3116" s="345"/>
      <c r="D3116" s="345"/>
      <c r="E3116" s="345"/>
      <c r="F3116" s="345"/>
      <c r="G3116" s="345"/>
      <c r="H3116" s="346"/>
      <c r="I3116" s="60"/>
    </row>
    <row r="3117" spans="1:9" s="38" customFormat="1" ht="56.25" x14ac:dyDescent="0.25">
      <c r="A3117" s="195" t="s">
        <v>9059</v>
      </c>
      <c r="B3117" s="196" t="s">
        <v>21857</v>
      </c>
      <c r="C3117" s="198"/>
      <c r="D3117" s="199"/>
      <c r="E3117" s="199"/>
      <c r="F3117" s="199"/>
      <c r="G3117" s="199"/>
      <c r="H3117" s="200"/>
      <c r="I3117" s="60"/>
    </row>
    <row r="3118" spans="1:9" s="38" customFormat="1" x14ac:dyDescent="0.25">
      <c r="A3118" s="193" t="s">
        <v>9060</v>
      </c>
      <c r="B3118" s="194" t="s">
        <v>9061</v>
      </c>
      <c r="C3118" s="188" t="s">
        <v>6</v>
      </c>
      <c r="D3118" s="179"/>
      <c r="E3118" s="201">
        <v>14</v>
      </c>
      <c r="F3118" s="201">
        <v>0.27800000000000002</v>
      </c>
      <c r="G3118" s="64">
        <f t="shared" si="96"/>
        <v>0</v>
      </c>
      <c r="H3118" s="66">
        <f t="shared" si="97"/>
        <v>0</v>
      </c>
      <c r="I3118" s="60"/>
    </row>
    <row r="3119" spans="1:9" s="38" customFormat="1" x14ac:dyDescent="0.25">
      <c r="A3119" s="193" t="s">
        <v>9062</v>
      </c>
      <c r="B3119" s="194" t="s">
        <v>9063</v>
      </c>
      <c r="C3119" s="188" t="s">
        <v>6</v>
      </c>
      <c r="D3119" s="179"/>
      <c r="E3119" s="201">
        <v>17.5</v>
      </c>
      <c r="F3119" s="201">
        <v>0.34799999999999998</v>
      </c>
      <c r="G3119" s="64">
        <f t="shared" si="96"/>
        <v>0</v>
      </c>
      <c r="H3119" s="66">
        <f t="shared" si="97"/>
        <v>0</v>
      </c>
      <c r="I3119" s="60"/>
    </row>
    <row r="3120" spans="1:9" s="38" customFormat="1" x14ac:dyDescent="0.25">
      <c r="A3120" s="193" t="s">
        <v>9064</v>
      </c>
      <c r="B3120" s="194" t="s">
        <v>9065</v>
      </c>
      <c r="C3120" s="188" t="s">
        <v>6</v>
      </c>
      <c r="D3120" s="179"/>
      <c r="E3120" s="201">
        <v>22.3</v>
      </c>
      <c r="F3120" s="201">
        <v>0.44500000000000001</v>
      </c>
      <c r="G3120" s="64">
        <f t="shared" si="96"/>
        <v>0</v>
      </c>
      <c r="H3120" s="66">
        <f t="shared" si="97"/>
        <v>0</v>
      </c>
      <c r="I3120" s="60"/>
    </row>
    <row r="3121" spans="1:9" s="38" customFormat="1" x14ac:dyDescent="0.25">
      <c r="A3121" s="193" t="s">
        <v>9066</v>
      </c>
      <c r="B3121" s="194" t="s">
        <v>9067</v>
      </c>
      <c r="C3121" s="188" t="s">
        <v>6</v>
      </c>
      <c r="D3121" s="179"/>
      <c r="E3121" s="201">
        <v>26.9</v>
      </c>
      <c r="F3121" s="201">
        <v>0.54</v>
      </c>
      <c r="G3121" s="64">
        <f t="shared" si="96"/>
        <v>0</v>
      </c>
      <c r="H3121" s="66">
        <f t="shared" si="97"/>
        <v>0</v>
      </c>
      <c r="I3121" s="60"/>
    </row>
    <row r="3122" spans="1:9" s="38" customFormat="1" x14ac:dyDescent="0.25">
      <c r="A3122" s="193" t="s">
        <v>9068</v>
      </c>
      <c r="B3122" s="194" t="s">
        <v>9069</v>
      </c>
      <c r="C3122" s="188" t="s">
        <v>6</v>
      </c>
      <c r="D3122" s="179"/>
      <c r="E3122" s="201">
        <v>36.799999999999997</v>
      </c>
      <c r="F3122" s="201">
        <v>0.73</v>
      </c>
      <c r="G3122" s="64">
        <f t="shared" si="96"/>
        <v>0</v>
      </c>
      <c r="H3122" s="66">
        <f t="shared" si="97"/>
        <v>0</v>
      </c>
      <c r="I3122" s="60"/>
    </row>
    <row r="3123" spans="1:9" s="38" customFormat="1" x14ac:dyDescent="0.25">
      <c r="A3123" s="193" t="s">
        <v>9070</v>
      </c>
      <c r="B3123" s="194" t="s">
        <v>9071</v>
      </c>
      <c r="C3123" s="188" t="s">
        <v>6</v>
      </c>
      <c r="D3123" s="179"/>
      <c r="E3123" s="201">
        <v>44.6</v>
      </c>
      <c r="F3123" s="201">
        <v>0.89</v>
      </c>
      <c r="G3123" s="64">
        <f t="shared" si="96"/>
        <v>0</v>
      </c>
      <c r="H3123" s="66">
        <f t="shared" si="97"/>
        <v>0</v>
      </c>
      <c r="I3123" s="60"/>
    </row>
    <row r="3124" spans="1:9" s="38" customFormat="1" x14ac:dyDescent="0.25">
      <c r="A3124" s="193" t="s">
        <v>9072</v>
      </c>
      <c r="B3124" s="194" t="s">
        <v>9073</v>
      </c>
      <c r="C3124" s="188" t="s">
        <v>6</v>
      </c>
      <c r="D3124" s="179"/>
      <c r="E3124" s="201">
        <v>65</v>
      </c>
      <c r="F3124" s="201">
        <v>1.29</v>
      </c>
      <c r="G3124" s="64">
        <f t="shared" si="96"/>
        <v>0</v>
      </c>
      <c r="H3124" s="66">
        <f t="shared" si="97"/>
        <v>0</v>
      </c>
      <c r="I3124" s="60"/>
    </row>
    <row r="3125" spans="1:9" s="38" customFormat="1" x14ac:dyDescent="0.25">
      <c r="A3125" s="193" t="s">
        <v>9074</v>
      </c>
      <c r="B3125" s="194" t="s">
        <v>9075</v>
      </c>
      <c r="C3125" s="188" t="s">
        <v>6</v>
      </c>
      <c r="D3125" s="179"/>
      <c r="E3125" s="201">
        <v>131</v>
      </c>
      <c r="F3125" s="201">
        <v>2.61</v>
      </c>
      <c r="G3125" s="64">
        <f t="shared" si="96"/>
        <v>0</v>
      </c>
      <c r="H3125" s="66">
        <f t="shared" si="97"/>
        <v>0</v>
      </c>
      <c r="I3125" s="60"/>
    </row>
    <row r="3126" spans="1:9" s="38" customFormat="1" x14ac:dyDescent="0.25">
      <c r="A3126" s="193" t="s">
        <v>9076</v>
      </c>
      <c r="B3126" s="194" t="s">
        <v>9077</v>
      </c>
      <c r="C3126" s="188" t="s">
        <v>6</v>
      </c>
      <c r="D3126" s="179"/>
      <c r="E3126" s="201">
        <v>192</v>
      </c>
      <c r="F3126" s="201">
        <v>3.81</v>
      </c>
      <c r="G3126" s="64">
        <f t="shared" si="96"/>
        <v>0</v>
      </c>
      <c r="H3126" s="66">
        <f t="shared" si="97"/>
        <v>0</v>
      </c>
      <c r="I3126" s="60"/>
    </row>
    <row r="3127" spans="1:9" s="38" customFormat="1" x14ac:dyDescent="0.25">
      <c r="A3127" s="193" t="s">
        <v>9078</v>
      </c>
      <c r="B3127" s="194" t="s">
        <v>9079</v>
      </c>
      <c r="C3127" s="188" t="s">
        <v>6</v>
      </c>
      <c r="D3127" s="179"/>
      <c r="E3127" s="201">
        <v>301</v>
      </c>
      <c r="F3127" s="201">
        <v>6</v>
      </c>
      <c r="G3127" s="64">
        <f t="shared" si="96"/>
        <v>0</v>
      </c>
      <c r="H3127" s="66">
        <f t="shared" si="97"/>
        <v>0</v>
      </c>
      <c r="I3127" s="60"/>
    </row>
    <row r="3128" spans="1:9" s="38" customFormat="1" ht="45" x14ac:dyDescent="0.25">
      <c r="A3128" s="195" t="s">
        <v>9080</v>
      </c>
      <c r="B3128" s="196" t="s">
        <v>21858</v>
      </c>
      <c r="C3128" s="198"/>
      <c r="D3128" s="199"/>
      <c r="E3128" s="199"/>
      <c r="F3128" s="199"/>
      <c r="G3128" s="199"/>
      <c r="H3128" s="200"/>
      <c r="I3128" s="60"/>
    </row>
    <row r="3129" spans="1:9" s="38" customFormat="1" x14ac:dyDescent="0.25">
      <c r="A3129" s="193" t="s">
        <v>9081</v>
      </c>
      <c r="B3129" s="194" t="s">
        <v>5647</v>
      </c>
      <c r="C3129" s="188" t="s">
        <v>6</v>
      </c>
      <c r="D3129" s="179"/>
      <c r="E3129" s="201">
        <v>19.2</v>
      </c>
      <c r="F3129" s="201">
        <v>0.38100000000000001</v>
      </c>
      <c r="G3129" s="64">
        <f t="shared" si="96"/>
        <v>0</v>
      </c>
      <c r="H3129" s="66">
        <f t="shared" si="97"/>
        <v>0</v>
      </c>
      <c r="I3129" s="60"/>
    </row>
    <row r="3130" spans="1:9" s="38" customFormat="1" x14ac:dyDescent="0.25">
      <c r="A3130" s="193" t="s">
        <v>9082</v>
      </c>
      <c r="B3130" s="194" t="s">
        <v>5649</v>
      </c>
      <c r="C3130" s="188" t="s">
        <v>6</v>
      </c>
      <c r="D3130" s="179"/>
      <c r="E3130" s="201">
        <v>24.1</v>
      </c>
      <c r="F3130" s="201">
        <v>0.48</v>
      </c>
      <c r="G3130" s="64">
        <f t="shared" si="96"/>
        <v>0</v>
      </c>
      <c r="H3130" s="66">
        <f t="shared" si="97"/>
        <v>0</v>
      </c>
      <c r="I3130" s="60"/>
    </row>
    <row r="3131" spans="1:9" s="38" customFormat="1" x14ac:dyDescent="0.25">
      <c r="A3131" s="193" t="s">
        <v>9083</v>
      </c>
      <c r="B3131" s="194" t="s">
        <v>5651</v>
      </c>
      <c r="C3131" s="188" t="s">
        <v>6</v>
      </c>
      <c r="D3131" s="179"/>
      <c r="E3131" s="201">
        <v>30.6</v>
      </c>
      <c r="F3131" s="201">
        <v>0.61</v>
      </c>
      <c r="G3131" s="64">
        <f t="shared" si="96"/>
        <v>0</v>
      </c>
      <c r="H3131" s="66">
        <f t="shared" si="97"/>
        <v>0</v>
      </c>
      <c r="I3131" s="60"/>
    </row>
    <row r="3132" spans="1:9" s="38" customFormat="1" x14ac:dyDescent="0.25">
      <c r="A3132" s="193" t="s">
        <v>9084</v>
      </c>
      <c r="B3132" s="194" t="s">
        <v>5653</v>
      </c>
      <c r="C3132" s="188" t="s">
        <v>6</v>
      </c>
      <c r="D3132" s="179"/>
      <c r="E3132" s="201">
        <v>41.9</v>
      </c>
      <c r="F3132" s="201">
        <v>0.83</v>
      </c>
      <c r="G3132" s="64">
        <f t="shared" si="96"/>
        <v>0</v>
      </c>
      <c r="H3132" s="66">
        <f t="shared" si="97"/>
        <v>0</v>
      </c>
      <c r="I3132" s="60"/>
    </row>
    <row r="3133" spans="1:9" s="38" customFormat="1" x14ac:dyDescent="0.25">
      <c r="A3133" s="193" t="s">
        <v>9085</v>
      </c>
      <c r="B3133" s="194" t="s">
        <v>5655</v>
      </c>
      <c r="C3133" s="188" t="s">
        <v>6</v>
      </c>
      <c r="D3133" s="179"/>
      <c r="E3133" s="201">
        <v>56</v>
      </c>
      <c r="F3133" s="201">
        <v>1.1200000000000001</v>
      </c>
      <c r="G3133" s="64">
        <f t="shared" si="96"/>
        <v>0</v>
      </c>
      <c r="H3133" s="66">
        <f t="shared" si="97"/>
        <v>0</v>
      </c>
      <c r="I3133" s="60"/>
    </row>
    <row r="3134" spans="1:9" s="38" customFormat="1" x14ac:dyDescent="0.25">
      <c r="A3134" s="193" t="s">
        <v>9086</v>
      </c>
      <c r="B3134" s="194" t="s">
        <v>5657</v>
      </c>
      <c r="C3134" s="188" t="s">
        <v>6</v>
      </c>
      <c r="D3134" s="179"/>
      <c r="E3134" s="201">
        <v>75</v>
      </c>
      <c r="F3134" s="201">
        <v>1.5</v>
      </c>
      <c r="G3134" s="64">
        <f t="shared" si="96"/>
        <v>0</v>
      </c>
      <c r="H3134" s="66">
        <f t="shared" si="97"/>
        <v>0</v>
      </c>
      <c r="I3134" s="60"/>
    </row>
    <row r="3135" spans="1:9" s="38" customFormat="1" ht="56.25" x14ac:dyDescent="0.25">
      <c r="A3135" s="195" t="s">
        <v>9087</v>
      </c>
      <c r="B3135" s="196" t="s">
        <v>21859</v>
      </c>
      <c r="C3135" s="198"/>
      <c r="D3135" s="199"/>
      <c r="E3135" s="199"/>
      <c r="F3135" s="199"/>
      <c r="G3135" s="199"/>
      <c r="H3135" s="200"/>
      <c r="I3135" s="60"/>
    </row>
    <row r="3136" spans="1:9" s="38" customFormat="1" x14ac:dyDescent="0.25">
      <c r="A3136" s="193" t="s">
        <v>9088</v>
      </c>
      <c r="B3136" s="194" t="s">
        <v>5647</v>
      </c>
      <c r="C3136" s="188" t="s">
        <v>6</v>
      </c>
      <c r="D3136" s="179"/>
      <c r="E3136" s="201">
        <v>23</v>
      </c>
      <c r="F3136" s="201">
        <v>0.45700000000000002</v>
      </c>
      <c r="G3136" s="64">
        <f t="shared" si="96"/>
        <v>0</v>
      </c>
      <c r="H3136" s="66">
        <f t="shared" si="97"/>
        <v>0</v>
      </c>
      <c r="I3136" s="60"/>
    </row>
    <row r="3137" spans="1:9" s="38" customFormat="1" x14ac:dyDescent="0.25">
      <c r="A3137" s="193" t="s">
        <v>9089</v>
      </c>
      <c r="B3137" s="194" t="s">
        <v>5649</v>
      </c>
      <c r="C3137" s="188" t="s">
        <v>6</v>
      </c>
      <c r="D3137" s="179"/>
      <c r="E3137" s="201">
        <v>28.5</v>
      </c>
      <c r="F3137" s="201">
        <v>0.56999999999999995</v>
      </c>
      <c r="G3137" s="64">
        <f t="shared" si="96"/>
        <v>0</v>
      </c>
      <c r="H3137" s="66">
        <f t="shared" si="97"/>
        <v>0</v>
      </c>
      <c r="I3137" s="60"/>
    </row>
    <row r="3138" spans="1:9" s="38" customFormat="1" x14ac:dyDescent="0.25">
      <c r="A3138" s="193" t="s">
        <v>9090</v>
      </c>
      <c r="B3138" s="194" t="s">
        <v>5651</v>
      </c>
      <c r="C3138" s="188" t="s">
        <v>6</v>
      </c>
      <c r="D3138" s="179"/>
      <c r="E3138" s="201">
        <v>37.6</v>
      </c>
      <c r="F3138" s="201">
        <v>0.75</v>
      </c>
      <c r="G3138" s="64">
        <f t="shared" si="96"/>
        <v>0</v>
      </c>
      <c r="H3138" s="66">
        <f t="shared" si="97"/>
        <v>0</v>
      </c>
      <c r="I3138" s="60"/>
    </row>
    <row r="3139" spans="1:9" s="38" customFormat="1" x14ac:dyDescent="0.25">
      <c r="A3139" s="193" t="s">
        <v>9091</v>
      </c>
      <c r="B3139" s="194" t="s">
        <v>5653</v>
      </c>
      <c r="C3139" s="188" t="s">
        <v>6</v>
      </c>
      <c r="D3139" s="179"/>
      <c r="E3139" s="201">
        <v>52</v>
      </c>
      <c r="F3139" s="201">
        <v>1.03</v>
      </c>
      <c r="G3139" s="64">
        <f t="shared" si="96"/>
        <v>0</v>
      </c>
      <c r="H3139" s="66">
        <f t="shared" si="97"/>
        <v>0</v>
      </c>
      <c r="I3139" s="60"/>
    </row>
    <row r="3140" spans="1:9" s="38" customFormat="1" x14ac:dyDescent="0.25">
      <c r="A3140" s="193" t="s">
        <v>9092</v>
      </c>
      <c r="B3140" s="194" t="s">
        <v>5655</v>
      </c>
      <c r="C3140" s="188" t="s">
        <v>6</v>
      </c>
      <c r="D3140" s="179"/>
      <c r="E3140" s="201">
        <v>65</v>
      </c>
      <c r="F3140" s="201">
        <v>1.29</v>
      </c>
      <c r="G3140" s="64">
        <f t="shared" si="96"/>
        <v>0</v>
      </c>
      <c r="H3140" s="66">
        <f t="shared" si="97"/>
        <v>0</v>
      </c>
      <c r="I3140" s="60"/>
    </row>
    <row r="3141" spans="1:9" s="38" customFormat="1" x14ac:dyDescent="0.25">
      <c r="A3141" s="193" t="s">
        <v>9093</v>
      </c>
      <c r="B3141" s="194" t="s">
        <v>5657</v>
      </c>
      <c r="C3141" s="188" t="s">
        <v>6</v>
      </c>
      <c r="D3141" s="179"/>
      <c r="E3141" s="201">
        <v>92</v>
      </c>
      <c r="F3141" s="201">
        <v>1.83</v>
      </c>
      <c r="G3141" s="64">
        <f t="shared" ref="G3141:G3204" si="98">D3141*E3141</f>
        <v>0</v>
      </c>
      <c r="H3141" s="66">
        <f t="shared" ref="H3141:H3204" si="99">D3141*F3141</f>
        <v>0</v>
      </c>
      <c r="I3141" s="60"/>
    </row>
    <row r="3142" spans="1:9" s="38" customFormat="1" ht="67.5" x14ac:dyDescent="0.25">
      <c r="A3142" s="195" t="s">
        <v>9094</v>
      </c>
      <c r="B3142" s="196" t="s">
        <v>21860</v>
      </c>
      <c r="C3142" s="198"/>
      <c r="D3142" s="199"/>
      <c r="E3142" s="199"/>
      <c r="F3142" s="199"/>
      <c r="G3142" s="199"/>
      <c r="H3142" s="200"/>
      <c r="I3142" s="60"/>
    </row>
    <row r="3143" spans="1:9" s="38" customFormat="1" x14ac:dyDescent="0.25">
      <c r="A3143" s="193" t="s">
        <v>9095</v>
      </c>
      <c r="B3143" s="194" t="s">
        <v>5659</v>
      </c>
      <c r="C3143" s="188" t="s">
        <v>6</v>
      </c>
      <c r="D3143" s="179"/>
      <c r="E3143" s="201">
        <v>474</v>
      </c>
      <c r="F3143" s="201">
        <v>9.4</v>
      </c>
      <c r="G3143" s="64">
        <f t="shared" si="98"/>
        <v>0</v>
      </c>
      <c r="H3143" s="66">
        <f t="shared" si="99"/>
        <v>0</v>
      </c>
      <c r="I3143" s="60"/>
    </row>
    <row r="3144" spans="1:9" s="38" customFormat="1" x14ac:dyDescent="0.25">
      <c r="A3144" s="193" t="s">
        <v>9096</v>
      </c>
      <c r="B3144" s="194" t="s">
        <v>5661</v>
      </c>
      <c r="C3144" s="188" t="s">
        <v>6</v>
      </c>
      <c r="D3144" s="179"/>
      <c r="E3144" s="201">
        <v>577</v>
      </c>
      <c r="F3144" s="201">
        <v>11.5</v>
      </c>
      <c r="G3144" s="64">
        <f t="shared" si="98"/>
        <v>0</v>
      </c>
      <c r="H3144" s="66">
        <f t="shared" si="99"/>
        <v>0</v>
      </c>
      <c r="I3144" s="60"/>
    </row>
    <row r="3145" spans="1:9" s="38" customFormat="1" x14ac:dyDescent="0.25">
      <c r="A3145" s="193" t="s">
        <v>9097</v>
      </c>
      <c r="B3145" s="194" t="s">
        <v>5663</v>
      </c>
      <c r="C3145" s="188" t="s">
        <v>6</v>
      </c>
      <c r="D3145" s="179"/>
      <c r="E3145" s="201">
        <v>791</v>
      </c>
      <c r="F3145" s="201">
        <v>15.7</v>
      </c>
      <c r="G3145" s="64">
        <f t="shared" si="98"/>
        <v>0</v>
      </c>
      <c r="H3145" s="66">
        <f t="shared" si="99"/>
        <v>0</v>
      </c>
      <c r="I3145" s="60"/>
    </row>
    <row r="3146" spans="1:9" s="38" customFormat="1" x14ac:dyDescent="0.25">
      <c r="A3146" s="193" t="s">
        <v>9098</v>
      </c>
      <c r="B3146" s="194" t="s">
        <v>9099</v>
      </c>
      <c r="C3146" s="188" t="s">
        <v>6</v>
      </c>
      <c r="D3146" s="179"/>
      <c r="E3146" s="201">
        <v>1340</v>
      </c>
      <c r="F3146" s="201">
        <v>26.7</v>
      </c>
      <c r="G3146" s="64">
        <f t="shared" si="98"/>
        <v>0</v>
      </c>
      <c r="H3146" s="66">
        <f t="shared" si="99"/>
        <v>0</v>
      </c>
      <c r="I3146" s="60"/>
    </row>
    <row r="3147" spans="1:9" s="38" customFormat="1" x14ac:dyDescent="0.25">
      <c r="A3147" s="193" t="s">
        <v>9100</v>
      </c>
      <c r="B3147" s="194" t="s">
        <v>9101</v>
      </c>
      <c r="C3147" s="188" t="s">
        <v>6</v>
      </c>
      <c r="D3147" s="179"/>
      <c r="E3147" s="201">
        <v>1908</v>
      </c>
      <c r="F3147" s="201">
        <v>38</v>
      </c>
      <c r="G3147" s="64">
        <f t="shared" si="98"/>
        <v>0</v>
      </c>
      <c r="H3147" s="66">
        <f t="shared" si="99"/>
        <v>0</v>
      </c>
      <c r="I3147" s="60"/>
    </row>
    <row r="3148" spans="1:9" s="38" customFormat="1" ht="67.5" x14ac:dyDescent="0.25">
      <c r="A3148" s="195" t="s">
        <v>9102</v>
      </c>
      <c r="B3148" s="196" t="s">
        <v>21861</v>
      </c>
      <c r="C3148" s="198"/>
      <c r="D3148" s="199"/>
      <c r="E3148" s="199"/>
      <c r="F3148" s="199"/>
      <c r="G3148" s="199"/>
      <c r="H3148" s="200"/>
      <c r="I3148" s="60"/>
    </row>
    <row r="3149" spans="1:9" s="38" customFormat="1" x14ac:dyDescent="0.25">
      <c r="A3149" s="193" t="s">
        <v>9103</v>
      </c>
      <c r="B3149" s="194" t="s">
        <v>5659</v>
      </c>
      <c r="C3149" s="188" t="s">
        <v>6</v>
      </c>
      <c r="D3149" s="179"/>
      <c r="E3149" s="201">
        <v>510</v>
      </c>
      <c r="F3149" s="201">
        <v>10.199999999999999</v>
      </c>
      <c r="G3149" s="64">
        <f t="shared" si="98"/>
        <v>0</v>
      </c>
      <c r="H3149" s="66">
        <f t="shared" si="99"/>
        <v>0</v>
      </c>
      <c r="I3149" s="60"/>
    </row>
    <row r="3150" spans="1:9" s="38" customFormat="1" x14ac:dyDescent="0.25">
      <c r="A3150" s="193" t="s">
        <v>9104</v>
      </c>
      <c r="B3150" s="194" t="s">
        <v>5661</v>
      </c>
      <c r="C3150" s="188" t="s">
        <v>6</v>
      </c>
      <c r="D3150" s="179"/>
      <c r="E3150" s="201">
        <v>654</v>
      </c>
      <c r="F3150" s="201">
        <v>13</v>
      </c>
      <c r="G3150" s="64">
        <f t="shared" si="98"/>
        <v>0</v>
      </c>
      <c r="H3150" s="66">
        <f t="shared" si="99"/>
        <v>0</v>
      </c>
      <c r="I3150" s="60"/>
    </row>
    <row r="3151" spans="1:9" s="38" customFormat="1" x14ac:dyDescent="0.25">
      <c r="A3151" s="193" t="s">
        <v>9105</v>
      </c>
      <c r="B3151" s="194" t="s">
        <v>5663</v>
      </c>
      <c r="C3151" s="188" t="s">
        <v>6</v>
      </c>
      <c r="D3151" s="179"/>
      <c r="E3151" s="201">
        <v>881</v>
      </c>
      <c r="F3151" s="201">
        <v>17.5</v>
      </c>
      <c r="G3151" s="64">
        <f t="shared" si="98"/>
        <v>0</v>
      </c>
      <c r="H3151" s="66">
        <f t="shared" si="99"/>
        <v>0</v>
      </c>
      <c r="I3151" s="60"/>
    </row>
    <row r="3152" spans="1:9" s="38" customFormat="1" x14ac:dyDescent="0.25">
      <c r="A3152" s="193" t="s">
        <v>9106</v>
      </c>
      <c r="B3152" s="194" t="s">
        <v>9099</v>
      </c>
      <c r="C3152" s="188" t="s">
        <v>6</v>
      </c>
      <c r="D3152" s="179"/>
      <c r="E3152" s="201">
        <v>1665</v>
      </c>
      <c r="F3152" s="201">
        <v>33.1</v>
      </c>
      <c r="G3152" s="64">
        <f t="shared" si="98"/>
        <v>0</v>
      </c>
      <c r="H3152" s="66">
        <f t="shared" si="99"/>
        <v>0</v>
      </c>
      <c r="I3152" s="60"/>
    </row>
    <row r="3153" spans="1:9" s="38" customFormat="1" ht="78.75" x14ac:dyDescent="0.25">
      <c r="A3153" s="195" t="s">
        <v>9107</v>
      </c>
      <c r="B3153" s="196" t="s">
        <v>21862</v>
      </c>
      <c r="C3153" s="198"/>
      <c r="D3153" s="199"/>
      <c r="E3153" s="199"/>
      <c r="F3153" s="199"/>
      <c r="G3153" s="199"/>
      <c r="H3153" s="200"/>
      <c r="I3153" s="60"/>
    </row>
    <row r="3154" spans="1:9" s="38" customFormat="1" x14ac:dyDescent="0.25">
      <c r="A3154" s="193" t="s">
        <v>9108</v>
      </c>
      <c r="B3154" s="194" t="s">
        <v>5647</v>
      </c>
      <c r="C3154" s="188" t="s">
        <v>6</v>
      </c>
      <c r="D3154" s="179"/>
      <c r="E3154" s="201">
        <v>34.299999999999997</v>
      </c>
      <c r="F3154" s="201">
        <v>0.68</v>
      </c>
      <c r="G3154" s="64">
        <f t="shared" si="98"/>
        <v>0</v>
      </c>
      <c r="H3154" s="66">
        <f t="shared" si="99"/>
        <v>0</v>
      </c>
      <c r="I3154" s="60"/>
    </row>
    <row r="3155" spans="1:9" s="38" customFormat="1" x14ac:dyDescent="0.25">
      <c r="A3155" s="193" t="s">
        <v>9109</v>
      </c>
      <c r="B3155" s="194" t="s">
        <v>5649</v>
      </c>
      <c r="C3155" s="188" t="s">
        <v>6</v>
      </c>
      <c r="D3155" s="179"/>
      <c r="E3155" s="201">
        <v>40.9</v>
      </c>
      <c r="F3155" s="201">
        <v>0.81</v>
      </c>
      <c r="G3155" s="64">
        <f t="shared" si="98"/>
        <v>0</v>
      </c>
      <c r="H3155" s="66">
        <f t="shared" si="99"/>
        <v>0</v>
      </c>
      <c r="I3155" s="60"/>
    </row>
    <row r="3156" spans="1:9" s="38" customFormat="1" x14ac:dyDescent="0.25">
      <c r="A3156" s="193" t="s">
        <v>9110</v>
      </c>
      <c r="B3156" s="194" t="s">
        <v>5651</v>
      </c>
      <c r="C3156" s="188" t="s">
        <v>6</v>
      </c>
      <c r="D3156" s="179"/>
      <c r="E3156" s="201">
        <v>53</v>
      </c>
      <c r="F3156" s="201">
        <v>1.05</v>
      </c>
      <c r="G3156" s="64">
        <f t="shared" si="98"/>
        <v>0</v>
      </c>
      <c r="H3156" s="66">
        <f t="shared" si="99"/>
        <v>0</v>
      </c>
      <c r="I3156" s="60"/>
    </row>
    <row r="3157" spans="1:9" s="38" customFormat="1" x14ac:dyDescent="0.25">
      <c r="A3157" s="193" t="s">
        <v>9111</v>
      </c>
      <c r="B3157" s="194" t="s">
        <v>5653</v>
      </c>
      <c r="C3157" s="188" t="s">
        <v>6</v>
      </c>
      <c r="D3157" s="179"/>
      <c r="E3157" s="201">
        <v>288</v>
      </c>
      <c r="F3157" s="201">
        <v>5.7</v>
      </c>
      <c r="G3157" s="64">
        <f t="shared" si="98"/>
        <v>0</v>
      </c>
      <c r="H3157" s="66">
        <f t="shared" si="99"/>
        <v>0</v>
      </c>
      <c r="I3157" s="60"/>
    </row>
    <row r="3158" spans="1:9" s="38" customFormat="1" x14ac:dyDescent="0.25">
      <c r="A3158" s="193" t="s">
        <v>9112</v>
      </c>
      <c r="B3158" s="194" t="s">
        <v>5655</v>
      </c>
      <c r="C3158" s="188" t="s">
        <v>6</v>
      </c>
      <c r="D3158" s="179"/>
      <c r="E3158" s="201">
        <v>328</v>
      </c>
      <c r="F3158" s="201">
        <v>6.5</v>
      </c>
      <c r="G3158" s="64">
        <f t="shared" si="98"/>
        <v>0</v>
      </c>
      <c r="H3158" s="66">
        <f t="shared" si="99"/>
        <v>0</v>
      </c>
      <c r="I3158" s="60"/>
    </row>
    <row r="3159" spans="1:9" s="38" customFormat="1" x14ac:dyDescent="0.25">
      <c r="A3159" s="193" t="s">
        <v>9113</v>
      </c>
      <c r="B3159" s="194" t="s">
        <v>5657</v>
      </c>
      <c r="C3159" s="188" t="s">
        <v>6</v>
      </c>
      <c r="D3159" s="179"/>
      <c r="E3159" s="201">
        <v>398</v>
      </c>
      <c r="F3159" s="201">
        <v>7.9</v>
      </c>
      <c r="G3159" s="64">
        <f t="shared" si="98"/>
        <v>0</v>
      </c>
      <c r="H3159" s="66">
        <f t="shared" si="99"/>
        <v>0</v>
      </c>
      <c r="I3159" s="60"/>
    </row>
    <row r="3160" spans="1:9" s="38" customFormat="1" x14ac:dyDescent="0.25">
      <c r="A3160" s="193" t="s">
        <v>9114</v>
      </c>
      <c r="B3160" s="194" t="s">
        <v>5659</v>
      </c>
      <c r="C3160" s="188" t="s">
        <v>6</v>
      </c>
      <c r="D3160" s="179"/>
      <c r="E3160" s="201">
        <v>2413</v>
      </c>
      <c r="F3160" s="201">
        <v>48</v>
      </c>
      <c r="G3160" s="64">
        <f t="shared" si="98"/>
        <v>0</v>
      </c>
      <c r="H3160" s="66">
        <f t="shared" si="99"/>
        <v>0</v>
      </c>
      <c r="I3160" s="60"/>
    </row>
    <row r="3161" spans="1:9" s="38" customFormat="1" x14ac:dyDescent="0.25">
      <c r="A3161" s="193" t="s">
        <v>9115</v>
      </c>
      <c r="B3161" s="194" t="s">
        <v>5661</v>
      </c>
      <c r="C3161" s="188" t="s">
        <v>6</v>
      </c>
      <c r="D3161" s="179"/>
      <c r="E3161" s="201">
        <v>2919</v>
      </c>
      <c r="F3161" s="201">
        <v>58</v>
      </c>
      <c r="G3161" s="64">
        <f t="shared" si="98"/>
        <v>0</v>
      </c>
      <c r="H3161" s="66">
        <f t="shared" si="99"/>
        <v>0</v>
      </c>
      <c r="I3161" s="60"/>
    </row>
    <row r="3162" spans="1:9" s="38" customFormat="1" x14ac:dyDescent="0.25">
      <c r="A3162" s="193" t="s">
        <v>9116</v>
      </c>
      <c r="B3162" s="194" t="s">
        <v>5663</v>
      </c>
      <c r="C3162" s="188" t="s">
        <v>6</v>
      </c>
      <c r="D3162" s="179"/>
      <c r="E3162" s="201">
        <v>4714</v>
      </c>
      <c r="F3162" s="201">
        <v>94</v>
      </c>
      <c r="G3162" s="64">
        <f t="shared" si="98"/>
        <v>0</v>
      </c>
      <c r="H3162" s="66">
        <f t="shared" si="99"/>
        <v>0</v>
      </c>
      <c r="I3162" s="60"/>
    </row>
    <row r="3163" spans="1:9" s="38" customFormat="1" x14ac:dyDescent="0.25">
      <c r="A3163" s="193" t="s">
        <v>9117</v>
      </c>
      <c r="B3163" s="194" t="s">
        <v>9099</v>
      </c>
      <c r="C3163" s="188" t="s">
        <v>6</v>
      </c>
      <c r="D3163" s="179"/>
      <c r="E3163" s="201">
        <v>5514</v>
      </c>
      <c r="F3163" s="201">
        <v>110</v>
      </c>
      <c r="G3163" s="64">
        <f t="shared" si="98"/>
        <v>0</v>
      </c>
      <c r="H3163" s="66">
        <f t="shared" si="99"/>
        <v>0</v>
      </c>
      <c r="I3163" s="60"/>
    </row>
    <row r="3164" spans="1:9" s="38" customFormat="1" ht="90" x14ac:dyDescent="0.25">
      <c r="A3164" s="193" t="s">
        <v>9118</v>
      </c>
      <c r="B3164" s="194" t="s">
        <v>21863</v>
      </c>
      <c r="C3164" s="188" t="s">
        <v>6</v>
      </c>
      <c r="D3164" s="179"/>
      <c r="E3164" s="201">
        <v>68</v>
      </c>
      <c r="F3164" s="201">
        <v>1.35</v>
      </c>
      <c r="G3164" s="64">
        <f t="shared" si="98"/>
        <v>0</v>
      </c>
      <c r="H3164" s="66">
        <f t="shared" si="99"/>
        <v>0</v>
      </c>
      <c r="I3164" s="60"/>
    </row>
    <row r="3165" spans="1:9" s="38" customFormat="1" ht="78.75" x14ac:dyDescent="0.25">
      <c r="A3165" s="195" t="s">
        <v>9119</v>
      </c>
      <c r="B3165" s="196" t="s">
        <v>21864</v>
      </c>
      <c r="C3165" s="198"/>
      <c r="D3165" s="199"/>
      <c r="E3165" s="199"/>
      <c r="F3165" s="199"/>
      <c r="G3165" s="199"/>
      <c r="H3165" s="200"/>
      <c r="I3165" s="60"/>
    </row>
    <row r="3166" spans="1:9" s="38" customFormat="1" x14ac:dyDescent="0.25">
      <c r="A3166" s="193" t="s">
        <v>9120</v>
      </c>
      <c r="B3166" s="194" t="s">
        <v>9121</v>
      </c>
      <c r="C3166" s="188" t="s">
        <v>6</v>
      </c>
      <c r="D3166" s="179"/>
      <c r="E3166" s="201">
        <v>39.4</v>
      </c>
      <c r="F3166" s="201">
        <v>0.78</v>
      </c>
      <c r="G3166" s="64">
        <f t="shared" si="98"/>
        <v>0</v>
      </c>
      <c r="H3166" s="66">
        <f t="shared" si="99"/>
        <v>0</v>
      </c>
      <c r="I3166" s="60"/>
    </row>
    <row r="3167" spans="1:9" s="38" customFormat="1" x14ac:dyDescent="0.25">
      <c r="A3167" s="193" t="s">
        <v>9122</v>
      </c>
      <c r="B3167" s="194" t="s">
        <v>9123</v>
      </c>
      <c r="C3167" s="188" t="s">
        <v>6</v>
      </c>
      <c r="D3167" s="179"/>
      <c r="E3167" s="201">
        <v>65</v>
      </c>
      <c r="F3167" s="201">
        <v>1.29</v>
      </c>
      <c r="G3167" s="64">
        <f t="shared" si="98"/>
        <v>0</v>
      </c>
      <c r="H3167" s="66">
        <f t="shared" si="99"/>
        <v>0</v>
      </c>
      <c r="I3167" s="60"/>
    </row>
    <row r="3168" spans="1:9" s="38" customFormat="1" x14ac:dyDescent="0.25">
      <c r="A3168" s="193" t="s">
        <v>9124</v>
      </c>
      <c r="B3168" s="194" t="s">
        <v>9125</v>
      </c>
      <c r="C3168" s="188" t="s">
        <v>6</v>
      </c>
      <c r="D3168" s="179"/>
      <c r="E3168" s="201">
        <v>46.7</v>
      </c>
      <c r="F3168" s="201">
        <v>0.93</v>
      </c>
      <c r="G3168" s="64">
        <f t="shared" si="98"/>
        <v>0</v>
      </c>
      <c r="H3168" s="66">
        <f t="shared" si="99"/>
        <v>0</v>
      </c>
      <c r="I3168" s="60"/>
    </row>
    <row r="3169" spans="1:9" s="38" customFormat="1" x14ac:dyDescent="0.25">
      <c r="A3169" s="193" t="s">
        <v>9126</v>
      </c>
      <c r="B3169" s="194" t="s">
        <v>9127</v>
      </c>
      <c r="C3169" s="188" t="s">
        <v>6</v>
      </c>
      <c r="D3169" s="179"/>
      <c r="E3169" s="201">
        <v>72</v>
      </c>
      <c r="F3169" s="201">
        <v>1.43</v>
      </c>
      <c r="G3169" s="64">
        <f t="shared" si="98"/>
        <v>0</v>
      </c>
      <c r="H3169" s="66">
        <f t="shared" si="99"/>
        <v>0</v>
      </c>
      <c r="I3169" s="60"/>
    </row>
    <row r="3170" spans="1:9" s="38" customFormat="1" ht="56.25" x14ac:dyDescent="0.25">
      <c r="A3170" s="195" t="s">
        <v>9128</v>
      </c>
      <c r="B3170" s="196" t="s">
        <v>21865</v>
      </c>
      <c r="C3170" s="198"/>
      <c r="D3170" s="199"/>
      <c r="E3170" s="199"/>
      <c r="F3170" s="199"/>
      <c r="G3170" s="199"/>
      <c r="H3170" s="200"/>
      <c r="I3170" s="60"/>
    </row>
    <row r="3171" spans="1:9" s="38" customFormat="1" x14ac:dyDescent="0.25">
      <c r="A3171" s="193" t="s">
        <v>9129</v>
      </c>
      <c r="B3171" s="194" t="s">
        <v>9130</v>
      </c>
      <c r="C3171" s="188" t="s">
        <v>6</v>
      </c>
      <c r="D3171" s="179"/>
      <c r="E3171" s="201">
        <v>8.1999999999999993</v>
      </c>
      <c r="F3171" s="201">
        <v>0.16200000000000001</v>
      </c>
      <c r="G3171" s="64">
        <f t="shared" si="98"/>
        <v>0</v>
      </c>
      <c r="H3171" s="66">
        <f t="shared" si="99"/>
        <v>0</v>
      </c>
      <c r="I3171" s="60"/>
    </row>
    <row r="3172" spans="1:9" s="38" customFormat="1" x14ac:dyDescent="0.25">
      <c r="A3172" s="193" t="s">
        <v>9131</v>
      </c>
      <c r="B3172" s="194" t="s">
        <v>9132</v>
      </c>
      <c r="C3172" s="188" t="s">
        <v>6</v>
      </c>
      <c r="D3172" s="179"/>
      <c r="E3172" s="201">
        <v>12.1</v>
      </c>
      <c r="F3172" s="201">
        <v>0.24</v>
      </c>
      <c r="G3172" s="64">
        <f t="shared" si="98"/>
        <v>0</v>
      </c>
      <c r="H3172" s="66">
        <f t="shared" si="99"/>
        <v>0</v>
      </c>
      <c r="I3172" s="60"/>
    </row>
    <row r="3173" spans="1:9" s="38" customFormat="1" x14ac:dyDescent="0.25">
      <c r="A3173" s="193" t="s">
        <v>9133</v>
      </c>
      <c r="B3173" s="194" t="s">
        <v>9134</v>
      </c>
      <c r="C3173" s="188" t="s">
        <v>6</v>
      </c>
      <c r="D3173" s="179"/>
      <c r="E3173" s="201">
        <v>18.399999999999999</v>
      </c>
      <c r="F3173" s="201">
        <v>0.36699999999999999</v>
      </c>
      <c r="G3173" s="64">
        <f t="shared" si="98"/>
        <v>0</v>
      </c>
      <c r="H3173" s="66">
        <f t="shared" si="99"/>
        <v>0</v>
      </c>
      <c r="I3173" s="60"/>
    </row>
    <row r="3174" spans="1:9" s="38" customFormat="1" x14ac:dyDescent="0.25">
      <c r="A3174" s="193" t="s">
        <v>9135</v>
      </c>
      <c r="B3174" s="194" t="s">
        <v>9136</v>
      </c>
      <c r="C3174" s="188" t="s">
        <v>6</v>
      </c>
      <c r="D3174" s="179"/>
      <c r="E3174" s="201">
        <v>26.2</v>
      </c>
      <c r="F3174" s="201">
        <v>0.52</v>
      </c>
      <c r="G3174" s="64">
        <f t="shared" si="98"/>
        <v>0</v>
      </c>
      <c r="H3174" s="66">
        <f t="shared" si="99"/>
        <v>0</v>
      </c>
      <c r="I3174" s="60"/>
    </row>
    <row r="3175" spans="1:9" s="38" customFormat="1" ht="112.5" x14ac:dyDescent="0.25">
      <c r="A3175" s="195" t="s">
        <v>9137</v>
      </c>
      <c r="B3175" s="196" t="s">
        <v>21866</v>
      </c>
      <c r="C3175" s="198"/>
      <c r="D3175" s="199"/>
      <c r="E3175" s="199"/>
      <c r="F3175" s="199"/>
      <c r="G3175" s="199"/>
      <c r="H3175" s="200"/>
      <c r="I3175" s="60"/>
    </row>
    <row r="3176" spans="1:9" s="38" customFormat="1" x14ac:dyDescent="0.25">
      <c r="A3176" s="193" t="s">
        <v>9138</v>
      </c>
      <c r="B3176" s="194" t="s">
        <v>9139</v>
      </c>
      <c r="C3176" s="188" t="s">
        <v>6</v>
      </c>
      <c r="D3176" s="179"/>
      <c r="E3176" s="201">
        <v>21.4</v>
      </c>
      <c r="F3176" s="201">
        <v>0.42599999999999999</v>
      </c>
      <c r="G3176" s="64">
        <f t="shared" si="98"/>
        <v>0</v>
      </c>
      <c r="H3176" s="66">
        <f t="shared" si="99"/>
        <v>0</v>
      </c>
      <c r="I3176" s="60"/>
    </row>
    <row r="3177" spans="1:9" s="38" customFormat="1" x14ac:dyDescent="0.25">
      <c r="A3177" s="193" t="s">
        <v>9140</v>
      </c>
      <c r="B3177" s="194" t="s">
        <v>9141</v>
      </c>
      <c r="C3177" s="188" t="s">
        <v>6</v>
      </c>
      <c r="D3177" s="179"/>
      <c r="E3177" s="201">
        <v>24.7</v>
      </c>
      <c r="F3177" s="201">
        <v>0.49099999999999999</v>
      </c>
      <c r="G3177" s="64">
        <f t="shared" si="98"/>
        <v>0</v>
      </c>
      <c r="H3177" s="66">
        <f t="shared" si="99"/>
        <v>0</v>
      </c>
      <c r="I3177" s="60"/>
    </row>
    <row r="3178" spans="1:9" s="38" customFormat="1" x14ac:dyDescent="0.25">
      <c r="A3178" s="193" t="s">
        <v>9142</v>
      </c>
      <c r="B3178" s="194" t="s">
        <v>9143</v>
      </c>
      <c r="C3178" s="188" t="s">
        <v>6</v>
      </c>
      <c r="D3178" s="179"/>
      <c r="E3178" s="201">
        <v>30.1</v>
      </c>
      <c r="F3178" s="201">
        <v>0.6</v>
      </c>
      <c r="G3178" s="64">
        <f t="shared" si="98"/>
        <v>0</v>
      </c>
      <c r="H3178" s="66">
        <f t="shared" si="99"/>
        <v>0</v>
      </c>
      <c r="I3178" s="60"/>
    </row>
    <row r="3179" spans="1:9" s="38" customFormat="1" x14ac:dyDescent="0.25">
      <c r="A3179" s="193" t="s">
        <v>9144</v>
      </c>
      <c r="B3179" s="194" t="s">
        <v>21867</v>
      </c>
      <c r="C3179" s="188" t="s">
        <v>6</v>
      </c>
      <c r="D3179" s="179"/>
      <c r="E3179" s="201">
        <v>37.9</v>
      </c>
      <c r="F3179" s="201">
        <v>0.75</v>
      </c>
      <c r="G3179" s="64">
        <f t="shared" si="98"/>
        <v>0</v>
      </c>
      <c r="H3179" s="66">
        <f t="shared" si="99"/>
        <v>0</v>
      </c>
      <c r="I3179" s="60"/>
    </row>
    <row r="3180" spans="1:9" s="38" customFormat="1" ht="101.25" x14ac:dyDescent="0.25">
      <c r="A3180" s="195" t="s">
        <v>9145</v>
      </c>
      <c r="B3180" s="196" t="s">
        <v>21868</v>
      </c>
      <c r="C3180" s="198"/>
      <c r="D3180" s="199"/>
      <c r="E3180" s="199"/>
      <c r="F3180" s="199"/>
      <c r="G3180" s="199"/>
      <c r="H3180" s="200"/>
      <c r="I3180" s="60"/>
    </row>
    <row r="3181" spans="1:9" s="38" customFormat="1" x14ac:dyDescent="0.25">
      <c r="A3181" s="193" t="s">
        <v>9146</v>
      </c>
      <c r="B3181" s="194" t="s">
        <v>9139</v>
      </c>
      <c r="C3181" s="188" t="s">
        <v>6</v>
      </c>
      <c r="D3181" s="179"/>
      <c r="E3181" s="201">
        <v>19.600000000000001</v>
      </c>
      <c r="F3181" s="201">
        <v>0.39</v>
      </c>
      <c r="G3181" s="64">
        <f t="shared" si="98"/>
        <v>0</v>
      </c>
      <c r="H3181" s="66">
        <f t="shared" si="99"/>
        <v>0</v>
      </c>
      <c r="I3181" s="60"/>
    </row>
    <row r="3182" spans="1:9" s="38" customFormat="1" x14ac:dyDescent="0.25">
      <c r="A3182" s="193" t="s">
        <v>9147</v>
      </c>
      <c r="B3182" s="194" t="s">
        <v>9141</v>
      </c>
      <c r="C3182" s="188" t="s">
        <v>6</v>
      </c>
      <c r="D3182" s="179"/>
      <c r="E3182" s="201">
        <v>22.4</v>
      </c>
      <c r="F3182" s="201">
        <v>0.44700000000000001</v>
      </c>
      <c r="G3182" s="64">
        <f t="shared" si="98"/>
        <v>0</v>
      </c>
      <c r="H3182" s="66">
        <f t="shared" si="99"/>
        <v>0</v>
      </c>
      <c r="I3182" s="60"/>
    </row>
    <row r="3183" spans="1:9" s="38" customFormat="1" x14ac:dyDescent="0.25">
      <c r="A3183" s="193" t="s">
        <v>9148</v>
      </c>
      <c r="B3183" s="194" t="s">
        <v>9143</v>
      </c>
      <c r="C3183" s="188" t="s">
        <v>6</v>
      </c>
      <c r="D3183" s="179"/>
      <c r="E3183" s="201">
        <v>27.3</v>
      </c>
      <c r="F3183" s="201">
        <v>0.54</v>
      </c>
      <c r="G3183" s="64">
        <f t="shared" si="98"/>
        <v>0</v>
      </c>
      <c r="H3183" s="66">
        <f t="shared" si="99"/>
        <v>0</v>
      </c>
      <c r="I3183" s="60"/>
    </row>
    <row r="3184" spans="1:9" s="38" customFormat="1" x14ac:dyDescent="0.25">
      <c r="A3184" s="193" t="s">
        <v>9149</v>
      </c>
      <c r="B3184" s="194" t="s">
        <v>21867</v>
      </c>
      <c r="C3184" s="188" t="s">
        <v>6</v>
      </c>
      <c r="D3184" s="179"/>
      <c r="E3184" s="201">
        <v>35</v>
      </c>
      <c r="F3184" s="201">
        <v>0.7</v>
      </c>
      <c r="G3184" s="64">
        <f t="shared" si="98"/>
        <v>0</v>
      </c>
      <c r="H3184" s="66">
        <f t="shared" si="99"/>
        <v>0</v>
      </c>
      <c r="I3184" s="60"/>
    </row>
    <row r="3185" spans="1:9" s="38" customFormat="1" ht="112.5" x14ac:dyDescent="0.25">
      <c r="A3185" s="195" t="s">
        <v>9150</v>
      </c>
      <c r="B3185" s="196" t="s">
        <v>21869</v>
      </c>
      <c r="C3185" s="198"/>
      <c r="D3185" s="199"/>
      <c r="E3185" s="199"/>
      <c r="F3185" s="199"/>
      <c r="G3185" s="199"/>
      <c r="H3185" s="200"/>
      <c r="I3185" s="60"/>
    </row>
    <row r="3186" spans="1:9" s="38" customFormat="1" x14ac:dyDescent="0.25">
      <c r="A3186" s="193" t="s">
        <v>9151</v>
      </c>
      <c r="B3186" s="194" t="s">
        <v>9152</v>
      </c>
      <c r="C3186" s="188" t="s">
        <v>6</v>
      </c>
      <c r="D3186" s="179"/>
      <c r="E3186" s="201">
        <v>45.1</v>
      </c>
      <c r="F3186" s="201">
        <v>0.9</v>
      </c>
      <c r="G3186" s="64">
        <f t="shared" si="98"/>
        <v>0</v>
      </c>
      <c r="H3186" s="66">
        <f t="shared" si="99"/>
        <v>0</v>
      </c>
      <c r="I3186" s="60"/>
    </row>
    <row r="3187" spans="1:9" s="38" customFormat="1" x14ac:dyDescent="0.25">
      <c r="A3187" s="193" t="s">
        <v>9153</v>
      </c>
      <c r="B3187" s="194" t="s">
        <v>9154</v>
      </c>
      <c r="C3187" s="188" t="s">
        <v>6</v>
      </c>
      <c r="D3187" s="179"/>
      <c r="E3187" s="201">
        <v>47.5</v>
      </c>
      <c r="F3187" s="201">
        <v>0.95</v>
      </c>
      <c r="G3187" s="64">
        <f t="shared" si="98"/>
        <v>0</v>
      </c>
      <c r="H3187" s="66">
        <f t="shared" si="99"/>
        <v>0</v>
      </c>
      <c r="I3187" s="60"/>
    </row>
    <row r="3188" spans="1:9" s="38" customFormat="1" x14ac:dyDescent="0.25">
      <c r="A3188" s="193" t="s">
        <v>9155</v>
      </c>
      <c r="B3188" s="194" t="s">
        <v>9156</v>
      </c>
      <c r="C3188" s="188" t="s">
        <v>6</v>
      </c>
      <c r="D3188" s="179"/>
      <c r="E3188" s="201">
        <v>36.1</v>
      </c>
      <c r="F3188" s="201">
        <v>0.72</v>
      </c>
      <c r="G3188" s="64">
        <f t="shared" si="98"/>
        <v>0</v>
      </c>
      <c r="H3188" s="66">
        <f t="shared" si="99"/>
        <v>0</v>
      </c>
      <c r="I3188" s="60"/>
    </row>
    <row r="3189" spans="1:9" s="38" customFormat="1" x14ac:dyDescent="0.25">
      <c r="A3189" s="193" t="s">
        <v>9157</v>
      </c>
      <c r="B3189" s="194" t="s">
        <v>9158</v>
      </c>
      <c r="C3189" s="188" t="s">
        <v>6</v>
      </c>
      <c r="D3189" s="179"/>
      <c r="E3189" s="201">
        <v>38.5</v>
      </c>
      <c r="F3189" s="201">
        <v>0.77</v>
      </c>
      <c r="G3189" s="64">
        <f t="shared" si="98"/>
        <v>0</v>
      </c>
      <c r="H3189" s="66">
        <f t="shared" si="99"/>
        <v>0</v>
      </c>
      <c r="I3189" s="60"/>
    </row>
    <row r="3190" spans="1:9" s="38" customFormat="1" ht="67.5" x14ac:dyDescent="0.25">
      <c r="A3190" s="195" t="s">
        <v>9159</v>
      </c>
      <c r="B3190" s="196" t="s">
        <v>21870</v>
      </c>
      <c r="C3190" s="198"/>
      <c r="D3190" s="199"/>
      <c r="E3190" s="199"/>
      <c r="F3190" s="199"/>
      <c r="G3190" s="199"/>
      <c r="H3190" s="200"/>
      <c r="I3190" s="60"/>
    </row>
    <row r="3191" spans="1:9" s="38" customFormat="1" x14ac:dyDescent="0.25">
      <c r="A3191" s="193" t="s">
        <v>9160</v>
      </c>
      <c r="B3191" s="194" t="s">
        <v>21871</v>
      </c>
      <c r="C3191" s="188" t="s">
        <v>6</v>
      </c>
      <c r="D3191" s="179"/>
      <c r="E3191" s="201">
        <v>124</v>
      </c>
      <c r="F3191" s="201">
        <v>2.4700000000000002</v>
      </c>
      <c r="G3191" s="64">
        <f t="shared" si="98"/>
        <v>0</v>
      </c>
      <c r="H3191" s="66">
        <f t="shared" si="99"/>
        <v>0</v>
      </c>
      <c r="I3191" s="60"/>
    </row>
    <row r="3192" spans="1:9" s="38" customFormat="1" x14ac:dyDescent="0.25">
      <c r="A3192" s="193" t="s">
        <v>9161</v>
      </c>
      <c r="B3192" s="194" t="s">
        <v>21872</v>
      </c>
      <c r="C3192" s="188" t="s">
        <v>6</v>
      </c>
      <c r="D3192" s="179"/>
      <c r="E3192" s="201">
        <v>155</v>
      </c>
      <c r="F3192" s="201">
        <v>3.08</v>
      </c>
      <c r="G3192" s="64">
        <f t="shared" si="98"/>
        <v>0</v>
      </c>
      <c r="H3192" s="66">
        <f t="shared" si="99"/>
        <v>0</v>
      </c>
      <c r="I3192" s="60"/>
    </row>
    <row r="3193" spans="1:9" s="38" customFormat="1" x14ac:dyDescent="0.25">
      <c r="A3193" s="193" t="s">
        <v>9162</v>
      </c>
      <c r="B3193" s="194" t="s">
        <v>9163</v>
      </c>
      <c r="C3193" s="188" t="s">
        <v>6</v>
      </c>
      <c r="D3193" s="179"/>
      <c r="E3193" s="201">
        <v>203</v>
      </c>
      <c r="F3193" s="201">
        <v>4.05</v>
      </c>
      <c r="G3193" s="64">
        <f t="shared" si="98"/>
        <v>0</v>
      </c>
      <c r="H3193" s="66">
        <f t="shared" si="99"/>
        <v>0</v>
      </c>
      <c r="I3193" s="60"/>
    </row>
    <row r="3194" spans="1:9" s="38" customFormat="1" x14ac:dyDescent="0.25">
      <c r="A3194" s="193" t="s">
        <v>9164</v>
      </c>
      <c r="B3194" s="194" t="s">
        <v>9165</v>
      </c>
      <c r="C3194" s="188" t="s">
        <v>6</v>
      </c>
      <c r="D3194" s="179"/>
      <c r="E3194" s="201">
        <v>257</v>
      </c>
      <c r="F3194" s="201">
        <v>5.0999999999999996</v>
      </c>
      <c r="G3194" s="64">
        <f t="shared" si="98"/>
        <v>0</v>
      </c>
      <c r="H3194" s="66">
        <f t="shared" si="99"/>
        <v>0</v>
      </c>
      <c r="I3194" s="60"/>
    </row>
    <row r="3195" spans="1:9" s="38" customFormat="1" x14ac:dyDescent="0.25">
      <c r="A3195" s="193" t="s">
        <v>9166</v>
      </c>
      <c r="B3195" s="194" t="s">
        <v>21873</v>
      </c>
      <c r="C3195" s="188" t="s">
        <v>6</v>
      </c>
      <c r="D3195" s="179"/>
      <c r="E3195" s="201">
        <v>353</v>
      </c>
      <c r="F3195" s="201">
        <v>7</v>
      </c>
      <c r="G3195" s="64">
        <f t="shared" si="98"/>
        <v>0</v>
      </c>
      <c r="H3195" s="66">
        <f t="shared" si="99"/>
        <v>0</v>
      </c>
      <c r="I3195" s="60"/>
    </row>
    <row r="3196" spans="1:9" s="38" customFormat="1" x14ac:dyDescent="0.25">
      <c r="A3196" s="193" t="s">
        <v>9167</v>
      </c>
      <c r="B3196" s="194" t="s">
        <v>9168</v>
      </c>
      <c r="C3196" s="188" t="s">
        <v>6</v>
      </c>
      <c r="D3196" s="179"/>
      <c r="E3196" s="201">
        <v>452</v>
      </c>
      <c r="F3196" s="201">
        <v>9</v>
      </c>
      <c r="G3196" s="64">
        <f t="shared" si="98"/>
        <v>0</v>
      </c>
      <c r="H3196" s="66">
        <f t="shared" si="99"/>
        <v>0</v>
      </c>
      <c r="I3196" s="60"/>
    </row>
    <row r="3197" spans="1:9" s="38" customFormat="1" x14ac:dyDescent="0.25">
      <c r="A3197" s="193" t="s">
        <v>9169</v>
      </c>
      <c r="B3197" s="194" t="s">
        <v>21874</v>
      </c>
      <c r="C3197" s="188" t="s">
        <v>6</v>
      </c>
      <c r="D3197" s="179"/>
      <c r="E3197" s="201">
        <v>550</v>
      </c>
      <c r="F3197" s="201">
        <v>10.9</v>
      </c>
      <c r="G3197" s="64">
        <f t="shared" si="98"/>
        <v>0</v>
      </c>
      <c r="H3197" s="66">
        <f t="shared" si="99"/>
        <v>0</v>
      </c>
      <c r="I3197" s="60"/>
    </row>
    <row r="3198" spans="1:9" s="38" customFormat="1" x14ac:dyDescent="0.25">
      <c r="A3198" s="193" t="s">
        <v>9170</v>
      </c>
      <c r="B3198" s="194" t="s">
        <v>21875</v>
      </c>
      <c r="C3198" s="188" t="s">
        <v>6</v>
      </c>
      <c r="D3198" s="179"/>
      <c r="E3198" s="201">
        <v>753</v>
      </c>
      <c r="F3198" s="201">
        <v>15</v>
      </c>
      <c r="G3198" s="64">
        <f t="shared" si="98"/>
        <v>0</v>
      </c>
      <c r="H3198" s="66">
        <f t="shared" si="99"/>
        <v>0</v>
      </c>
      <c r="I3198" s="60"/>
    </row>
    <row r="3199" spans="1:9" s="38" customFormat="1" x14ac:dyDescent="0.25">
      <c r="A3199" s="193" t="s">
        <v>9171</v>
      </c>
      <c r="B3199" s="194" t="s">
        <v>21876</v>
      </c>
      <c r="C3199" s="188" t="s">
        <v>6</v>
      </c>
      <c r="D3199" s="179"/>
      <c r="E3199" s="201">
        <v>1273</v>
      </c>
      <c r="F3199" s="201">
        <v>25.3</v>
      </c>
      <c r="G3199" s="64">
        <f t="shared" si="98"/>
        <v>0</v>
      </c>
      <c r="H3199" s="66">
        <f t="shared" si="99"/>
        <v>0</v>
      </c>
      <c r="I3199" s="60"/>
    </row>
    <row r="3200" spans="1:9" s="38" customFormat="1" x14ac:dyDescent="0.25">
      <c r="A3200" s="193" t="s">
        <v>9172</v>
      </c>
      <c r="B3200" s="194" t="s">
        <v>21877</v>
      </c>
      <c r="C3200" s="188" t="s">
        <v>6</v>
      </c>
      <c r="D3200" s="179"/>
      <c r="E3200" s="201">
        <v>1811</v>
      </c>
      <c r="F3200" s="201">
        <v>36</v>
      </c>
      <c r="G3200" s="64">
        <f t="shared" si="98"/>
        <v>0</v>
      </c>
      <c r="H3200" s="66">
        <f t="shared" si="99"/>
        <v>0</v>
      </c>
      <c r="I3200" s="60"/>
    </row>
    <row r="3201" spans="1:9" s="38" customFormat="1" ht="67.5" x14ac:dyDescent="0.25">
      <c r="A3201" s="195" t="s">
        <v>9173</v>
      </c>
      <c r="B3201" s="196" t="s">
        <v>21878</v>
      </c>
      <c r="C3201" s="198"/>
      <c r="D3201" s="199"/>
      <c r="E3201" s="199"/>
      <c r="F3201" s="199"/>
      <c r="G3201" s="199"/>
      <c r="H3201" s="200"/>
      <c r="I3201" s="60"/>
    </row>
    <row r="3202" spans="1:9" s="38" customFormat="1" x14ac:dyDescent="0.25">
      <c r="A3202" s="193" t="s">
        <v>9174</v>
      </c>
      <c r="B3202" s="194" t="s">
        <v>21879</v>
      </c>
      <c r="C3202" s="188" t="s">
        <v>6</v>
      </c>
      <c r="D3202" s="179"/>
      <c r="E3202" s="201">
        <v>25.7</v>
      </c>
      <c r="F3202" s="201">
        <v>0.51</v>
      </c>
      <c r="G3202" s="64">
        <f t="shared" si="98"/>
        <v>0</v>
      </c>
      <c r="H3202" s="66">
        <f t="shared" si="99"/>
        <v>0</v>
      </c>
      <c r="I3202" s="60"/>
    </row>
    <row r="3203" spans="1:9" s="38" customFormat="1" x14ac:dyDescent="0.25">
      <c r="A3203" s="193" t="s">
        <v>9175</v>
      </c>
      <c r="B3203" s="194" t="s">
        <v>21871</v>
      </c>
      <c r="C3203" s="188" t="s">
        <v>6</v>
      </c>
      <c r="D3203" s="179"/>
      <c r="E3203" s="201">
        <v>30.7</v>
      </c>
      <c r="F3203" s="201">
        <v>0.61</v>
      </c>
      <c r="G3203" s="64">
        <f t="shared" si="98"/>
        <v>0</v>
      </c>
      <c r="H3203" s="66">
        <f t="shared" si="99"/>
        <v>0</v>
      </c>
      <c r="I3203" s="60"/>
    </row>
    <row r="3204" spans="1:9" s="38" customFormat="1" x14ac:dyDescent="0.25">
      <c r="A3204" s="193" t="s">
        <v>9176</v>
      </c>
      <c r="B3204" s="194" t="s">
        <v>21872</v>
      </c>
      <c r="C3204" s="188" t="s">
        <v>6</v>
      </c>
      <c r="D3204" s="179"/>
      <c r="E3204" s="201">
        <v>46.1</v>
      </c>
      <c r="F3204" s="201">
        <v>0.92</v>
      </c>
      <c r="G3204" s="64">
        <f t="shared" si="98"/>
        <v>0</v>
      </c>
      <c r="H3204" s="66">
        <f t="shared" si="99"/>
        <v>0</v>
      </c>
      <c r="I3204" s="60"/>
    </row>
    <row r="3205" spans="1:9" s="38" customFormat="1" x14ac:dyDescent="0.25">
      <c r="A3205" s="193" t="s">
        <v>9177</v>
      </c>
      <c r="B3205" s="194" t="s">
        <v>9163</v>
      </c>
      <c r="C3205" s="188" t="s">
        <v>6</v>
      </c>
      <c r="D3205" s="179"/>
      <c r="E3205" s="201">
        <v>62</v>
      </c>
      <c r="F3205" s="201">
        <v>1.24</v>
      </c>
      <c r="G3205" s="64">
        <f t="shared" ref="G3205:G3268" si="100">D3205*E3205</f>
        <v>0</v>
      </c>
      <c r="H3205" s="66">
        <f t="shared" ref="H3205:H3268" si="101">D3205*F3205</f>
        <v>0</v>
      </c>
      <c r="I3205" s="60"/>
    </row>
    <row r="3206" spans="1:9" s="38" customFormat="1" x14ac:dyDescent="0.25">
      <c r="A3206" s="193" t="s">
        <v>9178</v>
      </c>
      <c r="B3206" s="194" t="s">
        <v>9165</v>
      </c>
      <c r="C3206" s="188" t="s">
        <v>6</v>
      </c>
      <c r="D3206" s="179"/>
      <c r="E3206" s="201">
        <v>98</v>
      </c>
      <c r="F3206" s="201">
        <v>1.96</v>
      </c>
      <c r="G3206" s="64">
        <f t="shared" si="100"/>
        <v>0</v>
      </c>
      <c r="H3206" s="66">
        <f t="shared" si="101"/>
        <v>0</v>
      </c>
      <c r="I3206" s="60"/>
    </row>
    <row r="3207" spans="1:9" s="38" customFormat="1" x14ac:dyDescent="0.25">
      <c r="A3207" s="193" t="s">
        <v>9179</v>
      </c>
      <c r="B3207" s="194" t="s">
        <v>21873</v>
      </c>
      <c r="C3207" s="188" t="s">
        <v>6</v>
      </c>
      <c r="D3207" s="179"/>
      <c r="E3207" s="201">
        <v>141</v>
      </c>
      <c r="F3207" s="201">
        <v>2.8</v>
      </c>
      <c r="G3207" s="64">
        <f t="shared" si="100"/>
        <v>0</v>
      </c>
      <c r="H3207" s="66">
        <f t="shared" si="101"/>
        <v>0</v>
      </c>
      <c r="I3207" s="60"/>
    </row>
    <row r="3208" spans="1:9" s="38" customFormat="1" ht="90" x14ac:dyDescent="0.25">
      <c r="A3208" s="195" t="s">
        <v>9180</v>
      </c>
      <c r="B3208" s="196" t="s">
        <v>21880</v>
      </c>
      <c r="C3208" s="198"/>
      <c r="D3208" s="199"/>
      <c r="E3208" s="199"/>
      <c r="F3208" s="199"/>
      <c r="G3208" s="199"/>
      <c r="H3208" s="200"/>
      <c r="I3208" s="60"/>
    </row>
    <row r="3209" spans="1:9" s="38" customFormat="1" x14ac:dyDescent="0.25">
      <c r="A3209" s="193" t="s">
        <v>9181</v>
      </c>
      <c r="B3209" s="194" t="s">
        <v>5651</v>
      </c>
      <c r="C3209" s="188" t="s">
        <v>6</v>
      </c>
      <c r="D3209" s="179"/>
      <c r="E3209" s="201">
        <v>161</v>
      </c>
      <c r="F3209" s="201">
        <v>3.2</v>
      </c>
      <c r="G3209" s="64">
        <f t="shared" si="100"/>
        <v>0</v>
      </c>
      <c r="H3209" s="66">
        <f t="shared" si="101"/>
        <v>0</v>
      </c>
      <c r="I3209" s="60"/>
    </row>
    <row r="3210" spans="1:9" s="38" customFormat="1" x14ac:dyDescent="0.25">
      <c r="A3210" s="193" t="s">
        <v>9182</v>
      </c>
      <c r="B3210" s="194" t="s">
        <v>5653</v>
      </c>
      <c r="C3210" s="188" t="s">
        <v>6</v>
      </c>
      <c r="D3210" s="179"/>
      <c r="E3210" s="201">
        <v>198</v>
      </c>
      <c r="F3210" s="201">
        <v>3.94</v>
      </c>
      <c r="G3210" s="64">
        <f t="shared" si="100"/>
        <v>0</v>
      </c>
      <c r="H3210" s="66">
        <f t="shared" si="101"/>
        <v>0</v>
      </c>
      <c r="I3210" s="60"/>
    </row>
    <row r="3211" spans="1:9" s="38" customFormat="1" x14ac:dyDescent="0.25">
      <c r="A3211" s="193" t="s">
        <v>9183</v>
      </c>
      <c r="B3211" s="194" t="s">
        <v>5655</v>
      </c>
      <c r="C3211" s="188" t="s">
        <v>6</v>
      </c>
      <c r="D3211" s="179"/>
      <c r="E3211" s="201">
        <v>306</v>
      </c>
      <c r="F3211" s="201">
        <v>6.1</v>
      </c>
      <c r="G3211" s="64">
        <f t="shared" si="100"/>
        <v>0</v>
      </c>
      <c r="H3211" s="66">
        <f t="shared" si="101"/>
        <v>0</v>
      </c>
      <c r="I3211" s="60"/>
    </row>
    <row r="3212" spans="1:9" s="38" customFormat="1" x14ac:dyDescent="0.25">
      <c r="A3212" s="193" t="s">
        <v>9184</v>
      </c>
      <c r="B3212" s="194" t="s">
        <v>5657</v>
      </c>
      <c r="C3212" s="188" t="s">
        <v>6</v>
      </c>
      <c r="D3212" s="179"/>
      <c r="E3212" s="201">
        <v>426</v>
      </c>
      <c r="F3212" s="201">
        <v>8.5</v>
      </c>
      <c r="G3212" s="64">
        <f t="shared" si="100"/>
        <v>0</v>
      </c>
      <c r="H3212" s="66">
        <f t="shared" si="101"/>
        <v>0</v>
      </c>
      <c r="I3212" s="60"/>
    </row>
    <row r="3213" spans="1:9" s="38" customFormat="1" x14ac:dyDescent="0.25">
      <c r="A3213" s="193" t="s">
        <v>9185</v>
      </c>
      <c r="B3213" s="194" t="s">
        <v>5659</v>
      </c>
      <c r="C3213" s="188" t="s">
        <v>6</v>
      </c>
      <c r="D3213" s="179"/>
      <c r="E3213" s="201">
        <v>698</v>
      </c>
      <c r="F3213" s="201">
        <v>13.9</v>
      </c>
      <c r="G3213" s="64">
        <f t="shared" si="100"/>
        <v>0</v>
      </c>
      <c r="H3213" s="66">
        <f t="shared" si="101"/>
        <v>0</v>
      </c>
      <c r="I3213" s="60"/>
    </row>
    <row r="3214" spans="1:9" s="38" customFormat="1" x14ac:dyDescent="0.25">
      <c r="A3214" s="193" t="s">
        <v>9186</v>
      </c>
      <c r="B3214" s="194" t="s">
        <v>5661</v>
      </c>
      <c r="C3214" s="188" t="s">
        <v>6</v>
      </c>
      <c r="D3214" s="179"/>
      <c r="E3214" s="201">
        <v>1126</v>
      </c>
      <c r="F3214" s="201">
        <v>22.4</v>
      </c>
      <c r="G3214" s="64">
        <f t="shared" si="100"/>
        <v>0</v>
      </c>
      <c r="H3214" s="66">
        <f t="shared" si="101"/>
        <v>0</v>
      </c>
      <c r="I3214" s="60"/>
    </row>
    <row r="3215" spans="1:9" s="38" customFormat="1" ht="78.75" x14ac:dyDescent="0.25">
      <c r="A3215" s="195" t="s">
        <v>9187</v>
      </c>
      <c r="B3215" s="196" t="s">
        <v>21881</v>
      </c>
      <c r="C3215" s="198"/>
      <c r="D3215" s="199"/>
      <c r="E3215" s="199"/>
      <c r="F3215" s="199"/>
      <c r="G3215" s="199"/>
      <c r="H3215" s="200"/>
      <c r="I3215" s="60"/>
    </row>
    <row r="3216" spans="1:9" s="38" customFormat="1" x14ac:dyDescent="0.25">
      <c r="A3216" s="193" t="s">
        <v>9188</v>
      </c>
      <c r="B3216" s="194" t="s">
        <v>21882</v>
      </c>
      <c r="C3216" s="188" t="s">
        <v>6</v>
      </c>
      <c r="D3216" s="179"/>
      <c r="E3216" s="201">
        <v>52</v>
      </c>
      <c r="F3216" s="201">
        <v>1.03</v>
      </c>
      <c r="G3216" s="64">
        <f t="shared" si="100"/>
        <v>0</v>
      </c>
      <c r="H3216" s="66">
        <f t="shared" si="101"/>
        <v>0</v>
      </c>
      <c r="I3216" s="60"/>
    </row>
    <row r="3217" spans="1:9" s="38" customFormat="1" x14ac:dyDescent="0.25">
      <c r="A3217" s="193" t="s">
        <v>9189</v>
      </c>
      <c r="B3217" s="194" t="s">
        <v>21879</v>
      </c>
      <c r="C3217" s="188" t="s">
        <v>6</v>
      </c>
      <c r="D3217" s="179"/>
      <c r="E3217" s="201">
        <v>54</v>
      </c>
      <c r="F3217" s="201">
        <v>1.07</v>
      </c>
      <c r="G3217" s="64">
        <f t="shared" si="100"/>
        <v>0</v>
      </c>
      <c r="H3217" s="66">
        <f t="shared" si="101"/>
        <v>0</v>
      </c>
      <c r="I3217" s="60"/>
    </row>
    <row r="3218" spans="1:9" s="38" customFormat="1" x14ac:dyDescent="0.25">
      <c r="A3218" s="193" t="s">
        <v>9190</v>
      </c>
      <c r="B3218" s="194" t="s">
        <v>21871</v>
      </c>
      <c r="C3218" s="188" t="s">
        <v>6</v>
      </c>
      <c r="D3218" s="179"/>
      <c r="E3218" s="201">
        <v>68</v>
      </c>
      <c r="F3218" s="201">
        <v>1.35</v>
      </c>
      <c r="G3218" s="64">
        <f t="shared" si="100"/>
        <v>0</v>
      </c>
      <c r="H3218" s="66">
        <f t="shared" si="101"/>
        <v>0</v>
      </c>
      <c r="I3218" s="60"/>
    </row>
    <row r="3219" spans="1:9" s="38" customFormat="1" x14ac:dyDescent="0.25">
      <c r="A3219" s="193" t="s">
        <v>9191</v>
      </c>
      <c r="B3219" s="194" t="s">
        <v>21872</v>
      </c>
      <c r="C3219" s="188" t="s">
        <v>6</v>
      </c>
      <c r="D3219" s="179"/>
      <c r="E3219" s="201">
        <v>94</v>
      </c>
      <c r="F3219" s="201">
        <v>1.88</v>
      </c>
      <c r="G3219" s="64">
        <f t="shared" si="100"/>
        <v>0</v>
      </c>
      <c r="H3219" s="66">
        <f t="shared" si="101"/>
        <v>0</v>
      </c>
      <c r="I3219" s="60"/>
    </row>
    <row r="3220" spans="1:9" s="38" customFormat="1" x14ac:dyDescent="0.25">
      <c r="A3220" s="193" t="s">
        <v>9192</v>
      </c>
      <c r="B3220" s="194" t="s">
        <v>9163</v>
      </c>
      <c r="C3220" s="188" t="s">
        <v>6</v>
      </c>
      <c r="D3220" s="179"/>
      <c r="E3220" s="201">
        <v>121</v>
      </c>
      <c r="F3220" s="201">
        <v>2.4</v>
      </c>
      <c r="G3220" s="64">
        <f t="shared" si="100"/>
        <v>0</v>
      </c>
      <c r="H3220" s="66">
        <f t="shared" si="101"/>
        <v>0</v>
      </c>
      <c r="I3220" s="60"/>
    </row>
    <row r="3221" spans="1:9" s="38" customFormat="1" x14ac:dyDescent="0.25">
      <c r="A3221" s="193" t="s">
        <v>9193</v>
      </c>
      <c r="B3221" s="194" t="s">
        <v>9165</v>
      </c>
      <c r="C3221" s="188" t="s">
        <v>6</v>
      </c>
      <c r="D3221" s="179"/>
      <c r="E3221" s="201">
        <v>169</v>
      </c>
      <c r="F3221" s="201">
        <v>3.37</v>
      </c>
      <c r="G3221" s="64">
        <f t="shared" si="100"/>
        <v>0</v>
      </c>
      <c r="H3221" s="66">
        <f t="shared" si="101"/>
        <v>0</v>
      </c>
      <c r="I3221" s="60"/>
    </row>
    <row r="3222" spans="1:9" s="38" customFormat="1" x14ac:dyDescent="0.25">
      <c r="A3222" s="193" t="s">
        <v>9194</v>
      </c>
      <c r="B3222" s="194" t="s">
        <v>21873</v>
      </c>
      <c r="C3222" s="188" t="s">
        <v>6</v>
      </c>
      <c r="D3222" s="179"/>
      <c r="E3222" s="201">
        <v>260</v>
      </c>
      <c r="F3222" s="201">
        <v>5.2</v>
      </c>
      <c r="G3222" s="64">
        <f t="shared" si="100"/>
        <v>0</v>
      </c>
      <c r="H3222" s="66">
        <f t="shared" si="101"/>
        <v>0</v>
      </c>
      <c r="I3222" s="60"/>
    </row>
    <row r="3223" spans="1:9" s="38" customFormat="1" ht="101.25" x14ac:dyDescent="0.25">
      <c r="A3223" s="193" t="s">
        <v>9195</v>
      </c>
      <c r="B3223" s="194" t="s">
        <v>21883</v>
      </c>
      <c r="C3223" s="188" t="s">
        <v>6</v>
      </c>
      <c r="D3223" s="179"/>
      <c r="E3223" s="201">
        <v>16.8</v>
      </c>
      <c r="F3223" s="201">
        <v>0.33500000000000002</v>
      </c>
      <c r="G3223" s="64">
        <f t="shared" si="100"/>
        <v>0</v>
      </c>
      <c r="H3223" s="66">
        <f t="shared" si="101"/>
        <v>0</v>
      </c>
      <c r="I3223" s="60"/>
    </row>
    <row r="3224" spans="1:9" s="38" customFormat="1" ht="78.75" x14ac:dyDescent="0.25">
      <c r="A3224" s="195" t="s">
        <v>9196</v>
      </c>
      <c r="B3224" s="196" t="s">
        <v>21884</v>
      </c>
      <c r="C3224" s="198"/>
      <c r="D3224" s="199"/>
      <c r="E3224" s="199"/>
      <c r="F3224" s="199"/>
      <c r="G3224" s="199"/>
      <c r="H3224" s="200"/>
      <c r="I3224" s="60"/>
    </row>
    <row r="3225" spans="1:9" s="38" customFormat="1" x14ac:dyDescent="0.25">
      <c r="A3225" s="193" t="s">
        <v>9197</v>
      </c>
      <c r="B3225" s="194" t="s">
        <v>5647</v>
      </c>
      <c r="C3225" s="188" t="s">
        <v>6</v>
      </c>
      <c r="D3225" s="179"/>
      <c r="E3225" s="201">
        <v>98</v>
      </c>
      <c r="F3225" s="201">
        <v>1.96</v>
      </c>
      <c r="G3225" s="64">
        <f t="shared" si="100"/>
        <v>0</v>
      </c>
      <c r="H3225" s="66">
        <f t="shared" si="101"/>
        <v>0</v>
      </c>
      <c r="I3225" s="60"/>
    </row>
    <row r="3226" spans="1:9" s="38" customFormat="1" x14ac:dyDescent="0.25">
      <c r="A3226" s="193" t="s">
        <v>9198</v>
      </c>
      <c r="B3226" s="194" t="s">
        <v>5649</v>
      </c>
      <c r="C3226" s="188" t="s">
        <v>6</v>
      </c>
      <c r="D3226" s="179"/>
      <c r="E3226" s="201">
        <v>107</v>
      </c>
      <c r="F3226" s="201">
        <v>2.13</v>
      </c>
      <c r="G3226" s="64">
        <f t="shared" si="100"/>
        <v>0</v>
      </c>
      <c r="H3226" s="66">
        <f t="shared" si="101"/>
        <v>0</v>
      </c>
      <c r="I3226" s="60"/>
    </row>
    <row r="3227" spans="1:9" s="38" customFormat="1" x14ac:dyDescent="0.25">
      <c r="A3227" s="193" t="s">
        <v>9199</v>
      </c>
      <c r="B3227" s="194" t="s">
        <v>5651</v>
      </c>
      <c r="C3227" s="188" t="s">
        <v>6</v>
      </c>
      <c r="D3227" s="179"/>
      <c r="E3227" s="201">
        <v>129</v>
      </c>
      <c r="F3227" s="201">
        <v>2.57</v>
      </c>
      <c r="G3227" s="64">
        <f t="shared" si="100"/>
        <v>0</v>
      </c>
      <c r="H3227" s="66">
        <f t="shared" si="101"/>
        <v>0</v>
      </c>
      <c r="I3227" s="60"/>
    </row>
    <row r="3228" spans="1:9" s="38" customFormat="1" x14ac:dyDescent="0.25">
      <c r="A3228" s="193" t="s">
        <v>9200</v>
      </c>
      <c r="B3228" s="194" t="s">
        <v>5653</v>
      </c>
      <c r="C3228" s="188" t="s">
        <v>6</v>
      </c>
      <c r="D3228" s="179"/>
      <c r="E3228" s="201">
        <v>148</v>
      </c>
      <c r="F3228" s="201">
        <v>2.95</v>
      </c>
      <c r="G3228" s="64">
        <f t="shared" si="100"/>
        <v>0</v>
      </c>
      <c r="H3228" s="66">
        <f t="shared" si="101"/>
        <v>0</v>
      </c>
      <c r="I3228" s="60"/>
    </row>
    <row r="3229" spans="1:9" s="38" customFormat="1" x14ac:dyDescent="0.25">
      <c r="A3229" s="193" t="s">
        <v>9201</v>
      </c>
      <c r="B3229" s="194" t="s">
        <v>5655</v>
      </c>
      <c r="C3229" s="188" t="s">
        <v>6</v>
      </c>
      <c r="D3229" s="179"/>
      <c r="E3229" s="201">
        <v>190</v>
      </c>
      <c r="F3229" s="201">
        <v>3.77</v>
      </c>
      <c r="G3229" s="64">
        <f t="shared" si="100"/>
        <v>0</v>
      </c>
      <c r="H3229" s="66">
        <f t="shared" si="101"/>
        <v>0</v>
      </c>
      <c r="I3229" s="60"/>
    </row>
    <row r="3230" spans="1:9" s="38" customFormat="1" x14ac:dyDescent="0.25">
      <c r="A3230" s="193" t="s">
        <v>9202</v>
      </c>
      <c r="B3230" s="194" t="s">
        <v>5657</v>
      </c>
      <c r="C3230" s="188" t="s">
        <v>6</v>
      </c>
      <c r="D3230" s="179"/>
      <c r="E3230" s="201">
        <v>273</v>
      </c>
      <c r="F3230" s="201">
        <v>5.4</v>
      </c>
      <c r="G3230" s="64">
        <f t="shared" si="100"/>
        <v>0</v>
      </c>
      <c r="H3230" s="66">
        <f t="shared" si="101"/>
        <v>0</v>
      </c>
      <c r="I3230" s="60"/>
    </row>
    <row r="3231" spans="1:9" s="38" customFormat="1" x14ac:dyDescent="0.25">
      <c r="A3231" s="193" t="s">
        <v>9203</v>
      </c>
      <c r="B3231" s="194" t="s">
        <v>5659</v>
      </c>
      <c r="C3231" s="188" t="s">
        <v>6</v>
      </c>
      <c r="D3231" s="179"/>
      <c r="E3231" s="201">
        <v>712</v>
      </c>
      <c r="F3231" s="201">
        <v>14.2</v>
      </c>
      <c r="G3231" s="64">
        <f t="shared" si="100"/>
        <v>0</v>
      </c>
      <c r="H3231" s="66">
        <f t="shared" si="101"/>
        <v>0</v>
      </c>
      <c r="I3231" s="60"/>
    </row>
    <row r="3232" spans="1:9" s="38" customFormat="1" x14ac:dyDescent="0.25">
      <c r="A3232" s="193" t="s">
        <v>9204</v>
      </c>
      <c r="B3232" s="194" t="s">
        <v>5661</v>
      </c>
      <c r="C3232" s="188" t="s">
        <v>6</v>
      </c>
      <c r="D3232" s="179"/>
      <c r="E3232" s="201">
        <v>1175</v>
      </c>
      <c r="F3232" s="201">
        <v>23.4</v>
      </c>
      <c r="G3232" s="64">
        <f t="shared" si="100"/>
        <v>0</v>
      </c>
      <c r="H3232" s="66">
        <f t="shared" si="101"/>
        <v>0</v>
      </c>
      <c r="I3232" s="60"/>
    </row>
    <row r="3233" spans="1:9" s="38" customFormat="1" x14ac:dyDescent="0.25">
      <c r="A3233" s="193" t="s">
        <v>9205</v>
      </c>
      <c r="B3233" s="194" t="s">
        <v>5663</v>
      </c>
      <c r="C3233" s="188" t="s">
        <v>6</v>
      </c>
      <c r="D3233" s="179"/>
      <c r="E3233" s="201">
        <v>1714</v>
      </c>
      <c r="F3233" s="201">
        <v>34.1</v>
      </c>
      <c r="G3233" s="64">
        <f t="shared" si="100"/>
        <v>0</v>
      </c>
      <c r="H3233" s="66">
        <f t="shared" si="101"/>
        <v>0</v>
      </c>
      <c r="I3233" s="60"/>
    </row>
    <row r="3234" spans="1:9" s="38" customFormat="1" x14ac:dyDescent="0.25">
      <c r="A3234" s="193" t="s">
        <v>9206</v>
      </c>
      <c r="B3234" s="194" t="s">
        <v>9099</v>
      </c>
      <c r="C3234" s="188" t="s">
        <v>6</v>
      </c>
      <c r="D3234" s="179"/>
      <c r="E3234" s="201">
        <v>2577</v>
      </c>
      <c r="F3234" s="201">
        <v>51</v>
      </c>
      <c r="G3234" s="64">
        <f t="shared" si="100"/>
        <v>0</v>
      </c>
      <c r="H3234" s="66">
        <f t="shared" si="101"/>
        <v>0</v>
      </c>
      <c r="I3234" s="60"/>
    </row>
    <row r="3235" spans="1:9" s="38" customFormat="1" x14ac:dyDescent="0.25">
      <c r="A3235" s="193" t="s">
        <v>9207</v>
      </c>
      <c r="B3235" s="194" t="s">
        <v>9101</v>
      </c>
      <c r="C3235" s="188" t="s">
        <v>6</v>
      </c>
      <c r="D3235" s="179"/>
      <c r="E3235" s="201">
        <v>3378</v>
      </c>
      <c r="F3235" s="201">
        <v>67</v>
      </c>
      <c r="G3235" s="64">
        <f t="shared" si="100"/>
        <v>0</v>
      </c>
      <c r="H3235" s="66">
        <f t="shared" si="101"/>
        <v>0</v>
      </c>
      <c r="I3235" s="60"/>
    </row>
    <row r="3236" spans="1:9" s="38" customFormat="1" x14ac:dyDescent="0.25">
      <c r="A3236" s="193" t="s">
        <v>9208</v>
      </c>
      <c r="B3236" s="194" t="s">
        <v>9209</v>
      </c>
      <c r="C3236" s="188" t="s">
        <v>6</v>
      </c>
      <c r="D3236" s="179"/>
      <c r="E3236" s="201">
        <v>7161</v>
      </c>
      <c r="F3236" s="201">
        <v>143</v>
      </c>
      <c r="G3236" s="64">
        <f t="shared" si="100"/>
        <v>0</v>
      </c>
      <c r="H3236" s="66">
        <f t="shared" si="101"/>
        <v>0</v>
      </c>
      <c r="I3236" s="60"/>
    </row>
    <row r="3237" spans="1:9" s="38" customFormat="1" x14ac:dyDescent="0.25">
      <c r="A3237" s="193" t="s">
        <v>9210</v>
      </c>
      <c r="B3237" s="194" t="s">
        <v>9211</v>
      </c>
      <c r="C3237" s="188" t="s">
        <v>6</v>
      </c>
      <c r="D3237" s="179"/>
      <c r="E3237" s="201">
        <v>10016</v>
      </c>
      <c r="F3237" s="201">
        <v>199</v>
      </c>
      <c r="G3237" s="64">
        <f t="shared" si="100"/>
        <v>0</v>
      </c>
      <c r="H3237" s="66">
        <f t="shared" si="101"/>
        <v>0</v>
      </c>
      <c r="I3237" s="60"/>
    </row>
    <row r="3238" spans="1:9" s="38" customFormat="1" x14ac:dyDescent="0.25">
      <c r="A3238" s="193" t="s">
        <v>9212</v>
      </c>
      <c r="B3238" s="194" t="s">
        <v>9213</v>
      </c>
      <c r="C3238" s="188" t="s">
        <v>6</v>
      </c>
      <c r="D3238" s="179"/>
      <c r="E3238" s="201">
        <v>15628</v>
      </c>
      <c r="F3238" s="201">
        <v>311</v>
      </c>
      <c r="G3238" s="64">
        <f t="shared" si="100"/>
        <v>0</v>
      </c>
      <c r="H3238" s="66">
        <f t="shared" si="101"/>
        <v>0</v>
      </c>
      <c r="I3238" s="60"/>
    </row>
    <row r="3239" spans="1:9" s="38" customFormat="1" ht="45" x14ac:dyDescent="0.25">
      <c r="A3239" s="195" t="s">
        <v>9214</v>
      </c>
      <c r="B3239" s="196" t="s">
        <v>21885</v>
      </c>
      <c r="C3239" s="198"/>
      <c r="D3239" s="199"/>
      <c r="E3239" s="199"/>
      <c r="F3239" s="199"/>
      <c r="G3239" s="199"/>
      <c r="H3239" s="200"/>
      <c r="I3239" s="60"/>
    </row>
    <row r="3240" spans="1:9" s="38" customFormat="1" x14ac:dyDescent="0.25">
      <c r="A3240" s="193" t="s">
        <v>9215</v>
      </c>
      <c r="B3240" s="194" t="s">
        <v>21882</v>
      </c>
      <c r="C3240" s="188" t="s">
        <v>6</v>
      </c>
      <c r="D3240" s="179"/>
      <c r="E3240" s="201">
        <v>12.4</v>
      </c>
      <c r="F3240" s="201">
        <v>0.247</v>
      </c>
      <c r="G3240" s="64">
        <f t="shared" si="100"/>
        <v>0</v>
      </c>
      <c r="H3240" s="66">
        <f t="shared" si="101"/>
        <v>0</v>
      </c>
      <c r="I3240" s="60"/>
    </row>
    <row r="3241" spans="1:9" s="38" customFormat="1" x14ac:dyDescent="0.25">
      <c r="A3241" s="193" t="s">
        <v>9216</v>
      </c>
      <c r="B3241" s="194" t="s">
        <v>21879</v>
      </c>
      <c r="C3241" s="188" t="s">
        <v>6</v>
      </c>
      <c r="D3241" s="179"/>
      <c r="E3241" s="201">
        <v>14.3</v>
      </c>
      <c r="F3241" s="201">
        <v>0.28399999999999997</v>
      </c>
      <c r="G3241" s="64">
        <f t="shared" si="100"/>
        <v>0</v>
      </c>
      <c r="H3241" s="66">
        <f t="shared" si="101"/>
        <v>0</v>
      </c>
      <c r="I3241" s="60"/>
    </row>
    <row r="3242" spans="1:9" s="38" customFormat="1" x14ac:dyDescent="0.25">
      <c r="A3242" s="193" t="s">
        <v>9217</v>
      </c>
      <c r="B3242" s="194" t="s">
        <v>21871</v>
      </c>
      <c r="C3242" s="188" t="s">
        <v>6</v>
      </c>
      <c r="D3242" s="179"/>
      <c r="E3242" s="201">
        <v>17</v>
      </c>
      <c r="F3242" s="201">
        <v>0.33900000000000002</v>
      </c>
      <c r="G3242" s="64">
        <f t="shared" si="100"/>
        <v>0</v>
      </c>
      <c r="H3242" s="66">
        <f t="shared" si="101"/>
        <v>0</v>
      </c>
      <c r="I3242" s="60"/>
    </row>
    <row r="3243" spans="1:9" s="38" customFormat="1" x14ac:dyDescent="0.25">
      <c r="A3243" s="193" t="s">
        <v>9218</v>
      </c>
      <c r="B3243" s="194" t="s">
        <v>21872</v>
      </c>
      <c r="C3243" s="188" t="s">
        <v>6</v>
      </c>
      <c r="D3243" s="179"/>
      <c r="E3243" s="201">
        <v>20.100000000000001</v>
      </c>
      <c r="F3243" s="201">
        <v>0.4</v>
      </c>
      <c r="G3243" s="64">
        <f t="shared" si="100"/>
        <v>0</v>
      </c>
      <c r="H3243" s="66">
        <f t="shared" si="101"/>
        <v>0</v>
      </c>
      <c r="I3243" s="60"/>
    </row>
    <row r="3244" spans="1:9" s="38" customFormat="1" x14ac:dyDescent="0.25">
      <c r="A3244" s="193" t="s">
        <v>9219</v>
      </c>
      <c r="B3244" s="194" t="s">
        <v>9163</v>
      </c>
      <c r="C3244" s="188" t="s">
        <v>6</v>
      </c>
      <c r="D3244" s="179"/>
      <c r="E3244" s="201">
        <v>24.4</v>
      </c>
      <c r="F3244" s="201">
        <v>0.48499999999999999</v>
      </c>
      <c r="G3244" s="64">
        <f t="shared" si="100"/>
        <v>0</v>
      </c>
      <c r="H3244" s="66">
        <f t="shared" si="101"/>
        <v>0</v>
      </c>
      <c r="I3244" s="60"/>
    </row>
    <row r="3245" spans="1:9" s="38" customFormat="1" x14ac:dyDescent="0.25">
      <c r="A3245" s="193" t="s">
        <v>9220</v>
      </c>
      <c r="B3245" s="194" t="s">
        <v>9165</v>
      </c>
      <c r="C3245" s="188" t="s">
        <v>6</v>
      </c>
      <c r="D3245" s="179"/>
      <c r="E3245" s="201">
        <v>28.4</v>
      </c>
      <c r="F3245" s="201">
        <v>0.56000000000000005</v>
      </c>
      <c r="G3245" s="64">
        <f t="shared" si="100"/>
        <v>0</v>
      </c>
      <c r="H3245" s="66">
        <f t="shared" si="101"/>
        <v>0</v>
      </c>
      <c r="I3245" s="60"/>
    </row>
    <row r="3246" spans="1:9" s="38" customFormat="1" x14ac:dyDescent="0.25">
      <c r="A3246" s="193" t="s">
        <v>9221</v>
      </c>
      <c r="B3246" s="194" t="s">
        <v>21873</v>
      </c>
      <c r="C3246" s="188" t="s">
        <v>6</v>
      </c>
      <c r="D3246" s="179"/>
      <c r="E3246" s="201">
        <v>36</v>
      </c>
      <c r="F3246" s="201">
        <v>0.72</v>
      </c>
      <c r="G3246" s="64">
        <f t="shared" si="100"/>
        <v>0</v>
      </c>
      <c r="H3246" s="66">
        <f t="shared" si="101"/>
        <v>0</v>
      </c>
      <c r="I3246" s="60"/>
    </row>
    <row r="3247" spans="1:9" s="38" customFormat="1" x14ac:dyDescent="0.25">
      <c r="A3247" s="193" t="s">
        <v>9222</v>
      </c>
      <c r="B3247" s="194" t="s">
        <v>9168</v>
      </c>
      <c r="C3247" s="188" t="s">
        <v>6</v>
      </c>
      <c r="D3247" s="179"/>
      <c r="E3247" s="201">
        <v>51</v>
      </c>
      <c r="F3247" s="201">
        <v>1.02</v>
      </c>
      <c r="G3247" s="64">
        <f t="shared" si="100"/>
        <v>0</v>
      </c>
      <c r="H3247" s="66">
        <f t="shared" si="101"/>
        <v>0</v>
      </c>
      <c r="I3247" s="60"/>
    </row>
    <row r="3248" spans="1:9" s="38" customFormat="1" x14ac:dyDescent="0.25">
      <c r="A3248" s="193" t="s">
        <v>9223</v>
      </c>
      <c r="B3248" s="194" t="s">
        <v>21874</v>
      </c>
      <c r="C3248" s="188" t="s">
        <v>6</v>
      </c>
      <c r="D3248" s="179"/>
      <c r="E3248" s="201">
        <v>65</v>
      </c>
      <c r="F3248" s="201">
        <v>1.29</v>
      </c>
      <c r="G3248" s="64">
        <f t="shared" si="100"/>
        <v>0</v>
      </c>
      <c r="H3248" s="66">
        <f t="shared" si="101"/>
        <v>0</v>
      </c>
      <c r="I3248" s="60"/>
    </row>
    <row r="3249" spans="1:9" s="38" customFormat="1" x14ac:dyDescent="0.25">
      <c r="A3249" s="193" t="s">
        <v>9224</v>
      </c>
      <c r="B3249" s="194" t="s">
        <v>21875</v>
      </c>
      <c r="C3249" s="188" t="s">
        <v>6</v>
      </c>
      <c r="D3249" s="179"/>
      <c r="E3249" s="201">
        <v>100</v>
      </c>
      <c r="F3249" s="201">
        <v>1.98</v>
      </c>
      <c r="G3249" s="64">
        <f t="shared" si="100"/>
        <v>0</v>
      </c>
      <c r="H3249" s="66">
        <f t="shared" si="101"/>
        <v>0</v>
      </c>
      <c r="I3249" s="60"/>
    </row>
    <row r="3250" spans="1:9" s="38" customFormat="1" ht="56.25" x14ac:dyDescent="0.25">
      <c r="A3250" s="195" t="s">
        <v>9225</v>
      </c>
      <c r="B3250" s="196" t="s">
        <v>21886</v>
      </c>
      <c r="C3250" s="198"/>
      <c r="D3250" s="199"/>
      <c r="E3250" s="199"/>
      <c r="F3250" s="199"/>
      <c r="G3250" s="199"/>
      <c r="H3250" s="200"/>
      <c r="I3250" s="60"/>
    </row>
    <row r="3251" spans="1:9" s="38" customFormat="1" x14ac:dyDescent="0.25">
      <c r="A3251" s="193" t="s">
        <v>9226</v>
      </c>
      <c r="B3251" s="194" t="s">
        <v>21887</v>
      </c>
      <c r="C3251" s="188" t="s">
        <v>6</v>
      </c>
      <c r="D3251" s="179"/>
      <c r="E3251" s="201">
        <v>12.6</v>
      </c>
      <c r="F3251" s="201">
        <v>0.251</v>
      </c>
      <c r="G3251" s="64">
        <f t="shared" si="100"/>
        <v>0</v>
      </c>
      <c r="H3251" s="66">
        <f t="shared" si="101"/>
        <v>0</v>
      </c>
      <c r="I3251" s="60"/>
    </row>
    <row r="3252" spans="1:9" s="38" customFormat="1" x14ac:dyDescent="0.25">
      <c r="A3252" s="193" t="s">
        <v>9227</v>
      </c>
      <c r="B3252" s="194" t="s">
        <v>21888</v>
      </c>
      <c r="C3252" s="188" t="s">
        <v>6</v>
      </c>
      <c r="D3252" s="179"/>
      <c r="E3252" s="201">
        <v>14.3</v>
      </c>
      <c r="F3252" s="201">
        <v>0.28399999999999997</v>
      </c>
      <c r="G3252" s="64">
        <f t="shared" si="100"/>
        <v>0</v>
      </c>
      <c r="H3252" s="66">
        <f t="shared" si="101"/>
        <v>0</v>
      </c>
      <c r="I3252" s="60"/>
    </row>
    <row r="3253" spans="1:9" s="38" customFormat="1" x14ac:dyDescent="0.25">
      <c r="A3253" s="193" t="s">
        <v>9228</v>
      </c>
      <c r="B3253" s="194" t="s">
        <v>21889</v>
      </c>
      <c r="C3253" s="188" t="s">
        <v>6</v>
      </c>
      <c r="D3253" s="179"/>
      <c r="E3253" s="201">
        <v>17.5</v>
      </c>
      <c r="F3253" s="201">
        <v>0.34799999999999998</v>
      </c>
      <c r="G3253" s="64">
        <f t="shared" si="100"/>
        <v>0</v>
      </c>
      <c r="H3253" s="66">
        <f t="shared" si="101"/>
        <v>0</v>
      </c>
      <c r="I3253" s="60"/>
    </row>
    <row r="3254" spans="1:9" s="38" customFormat="1" x14ac:dyDescent="0.25">
      <c r="A3254" s="193" t="s">
        <v>9229</v>
      </c>
      <c r="B3254" s="194" t="s">
        <v>21890</v>
      </c>
      <c r="C3254" s="188" t="s">
        <v>6</v>
      </c>
      <c r="D3254" s="179"/>
      <c r="E3254" s="201">
        <v>21.8</v>
      </c>
      <c r="F3254" s="201">
        <v>0.434</v>
      </c>
      <c r="G3254" s="64">
        <f t="shared" si="100"/>
        <v>0</v>
      </c>
      <c r="H3254" s="66">
        <f t="shared" si="101"/>
        <v>0</v>
      </c>
      <c r="I3254" s="60"/>
    </row>
    <row r="3255" spans="1:9" s="38" customFormat="1" x14ac:dyDescent="0.25">
      <c r="A3255" s="193" t="s">
        <v>9230</v>
      </c>
      <c r="B3255" s="194" t="s">
        <v>9231</v>
      </c>
      <c r="C3255" s="188" t="s">
        <v>6</v>
      </c>
      <c r="D3255" s="179"/>
      <c r="E3255" s="201">
        <v>27.3</v>
      </c>
      <c r="F3255" s="201">
        <v>0.54</v>
      </c>
      <c r="G3255" s="64">
        <f t="shared" si="100"/>
        <v>0</v>
      </c>
      <c r="H3255" s="66">
        <f t="shared" si="101"/>
        <v>0</v>
      </c>
      <c r="I3255" s="60"/>
    </row>
    <row r="3256" spans="1:9" s="38" customFormat="1" x14ac:dyDescent="0.25">
      <c r="A3256" s="193" t="s">
        <v>9232</v>
      </c>
      <c r="B3256" s="194" t="s">
        <v>9233</v>
      </c>
      <c r="C3256" s="188" t="s">
        <v>6</v>
      </c>
      <c r="D3256" s="179"/>
      <c r="E3256" s="201">
        <v>32.299999999999997</v>
      </c>
      <c r="F3256" s="201">
        <v>0.64</v>
      </c>
      <c r="G3256" s="64">
        <f t="shared" si="100"/>
        <v>0</v>
      </c>
      <c r="H3256" s="66">
        <f t="shared" si="101"/>
        <v>0</v>
      </c>
      <c r="I3256" s="60"/>
    </row>
    <row r="3257" spans="1:9" s="38" customFormat="1" x14ac:dyDescent="0.25">
      <c r="A3257" s="193" t="s">
        <v>9234</v>
      </c>
      <c r="B3257" s="194" t="s">
        <v>21891</v>
      </c>
      <c r="C3257" s="188" t="s">
        <v>6</v>
      </c>
      <c r="D3257" s="179"/>
      <c r="E3257" s="201">
        <v>45.2</v>
      </c>
      <c r="F3257" s="201">
        <v>0.9</v>
      </c>
      <c r="G3257" s="64">
        <f t="shared" si="100"/>
        <v>0</v>
      </c>
      <c r="H3257" s="66">
        <f t="shared" si="101"/>
        <v>0</v>
      </c>
      <c r="I3257" s="60"/>
    </row>
    <row r="3258" spans="1:9" s="38" customFormat="1" x14ac:dyDescent="0.25">
      <c r="A3258" s="193" t="s">
        <v>9235</v>
      </c>
      <c r="B3258" s="194" t="s">
        <v>9236</v>
      </c>
      <c r="C3258" s="188" t="s">
        <v>6</v>
      </c>
      <c r="D3258" s="179"/>
      <c r="E3258" s="201">
        <v>67</v>
      </c>
      <c r="F3258" s="201">
        <v>1.33</v>
      </c>
      <c r="G3258" s="64">
        <f t="shared" si="100"/>
        <v>0</v>
      </c>
      <c r="H3258" s="66">
        <f t="shared" si="101"/>
        <v>0</v>
      </c>
      <c r="I3258" s="60"/>
    </row>
    <row r="3259" spans="1:9" s="38" customFormat="1" x14ac:dyDescent="0.25">
      <c r="A3259" s="193" t="s">
        <v>9237</v>
      </c>
      <c r="B3259" s="194" t="s">
        <v>21892</v>
      </c>
      <c r="C3259" s="188" t="s">
        <v>6</v>
      </c>
      <c r="D3259" s="179"/>
      <c r="E3259" s="201">
        <v>91</v>
      </c>
      <c r="F3259" s="201">
        <v>1.81</v>
      </c>
      <c r="G3259" s="64">
        <f t="shared" si="100"/>
        <v>0</v>
      </c>
      <c r="H3259" s="66">
        <f t="shared" si="101"/>
        <v>0</v>
      </c>
      <c r="I3259" s="60"/>
    </row>
    <row r="3260" spans="1:9" s="38" customFormat="1" x14ac:dyDescent="0.25">
      <c r="A3260" s="193" t="s">
        <v>9238</v>
      </c>
      <c r="B3260" s="194" t="s">
        <v>21893</v>
      </c>
      <c r="C3260" s="188" t="s">
        <v>6</v>
      </c>
      <c r="D3260" s="179"/>
      <c r="E3260" s="201">
        <v>146</v>
      </c>
      <c r="F3260" s="201">
        <v>2.91</v>
      </c>
      <c r="G3260" s="64">
        <f t="shared" si="100"/>
        <v>0</v>
      </c>
      <c r="H3260" s="66">
        <f t="shared" si="101"/>
        <v>0</v>
      </c>
      <c r="I3260" s="60"/>
    </row>
    <row r="3261" spans="1:9" s="38" customFormat="1" ht="78.75" x14ac:dyDescent="0.25">
      <c r="A3261" s="195" t="s">
        <v>9239</v>
      </c>
      <c r="B3261" s="196" t="s">
        <v>21894</v>
      </c>
      <c r="C3261" s="198"/>
      <c r="D3261" s="199"/>
      <c r="E3261" s="199"/>
      <c r="F3261" s="199"/>
      <c r="G3261" s="199"/>
      <c r="H3261" s="200"/>
      <c r="I3261" s="60"/>
    </row>
    <row r="3262" spans="1:9" s="38" customFormat="1" x14ac:dyDescent="0.25">
      <c r="A3262" s="193" t="s">
        <v>9240</v>
      </c>
      <c r="B3262" s="194" t="s">
        <v>5647</v>
      </c>
      <c r="C3262" s="188" t="s">
        <v>6</v>
      </c>
      <c r="D3262" s="179"/>
      <c r="E3262" s="201">
        <v>58</v>
      </c>
      <c r="F3262" s="201">
        <v>1.1599999999999999</v>
      </c>
      <c r="G3262" s="64">
        <f t="shared" si="100"/>
        <v>0</v>
      </c>
      <c r="H3262" s="66">
        <f t="shared" si="101"/>
        <v>0</v>
      </c>
      <c r="I3262" s="60"/>
    </row>
    <row r="3263" spans="1:9" s="38" customFormat="1" x14ac:dyDescent="0.25">
      <c r="A3263" s="193" t="s">
        <v>9241</v>
      </c>
      <c r="B3263" s="194" t="s">
        <v>5649</v>
      </c>
      <c r="C3263" s="188" t="s">
        <v>6</v>
      </c>
      <c r="D3263" s="179"/>
      <c r="E3263" s="201">
        <v>66</v>
      </c>
      <c r="F3263" s="201">
        <v>1.31</v>
      </c>
      <c r="G3263" s="64">
        <f t="shared" si="100"/>
        <v>0</v>
      </c>
      <c r="H3263" s="66">
        <f t="shared" si="101"/>
        <v>0</v>
      </c>
      <c r="I3263" s="60"/>
    </row>
    <row r="3264" spans="1:9" s="38" customFormat="1" x14ac:dyDescent="0.25">
      <c r="A3264" s="193" t="s">
        <v>9242</v>
      </c>
      <c r="B3264" s="194" t="s">
        <v>5651</v>
      </c>
      <c r="C3264" s="188" t="s">
        <v>6</v>
      </c>
      <c r="D3264" s="179"/>
      <c r="E3264" s="201">
        <v>77</v>
      </c>
      <c r="F3264" s="201">
        <v>1.54</v>
      </c>
      <c r="G3264" s="64">
        <f t="shared" si="100"/>
        <v>0</v>
      </c>
      <c r="H3264" s="66">
        <f t="shared" si="101"/>
        <v>0</v>
      </c>
      <c r="I3264" s="60"/>
    </row>
    <row r="3265" spans="1:9" s="38" customFormat="1" x14ac:dyDescent="0.25">
      <c r="A3265" s="193" t="s">
        <v>9243</v>
      </c>
      <c r="B3265" s="194" t="s">
        <v>5653</v>
      </c>
      <c r="C3265" s="188" t="s">
        <v>6</v>
      </c>
      <c r="D3265" s="179"/>
      <c r="E3265" s="201">
        <v>90</v>
      </c>
      <c r="F3265" s="201">
        <v>1.79</v>
      </c>
      <c r="G3265" s="64">
        <f t="shared" si="100"/>
        <v>0</v>
      </c>
      <c r="H3265" s="66">
        <f t="shared" si="101"/>
        <v>0</v>
      </c>
      <c r="I3265" s="60"/>
    </row>
    <row r="3266" spans="1:9" s="38" customFormat="1" x14ac:dyDescent="0.25">
      <c r="A3266" s="193" t="s">
        <v>9244</v>
      </c>
      <c r="B3266" s="194" t="s">
        <v>5655</v>
      </c>
      <c r="C3266" s="188" t="s">
        <v>6</v>
      </c>
      <c r="D3266" s="179"/>
      <c r="E3266" s="201">
        <v>109</v>
      </c>
      <c r="F3266" s="201">
        <v>2.17</v>
      </c>
      <c r="G3266" s="64">
        <f t="shared" si="100"/>
        <v>0</v>
      </c>
      <c r="H3266" s="66">
        <f t="shared" si="101"/>
        <v>0</v>
      </c>
      <c r="I3266" s="60"/>
    </row>
    <row r="3267" spans="1:9" s="38" customFormat="1" x14ac:dyDescent="0.25">
      <c r="A3267" s="193" t="s">
        <v>9245</v>
      </c>
      <c r="B3267" s="194" t="s">
        <v>5657</v>
      </c>
      <c r="C3267" s="188" t="s">
        <v>6</v>
      </c>
      <c r="D3267" s="179"/>
      <c r="E3267" s="201">
        <v>130</v>
      </c>
      <c r="F3267" s="201">
        <v>2.59</v>
      </c>
      <c r="G3267" s="64">
        <f t="shared" si="100"/>
        <v>0</v>
      </c>
      <c r="H3267" s="66">
        <f t="shared" si="101"/>
        <v>0</v>
      </c>
      <c r="I3267" s="60"/>
    </row>
    <row r="3268" spans="1:9" s="38" customFormat="1" x14ac:dyDescent="0.25">
      <c r="A3268" s="193" t="s">
        <v>9246</v>
      </c>
      <c r="B3268" s="194" t="s">
        <v>5659</v>
      </c>
      <c r="C3268" s="188" t="s">
        <v>6</v>
      </c>
      <c r="D3268" s="179"/>
      <c r="E3268" s="201">
        <v>185</v>
      </c>
      <c r="F3268" s="201">
        <v>3.69</v>
      </c>
      <c r="G3268" s="64">
        <f t="shared" si="100"/>
        <v>0</v>
      </c>
      <c r="H3268" s="66">
        <f t="shared" si="101"/>
        <v>0</v>
      </c>
      <c r="I3268" s="60"/>
    </row>
    <row r="3269" spans="1:9" s="38" customFormat="1" x14ac:dyDescent="0.25">
      <c r="A3269" s="193" t="s">
        <v>9247</v>
      </c>
      <c r="B3269" s="194" t="s">
        <v>5661</v>
      </c>
      <c r="C3269" s="188" t="s">
        <v>6</v>
      </c>
      <c r="D3269" s="179"/>
      <c r="E3269" s="201">
        <v>219</v>
      </c>
      <c r="F3269" s="201">
        <v>4.3600000000000003</v>
      </c>
      <c r="G3269" s="64">
        <f t="shared" ref="G3269:G3332" si="102">D3269*E3269</f>
        <v>0</v>
      </c>
      <c r="H3269" s="66">
        <f t="shared" ref="H3269:H3332" si="103">D3269*F3269</f>
        <v>0</v>
      </c>
      <c r="I3269" s="60"/>
    </row>
    <row r="3270" spans="1:9" s="38" customFormat="1" x14ac:dyDescent="0.25">
      <c r="A3270" s="193" t="s">
        <v>9248</v>
      </c>
      <c r="B3270" s="194" t="s">
        <v>5663</v>
      </c>
      <c r="C3270" s="188" t="s">
        <v>6</v>
      </c>
      <c r="D3270" s="179"/>
      <c r="E3270" s="201">
        <v>288</v>
      </c>
      <c r="F3270" s="201">
        <v>5.7</v>
      </c>
      <c r="G3270" s="64">
        <f t="shared" si="102"/>
        <v>0</v>
      </c>
      <c r="H3270" s="66">
        <f t="shared" si="103"/>
        <v>0</v>
      </c>
      <c r="I3270" s="60"/>
    </row>
    <row r="3271" spans="1:9" s="38" customFormat="1" x14ac:dyDescent="0.25">
      <c r="A3271" s="193" t="s">
        <v>9249</v>
      </c>
      <c r="B3271" s="194" t="s">
        <v>9099</v>
      </c>
      <c r="C3271" s="188" t="s">
        <v>6</v>
      </c>
      <c r="D3271" s="179"/>
      <c r="E3271" s="201">
        <v>442</v>
      </c>
      <c r="F3271" s="201">
        <v>8.8000000000000007</v>
      </c>
      <c r="G3271" s="64">
        <f t="shared" si="102"/>
        <v>0</v>
      </c>
      <c r="H3271" s="66">
        <f t="shared" si="103"/>
        <v>0</v>
      </c>
      <c r="I3271" s="60"/>
    </row>
    <row r="3272" spans="1:9" s="38" customFormat="1" x14ac:dyDescent="0.25">
      <c r="A3272" s="193" t="s">
        <v>9250</v>
      </c>
      <c r="B3272" s="194" t="s">
        <v>9101</v>
      </c>
      <c r="C3272" s="188" t="s">
        <v>6</v>
      </c>
      <c r="D3272" s="179"/>
      <c r="E3272" s="201">
        <v>627</v>
      </c>
      <c r="F3272" s="201">
        <v>12.5</v>
      </c>
      <c r="G3272" s="64">
        <f t="shared" si="102"/>
        <v>0</v>
      </c>
      <c r="H3272" s="66">
        <f t="shared" si="103"/>
        <v>0</v>
      </c>
      <c r="I3272" s="60"/>
    </row>
    <row r="3273" spans="1:9" s="38" customFormat="1" x14ac:dyDescent="0.25">
      <c r="A3273" s="193" t="s">
        <v>9251</v>
      </c>
      <c r="B3273" s="194" t="s">
        <v>9209</v>
      </c>
      <c r="C3273" s="188" t="s">
        <v>6</v>
      </c>
      <c r="D3273" s="179"/>
      <c r="E3273" s="201">
        <v>1289</v>
      </c>
      <c r="F3273" s="201">
        <v>25.6</v>
      </c>
      <c r="G3273" s="64">
        <f t="shared" si="102"/>
        <v>0</v>
      </c>
      <c r="H3273" s="66">
        <f t="shared" si="103"/>
        <v>0</v>
      </c>
      <c r="I3273" s="60"/>
    </row>
    <row r="3274" spans="1:9" s="38" customFormat="1" x14ac:dyDescent="0.25">
      <c r="A3274" s="193" t="s">
        <v>9252</v>
      </c>
      <c r="B3274" s="194" t="s">
        <v>9211</v>
      </c>
      <c r="C3274" s="188" t="s">
        <v>6</v>
      </c>
      <c r="D3274" s="179"/>
      <c r="E3274" s="201">
        <v>2105</v>
      </c>
      <c r="F3274" s="201">
        <v>41.9</v>
      </c>
      <c r="G3274" s="64">
        <f t="shared" si="102"/>
        <v>0</v>
      </c>
      <c r="H3274" s="66">
        <f t="shared" si="103"/>
        <v>0</v>
      </c>
      <c r="I3274" s="60"/>
    </row>
    <row r="3275" spans="1:9" s="38" customFormat="1" ht="56.25" x14ac:dyDescent="0.25">
      <c r="A3275" s="195" t="s">
        <v>9253</v>
      </c>
      <c r="B3275" s="196" t="s">
        <v>21895</v>
      </c>
      <c r="C3275" s="198"/>
      <c r="D3275" s="199"/>
      <c r="E3275" s="199"/>
      <c r="F3275" s="199"/>
      <c r="G3275" s="199"/>
      <c r="H3275" s="200"/>
      <c r="I3275" s="60"/>
    </row>
    <row r="3276" spans="1:9" s="38" customFormat="1" x14ac:dyDescent="0.25">
      <c r="A3276" s="193" t="s">
        <v>9254</v>
      </c>
      <c r="B3276" s="194" t="s">
        <v>21882</v>
      </c>
      <c r="C3276" s="188" t="s">
        <v>6</v>
      </c>
      <c r="D3276" s="179"/>
      <c r="E3276" s="201">
        <v>12.6</v>
      </c>
      <c r="F3276" s="201">
        <v>0.251</v>
      </c>
      <c r="G3276" s="64">
        <f t="shared" si="102"/>
        <v>0</v>
      </c>
      <c r="H3276" s="66">
        <f t="shared" si="103"/>
        <v>0</v>
      </c>
      <c r="I3276" s="60"/>
    </row>
    <row r="3277" spans="1:9" s="38" customFormat="1" x14ac:dyDescent="0.25">
      <c r="A3277" s="193" t="s">
        <v>9255</v>
      </c>
      <c r="B3277" s="194" t="s">
        <v>21879</v>
      </c>
      <c r="C3277" s="188" t="s">
        <v>6</v>
      </c>
      <c r="D3277" s="179"/>
      <c r="E3277" s="201">
        <v>14.3</v>
      </c>
      <c r="F3277" s="201">
        <v>0.28399999999999997</v>
      </c>
      <c r="G3277" s="64">
        <f t="shared" si="102"/>
        <v>0</v>
      </c>
      <c r="H3277" s="66">
        <f t="shared" si="103"/>
        <v>0</v>
      </c>
      <c r="I3277" s="60"/>
    </row>
    <row r="3278" spans="1:9" s="38" customFormat="1" x14ac:dyDescent="0.25">
      <c r="A3278" s="193" t="s">
        <v>9256</v>
      </c>
      <c r="B3278" s="194" t="s">
        <v>21871</v>
      </c>
      <c r="C3278" s="188" t="s">
        <v>6</v>
      </c>
      <c r="D3278" s="179"/>
      <c r="E3278" s="201">
        <v>17.7</v>
      </c>
      <c r="F3278" s="201">
        <v>0.35199999999999998</v>
      </c>
      <c r="G3278" s="64">
        <f t="shared" si="102"/>
        <v>0</v>
      </c>
      <c r="H3278" s="66">
        <f t="shared" si="103"/>
        <v>0</v>
      </c>
      <c r="I3278" s="60"/>
    </row>
    <row r="3279" spans="1:9" s="38" customFormat="1" x14ac:dyDescent="0.25">
      <c r="A3279" s="193" t="s">
        <v>9257</v>
      </c>
      <c r="B3279" s="194" t="s">
        <v>21872</v>
      </c>
      <c r="C3279" s="188" t="s">
        <v>6</v>
      </c>
      <c r="D3279" s="179"/>
      <c r="E3279" s="201">
        <v>21.8</v>
      </c>
      <c r="F3279" s="201">
        <v>0.434</v>
      </c>
      <c r="G3279" s="64">
        <f t="shared" si="102"/>
        <v>0</v>
      </c>
      <c r="H3279" s="66">
        <f t="shared" si="103"/>
        <v>0</v>
      </c>
      <c r="I3279" s="60"/>
    </row>
    <row r="3280" spans="1:9" s="38" customFormat="1" x14ac:dyDescent="0.25">
      <c r="A3280" s="193" t="s">
        <v>9258</v>
      </c>
      <c r="B3280" s="194" t="s">
        <v>9163</v>
      </c>
      <c r="C3280" s="188" t="s">
        <v>6</v>
      </c>
      <c r="D3280" s="179"/>
      <c r="E3280" s="201">
        <v>26.4</v>
      </c>
      <c r="F3280" s="201">
        <v>0.52</v>
      </c>
      <c r="G3280" s="64">
        <f t="shared" si="102"/>
        <v>0</v>
      </c>
      <c r="H3280" s="66">
        <f t="shared" si="103"/>
        <v>0</v>
      </c>
      <c r="I3280" s="60"/>
    </row>
    <row r="3281" spans="1:9" s="38" customFormat="1" x14ac:dyDescent="0.25">
      <c r="A3281" s="193" t="s">
        <v>9259</v>
      </c>
      <c r="B3281" s="194" t="s">
        <v>9165</v>
      </c>
      <c r="C3281" s="188" t="s">
        <v>6</v>
      </c>
      <c r="D3281" s="179"/>
      <c r="E3281" s="201">
        <v>32.299999999999997</v>
      </c>
      <c r="F3281" s="201">
        <v>0.64</v>
      </c>
      <c r="G3281" s="64">
        <f t="shared" si="102"/>
        <v>0</v>
      </c>
      <c r="H3281" s="66">
        <f t="shared" si="103"/>
        <v>0</v>
      </c>
      <c r="I3281" s="60"/>
    </row>
    <row r="3282" spans="1:9" s="38" customFormat="1" x14ac:dyDescent="0.25">
      <c r="A3282" s="193" t="s">
        <v>9260</v>
      </c>
      <c r="B3282" s="194" t="s">
        <v>21873</v>
      </c>
      <c r="C3282" s="188" t="s">
        <v>6</v>
      </c>
      <c r="D3282" s="179"/>
      <c r="E3282" s="201">
        <v>39.1</v>
      </c>
      <c r="F3282" s="201">
        <v>0.78</v>
      </c>
      <c r="G3282" s="64">
        <f t="shared" si="102"/>
        <v>0</v>
      </c>
      <c r="H3282" s="66">
        <f t="shared" si="103"/>
        <v>0</v>
      </c>
      <c r="I3282" s="60"/>
    </row>
    <row r="3283" spans="1:9" s="38" customFormat="1" x14ac:dyDescent="0.25">
      <c r="A3283" s="193" t="s">
        <v>9261</v>
      </c>
      <c r="B3283" s="194" t="s">
        <v>9168</v>
      </c>
      <c r="C3283" s="188" t="s">
        <v>6</v>
      </c>
      <c r="D3283" s="179"/>
      <c r="E3283" s="201">
        <v>58</v>
      </c>
      <c r="F3283" s="201">
        <v>1.1599999999999999</v>
      </c>
      <c r="G3283" s="64">
        <f t="shared" si="102"/>
        <v>0</v>
      </c>
      <c r="H3283" s="66">
        <f t="shared" si="103"/>
        <v>0</v>
      </c>
      <c r="I3283" s="60"/>
    </row>
    <row r="3284" spans="1:9" s="38" customFormat="1" x14ac:dyDescent="0.25">
      <c r="A3284" s="193" t="s">
        <v>9262</v>
      </c>
      <c r="B3284" s="194" t="s">
        <v>21874</v>
      </c>
      <c r="C3284" s="188" t="s">
        <v>6</v>
      </c>
      <c r="D3284" s="179"/>
      <c r="E3284" s="201">
        <v>70</v>
      </c>
      <c r="F3284" s="201">
        <v>1.39</v>
      </c>
      <c r="G3284" s="64">
        <f t="shared" si="102"/>
        <v>0</v>
      </c>
      <c r="H3284" s="66">
        <f t="shared" si="103"/>
        <v>0</v>
      </c>
      <c r="I3284" s="60"/>
    </row>
    <row r="3285" spans="1:9" s="38" customFormat="1" x14ac:dyDescent="0.25">
      <c r="A3285" s="193" t="s">
        <v>9263</v>
      </c>
      <c r="B3285" s="194" t="s">
        <v>21875</v>
      </c>
      <c r="C3285" s="188" t="s">
        <v>6</v>
      </c>
      <c r="D3285" s="179"/>
      <c r="E3285" s="201">
        <v>109</v>
      </c>
      <c r="F3285" s="201">
        <v>2.17</v>
      </c>
      <c r="G3285" s="64">
        <f t="shared" si="102"/>
        <v>0</v>
      </c>
      <c r="H3285" s="66">
        <f t="shared" si="103"/>
        <v>0</v>
      </c>
      <c r="I3285" s="60"/>
    </row>
    <row r="3286" spans="1:9" s="38" customFormat="1" ht="56.25" x14ac:dyDescent="0.25">
      <c r="A3286" s="195" t="s">
        <v>9264</v>
      </c>
      <c r="B3286" s="196" t="s">
        <v>21896</v>
      </c>
      <c r="C3286" s="198"/>
      <c r="D3286" s="199"/>
      <c r="E3286" s="199"/>
      <c r="F3286" s="199"/>
      <c r="G3286" s="199"/>
      <c r="H3286" s="200"/>
      <c r="I3286" s="60"/>
    </row>
    <row r="3287" spans="1:9" s="38" customFormat="1" x14ac:dyDescent="0.25">
      <c r="A3287" s="193" t="s">
        <v>9265</v>
      </c>
      <c r="B3287" s="194" t="s">
        <v>21887</v>
      </c>
      <c r="C3287" s="188" t="s">
        <v>6</v>
      </c>
      <c r="D3287" s="179"/>
      <c r="E3287" s="201">
        <v>12</v>
      </c>
      <c r="F3287" s="201">
        <v>0.23799999999999999</v>
      </c>
      <c r="G3287" s="64">
        <f t="shared" si="102"/>
        <v>0</v>
      </c>
      <c r="H3287" s="66">
        <f t="shared" si="103"/>
        <v>0</v>
      </c>
      <c r="I3287" s="60"/>
    </row>
    <row r="3288" spans="1:9" s="38" customFormat="1" x14ac:dyDescent="0.25">
      <c r="A3288" s="193" t="s">
        <v>9266</v>
      </c>
      <c r="B3288" s="194" t="s">
        <v>21888</v>
      </c>
      <c r="C3288" s="188" t="s">
        <v>6</v>
      </c>
      <c r="D3288" s="179"/>
      <c r="E3288" s="201">
        <v>13.1</v>
      </c>
      <c r="F3288" s="201">
        <v>0.26100000000000001</v>
      </c>
      <c r="G3288" s="64">
        <f t="shared" si="102"/>
        <v>0</v>
      </c>
      <c r="H3288" s="66">
        <f t="shared" si="103"/>
        <v>0</v>
      </c>
      <c r="I3288" s="60"/>
    </row>
    <row r="3289" spans="1:9" s="38" customFormat="1" x14ac:dyDescent="0.25">
      <c r="A3289" s="193" t="s">
        <v>9267</v>
      </c>
      <c r="B3289" s="194" t="s">
        <v>21889</v>
      </c>
      <c r="C3289" s="188" t="s">
        <v>6</v>
      </c>
      <c r="D3289" s="179"/>
      <c r="E3289" s="201">
        <v>16.399999999999999</v>
      </c>
      <c r="F3289" s="201">
        <v>0.32700000000000001</v>
      </c>
      <c r="G3289" s="64">
        <f t="shared" si="102"/>
        <v>0</v>
      </c>
      <c r="H3289" s="66">
        <f t="shared" si="103"/>
        <v>0</v>
      </c>
      <c r="I3289" s="60"/>
    </row>
    <row r="3290" spans="1:9" s="38" customFormat="1" x14ac:dyDescent="0.25">
      <c r="A3290" s="193" t="s">
        <v>9268</v>
      </c>
      <c r="B3290" s="194" t="s">
        <v>21890</v>
      </c>
      <c r="C3290" s="188" t="s">
        <v>6</v>
      </c>
      <c r="D3290" s="179"/>
      <c r="E3290" s="201">
        <v>20.3</v>
      </c>
      <c r="F3290" s="201">
        <v>0.40500000000000003</v>
      </c>
      <c r="G3290" s="64">
        <f t="shared" si="102"/>
        <v>0</v>
      </c>
      <c r="H3290" s="66">
        <f t="shared" si="103"/>
        <v>0</v>
      </c>
      <c r="I3290" s="60"/>
    </row>
    <row r="3291" spans="1:9" s="38" customFormat="1" x14ac:dyDescent="0.25">
      <c r="A3291" s="193" t="s">
        <v>9269</v>
      </c>
      <c r="B3291" s="194" t="s">
        <v>9231</v>
      </c>
      <c r="C3291" s="188" t="s">
        <v>6</v>
      </c>
      <c r="D3291" s="179"/>
      <c r="E3291" s="201">
        <v>25.5</v>
      </c>
      <c r="F3291" s="201">
        <v>0.51</v>
      </c>
      <c r="G3291" s="64">
        <f t="shared" si="102"/>
        <v>0</v>
      </c>
      <c r="H3291" s="66">
        <f t="shared" si="103"/>
        <v>0</v>
      </c>
      <c r="I3291" s="60"/>
    </row>
    <row r="3292" spans="1:9" s="38" customFormat="1" x14ac:dyDescent="0.25">
      <c r="A3292" s="193" t="s">
        <v>9270</v>
      </c>
      <c r="B3292" s="194" t="s">
        <v>9233</v>
      </c>
      <c r="C3292" s="188" t="s">
        <v>6</v>
      </c>
      <c r="D3292" s="179"/>
      <c r="E3292" s="201">
        <v>31.6</v>
      </c>
      <c r="F3292" s="201">
        <v>0.63</v>
      </c>
      <c r="G3292" s="64">
        <f t="shared" si="102"/>
        <v>0</v>
      </c>
      <c r="H3292" s="66">
        <f t="shared" si="103"/>
        <v>0</v>
      </c>
      <c r="I3292" s="60"/>
    </row>
    <row r="3293" spans="1:9" s="38" customFormat="1" x14ac:dyDescent="0.25">
      <c r="A3293" s="193" t="s">
        <v>9271</v>
      </c>
      <c r="B3293" s="194" t="s">
        <v>21891</v>
      </c>
      <c r="C3293" s="188" t="s">
        <v>6</v>
      </c>
      <c r="D3293" s="179"/>
      <c r="E3293" s="201">
        <v>39.200000000000003</v>
      </c>
      <c r="F3293" s="201">
        <v>0.78</v>
      </c>
      <c r="G3293" s="64">
        <f t="shared" si="102"/>
        <v>0</v>
      </c>
      <c r="H3293" s="66">
        <f t="shared" si="103"/>
        <v>0</v>
      </c>
      <c r="I3293" s="60"/>
    </row>
    <row r="3294" spans="1:9" s="38" customFormat="1" x14ac:dyDescent="0.25">
      <c r="A3294" s="193" t="s">
        <v>9272</v>
      </c>
      <c r="B3294" s="194" t="s">
        <v>9236</v>
      </c>
      <c r="C3294" s="188" t="s">
        <v>6</v>
      </c>
      <c r="D3294" s="179"/>
      <c r="E3294" s="201">
        <v>61</v>
      </c>
      <c r="F3294" s="201">
        <v>1.22</v>
      </c>
      <c r="G3294" s="64">
        <f t="shared" si="102"/>
        <v>0</v>
      </c>
      <c r="H3294" s="66">
        <f t="shared" si="103"/>
        <v>0</v>
      </c>
      <c r="I3294" s="60"/>
    </row>
    <row r="3295" spans="1:9" s="38" customFormat="1" x14ac:dyDescent="0.25">
      <c r="A3295" s="193" t="s">
        <v>9273</v>
      </c>
      <c r="B3295" s="194" t="s">
        <v>21892</v>
      </c>
      <c r="C3295" s="188" t="s">
        <v>6</v>
      </c>
      <c r="D3295" s="179"/>
      <c r="E3295" s="201">
        <v>80</v>
      </c>
      <c r="F3295" s="201">
        <v>1.6</v>
      </c>
      <c r="G3295" s="64">
        <f t="shared" si="102"/>
        <v>0</v>
      </c>
      <c r="H3295" s="66">
        <f t="shared" si="103"/>
        <v>0</v>
      </c>
      <c r="I3295" s="60"/>
    </row>
    <row r="3296" spans="1:9" s="38" customFormat="1" x14ac:dyDescent="0.25">
      <c r="A3296" s="193" t="s">
        <v>9274</v>
      </c>
      <c r="B3296" s="194" t="s">
        <v>21893</v>
      </c>
      <c r="C3296" s="188" t="s">
        <v>6</v>
      </c>
      <c r="D3296" s="179"/>
      <c r="E3296" s="201">
        <v>130</v>
      </c>
      <c r="F3296" s="201">
        <v>2.59</v>
      </c>
      <c r="G3296" s="64">
        <f t="shared" si="102"/>
        <v>0</v>
      </c>
      <c r="H3296" s="66">
        <f t="shared" si="103"/>
        <v>0</v>
      </c>
      <c r="I3296" s="60"/>
    </row>
    <row r="3297" spans="1:9" s="38" customFormat="1" ht="78.75" x14ac:dyDescent="0.25">
      <c r="A3297" s="195" t="s">
        <v>9275</v>
      </c>
      <c r="B3297" s="196" t="s">
        <v>21897</v>
      </c>
      <c r="C3297" s="198"/>
      <c r="D3297" s="199"/>
      <c r="E3297" s="199"/>
      <c r="F3297" s="199"/>
      <c r="G3297" s="199"/>
      <c r="H3297" s="200"/>
      <c r="I3297" s="60"/>
    </row>
    <row r="3298" spans="1:9" s="38" customFormat="1" x14ac:dyDescent="0.25">
      <c r="A3298" s="193" t="s">
        <v>9276</v>
      </c>
      <c r="B3298" s="194" t="s">
        <v>21871</v>
      </c>
      <c r="C3298" s="188" t="s">
        <v>6</v>
      </c>
      <c r="D3298" s="179"/>
      <c r="E3298" s="201">
        <v>47.5</v>
      </c>
      <c r="F3298" s="201">
        <v>0.95</v>
      </c>
      <c r="G3298" s="64">
        <f t="shared" si="102"/>
        <v>0</v>
      </c>
      <c r="H3298" s="66">
        <f t="shared" si="103"/>
        <v>0</v>
      </c>
      <c r="I3298" s="60"/>
    </row>
    <row r="3299" spans="1:9" s="38" customFormat="1" x14ac:dyDescent="0.25">
      <c r="A3299" s="193" t="s">
        <v>9277</v>
      </c>
      <c r="B3299" s="194" t="s">
        <v>21872</v>
      </c>
      <c r="C3299" s="188" t="s">
        <v>6</v>
      </c>
      <c r="D3299" s="179"/>
      <c r="E3299" s="201">
        <v>51</v>
      </c>
      <c r="F3299" s="201">
        <v>1.01</v>
      </c>
      <c r="G3299" s="64">
        <f t="shared" si="102"/>
        <v>0</v>
      </c>
      <c r="H3299" s="66">
        <f t="shared" si="103"/>
        <v>0</v>
      </c>
      <c r="I3299" s="60"/>
    </row>
    <row r="3300" spans="1:9" s="38" customFormat="1" x14ac:dyDescent="0.25">
      <c r="A3300" s="193" t="s">
        <v>9278</v>
      </c>
      <c r="B3300" s="194" t="s">
        <v>9163</v>
      </c>
      <c r="C3300" s="188" t="s">
        <v>6</v>
      </c>
      <c r="D3300" s="179"/>
      <c r="E3300" s="201">
        <v>66</v>
      </c>
      <c r="F3300" s="201">
        <v>1.31</v>
      </c>
      <c r="G3300" s="64">
        <f t="shared" si="102"/>
        <v>0</v>
      </c>
      <c r="H3300" s="66">
        <f t="shared" si="103"/>
        <v>0</v>
      </c>
      <c r="I3300" s="60"/>
    </row>
    <row r="3301" spans="1:9" s="38" customFormat="1" x14ac:dyDescent="0.25">
      <c r="A3301" s="193" t="s">
        <v>9279</v>
      </c>
      <c r="B3301" s="194" t="s">
        <v>9165</v>
      </c>
      <c r="C3301" s="188" t="s">
        <v>6</v>
      </c>
      <c r="D3301" s="179"/>
      <c r="E3301" s="201">
        <v>82</v>
      </c>
      <c r="F3301" s="201">
        <v>1.62</v>
      </c>
      <c r="G3301" s="64">
        <f t="shared" si="102"/>
        <v>0</v>
      </c>
      <c r="H3301" s="66">
        <f t="shared" si="103"/>
        <v>0</v>
      </c>
      <c r="I3301" s="60"/>
    </row>
    <row r="3302" spans="1:9" s="38" customFormat="1" ht="67.5" x14ac:dyDescent="0.25">
      <c r="A3302" s="195" t="s">
        <v>9280</v>
      </c>
      <c r="B3302" s="196" t="s">
        <v>21898</v>
      </c>
      <c r="C3302" s="198"/>
      <c r="D3302" s="199"/>
      <c r="E3302" s="199"/>
      <c r="F3302" s="199"/>
      <c r="G3302" s="199"/>
      <c r="H3302" s="200"/>
      <c r="I3302" s="60"/>
    </row>
    <row r="3303" spans="1:9" s="38" customFormat="1" x14ac:dyDescent="0.25">
      <c r="A3303" s="193" t="s">
        <v>9281</v>
      </c>
      <c r="B3303" s="194" t="s">
        <v>5647</v>
      </c>
      <c r="C3303" s="188" t="s">
        <v>6</v>
      </c>
      <c r="D3303" s="179"/>
      <c r="E3303" s="201">
        <v>50</v>
      </c>
      <c r="F3303" s="201">
        <v>0.99</v>
      </c>
      <c r="G3303" s="64">
        <f t="shared" si="102"/>
        <v>0</v>
      </c>
      <c r="H3303" s="66">
        <f t="shared" si="103"/>
        <v>0</v>
      </c>
      <c r="I3303" s="60"/>
    </row>
    <row r="3304" spans="1:9" s="38" customFormat="1" x14ac:dyDescent="0.25">
      <c r="A3304" s="193" t="s">
        <v>9282</v>
      </c>
      <c r="B3304" s="194" t="s">
        <v>5649</v>
      </c>
      <c r="C3304" s="188" t="s">
        <v>6</v>
      </c>
      <c r="D3304" s="179"/>
      <c r="E3304" s="201">
        <v>53</v>
      </c>
      <c r="F3304" s="201">
        <v>1.05</v>
      </c>
      <c r="G3304" s="64">
        <f t="shared" si="102"/>
        <v>0</v>
      </c>
      <c r="H3304" s="66">
        <f t="shared" si="103"/>
        <v>0</v>
      </c>
      <c r="I3304" s="60"/>
    </row>
    <row r="3305" spans="1:9" s="38" customFormat="1" x14ac:dyDescent="0.25">
      <c r="A3305" s="193" t="s">
        <v>9283</v>
      </c>
      <c r="B3305" s="194" t="s">
        <v>5651</v>
      </c>
      <c r="C3305" s="188" t="s">
        <v>6</v>
      </c>
      <c r="D3305" s="179"/>
      <c r="E3305" s="201">
        <v>62</v>
      </c>
      <c r="F3305" s="201">
        <v>1.24</v>
      </c>
      <c r="G3305" s="64">
        <f t="shared" si="102"/>
        <v>0</v>
      </c>
      <c r="H3305" s="66">
        <f t="shared" si="103"/>
        <v>0</v>
      </c>
      <c r="I3305" s="60"/>
    </row>
    <row r="3306" spans="1:9" s="38" customFormat="1" x14ac:dyDescent="0.25">
      <c r="A3306" s="193" t="s">
        <v>9284</v>
      </c>
      <c r="B3306" s="194" t="s">
        <v>5653</v>
      </c>
      <c r="C3306" s="188" t="s">
        <v>6</v>
      </c>
      <c r="D3306" s="179"/>
      <c r="E3306" s="201">
        <v>87</v>
      </c>
      <c r="F3306" s="201">
        <v>1.73</v>
      </c>
      <c r="G3306" s="64">
        <f t="shared" si="102"/>
        <v>0</v>
      </c>
      <c r="H3306" s="66">
        <f t="shared" si="103"/>
        <v>0</v>
      </c>
      <c r="I3306" s="60"/>
    </row>
    <row r="3307" spans="1:9" s="38" customFormat="1" x14ac:dyDescent="0.25">
      <c r="A3307" s="193" t="s">
        <v>9285</v>
      </c>
      <c r="B3307" s="194" t="s">
        <v>5655</v>
      </c>
      <c r="C3307" s="188" t="s">
        <v>6</v>
      </c>
      <c r="D3307" s="179"/>
      <c r="E3307" s="201">
        <v>96</v>
      </c>
      <c r="F3307" s="201">
        <v>1.92</v>
      </c>
      <c r="G3307" s="64">
        <f t="shared" si="102"/>
        <v>0</v>
      </c>
      <c r="H3307" s="66">
        <f t="shared" si="103"/>
        <v>0</v>
      </c>
      <c r="I3307" s="60"/>
    </row>
    <row r="3308" spans="1:9" s="38" customFormat="1" x14ac:dyDescent="0.25">
      <c r="A3308" s="193" t="s">
        <v>9286</v>
      </c>
      <c r="B3308" s="194" t="s">
        <v>5657</v>
      </c>
      <c r="C3308" s="188" t="s">
        <v>6</v>
      </c>
      <c r="D3308" s="179"/>
      <c r="E3308" s="201">
        <v>123</v>
      </c>
      <c r="F3308" s="201">
        <v>2.44</v>
      </c>
      <c r="G3308" s="64">
        <f t="shared" si="102"/>
        <v>0</v>
      </c>
      <c r="H3308" s="66">
        <f t="shared" si="103"/>
        <v>0</v>
      </c>
      <c r="I3308" s="60"/>
    </row>
    <row r="3309" spans="1:9" s="38" customFormat="1" x14ac:dyDescent="0.25">
      <c r="A3309" s="193" t="s">
        <v>9287</v>
      </c>
      <c r="B3309" s="194" t="s">
        <v>5659</v>
      </c>
      <c r="C3309" s="188" t="s">
        <v>6</v>
      </c>
      <c r="D3309" s="179"/>
      <c r="E3309" s="201">
        <v>168</v>
      </c>
      <c r="F3309" s="201">
        <v>3.35</v>
      </c>
      <c r="G3309" s="64">
        <f t="shared" si="102"/>
        <v>0</v>
      </c>
      <c r="H3309" s="66">
        <f t="shared" si="103"/>
        <v>0</v>
      </c>
      <c r="I3309" s="60"/>
    </row>
    <row r="3310" spans="1:9" s="38" customFormat="1" x14ac:dyDescent="0.25">
      <c r="A3310" s="193" t="s">
        <v>9288</v>
      </c>
      <c r="B3310" s="194" t="s">
        <v>5661</v>
      </c>
      <c r="C3310" s="188" t="s">
        <v>6</v>
      </c>
      <c r="D3310" s="179"/>
      <c r="E3310" s="201">
        <v>233</v>
      </c>
      <c r="F3310" s="201">
        <v>4.6399999999999997</v>
      </c>
      <c r="G3310" s="64">
        <f t="shared" si="102"/>
        <v>0</v>
      </c>
      <c r="H3310" s="66">
        <f t="shared" si="103"/>
        <v>0</v>
      </c>
      <c r="I3310" s="60"/>
    </row>
    <row r="3311" spans="1:9" s="38" customFormat="1" x14ac:dyDescent="0.25">
      <c r="A3311" s="193" t="s">
        <v>9289</v>
      </c>
      <c r="B3311" s="194" t="s">
        <v>5663</v>
      </c>
      <c r="C3311" s="188" t="s">
        <v>6</v>
      </c>
      <c r="D3311" s="179"/>
      <c r="E3311" s="201">
        <v>316</v>
      </c>
      <c r="F3311" s="201">
        <v>6.3</v>
      </c>
      <c r="G3311" s="64">
        <f t="shared" si="102"/>
        <v>0</v>
      </c>
      <c r="H3311" s="66">
        <f t="shared" si="103"/>
        <v>0</v>
      </c>
      <c r="I3311" s="60"/>
    </row>
    <row r="3312" spans="1:9" s="38" customFormat="1" x14ac:dyDescent="0.25">
      <c r="A3312" s="193" t="s">
        <v>9290</v>
      </c>
      <c r="B3312" s="194" t="s">
        <v>9099</v>
      </c>
      <c r="C3312" s="188" t="s">
        <v>6</v>
      </c>
      <c r="D3312" s="179"/>
      <c r="E3312" s="201">
        <v>597</v>
      </c>
      <c r="F3312" s="201">
        <v>11.9</v>
      </c>
      <c r="G3312" s="64">
        <f t="shared" si="102"/>
        <v>0</v>
      </c>
      <c r="H3312" s="66">
        <f t="shared" si="103"/>
        <v>0</v>
      </c>
      <c r="I3312" s="60"/>
    </row>
    <row r="3313" spans="1:9" s="38" customFormat="1" x14ac:dyDescent="0.25">
      <c r="A3313" s="193" t="s">
        <v>9291</v>
      </c>
      <c r="B3313" s="194" t="s">
        <v>9101</v>
      </c>
      <c r="C3313" s="188" t="s">
        <v>6</v>
      </c>
      <c r="D3313" s="179"/>
      <c r="E3313" s="201">
        <v>725</v>
      </c>
      <c r="F3313" s="201">
        <v>14.4</v>
      </c>
      <c r="G3313" s="64">
        <f t="shared" si="102"/>
        <v>0</v>
      </c>
      <c r="H3313" s="66">
        <f t="shared" si="103"/>
        <v>0</v>
      </c>
      <c r="I3313" s="60"/>
    </row>
    <row r="3314" spans="1:9" s="38" customFormat="1" x14ac:dyDescent="0.25">
      <c r="A3314" s="193" t="s">
        <v>9292</v>
      </c>
      <c r="B3314" s="194" t="s">
        <v>9209</v>
      </c>
      <c r="C3314" s="188" t="s">
        <v>6</v>
      </c>
      <c r="D3314" s="179"/>
      <c r="E3314" s="201">
        <v>1028</v>
      </c>
      <c r="F3314" s="201">
        <v>20.5</v>
      </c>
      <c r="G3314" s="64">
        <f t="shared" si="102"/>
        <v>0</v>
      </c>
      <c r="H3314" s="66">
        <f t="shared" si="103"/>
        <v>0</v>
      </c>
      <c r="I3314" s="60"/>
    </row>
    <row r="3315" spans="1:9" s="38" customFormat="1" ht="78.75" x14ac:dyDescent="0.25">
      <c r="A3315" s="195" t="s">
        <v>9293</v>
      </c>
      <c r="B3315" s="196" t="s">
        <v>21899</v>
      </c>
      <c r="C3315" s="198"/>
      <c r="D3315" s="199"/>
      <c r="E3315" s="199"/>
      <c r="F3315" s="199"/>
      <c r="G3315" s="199"/>
      <c r="H3315" s="200"/>
      <c r="I3315" s="60"/>
    </row>
    <row r="3316" spans="1:9" s="38" customFormat="1" x14ac:dyDescent="0.25">
      <c r="A3316" s="193" t="s">
        <v>9294</v>
      </c>
      <c r="B3316" s="194" t="s">
        <v>5647</v>
      </c>
      <c r="C3316" s="188" t="s">
        <v>6</v>
      </c>
      <c r="D3316" s="179"/>
      <c r="E3316" s="201">
        <v>96</v>
      </c>
      <c r="F3316" s="201">
        <v>1.92</v>
      </c>
      <c r="G3316" s="64">
        <f t="shared" si="102"/>
        <v>0</v>
      </c>
      <c r="H3316" s="66">
        <f t="shared" si="103"/>
        <v>0</v>
      </c>
      <c r="I3316" s="60"/>
    </row>
    <row r="3317" spans="1:9" s="38" customFormat="1" x14ac:dyDescent="0.25">
      <c r="A3317" s="193" t="s">
        <v>9295</v>
      </c>
      <c r="B3317" s="194" t="s">
        <v>5649</v>
      </c>
      <c r="C3317" s="188" t="s">
        <v>6</v>
      </c>
      <c r="D3317" s="179"/>
      <c r="E3317" s="201">
        <v>107</v>
      </c>
      <c r="F3317" s="201">
        <v>2.13</v>
      </c>
      <c r="G3317" s="64">
        <f t="shared" si="102"/>
        <v>0</v>
      </c>
      <c r="H3317" s="66">
        <f t="shared" si="103"/>
        <v>0</v>
      </c>
      <c r="I3317" s="60"/>
    </row>
    <row r="3318" spans="1:9" s="38" customFormat="1" x14ac:dyDescent="0.25">
      <c r="A3318" s="193" t="s">
        <v>9296</v>
      </c>
      <c r="B3318" s="194" t="s">
        <v>5651</v>
      </c>
      <c r="C3318" s="188" t="s">
        <v>6</v>
      </c>
      <c r="D3318" s="179"/>
      <c r="E3318" s="201">
        <v>129</v>
      </c>
      <c r="F3318" s="201">
        <v>2.57</v>
      </c>
      <c r="G3318" s="64">
        <f t="shared" si="102"/>
        <v>0</v>
      </c>
      <c r="H3318" s="66">
        <f t="shared" si="103"/>
        <v>0</v>
      </c>
      <c r="I3318" s="60"/>
    </row>
    <row r="3319" spans="1:9" s="38" customFormat="1" x14ac:dyDescent="0.25">
      <c r="A3319" s="193" t="s">
        <v>9297</v>
      </c>
      <c r="B3319" s="194" t="s">
        <v>5653</v>
      </c>
      <c r="C3319" s="188" t="s">
        <v>6</v>
      </c>
      <c r="D3319" s="179"/>
      <c r="E3319" s="201">
        <v>154</v>
      </c>
      <c r="F3319" s="201">
        <v>3.06</v>
      </c>
      <c r="G3319" s="64">
        <f t="shared" si="102"/>
        <v>0</v>
      </c>
      <c r="H3319" s="66">
        <f t="shared" si="103"/>
        <v>0</v>
      </c>
      <c r="I3319" s="60"/>
    </row>
    <row r="3320" spans="1:9" s="38" customFormat="1" x14ac:dyDescent="0.25">
      <c r="A3320" s="193" t="s">
        <v>9298</v>
      </c>
      <c r="B3320" s="194" t="s">
        <v>5655</v>
      </c>
      <c r="C3320" s="188" t="s">
        <v>6</v>
      </c>
      <c r="D3320" s="179"/>
      <c r="E3320" s="201">
        <v>180</v>
      </c>
      <c r="F3320" s="201">
        <v>3.58</v>
      </c>
      <c r="G3320" s="64">
        <f t="shared" si="102"/>
        <v>0</v>
      </c>
      <c r="H3320" s="66">
        <f t="shared" si="103"/>
        <v>0</v>
      </c>
      <c r="I3320" s="60"/>
    </row>
    <row r="3321" spans="1:9" s="38" customFormat="1" x14ac:dyDescent="0.25">
      <c r="A3321" s="193" t="s">
        <v>9299</v>
      </c>
      <c r="B3321" s="194" t="s">
        <v>5657</v>
      </c>
      <c r="C3321" s="188" t="s">
        <v>6</v>
      </c>
      <c r="D3321" s="179"/>
      <c r="E3321" s="201">
        <v>220</v>
      </c>
      <c r="F3321" s="201">
        <v>4.38</v>
      </c>
      <c r="G3321" s="64">
        <f t="shared" si="102"/>
        <v>0</v>
      </c>
      <c r="H3321" s="66">
        <f t="shared" si="103"/>
        <v>0</v>
      </c>
      <c r="I3321" s="60"/>
    </row>
    <row r="3322" spans="1:9" s="38" customFormat="1" x14ac:dyDescent="0.25">
      <c r="A3322" s="193" t="s">
        <v>9300</v>
      </c>
      <c r="B3322" s="194" t="s">
        <v>5659</v>
      </c>
      <c r="C3322" s="188" t="s">
        <v>6</v>
      </c>
      <c r="D3322" s="179"/>
      <c r="E3322" s="201">
        <v>314</v>
      </c>
      <c r="F3322" s="201">
        <v>6.3</v>
      </c>
      <c r="G3322" s="64">
        <f t="shared" si="102"/>
        <v>0</v>
      </c>
      <c r="H3322" s="66">
        <f t="shared" si="103"/>
        <v>0</v>
      </c>
      <c r="I3322" s="60"/>
    </row>
    <row r="3323" spans="1:9" s="38" customFormat="1" x14ac:dyDescent="0.25">
      <c r="A3323" s="193" t="s">
        <v>9301</v>
      </c>
      <c r="B3323" s="194" t="s">
        <v>5661</v>
      </c>
      <c r="C3323" s="188" t="s">
        <v>6</v>
      </c>
      <c r="D3323" s="179"/>
      <c r="E3323" s="201">
        <v>360</v>
      </c>
      <c r="F3323" s="201">
        <v>7.2</v>
      </c>
      <c r="G3323" s="64">
        <f t="shared" si="102"/>
        <v>0</v>
      </c>
      <c r="H3323" s="66">
        <f t="shared" si="103"/>
        <v>0</v>
      </c>
      <c r="I3323" s="60"/>
    </row>
    <row r="3324" spans="1:9" s="38" customFormat="1" x14ac:dyDescent="0.25">
      <c r="A3324" s="193" t="s">
        <v>9302</v>
      </c>
      <c r="B3324" s="194" t="s">
        <v>5663</v>
      </c>
      <c r="C3324" s="188" t="s">
        <v>6</v>
      </c>
      <c r="D3324" s="179"/>
      <c r="E3324" s="201">
        <v>491</v>
      </c>
      <c r="F3324" s="201">
        <v>9.8000000000000007</v>
      </c>
      <c r="G3324" s="64">
        <f t="shared" si="102"/>
        <v>0</v>
      </c>
      <c r="H3324" s="66">
        <f t="shared" si="103"/>
        <v>0</v>
      </c>
      <c r="I3324" s="60"/>
    </row>
    <row r="3325" spans="1:9" s="38" customFormat="1" x14ac:dyDescent="0.25">
      <c r="A3325" s="193" t="s">
        <v>9303</v>
      </c>
      <c r="B3325" s="194" t="s">
        <v>9099</v>
      </c>
      <c r="C3325" s="188" t="s">
        <v>6</v>
      </c>
      <c r="D3325" s="179"/>
      <c r="E3325" s="201">
        <v>696</v>
      </c>
      <c r="F3325" s="201">
        <v>13.8</v>
      </c>
      <c r="G3325" s="64">
        <f t="shared" si="102"/>
        <v>0</v>
      </c>
      <c r="H3325" s="66">
        <f t="shared" si="103"/>
        <v>0</v>
      </c>
      <c r="I3325" s="60"/>
    </row>
    <row r="3326" spans="1:9" s="38" customFormat="1" x14ac:dyDescent="0.25">
      <c r="A3326" s="193" t="s">
        <v>9304</v>
      </c>
      <c r="B3326" s="194" t="s">
        <v>9101</v>
      </c>
      <c r="C3326" s="188" t="s">
        <v>6</v>
      </c>
      <c r="D3326" s="179"/>
      <c r="E3326" s="201">
        <v>930</v>
      </c>
      <c r="F3326" s="201">
        <v>18.5</v>
      </c>
      <c r="G3326" s="64">
        <f t="shared" si="102"/>
        <v>0</v>
      </c>
      <c r="H3326" s="66">
        <f t="shared" si="103"/>
        <v>0</v>
      </c>
      <c r="I3326" s="60"/>
    </row>
    <row r="3327" spans="1:9" s="38" customFormat="1" x14ac:dyDescent="0.25">
      <c r="A3327" s="193" t="s">
        <v>9305</v>
      </c>
      <c r="B3327" s="194" t="s">
        <v>9209</v>
      </c>
      <c r="C3327" s="188" t="s">
        <v>6</v>
      </c>
      <c r="D3327" s="179"/>
      <c r="E3327" s="201">
        <v>1682</v>
      </c>
      <c r="F3327" s="201">
        <v>33.5</v>
      </c>
      <c r="G3327" s="64">
        <f t="shared" si="102"/>
        <v>0</v>
      </c>
      <c r="H3327" s="66">
        <f t="shared" si="103"/>
        <v>0</v>
      </c>
      <c r="I3327" s="60"/>
    </row>
    <row r="3328" spans="1:9" s="38" customFormat="1" ht="67.5" x14ac:dyDescent="0.25">
      <c r="A3328" s="195" t="s">
        <v>9306</v>
      </c>
      <c r="B3328" s="196" t="s">
        <v>21900</v>
      </c>
      <c r="C3328" s="198"/>
      <c r="D3328" s="199"/>
      <c r="E3328" s="199"/>
      <c r="F3328" s="199"/>
      <c r="G3328" s="199"/>
      <c r="H3328" s="200"/>
      <c r="I3328" s="60"/>
    </row>
    <row r="3329" spans="1:9" s="38" customFormat="1" x14ac:dyDescent="0.25">
      <c r="A3329" s="193" t="s">
        <v>9307</v>
      </c>
      <c r="B3329" s="194" t="s">
        <v>9308</v>
      </c>
      <c r="C3329" s="188" t="s">
        <v>6</v>
      </c>
      <c r="D3329" s="179"/>
      <c r="E3329" s="201">
        <v>146</v>
      </c>
      <c r="F3329" s="201">
        <v>2.91</v>
      </c>
      <c r="G3329" s="64">
        <f t="shared" si="102"/>
        <v>0</v>
      </c>
      <c r="H3329" s="66">
        <f t="shared" si="103"/>
        <v>0</v>
      </c>
      <c r="I3329" s="60"/>
    </row>
    <row r="3330" spans="1:9" s="38" customFormat="1" x14ac:dyDescent="0.25">
      <c r="A3330" s="193" t="s">
        <v>9309</v>
      </c>
      <c r="B3330" s="194" t="s">
        <v>5657</v>
      </c>
      <c r="C3330" s="188" t="s">
        <v>6</v>
      </c>
      <c r="D3330" s="179"/>
      <c r="E3330" s="201">
        <v>165</v>
      </c>
      <c r="F3330" s="201">
        <v>3.29</v>
      </c>
      <c r="G3330" s="64">
        <f t="shared" si="102"/>
        <v>0</v>
      </c>
      <c r="H3330" s="66">
        <f t="shared" si="103"/>
        <v>0</v>
      </c>
      <c r="I3330" s="60"/>
    </row>
    <row r="3331" spans="1:9" s="38" customFormat="1" x14ac:dyDescent="0.25">
      <c r="A3331" s="193" t="s">
        <v>9310</v>
      </c>
      <c r="B3331" s="194" t="s">
        <v>5659</v>
      </c>
      <c r="C3331" s="188" t="s">
        <v>6</v>
      </c>
      <c r="D3331" s="179"/>
      <c r="E3331" s="201">
        <v>245</v>
      </c>
      <c r="F3331" s="201">
        <v>4.87</v>
      </c>
      <c r="G3331" s="64">
        <f t="shared" si="102"/>
        <v>0</v>
      </c>
      <c r="H3331" s="66">
        <f t="shared" si="103"/>
        <v>0</v>
      </c>
      <c r="I3331" s="60"/>
    </row>
    <row r="3332" spans="1:9" s="38" customFormat="1" x14ac:dyDescent="0.25">
      <c r="A3332" s="193" t="s">
        <v>9311</v>
      </c>
      <c r="B3332" s="194" t="s">
        <v>5661</v>
      </c>
      <c r="C3332" s="188" t="s">
        <v>6</v>
      </c>
      <c r="D3332" s="179"/>
      <c r="E3332" s="201">
        <v>278</v>
      </c>
      <c r="F3332" s="201">
        <v>5.5</v>
      </c>
      <c r="G3332" s="64">
        <f t="shared" si="102"/>
        <v>0</v>
      </c>
      <c r="H3332" s="66">
        <f t="shared" si="103"/>
        <v>0</v>
      </c>
      <c r="I3332" s="60"/>
    </row>
    <row r="3333" spans="1:9" s="38" customFormat="1" x14ac:dyDescent="0.25">
      <c r="A3333" s="193" t="s">
        <v>9312</v>
      </c>
      <c r="B3333" s="194" t="s">
        <v>5663</v>
      </c>
      <c r="C3333" s="188" t="s">
        <v>6</v>
      </c>
      <c r="D3333" s="179"/>
      <c r="E3333" s="201">
        <v>361</v>
      </c>
      <c r="F3333" s="201">
        <v>7.2</v>
      </c>
      <c r="G3333" s="64">
        <f t="shared" ref="G3333:G3396" si="104">D3333*E3333</f>
        <v>0</v>
      </c>
      <c r="H3333" s="66">
        <f t="shared" ref="H3333:H3396" si="105">D3333*F3333</f>
        <v>0</v>
      </c>
      <c r="I3333" s="60"/>
    </row>
    <row r="3334" spans="1:9" s="38" customFormat="1" x14ac:dyDescent="0.25">
      <c r="A3334" s="193" t="s">
        <v>9313</v>
      </c>
      <c r="B3334" s="194" t="s">
        <v>9099</v>
      </c>
      <c r="C3334" s="188" t="s">
        <v>6</v>
      </c>
      <c r="D3334" s="179"/>
      <c r="E3334" s="201">
        <v>462</v>
      </c>
      <c r="F3334" s="201">
        <v>9.1999999999999993</v>
      </c>
      <c r="G3334" s="64">
        <f t="shared" si="104"/>
        <v>0</v>
      </c>
      <c r="H3334" s="66">
        <f t="shared" si="105"/>
        <v>0</v>
      </c>
      <c r="I3334" s="60"/>
    </row>
    <row r="3335" spans="1:9" s="38" customFormat="1" x14ac:dyDescent="0.25">
      <c r="A3335" s="193" t="s">
        <v>9314</v>
      </c>
      <c r="B3335" s="194" t="s">
        <v>9101</v>
      </c>
      <c r="C3335" s="188" t="s">
        <v>6</v>
      </c>
      <c r="D3335" s="179"/>
      <c r="E3335" s="201">
        <v>627</v>
      </c>
      <c r="F3335" s="201">
        <v>12.5</v>
      </c>
      <c r="G3335" s="64">
        <f t="shared" si="104"/>
        <v>0</v>
      </c>
      <c r="H3335" s="66">
        <f t="shared" si="105"/>
        <v>0</v>
      </c>
      <c r="I3335" s="60"/>
    </row>
    <row r="3336" spans="1:9" s="38" customFormat="1" x14ac:dyDescent="0.25">
      <c r="A3336" s="193" t="s">
        <v>9315</v>
      </c>
      <c r="B3336" s="194" t="s">
        <v>9209</v>
      </c>
      <c r="C3336" s="188" t="s">
        <v>6</v>
      </c>
      <c r="D3336" s="179"/>
      <c r="E3336" s="201">
        <v>1012</v>
      </c>
      <c r="F3336" s="201">
        <v>20.100000000000001</v>
      </c>
      <c r="G3336" s="64">
        <f t="shared" si="104"/>
        <v>0</v>
      </c>
      <c r="H3336" s="66">
        <f t="shared" si="105"/>
        <v>0</v>
      </c>
      <c r="I3336" s="60"/>
    </row>
    <row r="3337" spans="1:9" s="38" customFormat="1" ht="78.75" x14ac:dyDescent="0.25">
      <c r="A3337" s="195" t="s">
        <v>9316</v>
      </c>
      <c r="B3337" s="196" t="s">
        <v>21901</v>
      </c>
      <c r="C3337" s="198"/>
      <c r="D3337" s="199"/>
      <c r="E3337" s="199"/>
      <c r="F3337" s="199"/>
      <c r="G3337" s="199"/>
      <c r="H3337" s="200"/>
      <c r="I3337" s="60"/>
    </row>
    <row r="3338" spans="1:9" s="38" customFormat="1" x14ac:dyDescent="0.25">
      <c r="A3338" s="193" t="s">
        <v>9317</v>
      </c>
      <c r="B3338" s="194" t="s">
        <v>9318</v>
      </c>
      <c r="C3338" s="188" t="s">
        <v>6</v>
      </c>
      <c r="D3338" s="179"/>
      <c r="E3338" s="201">
        <v>14.8</v>
      </c>
      <c r="F3338" s="201">
        <v>0.29499999999999998</v>
      </c>
      <c r="G3338" s="64">
        <f t="shared" si="104"/>
        <v>0</v>
      </c>
      <c r="H3338" s="66">
        <f t="shared" si="105"/>
        <v>0</v>
      </c>
      <c r="I3338" s="60"/>
    </row>
    <row r="3339" spans="1:9" s="38" customFormat="1" x14ac:dyDescent="0.25">
      <c r="A3339" s="193" t="s">
        <v>9319</v>
      </c>
      <c r="B3339" s="194" t="s">
        <v>5647</v>
      </c>
      <c r="C3339" s="188" t="s">
        <v>6</v>
      </c>
      <c r="D3339" s="179"/>
      <c r="E3339" s="201">
        <v>16.5</v>
      </c>
      <c r="F3339" s="201">
        <v>0.32900000000000001</v>
      </c>
      <c r="G3339" s="64">
        <f t="shared" si="104"/>
        <v>0</v>
      </c>
      <c r="H3339" s="66">
        <f t="shared" si="105"/>
        <v>0</v>
      </c>
      <c r="I3339" s="60"/>
    </row>
    <row r="3340" spans="1:9" s="38" customFormat="1" x14ac:dyDescent="0.25">
      <c r="A3340" s="193" t="s">
        <v>9320</v>
      </c>
      <c r="B3340" s="194" t="s">
        <v>5649</v>
      </c>
      <c r="C3340" s="188" t="s">
        <v>6</v>
      </c>
      <c r="D3340" s="179"/>
      <c r="E3340" s="201">
        <v>18.600000000000001</v>
      </c>
      <c r="F3340" s="201">
        <v>0.371</v>
      </c>
      <c r="G3340" s="64">
        <f t="shared" si="104"/>
        <v>0</v>
      </c>
      <c r="H3340" s="66">
        <f t="shared" si="105"/>
        <v>0</v>
      </c>
      <c r="I3340" s="60"/>
    </row>
    <row r="3341" spans="1:9" s="38" customFormat="1" x14ac:dyDescent="0.25">
      <c r="A3341" s="193" t="s">
        <v>9321</v>
      </c>
      <c r="B3341" s="194" t="s">
        <v>5651</v>
      </c>
      <c r="C3341" s="188" t="s">
        <v>6</v>
      </c>
      <c r="D3341" s="179"/>
      <c r="E3341" s="201">
        <v>21</v>
      </c>
      <c r="F3341" s="201">
        <v>0.41699999999999998</v>
      </c>
      <c r="G3341" s="64">
        <f t="shared" si="104"/>
        <v>0</v>
      </c>
      <c r="H3341" s="66">
        <f t="shared" si="105"/>
        <v>0</v>
      </c>
      <c r="I3341" s="60"/>
    </row>
    <row r="3342" spans="1:9" s="38" customFormat="1" x14ac:dyDescent="0.25">
      <c r="A3342" s="193" t="s">
        <v>9322</v>
      </c>
      <c r="B3342" s="194" t="s">
        <v>5653</v>
      </c>
      <c r="C3342" s="188" t="s">
        <v>6</v>
      </c>
      <c r="D3342" s="179"/>
      <c r="E3342" s="201">
        <v>25.7</v>
      </c>
      <c r="F3342" s="201">
        <v>0.51</v>
      </c>
      <c r="G3342" s="64">
        <f t="shared" si="104"/>
        <v>0</v>
      </c>
      <c r="H3342" s="66">
        <f t="shared" si="105"/>
        <v>0</v>
      </c>
      <c r="I3342" s="60"/>
    </row>
    <row r="3343" spans="1:9" s="38" customFormat="1" x14ac:dyDescent="0.25">
      <c r="A3343" s="193" t="s">
        <v>9323</v>
      </c>
      <c r="B3343" s="194" t="s">
        <v>5655</v>
      </c>
      <c r="C3343" s="188" t="s">
        <v>6</v>
      </c>
      <c r="D3343" s="179"/>
      <c r="E3343" s="201">
        <v>29.6</v>
      </c>
      <c r="F3343" s="201">
        <v>0.59</v>
      </c>
      <c r="G3343" s="64">
        <f t="shared" si="104"/>
        <v>0</v>
      </c>
      <c r="H3343" s="66">
        <f t="shared" si="105"/>
        <v>0</v>
      </c>
      <c r="I3343" s="60"/>
    </row>
    <row r="3344" spans="1:9" s="38" customFormat="1" x14ac:dyDescent="0.25">
      <c r="A3344" s="193" t="s">
        <v>9324</v>
      </c>
      <c r="B3344" s="194" t="s">
        <v>5657</v>
      </c>
      <c r="C3344" s="188" t="s">
        <v>6</v>
      </c>
      <c r="D3344" s="179"/>
      <c r="E3344" s="201">
        <v>37.200000000000003</v>
      </c>
      <c r="F3344" s="201">
        <v>0.74</v>
      </c>
      <c r="G3344" s="64">
        <f t="shared" si="104"/>
        <v>0</v>
      </c>
      <c r="H3344" s="66">
        <f t="shared" si="105"/>
        <v>0</v>
      </c>
      <c r="I3344" s="60"/>
    </row>
    <row r="3345" spans="1:9" s="38" customFormat="1" x14ac:dyDescent="0.25">
      <c r="A3345" s="193" t="s">
        <v>9325</v>
      </c>
      <c r="B3345" s="194" t="s">
        <v>5659</v>
      </c>
      <c r="C3345" s="188" t="s">
        <v>6</v>
      </c>
      <c r="D3345" s="179"/>
      <c r="E3345" s="201">
        <v>54</v>
      </c>
      <c r="F3345" s="201">
        <v>1.07</v>
      </c>
      <c r="G3345" s="64">
        <f t="shared" si="104"/>
        <v>0</v>
      </c>
      <c r="H3345" s="66">
        <f t="shared" si="105"/>
        <v>0</v>
      </c>
      <c r="I3345" s="60"/>
    </row>
    <row r="3346" spans="1:9" s="38" customFormat="1" x14ac:dyDescent="0.25">
      <c r="A3346" s="193" t="s">
        <v>9326</v>
      </c>
      <c r="B3346" s="194" t="s">
        <v>5661</v>
      </c>
      <c r="C3346" s="188" t="s">
        <v>6</v>
      </c>
      <c r="D3346" s="179"/>
      <c r="E3346" s="201">
        <v>68</v>
      </c>
      <c r="F3346" s="201">
        <v>1.35</v>
      </c>
      <c r="G3346" s="64">
        <f t="shared" si="104"/>
        <v>0</v>
      </c>
      <c r="H3346" s="66">
        <f t="shared" si="105"/>
        <v>0</v>
      </c>
      <c r="I3346" s="60"/>
    </row>
    <row r="3347" spans="1:9" s="38" customFormat="1" x14ac:dyDescent="0.25">
      <c r="A3347" s="193" t="s">
        <v>9327</v>
      </c>
      <c r="B3347" s="194" t="s">
        <v>5663</v>
      </c>
      <c r="C3347" s="188" t="s">
        <v>6</v>
      </c>
      <c r="D3347" s="179"/>
      <c r="E3347" s="201">
        <v>102</v>
      </c>
      <c r="F3347" s="201">
        <v>2.02</v>
      </c>
      <c r="G3347" s="64">
        <f t="shared" si="104"/>
        <v>0</v>
      </c>
      <c r="H3347" s="66">
        <f t="shared" si="105"/>
        <v>0</v>
      </c>
      <c r="I3347" s="60"/>
    </row>
    <row r="3348" spans="1:9" s="38" customFormat="1" ht="78.75" x14ac:dyDescent="0.25">
      <c r="A3348" s="195" t="s">
        <v>9328</v>
      </c>
      <c r="B3348" s="196" t="s">
        <v>21902</v>
      </c>
      <c r="C3348" s="198"/>
      <c r="D3348" s="199"/>
      <c r="E3348" s="199"/>
      <c r="F3348" s="199"/>
      <c r="G3348" s="199"/>
      <c r="H3348" s="200"/>
      <c r="I3348" s="60"/>
    </row>
    <row r="3349" spans="1:9" s="38" customFormat="1" x14ac:dyDescent="0.25">
      <c r="A3349" s="193" t="s">
        <v>9329</v>
      </c>
      <c r="B3349" s="194" t="s">
        <v>5647</v>
      </c>
      <c r="C3349" s="188" t="s">
        <v>6</v>
      </c>
      <c r="D3349" s="179"/>
      <c r="E3349" s="201">
        <v>21.8</v>
      </c>
      <c r="F3349" s="201">
        <v>0.434</v>
      </c>
      <c r="G3349" s="64">
        <f t="shared" si="104"/>
        <v>0</v>
      </c>
      <c r="H3349" s="66">
        <f t="shared" si="105"/>
        <v>0</v>
      </c>
      <c r="I3349" s="60"/>
    </row>
    <row r="3350" spans="1:9" s="38" customFormat="1" x14ac:dyDescent="0.25">
      <c r="A3350" s="193" t="s">
        <v>9330</v>
      </c>
      <c r="B3350" s="194" t="s">
        <v>5649</v>
      </c>
      <c r="C3350" s="188" t="s">
        <v>6</v>
      </c>
      <c r="D3350" s="179"/>
      <c r="E3350" s="201">
        <v>26.2</v>
      </c>
      <c r="F3350" s="201">
        <v>0.52</v>
      </c>
      <c r="G3350" s="64">
        <f t="shared" si="104"/>
        <v>0</v>
      </c>
      <c r="H3350" s="66">
        <f t="shared" si="105"/>
        <v>0</v>
      </c>
      <c r="I3350" s="60"/>
    </row>
    <row r="3351" spans="1:9" s="38" customFormat="1" x14ac:dyDescent="0.25">
      <c r="A3351" s="193" t="s">
        <v>9331</v>
      </c>
      <c r="B3351" s="194" t="s">
        <v>5651</v>
      </c>
      <c r="C3351" s="188" t="s">
        <v>6</v>
      </c>
      <c r="D3351" s="179"/>
      <c r="E3351" s="201">
        <v>33</v>
      </c>
      <c r="F3351" s="201">
        <v>0.66</v>
      </c>
      <c r="G3351" s="64">
        <f t="shared" si="104"/>
        <v>0</v>
      </c>
      <c r="H3351" s="66">
        <f t="shared" si="105"/>
        <v>0</v>
      </c>
      <c r="I3351" s="60"/>
    </row>
    <row r="3352" spans="1:9" s="38" customFormat="1" x14ac:dyDescent="0.25">
      <c r="A3352" s="193" t="s">
        <v>9332</v>
      </c>
      <c r="B3352" s="194" t="s">
        <v>5653</v>
      </c>
      <c r="C3352" s="188" t="s">
        <v>6</v>
      </c>
      <c r="D3352" s="179"/>
      <c r="E3352" s="201">
        <v>45.4</v>
      </c>
      <c r="F3352" s="201">
        <v>0.9</v>
      </c>
      <c r="G3352" s="64">
        <f t="shared" si="104"/>
        <v>0</v>
      </c>
      <c r="H3352" s="66">
        <f t="shared" si="105"/>
        <v>0</v>
      </c>
      <c r="I3352" s="60"/>
    </row>
    <row r="3353" spans="1:9" s="38" customFormat="1" x14ac:dyDescent="0.25">
      <c r="A3353" s="193" t="s">
        <v>9333</v>
      </c>
      <c r="B3353" s="194" t="s">
        <v>5655</v>
      </c>
      <c r="C3353" s="188" t="s">
        <v>6</v>
      </c>
      <c r="D3353" s="179"/>
      <c r="E3353" s="201">
        <v>69</v>
      </c>
      <c r="F3353" s="201">
        <v>1.37</v>
      </c>
      <c r="G3353" s="64">
        <f t="shared" si="104"/>
        <v>0</v>
      </c>
      <c r="H3353" s="66">
        <f t="shared" si="105"/>
        <v>0</v>
      </c>
      <c r="I3353" s="60"/>
    </row>
    <row r="3354" spans="1:9" s="38" customFormat="1" x14ac:dyDescent="0.25">
      <c r="A3354" s="193" t="s">
        <v>9334</v>
      </c>
      <c r="B3354" s="194" t="s">
        <v>9335</v>
      </c>
      <c r="C3354" s="188" t="s">
        <v>6</v>
      </c>
      <c r="D3354" s="179"/>
      <c r="E3354" s="201">
        <v>96</v>
      </c>
      <c r="F3354" s="201">
        <v>1.92</v>
      </c>
      <c r="G3354" s="64">
        <f t="shared" si="104"/>
        <v>0</v>
      </c>
      <c r="H3354" s="66">
        <f t="shared" si="105"/>
        <v>0</v>
      </c>
      <c r="I3354" s="60"/>
    </row>
    <row r="3355" spans="1:9" s="38" customFormat="1" ht="157.5" x14ac:dyDescent="0.25">
      <c r="A3355" s="195" t="s">
        <v>9336</v>
      </c>
      <c r="B3355" s="196" t="s">
        <v>21903</v>
      </c>
      <c r="C3355" s="198"/>
      <c r="D3355" s="199"/>
      <c r="E3355" s="199"/>
      <c r="F3355" s="199"/>
      <c r="G3355" s="199"/>
      <c r="H3355" s="200"/>
      <c r="I3355" s="60"/>
    </row>
    <row r="3356" spans="1:9" s="38" customFormat="1" x14ac:dyDescent="0.25">
      <c r="A3356" s="193" t="s">
        <v>9337</v>
      </c>
      <c r="B3356" s="194" t="s">
        <v>9338</v>
      </c>
      <c r="C3356" s="188" t="s">
        <v>6</v>
      </c>
      <c r="D3356" s="179"/>
      <c r="E3356" s="201">
        <v>147</v>
      </c>
      <c r="F3356" s="201">
        <v>2.93</v>
      </c>
      <c r="G3356" s="64">
        <f t="shared" si="104"/>
        <v>0</v>
      </c>
      <c r="H3356" s="66">
        <f t="shared" si="105"/>
        <v>0</v>
      </c>
      <c r="I3356" s="60"/>
    </row>
    <row r="3357" spans="1:9" s="38" customFormat="1" x14ac:dyDescent="0.25">
      <c r="A3357" s="193" t="s">
        <v>9339</v>
      </c>
      <c r="B3357" s="194" t="s">
        <v>9340</v>
      </c>
      <c r="C3357" s="188" t="s">
        <v>6</v>
      </c>
      <c r="D3357" s="179"/>
      <c r="E3357" s="201">
        <v>181</v>
      </c>
      <c r="F3357" s="201">
        <v>3.6</v>
      </c>
      <c r="G3357" s="64">
        <f t="shared" si="104"/>
        <v>0</v>
      </c>
      <c r="H3357" s="66">
        <f t="shared" si="105"/>
        <v>0</v>
      </c>
      <c r="I3357" s="60"/>
    </row>
    <row r="3358" spans="1:9" s="38" customFormat="1" x14ac:dyDescent="0.25">
      <c r="A3358" s="193" t="s">
        <v>9341</v>
      </c>
      <c r="B3358" s="194" t="s">
        <v>21904</v>
      </c>
      <c r="C3358" s="188" t="s">
        <v>6</v>
      </c>
      <c r="D3358" s="179"/>
      <c r="E3358" s="201">
        <v>264</v>
      </c>
      <c r="F3358" s="201">
        <v>5.2</v>
      </c>
      <c r="G3358" s="64">
        <f t="shared" si="104"/>
        <v>0</v>
      </c>
      <c r="H3358" s="66">
        <f t="shared" si="105"/>
        <v>0</v>
      </c>
      <c r="I3358" s="60"/>
    </row>
    <row r="3359" spans="1:9" s="38" customFormat="1" ht="157.5" x14ac:dyDescent="0.25">
      <c r="A3359" s="195" t="s">
        <v>9342</v>
      </c>
      <c r="B3359" s="196" t="s">
        <v>21905</v>
      </c>
      <c r="C3359" s="198"/>
      <c r="D3359" s="199"/>
      <c r="E3359" s="199"/>
      <c r="F3359" s="199"/>
      <c r="G3359" s="199"/>
      <c r="H3359" s="200"/>
      <c r="I3359" s="60"/>
    </row>
    <row r="3360" spans="1:9" s="38" customFormat="1" x14ac:dyDescent="0.25">
      <c r="A3360" s="193" t="s">
        <v>9343</v>
      </c>
      <c r="B3360" s="194" t="s">
        <v>21906</v>
      </c>
      <c r="C3360" s="188" t="s">
        <v>6</v>
      </c>
      <c r="D3360" s="179"/>
      <c r="E3360" s="201">
        <v>147</v>
      </c>
      <c r="F3360" s="201">
        <v>2.93</v>
      </c>
      <c r="G3360" s="64">
        <f t="shared" si="104"/>
        <v>0</v>
      </c>
      <c r="H3360" s="66">
        <f t="shared" si="105"/>
        <v>0</v>
      </c>
      <c r="I3360" s="60"/>
    </row>
    <row r="3361" spans="1:9" s="38" customFormat="1" x14ac:dyDescent="0.25">
      <c r="A3361" s="193" t="s">
        <v>9344</v>
      </c>
      <c r="B3361" s="194" t="s">
        <v>21907</v>
      </c>
      <c r="C3361" s="188" t="s">
        <v>6</v>
      </c>
      <c r="D3361" s="179"/>
      <c r="E3361" s="201">
        <v>181</v>
      </c>
      <c r="F3361" s="201">
        <v>3.6</v>
      </c>
      <c r="G3361" s="64">
        <f t="shared" si="104"/>
        <v>0</v>
      </c>
      <c r="H3361" s="66">
        <f t="shared" si="105"/>
        <v>0</v>
      </c>
      <c r="I3361" s="60"/>
    </row>
    <row r="3362" spans="1:9" s="38" customFormat="1" x14ac:dyDescent="0.25">
      <c r="A3362" s="193" t="s">
        <v>9345</v>
      </c>
      <c r="B3362" s="194" t="s">
        <v>21908</v>
      </c>
      <c r="C3362" s="188" t="s">
        <v>6</v>
      </c>
      <c r="D3362" s="179"/>
      <c r="E3362" s="201">
        <v>264</v>
      </c>
      <c r="F3362" s="201">
        <v>5.2</v>
      </c>
      <c r="G3362" s="64">
        <f t="shared" si="104"/>
        <v>0</v>
      </c>
      <c r="H3362" s="66">
        <f t="shared" si="105"/>
        <v>0</v>
      </c>
      <c r="I3362" s="60"/>
    </row>
    <row r="3363" spans="1:9" s="38" customFormat="1" x14ac:dyDescent="0.25">
      <c r="A3363" s="193" t="s">
        <v>9346</v>
      </c>
      <c r="B3363" s="194" t="s">
        <v>9347</v>
      </c>
      <c r="C3363" s="188" t="s">
        <v>6</v>
      </c>
      <c r="D3363" s="179"/>
      <c r="E3363" s="201">
        <v>285</v>
      </c>
      <c r="F3363" s="201">
        <v>5.7</v>
      </c>
      <c r="G3363" s="64">
        <f t="shared" si="104"/>
        <v>0</v>
      </c>
      <c r="H3363" s="66">
        <f t="shared" si="105"/>
        <v>0</v>
      </c>
      <c r="I3363" s="60"/>
    </row>
    <row r="3364" spans="1:9" s="38" customFormat="1" x14ac:dyDescent="0.25">
      <c r="A3364" s="193" t="s">
        <v>9348</v>
      </c>
      <c r="B3364" s="194" t="s">
        <v>9349</v>
      </c>
      <c r="C3364" s="188" t="s">
        <v>6</v>
      </c>
      <c r="D3364" s="179"/>
      <c r="E3364" s="201">
        <v>443</v>
      </c>
      <c r="F3364" s="201">
        <v>8.8000000000000007</v>
      </c>
      <c r="G3364" s="64">
        <f t="shared" si="104"/>
        <v>0</v>
      </c>
      <c r="H3364" s="66">
        <f t="shared" si="105"/>
        <v>0</v>
      </c>
      <c r="I3364" s="60"/>
    </row>
    <row r="3365" spans="1:9" s="38" customFormat="1" x14ac:dyDescent="0.25">
      <c r="A3365" s="193" t="s">
        <v>9350</v>
      </c>
      <c r="B3365" s="194" t="s">
        <v>21909</v>
      </c>
      <c r="C3365" s="188" t="s">
        <v>6</v>
      </c>
      <c r="D3365" s="179"/>
      <c r="E3365" s="201">
        <v>582</v>
      </c>
      <c r="F3365" s="201">
        <v>11.6</v>
      </c>
      <c r="G3365" s="64">
        <f t="shared" si="104"/>
        <v>0</v>
      </c>
      <c r="H3365" s="66">
        <f t="shared" si="105"/>
        <v>0</v>
      </c>
      <c r="I3365" s="60"/>
    </row>
    <row r="3366" spans="1:9" s="38" customFormat="1" x14ac:dyDescent="0.25">
      <c r="A3366" s="193" t="s">
        <v>9351</v>
      </c>
      <c r="B3366" s="194" t="s">
        <v>9352</v>
      </c>
      <c r="C3366" s="188" t="s">
        <v>6</v>
      </c>
      <c r="D3366" s="179"/>
      <c r="E3366" s="201">
        <v>1110</v>
      </c>
      <c r="F3366" s="201">
        <v>22.1</v>
      </c>
      <c r="G3366" s="64">
        <f t="shared" si="104"/>
        <v>0</v>
      </c>
      <c r="H3366" s="66">
        <f t="shared" si="105"/>
        <v>0</v>
      </c>
      <c r="I3366" s="60"/>
    </row>
    <row r="3367" spans="1:9" s="38" customFormat="1" x14ac:dyDescent="0.25">
      <c r="A3367" s="193" t="s">
        <v>9353</v>
      </c>
      <c r="B3367" s="194" t="s">
        <v>21910</v>
      </c>
      <c r="C3367" s="188" t="s">
        <v>6</v>
      </c>
      <c r="D3367" s="179"/>
      <c r="E3367" s="201">
        <v>1256</v>
      </c>
      <c r="F3367" s="201">
        <v>25</v>
      </c>
      <c r="G3367" s="64">
        <f t="shared" si="104"/>
        <v>0</v>
      </c>
      <c r="H3367" s="66">
        <f t="shared" si="105"/>
        <v>0</v>
      </c>
      <c r="I3367" s="60"/>
    </row>
    <row r="3368" spans="1:9" s="38" customFormat="1" x14ac:dyDescent="0.25">
      <c r="A3368" s="193" t="s">
        <v>9354</v>
      </c>
      <c r="B3368" s="194" t="s">
        <v>21911</v>
      </c>
      <c r="C3368" s="188" t="s">
        <v>6</v>
      </c>
      <c r="D3368" s="179"/>
      <c r="E3368" s="201">
        <v>2300</v>
      </c>
      <c r="F3368" s="201">
        <v>45.8</v>
      </c>
      <c r="G3368" s="64">
        <f t="shared" si="104"/>
        <v>0</v>
      </c>
      <c r="H3368" s="66">
        <f t="shared" si="105"/>
        <v>0</v>
      </c>
      <c r="I3368" s="60"/>
    </row>
    <row r="3369" spans="1:9" s="38" customFormat="1" x14ac:dyDescent="0.25">
      <c r="A3369" s="193" t="s">
        <v>9355</v>
      </c>
      <c r="B3369" s="194" t="s">
        <v>21912</v>
      </c>
      <c r="C3369" s="188" t="s">
        <v>6</v>
      </c>
      <c r="D3369" s="179"/>
      <c r="E3369" s="201">
        <v>3997</v>
      </c>
      <c r="F3369" s="201">
        <v>80</v>
      </c>
      <c r="G3369" s="64">
        <f t="shared" si="104"/>
        <v>0</v>
      </c>
      <c r="H3369" s="66">
        <f t="shared" si="105"/>
        <v>0</v>
      </c>
      <c r="I3369" s="60"/>
    </row>
    <row r="3370" spans="1:9" s="38" customFormat="1" x14ac:dyDescent="0.25">
      <c r="A3370" s="193" t="s">
        <v>9356</v>
      </c>
      <c r="B3370" s="194" t="s">
        <v>21913</v>
      </c>
      <c r="C3370" s="188" t="s">
        <v>6</v>
      </c>
      <c r="D3370" s="179"/>
      <c r="E3370" s="201">
        <v>5481</v>
      </c>
      <c r="F3370" s="201">
        <v>109</v>
      </c>
      <c r="G3370" s="64">
        <f t="shared" si="104"/>
        <v>0</v>
      </c>
      <c r="H3370" s="66">
        <f t="shared" si="105"/>
        <v>0</v>
      </c>
      <c r="I3370" s="60"/>
    </row>
    <row r="3371" spans="1:9" s="38" customFormat="1" x14ac:dyDescent="0.25">
      <c r="A3371" s="193" t="s">
        <v>9357</v>
      </c>
      <c r="B3371" s="194" t="s">
        <v>21914</v>
      </c>
      <c r="C3371" s="188" t="s">
        <v>6</v>
      </c>
      <c r="D3371" s="179"/>
      <c r="E3371" s="201">
        <v>7814</v>
      </c>
      <c r="F3371" s="201">
        <v>155</v>
      </c>
      <c r="G3371" s="64">
        <f t="shared" si="104"/>
        <v>0</v>
      </c>
      <c r="H3371" s="66">
        <f t="shared" si="105"/>
        <v>0</v>
      </c>
      <c r="I3371" s="60"/>
    </row>
    <row r="3372" spans="1:9" s="38" customFormat="1" x14ac:dyDescent="0.25">
      <c r="A3372" s="193" t="s">
        <v>9358</v>
      </c>
      <c r="B3372" s="194" t="s">
        <v>21915</v>
      </c>
      <c r="C3372" s="188" t="s">
        <v>6</v>
      </c>
      <c r="D3372" s="179"/>
      <c r="E3372" s="201">
        <v>9086</v>
      </c>
      <c r="F3372" s="201">
        <v>181</v>
      </c>
      <c r="G3372" s="64">
        <f t="shared" si="104"/>
        <v>0</v>
      </c>
      <c r="H3372" s="66">
        <f t="shared" si="105"/>
        <v>0</v>
      </c>
      <c r="I3372" s="60"/>
    </row>
    <row r="3373" spans="1:9" s="38" customFormat="1" ht="157.5" x14ac:dyDescent="0.25">
      <c r="A3373" s="195" t="s">
        <v>9359</v>
      </c>
      <c r="B3373" s="196" t="s">
        <v>21916</v>
      </c>
      <c r="C3373" s="198"/>
      <c r="D3373" s="199"/>
      <c r="E3373" s="199"/>
      <c r="F3373" s="199"/>
      <c r="G3373" s="199"/>
      <c r="H3373" s="200"/>
      <c r="I3373" s="60"/>
    </row>
    <row r="3374" spans="1:9" s="38" customFormat="1" x14ac:dyDescent="0.25">
      <c r="A3374" s="193" t="s">
        <v>9360</v>
      </c>
      <c r="B3374" s="194" t="s">
        <v>21917</v>
      </c>
      <c r="C3374" s="188" t="s">
        <v>6</v>
      </c>
      <c r="D3374" s="179"/>
      <c r="E3374" s="201">
        <v>147</v>
      </c>
      <c r="F3374" s="201">
        <v>2.93</v>
      </c>
      <c r="G3374" s="64">
        <f t="shared" si="104"/>
        <v>0</v>
      </c>
      <c r="H3374" s="66">
        <f t="shared" si="105"/>
        <v>0</v>
      </c>
      <c r="I3374" s="60"/>
    </row>
    <row r="3375" spans="1:9" s="38" customFormat="1" x14ac:dyDescent="0.25">
      <c r="A3375" s="193" t="s">
        <v>9361</v>
      </c>
      <c r="B3375" s="194" t="s">
        <v>21918</v>
      </c>
      <c r="C3375" s="188" t="s">
        <v>6</v>
      </c>
      <c r="D3375" s="179"/>
      <c r="E3375" s="201">
        <v>181</v>
      </c>
      <c r="F3375" s="201">
        <v>3.6</v>
      </c>
      <c r="G3375" s="64">
        <f t="shared" si="104"/>
        <v>0</v>
      </c>
      <c r="H3375" s="66">
        <f t="shared" si="105"/>
        <v>0</v>
      </c>
      <c r="I3375" s="60"/>
    </row>
    <row r="3376" spans="1:9" s="38" customFormat="1" x14ac:dyDescent="0.25">
      <c r="A3376" s="193" t="s">
        <v>9362</v>
      </c>
      <c r="B3376" s="194" t="s">
        <v>21919</v>
      </c>
      <c r="C3376" s="188" t="s">
        <v>6</v>
      </c>
      <c r="D3376" s="179"/>
      <c r="E3376" s="201">
        <v>264</v>
      </c>
      <c r="F3376" s="201">
        <v>5.2</v>
      </c>
      <c r="G3376" s="64">
        <f t="shared" si="104"/>
        <v>0</v>
      </c>
      <c r="H3376" s="66">
        <f t="shared" si="105"/>
        <v>0</v>
      </c>
      <c r="I3376" s="60"/>
    </row>
    <row r="3377" spans="1:9" s="38" customFormat="1" x14ac:dyDescent="0.25">
      <c r="A3377" s="193" t="s">
        <v>9363</v>
      </c>
      <c r="B3377" s="194" t="s">
        <v>9364</v>
      </c>
      <c r="C3377" s="188" t="s">
        <v>6</v>
      </c>
      <c r="D3377" s="179"/>
      <c r="E3377" s="201">
        <v>306</v>
      </c>
      <c r="F3377" s="201">
        <v>6.1</v>
      </c>
      <c r="G3377" s="64">
        <f t="shared" si="104"/>
        <v>0</v>
      </c>
      <c r="H3377" s="66">
        <f t="shared" si="105"/>
        <v>0</v>
      </c>
      <c r="I3377" s="60"/>
    </row>
    <row r="3378" spans="1:9" s="38" customFormat="1" x14ac:dyDescent="0.25">
      <c r="A3378" s="193" t="s">
        <v>9365</v>
      </c>
      <c r="B3378" s="194" t="s">
        <v>9366</v>
      </c>
      <c r="C3378" s="188" t="s">
        <v>6</v>
      </c>
      <c r="D3378" s="179"/>
      <c r="E3378" s="201">
        <v>426</v>
      </c>
      <c r="F3378" s="201">
        <v>8.5</v>
      </c>
      <c r="G3378" s="64">
        <f t="shared" si="104"/>
        <v>0</v>
      </c>
      <c r="H3378" s="66">
        <f t="shared" si="105"/>
        <v>0</v>
      </c>
      <c r="I3378" s="60"/>
    </row>
    <row r="3379" spans="1:9" s="38" customFormat="1" x14ac:dyDescent="0.25">
      <c r="A3379" s="193" t="s">
        <v>9367</v>
      </c>
      <c r="B3379" s="194" t="s">
        <v>21920</v>
      </c>
      <c r="C3379" s="188" t="s">
        <v>6</v>
      </c>
      <c r="D3379" s="179"/>
      <c r="E3379" s="201">
        <v>582</v>
      </c>
      <c r="F3379" s="201">
        <v>11.6</v>
      </c>
      <c r="G3379" s="64">
        <f t="shared" si="104"/>
        <v>0</v>
      </c>
      <c r="H3379" s="66">
        <f t="shared" si="105"/>
        <v>0</v>
      </c>
      <c r="I3379" s="60"/>
    </row>
    <row r="3380" spans="1:9" s="38" customFormat="1" x14ac:dyDescent="0.25">
      <c r="A3380" s="193" t="s">
        <v>9368</v>
      </c>
      <c r="B3380" s="194" t="s">
        <v>9369</v>
      </c>
      <c r="C3380" s="188" t="s">
        <v>6</v>
      </c>
      <c r="D3380" s="179"/>
      <c r="E3380" s="201">
        <v>1110</v>
      </c>
      <c r="F3380" s="201">
        <v>22.1</v>
      </c>
      <c r="G3380" s="64">
        <f t="shared" si="104"/>
        <v>0</v>
      </c>
      <c r="H3380" s="66">
        <f t="shared" si="105"/>
        <v>0</v>
      </c>
      <c r="I3380" s="60"/>
    </row>
    <row r="3381" spans="1:9" s="38" customFormat="1" x14ac:dyDescent="0.25">
      <c r="A3381" s="193" t="s">
        <v>9370</v>
      </c>
      <c r="B3381" s="194" t="s">
        <v>21921</v>
      </c>
      <c r="C3381" s="188" t="s">
        <v>6</v>
      </c>
      <c r="D3381" s="179"/>
      <c r="E3381" s="201">
        <v>1256</v>
      </c>
      <c r="F3381" s="201">
        <v>25</v>
      </c>
      <c r="G3381" s="64">
        <f t="shared" si="104"/>
        <v>0</v>
      </c>
      <c r="H3381" s="66">
        <f t="shared" si="105"/>
        <v>0</v>
      </c>
      <c r="I3381" s="60"/>
    </row>
    <row r="3382" spans="1:9" s="38" customFormat="1" x14ac:dyDescent="0.25">
      <c r="A3382" s="193" t="s">
        <v>9371</v>
      </c>
      <c r="B3382" s="194" t="s">
        <v>21922</v>
      </c>
      <c r="C3382" s="188" t="s">
        <v>6</v>
      </c>
      <c r="D3382" s="179"/>
      <c r="E3382" s="201">
        <v>2300</v>
      </c>
      <c r="F3382" s="201">
        <v>45.8</v>
      </c>
      <c r="G3382" s="64">
        <f t="shared" si="104"/>
        <v>0</v>
      </c>
      <c r="H3382" s="66">
        <f t="shared" si="105"/>
        <v>0</v>
      </c>
      <c r="I3382" s="60"/>
    </row>
    <row r="3383" spans="1:9" s="38" customFormat="1" x14ac:dyDescent="0.25">
      <c r="A3383" s="193" t="s">
        <v>9372</v>
      </c>
      <c r="B3383" s="194" t="s">
        <v>21923</v>
      </c>
      <c r="C3383" s="188" t="s">
        <v>6</v>
      </c>
      <c r="D3383" s="179"/>
      <c r="E3383" s="201">
        <v>3997</v>
      </c>
      <c r="F3383" s="201">
        <v>80</v>
      </c>
      <c r="G3383" s="64">
        <f t="shared" si="104"/>
        <v>0</v>
      </c>
      <c r="H3383" s="66">
        <f t="shared" si="105"/>
        <v>0</v>
      </c>
      <c r="I3383" s="60"/>
    </row>
    <row r="3384" spans="1:9" s="38" customFormat="1" x14ac:dyDescent="0.25">
      <c r="A3384" s="193" t="s">
        <v>9373</v>
      </c>
      <c r="B3384" s="194" t="s">
        <v>21924</v>
      </c>
      <c r="C3384" s="188" t="s">
        <v>6</v>
      </c>
      <c r="D3384" s="179"/>
      <c r="E3384" s="201">
        <v>5481</v>
      </c>
      <c r="F3384" s="201">
        <v>109</v>
      </c>
      <c r="G3384" s="64">
        <f t="shared" si="104"/>
        <v>0</v>
      </c>
      <c r="H3384" s="66">
        <f t="shared" si="105"/>
        <v>0</v>
      </c>
      <c r="I3384" s="60"/>
    </row>
    <row r="3385" spans="1:9" s="38" customFormat="1" x14ac:dyDescent="0.25">
      <c r="A3385" s="193" t="s">
        <v>9374</v>
      </c>
      <c r="B3385" s="194" t="s">
        <v>21925</v>
      </c>
      <c r="C3385" s="188" t="s">
        <v>6</v>
      </c>
      <c r="D3385" s="179"/>
      <c r="E3385" s="201">
        <v>7814</v>
      </c>
      <c r="F3385" s="201">
        <v>155</v>
      </c>
      <c r="G3385" s="64">
        <f t="shared" si="104"/>
        <v>0</v>
      </c>
      <c r="H3385" s="66">
        <f t="shared" si="105"/>
        <v>0</v>
      </c>
      <c r="I3385" s="60"/>
    </row>
    <row r="3386" spans="1:9" s="38" customFormat="1" x14ac:dyDescent="0.25">
      <c r="A3386" s="193" t="s">
        <v>9375</v>
      </c>
      <c r="B3386" s="194" t="s">
        <v>21926</v>
      </c>
      <c r="C3386" s="188" t="s">
        <v>6</v>
      </c>
      <c r="D3386" s="179"/>
      <c r="E3386" s="201">
        <v>9086</v>
      </c>
      <c r="F3386" s="201">
        <v>181</v>
      </c>
      <c r="G3386" s="64">
        <f t="shared" si="104"/>
        <v>0</v>
      </c>
      <c r="H3386" s="66">
        <f t="shared" si="105"/>
        <v>0</v>
      </c>
      <c r="I3386" s="60"/>
    </row>
    <row r="3387" spans="1:9" s="38" customFormat="1" ht="67.5" x14ac:dyDescent="0.25">
      <c r="A3387" s="195" t="s">
        <v>9376</v>
      </c>
      <c r="B3387" s="196" t="s">
        <v>21927</v>
      </c>
      <c r="C3387" s="198"/>
      <c r="D3387" s="199"/>
      <c r="E3387" s="199"/>
      <c r="F3387" s="199"/>
      <c r="G3387" s="199"/>
      <c r="H3387" s="200"/>
      <c r="I3387" s="60"/>
    </row>
    <row r="3388" spans="1:9" s="38" customFormat="1" x14ac:dyDescent="0.25">
      <c r="A3388" s="193" t="s">
        <v>9377</v>
      </c>
      <c r="B3388" s="194" t="s">
        <v>9318</v>
      </c>
      <c r="C3388" s="188" t="s">
        <v>6</v>
      </c>
      <c r="D3388" s="179"/>
      <c r="E3388" s="201">
        <v>31.6</v>
      </c>
      <c r="F3388" s="201">
        <v>0.63</v>
      </c>
      <c r="G3388" s="64">
        <f t="shared" si="104"/>
        <v>0</v>
      </c>
      <c r="H3388" s="66">
        <f t="shared" si="105"/>
        <v>0</v>
      </c>
      <c r="I3388" s="60"/>
    </row>
    <row r="3389" spans="1:9" s="38" customFormat="1" x14ac:dyDescent="0.25">
      <c r="A3389" s="193" t="s">
        <v>9378</v>
      </c>
      <c r="B3389" s="194" t="s">
        <v>5647</v>
      </c>
      <c r="C3389" s="188" t="s">
        <v>6</v>
      </c>
      <c r="D3389" s="179"/>
      <c r="E3389" s="201">
        <v>35.4</v>
      </c>
      <c r="F3389" s="201">
        <v>0.7</v>
      </c>
      <c r="G3389" s="64">
        <f t="shared" si="104"/>
        <v>0</v>
      </c>
      <c r="H3389" s="66">
        <f t="shared" si="105"/>
        <v>0</v>
      </c>
      <c r="I3389" s="60"/>
    </row>
    <row r="3390" spans="1:9" s="38" customFormat="1" x14ac:dyDescent="0.25">
      <c r="A3390" s="193" t="s">
        <v>9379</v>
      </c>
      <c r="B3390" s="194" t="s">
        <v>5649</v>
      </c>
      <c r="C3390" s="188" t="s">
        <v>6</v>
      </c>
      <c r="D3390" s="179"/>
      <c r="E3390" s="201">
        <v>51</v>
      </c>
      <c r="F3390" s="201">
        <v>1.01</v>
      </c>
      <c r="G3390" s="64">
        <f t="shared" si="104"/>
        <v>0</v>
      </c>
      <c r="H3390" s="66">
        <f t="shared" si="105"/>
        <v>0</v>
      </c>
      <c r="I3390" s="60"/>
    </row>
    <row r="3391" spans="1:9" s="38" customFormat="1" ht="67.5" x14ac:dyDescent="0.25">
      <c r="A3391" s="195" t="s">
        <v>9380</v>
      </c>
      <c r="B3391" s="196" t="s">
        <v>21928</v>
      </c>
      <c r="C3391" s="198"/>
      <c r="D3391" s="199"/>
      <c r="E3391" s="199"/>
      <c r="F3391" s="199"/>
      <c r="G3391" s="199"/>
      <c r="H3391" s="200"/>
      <c r="I3391" s="60"/>
    </row>
    <row r="3392" spans="1:9" s="38" customFormat="1" x14ac:dyDescent="0.25">
      <c r="A3392" s="193" t="s">
        <v>9381</v>
      </c>
      <c r="B3392" s="194" t="s">
        <v>9382</v>
      </c>
      <c r="C3392" s="188" t="s">
        <v>6</v>
      </c>
      <c r="D3392" s="179"/>
      <c r="E3392" s="201">
        <v>65</v>
      </c>
      <c r="F3392" s="201">
        <v>1.29</v>
      </c>
      <c r="G3392" s="64">
        <f t="shared" si="104"/>
        <v>0</v>
      </c>
      <c r="H3392" s="66">
        <f t="shared" si="105"/>
        <v>0</v>
      </c>
      <c r="I3392" s="60"/>
    </row>
    <row r="3393" spans="1:9" s="38" customFormat="1" x14ac:dyDescent="0.25">
      <c r="A3393" s="193" t="s">
        <v>9383</v>
      </c>
      <c r="B3393" s="194" t="s">
        <v>9384</v>
      </c>
      <c r="C3393" s="188" t="s">
        <v>6</v>
      </c>
      <c r="D3393" s="179"/>
      <c r="E3393" s="201">
        <v>68</v>
      </c>
      <c r="F3393" s="201">
        <v>1.35</v>
      </c>
      <c r="G3393" s="64">
        <f t="shared" si="104"/>
        <v>0</v>
      </c>
      <c r="H3393" s="66">
        <f t="shared" si="105"/>
        <v>0</v>
      </c>
      <c r="I3393" s="60"/>
    </row>
    <row r="3394" spans="1:9" s="38" customFormat="1" x14ac:dyDescent="0.25">
      <c r="A3394" s="193" t="s">
        <v>9385</v>
      </c>
      <c r="B3394" s="194" t="s">
        <v>9386</v>
      </c>
      <c r="C3394" s="188" t="s">
        <v>6</v>
      </c>
      <c r="D3394" s="179"/>
      <c r="E3394" s="201">
        <v>82</v>
      </c>
      <c r="F3394" s="201">
        <v>1.62</v>
      </c>
      <c r="G3394" s="64">
        <f t="shared" si="104"/>
        <v>0</v>
      </c>
      <c r="H3394" s="66">
        <f t="shared" si="105"/>
        <v>0</v>
      </c>
      <c r="I3394" s="60"/>
    </row>
    <row r="3395" spans="1:9" s="38" customFormat="1" x14ac:dyDescent="0.25">
      <c r="A3395" s="193" t="s">
        <v>9387</v>
      </c>
      <c r="B3395" s="194" t="s">
        <v>9388</v>
      </c>
      <c r="C3395" s="188" t="s">
        <v>6</v>
      </c>
      <c r="D3395" s="179"/>
      <c r="E3395" s="201">
        <v>88</v>
      </c>
      <c r="F3395" s="201">
        <v>1.75</v>
      </c>
      <c r="G3395" s="64">
        <f t="shared" si="104"/>
        <v>0</v>
      </c>
      <c r="H3395" s="66">
        <f t="shared" si="105"/>
        <v>0</v>
      </c>
      <c r="I3395" s="60"/>
    </row>
    <row r="3396" spans="1:9" s="38" customFormat="1" x14ac:dyDescent="0.25">
      <c r="A3396" s="193" t="s">
        <v>9389</v>
      </c>
      <c r="B3396" s="194" t="s">
        <v>9390</v>
      </c>
      <c r="C3396" s="188" t="s">
        <v>6</v>
      </c>
      <c r="D3396" s="179"/>
      <c r="E3396" s="201">
        <v>92</v>
      </c>
      <c r="F3396" s="201">
        <v>1.83</v>
      </c>
      <c r="G3396" s="64">
        <f t="shared" si="104"/>
        <v>0</v>
      </c>
      <c r="H3396" s="66">
        <f t="shared" si="105"/>
        <v>0</v>
      </c>
      <c r="I3396" s="60"/>
    </row>
    <row r="3397" spans="1:9" s="38" customFormat="1" x14ac:dyDescent="0.25">
      <c r="A3397" s="193" t="s">
        <v>9391</v>
      </c>
      <c r="B3397" s="194" t="s">
        <v>9392</v>
      </c>
      <c r="C3397" s="188" t="s">
        <v>6</v>
      </c>
      <c r="D3397" s="179"/>
      <c r="E3397" s="201">
        <v>108</v>
      </c>
      <c r="F3397" s="201">
        <v>2.15</v>
      </c>
      <c r="G3397" s="64">
        <f t="shared" ref="G3397:G3460" si="106">D3397*E3397</f>
        <v>0</v>
      </c>
      <c r="H3397" s="66">
        <f t="shared" ref="H3397:H3460" si="107">D3397*F3397</f>
        <v>0</v>
      </c>
      <c r="I3397" s="60"/>
    </row>
    <row r="3398" spans="1:9" s="38" customFormat="1" x14ac:dyDescent="0.25">
      <c r="A3398" s="193" t="s">
        <v>9393</v>
      </c>
      <c r="B3398" s="194" t="s">
        <v>9394</v>
      </c>
      <c r="C3398" s="188" t="s">
        <v>6</v>
      </c>
      <c r="D3398" s="179"/>
      <c r="E3398" s="201">
        <v>39</v>
      </c>
      <c r="F3398" s="201">
        <v>0.78</v>
      </c>
      <c r="G3398" s="64">
        <f t="shared" si="106"/>
        <v>0</v>
      </c>
      <c r="H3398" s="66">
        <f t="shared" si="107"/>
        <v>0</v>
      </c>
      <c r="I3398" s="60"/>
    </row>
    <row r="3399" spans="1:9" s="38" customFormat="1" ht="67.5" x14ac:dyDescent="0.25">
      <c r="A3399" s="195" t="s">
        <v>9395</v>
      </c>
      <c r="B3399" s="196" t="s">
        <v>21929</v>
      </c>
      <c r="C3399" s="198"/>
      <c r="D3399" s="199"/>
      <c r="E3399" s="199"/>
      <c r="F3399" s="199"/>
      <c r="G3399" s="199"/>
      <c r="H3399" s="200"/>
      <c r="I3399" s="60"/>
    </row>
    <row r="3400" spans="1:9" s="38" customFormat="1" x14ac:dyDescent="0.25">
      <c r="A3400" s="193" t="s">
        <v>9396</v>
      </c>
      <c r="B3400" s="194" t="s">
        <v>9397</v>
      </c>
      <c r="C3400" s="188" t="s">
        <v>6</v>
      </c>
      <c r="D3400" s="179"/>
      <c r="E3400" s="201">
        <v>151</v>
      </c>
      <c r="F3400" s="201">
        <v>3.01</v>
      </c>
      <c r="G3400" s="64">
        <f t="shared" si="106"/>
        <v>0</v>
      </c>
      <c r="H3400" s="66">
        <f t="shared" si="107"/>
        <v>0</v>
      </c>
      <c r="I3400" s="60"/>
    </row>
    <row r="3401" spans="1:9" s="38" customFormat="1" x14ac:dyDescent="0.25">
      <c r="A3401" s="193" t="s">
        <v>9398</v>
      </c>
      <c r="B3401" s="194" t="s">
        <v>9399</v>
      </c>
      <c r="C3401" s="188" t="s">
        <v>6</v>
      </c>
      <c r="D3401" s="179"/>
      <c r="E3401" s="201">
        <v>155</v>
      </c>
      <c r="F3401" s="201">
        <v>3.08</v>
      </c>
      <c r="G3401" s="64">
        <f t="shared" si="106"/>
        <v>0</v>
      </c>
      <c r="H3401" s="66">
        <f t="shared" si="107"/>
        <v>0</v>
      </c>
      <c r="I3401" s="60"/>
    </row>
    <row r="3402" spans="1:9" s="38" customFormat="1" x14ac:dyDescent="0.25">
      <c r="A3402" s="193" t="s">
        <v>9400</v>
      </c>
      <c r="B3402" s="194" t="s">
        <v>9401</v>
      </c>
      <c r="C3402" s="188" t="s">
        <v>6</v>
      </c>
      <c r="D3402" s="179"/>
      <c r="E3402" s="201">
        <v>164</v>
      </c>
      <c r="F3402" s="201">
        <v>3.27</v>
      </c>
      <c r="G3402" s="64">
        <f t="shared" si="106"/>
        <v>0</v>
      </c>
      <c r="H3402" s="66">
        <f t="shared" si="107"/>
        <v>0</v>
      </c>
      <c r="I3402" s="60"/>
    </row>
    <row r="3403" spans="1:9" s="38" customFormat="1" x14ac:dyDescent="0.25">
      <c r="A3403" s="193" t="s">
        <v>9402</v>
      </c>
      <c r="B3403" s="194" t="s">
        <v>9403</v>
      </c>
      <c r="C3403" s="188" t="s">
        <v>6</v>
      </c>
      <c r="D3403" s="179"/>
      <c r="E3403" s="201">
        <v>151</v>
      </c>
      <c r="F3403" s="201">
        <v>3.01</v>
      </c>
      <c r="G3403" s="64">
        <f t="shared" si="106"/>
        <v>0</v>
      </c>
      <c r="H3403" s="66">
        <f t="shared" si="107"/>
        <v>0</v>
      </c>
      <c r="I3403" s="60"/>
    </row>
    <row r="3404" spans="1:9" s="38" customFormat="1" x14ac:dyDescent="0.25">
      <c r="A3404" s="193" t="s">
        <v>9404</v>
      </c>
      <c r="B3404" s="194" t="s">
        <v>9405</v>
      </c>
      <c r="C3404" s="188" t="s">
        <v>6</v>
      </c>
      <c r="D3404" s="179"/>
      <c r="E3404" s="201">
        <v>155</v>
      </c>
      <c r="F3404" s="201">
        <v>3.08</v>
      </c>
      <c r="G3404" s="64">
        <f t="shared" si="106"/>
        <v>0</v>
      </c>
      <c r="H3404" s="66">
        <f t="shared" si="107"/>
        <v>0</v>
      </c>
      <c r="I3404" s="60"/>
    </row>
    <row r="3405" spans="1:9" s="38" customFormat="1" x14ac:dyDescent="0.25">
      <c r="A3405" s="193" t="s">
        <v>9406</v>
      </c>
      <c r="B3405" s="194" t="s">
        <v>9407</v>
      </c>
      <c r="C3405" s="188" t="s">
        <v>6</v>
      </c>
      <c r="D3405" s="179"/>
      <c r="E3405" s="201">
        <v>164</v>
      </c>
      <c r="F3405" s="201">
        <v>3.27</v>
      </c>
      <c r="G3405" s="64">
        <f t="shared" si="106"/>
        <v>0</v>
      </c>
      <c r="H3405" s="66">
        <f t="shared" si="107"/>
        <v>0</v>
      </c>
      <c r="I3405" s="60"/>
    </row>
    <row r="3406" spans="1:9" s="38" customFormat="1" ht="78.75" x14ac:dyDescent="0.25">
      <c r="A3406" s="195" t="s">
        <v>9408</v>
      </c>
      <c r="B3406" s="196" t="s">
        <v>21930</v>
      </c>
      <c r="C3406" s="198"/>
      <c r="D3406" s="199"/>
      <c r="E3406" s="199"/>
      <c r="F3406" s="199"/>
      <c r="G3406" s="199"/>
      <c r="H3406" s="200"/>
      <c r="I3406" s="60"/>
    </row>
    <row r="3407" spans="1:9" s="38" customFormat="1" x14ac:dyDescent="0.25">
      <c r="A3407" s="193" t="s">
        <v>9409</v>
      </c>
      <c r="B3407" s="194" t="s">
        <v>9318</v>
      </c>
      <c r="C3407" s="188" t="s">
        <v>6</v>
      </c>
      <c r="D3407" s="179"/>
      <c r="E3407" s="201">
        <v>108</v>
      </c>
      <c r="F3407" s="201">
        <v>2.15</v>
      </c>
      <c r="G3407" s="64">
        <f t="shared" si="106"/>
        <v>0</v>
      </c>
      <c r="H3407" s="66">
        <f t="shared" si="107"/>
        <v>0</v>
      </c>
      <c r="I3407" s="60"/>
    </row>
    <row r="3408" spans="1:9" s="38" customFormat="1" x14ac:dyDescent="0.25">
      <c r="A3408" s="193" t="s">
        <v>9410</v>
      </c>
      <c r="B3408" s="194" t="s">
        <v>5647</v>
      </c>
      <c r="C3408" s="188" t="s">
        <v>6</v>
      </c>
      <c r="D3408" s="179"/>
      <c r="E3408" s="201">
        <v>110</v>
      </c>
      <c r="F3408" s="201">
        <v>2.19</v>
      </c>
      <c r="G3408" s="64">
        <f t="shared" si="106"/>
        <v>0</v>
      </c>
      <c r="H3408" s="66">
        <f t="shared" si="107"/>
        <v>0</v>
      </c>
      <c r="I3408" s="60"/>
    </row>
    <row r="3409" spans="1:9" s="38" customFormat="1" x14ac:dyDescent="0.25">
      <c r="A3409" s="193" t="s">
        <v>9411</v>
      </c>
      <c r="B3409" s="194" t="s">
        <v>5649</v>
      </c>
      <c r="C3409" s="188" t="s">
        <v>6</v>
      </c>
      <c r="D3409" s="179"/>
      <c r="E3409" s="201">
        <v>192</v>
      </c>
      <c r="F3409" s="201">
        <v>3.81</v>
      </c>
      <c r="G3409" s="64">
        <f t="shared" si="106"/>
        <v>0</v>
      </c>
      <c r="H3409" s="66">
        <f t="shared" si="107"/>
        <v>0</v>
      </c>
      <c r="I3409" s="60"/>
    </row>
    <row r="3410" spans="1:9" s="38" customFormat="1" ht="101.25" x14ac:dyDescent="0.25">
      <c r="A3410" s="195" t="s">
        <v>9412</v>
      </c>
      <c r="B3410" s="196" t="s">
        <v>21931</v>
      </c>
      <c r="C3410" s="198"/>
      <c r="D3410" s="199"/>
      <c r="E3410" s="199"/>
      <c r="F3410" s="199"/>
      <c r="G3410" s="199"/>
      <c r="H3410" s="200"/>
      <c r="I3410" s="60"/>
    </row>
    <row r="3411" spans="1:9" s="38" customFormat="1" x14ac:dyDescent="0.25">
      <c r="A3411" s="193" t="s">
        <v>9413</v>
      </c>
      <c r="B3411" s="194" t="s">
        <v>9414</v>
      </c>
      <c r="C3411" s="188" t="s">
        <v>6</v>
      </c>
      <c r="D3411" s="179"/>
      <c r="E3411" s="201">
        <v>98</v>
      </c>
      <c r="F3411" s="201">
        <v>1.96</v>
      </c>
      <c r="G3411" s="64">
        <f t="shared" si="106"/>
        <v>0</v>
      </c>
      <c r="H3411" s="66">
        <f t="shared" si="107"/>
        <v>0</v>
      </c>
      <c r="I3411" s="60"/>
    </row>
    <row r="3412" spans="1:9" s="38" customFormat="1" x14ac:dyDescent="0.25">
      <c r="A3412" s="193" t="s">
        <v>9415</v>
      </c>
      <c r="B3412" s="194" t="s">
        <v>9416</v>
      </c>
      <c r="C3412" s="188" t="s">
        <v>6</v>
      </c>
      <c r="D3412" s="179"/>
      <c r="E3412" s="201">
        <v>102</v>
      </c>
      <c r="F3412" s="201">
        <v>2.02</v>
      </c>
      <c r="G3412" s="64">
        <f t="shared" si="106"/>
        <v>0</v>
      </c>
      <c r="H3412" s="66">
        <f t="shared" si="107"/>
        <v>0</v>
      </c>
      <c r="I3412" s="60"/>
    </row>
    <row r="3413" spans="1:9" s="38" customFormat="1" x14ac:dyDescent="0.25">
      <c r="A3413" s="193" t="s">
        <v>9417</v>
      </c>
      <c r="B3413" s="194" t="s">
        <v>9418</v>
      </c>
      <c r="C3413" s="188" t="s">
        <v>6</v>
      </c>
      <c r="D3413" s="179"/>
      <c r="E3413" s="201">
        <v>113</v>
      </c>
      <c r="F3413" s="201">
        <v>2.25</v>
      </c>
      <c r="G3413" s="64">
        <f t="shared" si="106"/>
        <v>0</v>
      </c>
      <c r="H3413" s="66">
        <f t="shared" si="107"/>
        <v>0</v>
      </c>
      <c r="I3413" s="60"/>
    </row>
    <row r="3414" spans="1:9" s="38" customFormat="1" x14ac:dyDescent="0.25">
      <c r="A3414" s="193" t="s">
        <v>9419</v>
      </c>
      <c r="B3414" s="194" t="s">
        <v>9420</v>
      </c>
      <c r="C3414" s="188" t="s">
        <v>6</v>
      </c>
      <c r="D3414" s="179"/>
      <c r="E3414" s="201">
        <v>133</v>
      </c>
      <c r="F3414" s="201">
        <v>2.66</v>
      </c>
      <c r="G3414" s="64">
        <f t="shared" si="106"/>
        <v>0</v>
      </c>
      <c r="H3414" s="66">
        <f t="shared" si="107"/>
        <v>0</v>
      </c>
      <c r="I3414" s="60"/>
    </row>
    <row r="3415" spans="1:9" s="38" customFormat="1" x14ac:dyDescent="0.25">
      <c r="A3415" s="193" t="s">
        <v>9421</v>
      </c>
      <c r="B3415" s="194" t="s">
        <v>9422</v>
      </c>
      <c r="C3415" s="188" t="s">
        <v>6</v>
      </c>
      <c r="D3415" s="179"/>
      <c r="E3415" s="201">
        <v>148</v>
      </c>
      <c r="F3415" s="201">
        <v>2.95</v>
      </c>
      <c r="G3415" s="64">
        <f t="shared" si="106"/>
        <v>0</v>
      </c>
      <c r="H3415" s="66">
        <f t="shared" si="107"/>
        <v>0</v>
      </c>
      <c r="I3415" s="60"/>
    </row>
    <row r="3416" spans="1:9" s="38" customFormat="1" ht="56.25" x14ac:dyDescent="0.25">
      <c r="A3416" s="193" t="s">
        <v>9423</v>
      </c>
      <c r="B3416" s="194" t="s">
        <v>21932</v>
      </c>
      <c r="C3416" s="188" t="s">
        <v>6</v>
      </c>
      <c r="D3416" s="179"/>
      <c r="E3416" s="201">
        <v>58</v>
      </c>
      <c r="F3416" s="201">
        <v>1.1599999999999999</v>
      </c>
      <c r="G3416" s="64">
        <f t="shared" si="106"/>
        <v>0</v>
      </c>
      <c r="H3416" s="66">
        <f t="shared" si="107"/>
        <v>0</v>
      </c>
      <c r="I3416" s="60"/>
    </row>
    <row r="3417" spans="1:9" s="38" customFormat="1" ht="56.25" x14ac:dyDescent="0.25">
      <c r="A3417" s="195" t="s">
        <v>9424</v>
      </c>
      <c r="B3417" s="196" t="s">
        <v>21933</v>
      </c>
      <c r="C3417" s="198"/>
      <c r="D3417" s="199"/>
      <c r="E3417" s="199"/>
      <c r="F3417" s="199"/>
      <c r="G3417" s="199"/>
      <c r="H3417" s="200"/>
      <c r="I3417" s="60"/>
    </row>
    <row r="3418" spans="1:9" s="38" customFormat="1" x14ac:dyDescent="0.25">
      <c r="A3418" s="193" t="s">
        <v>9425</v>
      </c>
      <c r="B3418" s="194" t="s">
        <v>9426</v>
      </c>
      <c r="C3418" s="188" t="s">
        <v>6</v>
      </c>
      <c r="D3418" s="179"/>
      <c r="E3418" s="201">
        <v>94</v>
      </c>
      <c r="F3418" s="201">
        <v>1.88</v>
      </c>
      <c r="G3418" s="64">
        <f t="shared" si="106"/>
        <v>0</v>
      </c>
      <c r="H3418" s="66">
        <f t="shared" si="107"/>
        <v>0</v>
      </c>
      <c r="I3418" s="60"/>
    </row>
    <row r="3419" spans="1:9" s="38" customFormat="1" x14ac:dyDescent="0.25">
      <c r="A3419" s="193" t="s">
        <v>9427</v>
      </c>
      <c r="B3419" s="194" t="s">
        <v>9428</v>
      </c>
      <c r="C3419" s="188" t="s">
        <v>6</v>
      </c>
      <c r="D3419" s="179"/>
      <c r="E3419" s="201">
        <v>116</v>
      </c>
      <c r="F3419" s="201">
        <v>2.3199999999999998</v>
      </c>
      <c r="G3419" s="64">
        <f t="shared" si="106"/>
        <v>0</v>
      </c>
      <c r="H3419" s="66">
        <f t="shared" si="107"/>
        <v>0</v>
      </c>
      <c r="I3419" s="60"/>
    </row>
    <row r="3420" spans="1:9" s="38" customFormat="1" x14ac:dyDescent="0.25">
      <c r="A3420" s="193" t="s">
        <v>9429</v>
      </c>
      <c r="B3420" s="194" t="s">
        <v>9394</v>
      </c>
      <c r="C3420" s="188" t="s">
        <v>6</v>
      </c>
      <c r="D3420" s="179"/>
      <c r="E3420" s="201">
        <v>39</v>
      </c>
      <c r="F3420" s="201">
        <v>0.78</v>
      </c>
      <c r="G3420" s="64">
        <f t="shared" si="106"/>
        <v>0</v>
      </c>
      <c r="H3420" s="66">
        <f t="shared" si="107"/>
        <v>0</v>
      </c>
      <c r="I3420" s="60"/>
    </row>
    <row r="3421" spans="1:9" s="38" customFormat="1" ht="67.5" x14ac:dyDescent="0.25">
      <c r="A3421" s="193" t="s">
        <v>9430</v>
      </c>
      <c r="B3421" s="194" t="s">
        <v>21934</v>
      </c>
      <c r="C3421" s="188" t="s">
        <v>6</v>
      </c>
      <c r="D3421" s="179"/>
      <c r="E3421" s="201">
        <v>142</v>
      </c>
      <c r="F3421" s="201">
        <v>2.82</v>
      </c>
      <c r="G3421" s="64">
        <f t="shared" si="106"/>
        <v>0</v>
      </c>
      <c r="H3421" s="66">
        <f t="shared" si="107"/>
        <v>0</v>
      </c>
      <c r="I3421" s="60"/>
    </row>
    <row r="3422" spans="1:9" s="38" customFormat="1" ht="67.5" x14ac:dyDescent="0.25">
      <c r="A3422" s="195" t="s">
        <v>9431</v>
      </c>
      <c r="B3422" s="196" t="s">
        <v>21935</v>
      </c>
      <c r="C3422" s="198"/>
      <c r="D3422" s="199"/>
      <c r="E3422" s="199"/>
      <c r="F3422" s="199"/>
      <c r="G3422" s="199"/>
      <c r="H3422" s="200"/>
      <c r="I3422" s="60"/>
    </row>
    <row r="3423" spans="1:9" s="38" customFormat="1" x14ac:dyDescent="0.25">
      <c r="A3423" s="193" t="s">
        <v>9432</v>
      </c>
      <c r="B3423" s="194" t="s">
        <v>5655</v>
      </c>
      <c r="C3423" s="188" t="s">
        <v>6</v>
      </c>
      <c r="D3423" s="179"/>
      <c r="E3423" s="201">
        <v>136</v>
      </c>
      <c r="F3423" s="201">
        <v>2.7</v>
      </c>
      <c r="G3423" s="64">
        <f t="shared" si="106"/>
        <v>0</v>
      </c>
      <c r="H3423" s="66">
        <f t="shared" si="107"/>
        <v>0</v>
      </c>
      <c r="I3423" s="60"/>
    </row>
    <row r="3424" spans="1:9" s="38" customFormat="1" x14ac:dyDescent="0.25">
      <c r="A3424" s="193" t="s">
        <v>9433</v>
      </c>
      <c r="B3424" s="194" t="s">
        <v>5657</v>
      </c>
      <c r="C3424" s="188" t="s">
        <v>6</v>
      </c>
      <c r="D3424" s="179"/>
      <c r="E3424" s="201">
        <v>167</v>
      </c>
      <c r="F3424" s="201">
        <v>3.33</v>
      </c>
      <c r="G3424" s="64">
        <f t="shared" si="106"/>
        <v>0</v>
      </c>
      <c r="H3424" s="66">
        <f t="shared" si="107"/>
        <v>0</v>
      </c>
      <c r="I3424" s="60"/>
    </row>
    <row r="3425" spans="1:9" s="38" customFormat="1" x14ac:dyDescent="0.25">
      <c r="A3425" s="193" t="s">
        <v>9434</v>
      </c>
      <c r="B3425" s="194" t="s">
        <v>5659</v>
      </c>
      <c r="C3425" s="188" t="s">
        <v>6</v>
      </c>
      <c r="D3425" s="179"/>
      <c r="E3425" s="201">
        <v>229</v>
      </c>
      <c r="F3425" s="201">
        <v>4.55</v>
      </c>
      <c r="G3425" s="64">
        <f t="shared" si="106"/>
        <v>0</v>
      </c>
      <c r="H3425" s="66">
        <f t="shared" si="107"/>
        <v>0</v>
      </c>
      <c r="I3425" s="60"/>
    </row>
    <row r="3426" spans="1:9" s="38" customFormat="1" x14ac:dyDescent="0.25">
      <c r="A3426" s="193" t="s">
        <v>9435</v>
      </c>
      <c r="B3426" s="194" t="s">
        <v>5661</v>
      </c>
      <c r="C3426" s="188" t="s">
        <v>6</v>
      </c>
      <c r="D3426" s="179"/>
      <c r="E3426" s="201">
        <v>288</v>
      </c>
      <c r="F3426" s="201">
        <v>5.7</v>
      </c>
      <c r="G3426" s="64">
        <f t="shared" si="106"/>
        <v>0</v>
      </c>
      <c r="H3426" s="66">
        <f t="shared" si="107"/>
        <v>0</v>
      </c>
      <c r="I3426" s="60"/>
    </row>
    <row r="3427" spans="1:9" s="38" customFormat="1" x14ac:dyDescent="0.25">
      <c r="A3427" s="193" t="s">
        <v>9436</v>
      </c>
      <c r="B3427" s="194" t="s">
        <v>5663</v>
      </c>
      <c r="C3427" s="188" t="s">
        <v>6</v>
      </c>
      <c r="D3427" s="179"/>
      <c r="E3427" s="201">
        <v>357</v>
      </c>
      <c r="F3427" s="201">
        <v>7.1</v>
      </c>
      <c r="G3427" s="64">
        <f t="shared" si="106"/>
        <v>0</v>
      </c>
      <c r="H3427" s="66">
        <f t="shared" si="107"/>
        <v>0</v>
      </c>
      <c r="I3427" s="60"/>
    </row>
    <row r="3428" spans="1:9" s="38" customFormat="1" x14ac:dyDescent="0.25">
      <c r="A3428" s="193" t="s">
        <v>9437</v>
      </c>
      <c r="B3428" s="194" t="s">
        <v>9099</v>
      </c>
      <c r="C3428" s="188" t="s">
        <v>6</v>
      </c>
      <c r="D3428" s="179"/>
      <c r="E3428" s="201">
        <v>454</v>
      </c>
      <c r="F3428" s="201">
        <v>9</v>
      </c>
      <c r="G3428" s="64">
        <f t="shared" si="106"/>
        <v>0</v>
      </c>
      <c r="H3428" s="66">
        <f t="shared" si="107"/>
        <v>0</v>
      </c>
      <c r="I3428" s="60"/>
    </row>
    <row r="3429" spans="1:9" s="38" customFormat="1" x14ac:dyDescent="0.25">
      <c r="A3429" s="193" t="s">
        <v>9438</v>
      </c>
      <c r="B3429" s="194" t="s">
        <v>9101</v>
      </c>
      <c r="C3429" s="188" t="s">
        <v>6</v>
      </c>
      <c r="D3429" s="179"/>
      <c r="E3429" s="201">
        <v>612</v>
      </c>
      <c r="F3429" s="201">
        <v>12.2</v>
      </c>
      <c r="G3429" s="64">
        <f t="shared" si="106"/>
        <v>0</v>
      </c>
      <c r="H3429" s="66">
        <f t="shared" si="107"/>
        <v>0</v>
      </c>
      <c r="I3429" s="60"/>
    </row>
    <row r="3430" spans="1:9" s="38" customFormat="1" x14ac:dyDescent="0.25">
      <c r="A3430" s="193" t="s">
        <v>9439</v>
      </c>
      <c r="B3430" s="194" t="s">
        <v>9209</v>
      </c>
      <c r="C3430" s="188" t="s">
        <v>6</v>
      </c>
      <c r="D3430" s="179"/>
      <c r="E3430" s="201">
        <v>930</v>
      </c>
      <c r="F3430" s="201">
        <v>18.5</v>
      </c>
      <c r="G3430" s="64">
        <f t="shared" si="106"/>
        <v>0</v>
      </c>
      <c r="H3430" s="66">
        <f t="shared" si="107"/>
        <v>0</v>
      </c>
      <c r="I3430" s="60"/>
    </row>
    <row r="3431" spans="1:9" s="38" customFormat="1" x14ac:dyDescent="0.25">
      <c r="A3431" s="193" t="s">
        <v>9440</v>
      </c>
      <c r="B3431" s="194" t="s">
        <v>9211</v>
      </c>
      <c r="C3431" s="188" t="s">
        <v>6</v>
      </c>
      <c r="D3431" s="179"/>
      <c r="E3431" s="201">
        <v>1600</v>
      </c>
      <c r="F3431" s="201">
        <v>31.8</v>
      </c>
      <c r="G3431" s="64">
        <f t="shared" si="106"/>
        <v>0</v>
      </c>
      <c r="H3431" s="66">
        <f t="shared" si="107"/>
        <v>0</v>
      </c>
      <c r="I3431" s="60"/>
    </row>
    <row r="3432" spans="1:9" s="38" customFormat="1" x14ac:dyDescent="0.25">
      <c r="A3432" s="193" t="s">
        <v>9441</v>
      </c>
      <c r="B3432" s="194" t="s">
        <v>9213</v>
      </c>
      <c r="C3432" s="188" t="s">
        <v>6</v>
      </c>
      <c r="D3432" s="179"/>
      <c r="E3432" s="201">
        <v>2250</v>
      </c>
      <c r="F3432" s="201">
        <v>44.8</v>
      </c>
      <c r="G3432" s="64">
        <f t="shared" si="106"/>
        <v>0</v>
      </c>
      <c r="H3432" s="66">
        <f t="shared" si="107"/>
        <v>0</v>
      </c>
      <c r="I3432" s="60"/>
    </row>
    <row r="3433" spans="1:9" s="38" customFormat="1" ht="90" x14ac:dyDescent="0.25">
      <c r="A3433" s="195" t="s">
        <v>9442</v>
      </c>
      <c r="B3433" s="196" t="s">
        <v>21936</v>
      </c>
      <c r="C3433" s="198"/>
      <c r="D3433" s="199"/>
      <c r="E3433" s="199"/>
      <c r="F3433" s="199"/>
      <c r="G3433" s="199"/>
      <c r="H3433" s="200"/>
      <c r="I3433" s="60"/>
    </row>
    <row r="3434" spans="1:9" s="38" customFormat="1" x14ac:dyDescent="0.25">
      <c r="A3434" s="193" t="s">
        <v>9443</v>
      </c>
      <c r="B3434" s="194" t="s">
        <v>5647</v>
      </c>
      <c r="C3434" s="188" t="s">
        <v>6</v>
      </c>
      <c r="D3434" s="179"/>
      <c r="E3434" s="201">
        <v>97</v>
      </c>
      <c r="F3434" s="201">
        <v>1.94</v>
      </c>
      <c r="G3434" s="64">
        <f t="shared" si="106"/>
        <v>0</v>
      </c>
      <c r="H3434" s="66">
        <f t="shared" si="107"/>
        <v>0</v>
      </c>
      <c r="I3434" s="60"/>
    </row>
    <row r="3435" spans="1:9" s="38" customFormat="1" x14ac:dyDescent="0.25">
      <c r="A3435" s="193" t="s">
        <v>9444</v>
      </c>
      <c r="B3435" s="194" t="s">
        <v>5649</v>
      </c>
      <c r="C3435" s="188" t="s">
        <v>6</v>
      </c>
      <c r="D3435" s="179"/>
      <c r="E3435" s="201">
        <v>107</v>
      </c>
      <c r="F3435" s="201">
        <v>2.13</v>
      </c>
      <c r="G3435" s="64">
        <f t="shared" si="106"/>
        <v>0</v>
      </c>
      <c r="H3435" s="66">
        <f t="shared" si="107"/>
        <v>0</v>
      </c>
      <c r="I3435" s="60"/>
    </row>
    <row r="3436" spans="1:9" s="38" customFormat="1" x14ac:dyDescent="0.25">
      <c r="A3436" s="193" t="s">
        <v>9445</v>
      </c>
      <c r="B3436" s="194" t="s">
        <v>5651</v>
      </c>
      <c r="C3436" s="188" t="s">
        <v>6</v>
      </c>
      <c r="D3436" s="179"/>
      <c r="E3436" s="201">
        <v>129</v>
      </c>
      <c r="F3436" s="201">
        <v>2.57</v>
      </c>
      <c r="G3436" s="64">
        <f t="shared" si="106"/>
        <v>0</v>
      </c>
      <c r="H3436" s="66">
        <f t="shared" si="107"/>
        <v>0</v>
      </c>
      <c r="I3436" s="60"/>
    </row>
    <row r="3437" spans="1:9" s="38" customFormat="1" x14ac:dyDescent="0.25">
      <c r="A3437" s="193" t="s">
        <v>9446</v>
      </c>
      <c r="B3437" s="194" t="s">
        <v>5653</v>
      </c>
      <c r="C3437" s="188" t="s">
        <v>6</v>
      </c>
      <c r="D3437" s="179"/>
      <c r="E3437" s="201">
        <v>158</v>
      </c>
      <c r="F3437" s="201">
        <v>3.14</v>
      </c>
      <c r="G3437" s="64">
        <f t="shared" si="106"/>
        <v>0</v>
      </c>
      <c r="H3437" s="66">
        <f t="shared" si="107"/>
        <v>0</v>
      </c>
      <c r="I3437" s="60"/>
    </row>
    <row r="3438" spans="1:9" s="38" customFormat="1" x14ac:dyDescent="0.25">
      <c r="A3438" s="193" t="s">
        <v>9447</v>
      </c>
      <c r="B3438" s="194" t="s">
        <v>5655</v>
      </c>
      <c r="C3438" s="188" t="s">
        <v>6</v>
      </c>
      <c r="D3438" s="179"/>
      <c r="E3438" s="201">
        <v>185</v>
      </c>
      <c r="F3438" s="201">
        <v>3.69</v>
      </c>
      <c r="G3438" s="64">
        <f t="shared" si="106"/>
        <v>0</v>
      </c>
      <c r="H3438" s="66">
        <f t="shared" si="107"/>
        <v>0</v>
      </c>
      <c r="I3438" s="60"/>
    </row>
    <row r="3439" spans="1:9" s="38" customFormat="1" x14ac:dyDescent="0.25">
      <c r="A3439" s="193" t="s">
        <v>9448</v>
      </c>
      <c r="B3439" s="194" t="s">
        <v>5657</v>
      </c>
      <c r="C3439" s="188" t="s">
        <v>6</v>
      </c>
      <c r="D3439" s="179"/>
      <c r="E3439" s="201">
        <v>220</v>
      </c>
      <c r="F3439" s="201">
        <v>4.38</v>
      </c>
      <c r="G3439" s="64">
        <f t="shared" si="106"/>
        <v>0</v>
      </c>
      <c r="H3439" s="66">
        <f t="shared" si="107"/>
        <v>0</v>
      </c>
      <c r="I3439" s="60"/>
    </row>
    <row r="3440" spans="1:9" s="38" customFormat="1" x14ac:dyDescent="0.25">
      <c r="A3440" s="193" t="s">
        <v>9449</v>
      </c>
      <c r="B3440" s="194" t="s">
        <v>5659</v>
      </c>
      <c r="C3440" s="188" t="s">
        <v>6</v>
      </c>
      <c r="D3440" s="179"/>
      <c r="E3440" s="201">
        <v>320</v>
      </c>
      <c r="F3440" s="201">
        <v>6.4</v>
      </c>
      <c r="G3440" s="64">
        <f t="shared" si="106"/>
        <v>0</v>
      </c>
      <c r="H3440" s="66">
        <f t="shared" si="107"/>
        <v>0</v>
      </c>
      <c r="I3440" s="60"/>
    </row>
    <row r="3441" spans="1:9" s="38" customFormat="1" x14ac:dyDescent="0.25">
      <c r="A3441" s="193" t="s">
        <v>9450</v>
      </c>
      <c r="B3441" s="194" t="s">
        <v>5661</v>
      </c>
      <c r="C3441" s="188" t="s">
        <v>6</v>
      </c>
      <c r="D3441" s="179"/>
      <c r="E3441" s="201">
        <v>365</v>
      </c>
      <c r="F3441" s="201">
        <v>7.3</v>
      </c>
      <c r="G3441" s="64">
        <f t="shared" si="106"/>
        <v>0</v>
      </c>
      <c r="H3441" s="66">
        <f t="shared" si="107"/>
        <v>0</v>
      </c>
      <c r="I3441" s="60"/>
    </row>
    <row r="3442" spans="1:9" s="38" customFormat="1" x14ac:dyDescent="0.25">
      <c r="A3442" s="193" t="s">
        <v>9451</v>
      </c>
      <c r="B3442" s="194" t="s">
        <v>5663</v>
      </c>
      <c r="C3442" s="188" t="s">
        <v>6</v>
      </c>
      <c r="D3442" s="179"/>
      <c r="E3442" s="201">
        <v>495</v>
      </c>
      <c r="F3442" s="201">
        <v>9.8000000000000007</v>
      </c>
      <c r="G3442" s="64">
        <f t="shared" si="106"/>
        <v>0</v>
      </c>
      <c r="H3442" s="66">
        <f t="shared" si="107"/>
        <v>0</v>
      </c>
      <c r="I3442" s="60"/>
    </row>
    <row r="3443" spans="1:9" s="38" customFormat="1" x14ac:dyDescent="0.25">
      <c r="A3443" s="193" t="s">
        <v>9452</v>
      </c>
      <c r="B3443" s="194" t="s">
        <v>9099</v>
      </c>
      <c r="C3443" s="188" t="s">
        <v>6</v>
      </c>
      <c r="D3443" s="179"/>
      <c r="E3443" s="201">
        <v>719</v>
      </c>
      <c r="F3443" s="201">
        <v>14.3</v>
      </c>
      <c r="G3443" s="64">
        <f t="shared" si="106"/>
        <v>0</v>
      </c>
      <c r="H3443" s="66">
        <f t="shared" si="107"/>
        <v>0</v>
      </c>
      <c r="I3443" s="60"/>
    </row>
    <row r="3444" spans="1:9" s="38" customFormat="1" x14ac:dyDescent="0.25">
      <c r="A3444" s="193" t="s">
        <v>9453</v>
      </c>
      <c r="B3444" s="194" t="s">
        <v>9101</v>
      </c>
      <c r="C3444" s="188" t="s">
        <v>6</v>
      </c>
      <c r="D3444" s="179"/>
      <c r="E3444" s="201">
        <v>947</v>
      </c>
      <c r="F3444" s="201">
        <v>18.8</v>
      </c>
      <c r="G3444" s="64">
        <f t="shared" si="106"/>
        <v>0</v>
      </c>
      <c r="H3444" s="66">
        <f t="shared" si="107"/>
        <v>0</v>
      </c>
      <c r="I3444" s="60"/>
    </row>
    <row r="3445" spans="1:9" s="38" customFormat="1" x14ac:dyDescent="0.25">
      <c r="A3445" s="193" t="s">
        <v>9454</v>
      </c>
      <c r="B3445" s="194" t="s">
        <v>9209</v>
      </c>
      <c r="C3445" s="188" t="s">
        <v>6</v>
      </c>
      <c r="D3445" s="179"/>
      <c r="E3445" s="201">
        <v>1714</v>
      </c>
      <c r="F3445" s="201">
        <v>34.1</v>
      </c>
      <c r="G3445" s="64">
        <f t="shared" si="106"/>
        <v>0</v>
      </c>
      <c r="H3445" s="66">
        <f t="shared" si="107"/>
        <v>0</v>
      </c>
      <c r="I3445" s="60"/>
    </row>
    <row r="3446" spans="1:9" s="38" customFormat="1" x14ac:dyDescent="0.25">
      <c r="A3446" s="193" t="s">
        <v>9455</v>
      </c>
      <c r="B3446" s="194" t="s">
        <v>9211</v>
      </c>
      <c r="C3446" s="188" t="s">
        <v>6</v>
      </c>
      <c r="D3446" s="179"/>
      <c r="E3446" s="201">
        <v>3116</v>
      </c>
      <c r="F3446" s="201">
        <v>62</v>
      </c>
      <c r="G3446" s="64">
        <f t="shared" si="106"/>
        <v>0</v>
      </c>
      <c r="H3446" s="66">
        <f t="shared" si="107"/>
        <v>0</v>
      </c>
      <c r="I3446" s="60"/>
    </row>
    <row r="3447" spans="1:9" s="38" customFormat="1" ht="101.25" x14ac:dyDescent="0.25">
      <c r="A3447" s="195" t="s">
        <v>9456</v>
      </c>
      <c r="B3447" s="196" t="s">
        <v>21937</v>
      </c>
      <c r="C3447" s="198"/>
      <c r="D3447" s="199"/>
      <c r="E3447" s="199"/>
      <c r="F3447" s="199"/>
      <c r="G3447" s="199"/>
      <c r="H3447" s="200"/>
      <c r="I3447" s="60"/>
    </row>
    <row r="3448" spans="1:9" s="38" customFormat="1" x14ac:dyDescent="0.25">
      <c r="A3448" s="193" t="s">
        <v>9457</v>
      </c>
      <c r="B3448" s="194" t="s">
        <v>5649</v>
      </c>
      <c r="C3448" s="188" t="s">
        <v>6</v>
      </c>
      <c r="D3448" s="179"/>
      <c r="E3448" s="201">
        <v>94</v>
      </c>
      <c r="F3448" s="201">
        <v>1.88</v>
      </c>
      <c r="G3448" s="64">
        <f t="shared" si="106"/>
        <v>0</v>
      </c>
      <c r="H3448" s="66">
        <f t="shared" si="107"/>
        <v>0</v>
      </c>
      <c r="I3448" s="60"/>
    </row>
    <row r="3449" spans="1:9" s="38" customFormat="1" x14ac:dyDescent="0.25">
      <c r="A3449" s="193" t="s">
        <v>9458</v>
      </c>
      <c r="B3449" s="194" t="s">
        <v>5651</v>
      </c>
      <c r="C3449" s="188" t="s">
        <v>6</v>
      </c>
      <c r="D3449" s="179"/>
      <c r="E3449" s="201">
        <v>96</v>
      </c>
      <c r="F3449" s="201">
        <v>1.92</v>
      </c>
      <c r="G3449" s="64">
        <f t="shared" si="106"/>
        <v>0</v>
      </c>
      <c r="H3449" s="66">
        <f t="shared" si="107"/>
        <v>0</v>
      </c>
      <c r="I3449" s="60"/>
    </row>
    <row r="3450" spans="1:9" s="38" customFormat="1" x14ac:dyDescent="0.25">
      <c r="A3450" s="193" t="s">
        <v>9459</v>
      </c>
      <c r="B3450" s="194" t="s">
        <v>5653</v>
      </c>
      <c r="C3450" s="188" t="s">
        <v>6</v>
      </c>
      <c r="D3450" s="179"/>
      <c r="E3450" s="201">
        <v>109</v>
      </c>
      <c r="F3450" s="201">
        <v>2.17</v>
      </c>
      <c r="G3450" s="64">
        <f t="shared" si="106"/>
        <v>0</v>
      </c>
      <c r="H3450" s="66">
        <f t="shared" si="107"/>
        <v>0</v>
      </c>
      <c r="I3450" s="60"/>
    </row>
    <row r="3451" spans="1:9" s="38" customFormat="1" x14ac:dyDescent="0.25">
      <c r="A3451" s="193" t="s">
        <v>9460</v>
      </c>
      <c r="B3451" s="194" t="s">
        <v>5655</v>
      </c>
      <c r="C3451" s="188" t="s">
        <v>6</v>
      </c>
      <c r="D3451" s="179"/>
      <c r="E3451" s="201">
        <v>130</v>
      </c>
      <c r="F3451" s="201">
        <v>2.59</v>
      </c>
      <c r="G3451" s="64">
        <f t="shared" si="106"/>
        <v>0</v>
      </c>
      <c r="H3451" s="66">
        <f t="shared" si="107"/>
        <v>0</v>
      </c>
      <c r="I3451" s="60"/>
    </row>
    <row r="3452" spans="1:9" s="38" customFormat="1" x14ac:dyDescent="0.25">
      <c r="A3452" s="193" t="s">
        <v>9461</v>
      </c>
      <c r="B3452" s="194" t="s">
        <v>5657</v>
      </c>
      <c r="C3452" s="188" t="s">
        <v>6</v>
      </c>
      <c r="D3452" s="179"/>
      <c r="E3452" s="201">
        <v>165</v>
      </c>
      <c r="F3452" s="201">
        <v>3.29</v>
      </c>
      <c r="G3452" s="64">
        <f t="shared" si="106"/>
        <v>0</v>
      </c>
      <c r="H3452" s="66">
        <f t="shared" si="107"/>
        <v>0</v>
      </c>
      <c r="I3452" s="60"/>
    </row>
    <row r="3453" spans="1:9" s="38" customFormat="1" x14ac:dyDescent="0.25">
      <c r="A3453" s="193" t="s">
        <v>9462</v>
      </c>
      <c r="B3453" s="194" t="s">
        <v>5659</v>
      </c>
      <c r="C3453" s="188" t="s">
        <v>6</v>
      </c>
      <c r="D3453" s="179"/>
      <c r="E3453" s="201">
        <v>203</v>
      </c>
      <c r="F3453" s="201">
        <v>4.05</v>
      </c>
      <c r="G3453" s="64">
        <f t="shared" si="106"/>
        <v>0</v>
      </c>
      <c r="H3453" s="66">
        <f t="shared" si="107"/>
        <v>0</v>
      </c>
      <c r="I3453" s="60"/>
    </row>
    <row r="3454" spans="1:9" s="38" customFormat="1" x14ac:dyDescent="0.25">
      <c r="A3454" s="193" t="s">
        <v>9463</v>
      </c>
      <c r="B3454" s="194" t="s">
        <v>5661</v>
      </c>
      <c r="C3454" s="188" t="s">
        <v>6</v>
      </c>
      <c r="D3454" s="179"/>
      <c r="E3454" s="201">
        <v>233</v>
      </c>
      <c r="F3454" s="201">
        <v>4.6399999999999997</v>
      </c>
      <c r="G3454" s="64">
        <f t="shared" si="106"/>
        <v>0</v>
      </c>
      <c r="H3454" s="66">
        <f t="shared" si="107"/>
        <v>0</v>
      </c>
      <c r="I3454" s="60"/>
    </row>
    <row r="3455" spans="1:9" s="38" customFormat="1" x14ac:dyDescent="0.25">
      <c r="A3455" s="193" t="s">
        <v>9464</v>
      </c>
      <c r="B3455" s="194" t="s">
        <v>5663</v>
      </c>
      <c r="C3455" s="188" t="s">
        <v>6</v>
      </c>
      <c r="D3455" s="179"/>
      <c r="E3455" s="201">
        <v>318</v>
      </c>
      <c r="F3455" s="201">
        <v>6.3</v>
      </c>
      <c r="G3455" s="64">
        <f t="shared" si="106"/>
        <v>0</v>
      </c>
      <c r="H3455" s="66">
        <f t="shared" si="107"/>
        <v>0</v>
      </c>
      <c r="I3455" s="60"/>
    </row>
    <row r="3456" spans="1:9" s="38" customFormat="1" x14ac:dyDescent="0.25">
      <c r="A3456" s="193" t="s">
        <v>9465</v>
      </c>
      <c r="B3456" s="194" t="s">
        <v>9099</v>
      </c>
      <c r="C3456" s="188" t="s">
        <v>6</v>
      </c>
      <c r="D3456" s="179"/>
      <c r="E3456" s="201">
        <v>405</v>
      </c>
      <c r="F3456" s="201">
        <v>8</v>
      </c>
      <c r="G3456" s="64">
        <f t="shared" si="106"/>
        <v>0</v>
      </c>
      <c r="H3456" s="66">
        <f t="shared" si="107"/>
        <v>0</v>
      </c>
      <c r="I3456" s="60"/>
    </row>
    <row r="3457" spans="1:9" s="38" customFormat="1" x14ac:dyDescent="0.25">
      <c r="A3457" s="193" t="s">
        <v>9466</v>
      </c>
      <c r="B3457" s="194" t="s">
        <v>9101</v>
      </c>
      <c r="C3457" s="188" t="s">
        <v>6</v>
      </c>
      <c r="D3457" s="179"/>
      <c r="E3457" s="201">
        <v>453</v>
      </c>
      <c r="F3457" s="201">
        <v>9</v>
      </c>
      <c r="G3457" s="64">
        <f t="shared" si="106"/>
        <v>0</v>
      </c>
      <c r="H3457" s="66">
        <f t="shared" si="107"/>
        <v>0</v>
      </c>
      <c r="I3457" s="60"/>
    </row>
    <row r="3458" spans="1:9" s="38" customFormat="1" ht="101.25" x14ac:dyDescent="0.25">
      <c r="A3458" s="195" t="s">
        <v>9467</v>
      </c>
      <c r="B3458" s="196" t="s">
        <v>21938</v>
      </c>
      <c r="C3458" s="198"/>
      <c r="D3458" s="199"/>
      <c r="E3458" s="199"/>
      <c r="F3458" s="199"/>
      <c r="G3458" s="199"/>
      <c r="H3458" s="200"/>
      <c r="I3458" s="60"/>
    </row>
    <row r="3459" spans="1:9" s="38" customFormat="1" x14ac:dyDescent="0.25">
      <c r="A3459" s="193" t="s">
        <v>9468</v>
      </c>
      <c r="B3459" s="194" t="s">
        <v>5647</v>
      </c>
      <c r="C3459" s="188" t="s">
        <v>6</v>
      </c>
      <c r="D3459" s="179"/>
      <c r="E3459" s="201">
        <v>133</v>
      </c>
      <c r="F3459" s="201">
        <v>2.66</v>
      </c>
      <c r="G3459" s="64">
        <f t="shared" si="106"/>
        <v>0</v>
      </c>
      <c r="H3459" s="66">
        <f t="shared" si="107"/>
        <v>0</v>
      </c>
      <c r="I3459" s="60"/>
    </row>
    <row r="3460" spans="1:9" s="38" customFormat="1" x14ac:dyDescent="0.25">
      <c r="A3460" s="193" t="s">
        <v>9469</v>
      </c>
      <c r="B3460" s="194" t="s">
        <v>5649</v>
      </c>
      <c r="C3460" s="188" t="s">
        <v>6</v>
      </c>
      <c r="D3460" s="179"/>
      <c r="E3460" s="201">
        <v>148</v>
      </c>
      <c r="F3460" s="201">
        <v>2.95</v>
      </c>
      <c r="G3460" s="64">
        <f t="shared" si="106"/>
        <v>0</v>
      </c>
      <c r="H3460" s="66">
        <f t="shared" si="107"/>
        <v>0</v>
      </c>
      <c r="I3460" s="60"/>
    </row>
    <row r="3461" spans="1:9" s="38" customFormat="1" x14ac:dyDescent="0.25">
      <c r="A3461" s="193" t="s">
        <v>9470</v>
      </c>
      <c r="B3461" s="194" t="s">
        <v>5651</v>
      </c>
      <c r="C3461" s="188" t="s">
        <v>6</v>
      </c>
      <c r="D3461" s="179"/>
      <c r="E3461" s="201">
        <v>175</v>
      </c>
      <c r="F3461" s="201">
        <v>3.48</v>
      </c>
      <c r="G3461" s="64">
        <f t="shared" ref="G3461:G3524" si="108">D3461*E3461</f>
        <v>0</v>
      </c>
      <c r="H3461" s="66">
        <f t="shared" ref="H3461:H3524" si="109">D3461*F3461</f>
        <v>0</v>
      </c>
      <c r="I3461" s="60"/>
    </row>
    <row r="3462" spans="1:9" s="38" customFormat="1" x14ac:dyDescent="0.25">
      <c r="A3462" s="193" t="s">
        <v>9471</v>
      </c>
      <c r="B3462" s="194" t="s">
        <v>5653</v>
      </c>
      <c r="C3462" s="188" t="s">
        <v>6</v>
      </c>
      <c r="D3462" s="179"/>
      <c r="E3462" s="201">
        <v>206</v>
      </c>
      <c r="F3462" s="201">
        <v>4.1100000000000003</v>
      </c>
      <c r="G3462" s="64">
        <f t="shared" si="108"/>
        <v>0</v>
      </c>
      <c r="H3462" s="66">
        <f t="shared" si="109"/>
        <v>0</v>
      </c>
      <c r="I3462" s="60"/>
    </row>
    <row r="3463" spans="1:9" s="38" customFormat="1" x14ac:dyDescent="0.25">
      <c r="A3463" s="193" t="s">
        <v>9472</v>
      </c>
      <c r="B3463" s="194" t="s">
        <v>5655</v>
      </c>
      <c r="C3463" s="188" t="s">
        <v>6</v>
      </c>
      <c r="D3463" s="179"/>
      <c r="E3463" s="201">
        <v>235</v>
      </c>
      <c r="F3463" s="201">
        <v>4.68</v>
      </c>
      <c r="G3463" s="64">
        <f t="shared" si="108"/>
        <v>0</v>
      </c>
      <c r="H3463" s="66">
        <f t="shared" si="109"/>
        <v>0</v>
      </c>
      <c r="I3463" s="60"/>
    </row>
    <row r="3464" spans="1:9" s="38" customFormat="1" x14ac:dyDescent="0.25">
      <c r="A3464" s="193" t="s">
        <v>9473</v>
      </c>
      <c r="B3464" s="194" t="s">
        <v>5657</v>
      </c>
      <c r="C3464" s="188" t="s">
        <v>6</v>
      </c>
      <c r="D3464" s="179"/>
      <c r="E3464" s="201">
        <v>285</v>
      </c>
      <c r="F3464" s="201">
        <v>5.7</v>
      </c>
      <c r="G3464" s="64">
        <f t="shared" si="108"/>
        <v>0</v>
      </c>
      <c r="H3464" s="66">
        <f t="shared" si="109"/>
        <v>0</v>
      </c>
      <c r="I3464" s="60"/>
    </row>
    <row r="3465" spans="1:9" s="38" customFormat="1" x14ac:dyDescent="0.25">
      <c r="A3465" s="193" t="s">
        <v>9474</v>
      </c>
      <c r="B3465" s="194" t="s">
        <v>5659</v>
      </c>
      <c r="C3465" s="188" t="s">
        <v>6</v>
      </c>
      <c r="D3465" s="179"/>
      <c r="E3465" s="201">
        <v>394</v>
      </c>
      <c r="F3465" s="201">
        <v>7.8</v>
      </c>
      <c r="G3465" s="64">
        <f t="shared" si="108"/>
        <v>0</v>
      </c>
      <c r="H3465" s="66">
        <f t="shared" si="109"/>
        <v>0</v>
      </c>
      <c r="I3465" s="60"/>
    </row>
    <row r="3466" spans="1:9" s="38" customFormat="1" x14ac:dyDescent="0.25">
      <c r="A3466" s="193" t="s">
        <v>9475</v>
      </c>
      <c r="B3466" s="194" t="s">
        <v>5661</v>
      </c>
      <c r="C3466" s="188" t="s">
        <v>6</v>
      </c>
      <c r="D3466" s="179"/>
      <c r="E3466" s="201">
        <v>495</v>
      </c>
      <c r="F3466" s="201">
        <v>9.8000000000000007</v>
      </c>
      <c r="G3466" s="64">
        <f t="shared" si="108"/>
        <v>0</v>
      </c>
      <c r="H3466" s="66">
        <f t="shared" si="109"/>
        <v>0</v>
      </c>
      <c r="I3466" s="60"/>
    </row>
    <row r="3467" spans="1:9" s="38" customFormat="1" x14ac:dyDescent="0.25">
      <c r="A3467" s="193" t="s">
        <v>9476</v>
      </c>
      <c r="B3467" s="194" t="s">
        <v>5663</v>
      </c>
      <c r="C3467" s="188" t="s">
        <v>6</v>
      </c>
      <c r="D3467" s="179"/>
      <c r="E3467" s="201">
        <v>651</v>
      </c>
      <c r="F3467" s="201">
        <v>13</v>
      </c>
      <c r="G3467" s="64">
        <f t="shared" si="108"/>
        <v>0</v>
      </c>
      <c r="H3467" s="66">
        <f t="shared" si="109"/>
        <v>0</v>
      </c>
      <c r="I3467" s="60"/>
    </row>
    <row r="3468" spans="1:9" s="38" customFormat="1" x14ac:dyDescent="0.25">
      <c r="A3468" s="193" t="s">
        <v>9477</v>
      </c>
      <c r="B3468" s="194" t="s">
        <v>9099</v>
      </c>
      <c r="C3468" s="188" t="s">
        <v>6</v>
      </c>
      <c r="D3468" s="179"/>
      <c r="E3468" s="201">
        <v>1012</v>
      </c>
      <c r="F3468" s="201">
        <v>20.100000000000001</v>
      </c>
      <c r="G3468" s="64">
        <f t="shared" si="108"/>
        <v>0</v>
      </c>
      <c r="H3468" s="66">
        <f t="shared" si="109"/>
        <v>0</v>
      </c>
      <c r="I3468" s="60"/>
    </row>
    <row r="3469" spans="1:9" s="38" customFormat="1" x14ac:dyDescent="0.25">
      <c r="A3469" s="193" t="s">
        <v>9478</v>
      </c>
      <c r="B3469" s="194" t="s">
        <v>9101</v>
      </c>
      <c r="C3469" s="188" t="s">
        <v>6</v>
      </c>
      <c r="D3469" s="179"/>
      <c r="E3469" s="201">
        <v>1273</v>
      </c>
      <c r="F3469" s="201">
        <v>25.3</v>
      </c>
      <c r="G3469" s="64">
        <f t="shared" si="108"/>
        <v>0</v>
      </c>
      <c r="H3469" s="66">
        <f t="shared" si="109"/>
        <v>0</v>
      </c>
      <c r="I3469" s="60"/>
    </row>
    <row r="3470" spans="1:9" s="38" customFormat="1" x14ac:dyDescent="0.25">
      <c r="A3470" s="193" t="s">
        <v>9479</v>
      </c>
      <c r="B3470" s="194" t="s">
        <v>9209</v>
      </c>
      <c r="C3470" s="188" t="s">
        <v>6</v>
      </c>
      <c r="D3470" s="179"/>
      <c r="E3470" s="201">
        <v>2855</v>
      </c>
      <c r="F3470" s="201">
        <v>57</v>
      </c>
      <c r="G3470" s="64">
        <f t="shared" si="108"/>
        <v>0</v>
      </c>
      <c r="H3470" s="66">
        <f t="shared" si="109"/>
        <v>0</v>
      </c>
      <c r="I3470" s="60"/>
    </row>
    <row r="3471" spans="1:9" s="38" customFormat="1" x14ac:dyDescent="0.25">
      <c r="A3471" s="193" t="s">
        <v>9480</v>
      </c>
      <c r="B3471" s="194" t="s">
        <v>9211</v>
      </c>
      <c r="C3471" s="188" t="s">
        <v>6</v>
      </c>
      <c r="D3471" s="179"/>
      <c r="E3471" s="201">
        <v>4372</v>
      </c>
      <c r="F3471" s="201">
        <v>87</v>
      </c>
      <c r="G3471" s="64">
        <f t="shared" si="108"/>
        <v>0</v>
      </c>
      <c r="H3471" s="66">
        <f t="shared" si="109"/>
        <v>0</v>
      </c>
      <c r="I3471" s="60"/>
    </row>
    <row r="3472" spans="1:9" s="38" customFormat="1" ht="90" x14ac:dyDescent="0.25">
      <c r="A3472" s="195" t="s">
        <v>9481</v>
      </c>
      <c r="B3472" s="196" t="s">
        <v>21939</v>
      </c>
      <c r="C3472" s="198"/>
      <c r="D3472" s="199"/>
      <c r="E3472" s="199"/>
      <c r="F3472" s="199"/>
      <c r="G3472" s="199"/>
      <c r="H3472" s="200"/>
      <c r="I3472" s="60"/>
    </row>
    <row r="3473" spans="1:9" s="38" customFormat="1" x14ac:dyDescent="0.25">
      <c r="A3473" s="193" t="s">
        <v>9482</v>
      </c>
      <c r="B3473" s="194" t="s">
        <v>5649</v>
      </c>
      <c r="C3473" s="188" t="s">
        <v>6</v>
      </c>
      <c r="D3473" s="179"/>
      <c r="E3473" s="201">
        <v>163</v>
      </c>
      <c r="F3473" s="201">
        <v>3.25</v>
      </c>
      <c r="G3473" s="64">
        <f t="shared" si="108"/>
        <v>0</v>
      </c>
      <c r="H3473" s="66">
        <f t="shared" si="109"/>
        <v>0</v>
      </c>
      <c r="I3473" s="60"/>
    </row>
    <row r="3474" spans="1:9" s="38" customFormat="1" x14ac:dyDescent="0.25">
      <c r="A3474" s="193" t="s">
        <v>9483</v>
      </c>
      <c r="B3474" s="194" t="s">
        <v>5651</v>
      </c>
      <c r="C3474" s="188" t="s">
        <v>6</v>
      </c>
      <c r="D3474" s="179"/>
      <c r="E3474" s="201">
        <v>164</v>
      </c>
      <c r="F3474" s="201">
        <v>3.27</v>
      </c>
      <c r="G3474" s="64">
        <f t="shared" si="108"/>
        <v>0</v>
      </c>
      <c r="H3474" s="66">
        <f t="shared" si="109"/>
        <v>0</v>
      </c>
      <c r="I3474" s="60"/>
    </row>
    <row r="3475" spans="1:9" s="38" customFormat="1" x14ac:dyDescent="0.25">
      <c r="A3475" s="193" t="s">
        <v>9484</v>
      </c>
      <c r="B3475" s="194" t="s">
        <v>5653</v>
      </c>
      <c r="C3475" s="188" t="s">
        <v>6</v>
      </c>
      <c r="D3475" s="179"/>
      <c r="E3475" s="201">
        <v>167</v>
      </c>
      <c r="F3475" s="201">
        <v>3.33</v>
      </c>
      <c r="G3475" s="64">
        <f t="shared" si="108"/>
        <v>0</v>
      </c>
      <c r="H3475" s="66">
        <f t="shared" si="109"/>
        <v>0</v>
      </c>
      <c r="I3475" s="60"/>
    </row>
    <row r="3476" spans="1:9" s="38" customFormat="1" x14ac:dyDescent="0.25">
      <c r="A3476" s="193" t="s">
        <v>9485</v>
      </c>
      <c r="B3476" s="194" t="s">
        <v>5655</v>
      </c>
      <c r="C3476" s="188" t="s">
        <v>6</v>
      </c>
      <c r="D3476" s="179"/>
      <c r="E3476" s="201">
        <v>169</v>
      </c>
      <c r="F3476" s="201">
        <v>3.37</v>
      </c>
      <c r="G3476" s="64">
        <f t="shared" si="108"/>
        <v>0</v>
      </c>
      <c r="H3476" s="66">
        <f t="shared" si="109"/>
        <v>0</v>
      </c>
      <c r="I3476" s="60"/>
    </row>
    <row r="3477" spans="1:9" s="38" customFormat="1" x14ac:dyDescent="0.25">
      <c r="A3477" s="193" t="s">
        <v>9486</v>
      </c>
      <c r="B3477" s="194" t="s">
        <v>5657</v>
      </c>
      <c r="C3477" s="188" t="s">
        <v>6</v>
      </c>
      <c r="D3477" s="179"/>
      <c r="E3477" s="201">
        <v>175</v>
      </c>
      <c r="F3477" s="201">
        <v>3.48</v>
      </c>
      <c r="G3477" s="64">
        <f t="shared" si="108"/>
        <v>0</v>
      </c>
      <c r="H3477" s="66">
        <f t="shared" si="109"/>
        <v>0</v>
      </c>
      <c r="I3477" s="60"/>
    </row>
    <row r="3478" spans="1:9" s="38" customFormat="1" x14ac:dyDescent="0.25">
      <c r="A3478" s="193" t="s">
        <v>9487</v>
      </c>
      <c r="B3478" s="194" t="s">
        <v>5659</v>
      </c>
      <c r="C3478" s="188" t="s">
        <v>6</v>
      </c>
      <c r="D3478" s="179"/>
      <c r="E3478" s="201">
        <v>206</v>
      </c>
      <c r="F3478" s="201">
        <v>4.1100000000000003</v>
      </c>
      <c r="G3478" s="64">
        <f t="shared" si="108"/>
        <v>0</v>
      </c>
      <c r="H3478" s="66">
        <f t="shared" si="109"/>
        <v>0</v>
      </c>
      <c r="I3478" s="60"/>
    </row>
    <row r="3479" spans="1:9" s="38" customFormat="1" x14ac:dyDescent="0.25">
      <c r="A3479" s="193" t="s">
        <v>9488</v>
      </c>
      <c r="B3479" s="194" t="s">
        <v>5661</v>
      </c>
      <c r="C3479" s="188" t="s">
        <v>6</v>
      </c>
      <c r="D3479" s="179"/>
      <c r="E3479" s="201">
        <v>245</v>
      </c>
      <c r="F3479" s="201">
        <v>4.87</v>
      </c>
      <c r="G3479" s="64">
        <f t="shared" si="108"/>
        <v>0</v>
      </c>
      <c r="H3479" s="66">
        <f t="shared" si="109"/>
        <v>0</v>
      </c>
      <c r="I3479" s="60"/>
    </row>
    <row r="3480" spans="1:9" s="38" customFormat="1" x14ac:dyDescent="0.25">
      <c r="A3480" s="193" t="s">
        <v>9489</v>
      </c>
      <c r="B3480" s="194" t="s">
        <v>5663</v>
      </c>
      <c r="C3480" s="188" t="s">
        <v>6</v>
      </c>
      <c r="D3480" s="179"/>
      <c r="E3480" s="201">
        <v>293</v>
      </c>
      <c r="F3480" s="201">
        <v>5.8</v>
      </c>
      <c r="G3480" s="64">
        <f t="shared" si="108"/>
        <v>0</v>
      </c>
      <c r="H3480" s="66">
        <f t="shared" si="109"/>
        <v>0</v>
      </c>
      <c r="I3480" s="60"/>
    </row>
    <row r="3481" spans="1:9" s="38" customFormat="1" x14ac:dyDescent="0.25">
      <c r="A3481" s="193" t="s">
        <v>9490</v>
      </c>
      <c r="B3481" s="194" t="s">
        <v>9099</v>
      </c>
      <c r="C3481" s="188" t="s">
        <v>6</v>
      </c>
      <c r="D3481" s="179"/>
      <c r="E3481" s="201">
        <v>357</v>
      </c>
      <c r="F3481" s="201">
        <v>7.1</v>
      </c>
      <c r="G3481" s="64">
        <f t="shared" si="108"/>
        <v>0</v>
      </c>
      <c r="H3481" s="66">
        <f t="shared" si="109"/>
        <v>0</v>
      </c>
      <c r="I3481" s="60"/>
    </row>
    <row r="3482" spans="1:9" s="38" customFormat="1" x14ac:dyDescent="0.25">
      <c r="A3482" s="193" t="s">
        <v>9491</v>
      </c>
      <c r="B3482" s="194" t="s">
        <v>9101</v>
      </c>
      <c r="C3482" s="188" t="s">
        <v>6</v>
      </c>
      <c r="D3482" s="179"/>
      <c r="E3482" s="201">
        <v>474</v>
      </c>
      <c r="F3482" s="201">
        <v>9.4</v>
      </c>
      <c r="G3482" s="64">
        <f t="shared" si="108"/>
        <v>0</v>
      </c>
      <c r="H3482" s="66">
        <f t="shared" si="109"/>
        <v>0</v>
      </c>
      <c r="I3482" s="60"/>
    </row>
    <row r="3483" spans="1:9" s="38" customFormat="1" x14ac:dyDescent="0.25">
      <c r="A3483" s="193" t="s">
        <v>9492</v>
      </c>
      <c r="B3483" s="194" t="s">
        <v>9209</v>
      </c>
      <c r="C3483" s="188" t="s">
        <v>6</v>
      </c>
      <c r="D3483" s="179"/>
      <c r="E3483" s="201">
        <v>639</v>
      </c>
      <c r="F3483" s="201">
        <v>12.7</v>
      </c>
      <c r="G3483" s="64">
        <f t="shared" si="108"/>
        <v>0</v>
      </c>
      <c r="H3483" s="66">
        <f t="shared" si="109"/>
        <v>0</v>
      </c>
      <c r="I3483" s="60"/>
    </row>
    <row r="3484" spans="1:9" s="38" customFormat="1" x14ac:dyDescent="0.25">
      <c r="A3484" s="193" t="s">
        <v>9493</v>
      </c>
      <c r="B3484" s="194" t="s">
        <v>9211</v>
      </c>
      <c r="C3484" s="188" t="s">
        <v>6</v>
      </c>
      <c r="D3484" s="179"/>
      <c r="E3484" s="201">
        <v>961</v>
      </c>
      <c r="F3484" s="201">
        <v>19.100000000000001</v>
      </c>
      <c r="G3484" s="64">
        <f t="shared" si="108"/>
        <v>0</v>
      </c>
      <c r="H3484" s="66">
        <f t="shared" si="109"/>
        <v>0</v>
      </c>
      <c r="I3484" s="60"/>
    </row>
    <row r="3485" spans="1:9" s="38" customFormat="1" x14ac:dyDescent="0.25">
      <c r="A3485" s="193" t="s">
        <v>9494</v>
      </c>
      <c r="B3485" s="194" t="s">
        <v>9213</v>
      </c>
      <c r="C3485" s="188" t="s">
        <v>6</v>
      </c>
      <c r="D3485" s="179"/>
      <c r="E3485" s="201">
        <v>1892</v>
      </c>
      <c r="F3485" s="201">
        <v>37.700000000000003</v>
      </c>
      <c r="G3485" s="64">
        <f t="shared" si="108"/>
        <v>0</v>
      </c>
      <c r="H3485" s="66">
        <f t="shared" si="109"/>
        <v>0</v>
      </c>
      <c r="I3485" s="60"/>
    </row>
    <row r="3486" spans="1:9" s="38" customFormat="1" ht="22.5" x14ac:dyDescent="0.25">
      <c r="A3486" s="193" t="s">
        <v>9495</v>
      </c>
      <c r="B3486" s="194" t="s">
        <v>9496</v>
      </c>
      <c r="C3486" s="188" t="s">
        <v>6</v>
      </c>
      <c r="D3486" s="179"/>
      <c r="E3486" s="201">
        <v>283</v>
      </c>
      <c r="F3486" s="201">
        <v>5.6</v>
      </c>
      <c r="G3486" s="64">
        <f t="shared" si="108"/>
        <v>0</v>
      </c>
      <c r="H3486" s="66">
        <f t="shared" si="109"/>
        <v>0</v>
      </c>
      <c r="I3486" s="60"/>
    </row>
    <row r="3487" spans="1:9" s="38" customFormat="1" ht="56.25" x14ac:dyDescent="0.25">
      <c r="A3487" s="195" t="s">
        <v>9497</v>
      </c>
      <c r="B3487" s="196" t="s">
        <v>21940</v>
      </c>
      <c r="C3487" s="198"/>
      <c r="D3487" s="199"/>
      <c r="E3487" s="199"/>
      <c r="F3487" s="199"/>
      <c r="G3487" s="199"/>
      <c r="H3487" s="200"/>
      <c r="I3487" s="60"/>
    </row>
    <row r="3488" spans="1:9" s="38" customFormat="1" x14ac:dyDescent="0.25">
      <c r="A3488" s="193" t="s">
        <v>9498</v>
      </c>
      <c r="B3488" s="194" t="s">
        <v>9318</v>
      </c>
      <c r="C3488" s="188" t="s">
        <v>6</v>
      </c>
      <c r="D3488" s="179"/>
      <c r="E3488" s="201">
        <v>17.7</v>
      </c>
      <c r="F3488" s="201">
        <v>0.35199999999999998</v>
      </c>
      <c r="G3488" s="64">
        <f t="shared" si="108"/>
        <v>0</v>
      </c>
      <c r="H3488" s="66">
        <f t="shared" si="109"/>
        <v>0</v>
      </c>
      <c r="I3488" s="60"/>
    </row>
    <row r="3489" spans="1:9" s="38" customFormat="1" x14ac:dyDescent="0.25">
      <c r="A3489" s="193" t="s">
        <v>9499</v>
      </c>
      <c r="B3489" s="194" t="s">
        <v>5647</v>
      </c>
      <c r="C3489" s="188" t="s">
        <v>6</v>
      </c>
      <c r="D3489" s="179"/>
      <c r="E3489" s="201">
        <v>20</v>
      </c>
      <c r="F3489" s="201">
        <v>0.39800000000000002</v>
      </c>
      <c r="G3489" s="64">
        <f t="shared" si="108"/>
        <v>0</v>
      </c>
      <c r="H3489" s="66">
        <f t="shared" si="109"/>
        <v>0</v>
      </c>
      <c r="I3489" s="60"/>
    </row>
    <row r="3490" spans="1:9" s="38" customFormat="1" x14ac:dyDescent="0.25">
      <c r="A3490" s="193" t="s">
        <v>9500</v>
      </c>
      <c r="B3490" s="194" t="s">
        <v>5649</v>
      </c>
      <c r="C3490" s="188" t="s">
        <v>6</v>
      </c>
      <c r="D3490" s="179"/>
      <c r="E3490" s="201">
        <v>24</v>
      </c>
      <c r="F3490" s="201">
        <v>0.47799999999999998</v>
      </c>
      <c r="G3490" s="64">
        <f t="shared" si="108"/>
        <v>0</v>
      </c>
      <c r="H3490" s="66">
        <f t="shared" si="109"/>
        <v>0</v>
      </c>
      <c r="I3490" s="60"/>
    </row>
    <row r="3491" spans="1:9" s="38" customFormat="1" x14ac:dyDescent="0.25">
      <c r="A3491" s="193" t="s">
        <v>9501</v>
      </c>
      <c r="B3491" s="194" t="s">
        <v>5651</v>
      </c>
      <c r="C3491" s="188" t="s">
        <v>6</v>
      </c>
      <c r="D3491" s="179"/>
      <c r="E3491" s="201">
        <v>30.1</v>
      </c>
      <c r="F3491" s="201">
        <v>0.6</v>
      </c>
      <c r="G3491" s="64">
        <f t="shared" si="108"/>
        <v>0</v>
      </c>
      <c r="H3491" s="66">
        <f t="shared" si="109"/>
        <v>0</v>
      </c>
      <c r="I3491" s="60"/>
    </row>
    <row r="3492" spans="1:9" s="38" customFormat="1" x14ac:dyDescent="0.25">
      <c r="A3492" s="193" t="s">
        <v>9502</v>
      </c>
      <c r="B3492" s="194" t="s">
        <v>5653</v>
      </c>
      <c r="C3492" s="188" t="s">
        <v>6</v>
      </c>
      <c r="D3492" s="179"/>
      <c r="E3492" s="201">
        <v>49.8</v>
      </c>
      <c r="F3492" s="201">
        <v>0.99</v>
      </c>
      <c r="G3492" s="64">
        <f t="shared" si="108"/>
        <v>0</v>
      </c>
      <c r="H3492" s="66">
        <f t="shared" si="109"/>
        <v>0</v>
      </c>
      <c r="I3492" s="60"/>
    </row>
    <row r="3493" spans="1:9" s="38" customFormat="1" x14ac:dyDescent="0.25">
      <c r="A3493" s="193" t="s">
        <v>9503</v>
      </c>
      <c r="B3493" s="194" t="s">
        <v>5655</v>
      </c>
      <c r="C3493" s="188" t="s">
        <v>6</v>
      </c>
      <c r="D3493" s="179"/>
      <c r="E3493" s="201">
        <v>66</v>
      </c>
      <c r="F3493" s="201">
        <v>1.31</v>
      </c>
      <c r="G3493" s="64">
        <f t="shared" si="108"/>
        <v>0</v>
      </c>
      <c r="H3493" s="66">
        <f t="shared" si="109"/>
        <v>0</v>
      </c>
      <c r="I3493" s="60"/>
    </row>
    <row r="3494" spans="1:9" s="38" customFormat="1" x14ac:dyDescent="0.25">
      <c r="A3494" s="193" t="s">
        <v>9504</v>
      </c>
      <c r="B3494" s="194" t="s">
        <v>5657</v>
      </c>
      <c r="C3494" s="188" t="s">
        <v>6</v>
      </c>
      <c r="D3494" s="179"/>
      <c r="E3494" s="201">
        <v>84</v>
      </c>
      <c r="F3494" s="201">
        <v>1.66</v>
      </c>
      <c r="G3494" s="64">
        <f t="shared" si="108"/>
        <v>0</v>
      </c>
      <c r="H3494" s="66">
        <f t="shared" si="109"/>
        <v>0</v>
      </c>
      <c r="I3494" s="60"/>
    </row>
    <row r="3495" spans="1:9" s="38" customFormat="1" x14ac:dyDescent="0.25">
      <c r="A3495" s="193" t="s">
        <v>9505</v>
      </c>
      <c r="B3495" s="194" t="s">
        <v>5659</v>
      </c>
      <c r="C3495" s="188" t="s">
        <v>6</v>
      </c>
      <c r="D3495" s="179"/>
      <c r="E3495" s="201">
        <v>202</v>
      </c>
      <c r="F3495" s="201">
        <v>4.0199999999999996</v>
      </c>
      <c r="G3495" s="64">
        <f t="shared" si="108"/>
        <v>0</v>
      </c>
      <c r="H3495" s="66">
        <f t="shared" si="109"/>
        <v>0</v>
      </c>
      <c r="I3495" s="60"/>
    </row>
    <row r="3496" spans="1:9" s="38" customFormat="1" x14ac:dyDescent="0.25">
      <c r="A3496" s="193" t="s">
        <v>9506</v>
      </c>
      <c r="B3496" s="194" t="s">
        <v>5661</v>
      </c>
      <c r="C3496" s="188" t="s">
        <v>6</v>
      </c>
      <c r="D3496" s="179"/>
      <c r="E3496" s="201">
        <v>273</v>
      </c>
      <c r="F3496" s="201">
        <v>5.4</v>
      </c>
      <c r="G3496" s="64">
        <f t="shared" si="108"/>
        <v>0</v>
      </c>
      <c r="H3496" s="66">
        <f t="shared" si="109"/>
        <v>0</v>
      </c>
      <c r="I3496" s="60"/>
    </row>
    <row r="3497" spans="1:9" s="38" customFormat="1" x14ac:dyDescent="0.25">
      <c r="A3497" s="193" t="s">
        <v>9507</v>
      </c>
      <c r="B3497" s="194" t="s">
        <v>5663</v>
      </c>
      <c r="C3497" s="188" t="s">
        <v>6</v>
      </c>
      <c r="D3497" s="179"/>
      <c r="E3497" s="201">
        <v>396</v>
      </c>
      <c r="F3497" s="201">
        <v>7.9</v>
      </c>
      <c r="G3497" s="64">
        <f t="shared" si="108"/>
        <v>0</v>
      </c>
      <c r="H3497" s="66">
        <f t="shared" si="109"/>
        <v>0</v>
      </c>
      <c r="I3497" s="60"/>
    </row>
    <row r="3498" spans="1:9" s="38" customFormat="1" ht="67.5" x14ac:dyDescent="0.25">
      <c r="A3498" s="195" t="s">
        <v>9508</v>
      </c>
      <c r="B3498" s="196" t="s">
        <v>21941</v>
      </c>
      <c r="C3498" s="198"/>
      <c r="D3498" s="199"/>
      <c r="E3498" s="199"/>
      <c r="F3498" s="199"/>
      <c r="G3498" s="199"/>
      <c r="H3498" s="200"/>
      <c r="I3498" s="60"/>
    </row>
    <row r="3499" spans="1:9" s="38" customFormat="1" x14ac:dyDescent="0.25">
      <c r="A3499" s="193" t="s">
        <v>9509</v>
      </c>
      <c r="B3499" s="194" t="s">
        <v>9510</v>
      </c>
      <c r="C3499" s="188" t="s">
        <v>6</v>
      </c>
      <c r="D3499" s="179"/>
      <c r="E3499" s="201">
        <v>192</v>
      </c>
      <c r="F3499" s="201">
        <v>3.81</v>
      </c>
      <c r="G3499" s="64">
        <f t="shared" si="108"/>
        <v>0</v>
      </c>
      <c r="H3499" s="66">
        <f t="shared" si="109"/>
        <v>0</v>
      </c>
      <c r="I3499" s="60"/>
    </row>
    <row r="3500" spans="1:9" s="38" customFormat="1" x14ac:dyDescent="0.25">
      <c r="A3500" s="193" t="s">
        <v>9511</v>
      </c>
      <c r="B3500" s="194" t="s">
        <v>9512</v>
      </c>
      <c r="C3500" s="188" t="s">
        <v>6</v>
      </c>
      <c r="D3500" s="179"/>
      <c r="E3500" s="201">
        <v>220</v>
      </c>
      <c r="F3500" s="201">
        <v>4.38</v>
      </c>
      <c r="G3500" s="64">
        <f t="shared" si="108"/>
        <v>0</v>
      </c>
      <c r="H3500" s="66">
        <f t="shared" si="109"/>
        <v>0</v>
      </c>
      <c r="I3500" s="60"/>
    </row>
    <row r="3501" spans="1:9" s="38" customFormat="1" x14ac:dyDescent="0.25">
      <c r="A3501" s="193" t="s">
        <v>9513</v>
      </c>
      <c r="B3501" s="194" t="s">
        <v>9514</v>
      </c>
      <c r="C3501" s="188" t="s">
        <v>6</v>
      </c>
      <c r="D3501" s="179"/>
      <c r="E3501" s="201">
        <v>247</v>
      </c>
      <c r="F3501" s="201">
        <v>4.91</v>
      </c>
      <c r="G3501" s="64">
        <f t="shared" si="108"/>
        <v>0</v>
      </c>
      <c r="H3501" s="66">
        <f t="shared" si="109"/>
        <v>0</v>
      </c>
      <c r="I3501" s="60"/>
    </row>
    <row r="3502" spans="1:9" s="38" customFormat="1" x14ac:dyDescent="0.25">
      <c r="A3502" s="193" t="s">
        <v>9515</v>
      </c>
      <c r="B3502" s="194" t="s">
        <v>9516</v>
      </c>
      <c r="C3502" s="188" t="s">
        <v>6</v>
      </c>
      <c r="D3502" s="179"/>
      <c r="E3502" s="201">
        <v>372</v>
      </c>
      <c r="F3502" s="201">
        <v>7.4</v>
      </c>
      <c r="G3502" s="64">
        <f t="shared" si="108"/>
        <v>0</v>
      </c>
      <c r="H3502" s="66">
        <f t="shared" si="109"/>
        <v>0</v>
      </c>
      <c r="I3502" s="60"/>
    </row>
    <row r="3503" spans="1:9" s="38" customFormat="1" x14ac:dyDescent="0.25">
      <c r="A3503" s="193" t="s">
        <v>9517</v>
      </c>
      <c r="B3503" s="194" t="s">
        <v>9518</v>
      </c>
      <c r="C3503" s="188" t="s">
        <v>6</v>
      </c>
      <c r="D3503" s="179"/>
      <c r="E3503" s="201">
        <v>467</v>
      </c>
      <c r="F3503" s="201">
        <v>9.3000000000000007</v>
      </c>
      <c r="G3503" s="64">
        <f t="shared" si="108"/>
        <v>0</v>
      </c>
      <c r="H3503" s="66">
        <f t="shared" si="109"/>
        <v>0</v>
      </c>
      <c r="I3503" s="60"/>
    </row>
    <row r="3504" spans="1:9" s="38" customFormat="1" x14ac:dyDescent="0.25">
      <c r="A3504" s="193" t="s">
        <v>9519</v>
      </c>
      <c r="B3504" s="194" t="s">
        <v>9520</v>
      </c>
      <c r="C3504" s="188" t="s">
        <v>6</v>
      </c>
      <c r="D3504" s="179"/>
      <c r="E3504" s="201">
        <v>534</v>
      </c>
      <c r="F3504" s="201">
        <v>10.6</v>
      </c>
      <c r="G3504" s="64">
        <f t="shared" si="108"/>
        <v>0</v>
      </c>
      <c r="H3504" s="66">
        <f t="shared" si="109"/>
        <v>0</v>
      </c>
      <c r="I3504" s="60"/>
    </row>
    <row r="3505" spans="1:9" s="38" customFormat="1" x14ac:dyDescent="0.25">
      <c r="A3505" s="193" t="s">
        <v>9521</v>
      </c>
      <c r="B3505" s="194" t="s">
        <v>9522</v>
      </c>
      <c r="C3505" s="188" t="s">
        <v>6</v>
      </c>
      <c r="D3505" s="179"/>
      <c r="E3505" s="201">
        <v>254</v>
      </c>
      <c r="F3505" s="201">
        <v>5.0999999999999996</v>
      </c>
      <c r="G3505" s="64">
        <f t="shared" si="108"/>
        <v>0</v>
      </c>
      <c r="H3505" s="66">
        <f t="shared" si="109"/>
        <v>0</v>
      </c>
      <c r="I3505" s="60"/>
    </row>
    <row r="3506" spans="1:9" s="38" customFormat="1" x14ac:dyDescent="0.25">
      <c r="A3506" s="193" t="s">
        <v>9523</v>
      </c>
      <c r="B3506" s="194" t="s">
        <v>9524</v>
      </c>
      <c r="C3506" s="188" t="s">
        <v>6</v>
      </c>
      <c r="D3506" s="179"/>
      <c r="E3506" s="201">
        <v>274</v>
      </c>
      <c r="F3506" s="201">
        <v>5.5</v>
      </c>
      <c r="G3506" s="64">
        <f t="shared" si="108"/>
        <v>0</v>
      </c>
      <c r="H3506" s="66">
        <f t="shared" si="109"/>
        <v>0</v>
      </c>
      <c r="I3506" s="60"/>
    </row>
    <row r="3507" spans="1:9" s="38" customFormat="1" x14ac:dyDescent="0.25">
      <c r="A3507" s="193" t="s">
        <v>9525</v>
      </c>
      <c r="B3507" s="194" t="s">
        <v>9526</v>
      </c>
      <c r="C3507" s="188" t="s">
        <v>6</v>
      </c>
      <c r="D3507" s="179"/>
      <c r="E3507" s="201">
        <v>299</v>
      </c>
      <c r="F3507" s="201">
        <v>5.9</v>
      </c>
      <c r="G3507" s="64">
        <f t="shared" si="108"/>
        <v>0</v>
      </c>
      <c r="H3507" s="66">
        <f t="shared" si="109"/>
        <v>0</v>
      </c>
      <c r="I3507" s="60"/>
    </row>
    <row r="3508" spans="1:9" s="38" customFormat="1" x14ac:dyDescent="0.25">
      <c r="A3508" s="193" t="s">
        <v>9527</v>
      </c>
      <c r="B3508" s="194" t="s">
        <v>9528</v>
      </c>
      <c r="C3508" s="188" t="s">
        <v>6</v>
      </c>
      <c r="D3508" s="179"/>
      <c r="E3508" s="201">
        <v>437</v>
      </c>
      <c r="F3508" s="201">
        <v>8.6999999999999993</v>
      </c>
      <c r="G3508" s="64">
        <f t="shared" si="108"/>
        <v>0</v>
      </c>
      <c r="H3508" s="66">
        <f t="shared" si="109"/>
        <v>0</v>
      </c>
      <c r="I3508" s="60"/>
    </row>
    <row r="3509" spans="1:9" s="38" customFormat="1" x14ac:dyDescent="0.25">
      <c r="A3509" s="193" t="s">
        <v>9529</v>
      </c>
      <c r="B3509" s="194" t="s">
        <v>9530</v>
      </c>
      <c r="C3509" s="188" t="s">
        <v>6</v>
      </c>
      <c r="D3509" s="179"/>
      <c r="E3509" s="201">
        <v>543</v>
      </c>
      <c r="F3509" s="201">
        <v>10.8</v>
      </c>
      <c r="G3509" s="64">
        <f t="shared" si="108"/>
        <v>0</v>
      </c>
      <c r="H3509" s="66">
        <f t="shared" si="109"/>
        <v>0</v>
      </c>
      <c r="I3509" s="60"/>
    </row>
    <row r="3510" spans="1:9" s="38" customFormat="1" x14ac:dyDescent="0.25">
      <c r="A3510" s="193" t="s">
        <v>9531</v>
      </c>
      <c r="B3510" s="194" t="s">
        <v>9532</v>
      </c>
      <c r="C3510" s="188" t="s">
        <v>6</v>
      </c>
      <c r="D3510" s="179"/>
      <c r="E3510" s="201">
        <v>654</v>
      </c>
      <c r="F3510" s="201">
        <v>13</v>
      </c>
      <c r="G3510" s="64">
        <f t="shared" si="108"/>
        <v>0</v>
      </c>
      <c r="H3510" s="66">
        <f t="shared" si="109"/>
        <v>0</v>
      </c>
      <c r="I3510" s="60"/>
    </row>
    <row r="3511" spans="1:9" s="38" customFormat="1" x14ac:dyDescent="0.25">
      <c r="A3511" s="193" t="s">
        <v>9533</v>
      </c>
      <c r="B3511" s="194" t="s">
        <v>9534</v>
      </c>
      <c r="C3511" s="188" t="s">
        <v>6</v>
      </c>
      <c r="D3511" s="179"/>
      <c r="E3511" s="201">
        <v>1045</v>
      </c>
      <c r="F3511" s="201">
        <v>20.8</v>
      </c>
      <c r="G3511" s="64">
        <f t="shared" si="108"/>
        <v>0</v>
      </c>
      <c r="H3511" s="66">
        <f t="shared" si="109"/>
        <v>0</v>
      </c>
      <c r="I3511" s="60"/>
    </row>
    <row r="3512" spans="1:9" s="38" customFormat="1" ht="90" x14ac:dyDescent="0.25">
      <c r="A3512" s="195" t="s">
        <v>9535</v>
      </c>
      <c r="B3512" s="196" t="s">
        <v>21942</v>
      </c>
      <c r="C3512" s="198"/>
      <c r="D3512" s="199"/>
      <c r="E3512" s="199"/>
      <c r="F3512" s="199"/>
      <c r="G3512" s="199"/>
      <c r="H3512" s="200"/>
      <c r="I3512" s="60"/>
    </row>
    <row r="3513" spans="1:9" s="38" customFormat="1" x14ac:dyDescent="0.25">
      <c r="A3513" s="193" t="s">
        <v>9536</v>
      </c>
      <c r="B3513" s="194" t="s">
        <v>9537</v>
      </c>
      <c r="C3513" s="188" t="s">
        <v>6</v>
      </c>
      <c r="D3513" s="179"/>
      <c r="E3513" s="201">
        <v>1697</v>
      </c>
      <c r="F3513" s="201">
        <v>33.799999999999997</v>
      </c>
      <c r="G3513" s="64">
        <f t="shared" si="108"/>
        <v>0</v>
      </c>
      <c r="H3513" s="66">
        <f t="shared" si="109"/>
        <v>0</v>
      </c>
      <c r="I3513" s="60"/>
    </row>
    <row r="3514" spans="1:9" s="38" customFormat="1" x14ac:dyDescent="0.25">
      <c r="A3514" s="193" t="s">
        <v>9538</v>
      </c>
      <c r="B3514" s="194" t="s">
        <v>9539</v>
      </c>
      <c r="C3514" s="188" t="s">
        <v>6</v>
      </c>
      <c r="D3514" s="179"/>
      <c r="E3514" s="201">
        <v>1730</v>
      </c>
      <c r="F3514" s="201">
        <v>34.4</v>
      </c>
      <c r="G3514" s="64">
        <f t="shared" si="108"/>
        <v>0</v>
      </c>
      <c r="H3514" s="66">
        <f t="shared" si="109"/>
        <v>0</v>
      </c>
      <c r="I3514" s="60"/>
    </row>
    <row r="3515" spans="1:9" s="38" customFormat="1" x14ac:dyDescent="0.25">
      <c r="A3515" s="193" t="s">
        <v>9540</v>
      </c>
      <c r="B3515" s="194" t="s">
        <v>9541</v>
      </c>
      <c r="C3515" s="188" t="s">
        <v>6</v>
      </c>
      <c r="D3515" s="179"/>
      <c r="E3515" s="201">
        <v>2006</v>
      </c>
      <c r="F3515" s="201">
        <v>39.9</v>
      </c>
      <c r="G3515" s="64">
        <f t="shared" si="108"/>
        <v>0</v>
      </c>
      <c r="H3515" s="66">
        <f t="shared" si="109"/>
        <v>0</v>
      </c>
      <c r="I3515" s="60"/>
    </row>
    <row r="3516" spans="1:9" s="38" customFormat="1" x14ac:dyDescent="0.25">
      <c r="A3516" s="193" t="s">
        <v>9542</v>
      </c>
      <c r="B3516" s="194" t="s">
        <v>9543</v>
      </c>
      <c r="C3516" s="188" t="s">
        <v>6</v>
      </c>
      <c r="D3516" s="179"/>
      <c r="E3516" s="201">
        <v>2235</v>
      </c>
      <c r="F3516" s="201">
        <v>44.5</v>
      </c>
      <c r="G3516" s="64">
        <f t="shared" si="108"/>
        <v>0</v>
      </c>
      <c r="H3516" s="66">
        <f t="shared" si="109"/>
        <v>0</v>
      </c>
      <c r="I3516" s="60"/>
    </row>
    <row r="3517" spans="1:9" s="38" customFormat="1" x14ac:dyDescent="0.25">
      <c r="A3517" s="193" t="s">
        <v>9544</v>
      </c>
      <c r="B3517" s="194" t="s">
        <v>9545</v>
      </c>
      <c r="C3517" s="188" t="s">
        <v>6</v>
      </c>
      <c r="D3517" s="179"/>
      <c r="E3517" s="201">
        <v>2773</v>
      </c>
      <c r="F3517" s="201">
        <v>55</v>
      </c>
      <c r="G3517" s="64">
        <f t="shared" si="108"/>
        <v>0</v>
      </c>
      <c r="H3517" s="66">
        <f t="shared" si="109"/>
        <v>0</v>
      </c>
      <c r="I3517" s="60"/>
    </row>
    <row r="3518" spans="1:9" s="38" customFormat="1" x14ac:dyDescent="0.25">
      <c r="A3518" s="193" t="s">
        <v>9546</v>
      </c>
      <c r="B3518" s="194" t="s">
        <v>9547</v>
      </c>
      <c r="C3518" s="188" t="s">
        <v>6</v>
      </c>
      <c r="D3518" s="179"/>
      <c r="E3518" s="201">
        <v>4814</v>
      </c>
      <c r="F3518" s="201">
        <v>96</v>
      </c>
      <c r="G3518" s="64">
        <f t="shared" si="108"/>
        <v>0</v>
      </c>
      <c r="H3518" s="66">
        <f t="shared" si="109"/>
        <v>0</v>
      </c>
      <c r="I3518" s="60"/>
    </row>
    <row r="3519" spans="1:9" s="38" customFormat="1" x14ac:dyDescent="0.25">
      <c r="A3519" s="193" t="s">
        <v>9548</v>
      </c>
      <c r="B3519" s="194" t="s">
        <v>9549</v>
      </c>
      <c r="C3519" s="188" t="s">
        <v>6</v>
      </c>
      <c r="D3519" s="179"/>
      <c r="E3519" s="201">
        <v>6591</v>
      </c>
      <c r="F3519" s="201">
        <v>131</v>
      </c>
      <c r="G3519" s="64">
        <f t="shared" si="108"/>
        <v>0</v>
      </c>
      <c r="H3519" s="66">
        <f t="shared" si="109"/>
        <v>0</v>
      </c>
      <c r="I3519" s="60"/>
    </row>
    <row r="3520" spans="1:9" s="38" customFormat="1" x14ac:dyDescent="0.25">
      <c r="A3520" s="193" t="s">
        <v>9550</v>
      </c>
      <c r="B3520" s="194" t="s">
        <v>9551</v>
      </c>
      <c r="C3520" s="188" t="s">
        <v>6</v>
      </c>
      <c r="D3520" s="179"/>
      <c r="E3520" s="201">
        <v>10295</v>
      </c>
      <c r="F3520" s="201">
        <v>205</v>
      </c>
      <c r="G3520" s="64">
        <f t="shared" si="108"/>
        <v>0</v>
      </c>
      <c r="H3520" s="66">
        <f t="shared" si="109"/>
        <v>0</v>
      </c>
      <c r="I3520" s="60"/>
    </row>
    <row r="3521" spans="1:9" s="38" customFormat="1" x14ac:dyDescent="0.25">
      <c r="A3521" s="193" t="s">
        <v>9552</v>
      </c>
      <c r="B3521" s="194" t="s">
        <v>9553</v>
      </c>
      <c r="C3521" s="188" t="s">
        <v>6</v>
      </c>
      <c r="D3521" s="179"/>
      <c r="E3521" s="201">
        <v>20866</v>
      </c>
      <c r="F3521" s="201">
        <v>415</v>
      </c>
      <c r="G3521" s="64">
        <f t="shared" si="108"/>
        <v>0</v>
      </c>
      <c r="H3521" s="66">
        <f t="shared" si="109"/>
        <v>0</v>
      </c>
      <c r="I3521" s="60"/>
    </row>
    <row r="3522" spans="1:9" s="38" customFormat="1" ht="45" x14ac:dyDescent="0.25">
      <c r="A3522" s="195" t="s">
        <v>9554</v>
      </c>
      <c r="B3522" s="196" t="s">
        <v>21943</v>
      </c>
      <c r="C3522" s="198"/>
      <c r="D3522" s="199"/>
      <c r="E3522" s="199"/>
      <c r="F3522" s="199"/>
      <c r="G3522" s="199"/>
      <c r="H3522" s="200"/>
      <c r="I3522" s="60"/>
    </row>
    <row r="3523" spans="1:9" s="38" customFormat="1" x14ac:dyDescent="0.25">
      <c r="A3523" s="193" t="s">
        <v>9555</v>
      </c>
      <c r="B3523" s="194" t="s">
        <v>21944</v>
      </c>
      <c r="C3523" s="188" t="s">
        <v>6</v>
      </c>
      <c r="D3523" s="179"/>
      <c r="E3523" s="201">
        <v>68</v>
      </c>
      <c r="F3523" s="201">
        <v>1.35</v>
      </c>
      <c r="G3523" s="64">
        <f t="shared" si="108"/>
        <v>0</v>
      </c>
      <c r="H3523" s="66">
        <f t="shared" si="109"/>
        <v>0</v>
      </c>
      <c r="I3523" s="60"/>
    </row>
    <row r="3524" spans="1:9" s="38" customFormat="1" x14ac:dyDescent="0.25">
      <c r="A3524" s="193" t="s">
        <v>9556</v>
      </c>
      <c r="B3524" s="194" t="s">
        <v>9557</v>
      </c>
      <c r="C3524" s="188" t="s">
        <v>6</v>
      </c>
      <c r="D3524" s="179"/>
      <c r="E3524" s="201">
        <v>163</v>
      </c>
      <c r="F3524" s="201">
        <v>3.25</v>
      </c>
      <c r="G3524" s="64">
        <f t="shared" si="108"/>
        <v>0</v>
      </c>
      <c r="H3524" s="66">
        <f t="shared" si="109"/>
        <v>0</v>
      </c>
      <c r="I3524" s="60"/>
    </row>
    <row r="3525" spans="1:9" s="38" customFormat="1" ht="112.5" x14ac:dyDescent="0.25">
      <c r="A3525" s="195" t="s">
        <v>9558</v>
      </c>
      <c r="B3525" s="196" t="s">
        <v>21945</v>
      </c>
      <c r="C3525" s="198"/>
      <c r="D3525" s="199"/>
      <c r="E3525" s="199"/>
      <c r="F3525" s="199"/>
      <c r="G3525" s="199"/>
      <c r="H3525" s="200"/>
      <c r="I3525" s="60"/>
    </row>
    <row r="3526" spans="1:9" s="38" customFormat="1" x14ac:dyDescent="0.25">
      <c r="A3526" s="193" t="s">
        <v>9559</v>
      </c>
      <c r="B3526" s="194" t="s">
        <v>9560</v>
      </c>
      <c r="C3526" s="188" t="s">
        <v>6</v>
      </c>
      <c r="D3526" s="179"/>
      <c r="E3526" s="201">
        <v>1975</v>
      </c>
      <c r="F3526" s="201">
        <v>39.299999999999997</v>
      </c>
      <c r="G3526" s="64">
        <f t="shared" ref="G3526:G3588" si="110">D3526*E3526</f>
        <v>0</v>
      </c>
      <c r="H3526" s="66">
        <f t="shared" ref="H3526:H3588" si="111">D3526*F3526</f>
        <v>0</v>
      </c>
      <c r="I3526" s="60"/>
    </row>
    <row r="3527" spans="1:9" s="38" customFormat="1" x14ac:dyDescent="0.25">
      <c r="A3527" s="193" t="s">
        <v>9561</v>
      </c>
      <c r="B3527" s="194" t="s">
        <v>9562</v>
      </c>
      <c r="C3527" s="188" t="s">
        <v>6</v>
      </c>
      <c r="D3527" s="179"/>
      <c r="E3527" s="201">
        <v>2088</v>
      </c>
      <c r="F3527" s="201">
        <v>41.6</v>
      </c>
      <c r="G3527" s="64">
        <f t="shared" si="110"/>
        <v>0</v>
      </c>
      <c r="H3527" s="66">
        <f t="shared" si="111"/>
        <v>0</v>
      </c>
      <c r="I3527" s="60"/>
    </row>
    <row r="3528" spans="1:9" s="38" customFormat="1" x14ac:dyDescent="0.25">
      <c r="A3528" s="193" t="s">
        <v>9563</v>
      </c>
      <c r="B3528" s="194" t="s">
        <v>9564</v>
      </c>
      <c r="C3528" s="188" t="s">
        <v>6</v>
      </c>
      <c r="D3528" s="179"/>
      <c r="E3528" s="201">
        <v>2235</v>
      </c>
      <c r="F3528" s="201">
        <v>44.5</v>
      </c>
      <c r="G3528" s="64">
        <f t="shared" si="110"/>
        <v>0</v>
      </c>
      <c r="H3528" s="66">
        <f t="shared" si="111"/>
        <v>0</v>
      </c>
      <c r="I3528" s="60"/>
    </row>
    <row r="3529" spans="1:9" s="38" customFormat="1" x14ac:dyDescent="0.25">
      <c r="A3529" s="193" t="s">
        <v>9565</v>
      </c>
      <c r="B3529" s="194" t="s">
        <v>9566</v>
      </c>
      <c r="C3529" s="188" t="s">
        <v>6</v>
      </c>
      <c r="D3529" s="179"/>
      <c r="E3529" s="201">
        <v>2512</v>
      </c>
      <c r="F3529" s="201">
        <v>50</v>
      </c>
      <c r="G3529" s="64">
        <f t="shared" si="110"/>
        <v>0</v>
      </c>
      <c r="H3529" s="66">
        <f t="shared" si="111"/>
        <v>0</v>
      </c>
      <c r="I3529" s="60"/>
    </row>
    <row r="3530" spans="1:9" s="38" customFormat="1" x14ac:dyDescent="0.25">
      <c r="A3530" s="193" t="s">
        <v>9567</v>
      </c>
      <c r="B3530" s="194" t="s">
        <v>9568</v>
      </c>
      <c r="C3530" s="188" t="s">
        <v>6</v>
      </c>
      <c r="D3530" s="179"/>
      <c r="E3530" s="201">
        <v>2186</v>
      </c>
      <c r="F3530" s="201">
        <v>43.5</v>
      </c>
      <c r="G3530" s="64">
        <f t="shared" si="110"/>
        <v>0</v>
      </c>
      <c r="H3530" s="66">
        <f t="shared" si="111"/>
        <v>0</v>
      </c>
      <c r="I3530" s="60"/>
    </row>
    <row r="3531" spans="1:9" s="38" customFormat="1" x14ac:dyDescent="0.25">
      <c r="A3531" s="193" t="s">
        <v>9569</v>
      </c>
      <c r="B3531" s="194" t="s">
        <v>9570</v>
      </c>
      <c r="C3531" s="188" t="s">
        <v>6</v>
      </c>
      <c r="D3531" s="179"/>
      <c r="E3531" s="201">
        <v>2413</v>
      </c>
      <c r="F3531" s="201">
        <v>48</v>
      </c>
      <c r="G3531" s="64">
        <f t="shared" si="110"/>
        <v>0</v>
      </c>
      <c r="H3531" s="66">
        <f t="shared" si="111"/>
        <v>0</v>
      </c>
      <c r="I3531" s="60"/>
    </row>
    <row r="3532" spans="1:9" s="38" customFormat="1" x14ac:dyDescent="0.25">
      <c r="A3532" s="193" t="s">
        <v>9571</v>
      </c>
      <c r="B3532" s="194" t="s">
        <v>9572</v>
      </c>
      <c r="C3532" s="188" t="s">
        <v>6</v>
      </c>
      <c r="D3532" s="179"/>
      <c r="E3532" s="201">
        <v>2742</v>
      </c>
      <c r="F3532" s="201">
        <v>55</v>
      </c>
      <c r="G3532" s="64">
        <f t="shared" si="110"/>
        <v>0</v>
      </c>
      <c r="H3532" s="66">
        <f t="shared" si="111"/>
        <v>0</v>
      </c>
      <c r="I3532" s="60"/>
    </row>
    <row r="3533" spans="1:9" s="38" customFormat="1" x14ac:dyDescent="0.25">
      <c r="A3533" s="193" t="s">
        <v>9573</v>
      </c>
      <c r="B3533" s="194" t="s">
        <v>9574</v>
      </c>
      <c r="C3533" s="188" t="s">
        <v>6</v>
      </c>
      <c r="D3533" s="179"/>
      <c r="E3533" s="201">
        <v>3197</v>
      </c>
      <c r="F3533" s="201">
        <v>64</v>
      </c>
      <c r="G3533" s="64">
        <f t="shared" si="110"/>
        <v>0</v>
      </c>
      <c r="H3533" s="66">
        <f t="shared" si="111"/>
        <v>0</v>
      </c>
      <c r="I3533" s="60"/>
    </row>
    <row r="3534" spans="1:9" s="38" customFormat="1" x14ac:dyDescent="0.25">
      <c r="A3534" s="193" t="s">
        <v>9575</v>
      </c>
      <c r="B3534" s="194" t="s">
        <v>9576</v>
      </c>
      <c r="C3534" s="188" t="s">
        <v>6</v>
      </c>
      <c r="D3534" s="179"/>
      <c r="E3534" s="201">
        <v>3866</v>
      </c>
      <c r="F3534" s="201">
        <v>77</v>
      </c>
      <c r="G3534" s="64">
        <f t="shared" si="110"/>
        <v>0</v>
      </c>
      <c r="H3534" s="66">
        <f t="shared" si="111"/>
        <v>0</v>
      </c>
      <c r="I3534" s="60"/>
    </row>
    <row r="3535" spans="1:9" s="38" customFormat="1" x14ac:dyDescent="0.25">
      <c r="A3535" s="193" t="s">
        <v>9577</v>
      </c>
      <c r="B3535" s="194" t="s">
        <v>9578</v>
      </c>
      <c r="C3535" s="188" t="s">
        <v>6</v>
      </c>
      <c r="D3535" s="179"/>
      <c r="E3535" s="201">
        <v>5235</v>
      </c>
      <c r="F3535" s="201">
        <v>104</v>
      </c>
      <c r="G3535" s="64">
        <f t="shared" si="110"/>
        <v>0</v>
      </c>
      <c r="H3535" s="66">
        <f t="shared" si="111"/>
        <v>0</v>
      </c>
      <c r="I3535" s="60"/>
    </row>
    <row r="3536" spans="1:9" s="38" customFormat="1" x14ac:dyDescent="0.25">
      <c r="A3536" s="193" t="s">
        <v>9579</v>
      </c>
      <c r="B3536" s="194" t="s">
        <v>9580</v>
      </c>
      <c r="C3536" s="188" t="s">
        <v>6</v>
      </c>
      <c r="D3536" s="179"/>
      <c r="E3536" s="201">
        <v>6622</v>
      </c>
      <c r="F3536" s="201">
        <v>132</v>
      </c>
      <c r="G3536" s="64">
        <f t="shared" si="110"/>
        <v>0</v>
      </c>
      <c r="H3536" s="66">
        <f t="shared" si="111"/>
        <v>0</v>
      </c>
      <c r="I3536" s="60"/>
    </row>
    <row r="3537" spans="1:9" s="38" customFormat="1" x14ac:dyDescent="0.25">
      <c r="A3537" s="193" t="s">
        <v>9581</v>
      </c>
      <c r="B3537" s="194" t="s">
        <v>9582</v>
      </c>
      <c r="C3537" s="188" t="s">
        <v>6</v>
      </c>
      <c r="D3537" s="179"/>
      <c r="E3537" s="201">
        <v>658</v>
      </c>
      <c r="F3537" s="201">
        <v>13.1</v>
      </c>
      <c r="G3537" s="64">
        <f t="shared" si="110"/>
        <v>0</v>
      </c>
      <c r="H3537" s="66">
        <f t="shared" si="111"/>
        <v>0</v>
      </c>
      <c r="I3537" s="60"/>
    </row>
    <row r="3538" spans="1:9" s="38" customFormat="1" x14ac:dyDescent="0.25">
      <c r="A3538" s="193" t="s">
        <v>9583</v>
      </c>
      <c r="B3538" s="194" t="s">
        <v>9584</v>
      </c>
      <c r="C3538" s="188" t="s">
        <v>6</v>
      </c>
      <c r="D3538" s="179"/>
      <c r="E3538" s="201">
        <v>658</v>
      </c>
      <c r="F3538" s="201">
        <v>13.1</v>
      </c>
      <c r="G3538" s="64">
        <f t="shared" si="110"/>
        <v>0</v>
      </c>
      <c r="H3538" s="66">
        <f t="shared" si="111"/>
        <v>0</v>
      </c>
      <c r="I3538" s="60"/>
    </row>
    <row r="3539" spans="1:9" s="38" customFormat="1" x14ac:dyDescent="0.25">
      <c r="A3539" s="193" t="s">
        <v>9585</v>
      </c>
      <c r="B3539" s="194" t="s">
        <v>9586</v>
      </c>
      <c r="C3539" s="188" t="s">
        <v>6</v>
      </c>
      <c r="D3539" s="179"/>
      <c r="E3539" s="201">
        <v>658</v>
      </c>
      <c r="F3539" s="201">
        <v>13.1</v>
      </c>
      <c r="G3539" s="64">
        <f t="shared" si="110"/>
        <v>0</v>
      </c>
      <c r="H3539" s="66">
        <f t="shared" si="111"/>
        <v>0</v>
      </c>
      <c r="I3539" s="60"/>
    </row>
    <row r="3540" spans="1:9" s="38" customFormat="1" x14ac:dyDescent="0.25">
      <c r="A3540" s="193" t="s">
        <v>9587</v>
      </c>
      <c r="B3540" s="194" t="s">
        <v>9588</v>
      </c>
      <c r="C3540" s="188" t="s">
        <v>6</v>
      </c>
      <c r="D3540" s="179"/>
      <c r="E3540" s="201">
        <v>108</v>
      </c>
      <c r="F3540" s="201">
        <v>2.15</v>
      </c>
      <c r="G3540" s="64">
        <f t="shared" si="110"/>
        <v>0</v>
      </c>
      <c r="H3540" s="66">
        <f t="shared" si="111"/>
        <v>0</v>
      </c>
      <c r="I3540" s="60"/>
    </row>
    <row r="3541" spans="1:9" s="38" customFormat="1" x14ac:dyDescent="0.25">
      <c r="A3541" s="193" t="s">
        <v>9589</v>
      </c>
      <c r="B3541" s="194" t="s">
        <v>9590</v>
      </c>
      <c r="C3541" s="188" t="s">
        <v>6</v>
      </c>
      <c r="D3541" s="179"/>
      <c r="E3541" s="201">
        <v>108</v>
      </c>
      <c r="F3541" s="201">
        <v>2.15</v>
      </c>
      <c r="G3541" s="64">
        <f t="shared" si="110"/>
        <v>0</v>
      </c>
      <c r="H3541" s="66">
        <f t="shared" si="111"/>
        <v>0</v>
      </c>
      <c r="I3541" s="60"/>
    </row>
    <row r="3542" spans="1:9" s="38" customFormat="1" x14ac:dyDescent="0.25">
      <c r="A3542" s="193" t="s">
        <v>9591</v>
      </c>
      <c r="B3542" s="194" t="s">
        <v>9592</v>
      </c>
      <c r="C3542" s="188" t="s">
        <v>6</v>
      </c>
      <c r="D3542" s="179"/>
      <c r="E3542" s="201">
        <v>108</v>
      </c>
      <c r="F3542" s="201">
        <v>2.15</v>
      </c>
      <c r="G3542" s="64">
        <f t="shared" si="110"/>
        <v>0</v>
      </c>
      <c r="H3542" s="66">
        <f t="shared" si="111"/>
        <v>0</v>
      </c>
      <c r="I3542" s="60"/>
    </row>
    <row r="3543" spans="1:9" s="38" customFormat="1" x14ac:dyDescent="0.25">
      <c r="A3543" s="193" t="s">
        <v>9593</v>
      </c>
      <c r="B3543" s="194" t="s">
        <v>9594</v>
      </c>
      <c r="C3543" s="188" t="s">
        <v>6</v>
      </c>
      <c r="D3543" s="179"/>
      <c r="E3543" s="201">
        <v>137</v>
      </c>
      <c r="F3543" s="201">
        <v>2.72</v>
      </c>
      <c r="G3543" s="64">
        <f t="shared" si="110"/>
        <v>0</v>
      </c>
      <c r="H3543" s="66">
        <f t="shared" si="111"/>
        <v>0</v>
      </c>
      <c r="I3543" s="60"/>
    </row>
    <row r="3544" spans="1:9" s="38" customFormat="1" ht="57" customHeight="1" x14ac:dyDescent="0.25">
      <c r="A3544" s="197" t="s">
        <v>21946</v>
      </c>
      <c r="B3544" s="344" t="s">
        <v>21947</v>
      </c>
      <c r="C3544" s="345"/>
      <c r="D3544" s="345"/>
      <c r="E3544" s="345"/>
      <c r="F3544" s="345"/>
      <c r="G3544" s="345"/>
      <c r="H3544" s="346"/>
      <c r="I3544" s="60"/>
    </row>
    <row r="3545" spans="1:9" s="38" customFormat="1" ht="67.5" x14ac:dyDescent="0.25">
      <c r="A3545" s="195" t="s">
        <v>9595</v>
      </c>
      <c r="B3545" s="196" t="s">
        <v>21948</v>
      </c>
      <c r="C3545" s="198"/>
      <c r="D3545" s="199"/>
      <c r="E3545" s="199"/>
      <c r="F3545" s="199"/>
      <c r="G3545" s="199"/>
      <c r="H3545" s="200"/>
      <c r="I3545" s="60"/>
    </row>
    <row r="3546" spans="1:9" s="38" customFormat="1" x14ac:dyDescent="0.25">
      <c r="A3546" s="193" t="s">
        <v>9596</v>
      </c>
      <c r="B3546" s="194" t="s">
        <v>9597</v>
      </c>
      <c r="C3546" s="188" t="s">
        <v>6</v>
      </c>
      <c r="D3546" s="179"/>
      <c r="E3546" s="201">
        <v>25.6</v>
      </c>
      <c r="F3546" s="201">
        <v>3.26</v>
      </c>
      <c r="G3546" s="64">
        <f t="shared" si="110"/>
        <v>0</v>
      </c>
      <c r="H3546" s="66">
        <f t="shared" si="111"/>
        <v>0</v>
      </c>
      <c r="I3546" s="60"/>
    </row>
    <row r="3547" spans="1:9" s="38" customFormat="1" x14ac:dyDescent="0.25">
      <c r="A3547" s="193" t="s">
        <v>9598</v>
      </c>
      <c r="B3547" s="194" t="s">
        <v>9599</v>
      </c>
      <c r="C3547" s="188" t="s">
        <v>6</v>
      </c>
      <c r="D3547" s="179"/>
      <c r="E3547" s="201">
        <v>26.5</v>
      </c>
      <c r="F3547" s="201">
        <v>3.38</v>
      </c>
      <c r="G3547" s="64">
        <f t="shared" si="110"/>
        <v>0</v>
      </c>
      <c r="H3547" s="66">
        <f t="shared" si="111"/>
        <v>0</v>
      </c>
      <c r="I3547" s="60"/>
    </row>
    <row r="3548" spans="1:9" s="38" customFormat="1" ht="22.5" x14ac:dyDescent="0.25">
      <c r="A3548" s="193" t="s">
        <v>9600</v>
      </c>
      <c r="B3548" s="194" t="s">
        <v>9601</v>
      </c>
      <c r="C3548" s="188" t="s">
        <v>6</v>
      </c>
      <c r="D3548" s="179"/>
      <c r="E3548" s="201">
        <v>33.4</v>
      </c>
      <c r="F3548" s="201">
        <v>4.25</v>
      </c>
      <c r="G3548" s="64">
        <f t="shared" si="110"/>
        <v>0</v>
      </c>
      <c r="H3548" s="66">
        <f t="shared" si="111"/>
        <v>0</v>
      </c>
      <c r="I3548" s="60"/>
    </row>
    <row r="3549" spans="1:9" s="38" customFormat="1" x14ac:dyDescent="0.25">
      <c r="A3549" s="193" t="s">
        <v>9602</v>
      </c>
      <c r="B3549" s="194" t="s">
        <v>9603</v>
      </c>
      <c r="C3549" s="188" t="s">
        <v>6</v>
      </c>
      <c r="D3549" s="179"/>
      <c r="E3549" s="201">
        <v>41.9</v>
      </c>
      <c r="F3549" s="201">
        <v>5.3</v>
      </c>
      <c r="G3549" s="64">
        <f t="shared" si="110"/>
        <v>0</v>
      </c>
      <c r="H3549" s="66">
        <f t="shared" si="111"/>
        <v>0</v>
      </c>
      <c r="I3549" s="60"/>
    </row>
    <row r="3550" spans="1:9" s="38" customFormat="1" x14ac:dyDescent="0.25">
      <c r="A3550" s="193" t="s">
        <v>9604</v>
      </c>
      <c r="B3550" s="194" t="s">
        <v>9605</v>
      </c>
      <c r="C3550" s="188" t="s">
        <v>6</v>
      </c>
      <c r="D3550" s="179"/>
      <c r="E3550" s="201">
        <v>49.1</v>
      </c>
      <c r="F3550" s="201">
        <v>6.3</v>
      </c>
      <c r="G3550" s="64">
        <f t="shared" si="110"/>
        <v>0</v>
      </c>
      <c r="H3550" s="66">
        <f t="shared" si="111"/>
        <v>0</v>
      </c>
      <c r="I3550" s="60"/>
    </row>
    <row r="3551" spans="1:9" s="38" customFormat="1" ht="78.75" x14ac:dyDescent="0.25">
      <c r="A3551" s="195" t="s">
        <v>9606</v>
      </c>
      <c r="B3551" s="196" t="s">
        <v>21949</v>
      </c>
      <c r="C3551" s="198"/>
      <c r="D3551" s="199"/>
      <c r="E3551" s="199"/>
      <c r="F3551" s="199"/>
      <c r="G3551" s="199"/>
      <c r="H3551" s="200"/>
      <c r="I3551" s="60"/>
    </row>
    <row r="3552" spans="1:9" s="38" customFormat="1" x14ac:dyDescent="0.25">
      <c r="A3552" s="193" t="s">
        <v>9607</v>
      </c>
      <c r="B3552" s="194" t="s">
        <v>9608</v>
      </c>
      <c r="C3552" s="188" t="s">
        <v>6</v>
      </c>
      <c r="D3552" s="179"/>
      <c r="E3552" s="201">
        <v>155</v>
      </c>
      <c r="F3552" s="201">
        <v>19.8</v>
      </c>
      <c r="G3552" s="64">
        <f t="shared" si="110"/>
        <v>0</v>
      </c>
      <c r="H3552" s="66">
        <f t="shared" si="111"/>
        <v>0</v>
      </c>
      <c r="I3552" s="60"/>
    </row>
    <row r="3553" spans="1:9" s="38" customFormat="1" x14ac:dyDescent="0.25">
      <c r="A3553" s="193" t="s">
        <v>9609</v>
      </c>
      <c r="B3553" s="194" t="s">
        <v>9610</v>
      </c>
      <c r="C3553" s="188" t="s">
        <v>6</v>
      </c>
      <c r="D3553" s="179"/>
      <c r="E3553" s="201">
        <v>172</v>
      </c>
      <c r="F3553" s="201">
        <v>21.9</v>
      </c>
      <c r="G3553" s="64">
        <f t="shared" si="110"/>
        <v>0</v>
      </c>
      <c r="H3553" s="66">
        <f t="shared" si="111"/>
        <v>0</v>
      </c>
      <c r="I3553" s="60"/>
    </row>
    <row r="3554" spans="1:9" s="38" customFormat="1" ht="90" x14ac:dyDescent="0.25">
      <c r="A3554" s="193" t="s">
        <v>9611</v>
      </c>
      <c r="B3554" s="194" t="s">
        <v>21950</v>
      </c>
      <c r="C3554" s="188" t="s">
        <v>6</v>
      </c>
      <c r="D3554" s="179"/>
      <c r="E3554" s="201">
        <v>113</v>
      </c>
      <c r="F3554" s="201">
        <v>14.4</v>
      </c>
      <c r="G3554" s="64">
        <f t="shared" si="110"/>
        <v>0</v>
      </c>
      <c r="H3554" s="66">
        <f t="shared" si="111"/>
        <v>0</v>
      </c>
      <c r="I3554" s="60"/>
    </row>
    <row r="3555" spans="1:9" s="38" customFormat="1" ht="56.25" x14ac:dyDescent="0.25">
      <c r="A3555" s="195" t="s">
        <v>9612</v>
      </c>
      <c r="B3555" s="196" t="s">
        <v>21951</v>
      </c>
      <c r="C3555" s="198"/>
      <c r="D3555" s="199"/>
      <c r="E3555" s="199"/>
      <c r="F3555" s="199"/>
      <c r="G3555" s="199"/>
      <c r="H3555" s="200"/>
      <c r="I3555" s="60"/>
    </row>
    <row r="3556" spans="1:9" s="38" customFormat="1" x14ac:dyDescent="0.25">
      <c r="A3556" s="193" t="s">
        <v>9613</v>
      </c>
      <c r="B3556" s="194" t="s">
        <v>9614</v>
      </c>
      <c r="C3556" s="188" t="s">
        <v>6</v>
      </c>
      <c r="D3556" s="179"/>
      <c r="E3556" s="201">
        <v>20.399999999999999</v>
      </c>
      <c r="F3556" s="201">
        <v>2.6</v>
      </c>
      <c r="G3556" s="64">
        <f t="shared" si="110"/>
        <v>0</v>
      </c>
      <c r="H3556" s="66">
        <f t="shared" si="111"/>
        <v>0</v>
      </c>
      <c r="I3556" s="60"/>
    </row>
    <row r="3557" spans="1:9" s="38" customFormat="1" x14ac:dyDescent="0.25">
      <c r="A3557" s="193" t="s">
        <v>9615</v>
      </c>
      <c r="B3557" s="194" t="s">
        <v>9616</v>
      </c>
      <c r="C3557" s="188" t="s">
        <v>6</v>
      </c>
      <c r="D3557" s="179"/>
      <c r="E3557" s="201">
        <v>32.700000000000003</v>
      </c>
      <c r="F3557" s="201">
        <v>4.16</v>
      </c>
      <c r="G3557" s="64">
        <f t="shared" si="110"/>
        <v>0</v>
      </c>
      <c r="H3557" s="66">
        <f t="shared" si="111"/>
        <v>0</v>
      </c>
      <c r="I3557" s="60"/>
    </row>
    <row r="3558" spans="1:9" s="38" customFormat="1" x14ac:dyDescent="0.25">
      <c r="A3558" s="193" t="s">
        <v>9617</v>
      </c>
      <c r="B3558" s="194" t="s">
        <v>9618</v>
      </c>
      <c r="C3558" s="188" t="s">
        <v>6</v>
      </c>
      <c r="D3558" s="179"/>
      <c r="E3558" s="201">
        <v>34.799999999999997</v>
      </c>
      <c r="F3558" s="201">
        <v>4.4400000000000004</v>
      </c>
      <c r="G3558" s="64">
        <f t="shared" si="110"/>
        <v>0</v>
      </c>
      <c r="H3558" s="66">
        <f t="shared" si="111"/>
        <v>0</v>
      </c>
      <c r="I3558" s="60"/>
    </row>
    <row r="3559" spans="1:9" s="38" customFormat="1" ht="45" x14ac:dyDescent="0.25">
      <c r="A3559" s="195" t="s">
        <v>9619</v>
      </c>
      <c r="B3559" s="196" t="s">
        <v>21952</v>
      </c>
      <c r="C3559" s="198"/>
      <c r="D3559" s="199"/>
      <c r="E3559" s="199"/>
      <c r="F3559" s="199"/>
      <c r="G3559" s="199"/>
      <c r="H3559" s="200"/>
      <c r="I3559" s="60"/>
    </row>
    <row r="3560" spans="1:9" s="38" customFormat="1" x14ac:dyDescent="0.25">
      <c r="A3560" s="193" t="s">
        <v>9620</v>
      </c>
      <c r="B3560" s="194" t="s">
        <v>9621</v>
      </c>
      <c r="C3560" s="188" t="s">
        <v>6</v>
      </c>
      <c r="D3560" s="179"/>
      <c r="E3560" s="201">
        <v>67</v>
      </c>
      <c r="F3560" s="201">
        <v>8.5</v>
      </c>
      <c r="G3560" s="64">
        <f t="shared" si="110"/>
        <v>0</v>
      </c>
      <c r="H3560" s="66">
        <f t="shared" si="111"/>
        <v>0</v>
      </c>
      <c r="I3560" s="60"/>
    </row>
    <row r="3561" spans="1:9" s="38" customFormat="1" x14ac:dyDescent="0.25">
      <c r="A3561" s="193" t="s">
        <v>9622</v>
      </c>
      <c r="B3561" s="194" t="s">
        <v>9623</v>
      </c>
      <c r="C3561" s="188" t="s">
        <v>6</v>
      </c>
      <c r="D3561" s="179"/>
      <c r="E3561" s="201">
        <v>128</v>
      </c>
      <c r="F3561" s="201">
        <v>16.3</v>
      </c>
      <c r="G3561" s="64">
        <f t="shared" si="110"/>
        <v>0</v>
      </c>
      <c r="H3561" s="66">
        <f t="shared" si="111"/>
        <v>0</v>
      </c>
      <c r="I3561" s="60"/>
    </row>
    <row r="3562" spans="1:9" s="38" customFormat="1" ht="67.5" x14ac:dyDescent="0.25">
      <c r="A3562" s="195" t="s">
        <v>9624</v>
      </c>
      <c r="B3562" s="196" t="s">
        <v>21953</v>
      </c>
      <c r="C3562" s="198"/>
      <c r="D3562" s="199"/>
      <c r="E3562" s="199"/>
      <c r="F3562" s="199"/>
      <c r="G3562" s="199"/>
      <c r="H3562" s="200"/>
      <c r="I3562" s="60"/>
    </row>
    <row r="3563" spans="1:9" s="38" customFormat="1" x14ac:dyDescent="0.25">
      <c r="A3563" s="193" t="s">
        <v>9625</v>
      </c>
      <c r="B3563" s="194" t="s">
        <v>9626</v>
      </c>
      <c r="C3563" s="188" t="s">
        <v>6</v>
      </c>
      <c r="D3563" s="179"/>
      <c r="E3563" s="201">
        <v>38.200000000000003</v>
      </c>
      <c r="F3563" s="201">
        <v>4.8600000000000003</v>
      </c>
      <c r="G3563" s="64">
        <f t="shared" si="110"/>
        <v>0</v>
      </c>
      <c r="H3563" s="66">
        <f t="shared" si="111"/>
        <v>0</v>
      </c>
      <c r="I3563" s="60"/>
    </row>
    <row r="3564" spans="1:9" s="38" customFormat="1" x14ac:dyDescent="0.25">
      <c r="A3564" s="193" t="s">
        <v>9627</v>
      </c>
      <c r="B3564" s="194" t="s">
        <v>9628</v>
      </c>
      <c r="C3564" s="188" t="s">
        <v>6</v>
      </c>
      <c r="D3564" s="179"/>
      <c r="E3564" s="201">
        <v>38.200000000000003</v>
      </c>
      <c r="F3564" s="201">
        <v>4.8600000000000003</v>
      </c>
      <c r="G3564" s="64">
        <f t="shared" si="110"/>
        <v>0</v>
      </c>
      <c r="H3564" s="66">
        <f t="shared" si="111"/>
        <v>0</v>
      </c>
      <c r="I3564" s="60"/>
    </row>
    <row r="3565" spans="1:9" s="38" customFormat="1" ht="90" x14ac:dyDescent="0.25">
      <c r="A3565" s="193" t="s">
        <v>9629</v>
      </c>
      <c r="B3565" s="194" t="s">
        <v>21954</v>
      </c>
      <c r="C3565" s="188" t="s">
        <v>6</v>
      </c>
      <c r="D3565" s="179"/>
      <c r="E3565" s="201">
        <v>55</v>
      </c>
      <c r="F3565" s="201">
        <v>7</v>
      </c>
      <c r="G3565" s="64">
        <f t="shared" si="110"/>
        <v>0</v>
      </c>
      <c r="H3565" s="66">
        <f t="shared" si="111"/>
        <v>0</v>
      </c>
      <c r="I3565" s="60"/>
    </row>
    <row r="3566" spans="1:9" s="38" customFormat="1" ht="78.75" x14ac:dyDescent="0.25">
      <c r="A3566" s="195" t="s">
        <v>9630</v>
      </c>
      <c r="B3566" s="196" t="s">
        <v>21955</v>
      </c>
      <c r="C3566" s="198"/>
      <c r="D3566" s="199"/>
      <c r="E3566" s="199"/>
      <c r="F3566" s="199"/>
      <c r="G3566" s="199"/>
      <c r="H3566" s="200"/>
      <c r="I3566" s="60"/>
    </row>
    <row r="3567" spans="1:9" s="38" customFormat="1" x14ac:dyDescent="0.25">
      <c r="A3567" s="193" t="s">
        <v>9631</v>
      </c>
      <c r="B3567" s="194" t="s">
        <v>9632</v>
      </c>
      <c r="C3567" s="188" t="s">
        <v>6</v>
      </c>
      <c r="D3567" s="179"/>
      <c r="E3567" s="201">
        <v>408</v>
      </c>
      <c r="F3567" s="201">
        <v>52</v>
      </c>
      <c r="G3567" s="64">
        <f t="shared" si="110"/>
        <v>0</v>
      </c>
      <c r="H3567" s="66">
        <f t="shared" si="111"/>
        <v>0</v>
      </c>
      <c r="I3567" s="60"/>
    </row>
    <row r="3568" spans="1:9" s="38" customFormat="1" x14ac:dyDescent="0.25">
      <c r="A3568" s="193" t="s">
        <v>9633</v>
      </c>
      <c r="B3568" s="194" t="s">
        <v>9634</v>
      </c>
      <c r="C3568" s="188" t="s">
        <v>6</v>
      </c>
      <c r="D3568" s="179"/>
      <c r="E3568" s="201">
        <v>408</v>
      </c>
      <c r="F3568" s="201">
        <v>52</v>
      </c>
      <c r="G3568" s="64">
        <f t="shared" si="110"/>
        <v>0</v>
      </c>
      <c r="H3568" s="66">
        <f t="shared" si="111"/>
        <v>0</v>
      </c>
      <c r="I3568" s="60"/>
    </row>
    <row r="3569" spans="1:9" s="38" customFormat="1" x14ac:dyDescent="0.25">
      <c r="A3569" s="193" t="s">
        <v>9635</v>
      </c>
      <c r="B3569" s="194" t="s">
        <v>9636</v>
      </c>
      <c r="C3569" s="188" t="s">
        <v>6</v>
      </c>
      <c r="D3569" s="179"/>
      <c r="E3569" s="201">
        <v>408</v>
      </c>
      <c r="F3569" s="201">
        <v>52</v>
      </c>
      <c r="G3569" s="64">
        <f t="shared" si="110"/>
        <v>0</v>
      </c>
      <c r="H3569" s="66">
        <f t="shared" si="111"/>
        <v>0</v>
      </c>
      <c r="I3569" s="60"/>
    </row>
    <row r="3570" spans="1:9" s="38" customFormat="1" x14ac:dyDescent="0.25">
      <c r="A3570" s="193" t="s">
        <v>9637</v>
      </c>
      <c r="B3570" s="194" t="s">
        <v>9638</v>
      </c>
      <c r="C3570" s="188" t="s">
        <v>6</v>
      </c>
      <c r="D3570" s="179"/>
      <c r="E3570" s="201">
        <v>464</v>
      </c>
      <c r="F3570" s="201">
        <v>59</v>
      </c>
      <c r="G3570" s="64">
        <f t="shared" si="110"/>
        <v>0</v>
      </c>
      <c r="H3570" s="66">
        <f t="shared" si="111"/>
        <v>0</v>
      </c>
      <c r="I3570" s="60"/>
    </row>
    <row r="3571" spans="1:9" s="38" customFormat="1" x14ac:dyDescent="0.25">
      <c r="A3571" s="193" t="s">
        <v>9639</v>
      </c>
      <c r="B3571" s="194" t="s">
        <v>9640</v>
      </c>
      <c r="C3571" s="188" t="s">
        <v>6</v>
      </c>
      <c r="D3571" s="179"/>
      <c r="E3571" s="201">
        <v>464</v>
      </c>
      <c r="F3571" s="201">
        <v>59</v>
      </c>
      <c r="G3571" s="64">
        <f t="shared" si="110"/>
        <v>0</v>
      </c>
      <c r="H3571" s="66">
        <f t="shared" si="111"/>
        <v>0</v>
      </c>
      <c r="I3571" s="60"/>
    </row>
    <row r="3572" spans="1:9" s="38" customFormat="1" x14ac:dyDescent="0.25">
      <c r="A3572" s="193" t="s">
        <v>9641</v>
      </c>
      <c r="B3572" s="194" t="s">
        <v>9642</v>
      </c>
      <c r="C3572" s="188" t="s">
        <v>6</v>
      </c>
      <c r="D3572" s="179"/>
      <c r="E3572" s="201">
        <v>62</v>
      </c>
      <c r="F3572" s="201">
        <v>7.9</v>
      </c>
      <c r="G3572" s="64">
        <f t="shared" si="110"/>
        <v>0</v>
      </c>
      <c r="H3572" s="66">
        <f t="shared" si="111"/>
        <v>0</v>
      </c>
      <c r="I3572" s="60"/>
    </row>
    <row r="3573" spans="1:9" s="38" customFormat="1" x14ac:dyDescent="0.25">
      <c r="A3573" s="193" t="s">
        <v>9643</v>
      </c>
      <c r="B3573" s="194" t="s">
        <v>9644</v>
      </c>
      <c r="C3573" s="188" t="s">
        <v>6</v>
      </c>
      <c r="D3573" s="179"/>
      <c r="E3573" s="201">
        <v>179</v>
      </c>
      <c r="F3573" s="201">
        <v>22.8</v>
      </c>
      <c r="G3573" s="64">
        <f t="shared" si="110"/>
        <v>0</v>
      </c>
      <c r="H3573" s="66">
        <f t="shared" si="111"/>
        <v>0</v>
      </c>
      <c r="I3573" s="60"/>
    </row>
    <row r="3574" spans="1:9" s="38" customFormat="1" ht="90" x14ac:dyDescent="0.25">
      <c r="A3574" s="195" t="s">
        <v>9645</v>
      </c>
      <c r="B3574" s="196" t="s">
        <v>21956</v>
      </c>
      <c r="C3574" s="198"/>
      <c r="D3574" s="199"/>
      <c r="E3574" s="199"/>
      <c r="F3574" s="199"/>
      <c r="G3574" s="199"/>
      <c r="H3574" s="200"/>
      <c r="I3574" s="60"/>
    </row>
    <row r="3575" spans="1:9" s="38" customFormat="1" x14ac:dyDescent="0.25">
      <c r="A3575" s="193" t="s">
        <v>9646</v>
      </c>
      <c r="B3575" s="194" t="s">
        <v>9647</v>
      </c>
      <c r="C3575" s="188" t="s">
        <v>6</v>
      </c>
      <c r="D3575" s="179"/>
      <c r="E3575" s="201">
        <v>230</v>
      </c>
      <c r="F3575" s="201">
        <v>29.4</v>
      </c>
      <c r="G3575" s="64">
        <f t="shared" si="110"/>
        <v>0</v>
      </c>
      <c r="H3575" s="66">
        <f t="shared" si="111"/>
        <v>0</v>
      </c>
      <c r="I3575" s="60"/>
    </row>
    <row r="3576" spans="1:9" s="38" customFormat="1" x14ac:dyDescent="0.25">
      <c r="A3576" s="193" t="s">
        <v>9648</v>
      </c>
      <c r="B3576" s="194" t="s">
        <v>9649</v>
      </c>
      <c r="C3576" s="188" t="s">
        <v>6</v>
      </c>
      <c r="D3576" s="179"/>
      <c r="E3576" s="201">
        <v>305</v>
      </c>
      <c r="F3576" s="201">
        <v>38.799999999999997</v>
      </c>
      <c r="G3576" s="64">
        <f t="shared" si="110"/>
        <v>0</v>
      </c>
      <c r="H3576" s="66">
        <f t="shared" si="111"/>
        <v>0</v>
      </c>
      <c r="I3576" s="60"/>
    </row>
    <row r="3577" spans="1:9" s="38" customFormat="1" ht="90" x14ac:dyDescent="0.25">
      <c r="A3577" s="193" t="s">
        <v>9650</v>
      </c>
      <c r="B3577" s="194" t="s">
        <v>21957</v>
      </c>
      <c r="C3577" s="188" t="s">
        <v>6</v>
      </c>
      <c r="D3577" s="179"/>
      <c r="E3577" s="201">
        <v>299</v>
      </c>
      <c r="F3577" s="201">
        <v>38.1</v>
      </c>
      <c r="G3577" s="64">
        <f t="shared" si="110"/>
        <v>0</v>
      </c>
      <c r="H3577" s="66">
        <f t="shared" si="111"/>
        <v>0</v>
      </c>
      <c r="I3577" s="60"/>
    </row>
    <row r="3578" spans="1:9" s="38" customFormat="1" ht="56.25" x14ac:dyDescent="0.25">
      <c r="A3578" s="195" t="s">
        <v>9651</v>
      </c>
      <c r="B3578" s="196" t="s">
        <v>21958</v>
      </c>
      <c r="C3578" s="198"/>
      <c r="D3578" s="199"/>
      <c r="E3578" s="199"/>
      <c r="F3578" s="199"/>
      <c r="G3578" s="199"/>
      <c r="H3578" s="200"/>
      <c r="I3578" s="60"/>
    </row>
    <row r="3579" spans="1:9" s="38" customFormat="1" x14ac:dyDescent="0.25">
      <c r="A3579" s="193" t="s">
        <v>9652</v>
      </c>
      <c r="B3579" s="194" t="s">
        <v>9653</v>
      </c>
      <c r="C3579" s="188" t="s">
        <v>6</v>
      </c>
      <c r="D3579" s="179"/>
      <c r="E3579" s="201">
        <v>215</v>
      </c>
      <c r="F3579" s="201">
        <v>27.4</v>
      </c>
      <c r="G3579" s="64">
        <f t="shared" si="110"/>
        <v>0</v>
      </c>
      <c r="H3579" s="66">
        <f t="shared" si="111"/>
        <v>0</v>
      </c>
      <c r="I3579" s="60"/>
    </row>
    <row r="3580" spans="1:9" s="38" customFormat="1" x14ac:dyDescent="0.25">
      <c r="A3580" s="193" t="s">
        <v>9654</v>
      </c>
      <c r="B3580" s="194" t="s">
        <v>9655</v>
      </c>
      <c r="C3580" s="188" t="s">
        <v>6</v>
      </c>
      <c r="D3580" s="179"/>
      <c r="E3580" s="201">
        <v>272</v>
      </c>
      <c r="F3580" s="201">
        <v>34.700000000000003</v>
      </c>
      <c r="G3580" s="64">
        <f t="shared" si="110"/>
        <v>0</v>
      </c>
      <c r="H3580" s="66">
        <f t="shared" si="111"/>
        <v>0</v>
      </c>
      <c r="I3580" s="60"/>
    </row>
    <row r="3581" spans="1:9" s="38" customFormat="1" ht="56.25" x14ac:dyDescent="0.25">
      <c r="A3581" s="195" t="s">
        <v>9656</v>
      </c>
      <c r="B3581" s="196" t="s">
        <v>21959</v>
      </c>
      <c r="C3581" s="198"/>
      <c r="D3581" s="199"/>
      <c r="E3581" s="199"/>
      <c r="F3581" s="199"/>
      <c r="G3581" s="199"/>
      <c r="H3581" s="200"/>
      <c r="I3581" s="60"/>
    </row>
    <row r="3582" spans="1:9" s="38" customFormat="1" x14ac:dyDescent="0.25">
      <c r="A3582" s="193" t="s">
        <v>9657</v>
      </c>
      <c r="B3582" s="194" t="s">
        <v>9658</v>
      </c>
      <c r="C3582" s="188" t="s">
        <v>6</v>
      </c>
      <c r="D3582" s="179"/>
      <c r="E3582" s="201">
        <v>29.3</v>
      </c>
      <c r="F3582" s="201">
        <v>3.74</v>
      </c>
      <c r="G3582" s="64">
        <f t="shared" si="110"/>
        <v>0</v>
      </c>
      <c r="H3582" s="66">
        <f t="shared" si="111"/>
        <v>0</v>
      </c>
      <c r="I3582" s="60"/>
    </row>
    <row r="3583" spans="1:9" s="38" customFormat="1" x14ac:dyDescent="0.25">
      <c r="A3583" s="193" t="s">
        <v>9659</v>
      </c>
      <c r="B3583" s="194" t="s">
        <v>9660</v>
      </c>
      <c r="C3583" s="188" t="s">
        <v>6</v>
      </c>
      <c r="D3583" s="179"/>
      <c r="E3583" s="201">
        <v>43.6</v>
      </c>
      <c r="F3583" s="201">
        <v>5.6</v>
      </c>
      <c r="G3583" s="64">
        <f t="shared" si="110"/>
        <v>0</v>
      </c>
      <c r="H3583" s="66">
        <f t="shared" si="111"/>
        <v>0</v>
      </c>
      <c r="I3583" s="60"/>
    </row>
    <row r="3584" spans="1:9" s="38" customFormat="1" x14ac:dyDescent="0.25">
      <c r="A3584" s="193" t="s">
        <v>9661</v>
      </c>
      <c r="B3584" s="194" t="s">
        <v>9662</v>
      </c>
      <c r="C3584" s="188" t="s">
        <v>6</v>
      </c>
      <c r="D3584" s="179"/>
      <c r="E3584" s="201">
        <v>46.5</v>
      </c>
      <c r="F3584" s="201">
        <v>5.9</v>
      </c>
      <c r="G3584" s="64">
        <f t="shared" si="110"/>
        <v>0</v>
      </c>
      <c r="H3584" s="66">
        <f t="shared" si="111"/>
        <v>0</v>
      </c>
      <c r="I3584" s="60"/>
    </row>
    <row r="3585" spans="1:9" s="38" customFormat="1" x14ac:dyDescent="0.25">
      <c r="A3585" s="193" t="s">
        <v>9663</v>
      </c>
      <c r="B3585" s="194" t="s">
        <v>9664</v>
      </c>
      <c r="C3585" s="188" t="s">
        <v>6</v>
      </c>
      <c r="D3585" s="179"/>
      <c r="E3585" s="201">
        <v>117</v>
      </c>
      <c r="F3585" s="201">
        <v>14.9</v>
      </c>
      <c r="G3585" s="64">
        <f t="shared" si="110"/>
        <v>0</v>
      </c>
      <c r="H3585" s="66">
        <f t="shared" si="111"/>
        <v>0</v>
      </c>
      <c r="I3585" s="60"/>
    </row>
    <row r="3586" spans="1:9" s="38" customFormat="1" x14ac:dyDescent="0.25">
      <c r="A3586" s="193" t="s">
        <v>9665</v>
      </c>
      <c r="B3586" s="194" t="s">
        <v>9666</v>
      </c>
      <c r="C3586" s="188" t="s">
        <v>6</v>
      </c>
      <c r="D3586" s="179"/>
      <c r="E3586" s="201">
        <v>129</v>
      </c>
      <c r="F3586" s="201">
        <v>16.399999999999999</v>
      </c>
      <c r="G3586" s="64">
        <f t="shared" si="110"/>
        <v>0</v>
      </c>
      <c r="H3586" s="66">
        <f t="shared" si="111"/>
        <v>0</v>
      </c>
      <c r="I3586" s="60"/>
    </row>
    <row r="3587" spans="1:9" s="38" customFormat="1" x14ac:dyDescent="0.25">
      <c r="A3587" s="193" t="s">
        <v>9667</v>
      </c>
      <c r="B3587" s="194" t="s">
        <v>9668</v>
      </c>
      <c r="C3587" s="188" t="s">
        <v>6</v>
      </c>
      <c r="D3587" s="179"/>
      <c r="E3587" s="201">
        <v>146</v>
      </c>
      <c r="F3587" s="201">
        <v>18.600000000000001</v>
      </c>
      <c r="G3587" s="64">
        <f t="shared" si="110"/>
        <v>0</v>
      </c>
      <c r="H3587" s="66">
        <f t="shared" si="111"/>
        <v>0</v>
      </c>
      <c r="I3587" s="60"/>
    </row>
    <row r="3588" spans="1:9" s="38" customFormat="1" ht="78.75" x14ac:dyDescent="0.25">
      <c r="A3588" s="193" t="s">
        <v>9669</v>
      </c>
      <c r="B3588" s="194" t="s">
        <v>21960</v>
      </c>
      <c r="C3588" s="188" t="s">
        <v>6</v>
      </c>
      <c r="D3588" s="179"/>
      <c r="E3588" s="201">
        <v>52</v>
      </c>
      <c r="F3588" s="201">
        <v>6.6</v>
      </c>
      <c r="G3588" s="64">
        <f t="shared" si="110"/>
        <v>0</v>
      </c>
      <c r="H3588" s="66">
        <f t="shared" si="111"/>
        <v>0</v>
      </c>
      <c r="I3588" s="60"/>
    </row>
    <row r="3589" spans="1:9" s="38" customFormat="1" ht="67.5" x14ac:dyDescent="0.25">
      <c r="A3589" s="195" t="s">
        <v>9670</v>
      </c>
      <c r="B3589" s="196" t="s">
        <v>21961</v>
      </c>
      <c r="C3589" s="198"/>
      <c r="D3589" s="199"/>
      <c r="E3589" s="199"/>
      <c r="F3589" s="199"/>
      <c r="G3589" s="199"/>
      <c r="H3589" s="200"/>
      <c r="I3589" s="60"/>
    </row>
    <row r="3590" spans="1:9" s="38" customFormat="1" x14ac:dyDescent="0.25">
      <c r="A3590" s="193" t="s">
        <v>9671</v>
      </c>
      <c r="B3590" s="194" t="s">
        <v>9672</v>
      </c>
      <c r="C3590" s="188" t="s">
        <v>6</v>
      </c>
      <c r="D3590" s="179"/>
      <c r="E3590" s="201">
        <v>256</v>
      </c>
      <c r="F3590" s="201">
        <v>32.6</v>
      </c>
      <c r="G3590" s="64">
        <f t="shared" ref="G3590:G3652" si="112">D3590*E3590</f>
        <v>0</v>
      </c>
      <c r="H3590" s="66">
        <f t="shared" ref="H3590:H3652" si="113">D3590*F3590</f>
        <v>0</v>
      </c>
      <c r="I3590" s="60"/>
    </row>
    <row r="3591" spans="1:9" s="38" customFormat="1" x14ac:dyDescent="0.25">
      <c r="A3591" s="193" t="s">
        <v>9673</v>
      </c>
      <c r="B3591" s="194" t="s">
        <v>9674</v>
      </c>
      <c r="C3591" s="188" t="s">
        <v>6</v>
      </c>
      <c r="D3591" s="179"/>
      <c r="E3591" s="201">
        <v>241</v>
      </c>
      <c r="F3591" s="201">
        <v>30.6</v>
      </c>
      <c r="G3591" s="64">
        <f t="shared" si="112"/>
        <v>0</v>
      </c>
      <c r="H3591" s="66">
        <f t="shared" si="113"/>
        <v>0</v>
      </c>
      <c r="I3591" s="60"/>
    </row>
    <row r="3592" spans="1:9" s="38" customFormat="1" x14ac:dyDescent="0.25">
      <c r="A3592" s="193" t="s">
        <v>9675</v>
      </c>
      <c r="B3592" s="194" t="s">
        <v>9676</v>
      </c>
      <c r="C3592" s="188" t="s">
        <v>6</v>
      </c>
      <c r="D3592" s="179"/>
      <c r="E3592" s="201">
        <v>241</v>
      </c>
      <c r="F3592" s="201">
        <v>30.6</v>
      </c>
      <c r="G3592" s="64">
        <f t="shared" si="112"/>
        <v>0</v>
      </c>
      <c r="H3592" s="66">
        <f t="shared" si="113"/>
        <v>0</v>
      </c>
      <c r="I3592" s="60"/>
    </row>
    <row r="3593" spans="1:9" s="38" customFormat="1" x14ac:dyDescent="0.25">
      <c r="A3593" s="193" t="s">
        <v>9677</v>
      </c>
      <c r="B3593" s="194" t="s">
        <v>9678</v>
      </c>
      <c r="C3593" s="188" t="s">
        <v>6</v>
      </c>
      <c r="D3593" s="179"/>
      <c r="E3593" s="201">
        <v>248</v>
      </c>
      <c r="F3593" s="201">
        <v>31.6</v>
      </c>
      <c r="G3593" s="64">
        <f t="shared" si="112"/>
        <v>0</v>
      </c>
      <c r="H3593" s="66">
        <f t="shared" si="113"/>
        <v>0</v>
      </c>
      <c r="I3593" s="60"/>
    </row>
    <row r="3594" spans="1:9" s="38" customFormat="1" ht="67.5" x14ac:dyDescent="0.25">
      <c r="A3594" s="195" t="s">
        <v>9679</v>
      </c>
      <c r="B3594" s="196" t="s">
        <v>21962</v>
      </c>
      <c r="C3594" s="198"/>
      <c r="D3594" s="199"/>
      <c r="E3594" s="199"/>
      <c r="F3594" s="199"/>
      <c r="G3594" s="199"/>
      <c r="H3594" s="200"/>
      <c r="I3594" s="60"/>
    </row>
    <row r="3595" spans="1:9" s="38" customFormat="1" x14ac:dyDescent="0.25">
      <c r="A3595" s="193" t="s">
        <v>9680</v>
      </c>
      <c r="B3595" s="194" t="s">
        <v>9681</v>
      </c>
      <c r="C3595" s="188" t="s">
        <v>6</v>
      </c>
      <c r="D3595" s="179"/>
      <c r="E3595" s="201">
        <v>263</v>
      </c>
      <c r="F3595" s="201">
        <v>33.5</v>
      </c>
      <c r="G3595" s="64">
        <f t="shared" si="112"/>
        <v>0</v>
      </c>
      <c r="H3595" s="66">
        <f t="shared" si="113"/>
        <v>0</v>
      </c>
      <c r="I3595" s="60"/>
    </row>
    <row r="3596" spans="1:9" s="38" customFormat="1" x14ac:dyDescent="0.25">
      <c r="A3596" s="193" t="s">
        <v>9682</v>
      </c>
      <c r="B3596" s="194" t="s">
        <v>9683</v>
      </c>
      <c r="C3596" s="188" t="s">
        <v>6</v>
      </c>
      <c r="D3596" s="179"/>
      <c r="E3596" s="201">
        <v>263</v>
      </c>
      <c r="F3596" s="201">
        <v>33.5</v>
      </c>
      <c r="G3596" s="64">
        <f t="shared" si="112"/>
        <v>0</v>
      </c>
      <c r="H3596" s="66">
        <f t="shared" si="113"/>
        <v>0</v>
      </c>
      <c r="I3596" s="60"/>
    </row>
    <row r="3597" spans="1:9" s="38" customFormat="1" x14ac:dyDescent="0.25">
      <c r="A3597" s="193" t="s">
        <v>9684</v>
      </c>
      <c r="B3597" s="194" t="s">
        <v>9685</v>
      </c>
      <c r="C3597" s="188" t="s">
        <v>6</v>
      </c>
      <c r="D3597" s="179"/>
      <c r="E3597" s="201">
        <v>263</v>
      </c>
      <c r="F3597" s="201">
        <v>33.5</v>
      </c>
      <c r="G3597" s="64">
        <f t="shared" si="112"/>
        <v>0</v>
      </c>
      <c r="H3597" s="66">
        <f t="shared" si="113"/>
        <v>0</v>
      </c>
      <c r="I3597" s="60"/>
    </row>
    <row r="3598" spans="1:9" s="38" customFormat="1" ht="67.5" x14ac:dyDescent="0.25">
      <c r="A3598" s="195" t="s">
        <v>9686</v>
      </c>
      <c r="B3598" s="196" t="s">
        <v>21963</v>
      </c>
      <c r="C3598" s="198"/>
      <c r="D3598" s="199"/>
      <c r="E3598" s="199"/>
      <c r="F3598" s="199"/>
      <c r="G3598" s="199"/>
      <c r="H3598" s="200"/>
      <c r="I3598" s="60"/>
    </row>
    <row r="3599" spans="1:9" s="38" customFormat="1" x14ac:dyDescent="0.25">
      <c r="A3599" s="193" t="s">
        <v>9687</v>
      </c>
      <c r="B3599" s="194" t="s">
        <v>9688</v>
      </c>
      <c r="C3599" s="188" t="s">
        <v>6</v>
      </c>
      <c r="D3599" s="179"/>
      <c r="E3599" s="201">
        <v>429</v>
      </c>
      <c r="F3599" s="201">
        <v>55</v>
      </c>
      <c r="G3599" s="64">
        <f t="shared" si="112"/>
        <v>0</v>
      </c>
      <c r="H3599" s="66">
        <f t="shared" si="113"/>
        <v>0</v>
      </c>
      <c r="I3599" s="60"/>
    </row>
    <row r="3600" spans="1:9" s="38" customFormat="1" x14ac:dyDescent="0.25">
      <c r="A3600" s="193" t="s">
        <v>9689</v>
      </c>
      <c r="B3600" s="194" t="s">
        <v>9690</v>
      </c>
      <c r="C3600" s="188" t="s">
        <v>6</v>
      </c>
      <c r="D3600" s="179"/>
      <c r="E3600" s="201">
        <v>422</v>
      </c>
      <c r="F3600" s="201">
        <v>54</v>
      </c>
      <c r="G3600" s="64">
        <f t="shared" si="112"/>
        <v>0</v>
      </c>
      <c r="H3600" s="66">
        <f t="shared" si="113"/>
        <v>0</v>
      </c>
      <c r="I3600" s="60"/>
    </row>
    <row r="3601" spans="1:9" s="38" customFormat="1" ht="56.25" x14ac:dyDescent="0.25">
      <c r="A3601" s="195" t="s">
        <v>9691</v>
      </c>
      <c r="B3601" s="196" t="s">
        <v>21964</v>
      </c>
      <c r="C3601" s="198"/>
      <c r="D3601" s="199"/>
      <c r="E3601" s="199"/>
      <c r="F3601" s="199"/>
      <c r="G3601" s="199"/>
      <c r="H3601" s="200"/>
      <c r="I3601" s="60"/>
    </row>
    <row r="3602" spans="1:9" s="38" customFormat="1" x14ac:dyDescent="0.25">
      <c r="A3602" s="193" t="s">
        <v>9692</v>
      </c>
      <c r="B3602" s="194" t="s">
        <v>9693</v>
      </c>
      <c r="C3602" s="188" t="s">
        <v>6</v>
      </c>
      <c r="D3602" s="179"/>
      <c r="E3602" s="201">
        <v>31.6</v>
      </c>
      <c r="F3602" s="201">
        <v>4.0199999999999996</v>
      </c>
      <c r="G3602" s="64">
        <f t="shared" si="112"/>
        <v>0</v>
      </c>
      <c r="H3602" s="66">
        <f t="shared" si="113"/>
        <v>0</v>
      </c>
      <c r="I3602" s="60"/>
    </row>
    <row r="3603" spans="1:9" s="38" customFormat="1" x14ac:dyDescent="0.25">
      <c r="A3603" s="193" t="s">
        <v>9694</v>
      </c>
      <c r="B3603" s="194" t="s">
        <v>9695</v>
      </c>
      <c r="C3603" s="188" t="s">
        <v>6</v>
      </c>
      <c r="D3603" s="179"/>
      <c r="E3603" s="201">
        <v>33.9</v>
      </c>
      <c r="F3603" s="201">
        <v>4.32</v>
      </c>
      <c r="G3603" s="64">
        <f t="shared" si="112"/>
        <v>0</v>
      </c>
      <c r="H3603" s="66">
        <f t="shared" si="113"/>
        <v>0</v>
      </c>
      <c r="I3603" s="60"/>
    </row>
    <row r="3604" spans="1:9" s="38" customFormat="1" ht="56.25" x14ac:dyDescent="0.25">
      <c r="A3604" s="195" t="s">
        <v>9696</v>
      </c>
      <c r="B3604" s="196" t="s">
        <v>21965</v>
      </c>
      <c r="C3604" s="198"/>
      <c r="D3604" s="199"/>
      <c r="E3604" s="199"/>
      <c r="F3604" s="199"/>
      <c r="G3604" s="199"/>
      <c r="H3604" s="200"/>
      <c r="I3604" s="60"/>
    </row>
    <row r="3605" spans="1:9" s="38" customFormat="1" x14ac:dyDescent="0.25">
      <c r="A3605" s="193" t="s">
        <v>9697</v>
      </c>
      <c r="B3605" s="194" t="s">
        <v>9698</v>
      </c>
      <c r="C3605" s="188" t="s">
        <v>6</v>
      </c>
      <c r="D3605" s="179"/>
      <c r="E3605" s="201">
        <v>672</v>
      </c>
      <c r="F3605" s="201">
        <v>86</v>
      </c>
      <c r="G3605" s="64">
        <f t="shared" si="112"/>
        <v>0</v>
      </c>
      <c r="H3605" s="66">
        <f t="shared" si="113"/>
        <v>0</v>
      </c>
      <c r="I3605" s="60"/>
    </row>
    <row r="3606" spans="1:9" s="38" customFormat="1" x14ac:dyDescent="0.25">
      <c r="A3606" s="193" t="s">
        <v>9699</v>
      </c>
      <c r="B3606" s="194" t="s">
        <v>9700</v>
      </c>
      <c r="C3606" s="188" t="s">
        <v>6</v>
      </c>
      <c r="D3606" s="179"/>
      <c r="E3606" s="201">
        <v>823</v>
      </c>
      <c r="F3606" s="201">
        <v>105</v>
      </c>
      <c r="G3606" s="64">
        <f t="shared" si="112"/>
        <v>0</v>
      </c>
      <c r="H3606" s="66">
        <f t="shared" si="113"/>
        <v>0</v>
      </c>
      <c r="I3606" s="60"/>
    </row>
    <row r="3607" spans="1:9" s="38" customFormat="1" ht="78.75" x14ac:dyDescent="0.25">
      <c r="A3607" s="193" t="s">
        <v>9701</v>
      </c>
      <c r="B3607" s="194" t="s">
        <v>21966</v>
      </c>
      <c r="C3607" s="188" t="s">
        <v>6</v>
      </c>
      <c r="D3607" s="179"/>
      <c r="E3607" s="201">
        <v>1192</v>
      </c>
      <c r="F3607" s="201">
        <v>152</v>
      </c>
      <c r="G3607" s="64">
        <f t="shared" si="112"/>
        <v>0</v>
      </c>
      <c r="H3607" s="66">
        <f t="shared" si="113"/>
        <v>0</v>
      </c>
      <c r="I3607" s="60"/>
    </row>
    <row r="3608" spans="1:9" s="38" customFormat="1" ht="56.25" x14ac:dyDescent="0.25">
      <c r="A3608" s="195" t="s">
        <v>9702</v>
      </c>
      <c r="B3608" s="196" t="s">
        <v>21967</v>
      </c>
      <c r="C3608" s="198"/>
      <c r="D3608" s="199"/>
      <c r="E3608" s="199"/>
      <c r="F3608" s="199"/>
      <c r="G3608" s="199"/>
      <c r="H3608" s="200"/>
      <c r="I3608" s="60"/>
    </row>
    <row r="3609" spans="1:9" s="38" customFormat="1" x14ac:dyDescent="0.25">
      <c r="A3609" s="193" t="s">
        <v>9703</v>
      </c>
      <c r="B3609" s="194" t="s">
        <v>5647</v>
      </c>
      <c r="C3609" s="188" t="s">
        <v>6</v>
      </c>
      <c r="D3609" s="179"/>
      <c r="E3609" s="201">
        <v>70</v>
      </c>
      <c r="F3609" s="201">
        <v>8.9</v>
      </c>
      <c r="G3609" s="64">
        <f t="shared" si="112"/>
        <v>0</v>
      </c>
      <c r="H3609" s="66">
        <f t="shared" si="113"/>
        <v>0</v>
      </c>
      <c r="I3609" s="60"/>
    </row>
    <row r="3610" spans="1:9" s="38" customFormat="1" x14ac:dyDescent="0.25">
      <c r="A3610" s="193" t="s">
        <v>9704</v>
      </c>
      <c r="B3610" s="194" t="s">
        <v>5649</v>
      </c>
      <c r="C3610" s="188" t="s">
        <v>6</v>
      </c>
      <c r="D3610" s="179"/>
      <c r="E3610" s="201">
        <v>76</v>
      </c>
      <c r="F3610" s="201">
        <v>9.6999999999999993</v>
      </c>
      <c r="G3610" s="64">
        <f t="shared" si="112"/>
        <v>0</v>
      </c>
      <c r="H3610" s="66">
        <f t="shared" si="113"/>
        <v>0</v>
      </c>
      <c r="I3610" s="60"/>
    </row>
    <row r="3611" spans="1:9" s="38" customFormat="1" ht="45" x14ac:dyDescent="0.25">
      <c r="A3611" s="193" t="s">
        <v>9705</v>
      </c>
      <c r="B3611" s="194" t="s">
        <v>21968</v>
      </c>
      <c r="C3611" s="188" t="s">
        <v>6</v>
      </c>
      <c r="D3611" s="179"/>
      <c r="E3611" s="201">
        <v>154</v>
      </c>
      <c r="F3611" s="201">
        <v>19.7</v>
      </c>
      <c r="G3611" s="64">
        <f t="shared" si="112"/>
        <v>0</v>
      </c>
      <c r="H3611" s="66">
        <f t="shared" si="113"/>
        <v>0</v>
      </c>
      <c r="I3611" s="60"/>
    </row>
    <row r="3612" spans="1:9" s="38" customFormat="1" ht="67.5" x14ac:dyDescent="0.25">
      <c r="A3612" s="193" t="s">
        <v>9706</v>
      </c>
      <c r="B3612" s="194" t="s">
        <v>21969</v>
      </c>
      <c r="C3612" s="188" t="s">
        <v>6</v>
      </c>
      <c r="D3612" s="179"/>
      <c r="E3612" s="201">
        <v>239</v>
      </c>
      <c r="F3612" s="201">
        <v>30.4</v>
      </c>
      <c r="G3612" s="64">
        <f t="shared" si="112"/>
        <v>0</v>
      </c>
      <c r="H3612" s="66">
        <f t="shared" si="113"/>
        <v>0</v>
      </c>
      <c r="I3612" s="60"/>
    </row>
    <row r="3613" spans="1:9" s="38" customFormat="1" ht="90" x14ac:dyDescent="0.25">
      <c r="A3613" s="195" t="s">
        <v>9707</v>
      </c>
      <c r="B3613" s="196" t="s">
        <v>21970</v>
      </c>
      <c r="C3613" s="198"/>
      <c r="D3613" s="199"/>
      <c r="E3613" s="199"/>
      <c r="F3613" s="199"/>
      <c r="G3613" s="199"/>
      <c r="H3613" s="200"/>
      <c r="I3613" s="60"/>
    </row>
    <row r="3614" spans="1:9" s="38" customFormat="1" x14ac:dyDescent="0.25">
      <c r="A3614" s="193" t="s">
        <v>9708</v>
      </c>
      <c r="B3614" s="194" t="s">
        <v>9709</v>
      </c>
      <c r="C3614" s="188" t="s">
        <v>6</v>
      </c>
      <c r="D3614" s="179"/>
      <c r="E3614" s="201">
        <v>892</v>
      </c>
      <c r="F3614" s="201">
        <v>114</v>
      </c>
      <c r="G3614" s="64">
        <f t="shared" si="112"/>
        <v>0</v>
      </c>
      <c r="H3614" s="66">
        <f t="shared" si="113"/>
        <v>0</v>
      </c>
      <c r="I3614" s="60"/>
    </row>
    <row r="3615" spans="1:9" s="38" customFormat="1" ht="22.5" x14ac:dyDescent="0.25">
      <c r="A3615" s="193" t="s">
        <v>9710</v>
      </c>
      <c r="B3615" s="194" t="s">
        <v>9711</v>
      </c>
      <c r="C3615" s="188" t="s">
        <v>6</v>
      </c>
      <c r="D3615" s="179"/>
      <c r="E3615" s="201">
        <v>1229</v>
      </c>
      <c r="F3615" s="201">
        <v>157</v>
      </c>
      <c r="G3615" s="64">
        <f t="shared" si="112"/>
        <v>0</v>
      </c>
      <c r="H3615" s="66">
        <f t="shared" si="113"/>
        <v>0</v>
      </c>
      <c r="I3615" s="60"/>
    </row>
    <row r="3616" spans="1:9" s="38" customFormat="1" ht="22.5" x14ac:dyDescent="0.25">
      <c r="A3616" s="193" t="s">
        <v>9712</v>
      </c>
      <c r="B3616" s="194" t="s">
        <v>9713</v>
      </c>
      <c r="C3616" s="188" t="s">
        <v>6</v>
      </c>
      <c r="D3616" s="179"/>
      <c r="E3616" s="201">
        <v>2042</v>
      </c>
      <c r="F3616" s="201">
        <v>260</v>
      </c>
      <c r="G3616" s="64">
        <f t="shared" si="112"/>
        <v>0</v>
      </c>
      <c r="H3616" s="66">
        <f t="shared" si="113"/>
        <v>0</v>
      </c>
      <c r="I3616" s="60"/>
    </row>
    <row r="3617" spans="1:9" s="38" customFormat="1" ht="67.5" x14ac:dyDescent="0.25">
      <c r="A3617" s="195" t="s">
        <v>9714</v>
      </c>
      <c r="B3617" s="196" t="s">
        <v>21971</v>
      </c>
      <c r="C3617" s="198"/>
      <c r="D3617" s="199"/>
      <c r="E3617" s="199"/>
      <c r="F3617" s="199"/>
      <c r="G3617" s="199"/>
      <c r="H3617" s="200"/>
      <c r="I3617" s="60"/>
    </row>
    <row r="3618" spans="1:9" s="38" customFormat="1" x14ac:dyDescent="0.25">
      <c r="A3618" s="193" t="s">
        <v>9715</v>
      </c>
      <c r="B3618" s="194" t="s">
        <v>9716</v>
      </c>
      <c r="C3618" s="188" t="s">
        <v>6</v>
      </c>
      <c r="D3618" s="179"/>
      <c r="E3618" s="201">
        <v>1632</v>
      </c>
      <c r="F3618" s="201">
        <v>208</v>
      </c>
      <c r="G3618" s="64">
        <f t="shared" si="112"/>
        <v>0</v>
      </c>
      <c r="H3618" s="66">
        <f t="shared" si="113"/>
        <v>0</v>
      </c>
      <c r="I3618" s="60"/>
    </row>
    <row r="3619" spans="1:9" s="38" customFormat="1" x14ac:dyDescent="0.25">
      <c r="A3619" s="193" t="s">
        <v>9717</v>
      </c>
      <c r="B3619" s="194" t="s">
        <v>9718</v>
      </c>
      <c r="C3619" s="188" t="s">
        <v>6</v>
      </c>
      <c r="D3619" s="179"/>
      <c r="E3619" s="201">
        <v>1958</v>
      </c>
      <c r="F3619" s="201">
        <v>249</v>
      </c>
      <c r="G3619" s="64">
        <f t="shared" si="112"/>
        <v>0</v>
      </c>
      <c r="H3619" s="66">
        <f t="shared" si="113"/>
        <v>0</v>
      </c>
      <c r="I3619" s="60"/>
    </row>
    <row r="3620" spans="1:9" s="38" customFormat="1" x14ac:dyDescent="0.25">
      <c r="A3620" s="193" t="s">
        <v>9719</v>
      </c>
      <c r="B3620" s="194" t="s">
        <v>9720</v>
      </c>
      <c r="C3620" s="188" t="s">
        <v>6</v>
      </c>
      <c r="D3620" s="179"/>
      <c r="E3620" s="201">
        <v>2796</v>
      </c>
      <c r="F3620" s="201">
        <v>356</v>
      </c>
      <c r="G3620" s="64">
        <f t="shared" si="112"/>
        <v>0</v>
      </c>
      <c r="H3620" s="66">
        <f t="shared" si="113"/>
        <v>0</v>
      </c>
      <c r="I3620" s="60"/>
    </row>
    <row r="3621" spans="1:9" s="38" customFormat="1" x14ac:dyDescent="0.25">
      <c r="A3621" s="193" t="s">
        <v>9721</v>
      </c>
      <c r="B3621" s="194" t="s">
        <v>9722</v>
      </c>
      <c r="C3621" s="188" t="s">
        <v>6</v>
      </c>
      <c r="D3621" s="179"/>
      <c r="E3621" s="201">
        <v>3120</v>
      </c>
      <c r="F3621" s="201">
        <v>398</v>
      </c>
      <c r="G3621" s="64">
        <f t="shared" si="112"/>
        <v>0</v>
      </c>
      <c r="H3621" s="66">
        <f t="shared" si="113"/>
        <v>0</v>
      </c>
      <c r="I3621" s="60"/>
    </row>
    <row r="3622" spans="1:9" s="38" customFormat="1" ht="135" x14ac:dyDescent="0.25">
      <c r="A3622" s="193" t="s">
        <v>9723</v>
      </c>
      <c r="B3622" s="194" t="s">
        <v>21972</v>
      </c>
      <c r="C3622" s="188" t="s">
        <v>6</v>
      </c>
      <c r="D3622" s="179"/>
      <c r="E3622" s="201">
        <v>380</v>
      </c>
      <c r="F3622" s="201">
        <v>48.4</v>
      </c>
      <c r="G3622" s="64">
        <f t="shared" si="112"/>
        <v>0</v>
      </c>
      <c r="H3622" s="66">
        <f t="shared" si="113"/>
        <v>0</v>
      </c>
      <c r="I3622" s="60"/>
    </row>
    <row r="3623" spans="1:9" s="38" customFormat="1" ht="146.25" x14ac:dyDescent="0.25">
      <c r="A3623" s="195" t="s">
        <v>9724</v>
      </c>
      <c r="B3623" s="196" t="s">
        <v>21973</v>
      </c>
      <c r="C3623" s="198"/>
      <c r="D3623" s="199"/>
      <c r="E3623" s="199"/>
      <c r="F3623" s="199"/>
      <c r="G3623" s="199"/>
      <c r="H3623" s="200"/>
      <c r="I3623" s="60"/>
    </row>
    <row r="3624" spans="1:9" s="38" customFormat="1" x14ac:dyDescent="0.25">
      <c r="A3624" s="193" t="s">
        <v>9725</v>
      </c>
      <c r="B3624" s="194" t="s">
        <v>9726</v>
      </c>
      <c r="C3624" s="188" t="s">
        <v>6</v>
      </c>
      <c r="D3624" s="179"/>
      <c r="E3624" s="201">
        <v>381</v>
      </c>
      <c r="F3624" s="201">
        <v>48.5</v>
      </c>
      <c r="G3624" s="64">
        <f t="shared" si="112"/>
        <v>0</v>
      </c>
      <c r="H3624" s="66">
        <f t="shared" si="113"/>
        <v>0</v>
      </c>
      <c r="I3624" s="60"/>
    </row>
    <row r="3625" spans="1:9" s="38" customFormat="1" x14ac:dyDescent="0.25">
      <c r="A3625" s="193" t="s">
        <v>9727</v>
      </c>
      <c r="B3625" s="194" t="s">
        <v>9728</v>
      </c>
      <c r="C3625" s="188" t="s">
        <v>6</v>
      </c>
      <c r="D3625" s="179"/>
      <c r="E3625" s="201">
        <v>465</v>
      </c>
      <c r="F3625" s="201">
        <v>59</v>
      </c>
      <c r="G3625" s="64">
        <f t="shared" si="112"/>
        <v>0</v>
      </c>
      <c r="H3625" s="66">
        <f t="shared" si="113"/>
        <v>0</v>
      </c>
      <c r="I3625" s="60"/>
    </row>
    <row r="3626" spans="1:9" s="38" customFormat="1" x14ac:dyDescent="0.25">
      <c r="A3626" s="193" t="s">
        <v>9729</v>
      </c>
      <c r="B3626" s="194" t="s">
        <v>9730</v>
      </c>
      <c r="C3626" s="188" t="s">
        <v>6</v>
      </c>
      <c r="D3626" s="179"/>
      <c r="E3626" s="201">
        <v>628</v>
      </c>
      <c r="F3626" s="201">
        <v>80</v>
      </c>
      <c r="G3626" s="64">
        <f t="shared" si="112"/>
        <v>0</v>
      </c>
      <c r="H3626" s="66">
        <f t="shared" si="113"/>
        <v>0</v>
      </c>
      <c r="I3626" s="60"/>
    </row>
    <row r="3627" spans="1:9" s="38" customFormat="1" x14ac:dyDescent="0.25">
      <c r="A3627" s="193" t="s">
        <v>9731</v>
      </c>
      <c r="B3627" s="194" t="s">
        <v>9732</v>
      </c>
      <c r="C3627" s="188" t="s">
        <v>6</v>
      </c>
      <c r="D3627" s="179"/>
      <c r="E3627" s="201">
        <v>336</v>
      </c>
      <c r="F3627" s="201">
        <v>42.8</v>
      </c>
      <c r="G3627" s="64">
        <f t="shared" si="112"/>
        <v>0</v>
      </c>
      <c r="H3627" s="66">
        <f t="shared" si="113"/>
        <v>0</v>
      </c>
      <c r="I3627" s="60"/>
    </row>
    <row r="3628" spans="1:9" s="38" customFormat="1" x14ac:dyDescent="0.25">
      <c r="A3628" s="193" t="s">
        <v>9733</v>
      </c>
      <c r="B3628" s="194" t="s">
        <v>9734</v>
      </c>
      <c r="C3628" s="188" t="s">
        <v>6</v>
      </c>
      <c r="D3628" s="179"/>
      <c r="E3628" s="201">
        <v>452</v>
      </c>
      <c r="F3628" s="201">
        <v>58</v>
      </c>
      <c r="G3628" s="64">
        <f t="shared" si="112"/>
        <v>0</v>
      </c>
      <c r="H3628" s="66">
        <f t="shared" si="113"/>
        <v>0</v>
      </c>
      <c r="I3628" s="60"/>
    </row>
    <row r="3629" spans="1:9" s="38" customFormat="1" x14ac:dyDescent="0.25">
      <c r="A3629" s="193" t="s">
        <v>9735</v>
      </c>
      <c r="B3629" s="194" t="s">
        <v>9736</v>
      </c>
      <c r="C3629" s="188" t="s">
        <v>6</v>
      </c>
      <c r="D3629" s="179"/>
      <c r="E3629" s="201">
        <v>588</v>
      </c>
      <c r="F3629" s="201">
        <v>75</v>
      </c>
      <c r="G3629" s="64">
        <f t="shared" si="112"/>
        <v>0</v>
      </c>
      <c r="H3629" s="66">
        <f t="shared" si="113"/>
        <v>0</v>
      </c>
      <c r="I3629" s="60"/>
    </row>
    <row r="3630" spans="1:9" s="38" customFormat="1" ht="123.75" x14ac:dyDescent="0.25">
      <c r="A3630" s="195" t="s">
        <v>9737</v>
      </c>
      <c r="B3630" s="196" t="s">
        <v>21974</v>
      </c>
      <c r="C3630" s="198"/>
      <c r="D3630" s="199"/>
      <c r="E3630" s="199"/>
      <c r="F3630" s="199"/>
      <c r="G3630" s="199"/>
      <c r="H3630" s="200"/>
      <c r="I3630" s="60"/>
    </row>
    <row r="3631" spans="1:9" s="38" customFormat="1" x14ac:dyDescent="0.25">
      <c r="A3631" s="193" t="s">
        <v>9738</v>
      </c>
      <c r="B3631" s="194" t="s">
        <v>9739</v>
      </c>
      <c r="C3631" s="188" t="s">
        <v>6</v>
      </c>
      <c r="D3631" s="179"/>
      <c r="E3631" s="201">
        <v>624</v>
      </c>
      <c r="F3631" s="201">
        <v>80</v>
      </c>
      <c r="G3631" s="64">
        <f t="shared" si="112"/>
        <v>0</v>
      </c>
      <c r="H3631" s="66">
        <f t="shared" si="113"/>
        <v>0</v>
      </c>
      <c r="I3631" s="60"/>
    </row>
    <row r="3632" spans="1:9" s="38" customFormat="1" x14ac:dyDescent="0.25">
      <c r="A3632" s="193" t="s">
        <v>9740</v>
      </c>
      <c r="B3632" s="194" t="s">
        <v>9741</v>
      </c>
      <c r="C3632" s="188" t="s">
        <v>6</v>
      </c>
      <c r="D3632" s="179"/>
      <c r="E3632" s="201">
        <v>808</v>
      </c>
      <c r="F3632" s="201">
        <v>103</v>
      </c>
      <c r="G3632" s="64">
        <f t="shared" si="112"/>
        <v>0</v>
      </c>
      <c r="H3632" s="66">
        <f t="shared" si="113"/>
        <v>0</v>
      </c>
      <c r="I3632" s="60"/>
    </row>
    <row r="3633" spans="1:9" s="38" customFormat="1" x14ac:dyDescent="0.25">
      <c r="A3633" s="193" t="s">
        <v>9742</v>
      </c>
      <c r="B3633" s="194" t="s">
        <v>9743</v>
      </c>
      <c r="C3633" s="188" t="s">
        <v>6</v>
      </c>
      <c r="D3633" s="179"/>
      <c r="E3633" s="201">
        <v>985</v>
      </c>
      <c r="F3633" s="201">
        <v>125</v>
      </c>
      <c r="G3633" s="64">
        <f t="shared" si="112"/>
        <v>0</v>
      </c>
      <c r="H3633" s="66">
        <f t="shared" si="113"/>
        <v>0</v>
      </c>
      <c r="I3633" s="60"/>
    </row>
    <row r="3634" spans="1:9" s="38" customFormat="1" x14ac:dyDescent="0.25">
      <c r="A3634" s="193" t="s">
        <v>9744</v>
      </c>
      <c r="B3634" s="194" t="s">
        <v>9732</v>
      </c>
      <c r="C3634" s="188" t="s">
        <v>6</v>
      </c>
      <c r="D3634" s="179"/>
      <c r="E3634" s="201">
        <v>624</v>
      </c>
      <c r="F3634" s="201">
        <v>80</v>
      </c>
      <c r="G3634" s="64">
        <f t="shared" si="112"/>
        <v>0</v>
      </c>
      <c r="H3634" s="66">
        <f t="shared" si="113"/>
        <v>0</v>
      </c>
      <c r="I3634" s="60"/>
    </row>
    <row r="3635" spans="1:9" s="38" customFormat="1" x14ac:dyDescent="0.25">
      <c r="A3635" s="193" t="s">
        <v>9745</v>
      </c>
      <c r="B3635" s="194" t="s">
        <v>9734</v>
      </c>
      <c r="C3635" s="188" t="s">
        <v>6</v>
      </c>
      <c r="D3635" s="179"/>
      <c r="E3635" s="201">
        <v>765</v>
      </c>
      <c r="F3635" s="201">
        <v>98</v>
      </c>
      <c r="G3635" s="64">
        <f t="shared" si="112"/>
        <v>0</v>
      </c>
      <c r="H3635" s="66">
        <f t="shared" si="113"/>
        <v>0</v>
      </c>
      <c r="I3635" s="60"/>
    </row>
    <row r="3636" spans="1:9" s="38" customFormat="1" x14ac:dyDescent="0.25">
      <c r="A3636" s="193" t="s">
        <v>9746</v>
      </c>
      <c r="B3636" s="194" t="s">
        <v>9747</v>
      </c>
      <c r="C3636" s="188" t="s">
        <v>6</v>
      </c>
      <c r="D3636" s="179"/>
      <c r="E3636" s="201">
        <v>942</v>
      </c>
      <c r="F3636" s="201">
        <v>120</v>
      </c>
      <c r="G3636" s="64">
        <f t="shared" si="112"/>
        <v>0</v>
      </c>
      <c r="H3636" s="66">
        <f t="shared" si="113"/>
        <v>0</v>
      </c>
      <c r="I3636" s="60"/>
    </row>
    <row r="3637" spans="1:9" s="38" customFormat="1" x14ac:dyDescent="0.25">
      <c r="A3637" s="193" t="s">
        <v>9748</v>
      </c>
      <c r="B3637" s="194" t="s">
        <v>9749</v>
      </c>
      <c r="C3637" s="188" t="s">
        <v>6</v>
      </c>
      <c r="D3637" s="179"/>
      <c r="E3637" s="201">
        <v>765</v>
      </c>
      <c r="F3637" s="201">
        <v>98</v>
      </c>
      <c r="G3637" s="64">
        <f t="shared" si="112"/>
        <v>0</v>
      </c>
      <c r="H3637" s="66">
        <f t="shared" si="113"/>
        <v>0</v>
      </c>
      <c r="I3637" s="60"/>
    </row>
    <row r="3638" spans="1:9" s="38" customFormat="1" x14ac:dyDescent="0.25">
      <c r="A3638" s="193" t="s">
        <v>9750</v>
      </c>
      <c r="B3638" s="194" t="s">
        <v>9751</v>
      </c>
      <c r="C3638" s="188" t="s">
        <v>6</v>
      </c>
      <c r="D3638" s="179"/>
      <c r="E3638" s="201">
        <v>985</v>
      </c>
      <c r="F3638" s="201">
        <v>125</v>
      </c>
      <c r="G3638" s="64">
        <f t="shared" si="112"/>
        <v>0</v>
      </c>
      <c r="H3638" s="66">
        <f t="shared" si="113"/>
        <v>0</v>
      </c>
      <c r="I3638" s="60"/>
    </row>
    <row r="3639" spans="1:9" s="38" customFormat="1" x14ac:dyDescent="0.25">
      <c r="A3639" s="193" t="s">
        <v>9752</v>
      </c>
      <c r="B3639" s="194" t="s">
        <v>9753</v>
      </c>
      <c r="C3639" s="188" t="s">
        <v>6</v>
      </c>
      <c r="D3639" s="179"/>
      <c r="E3639" s="201">
        <v>985</v>
      </c>
      <c r="F3639" s="201">
        <v>125</v>
      </c>
      <c r="G3639" s="64">
        <f t="shared" si="112"/>
        <v>0</v>
      </c>
      <c r="H3639" s="66">
        <f t="shared" si="113"/>
        <v>0</v>
      </c>
      <c r="I3639" s="60"/>
    </row>
    <row r="3640" spans="1:9" s="38" customFormat="1" x14ac:dyDescent="0.25">
      <c r="A3640" s="193" t="s">
        <v>9754</v>
      </c>
      <c r="B3640" s="194" t="s">
        <v>9755</v>
      </c>
      <c r="C3640" s="188" t="s">
        <v>6</v>
      </c>
      <c r="D3640" s="179"/>
      <c r="E3640" s="201">
        <v>178</v>
      </c>
      <c r="F3640" s="201">
        <v>22.6</v>
      </c>
      <c r="G3640" s="64">
        <f t="shared" si="112"/>
        <v>0</v>
      </c>
      <c r="H3640" s="66">
        <f t="shared" si="113"/>
        <v>0</v>
      </c>
      <c r="I3640" s="60"/>
    </row>
    <row r="3641" spans="1:9" s="38" customFormat="1" ht="67.5" x14ac:dyDescent="0.25">
      <c r="A3641" s="193" t="s">
        <v>9756</v>
      </c>
      <c r="B3641" s="194" t="s">
        <v>21975</v>
      </c>
      <c r="C3641" s="188" t="s">
        <v>6</v>
      </c>
      <c r="D3641" s="179"/>
      <c r="E3641" s="201">
        <v>389</v>
      </c>
      <c r="F3641" s="201">
        <v>49.5</v>
      </c>
      <c r="G3641" s="64">
        <f t="shared" si="112"/>
        <v>0</v>
      </c>
      <c r="H3641" s="66">
        <f t="shared" si="113"/>
        <v>0</v>
      </c>
      <c r="I3641" s="60"/>
    </row>
    <row r="3642" spans="1:9" s="38" customFormat="1" ht="191.25" x14ac:dyDescent="0.25">
      <c r="A3642" s="193" t="s">
        <v>9757</v>
      </c>
      <c r="B3642" s="194" t="s">
        <v>21976</v>
      </c>
      <c r="C3642" s="188" t="s">
        <v>6</v>
      </c>
      <c r="D3642" s="179"/>
      <c r="E3642" s="201">
        <v>507</v>
      </c>
      <c r="F3642" s="201">
        <v>65</v>
      </c>
      <c r="G3642" s="64">
        <f t="shared" si="112"/>
        <v>0</v>
      </c>
      <c r="H3642" s="66">
        <f t="shared" si="113"/>
        <v>0</v>
      </c>
      <c r="I3642" s="60"/>
    </row>
    <row r="3643" spans="1:9" s="38" customFormat="1" ht="146.25" x14ac:dyDescent="0.25">
      <c r="A3643" s="193" t="s">
        <v>9758</v>
      </c>
      <c r="B3643" s="194" t="s">
        <v>21977</v>
      </c>
      <c r="C3643" s="188" t="s">
        <v>6</v>
      </c>
      <c r="D3643" s="179"/>
      <c r="E3643" s="201">
        <v>839</v>
      </c>
      <c r="F3643" s="201">
        <v>107</v>
      </c>
      <c r="G3643" s="64">
        <f t="shared" si="112"/>
        <v>0</v>
      </c>
      <c r="H3643" s="66">
        <f t="shared" si="113"/>
        <v>0</v>
      </c>
      <c r="I3643" s="60"/>
    </row>
    <row r="3644" spans="1:9" s="38" customFormat="1" ht="56.25" x14ac:dyDescent="0.25">
      <c r="A3644" s="195" t="s">
        <v>9759</v>
      </c>
      <c r="B3644" s="196" t="s">
        <v>21978</v>
      </c>
      <c r="C3644" s="198"/>
      <c r="D3644" s="199"/>
      <c r="E3644" s="199"/>
      <c r="F3644" s="199"/>
      <c r="G3644" s="199"/>
      <c r="H3644" s="200"/>
      <c r="I3644" s="60"/>
    </row>
    <row r="3645" spans="1:9" s="38" customFormat="1" x14ac:dyDescent="0.25">
      <c r="A3645" s="193" t="s">
        <v>9760</v>
      </c>
      <c r="B3645" s="194" t="s">
        <v>9761</v>
      </c>
      <c r="C3645" s="188" t="s">
        <v>6</v>
      </c>
      <c r="D3645" s="179"/>
      <c r="E3645" s="201">
        <v>143</v>
      </c>
      <c r="F3645" s="201">
        <v>18.2</v>
      </c>
      <c r="G3645" s="64">
        <f t="shared" si="112"/>
        <v>0</v>
      </c>
      <c r="H3645" s="66">
        <f t="shared" si="113"/>
        <v>0</v>
      </c>
      <c r="I3645" s="60"/>
    </row>
    <row r="3646" spans="1:9" s="38" customFormat="1" x14ac:dyDescent="0.25">
      <c r="A3646" s="193" t="s">
        <v>9762</v>
      </c>
      <c r="B3646" s="194" t="s">
        <v>9763</v>
      </c>
      <c r="C3646" s="188" t="s">
        <v>6</v>
      </c>
      <c r="D3646" s="179"/>
      <c r="E3646" s="201">
        <v>154</v>
      </c>
      <c r="F3646" s="201">
        <v>19.7</v>
      </c>
      <c r="G3646" s="64">
        <f t="shared" si="112"/>
        <v>0</v>
      </c>
      <c r="H3646" s="66">
        <f t="shared" si="113"/>
        <v>0</v>
      </c>
      <c r="I3646" s="60"/>
    </row>
    <row r="3647" spans="1:9" s="38" customFormat="1" x14ac:dyDescent="0.25">
      <c r="A3647" s="193" t="s">
        <v>9764</v>
      </c>
      <c r="B3647" s="194" t="s">
        <v>9765</v>
      </c>
      <c r="C3647" s="188" t="s">
        <v>6</v>
      </c>
      <c r="D3647" s="179"/>
      <c r="E3647" s="201">
        <v>188</v>
      </c>
      <c r="F3647" s="201">
        <v>23.9</v>
      </c>
      <c r="G3647" s="64">
        <f t="shared" si="112"/>
        <v>0</v>
      </c>
      <c r="H3647" s="66">
        <f t="shared" si="113"/>
        <v>0</v>
      </c>
      <c r="I3647" s="60"/>
    </row>
    <row r="3648" spans="1:9" s="38" customFormat="1" x14ac:dyDescent="0.25">
      <c r="A3648" s="193" t="s">
        <v>9766</v>
      </c>
      <c r="B3648" s="194" t="s">
        <v>9767</v>
      </c>
      <c r="C3648" s="188" t="s">
        <v>6</v>
      </c>
      <c r="D3648" s="179"/>
      <c r="E3648" s="201">
        <v>263</v>
      </c>
      <c r="F3648" s="201">
        <v>33.5</v>
      </c>
      <c r="G3648" s="64">
        <f t="shared" si="112"/>
        <v>0</v>
      </c>
      <c r="H3648" s="66">
        <f t="shared" si="113"/>
        <v>0</v>
      </c>
      <c r="I3648" s="60"/>
    </row>
    <row r="3649" spans="1:9" s="38" customFormat="1" x14ac:dyDescent="0.25">
      <c r="A3649" s="193" t="s">
        <v>9768</v>
      </c>
      <c r="B3649" s="194" t="s">
        <v>9769</v>
      </c>
      <c r="C3649" s="188" t="s">
        <v>6</v>
      </c>
      <c r="D3649" s="179"/>
      <c r="E3649" s="201">
        <v>190</v>
      </c>
      <c r="F3649" s="201">
        <v>24.2</v>
      </c>
      <c r="G3649" s="64">
        <f t="shared" si="112"/>
        <v>0</v>
      </c>
      <c r="H3649" s="66">
        <f t="shared" si="113"/>
        <v>0</v>
      </c>
      <c r="I3649" s="60"/>
    </row>
    <row r="3650" spans="1:9" s="38" customFormat="1" x14ac:dyDescent="0.25">
      <c r="A3650" s="193" t="s">
        <v>9770</v>
      </c>
      <c r="B3650" s="194" t="s">
        <v>9771</v>
      </c>
      <c r="C3650" s="188" t="s">
        <v>6</v>
      </c>
      <c r="D3650" s="179"/>
      <c r="E3650" s="201">
        <v>254</v>
      </c>
      <c r="F3650" s="201">
        <v>32.299999999999997</v>
      </c>
      <c r="G3650" s="64">
        <f t="shared" si="112"/>
        <v>0</v>
      </c>
      <c r="H3650" s="66">
        <f t="shared" si="113"/>
        <v>0</v>
      </c>
      <c r="I3650" s="60"/>
    </row>
    <row r="3651" spans="1:9" s="38" customFormat="1" x14ac:dyDescent="0.25">
      <c r="A3651" s="193" t="s">
        <v>9772</v>
      </c>
      <c r="B3651" s="194" t="s">
        <v>9773</v>
      </c>
      <c r="C3651" s="188" t="s">
        <v>6</v>
      </c>
      <c r="D3651" s="179"/>
      <c r="E3651" s="201">
        <v>254</v>
      </c>
      <c r="F3651" s="201">
        <v>32.299999999999997</v>
      </c>
      <c r="G3651" s="64">
        <f t="shared" si="112"/>
        <v>0</v>
      </c>
      <c r="H3651" s="66">
        <f t="shared" si="113"/>
        <v>0</v>
      </c>
      <c r="I3651" s="60"/>
    </row>
    <row r="3652" spans="1:9" s="38" customFormat="1" x14ac:dyDescent="0.25">
      <c r="A3652" s="193" t="s">
        <v>9774</v>
      </c>
      <c r="B3652" s="194" t="s">
        <v>9775</v>
      </c>
      <c r="C3652" s="188" t="s">
        <v>6</v>
      </c>
      <c r="D3652" s="179"/>
      <c r="E3652" s="201">
        <v>228</v>
      </c>
      <c r="F3652" s="201">
        <v>29.1</v>
      </c>
      <c r="G3652" s="64">
        <f t="shared" si="112"/>
        <v>0</v>
      </c>
      <c r="H3652" s="66">
        <f t="shared" si="113"/>
        <v>0</v>
      </c>
      <c r="I3652" s="60"/>
    </row>
    <row r="3653" spans="1:9" s="38" customFormat="1" x14ac:dyDescent="0.25">
      <c r="A3653" s="193" t="s">
        <v>9776</v>
      </c>
      <c r="B3653" s="194" t="s">
        <v>9777</v>
      </c>
      <c r="C3653" s="188" t="s">
        <v>6</v>
      </c>
      <c r="D3653" s="179"/>
      <c r="E3653" s="201">
        <v>254</v>
      </c>
      <c r="F3653" s="201">
        <v>32.299999999999997</v>
      </c>
      <c r="G3653" s="64">
        <f t="shared" ref="G3653:G3715" si="114">D3653*E3653</f>
        <v>0</v>
      </c>
      <c r="H3653" s="66">
        <f t="shared" ref="H3653:H3715" si="115">D3653*F3653</f>
        <v>0</v>
      </c>
      <c r="I3653" s="60"/>
    </row>
    <row r="3654" spans="1:9" s="38" customFormat="1" x14ac:dyDescent="0.25">
      <c r="A3654" s="193" t="s">
        <v>9778</v>
      </c>
      <c r="B3654" s="194" t="s">
        <v>9779</v>
      </c>
      <c r="C3654" s="188" t="s">
        <v>6</v>
      </c>
      <c r="D3654" s="179"/>
      <c r="E3654" s="201">
        <v>254</v>
      </c>
      <c r="F3654" s="201">
        <v>32.299999999999997</v>
      </c>
      <c r="G3654" s="64">
        <f t="shared" si="114"/>
        <v>0</v>
      </c>
      <c r="H3654" s="66">
        <f t="shared" si="115"/>
        <v>0</v>
      </c>
      <c r="I3654" s="60"/>
    </row>
    <row r="3655" spans="1:9" s="38" customFormat="1" x14ac:dyDescent="0.25">
      <c r="A3655" s="193" t="s">
        <v>9780</v>
      </c>
      <c r="B3655" s="194" t="s">
        <v>9781</v>
      </c>
      <c r="C3655" s="188" t="s">
        <v>6</v>
      </c>
      <c r="D3655" s="179"/>
      <c r="E3655" s="201">
        <v>254</v>
      </c>
      <c r="F3655" s="201">
        <v>32.299999999999997</v>
      </c>
      <c r="G3655" s="64">
        <f t="shared" si="114"/>
        <v>0</v>
      </c>
      <c r="H3655" s="66">
        <f t="shared" si="115"/>
        <v>0</v>
      </c>
      <c r="I3655" s="60"/>
    </row>
    <row r="3656" spans="1:9" s="38" customFormat="1" ht="56.25" x14ac:dyDescent="0.25">
      <c r="A3656" s="195" t="s">
        <v>9782</v>
      </c>
      <c r="B3656" s="196" t="s">
        <v>21979</v>
      </c>
      <c r="C3656" s="198"/>
      <c r="D3656" s="199"/>
      <c r="E3656" s="199"/>
      <c r="F3656" s="199"/>
      <c r="G3656" s="199"/>
      <c r="H3656" s="200"/>
      <c r="I3656" s="60"/>
    </row>
    <row r="3657" spans="1:9" s="38" customFormat="1" x14ac:dyDescent="0.25">
      <c r="A3657" s="193" t="s">
        <v>9783</v>
      </c>
      <c r="B3657" s="194" t="s">
        <v>9784</v>
      </c>
      <c r="C3657" s="188" t="s">
        <v>6</v>
      </c>
      <c r="D3657" s="179"/>
      <c r="E3657" s="201">
        <v>360</v>
      </c>
      <c r="F3657" s="201">
        <v>45.9</v>
      </c>
      <c r="G3657" s="64">
        <f t="shared" si="114"/>
        <v>0</v>
      </c>
      <c r="H3657" s="66">
        <f t="shared" si="115"/>
        <v>0</v>
      </c>
      <c r="I3657" s="60"/>
    </row>
    <row r="3658" spans="1:9" s="38" customFormat="1" x14ac:dyDescent="0.25">
      <c r="A3658" s="193" t="s">
        <v>9785</v>
      </c>
      <c r="B3658" s="194" t="s">
        <v>9786</v>
      </c>
      <c r="C3658" s="188" t="s">
        <v>6</v>
      </c>
      <c r="D3658" s="179"/>
      <c r="E3658" s="201">
        <v>466</v>
      </c>
      <c r="F3658" s="201">
        <v>59</v>
      </c>
      <c r="G3658" s="64">
        <f t="shared" si="114"/>
        <v>0</v>
      </c>
      <c r="H3658" s="66">
        <f t="shared" si="115"/>
        <v>0</v>
      </c>
      <c r="I3658" s="60"/>
    </row>
    <row r="3659" spans="1:9" s="38" customFormat="1" x14ac:dyDescent="0.25">
      <c r="A3659" s="193" t="s">
        <v>9787</v>
      </c>
      <c r="B3659" s="194" t="s">
        <v>9788</v>
      </c>
      <c r="C3659" s="188" t="s">
        <v>6</v>
      </c>
      <c r="D3659" s="179"/>
      <c r="E3659" s="201">
        <v>405</v>
      </c>
      <c r="F3659" s="201">
        <v>52</v>
      </c>
      <c r="G3659" s="64">
        <f t="shared" si="114"/>
        <v>0</v>
      </c>
      <c r="H3659" s="66">
        <f t="shared" si="115"/>
        <v>0</v>
      </c>
      <c r="I3659" s="60"/>
    </row>
    <row r="3660" spans="1:9" s="38" customFormat="1" ht="67.5" x14ac:dyDescent="0.25">
      <c r="A3660" s="195" t="s">
        <v>9789</v>
      </c>
      <c r="B3660" s="196" t="s">
        <v>21980</v>
      </c>
      <c r="C3660" s="198"/>
      <c r="D3660" s="199"/>
      <c r="E3660" s="199"/>
      <c r="F3660" s="199"/>
      <c r="G3660" s="199"/>
      <c r="H3660" s="200"/>
      <c r="I3660" s="60"/>
    </row>
    <row r="3661" spans="1:9" s="38" customFormat="1" x14ac:dyDescent="0.25">
      <c r="A3661" s="193" t="s">
        <v>9790</v>
      </c>
      <c r="B3661" s="194" t="s">
        <v>9791</v>
      </c>
      <c r="C3661" s="188" t="s">
        <v>6</v>
      </c>
      <c r="D3661" s="179"/>
      <c r="E3661" s="201">
        <v>417</v>
      </c>
      <c r="F3661" s="201">
        <v>53</v>
      </c>
      <c r="G3661" s="64">
        <f t="shared" si="114"/>
        <v>0</v>
      </c>
      <c r="H3661" s="66">
        <f t="shared" si="115"/>
        <v>0</v>
      </c>
      <c r="I3661" s="60"/>
    </row>
    <row r="3662" spans="1:9" s="38" customFormat="1" x14ac:dyDescent="0.25">
      <c r="A3662" s="193" t="s">
        <v>9792</v>
      </c>
      <c r="B3662" s="194" t="s">
        <v>9793</v>
      </c>
      <c r="C3662" s="188" t="s">
        <v>6</v>
      </c>
      <c r="D3662" s="179"/>
      <c r="E3662" s="201">
        <v>464</v>
      </c>
      <c r="F3662" s="201">
        <v>59</v>
      </c>
      <c r="G3662" s="64">
        <f t="shared" si="114"/>
        <v>0</v>
      </c>
      <c r="H3662" s="66">
        <f t="shared" si="115"/>
        <v>0</v>
      </c>
      <c r="I3662" s="60"/>
    </row>
    <row r="3663" spans="1:9" s="38" customFormat="1" ht="22.5" x14ac:dyDescent="0.25">
      <c r="A3663" s="193" t="s">
        <v>9794</v>
      </c>
      <c r="B3663" s="194" t="s">
        <v>9795</v>
      </c>
      <c r="C3663" s="188" t="s">
        <v>6</v>
      </c>
      <c r="D3663" s="179"/>
      <c r="E3663" s="201">
        <v>594</v>
      </c>
      <c r="F3663" s="201">
        <v>76</v>
      </c>
      <c r="G3663" s="64">
        <f t="shared" si="114"/>
        <v>0</v>
      </c>
      <c r="H3663" s="66">
        <f t="shared" si="115"/>
        <v>0</v>
      </c>
      <c r="I3663" s="60"/>
    </row>
    <row r="3664" spans="1:9" s="38" customFormat="1" ht="56.25" x14ac:dyDescent="0.25">
      <c r="A3664" s="193" t="s">
        <v>9796</v>
      </c>
      <c r="B3664" s="194" t="s">
        <v>21981</v>
      </c>
      <c r="C3664" s="188" t="s">
        <v>6</v>
      </c>
      <c r="D3664" s="179"/>
      <c r="E3664" s="201">
        <v>376</v>
      </c>
      <c r="F3664" s="201">
        <v>47.8</v>
      </c>
      <c r="G3664" s="64">
        <f t="shared" si="114"/>
        <v>0</v>
      </c>
      <c r="H3664" s="66">
        <f t="shared" si="115"/>
        <v>0</v>
      </c>
      <c r="I3664" s="60"/>
    </row>
    <row r="3665" spans="1:9" s="38" customFormat="1" ht="67.5" x14ac:dyDescent="0.25">
      <c r="A3665" s="193" t="s">
        <v>9797</v>
      </c>
      <c r="B3665" s="194" t="s">
        <v>21982</v>
      </c>
      <c r="C3665" s="188" t="s">
        <v>6</v>
      </c>
      <c r="D3665" s="179"/>
      <c r="E3665" s="201">
        <v>306</v>
      </c>
      <c r="F3665" s="201">
        <v>38.9</v>
      </c>
      <c r="G3665" s="64">
        <f t="shared" si="114"/>
        <v>0</v>
      </c>
      <c r="H3665" s="66">
        <f t="shared" si="115"/>
        <v>0</v>
      </c>
      <c r="I3665" s="60"/>
    </row>
    <row r="3666" spans="1:9" s="38" customFormat="1" ht="45" x14ac:dyDescent="0.25">
      <c r="A3666" s="195" t="s">
        <v>9798</v>
      </c>
      <c r="B3666" s="196" t="s">
        <v>21983</v>
      </c>
      <c r="C3666" s="198"/>
      <c r="D3666" s="199"/>
      <c r="E3666" s="199"/>
      <c r="F3666" s="199"/>
      <c r="G3666" s="199"/>
      <c r="H3666" s="200"/>
      <c r="I3666" s="60"/>
    </row>
    <row r="3667" spans="1:9" s="38" customFormat="1" x14ac:dyDescent="0.25">
      <c r="A3667" s="193" t="s">
        <v>9799</v>
      </c>
      <c r="B3667" s="194" t="s">
        <v>9800</v>
      </c>
      <c r="C3667" s="188" t="s">
        <v>6</v>
      </c>
      <c r="D3667" s="179"/>
      <c r="E3667" s="201">
        <v>418</v>
      </c>
      <c r="F3667" s="201">
        <v>53</v>
      </c>
      <c r="G3667" s="64">
        <f t="shared" si="114"/>
        <v>0</v>
      </c>
      <c r="H3667" s="66">
        <f t="shared" si="115"/>
        <v>0</v>
      </c>
      <c r="I3667" s="60"/>
    </row>
    <row r="3668" spans="1:9" s="38" customFormat="1" x14ac:dyDescent="0.25">
      <c r="A3668" s="193" t="s">
        <v>9801</v>
      </c>
      <c r="B3668" s="194" t="s">
        <v>9802</v>
      </c>
      <c r="C3668" s="188" t="s">
        <v>6</v>
      </c>
      <c r="D3668" s="179"/>
      <c r="E3668" s="201">
        <v>418</v>
      </c>
      <c r="F3668" s="201">
        <v>53</v>
      </c>
      <c r="G3668" s="64">
        <f t="shared" si="114"/>
        <v>0</v>
      </c>
      <c r="H3668" s="66">
        <f t="shared" si="115"/>
        <v>0</v>
      </c>
      <c r="I3668" s="60"/>
    </row>
    <row r="3669" spans="1:9" s="38" customFormat="1" x14ac:dyDescent="0.25">
      <c r="A3669" s="193" t="s">
        <v>9803</v>
      </c>
      <c r="B3669" s="194" t="s">
        <v>9804</v>
      </c>
      <c r="C3669" s="188" t="s">
        <v>6</v>
      </c>
      <c r="D3669" s="179"/>
      <c r="E3669" s="201">
        <v>418</v>
      </c>
      <c r="F3669" s="201">
        <v>53</v>
      </c>
      <c r="G3669" s="64">
        <f t="shared" si="114"/>
        <v>0</v>
      </c>
      <c r="H3669" s="66">
        <f t="shared" si="115"/>
        <v>0</v>
      </c>
      <c r="I3669" s="60"/>
    </row>
    <row r="3670" spans="1:9" s="38" customFormat="1" ht="56.25" x14ac:dyDescent="0.25">
      <c r="A3670" s="195" t="s">
        <v>9805</v>
      </c>
      <c r="B3670" s="196" t="s">
        <v>21984</v>
      </c>
      <c r="C3670" s="198"/>
      <c r="D3670" s="199"/>
      <c r="E3670" s="199"/>
      <c r="F3670" s="199"/>
      <c r="G3670" s="199"/>
      <c r="H3670" s="200"/>
      <c r="I3670" s="60"/>
    </row>
    <row r="3671" spans="1:9" s="38" customFormat="1" x14ac:dyDescent="0.25">
      <c r="A3671" s="193" t="s">
        <v>9806</v>
      </c>
      <c r="B3671" s="194" t="s">
        <v>9807</v>
      </c>
      <c r="C3671" s="188" t="s">
        <v>6</v>
      </c>
      <c r="D3671" s="179"/>
      <c r="E3671" s="201">
        <v>179</v>
      </c>
      <c r="F3671" s="201">
        <v>22.8</v>
      </c>
      <c r="G3671" s="64">
        <f t="shared" si="114"/>
        <v>0</v>
      </c>
      <c r="H3671" s="66">
        <f t="shared" si="115"/>
        <v>0</v>
      </c>
      <c r="I3671" s="60"/>
    </row>
    <row r="3672" spans="1:9" s="38" customFormat="1" x14ac:dyDescent="0.25">
      <c r="A3672" s="193" t="s">
        <v>9808</v>
      </c>
      <c r="B3672" s="194" t="s">
        <v>9809</v>
      </c>
      <c r="C3672" s="188" t="s">
        <v>6</v>
      </c>
      <c r="D3672" s="179"/>
      <c r="E3672" s="201">
        <v>179</v>
      </c>
      <c r="F3672" s="201">
        <v>22.8</v>
      </c>
      <c r="G3672" s="64">
        <f t="shared" si="114"/>
        <v>0</v>
      </c>
      <c r="H3672" s="66">
        <f t="shared" si="115"/>
        <v>0</v>
      </c>
      <c r="I3672" s="60"/>
    </row>
    <row r="3673" spans="1:9" s="38" customFormat="1" x14ac:dyDescent="0.25">
      <c r="A3673" s="193" t="s">
        <v>9810</v>
      </c>
      <c r="B3673" s="194" t="s">
        <v>9811</v>
      </c>
      <c r="C3673" s="188" t="s">
        <v>6</v>
      </c>
      <c r="D3673" s="179"/>
      <c r="E3673" s="201">
        <v>179</v>
      </c>
      <c r="F3673" s="201">
        <v>22.8</v>
      </c>
      <c r="G3673" s="64">
        <f t="shared" si="114"/>
        <v>0</v>
      </c>
      <c r="H3673" s="66">
        <f t="shared" si="115"/>
        <v>0</v>
      </c>
      <c r="I3673" s="60"/>
    </row>
    <row r="3674" spans="1:9" s="38" customFormat="1" x14ac:dyDescent="0.25">
      <c r="A3674" s="193" t="s">
        <v>9812</v>
      </c>
      <c r="B3674" s="194" t="s">
        <v>9813</v>
      </c>
      <c r="C3674" s="188" t="s">
        <v>6</v>
      </c>
      <c r="D3674" s="179"/>
      <c r="E3674" s="201">
        <v>178</v>
      </c>
      <c r="F3674" s="201">
        <v>22.6</v>
      </c>
      <c r="G3674" s="64">
        <f t="shared" si="114"/>
        <v>0</v>
      </c>
      <c r="H3674" s="66">
        <f t="shared" si="115"/>
        <v>0</v>
      </c>
      <c r="I3674" s="60"/>
    </row>
    <row r="3675" spans="1:9" s="38" customFormat="1" x14ac:dyDescent="0.25">
      <c r="A3675" s="193" t="s">
        <v>9814</v>
      </c>
      <c r="B3675" s="194" t="s">
        <v>9815</v>
      </c>
      <c r="C3675" s="188" t="s">
        <v>6</v>
      </c>
      <c r="D3675" s="179"/>
      <c r="E3675" s="201">
        <v>239</v>
      </c>
      <c r="F3675" s="201">
        <v>30.4</v>
      </c>
      <c r="G3675" s="64">
        <f t="shared" si="114"/>
        <v>0</v>
      </c>
      <c r="H3675" s="66">
        <f t="shared" si="115"/>
        <v>0</v>
      </c>
      <c r="I3675" s="60"/>
    </row>
    <row r="3676" spans="1:9" s="38" customFormat="1" ht="56.25" x14ac:dyDescent="0.25">
      <c r="A3676" s="195" t="s">
        <v>9816</v>
      </c>
      <c r="B3676" s="196" t="s">
        <v>21985</v>
      </c>
      <c r="C3676" s="198"/>
      <c r="D3676" s="199"/>
      <c r="E3676" s="199"/>
      <c r="F3676" s="199"/>
      <c r="G3676" s="199"/>
      <c r="H3676" s="200"/>
      <c r="I3676" s="60"/>
    </row>
    <row r="3677" spans="1:9" s="38" customFormat="1" x14ac:dyDescent="0.25">
      <c r="A3677" s="193" t="s">
        <v>9817</v>
      </c>
      <c r="B3677" s="194" t="s">
        <v>9818</v>
      </c>
      <c r="C3677" s="188" t="s">
        <v>6</v>
      </c>
      <c r="D3677" s="179"/>
      <c r="E3677" s="201">
        <v>134</v>
      </c>
      <c r="F3677" s="201">
        <v>17.100000000000001</v>
      </c>
      <c r="G3677" s="64">
        <f t="shared" si="114"/>
        <v>0</v>
      </c>
      <c r="H3677" s="66">
        <f t="shared" si="115"/>
        <v>0</v>
      </c>
      <c r="I3677" s="60"/>
    </row>
    <row r="3678" spans="1:9" s="38" customFormat="1" x14ac:dyDescent="0.25">
      <c r="A3678" s="193" t="s">
        <v>9819</v>
      </c>
      <c r="B3678" s="194" t="s">
        <v>9820</v>
      </c>
      <c r="C3678" s="188" t="s">
        <v>6</v>
      </c>
      <c r="D3678" s="179"/>
      <c r="E3678" s="201">
        <v>166</v>
      </c>
      <c r="F3678" s="201">
        <v>21.2</v>
      </c>
      <c r="G3678" s="64">
        <f t="shared" si="114"/>
        <v>0</v>
      </c>
      <c r="H3678" s="66">
        <f t="shared" si="115"/>
        <v>0</v>
      </c>
      <c r="I3678" s="60"/>
    </row>
    <row r="3679" spans="1:9" s="38" customFormat="1" x14ac:dyDescent="0.25">
      <c r="A3679" s="193" t="s">
        <v>9821</v>
      </c>
      <c r="B3679" s="194" t="s">
        <v>9822</v>
      </c>
      <c r="C3679" s="188" t="s">
        <v>6</v>
      </c>
      <c r="D3679" s="179"/>
      <c r="E3679" s="201">
        <v>198</v>
      </c>
      <c r="F3679" s="201">
        <v>25.2</v>
      </c>
      <c r="G3679" s="64">
        <f t="shared" si="114"/>
        <v>0</v>
      </c>
      <c r="H3679" s="66">
        <f t="shared" si="115"/>
        <v>0</v>
      </c>
      <c r="I3679" s="60"/>
    </row>
    <row r="3680" spans="1:9" s="38" customFormat="1" x14ac:dyDescent="0.25">
      <c r="A3680" s="193" t="s">
        <v>9823</v>
      </c>
      <c r="B3680" s="194" t="s">
        <v>9824</v>
      </c>
      <c r="C3680" s="188" t="s">
        <v>6</v>
      </c>
      <c r="D3680" s="179"/>
      <c r="E3680" s="201">
        <v>352</v>
      </c>
      <c r="F3680" s="201">
        <v>44.9</v>
      </c>
      <c r="G3680" s="64">
        <f t="shared" si="114"/>
        <v>0</v>
      </c>
      <c r="H3680" s="66">
        <f t="shared" si="115"/>
        <v>0</v>
      </c>
      <c r="I3680" s="60"/>
    </row>
    <row r="3681" spans="1:9" s="38" customFormat="1" ht="22.5" x14ac:dyDescent="0.25">
      <c r="A3681" s="193" t="s">
        <v>9825</v>
      </c>
      <c r="B3681" s="194" t="s">
        <v>9826</v>
      </c>
      <c r="C3681" s="188" t="s">
        <v>6</v>
      </c>
      <c r="D3681" s="179"/>
      <c r="E3681" s="201">
        <v>383</v>
      </c>
      <c r="F3681" s="201">
        <v>48.8</v>
      </c>
      <c r="G3681" s="64">
        <f t="shared" si="114"/>
        <v>0</v>
      </c>
      <c r="H3681" s="66">
        <f t="shared" si="115"/>
        <v>0</v>
      </c>
      <c r="I3681" s="60"/>
    </row>
    <row r="3682" spans="1:9" s="38" customFormat="1" ht="22.5" x14ac:dyDescent="0.25">
      <c r="A3682" s="193" t="s">
        <v>9827</v>
      </c>
      <c r="B3682" s="194" t="s">
        <v>9828</v>
      </c>
      <c r="C3682" s="188" t="s">
        <v>6</v>
      </c>
      <c r="D3682" s="179"/>
      <c r="E3682" s="201">
        <v>457</v>
      </c>
      <c r="F3682" s="201">
        <v>58</v>
      </c>
      <c r="G3682" s="64">
        <f t="shared" si="114"/>
        <v>0</v>
      </c>
      <c r="H3682" s="66">
        <f t="shared" si="115"/>
        <v>0</v>
      </c>
      <c r="I3682" s="60"/>
    </row>
    <row r="3683" spans="1:9" s="38" customFormat="1" ht="67.5" x14ac:dyDescent="0.25">
      <c r="A3683" s="195" t="s">
        <v>9829</v>
      </c>
      <c r="B3683" s="196" t="s">
        <v>21986</v>
      </c>
      <c r="C3683" s="198"/>
      <c r="D3683" s="199"/>
      <c r="E3683" s="199"/>
      <c r="F3683" s="199"/>
      <c r="G3683" s="199"/>
      <c r="H3683" s="200"/>
      <c r="I3683" s="60"/>
    </row>
    <row r="3684" spans="1:9" s="38" customFormat="1" x14ac:dyDescent="0.25">
      <c r="A3684" s="193" t="s">
        <v>9830</v>
      </c>
      <c r="B3684" s="194" t="s">
        <v>9818</v>
      </c>
      <c r="C3684" s="188" t="s">
        <v>6</v>
      </c>
      <c r="D3684" s="179"/>
      <c r="E3684" s="201">
        <v>192</v>
      </c>
      <c r="F3684" s="201">
        <v>24.4</v>
      </c>
      <c r="G3684" s="64">
        <f t="shared" si="114"/>
        <v>0</v>
      </c>
      <c r="H3684" s="66">
        <f t="shared" si="115"/>
        <v>0</v>
      </c>
      <c r="I3684" s="60"/>
    </row>
    <row r="3685" spans="1:9" s="38" customFormat="1" x14ac:dyDescent="0.25">
      <c r="A3685" s="193" t="s">
        <v>9831</v>
      </c>
      <c r="B3685" s="194" t="s">
        <v>9820</v>
      </c>
      <c r="C3685" s="188" t="s">
        <v>6</v>
      </c>
      <c r="D3685" s="179"/>
      <c r="E3685" s="201">
        <v>253</v>
      </c>
      <c r="F3685" s="201">
        <v>32.200000000000003</v>
      </c>
      <c r="G3685" s="64">
        <f t="shared" si="114"/>
        <v>0</v>
      </c>
      <c r="H3685" s="66">
        <f t="shared" si="115"/>
        <v>0</v>
      </c>
      <c r="I3685" s="60"/>
    </row>
    <row r="3686" spans="1:9" s="38" customFormat="1" x14ac:dyDescent="0.25">
      <c r="A3686" s="193" t="s">
        <v>9832</v>
      </c>
      <c r="B3686" s="194" t="s">
        <v>9822</v>
      </c>
      <c r="C3686" s="188" t="s">
        <v>6</v>
      </c>
      <c r="D3686" s="179"/>
      <c r="E3686" s="201">
        <v>326</v>
      </c>
      <c r="F3686" s="201">
        <v>41.5</v>
      </c>
      <c r="G3686" s="64">
        <f t="shared" si="114"/>
        <v>0</v>
      </c>
      <c r="H3686" s="66">
        <f t="shared" si="115"/>
        <v>0</v>
      </c>
      <c r="I3686" s="60"/>
    </row>
    <row r="3687" spans="1:9" s="38" customFormat="1" x14ac:dyDescent="0.25">
      <c r="A3687" s="193" t="s">
        <v>9833</v>
      </c>
      <c r="B3687" s="194" t="s">
        <v>9824</v>
      </c>
      <c r="C3687" s="188" t="s">
        <v>6</v>
      </c>
      <c r="D3687" s="179"/>
      <c r="E3687" s="201">
        <v>458</v>
      </c>
      <c r="F3687" s="201">
        <v>58</v>
      </c>
      <c r="G3687" s="64">
        <f t="shared" si="114"/>
        <v>0</v>
      </c>
      <c r="H3687" s="66">
        <f t="shared" si="115"/>
        <v>0</v>
      </c>
      <c r="I3687" s="60"/>
    </row>
    <row r="3688" spans="1:9" s="38" customFormat="1" ht="22.5" x14ac:dyDescent="0.25">
      <c r="A3688" s="193" t="s">
        <v>9834</v>
      </c>
      <c r="B3688" s="194" t="s">
        <v>9826</v>
      </c>
      <c r="C3688" s="188" t="s">
        <v>6</v>
      </c>
      <c r="D3688" s="179"/>
      <c r="E3688" s="201">
        <v>448</v>
      </c>
      <c r="F3688" s="201">
        <v>57</v>
      </c>
      <c r="G3688" s="64">
        <f t="shared" si="114"/>
        <v>0</v>
      </c>
      <c r="H3688" s="66">
        <f t="shared" si="115"/>
        <v>0</v>
      </c>
      <c r="I3688" s="60"/>
    </row>
    <row r="3689" spans="1:9" s="38" customFormat="1" ht="22.5" x14ac:dyDescent="0.25">
      <c r="A3689" s="193" t="s">
        <v>9835</v>
      </c>
      <c r="B3689" s="194" t="s">
        <v>9828</v>
      </c>
      <c r="C3689" s="188" t="s">
        <v>6</v>
      </c>
      <c r="D3689" s="179"/>
      <c r="E3689" s="201">
        <v>483</v>
      </c>
      <c r="F3689" s="201">
        <v>62</v>
      </c>
      <c r="G3689" s="64">
        <f t="shared" si="114"/>
        <v>0</v>
      </c>
      <c r="H3689" s="66">
        <f t="shared" si="115"/>
        <v>0</v>
      </c>
      <c r="I3689" s="60"/>
    </row>
    <row r="3690" spans="1:9" s="38" customFormat="1" ht="33.75" x14ac:dyDescent="0.25">
      <c r="A3690" s="195" t="s">
        <v>9836</v>
      </c>
      <c r="B3690" s="196" t="s">
        <v>21987</v>
      </c>
      <c r="C3690" s="198"/>
      <c r="D3690" s="199"/>
      <c r="E3690" s="199"/>
      <c r="F3690" s="199"/>
      <c r="G3690" s="199"/>
      <c r="H3690" s="200"/>
      <c r="I3690" s="60"/>
    </row>
    <row r="3691" spans="1:9" s="38" customFormat="1" x14ac:dyDescent="0.25">
      <c r="A3691" s="193" t="s">
        <v>9837</v>
      </c>
      <c r="B3691" s="194" t="s">
        <v>9838</v>
      </c>
      <c r="C3691" s="188" t="s">
        <v>6</v>
      </c>
      <c r="D3691" s="179"/>
      <c r="E3691" s="201">
        <v>52</v>
      </c>
      <c r="F3691" s="201">
        <v>6.6</v>
      </c>
      <c r="G3691" s="64">
        <f t="shared" si="114"/>
        <v>0</v>
      </c>
      <c r="H3691" s="66">
        <f t="shared" si="115"/>
        <v>0</v>
      </c>
      <c r="I3691" s="60"/>
    </row>
    <row r="3692" spans="1:9" s="38" customFormat="1" x14ac:dyDescent="0.25">
      <c r="A3692" s="193" t="s">
        <v>9839</v>
      </c>
      <c r="B3692" s="194" t="s">
        <v>9840</v>
      </c>
      <c r="C3692" s="188" t="s">
        <v>6</v>
      </c>
      <c r="D3692" s="179"/>
      <c r="E3692" s="201">
        <v>68</v>
      </c>
      <c r="F3692" s="201">
        <v>8.6999999999999993</v>
      </c>
      <c r="G3692" s="64">
        <f t="shared" si="114"/>
        <v>0</v>
      </c>
      <c r="H3692" s="66">
        <f t="shared" si="115"/>
        <v>0</v>
      </c>
      <c r="I3692" s="60"/>
    </row>
    <row r="3693" spans="1:9" s="38" customFormat="1" x14ac:dyDescent="0.25">
      <c r="A3693" s="193" t="s">
        <v>9841</v>
      </c>
      <c r="B3693" s="194" t="s">
        <v>9842</v>
      </c>
      <c r="C3693" s="188" t="s">
        <v>6</v>
      </c>
      <c r="D3693" s="179"/>
      <c r="E3693" s="201">
        <v>77</v>
      </c>
      <c r="F3693" s="201">
        <v>9.8000000000000007</v>
      </c>
      <c r="G3693" s="64">
        <f t="shared" si="114"/>
        <v>0</v>
      </c>
      <c r="H3693" s="66">
        <f t="shared" si="115"/>
        <v>0</v>
      </c>
      <c r="I3693" s="60"/>
    </row>
    <row r="3694" spans="1:9" s="38" customFormat="1" x14ac:dyDescent="0.25">
      <c r="A3694" s="193" t="s">
        <v>9843</v>
      </c>
      <c r="B3694" s="194" t="s">
        <v>9844</v>
      </c>
      <c r="C3694" s="188" t="s">
        <v>6</v>
      </c>
      <c r="D3694" s="179"/>
      <c r="E3694" s="201">
        <v>432</v>
      </c>
      <c r="F3694" s="201">
        <v>55</v>
      </c>
      <c r="G3694" s="64">
        <f t="shared" si="114"/>
        <v>0</v>
      </c>
      <c r="H3694" s="66">
        <f t="shared" si="115"/>
        <v>0</v>
      </c>
      <c r="I3694" s="60"/>
    </row>
    <row r="3695" spans="1:9" s="38" customFormat="1" ht="67.5" x14ac:dyDescent="0.25">
      <c r="A3695" s="195" t="s">
        <v>9845</v>
      </c>
      <c r="B3695" s="196" t="s">
        <v>21988</v>
      </c>
      <c r="C3695" s="198"/>
      <c r="D3695" s="199"/>
      <c r="E3695" s="199"/>
      <c r="F3695" s="199"/>
      <c r="G3695" s="199"/>
      <c r="H3695" s="200"/>
      <c r="I3695" s="60"/>
    </row>
    <row r="3696" spans="1:9" s="38" customFormat="1" x14ac:dyDescent="0.25">
      <c r="A3696" s="193" t="s">
        <v>9846</v>
      </c>
      <c r="B3696" s="194" t="s">
        <v>5647</v>
      </c>
      <c r="C3696" s="188" t="s">
        <v>6</v>
      </c>
      <c r="D3696" s="179"/>
      <c r="E3696" s="201">
        <v>245</v>
      </c>
      <c r="F3696" s="201">
        <v>10.3</v>
      </c>
      <c r="G3696" s="64">
        <f t="shared" si="114"/>
        <v>0</v>
      </c>
      <c r="H3696" s="66">
        <f t="shared" si="115"/>
        <v>0</v>
      </c>
      <c r="I3696" s="60"/>
    </row>
    <row r="3697" spans="1:9" s="38" customFormat="1" x14ac:dyDescent="0.25">
      <c r="A3697" s="193" t="s">
        <v>9847</v>
      </c>
      <c r="B3697" s="194" t="s">
        <v>5649</v>
      </c>
      <c r="C3697" s="188" t="s">
        <v>6</v>
      </c>
      <c r="D3697" s="179"/>
      <c r="E3697" s="201">
        <v>226</v>
      </c>
      <c r="F3697" s="201">
        <v>9.5</v>
      </c>
      <c r="G3697" s="64">
        <f t="shared" si="114"/>
        <v>0</v>
      </c>
      <c r="H3697" s="66">
        <f t="shared" si="115"/>
        <v>0</v>
      </c>
      <c r="I3697" s="60"/>
    </row>
    <row r="3698" spans="1:9" s="38" customFormat="1" x14ac:dyDescent="0.25">
      <c r="A3698" s="193" t="s">
        <v>9848</v>
      </c>
      <c r="B3698" s="194" t="s">
        <v>5651</v>
      </c>
      <c r="C3698" s="188" t="s">
        <v>6</v>
      </c>
      <c r="D3698" s="179"/>
      <c r="E3698" s="201">
        <v>262</v>
      </c>
      <c r="F3698" s="201">
        <v>11.1</v>
      </c>
      <c r="G3698" s="64">
        <f t="shared" si="114"/>
        <v>0</v>
      </c>
      <c r="H3698" s="66">
        <f t="shared" si="115"/>
        <v>0</v>
      </c>
      <c r="I3698" s="60"/>
    </row>
    <row r="3699" spans="1:9" s="38" customFormat="1" ht="67.5" x14ac:dyDescent="0.25">
      <c r="A3699" s="195" t="s">
        <v>9849</v>
      </c>
      <c r="B3699" s="196" t="s">
        <v>21989</v>
      </c>
      <c r="C3699" s="198"/>
      <c r="D3699" s="199"/>
      <c r="E3699" s="199"/>
      <c r="F3699" s="199"/>
      <c r="G3699" s="199"/>
      <c r="H3699" s="200"/>
      <c r="I3699" s="60"/>
    </row>
    <row r="3700" spans="1:9" s="38" customFormat="1" x14ac:dyDescent="0.25">
      <c r="A3700" s="193" t="s">
        <v>9850</v>
      </c>
      <c r="B3700" s="194" t="s">
        <v>5647</v>
      </c>
      <c r="C3700" s="188" t="s">
        <v>6</v>
      </c>
      <c r="D3700" s="179"/>
      <c r="E3700" s="201">
        <v>230</v>
      </c>
      <c r="F3700" s="201">
        <v>9.6999999999999993</v>
      </c>
      <c r="G3700" s="64">
        <f t="shared" si="114"/>
        <v>0</v>
      </c>
      <c r="H3700" s="66">
        <f t="shared" si="115"/>
        <v>0</v>
      </c>
      <c r="I3700" s="60"/>
    </row>
    <row r="3701" spans="1:9" s="38" customFormat="1" x14ac:dyDescent="0.25">
      <c r="A3701" s="193" t="s">
        <v>9851</v>
      </c>
      <c r="B3701" s="194" t="s">
        <v>5649</v>
      </c>
      <c r="C3701" s="188" t="s">
        <v>6</v>
      </c>
      <c r="D3701" s="179"/>
      <c r="E3701" s="201">
        <v>231</v>
      </c>
      <c r="F3701" s="201">
        <v>9.8000000000000007</v>
      </c>
      <c r="G3701" s="64">
        <f t="shared" si="114"/>
        <v>0</v>
      </c>
      <c r="H3701" s="66">
        <f t="shared" si="115"/>
        <v>0</v>
      </c>
      <c r="I3701" s="60"/>
    </row>
    <row r="3702" spans="1:9" s="38" customFormat="1" x14ac:dyDescent="0.25">
      <c r="A3702" s="193" t="s">
        <v>9852</v>
      </c>
      <c r="B3702" s="194" t="s">
        <v>5651</v>
      </c>
      <c r="C3702" s="188" t="s">
        <v>6</v>
      </c>
      <c r="D3702" s="179"/>
      <c r="E3702" s="201">
        <v>250</v>
      </c>
      <c r="F3702" s="201">
        <v>10.6</v>
      </c>
      <c r="G3702" s="64">
        <f t="shared" si="114"/>
        <v>0</v>
      </c>
      <c r="H3702" s="66">
        <f t="shared" si="115"/>
        <v>0</v>
      </c>
      <c r="I3702" s="60"/>
    </row>
    <row r="3703" spans="1:9" s="38" customFormat="1" ht="90" x14ac:dyDescent="0.25">
      <c r="A3703" s="195" t="s">
        <v>9853</v>
      </c>
      <c r="B3703" s="196" t="s">
        <v>21990</v>
      </c>
      <c r="C3703" s="198"/>
      <c r="D3703" s="199"/>
      <c r="E3703" s="199"/>
      <c r="F3703" s="199"/>
      <c r="G3703" s="199"/>
      <c r="H3703" s="200"/>
      <c r="I3703" s="60"/>
    </row>
    <row r="3704" spans="1:9" s="38" customFormat="1" x14ac:dyDescent="0.25">
      <c r="A3704" s="193" t="s">
        <v>9854</v>
      </c>
      <c r="B3704" s="194" t="s">
        <v>21991</v>
      </c>
      <c r="C3704" s="188" t="s">
        <v>6</v>
      </c>
      <c r="D3704" s="179"/>
      <c r="E3704" s="201">
        <v>284</v>
      </c>
      <c r="F3704" s="201">
        <v>12</v>
      </c>
      <c r="G3704" s="64">
        <f t="shared" si="114"/>
        <v>0</v>
      </c>
      <c r="H3704" s="66">
        <f t="shared" si="115"/>
        <v>0</v>
      </c>
      <c r="I3704" s="60"/>
    </row>
    <row r="3705" spans="1:9" s="38" customFormat="1" x14ac:dyDescent="0.25">
      <c r="A3705" s="193" t="s">
        <v>9855</v>
      </c>
      <c r="B3705" s="194" t="s">
        <v>21992</v>
      </c>
      <c r="C3705" s="188" t="s">
        <v>6</v>
      </c>
      <c r="D3705" s="179"/>
      <c r="E3705" s="201">
        <v>294</v>
      </c>
      <c r="F3705" s="201">
        <v>12.4</v>
      </c>
      <c r="G3705" s="64">
        <f t="shared" si="114"/>
        <v>0</v>
      </c>
      <c r="H3705" s="66">
        <f t="shared" si="115"/>
        <v>0</v>
      </c>
      <c r="I3705" s="60"/>
    </row>
    <row r="3706" spans="1:9" s="38" customFormat="1" x14ac:dyDescent="0.25">
      <c r="A3706" s="193" t="s">
        <v>9856</v>
      </c>
      <c r="B3706" s="194" t="s">
        <v>21993</v>
      </c>
      <c r="C3706" s="188" t="s">
        <v>6</v>
      </c>
      <c r="D3706" s="179"/>
      <c r="E3706" s="201">
        <v>317</v>
      </c>
      <c r="F3706" s="201">
        <v>13.4</v>
      </c>
      <c r="G3706" s="64">
        <f t="shared" si="114"/>
        <v>0</v>
      </c>
      <c r="H3706" s="66">
        <f t="shared" si="115"/>
        <v>0</v>
      </c>
      <c r="I3706" s="60"/>
    </row>
    <row r="3707" spans="1:9" s="38" customFormat="1" x14ac:dyDescent="0.25">
      <c r="A3707" s="193" t="s">
        <v>9857</v>
      </c>
      <c r="B3707" s="194" t="s">
        <v>9858</v>
      </c>
      <c r="C3707" s="188" t="s">
        <v>6</v>
      </c>
      <c r="D3707" s="179"/>
      <c r="E3707" s="201">
        <v>448</v>
      </c>
      <c r="F3707" s="201">
        <v>18.899999999999999</v>
      </c>
      <c r="G3707" s="64">
        <f t="shared" si="114"/>
        <v>0</v>
      </c>
      <c r="H3707" s="66">
        <f t="shared" si="115"/>
        <v>0</v>
      </c>
      <c r="I3707" s="60"/>
    </row>
    <row r="3708" spans="1:9" s="38" customFormat="1" x14ac:dyDescent="0.25">
      <c r="A3708" s="193" t="s">
        <v>9859</v>
      </c>
      <c r="B3708" s="194" t="s">
        <v>9860</v>
      </c>
      <c r="C3708" s="188" t="s">
        <v>6</v>
      </c>
      <c r="D3708" s="179"/>
      <c r="E3708" s="201">
        <v>451</v>
      </c>
      <c r="F3708" s="201">
        <v>19</v>
      </c>
      <c r="G3708" s="64">
        <f t="shared" si="114"/>
        <v>0</v>
      </c>
      <c r="H3708" s="66">
        <f t="shared" si="115"/>
        <v>0</v>
      </c>
      <c r="I3708" s="60"/>
    </row>
    <row r="3709" spans="1:9" s="38" customFormat="1" x14ac:dyDescent="0.25">
      <c r="A3709" s="193" t="s">
        <v>9861</v>
      </c>
      <c r="B3709" s="194" t="s">
        <v>21994</v>
      </c>
      <c r="C3709" s="188" t="s">
        <v>6</v>
      </c>
      <c r="D3709" s="179"/>
      <c r="E3709" s="201">
        <v>548</v>
      </c>
      <c r="F3709" s="201">
        <v>23.1</v>
      </c>
      <c r="G3709" s="64">
        <f t="shared" si="114"/>
        <v>0</v>
      </c>
      <c r="H3709" s="66">
        <f t="shared" si="115"/>
        <v>0</v>
      </c>
      <c r="I3709" s="60"/>
    </row>
    <row r="3710" spans="1:9" s="38" customFormat="1" ht="67.5" x14ac:dyDescent="0.25">
      <c r="A3710" s="195" t="s">
        <v>9862</v>
      </c>
      <c r="B3710" s="196" t="s">
        <v>21995</v>
      </c>
      <c r="C3710" s="198"/>
      <c r="D3710" s="199"/>
      <c r="E3710" s="199"/>
      <c r="F3710" s="199"/>
      <c r="G3710" s="199"/>
      <c r="H3710" s="200"/>
      <c r="I3710" s="60"/>
    </row>
    <row r="3711" spans="1:9" s="38" customFormat="1" x14ac:dyDescent="0.25">
      <c r="A3711" s="193" t="s">
        <v>9863</v>
      </c>
      <c r="B3711" s="194" t="s">
        <v>21996</v>
      </c>
      <c r="C3711" s="188" t="s">
        <v>6</v>
      </c>
      <c r="D3711" s="179"/>
      <c r="E3711" s="201">
        <v>505</v>
      </c>
      <c r="F3711" s="201">
        <v>21.3</v>
      </c>
      <c r="G3711" s="64">
        <f t="shared" si="114"/>
        <v>0</v>
      </c>
      <c r="H3711" s="66">
        <f t="shared" si="115"/>
        <v>0</v>
      </c>
      <c r="I3711" s="60"/>
    </row>
    <row r="3712" spans="1:9" s="38" customFormat="1" x14ac:dyDescent="0.25">
      <c r="A3712" s="193" t="s">
        <v>9864</v>
      </c>
      <c r="B3712" s="194" t="s">
        <v>21997</v>
      </c>
      <c r="C3712" s="188" t="s">
        <v>6</v>
      </c>
      <c r="D3712" s="179"/>
      <c r="E3712" s="201">
        <v>518</v>
      </c>
      <c r="F3712" s="201">
        <v>21.9</v>
      </c>
      <c r="G3712" s="64">
        <f t="shared" si="114"/>
        <v>0</v>
      </c>
      <c r="H3712" s="66">
        <f t="shared" si="115"/>
        <v>0</v>
      </c>
      <c r="I3712" s="60"/>
    </row>
    <row r="3713" spans="1:9" s="38" customFormat="1" x14ac:dyDescent="0.25">
      <c r="A3713" s="193" t="s">
        <v>9865</v>
      </c>
      <c r="B3713" s="194" t="s">
        <v>9866</v>
      </c>
      <c r="C3713" s="188" t="s">
        <v>6</v>
      </c>
      <c r="D3713" s="179"/>
      <c r="E3713" s="201">
        <v>580</v>
      </c>
      <c r="F3713" s="201">
        <v>24.5</v>
      </c>
      <c r="G3713" s="64">
        <f t="shared" si="114"/>
        <v>0</v>
      </c>
      <c r="H3713" s="66">
        <f t="shared" si="115"/>
        <v>0</v>
      </c>
      <c r="I3713" s="60"/>
    </row>
    <row r="3714" spans="1:9" s="38" customFormat="1" x14ac:dyDescent="0.25">
      <c r="A3714" s="193" t="s">
        <v>9867</v>
      </c>
      <c r="B3714" s="194" t="s">
        <v>9868</v>
      </c>
      <c r="C3714" s="188" t="s">
        <v>6</v>
      </c>
      <c r="D3714" s="179"/>
      <c r="E3714" s="201">
        <v>630</v>
      </c>
      <c r="F3714" s="201">
        <v>26.6</v>
      </c>
      <c r="G3714" s="64">
        <f t="shared" si="114"/>
        <v>0</v>
      </c>
      <c r="H3714" s="66">
        <f t="shared" si="115"/>
        <v>0</v>
      </c>
      <c r="I3714" s="60"/>
    </row>
    <row r="3715" spans="1:9" s="38" customFormat="1" x14ac:dyDescent="0.25">
      <c r="A3715" s="193" t="s">
        <v>9869</v>
      </c>
      <c r="B3715" s="194" t="s">
        <v>21998</v>
      </c>
      <c r="C3715" s="188" t="s">
        <v>6</v>
      </c>
      <c r="D3715" s="179"/>
      <c r="E3715" s="201">
        <v>686</v>
      </c>
      <c r="F3715" s="201">
        <v>28.9</v>
      </c>
      <c r="G3715" s="64">
        <f t="shared" si="114"/>
        <v>0</v>
      </c>
      <c r="H3715" s="66">
        <f t="shared" si="115"/>
        <v>0</v>
      </c>
      <c r="I3715" s="60"/>
    </row>
    <row r="3716" spans="1:9" s="38" customFormat="1" ht="67.5" x14ac:dyDescent="0.25">
      <c r="A3716" s="195" t="s">
        <v>9870</v>
      </c>
      <c r="B3716" s="196" t="s">
        <v>21999</v>
      </c>
      <c r="C3716" s="198"/>
      <c r="D3716" s="199"/>
      <c r="E3716" s="199"/>
      <c r="F3716" s="199"/>
      <c r="G3716" s="199"/>
      <c r="H3716" s="200"/>
      <c r="I3716" s="60"/>
    </row>
    <row r="3717" spans="1:9" s="38" customFormat="1" x14ac:dyDescent="0.25">
      <c r="A3717" s="193" t="s">
        <v>9871</v>
      </c>
      <c r="B3717" s="194" t="s">
        <v>9872</v>
      </c>
      <c r="C3717" s="188" t="s">
        <v>6</v>
      </c>
      <c r="D3717" s="179"/>
      <c r="E3717" s="201">
        <v>837</v>
      </c>
      <c r="F3717" s="201">
        <v>35.299999999999997</v>
      </c>
      <c r="G3717" s="64">
        <f t="shared" ref="G3717:G3780" si="116">D3717*E3717</f>
        <v>0</v>
      </c>
      <c r="H3717" s="66">
        <f t="shared" ref="H3717:H3780" si="117">D3717*F3717</f>
        <v>0</v>
      </c>
      <c r="I3717" s="60"/>
    </row>
    <row r="3718" spans="1:9" s="38" customFormat="1" x14ac:dyDescent="0.25">
      <c r="A3718" s="193" t="s">
        <v>9873</v>
      </c>
      <c r="B3718" s="194" t="s">
        <v>22000</v>
      </c>
      <c r="C3718" s="188" t="s">
        <v>6</v>
      </c>
      <c r="D3718" s="179"/>
      <c r="E3718" s="201">
        <v>866</v>
      </c>
      <c r="F3718" s="201">
        <v>36.5</v>
      </c>
      <c r="G3718" s="64">
        <f t="shared" si="116"/>
        <v>0</v>
      </c>
      <c r="H3718" s="66">
        <f t="shared" si="117"/>
        <v>0</v>
      </c>
      <c r="I3718" s="60"/>
    </row>
    <row r="3719" spans="1:9" s="38" customFormat="1" x14ac:dyDescent="0.25">
      <c r="A3719" s="193" t="s">
        <v>9874</v>
      </c>
      <c r="B3719" s="194" t="s">
        <v>9875</v>
      </c>
      <c r="C3719" s="188" t="s">
        <v>6</v>
      </c>
      <c r="D3719" s="179"/>
      <c r="E3719" s="201">
        <v>879</v>
      </c>
      <c r="F3719" s="201">
        <v>37.1</v>
      </c>
      <c r="G3719" s="64">
        <f t="shared" si="116"/>
        <v>0</v>
      </c>
      <c r="H3719" s="66">
        <f t="shared" si="117"/>
        <v>0</v>
      </c>
      <c r="I3719" s="60"/>
    </row>
    <row r="3720" spans="1:9" s="38" customFormat="1" x14ac:dyDescent="0.25">
      <c r="A3720" s="193" t="s">
        <v>9876</v>
      </c>
      <c r="B3720" s="194" t="s">
        <v>22001</v>
      </c>
      <c r="C3720" s="188" t="s">
        <v>6</v>
      </c>
      <c r="D3720" s="179"/>
      <c r="E3720" s="201">
        <v>937</v>
      </c>
      <c r="F3720" s="201">
        <v>39.5</v>
      </c>
      <c r="G3720" s="64">
        <f t="shared" si="116"/>
        <v>0</v>
      </c>
      <c r="H3720" s="66">
        <f t="shared" si="117"/>
        <v>0</v>
      </c>
      <c r="I3720" s="60"/>
    </row>
    <row r="3721" spans="1:9" s="38" customFormat="1" x14ac:dyDescent="0.25">
      <c r="A3721" s="193" t="s">
        <v>9877</v>
      </c>
      <c r="B3721" s="194" t="s">
        <v>22002</v>
      </c>
      <c r="C3721" s="188" t="s">
        <v>6</v>
      </c>
      <c r="D3721" s="179"/>
      <c r="E3721" s="201">
        <v>1009</v>
      </c>
      <c r="F3721" s="201">
        <v>42.6</v>
      </c>
      <c r="G3721" s="64">
        <f t="shared" si="116"/>
        <v>0</v>
      </c>
      <c r="H3721" s="66">
        <f t="shared" si="117"/>
        <v>0</v>
      </c>
      <c r="I3721" s="60"/>
    </row>
    <row r="3722" spans="1:9" s="38" customFormat="1" x14ac:dyDescent="0.25">
      <c r="A3722" s="193" t="s">
        <v>9878</v>
      </c>
      <c r="B3722" s="194" t="s">
        <v>22003</v>
      </c>
      <c r="C3722" s="188" t="s">
        <v>6</v>
      </c>
      <c r="D3722" s="179"/>
      <c r="E3722" s="201">
        <v>1122</v>
      </c>
      <c r="F3722" s="201">
        <v>47.3</v>
      </c>
      <c r="G3722" s="64">
        <f t="shared" si="116"/>
        <v>0</v>
      </c>
      <c r="H3722" s="66">
        <f t="shared" si="117"/>
        <v>0</v>
      </c>
      <c r="I3722" s="60"/>
    </row>
    <row r="3723" spans="1:9" s="38" customFormat="1" x14ac:dyDescent="0.25">
      <c r="A3723" s="193" t="s">
        <v>9879</v>
      </c>
      <c r="B3723" s="194" t="s">
        <v>22004</v>
      </c>
      <c r="C3723" s="188" t="s">
        <v>6</v>
      </c>
      <c r="D3723" s="179"/>
      <c r="E3723" s="201">
        <v>1249</v>
      </c>
      <c r="F3723" s="201">
        <v>53</v>
      </c>
      <c r="G3723" s="64">
        <f t="shared" si="116"/>
        <v>0</v>
      </c>
      <c r="H3723" s="66">
        <f t="shared" si="117"/>
        <v>0</v>
      </c>
      <c r="I3723" s="60"/>
    </row>
    <row r="3724" spans="1:9" s="38" customFormat="1" x14ac:dyDescent="0.25">
      <c r="A3724" s="193" t="s">
        <v>9880</v>
      </c>
      <c r="B3724" s="194" t="s">
        <v>22005</v>
      </c>
      <c r="C3724" s="188" t="s">
        <v>6</v>
      </c>
      <c r="D3724" s="179"/>
      <c r="E3724" s="201">
        <v>1505</v>
      </c>
      <c r="F3724" s="201">
        <v>63</v>
      </c>
      <c r="G3724" s="64">
        <f t="shared" si="116"/>
        <v>0</v>
      </c>
      <c r="H3724" s="66">
        <f t="shared" si="117"/>
        <v>0</v>
      </c>
      <c r="I3724" s="60"/>
    </row>
    <row r="3725" spans="1:9" s="38" customFormat="1" x14ac:dyDescent="0.25">
      <c r="A3725" s="193" t="s">
        <v>9881</v>
      </c>
      <c r="B3725" s="194" t="s">
        <v>9840</v>
      </c>
      <c r="C3725" s="188" t="s">
        <v>6</v>
      </c>
      <c r="D3725" s="179"/>
      <c r="E3725" s="201">
        <v>105</v>
      </c>
      <c r="F3725" s="201">
        <v>4.43</v>
      </c>
      <c r="G3725" s="64">
        <f t="shared" si="116"/>
        <v>0</v>
      </c>
      <c r="H3725" s="66">
        <f t="shared" si="117"/>
        <v>0</v>
      </c>
      <c r="I3725" s="60"/>
    </row>
    <row r="3726" spans="1:9" s="38" customFormat="1" ht="101.25" x14ac:dyDescent="0.25">
      <c r="A3726" s="195" t="s">
        <v>9882</v>
      </c>
      <c r="B3726" s="196" t="s">
        <v>22006</v>
      </c>
      <c r="C3726" s="198"/>
      <c r="D3726" s="199"/>
      <c r="E3726" s="199"/>
      <c r="F3726" s="199"/>
      <c r="G3726" s="199"/>
      <c r="H3726" s="200"/>
      <c r="I3726" s="60"/>
    </row>
    <row r="3727" spans="1:9" s="38" customFormat="1" x14ac:dyDescent="0.25">
      <c r="A3727" s="193" t="s">
        <v>9883</v>
      </c>
      <c r="B3727" s="194" t="s">
        <v>22007</v>
      </c>
      <c r="C3727" s="188" t="s">
        <v>6</v>
      </c>
      <c r="D3727" s="179"/>
      <c r="E3727" s="201">
        <v>795</v>
      </c>
      <c r="F3727" s="201">
        <v>33.5</v>
      </c>
      <c r="G3727" s="64">
        <f t="shared" si="116"/>
        <v>0</v>
      </c>
      <c r="H3727" s="66">
        <f t="shared" si="117"/>
        <v>0</v>
      </c>
      <c r="I3727" s="60"/>
    </row>
    <row r="3728" spans="1:9" s="38" customFormat="1" x14ac:dyDescent="0.25">
      <c r="A3728" s="193" t="s">
        <v>9884</v>
      </c>
      <c r="B3728" s="194" t="s">
        <v>22008</v>
      </c>
      <c r="C3728" s="188" t="s">
        <v>6</v>
      </c>
      <c r="D3728" s="179"/>
      <c r="E3728" s="201">
        <v>795</v>
      </c>
      <c r="F3728" s="201">
        <v>33.5</v>
      </c>
      <c r="G3728" s="64">
        <f t="shared" si="116"/>
        <v>0</v>
      </c>
      <c r="H3728" s="66">
        <f t="shared" si="117"/>
        <v>0</v>
      </c>
      <c r="I3728" s="60"/>
    </row>
    <row r="3729" spans="1:9" s="38" customFormat="1" x14ac:dyDescent="0.25">
      <c r="A3729" s="193" t="s">
        <v>9885</v>
      </c>
      <c r="B3729" s="194" t="s">
        <v>9886</v>
      </c>
      <c r="C3729" s="188" t="s">
        <v>6</v>
      </c>
      <c r="D3729" s="179"/>
      <c r="E3729" s="201">
        <v>823</v>
      </c>
      <c r="F3729" s="201">
        <v>34.700000000000003</v>
      </c>
      <c r="G3729" s="64">
        <f t="shared" si="116"/>
        <v>0</v>
      </c>
      <c r="H3729" s="66">
        <f t="shared" si="117"/>
        <v>0</v>
      </c>
      <c r="I3729" s="60"/>
    </row>
    <row r="3730" spans="1:9" s="38" customFormat="1" x14ac:dyDescent="0.25">
      <c r="A3730" s="193" t="s">
        <v>9887</v>
      </c>
      <c r="B3730" s="194" t="s">
        <v>9888</v>
      </c>
      <c r="C3730" s="188" t="s">
        <v>6</v>
      </c>
      <c r="D3730" s="179"/>
      <c r="E3730" s="201">
        <v>837</v>
      </c>
      <c r="F3730" s="201">
        <v>35.299999999999997</v>
      </c>
      <c r="G3730" s="64">
        <f t="shared" si="116"/>
        <v>0</v>
      </c>
      <c r="H3730" s="66">
        <f t="shared" si="117"/>
        <v>0</v>
      </c>
      <c r="I3730" s="60"/>
    </row>
    <row r="3731" spans="1:9" s="38" customFormat="1" x14ac:dyDescent="0.25">
      <c r="A3731" s="193" t="s">
        <v>9889</v>
      </c>
      <c r="B3731" s="194" t="s">
        <v>22009</v>
      </c>
      <c r="C3731" s="188" t="s">
        <v>6</v>
      </c>
      <c r="D3731" s="179"/>
      <c r="E3731" s="201">
        <v>866</v>
      </c>
      <c r="F3731" s="201">
        <v>36.5</v>
      </c>
      <c r="G3731" s="64">
        <f t="shared" si="116"/>
        <v>0</v>
      </c>
      <c r="H3731" s="66">
        <f t="shared" si="117"/>
        <v>0</v>
      </c>
      <c r="I3731" s="60"/>
    </row>
    <row r="3732" spans="1:9" s="38" customFormat="1" x14ac:dyDescent="0.25">
      <c r="A3732" s="193" t="s">
        <v>9890</v>
      </c>
      <c r="B3732" s="194" t="s">
        <v>9891</v>
      </c>
      <c r="C3732" s="188" t="s">
        <v>6</v>
      </c>
      <c r="D3732" s="179"/>
      <c r="E3732" s="201">
        <v>908</v>
      </c>
      <c r="F3732" s="201">
        <v>38.299999999999997</v>
      </c>
      <c r="G3732" s="64">
        <f t="shared" si="116"/>
        <v>0</v>
      </c>
      <c r="H3732" s="66">
        <f t="shared" si="117"/>
        <v>0</v>
      </c>
      <c r="I3732" s="60"/>
    </row>
    <row r="3733" spans="1:9" s="38" customFormat="1" x14ac:dyDescent="0.25">
      <c r="A3733" s="193" t="s">
        <v>9892</v>
      </c>
      <c r="B3733" s="194" t="s">
        <v>22010</v>
      </c>
      <c r="C3733" s="188" t="s">
        <v>6</v>
      </c>
      <c r="D3733" s="179"/>
      <c r="E3733" s="201">
        <v>978</v>
      </c>
      <c r="F3733" s="201">
        <v>41.3</v>
      </c>
      <c r="G3733" s="64">
        <f t="shared" si="116"/>
        <v>0</v>
      </c>
      <c r="H3733" s="66">
        <f t="shared" si="117"/>
        <v>0</v>
      </c>
      <c r="I3733" s="60"/>
    </row>
    <row r="3734" spans="1:9" s="38" customFormat="1" x14ac:dyDescent="0.25">
      <c r="A3734" s="193" t="s">
        <v>9893</v>
      </c>
      <c r="B3734" s="194" t="s">
        <v>22011</v>
      </c>
      <c r="C3734" s="188" t="s">
        <v>6</v>
      </c>
      <c r="D3734" s="179"/>
      <c r="E3734" s="201">
        <v>2030</v>
      </c>
      <c r="F3734" s="201">
        <v>86</v>
      </c>
      <c r="G3734" s="64">
        <f t="shared" si="116"/>
        <v>0</v>
      </c>
      <c r="H3734" s="66">
        <f t="shared" si="117"/>
        <v>0</v>
      </c>
      <c r="I3734" s="60"/>
    </row>
    <row r="3735" spans="1:9" s="38" customFormat="1" x14ac:dyDescent="0.25">
      <c r="A3735" s="193" t="s">
        <v>9894</v>
      </c>
      <c r="B3735" s="194" t="s">
        <v>22012</v>
      </c>
      <c r="C3735" s="188" t="s">
        <v>6</v>
      </c>
      <c r="D3735" s="179"/>
      <c r="E3735" s="201">
        <v>2485</v>
      </c>
      <c r="F3735" s="201">
        <v>105</v>
      </c>
      <c r="G3735" s="64">
        <f t="shared" si="116"/>
        <v>0</v>
      </c>
      <c r="H3735" s="66">
        <f t="shared" si="117"/>
        <v>0</v>
      </c>
      <c r="I3735" s="60"/>
    </row>
    <row r="3736" spans="1:9" s="38" customFormat="1" x14ac:dyDescent="0.25">
      <c r="A3736" s="193" t="s">
        <v>9895</v>
      </c>
      <c r="B3736" s="194" t="s">
        <v>22013</v>
      </c>
      <c r="C3736" s="188" t="s">
        <v>6</v>
      </c>
      <c r="D3736" s="179"/>
      <c r="E3736" s="201">
        <v>2980</v>
      </c>
      <c r="F3736" s="201">
        <v>126</v>
      </c>
      <c r="G3736" s="64">
        <f t="shared" si="116"/>
        <v>0</v>
      </c>
      <c r="H3736" s="66">
        <f t="shared" si="117"/>
        <v>0</v>
      </c>
      <c r="I3736" s="60"/>
    </row>
    <row r="3737" spans="1:9" s="38" customFormat="1" ht="90" x14ac:dyDescent="0.25">
      <c r="A3737" s="195" t="s">
        <v>9896</v>
      </c>
      <c r="B3737" s="196" t="s">
        <v>22014</v>
      </c>
      <c r="C3737" s="198"/>
      <c r="D3737" s="199"/>
      <c r="E3737" s="199"/>
      <c r="F3737" s="199"/>
      <c r="G3737" s="199"/>
      <c r="H3737" s="200"/>
      <c r="I3737" s="60"/>
    </row>
    <row r="3738" spans="1:9" s="38" customFormat="1" x14ac:dyDescent="0.25">
      <c r="A3738" s="193" t="s">
        <v>9897</v>
      </c>
      <c r="B3738" s="194" t="s">
        <v>9898</v>
      </c>
      <c r="C3738" s="188" t="s">
        <v>6</v>
      </c>
      <c r="D3738" s="179"/>
      <c r="E3738" s="201">
        <v>268</v>
      </c>
      <c r="F3738" s="201">
        <v>11.3</v>
      </c>
      <c r="G3738" s="64">
        <f t="shared" si="116"/>
        <v>0</v>
      </c>
      <c r="H3738" s="66">
        <f t="shared" si="117"/>
        <v>0</v>
      </c>
      <c r="I3738" s="60"/>
    </row>
    <row r="3739" spans="1:9" s="38" customFormat="1" x14ac:dyDescent="0.25">
      <c r="A3739" s="193" t="s">
        <v>9899</v>
      </c>
      <c r="B3739" s="194" t="s">
        <v>9900</v>
      </c>
      <c r="C3739" s="188" t="s">
        <v>6</v>
      </c>
      <c r="D3739" s="179"/>
      <c r="E3739" s="201">
        <v>268</v>
      </c>
      <c r="F3739" s="201">
        <v>11.3</v>
      </c>
      <c r="G3739" s="64">
        <f t="shared" si="116"/>
        <v>0</v>
      </c>
      <c r="H3739" s="66">
        <f t="shared" si="117"/>
        <v>0</v>
      </c>
      <c r="I3739" s="60"/>
    </row>
    <row r="3740" spans="1:9" s="38" customFormat="1" x14ac:dyDescent="0.25">
      <c r="A3740" s="193" t="s">
        <v>9901</v>
      </c>
      <c r="B3740" s="194" t="s">
        <v>9902</v>
      </c>
      <c r="C3740" s="188" t="s">
        <v>6</v>
      </c>
      <c r="D3740" s="179"/>
      <c r="E3740" s="201">
        <v>277</v>
      </c>
      <c r="F3740" s="201">
        <v>11.7</v>
      </c>
      <c r="G3740" s="64">
        <f t="shared" si="116"/>
        <v>0</v>
      </c>
      <c r="H3740" s="66">
        <f t="shared" si="117"/>
        <v>0</v>
      </c>
      <c r="I3740" s="60"/>
    </row>
    <row r="3741" spans="1:9" s="38" customFormat="1" x14ac:dyDescent="0.25">
      <c r="A3741" s="193" t="s">
        <v>9903</v>
      </c>
      <c r="B3741" s="194" t="s">
        <v>9904</v>
      </c>
      <c r="C3741" s="188" t="s">
        <v>6</v>
      </c>
      <c r="D3741" s="179"/>
      <c r="E3741" s="201">
        <v>277</v>
      </c>
      <c r="F3741" s="201">
        <v>11.7</v>
      </c>
      <c r="G3741" s="64">
        <f t="shared" si="116"/>
        <v>0</v>
      </c>
      <c r="H3741" s="66">
        <f t="shared" si="117"/>
        <v>0</v>
      </c>
      <c r="I3741" s="60"/>
    </row>
    <row r="3742" spans="1:9" s="38" customFormat="1" x14ac:dyDescent="0.25">
      <c r="A3742" s="193" t="s">
        <v>9905</v>
      </c>
      <c r="B3742" s="194" t="s">
        <v>9906</v>
      </c>
      <c r="C3742" s="188" t="s">
        <v>6</v>
      </c>
      <c r="D3742" s="179"/>
      <c r="E3742" s="201">
        <v>329</v>
      </c>
      <c r="F3742" s="201">
        <v>13.9</v>
      </c>
      <c r="G3742" s="64">
        <f t="shared" si="116"/>
        <v>0</v>
      </c>
      <c r="H3742" s="66">
        <f t="shared" si="117"/>
        <v>0</v>
      </c>
      <c r="I3742" s="60"/>
    </row>
    <row r="3743" spans="1:9" s="38" customFormat="1" ht="101.25" x14ac:dyDescent="0.25">
      <c r="A3743" s="195" t="s">
        <v>9907</v>
      </c>
      <c r="B3743" s="196" t="s">
        <v>22015</v>
      </c>
      <c r="C3743" s="198"/>
      <c r="D3743" s="199"/>
      <c r="E3743" s="199"/>
      <c r="F3743" s="199"/>
      <c r="G3743" s="199"/>
      <c r="H3743" s="200"/>
      <c r="I3743" s="60"/>
    </row>
    <row r="3744" spans="1:9" s="38" customFormat="1" x14ac:dyDescent="0.25">
      <c r="A3744" s="193" t="s">
        <v>9908</v>
      </c>
      <c r="B3744" s="194" t="s">
        <v>22016</v>
      </c>
      <c r="C3744" s="188" t="s">
        <v>6</v>
      </c>
      <c r="D3744" s="179"/>
      <c r="E3744" s="201">
        <v>1065</v>
      </c>
      <c r="F3744" s="201">
        <v>45</v>
      </c>
      <c r="G3744" s="64">
        <f t="shared" si="116"/>
        <v>0</v>
      </c>
      <c r="H3744" s="66">
        <f t="shared" si="117"/>
        <v>0</v>
      </c>
      <c r="I3744" s="60"/>
    </row>
    <row r="3745" spans="1:9" s="38" customFormat="1" x14ac:dyDescent="0.25">
      <c r="A3745" s="193" t="s">
        <v>9909</v>
      </c>
      <c r="B3745" s="194" t="s">
        <v>22017</v>
      </c>
      <c r="C3745" s="188" t="s">
        <v>6</v>
      </c>
      <c r="D3745" s="179"/>
      <c r="E3745" s="201">
        <v>1065</v>
      </c>
      <c r="F3745" s="201">
        <v>45</v>
      </c>
      <c r="G3745" s="64">
        <f t="shared" si="116"/>
        <v>0</v>
      </c>
      <c r="H3745" s="66">
        <f t="shared" si="117"/>
        <v>0</v>
      </c>
      <c r="I3745" s="60"/>
    </row>
    <row r="3746" spans="1:9" s="38" customFormat="1" x14ac:dyDescent="0.25">
      <c r="A3746" s="193" t="s">
        <v>9910</v>
      </c>
      <c r="B3746" s="194" t="s">
        <v>22018</v>
      </c>
      <c r="C3746" s="188" t="s">
        <v>6</v>
      </c>
      <c r="D3746" s="179"/>
      <c r="E3746" s="201">
        <v>1065</v>
      </c>
      <c r="F3746" s="201">
        <v>45</v>
      </c>
      <c r="G3746" s="64">
        <f t="shared" si="116"/>
        <v>0</v>
      </c>
      <c r="H3746" s="66">
        <f t="shared" si="117"/>
        <v>0</v>
      </c>
      <c r="I3746" s="60"/>
    </row>
    <row r="3747" spans="1:9" s="38" customFormat="1" x14ac:dyDescent="0.25">
      <c r="A3747" s="193" t="s">
        <v>9911</v>
      </c>
      <c r="B3747" s="194" t="s">
        <v>22019</v>
      </c>
      <c r="C3747" s="188" t="s">
        <v>6</v>
      </c>
      <c r="D3747" s="179"/>
      <c r="E3747" s="201">
        <v>1136</v>
      </c>
      <c r="F3747" s="201">
        <v>48</v>
      </c>
      <c r="G3747" s="64">
        <f t="shared" si="116"/>
        <v>0</v>
      </c>
      <c r="H3747" s="66">
        <f t="shared" si="117"/>
        <v>0</v>
      </c>
      <c r="I3747" s="60"/>
    </row>
    <row r="3748" spans="1:9" s="38" customFormat="1" x14ac:dyDescent="0.25">
      <c r="A3748" s="193" t="s">
        <v>9912</v>
      </c>
      <c r="B3748" s="194" t="s">
        <v>22020</v>
      </c>
      <c r="C3748" s="188" t="s">
        <v>6</v>
      </c>
      <c r="D3748" s="179"/>
      <c r="E3748" s="201">
        <v>1235</v>
      </c>
      <c r="F3748" s="201">
        <v>52</v>
      </c>
      <c r="G3748" s="64">
        <f t="shared" si="116"/>
        <v>0</v>
      </c>
      <c r="H3748" s="66">
        <f t="shared" si="117"/>
        <v>0</v>
      </c>
      <c r="I3748" s="60"/>
    </row>
    <row r="3749" spans="1:9" s="38" customFormat="1" x14ac:dyDescent="0.25">
      <c r="A3749" s="193" t="s">
        <v>9913</v>
      </c>
      <c r="B3749" s="194" t="s">
        <v>9914</v>
      </c>
      <c r="C3749" s="188" t="s">
        <v>6</v>
      </c>
      <c r="D3749" s="179"/>
      <c r="E3749" s="201">
        <v>1376</v>
      </c>
      <c r="F3749" s="201">
        <v>58</v>
      </c>
      <c r="G3749" s="64">
        <f t="shared" si="116"/>
        <v>0</v>
      </c>
      <c r="H3749" s="66">
        <f t="shared" si="117"/>
        <v>0</v>
      </c>
      <c r="I3749" s="60"/>
    </row>
    <row r="3750" spans="1:9" s="38" customFormat="1" x14ac:dyDescent="0.25">
      <c r="A3750" s="193" t="s">
        <v>9915</v>
      </c>
      <c r="B3750" s="194" t="s">
        <v>9916</v>
      </c>
      <c r="C3750" s="188" t="s">
        <v>6</v>
      </c>
      <c r="D3750" s="179"/>
      <c r="E3750" s="201">
        <v>1406</v>
      </c>
      <c r="F3750" s="201">
        <v>59</v>
      </c>
      <c r="G3750" s="64">
        <f t="shared" si="116"/>
        <v>0</v>
      </c>
      <c r="H3750" s="66">
        <f t="shared" si="117"/>
        <v>0</v>
      </c>
      <c r="I3750" s="60"/>
    </row>
    <row r="3751" spans="1:9" s="38" customFormat="1" x14ac:dyDescent="0.25">
      <c r="A3751" s="193" t="s">
        <v>9917</v>
      </c>
      <c r="B3751" s="194" t="s">
        <v>22021</v>
      </c>
      <c r="C3751" s="188" t="s">
        <v>6</v>
      </c>
      <c r="D3751" s="179"/>
      <c r="E3751" s="201">
        <v>1546</v>
      </c>
      <c r="F3751" s="201">
        <v>65</v>
      </c>
      <c r="G3751" s="64">
        <f t="shared" si="116"/>
        <v>0</v>
      </c>
      <c r="H3751" s="66">
        <f t="shared" si="117"/>
        <v>0</v>
      </c>
      <c r="I3751" s="60"/>
    </row>
    <row r="3752" spans="1:9" s="38" customFormat="1" x14ac:dyDescent="0.25">
      <c r="A3752" s="193" t="s">
        <v>9918</v>
      </c>
      <c r="B3752" s="194" t="s">
        <v>9919</v>
      </c>
      <c r="C3752" s="188" t="s">
        <v>6</v>
      </c>
      <c r="D3752" s="179"/>
      <c r="E3752" s="201">
        <v>2129</v>
      </c>
      <c r="F3752" s="201">
        <v>90</v>
      </c>
      <c r="G3752" s="64">
        <f t="shared" si="116"/>
        <v>0</v>
      </c>
      <c r="H3752" s="66">
        <f t="shared" si="117"/>
        <v>0</v>
      </c>
      <c r="I3752" s="60"/>
    </row>
    <row r="3753" spans="1:9" s="38" customFormat="1" x14ac:dyDescent="0.25">
      <c r="A3753" s="193" t="s">
        <v>9920</v>
      </c>
      <c r="B3753" s="194" t="s">
        <v>22022</v>
      </c>
      <c r="C3753" s="188" t="s">
        <v>6</v>
      </c>
      <c r="D3753" s="179"/>
      <c r="E3753" s="201">
        <v>2513</v>
      </c>
      <c r="F3753" s="201">
        <v>106</v>
      </c>
      <c r="G3753" s="64">
        <f t="shared" si="116"/>
        <v>0</v>
      </c>
      <c r="H3753" s="66">
        <f t="shared" si="117"/>
        <v>0</v>
      </c>
      <c r="I3753" s="60"/>
    </row>
    <row r="3754" spans="1:9" s="38" customFormat="1" x14ac:dyDescent="0.25">
      <c r="A3754" s="193" t="s">
        <v>9921</v>
      </c>
      <c r="B3754" s="194" t="s">
        <v>22023</v>
      </c>
      <c r="C3754" s="188" t="s">
        <v>6</v>
      </c>
      <c r="D3754" s="179"/>
      <c r="E3754" s="201">
        <v>3038</v>
      </c>
      <c r="F3754" s="201">
        <v>128</v>
      </c>
      <c r="G3754" s="64">
        <f t="shared" si="116"/>
        <v>0</v>
      </c>
      <c r="H3754" s="66">
        <f t="shared" si="117"/>
        <v>0</v>
      </c>
      <c r="I3754" s="60"/>
    </row>
    <row r="3755" spans="1:9" s="38" customFormat="1" ht="90" x14ac:dyDescent="0.25">
      <c r="A3755" s="195" t="s">
        <v>9922</v>
      </c>
      <c r="B3755" s="196" t="s">
        <v>22024</v>
      </c>
      <c r="C3755" s="198"/>
      <c r="D3755" s="199"/>
      <c r="E3755" s="199"/>
      <c r="F3755" s="199"/>
      <c r="G3755" s="199"/>
      <c r="H3755" s="200"/>
      <c r="I3755" s="60"/>
    </row>
    <row r="3756" spans="1:9" s="38" customFormat="1" x14ac:dyDescent="0.25">
      <c r="A3756" s="193" t="s">
        <v>9923</v>
      </c>
      <c r="B3756" s="194" t="s">
        <v>22025</v>
      </c>
      <c r="C3756" s="188" t="s">
        <v>6</v>
      </c>
      <c r="D3756" s="179"/>
      <c r="E3756" s="201">
        <v>2171</v>
      </c>
      <c r="F3756" s="201">
        <v>92</v>
      </c>
      <c r="G3756" s="64">
        <f t="shared" si="116"/>
        <v>0</v>
      </c>
      <c r="H3756" s="66">
        <f t="shared" si="117"/>
        <v>0</v>
      </c>
      <c r="I3756" s="60"/>
    </row>
    <row r="3757" spans="1:9" s="38" customFormat="1" x14ac:dyDescent="0.25">
      <c r="A3757" s="193" t="s">
        <v>9924</v>
      </c>
      <c r="B3757" s="194" t="s">
        <v>22026</v>
      </c>
      <c r="C3757" s="188" t="s">
        <v>6</v>
      </c>
      <c r="D3757" s="179"/>
      <c r="E3757" s="201">
        <v>2171</v>
      </c>
      <c r="F3757" s="201">
        <v>92</v>
      </c>
      <c r="G3757" s="64">
        <f t="shared" si="116"/>
        <v>0</v>
      </c>
      <c r="H3757" s="66">
        <f t="shared" si="117"/>
        <v>0</v>
      </c>
      <c r="I3757" s="60"/>
    </row>
    <row r="3758" spans="1:9" s="38" customFormat="1" x14ac:dyDescent="0.25">
      <c r="A3758" s="193" t="s">
        <v>9925</v>
      </c>
      <c r="B3758" s="194" t="s">
        <v>22027</v>
      </c>
      <c r="C3758" s="188" t="s">
        <v>6</v>
      </c>
      <c r="D3758" s="179"/>
      <c r="E3758" s="201">
        <v>2171</v>
      </c>
      <c r="F3758" s="201">
        <v>92</v>
      </c>
      <c r="G3758" s="64">
        <f t="shared" si="116"/>
        <v>0</v>
      </c>
      <c r="H3758" s="66">
        <f t="shared" si="117"/>
        <v>0</v>
      </c>
      <c r="I3758" s="60"/>
    </row>
    <row r="3759" spans="1:9" s="38" customFormat="1" x14ac:dyDescent="0.25">
      <c r="A3759" s="193" t="s">
        <v>9926</v>
      </c>
      <c r="B3759" s="194" t="s">
        <v>22017</v>
      </c>
      <c r="C3759" s="188" t="s">
        <v>6</v>
      </c>
      <c r="D3759" s="179"/>
      <c r="E3759" s="201">
        <v>2171</v>
      </c>
      <c r="F3759" s="201">
        <v>92</v>
      </c>
      <c r="G3759" s="64">
        <f t="shared" si="116"/>
        <v>0</v>
      </c>
      <c r="H3759" s="66">
        <f t="shared" si="117"/>
        <v>0</v>
      </c>
      <c r="I3759" s="60"/>
    </row>
    <row r="3760" spans="1:9" s="38" customFormat="1" x14ac:dyDescent="0.25">
      <c r="A3760" s="193" t="s">
        <v>9927</v>
      </c>
      <c r="B3760" s="194" t="s">
        <v>22018</v>
      </c>
      <c r="C3760" s="188" t="s">
        <v>6</v>
      </c>
      <c r="D3760" s="179"/>
      <c r="E3760" s="201">
        <v>2171</v>
      </c>
      <c r="F3760" s="201">
        <v>92</v>
      </c>
      <c r="G3760" s="64">
        <f t="shared" si="116"/>
        <v>0</v>
      </c>
      <c r="H3760" s="66">
        <f t="shared" si="117"/>
        <v>0</v>
      </c>
      <c r="I3760" s="60"/>
    </row>
    <row r="3761" spans="1:9" s="38" customFormat="1" x14ac:dyDescent="0.25">
      <c r="A3761" s="193" t="s">
        <v>9928</v>
      </c>
      <c r="B3761" s="194" t="s">
        <v>22019</v>
      </c>
      <c r="C3761" s="188" t="s">
        <v>6</v>
      </c>
      <c r="D3761" s="179"/>
      <c r="E3761" s="201">
        <v>3009</v>
      </c>
      <c r="F3761" s="201">
        <v>127</v>
      </c>
      <c r="G3761" s="64">
        <f t="shared" si="116"/>
        <v>0</v>
      </c>
      <c r="H3761" s="66">
        <f t="shared" si="117"/>
        <v>0</v>
      </c>
      <c r="I3761" s="60"/>
    </row>
    <row r="3762" spans="1:9" s="38" customFormat="1" x14ac:dyDescent="0.25">
      <c r="A3762" s="193" t="s">
        <v>9929</v>
      </c>
      <c r="B3762" s="194" t="s">
        <v>22020</v>
      </c>
      <c r="C3762" s="188" t="s">
        <v>6</v>
      </c>
      <c r="D3762" s="179"/>
      <c r="E3762" s="201">
        <v>3576</v>
      </c>
      <c r="F3762" s="201">
        <v>151</v>
      </c>
      <c r="G3762" s="64">
        <f t="shared" si="116"/>
        <v>0</v>
      </c>
      <c r="H3762" s="66">
        <f t="shared" si="117"/>
        <v>0</v>
      </c>
      <c r="I3762" s="60"/>
    </row>
    <row r="3763" spans="1:9" s="38" customFormat="1" x14ac:dyDescent="0.25">
      <c r="A3763" s="193" t="s">
        <v>9930</v>
      </c>
      <c r="B3763" s="194" t="s">
        <v>9914</v>
      </c>
      <c r="C3763" s="188" t="s">
        <v>6</v>
      </c>
      <c r="D3763" s="179"/>
      <c r="E3763" s="201">
        <v>3960</v>
      </c>
      <c r="F3763" s="201">
        <v>167</v>
      </c>
      <c r="G3763" s="64">
        <f t="shared" si="116"/>
        <v>0</v>
      </c>
      <c r="H3763" s="66">
        <f t="shared" si="117"/>
        <v>0</v>
      </c>
      <c r="I3763" s="60"/>
    </row>
    <row r="3764" spans="1:9" s="38" customFormat="1" x14ac:dyDescent="0.25">
      <c r="A3764" s="193" t="s">
        <v>9931</v>
      </c>
      <c r="B3764" s="194" t="s">
        <v>9916</v>
      </c>
      <c r="C3764" s="188" t="s">
        <v>6</v>
      </c>
      <c r="D3764" s="179"/>
      <c r="E3764" s="201">
        <v>4472</v>
      </c>
      <c r="F3764" s="201">
        <v>189</v>
      </c>
      <c r="G3764" s="64">
        <f t="shared" si="116"/>
        <v>0</v>
      </c>
      <c r="H3764" s="66">
        <f t="shared" si="117"/>
        <v>0</v>
      </c>
      <c r="I3764" s="60"/>
    </row>
    <row r="3765" spans="1:9" s="38" customFormat="1" ht="67.5" x14ac:dyDescent="0.25">
      <c r="A3765" s="195" t="s">
        <v>9932</v>
      </c>
      <c r="B3765" s="196" t="s">
        <v>22028</v>
      </c>
      <c r="C3765" s="198"/>
      <c r="D3765" s="199"/>
      <c r="E3765" s="199"/>
      <c r="F3765" s="199"/>
      <c r="G3765" s="199"/>
      <c r="H3765" s="200"/>
      <c r="I3765" s="60"/>
    </row>
    <row r="3766" spans="1:9" s="38" customFormat="1" x14ac:dyDescent="0.25">
      <c r="A3766" s="193" t="s">
        <v>9933</v>
      </c>
      <c r="B3766" s="194" t="s">
        <v>5647</v>
      </c>
      <c r="C3766" s="188" t="s">
        <v>6</v>
      </c>
      <c r="D3766" s="179"/>
      <c r="E3766" s="201">
        <v>273</v>
      </c>
      <c r="F3766" s="201">
        <v>11.5</v>
      </c>
      <c r="G3766" s="64">
        <f t="shared" si="116"/>
        <v>0</v>
      </c>
      <c r="H3766" s="66">
        <f t="shared" si="117"/>
        <v>0</v>
      </c>
      <c r="I3766" s="60"/>
    </row>
    <row r="3767" spans="1:9" s="38" customFormat="1" x14ac:dyDescent="0.25">
      <c r="A3767" s="193" t="s">
        <v>9934</v>
      </c>
      <c r="B3767" s="194" t="s">
        <v>5649</v>
      </c>
      <c r="C3767" s="188" t="s">
        <v>6</v>
      </c>
      <c r="D3767" s="179"/>
      <c r="E3767" s="201">
        <v>273</v>
      </c>
      <c r="F3767" s="201">
        <v>11.5</v>
      </c>
      <c r="G3767" s="64">
        <f t="shared" si="116"/>
        <v>0</v>
      </c>
      <c r="H3767" s="66">
        <f t="shared" si="117"/>
        <v>0</v>
      </c>
      <c r="I3767" s="60"/>
    </row>
    <row r="3768" spans="1:9" s="38" customFormat="1" x14ac:dyDescent="0.25">
      <c r="A3768" s="193" t="s">
        <v>9935</v>
      </c>
      <c r="B3768" s="194" t="s">
        <v>5651</v>
      </c>
      <c r="C3768" s="188" t="s">
        <v>6</v>
      </c>
      <c r="D3768" s="179"/>
      <c r="E3768" s="201">
        <v>293</v>
      </c>
      <c r="F3768" s="201">
        <v>12.4</v>
      </c>
      <c r="G3768" s="64">
        <f t="shared" si="116"/>
        <v>0</v>
      </c>
      <c r="H3768" s="66">
        <f t="shared" si="117"/>
        <v>0</v>
      </c>
      <c r="I3768" s="60"/>
    </row>
    <row r="3769" spans="1:9" s="38" customFormat="1" x14ac:dyDescent="0.25">
      <c r="A3769" s="193" t="s">
        <v>9936</v>
      </c>
      <c r="B3769" s="194" t="s">
        <v>9937</v>
      </c>
      <c r="C3769" s="188" t="s">
        <v>6</v>
      </c>
      <c r="D3769" s="179"/>
      <c r="E3769" s="201">
        <v>31.3</v>
      </c>
      <c r="F3769" s="201">
        <v>1.32</v>
      </c>
      <c r="G3769" s="64">
        <f t="shared" si="116"/>
        <v>0</v>
      </c>
      <c r="H3769" s="66">
        <f t="shared" si="117"/>
        <v>0</v>
      </c>
      <c r="I3769" s="60"/>
    </row>
    <row r="3770" spans="1:9" s="38" customFormat="1" x14ac:dyDescent="0.25">
      <c r="A3770" s="193" t="s">
        <v>9938</v>
      </c>
      <c r="B3770" s="194" t="s">
        <v>9939</v>
      </c>
      <c r="C3770" s="188" t="s">
        <v>6</v>
      </c>
      <c r="D3770" s="179"/>
      <c r="E3770" s="201">
        <v>32.6</v>
      </c>
      <c r="F3770" s="201">
        <v>1.37</v>
      </c>
      <c r="G3770" s="64">
        <f t="shared" si="116"/>
        <v>0</v>
      </c>
      <c r="H3770" s="66">
        <f t="shared" si="117"/>
        <v>0</v>
      </c>
      <c r="I3770" s="60"/>
    </row>
    <row r="3771" spans="1:9" s="38" customFormat="1" x14ac:dyDescent="0.25">
      <c r="A3771" s="193" t="s">
        <v>9940</v>
      </c>
      <c r="B3771" s="194" t="s">
        <v>9941</v>
      </c>
      <c r="C3771" s="188" t="s">
        <v>6</v>
      </c>
      <c r="D3771" s="179"/>
      <c r="E3771" s="201">
        <v>44.6</v>
      </c>
      <c r="F3771" s="201">
        <v>1.88</v>
      </c>
      <c r="G3771" s="64">
        <f t="shared" si="116"/>
        <v>0</v>
      </c>
      <c r="H3771" s="66">
        <f t="shared" si="117"/>
        <v>0</v>
      </c>
      <c r="I3771" s="60"/>
    </row>
    <row r="3772" spans="1:9" s="38" customFormat="1" ht="67.5" x14ac:dyDescent="0.25">
      <c r="A3772" s="195" t="s">
        <v>9942</v>
      </c>
      <c r="B3772" s="196" t="s">
        <v>22029</v>
      </c>
      <c r="C3772" s="198"/>
      <c r="D3772" s="199"/>
      <c r="E3772" s="199"/>
      <c r="F3772" s="199"/>
      <c r="G3772" s="199"/>
      <c r="H3772" s="200"/>
      <c r="I3772" s="60"/>
    </row>
    <row r="3773" spans="1:9" s="38" customFormat="1" x14ac:dyDescent="0.25">
      <c r="A3773" s="193" t="s">
        <v>9943</v>
      </c>
      <c r="B3773" s="194" t="s">
        <v>5647</v>
      </c>
      <c r="C3773" s="188" t="s">
        <v>6</v>
      </c>
      <c r="D3773" s="179"/>
      <c r="E3773" s="201">
        <v>235</v>
      </c>
      <c r="F3773" s="201">
        <v>9.9</v>
      </c>
      <c r="G3773" s="64">
        <f t="shared" si="116"/>
        <v>0</v>
      </c>
      <c r="H3773" s="66">
        <f t="shared" si="117"/>
        <v>0</v>
      </c>
      <c r="I3773" s="60"/>
    </row>
    <row r="3774" spans="1:9" s="38" customFormat="1" x14ac:dyDescent="0.25">
      <c r="A3774" s="193" t="s">
        <v>9944</v>
      </c>
      <c r="B3774" s="194" t="s">
        <v>5649</v>
      </c>
      <c r="C3774" s="188" t="s">
        <v>6</v>
      </c>
      <c r="D3774" s="179"/>
      <c r="E3774" s="201">
        <v>236</v>
      </c>
      <c r="F3774" s="201">
        <v>9.9</v>
      </c>
      <c r="G3774" s="64">
        <f t="shared" si="116"/>
        <v>0</v>
      </c>
      <c r="H3774" s="66">
        <f t="shared" si="117"/>
        <v>0</v>
      </c>
      <c r="I3774" s="60"/>
    </row>
    <row r="3775" spans="1:9" s="38" customFormat="1" x14ac:dyDescent="0.25">
      <c r="A3775" s="193" t="s">
        <v>9945</v>
      </c>
      <c r="B3775" s="194" t="s">
        <v>5651</v>
      </c>
      <c r="C3775" s="188" t="s">
        <v>6</v>
      </c>
      <c r="D3775" s="179"/>
      <c r="E3775" s="201">
        <v>285</v>
      </c>
      <c r="F3775" s="201">
        <v>12</v>
      </c>
      <c r="G3775" s="64">
        <f t="shared" si="116"/>
        <v>0</v>
      </c>
      <c r="H3775" s="66">
        <f t="shared" si="117"/>
        <v>0</v>
      </c>
      <c r="I3775" s="60"/>
    </row>
    <row r="3776" spans="1:9" s="38" customFormat="1" x14ac:dyDescent="0.25">
      <c r="A3776" s="193" t="s">
        <v>9946</v>
      </c>
      <c r="B3776" s="194" t="s">
        <v>9937</v>
      </c>
      <c r="C3776" s="188" t="s">
        <v>6</v>
      </c>
      <c r="D3776" s="179"/>
      <c r="E3776" s="201">
        <v>31.3</v>
      </c>
      <c r="F3776" s="201">
        <v>1.32</v>
      </c>
      <c r="G3776" s="64">
        <f t="shared" si="116"/>
        <v>0</v>
      </c>
      <c r="H3776" s="66">
        <f t="shared" si="117"/>
        <v>0</v>
      </c>
      <c r="I3776" s="60"/>
    </row>
    <row r="3777" spans="1:9" s="38" customFormat="1" x14ac:dyDescent="0.25">
      <c r="A3777" s="193" t="s">
        <v>9947</v>
      </c>
      <c r="B3777" s="194" t="s">
        <v>9939</v>
      </c>
      <c r="C3777" s="188" t="s">
        <v>6</v>
      </c>
      <c r="D3777" s="179"/>
      <c r="E3777" s="201">
        <v>32.6</v>
      </c>
      <c r="F3777" s="201">
        <v>1.37</v>
      </c>
      <c r="G3777" s="64">
        <f t="shared" si="116"/>
        <v>0</v>
      </c>
      <c r="H3777" s="66">
        <f t="shared" si="117"/>
        <v>0</v>
      </c>
      <c r="I3777" s="60"/>
    </row>
    <row r="3778" spans="1:9" s="38" customFormat="1" x14ac:dyDescent="0.25">
      <c r="A3778" s="193" t="s">
        <v>9948</v>
      </c>
      <c r="B3778" s="194" t="s">
        <v>9941</v>
      </c>
      <c r="C3778" s="188" t="s">
        <v>6</v>
      </c>
      <c r="D3778" s="179"/>
      <c r="E3778" s="201">
        <v>44.6</v>
      </c>
      <c r="F3778" s="201">
        <v>1.88</v>
      </c>
      <c r="G3778" s="64">
        <f t="shared" si="116"/>
        <v>0</v>
      </c>
      <c r="H3778" s="66">
        <f t="shared" si="117"/>
        <v>0</v>
      </c>
      <c r="I3778" s="60"/>
    </row>
    <row r="3779" spans="1:9" s="38" customFormat="1" ht="90" x14ac:dyDescent="0.25">
      <c r="A3779" s="195" t="s">
        <v>9949</v>
      </c>
      <c r="B3779" s="196" t="s">
        <v>22030</v>
      </c>
      <c r="C3779" s="198"/>
      <c r="D3779" s="199"/>
      <c r="E3779" s="199"/>
      <c r="F3779" s="199"/>
      <c r="G3779" s="199"/>
      <c r="H3779" s="200"/>
      <c r="I3779" s="60"/>
    </row>
    <row r="3780" spans="1:9" s="38" customFormat="1" x14ac:dyDescent="0.25">
      <c r="A3780" s="193" t="s">
        <v>9950</v>
      </c>
      <c r="B3780" s="194" t="s">
        <v>22031</v>
      </c>
      <c r="C3780" s="188" t="s">
        <v>6</v>
      </c>
      <c r="D3780" s="179"/>
      <c r="E3780" s="201">
        <v>346</v>
      </c>
      <c r="F3780" s="201">
        <v>14.6</v>
      </c>
      <c r="G3780" s="64">
        <f t="shared" si="116"/>
        <v>0</v>
      </c>
      <c r="H3780" s="66">
        <f t="shared" si="117"/>
        <v>0</v>
      </c>
      <c r="I3780" s="60"/>
    </row>
    <row r="3781" spans="1:9" s="38" customFormat="1" x14ac:dyDescent="0.25">
      <c r="A3781" s="193" t="s">
        <v>9951</v>
      </c>
      <c r="B3781" s="194" t="s">
        <v>22032</v>
      </c>
      <c r="C3781" s="188" t="s">
        <v>6</v>
      </c>
      <c r="D3781" s="179"/>
      <c r="E3781" s="201">
        <v>363</v>
      </c>
      <c r="F3781" s="201">
        <v>15.3</v>
      </c>
      <c r="G3781" s="64">
        <f t="shared" ref="G3781:G3844" si="118">D3781*E3781</f>
        <v>0</v>
      </c>
      <c r="H3781" s="66">
        <f t="shared" ref="H3781:H3844" si="119">D3781*F3781</f>
        <v>0</v>
      </c>
      <c r="I3781" s="60"/>
    </row>
    <row r="3782" spans="1:9" s="38" customFormat="1" x14ac:dyDescent="0.25">
      <c r="A3782" s="193" t="s">
        <v>9952</v>
      </c>
      <c r="B3782" s="194" t="s">
        <v>22033</v>
      </c>
      <c r="C3782" s="188" t="s">
        <v>6</v>
      </c>
      <c r="D3782" s="179"/>
      <c r="E3782" s="201">
        <v>441</v>
      </c>
      <c r="F3782" s="201">
        <v>18.600000000000001</v>
      </c>
      <c r="G3782" s="64">
        <f t="shared" si="118"/>
        <v>0</v>
      </c>
      <c r="H3782" s="66">
        <f t="shared" si="119"/>
        <v>0</v>
      </c>
      <c r="I3782" s="60"/>
    </row>
    <row r="3783" spans="1:9" s="38" customFormat="1" x14ac:dyDescent="0.25">
      <c r="A3783" s="193" t="s">
        <v>9953</v>
      </c>
      <c r="B3783" s="194" t="s">
        <v>9858</v>
      </c>
      <c r="C3783" s="188" t="s">
        <v>6</v>
      </c>
      <c r="D3783" s="179"/>
      <c r="E3783" s="201">
        <v>662</v>
      </c>
      <c r="F3783" s="201">
        <v>27.9</v>
      </c>
      <c r="G3783" s="64">
        <f t="shared" si="118"/>
        <v>0</v>
      </c>
      <c r="H3783" s="66">
        <f t="shared" si="119"/>
        <v>0</v>
      </c>
      <c r="I3783" s="60"/>
    </row>
    <row r="3784" spans="1:9" s="38" customFormat="1" x14ac:dyDescent="0.25">
      <c r="A3784" s="193" t="s">
        <v>9954</v>
      </c>
      <c r="B3784" s="194" t="s">
        <v>9955</v>
      </c>
      <c r="C3784" s="188" t="s">
        <v>6</v>
      </c>
      <c r="D3784" s="179"/>
      <c r="E3784" s="201">
        <v>671</v>
      </c>
      <c r="F3784" s="201">
        <v>28.3</v>
      </c>
      <c r="G3784" s="64">
        <f t="shared" si="118"/>
        <v>0</v>
      </c>
      <c r="H3784" s="66">
        <f t="shared" si="119"/>
        <v>0</v>
      </c>
      <c r="I3784" s="60"/>
    </row>
    <row r="3785" spans="1:9" s="38" customFormat="1" x14ac:dyDescent="0.25">
      <c r="A3785" s="193" t="s">
        <v>9956</v>
      </c>
      <c r="B3785" s="194" t="s">
        <v>22034</v>
      </c>
      <c r="C3785" s="188" t="s">
        <v>6</v>
      </c>
      <c r="D3785" s="179"/>
      <c r="E3785" s="201">
        <v>908</v>
      </c>
      <c r="F3785" s="201">
        <v>38.299999999999997</v>
      </c>
      <c r="G3785" s="64">
        <f t="shared" si="118"/>
        <v>0</v>
      </c>
      <c r="H3785" s="66">
        <f t="shared" si="119"/>
        <v>0</v>
      </c>
      <c r="I3785" s="60"/>
    </row>
    <row r="3786" spans="1:9" s="38" customFormat="1" ht="67.5" x14ac:dyDescent="0.25">
      <c r="A3786" s="195" t="s">
        <v>9957</v>
      </c>
      <c r="B3786" s="196" t="s">
        <v>22035</v>
      </c>
      <c r="C3786" s="198"/>
      <c r="D3786" s="199"/>
      <c r="E3786" s="199"/>
      <c r="F3786" s="199"/>
      <c r="G3786" s="199"/>
      <c r="H3786" s="200"/>
      <c r="I3786" s="60"/>
    </row>
    <row r="3787" spans="1:9" s="38" customFormat="1" x14ac:dyDescent="0.25">
      <c r="A3787" s="193" t="s">
        <v>9958</v>
      </c>
      <c r="B3787" s="194" t="s">
        <v>22036</v>
      </c>
      <c r="C3787" s="188" t="s">
        <v>6</v>
      </c>
      <c r="D3787" s="179"/>
      <c r="E3787" s="201">
        <v>514</v>
      </c>
      <c r="F3787" s="201">
        <v>21.7</v>
      </c>
      <c r="G3787" s="64">
        <f t="shared" si="118"/>
        <v>0</v>
      </c>
      <c r="H3787" s="66">
        <f t="shared" si="119"/>
        <v>0</v>
      </c>
      <c r="I3787" s="60"/>
    </row>
    <row r="3788" spans="1:9" s="38" customFormat="1" x14ac:dyDescent="0.25">
      <c r="A3788" s="193" t="s">
        <v>9959</v>
      </c>
      <c r="B3788" s="194" t="s">
        <v>22037</v>
      </c>
      <c r="C3788" s="188" t="s">
        <v>6</v>
      </c>
      <c r="D3788" s="179"/>
      <c r="E3788" s="201">
        <v>524</v>
      </c>
      <c r="F3788" s="201">
        <v>22.1</v>
      </c>
      <c r="G3788" s="64">
        <f t="shared" si="118"/>
        <v>0</v>
      </c>
      <c r="H3788" s="66">
        <f t="shared" si="119"/>
        <v>0</v>
      </c>
      <c r="I3788" s="60"/>
    </row>
    <row r="3789" spans="1:9" s="38" customFormat="1" x14ac:dyDescent="0.25">
      <c r="A3789" s="193" t="s">
        <v>9960</v>
      </c>
      <c r="B3789" s="194" t="s">
        <v>9961</v>
      </c>
      <c r="C3789" s="188" t="s">
        <v>6</v>
      </c>
      <c r="D3789" s="179"/>
      <c r="E3789" s="201">
        <v>586</v>
      </c>
      <c r="F3789" s="201">
        <v>24.7</v>
      </c>
      <c r="G3789" s="64">
        <f t="shared" si="118"/>
        <v>0</v>
      </c>
      <c r="H3789" s="66">
        <f t="shared" si="119"/>
        <v>0</v>
      </c>
      <c r="I3789" s="60"/>
    </row>
    <row r="3790" spans="1:9" s="38" customFormat="1" x14ac:dyDescent="0.25">
      <c r="A3790" s="193" t="s">
        <v>9962</v>
      </c>
      <c r="B3790" s="194" t="s">
        <v>9963</v>
      </c>
      <c r="C3790" s="188" t="s">
        <v>6</v>
      </c>
      <c r="D3790" s="179"/>
      <c r="E3790" s="201">
        <v>639</v>
      </c>
      <c r="F3790" s="201">
        <v>27</v>
      </c>
      <c r="G3790" s="64">
        <f t="shared" si="118"/>
        <v>0</v>
      </c>
      <c r="H3790" s="66">
        <f t="shared" si="119"/>
        <v>0</v>
      </c>
      <c r="I3790" s="60"/>
    </row>
    <row r="3791" spans="1:9" s="38" customFormat="1" x14ac:dyDescent="0.25">
      <c r="A3791" s="193" t="s">
        <v>9964</v>
      </c>
      <c r="B3791" s="194" t="s">
        <v>22038</v>
      </c>
      <c r="C3791" s="188" t="s">
        <v>6</v>
      </c>
      <c r="D3791" s="179"/>
      <c r="E3791" s="201">
        <v>694</v>
      </c>
      <c r="F3791" s="201">
        <v>29.3</v>
      </c>
      <c r="G3791" s="64">
        <f t="shared" si="118"/>
        <v>0</v>
      </c>
      <c r="H3791" s="66">
        <f t="shared" si="119"/>
        <v>0</v>
      </c>
      <c r="I3791" s="60"/>
    </row>
    <row r="3792" spans="1:9" s="38" customFormat="1" ht="78.75" x14ac:dyDescent="0.25">
      <c r="A3792" s="195" t="s">
        <v>9965</v>
      </c>
      <c r="B3792" s="196" t="s">
        <v>22039</v>
      </c>
      <c r="C3792" s="198"/>
      <c r="D3792" s="199"/>
      <c r="E3792" s="199"/>
      <c r="F3792" s="199"/>
      <c r="G3792" s="199"/>
      <c r="H3792" s="200"/>
      <c r="I3792" s="60"/>
    </row>
    <row r="3793" spans="1:9" s="38" customFormat="1" x14ac:dyDescent="0.25">
      <c r="A3793" s="193" t="s">
        <v>9966</v>
      </c>
      <c r="B3793" s="194" t="s">
        <v>22040</v>
      </c>
      <c r="C3793" s="188" t="s">
        <v>6</v>
      </c>
      <c r="D3793" s="179"/>
      <c r="E3793" s="201">
        <v>724</v>
      </c>
      <c r="F3793" s="201">
        <v>30.5</v>
      </c>
      <c r="G3793" s="64">
        <f t="shared" si="118"/>
        <v>0</v>
      </c>
      <c r="H3793" s="66">
        <f t="shared" si="119"/>
        <v>0</v>
      </c>
      <c r="I3793" s="60"/>
    </row>
    <row r="3794" spans="1:9" s="38" customFormat="1" x14ac:dyDescent="0.25">
      <c r="A3794" s="193" t="s">
        <v>9967</v>
      </c>
      <c r="B3794" s="194" t="s">
        <v>9968</v>
      </c>
      <c r="C3794" s="188" t="s">
        <v>6</v>
      </c>
      <c r="D3794" s="179"/>
      <c r="E3794" s="201">
        <v>724</v>
      </c>
      <c r="F3794" s="201">
        <v>30.5</v>
      </c>
      <c r="G3794" s="64">
        <f t="shared" si="118"/>
        <v>0</v>
      </c>
      <c r="H3794" s="66">
        <f t="shared" si="119"/>
        <v>0</v>
      </c>
      <c r="I3794" s="60"/>
    </row>
    <row r="3795" spans="1:9" s="38" customFormat="1" x14ac:dyDescent="0.25">
      <c r="A3795" s="193" t="s">
        <v>9969</v>
      </c>
      <c r="B3795" s="194" t="s">
        <v>9970</v>
      </c>
      <c r="C3795" s="188" t="s">
        <v>6</v>
      </c>
      <c r="D3795" s="179"/>
      <c r="E3795" s="201">
        <v>739</v>
      </c>
      <c r="F3795" s="201">
        <v>31.2</v>
      </c>
      <c r="G3795" s="64">
        <f t="shared" si="118"/>
        <v>0</v>
      </c>
      <c r="H3795" s="66">
        <f t="shared" si="119"/>
        <v>0</v>
      </c>
      <c r="I3795" s="60"/>
    </row>
    <row r="3796" spans="1:9" s="38" customFormat="1" x14ac:dyDescent="0.25">
      <c r="A3796" s="193" t="s">
        <v>9971</v>
      </c>
      <c r="B3796" s="194" t="s">
        <v>22041</v>
      </c>
      <c r="C3796" s="188" t="s">
        <v>6</v>
      </c>
      <c r="D3796" s="179"/>
      <c r="E3796" s="201">
        <v>810</v>
      </c>
      <c r="F3796" s="201">
        <v>34.200000000000003</v>
      </c>
      <c r="G3796" s="64">
        <f t="shared" si="118"/>
        <v>0</v>
      </c>
      <c r="H3796" s="66">
        <f t="shared" si="119"/>
        <v>0</v>
      </c>
      <c r="I3796" s="60"/>
    </row>
    <row r="3797" spans="1:9" s="38" customFormat="1" x14ac:dyDescent="0.25">
      <c r="A3797" s="193" t="s">
        <v>9972</v>
      </c>
      <c r="B3797" s="194" t="s">
        <v>9973</v>
      </c>
      <c r="C3797" s="188" t="s">
        <v>6</v>
      </c>
      <c r="D3797" s="179"/>
      <c r="E3797" s="201">
        <v>978</v>
      </c>
      <c r="F3797" s="201">
        <v>41.3</v>
      </c>
      <c r="G3797" s="64">
        <f t="shared" si="118"/>
        <v>0</v>
      </c>
      <c r="H3797" s="66">
        <f t="shared" si="119"/>
        <v>0</v>
      </c>
      <c r="I3797" s="60"/>
    </row>
    <row r="3798" spans="1:9" s="38" customFormat="1" x14ac:dyDescent="0.25">
      <c r="A3798" s="193" t="s">
        <v>9974</v>
      </c>
      <c r="B3798" s="194" t="s">
        <v>22042</v>
      </c>
      <c r="C3798" s="188" t="s">
        <v>6</v>
      </c>
      <c r="D3798" s="179"/>
      <c r="E3798" s="201">
        <v>1164</v>
      </c>
      <c r="F3798" s="201">
        <v>49.1</v>
      </c>
      <c r="G3798" s="64">
        <f t="shared" si="118"/>
        <v>0</v>
      </c>
      <c r="H3798" s="66">
        <f t="shared" si="119"/>
        <v>0</v>
      </c>
      <c r="I3798" s="60"/>
    </row>
    <row r="3799" spans="1:9" s="38" customFormat="1" x14ac:dyDescent="0.25">
      <c r="A3799" s="193" t="s">
        <v>9975</v>
      </c>
      <c r="B3799" s="194" t="s">
        <v>22043</v>
      </c>
      <c r="C3799" s="188" t="s">
        <v>6</v>
      </c>
      <c r="D3799" s="179"/>
      <c r="E3799" s="201">
        <v>1704</v>
      </c>
      <c r="F3799" s="201">
        <v>72</v>
      </c>
      <c r="G3799" s="64">
        <f t="shared" si="118"/>
        <v>0</v>
      </c>
      <c r="H3799" s="66">
        <f t="shared" si="119"/>
        <v>0</v>
      </c>
      <c r="I3799" s="60"/>
    </row>
    <row r="3800" spans="1:9" s="38" customFormat="1" x14ac:dyDescent="0.25">
      <c r="A3800" s="193" t="s">
        <v>9976</v>
      </c>
      <c r="B3800" s="194" t="s">
        <v>9840</v>
      </c>
      <c r="C3800" s="188" t="s">
        <v>6</v>
      </c>
      <c r="D3800" s="179"/>
      <c r="E3800" s="201">
        <v>108</v>
      </c>
      <c r="F3800" s="201">
        <v>4.57</v>
      </c>
      <c r="G3800" s="64">
        <f t="shared" si="118"/>
        <v>0</v>
      </c>
      <c r="H3800" s="66">
        <f t="shared" si="119"/>
        <v>0</v>
      </c>
      <c r="I3800" s="60"/>
    </row>
    <row r="3801" spans="1:9" s="38" customFormat="1" ht="90" x14ac:dyDescent="0.25">
      <c r="A3801" s="195" t="s">
        <v>9977</v>
      </c>
      <c r="B3801" s="196" t="s">
        <v>22044</v>
      </c>
      <c r="C3801" s="198"/>
      <c r="D3801" s="199"/>
      <c r="E3801" s="199"/>
      <c r="F3801" s="199"/>
      <c r="G3801" s="199"/>
      <c r="H3801" s="200"/>
      <c r="I3801" s="60"/>
    </row>
    <row r="3802" spans="1:9" s="38" customFormat="1" x14ac:dyDescent="0.25">
      <c r="A3802" s="193" t="s">
        <v>9978</v>
      </c>
      <c r="B3802" s="194" t="s">
        <v>9979</v>
      </c>
      <c r="C3802" s="188" t="s">
        <v>6</v>
      </c>
      <c r="D3802" s="179"/>
      <c r="E3802" s="201">
        <v>238</v>
      </c>
      <c r="F3802" s="201">
        <v>10</v>
      </c>
      <c r="G3802" s="64">
        <f t="shared" si="118"/>
        <v>0</v>
      </c>
      <c r="H3802" s="66">
        <f t="shared" si="119"/>
        <v>0</v>
      </c>
      <c r="I3802" s="60"/>
    </row>
    <row r="3803" spans="1:9" s="38" customFormat="1" x14ac:dyDescent="0.25">
      <c r="A3803" s="193" t="s">
        <v>9980</v>
      </c>
      <c r="B3803" s="194" t="s">
        <v>9981</v>
      </c>
      <c r="C3803" s="188" t="s">
        <v>6</v>
      </c>
      <c r="D3803" s="179"/>
      <c r="E3803" s="201">
        <v>238</v>
      </c>
      <c r="F3803" s="201">
        <v>10</v>
      </c>
      <c r="G3803" s="64">
        <f t="shared" si="118"/>
        <v>0</v>
      </c>
      <c r="H3803" s="66">
        <f t="shared" si="119"/>
        <v>0</v>
      </c>
      <c r="I3803" s="60"/>
    </row>
    <row r="3804" spans="1:9" s="38" customFormat="1" x14ac:dyDescent="0.25">
      <c r="A3804" s="193" t="s">
        <v>9982</v>
      </c>
      <c r="B3804" s="194" t="s">
        <v>9983</v>
      </c>
      <c r="C3804" s="188" t="s">
        <v>6</v>
      </c>
      <c r="D3804" s="179"/>
      <c r="E3804" s="201">
        <v>244</v>
      </c>
      <c r="F3804" s="201">
        <v>10.3</v>
      </c>
      <c r="G3804" s="64">
        <f t="shared" si="118"/>
        <v>0</v>
      </c>
      <c r="H3804" s="66">
        <f t="shared" si="119"/>
        <v>0</v>
      </c>
      <c r="I3804" s="60"/>
    </row>
    <row r="3805" spans="1:9" s="38" customFormat="1" x14ac:dyDescent="0.25">
      <c r="A3805" s="193" t="s">
        <v>9984</v>
      </c>
      <c r="B3805" s="194" t="s">
        <v>9985</v>
      </c>
      <c r="C3805" s="188" t="s">
        <v>6</v>
      </c>
      <c r="D3805" s="179"/>
      <c r="E3805" s="201">
        <v>244</v>
      </c>
      <c r="F3805" s="201">
        <v>10.3</v>
      </c>
      <c r="G3805" s="64">
        <f t="shared" si="118"/>
        <v>0</v>
      </c>
      <c r="H3805" s="66">
        <f t="shared" si="119"/>
        <v>0</v>
      </c>
      <c r="I3805" s="60"/>
    </row>
    <row r="3806" spans="1:9" s="38" customFormat="1" x14ac:dyDescent="0.25">
      <c r="A3806" s="193" t="s">
        <v>9986</v>
      </c>
      <c r="B3806" s="194" t="s">
        <v>9987</v>
      </c>
      <c r="C3806" s="188" t="s">
        <v>6</v>
      </c>
      <c r="D3806" s="179"/>
      <c r="E3806" s="201">
        <v>248</v>
      </c>
      <c r="F3806" s="201">
        <v>10.5</v>
      </c>
      <c r="G3806" s="64">
        <f t="shared" si="118"/>
        <v>0</v>
      </c>
      <c r="H3806" s="66">
        <f t="shared" si="119"/>
        <v>0</v>
      </c>
      <c r="I3806" s="60"/>
    </row>
    <row r="3807" spans="1:9" s="38" customFormat="1" ht="101.25" x14ac:dyDescent="0.25">
      <c r="A3807" s="195" t="s">
        <v>9988</v>
      </c>
      <c r="B3807" s="196" t="s">
        <v>22045</v>
      </c>
      <c r="C3807" s="198"/>
      <c r="D3807" s="199"/>
      <c r="E3807" s="199"/>
      <c r="F3807" s="199"/>
      <c r="G3807" s="199"/>
      <c r="H3807" s="200"/>
      <c r="I3807" s="60"/>
    </row>
    <row r="3808" spans="1:9" s="38" customFormat="1" x14ac:dyDescent="0.25">
      <c r="A3808" s="193" t="s">
        <v>9989</v>
      </c>
      <c r="B3808" s="194" t="s">
        <v>22016</v>
      </c>
      <c r="C3808" s="188" t="s">
        <v>6</v>
      </c>
      <c r="D3808" s="179"/>
      <c r="E3808" s="201">
        <v>837</v>
      </c>
      <c r="F3808" s="201">
        <v>35.299999999999997</v>
      </c>
      <c r="G3808" s="64">
        <f t="shared" si="118"/>
        <v>0</v>
      </c>
      <c r="H3808" s="66">
        <f t="shared" si="119"/>
        <v>0</v>
      </c>
      <c r="I3808" s="60"/>
    </row>
    <row r="3809" spans="1:9" s="38" customFormat="1" x14ac:dyDescent="0.25">
      <c r="A3809" s="193" t="s">
        <v>9990</v>
      </c>
      <c r="B3809" s="194" t="s">
        <v>22017</v>
      </c>
      <c r="C3809" s="188" t="s">
        <v>6</v>
      </c>
      <c r="D3809" s="179"/>
      <c r="E3809" s="201">
        <v>837</v>
      </c>
      <c r="F3809" s="201">
        <v>35.299999999999997</v>
      </c>
      <c r="G3809" s="64">
        <f t="shared" si="118"/>
        <v>0</v>
      </c>
      <c r="H3809" s="66">
        <f t="shared" si="119"/>
        <v>0</v>
      </c>
      <c r="I3809" s="60"/>
    </row>
    <row r="3810" spans="1:9" s="38" customFormat="1" x14ac:dyDescent="0.25">
      <c r="A3810" s="193" t="s">
        <v>9991</v>
      </c>
      <c r="B3810" s="194" t="s">
        <v>22018</v>
      </c>
      <c r="C3810" s="188" t="s">
        <v>6</v>
      </c>
      <c r="D3810" s="179"/>
      <c r="E3810" s="201">
        <v>837</v>
      </c>
      <c r="F3810" s="201">
        <v>35.299999999999997</v>
      </c>
      <c r="G3810" s="64">
        <f t="shared" si="118"/>
        <v>0</v>
      </c>
      <c r="H3810" s="66">
        <f t="shared" si="119"/>
        <v>0</v>
      </c>
      <c r="I3810" s="60"/>
    </row>
    <row r="3811" spans="1:9" s="38" customFormat="1" x14ac:dyDescent="0.25">
      <c r="A3811" s="193" t="s">
        <v>9992</v>
      </c>
      <c r="B3811" s="194" t="s">
        <v>22019</v>
      </c>
      <c r="C3811" s="188" t="s">
        <v>6</v>
      </c>
      <c r="D3811" s="179"/>
      <c r="E3811" s="201">
        <v>879</v>
      </c>
      <c r="F3811" s="201">
        <v>37.1</v>
      </c>
      <c r="G3811" s="64">
        <f t="shared" si="118"/>
        <v>0</v>
      </c>
      <c r="H3811" s="66">
        <f t="shared" si="119"/>
        <v>0</v>
      </c>
      <c r="I3811" s="60"/>
    </row>
    <row r="3812" spans="1:9" s="38" customFormat="1" x14ac:dyDescent="0.25">
      <c r="A3812" s="193" t="s">
        <v>9993</v>
      </c>
      <c r="B3812" s="194" t="s">
        <v>22020</v>
      </c>
      <c r="C3812" s="188" t="s">
        <v>6</v>
      </c>
      <c r="D3812" s="179"/>
      <c r="E3812" s="201">
        <v>965</v>
      </c>
      <c r="F3812" s="201">
        <v>40.700000000000003</v>
      </c>
      <c r="G3812" s="64">
        <f t="shared" si="118"/>
        <v>0</v>
      </c>
      <c r="H3812" s="66">
        <f t="shared" si="119"/>
        <v>0</v>
      </c>
      <c r="I3812" s="60"/>
    </row>
    <row r="3813" spans="1:9" s="38" customFormat="1" x14ac:dyDescent="0.25">
      <c r="A3813" s="193" t="s">
        <v>9994</v>
      </c>
      <c r="B3813" s="194" t="s">
        <v>9914</v>
      </c>
      <c r="C3813" s="188" t="s">
        <v>6</v>
      </c>
      <c r="D3813" s="179"/>
      <c r="E3813" s="201">
        <v>1079</v>
      </c>
      <c r="F3813" s="201">
        <v>45.5</v>
      </c>
      <c r="G3813" s="64">
        <f t="shared" si="118"/>
        <v>0</v>
      </c>
      <c r="H3813" s="66">
        <f t="shared" si="119"/>
        <v>0</v>
      </c>
      <c r="I3813" s="60"/>
    </row>
    <row r="3814" spans="1:9" s="38" customFormat="1" x14ac:dyDescent="0.25">
      <c r="A3814" s="193" t="s">
        <v>9995</v>
      </c>
      <c r="B3814" s="194" t="s">
        <v>9916</v>
      </c>
      <c r="C3814" s="188" t="s">
        <v>6</v>
      </c>
      <c r="D3814" s="179"/>
      <c r="E3814" s="201">
        <v>1108</v>
      </c>
      <c r="F3814" s="201">
        <v>46.8</v>
      </c>
      <c r="G3814" s="64">
        <f t="shared" si="118"/>
        <v>0</v>
      </c>
      <c r="H3814" s="66">
        <f t="shared" si="119"/>
        <v>0</v>
      </c>
      <c r="I3814" s="60"/>
    </row>
    <row r="3815" spans="1:9" s="38" customFormat="1" x14ac:dyDescent="0.25">
      <c r="A3815" s="193" t="s">
        <v>9996</v>
      </c>
      <c r="B3815" s="194" t="s">
        <v>22021</v>
      </c>
      <c r="C3815" s="188" t="s">
        <v>6</v>
      </c>
      <c r="D3815" s="179"/>
      <c r="E3815" s="201">
        <v>1220</v>
      </c>
      <c r="F3815" s="201">
        <v>51</v>
      </c>
      <c r="G3815" s="64">
        <f t="shared" si="118"/>
        <v>0</v>
      </c>
      <c r="H3815" s="66">
        <f t="shared" si="119"/>
        <v>0</v>
      </c>
      <c r="I3815" s="60"/>
    </row>
    <row r="3816" spans="1:9" s="38" customFormat="1" x14ac:dyDescent="0.25">
      <c r="A3816" s="193" t="s">
        <v>9997</v>
      </c>
      <c r="B3816" s="194" t="s">
        <v>9919</v>
      </c>
      <c r="C3816" s="188" t="s">
        <v>6</v>
      </c>
      <c r="D3816" s="179"/>
      <c r="E3816" s="201">
        <v>1676</v>
      </c>
      <c r="F3816" s="201">
        <v>71</v>
      </c>
      <c r="G3816" s="64">
        <f t="shared" si="118"/>
        <v>0</v>
      </c>
      <c r="H3816" s="66">
        <f t="shared" si="119"/>
        <v>0</v>
      </c>
      <c r="I3816" s="60"/>
    </row>
    <row r="3817" spans="1:9" s="38" customFormat="1" x14ac:dyDescent="0.25">
      <c r="A3817" s="193" t="s">
        <v>9998</v>
      </c>
      <c r="B3817" s="194" t="s">
        <v>22022</v>
      </c>
      <c r="C3817" s="188" t="s">
        <v>6</v>
      </c>
      <c r="D3817" s="179"/>
      <c r="E3817" s="201">
        <v>1973</v>
      </c>
      <c r="F3817" s="201">
        <v>83</v>
      </c>
      <c r="G3817" s="64">
        <f t="shared" si="118"/>
        <v>0</v>
      </c>
      <c r="H3817" s="66">
        <f t="shared" si="119"/>
        <v>0</v>
      </c>
      <c r="I3817" s="60"/>
    </row>
    <row r="3818" spans="1:9" s="38" customFormat="1" x14ac:dyDescent="0.25">
      <c r="A3818" s="193" t="s">
        <v>9999</v>
      </c>
      <c r="B3818" s="194" t="s">
        <v>22023</v>
      </c>
      <c r="C3818" s="188" t="s">
        <v>6</v>
      </c>
      <c r="D3818" s="179"/>
      <c r="E3818" s="201">
        <v>2384</v>
      </c>
      <c r="F3818" s="201">
        <v>101</v>
      </c>
      <c r="G3818" s="64">
        <f t="shared" si="118"/>
        <v>0</v>
      </c>
      <c r="H3818" s="66">
        <f t="shared" si="119"/>
        <v>0</v>
      </c>
      <c r="I3818" s="60"/>
    </row>
    <row r="3819" spans="1:9" s="38" customFormat="1" ht="112.5" x14ac:dyDescent="0.25">
      <c r="A3819" s="195" t="s">
        <v>10000</v>
      </c>
      <c r="B3819" s="196" t="s">
        <v>22046</v>
      </c>
      <c r="C3819" s="198"/>
      <c r="D3819" s="199"/>
      <c r="E3819" s="199"/>
      <c r="F3819" s="199"/>
      <c r="G3819" s="199"/>
      <c r="H3819" s="200"/>
      <c r="I3819" s="60"/>
    </row>
    <row r="3820" spans="1:9" s="38" customFormat="1" x14ac:dyDescent="0.25">
      <c r="A3820" s="193" t="s">
        <v>10001</v>
      </c>
      <c r="B3820" s="194" t="s">
        <v>10002</v>
      </c>
      <c r="C3820" s="188" t="s">
        <v>6</v>
      </c>
      <c r="D3820" s="179"/>
      <c r="E3820" s="201">
        <v>2825</v>
      </c>
      <c r="F3820" s="201">
        <v>119</v>
      </c>
      <c r="G3820" s="64">
        <f t="shared" si="118"/>
        <v>0</v>
      </c>
      <c r="H3820" s="66">
        <f t="shared" si="119"/>
        <v>0</v>
      </c>
      <c r="I3820" s="60"/>
    </row>
    <row r="3821" spans="1:9" s="38" customFormat="1" x14ac:dyDescent="0.25">
      <c r="A3821" s="193" t="s">
        <v>10003</v>
      </c>
      <c r="B3821" s="194" t="s">
        <v>22047</v>
      </c>
      <c r="C3821" s="188" t="s">
        <v>6</v>
      </c>
      <c r="D3821" s="179"/>
      <c r="E3821" s="201">
        <v>2937</v>
      </c>
      <c r="F3821" s="201">
        <v>124</v>
      </c>
      <c r="G3821" s="64">
        <f t="shared" si="118"/>
        <v>0</v>
      </c>
      <c r="H3821" s="66">
        <f t="shared" si="119"/>
        <v>0</v>
      </c>
      <c r="I3821" s="60"/>
    </row>
    <row r="3822" spans="1:9" s="38" customFormat="1" x14ac:dyDescent="0.25">
      <c r="A3822" s="193" t="s">
        <v>10004</v>
      </c>
      <c r="B3822" s="194" t="s">
        <v>22048</v>
      </c>
      <c r="C3822" s="188" t="s">
        <v>6</v>
      </c>
      <c r="D3822" s="179"/>
      <c r="E3822" s="201">
        <v>3364</v>
      </c>
      <c r="F3822" s="201">
        <v>142</v>
      </c>
      <c r="G3822" s="64">
        <f t="shared" si="118"/>
        <v>0</v>
      </c>
      <c r="H3822" s="66">
        <f t="shared" si="119"/>
        <v>0</v>
      </c>
      <c r="I3822" s="60"/>
    </row>
    <row r="3823" spans="1:9" s="38" customFormat="1" x14ac:dyDescent="0.25">
      <c r="A3823" s="193" t="s">
        <v>10005</v>
      </c>
      <c r="B3823" s="194" t="s">
        <v>22049</v>
      </c>
      <c r="C3823" s="188" t="s">
        <v>6</v>
      </c>
      <c r="D3823" s="179"/>
      <c r="E3823" s="201">
        <v>3421</v>
      </c>
      <c r="F3823" s="201">
        <v>144</v>
      </c>
      <c r="G3823" s="64">
        <f t="shared" si="118"/>
        <v>0</v>
      </c>
      <c r="H3823" s="66">
        <f t="shared" si="119"/>
        <v>0</v>
      </c>
      <c r="I3823" s="60"/>
    </row>
    <row r="3824" spans="1:9" s="38" customFormat="1" x14ac:dyDescent="0.25">
      <c r="A3824" s="193" t="s">
        <v>10006</v>
      </c>
      <c r="B3824" s="194" t="s">
        <v>22050</v>
      </c>
      <c r="C3824" s="188" t="s">
        <v>6</v>
      </c>
      <c r="D3824" s="179"/>
      <c r="E3824" s="201">
        <v>4031</v>
      </c>
      <c r="F3824" s="201">
        <v>170</v>
      </c>
      <c r="G3824" s="64">
        <f t="shared" si="118"/>
        <v>0</v>
      </c>
      <c r="H3824" s="66">
        <f t="shared" si="119"/>
        <v>0</v>
      </c>
      <c r="I3824" s="60"/>
    </row>
    <row r="3825" spans="1:9" s="38" customFormat="1" x14ac:dyDescent="0.25">
      <c r="A3825" s="193" t="s">
        <v>10007</v>
      </c>
      <c r="B3825" s="194" t="s">
        <v>10008</v>
      </c>
      <c r="C3825" s="188" t="s">
        <v>6</v>
      </c>
      <c r="D3825" s="179"/>
      <c r="E3825" s="201">
        <v>1291</v>
      </c>
      <c r="F3825" s="201">
        <v>54</v>
      </c>
      <c r="G3825" s="64">
        <f t="shared" si="118"/>
        <v>0</v>
      </c>
      <c r="H3825" s="66">
        <f t="shared" si="119"/>
        <v>0</v>
      </c>
      <c r="I3825" s="60"/>
    </row>
    <row r="3826" spans="1:9" s="38" customFormat="1" ht="78.75" x14ac:dyDescent="0.25">
      <c r="A3826" s="195" t="s">
        <v>10009</v>
      </c>
      <c r="B3826" s="196" t="s">
        <v>22051</v>
      </c>
      <c r="C3826" s="198"/>
      <c r="D3826" s="199"/>
      <c r="E3826" s="199"/>
      <c r="F3826" s="199"/>
      <c r="G3826" s="199"/>
      <c r="H3826" s="200"/>
      <c r="I3826" s="60"/>
    </row>
    <row r="3827" spans="1:9" s="38" customFormat="1" x14ac:dyDescent="0.25">
      <c r="A3827" s="193" t="s">
        <v>10010</v>
      </c>
      <c r="B3827" s="194" t="s">
        <v>22040</v>
      </c>
      <c r="C3827" s="188" t="s">
        <v>6</v>
      </c>
      <c r="D3827" s="179"/>
      <c r="E3827" s="201">
        <v>739</v>
      </c>
      <c r="F3827" s="201">
        <v>31.2</v>
      </c>
      <c r="G3827" s="64">
        <f t="shared" si="118"/>
        <v>0</v>
      </c>
      <c r="H3827" s="66">
        <f t="shared" si="119"/>
        <v>0</v>
      </c>
      <c r="I3827" s="60"/>
    </row>
    <row r="3828" spans="1:9" s="38" customFormat="1" x14ac:dyDescent="0.25">
      <c r="A3828" s="193" t="s">
        <v>10011</v>
      </c>
      <c r="B3828" s="194" t="s">
        <v>9968</v>
      </c>
      <c r="C3828" s="188" t="s">
        <v>6</v>
      </c>
      <c r="D3828" s="179"/>
      <c r="E3828" s="201">
        <v>752</v>
      </c>
      <c r="F3828" s="201">
        <v>31.7</v>
      </c>
      <c r="G3828" s="64">
        <f t="shared" si="118"/>
        <v>0</v>
      </c>
      <c r="H3828" s="66">
        <f t="shared" si="119"/>
        <v>0</v>
      </c>
      <c r="I3828" s="60"/>
    </row>
    <row r="3829" spans="1:9" s="38" customFormat="1" x14ac:dyDescent="0.25">
      <c r="A3829" s="193" t="s">
        <v>10012</v>
      </c>
      <c r="B3829" s="194" t="s">
        <v>9970</v>
      </c>
      <c r="C3829" s="188" t="s">
        <v>6</v>
      </c>
      <c r="D3829" s="179"/>
      <c r="E3829" s="201">
        <v>780</v>
      </c>
      <c r="F3829" s="201">
        <v>32.9</v>
      </c>
      <c r="G3829" s="64">
        <f t="shared" si="118"/>
        <v>0</v>
      </c>
      <c r="H3829" s="66">
        <f t="shared" si="119"/>
        <v>0</v>
      </c>
      <c r="I3829" s="60"/>
    </row>
    <row r="3830" spans="1:9" s="38" customFormat="1" x14ac:dyDescent="0.25">
      <c r="A3830" s="193" t="s">
        <v>10013</v>
      </c>
      <c r="B3830" s="194" t="s">
        <v>22041</v>
      </c>
      <c r="C3830" s="188" t="s">
        <v>6</v>
      </c>
      <c r="D3830" s="179"/>
      <c r="E3830" s="201">
        <v>837</v>
      </c>
      <c r="F3830" s="201">
        <v>35.299999999999997</v>
      </c>
      <c r="G3830" s="64">
        <f t="shared" si="118"/>
        <v>0</v>
      </c>
      <c r="H3830" s="66">
        <f t="shared" si="119"/>
        <v>0</v>
      </c>
      <c r="I3830" s="60"/>
    </row>
    <row r="3831" spans="1:9" s="38" customFormat="1" x14ac:dyDescent="0.25">
      <c r="A3831" s="193" t="s">
        <v>10014</v>
      </c>
      <c r="B3831" s="194" t="s">
        <v>9973</v>
      </c>
      <c r="C3831" s="188" t="s">
        <v>6</v>
      </c>
      <c r="D3831" s="179"/>
      <c r="E3831" s="201">
        <v>1051</v>
      </c>
      <c r="F3831" s="201">
        <v>44.3</v>
      </c>
      <c r="G3831" s="64">
        <f t="shared" si="118"/>
        <v>0</v>
      </c>
      <c r="H3831" s="66">
        <f t="shared" si="119"/>
        <v>0</v>
      </c>
      <c r="I3831" s="60"/>
    </row>
    <row r="3832" spans="1:9" s="38" customFormat="1" x14ac:dyDescent="0.25">
      <c r="A3832" s="193" t="s">
        <v>10015</v>
      </c>
      <c r="B3832" s="194" t="s">
        <v>22042</v>
      </c>
      <c r="C3832" s="188" t="s">
        <v>6</v>
      </c>
      <c r="D3832" s="179"/>
      <c r="E3832" s="201">
        <v>1277</v>
      </c>
      <c r="F3832" s="201">
        <v>54</v>
      </c>
      <c r="G3832" s="64">
        <f t="shared" si="118"/>
        <v>0</v>
      </c>
      <c r="H3832" s="66">
        <f t="shared" si="119"/>
        <v>0</v>
      </c>
      <c r="I3832" s="60"/>
    </row>
    <row r="3833" spans="1:9" s="38" customFormat="1" x14ac:dyDescent="0.25">
      <c r="A3833" s="193" t="s">
        <v>10016</v>
      </c>
      <c r="B3833" s="194" t="s">
        <v>22043</v>
      </c>
      <c r="C3833" s="188" t="s">
        <v>6</v>
      </c>
      <c r="D3833" s="179"/>
      <c r="E3833" s="201">
        <v>1789</v>
      </c>
      <c r="F3833" s="201">
        <v>76</v>
      </c>
      <c r="G3833" s="64">
        <f t="shared" si="118"/>
        <v>0</v>
      </c>
      <c r="H3833" s="66">
        <f t="shared" si="119"/>
        <v>0</v>
      </c>
      <c r="I3833" s="60"/>
    </row>
    <row r="3834" spans="1:9" s="38" customFormat="1" x14ac:dyDescent="0.25">
      <c r="A3834" s="193" t="s">
        <v>10017</v>
      </c>
      <c r="B3834" s="194" t="s">
        <v>9840</v>
      </c>
      <c r="C3834" s="188" t="s">
        <v>6</v>
      </c>
      <c r="D3834" s="179"/>
      <c r="E3834" s="201">
        <v>108</v>
      </c>
      <c r="F3834" s="201">
        <v>4.57</v>
      </c>
      <c r="G3834" s="64">
        <f t="shared" si="118"/>
        <v>0</v>
      </c>
      <c r="H3834" s="66">
        <f t="shared" si="119"/>
        <v>0</v>
      </c>
      <c r="I3834" s="60"/>
    </row>
    <row r="3835" spans="1:9" s="38" customFormat="1" ht="90" x14ac:dyDescent="0.25">
      <c r="A3835" s="195" t="s">
        <v>10018</v>
      </c>
      <c r="B3835" s="196" t="s">
        <v>22052</v>
      </c>
      <c r="C3835" s="198"/>
      <c r="D3835" s="199"/>
      <c r="E3835" s="199"/>
      <c r="F3835" s="199"/>
      <c r="G3835" s="199"/>
      <c r="H3835" s="200"/>
      <c r="I3835" s="60"/>
    </row>
    <row r="3836" spans="1:9" s="38" customFormat="1" x14ac:dyDescent="0.25">
      <c r="A3836" s="193" t="s">
        <v>10019</v>
      </c>
      <c r="B3836" s="194" t="s">
        <v>9898</v>
      </c>
      <c r="C3836" s="188" t="s">
        <v>6</v>
      </c>
      <c r="D3836" s="179"/>
      <c r="E3836" s="201">
        <v>248</v>
      </c>
      <c r="F3836" s="201">
        <v>10.5</v>
      </c>
      <c r="G3836" s="64">
        <f t="shared" si="118"/>
        <v>0</v>
      </c>
      <c r="H3836" s="66">
        <f t="shared" si="119"/>
        <v>0</v>
      </c>
      <c r="I3836" s="60"/>
    </row>
    <row r="3837" spans="1:9" s="38" customFormat="1" x14ac:dyDescent="0.25">
      <c r="A3837" s="193" t="s">
        <v>10020</v>
      </c>
      <c r="B3837" s="194" t="s">
        <v>9900</v>
      </c>
      <c r="C3837" s="188" t="s">
        <v>6</v>
      </c>
      <c r="D3837" s="179"/>
      <c r="E3837" s="201">
        <v>248</v>
      </c>
      <c r="F3837" s="201">
        <v>10.5</v>
      </c>
      <c r="G3837" s="64">
        <f t="shared" si="118"/>
        <v>0</v>
      </c>
      <c r="H3837" s="66">
        <f t="shared" si="119"/>
        <v>0</v>
      </c>
      <c r="I3837" s="60"/>
    </row>
    <row r="3838" spans="1:9" s="38" customFormat="1" x14ac:dyDescent="0.25">
      <c r="A3838" s="193" t="s">
        <v>10021</v>
      </c>
      <c r="B3838" s="194" t="s">
        <v>9902</v>
      </c>
      <c r="C3838" s="188" t="s">
        <v>6</v>
      </c>
      <c r="D3838" s="179"/>
      <c r="E3838" s="201">
        <v>254</v>
      </c>
      <c r="F3838" s="201">
        <v>10.7</v>
      </c>
      <c r="G3838" s="64">
        <f t="shared" si="118"/>
        <v>0</v>
      </c>
      <c r="H3838" s="66">
        <f t="shared" si="119"/>
        <v>0</v>
      </c>
      <c r="I3838" s="60"/>
    </row>
    <row r="3839" spans="1:9" s="38" customFormat="1" x14ac:dyDescent="0.25">
      <c r="A3839" s="193" t="s">
        <v>10022</v>
      </c>
      <c r="B3839" s="194" t="s">
        <v>9904</v>
      </c>
      <c r="C3839" s="188" t="s">
        <v>6</v>
      </c>
      <c r="D3839" s="179"/>
      <c r="E3839" s="201">
        <v>254</v>
      </c>
      <c r="F3839" s="201">
        <v>10.7</v>
      </c>
      <c r="G3839" s="64">
        <f t="shared" si="118"/>
        <v>0</v>
      </c>
      <c r="H3839" s="66">
        <f t="shared" si="119"/>
        <v>0</v>
      </c>
      <c r="I3839" s="60"/>
    </row>
    <row r="3840" spans="1:9" s="38" customFormat="1" x14ac:dyDescent="0.25">
      <c r="A3840" s="193" t="s">
        <v>10023</v>
      </c>
      <c r="B3840" s="194" t="s">
        <v>9906</v>
      </c>
      <c r="C3840" s="188" t="s">
        <v>6</v>
      </c>
      <c r="D3840" s="179"/>
      <c r="E3840" s="201">
        <v>296</v>
      </c>
      <c r="F3840" s="201">
        <v>12.5</v>
      </c>
      <c r="G3840" s="64">
        <f t="shared" si="118"/>
        <v>0</v>
      </c>
      <c r="H3840" s="66">
        <f t="shared" si="119"/>
        <v>0</v>
      </c>
      <c r="I3840" s="60"/>
    </row>
    <row r="3841" spans="1:9" s="38" customFormat="1" ht="101.25" x14ac:dyDescent="0.25">
      <c r="A3841" s="195" t="s">
        <v>10024</v>
      </c>
      <c r="B3841" s="196" t="s">
        <v>22053</v>
      </c>
      <c r="C3841" s="198"/>
      <c r="D3841" s="199"/>
      <c r="E3841" s="199"/>
      <c r="F3841" s="199"/>
      <c r="G3841" s="199"/>
      <c r="H3841" s="200"/>
      <c r="I3841" s="60"/>
    </row>
    <row r="3842" spans="1:9" s="38" customFormat="1" x14ac:dyDescent="0.25">
      <c r="A3842" s="193" t="s">
        <v>10025</v>
      </c>
      <c r="B3842" s="194" t="s">
        <v>10026</v>
      </c>
      <c r="C3842" s="188" t="s">
        <v>6</v>
      </c>
      <c r="D3842" s="179"/>
      <c r="E3842" s="201">
        <v>62</v>
      </c>
      <c r="F3842" s="201">
        <v>2.6</v>
      </c>
      <c r="G3842" s="64">
        <f t="shared" si="118"/>
        <v>0</v>
      </c>
      <c r="H3842" s="66">
        <f t="shared" si="119"/>
        <v>0</v>
      </c>
      <c r="I3842" s="60"/>
    </row>
    <row r="3843" spans="1:9" s="38" customFormat="1" x14ac:dyDescent="0.25">
      <c r="A3843" s="193" t="s">
        <v>10027</v>
      </c>
      <c r="B3843" s="194" t="s">
        <v>10028</v>
      </c>
      <c r="C3843" s="188" t="s">
        <v>6</v>
      </c>
      <c r="D3843" s="179"/>
      <c r="E3843" s="201">
        <v>65</v>
      </c>
      <c r="F3843" s="201">
        <v>2.73</v>
      </c>
      <c r="G3843" s="64">
        <f t="shared" si="118"/>
        <v>0</v>
      </c>
      <c r="H3843" s="66">
        <f t="shared" si="119"/>
        <v>0</v>
      </c>
      <c r="I3843" s="60"/>
    </row>
    <row r="3844" spans="1:9" s="38" customFormat="1" x14ac:dyDescent="0.25">
      <c r="A3844" s="193" t="s">
        <v>10029</v>
      </c>
      <c r="B3844" s="194" t="s">
        <v>10030</v>
      </c>
      <c r="C3844" s="188" t="s">
        <v>6</v>
      </c>
      <c r="D3844" s="179"/>
      <c r="E3844" s="201">
        <v>89</v>
      </c>
      <c r="F3844" s="201">
        <v>3.76</v>
      </c>
      <c r="G3844" s="64">
        <f t="shared" si="118"/>
        <v>0</v>
      </c>
      <c r="H3844" s="66">
        <f t="shared" si="119"/>
        <v>0</v>
      </c>
      <c r="I3844" s="60"/>
    </row>
    <row r="3845" spans="1:9" s="38" customFormat="1" x14ac:dyDescent="0.25">
      <c r="A3845" s="193" t="s">
        <v>10031</v>
      </c>
      <c r="B3845" s="194" t="s">
        <v>22054</v>
      </c>
      <c r="C3845" s="188" t="s">
        <v>6</v>
      </c>
      <c r="D3845" s="179"/>
      <c r="E3845" s="201">
        <v>96</v>
      </c>
      <c r="F3845" s="201">
        <v>4.03</v>
      </c>
      <c r="G3845" s="64">
        <f t="shared" ref="G3845:G3908" si="120">D3845*E3845</f>
        <v>0</v>
      </c>
      <c r="H3845" s="66">
        <f t="shared" ref="H3845:H3908" si="121">D3845*F3845</f>
        <v>0</v>
      </c>
      <c r="I3845" s="60"/>
    </row>
    <row r="3846" spans="1:9" s="38" customFormat="1" x14ac:dyDescent="0.25">
      <c r="A3846" s="193" t="s">
        <v>10032</v>
      </c>
      <c r="B3846" s="194" t="s">
        <v>5705</v>
      </c>
      <c r="C3846" s="188" t="s">
        <v>6</v>
      </c>
      <c r="D3846" s="179"/>
      <c r="E3846" s="201">
        <v>180</v>
      </c>
      <c r="F3846" s="201">
        <v>7.6</v>
      </c>
      <c r="G3846" s="64">
        <f t="shared" si="120"/>
        <v>0</v>
      </c>
      <c r="H3846" s="66">
        <f t="shared" si="121"/>
        <v>0</v>
      </c>
      <c r="I3846" s="60"/>
    </row>
    <row r="3847" spans="1:9" s="38" customFormat="1" x14ac:dyDescent="0.25">
      <c r="A3847" s="193" t="s">
        <v>10033</v>
      </c>
      <c r="B3847" s="194" t="s">
        <v>5707</v>
      </c>
      <c r="C3847" s="188" t="s">
        <v>6</v>
      </c>
      <c r="D3847" s="179"/>
      <c r="E3847" s="201">
        <v>180</v>
      </c>
      <c r="F3847" s="201">
        <v>7.6</v>
      </c>
      <c r="G3847" s="64">
        <f t="shared" si="120"/>
        <v>0</v>
      </c>
      <c r="H3847" s="66">
        <f t="shared" si="121"/>
        <v>0</v>
      </c>
      <c r="I3847" s="60"/>
    </row>
    <row r="3848" spans="1:9" s="38" customFormat="1" x14ac:dyDescent="0.25">
      <c r="A3848" s="193" t="s">
        <v>10034</v>
      </c>
      <c r="B3848" s="194" t="s">
        <v>5709</v>
      </c>
      <c r="C3848" s="188" t="s">
        <v>6</v>
      </c>
      <c r="D3848" s="179"/>
      <c r="E3848" s="201">
        <v>268</v>
      </c>
      <c r="F3848" s="201">
        <v>11.3</v>
      </c>
      <c r="G3848" s="64">
        <f t="shared" si="120"/>
        <v>0</v>
      </c>
      <c r="H3848" s="66">
        <f t="shared" si="121"/>
        <v>0</v>
      </c>
      <c r="I3848" s="60"/>
    </row>
    <row r="3849" spans="1:9" s="38" customFormat="1" ht="101.25" x14ac:dyDescent="0.25">
      <c r="A3849" s="195" t="s">
        <v>10035</v>
      </c>
      <c r="B3849" s="196" t="s">
        <v>22055</v>
      </c>
      <c r="C3849" s="198"/>
      <c r="D3849" s="199"/>
      <c r="E3849" s="199"/>
      <c r="F3849" s="199"/>
      <c r="G3849" s="199"/>
      <c r="H3849" s="200"/>
      <c r="I3849" s="60"/>
    </row>
    <row r="3850" spans="1:9" s="38" customFormat="1" x14ac:dyDescent="0.25">
      <c r="A3850" s="193" t="s">
        <v>10036</v>
      </c>
      <c r="B3850" s="194" t="s">
        <v>10026</v>
      </c>
      <c r="C3850" s="188" t="s">
        <v>6</v>
      </c>
      <c r="D3850" s="179"/>
      <c r="E3850" s="201">
        <v>74</v>
      </c>
      <c r="F3850" s="201">
        <v>3.13</v>
      </c>
      <c r="G3850" s="64">
        <f t="shared" si="120"/>
        <v>0</v>
      </c>
      <c r="H3850" s="66">
        <f t="shared" si="121"/>
        <v>0</v>
      </c>
      <c r="I3850" s="60"/>
    </row>
    <row r="3851" spans="1:9" s="38" customFormat="1" x14ac:dyDescent="0.25">
      <c r="A3851" s="193" t="s">
        <v>10037</v>
      </c>
      <c r="B3851" s="194" t="s">
        <v>10028</v>
      </c>
      <c r="C3851" s="188" t="s">
        <v>6</v>
      </c>
      <c r="D3851" s="179"/>
      <c r="E3851" s="201">
        <v>80</v>
      </c>
      <c r="F3851" s="201">
        <v>3.36</v>
      </c>
      <c r="G3851" s="64">
        <f t="shared" si="120"/>
        <v>0</v>
      </c>
      <c r="H3851" s="66">
        <f t="shared" si="121"/>
        <v>0</v>
      </c>
      <c r="I3851" s="60"/>
    </row>
    <row r="3852" spans="1:9" s="38" customFormat="1" x14ac:dyDescent="0.25">
      <c r="A3852" s="193" t="s">
        <v>10038</v>
      </c>
      <c r="B3852" s="194" t="s">
        <v>10030</v>
      </c>
      <c r="C3852" s="188" t="s">
        <v>6</v>
      </c>
      <c r="D3852" s="179"/>
      <c r="E3852" s="201">
        <v>103</v>
      </c>
      <c r="F3852" s="201">
        <v>4.34</v>
      </c>
      <c r="G3852" s="64">
        <f t="shared" si="120"/>
        <v>0</v>
      </c>
      <c r="H3852" s="66">
        <f t="shared" si="121"/>
        <v>0</v>
      </c>
      <c r="I3852" s="60"/>
    </row>
    <row r="3853" spans="1:9" s="38" customFormat="1" x14ac:dyDescent="0.25">
      <c r="A3853" s="193" t="s">
        <v>10039</v>
      </c>
      <c r="B3853" s="194" t="s">
        <v>22054</v>
      </c>
      <c r="C3853" s="188" t="s">
        <v>6</v>
      </c>
      <c r="D3853" s="179"/>
      <c r="E3853" s="201">
        <v>116</v>
      </c>
      <c r="F3853" s="201">
        <v>4.88</v>
      </c>
      <c r="G3853" s="64">
        <f t="shared" si="120"/>
        <v>0</v>
      </c>
      <c r="H3853" s="66">
        <f t="shared" si="121"/>
        <v>0</v>
      </c>
      <c r="I3853" s="60"/>
    </row>
    <row r="3854" spans="1:9" s="38" customFormat="1" x14ac:dyDescent="0.25">
      <c r="A3854" s="193" t="s">
        <v>10040</v>
      </c>
      <c r="B3854" s="194" t="s">
        <v>5705</v>
      </c>
      <c r="C3854" s="188" t="s">
        <v>6</v>
      </c>
      <c r="D3854" s="179"/>
      <c r="E3854" s="201">
        <v>206</v>
      </c>
      <c r="F3854" s="201">
        <v>8.6999999999999993</v>
      </c>
      <c r="G3854" s="64">
        <f t="shared" si="120"/>
        <v>0</v>
      </c>
      <c r="H3854" s="66">
        <f t="shared" si="121"/>
        <v>0</v>
      </c>
      <c r="I3854" s="60"/>
    </row>
    <row r="3855" spans="1:9" s="38" customFormat="1" x14ac:dyDescent="0.25">
      <c r="A3855" s="193" t="s">
        <v>10041</v>
      </c>
      <c r="B3855" s="194" t="s">
        <v>5707</v>
      </c>
      <c r="C3855" s="188" t="s">
        <v>6</v>
      </c>
      <c r="D3855" s="179"/>
      <c r="E3855" s="201">
        <v>206</v>
      </c>
      <c r="F3855" s="201">
        <v>8.6999999999999993</v>
      </c>
      <c r="G3855" s="64">
        <f t="shared" si="120"/>
        <v>0</v>
      </c>
      <c r="H3855" s="66">
        <f t="shared" si="121"/>
        <v>0</v>
      </c>
      <c r="I3855" s="60"/>
    </row>
    <row r="3856" spans="1:9" s="38" customFormat="1" x14ac:dyDescent="0.25">
      <c r="A3856" s="193" t="s">
        <v>10042</v>
      </c>
      <c r="B3856" s="194" t="s">
        <v>5709</v>
      </c>
      <c r="C3856" s="188" t="s">
        <v>6</v>
      </c>
      <c r="D3856" s="179"/>
      <c r="E3856" s="201">
        <v>292</v>
      </c>
      <c r="F3856" s="201">
        <v>12.3</v>
      </c>
      <c r="G3856" s="64">
        <f t="shared" si="120"/>
        <v>0</v>
      </c>
      <c r="H3856" s="66">
        <f t="shared" si="121"/>
        <v>0</v>
      </c>
      <c r="I3856" s="60"/>
    </row>
    <row r="3857" spans="1:9" s="38" customFormat="1" ht="112.5" x14ac:dyDescent="0.25">
      <c r="A3857" s="195" t="s">
        <v>10043</v>
      </c>
      <c r="B3857" s="196" t="s">
        <v>22056</v>
      </c>
      <c r="C3857" s="198"/>
      <c r="D3857" s="199"/>
      <c r="E3857" s="199"/>
      <c r="F3857" s="199"/>
      <c r="G3857" s="199"/>
      <c r="H3857" s="200"/>
      <c r="I3857" s="60"/>
    </row>
    <row r="3858" spans="1:9" s="38" customFormat="1" x14ac:dyDescent="0.25">
      <c r="A3858" s="193" t="s">
        <v>10044</v>
      </c>
      <c r="B3858" s="194" t="s">
        <v>22057</v>
      </c>
      <c r="C3858" s="188" t="s">
        <v>6</v>
      </c>
      <c r="D3858" s="179"/>
      <c r="E3858" s="201">
        <v>44.6</v>
      </c>
      <c r="F3858" s="201">
        <v>1.88</v>
      </c>
      <c r="G3858" s="64">
        <f t="shared" si="120"/>
        <v>0</v>
      </c>
      <c r="H3858" s="66">
        <f t="shared" si="121"/>
        <v>0</v>
      </c>
      <c r="I3858" s="60"/>
    </row>
    <row r="3859" spans="1:9" s="38" customFormat="1" x14ac:dyDescent="0.25">
      <c r="A3859" s="193" t="s">
        <v>10045</v>
      </c>
      <c r="B3859" s="194" t="s">
        <v>22058</v>
      </c>
      <c r="C3859" s="188" t="s">
        <v>6</v>
      </c>
      <c r="D3859" s="179"/>
      <c r="E3859" s="201">
        <v>44.6</v>
      </c>
      <c r="F3859" s="201">
        <v>1.88</v>
      </c>
      <c r="G3859" s="64">
        <f t="shared" si="120"/>
        <v>0</v>
      </c>
      <c r="H3859" s="66">
        <f t="shared" si="121"/>
        <v>0</v>
      </c>
      <c r="I3859" s="60"/>
    </row>
    <row r="3860" spans="1:9" s="38" customFormat="1" x14ac:dyDescent="0.25">
      <c r="A3860" s="193" t="s">
        <v>10046</v>
      </c>
      <c r="B3860" s="194" t="s">
        <v>10047</v>
      </c>
      <c r="C3860" s="188" t="s">
        <v>6</v>
      </c>
      <c r="D3860" s="179"/>
      <c r="E3860" s="201">
        <v>44.6</v>
      </c>
      <c r="F3860" s="201">
        <v>1.88</v>
      </c>
      <c r="G3860" s="64">
        <f t="shared" si="120"/>
        <v>0</v>
      </c>
      <c r="H3860" s="66">
        <f t="shared" si="121"/>
        <v>0</v>
      </c>
      <c r="I3860" s="60"/>
    </row>
    <row r="3861" spans="1:9" s="38" customFormat="1" x14ac:dyDescent="0.25">
      <c r="A3861" s="193" t="s">
        <v>10048</v>
      </c>
      <c r="B3861" s="194" t="s">
        <v>10049</v>
      </c>
      <c r="C3861" s="188" t="s">
        <v>6</v>
      </c>
      <c r="D3861" s="179"/>
      <c r="E3861" s="201">
        <v>45.8</v>
      </c>
      <c r="F3861" s="201">
        <v>1.93</v>
      </c>
      <c r="G3861" s="64">
        <f t="shared" si="120"/>
        <v>0</v>
      </c>
      <c r="H3861" s="66">
        <f t="shared" si="121"/>
        <v>0</v>
      </c>
      <c r="I3861" s="60"/>
    </row>
    <row r="3862" spans="1:9" s="38" customFormat="1" x14ac:dyDescent="0.25">
      <c r="A3862" s="193" t="s">
        <v>10050</v>
      </c>
      <c r="B3862" s="194" t="s">
        <v>10051</v>
      </c>
      <c r="C3862" s="188" t="s">
        <v>6</v>
      </c>
      <c r="D3862" s="179"/>
      <c r="E3862" s="201">
        <v>73</v>
      </c>
      <c r="F3862" s="201">
        <v>3.09</v>
      </c>
      <c r="G3862" s="64">
        <f t="shared" si="120"/>
        <v>0</v>
      </c>
      <c r="H3862" s="66">
        <f t="shared" si="121"/>
        <v>0</v>
      </c>
      <c r="I3862" s="60"/>
    </row>
    <row r="3863" spans="1:9" s="38" customFormat="1" x14ac:dyDescent="0.25">
      <c r="A3863" s="193" t="s">
        <v>10052</v>
      </c>
      <c r="B3863" s="194" t="s">
        <v>10053</v>
      </c>
      <c r="C3863" s="188" t="s">
        <v>6</v>
      </c>
      <c r="D3863" s="179"/>
      <c r="E3863" s="201">
        <v>80</v>
      </c>
      <c r="F3863" s="201">
        <v>3.36</v>
      </c>
      <c r="G3863" s="64">
        <f t="shared" si="120"/>
        <v>0</v>
      </c>
      <c r="H3863" s="66">
        <f t="shared" si="121"/>
        <v>0</v>
      </c>
      <c r="I3863" s="60"/>
    </row>
    <row r="3864" spans="1:9" s="38" customFormat="1" x14ac:dyDescent="0.25">
      <c r="A3864" s="193" t="s">
        <v>10054</v>
      </c>
      <c r="B3864" s="194" t="s">
        <v>10055</v>
      </c>
      <c r="C3864" s="188" t="s">
        <v>6</v>
      </c>
      <c r="D3864" s="179"/>
      <c r="E3864" s="201">
        <v>81</v>
      </c>
      <c r="F3864" s="201">
        <v>3.4</v>
      </c>
      <c r="G3864" s="64">
        <f t="shared" si="120"/>
        <v>0</v>
      </c>
      <c r="H3864" s="66">
        <f t="shared" si="121"/>
        <v>0</v>
      </c>
      <c r="I3864" s="60"/>
    </row>
    <row r="3865" spans="1:9" s="38" customFormat="1" x14ac:dyDescent="0.25">
      <c r="A3865" s="193" t="s">
        <v>10056</v>
      </c>
      <c r="B3865" s="194" t="s">
        <v>22059</v>
      </c>
      <c r="C3865" s="188" t="s">
        <v>6</v>
      </c>
      <c r="D3865" s="179"/>
      <c r="E3865" s="201">
        <v>122</v>
      </c>
      <c r="F3865" s="201">
        <v>5.0999999999999996</v>
      </c>
      <c r="G3865" s="64">
        <f t="shared" si="120"/>
        <v>0</v>
      </c>
      <c r="H3865" s="66">
        <f t="shared" si="121"/>
        <v>0</v>
      </c>
      <c r="I3865" s="60"/>
    </row>
    <row r="3866" spans="1:9" s="38" customFormat="1" ht="409.5" x14ac:dyDescent="0.25">
      <c r="A3866" s="195" t="s">
        <v>10057</v>
      </c>
      <c r="B3866" s="196" t="s">
        <v>22060</v>
      </c>
      <c r="C3866" s="198"/>
      <c r="D3866" s="199"/>
      <c r="E3866" s="199"/>
      <c r="F3866" s="199"/>
      <c r="G3866" s="199"/>
      <c r="H3866" s="200"/>
      <c r="I3866" s="60"/>
    </row>
    <row r="3867" spans="1:9" s="38" customFormat="1" x14ac:dyDescent="0.25">
      <c r="A3867" s="193" t="s">
        <v>10058</v>
      </c>
      <c r="B3867" s="194" t="s">
        <v>10059</v>
      </c>
      <c r="C3867" s="188" t="s">
        <v>6</v>
      </c>
      <c r="D3867" s="179"/>
      <c r="E3867" s="201">
        <v>1023</v>
      </c>
      <c r="F3867" s="201">
        <v>43.2</v>
      </c>
      <c r="G3867" s="64">
        <f t="shared" si="120"/>
        <v>0</v>
      </c>
      <c r="H3867" s="66">
        <f t="shared" si="121"/>
        <v>0</v>
      </c>
      <c r="I3867" s="60"/>
    </row>
    <row r="3868" spans="1:9" s="38" customFormat="1" x14ac:dyDescent="0.25">
      <c r="A3868" s="193" t="s">
        <v>10060</v>
      </c>
      <c r="B3868" s="194" t="s">
        <v>10061</v>
      </c>
      <c r="C3868" s="188" t="s">
        <v>6</v>
      </c>
      <c r="D3868" s="179"/>
      <c r="E3868" s="201">
        <v>937</v>
      </c>
      <c r="F3868" s="201">
        <v>39.5</v>
      </c>
      <c r="G3868" s="64">
        <f t="shared" si="120"/>
        <v>0</v>
      </c>
      <c r="H3868" s="66">
        <f t="shared" si="121"/>
        <v>0</v>
      </c>
      <c r="I3868" s="60"/>
    </row>
    <row r="3869" spans="1:9" s="38" customFormat="1" x14ac:dyDescent="0.25">
      <c r="A3869" s="193" t="s">
        <v>10062</v>
      </c>
      <c r="B3869" s="194" t="s">
        <v>10063</v>
      </c>
      <c r="C3869" s="188" t="s">
        <v>6</v>
      </c>
      <c r="D3869" s="179"/>
      <c r="E3869" s="201">
        <v>1335</v>
      </c>
      <c r="F3869" s="201">
        <v>56</v>
      </c>
      <c r="G3869" s="64">
        <f t="shared" si="120"/>
        <v>0</v>
      </c>
      <c r="H3869" s="66">
        <f t="shared" si="121"/>
        <v>0</v>
      </c>
      <c r="I3869" s="60"/>
    </row>
    <row r="3870" spans="1:9" s="38" customFormat="1" x14ac:dyDescent="0.25">
      <c r="A3870" s="193" t="s">
        <v>10064</v>
      </c>
      <c r="B3870" s="194" t="s">
        <v>10065</v>
      </c>
      <c r="C3870" s="188" t="s">
        <v>6</v>
      </c>
      <c r="D3870" s="179"/>
      <c r="E3870" s="201">
        <v>2341</v>
      </c>
      <c r="F3870" s="201">
        <v>99</v>
      </c>
      <c r="G3870" s="64">
        <f t="shared" si="120"/>
        <v>0</v>
      </c>
      <c r="H3870" s="66">
        <f t="shared" si="121"/>
        <v>0</v>
      </c>
      <c r="I3870" s="60"/>
    </row>
    <row r="3871" spans="1:9" s="38" customFormat="1" x14ac:dyDescent="0.25">
      <c r="A3871" s="193" t="s">
        <v>10066</v>
      </c>
      <c r="B3871" s="194" t="s">
        <v>5180</v>
      </c>
      <c r="C3871" s="188" t="s">
        <v>15</v>
      </c>
      <c r="D3871" s="179"/>
      <c r="E3871" s="201">
        <v>12.6</v>
      </c>
      <c r="F3871" s="201">
        <v>0.53</v>
      </c>
      <c r="G3871" s="64">
        <f t="shared" si="120"/>
        <v>0</v>
      </c>
      <c r="H3871" s="66">
        <f t="shared" si="121"/>
        <v>0</v>
      </c>
      <c r="I3871" s="60"/>
    </row>
    <row r="3872" spans="1:9" s="38" customFormat="1" x14ac:dyDescent="0.25">
      <c r="A3872" s="193" t="s">
        <v>10067</v>
      </c>
      <c r="B3872" s="194" t="s">
        <v>10068</v>
      </c>
      <c r="C3872" s="188" t="s">
        <v>6</v>
      </c>
      <c r="D3872" s="179"/>
      <c r="E3872" s="201">
        <v>506</v>
      </c>
      <c r="F3872" s="201">
        <v>21.4</v>
      </c>
      <c r="G3872" s="64">
        <f t="shared" si="120"/>
        <v>0</v>
      </c>
      <c r="H3872" s="66">
        <f t="shared" si="121"/>
        <v>0</v>
      </c>
      <c r="I3872" s="60"/>
    </row>
    <row r="3873" spans="1:9" s="38" customFormat="1" x14ac:dyDescent="0.25">
      <c r="A3873" s="193" t="s">
        <v>10069</v>
      </c>
      <c r="B3873" s="194" t="s">
        <v>10070</v>
      </c>
      <c r="C3873" s="188" t="s">
        <v>6</v>
      </c>
      <c r="D3873" s="179"/>
      <c r="E3873" s="201">
        <v>166</v>
      </c>
      <c r="F3873" s="201">
        <v>7</v>
      </c>
      <c r="G3873" s="64">
        <f t="shared" si="120"/>
        <v>0</v>
      </c>
      <c r="H3873" s="66">
        <f t="shared" si="121"/>
        <v>0</v>
      </c>
      <c r="I3873" s="60"/>
    </row>
    <row r="3874" spans="1:9" s="38" customFormat="1" ht="409.5" x14ac:dyDescent="0.25">
      <c r="A3874" s="195" t="s">
        <v>10071</v>
      </c>
      <c r="B3874" s="196" t="s">
        <v>22061</v>
      </c>
      <c r="C3874" s="198"/>
      <c r="D3874" s="199"/>
      <c r="E3874" s="199"/>
      <c r="F3874" s="199"/>
      <c r="G3874" s="199"/>
      <c r="H3874" s="200"/>
      <c r="I3874" s="60"/>
    </row>
    <row r="3875" spans="1:9" s="38" customFormat="1" x14ac:dyDescent="0.25">
      <c r="A3875" s="193" t="s">
        <v>10072</v>
      </c>
      <c r="B3875" s="194" t="s">
        <v>10073</v>
      </c>
      <c r="C3875" s="188" t="s">
        <v>6</v>
      </c>
      <c r="D3875" s="179"/>
      <c r="E3875" s="201">
        <v>3776</v>
      </c>
      <c r="F3875" s="201">
        <v>159</v>
      </c>
      <c r="G3875" s="64">
        <f t="shared" si="120"/>
        <v>0</v>
      </c>
      <c r="H3875" s="66">
        <f t="shared" si="121"/>
        <v>0</v>
      </c>
      <c r="I3875" s="60"/>
    </row>
    <row r="3876" spans="1:9" s="38" customFormat="1" x14ac:dyDescent="0.25">
      <c r="A3876" s="193" t="s">
        <v>10074</v>
      </c>
      <c r="B3876" s="194" t="s">
        <v>10075</v>
      </c>
      <c r="C3876" s="188" t="s">
        <v>6</v>
      </c>
      <c r="D3876" s="179"/>
      <c r="E3876" s="201">
        <v>506</v>
      </c>
      <c r="F3876" s="201">
        <v>21.4</v>
      </c>
      <c r="G3876" s="64">
        <f t="shared" si="120"/>
        <v>0</v>
      </c>
      <c r="H3876" s="66">
        <f t="shared" si="121"/>
        <v>0</v>
      </c>
      <c r="I3876" s="60"/>
    </row>
    <row r="3877" spans="1:9" s="38" customFormat="1" x14ac:dyDescent="0.25">
      <c r="A3877" s="193" t="s">
        <v>10076</v>
      </c>
      <c r="B3877" s="194" t="s">
        <v>10061</v>
      </c>
      <c r="C3877" s="188" t="s">
        <v>6</v>
      </c>
      <c r="D3877" s="179"/>
      <c r="E3877" s="201">
        <v>937</v>
      </c>
      <c r="F3877" s="201">
        <v>39.5</v>
      </c>
      <c r="G3877" s="64">
        <f t="shared" si="120"/>
        <v>0</v>
      </c>
      <c r="H3877" s="66">
        <f t="shared" si="121"/>
        <v>0</v>
      </c>
      <c r="I3877" s="60"/>
    </row>
    <row r="3878" spans="1:9" s="38" customFormat="1" x14ac:dyDescent="0.25">
      <c r="A3878" s="193" t="s">
        <v>10077</v>
      </c>
      <c r="B3878" s="194" t="s">
        <v>10063</v>
      </c>
      <c r="C3878" s="188" t="s">
        <v>6</v>
      </c>
      <c r="D3878" s="179"/>
      <c r="E3878" s="201">
        <v>1335</v>
      </c>
      <c r="F3878" s="201">
        <v>56</v>
      </c>
      <c r="G3878" s="64">
        <f t="shared" si="120"/>
        <v>0</v>
      </c>
      <c r="H3878" s="66">
        <f t="shared" si="121"/>
        <v>0</v>
      </c>
      <c r="I3878" s="60"/>
    </row>
    <row r="3879" spans="1:9" s="38" customFormat="1" x14ac:dyDescent="0.25">
      <c r="A3879" s="193" t="s">
        <v>10078</v>
      </c>
      <c r="B3879" s="194" t="s">
        <v>10065</v>
      </c>
      <c r="C3879" s="188" t="s">
        <v>6</v>
      </c>
      <c r="D3879" s="179"/>
      <c r="E3879" s="201">
        <v>2341</v>
      </c>
      <c r="F3879" s="201">
        <v>99</v>
      </c>
      <c r="G3879" s="64">
        <f t="shared" si="120"/>
        <v>0</v>
      </c>
      <c r="H3879" s="66">
        <f t="shared" si="121"/>
        <v>0</v>
      </c>
      <c r="I3879" s="60"/>
    </row>
    <row r="3880" spans="1:9" s="38" customFormat="1" x14ac:dyDescent="0.25">
      <c r="A3880" s="193" t="s">
        <v>10079</v>
      </c>
      <c r="B3880" s="194" t="s">
        <v>10080</v>
      </c>
      <c r="C3880" s="188" t="s">
        <v>6</v>
      </c>
      <c r="D3880" s="179"/>
      <c r="E3880" s="201">
        <v>3250</v>
      </c>
      <c r="F3880" s="201">
        <v>137</v>
      </c>
      <c r="G3880" s="64">
        <f t="shared" si="120"/>
        <v>0</v>
      </c>
      <c r="H3880" s="66">
        <f t="shared" si="121"/>
        <v>0</v>
      </c>
      <c r="I3880" s="60"/>
    </row>
    <row r="3881" spans="1:9" s="38" customFormat="1" x14ac:dyDescent="0.25">
      <c r="A3881" s="193" t="s">
        <v>10081</v>
      </c>
      <c r="B3881" s="194" t="s">
        <v>10082</v>
      </c>
      <c r="C3881" s="188" t="s">
        <v>6</v>
      </c>
      <c r="D3881" s="179"/>
      <c r="E3881" s="201">
        <v>1023</v>
      </c>
      <c r="F3881" s="201">
        <v>43.2</v>
      </c>
      <c r="G3881" s="64">
        <f t="shared" si="120"/>
        <v>0</v>
      </c>
      <c r="H3881" s="66">
        <f t="shared" si="121"/>
        <v>0</v>
      </c>
      <c r="I3881" s="60"/>
    </row>
    <row r="3882" spans="1:9" s="38" customFormat="1" x14ac:dyDescent="0.25">
      <c r="A3882" s="193" t="s">
        <v>10083</v>
      </c>
      <c r="B3882" s="194" t="s">
        <v>5180</v>
      </c>
      <c r="C3882" s="188" t="s">
        <v>15</v>
      </c>
      <c r="D3882" s="179"/>
      <c r="E3882" s="201">
        <v>12.6</v>
      </c>
      <c r="F3882" s="201">
        <v>0.53</v>
      </c>
      <c r="G3882" s="64">
        <f t="shared" si="120"/>
        <v>0</v>
      </c>
      <c r="H3882" s="66">
        <f t="shared" si="121"/>
        <v>0</v>
      </c>
      <c r="I3882" s="60"/>
    </row>
    <row r="3883" spans="1:9" s="38" customFormat="1" x14ac:dyDescent="0.25">
      <c r="A3883" s="193" t="s">
        <v>10084</v>
      </c>
      <c r="B3883" s="194" t="s">
        <v>10085</v>
      </c>
      <c r="C3883" s="188" t="s">
        <v>6</v>
      </c>
      <c r="D3883" s="179"/>
      <c r="E3883" s="201">
        <v>506</v>
      </c>
      <c r="F3883" s="201">
        <v>21.4</v>
      </c>
      <c r="G3883" s="64">
        <f t="shared" si="120"/>
        <v>0</v>
      </c>
      <c r="H3883" s="66">
        <f t="shared" si="121"/>
        <v>0</v>
      </c>
      <c r="I3883" s="60"/>
    </row>
    <row r="3884" spans="1:9" s="38" customFormat="1" x14ac:dyDescent="0.25">
      <c r="A3884" s="193" t="s">
        <v>10086</v>
      </c>
      <c r="B3884" s="194" t="s">
        <v>10087</v>
      </c>
      <c r="C3884" s="188" t="s">
        <v>6</v>
      </c>
      <c r="D3884" s="179"/>
      <c r="E3884" s="201">
        <v>2357</v>
      </c>
      <c r="F3884" s="201">
        <v>99</v>
      </c>
      <c r="G3884" s="64">
        <f t="shared" si="120"/>
        <v>0</v>
      </c>
      <c r="H3884" s="66">
        <f t="shared" si="121"/>
        <v>0</v>
      </c>
      <c r="I3884" s="60"/>
    </row>
    <row r="3885" spans="1:9" s="38" customFormat="1" x14ac:dyDescent="0.25">
      <c r="A3885" s="193" t="s">
        <v>10088</v>
      </c>
      <c r="B3885" s="194" t="s">
        <v>10089</v>
      </c>
      <c r="C3885" s="188" t="s">
        <v>6</v>
      </c>
      <c r="D3885" s="179"/>
      <c r="E3885" s="201">
        <v>4713</v>
      </c>
      <c r="F3885" s="201">
        <v>199</v>
      </c>
      <c r="G3885" s="64">
        <f t="shared" si="120"/>
        <v>0</v>
      </c>
      <c r="H3885" s="66">
        <f t="shared" si="121"/>
        <v>0</v>
      </c>
      <c r="I3885" s="60"/>
    </row>
    <row r="3886" spans="1:9" s="38" customFormat="1" x14ac:dyDescent="0.25">
      <c r="A3886" s="193" t="s">
        <v>10090</v>
      </c>
      <c r="B3886" s="194" t="s">
        <v>10091</v>
      </c>
      <c r="C3886" s="188" t="s">
        <v>6</v>
      </c>
      <c r="D3886" s="179"/>
      <c r="E3886" s="201">
        <v>166</v>
      </c>
      <c r="F3886" s="201">
        <v>7</v>
      </c>
      <c r="G3886" s="64">
        <f t="shared" si="120"/>
        <v>0</v>
      </c>
      <c r="H3886" s="66">
        <f t="shared" si="121"/>
        <v>0</v>
      </c>
      <c r="I3886" s="60"/>
    </row>
    <row r="3887" spans="1:9" s="38" customFormat="1" x14ac:dyDescent="0.25">
      <c r="A3887" s="193" t="s">
        <v>10092</v>
      </c>
      <c r="B3887" s="194" t="s">
        <v>10093</v>
      </c>
      <c r="C3887" s="188" t="s">
        <v>6</v>
      </c>
      <c r="D3887" s="179"/>
      <c r="E3887" s="201">
        <v>220</v>
      </c>
      <c r="F3887" s="201">
        <v>9.3000000000000007</v>
      </c>
      <c r="G3887" s="64">
        <f t="shared" si="120"/>
        <v>0</v>
      </c>
      <c r="H3887" s="66">
        <f t="shared" si="121"/>
        <v>0</v>
      </c>
      <c r="I3887" s="60"/>
    </row>
    <row r="3888" spans="1:9" s="38" customFormat="1" ht="409.5" x14ac:dyDescent="0.25">
      <c r="A3888" s="195" t="s">
        <v>10094</v>
      </c>
      <c r="B3888" s="196" t="s">
        <v>22062</v>
      </c>
      <c r="C3888" s="198"/>
      <c r="D3888" s="199"/>
      <c r="E3888" s="199"/>
      <c r="F3888" s="199"/>
      <c r="G3888" s="199"/>
      <c r="H3888" s="200"/>
      <c r="I3888" s="60"/>
    </row>
    <row r="3889" spans="1:9" s="38" customFormat="1" x14ac:dyDescent="0.25">
      <c r="A3889" s="193" t="s">
        <v>10095</v>
      </c>
      <c r="B3889" s="194" t="s">
        <v>10096</v>
      </c>
      <c r="C3889" s="188" t="s">
        <v>6</v>
      </c>
      <c r="D3889" s="179"/>
      <c r="E3889" s="201">
        <v>1136</v>
      </c>
      <c r="F3889" s="201">
        <v>48</v>
      </c>
      <c r="G3889" s="64">
        <f t="shared" si="120"/>
        <v>0</v>
      </c>
      <c r="H3889" s="66">
        <f t="shared" si="121"/>
        <v>0</v>
      </c>
      <c r="I3889" s="60"/>
    </row>
    <row r="3890" spans="1:9" s="38" customFormat="1" x14ac:dyDescent="0.25">
      <c r="A3890" s="193" t="s">
        <v>10097</v>
      </c>
      <c r="B3890" s="194" t="s">
        <v>10098</v>
      </c>
      <c r="C3890" s="188" t="s">
        <v>6</v>
      </c>
      <c r="D3890" s="179"/>
      <c r="E3890" s="201">
        <v>1874</v>
      </c>
      <c r="F3890" s="201">
        <v>79</v>
      </c>
      <c r="G3890" s="64">
        <f t="shared" si="120"/>
        <v>0</v>
      </c>
      <c r="H3890" s="66">
        <f t="shared" si="121"/>
        <v>0</v>
      </c>
      <c r="I3890" s="60"/>
    </row>
    <row r="3891" spans="1:9" s="38" customFormat="1" x14ac:dyDescent="0.25">
      <c r="A3891" s="193" t="s">
        <v>10099</v>
      </c>
      <c r="B3891" s="194" t="s">
        <v>5180</v>
      </c>
      <c r="C3891" s="188" t="s">
        <v>15</v>
      </c>
      <c r="D3891" s="179"/>
      <c r="E3891" s="201">
        <v>12.6</v>
      </c>
      <c r="F3891" s="201">
        <v>0.53</v>
      </c>
      <c r="G3891" s="64">
        <f t="shared" si="120"/>
        <v>0</v>
      </c>
      <c r="H3891" s="66">
        <f t="shared" si="121"/>
        <v>0</v>
      </c>
      <c r="I3891" s="60"/>
    </row>
    <row r="3892" spans="1:9" s="38" customFormat="1" x14ac:dyDescent="0.25">
      <c r="A3892" s="193" t="s">
        <v>10100</v>
      </c>
      <c r="B3892" s="194" t="s">
        <v>10101</v>
      </c>
      <c r="C3892" s="188" t="s">
        <v>6</v>
      </c>
      <c r="D3892" s="179"/>
      <c r="E3892" s="201">
        <v>309</v>
      </c>
      <c r="F3892" s="201">
        <v>13</v>
      </c>
      <c r="G3892" s="64">
        <f t="shared" si="120"/>
        <v>0</v>
      </c>
      <c r="H3892" s="66">
        <f t="shared" si="121"/>
        <v>0</v>
      </c>
      <c r="I3892" s="60"/>
    </row>
    <row r="3893" spans="1:9" s="38" customFormat="1" x14ac:dyDescent="0.25">
      <c r="A3893" s="193" t="s">
        <v>10102</v>
      </c>
      <c r="B3893" s="194" t="s">
        <v>10103</v>
      </c>
      <c r="C3893" s="188" t="s">
        <v>6</v>
      </c>
      <c r="D3893" s="179"/>
      <c r="E3893" s="201">
        <v>465</v>
      </c>
      <c r="F3893" s="201">
        <v>19.600000000000001</v>
      </c>
      <c r="G3893" s="64">
        <f t="shared" si="120"/>
        <v>0</v>
      </c>
      <c r="H3893" s="66">
        <f t="shared" si="121"/>
        <v>0</v>
      </c>
      <c r="I3893" s="60"/>
    </row>
    <row r="3894" spans="1:9" s="38" customFormat="1" x14ac:dyDescent="0.25">
      <c r="A3894" s="193" t="s">
        <v>10104</v>
      </c>
      <c r="B3894" s="194" t="s">
        <v>10105</v>
      </c>
      <c r="C3894" s="188" t="s">
        <v>6</v>
      </c>
      <c r="D3894" s="179"/>
      <c r="E3894" s="201">
        <v>103</v>
      </c>
      <c r="F3894" s="201">
        <v>4.34</v>
      </c>
      <c r="G3894" s="64">
        <f t="shared" si="120"/>
        <v>0</v>
      </c>
      <c r="H3894" s="66">
        <f t="shared" si="121"/>
        <v>0</v>
      </c>
      <c r="I3894" s="60"/>
    </row>
    <row r="3895" spans="1:9" s="38" customFormat="1" x14ac:dyDescent="0.25">
      <c r="A3895" s="193" t="s">
        <v>10106</v>
      </c>
      <c r="B3895" s="194" t="s">
        <v>10107</v>
      </c>
      <c r="C3895" s="188" t="s">
        <v>6</v>
      </c>
      <c r="D3895" s="179"/>
      <c r="E3895" s="201">
        <v>414</v>
      </c>
      <c r="F3895" s="201">
        <v>17.5</v>
      </c>
      <c r="G3895" s="64">
        <f t="shared" si="120"/>
        <v>0</v>
      </c>
      <c r="H3895" s="66">
        <f t="shared" si="121"/>
        <v>0</v>
      </c>
      <c r="I3895" s="60"/>
    </row>
    <row r="3896" spans="1:9" s="38" customFormat="1" ht="57" customHeight="1" x14ac:dyDescent="0.25">
      <c r="A3896" s="197" t="s">
        <v>22063</v>
      </c>
      <c r="B3896" s="344" t="s">
        <v>22064</v>
      </c>
      <c r="C3896" s="345"/>
      <c r="D3896" s="345"/>
      <c r="E3896" s="345"/>
      <c r="F3896" s="345"/>
      <c r="G3896" s="345"/>
      <c r="H3896" s="346"/>
      <c r="I3896" s="60"/>
    </row>
    <row r="3897" spans="1:9" s="38" customFormat="1" ht="67.5" x14ac:dyDescent="0.25">
      <c r="A3897" s="195" t="s">
        <v>10108</v>
      </c>
      <c r="B3897" s="196" t="s">
        <v>22065</v>
      </c>
      <c r="C3897" s="198"/>
      <c r="D3897" s="199"/>
      <c r="E3897" s="199"/>
      <c r="F3897" s="199"/>
      <c r="G3897" s="199"/>
      <c r="H3897" s="200"/>
      <c r="I3897" s="60"/>
    </row>
    <row r="3898" spans="1:9" s="38" customFormat="1" x14ac:dyDescent="0.25">
      <c r="A3898" s="193" t="s">
        <v>10109</v>
      </c>
      <c r="B3898" s="194" t="s">
        <v>10110</v>
      </c>
      <c r="C3898" s="188" t="s">
        <v>6</v>
      </c>
      <c r="D3898" s="179"/>
      <c r="E3898" s="201">
        <v>59</v>
      </c>
      <c r="F3898" s="201">
        <v>8.1</v>
      </c>
      <c r="G3898" s="64">
        <f t="shared" si="120"/>
        <v>0</v>
      </c>
      <c r="H3898" s="66">
        <f t="shared" si="121"/>
        <v>0</v>
      </c>
      <c r="I3898" s="60"/>
    </row>
    <row r="3899" spans="1:9" s="38" customFormat="1" x14ac:dyDescent="0.25">
      <c r="A3899" s="193" t="s">
        <v>10111</v>
      </c>
      <c r="B3899" s="194" t="s">
        <v>10112</v>
      </c>
      <c r="C3899" s="188" t="s">
        <v>6</v>
      </c>
      <c r="D3899" s="179"/>
      <c r="E3899" s="201">
        <v>73</v>
      </c>
      <c r="F3899" s="201">
        <v>10.1</v>
      </c>
      <c r="G3899" s="64">
        <f t="shared" si="120"/>
        <v>0</v>
      </c>
      <c r="H3899" s="66">
        <f t="shared" si="121"/>
        <v>0</v>
      </c>
      <c r="I3899" s="60"/>
    </row>
    <row r="3900" spans="1:9" s="38" customFormat="1" x14ac:dyDescent="0.25">
      <c r="A3900" s="193" t="s">
        <v>10113</v>
      </c>
      <c r="B3900" s="194" t="s">
        <v>10114</v>
      </c>
      <c r="C3900" s="188" t="s">
        <v>6</v>
      </c>
      <c r="D3900" s="179"/>
      <c r="E3900" s="201">
        <v>20</v>
      </c>
      <c r="F3900" s="201">
        <v>2.76</v>
      </c>
      <c r="G3900" s="64">
        <f t="shared" si="120"/>
        <v>0</v>
      </c>
      <c r="H3900" s="66">
        <f t="shared" si="121"/>
        <v>0</v>
      </c>
      <c r="I3900" s="60"/>
    </row>
    <row r="3901" spans="1:9" s="38" customFormat="1" ht="45" x14ac:dyDescent="0.25">
      <c r="A3901" s="195" t="s">
        <v>10115</v>
      </c>
      <c r="B3901" s="196" t="s">
        <v>22066</v>
      </c>
      <c r="C3901" s="198"/>
      <c r="D3901" s="199"/>
      <c r="E3901" s="199"/>
      <c r="F3901" s="199"/>
      <c r="G3901" s="199"/>
      <c r="H3901" s="200"/>
      <c r="I3901" s="60"/>
    </row>
    <row r="3902" spans="1:9" s="38" customFormat="1" x14ac:dyDescent="0.25">
      <c r="A3902" s="193" t="s">
        <v>10116</v>
      </c>
      <c r="B3902" s="194" t="s">
        <v>10117</v>
      </c>
      <c r="C3902" s="188" t="s">
        <v>6</v>
      </c>
      <c r="D3902" s="179"/>
      <c r="E3902" s="201">
        <v>22.2</v>
      </c>
      <c r="F3902" s="201">
        <v>3.07</v>
      </c>
      <c r="G3902" s="64">
        <f t="shared" si="120"/>
        <v>0</v>
      </c>
      <c r="H3902" s="66">
        <f t="shared" si="121"/>
        <v>0</v>
      </c>
      <c r="I3902" s="60"/>
    </row>
    <row r="3903" spans="1:9" s="38" customFormat="1" x14ac:dyDescent="0.25">
      <c r="A3903" s="193" t="s">
        <v>10118</v>
      </c>
      <c r="B3903" s="194" t="s">
        <v>10119</v>
      </c>
      <c r="C3903" s="188" t="s">
        <v>6</v>
      </c>
      <c r="D3903" s="179"/>
      <c r="E3903" s="201">
        <v>30</v>
      </c>
      <c r="F3903" s="201">
        <v>4.1500000000000004</v>
      </c>
      <c r="G3903" s="64">
        <f t="shared" si="120"/>
        <v>0</v>
      </c>
      <c r="H3903" s="66">
        <f t="shared" si="121"/>
        <v>0</v>
      </c>
      <c r="I3903" s="60"/>
    </row>
    <row r="3904" spans="1:9" s="38" customFormat="1" x14ac:dyDescent="0.25">
      <c r="A3904" s="193" t="s">
        <v>10120</v>
      </c>
      <c r="B3904" s="194" t="s">
        <v>10121</v>
      </c>
      <c r="C3904" s="188" t="s">
        <v>6</v>
      </c>
      <c r="D3904" s="179"/>
      <c r="E3904" s="201">
        <v>40.299999999999997</v>
      </c>
      <c r="F3904" s="201">
        <v>5.6</v>
      </c>
      <c r="G3904" s="64">
        <f t="shared" si="120"/>
        <v>0</v>
      </c>
      <c r="H3904" s="66">
        <f t="shared" si="121"/>
        <v>0</v>
      </c>
      <c r="I3904" s="60"/>
    </row>
    <row r="3905" spans="1:9" s="38" customFormat="1" x14ac:dyDescent="0.25">
      <c r="A3905" s="193" t="s">
        <v>10122</v>
      </c>
      <c r="B3905" s="194" t="s">
        <v>10123</v>
      </c>
      <c r="C3905" s="188" t="s">
        <v>6</v>
      </c>
      <c r="D3905" s="179"/>
      <c r="E3905" s="201">
        <v>56</v>
      </c>
      <c r="F3905" s="201">
        <v>7.7</v>
      </c>
      <c r="G3905" s="64">
        <f t="shared" si="120"/>
        <v>0</v>
      </c>
      <c r="H3905" s="66">
        <f t="shared" si="121"/>
        <v>0</v>
      </c>
      <c r="I3905" s="60"/>
    </row>
    <row r="3906" spans="1:9" s="38" customFormat="1" ht="56.25" x14ac:dyDescent="0.25">
      <c r="A3906" s="195" t="s">
        <v>10124</v>
      </c>
      <c r="B3906" s="196" t="s">
        <v>22067</v>
      </c>
      <c r="C3906" s="198"/>
      <c r="D3906" s="199"/>
      <c r="E3906" s="199"/>
      <c r="F3906" s="199"/>
      <c r="G3906" s="199"/>
      <c r="H3906" s="200"/>
      <c r="I3906" s="60"/>
    </row>
    <row r="3907" spans="1:9" s="38" customFormat="1" x14ac:dyDescent="0.25">
      <c r="A3907" s="193" t="s">
        <v>10125</v>
      </c>
      <c r="B3907" s="194" t="s">
        <v>10126</v>
      </c>
      <c r="C3907" s="188" t="s">
        <v>6</v>
      </c>
      <c r="D3907" s="179"/>
      <c r="E3907" s="201">
        <v>18.7</v>
      </c>
      <c r="F3907" s="201">
        <v>2.59</v>
      </c>
      <c r="G3907" s="64">
        <f t="shared" si="120"/>
        <v>0</v>
      </c>
      <c r="H3907" s="66">
        <f t="shared" si="121"/>
        <v>0</v>
      </c>
      <c r="I3907" s="60"/>
    </row>
    <row r="3908" spans="1:9" s="38" customFormat="1" x14ac:dyDescent="0.25">
      <c r="A3908" s="193" t="s">
        <v>10127</v>
      </c>
      <c r="B3908" s="194" t="s">
        <v>10128</v>
      </c>
      <c r="C3908" s="188" t="s">
        <v>6</v>
      </c>
      <c r="D3908" s="179"/>
      <c r="E3908" s="201">
        <v>21.4</v>
      </c>
      <c r="F3908" s="201">
        <v>2.96</v>
      </c>
      <c r="G3908" s="64">
        <f t="shared" si="120"/>
        <v>0</v>
      </c>
      <c r="H3908" s="66">
        <f t="shared" si="121"/>
        <v>0</v>
      </c>
      <c r="I3908" s="60"/>
    </row>
    <row r="3909" spans="1:9" s="38" customFormat="1" x14ac:dyDescent="0.25">
      <c r="A3909" s="193" t="s">
        <v>10129</v>
      </c>
      <c r="B3909" s="194" t="s">
        <v>10130</v>
      </c>
      <c r="C3909" s="188" t="s">
        <v>6</v>
      </c>
      <c r="D3909" s="179"/>
      <c r="E3909" s="201">
        <v>21.4</v>
      </c>
      <c r="F3909" s="201">
        <v>2.96</v>
      </c>
      <c r="G3909" s="64">
        <f t="shared" ref="G3909:G3972" si="122">D3909*E3909</f>
        <v>0</v>
      </c>
      <c r="H3909" s="66">
        <f t="shared" ref="H3909:H3972" si="123">D3909*F3909</f>
        <v>0</v>
      </c>
      <c r="I3909" s="60"/>
    </row>
    <row r="3910" spans="1:9" s="38" customFormat="1" x14ac:dyDescent="0.25">
      <c r="A3910" s="193" t="s">
        <v>10131</v>
      </c>
      <c r="B3910" s="194" t="s">
        <v>10132</v>
      </c>
      <c r="C3910" s="188" t="s">
        <v>6</v>
      </c>
      <c r="D3910" s="179"/>
      <c r="E3910" s="201">
        <v>11</v>
      </c>
      <c r="F3910" s="201">
        <v>1.53</v>
      </c>
      <c r="G3910" s="64">
        <f t="shared" si="122"/>
        <v>0</v>
      </c>
      <c r="H3910" s="66">
        <f t="shared" si="123"/>
        <v>0</v>
      </c>
      <c r="I3910" s="60"/>
    </row>
    <row r="3911" spans="1:9" s="38" customFormat="1" ht="45" x14ac:dyDescent="0.25">
      <c r="A3911" s="195" t="s">
        <v>10133</v>
      </c>
      <c r="B3911" s="196" t="s">
        <v>22068</v>
      </c>
      <c r="C3911" s="198"/>
      <c r="D3911" s="199"/>
      <c r="E3911" s="199"/>
      <c r="F3911" s="199"/>
      <c r="G3911" s="199"/>
      <c r="H3911" s="200"/>
      <c r="I3911" s="60"/>
    </row>
    <row r="3912" spans="1:9" s="38" customFormat="1" x14ac:dyDescent="0.25">
      <c r="A3912" s="193" t="s">
        <v>10134</v>
      </c>
      <c r="B3912" s="194" t="s">
        <v>10135</v>
      </c>
      <c r="C3912" s="188" t="s">
        <v>6</v>
      </c>
      <c r="D3912" s="179"/>
      <c r="E3912" s="201">
        <v>29.3</v>
      </c>
      <c r="F3912" s="201">
        <v>4.05</v>
      </c>
      <c r="G3912" s="64">
        <f t="shared" si="122"/>
        <v>0</v>
      </c>
      <c r="H3912" s="66">
        <f t="shared" si="123"/>
        <v>0</v>
      </c>
      <c r="I3912" s="60"/>
    </row>
    <row r="3913" spans="1:9" s="38" customFormat="1" x14ac:dyDescent="0.25">
      <c r="A3913" s="193" t="s">
        <v>10136</v>
      </c>
      <c r="B3913" s="194" t="s">
        <v>10137</v>
      </c>
      <c r="C3913" s="188" t="s">
        <v>6</v>
      </c>
      <c r="D3913" s="179"/>
      <c r="E3913" s="201">
        <v>29.5</v>
      </c>
      <c r="F3913" s="201">
        <v>4.08</v>
      </c>
      <c r="G3913" s="64">
        <f t="shared" si="122"/>
        <v>0</v>
      </c>
      <c r="H3913" s="66">
        <f t="shared" si="123"/>
        <v>0</v>
      </c>
      <c r="I3913" s="60"/>
    </row>
    <row r="3914" spans="1:9" s="38" customFormat="1" x14ac:dyDescent="0.25">
      <c r="A3914" s="193" t="s">
        <v>10138</v>
      </c>
      <c r="B3914" s="194" t="s">
        <v>10139</v>
      </c>
      <c r="C3914" s="188" t="s">
        <v>6</v>
      </c>
      <c r="D3914" s="179"/>
      <c r="E3914" s="201">
        <v>30.7</v>
      </c>
      <c r="F3914" s="201">
        <v>4.25</v>
      </c>
      <c r="G3914" s="64">
        <f t="shared" si="122"/>
        <v>0</v>
      </c>
      <c r="H3914" s="66">
        <f t="shared" si="123"/>
        <v>0</v>
      </c>
      <c r="I3914" s="60"/>
    </row>
    <row r="3915" spans="1:9" s="38" customFormat="1" ht="78.75" x14ac:dyDescent="0.25">
      <c r="A3915" s="195" t="s">
        <v>10140</v>
      </c>
      <c r="B3915" s="196" t="s">
        <v>22069</v>
      </c>
      <c r="C3915" s="198"/>
      <c r="D3915" s="199"/>
      <c r="E3915" s="199"/>
      <c r="F3915" s="199"/>
      <c r="G3915" s="199"/>
      <c r="H3915" s="200"/>
      <c r="I3915" s="60"/>
    </row>
    <row r="3916" spans="1:9" s="38" customFormat="1" x14ac:dyDescent="0.25">
      <c r="A3916" s="193" t="s">
        <v>10141</v>
      </c>
      <c r="B3916" s="194" t="s">
        <v>22070</v>
      </c>
      <c r="C3916" s="188" t="s">
        <v>6</v>
      </c>
      <c r="D3916" s="179"/>
      <c r="E3916" s="201">
        <v>290</v>
      </c>
      <c r="F3916" s="201">
        <v>14.9</v>
      </c>
      <c r="G3916" s="64">
        <f t="shared" si="122"/>
        <v>0</v>
      </c>
      <c r="H3916" s="66">
        <f t="shared" si="123"/>
        <v>0</v>
      </c>
      <c r="I3916" s="60"/>
    </row>
    <row r="3917" spans="1:9" s="38" customFormat="1" x14ac:dyDescent="0.25">
      <c r="A3917" s="193" t="s">
        <v>10142</v>
      </c>
      <c r="B3917" s="194" t="s">
        <v>22071</v>
      </c>
      <c r="C3917" s="188" t="s">
        <v>6</v>
      </c>
      <c r="D3917" s="179"/>
      <c r="E3917" s="201">
        <v>341</v>
      </c>
      <c r="F3917" s="201">
        <v>17.5</v>
      </c>
      <c r="G3917" s="64">
        <f t="shared" si="122"/>
        <v>0</v>
      </c>
      <c r="H3917" s="66">
        <f t="shared" si="123"/>
        <v>0</v>
      </c>
      <c r="I3917" s="60"/>
    </row>
    <row r="3918" spans="1:9" s="38" customFormat="1" x14ac:dyDescent="0.25">
      <c r="A3918" s="193" t="s">
        <v>10143</v>
      </c>
      <c r="B3918" s="194" t="s">
        <v>22072</v>
      </c>
      <c r="C3918" s="188" t="s">
        <v>6</v>
      </c>
      <c r="D3918" s="179"/>
      <c r="E3918" s="201">
        <v>383</v>
      </c>
      <c r="F3918" s="201">
        <v>19.7</v>
      </c>
      <c r="G3918" s="64">
        <f t="shared" si="122"/>
        <v>0</v>
      </c>
      <c r="H3918" s="66">
        <f t="shared" si="123"/>
        <v>0</v>
      </c>
      <c r="I3918" s="60"/>
    </row>
    <row r="3919" spans="1:9" s="38" customFormat="1" x14ac:dyDescent="0.25">
      <c r="A3919" s="193" t="s">
        <v>10144</v>
      </c>
      <c r="B3919" s="194" t="s">
        <v>22073</v>
      </c>
      <c r="C3919" s="188" t="s">
        <v>6</v>
      </c>
      <c r="D3919" s="179"/>
      <c r="E3919" s="201">
        <v>408</v>
      </c>
      <c r="F3919" s="201">
        <v>21</v>
      </c>
      <c r="G3919" s="64">
        <f t="shared" si="122"/>
        <v>0</v>
      </c>
      <c r="H3919" s="66">
        <f t="shared" si="123"/>
        <v>0</v>
      </c>
      <c r="I3919" s="60"/>
    </row>
    <row r="3920" spans="1:9" s="38" customFormat="1" x14ac:dyDescent="0.25">
      <c r="A3920" s="193" t="s">
        <v>10145</v>
      </c>
      <c r="B3920" s="194" t="s">
        <v>22074</v>
      </c>
      <c r="C3920" s="188" t="s">
        <v>6</v>
      </c>
      <c r="D3920" s="179"/>
      <c r="E3920" s="201">
        <v>559</v>
      </c>
      <c r="F3920" s="201">
        <v>28.8</v>
      </c>
      <c r="G3920" s="64">
        <f t="shared" si="122"/>
        <v>0</v>
      </c>
      <c r="H3920" s="66">
        <f t="shared" si="123"/>
        <v>0</v>
      </c>
      <c r="I3920" s="60"/>
    </row>
    <row r="3921" spans="1:9" s="38" customFormat="1" x14ac:dyDescent="0.25">
      <c r="A3921" s="193" t="s">
        <v>10146</v>
      </c>
      <c r="B3921" s="194" t="s">
        <v>22075</v>
      </c>
      <c r="C3921" s="188" t="s">
        <v>6</v>
      </c>
      <c r="D3921" s="179"/>
      <c r="E3921" s="201">
        <v>605</v>
      </c>
      <c r="F3921" s="201">
        <v>31.1</v>
      </c>
      <c r="G3921" s="64">
        <f t="shared" si="122"/>
        <v>0</v>
      </c>
      <c r="H3921" s="66">
        <f t="shared" si="123"/>
        <v>0</v>
      </c>
      <c r="I3921" s="60"/>
    </row>
    <row r="3922" spans="1:9" s="38" customFormat="1" x14ac:dyDescent="0.25">
      <c r="A3922" s="193" t="s">
        <v>10147</v>
      </c>
      <c r="B3922" s="194" t="s">
        <v>22076</v>
      </c>
      <c r="C3922" s="188" t="s">
        <v>6</v>
      </c>
      <c r="D3922" s="179"/>
      <c r="E3922" s="201">
        <v>852</v>
      </c>
      <c r="F3922" s="201">
        <v>43.8</v>
      </c>
      <c r="G3922" s="64">
        <f t="shared" si="122"/>
        <v>0</v>
      </c>
      <c r="H3922" s="66">
        <f t="shared" si="123"/>
        <v>0</v>
      </c>
      <c r="I3922" s="60"/>
    </row>
    <row r="3923" spans="1:9" s="38" customFormat="1" x14ac:dyDescent="0.25">
      <c r="A3923" s="193" t="s">
        <v>10148</v>
      </c>
      <c r="B3923" s="194" t="s">
        <v>10149</v>
      </c>
      <c r="C3923" s="188" t="s">
        <v>6</v>
      </c>
      <c r="D3923" s="179"/>
      <c r="E3923" s="201">
        <v>1046</v>
      </c>
      <c r="F3923" s="201">
        <v>54</v>
      </c>
      <c r="G3923" s="64">
        <f t="shared" si="122"/>
        <v>0</v>
      </c>
      <c r="H3923" s="66">
        <f t="shared" si="123"/>
        <v>0</v>
      </c>
      <c r="I3923" s="60"/>
    </row>
    <row r="3924" spans="1:9" s="38" customFormat="1" ht="123.75" x14ac:dyDescent="0.25">
      <c r="A3924" s="195" t="s">
        <v>10150</v>
      </c>
      <c r="B3924" s="196" t="s">
        <v>22077</v>
      </c>
      <c r="C3924" s="198"/>
      <c r="D3924" s="199"/>
      <c r="E3924" s="199"/>
      <c r="F3924" s="199"/>
      <c r="G3924" s="199"/>
      <c r="H3924" s="200"/>
      <c r="I3924" s="60"/>
    </row>
    <row r="3925" spans="1:9" s="38" customFormat="1" x14ac:dyDescent="0.25">
      <c r="A3925" s="193" t="s">
        <v>10151</v>
      </c>
      <c r="B3925" s="194" t="s">
        <v>10152</v>
      </c>
      <c r="C3925" s="188" t="s">
        <v>6</v>
      </c>
      <c r="D3925" s="179"/>
      <c r="E3925" s="201">
        <v>645</v>
      </c>
      <c r="F3925" s="201">
        <v>33.200000000000003</v>
      </c>
      <c r="G3925" s="64">
        <f t="shared" si="122"/>
        <v>0</v>
      </c>
      <c r="H3925" s="66">
        <f t="shared" si="123"/>
        <v>0</v>
      </c>
      <c r="I3925" s="60"/>
    </row>
    <row r="3926" spans="1:9" s="38" customFormat="1" x14ac:dyDescent="0.25">
      <c r="A3926" s="193" t="s">
        <v>10153</v>
      </c>
      <c r="B3926" s="194" t="s">
        <v>22078</v>
      </c>
      <c r="C3926" s="188" t="s">
        <v>6</v>
      </c>
      <c r="D3926" s="179"/>
      <c r="E3926" s="201">
        <v>669</v>
      </c>
      <c r="F3926" s="201">
        <v>34.4</v>
      </c>
      <c r="G3926" s="64">
        <f t="shared" si="122"/>
        <v>0</v>
      </c>
      <c r="H3926" s="66">
        <f t="shared" si="123"/>
        <v>0</v>
      </c>
      <c r="I3926" s="60"/>
    </row>
    <row r="3927" spans="1:9" s="38" customFormat="1" x14ac:dyDescent="0.25">
      <c r="A3927" s="193" t="s">
        <v>10154</v>
      </c>
      <c r="B3927" s="194" t="s">
        <v>10155</v>
      </c>
      <c r="C3927" s="188" t="s">
        <v>6</v>
      </c>
      <c r="D3927" s="179"/>
      <c r="E3927" s="201">
        <v>718</v>
      </c>
      <c r="F3927" s="201">
        <v>36.9</v>
      </c>
      <c r="G3927" s="64">
        <f t="shared" si="122"/>
        <v>0</v>
      </c>
      <c r="H3927" s="66">
        <f t="shared" si="123"/>
        <v>0</v>
      </c>
      <c r="I3927" s="60"/>
    </row>
    <row r="3928" spans="1:9" s="38" customFormat="1" x14ac:dyDescent="0.25">
      <c r="A3928" s="193" t="s">
        <v>10156</v>
      </c>
      <c r="B3928" s="194" t="s">
        <v>22079</v>
      </c>
      <c r="C3928" s="188" t="s">
        <v>6</v>
      </c>
      <c r="D3928" s="179"/>
      <c r="E3928" s="201">
        <v>742</v>
      </c>
      <c r="F3928" s="201">
        <v>38.200000000000003</v>
      </c>
      <c r="G3928" s="64">
        <f t="shared" si="122"/>
        <v>0</v>
      </c>
      <c r="H3928" s="66">
        <f t="shared" si="123"/>
        <v>0</v>
      </c>
      <c r="I3928" s="60"/>
    </row>
    <row r="3929" spans="1:9" s="38" customFormat="1" x14ac:dyDescent="0.25">
      <c r="A3929" s="193" t="s">
        <v>10157</v>
      </c>
      <c r="B3929" s="194" t="s">
        <v>22080</v>
      </c>
      <c r="C3929" s="188" t="s">
        <v>6</v>
      </c>
      <c r="D3929" s="179"/>
      <c r="E3929" s="201">
        <v>792</v>
      </c>
      <c r="F3929" s="201">
        <v>40.700000000000003</v>
      </c>
      <c r="G3929" s="64">
        <f t="shared" si="122"/>
        <v>0</v>
      </c>
      <c r="H3929" s="66">
        <f t="shared" si="123"/>
        <v>0</v>
      </c>
      <c r="I3929" s="60"/>
    </row>
    <row r="3930" spans="1:9" s="38" customFormat="1" x14ac:dyDescent="0.25">
      <c r="A3930" s="193" t="s">
        <v>10158</v>
      </c>
      <c r="B3930" s="194" t="s">
        <v>22081</v>
      </c>
      <c r="C3930" s="188" t="s">
        <v>6</v>
      </c>
      <c r="D3930" s="179"/>
      <c r="E3930" s="201">
        <v>792</v>
      </c>
      <c r="F3930" s="201">
        <v>40.700000000000003</v>
      </c>
      <c r="G3930" s="64">
        <f t="shared" si="122"/>
        <v>0</v>
      </c>
      <c r="H3930" s="66">
        <f t="shared" si="123"/>
        <v>0</v>
      </c>
      <c r="I3930" s="60"/>
    </row>
    <row r="3931" spans="1:9" s="38" customFormat="1" x14ac:dyDescent="0.25">
      <c r="A3931" s="193" t="s">
        <v>10159</v>
      </c>
      <c r="B3931" s="194" t="s">
        <v>22082</v>
      </c>
      <c r="C3931" s="188" t="s">
        <v>6</v>
      </c>
      <c r="D3931" s="179"/>
      <c r="E3931" s="201">
        <v>914</v>
      </c>
      <c r="F3931" s="201">
        <v>47</v>
      </c>
      <c r="G3931" s="64">
        <f t="shared" si="122"/>
        <v>0</v>
      </c>
      <c r="H3931" s="66">
        <f t="shared" si="123"/>
        <v>0</v>
      </c>
      <c r="I3931" s="60"/>
    </row>
    <row r="3932" spans="1:9" s="38" customFormat="1" x14ac:dyDescent="0.25">
      <c r="A3932" s="193" t="s">
        <v>10160</v>
      </c>
      <c r="B3932" s="194" t="s">
        <v>22083</v>
      </c>
      <c r="C3932" s="188" t="s">
        <v>6</v>
      </c>
      <c r="D3932" s="179"/>
      <c r="E3932" s="201">
        <v>1046</v>
      </c>
      <c r="F3932" s="201">
        <v>54</v>
      </c>
      <c r="G3932" s="64">
        <f t="shared" si="122"/>
        <v>0</v>
      </c>
      <c r="H3932" s="66">
        <f t="shared" si="123"/>
        <v>0</v>
      </c>
      <c r="I3932" s="60"/>
    </row>
    <row r="3933" spans="1:9" s="38" customFormat="1" x14ac:dyDescent="0.25">
      <c r="A3933" s="193" t="s">
        <v>10161</v>
      </c>
      <c r="B3933" s="194" t="s">
        <v>22084</v>
      </c>
      <c r="C3933" s="188" t="s">
        <v>6</v>
      </c>
      <c r="D3933" s="179"/>
      <c r="E3933" s="201">
        <v>1157</v>
      </c>
      <c r="F3933" s="201">
        <v>59</v>
      </c>
      <c r="G3933" s="64">
        <f t="shared" si="122"/>
        <v>0</v>
      </c>
      <c r="H3933" s="66">
        <f t="shared" si="123"/>
        <v>0</v>
      </c>
      <c r="I3933" s="60"/>
    </row>
    <row r="3934" spans="1:9" s="38" customFormat="1" x14ac:dyDescent="0.25">
      <c r="A3934" s="193" t="s">
        <v>10162</v>
      </c>
      <c r="B3934" s="194" t="s">
        <v>22085</v>
      </c>
      <c r="C3934" s="188" t="s">
        <v>6</v>
      </c>
      <c r="D3934" s="179"/>
      <c r="E3934" s="201">
        <v>1437</v>
      </c>
      <c r="F3934" s="201">
        <v>74</v>
      </c>
      <c r="G3934" s="64">
        <f t="shared" si="122"/>
        <v>0</v>
      </c>
      <c r="H3934" s="66">
        <f t="shared" si="123"/>
        <v>0</v>
      </c>
      <c r="I3934" s="60"/>
    </row>
    <row r="3935" spans="1:9" s="38" customFormat="1" ht="281.25" x14ac:dyDescent="0.25">
      <c r="A3935" s="195" t="s">
        <v>10163</v>
      </c>
      <c r="B3935" s="196" t="s">
        <v>22086</v>
      </c>
      <c r="C3935" s="198"/>
      <c r="D3935" s="199"/>
      <c r="E3935" s="199"/>
      <c r="F3935" s="199"/>
      <c r="G3935" s="199"/>
      <c r="H3935" s="200"/>
      <c r="I3935" s="60"/>
    </row>
    <row r="3936" spans="1:9" s="38" customFormat="1" x14ac:dyDescent="0.25">
      <c r="A3936" s="193" t="s">
        <v>10164</v>
      </c>
      <c r="B3936" s="194" t="s">
        <v>22087</v>
      </c>
      <c r="C3936" s="188" t="s">
        <v>6</v>
      </c>
      <c r="D3936" s="179"/>
      <c r="E3936" s="201">
        <v>1570</v>
      </c>
      <c r="F3936" s="201">
        <v>81</v>
      </c>
      <c r="G3936" s="64">
        <f t="shared" si="122"/>
        <v>0</v>
      </c>
      <c r="H3936" s="66">
        <f t="shared" si="123"/>
        <v>0</v>
      </c>
      <c r="I3936" s="60"/>
    </row>
    <row r="3937" spans="1:9" s="38" customFormat="1" x14ac:dyDescent="0.25">
      <c r="A3937" s="193" t="s">
        <v>10165</v>
      </c>
      <c r="B3937" s="194" t="s">
        <v>22088</v>
      </c>
      <c r="C3937" s="188" t="s">
        <v>6</v>
      </c>
      <c r="D3937" s="179"/>
      <c r="E3937" s="201">
        <v>1728</v>
      </c>
      <c r="F3937" s="201">
        <v>89</v>
      </c>
      <c r="G3937" s="64">
        <f t="shared" si="122"/>
        <v>0</v>
      </c>
      <c r="H3937" s="66">
        <f t="shared" si="123"/>
        <v>0</v>
      </c>
      <c r="I3937" s="60"/>
    </row>
    <row r="3938" spans="1:9" s="38" customFormat="1" x14ac:dyDescent="0.25">
      <c r="A3938" s="193" t="s">
        <v>10166</v>
      </c>
      <c r="B3938" s="194" t="s">
        <v>22089</v>
      </c>
      <c r="C3938" s="188" t="s">
        <v>6</v>
      </c>
      <c r="D3938" s="179"/>
      <c r="E3938" s="201">
        <v>2593</v>
      </c>
      <c r="F3938" s="201">
        <v>133</v>
      </c>
      <c r="G3938" s="64">
        <f t="shared" si="122"/>
        <v>0</v>
      </c>
      <c r="H3938" s="66">
        <f t="shared" si="123"/>
        <v>0</v>
      </c>
      <c r="I3938" s="60"/>
    </row>
    <row r="3939" spans="1:9" s="38" customFormat="1" x14ac:dyDescent="0.25">
      <c r="A3939" s="193" t="s">
        <v>10167</v>
      </c>
      <c r="B3939" s="194" t="s">
        <v>10168</v>
      </c>
      <c r="C3939" s="188" t="s">
        <v>6</v>
      </c>
      <c r="D3939" s="179"/>
      <c r="E3939" s="201">
        <v>2714</v>
      </c>
      <c r="F3939" s="201">
        <v>139</v>
      </c>
      <c r="G3939" s="64">
        <f t="shared" si="122"/>
        <v>0</v>
      </c>
      <c r="H3939" s="66">
        <f t="shared" si="123"/>
        <v>0</v>
      </c>
      <c r="I3939" s="60"/>
    </row>
    <row r="3940" spans="1:9" s="38" customFormat="1" x14ac:dyDescent="0.25">
      <c r="A3940" s="193" t="s">
        <v>10169</v>
      </c>
      <c r="B3940" s="194" t="s">
        <v>10170</v>
      </c>
      <c r="C3940" s="188" t="s">
        <v>6</v>
      </c>
      <c r="D3940" s="179"/>
      <c r="E3940" s="201">
        <v>2971</v>
      </c>
      <c r="F3940" s="201">
        <v>153</v>
      </c>
      <c r="G3940" s="64">
        <f t="shared" si="122"/>
        <v>0</v>
      </c>
      <c r="H3940" s="66">
        <f t="shared" si="123"/>
        <v>0</v>
      </c>
      <c r="I3940" s="60"/>
    </row>
    <row r="3941" spans="1:9" s="38" customFormat="1" x14ac:dyDescent="0.25">
      <c r="A3941" s="193" t="s">
        <v>10171</v>
      </c>
      <c r="B3941" s="194" t="s">
        <v>22090</v>
      </c>
      <c r="C3941" s="188" t="s">
        <v>6</v>
      </c>
      <c r="D3941" s="179"/>
      <c r="E3941" s="201">
        <v>3213</v>
      </c>
      <c r="F3941" s="201">
        <v>165</v>
      </c>
      <c r="G3941" s="64">
        <f t="shared" si="122"/>
        <v>0</v>
      </c>
      <c r="H3941" s="66">
        <f t="shared" si="123"/>
        <v>0</v>
      </c>
      <c r="I3941" s="60"/>
    </row>
    <row r="3942" spans="1:9" s="38" customFormat="1" x14ac:dyDescent="0.25">
      <c r="A3942" s="193" t="s">
        <v>10172</v>
      </c>
      <c r="B3942" s="194" t="s">
        <v>10173</v>
      </c>
      <c r="C3942" s="188" t="s">
        <v>6</v>
      </c>
      <c r="D3942" s="179"/>
      <c r="E3942" s="201">
        <v>3809</v>
      </c>
      <c r="F3942" s="201">
        <v>196</v>
      </c>
      <c r="G3942" s="64">
        <f t="shared" si="122"/>
        <v>0</v>
      </c>
      <c r="H3942" s="66">
        <f t="shared" si="123"/>
        <v>0</v>
      </c>
      <c r="I3942" s="60"/>
    </row>
    <row r="3943" spans="1:9" s="38" customFormat="1" x14ac:dyDescent="0.25">
      <c r="A3943" s="193" t="s">
        <v>10174</v>
      </c>
      <c r="B3943" s="194" t="s">
        <v>22091</v>
      </c>
      <c r="C3943" s="188" t="s">
        <v>6</v>
      </c>
      <c r="D3943" s="179"/>
      <c r="E3943" s="201">
        <v>4321</v>
      </c>
      <c r="F3943" s="201">
        <v>222</v>
      </c>
      <c r="G3943" s="64">
        <f t="shared" si="122"/>
        <v>0</v>
      </c>
      <c r="H3943" s="66">
        <f t="shared" si="123"/>
        <v>0</v>
      </c>
      <c r="I3943" s="60"/>
    </row>
    <row r="3944" spans="1:9" s="38" customFormat="1" x14ac:dyDescent="0.25">
      <c r="A3944" s="193" t="s">
        <v>10175</v>
      </c>
      <c r="B3944" s="194" t="s">
        <v>22092</v>
      </c>
      <c r="C3944" s="188" t="s">
        <v>6</v>
      </c>
      <c r="D3944" s="179"/>
      <c r="E3944" s="201">
        <v>5965</v>
      </c>
      <c r="F3944" s="201">
        <v>307</v>
      </c>
      <c r="G3944" s="64">
        <f t="shared" si="122"/>
        <v>0</v>
      </c>
      <c r="H3944" s="66">
        <f t="shared" si="123"/>
        <v>0</v>
      </c>
      <c r="I3944" s="60"/>
    </row>
    <row r="3945" spans="1:9" s="38" customFormat="1" x14ac:dyDescent="0.25">
      <c r="A3945" s="193" t="s">
        <v>10176</v>
      </c>
      <c r="B3945" s="194" t="s">
        <v>22093</v>
      </c>
      <c r="C3945" s="188" t="s">
        <v>6</v>
      </c>
      <c r="D3945" s="179"/>
      <c r="E3945" s="201">
        <v>6780</v>
      </c>
      <c r="F3945" s="201">
        <v>348</v>
      </c>
      <c r="G3945" s="64">
        <f t="shared" si="122"/>
        <v>0</v>
      </c>
      <c r="H3945" s="66">
        <f t="shared" si="123"/>
        <v>0</v>
      </c>
      <c r="I3945" s="60"/>
    </row>
    <row r="3946" spans="1:9" s="38" customFormat="1" x14ac:dyDescent="0.25">
      <c r="A3946" s="193" t="s">
        <v>10177</v>
      </c>
      <c r="B3946" s="194" t="s">
        <v>22094</v>
      </c>
      <c r="C3946" s="188" t="s">
        <v>6</v>
      </c>
      <c r="D3946" s="179"/>
      <c r="E3946" s="201">
        <v>7207</v>
      </c>
      <c r="F3946" s="201">
        <v>370</v>
      </c>
      <c r="G3946" s="64">
        <f t="shared" si="122"/>
        <v>0</v>
      </c>
      <c r="H3946" s="66">
        <f t="shared" si="123"/>
        <v>0</v>
      </c>
      <c r="I3946" s="60"/>
    </row>
    <row r="3947" spans="1:9" s="38" customFormat="1" x14ac:dyDescent="0.25">
      <c r="A3947" s="193" t="s">
        <v>10178</v>
      </c>
      <c r="B3947" s="194" t="s">
        <v>22095</v>
      </c>
      <c r="C3947" s="188" t="s">
        <v>6</v>
      </c>
      <c r="D3947" s="179"/>
      <c r="E3947" s="201">
        <v>8254</v>
      </c>
      <c r="F3947" s="201">
        <v>424</v>
      </c>
      <c r="G3947" s="64">
        <f t="shared" si="122"/>
        <v>0</v>
      </c>
      <c r="H3947" s="66">
        <f t="shared" si="123"/>
        <v>0</v>
      </c>
      <c r="I3947" s="60"/>
    </row>
    <row r="3948" spans="1:9" s="38" customFormat="1" x14ac:dyDescent="0.25">
      <c r="A3948" s="193" t="s">
        <v>10179</v>
      </c>
      <c r="B3948" s="194" t="s">
        <v>22096</v>
      </c>
      <c r="C3948" s="188" t="s">
        <v>6</v>
      </c>
      <c r="D3948" s="179"/>
      <c r="E3948" s="201">
        <v>8595</v>
      </c>
      <c r="F3948" s="201">
        <v>442</v>
      </c>
      <c r="G3948" s="64">
        <f t="shared" si="122"/>
        <v>0</v>
      </c>
      <c r="H3948" s="66">
        <f t="shared" si="123"/>
        <v>0</v>
      </c>
      <c r="I3948" s="60"/>
    </row>
    <row r="3949" spans="1:9" s="38" customFormat="1" x14ac:dyDescent="0.25">
      <c r="A3949" s="193" t="s">
        <v>10180</v>
      </c>
      <c r="B3949" s="194" t="s">
        <v>10181</v>
      </c>
      <c r="C3949" s="188" t="s">
        <v>6</v>
      </c>
      <c r="D3949" s="179"/>
      <c r="E3949" s="201">
        <v>76</v>
      </c>
      <c r="F3949" s="201">
        <v>3.91</v>
      </c>
      <c r="G3949" s="64">
        <f t="shared" si="122"/>
        <v>0</v>
      </c>
      <c r="H3949" s="66">
        <f t="shared" si="123"/>
        <v>0</v>
      </c>
      <c r="I3949" s="60"/>
    </row>
    <row r="3950" spans="1:9" s="38" customFormat="1" x14ac:dyDescent="0.25">
      <c r="A3950" s="193" t="s">
        <v>10182</v>
      </c>
      <c r="B3950" s="194" t="s">
        <v>10183</v>
      </c>
      <c r="C3950" s="188" t="s">
        <v>6</v>
      </c>
      <c r="D3950" s="179"/>
      <c r="E3950" s="201">
        <v>119</v>
      </c>
      <c r="F3950" s="201">
        <v>6.1</v>
      </c>
      <c r="G3950" s="64">
        <f t="shared" si="122"/>
        <v>0</v>
      </c>
      <c r="H3950" s="66">
        <f t="shared" si="123"/>
        <v>0</v>
      </c>
      <c r="I3950" s="60"/>
    </row>
    <row r="3951" spans="1:9" s="38" customFormat="1" x14ac:dyDescent="0.25">
      <c r="A3951" s="193" t="s">
        <v>10184</v>
      </c>
      <c r="B3951" s="194" t="s">
        <v>10185</v>
      </c>
      <c r="C3951" s="188" t="s">
        <v>6</v>
      </c>
      <c r="D3951" s="179"/>
      <c r="E3951" s="201">
        <v>150</v>
      </c>
      <c r="F3951" s="201">
        <v>7.7</v>
      </c>
      <c r="G3951" s="64">
        <f t="shared" si="122"/>
        <v>0</v>
      </c>
      <c r="H3951" s="66">
        <f t="shared" si="123"/>
        <v>0</v>
      </c>
      <c r="I3951" s="60"/>
    </row>
    <row r="3952" spans="1:9" s="38" customFormat="1" x14ac:dyDescent="0.25">
      <c r="A3952" s="193" t="s">
        <v>10186</v>
      </c>
      <c r="B3952" s="194" t="s">
        <v>10187</v>
      </c>
      <c r="C3952" s="188" t="s">
        <v>6</v>
      </c>
      <c r="D3952" s="179"/>
      <c r="E3952" s="201">
        <v>129</v>
      </c>
      <c r="F3952" s="201">
        <v>6.6</v>
      </c>
      <c r="G3952" s="64">
        <f t="shared" si="122"/>
        <v>0</v>
      </c>
      <c r="H3952" s="66">
        <f t="shared" si="123"/>
        <v>0</v>
      </c>
      <c r="I3952" s="60"/>
    </row>
    <row r="3953" spans="1:9" s="38" customFormat="1" x14ac:dyDescent="0.25">
      <c r="A3953" s="193" t="s">
        <v>10188</v>
      </c>
      <c r="B3953" s="194" t="s">
        <v>10189</v>
      </c>
      <c r="C3953" s="188" t="s">
        <v>6</v>
      </c>
      <c r="D3953" s="179"/>
      <c r="E3953" s="201">
        <v>159</v>
      </c>
      <c r="F3953" s="201">
        <v>8.1999999999999993</v>
      </c>
      <c r="G3953" s="64">
        <f t="shared" si="122"/>
        <v>0</v>
      </c>
      <c r="H3953" s="66">
        <f t="shared" si="123"/>
        <v>0</v>
      </c>
      <c r="I3953" s="60"/>
    </row>
    <row r="3954" spans="1:9" s="38" customFormat="1" x14ac:dyDescent="0.25">
      <c r="A3954" s="193" t="s">
        <v>10190</v>
      </c>
      <c r="B3954" s="194" t="s">
        <v>10191</v>
      </c>
      <c r="C3954" s="188" t="s">
        <v>6</v>
      </c>
      <c r="D3954" s="179"/>
      <c r="E3954" s="201">
        <v>112</v>
      </c>
      <c r="F3954" s="201">
        <v>5.8</v>
      </c>
      <c r="G3954" s="64">
        <f t="shared" si="122"/>
        <v>0</v>
      </c>
      <c r="H3954" s="66">
        <f t="shared" si="123"/>
        <v>0</v>
      </c>
      <c r="I3954" s="60"/>
    </row>
    <row r="3955" spans="1:9" s="38" customFormat="1" x14ac:dyDescent="0.25">
      <c r="A3955" s="193" t="s">
        <v>10192</v>
      </c>
      <c r="B3955" s="194" t="s">
        <v>10193</v>
      </c>
      <c r="C3955" s="188" t="s">
        <v>6</v>
      </c>
      <c r="D3955" s="179"/>
      <c r="E3955" s="201">
        <v>497</v>
      </c>
      <c r="F3955" s="201">
        <v>25.5</v>
      </c>
      <c r="G3955" s="64">
        <f t="shared" si="122"/>
        <v>0</v>
      </c>
      <c r="H3955" s="66">
        <f t="shared" si="123"/>
        <v>0</v>
      </c>
      <c r="I3955" s="60"/>
    </row>
    <row r="3956" spans="1:9" s="38" customFormat="1" ht="67.5" x14ac:dyDescent="0.25">
      <c r="A3956" s="195" t="s">
        <v>10194</v>
      </c>
      <c r="B3956" s="196" t="s">
        <v>22097</v>
      </c>
      <c r="C3956" s="198"/>
      <c r="D3956" s="199"/>
      <c r="E3956" s="199"/>
      <c r="F3956" s="199"/>
      <c r="G3956" s="199"/>
      <c r="H3956" s="200"/>
      <c r="I3956" s="60"/>
    </row>
    <row r="3957" spans="1:9" s="38" customFormat="1" x14ac:dyDescent="0.25">
      <c r="A3957" s="193" t="s">
        <v>10195</v>
      </c>
      <c r="B3957" s="194" t="s">
        <v>10196</v>
      </c>
      <c r="C3957" s="188" t="s">
        <v>6</v>
      </c>
      <c r="D3957" s="179"/>
      <c r="E3957" s="201">
        <v>59</v>
      </c>
      <c r="F3957" s="201">
        <v>3.04</v>
      </c>
      <c r="G3957" s="64">
        <f t="shared" si="122"/>
        <v>0</v>
      </c>
      <c r="H3957" s="66">
        <f t="shared" si="123"/>
        <v>0</v>
      </c>
      <c r="I3957" s="60"/>
    </row>
    <row r="3958" spans="1:9" s="38" customFormat="1" x14ac:dyDescent="0.25">
      <c r="A3958" s="193" t="s">
        <v>10197</v>
      </c>
      <c r="B3958" s="194" t="s">
        <v>10198</v>
      </c>
      <c r="C3958" s="188" t="s">
        <v>6</v>
      </c>
      <c r="D3958" s="179"/>
      <c r="E3958" s="201">
        <v>98</v>
      </c>
      <c r="F3958" s="201">
        <v>5.0999999999999996</v>
      </c>
      <c r="G3958" s="64">
        <f t="shared" si="122"/>
        <v>0</v>
      </c>
      <c r="H3958" s="66">
        <f t="shared" si="123"/>
        <v>0</v>
      </c>
      <c r="I3958" s="60"/>
    </row>
    <row r="3959" spans="1:9" s="38" customFormat="1" x14ac:dyDescent="0.25">
      <c r="A3959" s="193" t="s">
        <v>10199</v>
      </c>
      <c r="B3959" s="194" t="s">
        <v>10200</v>
      </c>
      <c r="C3959" s="188" t="s">
        <v>6</v>
      </c>
      <c r="D3959" s="179"/>
      <c r="E3959" s="201">
        <v>145</v>
      </c>
      <c r="F3959" s="201">
        <v>7.4</v>
      </c>
      <c r="G3959" s="64">
        <f t="shared" si="122"/>
        <v>0</v>
      </c>
      <c r="H3959" s="66">
        <f t="shared" si="123"/>
        <v>0</v>
      </c>
      <c r="I3959" s="60"/>
    </row>
    <row r="3960" spans="1:9" s="38" customFormat="1" x14ac:dyDescent="0.25">
      <c r="A3960" s="193" t="s">
        <v>10201</v>
      </c>
      <c r="B3960" s="194" t="s">
        <v>10202</v>
      </c>
      <c r="C3960" s="188" t="s">
        <v>6</v>
      </c>
      <c r="D3960" s="179"/>
      <c r="E3960" s="201">
        <v>165</v>
      </c>
      <c r="F3960" s="201">
        <v>8.5</v>
      </c>
      <c r="G3960" s="64">
        <f t="shared" si="122"/>
        <v>0</v>
      </c>
      <c r="H3960" s="66">
        <f t="shared" si="123"/>
        <v>0</v>
      </c>
      <c r="I3960" s="60"/>
    </row>
    <row r="3961" spans="1:9" s="38" customFormat="1" x14ac:dyDescent="0.25">
      <c r="A3961" s="193" t="s">
        <v>10203</v>
      </c>
      <c r="B3961" s="194" t="s">
        <v>10204</v>
      </c>
      <c r="C3961" s="188" t="s">
        <v>6</v>
      </c>
      <c r="D3961" s="179"/>
      <c r="E3961" s="201">
        <v>187</v>
      </c>
      <c r="F3961" s="201">
        <v>9.6</v>
      </c>
      <c r="G3961" s="64">
        <f t="shared" si="122"/>
        <v>0</v>
      </c>
      <c r="H3961" s="66">
        <f t="shared" si="123"/>
        <v>0</v>
      </c>
      <c r="I3961" s="60"/>
    </row>
    <row r="3962" spans="1:9" s="38" customFormat="1" x14ac:dyDescent="0.25">
      <c r="A3962" s="193" t="s">
        <v>10205</v>
      </c>
      <c r="B3962" s="194" t="s">
        <v>10206</v>
      </c>
      <c r="C3962" s="188" t="s">
        <v>6</v>
      </c>
      <c r="D3962" s="179"/>
      <c r="E3962" s="201">
        <v>228</v>
      </c>
      <c r="F3962" s="201">
        <v>11.7</v>
      </c>
      <c r="G3962" s="64">
        <f t="shared" si="122"/>
        <v>0</v>
      </c>
      <c r="H3962" s="66">
        <f t="shared" si="123"/>
        <v>0</v>
      </c>
      <c r="I3962" s="60"/>
    </row>
    <row r="3963" spans="1:9" s="38" customFormat="1" x14ac:dyDescent="0.25">
      <c r="A3963" s="193" t="s">
        <v>10207</v>
      </c>
      <c r="B3963" s="194" t="s">
        <v>10208</v>
      </c>
      <c r="C3963" s="188" t="s">
        <v>6</v>
      </c>
      <c r="D3963" s="179"/>
      <c r="E3963" s="201">
        <v>278</v>
      </c>
      <c r="F3963" s="201">
        <v>14.3</v>
      </c>
      <c r="G3963" s="64">
        <f t="shared" si="122"/>
        <v>0</v>
      </c>
      <c r="H3963" s="66">
        <f t="shared" si="123"/>
        <v>0</v>
      </c>
      <c r="I3963" s="60"/>
    </row>
    <row r="3964" spans="1:9" s="38" customFormat="1" x14ac:dyDescent="0.25">
      <c r="A3964" s="193" t="s">
        <v>10209</v>
      </c>
      <c r="B3964" s="194" t="s">
        <v>10210</v>
      </c>
      <c r="C3964" s="188" t="s">
        <v>6</v>
      </c>
      <c r="D3964" s="179"/>
      <c r="E3964" s="201">
        <v>338</v>
      </c>
      <c r="F3964" s="201">
        <v>17.399999999999999</v>
      </c>
      <c r="G3964" s="64">
        <f t="shared" si="122"/>
        <v>0</v>
      </c>
      <c r="H3964" s="66">
        <f t="shared" si="123"/>
        <v>0</v>
      </c>
      <c r="I3964" s="60"/>
    </row>
    <row r="3965" spans="1:9" s="38" customFormat="1" x14ac:dyDescent="0.25">
      <c r="A3965" s="193" t="s">
        <v>10211</v>
      </c>
      <c r="B3965" s="194" t="s">
        <v>10212</v>
      </c>
      <c r="C3965" s="188" t="s">
        <v>6</v>
      </c>
      <c r="D3965" s="179"/>
      <c r="E3965" s="201">
        <v>397</v>
      </c>
      <c r="F3965" s="201">
        <v>20.399999999999999</v>
      </c>
      <c r="G3965" s="64">
        <f t="shared" si="122"/>
        <v>0</v>
      </c>
      <c r="H3965" s="66">
        <f t="shared" si="123"/>
        <v>0</v>
      </c>
      <c r="I3965" s="60"/>
    </row>
    <row r="3966" spans="1:9" s="38" customFormat="1" x14ac:dyDescent="0.25">
      <c r="A3966" s="193" t="s">
        <v>10213</v>
      </c>
      <c r="B3966" s="194" t="s">
        <v>10214</v>
      </c>
      <c r="C3966" s="188" t="s">
        <v>6</v>
      </c>
      <c r="D3966" s="179"/>
      <c r="E3966" s="201">
        <v>520</v>
      </c>
      <c r="F3966" s="201">
        <v>26.7</v>
      </c>
      <c r="G3966" s="64">
        <f t="shared" si="122"/>
        <v>0</v>
      </c>
      <c r="H3966" s="66">
        <f t="shared" si="123"/>
        <v>0</v>
      </c>
      <c r="I3966" s="60"/>
    </row>
    <row r="3967" spans="1:9" s="38" customFormat="1" x14ac:dyDescent="0.25">
      <c r="A3967" s="193" t="s">
        <v>10215</v>
      </c>
      <c r="B3967" s="194" t="s">
        <v>10216</v>
      </c>
      <c r="C3967" s="188" t="s">
        <v>6</v>
      </c>
      <c r="D3967" s="179"/>
      <c r="E3967" s="201">
        <v>631</v>
      </c>
      <c r="F3967" s="201">
        <v>32.5</v>
      </c>
      <c r="G3967" s="64">
        <f t="shared" si="122"/>
        <v>0</v>
      </c>
      <c r="H3967" s="66">
        <f t="shared" si="123"/>
        <v>0</v>
      </c>
      <c r="I3967" s="60"/>
    </row>
    <row r="3968" spans="1:9" s="38" customFormat="1" x14ac:dyDescent="0.25">
      <c r="A3968" s="193" t="s">
        <v>10217</v>
      </c>
      <c r="B3968" s="194" t="s">
        <v>10218</v>
      </c>
      <c r="C3968" s="188" t="s">
        <v>6</v>
      </c>
      <c r="D3968" s="179"/>
      <c r="E3968" s="201">
        <v>864</v>
      </c>
      <c r="F3968" s="201">
        <v>44.4</v>
      </c>
      <c r="G3968" s="64">
        <f t="shared" si="122"/>
        <v>0</v>
      </c>
      <c r="H3968" s="66">
        <f t="shared" si="123"/>
        <v>0</v>
      </c>
      <c r="I3968" s="60"/>
    </row>
    <row r="3969" spans="1:9" s="38" customFormat="1" x14ac:dyDescent="0.25">
      <c r="A3969" s="193" t="s">
        <v>10219</v>
      </c>
      <c r="B3969" s="194" t="s">
        <v>10220</v>
      </c>
      <c r="C3969" s="188" t="s">
        <v>6</v>
      </c>
      <c r="D3969" s="179"/>
      <c r="E3969" s="201">
        <v>998</v>
      </c>
      <c r="F3969" s="201">
        <v>51</v>
      </c>
      <c r="G3969" s="64">
        <f t="shared" si="122"/>
        <v>0</v>
      </c>
      <c r="H3969" s="66">
        <f t="shared" si="123"/>
        <v>0</v>
      </c>
      <c r="I3969" s="60"/>
    </row>
    <row r="3970" spans="1:9" s="38" customFormat="1" ht="225" x14ac:dyDescent="0.25">
      <c r="A3970" s="195" t="s">
        <v>10221</v>
      </c>
      <c r="B3970" s="196" t="s">
        <v>22098</v>
      </c>
      <c r="C3970" s="198"/>
      <c r="D3970" s="199"/>
      <c r="E3970" s="199"/>
      <c r="F3970" s="199"/>
      <c r="G3970" s="199"/>
      <c r="H3970" s="200"/>
      <c r="I3970" s="60"/>
    </row>
    <row r="3971" spans="1:9" s="38" customFormat="1" x14ac:dyDescent="0.25">
      <c r="A3971" s="193" t="s">
        <v>10222</v>
      </c>
      <c r="B3971" s="194" t="s">
        <v>10223</v>
      </c>
      <c r="C3971" s="188" t="s">
        <v>6</v>
      </c>
      <c r="D3971" s="179"/>
      <c r="E3971" s="201">
        <v>501</v>
      </c>
      <c r="F3971" s="201">
        <v>25.8</v>
      </c>
      <c r="G3971" s="64">
        <f t="shared" si="122"/>
        <v>0</v>
      </c>
      <c r="H3971" s="66">
        <f t="shared" si="123"/>
        <v>0</v>
      </c>
      <c r="I3971" s="60"/>
    </row>
    <row r="3972" spans="1:9" s="38" customFormat="1" x14ac:dyDescent="0.25">
      <c r="A3972" s="193" t="s">
        <v>10224</v>
      </c>
      <c r="B3972" s="194" t="s">
        <v>10225</v>
      </c>
      <c r="C3972" s="188" t="s">
        <v>6</v>
      </c>
      <c r="D3972" s="179"/>
      <c r="E3972" s="201">
        <v>158</v>
      </c>
      <c r="F3972" s="201">
        <v>8.1</v>
      </c>
      <c r="G3972" s="64">
        <f t="shared" si="122"/>
        <v>0</v>
      </c>
      <c r="H3972" s="66">
        <f t="shared" si="123"/>
        <v>0</v>
      </c>
      <c r="I3972" s="60"/>
    </row>
    <row r="3973" spans="1:9" s="38" customFormat="1" x14ac:dyDescent="0.25">
      <c r="A3973" s="193" t="s">
        <v>10226</v>
      </c>
      <c r="B3973" s="194" t="s">
        <v>10227</v>
      </c>
      <c r="C3973" s="188" t="s">
        <v>6</v>
      </c>
      <c r="D3973" s="179"/>
      <c r="E3973" s="201">
        <v>46.8</v>
      </c>
      <c r="F3973" s="201">
        <v>2.41</v>
      </c>
      <c r="G3973" s="64">
        <f t="shared" ref="G3973:G4036" si="124">D3973*E3973</f>
        <v>0</v>
      </c>
      <c r="H3973" s="66">
        <f t="shared" ref="H3973:H4036" si="125">D3973*F3973</f>
        <v>0</v>
      </c>
      <c r="I3973" s="60"/>
    </row>
    <row r="3974" spans="1:9" s="38" customFormat="1" x14ac:dyDescent="0.25">
      <c r="A3974" s="193" t="s">
        <v>10228</v>
      </c>
      <c r="B3974" s="194" t="s">
        <v>10229</v>
      </c>
      <c r="C3974" s="188" t="s">
        <v>6</v>
      </c>
      <c r="D3974" s="179"/>
      <c r="E3974" s="201">
        <v>54</v>
      </c>
      <c r="F3974" s="201">
        <v>2.77</v>
      </c>
      <c r="G3974" s="64">
        <f t="shared" si="124"/>
        <v>0</v>
      </c>
      <c r="H3974" s="66">
        <f t="shared" si="125"/>
        <v>0</v>
      </c>
      <c r="I3974" s="60"/>
    </row>
    <row r="3975" spans="1:9" s="38" customFormat="1" x14ac:dyDescent="0.25">
      <c r="A3975" s="193" t="s">
        <v>10230</v>
      </c>
      <c r="B3975" s="194" t="s">
        <v>10231</v>
      </c>
      <c r="C3975" s="188" t="s">
        <v>6</v>
      </c>
      <c r="D3975" s="179"/>
      <c r="E3975" s="201">
        <v>129</v>
      </c>
      <c r="F3975" s="201">
        <v>6.6</v>
      </c>
      <c r="G3975" s="64">
        <f t="shared" si="124"/>
        <v>0</v>
      </c>
      <c r="H3975" s="66">
        <f t="shared" si="125"/>
        <v>0</v>
      </c>
      <c r="I3975" s="60"/>
    </row>
    <row r="3976" spans="1:9" s="38" customFormat="1" x14ac:dyDescent="0.25">
      <c r="A3976" s="193" t="s">
        <v>10232</v>
      </c>
      <c r="B3976" s="194" t="s">
        <v>10233</v>
      </c>
      <c r="C3976" s="188" t="s">
        <v>6</v>
      </c>
      <c r="D3976" s="179"/>
      <c r="E3976" s="201">
        <v>153</v>
      </c>
      <c r="F3976" s="201">
        <v>7.9</v>
      </c>
      <c r="G3976" s="64">
        <f t="shared" si="124"/>
        <v>0</v>
      </c>
      <c r="H3976" s="66">
        <f t="shared" si="125"/>
        <v>0</v>
      </c>
      <c r="I3976" s="60"/>
    </row>
    <row r="3977" spans="1:9" s="38" customFormat="1" x14ac:dyDescent="0.25">
      <c r="A3977" s="193" t="s">
        <v>10234</v>
      </c>
      <c r="B3977" s="194" t="s">
        <v>10235</v>
      </c>
      <c r="C3977" s="188" t="s">
        <v>6</v>
      </c>
      <c r="D3977" s="179"/>
      <c r="E3977" s="201">
        <v>159</v>
      </c>
      <c r="F3977" s="201">
        <v>8.1999999999999993</v>
      </c>
      <c r="G3977" s="64">
        <f t="shared" si="124"/>
        <v>0</v>
      </c>
      <c r="H3977" s="66">
        <f t="shared" si="125"/>
        <v>0</v>
      </c>
      <c r="I3977" s="60"/>
    </row>
    <row r="3978" spans="1:9" s="38" customFormat="1" x14ac:dyDescent="0.25">
      <c r="A3978" s="193" t="s">
        <v>10236</v>
      </c>
      <c r="B3978" s="194" t="s">
        <v>10237</v>
      </c>
      <c r="C3978" s="188" t="s">
        <v>6</v>
      </c>
      <c r="D3978" s="179"/>
      <c r="E3978" s="201">
        <v>251</v>
      </c>
      <c r="F3978" s="201">
        <v>12.9</v>
      </c>
      <c r="G3978" s="64">
        <f t="shared" si="124"/>
        <v>0</v>
      </c>
      <c r="H3978" s="66">
        <f t="shared" si="125"/>
        <v>0</v>
      </c>
      <c r="I3978" s="60"/>
    </row>
    <row r="3979" spans="1:9" s="38" customFormat="1" x14ac:dyDescent="0.25">
      <c r="A3979" s="193" t="s">
        <v>10238</v>
      </c>
      <c r="B3979" s="194" t="s">
        <v>10239</v>
      </c>
      <c r="C3979" s="188" t="s">
        <v>6</v>
      </c>
      <c r="D3979" s="179"/>
      <c r="E3979" s="201">
        <v>257</v>
      </c>
      <c r="F3979" s="201">
        <v>13.2</v>
      </c>
      <c r="G3979" s="64">
        <f t="shared" si="124"/>
        <v>0</v>
      </c>
      <c r="H3979" s="66">
        <f t="shared" si="125"/>
        <v>0</v>
      </c>
      <c r="I3979" s="60"/>
    </row>
    <row r="3980" spans="1:9" s="38" customFormat="1" x14ac:dyDescent="0.25">
      <c r="A3980" s="193" t="s">
        <v>10240</v>
      </c>
      <c r="B3980" s="194" t="s">
        <v>10241</v>
      </c>
      <c r="C3980" s="188" t="s">
        <v>6</v>
      </c>
      <c r="D3980" s="179"/>
      <c r="E3980" s="201">
        <v>293</v>
      </c>
      <c r="F3980" s="201">
        <v>15.1</v>
      </c>
      <c r="G3980" s="64">
        <f t="shared" si="124"/>
        <v>0</v>
      </c>
      <c r="H3980" s="66">
        <f t="shared" si="125"/>
        <v>0</v>
      </c>
      <c r="I3980" s="60"/>
    </row>
    <row r="3981" spans="1:9" s="38" customFormat="1" x14ac:dyDescent="0.25">
      <c r="A3981" s="193" t="s">
        <v>10242</v>
      </c>
      <c r="B3981" s="194" t="s">
        <v>10243</v>
      </c>
      <c r="C3981" s="188" t="s">
        <v>6</v>
      </c>
      <c r="D3981" s="179"/>
      <c r="E3981" s="201">
        <v>299</v>
      </c>
      <c r="F3981" s="201">
        <v>15.4</v>
      </c>
      <c r="G3981" s="64">
        <f t="shared" si="124"/>
        <v>0</v>
      </c>
      <c r="H3981" s="66">
        <f t="shared" si="125"/>
        <v>0</v>
      </c>
      <c r="I3981" s="60"/>
    </row>
    <row r="3982" spans="1:9" s="38" customFormat="1" x14ac:dyDescent="0.25">
      <c r="A3982" s="193" t="s">
        <v>10244</v>
      </c>
      <c r="B3982" s="194" t="s">
        <v>10245</v>
      </c>
      <c r="C3982" s="188" t="s">
        <v>6</v>
      </c>
      <c r="D3982" s="179"/>
      <c r="E3982" s="201">
        <v>32.1</v>
      </c>
      <c r="F3982" s="201">
        <v>1.65</v>
      </c>
      <c r="G3982" s="64">
        <f t="shared" si="124"/>
        <v>0</v>
      </c>
      <c r="H3982" s="66">
        <f t="shared" si="125"/>
        <v>0</v>
      </c>
      <c r="I3982" s="60"/>
    </row>
    <row r="3983" spans="1:9" s="38" customFormat="1" x14ac:dyDescent="0.25">
      <c r="A3983" s="193" t="s">
        <v>10246</v>
      </c>
      <c r="B3983" s="194" t="s">
        <v>10247</v>
      </c>
      <c r="C3983" s="188" t="s">
        <v>6</v>
      </c>
      <c r="D3983" s="179"/>
      <c r="E3983" s="201">
        <v>73</v>
      </c>
      <c r="F3983" s="201">
        <v>3.75</v>
      </c>
      <c r="G3983" s="64">
        <f t="shared" si="124"/>
        <v>0</v>
      </c>
      <c r="H3983" s="66">
        <f t="shared" si="125"/>
        <v>0</v>
      </c>
      <c r="I3983" s="60"/>
    </row>
    <row r="3984" spans="1:9" s="38" customFormat="1" ht="22.5" x14ac:dyDescent="0.25">
      <c r="A3984" s="193" t="s">
        <v>10248</v>
      </c>
      <c r="B3984" s="194" t="s">
        <v>10249</v>
      </c>
      <c r="C3984" s="188" t="s">
        <v>6</v>
      </c>
      <c r="D3984" s="179"/>
      <c r="E3984" s="201">
        <v>186</v>
      </c>
      <c r="F3984" s="201">
        <v>9.6</v>
      </c>
      <c r="G3984" s="64">
        <f t="shared" si="124"/>
        <v>0</v>
      </c>
      <c r="H3984" s="66">
        <f t="shared" si="125"/>
        <v>0</v>
      </c>
      <c r="I3984" s="60"/>
    </row>
    <row r="3985" spans="1:9" s="38" customFormat="1" x14ac:dyDescent="0.25">
      <c r="A3985" s="193" t="s">
        <v>10250</v>
      </c>
      <c r="B3985" s="194" t="s">
        <v>10251</v>
      </c>
      <c r="C3985" s="188" t="s">
        <v>6</v>
      </c>
      <c r="D3985" s="179"/>
      <c r="E3985" s="201">
        <v>46.1</v>
      </c>
      <c r="F3985" s="201">
        <v>2.37</v>
      </c>
      <c r="G3985" s="64">
        <f t="shared" si="124"/>
        <v>0</v>
      </c>
      <c r="H3985" s="66">
        <f t="shared" si="125"/>
        <v>0</v>
      </c>
      <c r="I3985" s="61"/>
    </row>
    <row r="3986" spans="1:9" s="38" customFormat="1" ht="78.75" x14ac:dyDescent="0.25">
      <c r="A3986" s="195" t="s">
        <v>10252</v>
      </c>
      <c r="B3986" s="196" t="s">
        <v>22099</v>
      </c>
      <c r="C3986" s="198"/>
      <c r="D3986" s="199"/>
      <c r="E3986" s="199"/>
      <c r="F3986" s="199"/>
      <c r="G3986" s="199"/>
      <c r="H3986" s="200"/>
      <c r="I3986" s="61"/>
    </row>
    <row r="3987" spans="1:9" s="38" customFormat="1" x14ac:dyDescent="0.25">
      <c r="A3987" s="193" t="s">
        <v>10253</v>
      </c>
      <c r="B3987" s="194" t="s">
        <v>10254</v>
      </c>
      <c r="C3987" s="188" t="s">
        <v>6</v>
      </c>
      <c r="D3987" s="179"/>
      <c r="E3987" s="201">
        <v>159</v>
      </c>
      <c r="F3987" s="201">
        <v>51</v>
      </c>
      <c r="G3987" s="64">
        <f t="shared" si="124"/>
        <v>0</v>
      </c>
      <c r="H3987" s="66">
        <f t="shared" si="125"/>
        <v>0</v>
      </c>
      <c r="I3987" s="61"/>
    </row>
    <row r="3988" spans="1:9" s="38" customFormat="1" x14ac:dyDescent="0.25">
      <c r="A3988" s="193" t="s">
        <v>10255</v>
      </c>
      <c r="B3988" s="194" t="s">
        <v>10256</v>
      </c>
      <c r="C3988" s="188" t="s">
        <v>6</v>
      </c>
      <c r="D3988" s="179"/>
      <c r="E3988" s="201">
        <v>159</v>
      </c>
      <c r="F3988" s="201">
        <v>51</v>
      </c>
      <c r="G3988" s="64">
        <f t="shared" si="124"/>
        <v>0</v>
      </c>
      <c r="H3988" s="66">
        <f t="shared" si="125"/>
        <v>0</v>
      </c>
      <c r="I3988" s="61"/>
    </row>
    <row r="3989" spans="1:9" s="38" customFormat="1" x14ac:dyDescent="0.25">
      <c r="A3989" s="193" t="s">
        <v>10257</v>
      </c>
      <c r="B3989" s="194" t="s">
        <v>10258</v>
      </c>
      <c r="C3989" s="188" t="s">
        <v>6</v>
      </c>
      <c r="D3989" s="179"/>
      <c r="E3989" s="201">
        <v>258</v>
      </c>
      <c r="F3989" s="201">
        <v>82</v>
      </c>
      <c r="G3989" s="64">
        <f t="shared" si="124"/>
        <v>0</v>
      </c>
      <c r="H3989" s="66">
        <f t="shared" si="125"/>
        <v>0</v>
      </c>
      <c r="I3989" s="61"/>
    </row>
    <row r="3990" spans="1:9" s="38" customFormat="1" x14ac:dyDescent="0.25">
      <c r="A3990" s="193" t="s">
        <v>10259</v>
      </c>
      <c r="B3990" s="194" t="s">
        <v>10260</v>
      </c>
      <c r="C3990" s="188" t="s">
        <v>6</v>
      </c>
      <c r="D3990" s="179"/>
      <c r="E3990" s="201">
        <v>780</v>
      </c>
      <c r="F3990" s="201">
        <v>249</v>
      </c>
      <c r="G3990" s="64">
        <f t="shared" si="124"/>
        <v>0</v>
      </c>
      <c r="H3990" s="66">
        <f t="shared" si="125"/>
        <v>0</v>
      </c>
      <c r="I3990" s="60"/>
    </row>
    <row r="3991" spans="1:9" s="38" customFormat="1" x14ac:dyDescent="0.25">
      <c r="A3991" s="193" t="s">
        <v>10261</v>
      </c>
      <c r="B3991" s="194" t="s">
        <v>10262</v>
      </c>
      <c r="C3991" s="188" t="s">
        <v>6</v>
      </c>
      <c r="D3991" s="179"/>
      <c r="E3991" s="201">
        <v>780</v>
      </c>
      <c r="F3991" s="201">
        <v>249</v>
      </c>
      <c r="G3991" s="64">
        <f t="shared" si="124"/>
        <v>0</v>
      </c>
      <c r="H3991" s="66">
        <f t="shared" si="125"/>
        <v>0</v>
      </c>
      <c r="I3991" s="60"/>
    </row>
    <row r="3992" spans="1:9" s="38" customFormat="1" x14ac:dyDescent="0.25">
      <c r="A3992" s="193" t="s">
        <v>10263</v>
      </c>
      <c r="B3992" s="194" t="s">
        <v>10264</v>
      </c>
      <c r="C3992" s="188" t="s">
        <v>6</v>
      </c>
      <c r="D3992" s="179"/>
      <c r="E3992" s="201">
        <v>1412</v>
      </c>
      <c r="F3992" s="201">
        <v>452</v>
      </c>
      <c r="G3992" s="64">
        <f t="shared" si="124"/>
        <v>0</v>
      </c>
      <c r="H3992" s="66">
        <f t="shared" si="125"/>
        <v>0</v>
      </c>
      <c r="I3992" s="60"/>
    </row>
    <row r="3993" spans="1:9" s="38" customFormat="1" x14ac:dyDescent="0.25">
      <c r="A3993" s="193" t="s">
        <v>10265</v>
      </c>
      <c r="B3993" s="194" t="s">
        <v>10266</v>
      </c>
      <c r="C3993" s="188" t="s">
        <v>6</v>
      </c>
      <c r="D3993" s="179"/>
      <c r="E3993" s="201">
        <v>2856</v>
      </c>
      <c r="F3993" s="201">
        <v>913</v>
      </c>
      <c r="G3993" s="64">
        <f t="shared" si="124"/>
        <v>0</v>
      </c>
      <c r="H3993" s="66">
        <f t="shared" si="125"/>
        <v>0</v>
      </c>
      <c r="I3993" s="60"/>
    </row>
    <row r="3994" spans="1:9" s="38" customFormat="1" x14ac:dyDescent="0.25">
      <c r="A3994" s="193" t="s">
        <v>10267</v>
      </c>
      <c r="B3994" s="194" t="s">
        <v>10268</v>
      </c>
      <c r="C3994" s="188" t="s">
        <v>6</v>
      </c>
      <c r="D3994" s="179"/>
      <c r="E3994" s="201">
        <v>4885</v>
      </c>
      <c r="F3994" s="201">
        <v>1562</v>
      </c>
      <c r="G3994" s="64">
        <f t="shared" si="124"/>
        <v>0</v>
      </c>
      <c r="H3994" s="66">
        <f t="shared" si="125"/>
        <v>0</v>
      </c>
      <c r="I3994" s="60"/>
    </row>
    <row r="3995" spans="1:9" s="38" customFormat="1" x14ac:dyDescent="0.25">
      <c r="A3995" s="193" t="s">
        <v>10269</v>
      </c>
      <c r="B3995" s="194" t="s">
        <v>10270</v>
      </c>
      <c r="C3995" s="188" t="s">
        <v>6</v>
      </c>
      <c r="D3995" s="179"/>
      <c r="E3995" s="201">
        <v>8010</v>
      </c>
      <c r="F3995" s="201">
        <v>2562</v>
      </c>
      <c r="G3995" s="64">
        <f t="shared" si="124"/>
        <v>0</v>
      </c>
      <c r="H3995" s="66">
        <f t="shared" si="125"/>
        <v>0</v>
      </c>
      <c r="I3995" s="60"/>
    </row>
    <row r="3996" spans="1:9" s="38" customFormat="1" x14ac:dyDescent="0.25">
      <c r="A3996" s="193" t="s">
        <v>10271</v>
      </c>
      <c r="B3996" s="194" t="s">
        <v>10272</v>
      </c>
      <c r="C3996" s="188" t="s">
        <v>6</v>
      </c>
      <c r="D3996" s="179"/>
      <c r="E3996" s="201">
        <v>13633</v>
      </c>
      <c r="F3996" s="201">
        <v>4360</v>
      </c>
      <c r="G3996" s="64">
        <f t="shared" si="124"/>
        <v>0</v>
      </c>
      <c r="H3996" s="66">
        <f t="shared" si="125"/>
        <v>0</v>
      </c>
      <c r="I3996" s="60"/>
    </row>
    <row r="3997" spans="1:9" s="38" customFormat="1" ht="67.5" x14ac:dyDescent="0.25">
      <c r="A3997" s="195" t="s">
        <v>10273</v>
      </c>
      <c r="B3997" s="196" t="s">
        <v>22100</v>
      </c>
      <c r="C3997" s="198"/>
      <c r="D3997" s="199"/>
      <c r="E3997" s="199"/>
      <c r="F3997" s="199"/>
      <c r="G3997" s="199"/>
      <c r="H3997" s="200"/>
      <c r="I3997" s="60"/>
    </row>
    <row r="3998" spans="1:9" s="38" customFormat="1" x14ac:dyDescent="0.25">
      <c r="A3998" s="193" t="s">
        <v>10274</v>
      </c>
      <c r="B3998" s="194" t="s">
        <v>10268</v>
      </c>
      <c r="C3998" s="188" t="s">
        <v>6</v>
      </c>
      <c r="D3998" s="179"/>
      <c r="E3998" s="201">
        <v>2840</v>
      </c>
      <c r="F3998" s="201">
        <v>908</v>
      </c>
      <c r="G3998" s="64">
        <f t="shared" si="124"/>
        <v>0</v>
      </c>
      <c r="H3998" s="66">
        <f t="shared" si="125"/>
        <v>0</v>
      </c>
      <c r="I3998" s="60"/>
    </row>
    <row r="3999" spans="1:9" s="38" customFormat="1" x14ac:dyDescent="0.25">
      <c r="A3999" s="193" t="s">
        <v>10275</v>
      </c>
      <c r="B3999" s="194" t="s">
        <v>10270</v>
      </c>
      <c r="C3999" s="188" t="s">
        <v>6</v>
      </c>
      <c r="D3999" s="179"/>
      <c r="E3999" s="201">
        <v>3879</v>
      </c>
      <c r="F3999" s="201">
        <v>1240</v>
      </c>
      <c r="G3999" s="64">
        <f t="shared" si="124"/>
        <v>0</v>
      </c>
      <c r="H3999" s="66">
        <f t="shared" si="125"/>
        <v>0</v>
      </c>
      <c r="I3999" s="60"/>
    </row>
    <row r="4000" spans="1:9" s="38" customFormat="1" x14ac:dyDescent="0.25">
      <c r="A4000" s="193" t="s">
        <v>10276</v>
      </c>
      <c r="B4000" s="194" t="s">
        <v>10272</v>
      </c>
      <c r="C4000" s="188" t="s">
        <v>6</v>
      </c>
      <c r="D4000" s="179"/>
      <c r="E4000" s="201">
        <v>4163</v>
      </c>
      <c r="F4000" s="201">
        <v>1331</v>
      </c>
      <c r="G4000" s="64">
        <f t="shared" si="124"/>
        <v>0</v>
      </c>
      <c r="H4000" s="66">
        <f t="shared" si="125"/>
        <v>0</v>
      </c>
      <c r="I4000" s="60"/>
    </row>
    <row r="4001" spans="1:9" s="38" customFormat="1" x14ac:dyDescent="0.25">
      <c r="A4001" s="193" t="s">
        <v>10277</v>
      </c>
      <c r="B4001" s="194" t="s">
        <v>10278</v>
      </c>
      <c r="C4001" s="188" t="s">
        <v>6</v>
      </c>
      <c r="D4001" s="179"/>
      <c r="E4001" s="201">
        <v>4269</v>
      </c>
      <c r="F4001" s="201">
        <v>1365</v>
      </c>
      <c r="G4001" s="64">
        <f t="shared" si="124"/>
        <v>0</v>
      </c>
      <c r="H4001" s="66">
        <f t="shared" si="125"/>
        <v>0</v>
      </c>
      <c r="I4001" s="60"/>
    </row>
    <row r="4002" spans="1:9" s="38" customFormat="1" x14ac:dyDescent="0.25">
      <c r="A4002" s="193" t="s">
        <v>10279</v>
      </c>
      <c r="B4002" s="194" t="s">
        <v>10280</v>
      </c>
      <c r="C4002" s="188" t="s">
        <v>6</v>
      </c>
      <c r="D4002" s="179"/>
      <c r="E4002" s="201">
        <v>5801</v>
      </c>
      <c r="F4002" s="201">
        <v>1855</v>
      </c>
      <c r="G4002" s="64">
        <f t="shared" si="124"/>
        <v>0</v>
      </c>
      <c r="H4002" s="66">
        <f t="shared" si="125"/>
        <v>0</v>
      </c>
      <c r="I4002" s="60"/>
    </row>
    <row r="4003" spans="1:9" s="38" customFormat="1" x14ac:dyDescent="0.25">
      <c r="A4003" s="193" t="s">
        <v>10281</v>
      </c>
      <c r="B4003" s="194" t="s">
        <v>10282</v>
      </c>
      <c r="C4003" s="188" t="s">
        <v>6</v>
      </c>
      <c r="D4003" s="179"/>
      <c r="E4003" s="201">
        <v>5907</v>
      </c>
      <c r="F4003" s="201">
        <v>1889</v>
      </c>
      <c r="G4003" s="64">
        <f t="shared" si="124"/>
        <v>0</v>
      </c>
      <c r="H4003" s="66">
        <f t="shared" si="125"/>
        <v>0</v>
      </c>
      <c r="I4003" s="60"/>
    </row>
    <row r="4004" spans="1:9" s="38" customFormat="1" x14ac:dyDescent="0.25">
      <c r="A4004" s="193" t="s">
        <v>10283</v>
      </c>
      <c r="B4004" s="194" t="s">
        <v>10284</v>
      </c>
      <c r="C4004" s="188" t="s">
        <v>6</v>
      </c>
      <c r="D4004" s="179"/>
      <c r="E4004" s="201">
        <v>11016</v>
      </c>
      <c r="F4004" s="201">
        <v>3523</v>
      </c>
      <c r="G4004" s="64">
        <f t="shared" si="124"/>
        <v>0</v>
      </c>
      <c r="H4004" s="66">
        <f t="shared" si="125"/>
        <v>0</v>
      </c>
      <c r="I4004" s="60"/>
    </row>
    <row r="4005" spans="1:9" s="38" customFormat="1" x14ac:dyDescent="0.25">
      <c r="A4005" s="193" t="s">
        <v>10285</v>
      </c>
      <c r="B4005" s="194" t="s">
        <v>10286</v>
      </c>
      <c r="C4005" s="188" t="s">
        <v>6</v>
      </c>
      <c r="D4005" s="179"/>
      <c r="E4005" s="201">
        <v>18217</v>
      </c>
      <c r="F4005" s="201">
        <v>5826</v>
      </c>
      <c r="G4005" s="64">
        <f t="shared" si="124"/>
        <v>0</v>
      </c>
      <c r="H4005" s="66">
        <f t="shared" si="125"/>
        <v>0</v>
      </c>
      <c r="I4005" s="60"/>
    </row>
    <row r="4006" spans="1:9" s="38" customFormat="1" ht="90" x14ac:dyDescent="0.25">
      <c r="A4006" s="195" t="s">
        <v>10287</v>
      </c>
      <c r="B4006" s="196" t="s">
        <v>22101</v>
      </c>
      <c r="C4006" s="198"/>
      <c r="D4006" s="199"/>
      <c r="E4006" s="199"/>
      <c r="F4006" s="199"/>
      <c r="G4006" s="199"/>
      <c r="H4006" s="200"/>
      <c r="I4006" s="60"/>
    </row>
    <row r="4007" spans="1:9" s="38" customFormat="1" x14ac:dyDescent="0.25">
      <c r="A4007" s="193" t="s">
        <v>10288</v>
      </c>
      <c r="B4007" s="194" t="s">
        <v>10289</v>
      </c>
      <c r="C4007" s="188" t="s">
        <v>6</v>
      </c>
      <c r="D4007" s="179"/>
      <c r="E4007" s="201">
        <v>390</v>
      </c>
      <c r="F4007" s="201">
        <v>125</v>
      </c>
      <c r="G4007" s="64">
        <f t="shared" si="124"/>
        <v>0</v>
      </c>
      <c r="H4007" s="66">
        <f t="shared" si="125"/>
        <v>0</v>
      </c>
      <c r="I4007" s="60"/>
    </row>
    <row r="4008" spans="1:9" s="38" customFormat="1" x14ac:dyDescent="0.25">
      <c r="A4008" s="193" t="s">
        <v>10290</v>
      </c>
      <c r="B4008" s="194" t="s">
        <v>10291</v>
      </c>
      <c r="C4008" s="188" t="s">
        <v>6</v>
      </c>
      <c r="D4008" s="179"/>
      <c r="E4008" s="201">
        <v>565</v>
      </c>
      <c r="F4008" s="201">
        <v>125</v>
      </c>
      <c r="G4008" s="64">
        <f t="shared" si="124"/>
        <v>0</v>
      </c>
      <c r="H4008" s="66">
        <f t="shared" si="125"/>
        <v>0</v>
      </c>
      <c r="I4008" s="60"/>
    </row>
    <row r="4009" spans="1:9" s="38" customFormat="1" x14ac:dyDescent="0.25">
      <c r="A4009" s="193" t="s">
        <v>10292</v>
      </c>
      <c r="B4009" s="194" t="s">
        <v>10293</v>
      </c>
      <c r="C4009" s="188" t="s">
        <v>6</v>
      </c>
      <c r="D4009" s="179"/>
      <c r="E4009" s="201">
        <v>1007</v>
      </c>
      <c r="F4009" s="201">
        <v>125</v>
      </c>
      <c r="G4009" s="64">
        <f t="shared" si="124"/>
        <v>0</v>
      </c>
      <c r="H4009" s="66">
        <f t="shared" si="125"/>
        <v>0</v>
      </c>
      <c r="I4009" s="60"/>
    </row>
    <row r="4010" spans="1:9" s="38" customFormat="1" ht="56.25" x14ac:dyDescent="0.25">
      <c r="A4010" s="195" t="s">
        <v>10294</v>
      </c>
      <c r="B4010" s="196" t="s">
        <v>22102</v>
      </c>
      <c r="C4010" s="198"/>
      <c r="D4010" s="199"/>
      <c r="E4010" s="199"/>
      <c r="F4010" s="199"/>
      <c r="G4010" s="199"/>
      <c r="H4010" s="200"/>
      <c r="I4010" s="60"/>
    </row>
    <row r="4011" spans="1:9" s="38" customFormat="1" x14ac:dyDescent="0.25">
      <c r="A4011" s="193" t="s">
        <v>10295</v>
      </c>
      <c r="B4011" s="194" t="s">
        <v>22103</v>
      </c>
      <c r="C4011" s="188" t="s">
        <v>6</v>
      </c>
      <c r="D4011" s="179"/>
      <c r="E4011" s="201">
        <v>33.700000000000003</v>
      </c>
      <c r="F4011" s="201">
        <v>10.8</v>
      </c>
      <c r="G4011" s="64">
        <f t="shared" si="124"/>
        <v>0</v>
      </c>
      <c r="H4011" s="66">
        <f t="shared" si="125"/>
        <v>0</v>
      </c>
      <c r="I4011" s="60"/>
    </row>
    <row r="4012" spans="1:9" s="38" customFormat="1" x14ac:dyDescent="0.25">
      <c r="A4012" s="193" t="s">
        <v>10296</v>
      </c>
      <c r="B4012" s="194" t="s">
        <v>22104</v>
      </c>
      <c r="C4012" s="188" t="s">
        <v>6</v>
      </c>
      <c r="D4012" s="179"/>
      <c r="E4012" s="201">
        <v>46</v>
      </c>
      <c r="F4012" s="201">
        <v>10.8</v>
      </c>
      <c r="G4012" s="64">
        <f t="shared" si="124"/>
        <v>0</v>
      </c>
      <c r="H4012" s="66">
        <f t="shared" si="125"/>
        <v>0</v>
      </c>
      <c r="I4012" s="60"/>
    </row>
    <row r="4013" spans="1:9" s="38" customFormat="1" x14ac:dyDescent="0.25">
      <c r="A4013" s="193" t="s">
        <v>10297</v>
      </c>
      <c r="B4013" s="194" t="s">
        <v>22105</v>
      </c>
      <c r="C4013" s="188" t="s">
        <v>6</v>
      </c>
      <c r="D4013" s="179"/>
      <c r="E4013" s="201">
        <v>88</v>
      </c>
      <c r="F4013" s="201">
        <v>10.8</v>
      </c>
      <c r="G4013" s="64">
        <f t="shared" si="124"/>
        <v>0</v>
      </c>
      <c r="H4013" s="66">
        <f t="shared" si="125"/>
        <v>0</v>
      </c>
      <c r="I4013" s="60"/>
    </row>
    <row r="4014" spans="1:9" s="38" customFormat="1" x14ac:dyDescent="0.25">
      <c r="A4014" s="193" t="s">
        <v>10298</v>
      </c>
      <c r="B4014" s="194" t="s">
        <v>10299</v>
      </c>
      <c r="C4014" s="188" t="s">
        <v>6</v>
      </c>
      <c r="D4014" s="179"/>
      <c r="E4014" s="201">
        <v>122</v>
      </c>
      <c r="F4014" s="201">
        <v>10.8</v>
      </c>
      <c r="G4014" s="64">
        <f t="shared" si="124"/>
        <v>0</v>
      </c>
      <c r="H4014" s="66">
        <f t="shared" si="125"/>
        <v>0</v>
      </c>
      <c r="I4014" s="60"/>
    </row>
    <row r="4015" spans="1:9" s="38" customFormat="1" x14ac:dyDescent="0.25">
      <c r="A4015" s="193" t="s">
        <v>10300</v>
      </c>
      <c r="B4015" s="194" t="s">
        <v>10301</v>
      </c>
      <c r="C4015" s="188" t="s">
        <v>6</v>
      </c>
      <c r="D4015" s="179"/>
      <c r="E4015" s="201">
        <v>259</v>
      </c>
      <c r="F4015" s="201">
        <v>83</v>
      </c>
      <c r="G4015" s="64">
        <f t="shared" si="124"/>
        <v>0</v>
      </c>
      <c r="H4015" s="66">
        <f t="shared" si="125"/>
        <v>0</v>
      </c>
      <c r="I4015" s="60"/>
    </row>
    <row r="4016" spans="1:9" s="38" customFormat="1" x14ac:dyDescent="0.25">
      <c r="A4016" s="193" t="s">
        <v>10302</v>
      </c>
      <c r="B4016" s="194" t="s">
        <v>22106</v>
      </c>
      <c r="C4016" s="188" t="s">
        <v>6</v>
      </c>
      <c r="D4016" s="179"/>
      <c r="E4016" s="201">
        <v>429</v>
      </c>
      <c r="F4016" s="201">
        <v>83</v>
      </c>
      <c r="G4016" s="64">
        <f t="shared" si="124"/>
        <v>0</v>
      </c>
      <c r="H4016" s="66">
        <f t="shared" si="125"/>
        <v>0</v>
      </c>
      <c r="I4016" s="60"/>
    </row>
    <row r="4017" spans="1:9" s="38" customFormat="1" ht="56.25" x14ac:dyDescent="0.25">
      <c r="A4017" s="195" t="s">
        <v>10303</v>
      </c>
      <c r="B4017" s="196" t="s">
        <v>22107</v>
      </c>
      <c r="C4017" s="198"/>
      <c r="D4017" s="199"/>
      <c r="E4017" s="199"/>
      <c r="F4017" s="199"/>
      <c r="G4017" s="199"/>
      <c r="H4017" s="200"/>
      <c r="I4017" s="60"/>
    </row>
    <row r="4018" spans="1:9" s="38" customFormat="1" x14ac:dyDescent="0.25">
      <c r="A4018" s="193" t="s">
        <v>10304</v>
      </c>
      <c r="B4018" s="194" t="s">
        <v>22103</v>
      </c>
      <c r="C4018" s="188" t="s">
        <v>6</v>
      </c>
      <c r="D4018" s="179"/>
      <c r="E4018" s="201">
        <v>37.6</v>
      </c>
      <c r="F4018" s="201">
        <v>12</v>
      </c>
      <c r="G4018" s="64">
        <f t="shared" si="124"/>
        <v>0</v>
      </c>
      <c r="H4018" s="66">
        <f t="shared" si="125"/>
        <v>0</v>
      </c>
      <c r="I4018" s="60"/>
    </row>
    <row r="4019" spans="1:9" s="38" customFormat="1" x14ac:dyDescent="0.25">
      <c r="A4019" s="193" t="s">
        <v>10305</v>
      </c>
      <c r="B4019" s="194" t="s">
        <v>22104</v>
      </c>
      <c r="C4019" s="188" t="s">
        <v>6</v>
      </c>
      <c r="D4019" s="179"/>
      <c r="E4019" s="201">
        <v>50</v>
      </c>
      <c r="F4019" s="201">
        <v>12</v>
      </c>
      <c r="G4019" s="64">
        <f t="shared" si="124"/>
        <v>0</v>
      </c>
      <c r="H4019" s="66">
        <f t="shared" si="125"/>
        <v>0</v>
      </c>
      <c r="I4019" s="60"/>
    </row>
    <row r="4020" spans="1:9" s="38" customFormat="1" x14ac:dyDescent="0.25">
      <c r="A4020" s="193" t="s">
        <v>10306</v>
      </c>
      <c r="B4020" s="194" t="s">
        <v>22105</v>
      </c>
      <c r="C4020" s="188" t="s">
        <v>6</v>
      </c>
      <c r="D4020" s="179"/>
      <c r="E4020" s="201">
        <v>96</v>
      </c>
      <c r="F4020" s="201">
        <v>12</v>
      </c>
      <c r="G4020" s="64">
        <f t="shared" si="124"/>
        <v>0</v>
      </c>
      <c r="H4020" s="66">
        <f t="shared" si="125"/>
        <v>0</v>
      </c>
      <c r="I4020" s="60"/>
    </row>
    <row r="4021" spans="1:9" s="38" customFormat="1" x14ac:dyDescent="0.25">
      <c r="A4021" s="193" t="s">
        <v>10307</v>
      </c>
      <c r="B4021" s="194" t="s">
        <v>10299</v>
      </c>
      <c r="C4021" s="188" t="s">
        <v>6</v>
      </c>
      <c r="D4021" s="179"/>
      <c r="E4021" s="201">
        <v>131</v>
      </c>
      <c r="F4021" s="201">
        <v>12</v>
      </c>
      <c r="G4021" s="64">
        <f t="shared" si="124"/>
        <v>0</v>
      </c>
      <c r="H4021" s="66">
        <f t="shared" si="125"/>
        <v>0</v>
      </c>
      <c r="I4021" s="60"/>
    </row>
    <row r="4022" spans="1:9" s="38" customFormat="1" x14ac:dyDescent="0.25">
      <c r="A4022" s="193" t="s">
        <v>10308</v>
      </c>
      <c r="B4022" s="194" t="s">
        <v>10301</v>
      </c>
      <c r="C4022" s="188" t="s">
        <v>6</v>
      </c>
      <c r="D4022" s="179"/>
      <c r="E4022" s="201">
        <v>268</v>
      </c>
      <c r="F4022" s="201">
        <v>86</v>
      </c>
      <c r="G4022" s="64">
        <f t="shared" si="124"/>
        <v>0</v>
      </c>
      <c r="H4022" s="66">
        <f t="shared" si="125"/>
        <v>0</v>
      </c>
      <c r="I4022" s="60"/>
    </row>
    <row r="4023" spans="1:9" s="38" customFormat="1" x14ac:dyDescent="0.25">
      <c r="A4023" s="193" t="s">
        <v>10309</v>
      </c>
      <c r="B4023" s="194" t="s">
        <v>22106</v>
      </c>
      <c r="C4023" s="188" t="s">
        <v>6</v>
      </c>
      <c r="D4023" s="179"/>
      <c r="E4023" s="201">
        <v>441</v>
      </c>
      <c r="F4023" s="201">
        <v>86</v>
      </c>
      <c r="G4023" s="64">
        <f t="shared" si="124"/>
        <v>0</v>
      </c>
      <c r="H4023" s="66">
        <f t="shared" si="125"/>
        <v>0</v>
      </c>
      <c r="I4023" s="60"/>
    </row>
    <row r="4024" spans="1:9" s="38" customFormat="1" ht="78.75" x14ac:dyDescent="0.25">
      <c r="A4024" s="195" t="s">
        <v>10310</v>
      </c>
      <c r="B4024" s="196" t="s">
        <v>22108</v>
      </c>
      <c r="C4024" s="198"/>
      <c r="D4024" s="199"/>
      <c r="E4024" s="199"/>
      <c r="F4024" s="199"/>
      <c r="G4024" s="199"/>
      <c r="H4024" s="200"/>
      <c r="I4024" s="60"/>
    </row>
    <row r="4025" spans="1:9" s="38" customFormat="1" x14ac:dyDescent="0.25">
      <c r="A4025" s="193" t="s">
        <v>10311</v>
      </c>
      <c r="B4025" s="194" t="s">
        <v>22109</v>
      </c>
      <c r="C4025" s="188" t="s">
        <v>6</v>
      </c>
      <c r="D4025" s="179"/>
      <c r="E4025" s="201">
        <v>615</v>
      </c>
      <c r="F4025" s="201">
        <v>197</v>
      </c>
      <c r="G4025" s="64">
        <f t="shared" si="124"/>
        <v>0</v>
      </c>
      <c r="H4025" s="66">
        <f t="shared" si="125"/>
        <v>0</v>
      </c>
      <c r="I4025" s="60"/>
    </row>
    <row r="4026" spans="1:9" s="38" customFormat="1" x14ac:dyDescent="0.25">
      <c r="A4026" s="193" t="s">
        <v>10312</v>
      </c>
      <c r="B4026" s="194" t="s">
        <v>10313</v>
      </c>
      <c r="C4026" s="188" t="s">
        <v>6</v>
      </c>
      <c r="D4026" s="179"/>
      <c r="E4026" s="201">
        <v>720</v>
      </c>
      <c r="F4026" s="201">
        <v>230</v>
      </c>
      <c r="G4026" s="64">
        <f t="shared" si="124"/>
        <v>0</v>
      </c>
      <c r="H4026" s="66">
        <f t="shared" si="125"/>
        <v>0</v>
      </c>
      <c r="I4026" s="60"/>
    </row>
    <row r="4027" spans="1:9" s="38" customFormat="1" x14ac:dyDescent="0.25">
      <c r="A4027" s="193" t="s">
        <v>10314</v>
      </c>
      <c r="B4027" s="194" t="s">
        <v>22110</v>
      </c>
      <c r="C4027" s="188" t="s">
        <v>6</v>
      </c>
      <c r="D4027" s="179"/>
      <c r="E4027" s="201">
        <v>827</v>
      </c>
      <c r="F4027" s="201">
        <v>265</v>
      </c>
      <c r="G4027" s="64">
        <f t="shared" si="124"/>
        <v>0</v>
      </c>
      <c r="H4027" s="66">
        <f t="shared" si="125"/>
        <v>0</v>
      </c>
      <c r="I4027" s="60"/>
    </row>
    <row r="4028" spans="1:9" s="38" customFormat="1" x14ac:dyDescent="0.25">
      <c r="A4028" s="193" t="s">
        <v>10315</v>
      </c>
      <c r="B4028" s="194" t="s">
        <v>22111</v>
      </c>
      <c r="C4028" s="188" t="s">
        <v>6</v>
      </c>
      <c r="D4028" s="179"/>
      <c r="E4028" s="201">
        <v>1038</v>
      </c>
      <c r="F4028" s="201">
        <v>332</v>
      </c>
      <c r="G4028" s="64">
        <f t="shared" si="124"/>
        <v>0</v>
      </c>
      <c r="H4028" s="66">
        <f t="shared" si="125"/>
        <v>0</v>
      </c>
      <c r="I4028" s="60"/>
    </row>
    <row r="4029" spans="1:9" s="38" customFormat="1" x14ac:dyDescent="0.25">
      <c r="A4029" s="193" t="s">
        <v>10316</v>
      </c>
      <c r="B4029" s="194" t="s">
        <v>22112</v>
      </c>
      <c r="C4029" s="188" t="s">
        <v>6</v>
      </c>
      <c r="D4029" s="179"/>
      <c r="E4029" s="201">
        <v>1291</v>
      </c>
      <c r="F4029" s="201">
        <v>413</v>
      </c>
      <c r="G4029" s="64">
        <f t="shared" si="124"/>
        <v>0</v>
      </c>
      <c r="H4029" s="66">
        <f t="shared" si="125"/>
        <v>0</v>
      </c>
      <c r="I4029" s="60"/>
    </row>
    <row r="4030" spans="1:9" s="38" customFormat="1" x14ac:dyDescent="0.25">
      <c r="A4030" s="193" t="s">
        <v>10317</v>
      </c>
      <c r="B4030" s="194" t="s">
        <v>22113</v>
      </c>
      <c r="C4030" s="188" t="s">
        <v>6</v>
      </c>
      <c r="D4030" s="179"/>
      <c r="E4030" s="201">
        <v>1128</v>
      </c>
      <c r="F4030" s="201">
        <v>361</v>
      </c>
      <c r="G4030" s="64">
        <f t="shared" si="124"/>
        <v>0</v>
      </c>
      <c r="H4030" s="66">
        <f t="shared" si="125"/>
        <v>0</v>
      </c>
      <c r="I4030" s="60"/>
    </row>
    <row r="4031" spans="1:9" s="38" customFormat="1" ht="180" x14ac:dyDescent="0.25">
      <c r="A4031" s="195" t="s">
        <v>10318</v>
      </c>
      <c r="B4031" s="196" t="s">
        <v>22114</v>
      </c>
      <c r="C4031" s="198"/>
      <c r="D4031" s="199"/>
      <c r="E4031" s="199"/>
      <c r="F4031" s="199"/>
      <c r="G4031" s="199"/>
      <c r="H4031" s="200"/>
      <c r="I4031" s="60"/>
    </row>
    <row r="4032" spans="1:9" s="38" customFormat="1" x14ac:dyDescent="0.25">
      <c r="A4032" s="193" t="s">
        <v>10319</v>
      </c>
      <c r="B4032" s="194" t="s">
        <v>10320</v>
      </c>
      <c r="C4032" s="188" t="s">
        <v>6</v>
      </c>
      <c r="D4032" s="179"/>
      <c r="E4032" s="201">
        <v>65</v>
      </c>
      <c r="F4032" s="201">
        <v>20.8</v>
      </c>
      <c r="G4032" s="64">
        <f t="shared" si="124"/>
        <v>0</v>
      </c>
      <c r="H4032" s="66">
        <f t="shared" si="125"/>
        <v>0</v>
      </c>
      <c r="I4032" s="60"/>
    </row>
    <row r="4033" spans="1:9" s="38" customFormat="1" x14ac:dyDescent="0.25">
      <c r="A4033" s="193" t="s">
        <v>10321</v>
      </c>
      <c r="B4033" s="194" t="s">
        <v>10322</v>
      </c>
      <c r="C4033" s="188" t="s">
        <v>6</v>
      </c>
      <c r="D4033" s="179"/>
      <c r="E4033" s="201">
        <v>108</v>
      </c>
      <c r="F4033" s="201">
        <v>34.5</v>
      </c>
      <c r="G4033" s="64">
        <f t="shared" si="124"/>
        <v>0</v>
      </c>
      <c r="H4033" s="66">
        <f t="shared" si="125"/>
        <v>0</v>
      </c>
      <c r="I4033" s="60"/>
    </row>
    <row r="4034" spans="1:9" s="38" customFormat="1" x14ac:dyDescent="0.25">
      <c r="A4034" s="193" t="s">
        <v>10323</v>
      </c>
      <c r="B4034" s="194" t="s">
        <v>10324</v>
      </c>
      <c r="C4034" s="188" t="s">
        <v>6</v>
      </c>
      <c r="D4034" s="179"/>
      <c r="E4034" s="201">
        <v>153</v>
      </c>
      <c r="F4034" s="201">
        <v>48.9</v>
      </c>
      <c r="G4034" s="64">
        <f t="shared" si="124"/>
        <v>0</v>
      </c>
      <c r="H4034" s="66">
        <f t="shared" si="125"/>
        <v>0</v>
      </c>
      <c r="I4034" s="60"/>
    </row>
    <row r="4035" spans="1:9" s="38" customFormat="1" x14ac:dyDescent="0.25">
      <c r="A4035" s="193" t="s">
        <v>10325</v>
      </c>
      <c r="B4035" s="194" t="s">
        <v>10326</v>
      </c>
      <c r="C4035" s="188" t="s">
        <v>6</v>
      </c>
      <c r="D4035" s="179"/>
      <c r="E4035" s="201">
        <v>198</v>
      </c>
      <c r="F4035" s="201">
        <v>63</v>
      </c>
      <c r="G4035" s="64">
        <f t="shared" si="124"/>
        <v>0</v>
      </c>
      <c r="H4035" s="66">
        <f t="shared" si="125"/>
        <v>0</v>
      </c>
      <c r="I4035" s="60"/>
    </row>
    <row r="4036" spans="1:9" s="38" customFormat="1" x14ac:dyDescent="0.25">
      <c r="A4036" s="193" t="s">
        <v>10327</v>
      </c>
      <c r="B4036" s="194" t="s">
        <v>10328</v>
      </c>
      <c r="C4036" s="188" t="s">
        <v>6</v>
      </c>
      <c r="D4036" s="179"/>
      <c r="E4036" s="201">
        <v>8.9</v>
      </c>
      <c r="F4036" s="201">
        <v>2.85</v>
      </c>
      <c r="G4036" s="64">
        <f t="shared" si="124"/>
        <v>0</v>
      </c>
      <c r="H4036" s="66">
        <f t="shared" si="125"/>
        <v>0</v>
      </c>
      <c r="I4036" s="60"/>
    </row>
    <row r="4037" spans="1:9" s="38" customFormat="1" ht="57" customHeight="1" x14ac:dyDescent="0.25">
      <c r="A4037" s="197" t="s">
        <v>22115</v>
      </c>
      <c r="B4037" s="344" t="s">
        <v>22116</v>
      </c>
      <c r="C4037" s="345"/>
      <c r="D4037" s="345"/>
      <c r="E4037" s="345"/>
      <c r="F4037" s="345"/>
      <c r="G4037" s="345"/>
      <c r="H4037" s="346"/>
      <c r="I4037" s="60"/>
    </row>
    <row r="4038" spans="1:9" s="38" customFormat="1" ht="225" x14ac:dyDescent="0.25">
      <c r="A4038" s="193" t="s">
        <v>10329</v>
      </c>
      <c r="B4038" s="194" t="s">
        <v>22117</v>
      </c>
      <c r="C4038" s="188" t="s">
        <v>6</v>
      </c>
      <c r="D4038" s="179"/>
      <c r="E4038" s="201">
        <v>100</v>
      </c>
      <c r="F4038" s="201">
        <v>8.4</v>
      </c>
      <c r="G4038" s="64">
        <f t="shared" ref="G4038:G4100" si="126">D4038*E4038</f>
        <v>0</v>
      </c>
      <c r="H4038" s="66">
        <f t="shared" ref="H4038:H4100" si="127">D4038*F4038</f>
        <v>0</v>
      </c>
      <c r="I4038" s="60"/>
    </row>
    <row r="4039" spans="1:9" s="38" customFormat="1" ht="236.25" x14ac:dyDescent="0.25">
      <c r="A4039" s="193" t="s">
        <v>10330</v>
      </c>
      <c r="B4039" s="194" t="s">
        <v>22118</v>
      </c>
      <c r="C4039" s="188" t="s">
        <v>6</v>
      </c>
      <c r="D4039" s="179"/>
      <c r="E4039" s="201">
        <v>96</v>
      </c>
      <c r="F4039" s="201">
        <v>8.1</v>
      </c>
      <c r="G4039" s="64">
        <f t="shared" si="126"/>
        <v>0</v>
      </c>
      <c r="H4039" s="66">
        <f t="shared" si="127"/>
        <v>0</v>
      </c>
      <c r="I4039" s="60"/>
    </row>
    <row r="4040" spans="1:9" s="38" customFormat="1" ht="258.75" x14ac:dyDescent="0.25">
      <c r="A4040" s="193" t="s">
        <v>10331</v>
      </c>
      <c r="B4040" s="194" t="s">
        <v>22119</v>
      </c>
      <c r="C4040" s="188" t="s">
        <v>6</v>
      </c>
      <c r="D4040" s="179"/>
      <c r="E4040" s="201">
        <v>113</v>
      </c>
      <c r="F4040" s="201">
        <v>9.5</v>
      </c>
      <c r="G4040" s="64">
        <f t="shared" si="126"/>
        <v>0</v>
      </c>
      <c r="H4040" s="66">
        <f t="shared" si="127"/>
        <v>0</v>
      </c>
      <c r="I4040" s="60"/>
    </row>
    <row r="4041" spans="1:9" s="38" customFormat="1" ht="247.5" x14ac:dyDescent="0.25">
      <c r="A4041" s="195" t="s">
        <v>10332</v>
      </c>
      <c r="B4041" s="196" t="s">
        <v>22120</v>
      </c>
      <c r="C4041" s="198"/>
      <c r="D4041" s="199"/>
      <c r="E4041" s="199"/>
      <c r="F4041" s="199"/>
      <c r="G4041" s="199"/>
      <c r="H4041" s="200"/>
      <c r="I4041" s="60"/>
    </row>
    <row r="4042" spans="1:9" s="38" customFormat="1" x14ac:dyDescent="0.25">
      <c r="A4042" s="193" t="s">
        <v>10333</v>
      </c>
      <c r="B4042" s="194" t="s">
        <v>10334</v>
      </c>
      <c r="C4042" s="188" t="s">
        <v>6</v>
      </c>
      <c r="D4042" s="179"/>
      <c r="E4042" s="201">
        <v>113</v>
      </c>
      <c r="F4042" s="201">
        <v>9.5</v>
      </c>
      <c r="G4042" s="64">
        <f t="shared" si="126"/>
        <v>0</v>
      </c>
      <c r="H4042" s="66">
        <f t="shared" si="127"/>
        <v>0</v>
      </c>
      <c r="I4042" s="60"/>
    </row>
    <row r="4043" spans="1:9" s="38" customFormat="1" x14ac:dyDescent="0.25">
      <c r="A4043" s="193" t="s">
        <v>10335</v>
      </c>
      <c r="B4043" s="194" t="s">
        <v>10336</v>
      </c>
      <c r="C4043" s="188" t="s">
        <v>6</v>
      </c>
      <c r="D4043" s="179"/>
      <c r="E4043" s="201">
        <v>116</v>
      </c>
      <c r="F4043" s="201">
        <v>9.8000000000000007</v>
      </c>
      <c r="G4043" s="64">
        <f t="shared" si="126"/>
        <v>0</v>
      </c>
      <c r="H4043" s="66">
        <f t="shared" si="127"/>
        <v>0</v>
      </c>
      <c r="I4043" s="60"/>
    </row>
    <row r="4044" spans="1:9" s="38" customFormat="1" x14ac:dyDescent="0.25">
      <c r="A4044" s="193" t="s">
        <v>10337</v>
      </c>
      <c r="B4044" s="194" t="s">
        <v>10338</v>
      </c>
      <c r="C4044" s="188" t="s">
        <v>6</v>
      </c>
      <c r="D4044" s="179"/>
      <c r="E4044" s="201">
        <v>120</v>
      </c>
      <c r="F4044" s="201">
        <v>10.1</v>
      </c>
      <c r="G4044" s="64">
        <f t="shared" si="126"/>
        <v>0</v>
      </c>
      <c r="H4044" s="66">
        <f t="shared" si="127"/>
        <v>0</v>
      </c>
      <c r="I4044" s="60"/>
    </row>
    <row r="4045" spans="1:9" s="38" customFormat="1" x14ac:dyDescent="0.25">
      <c r="A4045" s="193" t="s">
        <v>10339</v>
      </c>
      <c r="B4045" s="194" t="s">
        <v>10340</v>
      </c>
      <c r="C4045" s="188" t="s">
        <v>6</v>
      </c>
      <c r="D4045" s="179"/>
      <c r="E4045" s="201">
        <v>131</v>
      </c>
      <c r="F4045" s="201">
        <v>11</v>
      </c>
      <c r="G4045" s="64">
        <f t="shared" si="126"/>
        <v>0</v>
      </c>
      <c r="H4045" s="66">
        <f t="shared" si="127"/>
        <v>0</v>
      </c>
      <c r="I4045" s="60"/>
    </row>
    <row r="4046" spans="1:9" s="38" customFormat="1" ht="270" x14ac:dyDescent="0.25">
      <c r="A4046" s="195" t="s">
        <v>10341</v>
      </c>
      <c r="B4046" s="196" t="s">
        <v>22121</v>
      </c>
      <c r="C4046" s="198"/>
      <c r="D4046" s="199"/>
      <c r="E4046" s="199"/>
      <c r="F4046" s="199"/>
      <c r="G4046" s="199"/>
      <c r="H4046" s="200"/>
      <c r="I4046" s="60"/>
    </row>
    <row r="4047" spans="1:9" s="38" customFormat="1" x14ac:dyDescent="0.25">
      <c r="A4047" s="193" t="s">
        <v>10342</v>
      </c>
      <c r="B4047" s="194" t="s">
        <v>10343</v>
      </c>
      <c r="C4047" s="188" t="s">
        <v>6</v>
      </c>
      <c r="D4047" s="179"/>
      <c r="E4047" s="201">
        <v>200</v>
      </c>
      <c r="F4047" s="201">
        <v>16.8</v>
      </c>
      <c r="G4047" s="64">
        <f t="shared" si="126"/>
        <v>0</v>
      </c>
      <c r="H4047" s="66">
        <f t="shared" si="127"/>
        <v>0</v>
      </c>
      <c r="I4047" s="60"/>
    </row>
    <row r="4048" spans="1:9" s="38" customFormat="1" x14ac:dyDescent="0.25">
      <c r="A4048" s="193" t="s">
        <v>10344</v>
      </c>
      <c r="B4048" s="194" t="s">
        <v>10345</v>
      </c>
      <c r="C4048" s="188" t="s">
        <v>6</v>
      </c>
      <c r="D4048" s="179"/>
      <c r="E4048" s="201">
        <v>235</v>
      </c>
      <c r="F4048" s="201">
        <v>19.8</v>
      </c>
      <c r="G4048" s="64">
        <f t="shared" si="126"/>
        <v>0</v>
      </c>
      <c r="H4048" s="66">
        <f t="shared" si="127"/>
        <v>0</v>
      </c>
      <c r="I4048" s="60"/>
    </row>
    <row r="4049" spans="1:9" s="38" customFormat="1" x14ac:dyDescent="0.25">
      <c r="A4049" s="193" t="s">
        <v>10346</v>
      </c>
      <c r="B4049" s="194" t="s">
        <v>10347</v>
      </c>
      <c r="C4049" s="188" t="s">
        <v>6</v>
      </c>
      <c r="D4049" s="179"/>
      <c r="E4049" s="201">
        <v>230</v>
      </c>
      <c r="F4049" s="201">
        <v>19.399999999999999</v>
      </c>
      <c r="G4049" s="64">
        <f t="shared" si="126"/>
        <v>0</v>
      </c>
      <c r="H4049" s="66">
        <f t="shared" si="127"/>
        <v>0</v>
      </c>
      <c r="I4049" s="60"/>
    </row>
    <row r="4050" spans="1:9" s="38" customFormat="1" x14ac:dyDescent="0.25">
      <c r="A4050" s="193" t="s">
        <v>10348</v>
      </c>
      <c r="B4050" s="194" t="s">
        <v>10349</v>
      </c>
      <c r="C4050" s="188" t="s">
        <v>6</v>
      </c>
      <c r="D4050" s="179"/>
      <c r="E4050" s="201">
        <v>285</v>
      </c>
      <c r="F4050" s="201">
        <v>23.9</v>
      </c>
      <c r="G4050" s="64">
        <f t="shared" si="126"/>
        <v>0</v>
      </c>
      <c r="H4050" s="66">
        <f t="shared" si="127"/>
        <v>0</v>
      </c>
      <c r="I4050" s="60"/>
    </row>
    <row r="4051" spans="1:9" s="38" customFormat="1" ht="247.5" x14ac:dyDescent="0.25">
      <c r="A4051" s="195" t="s">
        <v>10350</v>
      </c>
      <c r="B4051" s="196" t="s">
        <v>22122</v>
      </c>
      <c r="C4051" s="198"/>
      <c r="D4051" s="199"/>
      <c r="E4051" s="199"/>
      <c r="F4051" s="199"/>
      <c r="G4051" s="199"/>
      <c r="H4051" s="200"/>
      <c r="I4051" s="60"/>
    </row>
    <row r="4052" spans="1:9" s="38" customFormat="1" x14ac:dyDescent="0.25">
      <c r="A4052" s="193" t="s">
        <v>10351</v>
      </c>
      <c r="B4052" s="194" t="s">
        <v>10334</v>
      </c>
      <c r="C4052" s="188" t="s">
        <v>6</v>
      </c>
      <c r="D4052" s="179"/>
      <c r="E4052" s="201">
        <v>96</v>
      </c>
      <c r="F4052" s="201">
        <v>8.1</v>
      </c>
      <c r="G4052" s="64">
        <f t="shared" si="126"/>
        <v>0</v>
      </c>
      <c r="H4052" s="66">
        <f t="shared" si="127"/>
        <v>0</v>
      </c>
      <c r="I4052" s="60"/>
    </row>
    <row r="4053" spans="1:9" s="38" customFormat="1" x14ac:dyDescent="0.25">
      <c r="A4053" s="193" t="s">
        <v>10352</v>
      </c>
      <c r="B4053" s="194" t="s">
        <v>10336</v>
      </c>
      <c r="C4053" s="188" t="s">
        <v>6</v>
      </c>
      <c r="D4053" s="179"/>
      <c r="E4053" s="201">
        <v>100</v>
      </c>
      <c r="F4053" s="201">
        <v>8.4</v>
      </c>
      <c r="G4053" s="64">
        <f t="shared" si="126"/>
        <v>0</v>
      </c>
      <c r="H4053" s="66">
        <f t="shared" si="127"/>
        <v>0</v>
      </c>
      <c r="I4053" s="60"/>
    </row>
    <row r="4054" spans="1:9" s="38" customFormat="1" x14ac:dyDescent="0.25">
      <c r="A4054" s="193" t="s">
        <v>10353</v>
      </c>
      <c r="B4054" s="194" t="s">
        <v>10338</v>
      </c>
      <c r="C4054" s="188" t="s">
        <v>6</v>
      </c>
      <c r="D4054" s="179"/>
      <c r="E4054" s="201">
        <v>103</v>
      </c>
      <c r="F4054" s="201">
        <v>8.6999999999999993</v>
      </c>
      <c r="G4054" s="64">
        <f t="shared" si="126"/>
        <v>0</v>
      </c>
      <c r="H4054" s="66">
        <f t="shared" si="127"/>
        <v>0</v>
      </c>
      <c r="I4054" s="60"/>
    </row>
    <row r="4055" spans="1:9" s="38" customFormat="1" x14ac:dyDescent="0.25">
      <c r="A4055" s="193" t="s">
        <v>10354</v>
      </c>
      <c r="B4055" s="194" t="s">
        <v>10340</v>
      </c>
      <c r="C4055" s="188" t="s">
        <v>6</v>
      </c>
      <c r="D4055" s="179"/>
      <c r="E4055" s="201">
        <v>112</v>
      </c>
      <c r="F4055" s="201">
        <v>9.4</v>
      </c>
      <c r="G4055" s="64">
        <f t="shared" si="126"/>
        <v>0</v>
      </c>
      <c r="H4055" s="66">
        <f t="shared" si="127"/>
        <v>0</v>
      </c>
      <c r="I4055" s="60"/>
    </row>
    <row r="4056" spans="1:9" s="38" customFormat="1" x14ac:dyDescent="0.25">
      <c r="A4056" s="193" t="s">
        <v>10355</v>
      </c>
      <c r="B4056" s="194" t="s">
        <v>10356</v>
      </c>
      <c r="C4056" s="188" t="s">
        <v>6</v>
      </c>
      <c r="D4056" s="179"/>
      <c r="E4056" s="201">
        <v>131</v>
      </c>
      <c r="F4056" s="201">
        <v>11</v>
      </c>
      <c r="G4056" s="64">
        <f t="shared" si="126"/>
        <v>0</v>
      </c>
      <c r="H4056" s="66">
        <f t="shared" si="127"/>
        <v>0</v>
      </c>
      <c r="I4056" s="60"/>
    </row>
    <row r="4057" spans="1:9" s="38" customFormat="1" ht="270" x14ac:dyDescent="0.25">
      <c r="A4057" s="195" t="s">
        <v>10357</v>
      </c>
      <c r="B4057" s="196" t="s">
        <v>22123</v>
      </c>
      <c r="C4057" s="198"/>
      <c r="D4057" s="199"/>
      <c r="E4057" s="199"/>
      <c r="F4057" s="199"/>
      <c r="G4057" s="199"/>
      <c r="H4057" s="200"/>
      <c r="I4057" s="60"/>
    </row>
    <row r="4058" spans="1:9" s="38" customFormat="1" x14ac:dyDescent="0.25">
      <c r="A4058" s="193" t="s">
        <v>10358</v>
      </c>
      <c r="B4058" s="194" t="s">
        <v>10359</v>
      </c>
      <c r="C4058" s="188" t="s">
        <v>6</v>
      </c>
      <c r="D4058" s="179"/>
      <c r="E4058" s="201">
        <v>185</v>
      </c>
      <c r="F4058" s="201">
        <v>15.5</v>
      </c>
      <c r="G4058" s="64">
        <f t="shared" si="126"/>
        <v>0</v>
      </c>
      <c r="H4058" s="66">
        <f t="shared" si="127"/>
        <v>0</v>
      </c>
      <c r="I4058" s="60"/>
    </row>
    <row r="4059" spans="1:9" s="38" customFormat="1" x14ac:dyDescent="0.25">
      <c r="A4059" s="193" t="s">
        <v>10360</v>
      </c>
      <c r="B4059" s="194" t="s">
        <v>10361</v>
      </c>
      <c r="C4059" s="188" t="s">
        <v>6</v>
      </c>
      <c r="D4059" s="179"/>
      <c r="E4059" s="201">
        <v>217</v>
      </c>
      <c r="F4059" s="201">
        <v>18.3</v>
      </c>
      <c r="G4059" s="64">
        <f t="shared" si="126"/>
        <v>0</v>
      </c>
      <c r="H4059" s="66">
        <f t="shared" si="127"/>
        <v>0</v>
      </c>
      <c r="I4059" s="60"/>
    </row>
    <row r="4060" spans="1:9" s="38" customFormat="1" x14ac:dyDescent="0.25">
      <c r="A4060" s="193" t="s">
        <v>10362</v>
      </c>
      <c r="B4060" s="194" t="s">
        <v>10363</v>
      </c>
      <c r="C4060" s="188" t="s">
        <v>6</v>
      </c>
      <c r="D4060" s="179"/>
      <c r="E4060" s="201">
        <v>216</v>
      </c>
      <c r="F4060" s="201">
        <v>18.2</v>
      </c>
      <c r="G4060" s="64">
        <f t="shared" si="126"/>
        <v>0</v>
      </c>
      <c r="H4060" s="66">
        <f t="shared" si="127"/>
        <v>0</v>
      </c>
      <c r="I4060" s="60"/>
    </row>
    <row r="4061" spans="1:9" s="38" customFormat="1" x14ac:dyDescent="0.25">
      <c r="A4061" s="193" t="s">
        <v>10364</v>
      </c>
      <c r="B4061" s="194" t="s">
        <v>10365</v>
      </c>
      <c r="C4061" s="188" t="s">
        <v>6</v>
      </c>
      <c r="D4061" s="179"/>
      <c r="E4061" s="201">
        <v>269</v>
      </c>
      <c r="F4061" s="201">
        <v>22.6</v>
      </c>
      <c r="G4061" s="64">
        <f t="shared" si="126"/>
        <v>0</v>
      </c>
      <c r="H4061" s="66">
        <f t="shared" si="127"/>
        <v>0</v>
      </c>
      <c r="I4061" s="60"/>
    </row>
    <row r="4062" spans="1:9" s="38" customFormat="1" ht="247.5" x14ac:dyDescent="0.25">
      <c r="A4062" s="195" t="s">
        <v>10366</v>
      </c>
      <c r="B4062" s="196" t="s">
        <v>22124</v>
      </c>
      <c r="C4062" s="198"/>
      <c r="D4062" s="199"/>
      <c r="E4062" s="199"/>
      <c r="F4062" s="199"/>
      <c r="G4062" s="199"/>
      <c r="H4062" s="200"/>
      <c r="I4062" s="61"/>
    </row>
    <row r="4063" spans="1:9" s="38" customFormat="1" x14ac:dyDescent="0.25">
      <c r="A4063" s="193" t="s">
        <v>10367</v>
      </c>
      <c r="B4063" s="194" t="s">
        <v>10334</v>
      </c>
      <c r="C4063" s="188" t="s">
        <v>6</v>
      </c>
      <c r="D4063" s="179"/>
      <c r="E4063" s="201">
        <v>112</v>
      </c>
      <c r="F4063" s="201">
        <v>9.4</v>
      </c>
      <c r="G4063" s="64">
        <f t="shared" si="126"/>
        <v>0</v>
      </c>
      <c r="H4063" s="66">
        <f t="shared" si="127"/>
        <v>0</v>
      </c>
      <c r="I4063" s="61"/>
    </row>
    <row r="4064" spans="1:9" s="38" customFormat="1" x14ac:dyDescent="0.25">
      <c r="A4064" s="193" t="s">
        <v>10368</v>
      </c>
      <c r="B4064" s="194" t="s">
        <v>10336</v>
      </c>
      <c r="C4064" s="188" t="s">
        <v>6</v>
      </c>
      <c r="D4064" s="179"/>
      <c r="E4064" s="201">
        <v>116</v>
      </c>
      <c r="F4064" s="201">
        <v>9.8000000000000007</v>
      </c>
      <c r="G4064" s="64">
        <f t="shared" si="126"/>
        <v>0</v>
      </c>
      <c r="H4064" s="66">
        <f t="shared" si="127"/>
        <v>0</v>
      </c>
      <c r="I4064" s="60"/>
    </row>
    <row r="4065" spans="1:9" s="38" customFormat="1" x14ac:dyDescent="0.25">
      <c r="A4065" s="193" t="s">
        <v>10369</v>
      </c>
      <c r="B4065" s="194" t="s">
        <v>10338</v>
      </c>
      <c r="C4065" s="188" t="s">
        <v>6</v>
      </c>
      <c r="D4065" s="179"/>
      <c r="E4065" s="201">
        <v>120</v>
      </c>
      <c r="F4065" s="201">
        <v>10.1</v>
      </c>
      <c r="G4065" s="64">
        <f t="shared" si="126"/>
        <v>0</v>
      </c>
      <c r="H4065" s="66">
        <f t="shared" si="127"/>
        <v>0</v>
      </c>
      <c r="I4065" s="61"/>
    </row>
    <row r="4066" spans="1:9" s="38" customFormat="1" x14ac:dyDescent="0.25">
      <c r="A4066" s="193" t="s">
        <v>10370</v>
      </c>
      <c r="B4066" s="194" t="s">
        <v>10340</v>
      </c>
      <c r="C4066" s="188" t="s">
        <v>6</v>
      </c>
      <c r="D4066" s="179"/>
      <c r="E4066" s="201">
        <v>131</v>
      </c>
      <c r="F4066" s="201">
        <v>11</v>
      </c>
      <c r="G4066" s="64">
        <f t="shared" si="126"/>
        <v>0</v>
      </c>
      <c r="H4066" s="66">
        <f t="shared" si="127"/>
        <v>0</v>
      </c>
      <c r="I4066" s="61"/>
    </row>
    <row r="4067" spans="1:9" s="38" customFormat="1" x14ac:dyDescent="0.25">
      <c r="A4067" s="193" t="s">
        <v>10371</v>
      </c>
      <c r="B4067" s="194" t="s">
        <v>10356</v>
      </c>
      <c r="C4067" s="188" t="s">
        <v>6</v>
      </c>
      <c r="D4067" s="179"/>
      <c r="E4067" s="201">
        <v>147</v>
      </c>
      <c r="F4067" s="201">
        <v>12.4</v>
      </c>
      <c r="G4067" s="64">
        <f t="shared" si="126"/>
        <v>0</v>
      </c>
      <c r="H4067" s="66">
        <f t="shared" si="127"/>
        <v>0</v>
      </c>
      <c r="I4067" s="61"/>
    </row>
    <row r="4068" spans="1:9" s="38" customFormat="1" ht="270" x14ac:dyDescent="0.25">
      <c r="A4068" s="195" t="s">
        <v>10372</v>
      </c>
      <c r="B4068" s="196" t="s">
        <v>22125</v>
      </c>
      <c r="C4068" s="198"/>
      <c r="D4068" s="199"/>
      <c r="E4068" s="199"/>
      <c r="F4068" s="199"/>
      <c r="G4068" s="199"/>
      <c r="H4068" s="200"/>
      <c r="I4068" s="61"/>
    </row>
    <row r="4069" spans="1:9" s="38" customFormat="1" x14ac:dyDescent="0.25">
      <c r="A4069" s="193" t="s">
        <v>10373</v>
      </c>
      <c r="B4069" s="194" t="s">
        <v>10359</v>
      </c>
      <c r="C4069" s="188" t="s">
        <v>6</v>
      </c>
      <c r="D4069" s="179"/>
      <c r="E4069" s="201">
        <v>200</v>
      </c>
      <c r="F4069" s="201">
        <v>16.8</v>
      </c>
      <c r="G4069" s="64">
        <f t="shared" si="126"/>
        <v>0</v>
      </c>
      <c r="H4069" s="66">
        <f t="shared" si="127"/>
        <v>0</v>
      </c>
      <c r="I4069" s="60"/>
    </row>
    <row r="4070" spans="1:9" s="38" customFormat="1" x14ac:dyDescent="0.25">
      <c r="A4070" s="193" t="s">
        <v>10374</v>
      </c>
      <c r="B4070" s="194" t="s">
        <v>10361</v>
      </c>
      <c r="C4070" s="188" t="s">
        <v>6</v>
      </c>
      <c r="D4070" s="179"/>
      <c r="E4070" s="201">
        <v>235</v>
      </c>
      <c r="F4070" s="201">
        <v>19.8</v>
      </c>
      <c r="G4070" s="64">
        <f t="shared" si="126"/>
        <v>0</v>
      </c>
      <c r="H4070" s="66">
        <f t="shared" si="127"/>
        <v>0</v>
      </c>
      <c r="I4070" s="60"/>
    </row>
    <row r="4071" spans="1:9" s="38" customFormat="1" x14ac:dyDescent="0.25">
      <c r="A4071" s="193" t="s">
        <v>10375</v>
      </c>
      <c r="B4071" s="194" t="s">
        <v>10363</v>
      </c>
      <c r="C4071" s="188" t="s">
        <v>6</v>
      </c>
      <c r="D4071" s="179"/>
      <c r="E4071" s="201">
        <v>234</v>
      </c>
      <c r="F4071" s="201">
        <v>19.7</v>
      </c>
      <c r="G4071" s="64">
        <f t="shared" si="126"/>
        <v>0</v>
      </c>
      <c r="H4071" s="66">
        <f t="shared" si="127"/>
        <v>0</v>
      </c>
      <c r="I4071" s="60"/>
    </row>
    <row r="4072" spans="1:9" s="38" customFormat="1" x14ac:dyDescent="0.25">
      <c r="A4072" s="193" t="s">
        <v>10376</v>
      </c>
      <c r="B4072" s="194" t="s">
        <v>10365</v>
      </c>
      <c r="C4072" s="188" t="s">
        <v>6</v>
      </c>
      <c r="D4072" s="179"/>
      <c r="E4072" s="201">
        <v>287</v>
      </c>
      <c r="F4072" s="201">
        <v>24.1</v>
      </c>
      <c r="G4072" s="64">
        <f t="shared" si="126"/>
        <v>0</v>
      </c>
      <c r="H4072" s="66">
        <f t="shared" si="127"/>
        <v>0</v>
      </c>
      <c r="I4072" s="60"/>
    </row>
    <row r="4073" spans="1:9" s="38" customFormat="1" ht="258.75" x14ac:dyDescent="0.25">
      <c r="A4073" s="195" t="s">
        <v>10377</v>
      </c>
      <c r="B4073" s="196" t="s">
        <v>22126</v>
      </c>
      <c r="C4073" s="198"/>
      <c r="D4073" s="199"/>
      <c r="E4073" s="199"/>
      <c r="F4073" s="199"/>
      <c r="G4073" s="199"/>
      <c r="H4073" s="200"/>
      <c r="I4073" s="60"/>
    </row>
    <row r="4074" spans="1:9" s="38" customFormat="1" x14ac:dyDescent="0.25">
      <c r="A4074" s="193" t="s">
        <v>10378</v>
      </c>
      <c r="B4074" s="194" t="s">
        <v>10379</v>
      </c>
      <c r="C4074" s="188" t="s">
        <v>15</v>
      </c>
      <c r="D4074" s="179"/>
      <c r="E4074" s="201">
        <v>72</v>
      </c>
      <c r="F4074" s="201">
        <v>6</v>
      </c>
      <c r="G4074" s="64">
        <f t="shared" si="126"/>
        <v>0</v>
      </c>
      <c r="H4074" s="66">
        <f t="shared" si="127"/>
        <v>0</v>
      </c>
      <c r="I4074" s="60"/>
    </row>
    <row r="4075" spans="1:9" s="38" customFormat="1" x14ac:dyDescent="0.25">
      <c r="A4075" s="193" t="s">
        <v>10380</v>
      </c>
      <c r="B4075" s="194" t="s">
        <v>10381</v>
      </c>
      <c r="C4075" s="188" t="s">
        <v>15</v>
      </c>
      <c r="D4075" s="179"/>
      <c r="E4075" s="201">
        <v>77</v>
      </c>
      <c r="F4075" s="201">
        <v>6.5</v>
      </c>
      <c r="G4075" s="64">
        <f t="shared" si="126"/>
        <v>0</v>
      </c>
      <c r="H4075" s="66">
        <f t="shared" si="127"/>
        <v>0</v>
      </c>
      <c r="I4075" s="60"/>
    </row>
    <row r="4076" spans="1:9" s="38" customFormat="1" x14ac:dyDescent="0.25">
      <c r="A4076" s="193" t="s">
        <v>10382</v>
      </c>
      <c r="B4076" s="194" t="s">
        <v>10383</v>
      </c>
      <c r="C4076" s="188" t="s">
        <v>15</v>
      </c>
      <c r="D4076" s="179"/>
      <c r="E4076" s="201">
        <v>86</v>
      </c>
      <c r="F4076" s="201">
        <v>7.2</v>
      </c>
      <c r="G4076" s="64">
        <f t="shared" si="126"/>
        <v>0</v>
      </c>
      <c r="H4076" s="66">
        <f t="shared" si="127"/>
        <v>0</v>
      </c>
      <c r="I4076" s="60"/>
    </row>
    <row r="4077" spans="1:9" s="38" customFormat="1" x14ac:dyDescent="0.25">
      <c r="A4077" s="193" t="s">
        <v>10384</v>
      </c>
      <c r="B4077" s="194" t="s">
        <v>10385</v>
      </c>
      <c r="C4077" s="188" t="s">
        <v>15</v>
      </c>
      <c r="D4077" s="179"/>
      <c r="E4077" s="201">
        <v>103</v>
      </c>
      <c r="F4077" s="201">
        <v>8.6999999999999993</v>
      </c>
      <c r="G4077" s="64">
        <f t="shared" si="126"/>
        <v>0</v>
      </c>
      <c r="H4077" s="66">
        <f t="shared" si="127"/>
        <v>0</v>
      </c>
      <c r="I4077" s="60"/>
    </row>
    <row r="4078" spans="1:9" s="38" customFormat="1" ht="157.5" x14ac:dyDescent="0.25">
      <c r="A4078" s="195" t="s">
        <v>10386</v>
      </c>
      <c r="B4078" s="196" t="s">
        <v>22127</v>
      </c>
      <c r="C4078" s="198"/>
      <c r="D4078" s="199"/>
      <c r="E4078" s="199"/>
      <c r="F4078" s="199"/>
      <c r="G4078" s="199"/>
      <c r="H4078" s="200"/>
      <c r="I4078" s="60"/>
    </row>
    <row r="4079" spans="1:9" s="38" customFormat="1" x14ac:dyDescent="0.25">
      <c r="A4079" s="193" t="s">
        <v>10387</v>
      </c>
      <c r="B4079" s="194" t="s">
        <v>22128</v>
      </c>
      <c r="C4079" s="188" t="s">
        <v>6</v>
      </c>
      <c r="D4079" s="179"/>
      <c r="E4079" s="201">
        <v>689</v>
      </c>
      <c r="F4079" s="201">
        <v>58</v>
      </c>
      <c r="G4079" s="64">
        <f t="shared" si="126"/>
        <v>0</v>
      </c>
      <c r="H4079" s="66">
        <f t="shared" si="127"/>
        <v>0</v>
      </c>
      <c r="I4079" s="60"/>
    </row>
    <row r="4080" spans="1:9" s="38" customFormat="1" x14ac:dyDescent="0.25">
      <c r="A4080" s="193" t="s">
        <v>10388</v>
      </c>
      <c r="B4080" s="194" t="s">
        <v>22129</v>
      </c>
      <c r="C4080" s="188" t="s">
        <v>6</v>
      </c>
      <c r="D4080" s="179"/>
      <c r="E4080" s="201">
        <v>726</v>
      </c>
      <c r="F4080" s="201">
        <v>61</v>
      </c>
      <c r="G4080" s="64">
        <f t="shared" si="126"/>
        <v>0</v>
      </c>
      <c r="H4080" s="66">
        <f t="shared" si="127"/>
        <v>0</v>
      </c>
      <c r="I4080" s="60"/>
    </row>
    <row r="4081" spans="1:9" s="38" customFormat="1" x14ac:dyDescent="0.25">
      <c r="A4081" s="193" t="s">
        <v>10389</v>
      </c>
      <c r="B4081" s="194" t="s">
        <v>22130</v>
      </c>
      <c r="C4081" s="188" t="s">
        <v>6</v>
      </c>
      <c r="D4081" s="179"/>
      <c r="E4081" s="201">
        <v>781</v>
      </c>
      <c r="F4081" s="201">
        <v>66</v>
      </c>
      <c r="G4081" s="64">
        <f t="shared" si="126"/>
        <v>0</v>
      </c>
      <c r="H4081" s="66">
        <f t="shared" si="127"/>
        <v>0</v>
      </c>
      <c r="I4081" s="60"/>
    </row>
    <row r="4082" spans="1:9" s="38" customFormat="1" x14ac:dyDescent="0.25">
      <c r="A4082" s="193" t="s">
        <v>10390</v>
      </c>
      <c r="B4082" s="194" t="s">
        <v>22131</v>
      </c>
      <c r="C4082" s="188" t="s">
        <v>6</v>
      </c>
      <c r="D4082" s="179"/>
      <c r="E4082" s="201">
        <v>838</v>
      </c>
      <c r="F4082" s="201">
        <v>70</v>
      </c>
      <c r="G4082" s="64">
        <f t="shared" si="126"/>
        <v>0</v>
      </c>
      <c r="H4082" s="66">
        <f t="shared" si="127"/>
        <v>0</v>
      </c>
      <c r="I4082" s="60"/>
    </row>
    <row r="4083" spans="1:9" s="38" customFormat="1" x14ac:dyDescent="0.25">
      <c r="A4083" s="193" t="s">
        <v>10391</v>
      </c>
      <c r="B4083" s="194" t="s">
        <v>22132</v>
      </c>
      <c r="C4083" s="188" t="s">
        <v>6</v>
      </c>
      <c r="D4083" s="179"/>
      <c r="E4083" s="201">
        <v>894</v>
      </c>
      <c r="F4083" s="201">
        <v>75</v>
      </c>
      <c r="G4083" s="64">
        <f t="shared" si="126"/>
        <v>0</v>
      </c>
      <c r="H4083" s="66">
        <f t="shared" si="127"/>
        <v>0</v>
      </c>
      <c r="I4083" s="60"/>
    </row>
    <row r="4084" spans="1:9" s="38" customFormat="1" x14ac:dyDescent="0.25">
      <c r="A4084" s="193" t="s">
        <v>10392</v>
      </c>
      <c r="B4084" s="194" t="s">
        <v>22133</v>
      </c>
      <c r="C4084" s="188" t="s">
        <v>6</v>
      </c>
      <c r="D4084" s="179"/>
      <c r="E4084" s="201">
        <v>1080</v>
      </c>
      <c r="F4084" s="201">
        <v>91</v>
      </c>
      <c r="G4084" s="64">
        <f t="shared" si="126"/>
        <v>0</v>
      </c>
      <c r="H4084" s="66">
        <f t="shared" si="127"/>
        <v>0</v>
      </c>
      <c r="I4084" s="60"/>
    </row>
    <row r="4085" spans="1:9" s="38" customFormat="1" x14ac:dyDescent="0.25">
      <c r="A4085" s="193" t="s">
        <v>10393</v>
      </c>
      <c r="B4085" s="194" t="s">
        <v>22134</v>
      </c>
      <c r="C4085" s="188" t="s">
        <v>6</v>
      </c>
      <c r="D4085" s="179"/>
      <c r="E4085" s="201">
        <v>1136</v>
      </c>
      <c r="F4085" s="201">
        <v>96</v>
      </c>
      <c r="G4085" s="64">
        <f t="shared" si="126"/>
        <v>0</v>
      </c>
      <c r="H4085" s="66">
        <f t="shared" si="127"/>
        <v>0</v>
      </c>
      <c r="I4085" s="60"/>
    </row>
    <row r="4086" spans="1:9" s="38" customFormat="1" x14ac:dyDescent="0.25">
      <c r="A4086" s="193" t="s">
        <v>10394</v>
      </c>
      <c r="B4086" s="194" t="s">
        <v>22135</v>
      </c>
      <c r="C4086" s="188" t="s">
        <v>6</v>
      </c>
      <c r="D4086" s="179"/>
      <c r="E4086" s="201">
        <v>1321</v>
      </c>
      <c r="F4086" s="201">
        <v>111</v>
      </c>
      <c r="G4086" s="64">
        <f t="shared" si="126"/>
        <v>0</v>
      </c>
      <c r="H4086" s="66">
        <f t="shared" si="127"/>
        <v>0</v>
      </c>
      <c r="I4086" s="60"/>
    </row>
    <row r="4087" spans="1:9" s="38" customFormat="1" x14ac:dyDescent="0.25">
      <c r="A4087" s="193" t="s">
        <v>10395</v>
      </c>
      <c r="B4087" s="194" t="s">
        <v>22136</v>
      </c>
      <c r="C4087" s="188" t="s">
        <v>6</v>
      </c>
      <c r="D4087" s="179"/>
      <c r="E4087" s="201">
        <v>1634</v>
      </c>
      <c r="F4087" s="201">
        <v>137</v>
      </c>
      <c r="G4087" s="64">
        <f t="shared" si="126"/>
        <v>0</v>
      </c>
      <c r="H4087" s="66">
        <f t="shared" si="127"/>
        <v>0</v>
      </c>
      <c r="I4087" s="60"/>
    </row>
    <row r="4088" spans="1:9" s="38" customFormat="1" x14ac:dyDescent="0.25">
      <c r="A4088" s="193" t="s">
        <v>10396</v>
      </c>
      <c r="B4088" s="194" t="s">
        <v>22137</v>
      </c>
      <c r="C4088" s="188" t="s">
        <v>6</v>
      </c>
      <c r="D4088" s="179"/>
      <c r="E4088" s="201">
        <v>1861</v>
      </c>
      <c r="F4088" s="201">
        <v>156</v>
      </c>
      <c r="G4088" s="64">
        <f t="shared" si="126"/>
        <v>0</v>
      </c>
      <c r="H4088" s="66">
        <f t="shared" si="127"/>
        <v>0</v>
      </c>
      <c r="I4088" s="60"/>
    </row>
    <row r="4089" spans="1:9" s="38" customFormat="1" x14ac:dyDescent="0.25">
      <c r="A4089" s="193" t="s">
        <v>10397</v>
      </c>
      <c r="B4089" s="194" t="s">
        <v>22138</v>
      </c>
      <c r="C4089" s="188" t="s">
        <v>6</v>
      </c>
      <c r="D4089" s="179"/>
      <c r="E4089" s="201">
        <v>3536</v>
      </c>
      <c r="F4089" s="201">
        <v>297</v>
      </c>
      <c r="G4089" s="64">
        <f t="shared" si="126"/>
        <v>0</v>
      </c>
      <c r="H4089" s="66">
        <f t="shared" si="127"/>
        <v>0</v>
      </c>
      <c r="I4089" s="60"/>
    </row>
    <row r="4090" spans="1:9" s="38" customFormat="1" x14ac:dyDescent="0.25">
      <c r="A4090" s="193" t="s">
        <v>10398</v>
      </c>
      <c r="B4090" s="194" t="s">
        <v>22139</v>
      </c>
      <c r="C4090" s="188" t="s">
        <v>6</v>
      </c>
      <c r="D4090" s="179"/>
      <c r="E4090" s="201">
        <v>3822</v>
      </c>
      <c r="F4090" s="201">
        <v>321</v>
      </c>
      <c r="G4090" s="64">
        <f t="shared" si="126"/>
        <v>0</v>
      </c>
      <c r="H4090" s="66">
        <f t="shared" si="127"/>
        <v>0</v>
      </c>
      <c r="I4090" s="60"/>
    </row>
    <row r="4091" spans="1:9" s="38" customFormat="1" x14ac:dyDescent="0.25">
      <c r="A4091" s="193" t="s">
        <v>10399</v>
      </c>
      <c r="B4091" s="194" t="s">
        <v>10400</v>
      </c>
      <c r="C4091" s="188" t="s">
        <v>6</v>
      </c>
      <c r="D4091" s="179"/>
      <c r="E4091" s="201">
        <v>4290</v>
      </c>
      <c r="F4091" s="201">
        <v>361</v>
      </c>
      <c r="G4091" s="64">
        <f t="shared" si="126"/>
        <v>0</v>
      </c>
      <c r="H4091" s="66">
        <f t="shared" si="127"/>
        <v>0</v>
      </c>
      <c r="I4091" s="60"/>
    </row>
    <row r="4092" spans="1:9" s="38" customFormat="1" x14ac:dyDescent="0.25">
      <c r="A4092" s="193" t="s">
        <v>10401</v>
      </c>
      <c r="B4092" s="194" t="s">
        <v>10402</v>
      </c>
      <c r="C4092" s="188" t="s">
        <v>6</v>
      </c>
      <c r="D4092" s="179"/>
      <c r="E4092" s="201">
        <v>5029</v>
      </c>
      <c r="F4092" s="201">
        <v>423</v>
      </c>
      <c r="G4092" s="64">
        <f t="shared" si="126"/>
        <v>0</v>
      </c>
      <c r="H4092" s="66">
        <f t="shared" si="127"/>
        <v>0</v>
      </c>
      <c r="I4092" s="60"/>
    </row>
    <row r="4093" spans="1:9" s="38" customFormat="1" x14ac:dyDescent="0.25">
      <c r="A4093" s="193" t="s">
        <v>10403</v>
      </c>
      <c r="B4093" s="194" t="s">
        <v>10404</v>
      </c>
      <c r="C4093" s="188" t="s">
        <v>6</v>
      </c>
      <c r="D4093" s="179"/>
      <c r="E4093" s="201">
        <v>9076</v>
      </c>
      <c r="F4093" s="201">
        <v>763</v>
      </c>
      <c r="G4093" s="64">
        <f t="shared" si="126"/>
        <v>0</v>
      </c>
      <c r="H4093" s="66">
        <f t="shared" si="127"/>
        <v>0</v>
      </c>
      <c r="I4093" s="60"/>
    </row>
    <row r="4094" spans="1:9" s="38" customFormat="1" x14ac:dyDescent="0.25">
      <c r="A4094" s="193" t="s">
        <v>10405</v>
      </c>
      <c r="B4094" s="194" t="s">
        <v>10406</v>
      </c>
      <c r="C4094" s="188" t="s">
        <v>6</v>
      </c>
      <c r="D4094" s="179"/>
      <c r="E4094" s="201">
        <v>9434</v>
      </c>
      <c r="F4094" s="201">
        <v>793</v>
      </c>
      <c r="G4094" s="64">
        <f t="shared" si="126"/>
        <v>0</v>
      </c>
      <c r="H4094" s="66">
        <f t="shared" si="127"/>
        <v>0</v>
      </c>
      <c r="I4094" s="60"/>
    </row>
    <row r="4095" spans="1:9" s="38" customFormat="1" x14ac:dyDescent="0.25">
      <c r="A4095" s="193" t="s">
        <v>10407</v>
      </c>
      <c r="B4095" s="194" t="s">
        <v>10408</v>
      </c>
      <c r="C4095" s="188" t="s">
        <v>6</v>
      </c>
      <c r="D4095" s="179"/>
      <c r="E4095" s="201">
        <v>13111</v>
      </c>
      <c r="F4095" s="201">
        <v>1103</v>
      </c>
      <c r="G4095" s="64">
        <f t="shared" si="126"/>
        <v>0</v>
      </c>
      <c r="H4095" s="66">
        <f t="shared" si="127"/>
        <v>0</v>
      </c>
      <c r="I4095" s="60"/>
    </row>
    <row r="4096" spans="1:9" s="38" customFormat="1" x14ac:dyDescent="0.25">
      <c r="A4096" s="193" t="s">
        <v>10409</v>
      </c>
      <c r="B4096" s="194" t="s">
        <v>10410</v>
      </c>
      <c r="C4096" s="188" t="s">
        <v>6</v>
      </c>
      <c r="D4096" s="179"/>
      <c r="E4096" s="201">
        <v>16479</v>
      </c>
      <c r="F4096" s="201">
        <v>1386</v>
      </c>
      <c r="G4096" s="64">
        <f t="shared" si="126"/>
        <v>0</v>
      </c>
      <c r="H4096" s="66">
        <f t="shared" si="127"/>
        <v>0</v>
      </c>
      <c r="I4096" s="60"/>
    </row>
    <row r="4097" spans="1:9" s="38" customFormat="1" x14ac:dyDescent="0.25">
      <c r="A4097" s="193" t="s">
        <v>10411</v>
      </c>
      <c r="B4097" s="194" t="s">
        <v>22140</v>
      </c>
      <c r="C4097" s="188" t="s">
        <v>6</v>
      </c>
      <c r="D4097" s="179"/>
      <c r="E4097" s="201">
        <v>1549</v>
      </c>
      <c r="F4097" s="201">
        <v>130</v>
      </c>
      <c r="G4097" s="64">
        <f t="shared" si="126"/>
        <v>0</v>
      </c>
      <c r="H4097" s="66">
        <f t="shared" si="127"/>
        <v>0</v>
      </c>
      <c r="I4097" s="60"/>
    </row>
    <row r="4098" spans="1:9" s="38" customFormat="1" x14ac:dyDescent="0.25">
      <c r="A4098" s="193" t="s">
        <v>10412</v>
      </c>
      <c r="B4098" s="194" t="s">
        <v>22141</v>
      </c>
      <c r="C4098" s="188" t="s">
        <v>6</v>
      </c>
      <c r="D4098" s="179"/>
      <c r="E4098" s="201">
        <v>1734</v>
      </c>
      <c r="F4098" s="201">
        <v>146</v>
      </c>
      <c r="G4098" s="64">
        <f t="shared" si="126"/>
        <v>0</v>
      </c>
      <c r="H4098" s="66">
        <f t="shared" si="127"/>
        <v>0</v>
      </c>
      <c r="I4098" s="60"/>
    </row>
    <row r="4099" spans="1:9" s="38" customFormat="1" x14ac:dyDescent="0.25">
      <c r="A4099" s="193" t="s">
        <v>10413</v>
      </c>
      <c r="B4099" s="194" t="s">
        <v>22142</v>
      </c>
      <c r="C4099" s="188" t="s">
        <v>6</v>
      </c>
      <c r="D4099" s="179"/>
      <c r="E4099" s="201">
        <v>2018</v>
      </c>
      <c r="F4099" s="201">
        <v>170</v>
      </c>
      <c r="G4099" s="64">
        <f t="shared" si="126"/>
        <v>0</v>
      </c>
      <c r="H4099" s="66">
        <f t="shared" si="127"/>
        <v>0</v>
      </c>
      <c r="I4099" s="60"/>
    </row>
    <row r="4100" spans="1:9" s="38" customFormat="1" x14ac:dyDescent="0.25">
      <c r="A4100" s="193" t="s">
        <v>10414</v>
      </c>
      <c r="B4100" s="194" t="s">
        <v>22143</v>
      </c>
      <c r="C4100" s="188" t="s">
        <v>6</v>
      </c>
      <c r="D4100" s="179"/>
      <c r="E4100" s="201">
        <v>2571</v>
      </c>
      <c r="F4100" s="201">
        <v>216</v>
      </c>
      <c r="G4100" s="64">
        <f t="shared" si="126"/>
        <v>0</v>
      </c>
      <c r="H4100" s="66">
        <f t="shared" si="127"/>
        <v>0</v>
      </c>
      <c r="I4100" s="60"/>
    </row>
    <row r="4101" spans="1:9" s="38" customFormat="1" x14ac:dyDescent="0.25">
      <c r="A4101" s="193" t="s">
        <v>10415</v>
      </c>
      <c r="B4101" s="194" t="s">
        <v>22144</v>
      </c>
      <c r="C4101" s="188" t="s">
        <v>6</v>
      </c>
      <c r="D4101" s="179"/>
      <c r="E4101" s="201">
        <v>3409</v>
      </c>
      <c r="F4101" s="201">
        <v>287</v>
      </c>
      <c r="G4101" s="64">
        <f t="shared" ref="G4101:G4164" si="128">D4101*E4101</f>
        <v>0</v>
      </c>
      <c r="H4101" s="66">
        <f t="shared" ref="H4101:H4164" si="129">D4101*F4101</f>
        <v>0</v>
      </c>
      <c r="I4101" s="60"/>
    </row>
    <row r="4102" spans="1:9" s="38" customFormat="1" x14ac:dyDescent="0.25">
      <c r="A4102" s="193" t="s">
        <v>10416</v>
      </c>
      <c r="B4102" s="194" t="s">
        <v>22145</v>
      </c>
      <c r="C4102" s="188" t="s">
        <v>6</v>
      </c>
      <c r="D4102" s="179"/>
      <c r="E4102" s="201">
        <v>4333</v>
      </c>
      <c r="F4102" s="201">
        <v>364</v>
      </c>
      <c r="G4102" s="64">
        <f t="shared" si="128"/>
        <v>0</v>
      </c>
      <c r="H4102" s="66">
        <f t="shared" si="129"/>
        <v>0</v>
      </c>
      <c r="I4102" s="60"/>
    </row>
    <row r="4103" spans="1:9" s="38" customFormat="1" x14ac:dyDescent="0.25">
      <c r="A4103" s="193" t="s">
        <v>10417</v>
      </c>
      <c r="B4103" s="194" t="s">
        <v>10418</v>
      </c>
      <c r="C4103" s="188" t="s">
        <v>6</v>
      </c>
      <c r="D4103" s="179"/>
      <c r="E4103" s="201">
        <v>5128</v>
      </c>
      <c r="F4103" s="201">
        <v>431</v>
      </c>
      <c r="G4103" s="64">
        <f t="shared" si="128"/>
        <v>0</v>
      </c>
      <c r="H4103" s="66">
        <f t="shared" si="129"/>
        <v>0</v>
      </c>
      <c r="I4103" s="60"/>
    </row>
    <row r="4104" spans="1:9" s="38" customFormat="1" x14ac:dyDescent="0.25">
      <c r="A4104" s="193" t="s">
        <v>10419</v>
      </c>
      <c r="B4104" s="194" t="s">
        <v>10420</v>
      </c>
      <c r="C4104" s="188" t="s">
        <v>6</v>
      </c>
      <c r="D4104" s="179"/>
      <c r="E4104" s="201">
        <v>6691</v>
      </c>
      <c r="F4104" s="201">
        <v>563</v>
      </c>
      <c r="G4104" s="64">
        <f t="shared" si="128"/>
        <v>0</v>
      </c>
      <c r="H4104" s="66">
        <f t="shared" si="129"/>
        <v>0</v>
      </c>
      <c r="I4104" s="60"/>
    </row>
    <row r="4105" spans="1:9" s="38" customFormat="1" x14ac:dyDescent="0.25">
      <c r="A4105" s="193" t="s">
        <v>10421</v>
      </c>
      <c r="B4105" s="194" t="s">
        <v>10422</v>
      </c>
      <c r="C4105" s="188" t="s">
        <v>6</v>
      </c>
      <c r="D4105" s="179"/>
      <c r="E4105" s="201">
        <v>9859</v>
      </c>
      <c r="F4105" s="201">
        <v>829</v>
      </c>
      <c r="G4105" s="64">
        <f t="shared" si="128"/>
        <v>0</v>
      </c>
      <c r="H4105" s="66">
        <f t="shared" si="129"/>
        <v>0</v>
      </c>
      <c r="I4105" s="60"/>
    </row>
    <row r="4106" spans="1:9" s="38" customFormat="1" x14ac:dyDescent="0.25">
      <c r="A4106" s="193" t="s">
        <v>10423</v>
      </c>
      <c r="B4106" s="194" t="s">
        <v>10424</v>
      </c>
      <c r="C4106" s="188" t="s">
        <v>6</v>
      </c>
      <c r="D4106" s="179"/>
      <c r="E4106" s="201">
        <v>11181</v>
      </c>
      <c r="F4106" s="201">
        <v>940</v>
      </c>
      <c r="G4106" s="64">
        <f t="shared" si="128"/>
        <v>0</v>
      </c>
      <c r="H4106" s="66">
        <f t="shared" si="129"/>
        <v>0</v>
      </c>
      <c r="I4106" s="60"/>
    </row>
    <row r="4107" spans="1:9" s="38" customFormat="1" x14ac:dyDescent="0.25">
      <c r="A4107" s="193" t="s">
        <v>10425</v>
      </c>
      <c r="B4107" s="194" t="s">
        <v>10426</v>
      </c>
      <c r="C4107" s="188" t="s">
        <v>6</v>
      </c>
      <c r="D4107" s="179"/>
      <c r="E4107" s="201">
        <v>15385</v>
      </c>
      <c r="F4107" s="201">
        <v>1294</v>
      </c>
      <c r="G4107" s="64">
        <f t="shared" si="128"/>
        <v>0</v>
      </c>
      <c r="H4107" s="66">
        <f t="shared" si="129"/>
        <v>0</v>
      </c>
      <c r="I4107" s="60"/>
    </row>
    <row r="4108" spans="1:9" s="38" customFormat="1" x14ac:dyDescent="0.25">
      <c r="A4108" s="193" t="s">
        <v>10427</v>
      </c>
      <c r="B4108" s="194" t="s">
        <v>10428</v>
      </c>
      <c r="C4108" s="188" t="s">
        <v>6</v>
      </c>
      <c r="D4108" s="179"/>
      <c r="E4108" s="201">
        <v>16990</v>
      </c>
      <c r="F4108" s="201">
        <v>1429</v>
      </c>
      <c r="G4108" s="64">
        <f t="shared" si="128"/>
        <v>0</v>
      </c>
      <c r="H4108" s="66">
        <f t="shared" si="129"/>
        <v>0</v>
      </c>
      <c r="I4108" s="60"/>
    </row>
    <row r="4109" spans="1:9" s="38" customFormat="1" ht="213.75" x14ac:dyDescent="0.25">
      <c r="A4109" s="195" t="s">
        <v>10429</v>
      </c>
      <c r="B4109" s="196" t="s">
        <v>22146</v>
      </c>
      <c r="C4109" s="198"/>
      <c r="D4109" s="199"/>
      <c r="E4109" s="199"/>
      <c r="F4109" s="199"/>
      <c r="G4109" s="199"/>
      <c r="H4109" s="200"/>
      <c r="I4109" s="60"/>
    </row>
    <row r="4110" spans="1:9" s="38" customFormat="1" x14ac:dyDescent="0.25">
      <c r="A4110" s="193" t="s">
        <v>10430</v>
      </c>
      <c r="B4110" s="194" t="s">
        <v>10431</v>
      </c>
      <c r="C4110" s="188" t="s">
        <v>6</v>
      </c>
      <c r="D4110" s="179"/>
      <c r="E4110" s="201">
        <v>390</v>
      </c>
      <c r="F4110" s="201">
        <v>20.2</v>
      </c>
      <c r="G4110" s="64">
        <f t="shared" si="128"/>
        <v>0</v>
      </c>
      <c r="H4110" s="66">
        <f t="shared" si="129"/>
        <v>0</v>
      </c>
      <c r="I4110" s="60"/>
    </row>
    <row r="4111" spans="1:9" s="38" customFormat="1" x14ac:dyDescent="0.25">
      <c r="A4111" s="193" t="s">
        <v>10432</v>
      </c>
      <c r="B4111" s="194" t="s">
        <v>10433</v>
      </c>
      <c r="C4111" s="188" t="s">
        <v>15</v>
      </c>
      <c r="D4111" s="179"/>
      <c r="E4111" s="201">
        <v>8.8000000000000007</v>
      </c>
      <c r="F4111" s="201">
        <v>0.45800000000000002</v>
      </c>
      <c r="G4111" s="64">
        <f t="shared" si="128"/>
        <v>0</v>
      </c>
      <c r="H4111" s="66">
        <f t="shared" si="129"/>
        <v>0</v>
      </c>
      <c r="I4111" s="60"/>
    </row>
    <row r="4112" spans="1:9" s="38" customFormat="1" ht="78.75" x14ac:dyDescent="0.25">
      <c r="A4112" s="195" t="s">
        <v>22147</v>
      </c>
      <c r="B4112" s="196" t="s">
        <v>22148</v>
      </c>
      <c r="C4112" s="198"/>
      <c r="D4112" s="199"/>
      <c r="E4112" s="199"/>
      <c r="F4112" s="199"/>
      <c r="G4112" s="199"/>
      <c r="H4112" s="200"/>
      <c r="I4112" s="60"/>
    </row>
    <row r="4113" spans="1:9" s="38" customFormat="1" x14ac:dyDescent="0.25">
      <c r="A4113" s="193" t="s">
        <v>22149</v>
      </c>
      <c r="B4113" s="194" t="s">
        <v>22150</v>
      </c>
      <c r="C4113" s="188" t="s">
        <v>6</v>
      </c>
      <c r="D4113" s="179"/>
      <c r="E4113" s="201">
        <v>479</v>
      </c>
      <c r="F4113" s="201">
        <v>24.8</v>
      </c>
      <c r="G4113" s="64">
        <f t="shared" si="128"/>
        <v>0</v>
      </c>
      <c r="H4113" s="66">
        <f t="shared" si="129"/>
        <v>0</v>
      </c>
      <c r="I4113" s="60"/>
    </row>
    <row r="4114" spans="1:9" s="38" customFormat="1" ht="22.5" x14ac:dyDescent="0.25">
      <c r="A4114" s="193" t="s">
        <v>22151</v>
      </c>
      <c r="B4114" s="194" t="s">
        <v>22152</v>
      </c>
      <c r="C4114" s="188" t="s">
        <v>6</v>
      </c>
      <c r="D4114" s="179"/>
      <c r="E4114" s="201">
        <v>532</v>
      </c>
      <c r="F4114" s="201">
        <v>27.6</v>
      </c>
      <c r="G4114" s="64">
        <f t="shared" si="128"/>
        <v>0</v>
      </c>
      <c r="H4114" s="66">
        <f t="shared" si="129"/>
        <v>0</v>
      </c>
      <c r="I4114" s="60"/>
    </row>
    <row r="4115" spans="1:9" s="38" customFormat="1" x14ac:dyDescent="0.25">
      <c r="A4115" s="193" t="s">
        <v>22153</v>
      </c>
      <c r="B4115" s="194" t="s">
        <v>22154</v>
      </c>
      <c r="C4115" s="188" t="s">
        <v>6</v>
      </c>
      <c r="D4115" s="179"/>
      <c r="E4115" s="201">
        <v>256</v>
      </c>
      <c r="F4115" s="201">
        <v>13.3</v>
      </c>
      <c r="G4115" s="64">
        <f t="shared" si="128"/>
        <v>0</v>
      </c>
      <c r="H4115" s="66">
        <f t="shared" si="129"/>
        <v>0</v>
      </c>
      <c r="I4115" s="60"/>
    </row>
    <row r="4116" spans="1:9" s="38" customFormat="1" ht="213.75" x14ac:dyDescent="0.25">
      <c r="A4116" s="195" t="s">
        <v>10434</v>
      </c>
      <c r="B4116" s="196" t="s">
        <v>22155</v>
      </c>
      <c r="C4116" s="198"/>
      <c r="D4116" s="199"/>
      <c r="E4116" s="199"/>
      <c r="F4116" s="199"/>
      <c r="G4116" s="199"/>
      <c r="H4116" s="200"/>
      <c r="I4116" s="60"/>
    </row>
    <row r="4117" spans="1:9" s="38" customFormat="1" x14ac:dyDescent="0.25">
      <c r="A4117" s="193" t="s">
        <v>10435</v>
      </c>
      <c r="B4117" s="194" t="s">
        <v>10436</v>
      </c>
      <c r="C4117" s="188" t="s">
        <v>15</v>
      </c>
      <c r="D4117" s="179"/>
      <c r="E4117" s="201">
        <v>23.1</v>
      </c>
      <c r="F4117" s="201">
        <v>1.2</v>
      </c>
      <c r="G4117" s="64">
        <f t="shared" si="128"/>
        <v>0</v>
      </c>
      <c r="H4117" s="66">
        <f t="shared" si="129"/>
        <v>0</v>
      </c>
      <c r="I4117" s="60"/>
    </row>
    <row r="4118" spans="1:9" s="38" customFormat="1" x14ac:dyDescent="0.25">
      <c r="A4118" s="193" t="s">
        <v>10437</v>
      </c>
      <c r="B4118" s="194" t="s">
        <v>10438</v>
      </c>
      <c r="C4118" s="188" t="s">
        <v>15</v>
      </c>
      <c r="D4118" s="179"/>
      <c r="E4118" s="201">
        <v>26</v>
      </c>
      <c r="F4118" s="201">
        <v>1.35</v>
      </c>
      <c r="G4118" s="64">
        <f t="shared" si="128"/>
        <v>0</v>
      </c>
      <c r="H4118" s="66">
        <f t="shared" si="129"/>
        <v>0</v>
      </c>
      <c r="I4118" s="60"/>
    </row>
    <row r="4119" spans="1:9" s="38" customFormat="1" x14ac:dyDescent="0.25">
      <c r="A4119" s="193" t="s">
        <v>10439</v>
      </c>
      <c r="B4119" s="194" t="s">
        <v>10440</v>
      </c>
      <c r="C4119" s="188" t="s">
        <v>15</v>
      </c>
      <c r="D4119" s="179"/>
      <c r="E4119" s="201">
        <v>32.9</v>
      </c>
      <c r="F4119" s="201">
        <v>1.71</v>
      </c>
      <c r="G4119" s="64">
        <f t="shared" si="128"/>
        <v>0</v>
      </c>
      <c r="H4119" s="66">
        <f t="shared" si="129"/>
        <v>0</v>
      </c>
      <c r="I4119" s="60"/>
    </row>
    <row r="4120" spans="1:9" s="38" customFormat="1" x14ac:dyDescent="0.25">
      <c r="A4120" s="193" t="s">
        <v>10441</v>
      </c>
      <c r="B4120" s="194" t="s">
        <v>10442</v>
      </c>
      <c r="C4120" s="188" t="s">
        <v>15</v>
      </c>
      <c r="D4120" s="179"/>
      <c r="E4120" s="201">
        <v>36.1</v>
      </c>
      <c r="F4120" s="201">
        <v>1.87</v>
      </c>
      <c r="G4120" s="64">
        <f t="shared" si="128"/>
        <v>0</v>
      </c>
      <c r="H4120" s="66">
        <f t="shared" si="129"/>
        <v>0</v>
      </c>
      <c r="I4120" s="60"/>
    </row>
    <row r="4121" spans="1:9" s="38" customFormat="1" ht="67.5" x14ac:dyDescent="0.25">
      <c r="A4121" s="195" t="s">
        <v>22156</v>
      </c>
      <c r="B4121" s="196" t="s">
        <v>22157</v>
      </c>
      <c r="C4121" s="198"/>
      <c r="D4121" s="199"/>
      <c r="E4121" s="199"/>
      <c r="F4121" s="199"/>
      <c r="G4121" s="199"/>
      <c r="H4121" s="200"/>
      <c r="I4121" s="60"/>
    </row>
    <row r="4122" spans="1:9" s="38" customFormat="1" x14ac:dyDescent="0.25">
      <c r="A4122" s="193" t="s">
        <v>22158</v>
      </c>
      <c r="B4122" s="194" t="s">
        <v>22159</v>
      </c>
      <c r="C4122" s="188" t="s">
        <v>6</v>
      </c>
      <c r="D4122" s="179"/>
      <c r="E4122" s="201">
        <v>190</v>
      </c>
      <c r="F4122" s="201">
        <v>9.8000000000000007</v>
      </c>
      <c r="G4122" s="64">
        <f t="shared" si="128"/>
        <v>0</v>
      </c>
      <c r="H4122" s="66">
        <f t="shared" si="129"/>
        <v>0</v>
      </c>
      <c r="I4122" s="60"/>
    </row>
    <row r="4123" spans="1:9" s="38" customFormat="1" x14ac:dyDescent="0.25">
      <c r="A4123" s="193" t="s">
        <v>22160</v>
      </c>
      <c r="B4123" s="194" t="s">
        <v>22161</v>
      </c>
      <c r="C4123" s="188" t="s">
        <v>6</v>
      </c>
      <c r="D4123" s="179"/>
      <c r="E4123" s="201">
        <v>118</v>
      </c>
      <c r="F4123" s="201">
        <v>6.1</v>
      </c>
      <c r="G4123" s="64">
        <f t="shared" si="128"/>
        <v>0</v>
      </c>
      <c r="H4123" s="66">
        <f t="shared" si="129"/>
        <v>0</v>
      </c>
      <c r="I4123" s="60"/>
    </row>
    <row r="4124" spans="1:9" s="38" customFormat="1" x14ac:dyDescent="0.25">
      <c r="A4124" s="193" t="s">
        <v>22162</v>
      </c>
      <c r="B4124" s="194" t="s">
        <v>22163</v>
      </c>
      <c r="C4124" s="188" t="s">
        <v>6</v>
      </c>
      <c r="D4124" s="179"/>
      <c r="E4124" s="201">
        <v>18.5</v>
      </c>
      <c r="F4124" s="201">
        <v>0.96</v>
      </c>
      <c r="G4124" s="64">
        <f t="shared" si="128"/>
        <v>0</v>
      </c>
      <c r="H4124" s="66">
        <f t="shared" si="129"/>
        <v>0</v>
      </c>
      <c r="I4124" s="60"/>
    </row>
    <row r="4125" spans="1:9" s="38" customFormat="1" ht="57" customHeight="1" x14ac:dyDescent="0.25">
      <c r="A4125" s="197" t="s">
        <v>22164</v>
      </c>
      <c r="B4125" s="344" t="s">
        <v>22165</v>
      </c>
      <c r="C4125" s="345"/>
      <c r="D4125" s="345"/>
      <c r="E4125" s="345"/>
      <c r="F4125" s="345"/>
      <c r="G4125" s="345"/>
      <c r="H4125" s="346"/>
      <c r="I4125" s="60"/>
    </row>
    <row r="4126" spans="1:9" s="38" customFormat="1" ht="90" x14ac:dyDescent="0.25">
      <c r="A4126" s="195" t="s">
        <v>10443</v>
      </c>
      <c r="B4126" s="196" t="s">
        <v>22166</v>
      </c>
      <c r="C4126" s="198"/>
      <c r="D4126" s="199"/>
      <c r="E4126" s="199"/>
      <c r="F4126" s="199"/>
      <c r="G4126" s="199"/>
      <c r="H4126" s="200"/>
      <c r="I4126" s="60"/>
    </row>
    <row r="4127" spans="1:9" s="38" customFormat="1" x14ac:dyDescent="0.25">
      <c r="A4127" s="193" t="s">
        <v>10444</v>
      </c>
      <c r="B4127" s="194" t="s">
        <v>22167</v>
      </c>
      <c r="C4127" s="188" t="s">
        <v>6</v>
      </c>
      <c r="D4127" s="179"/>
      <c r="E4127" s="201">
        <v>137</v>
      </c>
      <c r="F4127" s="201">
        <v>6.6</v>
      </c>
      <c r="G4127" s="64">
        <f t="shared" si="128"/>
        <v>0</v>
      </c>
      <c r="H4127" s="66">
        <f t="shared" si="129"/>
        <v>0</v>
      </c>
      <c r="I4127" s="60"/>
    </row>
    <row r="4128" spans="1:9" s="38" customFormat="1" x14ac:dyDescent="0.25">
      <c r="A4128" s="193" t="s">
        <v>10445</v>
      </c>
      <c r="B4128" s="194" t="s">
        <v>22168</v>
      </c>
      <c r="C4128" s="188" t="s">
        <v>6</v>
      </c>
      <c r="D4128" s="179"/>
      <c r="E4128" s="201">
        <v>120</v>
      </c>
      <c r="F4128" s="201">
        <v>5.8</v>
      </c>
      <c r="G4128" s="64">
        <f t="shared" si="128"/>
        <v>0</v>
      </c>
      <c r="H4128" s="66">
        <f t="shared" si="129"/>
        <v>0</v>
      </c>
      <c r="I4128" s="60"/>
    </row>
    <row r="4129" spans="1:9" s="38" customFormat="1" x14ac:dyDescent="0.25">
      <c r="A4129" s="193" t="s">
        <v>10446</v>
      </c>
      <c r="B4129" s="194" t="s">
        <v>22169</v>
      </c>
      <c r="C4129" s="188" t="s">
        <v>6</v>
      </c>
      <c r="D4129" s="179"/>
      <c r="E4129" s="201">
        <v>75</v>
      </c>
      <c r="F4129" s="201">
        <v>3.61</v>
      </c>
      <c r="G4129" s="64">
        <f t="shared" si="128"/>
        <v>0</v>
      </c>
      <c r="H4129" s="66">
        <f t="shared" si="129"/>
        <v>0</v>
      </c>
      <c r="I4129" s="60"/>
    </row>
    <row r="4130" spans="1:9" s="38" customFormat="1" x14ac:dyDescent="0.25">
      <c r="A4130" s="193" t="s">
        <v>10447</v>
      </c>
      <c r="B4130" s="194" t="s">
        <v>22170</v>
      </c>
      <c r="C4130" s="188" t="s">
        <v>6</v>
      </c>
      <c r="D4130" s="179"/>
      <c r="E4130" s="201">
        <v>69</v>
      </c>
      <c r="F4130" s="201">
        <v>3.32</v>
      </c>
      <c r="G4130" s="64">
        <f t="shared" si="128"/>
        <v>0</v>
      </c>
      <c r="H4130" s="66">
        <f t="shared" si="129"/>
        <v>0</v>
      </c>
      <c r="I4130" s="60"/>
    </row>
    <row r="4131" spans="1:9" s="38" customFormat="1" x14ac:dyDescent="0.25">
      <c r="A4131" s="193" t="s">
        <v>10448</v>
      </c>
      <c r="B4131" s="194" t="s">
        <v>22171</v>
      </c>
      <c r="C4131" s="188" t="s">
        <v>6</v>
      </c>
      <c r="D4131" s="179"/>
      <c r="E4131" s="201">
        <v>118</v>
      </c>
      <c r="F4131" s="201">
        <v>5.7</v>
      </c>
      <c r="G4131" s="64">
        <f t="shared" si="128"/>
        <v>0</v>
      </c>
      <c r="H4131" s="66">
        <f t="shared" si="129"/>
        <v>0</v>
      </c>
      <c r="I4131" s="60"/>
    </row>
    <row r="4132" spans="1:9" s="38" customFormat="1" x14ac:dyDescent="0.25">
      <c r="A4132" s="193" t="s">
        <v>10449</v>
      </c>
      <c r="B4132" s="194" t="s">
        <v>22172</v>
      </c>
      <c r="C4132" s="188" t="s">
        <v>6</v>
      </c>
      <c r="D4132" s="179"/>
      <c r="E4132" s="201">
        <v>105</v>
      </c>
      <c r="F4132" s="201">
        <v>5.0999999999999996</v>
      </c>
      <c r="G4132" s="64">
        <f t="shared" si="128"/>
        <v>0</v>
      </c>
      <c r="H4132" s="66">
        <f t="shared" si="129"/>
        <v>0</v>
      </c>
      <c r="I4132" s="60"/>
    </row>
    <row r="4133" spans="1:9" s="38" customFormat="1" x14ac:dyDescent="0.25">
      <c r="A4133" s="193" t="s">
        <v>10450</v>
      </c>
      <c r="B4133" s="194" t="s">
        <v>22173</v>
      </c>
      <c r="C4133" s="188" t="s">
        <v>6</v>
      </c>
      <c r="D4133" s="179"/>
      <c r="E4133" s="201">
        <v>68</v>
      </c>
      <c r="F4133" s="201">
        <v>3.27</v>
      </c>
      <c r="G4133" s="64">
        <f t="shared" si="128"/>
        <v>0</v>
      </c>
      <c r="H4133" s="66">
        <f t="shared" si="129"/>
        <v>0</v>
      </c>
      <c r="I4133" s="60"/>
    </row>
    <row r="4134" spans="1:9" s="38" customFormat="1" x14ac:dyDescent="0.25">
      <c r="A4134" s="193" t="s">
        <v>10451</v>
      </c>
      <c r="B4134" s="194" t="s">
        <v>22174</v>
      </c>
      <c r="C4134" s="188" t="s">
        <v>6</v>
      </c>
      <c r="D4134" s="179"/>
      <c r="E4134" s="201">
        <v>61</v>
      </c>
      <c r="F4134" s="201">
        <v>2.93</v>
      </c>
      <c r="G4134" s="64">
        <f t="shared" si="128"/>
        <v>0</v>
      </c>
      <c r="H4134" s="66">
        <f t="shared" si="129"/>
        <v>0</v>
      </c>
      <c r="I4134" s="60"/>
    </row>
    <row r="4135" spans="1:9" s="38" customFormat="1" x14ac:dyDescent="0.25">
      <c r="A4135" s="193" t="s">
        <v>10452</v>
      </c>
      <c r="B4135" s="194" t="s">
        <v>10453</v>
      </c>
      <c r="C4135" s="188" t="s">
        <v>6</v>
      </c>
      <c r="D4135" s="179"/>
      <c r="E4135" s="201">
        <v>24</v>
      </c>
      <c r="F4135" s="201">
        <v>1.1599999999999999</v>
      </c>
      <c r="G4135" s="64">
        <f t="shared" si="128"/>
        <v>0</v>
      </c>
      <c r="H4135" s="66">
        <f t="shared" si="129"/>
        <v>0</v>
      </c>
      <c r="I4135" s="60"/>
    </row>
    <row r="4136" spans="1:9" s="38" customFormat="1" x14ac:dyDescent="0.25">
      <c r="A4136" s="193" t="s">
        <v>10454</v>
      </c>
      <c r="B4136" s="194" t="s">
        <v>10455</v>
      </c>
      <c r="C4136" s="188" t="s">
        <v>6</v>
      </c>
      <c r="D4136" s="179"/>
      <c r="E4136" s="201">
        <v>29.8</v>
      </c>
      <c r="F4136" s="201">
        <v>1.44</v>
      </c>
      <c r="G4136" s="64">
        <f t="shared" si="128"/>
        <v>0</v>
      </c>
      <c r="H4136" s="66">
        <f t="shared" si="129"/>
        <v>0</v>
      </c>
      <c r="I4136" s="60"/>
    </row>
    <row r="4137" spans="1:9" s="38" customFormat="1" x14ac:dyDescent="0.25">
      <c r="A4137" s="193" t="s">
        <v>10456</v>
      </c>
      <c r="B4137" s="194" t="s">
        <v>22175</v>
      </c>
      <c r="C4137" s="188" t="s">
        <v>6</v>
      </c>
      <c r="D4137" s="179"/>
      <c r="E4137" s="201">
        <v>13.6</v>
      </c>
      <c r="F4137" s="201">
        <v>0</v>
      </c>
      <c r="G4137" s="64">
        <f t="shared" si="128"/>
        <v>0</v>
      </c>
      <c r="H4137" s="66">
        <f t="shared" si="129"/>
        <v>0</v>
      </c>
      <c r="I4137" s="60"/>
    </row>
    <row r="4138" spans="1:9" s="38" customFormat="1" x14ac:dyDescent="0.25">
      <c r="A4138" s="193" t="s">
        <v>10457</v>
      </c>
      <c r="B4138" s="194" t="s">
        <v>22176</v>
      </c>
      <c r="C4138" s="188" t="s">
        <v>6</v>
      </c>
      <c r="D4138" s="179"/>
      <c r="E4138" s="201">
        <v>11.1</v>
      </c>
      <c r="F4138" s="201">
        <v>0</v>
      </c>
      <c r="G4138" s="64">
        <f t="shared" si="128"/>
        <v>0</v>
      </c>
      <c r="H4138" s="66">
        <f t="shared" si="129"/>
        <v>0</v>
      </c>
      <c r="I4138" s="60"/>
    </row>
    <row r="4139" spans="1:9" s="38" customFormat="1" x14ac:dyDescent="0.25">
      <c r="A4139" s="193" t="s">
        <v>10458</v>
      </c>
      <c r="B4139" s="194" t="s">
        <v>22177</v>
      </c>
      <c r="C4139" s="188" t="s">
        <v>6</v>
      </c>
      <c r="D4139" s="179"/>
      <c r="E4139" s="201">
        <v>16.100000000000001</v>
      </c>
      <c r="F4139" s="201">
        <v>0</v>
      </c>
      <c r="G4139" s="64">
        <f t="shared" si="128"/>
        <v>0</v>
      </c>
      <c r="H4139" s="66">
        <f t="shared" si="129"/>
        <v>0</v>
      </c>
      <c r="I4139" s="60"/>
    </row>
    <row r="4140" spans="1:9" s="38" customFormat="1" x14ac:dyDescent="0.25">
      <c r="A4140" s="193" t="s">
        <v>10459</v>
      </c>
      <c r="B4140" s="194" t="s">
        <v>22178</v>
      </c>
      <c r="C4140" s="188" t="s">
        <v>6</v>
      </c>
      <c r="D4140" s="179"/>
      <c r="E4140" s="201">
        <v>14.9</v>
      </c>
      <c r="F4140" s="201">
        <v>0</v>
      </c>
      <c r="G4140" s="64">
        <f t="shared" si="128"/>
        <v>0</v>
      </c>
      <c r="H4140" s="66">
        <f t="shared" si="129"/>
        <v>0</v>
      </c>
      <c r="I4140" s="60"/>
    </row>
    <row r="4141" spans="1:9" s="38" customFormat="1" ht="78.75" x14ac:dyDescent="0.25">
      <c r="A4141" s="195" t="s">
        <v>10460</v>
      </c>
      <c r="B4141" s="196" t="s">
        <v>22179</v>
      </c>
      <c r="C4141" s="198"/>
      <c r="D4141" s="199"/>
      <c r="E4141" s="199"/>
      <c r="F4141" s="199"/>
      <c r="G4141" s="199"/>
      <c r="H4141" s="200"/>
      <c r="I4141" s="60"/>
    </row>
    <row r="4142" spans="1:9" s="38" customFormat="1" x14ac:dyDescent="0.25">
      <c r="A4142" s="193" t="s">
        <v>10461</v>
      </c>
      <c r="B4142" s="194" t="s">
        <v>22180</v>
      </c>
      <c r="C4142" s="188" t="s">
        <v>6</v>
      </c>
      <c r="D4142" s="179"/>
      <c r="E4142" s="201">
        <v>609</v>
      </c>
      <c r="F4142" s="201">
        <v>29.5</v>
      </c>
      <c r="G4142" s="64">
        <f t="shared" si="128"/>
        <v>0</v>
      </c>
      <c r="H4142" s="66">
        <f t="shared" si="129"/>
        <v>0</v>
      </c>
      <c r="I4142" s="60"/>
    </row>
    <row r="4143" spans="1:9" s="38" customFormat="1" x14ac:dyDescent="0.25">
      <c r="A4143" s="193" t="s">
        <v>10462</v>
      </c>
      <c r="B4143" s="194" t="s">
        <v>22181</v>
      </c>
      <c r="C4143" s="188" t="s">
        <v>6</v>
      </c>
      <c r="D4143" s="179"/>
      <c r="E4143" s="201">
        <v>327</v>
      </c>
      <c r="F4143" s="201">
        <v>15.8</v>
      </c>
      <c r="G4143" s="64">
        <f t="shared" si="128"/>
        <v>0</v>
      </c>
      <c r="H4143" s="66">
        <f t="shared" si="129"/>
        <v>0</v>
      </c>
      <c r="I4143" s="60"/>
    </row>
    <row r="4144" spans="1:9" s="38" customFormat="1" x14ac:dyDescent="0.25">
      <c r="A4144" s="193" t="s">
        <v>10463</v>
      </c>
      <c r="B4144" s="194" t="s">
        <v>22182</v>
      </c>
      <c r="C4144" s="188" t="s">
        <v>6</v>
      </c>
      <c r="D4144" s="179"/>
      <c r="E4144" s="201">
        <v>445</v>
      </c>
      <c r="F4144" s="201">
        <v>21.5</v>
      </c>
      <c r="G4144" s="64">
        <f t="shared" si="128"/>
        <v>0</v>
      </c>
      <c r="H4144" s="66">
        <f t="shared" si="129"/>
        <v>0</v>
      </c>
      <c r="I4144" s="60"/>
    </row>
    <row r="4145" spans="1:9" s="38" customFormat="1" x14ac:dyDescent="0.25">
      <c r="A4145" s="193" t="s">
        <v>10464</v>
      </c>
      <c r="B4145" s="194" t="s">
        <v>22183</v>
      </c>
      <c r="C4145" s="188" t="s">
        <v>6</v>
      </c>
      <c r="D4145" s="179"/>
      <c r="E4145" s="201">
        <v>213</v>
      </c>
      <c r="F4145" s="201">
        <v>10.3</v>
      </c>
      <c r="G4145" s="64">
        <f t="shared" si="128"/>
        <v>0</v>
      </c>
      <c r="H4145" s="66">
        <f t="shared" si="129"/>
        <v>0</v>
      </c>
      <c r="I4145" s="60"/>
    </row>
    <row r="4146" spans="1:9" s="38" customFormat="1" x14ac:dyDescent="0.25">
      <c r="A4146" s="193" t="s">
        <v>10465</v>
      </c>
      <c r="B4146" s="194" t="s">
        <v>10466</v>
      </c>
      <c r="C4146" s="188" t="s">
        <v>6</v>
      </c>
      <c r="D4146" s="179"/>
      <c r="E4146" s="201">
        <v>45.8</v>
      </c>
      <c r="F4146" s="201">
        <v>2.2200000000000002</v>
      </c>
      <c r="G4146" s="64">
        <f t="shared" si="128"/>
        <v>0</v>
      </c>
      <c r="H4146" s="66">
        <f t="shared" si="129"/>
        <v>0</v>
      </c>
      <c r="I4146" s="60"/>
    </row>
    <row r="4147" spans="1:9" s="38" customFormat="1" x14ac:dyDescent="0.25">
      <c r="A4147" s="193" t="s">
        <v>10467</v>
      </c>
      <c r="B4147" s="194" t="s">
        <v>10468</v>
      </c>
      <c r="C4147" s="188" t="s">
        <v>6</v>
      </c>
      <c r="D4147" s="179"/>
      <c r="E4147" s="201">
        <v>58</v>
      </c>
      <c r="F4147" s="201">
        <v>2.78</v>
      </c>
      <c r="G4147" s="64">
        <f t="shared" si="128"/>
        <v>0</v>
      </c>
      <c r="H4147" s="66">
        <f t="shared" si="129"/>
        <v>0</v>
      </c>
      <c r="I4147" s="60"/>
    </row>
    <row r="4148" spans="1:9" s="38" customFormat="1" ht="146.25" x14ac:dyDescent="0.25">
      <c r="A4148" s="195" t="s">
        <v>10469</v>
      </c>
      <c r="B4148" s="196" t="s">
        <v>22184</v>
      </c>
      <c r="C4148" s="198"/>
      <c r="D4148" s="199"/>
      <c r="E4148" s="199"/>
      <c r="F4148" s="199"/>
      <c r="G4148" s="199"/>
      <c r="H4148" s="200"/>
      <c r="I4148" s="60"/>
    </row>
    <row r="4149" spans="1:9" s="38" customFormat="1" x14ac:dyDescent="0.25">
      <c r="A4149" s="193" t="s">
        <v>10470</v>
      </c>
      <c r="B4149" s="194" t="s">
        <v>22185</v>
      </c>
      <c r="C4149" s="188" t="s">
        <v>6</v>
      </c>
      <c r="D4149" s="179"/>
      <c r="E4149" s="201">
        <v>1741</v>
      </c>
      <c r="F4149" s="201">
        <v>84</v>
      </c>
      <c r="G4149" s="64">
        <f t="shared" si="128"/>
        <v>0</v>
      </c>
      <c r="H4149" s="66">
        <f t="shared" si="129"/>
        <v>0</v>
      </c>
      <c r="I4149" s="60"/>
    </row>
    <row r="4150" spans="1:9" s="38" customFormat="1" x14ac:dyDescent="0.25">
      <c r="A4150" s="193" t="s">
        <v>10471</v>
      </c>
      <c r="B4150" s="194" t="s">
        <v>22186</v>
      </c>
      <c r="C4150" s="188" t="s">
        <v>6</v>
      </c>
      <c r="D4150" s="179"/>
      <c r="E4150" s="201">
        <v>1741</v>
      </c>
      <c r="F4150" s="201">
        <v>84</v>
      </c>
      <c r="G4150" s="64">
        <f t="shared" si="128"/>
        <v>0</v>
      </c>
      <c r="H4150" s="66">
        <f t="shared" si="129"/>
        <v>0</v>
      </c>
      <c r="I4150" s="60"/>
    </row>
    <row r="4151" spans="1:9" s="38" customFormat="1" x14ac:dyDescent="0.25">
      <c r="A4151" s="193" t="s">
        <v>10472</v>
      </c>
      <c r="B4151" s="194" t="s">
        <v>22187</v>
      </c>
      <c r="C4151" s="188" t="s">
        <v>6</v>
      </c>
      <c r="D4151" s="179"/>
      <c r="E4151" s="201">
        <v>1741</v>
      </c>
      <c r="F4151" s="201">
        <v>84</v>
      </c>
      <c r="G4151" s="64">
        <f t="shared" si="128"/>
        <v>0</v>
      </c>
      <c r="H4151" s="66">
        <f t="shared" si="129"/>
        <v>0</v>
      </c>
      <c r="I4151" s="60"/>
    </row>
    <row r="4152" spans="1:9" s="38" customFormat="1" x14ac:dyDescent="0.25">
      <c r="A4152" s="193" t="s">
        <v>10473</v>
      </c>
      <c r="B4152" s="194" t="s">
        <v>22188</v>
      </c>
      <c r="C4152" s="188" t="s">
        <v>6</v>
      </c>
      <c r="D4152" s="179"/>
      <c r="E4152" s="201">
        <v>1838</v>
      </c>
      <c r="F4152" s="201">
        <v>84</v>
      </c>
      <c r="G4152" s="64">
        <f t="shared" si="128"/>
        <v>0</v>
      </c>
      <c r="H4152" s="66">
        <f t="shared" si="129"/>
        <v>0</v>
      </c>
      <c r="I4152" s="60"/>
    </row>
    <row r="4153" spans="1:9" s="38" customFormat="1" x14ac:dyDescent="0.25">
      <c r="A4153" s="193" t="s">
        <v>10474</v>
      </c>
      <c r="B4153" s="194" t="s">
        <v>22189</v>
      </c>
      <c r="C4153" s="188" t="s">
        <v>6</v>
      </c>
      <c r="D4153" s="179"/>
      <c r="E4153" s="201">
        <v>1848</v>
      </c>
      <c r="F4153" s="201">
        <v>84</v>
      </c>
      <c r="G4153" s="64">
        <f t="shared" si="128"/>
        <v>0</v>
      </c>
      <c r="H4153" s="66">
        <f t="shared" si="129"/>
        <v>0</v>
      </c>
      <c r="I4153" s="60"/>
    </row>
    <row r="4154" spans="1:9" s="38" customFormat="1" x14ac:dyDescent="0.25">
      <c r="A4154" s="193" t="s">
        <v>10475</v>
      </c>
      <c r="B4154" s="194" t="s">
        <v>22190</v>
      </c>
      <c r="C4154" s="188" t="s">
        <v>6</v>
      </c>
      <c r="D4154" s="179"/>
      <c r="E4154" s="201">
        <v>1955</v>
      </c>
      <c r="F4154" s="201">
        <v>84</v>
      </c>
      <c r="G4154" s="64">
        <f t="shared" si="128"/>
        <v>0</v>
      </c>
      <c r="H4154" s="66">
        <f t="shared" si="129"/>
        <v>0</v>
      </c>
      <c r="I4154" s="60"/>
    </row>
    <row r="4155" spans="1:9" s="38" customFormat="1" x14ac:dyDescent="0.25">
      <c r="A4155" s="193" t="s">
        <v>10476</v>
      </c>
      <c r="B4155" s="194" t="s">
        <v>22191</v>
      </c>
      <c r="C4155" s="188" t="s">
        <v>6</v>
      </c>
      <c r="D4155" s="179"/>
      <c r="E4155" s="201">
        <v>1977</v>
      </c>
      <c r="F4155" s="201">
        <v>84</v>
      </c>
      <c r="G4155" s="64">
        <f t="shared" si="128"/>
        <v>0</v>
      </c>
      <c r="H4155" s="66">
        <f t="shared" si="129"/>
        <v>0</v>
      </c>
      <c r="I4155" s="60"/>
    </row>
    <row r="4156" spans="1:9" s="38" customFormat="1" x14ac:dyDescent="0.25">
      <c r="A4156" s="193" t="s">
        <v>10477</v>
      </c>
      <c r="B4156" s="194" t="s">
        <v>22192</v>
      </c>
      <c r="C4156" s="188" t="s">
        <v>6</v>
      </c>
      <c r="D4156" s="179"/>
      <c r="E4156" s="201">
        <v>2084</v>
      </c>
      <c r="F4156" s="201">
        <v>84</v>
      </c>
      <c r="G4156" s="64">
        <f t="shared" si="128"/>
        <v>0</v>
      </c>
      <c r="H4156" s="66">
        <f t="shared" si="129"/>
        <v>0</v>
      </c>
      <c r="I4156" s="60"/>
    </row>
    <row r="4157" spans="1:9" s="38" customFormat="1" x14ac:dyDescent="0.25">
      <c r="A4157" s="193" t="s">
        <v>10478</v>
      </c>
      <c r="B4157" s="194" t="s">
        <v>22193</v>
      </c>
      <c r="C4157" s="188" t="s">
        <v>6</v>
      </c>
      <c r="D4157" s="179"/>
      <c r="E4157" s="201">
        <v>2096</v>
      </c>
      <c r="F4157" s="201">
        <v>84</v>
      </c>
      <c r="G4157" s="64">
        <f t="shared" si="128"/>
        <v>0</v>
      </c>
      <c r="H4157" s="66">
        <f t="shared" si="129"/>
        <v>0</v>
      </c>
      <c r="I4157" s="60"/>
    </row>
    <row r="4158" spans="1:9" s="38" customFormat="1" x14ac:dyDescent="0.25">
      <c r="A4158" s="193" t="s">
        <v>10479</v>
      </c>
      <c r="B4158" s="194" t="s">
        <v>22194</v>
      </c>
      <c r="C4158" s="188" t="s">
        <v>6</v>
      </c>
      <c r="D4158" s="179"/>
      <c r="E4158" s="201">
        <v>2224</v>
      </c>
      <c r="F4158" s="201">
        <v>84</v>
      </c>
      <c r="G4158" s="64">
        <f t="shared" si="128"/>
        <v>0</v>
      </c>
      <c r="H4158" s="66">
        <f t="shared" si="129"/>
        <v>0</v>
      </c>
      <c r="I4158" s="60"/>
    </row>
    <row r="4159" spans="1:9" s="38" customFormat="1" x14ac:dyDescent="0.25">
      <c r="A4159" s="193" t="s">
        <v>10480</v>
      </c>
      <c r="B4159" s="194" t="s">
        <v>22195</v>
      </c>
      <c r="C4159" s="188" t="s">
        <v>6</v>
      </c>
      <c r="D4159" s="179"/>
      <c r="E4159" s="201">
        <v>2351</v>
      </c>
      <c r="F4159" s="201">
        <v>84</v>
      </c>
      <c r="G4159" s="64">
        <f t="shared" si="128"/>
        <v>0</v>
      </c>
      <c r="H4159" s="66">
        <f t="shared" si="129"/>
        <v>0</v>
      </c>
      <c r="I4159" s="60"/>
    </row>
    <row r="4160" spans="1:9" s="38" customFormat="1" x14ac:dyDescent="0.25">
      <c r="A4160" s="193" t="s">
        <v>10481</v>
      </c>
      <c r="B4160" s="194" t="s">
        <v>22196</v>
      </c>
      <c r="C4160" s="188" t="s">
        <v>6</v>
      </c>
      <c r="D4160" s="179"/>
      <c r="E4160" s="201">
        <v>3934</v>
      </c>
      <c r="F4160" s="201">
        <v>84</v>
      </c>
      <c r="G4160" s="64">
        <f t="shared" si="128"/>
        <v>0</v>
      </c>
      <c r="H4160" s="66">
        <f t="shared" si="129"/>
        <v>0</v>
      </c>
      <c r="I4160" s="60"/>
    </row>
    <row r="4161" spans="1:9" s="38" customFormat="1" x14ac:dyDescent="0.25">
      <c r="A4161" s="193" t="s">
        <v>10482</v>
      </c>
      <c r="B4161" s="194" t="s">
        <v>22197</v>
      </c>
      <c r="C4161" s="188" t="s">
        <v>6</v>
      </c>
      <c r="D4161" s="179"/>
      <c r="E4161" s="201">
        <v>4137</v>
      </c>
      <c r="F4161" s="201">
        <v>84</v>
      </c>
      <c r="G4161" s="64">
        <f t="shared" si="128"/>
        <v>0</v>
      </c>
      <c r="H4161" s="66">
        <f t="shared" si="129"/>
        <v>0</v>
      </c>
      <c r="I4161" s="60"/>
    </row>
    <row r="4162" spans="1:9" s="38" customFormat="1" x14ac:dyDescent="0.25">
      <c r="A4162" s="193" t="s">
        <v>10483</v>
      </c>
      <c r="B4162" s="194" t="s">
        <v>22198</v>
      </c>
      <c r="C4162" s="188" t="s">
        <v>6</v>
      </c>
      <c r="D4162" s="179"/>
      <c r="E4162" s="201">
        <v>4233</v>
      </c>
      <c r="F4162" s="201">
        <v>84</v>
      </c>
      <c r="G4162" s="64">
        <f t="shared" si="128"/>
        <v>0</v>
      </c>
      <c r="H4162" s="66">
        <f t="shared" si="129"/>
        <v>0</v>
      </c>
      <c r="I4162" s="60"/>
    </row>
    <row r="4163" spans="1:9" s="38" customFormat="1" ht="78.75" x14ac:dyDescent="0.25">
      <c r="A4163" s="195" t="s">
        <v>10484</v>
      </c>
      <c r="B4163" s="196" t="s">
        <v>22199</v>
      </c>
      <c r="C4163" s="198"/>
      <c r="D4163" s="199"/>
      <c r="E4163" s="199"/>
      <c r="F4163" s="199"/>
      <c r="G4163" s="199"/>
      <c r="H4163" s="200"/>
      <c r="I4163" s="60"/>
    </row>
    <row r="4164" spans="1:9" s="38" customFormat="1" x14ac:dyDescent="0.25">
      <c r="A4164" s="193" t="s">
        <v>10485</v>
      </c>
      <c r="B4164" s="194" t="s">
        <v>10486</v>
      </c>
      <c r="C4164" s="188" t="s">
        <v>6</v>
      </c>
      <c r="D4164" s="179"/>
      <c r="E4164" s="201">
        <v>103</v>
      </c>
      <c r="F4164" s="201">
        <v>4.9800000000000004</v>
      </c>
      <c r="G4164" s="64">
        <f t="shared" si="128"/>
        <v>0</v>
      </c>
      <c r="H4164" s="66">
        <f t="shared" si="129"/>
        <v>0</v>
      </c>
      <c r="I4164" s="60"/>
    </row>
    <row r="4165" spans="1:9" s="38" customFormat="1" x14ac:dyDescent="0.25">
      <c r="A4165" s="193" t="s">
        <v>10487</v>
      </c>
      <c r="B4165" s="194" t="s">
        <v>10488</v>
      </c>
      <c r="C4165" s="188" t="s">
        <v>6</v>
      </c>
      <c r="D4165" s="179"/>
      <c r="E4165" s="201">
        <v>103</v>
      </c>
      <c r="F4165" s="201">
        <v>4.9800000000000004</v>
      </c>
      <c r="G4165" s="64">
        <f t="shared" ref="G4165:G4228" si="130">D4165*E4165</f>
        <v>0</v>
      </c>
      <c r="H4165" s="66">
        <f t="shared" ref="H4165:H4228" si="131">D4165*F4165</f>
        <v>0</v>
      </c>
      <c r="I4165" s="60"/>
    </row>
    <row r="4166" spans="1:9" s="38" customFormat="1" x14ac:dyDescent="0.25">
      <c r="A4166" s="193" t="s">
        <v>10489</v>
      </c>
      <c r="B4166" s="194" t="s">
        <v>10490</v>
      </c>
      <c r="C4166" s="188" t="s">
        <v>6</v>
      </c>
      <c r="D4166" s="179"/>
      <c r="E4166" s="201">
        <v>103</v>
      </c>
      <c r="F4166" s="201">
        <v>4.9800000000000004</v>
      </c>
      <c r="G4166" s="64">
        <f t="shared" si="130"/>
        <v>0</v>
      </c>
      <c r="H4166" s="66">
        <f t="shared" si="131"/>
        <v>0</v>
      </c>
      <c r="I4166" s="60"/>
    </row>
    <row r="4167" spans="1:9" s="38" customFormat="1" x14ac:dyDescent="0.25">
      <c r="A4167" s="193" t="s">
        <v>10491</v>
      </c>
      <c r="B4167" s="194" t="s">
        <v>10492</v>
      </c>
      <c r="C4167" s="188" t="s">
        <v>6</v>
      </c>
      <c r="D4167" s="179"/>
      <c r="E4167" s="201">
        <v>140</v>
      </c>
      <c r="F4167" s="201">
        <v>6.8</v>
      </c>
      <c r="G4167" s="64">
        <f t="shared" si="130"/>
        <v>0</v>
      </c>
      <c r="H4167" s="66">
        <f t="shared" si="131"/>
        <v>0</v>
      </c>
      <c r="I4167" s="60"/>
    </row>
    <row r="4168" spans="1:9" s="38" customFormat="1" x14ac:dyDescent="0.25">
      <c r="A4168" s="193" t="s">
        <v>10493</v>
      </c>
      <c r="B4168" s="194" t="s">
        <v>10494</v>
      </c>
      <c r="C4168" s="188" t="s">
        <v>6</v>
      </c>
      <c r="D4168" s="179"/>
      <c r="E4168" s="201">
        <v>140</v>
      </c>
      <c r="F4168" s="201">
        <v>6.8</v>
      </c>
      <c r="G4168" s="64">
        <f t="shared" si="130"/>
        <v>0</v>
      </c>
      <c r="H4168" s="66">
        <f t="shared" si="131"/>
        <v>0</v>
      </c>
      <c r="I4168" s="60"/>
    </row>
    <row r="4169" spans="1:9" s="38" customFormat="1" x14ac:dyDescent="0.25">
      <c r="A4169" s="193" t="s">
        <v>10495</v>
      </c>
      <c r="B4169" s="194" t="s">
        <v>10496</v>
      </c>
      <c r="C4169" s="188" t="s">
        <v>6</v>
      </c>
      <c r="D4169" s="179"/>
      <c r="E4169" s="201">
        <v>192</v>
      </c>
      <c r="F4169" s="201">
        <v>9.3000000000000007</v>
      </c>
      <c r="G4169" s="64">
        <f t="shared" si="130"/>
        <v>0</v>
      </c>
      <c r="H4169" s="66">
        <f t="shared" si="131"/>
        <v>0</v>
      </c>
      <c r="I4169" s="60"/>
    </row>
    <row r="4170" spans="1:9" s="38" customFormat="1" x14ac:dyDescent="0.25">
      <c r="A4170" s="193" t="s">
        <v>10497</v>
      </c>
      <c r="B4170" s="194" t="s">
        <v>10498</v>
      </c>
      <c r="C4170" s="188" t="s">
        <v>6</v>
      </c>
      <c r="D4170" s="179"/>
      <c r="E4170" s="201">
        <v>192</v>
      </c>
      <c r="F4170" s="201">
        <v>9.3000000000000007</v>
      </c>
      <c r="G4170" s="64">
        <f t="shared" si="130"/>
        <v>0</v>
      </c>
      <c r="H4170" s="66">
        <f t="shared" si="131"/>
        <v>0</v>
      </c>
      <c r="I4170" s="60"/>
    </row>
    <row r="4171" spans="1:9" s="38" customFormat="1" x14ac:dyDescent="0.25">
      <c r="A4171" s="193" t="s">
        <v>10499</v>
      </c>
      <c r="B4171" s="194" t="s">
        <v>10500</v>
      </c>
      <c r="C4171" s="188" t="s">
        <v>6</v>
      </c>
      <c r="D4171" s="179"/>
      <c r="E4171" s="201">
        <v>242</v>
      </c>
      <c r="F4171" s="201">
        <v>11.7</v>
      </c>
      <c r="G4171" s="64">
        <f t="shared" si="130"/>
        <v>0</v>
      </c>
      <c r="H4171" s="66">
        <f t="shared" si="131"/>
        <v>0</v>
      </c>
      <c r="I4171" s="60"/>
    </row>
    <row r="4172" spans="1:9" s="38" customFormat="1" x14ac:dyDescent="0.25">
      <c r="A4172" s="193" t="s">
        <v>10501</v>
      </c>
      <c r="B4172" s="194" t="s">
        <v>10502</v>
      </c>
      <c r="C4172" s="188" t="s">
        <v>6</v>
      </c>
      <c r="D4172" s="179"/>
      <c r="E4172" s="201">
        <v>242</v>
      </c>
      <c r="F4172" s="201">
        <v>11.7</v>
      </c>
      <c r="G4172" s="64">
        <f t="shared" si="130"/>
        <v>0</v>
      </c>
      <c r="H4172" s="66">
        <f t="shared" si="131"/>
        <v>0</v>
      </c>
      <c r="I4172" s="60"/>
    </row>
    <row r="4173" spans="1:9" s="38" customFormat="1" x14ac:dyDescent="0.25">
      <c r="A4173" s="193" t="s">
        <v>10503</v>
      </c>
      <c r="B4173" s="194" t="s">
        <v>10504</v>
      </c>
      <c r="C4173" s="188" t="s">
        <v>6</v>
      </c>
      <c r="D4173" s="179"/>
      <c r="E4173" s="201">
        <v>290</v>
      </c>
      <c r="F4173" s="201">
        <v>14</v>
      </c>
      <c r="G4173" s="64">
        <f t="shared" si="130"/>
        <v>0</v>
      </c>
      <c r="H4173" s="66">
        <f t="shared" si="131"/>
        <v>0</v>
      </c>
      <c r="I4173" s="60"/>
    </row>
    <row r="4174" spans="1:9" s="38" customFormat="1" x14ac:dyDescent="0.25">
      <c r="A4174" s="193" t="s">
        <v>10505</v>
      </c>
      <c r="B4174" s="194" t="s">
        <v>10506</v>
      </c>
      <c r="C4174" s="188" t="s">
        <v>6</v>
      </c>
      <c r="D4174" s="179"/>
      <c r="E4174" s="201">
        <v>290</v>
      </c>
      <c r="F4174" s="201">
        <v>14</v>
      </c>
      <c r="G4174" s="64">
        <f t="shared" si="130"/>
        <v>0</v>
      </c>
      <c r="H4174" s="66">
        <f t="shared" si="131"/>
        <v>0</v>
      </c>
      <c r="I4174" s="60"/>
    </row>
    <row r="4175" spans="1:9" s="38" customFormat="1" x14ac:dyDescent="0.25">
      <c r="A4175" s="193" t="s">
        <v>10507</v>
      </c>
      <c r="B4175" s="194" t="s">
        <v>10508</v>
      </c>
      <c r="C4175" s="188" t="s">
        <v>6</v>
      </c>
      <c r="D4175" s="179"/>
      <c r="E4175" s="201">
        <v>441</v>
      </c>
      <c r="F4175" s="201">
        <v>21.3</v>
      </c>
      <c r="G4175" s="64">
        <f t="shared" si="130"/>
        <v>0</v>
      </c>
      <c r="H4175" s="66">
        <f t="shared" si="131"/>
        <v>0</v>
      </c>
      <c r="I4175" s="60"/>
    </row>
    <row r="4176" spans="1:9" s="38" customFormat="1" x14ac:dyDescent="0.25">
      <c r="A4176" s="193" t="s">
        <v>10509</v>
      </c>
      <c r="B4176" s="194" t="s">
        <v>10510</v>
      </c>
      <c r="C4176" s="188" t="s">
        <v>6</v>
      </c>
      <c r="D4176" s="179"/>
      <c r="E4176" s="201">
        <v>441</v>
      </c>
      <c r="F4176" s="201">
        <v>21.3</v>
      </c>
      <c r="G4176" s="64">
        <f t="shared" si="130"/>
        <v>0</v>
      </c>
      <c r="H4176" s="66">
        <f t="shared" si="131"/>
        <v>0</v>
      </c>
      <c r="I4176" s="60"/>
    </row>
    <row r="4177" spans="1:9" s="38" customFormat="1" x14ac:dyDescent="0.25">
      <c r="A4177" s="193" t="s">
        <v>10511</v>
      </c>
      <c r="B4177" s="194" t="s">
        <v>10512</v>
      </c>
      <c r="C4177" s="188" t="s">
        <v>6</v>
      </c>
      <c r="D4177" s="179"/>
      <c r="E4177" s="201">
        <v>441</v>
      </c>
      <c r="F4177" s="201">
        <v>21.3</v>
      </c>
      <c r="G4177" s="64">
        <f t="shared" si="130"/>
        <v>0</v>
      </c>
      <c r="H4177" s="66">
        <f t="shared" si="131"/>
        <v>0</v>
      </c>
      <c r="I4177" s="60"/>
    </row>
    <row r="4178" spans="1:9" s="38" customFormat="1" ht="101.25" x14ac:dyDescent="0.25">
      <c r="A4178" s="195" t="s">
        <v>10513</v>
      </c>
      <c r="B4178" s="196" t="s">
        <v>22200</v>
      </c>
      <c r="C4178" s="198"/>
      <c r="D4178" s="199"/>
      <c r="E4178" s="199"/>
      <c r="F4178" s="199"/>
      <c r="G4178" s="199"/>
      <c r="H4178" s="200"/>
      <c r="I4178" s="60"/>
    </row>
    <row r="4179" spans="1:9" s="38" customFormat="1" x14ac:dyDescent="0.25">
      <c r="A4179" s="193" t="s">
        <v>10514</v>
      </c>
      <c r="B4179" s="194" t="s">
        <v>22201</v>
      </c>
      <c r="C4179" s="188" t="s">
        <v>6</v>
      </c>
      <c r="D4179" s="179"/>
      <c r="E4179" s="201">
        <v>1603</v>
      </c>
      <c r="F4179" s="201">
        <v>78</v>
      </c>
      <c r="G4179" s="64">
        <f t="shared" si="130"/>
        <v>0</v>
      </c>
      <c r="H4179" s="66">
        <f t="shared" si="131"/>
        <v>0</v>
      </c>
      <c r="I4179" s="60"/>
    </row>
    <row r="4180" spans="1:9" s="38" customFormat="1" x14ac:dyDescent="0.25">
      <c r="A4180" s="193" t="s">
        <v>10515</v>
      </c>
      <c r="B4180" s="194" t="s">
        <v>22202</v>
      </c>
      <c r="C4180" s="188" t="s">
        <v>6</v>
      </c>
      <c r="D4180" s="179"/>
      <c r="E4180" s="201">
        <v>1603</v>
      </c>
      <c r="F4180" s="201">
        <v>78</v>
      </c>
      <c r="G4180" s="64">
        <f t="shared" si="130"/>
        <v>0</v>
      </c>
      <c r="H4180" s="66">
        <f t="shared" si="131"/>
        <v>0</v>
      </c>
      <c r="I4180" s="60"/>
    </row>
    <row r="4181" spans="1:9" s="38" customFormat="1" x14ac:dyDescent="0.25">
      <c r="A4181" s="193" t="s">
        <v>10516</v>
      </c>
      <c r="B4181" s="194" t="s">
        <v>22203</v>
      </c>
      <c r="C4181" s="188" t="s">
        <v>6</v>
      </c>
      <c r="D4181" s="179"/>
      <c r="E4181" s="201">
        <v>1859</v>
      </c>
      <c r="F4181" s="201">
        <v>90</v>
      </c>
      <c r="G4181" s="64">
        <f t="shared" si="130"/>
        <v>0</v>
      </c>
      <c r="H4181" s="66">
        <f t="shared" si="131"/>
        <v>0</v>
      </c>
      <c r="I4181" s="60"/>
    </row>
    <row r="4182" spans="1:9" s="38" customFormat="1" x14ac:dyDescent="0.25">
      <c r="A4182" s="193" t="s">
        <v>10517</v>
      </c>
      <c r="B4182" s="194" t="s">
        <v>22204</v>
      </c>
      <c r="C4182" s="188" t="s">
        <v>6</v>
      </c>
      <c r="D4182" s="179"/>
      <c r="E4182" s="201">
        <v>1859</v>
      </c>
      <c r="F4182" s="201">
        <v>90</v>
      </c>
      <c r="G4182" s="64">
        <f t="shared" si="130"/>
        <v>0</v>
      </c>
      <c r="H4182" s="66">
        <f t="shared" si="131"/>
        <v>0</v>
      </c>
      <c r="I4182" s="60"/>
    </row>
    <row r="4183" spans="1:9" s="38" customFormat="1" x14ac:dyDescent="0.25">
      <c r="A4183" s="193" t="s">
        <v>10518</v>
      </c>
      <c r="B4183" s="194" t="s">
        <v>22205</v>
      </c>
      <c r="C4183" s="188" t="s">
        <v>6</v>
      </c>
      <c r="D4183" s="179"/>
      <c r="E4183" s="201">
        <v>2137</v>
      </c>
      <c r="F4183" s="201">
        <v>103</v>
      </c>
      <c r="G4183" s="64">
        <f t="shared" si="130"/>
        <v>0</v>
      </c>
      <c r="H4183" s="66">
        <f t="shared" si="131"/>
        <v>0</v>
      </c>
      <c r="I4183" s="60"/>
    </row>
    <row r="4184" spans="1:9" s="38" customFormat="1" x14ac:dyDescent="0.25">
      <c r="A4184" s="193" t="s">
        <v>10519</v>
      </c>
      <c r="B4184" s="194" t="s">
        <v>22206</v>
      </c>
      <c r="C4184" s="188" t="s">
        <v>6</v>
      </c>
      <c r="D4184" s="179"/>
      <c r="E4184" s="201">
        <v>2414</v>
      </c>
      <c r="F4184" s="201">
        <v>117</v>
      </c>
      <c r="G4184" s="64">
        <f t="shared" si="130"/>
        <v>0</v>
      </c>
      <c r="H4184" s="66">
        <f t="shared" si="131"/>
        <v>0</v>
      </c>
      <c r="I4184" s="60"/>
    </row>
    <row r="4185" spans="1:9" s="38" customFormat="1" x14ac:dyDescent="0.25">
      <c r="A4185" s="193" t="s">
        <v>10520</v>
      </c>
      <c r="B4185" s="194" t="s">
        <v>22207</v>
      </c>
      <c r="C4185" s="188" t="s">
        <v>6</v>
      </c>
      <c r="D4185" s="179"/>
      <c r="E4185" s="201">
        <v>2735</v>
      </c>
      <c r="F4185" s="201">
        <v>132</v>
      </c>
      <c r="G4185" s="64">
        <f t="shared" si="130"/>
        <v>0</v>
      </c>
      <c r="H4185" s="66">
        <f t="shared" si="131"/>
        <v>0</v>
      </c>
      <c r="I4185" s="60"/>
    </row>
    <row r="4186" spans="1:9" s="38" customFormat="1" x14ac:dyDescent="0.25">
      <c r="A4186" s="193" t="s">
        <v>10521</v>
      </c>
      <c r="B4186" s="194" t="s">
        <v>22208</v>
      </c>
      <c r="C4186" s="188" t="s">
        <v>6</v>
      </c>
      <c r="D4186" s="179"/>
      <c r="E4186" s="201">
        <v>3195</v>
      </c>
      <c r="F4186" s="201">
        <v>155</v>
      </c>
      <c r="G4186" s="64">
        <f t="shared" si="130"/>
        <v>0</v>
      </c>
      <c r="H4186" s="66">
        <f t="shared" si="131"/>
        <v>0</v>
      </c>
      <c r="I4186" s="60"/>
    </row>
    <row r="4187" spans="1:9" s="38" customFormat="1" x14ac:dyDescent="0.25">
      <c r="A4187" s="193" t="s">
        <v>10522</v>
      </c>
      <c r="B4187" s="194" t="s">
        <v>22209</v>
      </c>
      <c r="C4187" s="188" t="s">
        <v>6</v>
      </c>
      <c r="D4187" s="179"/>
      <c r="E4187" s="201">
        <v>4585</v>
      </c>
      <c r="F4187" s="201">
        <v>222</v>
      </c>
      <c r="G4187" s="64">
        <f t="shared" si="130"/>
        <v>0</v>
      </c>
      <c r="H4187" s="66">
        <f t="shared" si="131"/>
        <v>0</v>
      </c>
      <c r="I4187" s="60"/>
    </row>
    <row r="4188" spans="1:9" s="38" customFormat="1" x14ac:dyDescent="0.25">
      <c r="A4188" s="193" t="s">
        <v>10523</v>
      </c>
      <c r="B4188" s="194" t="s">
        <v>22210</v>
      </c>
      <c r="C4188" s="188" t="s">
        <v>6</v>
      </c>
      <c r="D4188" s="179"/>
      <c r="E4188" s="201">
        <v>5674</v>
      </c>
      <c r="F4188" s="201">
        <v>275</v>
      </c>
      <c r="G4188" s="64">
        <f t="shared" si="130"/>
        <v>0</v>
      </c>
      <c r="H4188" s="66">
        <f t="shared" si="131"/>
        <v>0</v>
      </c>
      <c r="I4188" s="60"/>
    </row>
    <row r="4189" spans="1:9" s="38" customFormat="1" x14ac:dyDescent="0.25">
      <c r="A4189" s="193" t="s">
        <v>10524</v>
      </c>
      <c r="B4189" s="194" t="s">
        <v>10525</v>
      </c>
      <c r="C4189" s="188" t="s">
        <v>6</v>
      </c>
      <c r="D4189" s="179"/>
      <c r="E4189" s="201">
        <v>193</v>
      </c>
      <c r="F4189" s="201">
        <v>9.3000000000000007</v>
      </c>
      <c r="G4189" s="64">
        <f t="shared" si="130"/>
        <v>0</v>
      </c>
      <c r="H4189" s="66">
        <f t="shared" si="131"/>
        <v>0</v>
      </c>
      <c r="I4189" s="60"/>
    </row>
    <row r="4190" spans="1:9" s="38" customFormat="1" x14ac:dyDescent="0.25">
      <c r="A4190" s="193" t="s">
        <v>10526</v>
      </c>
      <c r="B4190" s="194" t="s">
        <v>10527</v>
      </c>
      <c r="C4190" s="188" t="s">
        <v>6</v>
      </c>
      <c r="D4190" s="179"/>
      <c r="E4190" s="201">
        <v>193</v>
      </c>
      <c r="F4190" s="201">
        <v>9.3000000000000007</v>
      </c>
      <c r="G4190" s="64">
        <f t="shared" si="130"/>
        <v>0</v>
      </c>
      <c r="H4190" s="66">
        <f t="shared" si="131"/>
        <v>0</v>
      </c>
      <c r="I4190" s="60"/>
    </row>
    <row r="4191" spans="1:9" s="38" customFormat="1" ht="57" customHeight="1" x14ac:dyDescent="0.25">
      <c r="A4191" s="197" t="s">
        <v>22211</v>
      </c>
      <c r="B4191" s="344" t="s">
        <v>22212</v>
      </c>
      <c r="C4191" s="345"/>
      <c r="D4191" s="345"/>
      <c r="E4191" s="345"/>
      <c r="F4191" s="345"/>
      <c r="G4191" s="345"/>
      <c r="H4191" s="346"/>
      <c r="I4191" s="60"/>
    </row>
    <row r="4192" spans="1:9" s="38" customFormat="1" ht="78.75" x14ac:dyDescent="0.25">
      <c r="A4192" s="195" t="s">
        <v>10528</v>
      </c>
      <c r="B4192" s="196" t="s">
        <v>22213</v>
      </c>
      <c r="C4192" s="198"/>
      <c r="D4192" s="199"/>
      <c r="E4192" s="199"/>
      <c r="F4192" s="199"/>
      <c r="G4192" s="199"/>
      <c r="H4192" s="200"/>
      <c r="I4192" s="60"/>
    </row>
    <row r="4193" spans="1:9" s="38" customFormat="1" x14ac:dyDescent="0.25">
      <c r="A4193" s="193" t="s">
        <v>10529</v>
      </c>
      <c r="B4193" s="194" t="s">
        <v>22214</v>
      </c>
      <c r="C4193" s="188" t="s">
        <v>6</v>
      </c>
      <c r="D4193" s="179"/>
      <c r="E4193" s="201">
        <v>229</v>
      </c>
      <c r="F4193" s="201">
        <v>24.9</v>
      </c>
      <c r="G4193" s="64">
        <f t="shared" si="130"/>
        <v>0</v>
      </c>
      <c r="H4193" s="66">
        <f t="shared" si="131"/>
        <v>0</v>
      </c>
      <c r="I4193" s="60"/>
    </row>
    <row r="4194" spans="1:9" s="38" customFormat="1" x14ac:dyDescent="0.25">
      <c r="A4194" s="193" t="s">
        <v>10530</v>
      </c>
      <c r="B4194" s="194" t="s">
        <v>22215</v>
      </c>
      <c r="C4194" s="188" t="s">
        <v>6</v>
      </c>
      <c r="D4194" s="179"/>
      <c r="E4194" s="201">
        <v>345</v>
      </c>
      <c r="F4194" s="201">
        <v>37.4</v>
      </c>
      <c r="G4194" s="64">
        <f t="shared" si="130"/>
        <v>0</v>
      </c>
      <c r="H4194" s="66">
        <f t="shared" si="131"/>
        <v>0</v>
      </c>
      <c r="I4194" s="60"/>
    </row>
    <row r="4195" spans="1:9" s="38" customFormat="1" x14ac:dyDescent="0.25">
      <c r="A4195" s="193" t="s">
        <v>10531</v>
      </c>
      <c r="B4195" s="194" t="s">
        <v>22216</v>
      </c>
      <c r="C4195" s="188" t="s">
        <v>6</v>
      </c>
      <c r="D4195" s="179"/>
      <c r="E4195" s="201">
        <v>502</v>
      </c>
      <c r="F4195" s="201">
        <v>54</v>
      </c>
      <c r="G4195" s="64">
        <f t="shared" si="130"/>
        <v>0</v>
      </c>
      <c r="H4195" s="66">
        <f t="shared" si="131"/>
        <v>0</v>
      </c>
      <c r="I4195" s="60"/>
    </row>
    <row r="4196" spans="1:9" s="38" customFormat="1" x14ac:dyDescent="0.25">
      <c r="A4196" s="193" t="s">
        <v>10532</v>
      </c>
      <c r="B4196" s="194" t="s">
        <v>10533</v>
      </c>
      <c r="C4196" s="188" t="s">
        <v>6</v>
      </c>
      <c r="D4196" s="179"/>
      <c r="E4196" s="201">
        <v>103</v>
      </c>
      <c r="F4196" s="201">
        <v>11.1</v>
      </c>
      <c r="G4196" s="64">
        <f t="shared" si="130"/>
        <v>0</v>
      </c>
      <c r="H4196" s="66">
        <f t="shared" si="131"/>
        <v>0</v>
      </c>
      <c r="I4196" s="60"/>
    </row>
    <row r="4197" spans="1:9" s="38" customFormat="1" x14ac:dyDescent="0.25">
      <c r="A4197" s="193" t="s">
        <v>10534</v>
      </c>
      <c r="B4197" s="194" t="s">
        <v>10535</v>
      </c>
      <c r="C4197" s="188" t="s">
        <v>6</v>
      </c>
      <c r="D4197" s="179"/>
      <c r="E4197" s="201">
        <v>161</v>
      </c>
      <c r="F4197" s="201">
        <v>11.1</v>
      </c>
      <c r="G4197" s="64">
        <f t="shared" si="130"/>
        <v>0</v>
      </c>
      <c r="H4197" s="66">
        <f t="shared" si="131"/>
        <v>0</v>
      </c>
      <c r="I4197" s="60"/>
    </row>
    <row r="4198" spans="1:9" s="38" customFormat="1" ht="78.75" x14ac:dyDescent="0.25">
      <c r="A4198" s="195" t="s">
        <v>10536</v>
      </c>
      <c r="B4198" s="196" t="s">
        <v>22217</v>
      </c>
      <c r="C4198" s="198"/>
      <c r="D4198" s="199"/>
      <c r="E4198" s="199"/>
      <c r="F4198" s="199"/>
      <c r="G4198" s="199"/>
      <c r="H4198" s="200"/>
      <c r="I4198" s="60"/>
    </row>
    <row r="4199" spans="1:9" s="38" customFormat="1" x14ac:dyDescent="0.25">
      <c r="A4199" s="193" t="s">
        <v>10537</v>
      </c>
      <c r="B4199" s="194" t="s">
        <v>22214</v>
      </c>
      <c r="C4199" s="188" t="s">
        <v>6</v>
      </c>
      <c r="D4199" s="179"/>
      <c r="E4199" s="201">
        <v>254</v>
      </c>
      <c r="F4199" s="201">
        <v>27.5</v>
      </c>
      <c r="G4199" s="64">
        <f t="shared" si="130"/>
        <v>0</v>
      </c>
      <c r="H4199" s="66">
        <f t="shared" si="131"/>
        <v>0</v>
      </c>
      <c r="I4199" s="60"/>
    </row>
    <row r="4200" spans="1:9" s="38" customFormat="1" x14ac:dyDescent="0.25">
      <c r="A4200" s="193" t="s">
        <v>10538</v>
      </c>
      <c r="B4200" s="194" t="s">
        <v>22215</v>
      </c>
      <c r="C4200" s="188" t="s">
        <v>6</v>
      </c>
      <c r="D4200" s="179"/>
      <c r="E4200" s="201">
        <v>389</v>
      </c>
      <c r="F4200" s="201">
        <v>42.2</v>
      </c>
      <c r="G4200" s="64">
        <f t="shared" si="130"/>
        <v>0</v>
      </c>
      <c r="H4200" s="66">
        <f t="shared" si="131"/>
        <v>0</v>
      </c>
      <c r="I4200" s="60"/>
    </row>
    <row r="4201" spans="1:9" s="38" customFormat="1" x14ac:dyDescent="0.25">
      <c r="A4201" s="193" t="s">
        <v>10539</v>
      </c>
      <c r="B4201" s="194" t="s">
        <v>22216</v>
      </c>
      <c r="C4201" s="188" t="s">
        <v>6</v>
      </c>
      <c r="D4201" s="179"/>
      <c r="E4201" s="201">
        <v>592</v>
      </c>
      <c r="F4201" s="201">
        <v>64</v>
      </c>
      <c r="G4201" s="64">
        <f t="shared" si="130"/>
        <v>0</v>
      </c>
      <c r="H4201" s="66">
        <f t="shared" si="131"/>
        <v>0</v>
      </c>
      <c r="I4201" s="60"/>
    </row>
    <row r="4202" spans="1:9" s="38" customFormat="1" x14ac:dyDescent="0.25">
      <c r="A4202" s="193" t="s">
        <v>10540</v>
      </c>
      <c r="B4202" s="194" t="s">
        <v>10533</v>
      </c>
      <c r="C4202" s="188" t="s">
        <v>6</v>
      </c>
      <c r="D4202" s="179"/>
      <c r="E4202" s="201">
        <v>103</v>
      </c>
      <c r="F4202" s="201">
        <v>11.1</v>
      </c>
      <c r="G4202" s="64">
        <f t="shared" si="130"/>
        <v>0</v>
      </c>
      <c r="H4202" s="66">
        <f t="shared" si="131"/>
        <v>0</v>
      </c>
      <c r="I4202" s="60"/>
    </row>
    <row r="4203" spans="1:9" s="38" customFormat="1" x14ac:dyDescent="0.25">
      <c r="A4203" s="193" t="s">
        <v>10541</v>
      </c>
      <c r="B4203" s="194" t="s">
        <v>10535</v>
      </c>
      <c r="C4203" s="188" t="s">
        <v>6</v>
      </c>
      <c r="D4203" s="179"/>
      <c r="E4203" s="201">
        <v>161</v>
      </c>
      <c r="F4203" s="201">
        <v>11.1</v>
      </c>
      <c r="G4203" s="64">
        <f t="shared" si="130"/>
        <v>0</v>
      </c>
      <c r="H4203" s="66">
        <f t="shared" si="131"/>
        <v>0</v>
      </c>
      <c r="I4203" s="60"/>
    </row>
    <row r="4204" spans="1:9" s="38" customFormat="1" ht="90" x14ac:dyDescent="0.25">
      <c r="A4204" s="195" t="s">
        <v>10542</v>
      </c>
      <c r="B4204" s="196" t="s">
        <v>22218</v>
      </c>
      <c r="C4204" s="198"/>
      <c r="D4204" s="199"/>
      <c r="E4204" s="199"/>
      <c r="F4204" s="199"/>
      <c r="G4204" s="199"/>
      <c r="H4204" s="200"/>
      <c r="I4204" s="60"/>
    </row>
    <row r="4205" spans="1:9" s="38" customFormat="1" x14ac:dyDescent="0.25">
      <c r="A4205" s="193" t="s">
        <v>10543</v>
      </c>
      <c r="B4205" s="194" t="s">
        <v>22219</v>
      </c>
      <c r="C4205" s="188" t="s">
        <v>6</v>
      </c>
      <c r="D4205" s="179"/>
      <c r="E4205" s="201">
        <v>241</v>
      </c>
      <c r="F4205" s="201">
        <v>26.2</v>
      </c>
      <c r="G4205" s="64">
        <f t="shared" si="130"/>
        <v>0</v>
      </c>
      <c r="H4205" s="66">
        <f t="shared" si="131"/>
        <v>0</v>
      </c>
      <c r="I4205" s="60"/>
    </row>
    <row r="4206" spans="1:9" s="38" customFormat="1" x14ac:dyDescent="0.25">
      <c r="A4206" s="193" t="s">
        <v>10544</v>
      </c>
      <c r="B4206" s="194" t="s">
        <v>22220</v>
      </c>
      <c r="C4206" s="188" t="s">
        <v>6</v>
      </c>
      <c r="D4206" s="179"/>
      <c r="E4206" s="201">
        <v>354</v>
      </c>
      <c r="F4206" s="201">
        <v>38.5</v>
      </c>
      <c r="G4206" s="64">
        <f t="shared" si="130"/>
        <v>0</v>
      </c>
      <c r="H4206" s="66">
        <f t="shared" si="131"/>
        <v>0</v>
      </c>
      <c r="I4206" s="60"/>
    </row>
    <row r="4207" spans="1:9" s="38" customFormat="1" x14ac:dyDescent="0.25">
      <c r="A4207" s="193" t="s">
        <v>10545</v>
      </c>
      <c r="B4207" s="194" t="s">
        <v>22221</v>
      </c>
      <c r="C4207" s="188" t="s">
        <v>6</v>
      </c>
      <c r="D4207" s="179"/>
      <c r="E4207" s="201">
        <v>587</v>
      </c>
      <c r="F4207" s="201">
        <v>64</v>
      </c>
      <c r="G4207" s="64">
        <f t="shared" si="130"/>
        <v>0</v>
      </c>
      <c r="H4207" s="66">
        <f t="shared" si="131"/>
        <v>0</v>
      </c>
      <c r="I4207" s="60"/>
    </row>
    <row r="4208" spans="1:9" s="38" customFormat="1" x14ac:dyDescent="0.25">
      <c r="A4208" s="193" t="s">
        <v>10546</v>
      </c>
      <c r="B4208" s="194" t="s">
        <v>10533</v>
      </c>
      <c r="C4208" s="188" t="s">
        <v>6</v>
      </c>
      <c r="D4208" s="179"/>
      <c r="E4208" s="201">
        <v>103</v>
      </c>
      <c r="F4208" s="201">
        <v>11.1</v>
      </c>
      <c r="G4208" s="64">
        <f t="shared" si="130"/>
        <v>0</v>
      </c>
      <c r="H4208" s="66">
        <f t="shared" si="131"/>
        <v>0</v>
      </c>
      <c r="I4208" s="60"/>
    </row>
    <row r="4209" spans="1:9" s="38" customFormat="1" x14ac:dyDescent="0.25">
      <c r="A4209" s="193" t="s">
        <v>10547</v>
      </c>
      <c r="B4209" s="194" t="s">
        <v>10535</v>
      </c>
      <c r="C4209" s="188" t="s">
        <v>6</v>
      </c>
      <c r="D4209" s="179"/>
      <c r="E4209" s="201">
        <v>161</v>
      </c>
      <c r="F4209" s="201">
        <v>11.1</v>
      </c>
      <c r="G4209" s="64">
        <f t="shared" si="130"/>
        <v>0</v>
      </c>
      <c r="H4209" s="66">
        <f t="shared" si="131"/>
        <v>0</v>
      </c>
      <c r="I4209" s="60"/>
    </row>
    <row r="4210" spans="1:9" s="38" customFormat="1" ht="90" x14ac:dyDescent="0.25">
      <c r="A4210" s="195" t="s">
        <v>10548</v>
      </c>
      <c r="B4210" s="196" t="s">
        <v>22222</v>
      </c>
      <c r="C4210" s="198"/>
      <c r="D4210" s="199"/>
      <c r="E4210" s="199"/>
      <c r="F4210" s="199"/>
      <c r="G4210" s="199"/>
      <c r="H4210" s="200"/>
      <c r="I4210" s="60"/>
    </row>
    <row r="4211" spans="1:9" s="38" customFormat="1" x14ac:dyDescent="0.25">
      <c r="A4211" s="193" t="s">
        <v>10549</v>
      </c>
      <c r="B4211" s="194" t="s">
        <v>22223</v>
      </c>
      <c r="C4211" s="188" t="s">
        <v>6</v>
      </c>
      <c r="D4211" s="179"/>
      <c r="E4211" s="201">
        <v>162</v>
      </c>
      <c r="F4211" s="201">
        <v>17.5</v>
      </c>
      <c r="G4211" s="64">
        <f t="shared" si="130"/>
        <v>0</v>
      </c>
      <c r="H4211" s="66">
        <f t="shared" si="131"/>
        <v>0</v>
      </c>
      <c r="I4211" s="60"/>
    </row>
    <row r="4212" spans="1:9" s="38" customFormat="1" x14ac:dyDescent="0.25">
      <c r="A4212" s="193" t="s">
        <v>10550</v>
      </c>
      <c r="B4212" s="194" t="s">
        <v>22224</v>
      </c>
      <c r="C4212" s="188" t="s">
        <v>6</v>
      </c>
      <c r="D4212" s="179"/>
      <c r="E4212" s="201">
        <v>186</v>
      </c>
      <c r="F4212" s="201">
        <v>20.100000000000001</v>
      </c>
      <c r="G4212" s="64">
        <f t="shared" si="130"/>
        <v>0</v>
      </c>
      <c r="H4212" s="66">
        <f t="shared" si="131"/>
        <v>0</v>
      </c>
      <c r="I4212" s="60"/>
    </row>
    <row r="4213" spans="1:9" s="38" customFormat="1" x14ac:dyDescent="0.25">
      <c r="A4213" s="193" t="s">
        <v>10551</v>
      </c>
      <c r="B4213" s="194" t="s">
        <v>22225</v>
      </c>
      <c r="C4213" s="188" t="s">
        <v>6</v>
      </c>
      <c r="D4213" s="179"/>
      <c r="E4213" s="201">
        <v>229</v>
      </c>
      <c r="F4213" s="201">
        <v>20.100000000000001</v>
      </c>
      <c r="G4213" s="64">
        <f t="shared" si="130"/>
        <v>0</v>
      </c>
      <c r="H4213" s="66">
        <f t="shared" si="131"/>
        <v>0</v>
      </c>
      <c r="I4213" s="60"/>
    </row>
    <row r="4214" spans="1:9" s="38" customFormat="1" x14ac:dyDescent="0.25">
      <c r="A4214" s="193" t="s">
        <v>10552</v>
      </c>
      <c r="B4214" s="194" t="s">
        <v>22226</v>
      </c>
      <c r="C4214" s="188" t="s">
        <v>6</v>
      </c>
      <c r="D4214" s="179"/>
      <c r="E4214" s="201">
        <v>247</v>
      </c>
      <c r="F4214" s="201">
        <v>20.100000000000001</v>
      </c>
      <c r="G4214" s="64">
        <f t="shared" si="130"/>
        <v>0</v>
      </c>
      <c r="H4214" s="66">
        <f t="shared" si="131"/>
        <v>0</v>
      </c>
      <c r="I4214" s="60"/>
    </row>
    <row r="4215" spans="1:9" s="38" customFormat="1" ht="67.5" x14ac:dyDescent="0.25">
      <c r="A4215" s="195" t="s">
        <v>10553</v>
      </c>
      <c r="B4215" s="196" t="s">
        <v>22227</v>
      </c>
      <c r="C4215" s="198"/>
      <c r="D4215" s="199"/>
      <c r="E4215" s="199"/>
      <c r="F4215" s="199"/>
      <c r="G4215" s="199"/>
      <c r="H4215" s="200"/>
      <c r="I4215" s="60"/>
    </row>
    <row r="4216" spans="1:9" s="38" customFormat="1" x14ac:dyDescent="0.25">
      <c r="A4216" s="193" t="s">
        <v>10554</v>
      </c>
      <c r="B4216" s="194" t="s">
        <v>22228</v>
      </c>
      <c r="C4216" s="188" t="s">
        <v>6</v>
      </c>
      <c r="D4216" s="179"/>
      <c r="E4216" s="201">
        <v>280</v>
      </c>
      <c r="F4216" s="201">
        <v>11.1</v>
      </c>
      <c r="G4216" s="64">
        <f t="shared" si="130"/>
        <v>0</v>
      </c>
      <c r="H4216" s="66">
        <f t="shared" si="131"/>
        <v>0</v>
      </c>
      <c r="I4216" s="60"/>
    </row>
    <row r="4217" spans="1:9" s="38" customFormat="1" x14ac:dyDescent="0.25">
      <c r="A4217" s="193" t="s">
        <v>10555</v>
      </c>
      <c r="B4217" s="194" t="s">
        <v>22229</v>
      </c>
      <c r="C4217" s="188" t="s">
        <v>6</v>
      </c>
      <c r="D4217" s="179"/>
      <c r="E4217" s="201">
        <v>342</v>
      </c>
      <c r="F4217" s="201">
        <v>11.1</v>
      </c>
      <c r="G4217" s="64">
        <f t="shared" si="130"/>
        <v>0</v>
      </c>
      <c r="H4217" s="66">
        <f t="shared" si="131"/>
        <v>0</v>
      </c>
      <c r="I4217" s="60"/>
    </row>
    <row r="4218" spans="1:9" s="38" customFormat="1" x14ac:dyDescent="0.25">
      <c r="A4218" s="193" t="s">
        <v>10556</v>
      </c>
      <c r="B4218" s="194" t="s">
        <v>22230</v>
      </c>
      <c r="C4218" s="188" t="s">
        <v>6</v>
      </c>
      <c r="D4218" s="179"/>
      <c r="E4218" s="201">
        <v>368</v>
      </c>
      <c r="F4218" s="201">
        <v>11.1</v>
      </c>
      <c r="G4218" s="64">
        <f t="shared" si="130"/>
        <v>0</v>
      </c>
      <c r="H4218" s="66">
        <f t="shared" si="131"/>
        <v>0</v>
      </c>
      <c r="I4218" s="60"/>
    </row>
    <row r="4219" spans="1:9" s="38" customFormat="1" x14ac:dyDescent="0.25">
      <c r="A4219" s="193" t="s">
        <v>10557</v>
      </c>
      <c r="B4219" s="194" t="s">
        <v>22231</v>
      </c>
      <c r="C4219" s="188" t="s">
        <v>6</v>
      </c>
      <c r="D4219" s="179"/>
      <c r="E4219" s="201">
        <v>574</v>
      </c>
      <c r="F4219" s="201">
        <v>11.1</v>
      </c>
      <c r="G4219" s="64">
        <f t="shared" si="130"/>
        <v>0</v>
      </c>
      <c r="H4219" s="66">
        <f t="shared" si="131"/>
        <v>0</v>
      </c>
      <c r="I4219" s="60"/>
    </row>
    <row r="4220" spans="1:9" s="38" customFormat="1" x14ac:dyDescent="0.25">
      <c r="A4220" s="193" t="s">
        <v>10558</v>
      </c>
      <c r="B4220" s="194" t="s">
        <v>10559</v>
      </c>
      <c r="C4220" s="188" t="s">
        <v>6</v>
      </c>
      <c r="D4220" s="179"/>
      <c r="E4220" s="201">
        <v>97</v>
      </c>
      <c r="F4220" s="201">
        <v>11.1</v>
      </c>
      <c r="G4220" s="64">
        <f t="shared" si="130"/>
        <v>0</v>
      </c>
      <c r="H4220" s="66">
        <f t="shared" si="131"/>
        <v>0</v>
      </c>
      <c r="I4220" s="60"/>
    </row>
    <row r="4221" spans="1:9" s="38" customFormat="1" x14ac:dyDescent="0.25">
      <c r="A4221" s="193" t="s">
        <v>10560</v>
      </c>
      <c r="B4221" s="194" t="s">
        <v>10561</v>
      </c>
      <c r="C4221" s="188" t="s">
        <v>6</v>
      </c>
      <c r="D4221" s="179"/>
      <c r="E4221" s="201">
        <v>137</v>
      </c>
      <c r="F4221" s="201">
        <v>11.1</v>
      </c>
      <c r="G4221" s="64">
        <f t="shared" si="130"/>
        <v>0</v>
      </c>
      <c r="H4221" s="66">
        <f t="shared" si="131"/>
        <v>0</v>
      </c>
      <c r="I4221" s="60"/>
    </row>
    <row r="4222" spans="1:9" s="38" customFormat="1" ht="101.25" x14ac:dyDescent="0.25">
      <c r="A4222" s="195" t="s">
        <v>10562</v>
      </c>
      <c r="B4222" s="196" t="s">
        <v>22232</v>
      </c>
      <c r="C4222" s="198"/>
      <c r="D4222" s="199"/>
      <c r="E4222" s="199"/>
      <c r="F4222" s="199"/>
      <c r="G4222" s="199"/>
      <c r="H4222" s="200"/>
      <c r="I4222" s="60"/>
    </row>
    <row r="4223" spans="1:9" s="38" customFormat="1" x14ac:dyDescent="0.25">
      <c r="A4223" s="193" t="s">
        <v>10563</v>
      </c>
      <c r="B4223" s="194" t="s">
        <v>10564</v>
      </c>
      <c r="C4223" s="188" t="s">
        <v>6</v>
      </c>
      <c r="D4223" s="179"/>
      <c r="E4223" s="201">
        <v>986</v>
      </c>
      <c r="F4223" s="201">
        <v>107</v>
      </c>
      <c r="G4223" s="64">
        <f t="shared" si="130"/>
        <v>0</v>
      </c>
      <c r="H4223" s="66">
        <f t="shared" si="131"/>
        <v>0</v>
      </c>
      <c r="I4223" s="60"/>
    </row>
    <row r="4224" spans="1:9" s="38" customFormat="1" x14ac:dyDescent="0.25">
      <c r="A4224" s="193" t="s">
        <v>10565</v>
      </c>
      <c r="B4224" s="194" t="s">
        <v>10566</v>
      </c>
      <c r="C4224" s="188" t="s">
        <v>6</v>
      </c>
      <c r="D4224" s="179"/>
      <c r="E4224" s="201">
        <v>1029</v>
      </c>
      <c r="F4224" s="201">
        <v>112</v>
      </c>
      <c r="G4224" s="64">
        <f t="shared" si="130"/>
        <v>0</v>
      </c>
      <c r="H4224" s="66">
        <f t="shared" si="131"/>
        <v>0</v>
      </c>
      <c r="I4224" s="60"/>
    </row>
    <row r="4225" spans="1:9" s="38" customFormat="1" ht="90" x14ac:dyDescent="0.25">
      <c r="A4225" s="195" t="s">
        <v>10567</v>
      </c>
      <c r="B4225" s="196" t="s">
        <v>22233</v>
      </c>
      <c r="C4225" s="198"/>
      <c r="D4225" s="199"/>
      <c r="E4225" s="199"/>
      <c r="F4225" s="199"/>
      <c r="G4225" s="199"/>
      <c r="H4225" s="200"/>
      <c r="I4225" s="60"/>
    </row>
    <row r="4226" spans="1:9" s="38" customFormat="1" x14ac:dyDescent="0.25">
      <c r="A4226" s="193" t="s">
        <v>10568</v>
      </c>
      <c r="B4226" s="194" t="s">
        <v>22234</v>
      </c>
      <c r="C4226" s="188" t="s">
        <v>6</v>
      </c>
      <c r="D4226" s="179"/>
      <c r="E4226" s="201">
        <v>220</v>
      </c>
      <c r="F4226" s="201">
        <v>11.1</v>
      </c>
      <c r="G4226" s="64">
        <f t="shared" si="130"/>
        <v>0</v>
      </c>
      <c r="H4226" s="66">
        <f t="shared" si="131"/>
        <v>0</v>
      </c>
      <c r="I4226" s="60"/>
    </row>
    <row r="4227" spans="1:9" s="38" customFormat="1" x14ac:dyDescent="0.25">
      <c r="A4227" s="193" t="s">
        <v>10569</v>
      </c>
      <c r="B4227" s="194" t="s">
        <v>22235</v>
      </c>
      <c r="C4227" s="188" t="s">
        <v>6</v>
      </c>
      <c r="D4227" s="179"/>
      <c r="E4227" s="201">
        <v>246</v>
      </c>
      <c r="F4227" s="201">
        <v>11.1</v>
      </c>
      <c r="G4227" s="64">
        <f t="shared" si="130"/>
        <v>0</v>
      </c>
      <c r="H4227" s="66">
        <f t="shared" si="131"/>
        <v>0</v>
      </c>
      <c r="I4227" s="60"/>
    </row>
    <row r="4228" spans="1:9" s="38" customFormat="1" x14ac:dyDescent="0.25">
      <c r="A4228" s="193" t="s">
        <v>10570</v>
      </c>
      <c r="B4228" s="194" t="s">
        <v>22236</v>
      </c>
      <c r="C4228" s="188" t="s">
        <v>6</v>
      </c>
      <c r="D4228" s="179"/>
      <c r="E4228" s="201">
        <v>322</v>
      </c>
      <c r="F4228" s="201">
        <v>11.1</v>
      </c>
      <c r="G4228" s="64">
        <f t="shared" si="130"/>
        <v>0</v>
      </c>
      <c r="H4228" s="66">
        <f t="shared" si="131"/>
        <v>0</v>
      </c>
      <c r="I4228" s="60"/>
    </row>
    <row r="4229" spans="1:9" s="38" customFormat="1" x14ac:dyDescent="0.25">
      <c r="A4229" s="193" t="s">
        <v>10571</v>
      </c>
      <c r="B4229" s="194" t="s">
        <v>22237</v>
      </c>
      <c r="C4229" s="188" t="s">
        <v>6</v>
      </c>
      <c r="D4229" s="179"/>
      <c r="E4229" s="201">
        <v>412</v>
      </c>
      <c r="F4229" s="201">
        <v>11.1</v>
      </c>
      <c r="G4229" s="64">
        <f t="shared" ref="G4229:G4292" si="132">D4229*E4229</f>
        <v>0</v>
      </c>
      <c r="H4229" s="66">
        <f t="shared" ref="H4229:H4292" si="133">D4229*F4229</f>
        <v>0</v>
      </c>
      <c r="I4229" s="60"/>
    </row>
    <row r="4230" spans="1:9" s="38" customFormat="1" x14ac:dyDescent="0.25">
      <c r="A4230" s="193" t="s">
        <v>10572</v>
      </c>
      <c r="B4230" s="194" t="s">
        <v>22238</v>
      </c>
      <c r="C4230" s="188" t="s">
        <v>6</v>
      </c>
      <c r="D4230" s="179"/>
      <c r="E4230" s="201">
        <v>545</v>
      </c>
      <c r="F4230" s="201">
        <v>11.1</v>
      </c>
      <c r="G4230" s="64">
        <f t="shared" si="132"/>
        <v>0</v>
      </c>
      <c r="H4230" s="66">
        <f t="shared" si="133"/>
        <v>0</v>
      </c>
      <c r="I4230" s="60"/>
    </row>
    <row r="4231" spans="1:9" s="38" customFormat="1" x14ac:dyDescent="0.25">
      <c r="A4231" s="193" t="s">
        <v>10573</v>
      </c>
      <c r="B4231" s="194" t="s">
        <v>22239</v>
      </c>
      <c r="C4231" s="188" t="s">
        <v>6</v>
      </c>
      <c r="D4231" s="179"/>
      <c r="E4231" s="201">
        <v>661</v>
      </c>
      <c r="F4231" s="201">
        <v>11.1</v>
      </c>
      <c r="G4231" s="64">
        <f t="shared" si="132"/>
        <v>0</v>
      </c>
      <c r="H4231" s="66">
        <f t="shared" si="133"/>
        <v>0</v>
      </c>
      <c r="I4231" s="60"/>
    </row>
    <row r="4232" spans="1:9" s="38" customFormat="1" ht="45" x14ac:dyDescent="0.25">
      <c r="A4232" s="195" t="s">
        <v>10574</v>
      </c>
      <c r="B4232" s="196" t="s">
        <v>22240</v>
      </c>
      <c r="C4232" s="198"/>
      <c r="D4232" s="199"/>
      <c r="E4232" s="199"/>
      <c r="F4232" s="199"/>
      <c r="G4232" s="199"/>
      <c r="H4232" s="200"/>
      <c r="I4232" s="60"/>
    </row>
    <row r="4233" spans="1:9" s="38" customFormat="1" x14ac:dyDescent="0.25">
      <c r="A4233" s="193" t="s">
        <v>10575</v>
      </c>
      <c r="B4233" s="194" t="s">
        <v>10576</v>
      </c>
      <c r="C4233" s="188" t="s">
        <v>6</v>
      </c>
      <c r="D4233" s="179"/>
      <c r="E4233" s="201">
        <v>215</v>
      </c>
      <c r="F4233" s="201">
        <v>11.1</v>
      </c>
      <c r="G4233" s="64">
        <f t="shared" si="132"/>
        <v>0</v>
      </c>
      <c r="H4233" s="66">
        <f t="shared" si="133"/>
        <v>0</v>
      </c>
      <c r="I4233" s="60"/>
    </row>
    <row r="4234" spans="1:9" s="38" customFormat="1" x14ac:dyDescent="0.25">
      <c r="A4234" s="193" t="s">
        <v>10577</v>
      </c>
      <c r="B4234" s="194" t="s">
        <v>10578</v>
      </c>
      <c r="C4234" s="188" t="s">
        <v>6</v>
      </c>
      <c r="D4234" s="179"/>
      <c r="E4234" s="201">
        <v>259</v>
      </c>
      <c r="F4234" s="201">
        <v>11.1</v>
      </c>
      <c r="G4234" s="64">
        <f t="shared" si="132"/>
        <v>0</v>
      </c>
      <c r="H4234" s="66">
        <f t="shared" si="133"/>
        <v>0</v>
      </c>
      <c r="I4234" s="60"/>
    </row>
    <row r="4235" spans="1:9" s="38" customFormat="1" x14ac:dyDescent="0.25">
      <c r="A4235" s="193" t="s">
        <v>10579</v>
      </c>
      <c r="B4235" s="194" t="s">
        <v>10580</v>
      </c>
      <c r="C4235" s="188" t="s">
        <v>6</v>
      </c>
      <c r="D4235" s="179"/>
      <c r="E4235" s="201">
        <v>43.7</v>
      </c>
      <c r="F4235" s="201">
        <v>11.1</v>
      </c>
      <c r="G4235" s="64">
        <f t="shared" si="132"/>
        <v>0</v>
      </c>
      <c r="H4235" s="66">
        <f t="shared" si="133"/>
        <v>0</v>
      </c>
      <c r="I4235" s="60"/>
    </row>
    <row r="4236" spans="1:9" s="38" customFormat="1" x14ac:dyDescent="0.25">
      <c r="A4236" s="193" t="s">
        <v>10581</v>
      </c>
      <c r="B4236" s="194" t="s">
        <v>10582</v>
      </c>
      <c r="C4236" s="188" t="s">
        <v>6</v>
      </c>
      <c r="D4236" s="179"/>
      <c r="E4236" s="201">
        <v>52</v>
      </c>
      <c r="F4236" s="201">
        <v>11.1</v>
      </c>
      <c r="G4236" s="64">
        <f t="shared" si="132"/>
        <v>0</v>
      </c>
      <c r="H4236" s="66">
        <f t="shared" si="133"/>
        <v>0</v>
      </c>
      <c r="I4236" s="60"/>
    </row>
    <row r="4237" spans="1:9" s="38" customFormat="1" x14ac:dyDescent="0.25">
      <c r="A4237" s="193" t="s">
        <v>10583</v>
      </c>
      <c r="B4237" s="194" t="s">
        <v>10584</v>
      </c>
      <c r="C4237" s="188" t="s">
        <v>6</v>
      </c>
      <c r="D4237" s="179"/>
      <c r="E4237" s="201">
        <v>65</v>
      </c>
      <c r="F4237" s="201">
        <v>11.1</v>
      </c>
      <c r="G4237" s="64">
        <f t="shared" si="132"/>
        <v>0</v>
      </c>
      <c r="H4237" s="66">
        <f t="shared" si="133"/>
        <v>0</v>
      </c>
      <c r="I4237" s="60"/>
    </row>
    <row r="4238" spans="1:9" s="38" customFormat="1" x14ac:dyDescent="0.25">
      <c r="A4238" s="193" t="s">
        <v>10585</v>
      </c>
      <c r="B4238" s="194" t="s">
        <v>10586</v>
      </c>
      <c r="C4238" s="188" t="s">
        <v>6</v>
      </c>
      <c r="D4238" s="179"/>
      <c r="E4238" s="201">
        <v>88</v>
      </c>
      <c r="F4238" s="201">
        <v>11.1</v>
      </c>
      <c r="G4238" s="64">
        <f t="shared" si="132"/>
        <v>0</v>
      </c>
      <c r="H4238" s="66">
        <f t="shared" si="133"/>
        <v>0</v>
      </c>
      <c r="I4238" s="60"/>
    </row>
    <row r="4239" spans="1:9" s="38" customFormat="1" x14ac:dyDescent="0.25">
      <c r="A4239" s="193" t="s">
        <v>10587</v>
      </c>
      <c r="B4239" s="194" t="s">
        <v>10588</v>
      </c>
      <c r="C4239" s="188" t="s">
        <v>6</v>
      </c>
      <c r="D4239" s="179"/>
      <c r="E4239" s="201">
        <v>121</v>
      </c>
      <c r="F4239" s="201">
        <v>11.1</v>
      </c>
      <c r="G4239" s="64">
        <f t="shared" si="132"/>
        <v>0</v>
      </c>
      <c r="H4239" s="66">
        <f t="shared" si="133"/>
        <v>0</v>
      </c>
      <c r="I4239" s="60"/>
    </row>
    <row r="4240" spans="1:9" s="38" customFormat="1" x14ac:dyDescent="0.25">
      <c r="A4240" s="193" t="s">
        <v>10589</v>
      </c>
      <c r="B4240" s="194" t="s">
        <v>10590</v>
      </c>
      <c r="C4240" s="188" t="s">
        <v>6</v>
      </c>
      <c r="D4240" s="179"/>
      <c r="E4240" s="201">
        <v>144</v>
      </c>
      <c r="F4240" s="201">
        <v>11.1</v>
      </c>
      <c r="G4240" s="64">
        <f t="shared" si="132"/>
        <v>0</v>
      </c>
      <c r="H4240" s="66">
        <f t="shared" si="133"/>
        <v>0</v>
      </c>
      <c r="I4240" s="60"/>
    </row>
    <row r="4241" spans="1:9" s="38" customFormat="1" ht="90" x14ac:dyDescent="0.25">
      <c r="A4241" s="195" t="s">
        <v>10591</v>
      </c>
      <c r="B4241" s="196" t="s">
        <v>22241</v>
      </c>
      <c r="C4241" s="198"/>
      <c r="D4241" s="199"/>
      <c r="E4241" s="199"/>
      <c r="F4241" s="199"/>
      <c r="G4241" s="199"/>
      <c r="H4241" s="200"/>
      <c r="I4241" s="60"/>
    </row>
    <row r="4242" spans="1:9" s="38" customFormat="1" x14ac:dyDescent="0.25">
      <c r="A4242" s="193" t="s">
        <v>10592</v>
      </c>
      <c r="B4242" s="194" t="s">
        <v>22242</v>
      </c>
      <c r="C4242" s="188" t="s">
        <v>6</v>
      </c>
      <c r="D4242" s="179"/>
      <c r="E4242" s="201">
        <v>807</v>
      </c>
      <c r="F4242" s="201">
        <v>88</v>
      </c>
      <c r="G4242" s="64">
        <f t="shared" si="132"/>
        <v>0</v>
      </c>
      <c r="H4242" s="66">
        <f t="shared" si="133"/>
        <v>0</v>
      </c>
      <c r="I4242" s="60"/>
    </row>
    <row r="4243" spans="1:9" s="38" customFormat="1" x14ac:dyDescent="0.25">
      <c r="A4243" s="193" t="s">
        <v>10593</v>
      </c>
      <c r="B4243" s="194" t="s">
        <v>22243</v>
      </c>
      <c r="C4243" s="188" t="s">
        <v>6</v>
      </c>
      <c r="D4243" s="179"/>
      <c r="E4243" s="201">
        <v>911</v>
      </c>
      <c r="F4243" s="201">
        <v>88</v>
      </c>
      <c r="G4243" s="64">
        <f t="shared" si="132"/>
        <v>0</v>
      </c>
      <c r="H4243" s="66">
        <f t="shared" si="133"/>
        <v>0</v>
      </c>
      <c r="I4243" s="60"/>
    </row>
    <row r="4244" spans="1:9" s="38" customFormat="1" x14ac:dyDescent="0.25">
      <c r="A4244" s="193" t="s">
        <v>10594</v>
      </c>
      <c r="B4244" s="194" t="s">
        <v>22244</v>
      </c>
      <c r="C4244" s="188" t="s">
        <v>6</v>
      </c>
      <c r="D4244" s="179"/>
      <c r="E4244" s="201">
        <v>941</v>
      </c>
      <c r="F4244" s="201">
        <v>88</v>
      </c>
      <c r="G4244" s="64">
        <f t="shared" si="132"/>
        <v>0</v>
      </c>
      <c r="H4244" s="66">
        <f t="shared" si="133"/>
        <v>0</v>
      </c>
      <c r="I4244" s="60"/>
    </row>
    <row r="4245" spans="1:9" s="38" customFormat="1" x14ac:dyDescent="0.25">
      <c r="A4245" s="193" t="s">
        <v>10595</v>
      </c>
      <c r="B4245" s="194" t="s">
        <v>22245</v>
      </c>
      <c r="C4245" s="188" t="s">
        <v>6</v>
      </c>
      <c r="D4245" s="179"/>
      <c r="E4245" s="201">
        <v>1074</v>
      </c>
      <c r="F4245" s="201">
        <v>88</v>
      </c>
      <c r="G4245" s="64">
        <f t="shared" si="132"/>
        <v>0</v>
      </c>
      <c r="H4245" s="66">
        <f t="shared" si="133"/>
        <v>0</v>
      </c>
      <c r="I4245" s="60"/>
    </row>
    <row r="4246" spans="1:9" s="38" customFormat="1" x14ac:dyDescent="0.25">
      <c r="A4246" s="193" t="s">
        <v>10596</v>
      </c>
      <c r="B4246" s="194" t="s">
        <v>22246</v>
      </c>
      <c r="C4246" s="188" t="s">
        <v>6</v>
      </c>
      <c r="D4246" s="179"/>
      <c r="E4246" s="201">
        <v>1104</v>
      </c>
      <c r="F4246" s="201">
        <v>88</v>
      </c>
      <c r="G4246" s="64">
        <f t="shared" si="132"/>
        <v>0</v>
      </c>
      <c r="H4246" s="66">
        <f t="shared" si="133"/>
        <v>0</v>
      </c>
      <c r="I4246" s="60"/>
    </row>
    <row r="4247" spans="1:9" s="38" customFormat="1" x14ac:dyDescent="0.25">
      <c r="A4247" s="193" t="s">
        <v>10597</v>
      </c>
      <c r="B4247" s="194" t="s">
        <v>22247</v>
      </c>
      <c r="C4247" s="188" t="s">
        <v>6</v>
      </c>
      <c r="D4247" s="179"/>
      <c r="E4247" s="201">
        <v>1164</v>
      </c>
      <c r="F4247" s="201">
        <v>88</v>
      </c>
      <c r="G4247" s="64">
        <f t="shared" si="132"/>
        <v>0</v>
      </c>
      <c r="H4247" s="66">
        <f t="shared" si="133"/>
        <v>0</v>
      </c>
      <c r="I4247" s="60"/>
    </row>
    <row r="4248" spans="1:9" s="38" customFormat="1" x14ac:dyDescent="0.25">
      <c r="A4248" s="193" t="s">
        <v>10598</v>
      </c>
      <c r="B4248" s="194" t="s">
        <v>22248</v>
      </c>
      <c r="C4248" s="188" t="s">
        <v>6</v>
      </c>
      <c r="D4248" s="179"/>
      <c r="E4248" s="201">
        <v>1195</v>
      </c>
      <c r="F4248" s="201">
        <v>88</v>
      </c>
      <c r="G4248" s="64">
        <f t="shared" si="132"/>
        <v>0</v>
      </c>
      <c r="H4248" s="66">
        <f t="shared" si="133"/>
        <v>0</v>
      </c>
      <c r="I4248" s="60"/>
    </row>
    <row r="4249" spans="1:9" s="38" customFormat="1" x14ac:dyDescent="0.25">
      <c r="A4249" s="193" t="s">
        <v>10599</v>
      </c>
      <c r="B4249" s="194" t="s">
        <v>22249</v>
      </c>
      <c r="C4249" s="188" t="s">
        <v>6</v>
      </c>
      <c r="D4249" s="179"/>
      <c r="E4249" s="201">
        <v>1343</v>
      </c>
      <c r="F4249" s="201">
        <v>88</v>
      </c>
      <c r="G4249" s="64">
        <f t="shared" si="132"/>
        <v>0</v>
      </c>
      <c r="H4249" s="66">
        <f t="shared" si="133"/>
        <v>0</v>
      </c>
      <c r="I4249" s="60"/>
    </row>
    <row r="4250" spans="1:9" s="38" customFormat="1" x14ac:dyDescent="0.25">
      <c r="A4250" s="193" t="s">
        <v>10600</v>
      </c>
      <c r="B4250" s="194" t="s">
        <v>22250</v>
      </c>
      <c r="C4250" s="188" t="s">
        <v>6</v>
      </c>
      <c r="D4250" s="179"/>
      <c r="E4250" s="201">
        <v>1447</v>
      </c>
      <c r="F4250" s="201">
        <v>88</v>
      </c>
      <c r="G4250" s="64">
        <f t="shared" si="132"/>
        <v>0</v>
      </c>
      <c r="H4250" s="66">
        <f t="shared" si="133"/>
        <v>0</v>
      </c>
      <c r="I4250" s="60"/>
    </row>
    <row r="4251" spans="1:9" s="38" customFormat="1" ht="101.25" x14ac:dyDescent="0.25">
      <c r="A4251" s="195" t="s">
        <v>10601</v>
      </c>
      <c r="B4251" s="196" t="s">
        <v>22251</v>
      </c>
      <c r="C4251" s="198"/>
      <c r="D4251" s="199"/>
      <c r="E4251" s="199"/>
      <c r="F4251" s="199"/>
      <c r="G4251" s="199"/>
      <c r="H4251" s="200"/>
      <c r="I4251" s="60"/>
    </row>
    <row r="4252" spans="1:9" s="38" customFormat="1" x14ac:dyDescent="0.25">
      <c r="A4252" s="193" t="s">
        <v>10602</v>
      </c>
      <c r="B4252" s="194" t="s">
        <v>22252</v>
      </c>
      <c r="C4252" s="188" t="s">
        <v>6</v>
      </c>
      <c r="D4252" s="179"/>
      <c r="E4252" s="201">
        <v>911</v>
      </c>
      <c r="F4252" s="201">
        <v>88</v>
      </c>
      <c r="G4252" s="64">
        <f t="shared" si="132"/>
        <v>0</v>
      </c>
      <c r="H4252" s="66">
        <f t="shared" si="133"/>
        <v>0</v>
      </c>
      <c r="I4252" s="60"/>
    </row>
    <row r="4253" spans="1:9" s="38" customFormat="1" x14ac:dyDescent="0.25">
      <c r="A4253" s="193" t="s">
        <v>10603</v>
      </c>
      <c r="B4253" s="194" t="s">
        <v>22253</v>
      </c>
      <c r="C4253" s="188" t="s">
        <v>6</v>
      </c>
      <c r="D4253" s="179"/>
      <c r="E4253" s="201">
        <v>956</v>
      </c>
      <c r="F4253" s="201">
        <v>88</v>
      </c>
      <c r="G4253" s="64">
        <f t="shared" si="132"/>
        <v>0</v>
      </c>
      <c r="H4253" s="66">
        <f t="shared" si="133"/>
        <v>0</v>
      </c>
      <c r="I4253" s="60"/>
    </row>
    <row r="4254" spans="1:9" s="38" customFormat="1" x14ac:dyDescent="0.25">
      <c r="A4254" s="193" t="s">
        <v>10604</v>
      </c>
      <c r="B4254" s="194" t="s">
        <v>22254</v>
      </c>
      <c r="C4254" s="188" t="s">
        <v>6</v>
      </c>
      <c r="D4254" s="179"/>
      <c r="E4254" s="201">
        <v>1119</v>
      </c>
      <c r="F4254" s="201">
        <v>88</v>
      </c>
      <c r="G4254" s="64">
        <f t="shared" si="132"/>
        <v>0</v>
      </c>
      <c r="H4254" s="66">
        <f t="shared" si="133"/>
        <v>0</v>
      </c>
      <c r="I4254" s="60"/>
    </row>
    <row r="4255" spans="1:9" s="38" customFormat="1" x14ac:dyDescent="0.25">
      <c r="A4255" s="193" t="s">
        <v>10605</v>
      </c>
      <c r="B4255" s="194" t="s">
        <v>22255</v>
      </c>
      <c r="C4255" s="188" t="s">
        <v>6</v>
      </c>
      <c r="D4255" s="179"/>
      <c r="E4255" s="201">
        <v>1195</v>
      </c>
      <c r="F4255" s="201">
        <v>88</v>
      </c>
      <c r="G4255" s="64">
        <f t="shared" si="132"/>
        <v>0</v>
      </c>
      <c r="H4255" s="66">
        <f t="shared" si="133"/>
        <v>0</v>
      </c>
      <c r="I4255" s="60"/>
    </row>
    <row r="4256" spans="1:9" s="38" customFormat="1" x14ac:dyDescent="0.25">
      <c r="A4256" s="193" t="s">
        <v>10606</v>
      </c>
      <c r="B4256" s="194" t="s">
        <v>22256</v>
      </c>
      <c r="C4256" s="188" t="s">
        <v>6</v>
      </c>
      <c r="D4256" s="179"/>
      <c r="E4256" s="201">
        <v>1225</v>
      </c>
      <c r="F4256" s="201">
        <v>88</v>
      </c>
      <c r="G4256" s="64">
        <f t="shared" si="132"/>
        <v>0</v>
      </c>
      <c r="H4256" s="66">
        <f t="shared" si="133"/>
        <v>0</v>
      </c>
      <c r="I4256" s="60"/>
    </row>
    <row r="4257" spans="1:9" s="38" customFormat="1" x14ac:dyDescent="0.25">
      <c r="A4257" s="193" t="s">
        <v>10607</v>
      </c>
      <c r="B4257" s="194" t="s">
        <v>22257</v>
      </c>
      <c r="C4257" s="188" t="s">
        <v>6</v>
      </c>
      <c r="D4257" s="179"/>
      <c r="E4257" s="201">
        <v>1284</v>
      </c>
      <c r="F4257" s="201">
        <v>88</v>
      </c>
      <c r="G4257" s="64">
        <f t="shared" si="132"/>
        <v>0</v>
      </c>
      <c r="H4257" s="66">
        <f t="shared" si="133"/>
        <v>0</v>
      </c>
      <c r="I4257" s="60"/>
    </row>
    <row r="4258" spans="1:9" s="38" customFormat="1" x14ac:dyDescent="0.25">
      <c r="A4258" s="193" t="s">
        <v>10608</v>
      </c>
      <c r="B4258" s="194" t="s">
        <v>22258</v>
      </c>
      <c r="C4258" s="188" t="s">
        <v>6</v>
      </c>
      <c r="D4258" s="179"/>
      <c r="E4258" s="201">
        <v>1627</v>
      </c>
      <c r="F4258" s="201">
        <v>88</v>
      </c>
      <c r="G4258" s="64">
        <f t="shared" si="132"/>
        <v>0</v>
      </c>
      <c r="H4258" s="66">
        <f t="shared" si="133"/>
        <v>0</v>
      </c>
      <c r="I4258" s="60"/>
    </row>
    <row r="4259" spans="1:9" s="38" customFormat="1" x14ac:dyDescent="0.25">
      <c r="A4259" s="193" t="s">
        <v>10609</v>
      </c>
      <c r="B4259" s="194" t="s">
        <v>22259</v>
      </c>
      <c r="C4259" s="188" t="s">
        <v>6</v>
      </c>
      <c r="D4259" s="179"/>
      <c r="E4259" s="201">
        <v>1657</v>
      </c>
      <c r="F4259" s="201">
        <v>88</v>
      </c>
      <c r="G4259" s="64">
        <f t="shared" si="132"/>
        <v>0</v>
      </c>
      <c r="H4259" s="66">
        <f t="shared" si="133"/>
        <v>0</v>
      </c>
      <c r="I4259" s="60"/>
    </row>
    <row r="4260" spans="1:9" s="38" customFormat="1" ht="123.75" x14ac:dyDescent="0.25">
      <c r="A4260" s="195" t="s">
        <v>10610</v>
      </c>
      <c r="B4260" s="196" t="s">
        <v>22260</v>
      </c>
      <c r="C4260" s="198"/>
      <c r="D4260" s="199"/>
      <c r="E4260" s="199"/>
      <c r="F4260" s="199"/>
      <c r="G4260" s="199"/>
      <c r="H4260" s="200"/>
      <c r="I4260" s="60"/>
    </row>
    <row r="4261" spans="1:9" s="38" customFormat="1" x14ac:dyDescent="0.25">
      <c r="A4261" s="193" t="s">
        <v>10611</v>
      </c>
      <c r="B4261" s="194" t="s">
        <v>22252</v>
      </c>
      <c r="C4261" s="188" t="s">
        <v>6</v>
      </c>
      <c r="D4261" s="179"/>
      <c r="E4261" s="201">
        <v>1000</v>
      </c>
      <c r="F4261" s="201">
        <v>88</v>
      </c>
      <c r="G4261" s="64">
        <f t="shared" si="132"/>
        <v>0</v>
      </c>
      <c r="H4261" s="66">
        <f t="shared" si="133"/>
        <v>0</v>
      </c>
      <c r="I4261" s="60"/>
    </row>
    <row r="4262" spans="1:9" s="38" customFormat="1" x14ac:dyDescent="0.25">
      <c r="A4262" s="193" t="s">
        <v>10612</v>
      </c>
      <c r="B4262" s="194" t="s">
        <v>22253</v>
      </c>
      <c r="C4262" s="188" t="s">
        <v>6</v>
      </c>
      <c r="D4262" s="179"/>
      <c r="E4262" s="201">
        <v>1164</v>
      </c>
      <c r="F4262" s="201">
        <v>88</v>
      </c>
      <c r="G4262" s="64">
        <f t="shared" si="132"/>
        <v>0</v>
      </c>
      <c r="H4262" s="66">
        <f t="shared" si="133"/>
        <v>0</v>
      </c>
      <c r="I4262" s="60"/>
    </row>
    <row r="4263" spans="1:9" s="38" customFormat="1" x14ac:dyDescent="0.25">
      <c r="A4263" s="193" t="s">
        <v>10613</v>
      </c>
      <c r="B4263" s="194" t="s">
        <v>22254</v>
      </c>
      <c r="C4263" s="188" t="s">
        <v>6</v>
      </c>
      <c r="D4263" s="179"/>
      <c r="E4263" s="201">
        <v>1269</v>
      </c>
      <c r="F4263" s="201">
        <v>88</v>
      </c>
      <c r="G4263" s="64">
        <f t="shared" si="132"/>
        <v>0</v>
      </c>
      <c r="H4263" s="66">
        <f t="shared" si="133"/>
        <v>0</v>
      </c>
      <c r="I4263" s="60"/>
    </row>
    <row r="4264" spans="1:9" s="38" customFormat="1" x14ac:dyDescent="0.25">
      <c r="A4264" s="193" t="s">
        <v>10614</v>
      </c>
      <c r="B4264" s="194" t="s">
        <v>22255</v>
      </c>
      <c r="C4264" s="188" t="s">
        <v>6</v>
      </c>
      <c r="D4264" s="179"/>
      <c r="E4264" s="201">
        <v>1403</v>
      </c>
      <c r="F4264" s="201">
        <v>88</v>
      </c>
      <c r="G4264" s="64">
        <f t="shared" si="132"/>
        <v>0</v>
      </c>
      <c r="H4264" s="66">
        <f t="shared" si="133"/>
        <v>0</v>
      </c>
      <c r="I4264" s="60"/>
    </row>
    <row r="4265" spans="1:9" s="38" customFormat="1" x14ac:dyDescent="0.25">
      <c r="A4265" s="193" t="s">
        <v>10615</v>
      </c>
      <c r="B4265" s="194" t="s">
        <v>22256</v>
      </c>
      <c r="C4265" s="188" t="s">
        <v>6</v>
      </c>
      <c r="D4265" s="179"/>
      <c r="E4265" s="201">
        <v>1536</v>
      </c>
      <c r="F4265" s="201">
        <v>88</v>
      </c>
      <c r="G4265" s="64">
        <f t="shared" si="132"/>
        <v>0</v>
      </c>
      <c r="H4265" s="66">
        <f t="shared" si="133"/>
        <v>0</v>
      </c>
      <c r="I4265" s="60"/>
    </row>
    <row r="4266" spans="1:9" s="38" customFormat="1" x14ac:dyDescent="0.25">
      <c r="A4266" s="193" t="s">
        <v>10616</v>
      </c>
      <c r="B4266" s="194" t="s">
        <v>22257</v>
      </c>
      <c r="C4266" s="188" t="s">
        <v>6</v>
      </c>
      <c r="D4266" s="179"/>
      <c r="E4266" s="201">
        <v>1731</v>
      </c>
      <c r="F4266" s="201">
        <v>88</v>
      </c>
      <c r="G4266" s="64">
        <f t="shared" si="132"/>
        <v>0</v>
      </c>
      <c r="H4266" s="66">
        <f t="shared" si="133"/>
        <v>0</v>
      </c>
      <c r="I4266" s="60"/>
    </row>
    <row r="4267" spans="1:9" s="38" customFormat="1" x14ac:dyDescent="0.25">
      <c r="A4267" s="193" t="s">
        <v>10617</v>
      </c>
      <c r="B4267" s="194" t="s">
        <v>22258</v>
      </c>
      <c r="C4267" s="188" t="s">
        <v>6</v>
      </c>
      <c r="D4267" s="179"/>
      <c r="E4267" s="201">
        <v>1956</v>
      </c>
      <c r="F4267" s="201">
        <v>88</v>
      </c>
      <c r="G4267" s="64">
        <f t="shared" si="132"/>
        <v>0</v>
      </c>
      <c r="H4267" s="66">
        <f t="shared" si="133"/>
        <v>0</v>
      </c>
      <c r="I4267" s="60"/>
    </row>
    <row r="4268" spans="1:9" s="38" customFormat="1" x14ac:dyDescent="0.25">
      <c r="A4268" s="193" t="s">
        <v>10618</v>
      </c>
      <c r="B4268" s="194" t="s">
        <v>22259</v>
      </c>
      <c r="C4268" s="188" t="s">
        <v>6</v>
      </c>
      <c r="D4268" s="179"/>
      <c r="E4268" s="201">
        <v>2045</v>
      </c>
      <c r="F4268" s="201">
        <v>88</v>
      </c>
      <c r="G4268" s="64">
        <f t="shared" si="132"/>
        <v>0</v>
      </c>
      <c r="H4268" s="66">
        <f t="shared" si="133"/>
        <v>0</v>
      </c>
      <c r="I4268" s="60"/>
    </row>
    <row r="4269" spans="1:9" s="38" customFormat="1" ht="146.25" x14ac:dyDescent="0.25">
      <c r="A4269" s="195" t="s">
        <v>10619</v>
      </c>
      <c r="B4269" s="196" t="s">
        <v>22261</v>
      </c>
      <c r="C4269" s="198"/>
      <c r="D4269" s="199"/>
      <c r="E4269" s="199"/>
      <c r="F4269" s="199"/>
      <c r="G4269" s="199"/>
      <c r="H4269" s="200"/>
      <c r="I4269" s="60"/>
    </row>
    <row r="4270" spans="1:9" s="38" customFormat="1" x14ac:dyDescent="0.25">
      <c r="A4270" s="193" t="s">
        <v>10620</v>
      </c>
      <c r="B4270" s="194" t="s">
        <v>22262</v>
      </c>
      <c r="C4270" s="188" t="s">
        <v>6</v>
      </c>
      <c r="D4270" s="179"/>
      <c r="E4270" s="201">
        <v>969</v>
      </c>
      <c r="F4270" s="201">
        <v>88</v>
      </c>
      <c r="G4270" s="64">
        <f t="shared" si="132"/>
        <v>0</v>
      </c>
      <c r="H4270" s="66">
        <f t="shared" si="133"/>
        <v>0</v>
      </c>
      <c r="I4270" s="60"/>
    </row>
    <row r="4271" spans="1:9" s="38" customFormat="1" x14ac:dyDescent="0.25">
      <c r="A4271" s="193" t="s">
        <v>10621</v>
      </c>
      <c r="B4271" s="194" t="s">
        <v>22263</v>
      </c>
      <c r="C4271" s="188" t="s">
        <v>6</v>
      </c>
      <c r="D4271" s="179"/>
      <c r="E4271" s="201">
        <v>1388</v>
      </c>
      <c r="F4271" s="201">
        <v>88</v>
      </c>
      <c r="G4271" s="64">
        <f t="shared" si="132"/>
        <v>0</v>
      </c>
      <c r="H4271" s="66">
        <f t="shared" si="133"/>
        <v>0</v>
      </c>
      <c r="I4271" s="60"/>
    </row>
    <row r="4272" spans="1:9" s="38" customFormat="1" x14ac:dyDescent="0.25">
      <c r="A4272" s="193" t="s">
        <v>10622</v>
      </c>
      <c r="B4272" s="194" t="s">
        <v>22264</v>
      </c>
      <c r="C4272" s="188" t="s">
        <v>6</v>
      </c>
      <c r="D4272" s="179"/>
      <c r="E4272" s="201">
        <v>1640</v>
      </c>
      <c r="F4272" s="201">
        <v>88</v>
      </c>
      <c r="G4272" s="64">
        <f t="shared" si="132"/>
        <v>0</v>
      </c>
      <c r="H4272" s="66">
        <f t="shared" si="133"/>
        <v>0</v>
      </c>
      <c r="I4272" s="60"/>
    </row>
    <row r="4273" spans="1:9" s="38" customFormat="1" x14ac:dyDescent="0.25">
      <c r="A4273" s="193" t="s">
        <v>10623</v>
      </c>
      <c r="B4273" s="194" t="s">
        <v>22265</v>
      </c>
      <c r="C4273" s="188" t="s">
        <v>6</v>
      </c>
      <c r="D4273" s="179"/>
      <c r="E4273" s="201">
        <v>1879</v>
      </c>
      <c r="F4273" s="201">
        <v>88</v>
      </c>
      <c r="G4273" s="64">
        <f t="shared" si="132"/>
        <v>0</v>
      </c>
      <c r="H4273" s="66">
        <f t="shared" si="133"/>
        <v>0</v>
      </c>
      <c r="I4273" s="60"/>
    </row>
    <row r="4274" spans="1:9" s="38" customFormat="1" ht="135" x14ac:dyDescent="0.25">
      <c r="A4274" s="195" t="s">
        <v>10624</v>
      </c>
      <c r="B4274" s="196" t="s">
        <v>22266</v>
      </c>
      <c r="C4274" s="198"/>
      <c r="D4274" s="199"/>
      <c r="E4274" s="199"/>
      <c r="F4274" s="199"/>
      <c r="G4274" s="199"/>
      <c r="H4274" s="200"/>
      <c r="I4274" s="60"/>
    </row>
    <row r="4275" spans="1:9" s="38" customFormat="1" x14ac:dyDescent="0.25">
      <c r="A4275" s="193" t="s">
        <v>10625</v>
      </c>
      <c r="B4275" s="194" t="s">
        <v>22267</v>
      </c>
      <c r="C4275" s="188" t="s">
        <v>6</v>
      </c>
      <c r="D4275" s="179"/>
      <c r="E4275" s="201">
        <v>2000</v>
      </c>
      <c r="F4275" s="201">
        <v>130</v>
      </c>
      <c r="G4275" s="64">
        <f t="shared" si="132"/>
        <v>0</v>
      </c>
      <c r="H4275" s="66">
        <f t="shared" si="133"/>
        <v>0</v>
      </c>
      <c r="I4275" s="60"/>
    </row>
    <row r="4276" spans="1:9" s="38" customFormat="1" x14ac:dyDescent="0.25">
      <c r="A4276" s="193" t="s">
        <v>10626</v>
      </c>
      <c r="B4276" s="194" t="s">
        <v>22268</v>
      </c>
      <c r="C4276" s="188" t="s">
        <v>6</v>
      </c>
      <c r="D4276" s="179"/>
      <c r="E4276" s="201">
        <v>2178</v>
      </c>
      <c r="F4276" s="201">
        <v>130</v>
      </c>
      <c r="G4276" s="64">
        <f t="shared" si="132"/>
        <v>0</v>
      </c>
      <c r="H4276" s="66">
        <f t="shared" si="133"/>
        <v>0</v>
      </c>
      <c r="I4276" s="60"/>
    </row>
    <row r="4277" spans="1:9" s="38" customFormat="1" x14ac:dyDescent="0.25">
      <c r="A4277" s="193" t="s">
        <v>10627</v>
      </c>
      <c r="B4277" s="194" t="s">
        <v>22269</v>
      </c>
      <c r="C4277" s="188" t="s">
        <v>6</v>
      </c>
      <c r="D4277" s="179"/>
      <c r="E4277" s="201">
        <v>2521</v>
      </c>
      <c r="F4277" s="201">
        <v>130</v>
      </c>
      <c r="G4277" s="64">
        <f t="shared" si="132"/>
        <v>0</v>
      </c>
      <c r="H4277" s="66">
        <f t="shared" si="133"/>
        <v>0</v>
      </c>
      <c r="I4277" s="60"/>
    </row>
    <row r="4278" spans="1:9" s="38" customFormat="1" x14ac:dyDescent="0.25">
      <c r="A4278" s="193" t="s">
        <v>10628</v>
      </c>
      <c r="B4278" s="194" t="s">
        <v>22270</v>
      </c>
      <c r="C4278" s="188" t="s">
        <v>6</v>
      </c>
      <c r="D4278" s="179"/>
      <c r="E4278" s="201">
        <v>2956</v>
      </c>
      <c r="F4278" s="201">
        <v>130</v>
      </c>
      <c r="G4278" s="64">
        <f t="shared" si="132"/>
        <v>0</v>
      </c>
      <c r="H4278" s="66">
        <f t="shared" si="133"/>
        <v>0</v>
      </c>
      <c r="I4278" s="60"/>
    </row>
    <row r="4279" spans="1:9" s="38" customFormat="1" x14ac:dyDescent="0.25">
      <c r="A4279" s="193" t="s">
        <v>10629</v>
      </c>
      <c r="B4279" s="194" t="s">
        <v>22271</v>
      </c>
      <c r="C4279" s="188" t="s">
        <v>6</v>
      </c>
      <c r="D4279" s="179"/>
      <c r="E4279" s="201">
        <v>3926</v>
      </c>
      <c r="F4279" s="201">
        <v>130</v>
      </c>
      <c r="G4279" s="64">
        <f t="shared" si="132"/>
        <v>0</v>
      </c>
      <c r="H4279" s="66">
        <f t="shared" si="133"/>
        <v>0</v>
      </c>
      <c r="I4279" s="60"/>
    </row>
    <row r="4280" spans="1:9" s="38" customFormat="1" x14ac:dyDescent="0.25">
      <c r="A4280" s="193" t="s">
        <v>10630</v>
      </c>
      <c r="B4280" s="194" t="s">
        <v>22272</v>
      </c>
      <c r="C4280" s="188" t="s">
        <v>6</v>
      </c>
      <c r="D4280" s="179"/>
      <c r="E4280" s="201">
        <v>5163</v>
      </c>
      <c r="F4280" s="201">
        <v>130</v>
      </c>
      <c r="G4280" s="64">
        <f t="shared" si="132"/>
        <v>0</v>
      </c>
      <c r="H4280" s="66">
        <f t="shared" si="133"/>
        <v>0</v>
      </c>
      <c r="I4280" s="60"/>
    </row>
    <row r="4281" spans="1:9" s="38" customFormat="1" x14ac:dyDescent="0.25">
      <c r="A4281" s="193" t="s">
        <v>10631</v>
      </c>
      <c r="B4281" s="194" t="s">
        <v>22273</v>
      </c>
      <c r="C4281" s="188" t="s">
        <v>6</v>
      </c>
      <c r="D4281" s="179"/>
      <c r="E4281" s="201">
        <v>6223</v>
      </c>
      <c r="F4281" s="201">
        <v>130</v>
      </c>
      <c r="G4281" s="64">
        <f t="shared" si="132"/>
        <v>0</v>
      </c>
      <c r="H4281" s="66">
        <f t="shared" si="133"/>
        <v>0</v>
      </c>
      <c r="I4281" s="60"/>
    </row>
    <row r="4282" spans="1:9" s="38" customFormat="1" x14ac:dyDescent="0.25">
      <c r="A4282" s="193" t="s">
        <v>10632</v>
      </c>
      <c r="B4282" s="194" t="s">
        <v>22274</v>
      </c>
      <c r="C4282" s="188" t="s">
        <v>6</v>
      </c>
      <c r="D4282" s="179"/>
      <c r="E4282" s="201">
        <v>7251</v>
      </c>
      <c r="F4282" s="201">
        <v>130</v>
      </c>
      <c r="G4282" s="64">
        <f t="shared" si="132"/>
        <v>0</v>
      </c>
      <c r="H4282" s="66">
        <f t="shared" si="133"/>
        <v>0</v>
      </c>
      <c r="I4282" s="60"/>
    </row>
    <row r="4283" spans="1:9" s="38" customFormat="1" ht="45" x14ac:dyDescent="0.25">
      <c r="A4283" s="195" t="s">
        <v>10633</v>
      </c>
      <c r="B4283" s="196" t="s">
        <v>22275</v>
      </c>
      <c r="C4283" s="198"/>
      <c r="D4283" s="199"/>
      <c r="E4283" s="199"/>
      <c r="F4283" s="199"/>
      <c r="G4283" s="199"/>
      <c r="H4283" s="200"/>
      <c r="I4283" s="60"/>
    </row>
    <row r="4284" spans="1:9" s="38" customFormat="1" ht="22.5" x14ac:dyDescent="0.25">
      <c r="A4284" s="193" t="s">
        <v>10634</v>
      </c>
      <c r="B4284" s="194" t="s">
        <v>10635</v>
      </c>
      <c r="C4284" s="188" t="s">
        <v>6</v>
      </c>
      <c r="D4284" s="179"/>
      <c r="E4284" s="201">
        <v>197</v>
      </c>
      <c r="F4284" s="201">
        <v>21.4</v>
      </c>
      <c r="G4284" s="64">
        <f t="shared" si="132"/>
        <v>0</v>
      </c>
      <c r="H4284" s="66">
        <f t="shared" si="133"/>
        <v>0</v>
      </c>
      <c r="I4284" s="60"/>
    </row>
    <row r="4285" spans="1:9" s="38" customFormat="1" x14ac:dyDescent="0.25">
      <c r="A4285" s="193" t="s">
        <v>10636</v>
      </c>
      <c r="B4285" s="194" t="s">
        <v>10637</v>
      </c>
      <c r="C4285" s="188" t="s">
        <v>6</v>
      </c>
      <c r="D4285" s="179"/>
      <c r="E4285" s="201">
        <v>369</v>
      </c>
      <c r="F4285" s="201">
        <v>21.4</v>
      </c>
      <c r="G4285" s="64">
        <f t="shared" si="132"/>
        <v>0</v>
      </c>
      <c r="H4285" s="66">
        <f t="shared" si="133"/>
        <v>0</v>
      </c>
      <c r="I4285" s="60"/>
    </row>
    <row r="4286" spans="1:9" s="38" customFormat="1" x14ac:dyDescent="0.25">
      <c r="A4286" s="193" t="s">
        <v>10638</v>
      </c>
      <c r="B4286" s="194" t="s">
        <v>10639</v>
      </c>
      <c r="C4286" s="188" t="s">
        <v>6</v>
      </c>
      <c r="D4286" s="179"/>
      <c r="E4286" s="201">
        <v>430</v>
      </c>
      <c r="F4286" s="201">
        <v>21.4</v>
      </c>
      <c r="G4286" s="64">
        <f t="shared" si="132"/>
        <v>0</v>
      </c>
      <c r="H4286" s="66">
        <f t="shared" si="133"/>
        <v>0</v>
      </c>
      <c r="I4286" s="60"/>
    </row>
    <row r="4287" spans="1:9" s="38" customFormat="1" x14ac:dyDescent="0.25">
      <c r="A4287" s="193" t="s">
        <v>10640</v>
      </c>
      <c r="B4287" s="194" t="s">
        <v>10641</v>
      </c>
      <c r="C4287" s="188" t="s">
        <v>6</v>
      </c>
      <c r="D4287" s="179"/>
      <c r="E4287" s="201">
        <v>721</v>
      </c>
      <c r="F4287" s="201">
        <v>21.4</v>
      </c>
      <c r="G4287" s="64">
        <f t="shared" si="132"/>
        <v>0</v>
      </c>
      <c r="H4287" s="66">
        <f t="shared" si="133"/>
        <v>0</v>
      </c>
      <c r="I4287" s="60"/>
    </row>
    <row r="4288" spans="1:9" s="38" customFormat="1" x14ac:dyDescent="0.25">
      <c r="A4288" s="193" t="s">
        <v>10642</v>
      </c>
      <c r="B4288" s="194" t="s">
        <v>10643</v>
      </c>
      <c r="C4288" s="188" t="s">
        <v>6</v>
      </c>
      <c r="D4288" s="179"/>
      <c r="E4288" s="201">
        <v>116</v>
      </c>
      <c r="F4288" s="201">
        <v>21.4</v>
      </c>
      <c r="G4288" s="64">
        <f t="shared" si="132"/>
        <v>0</v>
      </c>
      <c r="H4288" s="66">
        <f t="shared" si="133"/>
        <v>0</v>
      </c>
      <c r="I4288" s="60"/>
    </row>
    <row r="4289" spans="1:9" s="38" customFormat="1" x14ac:dyDescent="0.25">
      <c r="A4289" s="193" t="s">
        <v>10644</v>
      </c>
      <c r="B4289" s="194" t="s">
        <v>10645</v>
      </c>
      <c r="C4289" s="188" t="s">
        <v>6</v>
      </c>
      <c r="D4289" s="179"/>
      <c r="E4289" s="201">
        <v>129</v>
      </c>
      <c r="F4289" s="201">
        <v>21.4</v>
      </c>
      <c r="G4289" s="64">
        <f t="shared" si="132"/>
        <v>0</v>
      </c>
      <c r="H4289" s="66">
        <f t="shared" si="133"/>
        <v>0</v>
      </c>
      <c r="I4289" s="60"/>
    </row>
    <row r="4290" spans="1:9" s="38" customFormat="1" x14ac:dyDescent="0.25">
      <c r="A4290" s="193" t="s">
        <v>10646</v>
      </c>
      <c r="B4290" s="194" t="s">
        <v>10647</v>
      </c>
      <c r="C4290" s="188" t="s">
        <v>6</v>
      </c>
      <c r="D4290" s="179"/>
      <c r="E4290" s="201">
        <v>146</v>
      </c>
      <c r="F4290" s="201">
        <v>21.4</v>
      </c>
      <c r="G4290" s="64">
        <f t="shared" si="132"/>
        <v>0</v>
      </c>
      <c r="H4290" s="66">
        <f t="shared" si="133"/>
        <v>0</v>
      </c>
      <c r="I4290" s="60"/>
    </row>
    <row r="4291" spans="1:9" s="38" customFormat="1" x14ac:dyDescent="0.25">
      <c r="A4291" s="193" t="s">
        <v>10648</v>
      </c>
      <c r="B4291" s="194" t="s">
        <v>10649</v>
      </c>
      <c r="C4291" s="188" t="s">
        <v>6</v>
      </c>
      <c r="D4291" s="179"/>
      <c r="E4291" s="201">
        <v>152</v>
      </c>
      <c r="F4291" s="201">
        <v>21.4</v>
      </c>
      <c r="G4291" s="64">
        <f t="shared" si="132"/>
        <v>0</v>
      </c>
      <c r="H4291" s="66">
        <f t="shared" si="133"/>
        <v>0</v>
      </c>
      <c r="I4291" s="60"/>
    </row>
    <row r="4292" spans="1:9" s="38" customFormat="1" x14ac:dyDescent="0.25">
      <c r="A4292" s="193" t="s">
        <v>10650</v>
      </c>
      <c r="B4292" s="194" t="s">
        <v>10651</v>
      </c>
      <c r="C4292" s="188" t="s">
        <v>6</v>
      </c>
      <c r="D4292" s="179"/>
      <c r="E4292" s="201">
        <v>187</v>
      </c>
      <c r="F4292" s="201">
        <v>21.4</v>
      </c>
      <c r="G4292" s="64">
        <f t="shared" si="132"/>
        <v>0</v>
      </c>
      <c r="H4292" s="66">
        <f t="shared" si="133"/>
        <v>0</v>
      </c>
      <c r="I4292" s="60"/>
    </row>
    <row r="4293" spans="1:9" s="38" customFormat="1" x14ac:dyDescent="0.25">
      <c r="A4293" s="193" t="s">
        <v>10652</v>
      </c>
      <c r="B4293" s="194" t="s">
        <v>10653</v>
      </c>
      <c r="C4293" s="188" t="s">
        <v>6</v>
      </c>
      <c r="D4293" s="179"/>
      <c r="E4293" s="201">
        <v>222</v>
      </c>
      <c r="F4293" s="201">
        <v>21.4</v>
      </c>
      <c r="G4293" s="64">
        <f t="shared" ref="G4293:G4356" si="134">D4293*E4293</f>
        <v>0</v>
      </c>
      <c r="H4293" s="66">
        <f t="shared" ref="H4293:H4356" si="135">D4293*F4293</f>
        <v>0</v>
      </c>
      <c r="I4293" s="60"/>
    </row>
    <row r="4294" spans="1:9" s="38" customFormat="1" x14ac:dyDescent="0.25">
      <c r="A4294" s="193" t="s">
        <v>10654</v>
      </c>
      <c r="B4294" s="194" t="s">
        <v>10655</v>
      </c>
      <c r="C4294" s="188" t="s">
        <v>6</v>
      </c>
      <c r="D4294" s="179"/>
      <c r="E4294" s="201">
        <v>318</v>
      </c>
      <c r="F4294" s="201">
        <v>21.4</v>
      </c>
      <c r="G4294" s="64">
        <f t="shared" si="134"/>
        <v>0</v>
      </c>
      <c r="H4294" s="66">
        <f t="shared" si="135"/>
        <v>0</v>
      </c>
      <c r="I4294" s="60"/>
    </row>
    <row r="4295" spans="1:9" s="38" customFormat="1" x14ac:dyDescent="0.25">
      <c r="A4295" s="193" t="s">
        <v>10656</v>
      </c>
      <c r="B4295" s="194" t="s">
        <v>10657</v>
      </c>
      <c r="C4295" s="188" t="s">
        <v>6</v>
      </c>
      <c r="D4295" s="179"/>
      <c r="E4295" s="201">
        <v>342</v>
      </c>
      <c r="F4295" s="201">
        <v>21.4</v>
      </c>
      <c r="G4295" s="64">
        <f t="shared" si="134"/>
        <v>0</v>
      </c>
      <c r="H4295" s="66">
        <f t="shared" si="135"/>
        <v>0</v>
      </c>
      <c r="I4295" s="60"/>
    </row>
    <row r="4296" spans="1:9" s="38" customFormat="1" x14ac:dyDescent="0.25">
      <c r="A4296" s="193" t="s">
        <v>10658</v>
      </c>
      <c r="B4296" s="194" t="s">
        <v>10659</v>
      </c>
      <c r="C4296" s="188" t="s">
        <v>6</v>
      </c>
      <c r="D4296" s="179"/>
      <c r="E4296" s="201">
        <v>416</v>
      </c>
      <c r="F4296" s="201">
        <v>21.4</v>
      </c>
      <c r="G4296" s="64">
        <f t="shared" si="134"/>
        <v>0</v>
      </c>
      <c r="H4296" s="66">
        <f t="shared" si="135"/>
        <v>0</v>
      </c>
      <c r="I4296" s="60"/>
    </row>
    <row r="4297" spans="1:9" s="38" customFormat="1" x14ac:dyDescent="0.25">
      <c r="A4297" s="193" t="s">
        <v>10660</v>
      </c>
      <c r="B4297" s="194" t="s">
        <v>10661</v>
      </c>
      <c r="C4297" s="188" t="s">
        <v>6</v>
      </c>
      <c r="D4297" s="179"/>
      <c r="E4297" s="201">
        <v>465</v>
      </c>
      <c r="F4297" s="201">
        <v>21.4</v>
      </c>
      <c r="G4297" s="64">
        <f t="shared" si="134"/>
        <v>0</v>
      </c>
      <c r="H4297" s="66">
        <f t="shared" si="135"/>
        <v>0</v>
      </c>
      <c r="I4297" s="60"/>
    </row>
    <row r="4298" spans="1:9" s="38" customFormat="1" x14ac:dyDescent="0.25">
      <c r="A4298" s="193" t="s">
        <v>10662</v>
      </c>
      <c r="B4298" s="194" t="s">
        <v>10663</v>
      </c>
      <c r="C4298" s="188" t="s">
        <v>6</v>
      </c>
      <c r="D4298" s="179"/>
      <c r="E4298" s="201">
        <v>507</v>
      </c>
      <c r="F4298" s="201">
        <v>21.4</v>
      </c>
      <c r="G4298" s="64">
        <f t="shared" si="134"/>
        <v>0</v>
      </c>
      <c r="H4298" s="66">
        <f t="shared" si="135"/>
        <v>0</v>
      </c>
      <c r="I4298" s="60"/>
    </row>
    <row r="4299" spans="1:9" s="38" customFormat="1" x14ac:dyDescent="0.25">
      <c r="A4299" s="193" t="s">
        <v>10664</v>
      </c>
      <c r="B4299" s="194" t="s">
        <v>10665</v>
      </c>
      <c r="C4299" s="188" t="s">
        <v>6</v>
      </c>
      <c r="D4299" s="179"/>
      <c r="E4299" s="201">
        <v>572</v>
      </c>
      <c r="F4299" s="201">
        <v>21.4</v>
      </c>
      <c r="G4299" s="64">
        <f t="shared" si="134"/>
        <v>0</v>
      </c>
      <c r="H4299" s="66">
        <f t="shared" si="135"/>
        <v>0</v>
      </c>
      <c r="I4299" s="60"/>
    </row>
    <row r="4300" spans="1:9" s="38" customFormat="1" x14ac:dyDescent="0.25">
      <c r="A4300" s="193" t="s">
        <v>10666</v>
      </c>
      <c r="B4300" s="194" t="s">
        <v>10667</v>
      </c>
      <c r="C4300" s="188" t="s">
        <v>6</v>
      </c>
      <c r="D4300" s="179"/>
      <c r="E4300" s="201">
        <v>93</v>
      </c>
      <c r="F4300" s="201">
        <v>21.4</v>
      </c>
      <c r="G4300" s="64">
        <f t="shared" si="134"/>
        <v>0</v>
      </c>
      <c r="H4300" s="66">
        <f t="shared" si="135"/>
        <v>0</v>
      </c>
      <c r="I4300" s="60"/>
    </row>
    <row r="4301" spans="1:9" s="38" customFormat="1" x14ac:dyDescent="0.25">
      <c r="A4301" s="193" t="s">
        <v>10668</v>
      </c>
      <c r="B4301" s="194" t="s">
        <v>10669</v>
      </c>
      <c r="C4301" s="188" t="s">
        <v>6</v>
      </c>
      <c r="D4301" s="179"/>
      <c r="E4301" s="201">
        <v>129</v>
      </c>
      <c r="F4301" s="201">
        <v>21.4</v>
      </c>
      <c r="G4301" s="64">
        <f t="shared" si="134"/>
        <v>0</v>
      </c>
      <c r="H4301" s="66">
        <f t="shared" si="135"/>
        <v>0</v>
      </c>
      <c r="I4301" s="60"/>
    </row>
    <row r="4302" spans="1:9" s="38" customFormat="1" x14ac:dyDescent="0.25">
      <c r="A4302" s="193" t="s">
        <v>10670</v>
      </c>
      <c r="B4302" s="194" t="s">
        <v>10671</v>
      </c>
      <c r="C4302" s="188" t="s">
        <v>6</v>
      </c>
      <c r="D4302" s="179"/>
      <c r="E4302" s="201">
        <v>150</v>
      </c>
      <c r="F4302" s="201">
        <v>21.4</v>
      </c>
      <c r="G4302" s="64">
        <f t="shared" si="134"/>
        <v>0</v>
      </c>
      <c r="H4302" s="66">
        <f t="shared" si="135"/>
        <v>0</v>
      </c>
      <c r="I4302" s="60"/>
    </row>
    <row r="4303" spans="1:9" s="38" customFormat="1" x14ac:dyDescent="0.25">
      <c r="A4303" s="193" t="s">
        <v>10672</v>
      </c>
      <c r="B4303" s="194" t="s">
        <v>10673</v>
      </c>
      <c r="C4303" s="188" t="s">
        <v>6</v>
      </c>
      <c r="D4303" s="179"/>
      <c r="E4303" s="201">
        <v>165</v>
      </c>
      <c r="F4303" s="201">
        <v>21.4</v>
      </c>
      <c r="G4303" s="64">
        <f t="shared" si="134"/>
        <v>0</v>
      </c>
      <c r="H4303" s="66">
        <f t="shared" si="135"/>
        <v>0</v>
      </c>
      <c r="I4303" s="60"/>
    </row>
    <row r="4304" spans="1:9" s="38" customFormat="1" x14ac:dyDescent="0.25">
      <c r="A4304" s="193" t="s">
        <v>10674</v>
      </c>
      <c r="B4304" s="194" t="s">
        <v>10675</v>
      </c>
      <c r="C4304" s="188" t="s">
        <v>6</v>
      </c>
      <c r="D4304" s="179"/>
      <c r="E4304" s="201">
        <v>186</v>
      </c>
      <c r="F4304" s="201">
        <v>21.4</v>
      </c>
      <c r="G4304" s="64">
        <f t="shared" si="134"/>
        <v>0</v>
      </c>
      <c r="H4304" s="66">
        <f t="shared" si="135"/>
        <v>0</v>
      </c>
      <c r="I4304" s="60"/>
    </row>
    <row r="4305" spans="1:9" s="38" customFormat="1" x14ac:dyDescent="0.25">
      <c r="A4305" s="193" t="s">
        <v>10676</v>
      </c>
      <c r="B4305" s="194" t="s">
        <v>10677</v>
      </c>
      <c r="C4305" s="188" t="s">
        <v>6</v>
      </c>
      <c r="D4305" s="179"/>
      <c r="E4305" s="201">
        <v>201</v>
      </c>
      <c r="F4305" s="201">
        <v>21.4</v>
      </c>
      <c r="G4305" s="64">
        <f t="shared" si="134"/>
        <v>0</v>
      </c>
      <c r="H4305" s="66">
        <f t="shared" si="135"/>
        <v>0</v>
      </c>
      <c r="I4305" s="60"/>
    </row>
    <row r="4306" spans="1:9" s="38" customFormat="1" ht="123.75" x14ac:dyDescent="0.25">
      <c r="A4306" s="195" t="s">
        <v>10678</v>
      </c>
      <c r="B4306" s="196" t="s">
        <v>22276</v>
      </c>
      <c r="C4306" s="198"/>
      <c r="D4306" s="199"/>
      <c r="E4306" s="199"/>
      <c r="F4306" s="199"/>
      <c r="G4306" s="199"/>
      <c r="H4306" s="200"/>
      <c r="I4306" s="60"/>
    </row>
    <row r="4307" spans="1:9" s="38" customFormat="1" x14ac:dyDescent="0.25">
      <c r="A4307" s="193" t="s">
        <v>10679</v>
      </c>
      <c r="B4307" s="194" t="s">
        <v>22277</v>
      </c>
      <c r="C4307" s="188" t="s">
        <v>6</v>
      </c>
      <c r="D4307" s="179"/>
      <c r="E4307" s="201">
        <v>956</v>
      </c>
      <c r="F4307" s="201">
        <v>104</v>
      </c>
      <c r="G4307" s="64">
        <f t="shared" si="134"/>
        <v>0</v>
      </c>
      <c r="H4307" s="66">
        <f t="shared" si="135"/>
        <v>0</v>
      </c>
      <c r="I4307" s="60"/>
    </row>
    <row r="4308" spans="1:9" s="38" customFormat="1" x14ac:dyDescent="0.25">
      <c r="A4308" s="193" t="s">
        <v>10680</v>
      </c>
      <c r="B4308" s="194" t="s">
        <v>22278</v>
      </c>
      <c r="C4308" s="188" t="s">
        <v>6</v>
      </c>
      <c r="D4308" s="179"/>
      <c r="E4308" s="201">
        <v>986</v>
      </c>
      <c r="F4308" s="201">
        <v>107</v>
      </c>
      <c r="G4308" s="64">
        <f t="shared" si="134"/>
        <v>0</v>
      </c>
      <c r="H4308" s="66">
        <f t="shared" si="135"/>
        <v>0</v>
      </c>
      <c r="I4308" s="60"/>
    </row>
    <row r="4309" spans="1:9" s="38" customFormat="1" x14ac:dyDescent="0.25">
      <c r="A4309" s="193" t="s">
        <v>10681</v>
      </c>
      <c r="B4309" s="194" t="s">
        <v>22279</v>
      </c>
      <c r="C4309" s="188" t="s">
        <v>6</v>
      </c>
      <c r="D4309" s="179"/>
      <c r="E4309" s="201">
        <v>1089</v>
      </c>
      <c r="F4309" s="201">
        <v>118</v>
      </c>
      <c r="G4309" s="64">
        <f t="shared" si="134"/>
        <v>0</v>
      </c>
      <c r="H4309" s="66">
        <f t="shared" si="135"/>
        <v>0</v>
      </c>
      <c r="I4309" s="60"/>
    </row>
    <row r="4310" spans="1:9" s="38" customFormat="1" x14ac:dyDescent="0.25">
      <c r="A4310" s="193" t="s">
        <v>10682</v>
      </c>
      <c r="B4310" s="194" t="s">
        <v>22280</v>
      </c>
      <c r="C4310" s="188" t="s">
        <v>6</v>
      </c>
      <c r="D4310" s="179"/>
      <c r="E4310" s="201">
        <v>1299</v>
      </c>
      <c r="F4310" s="201">
        <v>141</v>
      </c>
      <c r="G4310" s="64">
        <f t="shared" si="134"/>
        <v>0</v>
      </c>
      <c r="H4310" s="66">
        <f t="shared" si="135"/>
        <v>0</v>
      </c>
      <c r="I4310" s="60"/>
    </row>
    <row r="4311" spans="1:9" s="38" customFormat="1" x14ac:dyDescent="0.25">
      <c r="A4311" s="193" t="s">
        <v>10683</v>
      </c>
      <c r="B4311" s="194" t="s">
        <v>22281</v>
      </c>
      <c r="C4311" s="188" t="s">
        <v>6</v>
      </c>
      <c r="D4311" s="179"/>
      <c r="E4311" s="201">
        <v>1583</v>
      </c>
      <c r="F4311" s="201">
        <v>172</v>
      </c>
      <c r="G4311" s="64">
        <f t="shared" si="134"/>
        <v>0</v>
      </c>
      <c r="H4311" s="66">
        <f t="shared" si="135"/>
        <v>0</v>
      </c>
      <c r="I4311" s="60"/>
    </row>
    <row r="4312" spans="1:9" s="38" customFormat="1" x14ac:dyDescent="0.25">
      <c r="A4312" s="193" t="s">
        <v>10684</v>
      </c>
      <c r="B4312" s="194" t="s">
        <v>22282</v>
      </c>
      <c r="C4312" s="188" t="s">
        <v>6</v>
      </c>
      <c r="D4312" s="179"/>
      <c r="E4312" s="201">
        <v>1820</v>
      </c>
      <c r="F4312" s="201">
        <v>197</v>
      </c>
      <c r="G4312" s="64">
        <f t="shared" si="134"/>
        <v>0</v>
      </c>
      <c r="H4312" s="66">
        <f t="shared" si="135"/>
        <v>0</v>
      </c>
      <c r="I4312" s="60"/>
    </row>
    <row r="4313" spans="1:9" s="38" customFormat="1" x14ac:dyDescent="0.25">
      <c r="A4313" s="193" t="s">
        <v>10685</v>
      </c>
      <c r="B4313" s="194" t="s">
        <v>22283</v>
      </c>
      <c r="C4313" s="188" t="s">
        <v>6</v>
      </c>
      <c r="D4313" s="179"/>
      <c r="E4313" s="201">
        <v>2538</v>
      </c>
      <c r="F4313" s="201">
        <v>275</v>
      </c>
      <c r="G4313" s="64">
        <f t="shared" si="134"/>
        <v>0</v>
      </c>
      <c r="H4313" s="66">
        <f t="shared" si="135"/>
        <v>0</v>
      </c>
      <c r="I4313" s="60"/>
    </row>
    <row r="4314" spans="1:9" s="38" customFormat="1" x14ac:dyDescent="0.25">
      <c r="A4314" s="193" t="s">
        <v>10686</v>
      </c>
      <c r="B4314" s="194" t="s">
        <v>22284</v>
      </c>
      <c r="C4314" s="188" t="s">
        <v>6</v>
      </c>
      <c r="D4314" s="179"/>
      <c r="E4314" s="201">
        <v>3029</v>
      </c>
      <c r="F4314" s="201">
        <v>329</v>
      </c>
      <c r="G4314" s="64">
        <f t="shared" si="134"/>
        <v>0</v>
      </c>
      <c r="H4314" s="66">
        <f t="shared" si="135"/>
        <v>0</v>
      </c>
      <c r="I4314" s="60"/>
    </row>
    <row r="4315" spans="1:9" s="38" customFormat="1" ht="146.25" x14ac:dyDescent="0.25">
      <c r="A4315" s="195" t="s">
        <v>10687</v>
      </c>
      <c r="B4315" s="196" t="s">
        <v>22285</v>
      </c>
      <c r="C4315" s="198"/>
      <c r="D4315" s="199"/>
      <c r="E4315" s="199"/>
      <c r="F4315" s="199"/>
      <c r="G4315" s="199"/>
      <c r="H4315" s="200"/>
      <c r="I4315" s="60"/>
    </row>
    <row r="4316" spans="1:9" s="38" customFormat="1" x14ac:dyDescent="0.25">
      <c r="A4316" s="193" t="s">
        <v>10688</v>
      </c>
      <c r="B4316" s="194" t="s">
        <v>22286</v>
      </c>
      <c r="C4316" s="188" t="s">
        <v>6</v>
      </c>
      <c r="D4316" s="179"/>
      <c r="E4316" s="201">
        <v>1029</v>
      </c>
      <c r="F4316" s="201">
        <v>112</v>
      </c>
      <c r="G4316" s="64">
        <f t="shared" si="134"/>
        <v>0</v>
      </c>
      <c r="H4316" s="66">
        <f t="shared" si="135"/>
        <v>0</v>
      </c>
      <c r="I4316" s="60"/>
    </row>
    <row r="4317" spans="1:9" s="38" customFormat="1" x14ac:dyDescent="0.25">
      <c r="A4317" s="193" t="s">
        <v>10689</v>
      </c>
      <c r="B4317" s="194" t="s">
        <v>22287</v>
      </c>
      <c r="C4317" s="188" t="s">
        <v>6</v>
      </c>
      <c r="D4317" s="179"/>
      <c r="E4317" s="201">
        <v>1358</v>
      </c>
      <c r="F4317" s="201">
        <v>147</v>
      </c>
      <c r="G4317" s="64">
        <f t="shared" si="134"/>
        <v>0</v>
      </c>
      <c r="H4317" s="66">
        <f t="shared" si="135"/>
        <v>0</v>
      </c>
      <c r="I4317" s="60"/>
    </row>
    <row r="4318" spans="1:9" s="38" customFormat="1" x14ac:dyDescent="0.25">
      <c r="A4318" s="193" t="s">
        <v>10690</v>
      </c>
      <c r="B4318" s="194" t="s">
        <v>22288</v>
      </c>
      <c r="C4318" s="188" t="s">
        <v>6</v>
      </c>
      <c r="D4318" s="179"/>
      <c r="E4318" s="201">
        <v>1239</v>
      </c>
      <c r="F4318" s="201">
        <v>134</v>
      </c>
      <c r="G4318" s="64">
        <f t="shared" si="134"/>
        <v>0</v>
      </c>
      <c r="H4318" s="66">
        <f t="shared" si="135"/>
        <v>0</v>
      </c>
      <c r="I4318" s="60"/>
    </row>
    <row r="4319" spans="1:9" s="38" customFormat="1" x14ac:dyDescent="0.25">
      <c r="A4319" s="193" t="s">
        <v>10691</v>
      </c>
      <c r="B4319" s="194" t="s">
        <v>22289</v>
      </c>
      <c r="C4319" s="188" t="s">
        <v>6</v>
      </c>
      <c r="D4319" s="179"/>
      <c r="E4319" s="201">
        <v>1148</v>
      </c>
      <c r="F4319" s="201">
        <v>125</v>
      </c>
      <c r="G4319" s="64">
        <f t="shared" si="134"/>
        <v>0</v>
      </c>
      <c r="H4319" s="66">
        <f t="shared" si="135"/>
        <v>0</v>
      </c>
      <c r="I4319" s="60"/>
    </row>
    <row r="4320" spans="1:9" s="38" customFormat="1" x14ac:dyDescent="0.25">
      <c r="A4320" s="193" t="s">
        <v>10692</v>
      </c>
      <c r="B4320" s="194" t="s">
        <v>22290</v>
      </c>
      <c r="C4320" s="188" t="s">
        <v>6</v>
      </c>
      <c r="D4320" s="179"/>
      <c r="E4320" s="201">
        <v>1462</v>
      </c>
      <c r="F4320" s="201">
        <v>159</v>
      </c>
      <c r="G4320" s="64">
        <f t="shared" si="134"/>
        <v>0</v>
      </c>
      <c r="H4320" s="66">
        <f t="shared" si="135"/>
        <v>0</v>
      </c>
      <c r="I4320" s="60"/>
    </row>
    <row r="4321" spans="1:9" s="38" customFormat="1" x14ac:dyDescent="0.25">
      <c r="A4321" s="193" t="s">
        <v>10693</v>
      </c>
      <c r="B4321" s="194" t="s">
        <v>22291</v>
      </c>
      <c r="C4321" s="188" t="s">
        <v>6</v>
      </c>
      <c r="D4321" s="179"/>
      <c r="E4321" s="201">
        <v>1343</v>
      </c>
      <c r="F4321" s="201">
        <v>146</v>
      </c>
      <c r="G4321" s="64">
        <f t="shared" si="134"/>
        <v>0</v>
      </c>
      <c r="H4321" s="66">
        <f t="shared" si="135"/>
        <v>0</v>
      </c>
      <c r="I4321" s="60"/>
    </row>
    <row r="4322" spans="1:9" s="38" customFormat="1" x14ac:dyDescent="0.25">
      <c r="A4322" s="193" t="s">
        <v>10694</v>
      </c>
      <c r="B4322" s="194" t="s">
        <v>22292</v>
      </c>
      <c r="C4322" s="188" t="s">
        <v>6</v>
      </c>
      <c r="D4322" s="179"/>
      <c r="E4322" s="201">
        <v>1284</v>
      </c>
      <c r="F4322" s="201">
        <v>139</v>
      </c>
      <c r="G4322" s="64">
        <f t="shared" si="134"/>
        <v>0</v>
      </c>
      <c r="H4322" s="66">
        <f t="shared" si="135"/>
        <v>0</v>
      </c>
      <c r="I4322" s="60"/>
    </row>
    <row r="4323" spans="1:9" s="38" customFormat="1" x14ac:dyDescent="0.25">
      <c r="A4323" s="193" t="s">
        <v>10695</v>
      </c>
      <c r="B4323" s="194" t="s">
        <v>22293</v>
      </c>
      <c r="C4323" s="188" t="s">
        <v>6</v>
      </c>
      <c r="D4323" s="179"/>
      <c r="E4323" s="201">
        <v>1627</v>
      </c>
      <c r="F4323" s="201">
        <v>177</v>
      </c>
      <c r="G4323" s="64">
        <f t="shared" si="134"/>
        <v>0</v>
      </c>
      <c r="H4323" s="66">
        <f t="shared" si="135"/>
        <v>0</v>
      </c>
      <c r="I4323" s="60"/>
    </row>
    <row r="4324" spans="1:9" s="38" customFormat="1" x14ac:dyDescent="0.25">
      <c r="A4324" s="193" t="s">
        <v>10696</v>
      </c>
      <c r="B4324" s="194" t="s">
        <v>22294</v>
      </c>
      <c r="C4324" s="188" t="s">
        <v>6</v>
      </c>
      <c r="D4324" s="179"/>
      <c r="E4324" s="201">
        <v>1507</v>
      </c>
      <c r="F4324" s="201">
        <v>163</v>
      </c>
      <c r="G4324" s="64">
        <f t="shared" si="134"/>
        <v>0</v>
      </c>
      <c r="H4324" s="66">
        <f t="shared" si="135"/>
        <v>0</v>
      </c>
      <c r="I4324" s="60"/>
    </row>
    <row r="4325" spans="1:9" s="38" customFormat="1" x14ac:dyDescent="0.25">
      <c r="A4325" s="193" t="s">
        <v>10697</v>
      </c>
      <c r="B4325" s="194" t="s">
        <v>22295</v>
      </c>
      <c r="C4325" s="188" t="s">
        <v>6</v>
      </c>
      <c r="D4325" s="179"/>
      <c r="E4325" s="201">
        <v>1447</v>
      </c>
      <c r="F4325" s="201">
        <v>157</v>
      </c>
      <c r="G4325" s="64">
        <f t="shared" si="134"/>
        <v>0</v>
      </c>
      <c r="H4325" s="66">
        <f t="shared" si="135"/>
        <v>0</v>
      </c>
      <c r="I4325" s="60"/>
    </row>
    <row r="4326" spans="1:9" s="38" customFormat="1" x14ac:dyDescent="0.25">
      <c r="A4326" s="193" t="s">
        <v>10698</v>
      </c>
      <c r="B4326" s="194" t="s">
        <v>22296</v>
      </c>
      <c r="C4326" s="188" t="s">
        <v>6</v>
      </c>
      <c r="D4326" s="179"/>
      <c r="E4326" s="201">
        <v>2507</v>
      </c>
      <c r="F4326" s="201">
        <v>272</v>
      </c>
      <c r="G4326" s="64">
        <f t="shared" si="134"/>
        <v>0</v>
      </c>
      <c r="H4326" s="66">
        <f t="shared" si="135"/>
        <v>0</v>
      </c>
      <c r="I4326" s="60"/>
    </row>
    <row r="4327" spans="1:9" s="38" customFormat="1" x14ac:dyDescent="0.25">
      <c r="A4327" s="193" t="s">
        <v>10699</v>
      </c>
      <c r="B4327" s="194" t="s">
        <v>22297</v>
      </c>
      <c r="C4327" s="188" t="s">
        <v>6</v>
      </c>
      <c r="D4327" s="179"/>
      <c r="E4327" s="201">
        <v>2417</v>
      </c>
      <c r="F4327" s="201">
        <v>262</v>
      </c>
      <c r="G4327" s="64">
        <f t="shared" si="134"/>
        <v>0</v>
      </c>
      <c r="H4327" s="66">
        <f t="shared" si="135"/>
        <v>0</v>
      </c>
      <c r="I4327" s="60"/>
    </row>
    <row r="4328" spans="1:9" s="38" customFormat="1" x14ac:dyDescent="0.25">
      <c r="A4328" s="193" t="s">
        <v>10700</v>
      </c>
      <c r="B4328" s="194" t="s">
        <v>22298</v>
      </c>
      <c r="C4328" s="188" t="s">
        <v>6</v>
      </c>
      <c r="D4328" s="179"/>
      <c r="E4328" s="201">
        <v>2373</v>
      </c>
      <c r="F4328" s="201">
        <v>258</v>
      </c>
      <c r="G4328" s="64">
        <f t="shared" si="134"/>
        <v>0</v>
      </c>
      <c r="H4328" s="66">
        <f t="shared" si="135"/>
        <v>0</v>
      </c>
      <c r="I4328" s="60"/>
    </row>
    <row r="4329" spans="1:9" s="38" customFormat="1" x14ac:dyDescent="0.25">
      <c r="A4329" s="193" t="s">
        <v>10701</v>
      </c>
      <c r="B4329" s="194" t="s">
        <v>22299</v>
      </c>
      <c r="C4329" s="188" t="s">
        <v>6</v>
      </c>
      <c r="D4329" s="179"/>
      <c r="E4329" s="201">
        <v>3597</v>
      </c>
      <c r="F4329" s="201">
        <v>390</v>
      </c>
      <c r="G4329" s="64">
        <f t="shared" si="134"/>
        <v>0</v>
      </c>
      <c r="H4329" s="66">
        <f t="shared" si="135"/>
        <v>0</v>
      </c>
      <c r="I4329" s="60"/>
    </row>
    <row r="4330" spans="1:9" s="38" customFormat="1" x14ac:dyDescent="0.25">
      <c r="A4330" s="193" t="s">
        <v>10702</v>
      </c>
      <c r="B4330" s="194" t="s">
        <v>22300</v>
      </c>
      <c r="C4330" s="188" t="s">
        <v>6</v>
      </c>
      <c r="D4330" s="179"/>
      <c r="E4330" s="201">
        <v>3537</v>
      </c>
      <c r="F4330" s="201">
        <v>384</v>
      </c>
      <c r="G4330" s="64">
        <f t="shared" si="134"/>
        <v>0</v>
      </c>
      <c r="H4330" s="66">
        <f t="shared" si="135"/>
        <v>0</v>
      </c>
      <c r="I4330" s="60"/>
    </row>
    <row r="4331" spans="1:9" s="38" customFormat="1" ht="101.25" x14ac:dyDescent="0.25">
      <c r="A4331" s="195" t="s">
        <v>10703</v>
      </c>
      <c r="B4331" s="196" t="s">
        <v>22301</v>
      </c>
      <c r="C4331" s="198"/>
      <c r="D4331" s="199"/>
      <c r="E4331" s="199"/>
      <c r="F4331" s="199"/>
      <c r="G4331" s="199"/>
      <c r="H4331" s="200"/>
      <c r="I4331" s="60"/>
    </row>
    <row r="4332" spans="1:9" s="38" customFormat="1" x14ac:dyDescent="0.25">
      <c r="A4332" s="193" t="s">
        <v>10704</v>
      </c>
      <c r="B4332" s="194" t="s">
        <v>22302</v>
      </c>
      <c r="C4332" s="188" t="s">
        <v>6</v>
      </c>
      <c r="D4332" s="179"/>
      <c r="E4332" s="201">
        <v>1640</v>
      </c>
      <c r="F4332" s="201">
        <v>178</v>
      </c>
      <c r="G4332" s="64">
        <f t="shared" si="134"/>
        <v>0</v>
      </c>
      <c r="H4332" s="66">
        <f t="shared" si="135"/>
        <v>0</v>
      </c>
      <c r="I4332" s="60"/>
    </row>
    <row r="4333" spans="1:9" s="38" customFormat="1" x14ac:dyDescent="0.25">
      <c r="A4333" s="193" t="s">
        <v>10705</v>
      </c>
      <c r="B4333" s="194" t="s">
        <v>22303</v>
      </c>
      <c r="C4333" s="188" t="s">
        <v>6</v>
      </c>
      <c r="D4333" s="179"/>
      <c r="E4333" s="201">
        <v>2207</v>
      </c>
      <c r="F4333" s="201">
        <v>240</v>
      </c>
      <c r="G4333" s="64">
        <f t="shared" si="134"/>
        <v>0</v>
      </c>
      <c r="H4333" s="66">
        <f t="shared" si="135"/>
        <v>0</v>
      </c>
      <c r="I4333" s="60"/>
    </row>
    <row r="4334" spans="1:9" s="38" customFormat="1" x14ac:dyDescent="0.25">
      <c r="A4334" s="193" t="s">
        <v>10706</v>
      </c>
      <c r="B4334" s="194" t="s">
        <v>22304</v>
      </c>
      <c r="C4334" s="188" t="s">
        <v>6</v>
      </c>
      <c r="D4334" s="179"/>
      <c r="E4334" s="201">
        <v>3015</v>
      </c>
      <c r="F4334" s="201">
        <v>327</v>
      </c>
      <c r="G4334" s="64">
        <f t="shared" si="134"/>
        <v>0</v>
      </c>
      <c r="H4334" s="66">
        <f t="shared" si="135"/>
        <v>0</v>
      </c>
      <c r="I4334" s="60"/>
    </row>
    <row r="4335" spans="1:9" s="38" customFormat="1" x14ac:dyDescent="0.25">
      <c r="A4335" s="193" t="s">
        <v>10707</v>
      </c>
      <c r="B4335" s="194" t="s">
        <v>22305</v>
      </c>
      <c r="C4335" s="188" t="s">
        <v>6</v>
      </c>
      <c r="D4335" s="179"/>
      <c r="E4335" s="201">
        <v>3493</v>
      </c>
      <c r="F4335" s="201">
        <v>379</v>
      </c>
      <c r="G4335" s="64">
        <f t="shared" si="134"/>
        <v>0</v>
      </c>
      <c r="H4335" s="66">
        <f t="shared" si="135"/>
        <v>0</v>
      </c>
      <c r="I4335" s="60"/>
    </row>
    <row r="4336" spans="1:9" s="38" customFormat="1" x14ac:dyDescent="0.25">
      <c r="A4336" s="193" t="s">
        <v>10708</v>
      </c>
      <c r="B4336" s="194" t="s">
        <v>22306</v>
      </c>
      <c r="C4336" s="188" t="s">
        <v>6</v>
      </c>
      <c r="D4336" s="179"/>
      <c r="E4336" s="201">
        <v>3850</v>
      </c>
      <c r="F4336" s="201">
        <v>418</v>
      </c>
      <c r="G4336" s="64">
        <f t="shared" si="134"/>
        <v>0</v>
      </c>
      <c r="H4336" s="66">
        <f t="shared" si="135"/>
        <v>0</v>
      </c>
      <c r="I4336" s="60"/>
    </row>
    <row r="4337" spans="1:9" s="38" customFormat="1" x14ac:dyDescent="0.25">
      <c r="A4337" s="193" t="s">
        <v>10709</v>
      </c>
      <c r="B4337" s="194" t="s">
        <v>22307</v>
      </c>
      <c r="C4337" s="188" t="s">
        <v>6</v>
      </c>
      <c r="D4337" s="179"/>
      <c r="E4337" s="201">
        <v>3985</v>
      </c>
      <c r="F4337" s="201">
        <v>432</v>
      </c>
      <c r="G4337" s="64">
        <f t="shared" si="134"/>
        <v>0</v>
      </c>
      <c r="H4337" s="66">
        <f t="shared" si="135"/>
        <v>0</v>
      </c>
      <c r="I4337" s="60"/>
    </row>
    <row r="4338" spans="1:9" s="38" customFormat="1" ht="45" x14ac:dyDescent="0.25">
      <c r="A4338" s="195" t="s">
        <v>10710</v>
      </c>
      <c r="B4338" s="196" t="s">
        <v>22308</v>
      </c>
      <c r="C4338" s="198"/>
      <c r="D4338" s="199"/>
      <c r="E4338" s="199"/>
      <c r="F4338" s="199"/>
      <c r="G4338" s="199"/>
      <c r="H4338" s="200"/>
      <c r="I4338" s="60"/>
    </row>
    <row r="4339" spans="1:9" s="38" customFormat="1" x14ac:dyDescent="0.25">
      <c r="A4339" s="193" t="s">
        <v>10711</v>
      </c>
      <c r="B4339" s="194" t="s">
        <v>10712</v>
      </c>
      <c r="C4339" s="188" t="s">
        <v>6</v>
      </c>
      <c r="D4339" s="179"/>
      <c r="E4339" s="201">
        <v>221</v>
      </c>
      <c r="F4339" s="201">
        <v>24</v>
      </c>
      <c r="G4339" s="64">
        <f t="shared" si="134"/>
        <v>0</v>
      </c>
      <c r="H4339" s="66">
        <f t="shared" si="135"/>
        <v>0</v>
      </c>
      <c r="I4339" s="60"/>
    </row>
    <row r="4340" spans="1:9" s="38" customFormat="1" x14ac:dyDescent="0.25">
      <c r="A4340" s="193" t="s">
        <v>10713</v>
      </c>
      <c r="B4340" s="194" t="s">
        <v>10714</v>
      </c>
      <c r="C4340" s="188" t="s">
        <v>6</v>
      </c>
      <c r="D4340" s="179"/>
      <c r="E4340" s="201">
        <v>288</v>
      </c>
      <c r="F4340" s="201">
        <v>31.3</v>
      </c>
      <c r="G4340" s="64">
        <f t="shared" si="134"/>
        <v>0</v>
      </c>
      <c r="H4340" s="66">
        <f t="shared" si="135"/>
        <v>0</v>
      </c>
      <c r="I4340" s="60"/>
    </row>
    <row r="4341" spans="1:9" s="38" customFormat="1" x14ac:dyDescent="0.25">
      <c r="A4341" s="193" t="s">
        <v>10715</v>
      </c>
      <c r="B4341" s="194" t="s">
        <v>10716</v>
      </c>
      <c r="C4341" s="188" t="s">
        <v>6</v>
      </c>
      <c r="D4341" s="179"/>
      <c r="E4341" s="201">
        <v>338</v>
      </c>
      <c r="F4341" s="201">
        <v>36.700000000000003</v>
      </c>
      <c r="G4341" s="64">
        <f t="shared" si="134"/>
        <v>0</v>
      </c>
      <c r="H4341" s="66">
        <f t="shared" si="135"/>
        <v>0</v>
      </c>
      <c r="I4341" s="60"/>
    </row>
    <row r="4342" spans="1:9" s="38" customFormat="1" x14ac:dyDescent="0.25">
      <c r="A4342" s="193" t="s">
        <v>10717</v>
      </c>
      <c r="B4342" s="194" t="s">
        <v>10718</v>
      </c>
      <c r="C4342" s="188" t="s">
        <v>6</v>
      </c>
      <c r="D4342" s="179"/>
      <c r="E4342" s="201">
        <v>543</v>
      </c>
      <c r="F4342" s="201">
        <v>59</v>
      </c>
      <c r="G4342" s="64">
        <f t="shared" si="134"/>
        <v>0</v>
      </c>
      <c r="H4342" s="66">
        <f t="shared" si="135"/>
        <v>0</v>
      </c>
      <c r="I4342" s="60"/>
    </row>
    <row r="4343" spans="1:9" s="38" customFormat="1" x14ac:dyDescent="0.25">
      <c r="A4343" s="193" t="s">
        <v>10719</v>
      </c>
      <c r="B4343" s="194" t="s">
        <v>10720</v>
      </c>
      <c r="C4343" s="188" t="s">
        <v>6</v>
      </c>
      <c r="D4343" s="179"/>
      <c r="E4343" s="201">
        <v>126</v>
      </c>
      <c r="F4343" s="201">
        <v>13.7</v>
      </c>
      <c r="G4343" s="64">
        <f t="shared" si="134"/>
        <v>0</v>
      </c>
      <c r="H4343" s="66">
        <f t="shared" si="135"/>
        <v>0</v>
      </c>
      <c r="I4343" s="60"/>
    </row>
    <row r="4344" spans="1:9" s="38" customFormat="1" x14ac:dyDescent="0.25">
      <c r="A4344" s="193" t="s">
        <v>10721</v>
      </c>
      <c r="B4344" s="194" t="s">
        <v>10722</v>
      </c>
      <c r="C4344" s="188" t="s">
        <v>6</v>
      </c>
      <c r="D4344" s="179"/>
      <c r="E4344" s="201">
        <v>144</v>
      </c>
      <c r="F4344" s="201">
        <v>15.6</v>
      </c>
      <c r="G4344" s="64">
        <f t="shared" si="134"/>
        <v>0</v>
      </c>
      <c r="H4344" s="66">
        <f t="shared" si="135"/>
        <v>0</v>
      </c>
      <c r="I4344" s="60"/>
    </row>
    <row r="4345" spans="1:9" s="38" customFormat="1" x14ac:dyDescent="0.25">
      <c r="A4345" s="193" t="s">
        <v>10723</v>
      </c>
      <c r="B4345" s="194" t="s">
        <v>10724</v>
      </c>
      <c r="C4345" s="188" t="s">
        <v>6</v>
      </c>
      <c r="D4345" s="179"/>
      <c r="E4345" s="201">
        <v>186</v>
      </c>
      <c r="F4345" s="201">
        <v>20.100000000000001</v>
      </c>
      <c r="G4345" s="64">
        <f t="shared" si="134"/>
        <v>0</v>
      </c>
      <c r="H4345" s="66">
        <f t="shared" si="135"/>
        <v>0</v>
      </c>
      <c r="I4345" s="60"/>
    </row>
    <row r="4346" spans="1:9" s="38" customFormat="1" ht="67.5" x14ac:dyDescent="0.25">
      <c r="A4346" s="195" t="s">
        <v>10725</v>
      </c>
      <c r="B4346" s="196" t="s">
        <v>22309</v>
      </c>
      <c r="C4346" s="198"/>
      <c r="D4346" s="199"/>
      <c r="E4346" s="199"/>
      <c r="F4346" s="199"/>
      <c r="G4346" s="199"/>
      <c r="H4346" s="200"/>
      <c r="I4346" s="60"/>
    </row>
    <row r="4347" spans="1:9" s="38" customFormat="1" x14ac:dyDescent="0.25">
      <c r="A4347" s="193" t="s">
        <v>10726</v>
      </c>
      <c r="B4347" s="194" t="s">
        <v>10727</v>
      </c>
      <c r="C4347" s="188" t="s">
        <v>6</v>
      </c>
      <c r="D4347" s="179"/>
      <c r="E4347" s="201">
        <v>11.2</v>
      </c>
      <c r="F4347" s="201">
        <v>1.21</v>
      </c>
      <c r="G4347" s="64">
        <f t="shared" si="134"/>
        <v>0</v>
      </c>
      <c r="H4347" s="66">
        <f t="shared" si="135"/>
        <v>0</v>
      </c>
      <c r="I4347" s="60"/>
    </row>
    <row r="4348" spans="1:9" s="38" customFormat="1" x14ac:dyDescent="0.25">
      <c r="A4348" s="193" t="s">
        <v>10728</v>
      </c>
      <c r="B4348" s="194" t="s">
        <v>10729</v>
      </c>
      <c r="C4348" s="188" t="s">
        <v>6</v>
      </c>
      <c r="D4348" s="179"/>
      <c r="E4348" s="201">
        <v>14.1</v>
      </c>
      <c r="F4348" s="201">
        <v>1.53</v>
      </c>
      <c r="G4348" s="64">
        <f t="shared" si="134"/>
        <v>0</v>
      </c>
      <c r="H4348" s="66">
        <f t="shared" si="135"/>
        <v>0</v>
      </c>
      <c r="I4348" s="60"/>
    </row>
    <row r="4349" spans="1:9" s="38" customFormat="1" x14ac:dyDescent="0.25">
      <c r="A4349" s="193" t="s">
        <v>10730</v>
      </c>
      <c r="B4349" s="194" t="s">
        <v>10731</v>
      </c>
      <c r="C4349" s="188" t="s">
        <v>6</v>
      </c>
      <c r="D4349" s="179"/>
      <c r="E4349" s="201">
        <v>21.1</v>
      </c>
      <c r="F4349" s="201">
        <v>2.29</v>
      </c>
      <c r="G4349" s="64">
        <f t="shared" si="134"/>
        <v>0</v>
      </c>
      <c r="H4349" s="66">
        <f t="shared" si="135"/>
        <v>0</v>
      </c>
      <c r="I4349" s="60"/>
    </row>
    <row r="4350" spans="1:9" s="38" customFormat="1" x14ac:dyDescent="0.25">
      <c r="A4350" s="193" t="s">
        <v>10732</v>
      </c>
      <c r="B4350" s="194" t="s">
        <v>10733</v>
      </c>
      <c r="C4350" s="188" t="s">
        <v>6</v>
      </c>
      <c r="D4350" s="179"/>
      <c r="E4350" s="201">
        <v>30.4</v>
      </c>
      <c r="F4350" s="201">
        <v>3.29</v>
      </c>
      <c r="G4350" s="64">
        <f t="shared" si="134"/>
        <v>0</v>
      </c>
      <c r="H4350" s="66">
        <f t="shared" si="135"/>
        <v>0</v>
      </c>
      <c r="I4350" s="60"/>
    </row>
    <row r="4351" spans="1:9" s="38" customFormat="1" x14ac:dyDescent="0.25">
      <c r="A4351" s="193" t="s">
        <v>10734</v>
      </c>
      <c r="B4351" s="194" t="s">
        <v>10735</v>
      </c>
      <c r="C4351" s="188" t="s">
        <v>6</v>
      </c>
      <c r="D4351" s="179"/>
      <c r="E4351" s="201">
        <v>39.299999999999997</v>
      </c>
      <c r="F4351" s="201">
        <v>4.26</v>
      </c>
      <c r="G4351" s="64">
        <f t="shared" si="134"/>
        <v>0</v>
      </c>
      <c r="H4351" s="66">
        <f t="shared" si="135"/>
        <v>0</v>
      </c>
      <c r="I4351" s="60"/>
    </row>
    <row r="4352" spans="1:9" s="38" customFormat="1" x14ac:dyDescent="0.25">
      <c r="A4352" s="193" t="s">
        <v>10736</v>
      </c>
      <c r="B4352" s="194" t="s">
        <v>10737</v>
      </c>
      <c r="C4352" s="188" t="s">
        <v>6</v>
      </c>
      <c r="D4352" s="179"/>
      <c r="E4352" s="201">
        <v>64</v>
      </c>
      <c r="F4352" s="201">
        <v>7</v>
      </c>
      <c r="G4352" s="64">
        <f t="shared" si="134"/>
        <v>0</v>
      </c>
      <c r="H4352" s="66">
        <f t="shared" si="135"/>
        <v>0</v>
      </c>
      <c r="I4352" s="60"/>
    </row>
    <row r="4353" spans="1:9" s="38" customFormat="1" x14ac:dyDescent="0.25">
      <c r="A4353" s="193" t="s">
        <v>10738</v>
      </c>
      <c r="B4353" s="194" t="s">
        <v>10739</v>
      </c>
      <c r="C4353" s="188" t="s">
        <v>6</v>
      </c>
      <c r="D4353" s="179"/>
      <c r="E4353" s="201">
        <v>96</v>
      </c>
      <c r="F4353" s="201">
        <v>10.5</v>
      </c>
      <c r="G4353" s="64">
        <f t="shared" si="134"/>
        <v>0</v>
      </c>
      <c r="H4353" s="66">
        <f t="shared" si="135"/>
        <v>0</v>
      </c>
      <c r="I4353" s="60"/>
    </row>
    <row r="4354" spans="1:9" s="38" customFormat="1" x14ac:dyDescent="0.25">
      <c r="A4354" s="193" t="s">
        <v>10740</v>
      </c>
      <c r="B4354" s="194" t="s">
        <v>10741</v>
      </c>
      <c r="C4354" s="188" t="s">
        <v>6</v>
      </c>
      <c r="D4354" s="179"/>
      <c r="E4354" s="201">
        <v>113</v>
      </c>
      <c r="F4354" s="201">
        <v>12.3</v>
      </c>
      <c r="G4354" s="64">
        <f t="shared" si="134"/>
        <v>0</v>
      </c>
      <c r="H4354" s="66">
        <f t="shared" si="135"/>
        <v>0</v>
      </c>
      <c r="I4354" s="60"/>
    </row>
    <row r="4355" spans="1:9" s="38" customFormat="1" x14ac:dyDescent="0.25">
      <c r="A4355" s="193" t="s">
        <v>10742</v>
      </c>
      <c r="B4355" s="194" t="s">
        <v>10743</v>
      </c>
      <c r="C4355" s="188" t="s">
        <v>6</v>
      </c>
      <c r="D4355" s="179"/>
      <c r="E4355" s="201">
        <v>186</v>
      </c>
      <c r="F4355" s="201">
        <v>12.3</v>
      </c>
      <c r="G4355" s="64">
        <f t="shared" si="134"/>
        <v>0</v>
      </c>
      <c r="H4355" s="66">
        <f t="shared" si="135"/>
        <v>0</v>
      </c>
      <c r="I4355" s="60"/>
    </row>
    <row r="4356" spans="1:9" s="38" customFormat="1" x14ac:dyDescent="0.25">
      <c r="A4356" s="193" t="s">
        <v>10744</v>
      </c>
      <c r="B4356" s="194" t="s">
        <v>10745</v>
      </c>
      <c r="C4356" s="188" t="s">
        <v>6</v>
      </c>
      <c r="D4356" s="179"/>
      <c r="E4356" s="201">
        <v>246</v>
      </c>
      <c r="F4356" s="201">
        <v>12.3</v>
      </c>
      <c r="G4356" s="64">
        <f t="shared" si="134"/>
        <v>0</v>
      </c>
      <c r="H4356" s="66">
        <f t="shared" si="135"/>
        <v>0</v>
      </c>
      <c r="I4356" s="60"/>
    </row>
    <row r="4357" spans="1:9" s="38" customFormat="1" x14ac:dyDescent="0.25">
      <c r="A4357" s="193" t="s">
        <v>10746</v>
      </c>
      <c r="B4357" s="194" t="s">
        <v>10747</v>
      </c>
      <c r="C4357" s="188" t="s">
        <v>6</v>
      </c>
      <c r="D4357" s="179"/>
      <c r="E4357" s="201">
        <v>325</v>
      </c>
      <c r="F4357" s="201">
        <v>12.3</v>
      </c>
      <c r="G4357" s="64">
        <f t="shared" ref="G4357:G4420" si="136">D4357*E4357</f>
        <v>0</v>
      </c>
      <c r="H4357" s="66">
        <f t="shared" ref="H4357:H4420" si="137">D4357*F4357</f>
        <v>0</v>
      </c>
      <c r="I4357" s="60"/>
    </row>
    <row r="4358" spans="1:9" s="38" customFormat="1" x14ac:dyDescent="0.25">
      <c r="A4358" s="193" t="s">
        <v>10748</v>
      </c>
      <c r="B4358" s="194" t="s">
        <v>10749</v>
      </c>
      <c r="C4358" s="188" t="s">
        <v>6</v>
      </c>
      <c r="D4358" s="179"/>
      <c r="E4358" s="201">
        <v>427</v>
      </c>
      <c r="F4358" s="201">
        <v>12.3</v>
      </c>
      <c r="G4358" s="64">
        <f t="shared" si="136"/>
        <v>0</v>
      </c>
      <c r="H4358" s="66">
        <f t="shared" si="137"/>
        <v>0</v>
      </c>
      <c r="I4358" s="60"/>
    </row>
    <row r="4359" spans="1:9" s="38" customFormat="1" x14ac:dyDescent="0.25">
      <c r="A4359" s="193" t="s">
        <v>10750</v>
      </c>
      <c r="B4359" s="194" t="s">
        <v>10751</v>
      </c>
      <c r="C4359" s="188" t="s">
        <v>6</v>
      </c>
      <c r="D4359" s="179"/>
      <c r="E4359" s="201">
        <v>640</v>
      </c>
      <c r="F4359" s="201">
        <v>12.3</v>
      </c>
      <c r="G4359" s="64">
        <f t="shared" si="136"/>
        <v>0</v>
      </c>
      <c r="H4359" s="66">
        <f t="shared" si="137"/>
        <v>0</v>
      </c>
      <c r="I4359" s="60"/>
    </row>
    <row r="4360" spans="1:9" s="38" customFormat="1" ht="56.25" x14ac:dyDescent="0.25">
      <c r="A4360" s="195" t="s">
        <v>10752</v>
      </c>
      <c r="B4360" s="196" t="s">
        <v>22310</v>
      </c>
      <c r="C4360" s="198"/>
      <c r="D4360" s="199"/>
      <c r="E4360" s="199"/>
      <c r="F4360" s="199"/>
      <c r="G4360" s="199"/>
      <c r="H4360" s="200"/>
      <c r="I4360" s="60"/>
    </row>
    <row r="4361" spans="1:9" s="38" customFormat="1" x14ac:dyDescent="0.25">
      <c r="A4361" s="193" t="s">
        <v>10753</v>
      </c>
      <c r="B4361" s="194" t="s">
        <v>10754</v>
      </c>
      <c r="C4361" s="188" t="s">
        <v>6</v>
      </c>
      <c r="D4361" s="179"/>
      <c r="E4361" s="201">
        <v>39.299999999999997</v>
      </c>
      <c r="F4361" s="201">
        <v>4.26</v>
      </c>
      <c r="G4361" s="64">
        <f t="shared" si="136"/>
        <v>0</v>
      </c>
      <c r="H4361" s="66">
        <f t="shared" si="137"/>
        <v>0</v>
      </c>
      <c r="I4361" s="60"/>
    </row>
    <row r="4362" spans="1:9" s="38" customFormat="1" x14ac:dyDescent="0.25">
      <c r="A4362" s="193" t="s">
        <v>10755</v>
      </c>
      <c r="B4362" s="194" t="s">
        <v>10756</v>
      </c>
      <c r="C4362" s="188" t="s">
        <v>6</v>
      </c>
      <c r="D4362" s="179"/>
      <c r="E4362" s="201">
        <v>44.1</v>
      </c>
      <c r="F4362" s="201">
        <v>4.79</v>
      </c>
      <c r="G4362" s="64">
        <f t="shared" si="136"/>
        <v>0</v>
      </c>
      <c r="H4362" s="66">
        <f t="shared" si="137"/>
        <v>0</v>
      </c>
      <c r="I4362" s="60"/>
    </row>
    <row r="4363" spans="1:9" s="38" customFormat="1" x14ac:dyDescent="0.25">
      <c r="A4363" s="193" t="s">
        <v>10757</v>
      </c>
      <c r="B4363" s="194" t="s">
        <v>10758</v>
      </c>
      <c r="C4363" s="188" t="s">
        <v>6</v>
      </c>
      <c r="D4363" s="179"/>
      <c r="E4363" s="201">
        <v>55</v>
      </c>
      <c r="F4363" s="201">
        <v>6</v>
      </c>
      <c r="G4363" s="64">
        <f t="shared" si="136"/>
        <v>0</v>
      </c>
      <c r="H4363" s="66">
        <f t="shared" si="137"/>
        <v>0</v>
      </c>
      <c r="I4363" s="60"/>
    </row>
    <row r="4364" spans="1:9" s="38" customFormat="1" x14ac:dyDescent="0.25">
      <c r="A4364" s="193" t="s">
        <v>10759</v>
      </c>
      <c r="B4364" s="194" t="s">
        <v>10760</v>
      </c>
      <c r="C4364" s="188" t="s">
        <v>6</v>
      </c>
      <c r="D4364" s="179"/>
      <c r="E4364" s="201">
        <v>60</v>
      </c>
      <c r="F4364" s="201">
        <v>6.5</v>
      </c>
      <c r="G4364" s="64">
        <f t="shared" si="136"/>
        <v>0</v>
      </c>
      <c r="H4364" s="66">
        <f t="shared" si="137"/>
        <v>0</v>
      </c>
      <c r="I4364" s="60"/>
    </row>
    <row r="4365" spans="1:9" s="38" customFormat="1" x14ac:dyDescent="0.25">
      <c r="A4365" s="193" t="s">
        <v>10761</v>
      </c>
      <c r="B4365" s="194" t="s">
        <v>10762</v>
      </c>
      <c r="C4365" s="188" t="s">
        <v>6</v>
      </c>
      <c r="D4365" s="179"/>
      <c r="E4365" s="201">
        <v>77</v>
      </c>
      <c r="F4365" s="201">
        <v>8.3000000000000007</v>
      </c>
      <c r="G4365" s="64">
        <f t="shared" si="136"/>
        <v>0</v>
      </c>
      <c r="H4365" s="66">
        <f t="shared" si="137"/>
        <v>0</v>
      </c>
      <c r="I4365" s="60"/>
    </row>
    <row r="4366" spans="1:9" s="38" customFormat="1" x14ac:dyDescent="0.25">
      <c r="A4366" s="193" t="s">
        <v>10763</v>
      </c>
      <c r="B4366" s="194" t="s">
        <v>10764</v>
      </c>
      <c r="C4366" s="188" t="s">
        <v>6</v>
      </c>
      <c r="D4366" s="179"/>
      <c r="E4366" s="201">
        <v>85</v>
      </c>
      <c r="F4366" s="201">
        <v>9.1999999999999993</v>
      </c>
      <c r="G4366" s="64">
        <f t="shared" si="136"/>
        <v>0</v>
      </c>
      <c r="H4366" s="66">
        <f t="shared" si="137"/>
        <v>0</v>
      </c>
      <c r="I4366" s="60"/>
    </row>
    <row r="4367" spans="1:9" s="38" customFormat="1" x14ac:dyDescent="0.25">
      <c r="A4367" s="193" t="s">
        <v>10765</v>
      </c>
      <c r="B4367" s="194" t="s">
        <v>10766</v>
      </c>
      <c r="C4367" s="188" t="s">
        <v>6</v>
      </c>
      <c r="D4367" s="179"/>
      <c r="E4367" s="201">
        <v>96</v>
      </c>
      <c r="F4367" s="201">
        <v>10.5</v>
      </c>
      <c r="G4367" s="64">
        <f t="shared" si="136"/>
        <v>0</v>
      </c>
      <c r="H4367" s="66">
        <f t="shared" si="137"/>
        <v>0</v>
      </c>
      <c r="I4367" s="60"/>
    </row>
    <row r="4368" spans="1:9" s="38" customFormat="1" x14ac:dyDescent="0.25">
      <c r="A4368" s="193" t="s">
        <v>10767</v>
      </c>
      <c r="B4368" s="194" t="s">
        <v>10768</v>
      </c>
      <c r="C4368" s="188" t="s">
        <v>6</v>
      </c>
      <c r="D4368" s="179"/>
      <c r="E4368" s="201">
        <v>138</v>
      </c>
      <c r="F4368" s="201">
        <v>15</v>
      </c>
      <c r="G4368" s="64">
        <f t="shared" si="136"/>
        <v>0</v>
      </c>
      <c r="H4368" s="66">
        <f t="shared" si="137"/>
        <v>0</v>
      </c>
      <c r="I4368" s="60"/>
    </row>
    <row r="4369" spans="1:9" s="38" customFormat="1" x14ac:dyDescent="0.25">
      <c r="A4369" s="193" t="s">
        <v>10769</v>
      </c>
      <c r="B4369" s="194" t="s">
        <v>10770</v>
      </c>
      <c r="C4369" s="188" t="s">
        <v>6</v>
      </c>
      <c r="D4369" s="179"/>
      <c r="E4369" s="201">
        <v>279</v>
      </c>
      <c r="F4369" s="201">
        <v>30.2</v>
      </c>
      <c r="G4369" s="64">
        <f t="shared" si="136"/>
        <v>0</v>
      </c>
      <c r="H4369" s="66">
        <f t="shared" si="137"/>
        <v>0</v>
      </c>
      <c r="I4369" s="60"/>
    </row>
    <row r="4370" spans="1:9" s="38" customFormat="1" x14ac:dyDescent="0.25">
      <c r="A4370" s="193" t="s">
        <v>10771</v>
      </c>
      <c r="B4370" s="194" t="s">
        <v>10772</v>
      </c>
      <c r="C4370" s="188" t="s">
        <v>6</v>
      </c>
      <c r="D4370" s="179"/>
      <c r="E4370" s="201">
        <v>333</v>
      </c>
      <c r="F4370" s="201">
        <v>36.1</v>
      </c>
      <c r="G4370" s="64">
        <f t="shared" si="136"/>
        <v>0</v>
      </c>
      <c r="H4370" s="66">
        <f t="shared" si="137"/>
        <v>0</v>
      </c>
      <c r="I4370" s="60"/>
    </row>
    <row r="4371" spans="1:9" s="38" customFormat="1" x14ac:dyDescent="0.25">
      <c r="A4371" s="193" t="s">
        <v>10773</v>
      </c>
      <c r="B4371" s="194" t="s">
        <v>10774</v>
      </c>
      <c r="C4371" s="188" t="s">
        <v>6</v>
      </c>
      <c r="D4371" s="179"/>
      <c r="E4371" s="201">
        <v>416</v>
      </c>
      <c r="F4371" s="201">
        <v>45.1</v>
      </c>
      <c r="G4371" s="64">
        <f t="shared" si="136"/>
        <v>0</v>
      </c>
      <c r="H4371" s="66">
        <f t="shared" si="137"/>
        <v>0</v>
      </c>
      <c r="I4371" s="60"/>
    </row>
    <row r="4372" spans="1:9" s="38" customFormat="1" x14ac:dyDescent="0.25">
      <c r="A4372" s="193" t="s">
        <v>10775</v>
      </c>
      <c r="B4372" s="194" t="s">
        <v>10776</v>
      </c>
      <c r="C4372" s="188" t="s">
        <v>6</v>
      </c>
      <c r="D4372" s="179"/>
      <c r="E4372" s="201">
        <v>511</v>
      </c>
      <c r="F4372" s="201">
        <v>55</v>
      </c>
      <c r="G4372" s="64">
        <f t="shared" si="136"/>
        <v>0</v>
      </c>
      <c r="H4372" s="66">
        <f t="shared" si="137"/>
        <v>0</v>
      </c>
      <c r="I4372" s="60"/>
    </row>
    <row r="4373" spans="1:9" s="38" customFormat="1" x14ac:dyDescent="0.25">
      <c r="A4373" s="193" t="s">
        <v>10777</v>
      </c>
      <c r="B4373" s="194" t="s">
        <v>10778</v>
      </c>
      <c r="C4373" s="188" t="s">
        <v>6</v>
      </c>
      <c r="D4373" s="179"/>
      <c r="E4373" s="201">
        <v>43.7</v>
      </c>
      <c r="F4373" s="201">
        <v>4.75</v>
      </c>
      <c r="G4373" s="64">
        <f t="shared" si="136"/>
        <v>0</v>
      </c>
      <c r="H4373" s="66">
        <f t="shared" si="137"/>
        <v>0</v>
      </c>
      <c r="I4373" s="60"/>
    </row>
    <row r="4374" spans="1:9" s="38" customFormat="1" x14ac:dyDescent="0.25">
      <c r="A4374" s="193" t="s">
        <v>10779</v>
      </c>
      <c r="B4374" s="194" t="s">
        <v>10780</v>
      </c>
      <c r="C4374" s="188" t="s">
        <v>6</v>
      </c>
      <c r="D4374" s="179"/>
      <c r="E4374" s="201">
        <v>47.7</v>
      </c>
      <c r="F4374" s="201">
        <v>4.75</v>
      </c>
      <c r="G4374" s="64">
        <f t="shared" si="136"/>
        <v>0</v>
      </c>
      <c r="H4374" s="66">
        <f t="shared" si="137"/>
        <v>0</v>
      </c>
      <c r="I4374" s="60"/>
    </row>
    <row r="4375" spans="1:9" s="38" customFormat="1" x14ac:dyDescent="0.25">
      <c r="A4375" s="193" t="s">
        <v>10781</v>
      </c>
      <c r="B4375" s="194" t="s">
        <v>10782</v>
      </c>
      <c r="C4375" s="188" t="s">
        <v>6</v>
      </c>
      <c r="D4375" s="179"/>
      <c r="E4375" s="201">
        <v>52</v>
      </c>
      <c r="F4375" s="201">
        <v>4.75</v>
      </c>
      <c r="G4375" s="64">
        <f t="shared" si="136"/>
        <v>0</v>
      </c>
      <c r="H4375" s="66">
        <f t="shared" si="137"/>
        <v>0</v>
      </c>
      <c r="I4375" s="60"/>
    </row>
    <row r="4376" spans="1:9" s="38" customFormat="1" x14ac:dyDescent="0.25">
      <c r="A4376" s="193" t="s">
        <v>10783</v>
      </c>
      <c r="B4376" s="194" t="s">
        <v>10784</v>
      </c>
      <c r="C4376" s="188" t="s">
        <v>6</v>
      </c>
      <c r="D4376" s="179"/>
      <c r="E4376" s="201">
        <v>54</v>
      </c>
      <c r="F4376" s="201">
        <v>4.75</v>
      </c>
      <c r="G4376" s="64">
        <f t="shared" si="136"/>
        <v>0</v>
      </c>
      <c r="H4376" s="66">
        <f t="shared" si="137"/>
        <v>0</v>
      </c>
      <c r="I4376" s="60"/>
    </row>
    <row r="4377" spans="1:9" s="38" customFormat="1" x14ac:dyDescent="0.25">
      <c r="A4377" s="193" t="s">
        <v>10785</v>
      </c>
      <c r="B4377" s="194" t="s">
        <v>10786</v>
      </c>
      <c r="C4377" s="188" t="s">
        <v>6</v>
      </c>
      <c r="D4377" s="179"/>
      <c r="E4377" s="201">
        <v>68</v>
      </c>
      <c r="F4377" s="201">
        <v>4.75</v>
      </c>
      <c r="G4377" s="64">
        <f t="shared" si="136"/>
        <v>0</v>
      </c>
      <c r="H4377" s="66">
        <f t="shared" si="137"/>
        <v>0</v>
      </c>
      <c r="I4377" s="60"/>
    </row>
    <row r="4378" spans="1:9" s="38" customFormat="1" x14ac:dyDescent="0.25">
      <c r="A4378" s="193" t="s">
        <v>10787</v>
      </c>
      <c r="B4378" s="194" t="s">
        <v>10788</v>
      </c>
      <c r="C4378" s="188" t="s">
        <v>6</v>
      </c>
      <c r="D4378" s="179"/>
      <c r="E4378" s="201">
        <v>63</v>
      </c>
      <c r="F4378" s="201">
        <v>4.75</v>
      </c>
      <c r="G4378" s="64">
        <f t="shared" si="136"/>
        <v>0</v>
      </c>
      <c r="H4378" s="66">
        <f t="shared" si="137"/>
        <v>0</v>
      </c>
      <c r="I4378" s="60"/>
    </row>
    <row r="4379" spans="1:9" s="38" customFormat="1" x14ac:dyDescent="0.25">
      <c r="A4379" s="193" t="s">
        <v>10789</v>
      </c>
      <c r="B4379" s="194" t="s">
        <v>10790</v>
      </c>
      <c r="C4379" s="188" t="s">
        <v>6</v>
      </c>
      <c r="D4379" s="179"/>
      <c r="E4379" s="201">
        <v>75</v>
      </c>
      <c r="F4379" s="201">
        <v>4.75</v>
      </c>
      <c r="G4379" s="64">
        <f t="shared" si="136"/>
        <v>0</v>
      </c>
      <c r="H4379" s="66">
        <f t="shared" si="137"/>
        <v>0</v>
      </c>
      <c r="I4379" s="60"/>
    </row>
    <row r="4380" spans="1:9" s="38" customFormat="1" x14ac:dyDescent="0.25">
      <c r="A4380" s="193" t="s">
        <v>10791</v>
      </c>
      <c r="B4380" s="194" t="s">
        <v>10792</v>
      </c>
      <c r="C4380" s="188" t="s">
        <v>6</v>
      </c>
      <c r="D4380" s="179"/>
      <c r="E4380" s="201">
        <v>80</v>
      </c>
      <c r="F4380" s="201">
        <v>4.75</v>
      </c>
      <c r="G4380" s="64">
        <f t="shared" si="136"/>
        <v>0</v>
      </c>
      <c r="H4380" s="66">
        <f t="shared" si="137"/>
        <v>0</v>
      </c>
      <c r="I4380" s="60"/>
    </row>
    <row r="4381" spans="1:9" s="38" customFormat="1" x14ac:dyDescent="0.25">
      <c r="A4381" s="193" t="s">
        <v>10793</v>
      </c>
      <c r="B4381" s="194" t="s">
        <v>10794</v>
      </c>
      <c r="C4381" s="188" t="s">
        <v>6</v>
      </c>
      <c r="D4381" s="179"/>
      <c r="E4381" s="201">
        <v>113</v>
      </c>
      <c r="F4381" s="201">
        <v>12.3</v>
      </c>
      <c r="G4381" s="64">
        <f t="shared" si="136"/>
        <v>0</v>
      </c>
      <c r="H4381" s="66">
        <f t="shared" si="137"/>
        <v>0</v>
      </c>
      <c r="I4381" s="60"/>
    </row>
    <row r="4382" spans="1:9" s="38" customFormat="1" x14ac:dyDescent="0.25">
      <c r="A4382" s="193" t="s">
        <v>10795</v>
      </c>
      <c r="B4382" s="194" t="s">
        <v>10796</v>
      </c>
      <c r="C4382" s="188" t="s">
        <v>6</v>
      </c>
      <c r="D4382" s="179"/>
      <c r="E4382" s="201">
        <v>187</v>
      </c>
      <c r="F4382" s="201">
        <v>12.3</v>
      </c>
      <c r="G4382" s="64">
        <f t="shared" si="136"/>
        <v>0</v>
      </c>
      <c r="H4382" s="66">
        <f t="shared" si="137"/>
        <v>0</v>
      </c>
      <c r="I4382" s="60"/>
    </row>
    <row r="4383" spans="1:9" s="38" customFormat="1" x14ac:dyDescent="0.25">
      <c r="A4383" s="193" t="s">
        <v>10797</v>
      </c>
      <c r="B4383" s="194" t="s">
        <v>10798</v>
      </c>
      <c r="C4383" s="188" t="s">
        <v>6</v>
      </c>
      <c r="D4383" s="179"/>
      <c r="E4383" s="201">
        <v>279</v>
      </c>
      <c r="F4383" s="201">
        <v>12.3</v>
      </c>
      <c r="G4383" s="64">
        <f t="shared" si="136"/>
        <v>0</v>
      </c>
      <c r="H4383" s="66">
        <f t="shared" si="137"/>
        <v>0</v>
      </c>
      <c r="I4383" s="60"/>
    </row>
    <row r="4384" spans="1:9" s="38" customFormat="1" x14ac:dyDescent="0.25">
      <c r="A4384" s="193" t="s">
        <v>10799</v>
      </c>
      <c r="B4384" s="194" t="s">
        <v>10800</v>
      </c>
      <c r="C4384" s="188" t="s">
        <v>6</v>
      </c>
      <c r="D4384" s="179"/>
      <c r="E4384" s="201">
        <v>376</v>
      </c>
      <c r="F4384" s="201">
        <v>12.3</v>
      </c>
      <c r="G4384" s="64">
        <f t="shared" si="136"/>
        <v>0</v>
      </c>
      <c r="H4384" s="66">
        <f t="shared" si="137"/>
        <v>0</v>
      </c>
      <c r="I4384" s="60"/>
    </row>
    <row r="4385" spans="1:9" s="38" customFormat="1" x14ac:dyDescent="0.25">
      <c r="A4385" s="193" t="s">
        <v>10801</v>
      </c>
      <c r="B4385" s="194" t="s">
        <v>10802</v>
      </c>
      <c r="C4385" s="188" t="s">
        <v>6</v>
      </c>
      <c r="D4385" s="179"/>
      <c r="E4385" s="201">
        <v>484</v>
      </c>
      <c r="F4385" s="201">
        <v>12.3</v>
      </c>
      <c r="G4385" s="64">
        <f t="shared" si="136"/>
        <v>0</v>
      </c>
      <c r="H4385" s="66">
        <f t="shared" si="137"/>
        <v>0</v>
      </c>
      <c r="I4385" s="60"/>
    </row>
    <row r="4386" spans="1:9" s="38" customFormat="1" ht="135" x14ac:dyDescent="0.25">
      <c r="A4386" s="195" t="s">
        <v>10803</v>
      </c>
      <c r="B4386" s="196" t="s">
        <v>22311</v>
      </c>
      <c r="C4386" s="198"/>
      <c r="D4386" s="199"/>
      <c r="E4386" s="199"/>
      <c r="F4386" s="199"/>
      <c r="G4386" s="199"/>
      <c r="H4386" s="200"/>
      <c r="I4386" s="60"/>
    </row>
    <row r="4387" spans="1:9" s="38" customFormat="1" x14ac:dyDescent="0.25">
      <c r="A4387" s="193" t="s">
        <v>10804</v>
      </c>
      <c r="B4387" s="194" t="s">
        <v>10805</v>
      </c>
      <c r="C4387" s="188" t="s">
        <v>10806</v>
      </c>
      <c r="D4387" s="179"/>
      <c r="E4387" s="201">
        <v>14.3</v>
      </c>
      <c r="F4387" s="201">
        <v>1.28</v>
      </c>
      <c r="G4387" s="64">
        <f t="shared" si="136"/>
        <v>0</v>
      </c>
      <c r="H4387" s="66">
        <f t="shared" si="137"/>
        <v>0</v>
      </c>
      <c r="I4387" s="60"/>
    </row>
    <row r="4388" spans="1:9" s="38" customFormat="1" x14ac:dyDescent="0.25">
      <c r="A4388" s="193" t="s">
        <v>10807</v>
      </c>
      <c r="B4388" s="194" t="s">
        <v>10808</v>
      </c>
      <c r="C4388" s="188" t="s">
        <v>10806</v>
      </c>
      <c r="D4388" s="179"/>
      <c r="E4388" s="201">
        <v>8.6999999999999993</v>
      </c>
      <c r="F4388" s="201">
        <v>0.78</v>
      </c>
      <c r="G4388" s="64">
        <f t="shared" si="136"/>
        <v>0</v>
      </c>
      <c r="H4388" s="66">
        <f t="shared" si="137"/>
        <v>0</v>
      </c>
      <c r="I4388" s="60"/>
    </row>
    <row r="4389" spans="1:9" s="38" customFormat="1" x14ac:dyDescent="0.25">
      <c r="A4389" s="193" t="s">
        <v>10809</v>
      </c>
      <c r="B4389" s="194" t="s">
        <v>10810</v>
      </c>
      <c r="C4389" s="188" t="s">
        <v>10806</v>
      </c>
      <c r="D4389" s="179"/>
      <c r="E4389" s="201">
        <v>6.6</v>
      </c>
      <c r="F4389" s="201">
        <v>0.59</v>
      </c>
      <c r="G4389" s="64">
        <f t="shared" si="136"/>
        <v>0</v>
      </c>
      <c r="H4389" s="66">
        <f t="shared" si="137"/>
        <v>0</v>
      </c>
      <c r="I4389" s="60"/>
    </row>
    <row r="4390" spans="1:9" s="38" customFormat="1" x14ac:dyDescent="0.25">
      <c r="A4390" s="193" t="s">
        <v>10811</v>
      </c>
      <c r="B4390" s="194" t="s">
        <v>10812</v>
      </c>
      <c r="C4390" s="188" t="s">
        <v>10806</v>
      </c>
      <c r="D4390" s="179"/>
      <c r="E4390" s="201">
        <v>5.9</v>
      </c>
      <c r="F4390" s="201">
        <v>0.53</v>
      </c>
      <c r="G4390" s="64">
        <f t="shared" si="136"/>
        <v>0</v>
      </c>
      <c r="H4390" s="66">
        <f t="shared" si="137"/>
        <v>0</v>
      </c>
      <c r="I4390" s="60"/>
    </row>
    <row r="4391" spans="1:9" s="38" customFormat="1" x14ac:dyDescent="0.25">
      <c r="A4391" s="193" t="s">
        <v>10813</v>
      </c>
      <c r="B4391" s="194" t="s">
        <v>10814</v>
      </c>
      <c r="C4391" s="188" t="s">
        <v>10806</v>
      </c>
      <c r="D4391" s="179"/>
      <c r="E4391" s="201">
        <v>4.95</v>
      </c>
      <c r="F4391" s="201">
        <v>0.44500000000000001</v>
      </c>
      <c r="G4391" s="64">
        <f t="shared" si="136"/>
        <v>0</v>
      </c>
      <c r="H4391" s="66">
        <f t="shared" si="137"/>
        <v>0</v>
      </c>
      <c r="I4391" s="60"/>
    </row>
    <row r="4392" spans="1:9" s="38" customFormat="1" ht="135" x14ac:dyDescent="0.25">
      <c r="A4392" s="195" t="s">
        <v>10815</v>
      </c>
      <c r="B4392" s="196" t="s">
        <v>22312</v>
      </c>
      <c r="C4392" s="198"/>
      <c r="D4392" s="199"/>
      <c r="E4392" s="199"/>
      <c r="F4392" s="199"/>
      <c r="G4392" s="199"/>
      <c r="H4392" s="200"/>
      <c r="I4392" s="60"/>
    </row>
    <row r="4393" spans="1:9" s="38" customFormat="1" x14ac:dyDescent="0.25">
      <c r="A4393" s="193" t="s">
        <v>10816</v>
      </c>
      <c r="B4393" s="194" t="s">
        <v>10805</v>
      </c>
      <c r="C4393" s="188" t="s">
        <v>10806</v>
      </c>
      <c r="D4393" s="179"/>
      <c r="E4393" s="201">
        <v>18.600000000000001</v>
      </c>
      <c r="F4393" s="201">
        <v>1.67</v>
      </c>
      <c r="G4393" s="64">
        <f t="shared" si="136"/>
        <v>0</v>
      </c>
      <c r="H4393" s="66">
        <f t="shared" si="137"/>
        <v>0</v>
      </c>
      <c r="I4393" s="60"/>
    </row>
    <row r="4394" spans="1:9" s="38" customFormat="1" x14ac:dyDescent="0.25">
      <c r="A4394" s="193" t="s">
        <v>10817</v>
      </c>
      <c r="B4394" s="194" t="s">
        <v>10808</v>
      </c>
      <c r="C4394" s="188" t="s">
        <v>10806</v>
      </c>
      <c r="D4394" s="179"/>
      <c r="E4394" s="201">
        <v>11.7</v>
      </c>
      <c r="F4394" s="201">
        <v>1.05</v>
      </c>
      <c r="G4394" s="64">
        <f t="shared" si="136"/>
        <v>0</v>
      </c>
      <c r="H4394" s="66">
        <f t="shared" si="137"/>
        <v>0</v>
      </c>
      <c r="I4394" s="60"/>
    </row>
    <row r="4395" spans="1:9" s="38" customFormat="1" x14ac:dyDescent="0.25">
      <c r="A4395" s="193" t="s">
        <v>10818</v>
      </c>
      <c r="B4395" s="194" t="s">
        <v>10810</v>
      </c>
      <c r="C4395" s="188" t="s">
        <v>10806</v>
      </c>
      <c r="D4395" s="179"/>
      <c r="E4395" s="201">
        <v>9</v>
      </c>
      <c r="F4395" s="201">
        <v>0.81</v>
      </c>
      <c r="G4395" s="64">
        <f t="shared" si="136"/>
        <v>0</v>
      </c>
      <c r="H4395" s="66">
        <f t="shared" si="137"/>
        <v>0</v>
      </c>
      <c r="I4395" s="60"/>
    </row>
    <row r="4396" spans="1:9" s="38" customFormat="1" x14ac:dyDescent="0.25">
      <c r="A4396" s="193" t="s">
        <v>10819</v>
      </c>
      <c r="B4396" s="194" t="s">
        <v>10812</v>
      </c>
      <c r="C4396" s="188" t="s">
        <v>10806</v>
      </c>
      <c r="D4396" s="179"/>
      <c r="E4396" s="201">
        <v>8.1999999999999993</v>
      </c>
      <c r="F4396" s="201">
        <v>0.74</v>
      </c>
      <c r="G4396" s="64">
        <f t="shared" si="136"/>
        <v>0</v>
      </c>
      <c r="H4396" s="66">
        <f t="shared" si="137"/>
        <v>0</v>
      </c>
      <c r="I4396" s="60"/>
    </row>
    <row r="4397" spans="1:9" s="38" customFormat="1" x14ac:dyDescent="0.25">
      <c r="A4397" s="193" t="s">
        <v>10820</v>
      </c>
      <c r="B4397" s="194" t="s">
        <v>10814</v>
      </c>
      <c r="C4397" s="188" t="s">
        <v>10806</v>
      </c>
      <c r="D4397" s="179"/>
      <c r="E4397" s="201">
        <v>7.1</v>
      </c>
      <c r="F4397" s="201">
        <v>0.64</v>
      </c>
      <c r="G4397" s="64">
        <f t="shared" si="136"/>
        <v>0</v>
      </c>
      <c r="H4397" s="66">
        <f t="shared" si="137"/>
        <v>0</v>
      </c>
      <c r="I4397" s="60"/>
    </row>
    <row r="4398" spans="1:9" s="38" customFormat="1" ht="135" x14ac:dyDescent="0.25">
      <c r="A4398" s="195" t="s">
        <v>10821</v>
      </c>
      <c r="B4398" s="196" t="s">
        <v>22313</v>
      </c>
      <c r="C4398" s="198"/>
      <c r="D4398" s="199"/>
      <c r="E4398" s="199"/>
      <c r="F4398" s="199"/>
      <c r="G4398" s="199"/>
      <c r="H4398" s="200"/>
      <c r="I4398" s="60"/>
    </row>
    <row r="4399" spans="1:9" s="38" customFormat="1" x14ac:dyDescent="0.25">
      <c r="A4399" s="193" t="s">
        <v>10822</v>
      </c>
      <c r="B4399" s="194" t="s">
        <v>10805</v>
      </c>
      <c r="C4399" s="188" t="s">
        <v>10806</v>
      </c>
      <c r="D4399" s="179"/>
      <c r="E4399" s="201">
        <v>22.8</v>
      </c>
      <c r="F4399" s="201">
        <v>2.0499999999999998</v>
      </c>
      <c r="G4399" s="64">
        <f t="shared" si="136"/>
        <v>0</v>
      </c>
      <c r="H4399" s="66">
        <f t="shared" si="137"/>
        <v>0</v>
      </c>
      <c r="I4399" s="60"/>
    </row>
    <row r="4400" spans="1:9" s="38" customFormat="1" x14ac:dyDescent="0.25">
      <c r="A4400" s="193" t="s">
        <v>10823</v>
      </c>
      <c r="B4400" s="194" t="s">
        <v>10808</v>
      </c>
      <c r="C4400" s="188" t="s">
        <v>10806</v>
      </c>
      <c r="D4400" s="179"/>
      <c r="E4400" s="201">
        <v>14.6</v>
      </c>
      <c r="F4400" s="201">
        <v>1.31</v>
      </c>
      <c r="G4400" s="64">
        <f t="shared" si="136"/>
        <v>0</v>
      </c>
      <c r="H4400" s="66">
        <f t="shared" si="137"/>
        <v>0</v>
      </c>
      <c r="I4400" s="60"/>
    </row>
    <row r="4401" spans="1:9" s="38" customFormat="1" x14ac:dyDescent="0.25">
      <c r="A4401" s="193" t="s">
        <v>10824</v>
      </c>
      <c r="B4401" s="194" t="s">
        <v>10810</v>
      </c>
      <c r="C4401" s="188" t="s">
        <v>10806</v>
      </c>
      <c r="D4401" s="179"/>
      <c r="E4401" s="201">
        <v>11.6</v>
      </c>
      <c r="F4401" s="201">
        <v>1.04</v>
      </c>
      <c r="G4401" s="64">
        <f t="shared" si="136"/>
        <v>0</v>
      </c>
      <c r="H4401" s="66">
        <f t="shared" si="137"/>
        <v>0</v>
      </c>
      <c r="I4401" s="60"/>
    </row>
    <row r="4402" spans="1:9" s="38" customFormat="1" x14ac:dyDescent="0.25">
      <c r="A4402" s="193" t="s">
        <v>10825</v>
      </c>
      <c r="B4402" s="194" t="s">
        <v>10812</v>
      </c>
      <c r="C4402" s="188" t="s">
        <v>10806</v>
      </c>
      <c r="D4402" s="179"/>
      <c r="E4402" s="201">
        <v>10.5</v>
      </c>
      <c r="F4402" s="201">
        <v>0.94</v>
      </c>
      <c r="G4402" s="64">
        <f t="shared" si="136"/>
        <v>0</v>
      </c>
      <c r="H4402" s="66">
        <f t="shared" si="137"/>
        <v>0</v>
      </c>
      <c r="I4402" s="60"/>
    </row>
    <row r="4403" spans="1:9" s="38" customFormat="1" x14ac:dyDescent="0.25">
      <c r="A4403" s="193" t="s">
        <v>10826</v>
      </c>
      <c r="B4403" s="194" t="s">
        <v>10814</v>
      </c>
      <c r="C4403" s="188" t="s">
        <v>10806</v>
      </c>
      <c r="D4403" s="179"/>
      <c r="E4403" s="201">
        <v>9.1</v>
      </c>
      <c r="F4403" s="201">
        <v>0.82</v>
      </c>
      <c r="G4403" s="64">
        <f t="shared" si="136"/>
        <v>0</v>
      </c>
      <c r="H4403" s="66">
        <f t="shared" si="137"/>
        <v>0</v>
      </c>
      <c r="I4403" s="60"/>
    </row>
    <row r="4404" spans="1:9" s="38" customFormat="1" ht="135" x14ac:dyDescent="0.25">
      <c r="A4404" s="195" t="s">
        <v>10827</v>
      </c>
      <c r="B4404" s="196" t="s">
        <v>22314</v>
      </c>
      <c r="C4404" s="198"/>
      <c r="D4404" s="199"/>
      <c r="E4404" s="199"/>
      <c r="F4404" s="199"/>
      <c r="G4404" s="199"/>
      <c r="H4404" s="200"/>
      <c r="I4404" s="60"/>
    </row>
    <row r="4405" spans="1:9" s="38" customFormat="1" x14ac:dyDescent="0.25">
      <c r="A4405" s="193" t="s">
        <v>10828</v>
      </c>
      <c r="B4405" s="194" t="s">
        <v>10805</v>
      </c>
      <c r="C4405" s="188" t="s">
        <v>10806</v>
      </c>
      <c r="D4405" s="179"/>
      <c r="E4405" s="201">
        <v>25.1</v>
      </c>
      <c r="F4405" s="201">
        <v>2.2599999999999998</v>
      </c>
      <c r="G4405" s="64">
        <f t="shared" si="136"/>
        <v>0</v>
      </c>
      <c r="H4405" s="66">
        <f t="shared" si="137"/>
        <v>0</v>
      </c>
      <c r="I4405" s="60"/>
    </row>
    <row r="4406" spans="1:9" s="38" customFormat="1" x14ac:dyDescent="0.25">
      <c r="A4406" s="193" t="s">
        <v>10829</v>
      </c>
      <c r="B4406" s="194" t="s">
        <v>10808</v>
      </c>
      <c r="C4406" s="188" t="s">
        <v>10806</v>
      </c>
      <c r="D4406" s="179"/>
      <c r="E4406" s="201">
        <v>16.7</v>
      </c>
      <c r="F4406" s="201">
        <v>1.5</v>
      </c>
      <c r="G4406" s="64">
        <f t="shared" si="136"/>
        <v>0</v>
      </c>
      <c r="H4406" s="66">
        <f t="shared" si="137"/>
        <v>0</v>
      </c>
      <c r="I4406" s="60"/>
    </row>
    <row r="4407" spans="1:9" s="38" customFormat="1" x14ac:dyDescent="0.25">
      <c r="A4407" s="193" t="s">
        <v>10830</v>
      </c>
      <c r="B4407" s="194" t="s">
        <v>10810</v>
      </c>
      <c r="C4407" s="188" t="s">
        <v>10806</v>
      </c>
      <c r="D4407" s="179"/>
      <c r="E4407" s="201">
        <v>13.1</v>
      </c>
      <c r="F4407" s="201">
        <v>1.18</v>
      </c>
      <c r="G4407" s="64">
        <f t="shared" si="136"/>
        <v>0</v>
      </c>
      <c r="H4407" s="66">
        <f t="shared" si="137"/>
        <v>0</v>
      </c>
      <c r="I4407" s="60"/>
    </row>
    <row r="4408" spans="1:9" s="38" customFormat="1" x14ac:dyDescent="0.25">
      <c r="A4408" s="193" t="s">
        <v>10831</v>
      </c>
      <c r="B4408" s="194" t="s">
        <v>10812</v>
      </c>
      <c r="C4408" s="188" t="s">
        <v>10806</v>
      </c>
      <c r="D4408" s="179"/>
      <c r="E4408" s="201">
        <v>12.1</v>
      </c>
      <c r="F4408" s="201">
        <v>1.0900000000000001</v>
      </c>
      <c r="G4408" s="64">
        <f t="shared" si="136"/>
        <v>0</v>
      </c>
      <c r="H4408" s="66">
        <f t="shared" si="137"/>
        <v>0</v>
      </c>
      <c r="I4408" s="60"/>
    </row>
    <row r="4409" spans="1:9" s="38" customFormat="1" x14ac:dyDescent="0.25">
      <c r="A4409" s="193" t="s">
        <v>10832</v>
      </c>
      <c r="B4409" s="194" t="s">
        <v>10814</v>
      </c>
      <c r="C4409" s="188" t="s">
        <v>10806</v>
      </c>
      <c r="D4409" s="179"/>
      <c r="E4409" s="201">
        <v>10.8</v>
      </c>
      <c r="F4409" s="201">
        <v>0.97</v>
      </c>
      <c r="G4409" s="64">
        <f t="shared" si="136"/>
        <v>0</v>
      </c>
      <c r="H4409" s="66">
        <f t="shared" si="137"/>
        <v>0</v>
      </c>
      <c r="I4409" s="60"/>
    </row>
    <row r="4410" spans="1:9" s="38" customFormat="1" ht="78.75" x14ac:dyDescent="0.25">
      <c r="A4410" s="195" t="s">
        <v>10833</v>
      </c>
      <c r="B4410" s="196" t="s">
        <v>22315</v>
      </c>
      <c r="C4410" s="198"/>
      <c r="D4410" s="199"/>
      <c r="E4410" s="199"/>
      <c r="F4410" s="199"/>
      <c r="G4410" s="199"/>
      <c r="H4410" s="200"/>
      <c r="I4410" s="60"/>
    </row>
    <row r="4411" spans="1:9" s="38" customFormat="1" x14ac:dyDescent="0.25">
      <c r="A4411" s="193" t="s">
        <v>10834</v>
      </c>
      <c r="B4411" s="194" t="s">
        <v>22316</v>
      </c>
      <c r="C4411" s="188" t="s">
        <v>6</v>
      </c>
      <c r="D4411" s="179"/>
      <c r="E4411" s="201">
        <v>291</v>
      </c>
      <c r="F4411" s="201">
        <v>26.1</v>
      </c>
      <c r="G4411" s="64">
        <f t="shared" si="136"/>
        <v>0</v>
      </c>
      <c r="H4411" s="66">
        <f t="shared" si="137"/>
        <v>0</v>
      </c>
      <c r="I4411" s="60"/>
    </row>
    <row r="4412" spans="1:9" s="38" customFormat="1" x14ac:dyDescent="0.25">
      <c r="A4412" s="193" t="s">
        <v>10835</v>
      </c>
      <c r="B4412" s="194" t="s">
        <v>22317</v>
      </c>
      <c r="C4412" s="188" t="s">
        <v>6</v>
      </c>
      <c r="D4412" s="179"/>
      <c r="E4412" s="201">
        <v>328</v>
      </c>
      <c r="F4412" s="201">
        <v>29.4</v>
      </c>
      <c r="G4412" s="64">
        <f t="shared" si="136"/>
        <v>0</v>
      </c>
      <c r="H4412" s="66">
        <f t="shared" si="137"/>
        <v>0</v>
      </c>
      <c r="I4412" s="60"/>
    </row>
    <row r="4413" spans="1:9" s="38" customFormat="1" x14ac:dyDescent="0.25">
      <c r="A4413" s="193" t="s">
        <v>10836</v>
      </c>
      <c r="B4413" s="194" t="s">
        <v>22318</v>
      </c>
      <c r="C4413" s="188" t="s">
        <v>6</v>
      </c>
      <c r="D4413" s="179"/>
      <c r="E4413" s="201">
        <v>379</v>
      </c>
      <c r="F4413" s="201">
        <v>34.1</v>
      </c>
      <c r="G4413" s="64">
        <f t="shared" si="136"/>
        <v>0</v>
      </c>
      <c r="H4413" s="66">
        <f t="shared" si="137"/>
        <v>0</v>
      </c>
      <c r="I4413" s="60"/>
    </row>
    <row r="4414" spans="1:9" s="38" customFormat="1" x14ac:dyDescent="0.25">
      <c r="A4414" s="193" t="s">
        <v>10837</v>
      </c>
      <c r="B4414" s="194" t="s">
        <v>22319</v>
      </c>
      <c r="C4414" s="188" t="s">
        <v>6</v>
      </c>
      <c r="D4414" s="179"/>
      <c r="E4414" s="201">
        <v>515</v>
      </c>
      <c r="F4414" s="201">
        <v>46.2</v>
      </c>
      <c r="G4414" s="64">
        <f t="shared" si="136"/>
        <v>0</v>
      </c>
      <c r="H4414" s="66">
        <f t="shared" si="137"/>
        <v>0</v>
      </c>
      <c r="I4414" s="60"/>
    </row>
    <row r="4415" spans="1:9" s="38" customFormat="1" x14ac:dyDescent="0.25">
      <c r="A4415" s="193" t="s">
        <v>10838</v>
      </c>
      <c r="B4415" s="194" t="s">
        <v>22320</v>
      </c>
      <c r="C4415" s="188" t="s">
        <v>6</v>
      </c>
      <c r="D4415" s="179"/>
      <c r="E4415" s="201">
        <v>611</v>
      </c>
      <c r="F4415" s="201">
        <v>55</v>
      </c>
      <c r="G4415" s="64">
        <f t="shared" si="136"/>
        <v>0</v>
      </c>
      <c r="H4415" s="66">
        <f t="shared" si="137"/>
        <v>0</v>
      </c>
      <c r="I4415" s="60"/>
    </row>
    <row r="4416" spans="1:9" s="38" customFormat="1" x14ac:dyDescent="0.25">
      <c r="A4416" s="193" t="s">
        <v>10839</v>
      </c>
      <c r="B4416" s="194" t="s">
        <v>22321</v>
      </c>
      <c r="C4416" s="188" t="s">
        <v>6</v>
      </c>
      <c r="D4416" s="179"/>
      <c r="E4416" s="201">
        <v>672</v>
      </c>
      <c r="F4416" s="201">
        <v>60</v>
      </c>
      <c r="G4416" s="64">
        <f t="shared" si="136"/>
        <v>0</v>
      </c>
      <c r="H4416" s="66">
        <f t="shared" si="137"/>
        <v>0</v>
      </c>
      <c r="I4416" s="60"/>
    </row>
    <row r="4417" spans="1:9" s="38" customFormat="1" ht="56.25" x14ac:dyDescent="0.25">
      <c r="A4417" s="195" t="s">
        <v>10840</v>
      </c>
      <c r="B4417" s="196" t="s">
        <v>22322</v>
      </c>
      <c r="C4417" s="198"/>
      <c r="D4417" s="199"/>
      <c r="E4417" s="199"/>
      <c r="F4417" s="199"/>
      <c r="G4417" s="199"/>
      <c r="H4417" s="200"/>
      <c r="I4417" s="60"/>
    </row>
    <row r="4418" spans="1:9" s="38" customFormat="1" x14ac:dyDescent="0.25">
      <c r="A4418" s="193" t="s">
        <v>10841</v>
      </c>
      <c r="B4418" s="194" t="s">
        <v>10842</v>
      </c>
      <c r="C4418" s="188" t="s">
        <v>6</v>
      </c>
      <c r="D4418" s="179"/>
      <c r="E4418" s="201">
        <v>180</v>
      </c>
      <c r="F4418" s="201">
        <v>16.100000000000001</v>
      </c>
      <c r="G4418" s="64">
        <f t="shared" si="136"/>
        <v>0</v>
      </c>
      <c r="H4418" s="66">
        <f t="shared" si="137"/>
        <v>0</v>
      </c>
      <c r="I4418" s="60"/>
    </row>
    <row r="4419" spans="1:9" s="38" customFormat="1" x14ac:dyDescent="0.25">
      <c r="A4419" s="193" t="s">
        <v>10843</v>
      </c>
      <c r="B4419" s="194" t="s">
        <v>10844</v>
      </c>
      <c r="C4419" s="188" t="s">
        <v>6</v>
      </c>
      <c r="D4419" s="179"/>
      <c r="E4419" s="201">
        <v>186</v>
      </c>
      <c r="F4419" s="201">
        <v>16.7</v>
      </c>
      <c r="G4419" s="64">
        <f t="shared" si="136"/>
        <v>0</v>
      </c>
      <c r="H4419" s="66">
        <f t="shared" si="137"/>
        <v>0</v>
      </c>
      <c r="I4419" s="60"/>
    </row>
    <row r="4420" spans="1:9" s="38" customFormat="1" x14ac:dyDescent="0.25">
      <c r="A4420" s="193" t="s">
        <v>10845</v>
      </c>
      <c r="B4420" s="194" t="s">
        <v>10846</v>
      </c>
      <c r="C4420" s="188" t="s">
        <v>6</v>
      </c>
      <c r="D4420" s="179"/>
      <c r="E4420" s="201">
        <v>194</v>
      </c>
      <c r="F4420" s="201">
        <v>17.5</v>
      </c>
      <c r="G4420" s="64">
        <f t="shared" si="136"/>
        <v>0</v>
      </c>
      <c r="H4420" s="66">
        <f t="shared" si="137"/>
        <v>0</v>
      </c>
      <c r="I4420" s="60"/>
    </row>
    <row r="4421" spans="1:9" s="38" customFormat="1" x14ac:dyDescent="0.25">
      <c r="A4421" s="193" t="s">
        <v>10847</v>
      </c>
      <c r="B4421" s="194" t="s">
        <v>10848</v>
      </c>
      <c r="C4421" s="188" t="s">
        <v>6</v>
      </c>
      <c r="D4421" s="179"/>
      <c r="E4421" s="201">
        <v>208</v>
      </c>
      <c r="F4421" s="201">
        <v>18.7</v>
      </c>
      <c r="G4421" s="64">
        <f t="shared" ref="G4421:G4483" si="138">D4421*E4421</f>
        <v>0</v>
      </c>
      <c r="H4421" s="66">
        <f t="shared" ref="H4421:H4483" si="139">D4421*F4421</f>
        <v>0</v>
      </c>
      <c r="I4421" s="60"/>
    </row>
    <row r="4422" spans="1:9" s="38" customFormat="1" x14ac:dyDescent="0.25">
      <c r="A4422" s="193" t="s">
        <v>10849</v>
      </c>
      <c r="B4422" s="194" t="s">
        <v>10850</v>
      </c>
      <c r="C4422" s="188" t="s">
        <v>6</v>
      </c>
      <c r="D4422" s="179"/>
      <c r="E4422" s="201">
        <v>235</v>
      </c>
      <c r="F4422" s="201">
        <v>21.1</v>
      </c>
      <c r="G4422" s="64">
        <f t="shared" si="138"/>
        <v>0</v>
      </c>
      <c r="H4422" s="66">
        <f t="shared" si="139"/>
        <v>0</v>
      </c>
      <c r="I4422" s="60"/>
    </row>
    <row r="4423" spans="1:9" s="38" customFormat="1" x14ac:dyDescent="0.25">
      <c r="A4423" s="193" t="s">
        <v>10851</v>
      </c>
      <c r="B4423" s="194" t="s">
        <v>10852</v>
      </c>
      <c r="C4423" s="188" t="s">
        <v>6</v>
      </c>
      <c r="D4423" s="179"/>
      <c r="E4423" s="201">
        <v>289</v>
      </c>
      <c r="F4423" s="201">
        <v>26</v>
      </c>
      <c r="G4423" s="64">
        <f t="shared" si="138"/>
        <v>0</v>
      </c>
      <c r="H4423" s="66">
        <f t="shared" si="139"/>
        <v>0</v>
      </c>
      <c r="I4423" s="60"/>
    </row>
    <row r="4424" spans="1:9" s="38" customFormat="1" x14ac:dyDescent="0.25">
      <c r="A4424" s="193" t="s">
        <v>10853</v>
      </c>
      <c r="B4424" s="194" t="s">
        <v>10854</v>
      </c>
      <c r="C4424" s="188" t="s">
        <v>6</v>
      </c>
      <c r="D4424" s="179"/>
      <c r="E4424" s="201">
        <v>343</v>
      </c>
      <c r="F4424" s="201">
        <v>30.8</v>
      </c>
      <c r="G4424" s="64">
        <f t="shared" si="138"/>
        <v>0</v>
      </c>
      <c r="H4424" s="66">
        <f t="shared" si="139"/>
        <v>0</v>
      </c>
      <c r="I4424" s="60"/>
    </row>
    <row r="4425" spans="1:9" s="38" customFormat="1" x14ac:dyDescent="0.25">
      <c r="A4425" s="193" t="s">
        <v>10855</v>
      </c>
      <c r="B4425" s="194" t="s">
        <v>10856</v>
      </c>
      <c r="C4425" s="188" t="s">
        <v>6</v>
      </c>
      <c r="D4425" s="179"/>
      <c r="E4425" s="201">
        <v>389</v>
      </c>
      <c r="F4425" s="201">
        <v>34.9</v>
      </c>
      <c r="G4425" s="64">
        <f t="shared" si="138"/>
        <v>0</v>
      </c>
      <c r="H4425" s="66">
        <f t="shared" si="139"/>
        <v>0</v>
      </c>
      <c r="I4425" s="60"/>
    </row>
    <row r="4426" spans="1:9" s="38" customFormat="1" x14ac:dyDescent="0.25">
      <c r="A4426" s="193" t="s">
        <v>10857</v>
      </c>
      <c r="B4426" s="194" t="s">
        <v>10858</v>
      </c>
      <c r="C4426" s="188" t="s">
        <v>6</v>
      </c>
      <c r="D4426" s="179"/>
      <c r="E4426" s="201">
        <v>446</v>
      </c>
      <c r="F4426" s="201">
        <v>40</v>
      </c>
      <c r="G4426" s="64">
        <f t="shared" si="138"/>
        <v>0</v>
      </c>
      <c r="H4426" s="66">
        <f t="shared" si="139"/>
        <v>0</v>
      </c>
      <c r="I4426" s="60"/>
    </row>
    <row r="4427" spans="1:9" s="38" customFormat="1" x14ac:dyDescent="0.25">
      <c r="A4427" s="193" t="s">
        <v>10859</v>
      </c>
      <c r="B4427" s="194" t="s">
        <v>10860</v>
      </c>
      <c r="C4427" s="188" t="s">
        <v>6</v>
      </c>
      <c r="D4427" s="179"/>
      <c r="E4427" s="201">
        <v>472</v>
      </c>
      <c r="F4427" s="201">
        <v>42.4</v>
      </c>
      <c r="G4427" s="64">
        <f t="shared" si="138"/>
        <v>0</v>
      </c>
      <c r="H4427" s="66">
        <f t="shared" si="139"/>
        <v>0</v>
      </c>
      <c r="I4427" s="60"/>
    </row>
    <row r="4428" spans="1:9" s="38" customFormat="1" x14ac:dyDescent="0.25">
      <c r="A4428" s="193" t="s">
        <v>10861</v>
      </c>
      <c r="B4428" s="194" t="s">
        <v>10862</v>
      </c>
      <c r="C4428" s="188" t="s">
        <v>6</v>
      </c>
      <c r="D4428" s="179"/>
      <c r="E4428" s="201">
        <v>504</v>
      </c>
      <c r="F4428" s="201">
        <v>45.3</v>
      </c>
      <c r="G4428" s="64">
        <f t="shared" si="138"/>
        <v>0</v>
      </c>
      <c r="H4428" s="66">
        <f t="shared" si="139"/>
        <v>0</v>
      </c>
      <c r="I4428" s="60"/>
    </row>
    <row r="4429" spans="1:9" s="38" customFormat="1" x14ac:dyDescent="0.25">
      <c r="A4429" s="193" t="s">
        <v>10863</v>
      </c>
      <c r="B4429" s="194" t="s">
        <v>10864</v>
      </c>
      <c r="C4429" s="188" t="s">
        <v>6</v>
      </c>
      <c r="D4429" s="179"/>
      <c r="E4429" s="201">
        <v>567</v>
      </c>
      <c r="F4429" s="201">
        <v>51</v>
      </c>
      <c r="G4429" s="64">
        <f t="shared" si="138"/>
        <v>0</v>
      </c>
      <c r="H4429" s="66">
        <f t="shared" si="139"/>
        <v>0</v>
      </c>
      <c r="I4429" s="60"/>
    </row>
    <row r="4430" spans="1:9" s="38" customFormat="1" x14ac:dyDescent="0.25">
      <c r="A4430" s="193" t="s">
        <v>10865</v>
      </c>
      <c r="B4430" s="194" t="s">
        <v>10866</v>
      </c>
      <c r="C4430" s="188" t="s">
        <v>6</v>
      </c>
      <c r="D4430" s="179"/>
      <c r="E4430" s="201">
        <v>733</v>
      </c>
      <c r="F4430" s="201">
        <v>66</v>
      </c>
      <c r="G4430" s="64">
        <f t="shared" si="138"/>
        <v>0</v>
      </c>
      <c r="H4430" s="66">
        <f t="shared" si="139"/>
        <v>0</v>
      </c>
      <c r="I4430" s="60"/>
    </row>
    <row r="4431" spans="1:9" s="38" customFormat="1" x14ac:dyDescent="0.25">
      <c r="A4431" s="193" t="s">
        <v>10867</v>
      </c>
      <c r="B4431" s="194" t="s">
        <v>10868</v>
      </c>
      <c r="C4431" s="188" t="s">
        <v>6</v>
      </c>
      <c r="D4431" s="179"/>
      <c r="E4431" s="201">
        <v>856</v>
      </c>
      <c r="F4431" s="201">
        <v>77</v>
      </c>
      <c r="G4431" s="64">
        <f t="shared" si="138"/>
        <v>0</v>
      </c>
      <c r="H4431" s="66">
        <f t="shared" si="139"/>
        <v>0</v>
      </c>
      <c r="I4431" s="60"/>
    </row>
    <row r="4432" spans="1:9" s="38" customFormat="1" x14ac:dyDescent="0.25">
      <c r="A4432" s="193" t="s">
        <v>10869</v>
      </c>
      <c r="B4432" s="194" t="s">
        <v>10870</v>
      </c>
      <c r="C4432" s="188" t="s">
        <v>6</v>
      </c>
      <c r="D4432" s="179"/>
      <c r="E4432" s="201">
        <v>925</v>
      </c>
      <c r="F4432" s="201">
        <v>83</v>
      </c>
      <c r="G4432" s="64">
        <f t="shared" si="138"/>
        <v>0</v>
      </c>
      <c r="H4432" s="66">
        <f t="shared" si="139"/>
        <v>0</v>
      </c>
      <c r="I4432" s="60"/>
    </row>
    <row r="4433" spans="1:9" s="38" customFormat="1" x14ac:dyDescent="0.25">
      <c r="A4433" s="193" t="s">
        <v>10871</v>
      </c>
      <c r="B4433" s="194" t="s">
        <v>10872</v>
      </c>
      <c r="C4433" s="188" t="s">
        <v>6</v>
      </c>
      <c r="D4433" s="179"/>
      <c r="E4433" s="201">
        <v>1248</v>
      </c>
      <c r="F4433" s="201">
        <v>112</v>
      </c>
      <c r="G4433" s="64">
        <f t="shared" si="138"/>
        <v>0</v>
      </c>
      <c r="H4433" s="66">
        <f t="shared" si="139"/>
        <v>0</v>
      </c>
      <c r="I4433" s="60"/>
    </row>
    <row r="4434" spans="1:9" s="38" customFormat="1" ht="56.25" x14ac:dyDescent="0.25">
      <c r="A4434" s="195" t="s">
        <v>10873</v>
      </c>
      <c r="B4434" s="196" t="s">
        <v>22323</v>
      </c>
      <c r="C4434" s="198"/>
      <c r="D4434" s="199"/>
      <c r="E4434" s="199"/>
      <c r="F4434" s="199"/>
      <c r="G4434" s="199"/>
      <c r="H4434" s="200"/>
      <c r="I4434" s="60"/>
    </row>
    <row r="4435" spans="1:9" s="38" customFormat="1" x14ac:dyDescent="0.25">
      <c r="A4435" s="193" t="s">
        <v>10874</v>
      </c>
      <c r="B4435" s="194" t="s">
        <v>10850</v>
      </c>
      <c r="C4435" s="188" t="s">
        <v>6</v>
      </c>
      <c r="D4435" s="179"/>
      <c r="E4435" s="201">
        <v>327</v>
      </c>
      <c r="F4435" s="201">
        <v>29.4</v>
      </c>
      <c r="G4435" s="64">
        <f t="shared" si="138"/>
        <v>0</v>
      </c>
      <c r="H4435" s="66">
        <f t="shared" si="139"/>
        <v>0</v>
      </c>
      <c r="I4435" s="60"/>
    </row>
    <row r="4436" spans="1:9" s="38" customFormat="1" x14ac:dyDescent="0.25">
      <c r="A4436" s="193" t="s">
        <v>10875</v>
      </c>
      <c r="B4436" s="194" t="s">
        <v>10852</v>
      </c>
      <c r="C4436" s="188" t="s">
        <v>6</v>
      </c>
      <c r="D4436" s="179"/>
      <c r="E4436" s="201">
        <v>377</v>
      </c>
      <c r="F4436" s="201">
        <v>33.9</v>
      </c>
      <c r="G4436" s="64">
        <f t="shared" si="138"/>
        <v>0</v>
      </c>
      <c r="H4436" s="66">
        <f t="shared" si="139"/>
        <v>0</v>
      </c>
      <c r="I4436" s="60"/>
    </row>
    <row r="4437" spans="1:9" s="38" customFormat="1" x14ac:dyDescent="0.25">
      <c r="A4437" s="193" t="s">
        <v>10876</v>
      </c>
      <c r="B4437" s="194" t="s">
        <v>10854</v>
      </c>
      <c r="C4437" s="188" t="s">
        <v>6</v>
      </c>
      <c r="D4437" s="179"/>
      <c r="E4437" s="201">
        <v>453</v>
      </c>
      <c r="F4437" s="201">
        <v>40.700000000000003</v>
      </c>
      <c r="G4437" s="64">
        <f t="shared" si="138"/>
        <v>0</v>
      </c>
      <c r="H4437" s="66">
        <f t="shared" si="139"/>
        <v>0</v>
      </c>
      <c r="I4437" s="60"/>
    </row>
    <row r="4438" spans="1:9" s="38" customFormat="1" x14ac:dyDescent="0.25">
      <c r="A4438" s="193" t="s">
        <v>10877</v>
      </c>
      <c r="B4438" s="194" t="s">
        <v>10856</v>
      </c>
      <c r="C4438" s="188" t="s">
        <v>6</v>
      </c>
      <c r="D4438" s="179"/>
      <c r="E4438" s="201">
        <v>515</v>
      </c>
      <c r="F4438" s="201">
        <v>46.2</v>
      </c>
      <c r="G4438" s="64">
        <f t="shared" si="138"/>
        <v>0</v>
      </c>
      <c r="H4438" s="66">
        <f t="shared" si="139"/>
        <v>0</v>
      </c>
      <c r="I4438" s="60"/>
    </row>
    <row r="4439" spans="1:9" s="38" customFormat="1" x14ac:dyDescent="0.25">
      <c r="A4439" s="193" t="s">
        <v>10878</v>
      </c>
      <c r="B4439" s="194" t="s">
        <v>10858</v>
      </c>
      <c r="C4439" s="188" t="s">
        <v>6</v>
      </c>
      <c r="D4439" s="179"/>
      <c r="E4439" s="201">
        <v>594</v>
      </c>
      <c r="F4439" s="201">
        <v>53</v>
      </c>
      <c r="G4439" s="64">
        <f t="shared" si="138"/>
        <v>0</v>
      </c>
      <c r="H4439" s="66">
        <f t="shared" si="139"/>
        <v>0</v>
      </c>
      <c r="I4439" s="60"/>
    </row>
    <row r="4440" spans="1:9" s="38" customFormat="1" x14ac:dyDescent="0.25">
      <c r="A4440" s="193" t="s">
        <v>10879</v>
      </c>
      <c r="B4440" s="194" t="s">
        <v>10860</v>
      </c>
      <c r="C4440" s="188" t="s">
        <v>6</v>
      </c>
      <c r="D4440" s="179"/>
      <c r="E4440" s="201">
        <v>654</v>
      </c>
      <c r="F4440" s="201">
        <v>59</v>
      </c>
      <c r="G4440" s="64">
        <f t="shared" si="138"/>
        <v>0</v>
      </c>
      <c r="H4440" s="66">
        <f t="shared" si="139"/>
        <v>0</v>
      </c>
      <c r="I4440" s="60"/>
    </row>
    <row r="4441" spans="1:9" s="38" customFormat="1" x14ac:dyDescent="0.25">
      <c r="A4441" s="193" t="s">
        <v>10880</v>
      </c>
      <c r="B4441" s="194" t="s">
        <v>10862</v>
      </c>
      <c r="C4441" s="188" t="s">
        <v>6</v>
      </c>
      <c r="D4441" s="179"/>
      <c r="E4441" s="201">
        <v>733</v>
      </c>
      <c r="F4441" s="201">
        <v>66</v>
      </c>
      <c r="G4441" s="64">
        <f t="shared" si="138"/>
        <v>0</v>
      </c>
      <c r="H4441" s="66">
        <f t="shared" si="139"/>
        <v>0</v>
      </c>
      <c r="I4441" s="60"/>
    </row>
    <row r="4442" spans="1:9" s="38" customFormat="1" x14ac:dyDescent="0.25">
      <c r="A4442" s="193" t="s">
        <v>10881</v>
      </c>
      <c r="B4442" s="194" t="s">
        <v>10864</v>
      </c>
      <c r="C4442" s="188" t="s">
        <v>6</v>
      </c>
      <c r="D4442" s="179"/>
      <c r="E4442" s="201">
        <v>838</v>
      </c>
      <c r="F4442" s="201">
        <v>75</v>
      </c>
      <c r="G4442" s="64">
        <f t="shared" si="138"/>
        <v>0</v>
      </c>
      <c r="H4442" s="66">
        <f t="shared" si="139"/>
        <v>0</v>
      </c>
      <c r="I4442" s="60"/>
    </row>
    <row r="4443" spans="1:9" s="38" customFormat="1" x14ac:dyDescent="0.25">
      <c r="A4443" s="193" t="s">
        <v>10882</v>
      </c>
      <c r="B4443" s="194" t="s">
        <v>10866</v>
      </c>
      <c r="C4443" s="188" t="s">
        <v>6</v>
      </c>
      <c r="D4443" s="179"/>
      <c r="E4443" s="201">
        <v>994</v>
      </c>
      <c r="F4443" s="201">
        <v>89</v>
      </c>
      <c r="G4443" s="64">
        <f t="shared" si="138"/>
        <v>0</v>
      </c>
      <c r="H4443" s="66">
        <f t="shared" si="139"/>
        <v>0</v>
      </c>
      <c r="I4443" s="60"/>
    </row>
    <row r="4444" spans="1:9" s="38" customFormat="1" x14ac:dyDescent="0.25">
      <c r="A4444" s="193" t="s">
        <v>10883</v>
      </c>
      <c r="B4444" s="194" t="s">
        <v>10868</v>
      </c>
      <c r="C4444" s="188" t="s">
        <v>6</v>
      </c>
      <c r="D4444" s="179"/>
      <c r="E4444" s="201">
        <v>1091</v>
      </c>
      <c r="F4444" s="201">
        <v>98</v>
      </c>
      <c r="G4444" s="64">
        <f t="shared" si="138"/>
        <v>0</v>
      </c>
      <c r="H4444" s="66">
        <f t="shared" si="139"/>
        <v>0</v>
      </c>
      <c r="I4444" s="60"/>
    </row>
    <row r="4445" spans="1:9" s="38" customFormat="1" x14ac:dyDescent="0.25">
      <c r="A4445" s="193" t="s">
        <v>10884</v>
      </c>
      <c r="B4445" s="194" t="s">
        <v>10870</v>
      </c>
      <c r="C4445" s="188" t="s">
        <v>6</v>
      </c>
      <c r="D4445" s="179"/>
      <c r="E4445" s="201">
        <v>1352</v>
      </c>
      <c r="F4445" s="201">
        <v>121</v>
      </c>
      <c r="G4445" s="64">
        <f t="shared" si="138"/>
        <v>0</v>
      </c>
      <c r="H4445" s="66">
        <f t="shared" si="139"/>
        <v>0</v>
      </c>
      <c r="I4445" s="60"/>
    </row>
    <row r="4446" spans="1:9" s="38" customFormat="1" x14ac:dyDescent="0.25">
      <c r="A4446" s="193" t="s">
        <v>10885</v>
      </c>
      <c r="B4446" s="194" t="s">
        <v>10872</v>
      </c>
      <c r="C4446" s="188" t="s">
        <v>6</v>
      </c>
      <c r="D4446" s="179"/>
      <c r="E4446" s="201">
        <v>1780</v>
      </c>
      <c r="F4446" s="201">
        <v>160</v>
      </c>
      <c r="G4446" s="64">
        <f t="shared" si="138"/>
        <v>0</v>
      </c>
      <c r="H4446" s="66">
        <f t="shared" si="139"/>
        <v>0</v>
      </c>
      <c r="I4446" s="60"/>
    </row>
    <row r="4447" spans="1:9" s="38" customFormat="1" ht="57" customHeight="1" x14ac:dyDescent="0.25">
      <c r="A4447" s="197" t="s">
        <v>22324</v>
      </c>
      <c r="B4447" s="344" t="s">
        <v>22325</v>
      </c>
      <c r="C4447" s="345"/>
      <c r="D4447" s="345"/>
      <c r="E4447" s="345"/>
      <c r="F4447" s="345"/>
      <c r="G4447" s="345"/>
      <c r="H4447" s="346"/>
      <c r="I4447" s="60"/>
    </row>
    <row r="4448" spans="1:9" s="38" customFormat="1" ht="67.5" x14ac:dyDescent="0.25">
      <c r="A4448" s="195" t="s">
        <v>10886</v>
      </c>
      <c r="B4448" s="196" t="s">
        <v>22326</v>
      </c>
      <c r="C4448" s="198"/>
      <c r="D4448" s="199"/>
      <c r="E4448" s="199"/>
      <c r="F4448" s="199"/>
      <c r="G4448" s="199"/>
      <c r="H4448" s="200"/>
      <c r="I4448" s="60"/>
    </row>
    <row r="4449" spans="1:9" s="38" customFormat="1" x14ac:dyDescent="0.25">
      <c r="A4449" s="193" t="s">
        <v>10887</v>
      </c>
      <c r="B4449" s="194" t="s">
        <v>10888</v>
      </c>
      <c r="C4449" s="188" t="s">
        <v>15</v>
      </c>
      <c r="D4449" s="179"/>
      <c r="E4449" s="201">
        <v>5.9</v>
      </c>
      <c r="F4449" s="201">
        <v>0.68</v>
      </c>
      <c r="G4449" s="64">
        <f t="shared" si="138"/>
        <v>0</v>
      </c>
      <c r="H4449" s="66">
        <f t="shared" si="139"/>
        <v>0</v>
      </c>
      <c r="I4449" s="60"/>
    </row>
    <row r="4450" spans="1:9" s="38" customFormat="1" x14ac:dyDescent="0.25">
      <c r="A4450" s="193" t="s">
        <v>10889</v>
      </c>
      <c r="B4450" s="194" t="s">
        <v>10890</v>
      </c>
      <c r="C4450" s="188" t="s">
        <v>15</v>
      </c>
      <c r="D4450" s="179"/>
      <c r="E4450" s="201">
        <v>6.8</v>
      </c>
      <c r="F4450" s="201">
        <v>0.79</v>
      </c>
      <c r="G4450" s="64">
        <f t="shared" si="138"/>
        <v>0</v>
      </c>
      <c r="H4450" s="66">
        <f t="shared" si="139"/>
        <v>0</v>
      </c>
      <c r="I4450" s="60"/>
    </row>
    <row r="4451" spans="1:9" s="38" customFormat="1" x14ac:dyDescent="0.25">
      <c r="A4451" s="193" t="s">
        <v>10891</v>
      </c>
      <c r="B4451" s="194" t="s">
        <v>10892</v>
      </c>
      <c r="C4451" s="188" t="s">
        <v>15</v>
      </c>
      <c r="D4451" s="179"/>
      <c r="E4451" s="201">
        <v>9.6</v>
      </c>
      <c r="F4451" s="201">
        <v>1.1100000000000001</v>
      </c>
      <c r="G4451" s="64">
        <f t="shared" si="138"/>
        <v>0</v>
      </c>
      <c r="H4451" s="66">
        <f t="shared" si="139"/>
        <v>0</v>
      </c>
      <c r="I4451" s="60"/>
    </row>
    <row r="4452" spans="1:9" s="38" customFormat="1" x14ac:dyDescent="0.25">
      <c r="A4452" s="193" t="s">
        <v>10893</v>
      </c>
      <c r="B4452" s="194" t="s">
        <v>10894</v>
      </c>
      <c r="C4452" s="188" t="s">
        <v>15</v>
      </c>
      <c r="D4452" s="179"/>
      <c r="E4452" s="201">
        <v>9.6999999999999993</v>
      </c>
      <c r="F4452" s="201">
        <v>1.1200000000000001</v>
      </c>
      <c r="G4452" s="64">
        <f t="shared" si="138"/>
        <v>0</v>
      </c>
      <c r="H4452" s="66">
        <f t="shared" si="139"/>
        <v>0</v>
      </c>
      <c r="I4452" s="60"/>
    </row>
    <row r="4453" spans="1:9" s="38" customFormat="1" x14ac:dyDescent="0.25">
      <c r="A4453" s="193" t="s">
        <v>10895</v>
      </c>
      <c r="B4453" s="194" t="s">
        <v>10896</v>
      </c>
      <c r="C4453" s="188" t="s">
        <v>15</v>
      </c>
      <c r="D4453" s="179"/>
      <c r="E4453" s="201">
        <v>13.2</v>
      </c>
      <c r="F4453" s="201">
        <v>1.52</v>
      </c>
      <c r="G4453" s="64">
        <f t="shared" si="138"/>
        <v>0</v>
      </c>
      <c r="H4453" s="66">
        <f t="shared" si="139"/>
        <v>0</v>
      </c>
      <c r="I4453" s="60"/>
    </row>
    <row r="4454" spans="1:9" s="38" customFormat="1" x14ac:dyDescent="0.25">
      <c r="A4454" s="193" t="s">
        <v>10897</v>
      </c>
      <c r="B4454" s="194" t="s">
        <v>10898</v>
      </c>
      <c r="C4454" s="188" t="s">
        <v>15</v>
      </c>
      <c r="D4454" s="179"/>
      <c r="E4454" s="201">
        <v>14.4</v>
      </c>
      <c r="F4454" s="201">
        <v>1.66</v>
      </c>
      <c r="G4454" s="64">
        <f t="shared" si="138"/>
        <v>0</v>
      </c>
      <c r="H4454" s="66">
        <f t="shared" si="139"/>
        <v>0</v>
      </c>
      <c r="I4454" s="60"/>
    </row>
    <row r="4455" spans="1:9" s="38" customFormat="1" x14ac:dyDescent="0.25">
      <c r="A4455" s="193" t="s">
        <v>10899</v>
      </c>
      <c r="B4455" s="194" t="s">
        <v>10900</v>
      </c>
      <c r="C4455" s="188" t="s">
        <v>15</v>
      </c>
      <c r="D4455" s="179"/>
      <c r="E4455" s="201">
        <v>17</v>
      </c>
      <c r="F4455" s="201">
        <v>1.95</v>
      </c>
      <c r="G4455" s="64">
        <f t="shared" si="138"/>
        <v>0</v>
      </c>
      <c r="H4455" s="66">
        <f t="shared" si="139"/>
        <v>0</v>
      </c>
      <c r="I4455" s="60"/>
    </row>
    <row r="4456" spans="1:9" s="38" customFormat="1" x14ac:dyDescent="0.25">
      <c r="A4456" s="193" t="s">
        <v>10901</v>
      </c>
      <c r="B4456" s="194" t="s">
        <v>10902</v>
      </c>
      <c r="C4456" s="188" t="s">
        <v>15</v>
      </c>
      <c r="D4456" s="179"/>
      <c r="E4456" s="201">
        <v>19.899999999999999</v>
      </c>
      <c r="F4456" s="201">
        <v>2.2999999999999998</v>
      </c>
      <c r="G4456" s="64">
        <f t="shared" si="138"/>
        <v>0</v>
      </c>
      <c r="H4456" s="66">
        <f t="shared" si="139"/>
        <v>0</v>
      </c>
      <c r="I4456" s="60"/>
    </row>
    <row r="4457" spans="1:9" s="38" customFormat="1" x14ac:dyDescent="0.25">
      <c r="A4457" s="193" t="s">
        <v>10903</v>
      </c>
      <c r="B4457" s="194" t="s">
        <v>10904</v>
      </c>
      <c r="C4457" s="188" t="s">
        <v>15</v>
      </c>
      <c r="D4457" s="179"/>
      <c r="E4457" s="201">
        <v>24.8</v>
      </c>
      <c r="F4457" s="201">
        <v>2.86</v>
      </c>
      <c r="G4457" s="64">
        <f t="shared" si="138"/>
        <v>0</v>
      </c>
      <c r="H4457" s="66">
        <f t="shared" si="139"/>
        <v>0</v>
      </c>
      <c r="I4457" s="60"/>
    </row>
    <row r="4458" spans="1:9" s="38" customFormat="1" x14ac:dyDescent="0.25">
      <c r="A4458" s="193" t="s">
        <v>10905</v>
      </c>
      <c r="B4458" s="194" t="s">
        <v>10906</v>
      </c>
      <c r="C4458" s="188" t="s">
        <v>15</v>
      </c>
      <c r="D4458" s="179"/>
      <c r="E4458" s="201">
        <v>26.1</v>
      </c>
      <c r="F4458" s="201">
        <v>3.01</v>
      </c>
      <c r="G4458" s="64">
        <f t="shared" si="138"/>
        <v>0</v>
      </c>
      <c r="H4458" s="66">
        <f t="shared" si="139"/>
        <v>0</v>
      </c>
      <c r="I4458" s="60"/>
    </row>
    <row r="4459" spans="1:9" s="38" customFormat="1" x14ac:dyDescent="0.25">
      <c r="A4459" s="193" t="s">
        <v>10907</v>
      </c>
      <c r="B4459" s="194" t="s">
        <v>10908</v>
      </c>
      <c r="C4459" s="188" t="s">
        <v>15</v>
      </c>
      <c r="D4459" s="179"/>
      <c r="E4459" s="201">
        <v>29.8</v>
      </c>
      <c r="F4459" s="201">
        <v>3.44</v>
      </c>
      <c r="G4459" s="64">
        <f t="shared" si="138"/>
        <v>0</v>
      </c>
      <c r="H4459" s="66">
        <f t="shared" si="139"/>
        <v>0</v>
      </c>
      <c r="I4459" s="60"/>
    </row>
    <row r="4460" spans="1:9" s="38" customFormat="1" ht="67.5" x14ac:dyDescent="0.25">
      <c r="A4460" s="195" t="s">
        <v>10909</v>
      </c>
      <c r="B4460" s="196" t="s">
        <v>22327</v>
      </c>
      <c r="C4460" s="198"/>
      <c r="D4460" s="199"/>
      <c r="E4460" s="199"/>
      <c r="F4460" s="199"/>
      <c r="G4460" s="199"/>
      <c r="H4460" s="200"/>
      <c r="I4460" s="60"/>
    </row>
    <row r="4461" spans="1:9" s="38" customFormat="1" x14ac:dyDescent="0.25">
      <c r="A4461" s="193" t="s">
        <v>10910</v>
      </c>
      <c r="B4461" s="194" t="s">
        <v>10888</v>
      </c>
      <c r="C4461" s="188" t="s">
        <v>15</v>
      </c>
      <c r="D4461" s="179"/>
      <c r="E4461" s="201">
        <v>14.2</v>
      </c>
      <c r="F4461" s="201">
        <v>1.64</v>
      </c>
      <c r="G4461" s="64">
        <f t="shared" si="138"/>
        <v>0</v>
      </c>
      <c r="H4461" s="66">
        <f t="shared" si="139"/>
        <v>0</v>
      </c>
      <c r="I4461" s="60"/>
    </row>
    <row r="4462" spans="1:9" s="38" customFormat="1" x14ac:dyDescent="0.25">
      <c r="A4462" s="193" t="s">
        <v>10911</v>
      </c>
      <c r="B4462" s="194" t="s">
        <v>10912</v>
      </c>
      <c r="C4462" s="188" t="s">
        <v>15</v>
      </c>
      <c r="D4462" s="179"/>
      <c r="E4462" s="201">
        <v>16.2</v>
      </c>
      <c r="F4462" s="201">
        <v>1.87</v>
      </c>
      <c r="G4462" s="64">
        <f t="shared" si="138"/>
        <v>0</v>
      </c>
      <c r="H4462" s="66">
        <f t="shared" si="139"/>
        <v>0</v>
      </c>
      <c r="I4462" s="60"/>
    </row>
    <row r="4463" spans="1:9" s="38" customFormat="1" x14ac:dyDescent="0.25">
      <c r="A4463" s="193" t="s">
        <v>10913</v>
      </c>
      <c r="B4463" s="194" t="s">
        <v>10892</v>
      </c>
      <c r="C4463" s="188" t="s">
        <v>15</v>
      </c>
      <c r="D4463" s="179"/>
      <c r="E4463" s="201">
        <v>18.600000000000001</v>
      </c>
      <c r="F4463" s="201">
        <v>2.14</v>
      </c>
      <c r="G4463" s="64">
        <f t="shared" si="138"/>
        <v>0</v>
      </c>
      <c r="H4463" s="66">
        <f t="shared" si="139"/>
        <v>0</v>
      </c>
      <c r="I4463" s="60"/>
    </row>
    <row r="4464" spans="1:9" s="38" customFormat="1" x14ac:dyDescent="0.25">
      <c r="A4464" s="193" t="s">
        <v>10914</v>
      </c>
      <c r="B4464" s="194" t="s">
        <v>10894</v>
      </c>
      <c r="C4464" s="188" t="s">
        <v>15</v>
      </c>
      <c r="D4464" s="179"/>
      <c r="E4464" s="201">
        <v>21.4</v>
      </c>
      <c r="F4464" s="201">
        <v>2.4700000000000002</v>
      </c>
      <c r="G4464" s="64">
        <f t="shared" si="138"/>
        <v>0</v>
      </c>
      <c r="H4464" s="66">
        <f t="shared" si="139"/>
        <v>0</v>
      </c>
      <c r="I4464" s="60"/>
    </row>
    <row r="4465" spans="1:9" s="38" customFormat="1" x14ac:dyDescent="0.25">
      <c r="A4465" s="193" t="s">
        <v>10915</v>
      </c>
      <c r="B4465" s="194" t="s">
        <v>10896</v>
      </c>
      <c r="C4465" s="188" t="s">
        <v>15</v>
      </c>
      <c r="D4465" s="179"/>
      <c r="E4465" s="201">
        <v>26.6</v>
      </c>
      <c r="F4465" s="201">
        <v>3.06</v>
      </c>
      <c r="G4465" s="64">
        <f t="shared" si="138"/>
        <v>0</v>
      </c>
      <c r="H4465" s="66">
        <f t="shared" si="139"/>
        <v>0</v>
      </c>
      <c r="I4465" s="60"/>
    </row>
    <row r="4466" spans="1:9" s="38" customFormat="1" x14ac:dyDescent="0.25">
      <c r="A4466" s="193" t="s">
        <v>10916</v>
      </c>
      <c r="B4466" s="194" t="s">
        <v>10898</v>
      </c>
      <c r="C4466" s="188" t="s">
        <v>15</v>
      </c>
      <c r="D4466" s="179"/>
      <c r="E4466" s="201">
        <v>28</v>
      </c>
      <c r="F4466" s="201">
        <v>3.23</v>
      </c>
      <c r="G4466" s="64">
        <f t="shared" si="138"/>
        <v>0</v>
      </c>
      <c r="H4466" s="66">
        <f t="shared" si="139"/>
        <v>0</v>
      </c>
      <c r="I4466" s="60"/>
    </row>
    <row r="4467" spans="1:9" s="38" customFormat="1" x14ac:dyDescent="0.25">
      <c r="A4467" s="193" t="s">
        <v>10917</v>
      </c>
      <c r="B4467" s="194" t="s">
        <v>10900</v>
      </c>
      <c r="C4467" s="188" t="s">
        <v>15</v>
      </c>
      <c r="D4467" s="179"/>
      <c r="E4467" s="201">
        <v>35.299999999999997</v>
      </c>
      <c r="F4467" s="201">
        <v>4.07</v>
      </c>
      <c r="G4467" s="64">
        <f t="shared" si="138"/>
        <v>0</v>
      </c>
      <c r="H4467" s="66">
        <f t="shared" si="139"/>
        <v>0</v>
      </c>
      <c r="I4467" s="60"/>
    </row>
    <row r="4468" spans="1:9" s="38" customFormat="1" x14ac:dyDescent="0.25">
      <c r="A4468" s="193" t="s">
        <v>10918</v>
      </c>
      <c r="B4468" s="194" t="s">
        <v>10919</v>
      </c>
      <c r="C4468" s="188" t="s">
        <v>15</v>
      </c>
      <c r="D4468" s="179"/>
      <c r="E4468" s="201">
        <v>41.7</v>
      </c>
      <c r="F4468" s="201">
        <v>4.8</v>
      </c>
      <c r="G4468" s="64">
        <f t="shared" si="138"/>
        <v>0</v>
      </c>
      <c r="H4468" s="66">
        <f t="shared" si="139"/>
        <v>0</v>
      </c>
      <c r="I4468" s="60"/>
    </row>
    <row r="4469" spans="1:9" s="38" customFormat="1" x14ac:dyDescent="0.25">
      <c r="A4469" s="193" t="s">
        <v>10920</v>
      </c>
      <c r="B4469" s="194" t="s">
        <v>10904</v>
      </c>
      <c r="C4469" s="188" t="s">
        <v>15</v>
      </c>
      <c r="D4469" s="179"/>
      <c r="E4469" s="201">
        <v>59</v>
      </c>
      <c r="F4469" s="201">
        <v>6.8</v>
      </c>
      <c r="G4469" s="64">
        <f t="shared" si="138"/>
        <v>0</v>
      </c>
      <c r="H4469" s="66">
        <f t="shared" si="139"/>
        <v>0</v>
      </c>
      <c r="I4469" s="60"/>
    </row>
    <row r="4470" spans="1:9" s="38" customFormat="1" ht="180" x14ac:dyDescent="0.25">
      <c r="A4470" s="195" t="s">
        <v>10921</v>
      </c>
      <c r="B4470" s="196" t="s">
        <v>22328</v>
      </c>
      <c r="C4470" s="198"/>
      <c r="D4470" s="199"/>
      <c r="E4470" s="199"/>
      <c r="F4470" s="199"/>
      <c r="G4470" s="199"/>
      <c r="H4470" s="200"/>
      <c r="I4470" s="60"/>
    </row>
    <row r="4471" spans="1:9" s="38" customFormat="1" x14ac:dyDescent="0.25">
      <c r="A4471" s="193" t="s">
        <v>10922</v>
      </c>
      <c r="B4471" s="194" t="s">
        <v>22329</v>
      </c>
      <c r="C4471" s="188" t="s">
        <v>15</v>
      </c>
      <c r="D4471" s="179"/>
      <c r="E4471" s="201">
        <v>64</v>
      </c>
      <c r="F4471" s="201">
        <v>7.4</v>
      </c>
      <c r="G4471" s="64">
        <f t="shared" si="138"/>
        <v>0</v>
      </c>
      <c r="H4471" s="66">
        <f t="shared" si="139"/>
        <v>0</v>
      </c>
      <c r="I4471" s="60"/>
    </row>
    <row r="4472" spans="1:9" s="38" customFormat="1" x14ac:dyDescent="0.25">
      <c r="A4472" s="193" t="s">
        <v>10923</v>
      </c>
      <c r="B4472" s="194" t="s">
        <v>22330</v>
      </c>
      <c r="C4472" s="188" t="s">
        <v>15</v>
      </c>
      <c r="D4472" s="179"/>
      <c r="E4472" s="201">
        <v>68</v>
      </c>
      <c r="F4472" s="201">
        <v>7.9</v>
      </c>
      <c r="G4472" s="64">
        <f t="shared" si="138"/>
        <v>0</v>
      </c>
      <c r="H4472" s="66">
        <f t="shared" si="139"/>
        <v>0</v>
      </c>
      <c r="I4472" s="60"/>
    </row>
    <row r="4473" spans="1:9" s="38" customFormat="1" x14ac:dyDescent="0.25">
      <c r="A4473" s="193" t="s">
        <v>10924</v>
      </c>
      <c r="B4473" s="194" t="s">
        <v>22331</v>
      </c>
      <c r="C4473" s="188" t="s">
        <v>15</v>
      </c>
      <c r="D4473" s="179"/>
      <c r="E4473" s="201">
        <v>77</v>
      </c>
      <c r="F4473" s="201">
        <v>8.8000000000000007</v>
      </c>
      <c r="G4473" s="64">
        <f t="shared" si="138"/>
        <v>0</v>
      </c>
      <c r="H4473" s="66">
        <f t="shared" si="139"/>
        <v>0</v>
      </c>
      <c r="I4473" s="60"/>
    </row>
    <row r="4474" spans="1:9" s="38" customFormat="1" x14ac:dyDescent="0.25">
      <c r="A4474" s="193" t="s">
        <v>10925</v>
      </c>
      <c r="B4474" s="194" t="s">
        <v>22332</v>
      </c>
      <c r="C4474" s="188" t="s">
        <v>15</v>
      </c>
      <c r="D4474" s="179"/>
      <c r="E4474" s="201">
        <v>86</v>
      </c>
      <c r="F4474" s="201">
        <v>9.9</v>
      </c>
      <c r="G4474" s="64">
        <f t="shared" si="138"/>
        <v>0</v>
      </c>
      <c r="H4474" s="66">
        <f t="shared" si="139"/>
        <v>0</v>
      </c>
      <c r="I4474" s="60"/>
    </row>
    <row r="4475" spans="1:9" s="38" customFormat="1" x14ac:dyDescent="0.25">
      <c r="A4475" s="193" t="s">
        <v>10926</v>
      </c>
      <c r="B4475" s="194" t="s">
        <v>22333</v>
      </c>
      <c r="C4475" s="188" t="s">
        <v>15</v>
      </c>
      <c r="D4475" s="179"/>
      <c r="E4475" s="201">
        <v>100</v>
      </c>
      <c r="F4475" s="201">
        <v>11.5</v>
      </c>
      <c r="G4475" s="64">
        <f t="shared" si="138"/>
        <v>0</v>
      </c>
      <c r="H4475" s="66">
        <f t="shared" si="139"/>
        <v>0</v>
      </c>
      <c r="I4475" s="60"/>
    </row>
    <row r="4476" spans="1:9" s="38" customFormat="1" x14ac:dyDescent="0.25">
      <c r="A4476" s="193" t="s">
        <v>10927</v>
      </c>
      <c r="B4476" s="194" t="s">
        <v>22334</v>
      </c>
      <c r="C4476" s="188" t="s">
        <v>15</v>
      </c>
      <c r="D4476" s="179"/>
      <c r="E4476" s="201">
        <v>110</v>
      </c>
      <c r="F4476" s="201">
        <v>12.7</v>
      </c>
      <c r="G4476" s="64">
        <f t="shared" si="138"/>
        <v>0</v>
      </c>
      <c r="H4476" s="66">
        <f t="shared" si="139"/>
        <v>0</v>
      </c>
      <c r="I4476" s="60"/>
    </row>
    <row r="4477" spans="1:9" s="38" customFormat="1" x14ac:dyDescent="0.25">
      <c r="A4477" s="193" t="s">
        <v>10928</v>
      </c>
      <c r="B4477" s="194" t="s">
        <v>22335</v>
      </c>
      <c r="C4477" s="188" t="s">
        <v>15</v>
      </c>
      <c r="D4477" s="179"/>
      <c r="E4477" s="201">
        <v>120</v>
      </c>
      <c r="F4477" s="201">
        <v>13.8</v>
      </c>
      <c r="G4477" s="64">
        <f t="shared" si="138"/>
        <v>0</v>
      </c>
      <c r="H4477" s="66">
        <f t="shared" si="139"/>
        <v>0</v>
      </c>
      <c r="I4477" s="60"/>
    </row>
    <row r="4478" spans="1:9" s="38" customFormat="1" x14ac:dyDescent="0.25">
      <c r="A4478" s="193" t="s">
        <v>10929</v>
      </c>
      <c r="B4478" s="194" t="s">
        <v>22336</v>
      </c>
      <c r="C4478" s="188" t="s">
        <v>15</v>
      </c>
      <c r="D4478" s="179"/>
      <c r="E4478" s="201">
        <v>138</v>
      </c>
      <c r="F4478" s="201">
        <v>15.9</v>
      </c>
      <c r="G4478" s="64">
        <f t="shared" si="138"/>
        <v>0</v>
      </c>
      <c r="H4478" s="66">
        <f t="shared" si="139"/>
        <v>0</v>
      </c>
      <c r="I4478" s="60"/>
    </row>
    <row r="4479" spans="1:9" s="38" customFormat="1" x14ac:dyDescent="0.25">
      <c r="A4479" s="193" t="s">
        <v>10930</v>
      </c>
      <c r="B4479" s="194" t="s">
        <v>22337</v>
      </c>
      <c r="C4479" s="188" t="s">
        <v>15</v>
      </c>
      <c r="D4479" s="179"/>
      <c r="E4479" s="201">
        <v>151</v>
      </c>
      <c r="F4479" s="201">
        <v>17.399999999999999</v>
      </c>
      <c r="G4479" s="64">
        <f t="shared" si="138"/>
        <v>0</v>
      </c>
      <c r="H4479" s="66">
        <f t="shared" si="139"/>
        <v>0</v>
      </c>
      <c r="I4479" s="60"/>
    </row>
    <row r="4480" spans="1:9" s="38" customFormat="1" x14ac:dyDescent="0.25">
      <c r="A4480" s="193" t="s">
        <v>10931</v>
      </c>
      <c r="B4480" s="194" t="s">
        <v>22338</v>
      </c>
      <c r="C4480" s="188" t="s">
        <v>15</v>
      </c>
      <c r="D4480" s="179"/>
      <c r="E4480" s="201">
        <v>168</v>
      </c>
      <c r="F4480" s="201">
        <v>19.3</v>
      </c>
      <c r="G4480" s="64">
        <f t="shared" si="138"/>
        <v>0</v>
      </c>
      <c r="H4480" s="66">
        <f t="shared" si="139"/>
        <v>0</v>
      </c>
      <c r="I4480" s="60"/>
    </row>
    <row r="4481" spans="1:9" s="38" customFormat="1" x14ac:dyDescent="0.25">
      <c r="A4481" s="193" t="s">
        <v>10932</v>
      </c>
      <c r="B4481" s="194" t="s">
        <v>22339</v>
      </c>
      <c r="C4481" s="188" t="s">
        <v>15</v>
      </c>
      <c r="D4481" s="179"/>
      <c r="E4481" s="201">
        <v>194</v>
      </c>
      <c r="F4481" s="201">
        <v>22.4</v>
      </c>
      <c r="G4481" s="64">
        <f t="shared" si="138"/>
        <v>0</v>
      </c>
      <c r="H4481" s="66">
        <f t="shared" si="139"/>
        <v>0</v>
      </c>
      <c r="I4481" s="60"/>
    </row>
    <row r="4482" spans="1:9" s="38" customFormat="1" x14ac:dyDescent="0.25">
      <c r="A4482" s="193" t="s">
        <v>10933</v>
      </c>
      <c r="B4482" s="194" t="s">
        <v>10934</v>
      </c>
      <c r="C4482" s="188" t="s">
        <v>15</v>
      </c>
      <c r="D4482" s="179"/>
      <c r="E4482" s="201">
        <v>9.6</v>
      </c>
      <c r="F4482" s="201">
        <v>1.1100000000000001</v>
      </c>
      <c r="G4482" s="64">
        <f t="shared" si="138"/>
        <v>0</v>
      </c>
      <c r="H4482" s="66">
        <f t="shared" si="139"/>
        <v>0</v>
      </c>
      <c r="I4482" s="60"/>
    </row>
    <row r="4483" spans="1:9" s="38" customFormat="1" x14ac:dyDescent="0.25">
      <c r="A4483" s="193" t="s">
        <v>10935</v>
      </c>
      <c r="B4483" s="194" t="s">
        <v>10936</v>
      </c>
      <c r="C4483" s="188" t="s">
        <v>15</v>
      </c>
      <c r="D4483" s="179"/>
      <c r="E4483" s="201">
        <v>10.8</v>
      </c>
      <c r="F4483" s="201">
        <v>1.25</v>
      </c>
      <c r="G4483" s="64">
        <f t="shared" si="138"/>
        <v>0</v>
      </c>
      <c r="H4483" s="66">
        <f t="shared" si="139"/>
        <v>0</v>
      </c>
      <c r="I4483" s="60"/>
    </row>
    <row r="4484" spans="1:9" s="38" customFormat="1" ht="258.75" x14ac:dyDescent="0.25">
      <c r="A4484" s="195" t="s">
        <v>10937</v>
      </c>
      <c r="B4484" s="196" t="s">
        <v>22340</v>
      </c>
      <c r="C4484" s="198"/>
      <c r="D4484" s="199"/>
      <c r="E4484" s="199"/>
      <c r="F4484" s="199"/>
      <c r="G4484" s="199"/>
      <c r="H4484" s="200"/>
      <c r="I4484" s="60"/>
    </row>
    <row r="4485" spans="1:9" s="38" customFormat="1" ht="22.5" x14ac:dyDescent="0.25">
      <c r="A4485" s="193" t="s">
        <v>10938</v>
      </c>
      <c r="B4485" s="194" t="s">
        <v>10939</v>
      </c>
      <c r="C4485" s="188" t="s">
        <v>6</v>
      </c>
      <c r="D4485" s="179"/>
      <c r="E4485" s="201">
        <v>842</v>
      </c>
      <c r="F4485" s="201">
        <v>97</v>
      </c>
      <c r="G4485" s="64">
        <f t="shared" ref="G4485:G4548" si="140">D4485*E4485</f>
        <v>0</v>
      </c>
      <c r="H4485" s="66">
        <f t="shared" ref="H4485:H4548" si="141">D4485*F4485</f>
        <v>0</v>
      </c>
      <c r="I4485" s="60"/>
    </row>
    <row r="4486" spans="1:9" s="38" customFormat="1" ht="22.5" x14ac:dyDescent="0.25">
      <c r="A4486" s="193" t="s">
        <v>10940</v>
      </c>
      <c r="B4486" s="194" t="s">
        <v>10941</v>
      </c>
      <c r="C4486" s="188" t="s">
        <v>6</v>
      </c>
      <c r="D4486" s="179"/>
      <c r="E4486" s="201">
        <v>891</v>
      </c>
      <c r="F4486" s="201">
        <v>103</v>
      </c>
      <c r="G4486" s="64">
        <f t="shared" si="140"/>
        <v>0</v>
      </c>
      <c r="H4486" s="66">
        <f t="shared" si="141"/>
        <v>0</v>
      </c>
      <c r="I4486" s="60"/>
    </row>
    <row r="4487" spans="1:9" s="38" customFormat="1" ht="22.5" x14ac:dyDescent="0.25">
      <c r="A4487" s="193" t="s">
        <v>10942</v>
      </c>
      <c r="B4487" s="194" t="s">
        <v>10943</v>
      </c>
      <c r="C4487" s="188" t="s">
        <v>6</v>
      </c>
      <c r="D4487" s="179"/>
      <c r="E4487" s="201">
        <v>899</v>
      </c>
      <c r="F4487" s="201">
        <v>104</v>
      </c>
      <c r="G4487" s="64">
        <f t="shared" si="140"/>
        <v>0</v>
      </c>
      <c r="H4487" s="66">
        <f t="shared" si="141"/>
        <v>0</v>
      </c>
      <c r="I4487" s="60"/>
    </row>
    <row r="4488" spans="1:9" s="38" customFormat="1" ht="22.5" x14ac:dyDescent="0.25">
      <c r="A4488" s="193" t="s">
        <v>10944</v>
      </c>
      <c r="B4488" s="194" t="s">
        <v>10945</v>
      </c>
      <c r="C4488" s="188" t="s">
        <v>6</v>
      </c>
      <c r="D4488" s="179"/>
      <c r="E4488" s="201">
        <v>998</v>
      </c>
      <c r="F4488" s="201">
        <v>115</v>
      </c>
      <c r="G4488" s="64">
        <f t="shared" si="140"/>
        <v>0</v>
      </c>
      <c r="H4488" s="66">
        <f t="shared" si="141"/>
        <v>0</v>
      </c>
      <c r="I4488" s="60"/>
    </row>
    <row r="4489" spans="1:9" s="38" customFormat="1" ht="22.5" x14ac:dyDescent="0.25">
      <c r="A4489" s="193" t="s">
        <v>10946</v>
      </c>
      <c r="B4489" s="194" t="s">
        <v>10947</v>
      </c>
      <c r="C4489" s="188" t="s">
        <v>6</v>
      </c>
      <c r="D4489" s="179"/>
      <c r="E4489" s="201">
        <v>1014</v>
      </c>
      <c r="F4489" s="201">
        <v>117</v>
      </c>
      <c r="G4489" s="64">
        <f t="shared" si="140"/>
        <v>0</v>
      </c>
      <c r="H4489" s="66">
        <f t="shared" si="141"/>
        <v>0</v>
      </c>
      <c r="I4489" s="60"/>
    </row>
    <row r="4490" spans="1:9" s="38" customFormat="1" ht="22.5" x14ac:dyDescent="0.25">
      <c r="A4490" s="193" t="s">
        <v>10948</v>
      </c>
      <c r="B4490" s="194" t="s">
        <v>10949</v>
      </c>
      <c r="C4490" s="188" t="s">
        <v>6</v>
      </c>
      <c r="D4490" s="179"/>
      <c r="E4490" s="201">
        <v>1091</v>
      </c>
      <c r="F4490" s="201">
        <v>126</v>
      </c>
      <c r="G4490" s="64">
        <f t="shared" si="140"/>
        <v>0</v>
      </c>
      <c r="H4490" s="66">
        <f t="shared" si="141"/>
        <v>0</v>
      </c>
      <c r="I4490" s="60"/>
    </row>
    <row r="4491" spans="1:9" s="38" customFormat="1" x14ac:dyDescent="0.25">
      <c r="A4491" s="193" t="s">
        <v>10950</v>
      </c>
      <c r="B4491" s="194" t="s">
        <v>10951</v>
      </c>
      <c r="C4491" s="188" t="s">
        <v>6</v>
      </c>
      <c r="D4491" s="179"/>
      <c r="E4491" s="201">
        <v>96</v>
      </c>
      <c r="F4491" s="201">
        <v>11.1</v>
      </c>
      <c r="G4491" s="64">
        <f t="shared" si="140"/>
        <v>0</v>
      </c>
      <c r="H4491" s="66">
        <f t="shared" si="141"/>
        <v>0</v>
      </c>
      <c r="I4491" s="60"/>
    </row>
    <row r="4492" spans="1:9" s="38" customFormat="1" x14ac:dyDescent="0.25">
      <c r="A4492" s="193" t="s">
        <v>10952</v>
      </c>
      <c r="B4492" s="194" t="s">
        <v>10953</v>
      </c>
      <c r="C4492" s="188" t="s">
        <v>6</v>
      </c>
      <c r="D4492" s="179"/>
      <c r="E4492" s="201">
        <v>130</v>
      </c>
      <c r="F4492" s="201">
        <v>15</v>
      </c>
      <c r="G4492" s="64">
        <f t="shared" si="140"/>
        <v>0</v>
      </c>
      <c r="H4492" s="66">
        <f t="shared" si="141"/>
        <v>0</v>
      </c>
      <c r="I4492" s="60"/>
    </row>
    <row r="4493" spans="1:9" s="38" customFormat="1" x14ac:dyDescent="0.25">
      <c r="A4493" s="193" t="s">
        <v>10954</v>
      </c>
      <c r="B4493" s="194" t="s">
        <v>10955</v>
      </c>
      <c r="C4493" s="188" t="s">
        <v>6</v>
      </c>
      <c r="D4493" s="179"/>
      <c r="E4493" s="201">
        <v>146</v>
      </c>
      <c r="F4493" s="201">
        <v>16.8</v>
      </c>
      <c r="G4493" s="64">
        <f t="shared" si="140"/>
        <v>0</v>
      </c>
      <c r="H4493" s="66">
        <f t="shared" si="141"/>
        <v>0</v>
      </c>
      <c r="I4493" s="60"/>
    </row>
    <row r="4494" spans="1:9" s="38" customFormat="1" x14ac:dyDescent="0.25">
      <c r="A4494" s="193" t="s">
        <v>10956</v>
      </c>
      <c r="B4494" s="194" t="s">
        <v>10957</v>
      </c>
      <c r="C4494" s="188" t="s">
        <v>6</v>
      </c>
      <c r="D4494" s="179"/>
      <c r="E4494" s="201">
        <v>157</v>
      </c>
      <c r="F4494" s="201">
        <v>18.100000000000001</v>
      </c>
      <c r="G4494" s="64">
        <f t="shared" si="140"/>
        <v>0</v>
      </c>
      <c r="H4494" s="66">
        <f t="shared" si="141"/>
        <v>0</v>
      </c>
      <c r="I4494" s="60"/>
    </row>
    <row r="4495" spans="1:9" s="38" customFormat="1" x14ac:dyDescent="0.25">
      <c r="A4495" s="193" t="s">
        <v>10958</v>
      </c>
      <c r="B4495" s="194" t="s">
        <v>10959</v>
      </c>
      <c r="C4495" s="188" t="s">
        <v>6</v>
      </c>
      <c r="D4495" s="179"/>
      <c r="E4495" s="201">
        <v>178</v>
      </c>
      <c r="F4495" s="201">
        <v>20.5</v>
      </c>
      <c r="G4495" s="64">
        <f t="shared" si="140"/>
        <v>0</v>
      </c>
      <c r="H4495" s="66">
        <f t="shared" si="141"/>
        <v>0</v>
      </c>
      <c r="I4495" s="60"/>
    </row>
    <row r="4496" spans="1:9" s="38" customFormat="1" x14ac:dyDescent="0.25">
      <c r="A4496" s="193" t="s">
        <v>10960</v>
      </c>
      <c r="B4496" s="194" t="s">
        <v>10961</v>
      </c>
      <c r="C4496" s="188" t="s">
        <v>6</v>
      </c>
      <c r="D4496" s="179"/>
      <c r="E4496" s="201">
        <v>208</v>
      </c>
      <c r="F4496" s="201">
        <v>24</v>
      </c>
      <c r="G4496" s="64">
        <f t="shared" si="140"/>
        <v>0</v>
      </c>
      <c r="H4496" s="66">
        <f t="shared" si="141"/>
        <v>0</v>
      </c>
      <c r="I4496" s="60"/>
    </row>
    <row r="4497" spans="1:9" s="38" customFormat="1" x14ac:dyDescent="0.25">
      <c r="A4497" s="193" t="s">
        <v>10962</v>
      </c>
      <c r="B4497" s="194" t="s">
        <v>10963</v>
      </c>
      <c r="C4497" s="188" t="s">
        <v>6</v>
      </c>
      <c r="D4497" s="179"/>
      <c r="E4497" s="201">
        <v>82</v>
      </c>
      <c r="F4497" s="201">
        <v>9.4</v>
      </c>
      <c r="G4497" s="64">
        <f t="shared" si="140"/>
        <v>0</v>
      </c>
      <c r="H4497" s="66">
        <f t="shared" si="141"/>
        <v>0</v>
      </c>
      <c r="I4497" s="60"/>
    </row>
    <row r="4498" spans="1:9" s="38" customFormat="1" x14ac:dyDescent="0.25">
      <c r="A4498" s="193" t="s">
        <v>10964</v>
      </c>
      <c r="B4498" s="194" t="s">
        <v>10965</v>
      </c>
      <c r="C4498" s="188" t="s">
        <v>6</v>
      </c>
      <c r="D4498" s="179"/>
      <c r="E4498" s="201">
        <v>112</v>
      </c>
      <c r="F4498" s="201">
        <v>13</v>
      </c>
      <c r="G4498" s="64">
        <f t="shared" si="140"/>
        <v>0</v>
      </c>
      <c r="H4498" s="66">
        <f t="shared" si="141"/>
        <v>0</v>
      </c>
      <c r="I4498" s="60"/>
    </row>
    <row r="4499" spans="1:9" s="38" customFormat="1" x14ac:dyDescent="0.25">
      <c r="A4499" s="193" t="s">
        <v>10966</v>
      </c>
      <c r="B4499" s="194" t="s">
        <v>10967</v>
      </c>
      <c r="C4499" s="188" t="s">
        <v>6</v>
      </c>
      <c r="D4499" s="179"/>
      <c r="E4499" s="201">
        <v>141</v>
      </c>
      <c r="F4499" s="201">
        <v>16.3</v>
      </c>
      <c r="G4499" s="64">
        <f t="shared" si="140"/>
        <v>0</v>
      </c>
      <c r="H4499" s="66">
        <f t="shared" si="141"/>
        <v>0</v>
      </c>
      <c r="I4499" s="60"/>
    </row>
    <row r="4500" spans="1:9" s="38" customFormat="1" x14ac:dyDescent="0.25">
      <c r="A4500" s="193" t="s">
        <v>10968</v>
      </c>
      <c r="B4500" s="194" t="s">
        <v>10969</v>
      </c>
      <c r="C4500" s="188" t="s">
        <v>6</v>
      </c>
      <c r="D4500" s="179"/>
      <c r="E4500" s="201">
        <v>159</v>
      </c>
      <c r="F4500" s="201">
        <v>18.399999999999999</v>
      </c>
      <c r="G4500" s="64">
        <f t="shared" si="140"/>
        <v>0</v>
      </c>
      <c r="H4500" s="66">
        <f t="shared" si="141"/>
        <v>0</v>
      </c>
      <c r="I4500" s="60"/>
    </row>
    <row r="4501" spans="1:9" s="38" customFormat="1" x14ac:dyDescent="0.25">
      <c r="A4501" s="193" t="s">
        <v>10970</v>
      </c>
      <c r="B4501" s="194" t="s">
        <v>10971</v>
      </c>
      <c r="C4501" s="188" t="s">
        <v>6</v>
      </c>
      <c r="D4501" s="179"/>
      <c r="E4501" s="201">
        <v>197</v>
      </c>
      <c r="F4501" s="201">
        <v>22.7</v>
      </c>
      <c r="G4501" s="64">
        <f t="shared" si="140"/>
        <v>0</v>
      </c>
      <c r="H4501" s="66">
        <f t="shared" si="141"/>
        <v>0</v>
      </c>
      <c r="I4501" s="60"/>
    </row>
    <row r="4502" spans="1:9" s="38" customFormat="1" x14ac:dyDescent="0.25">
      <c r="A4502" s="193" t="s">
        <v>10972</v>
      </c>
      <c r="B4502" s="194" t="s">
        <v>10973</v>
      </c>
      <c r="C4502" s="188" t="s">
        <v>6</v>
      </c>
      <c r="D4502" s="179"/>
      <c r="E4502" s="201">
        <v>370</v>
      </c>
      <c r="F4502" s="201">
        <v>42.6</v>
      </c>
      <c r="G4502" s="64">
        <f t="shared" si="140"/>
        <v>0</v>
      </c>
      <c r="H4502" s="66">
        <f t="shared" si="141"/>
        <v>0</v>
      </c>
      <c r="I4502" s="60"/>
    </row>
    <row r="4503" spans="1:9" s="38" customFormat="1" ht="22.5" x14ac:dyDescent="0.25">
      <c r="A4503" s="193" t="s">
        <v>10974</v>
      </c>
      <c r="B4503" s="194" t="s">
        <v>10975</v>
      </c>
      <c r="C4503" s="188" t="s">
        <v>6</v>
      </c>
      <c r="D4503" s="179"/>
      <c r="E4503" s="201">
        <v>85</v>
      </c>
      <c r="F4503" s="201">
        <v>9.8000000000000007</v>
      </c>
      <c r="G4503" s="64">
        <f t="shared" si="140"/>
        <v>0</v>
      </c>
      <c r="H4503" s="66">
        <f t="shared" si="141"/>
        <v>0</v>
      </c>
      <c r="I4503" s="60"/>
    </row>
    <row r="4504" spans="1:9" s="38" customFormat="1" ht="22.5" x14ac:dyDescent="0.25">
      <c r="A4504" s="193" t="s">
        <v>10976</v>
      </c>
      <c r="B4504" s="194" t="s">
        <v>10977</v>
      </c>
      <c r="C4504" s="188" t="s">
        <v>6</v>
      </c>
      <c r="D4504" s="179"/>
      <c r="E4504" s="201">
        <v>99</v>
      </c>
      <c r="F4504" s="201">
        <v>11.4</v>
      </c>
      <c r="G4504" s="64">
        <f t="shared" si="140"/>
        <v>0</v>
      </c>
      <c r="H4504" s="66">
        <f t="shared" si="141"/>
        <v>0</v>
      </c>
      <c r="I4504" s="60"/>
    </row>
    <row r="4505" spans="1:9" s="38" customFormat="1" ht="22.5" x14ac:dyDescent="0.25">
      <c r="A4505" s="193" t="s">
        <v>10978</v>
      </c>
      <c r="B4505" s="194" t="s">
        <v>10979</v>
      </c>
      <c r="C4505" s="188" t="s">
        <v>6</v>
      </c>
      <c r="D4505" s="179"/>
      <c r="E4505" s="201">
        <v>111</v>
      </c>
      <c r="F4505" s="201">
        <v>12.8</v>
      </c>
      <c r="G4505" s="64">
        <f t="shared" si="140"/>
        <v>0</v>
      </c>
      <c r="H4505" s="66">
        <f t="shared" si="141"/>
        <v>0</v>
      </c>
      <c r="I4505" s="60"/>
    </row>
    <row r="4506" spans="1:9" s="38" customFormat="1" ht="22.5" x14ac:dyDescent="0.25">
      <c r="A4506" s="193" t="s">
        <v>10980</v>
      </c>
      <c r="B4506" s="194" t="s">
        <v>10981</v>
      </c>
      <c r="C4506" s="188" t="s">
        <v>6</v>
      </c>
      <c r="D4506" s="179"/>
      <c r="E4506" s="201">
        <v>150</v>
      </c>
      <c r="F4506" s="201">
        <v>17.3</v>
      </c>
      <c r="G4506" s="64">
        <f t="shared" si="140"/>
        <v>0</v>
      </c>
      <c r="H4506" s="66">
        <f t="shared" si="141"/>
        <v>0</v>
      </c>
      <c r="I4506" s="60"/>
    </row>
    <row r="4507" spans="1:9" s="38" customFormat="1" ht="22.5" x14ac:dyDescent="0.25">
      <c r="A4507" s="193" t="s">
        <v>10982</v>
      </c>
      <c r="B4507" s="194" t="s">
        <v>10983</v>
      </c>
      <c r="C4507" s="188" t="s">
        <v>6</v>
      </c>
      <c r="D4507" s="179"/>
      <c r="E4507" s="201">
        <v>182</v>
      </c>
      <c r="F4507" s="201">
        <v>21</v>
      </c>
      <c r="G4507" s="64">
        <f t="shared" si="140"/>
        <v>0</v>
      </c>
      <c r="H4507" s="66">
        <f t="shared" si="141"/>
        <v>0</v>
      </c>
      <c r="I4507" s="60"/>
    </row>
    <row r="4508" spans="1:9" s="38" customFormat="1" ht="22.5" x14ac:dyDescent="0.25">
      <c r="A4508" s="193" t="s">
        <v>10984</v>
      </c>
      <c r="B4508" s="194" t="s">
        <v>10985</v>
      </c>
      <c r="C4508" s="188" t="s">
        <v>6</v>
      </c>
      <c r="D4508" s="179"/>
      <c r="E4508" s="201">
        <v>232</v>
      </c>
      <c r="F4508" s="201">
        <v>26.7</v>
      </c>
      <c r="G4508" s="64">
        <f t="shared" si="140"/>
        <v>0</v>
      </c>
      <c r="H4508" s="66">
        <f t="shared" si="141"/>
        <v>0</v>
      </c>
      <c r="I4508" s="60"/>
    </row>
    <row r="4509" spans="1:9" s="38" customFormat="1" ht="90" x14ac:dyDescent="0.25">
      <c r="A4509" s="195" t="s">
        <v>10986</v>
      </c>
      <c r="B4509" s="196" t="s">
        <v>22341</v>
      </c>
      <c r="C4509" s="198"/>
      <c r="D4509" s="199"/>
      <c r="E4509" s="199"/>
      <c r="F4509" s="199"/>
      <c r="G4509" s="199"/>
      <c r="H4509" s="200"/>
      <c r="I4509" s="60"/>
    </row>
    <row r="4510" spans="1:9" s="38" customFormat="1" x14ac:dyDescent="0.25">
      <c r="A4510" s="193" t="s">
        <v>10987</v>
      </c>
      <c r="B4510" s="194" t="s">
        <v>22342</v>
      </c>
      <c r="C4510" s="188" t="s">
        <v>15</v>
      </c>
      <c r="D4510" s="179"/>
      <c r="E4510" s="201">
        <v>6.1</v>
      </c>
      <c r="F4510" s="201">
        <v>0.71</v>
      </c>
      <c r="G4510" s="64">
        <f t="shared" si="140"/>
        <v>0</v>
      </c>
      <c r="H4510" s="66">
        <f t="shared" si="141"/>
        <v>0</v>
      </c>
      <c r="I4510" s="60"/>
    </row>
    <row r="4511" spans="1:9" s="38" customFormat="1" x14ac:dyDescent="0.25">
      <c r="A4511" s="193" t="s">
        <v>10988</v>
      </c>
      <c r="B4511" s="194" t="s">
        <v>22343</v>
      </c>
      <c r="C4511" s="188" t="s">
        <v>15</v>
      </c>
      <c r="D4511" s="179"/>
      <c r="E4511" s="201">
        <v>7.7</v>
      </c>
      <c r="F4511" s="201">
        <v>0.88</v>
      </c>
      <c r="G4511" s="64">
        <f t="shared" si="140"/>
        <v>0</v>
      </c>
      <c r="H4511" s="66">
        <f t="shared" si="141"/>
        <v>0</v>
      </c>
      <c r="I4511" s="60"/>
    </row>
    <row r="4512" spans="1:9" s="38" customFormat="1" x14ac:dyDescent="0.25">
      <c r="A4512" s="193" t="s">
        <v>10989</v>
      </c>
      <c r="B4512" s="194" t="s">
        <v>22344</v>
      </c>
      <c r="C4512" s="188" t="s">
        <v>15</v>
      </c>
      <c r="D4512" s="179"/>
      <c r="E4512" s="201">
        <v>9.5</v>
      </c>
      <c r="F4512" s="201">
        <v>1.1000000000000001</v>
      </c>
      <c r="G4512" s="64">
        <f t="shared" si="140"/>
        <v>0</v>
      </c>
      <c r="H4512" s="66">
        <f t="shared" si="141"/>
        <v>0</v>
      </c>
      <c r="I4512" s="60"/>
    </row>
    <row r="4513" spans="1:9" s="38" customFormat="1" x14ac:dyDescent="0.25">
      <c r="A4513" s="193" t="s">
        <v>10990</v>
      </c>
      <c r="B4513" s="194" t="s">
        <v>22345</v>
      </c>
      <c r="C4513" s="188" t="s">
        <v>15</v>
      </c>
      <c r="D4513" s="179"/>
      <c r="E4513" s="201">
        <v>11.3</v>
      </c>
      <c r="F4513" s="201">
        <v>1.31</v>
      </c>
      <c r="G4513" s="64">
        <f t="shared" si="140"/>
        <v>0</v>
      </c>
      <c r="H4513" s="66">
        <f t="shared" si="141"/>
        <v>0</v>
      </c>
      <c r="I4513" s="60"/>
    </row>
    <row r="4514" spans="1:9" s="38" customFormat="1" x14ac:dyDescent="0.25">
      <c r="A4514" s="193" t="s">
        <v>10991</v>
      </c>
      <c r="B4514" s="194" t="s">
        <v>22346</v>
      </c>
      <c r="C4514" s="188" t="s">
        <v>15</v>
      </c>
      <c r="D4514" s="179"/>
      <c r="E4514" s="201">
        <v>15.9</v>
      </c>
      <c r="F4514" s="201">
        <v>1.84</v>
      </c>
      <c r="G4514" s="64">
        <f t="shared" si="140"/>
        <v>0</v>
      </c>
      <c r="H4514" s="66">
        <f t="shared" si="141"/>
        <v>0</v>
      </c>
      <c r="I4514" s="60"/>
    </row>
    <row r="4515" spans="1:9" s="38" customFormat="1" x14ac:dyDescent="0.25">
      <c r="A4515" s="193" t="s">
        <v>10992</v>
      </c>
      <c r="B4515" s="194" t="s">
        <v>22347</v>
      </c>
      <c r="C4515" s="188" t="s">
        <v>15</v>
      </c>
      <c r="D4515" s="179"/>
      <c r="E4515" s="201">
        <v>20.100000000000001</v>
      </c>
      <c r="F4515" s="201">
        <v>2.3199999999999998</v>
      </c>
      <c r="G4515" s="64">
        <f t="shared" si="140"/>
        <v>0</v>
      </c>
      <c r="H4515" s="66">
        <f t="shared" si="141"/>
        <v>0</v>
      </c>
      <c r="I4515" s="60"/>
    </row>
    <row r="4516" spans="1:9" s="38" customFormat="1" x14ac:dyDescent="0.25">
      <c r="A4516" s="193" t="s">
        <v>10993</v>
      </c>
      <c r="B4516" s="194" t="s">
        <v>22348</v>
      </c>
      <c r="C4516" s="188" t="s">
        <v>15</v>
      </c>
      <c r="D4516" s="179"/>
      <c r="E4516" s="201">
        <v>23.7</v>
      </c>
      <c r="F4516" s="201">
        <v>2.73</v>
      </c>
      <c r="G4516" s="64">
        <f t="shared" si="140"/>
        <v>0</v>
      </c>
      <c r="H4516" s="66">
        <f t="shared" si="141"/>
        <v>0</v>
      </c>
      <c r="I4516" s="60"/>
    </row>
    <row r="4517" spans="1:9" s="38" customFormat="1" x14ac:dyDescent="0.25">
      <c r="A4517" s="193" t="s">
        <v>10994</v>
      </c>
      <c r="B4517" s="194" t="s">
        <v>22349</v>
      </c>
      <c r="C4517" s="188" t="s">
        <v>15</v>
      </c>
      <c r="D4517" s="179"/>
      <c r="E4517" s="201">
        <v>26</v>
      </c>
      <c r="F4517" s="201">
        <v>3</v>
      </c>
      <c r="G4517" s="64">
        <f t="shared" si="140"/>
        <v>0</v>
      </c>
      <c r="H4517" s="66">
        <f t="shared" si="141"/>
        <v>0</v>
      </c>
      <c r="I4517" s="60"/>
    </row>
    <row r="4518" spans="1:9" s="38" customFormat="1" x14ac:dyDescent="0.25">
      <c r="A4518" s="193" t="s">
        <v>10995</v>
      </c>
      <c r="B4518" s="194" t="s">
        <v>22350</v>
      </c>
      <c r="C4518" s="188" t="s">
        <v>15</v>
      </c>
      <c r="D4518" s="179"/>
      <c r="E4518" s="201">
        <v>32.299999999999997</v>
      </c>
      <c r="F4518" s="201">
        <v>3.72</v>
      </c>
      <c r="G4518" s="64">
        <f t="shared" si="140"/>
        <v>0</v>
      </c>
      <c r="H4518" s="66">
        <f t="shared" si="141"/>
        <v>0</v>
      </c>
      <c r="I4518" s="60"/>
    </row>
    <row r="4519" spans="1:9" s="38" customFormat="1" x14ac:dyDescent="0.25">
      <c r="A4519" s="193" t="s">
        <v>10996</v>
      </c>
      <c r="B4519" s="194" t="s">
        <v>22351</v>
      </c>
      <c r="C4519" s="188" t="s">
        <v>15</v>
      </c>
      <c r="D4519" s="179"/>
      <c r="E4519" s="201">
        <v>41.9</v>
      </c>
      <c r="F4519" s="201">
        <v>4.83</v>
      </c>
      <c r="G4519" s="64">
        <f t="shared" si="140"/>
        <v>0</v>
      </c>
      <c r="H4519" s="66">
        <f t="shared" si="141"/>
        <v>0</v>
      </c>
      <c r="I4519" s="60"/>
    </row>
    <row r="4520" spans="1:9" s="38" customFormat="1" x14ac:dyDescent="0.25">
      <c r="A4520" s="193" t="s">
        <v>10997</v>
      </c>
      <c r="B4520" s="194" t="s">
        <v>22352</v>
      </c>
      <c r="C4520" s="188" t="s">
        <v>15</v>
      </c>
      <c r="D4520" s="179"/>
      <c r="E4520" s="201">
        <v>49.7</v>
      </c>
      <c r="F4520" s="201">
        <v>5.7</v>
      </c>
      <c r="G4520" s="64">
        <f t="shared" si="140"/>
        <v>0</v>
      </c>
      <c r="H4520" s="66">
        <f t="shared" si="141"/>
        <v>0</v>
      </c>
      <c r="I4520" s="60"/>
    </row>
    <row r="4521" spans="1:9" s="38" customFormat="1" x14ac:dyDescent="0.25">
      <c r="A4521" s="193" t="s">
        <v>10998</v>
      </c>
      <c r="B4521" s="194" t="s">
        <v>22353</v>
      </c>
      <c r="C4521" s="188" t="s">
        <v>15</v>
      </c>
      <c r="D4521" s="179"/>
      <c r="E4521" s="201">
        <v>59</v>
      </c>
      <c r="F4521" s="201">
        <v>6.8</v>
      </c>
      <c r="G4521" s="64">
        <f t="shared" si="140"/>
        <v>0</v>
      </c>
      <c r="H4521" s="66">
        <f t="shared" si="141"/>
        <v>0</v>
      </c>
      <c r="I4521" s="60"/>
    </row>
    <row r="4522" spans="1:9" s="38" customFormat="1" x14ac:dyDescent="0.25">
      <c r="A4522" s="193" t="s">
        <v>10999</v>
      </c>
      <c r="B4522" s="194" t="s">
        <v>22354</v>
      </c>
      <c r="C4522" s="188" t="s">
        <v>15</v>
      </c>
      <c r="D4522" s="179"/>
      <c r="E4522" s="201">
        <v>83</v>
      </c>
      <c r="F4522" s="201">
        <v>9.5</v>
      </c>
      <c r="G4522" s="64">
        <f t="shared" si="140"/>
        <v>0</v>
      </c>
      <c r="H4522" s="66">
        <f t="shared" si="141"/>
        <v>0</v>
      </c>
      <c r="I4522" s="60"/>
    </row>
    <row r="4523" spans="1:9" s="38" customFormat="1" x14ac:dyDescent="0.25">
      <c r="A4523" s="193" t="s">
        <v>11000</v>
      </c>
      <c r="B4523" s="194" t="s">
        <v>22355</v>
      </c>
      <c r="C4523" s="188" t="s">
        <v>15</v>
      </c>
      <c r="D4523" s="179"/>
      <c r="E4523" s="201">
        <v>104</v>
      </c>
      <c r="F4523" s="201">
        <v>12</v>
      </c>
      <c r="G4523" s="64">
        <f t="shared" si="140"/>
        <v>0</v>
      </c>
      <c r="H4523" s="66">
        <f t="shared" si="141"/>
        <v>0</v>
      </c>
      <c r="I4523" s="60"/>
    </row>
    <row r="4524" spans="1:9" s="38" customFormat="1" x14ac:dyDescent="0.25">
      <c r="A4524" s="193" t="s">
        <v>11001</v>
      </c>
      <c r="B4524" s="194" t="s">
        <v>22356</v>
      </c>
      <c r="C4524" s="188" t="s">
        <v>15</v>
      </c>
      <c r="D4524" s="179"/>
      <c r="E4524" s="201">
        <v>126</v>
      </c>
      <c r="F4524" s="201">
        <v>14.5</v>
      </c>
      <c r="G4524" s="64">
        <f t="shared" si="140"/>
        <v>0</v>
      </c>
      <c r="H4524" s="66">
        <f t="shared" si="141"/>
        <v>0</v>
      </c>
      <c r="I4524" s="60"/>
    </row>
    <row r="4525" spans="1:9" s="38" customFormat="1" x14ac:dyDescent="0.25">
      <c r="A4525" s="193" t="s">
        <v>11002</v>
      </c>
      <c r="B4525" s="194" t="s">
        <v>22357</v>
      </c>
      <c r="C4525" s="188" t="s">
        <v>15</v>
      </c>
      <c r="D4525" s="179"/>
      <c r="E4525" s="201">
        <v>174</v>
      </c>
      <c r="F4525" s="201">
        <v>20</v>
      </c>
      <c r="G4525" s="64">
        <f t="shared" si="140"/>
        <v>0</v>
      </c>
      <c r="H4525" s="66">
        <f t="shared" si="141"/>
        <v>0</v>
      </c>
      <c r="I4525" s="60"/>
    </row>
    <row r="4526" spans="1:9" s="38" customFormat="1" ht="382.5" x14ac:dyDescent="0.25">
      <c r="A4526" s="195" t="s">
        <v>11003</v>
      </c>
      <c r="B4526" s="196" t="s">
        <v>22358</v>
      </c>
      <c r="C4526" s="198"/>
      <c r="D4526" s="199"/>
      <c r="E4526" s="199"/>
      <c r="F4526" s="199"/>
      <c r="G4526" s="199"/>
      <c r="H4526" s="200"/>
      <c r="I4526" s="60"/>
    </row>
    <row r="4527" spans="1:9" s="38" customFormat="1" x14ac:dyDescent="0.25">
      <c r="A4527" s="193" t="s">
        <v>11004</v>
      </c>
      <c r="B4527" s="194" t="s">
        <v>22342</v>
      </c>
      <c r="C4527" s="188" t="s">
        <v>15</v>
      </c>
      <c r="D4527" s="179"/>
      <c r="E4527" s="201">
        <v>6.1</v>
      </c>
      <c r="F4527" s="201">
        <v>0.71</v>
      </c>
      <c r="G4527" s="64">
        <f t="shared" si="140"/>
        <v>0</v>
      </c>
      <c r="H4527" s="66">
        <f t="shared" si="141"/>
        <v>0</v>
      </c>
      <c r="I4527" s="60"/>
    </row>
    <row r="4528" spans="1:9" s="38" customFormat="1" x14ac:dyDescent="0.25">
      <c r="A4528" s="193" t="s">
        <v>11005</v>
      </c>
      <c r="B4528" s="194" t="s">
        <v>22343</v>
      </c>
      <c r="C4528" s="188" t="s">
        <v>15</v>
      </c>
      <c r="D4528" s="179"/>
      <c r="E4528" s="201">
        <v>7.7</v>
      </c>
      <c r="F4528" s="201">
        <v>0.88</v>
      </c>
      <c r="G4528" s="64">
        <f t="shared" si="140"/>
        <v>0</v>
      </c>
      <c r="H4528" s="66">
        <f t="shared" si="141"/>
        <v>0</v>
      </c>
      <c r="I4528" s="60"/>
    </row>
    <row r="4529" spans="1:9" s="38" customFormat="1" x14ac:dyDescent="0.25">
      <c r="A4529" s="193" t="s">
        <v>11006</v>
      </c>
      <c r="B4529" s="194" t="s">
        <v>22344</v>
      </c>
      <c r="C4529" s="188" t="s">
        <v>15</v>
      </c>
      <c r="D4529" s="179"/>
      <c r="E4529" s="201">
        <v>9.5</v>
      </c>
      <c r="F4529" s="201">
        <v>1.1000000000000001</v>
      </c>
      <c r="G4529" s="64">
        <f t="shared" si="140"/>
        <v>0</v>
      </c>
      <c r="H4529" s="66">
        <f t="shared" si="141"/>
        <v>0</v>
      </c>
      <c r="I4529" s="60"/>
    </row>
    <row r="4530" spans="1:9" s="38" customFormat="1" x14ac:dyDescent="0.25">
      <c r="A4530" s="193" t="s">
        <v>11007</v>
      </c>
      <c r="B4530" s="194" t="s">
        <v>22345</v>
      </c>
      <c r="C4530" s="188" t="s">
        <v>15</v>
      </c>
      <c r="D4530" s="179"/>
      <c r="E4530" s="201">
        <v>11.4</v>
      </c>
      <c r="F4530" s="201">
        <v>1.32</v>
      </c>
      <c r="G4530" s="64">
        <f t="shared" si="140"/>
        <v>0</v>
      </c>
      <c r="H4530" s="66">
        <f t="shared" si="141"/>
        <v>0</v>
      </c>
      <c r="I4530" s="60"/>
    </row>
    <row r="4531" spans="1:9" s="38" customFormat="1" x14ac:dyDescent="0.25">
      <c r="A4531" s="193" t="s">
        <v>11008</v>
      </c>
      <c r="B4531" s="194" t="s">
        <v>22346</v>
      </c>
      <c r="C4531" s="188" t="s">
        <v>15</v>
      </c>
      <c r="D4531" s="179"/>
      <c r="E4531" s="201">
        <v>15.9</v>
      </c>
      <c r="F4531" s="201">
        <v>1.84</v>
      </c>
      <c r="G4531" s="64">
        <f t="shared" si="140"/>
        <v>0</v>
      </c>
      <c r="H4531" s="66">
        <f t="shared" si="141"/>
        <v>0</v>
      </c>
      <c r="I4531" s="60"/>
    </row>
    <row r="4532" spans="1:9" s="38" customFormat="1" x14ac:dyDescent="0.25">
      <c r="A4532" s="193" t="s">
        <v>11009</v>
      </c>
      <c r="B4532" s="194" t="s">
        <v>22347</v>
      </c>
      <c r="C4532" s="188" t="s">
        <v>15</v>
      </c>
      <c r="D4532" s="179"/>
      <c r="E4532" s="201">
        <v>20.100000000000001</v>
      </c>
      <c r="F4532" s="201">
        <v>2.3199999999999998</v>
      </c>
      <c r="G4532" s="64">
        <f t="shared" si="140"/>
        <v>0</v>
      </c>
      <c r="H4532" s="66">
        <f t="shared" si="141"/>
        <v>0</v>
      </c>
      <c r="I4532" s="60"/>
    </row>
    <row r="4533" spans="1:9" s="38" customFormat="1" x14ac:dyDescent="0.25">
      <c r="A4533" s="193" t="s">
        <v>11010</v>
      </c>
      <c r="B4533" s="194" t="s">
        <v>22348</v>
      </c>
      <c r="C4533" s="188" t="s">
        <v>15</v>
      </c>
      <c r="D4533" s="179"/>
      <c r="E4533" s="201">
        <v>23.7</v>
      </c>
      <c r="F4533" s="201">
        <v>2.73</v>
      </c>
      <c r="G4533" s="64">
        <f t="shared" si="140"/>
        <v>0</v>
      </c>
      <c r="H4533" s="66">
        <f t="shared" si="141"/>
        <v>0</v>
      </c>
      <c r="I4533" s="60"/>
    </row>
    <row r="4534" spans="1:9" s="38" customFormat="1" x14ac:dyDescent="0.25">
      <c r="A4534" s="193" t="s">
        <v>11011</v>
      </c>
      <c r="B4534" s="194" t="s">
        <v>22349</v>
      </c>
      <c r="C4534" s="188" t="s">
        <v>15</v>
      </c>
      <c r="D4534" s="179"/>
      <c r="E4534" s="201">
        <v>26</v>
      </c>
      <c r="F4534" s="201">
        <v>3</v>
      </c>
      <c r="G4534" s="64">
        <f t="shared" si="140"/>
        <v>0</v>
      </c>
      <c r="H4534" s="66">
        <f t="shared" si="141"/>
        <v>0</v>
      </c>
      <c r="I4534" s="60"/>
    </row>
    <row r="4535" spans="1:9" s="38" customFormat="1" x14ac:dyDescent="0.25">
      <c r="A4535" s="193" t="s">
        <v>11012</v>
      </c>
      <c r="B4535" s="194" t="s">
        <v>22350</v>
      </c>
      <c r="C4535" s="188" t="s">
        <v>15</v>
      </c>
      <c r="D4535" s="179"/>
      <c r="E4535" s="201">
        <v>32.299999999999997</v>
      </c>
      <c r="F4535" s="201">
        <v>3.72</v>
      </c>
      <c r="G4535" s="64">
        <f t="shared" si="140"/>
        <v>0</v>
      </c>
      <c r="H4535" s="66">
        <f t="shared" si="141"/>
        <v>0</v>
      </c>
      <c r="I4535" s="60"/>
    </row>
    <row r="4536" spans="1:9" s="38" customFormat="1" x14ac:dyDescent="0.25">
      <c r="A4536" s="193" t="s">
        <v>11013</v>
      </c>
      <c r="B4536" s="194" t="s">
        <v>22351</v>
      </c>
      <c r="C4536" s="188" t="s">
        <v>15</v>
      </c>
      <c r="D4536" s="179"/>
      <c r="E4536" s="201">
        <v>41.9</v>
      </c>
      <c r="F4536" s="201">
        <v>4.83</v>
      </c>
      <c r="G4536" s="64">
        <f t="shared" si="140"/>
        <v>0</v>
      </c>
      <c r="H4536" s="66">
        <f t="shared" si="141"/>
        <v>0</v>
      </c>
      <c r="I4536" s="60"/>
    </row>
    <row r="4537" spans="1:9" s="38" customFormat="1" x14ac:dyDescent="0.25">
      <c r="A4537" s="193" t="s">
        <v>11014</v>
      </c>
      <c r="B4537" s="194" t="s">
        <v>22352</v>
      </c>
      <c r="C4537" s="188" t="s">
        <v>15</v>
      </c>
      <c r="D4537" s="179"/>
      <c r="E4537" s="201">
        <v>49.7</v>
      </c>
      <c r="F4537" s="201">
        <v>5.7</v>
      </c>
      <c r="G4537" s="64">
        <f t="shared" si="140"/>
        <v>0</v>
      </c>
      <c r="H4537" s="66">
        <f t="shared" si="141"/>
        <v>0</v>
      </c>
      <c r="I4537" s="60"/>
    </row>
    <row r="4538" spans="1:9" s="38" customFormat="1" x14ac:dyDescent="0.25">
      <c r="A4538" s="193" t="s">
        <v>11015</v>
      </c>
      <c r="B4538" s="194" t="s">
        <v>22353</v>
      </c>
      <c r="C4538" s="188" t="s">
        <v>15</v>
      </c>
      <c r="D4538" s="179"/>
      <c r="E4538" s="201">
        <v>59</v>
      </c>
      <c r="F4538" s="201">
        <v>6.8</v>
      </c>
      <c r="G4538" s="64">
        <f t="shared" si="140"/>
        <v>0</v>
      </c>
      <c r="H4538" s="66">
        <f t="shared" si="141"/>
        <v>0</v>
      </c>
      <c r="I4538" s="60"/>
    </row>
    <row r="4539" spans="1:9" s="38" customFormat="1" x14ac:dyDescent="0.25">
      <c r="A4539" s="193" t="s">
        <v>11016</v>
      </c>
      <c r="B4539" s="194" t="s">
        <v>22354</v>
      </c>
      <c r="C4539" s="188" t="s">
        <v>15</v>
      </c>
      <c r="D4539" s="179"/>
      <c r="E4539" s="201">
        <v>83</v>
      </c>
      <c r="F4539" s="201">
        <v>9.5</v>
      </c>
      <c r="G4539" s="64">
        <f t="shared" si="140"/>
        <v>0</v>
      </c>
      <c r="H4539" s="66">
        <f t="shared" si="141"/>
        <v>0</v>
      </c>
      <c r="I4539" s="60"/>
    </row>
    <row r="4540" spans="1:9" s="38" customFormat="1" x14ac:dyDescent="0.25">
      <c r="A4540" s="193" t="s">
        <v>11017</v>
      </c>
      <c r="B4540" s="194" t="s">
        <v>22355</v>
      </c>
      <c r="C4540" s="188" t="s">
        <v>15</v>
      </c>
      <c r="D4540" s="179"/>
      <c r="E4540" s="201">
        <v>104</v>
      </c>
      <c r="F4540" s="201">
        <v>12</v>
      </c>
      <c r="G4540" s="64">
        <f t="shared" si="140"/>
        <v>0</v>
      </c>
      <c r="H4540" s="66">
        <f t="shared" si="141"/>
        <v>0</v>
      </c>
      <c r="I4540" s="60"/>
    </row>
    <row r="4541" spans="1:9" s="38" customFormat="1" x14ac:dyDescent="0.25">
      <c r="A4541" s="193" t="s">
        <v>11018</v>
      </c>
      <c r="B4541" s="194" t="s">
        <v>22356</v>
      </c>
      <c r="C4541" s="188" t="s">
        <v>15</v>
      </c>
      <c r="D4541" s="179"/>
      <c r="E4541" s="201">
        <v>126</v>
      </c>
      <c r="F4541" s="201">
        <v>14.5</v>
      </c>
      <c r="G4541" s="64">
        <f t="shared" si="140"/>
        <v>0</v>
      </c>
      <c r="H4541" s="66">
        <f t="shared" si="141"/>
        <v>0</v>
      </c>
      <c r="I4541" s="60"/>
    </row>
    <row r="4542" spans="1:9" s="38" customFormat="1" x14ac:dyDescent="0.25">
      <c r="A4542" s="193" t="s">
        <v>11019</v>
      </c>
      <c r="B4542" s="194" t="s">
        <v>22357</v>
      </c>
      <c r="C4542" s="188" t="s">
        <v>15</v>
      </c>
      <c r="D4542" s="179"/>
      <c r="E4542" s="201">
        <v>174</v>
      </c>
      <c r="F4542" s="201">
        <v>20</v>
      </c>
      <c r="G4542" s="64">
        <f t="shared" si="140"/>
        <v>0</v>
      </c>
      <c r="H4542" s="66">
        <f t="shared" si="141"/>
        <v>0</v>
      </c>
      <c r="I4542" s="60"/>
    </row>
    <row r="4543" spans="1:9" s="38" customFormat="1" ht="123.75" x14ac:dyDescent="0.25">
      <c r="A4543" s="195" t="s">
        <v>11020</v>
      </c>
      <c r="B4543" s="196" t="s">
        <v>22359</v>
      </c>
      <c r="C4543" s="198"/>
      <c r="D4543" s="199"/>
      <c r="E4543" s="199"/>
      <c r="F4543" s="199"/>
      <c r="G4543" s="199"/>
      <c r="H4543" s="200"/>
      <c r="I4543" s="60"/>
    </row>
    <row r="4544" spans="1:9" s="38" customFormat="1" x14ac:dyDescent="0.25">
      <c r="A4544" s="193" t="s">
        <v>11021</v>
      </c>
      <c r="B4544" s="194" t="s">
        <v>22360</v>
      </c>
      <c r="C4544" s="188" t="s">
        <v>15</v>
      </c>
      <c r="D4544" s="179"/>
      <c r="E4544" s="201">
        <v>14</v>
      </c>
      <c r="F4544" s="201">
        <v>1.61</v>
      </c>
      <c r="G4544" s="64">
        <f t="shared" si="140"/>
        <v>0</v>
      </c>
      <c r="H4544" s="66">
        <f t="shared" si="141"/>
        <v>0</v>
      </c>
      <c r="I4544" s="60"/>
    </row>
    <row r="4545" spans="1:9" s="38" customFormat="1" x14ac:dyDescent="0.25">
      <c r="A4545" s="193" t="s">
        <v>11022</v>
      </c>
      <c r="B4545" s="194" t="s">
        <v>22361</v>
      </c>
      <c r="C4545" s="188" t="s">
        <v>15</v>
      </c>
      <c r="D4545" s="179"/>
      <c r="E4545" s="201">
        <v>29.1</v>
      </c>
      <c r="F4545" s="201">
        <v>3.36</v>
      </c>
      <c r="G4545" s="64">
        <f t="shared" si="140"/>
        <v>0</v>
      </c>
      <c r="H4545" s="66">
        <f t="shared" si="141"/>
        <v>0</v>
      </c>
      <c r="I4545" s="60"/>
    </row>
    <row r="4546" spans="1:9" s="38" customFormat="1" x14ac:dyDescent="0.25">
      <c r="A4546" s="193" t="s">
        <v>11023</v>
      </c>
      <c r="B4546" s="194" t="s">
        <v>22362</v>
      </c>
      <c r="C4546" s="188" t="s">
        <v>15</v>
      </c>
      <c r="D4546" s="179"/>
      <c r="E4546" s="201">
        <v>33</v>
      </c>
      <c r="F4546" s="201">
        <v>3.8</v>
      </c>
      <c r="G4546" s="64">
        <f t="shared" si="140"/>
        <v>0</v>
      </c>
      <c r="H4546" s="66">
        <f t="shared" si="141"/>
        <v>0</v>
      </c>
      <c r="I4546" s="60"/>
    </row>
    <row r="4547" spans="1:9" s="38" customFormat="1" x14ac:dyDescent="0.25">
      <c r="A4547" s="193" t="s">
        <v>11024</v>
      </c>
      <c r="B4547" s="194" t="s">
        <v>22363</v>
      </c>
      <c r="C4547" s="188" t="s">
        <v>15</v>
      </c>
      <c r="D4547" s="179"/>
      <c r="E4547" s="201">
        <v>28.7</v>
      </c>
      <c r="F4547" s="201">
        <v>3.31</v>
      </c>
      <c r="G4547" s="64">
        <f t="shared" si="140"/>
        <v>0</v>
      </c>
      <c r="H4547" s="66">
        <f t="shared" si="141"/>
        <v>0</v>
      </c>
      <c r="I4547" s="60"/>
    </row>
    <row r="4548" spans="1:9" s="38" customFormat="1" x14ac:dyDescent="0.25">
      <c r="A4548" s="193" t="s">
        <v>11025</v>
      </c>
      <c r="B4548" s="194" t="s">
        <v>22364</v>
      </c>
      <c r="C4548" s="188" t="s">
        <v>15</v>
      </c>
      <c r="D4548" s="179"/>
      <c r="E4548" s="201">
        <v>53</v>
      </c>
      <c r="F4548" s="201">
        <v>6.1</v>
      </c>
      <c r="G4548" s="64">
        <f t="shared" si="140"/>
        <v>0</v>
      </c>
      <c r="H4548" s="66">
        <f t="shared" si="141"/>
        <v>0</v>
      </c>
      <c r="I4548" s="60"/>
    </row>
    <row r="4549" spans="1:9" s="38" customFormat="1" x14ac:dyDescent="0.25">
      <c r="A4549" s="193" t="s">
        <v>11026</v>
      </c>
      <c r="B4549" s="194" t="s">
        <v>22365</v>
      </c>
      <c r="C4549" s="188" t="s">
        <v>15</v>
      </c>
      <c r="D4549" s="179"/>
      <c r="E4549" s="201">
        <v>67</v>
      </c>
      <c r="F4549" s="201">
        <v>7.8</v>
      </c>
      <c r="G4549" s="64">
        <f t="shared" ref="G4549:G4612" si="142">D4549*E4549</f>
        <v>0</v>
      </c>
      <c r="H4549" s="66">
        <f t="shared" ref="H4549:H4612" si="143">D4549*F4549</f>
        <v>0</v>
      </c>
      <c r="I4549" s="60"/>
    </row>
    <row r="4550" spans="1:9" s="38" customFormat="1" x14ac:dyDescent="0.25">
      <c r="A4550" s="193" t="s">
        <v>11027</v>
      </c>
      <c r="B4550" s="194" t="s">
        <v>22366</v>
      </c>
      <c r="C4550" s="188" t="s">
        <v>15</v>
      </c>
      <c r="D4550" s="179"/>
      <c r="E4550" s="201">
        <v>83</v>
      </c>
      <c r="F4550" s="201">
        <v>9.5</v>
      </c>
      <c r="G4550" s="64">
        <f t="shared" si="142"/>
        <v>0</v>
      </c>
      <c r="H4550" s="66">
        <f t="shared" si="143"/>
        <v>0</v>
      </c>
      <c r="I4550" s="60"/>
    </row>
    <row r="4551" spans="1:9" s="38" customFormat="1" x14ac:dyDescent="0.25">
      <c r="A4551" s="193" t="s">
        <v>11028</v>
      </c>
      <c r="B4551" s="194" t="s">
        <v>22367</v>
      </c>
      <c r="C4551" s="188" t="s">
        <v>15</v>
      </c>
      <c r="D4551" s="179"/>
      <c r="E4551" s="201">
        <v>91</v>
      </c>
      <c r="F4551" s="201">
        <v>10.5</v>
      </c>
      <c r="G4551" s="64">
        <f t="shared" si="142"/>
        <v>0</v>
      </c>
      <c r="H4551" s="66">
        <f t="shared" si="143"/>
        <v>0</v>
      </c>
      <c r="I4551" s="60"/>
    </row>
    <row r="4552" spans="1:9" s="38" customFormat="1" x14ac:dyDescent="0.25">
      <c r="A4552" s="193" t="s">
        <v>11029</v>
      </c>
      <c r="B4552" s="194" t="s">
        <v>22368</v>
      </c>
      <c r="C4552" s="188" t="s">
        <v>15</v>
      </c>
      <c r="D4552" s="179"/>
      <c r="E4552" s="201">
        <v>103</v>
      </c>
      <c r="F4552" s="201">
        <v>11.9</v>
      </c>
      <c r="G4552" s="64">
        <f t="shared" si="142"/>
        <v>0</v>
      </c>
      <c r="H4552" s="66">
        <f t="shared" si="143"/>
        <v>0</v>
      </c>
      <c r="I4552" s="60"/>
    </row>
    <row r="4553" spans="1:9" s="38" customFormat="1" x14ac:dyDescent="0.25">
      <c r="A4553" s="193" t="s">
        <v>11030</v>
      </c>
      <c r="B4553" s="194" t="s">
        <v>22369</v>
      </c>
      <c r="C4553" s="188" t="s">
        <v>15</v>
      </c>
      <c r="D4553" s="179"/>
      <c r="E4553" s="201">
        <v>126</v>
      </c>
      <c r="F4553" s="201">
        <v>14.5</v>
      </c>
      <c r="G4553" s="64">
        <f t="shared" si="142"/>
        <v>0</v>
      </c>
      <c r="H4553" s="66">
        <f t="shared" si="143"/>
        <v>0</v>
      </c>
      <c r="I4553" s="60"/>
    </row>
    <row r="4554" spans="1:9" s="38" customFormat="1" x14ac:dyDescent="0.25">
      <c r="A4554" s="193" t="s">
        <v>11031</v>
      </c>
      <c r="B4554" s="194" t="s">
        <v>22370</v>
      </c>
      <c r="C4554" s="188" t="s">
        <v>15</v>
      </c>
      <c r="D4554" s="179"/>
      <c r="E4554" s="201">
        <v>140</v>
      </c>
      <c r="F4554" s="201">
        <v>16.100000000000001</v>
      </c>
      <c r="G4554" s="64">
        <f t="shared" si="142"/>
        <v>0</v>
      </c>
      <c r="H4554" s="66">
        <f t="shared" si="143"/>
        <v>0</v>
      </c>
      <c r="I4554" s="60"/>
    </row>
    <row r="4555" spans="1:9" s="38" customFormat="1" x14ac:dyDescent="0.25">
      <c r="A4555" s="193" t="s">
        <v>11032</v>
      </c>
      <c r="B4555" s="194" t="s">
        <v>22371</v>
      </c>
      <c r="C4555" s="188" t="s">
        <v>15</v>
      </c>
      <c r="D4555" s="179"/>
      <c r="E4555" s="201">
        <v>160</v>
      </c>
      <c r="F4555" s="201">
        <v>18.5</v>
      </c>
      <c r="G4555" s="64">
        <f t="shared" si="142"/>
        <v>0</v>
      </c>
      <c r="H4555" s="66">
        <f t="shared" si="143"/>
        <v>0</v>
      </c>
      <c r="I4555" s="60"/>
    </row>
    <row r="4556" spans="1:9" s="38" customFormat="1" x14ac:dyDescent="0.25">
      <c r="A4556" s="193" t="s">
        <v>11033</v>
      </c>
      <c r="B4556" s="194" t="s">
        <v>22372</v>
      </c>
      <c r="C4556" s="188" t="s">
        <v>15</v>
      </c>
      <c r="D4556" s="179"/>
      <c r="E4556" s="201">
        <v>210</v>
      </c>
      <c r="F4556" s="201">
        <v>24.3</v>
      </c>
      <c r="G4556" s="64">
        <f t="shared" si="142"/>
        <v>0</v>
      </c>
      <c r="H4556" s="66">
        <f t="shared" si="143"/>
        <v>0</v>
      </c>
      <c r="I4556" s="60"/>
    </row>
    <row r="4557" spans="1:9" s="38" customFormat="1" x14ac:dyDescent="0.25">
      <c r="A4557" s="193" t="s">
        <v>11034</v>
      </c>
      <c r="B4557" s="194" t="s">
        <v>22373</v>
      </c>
      <c r="C4557" s="188" t="s">
        <v>15</v>
      </c>
      <c r="D4557" s="179"/>
      <c r="E4557" s="201">
        <v>242</v>
      </c>
      <c r="F4557" s="201">
        <v>27.9</v>
      </c>
      <c r="G4557" s="64">
        <f t="shared" si="142"/>
        <v>0</v>
      </c>
      <c r="H4557" s="66">
        <f t="shared" si="143"/>
        <v>0</v>
      </c>
      <c r="I4557" s="60"/>
    </row>
    <row r="4558" spans="1:9" s="38" customFormat="1" x14ac:dyDescent="0.25">
      <c r="A4558" s="193" t="s">
        <v>11035</v>
      </c>
      <c r="B4558" s="194" t="s">
        <v>22374</v>
      </c>
      <c r="C4558" s="188" t="s">
        <v>15</v>
      </c>
      <c r="D4558" s="179"/>
      <c r="E4558" s="201">
        <v>309</v>
      </c>
      <c r="F4558" s="201">
        <v>35.700000000000003</v>
      </c>
      <c r="G4558" s="64">
        <f t="shared" si="142"/>
        <v>0</v>
      </c>
      <c r="H4558" s="66">
        <f t="shared" si="143"/>
        <v>0</v>
      </c>
      <c r="I4558" s="60"/>
    </row>
    <row r="4559" spans="1:9" s="38" customFormat="1" ht="409.5" x14ac:dyDescent="0.25">
      <c r="A4559" s="195" t="s">
        <v>11036</v>
      </c>
      <c r="B4559" s="196" t="s">
        <v>22375</v>
      </c>
      <c r="C4559" s="198"/>
      <c r="D4559" s="199"/>
      <c r="E4559" s="199"/>
      <c r="F4559" s="199"/>
      <c r="G4559" s="199"/>
      <c r="H4559" s="200"/>
      <c r="I4559" s="60"/>
    </row>
    <row r="4560" spans="1:9" s="38" customFormat="1" x14ac:dyDescent="0.25">
      <c r="A4560" s="193" t="s">
        <v>11037</v>
      </c>
      <c r="B4560" s="194" t="s">
        <v>22360</v>
      </c>
      <c r="C4560" s="188" t="s">
        <v>15</v>
      </c>
      <c r="D4560" s="179"/>
      <c r="E4560" s="201">
        <v>14</v>
      </c>
      <c r="F4560" s="201">
        <v>1.61</v>
      </c>
      <c r="G4560" s="64">
        <f t="shared" si="142"/>
        <v>0</v>
      </c>
      <c r="H4560" s="66">
        <f t="shared" si="143"/>
        <v>0</v>
      </c>
      <c r="I4560" s="60"/>
    </row>
    <row r="4561" spans="1:9" s="38" customFormat="1" x14ac:dyDescent="0.25">
      <c r="A4561" s="193" t="s">
        <v>11038</v>
      </c>
      <c r="B4561" s="194" t="s">
        <v>22361</v>
      </c>
      <c r="C4561" s="188" t="s">
        <v>15</v>
      </c>
      <c r="D4561" s="179"/>
      <c r="E4561" s="201">
        <v>29.1</v>
      </c>
      <c r="F4561" s="201">
        <v>3.36</v>
      </c>
      <c r="G4561" s="64">
        <f t="shared" si="142"/>
        <v>0</v>
      </c>
      <c r="H4561" s="66">
        <f t="shared" si="143"/>
        <v>0</v>
      </c>
      <c r="I4561" s="60"/>
    </row>
    <row r="4562" spans="1:9" s="38" customFormat="1" x14ac:dyDescent="0.25">
      <c r="A4562" s="193" t="s">
        <v>11039</v>
      </c>
      <c r="B4562" s="194" t="s">
        <v>22362</v>
      </c>
      <c r="C4562" s="188" t="s">
        <v>15</v>
      </c>
      <c r="D4562" s="179"/>
      <c r="E4562" s="201">
        <v>33</v>
      </c>
      <c r="F4562" s="201">
        <v>3.8</v>
      </c>
      <c r="G4562" s="64">
        <f t="shared" si="142"/>
        <v>0</v>
      </c>
      <c r="H4562" s="66">
        <f t="shared" si="143"/>
        <v>0</v>
      </c>
      <c r="I4562" s="60"/>
    </row>
    <row r="4563" spans="1:9" s="38" customFormat="1" x14ac:dyDescent="0.25">
      <c r="A4563" s="193" t="s">
        <v>11040</v>
      </c>
      <c r="B4563" s="194" t="s">
        <v>22363</v>
      </c>
      <c r="C4563" s="188" t="s">
        <v>15</v>
      </c>
      <c r="D4563" s="179"/>
      <c r="E4563" s="201">
        <v>40.1</v>
      </c>
      <c r="F4563" s="201">
        <v>4.63</v>
      </c>
      <c r="G4563" s="64">
        <f t="shared" si="142"/>
        <v>0</v>
      </c>
      <c r="H4563" s="66">
        <f t="shared" si="143"/>
        <v>0</v>
      </c>
      <c r="I4563" s="60"/>
    </row>
    <row r="4564" spans="1:9" s="38" customFormat="1" x14ac:dyDescent="0.25">
      <c r="A4564" s="193" t="s">
        <v>11041</v>
      </c>
      <c r="B4564" s="194" t="s">
        <v>22364</v>
      </c>
      <c r="C4564" s="188" t="s">
        <v>15</v>
      </c>
      <c r="D4564" s="179"/>
      <c r="E4564" s="201">
        <v>53</v>
      </c>
      <c r="F4564" s="201">
        <v>6.1</v>
      </c>
      <c r="G4564" s="64">
        <f t="shared" si="142"/>
        <v>0</v>
      </c>
      <c r="H4564" s="66">
        <f t="shared" si="143"/>
        <v>0</v>
      </c>
      <c r="I4564" s="60"/>
    </row>
    <row r="4565" spans="1:9" s="38" customFormat="1" x14ac:dyDescent="0.25">
      <c r="A4565" s="193" t="s">
        <v>11042</v>
      </c>
      <c r="B4565" s="194" t="s">
        <v>22365</v>
      </c>
      <c r="C4565" s="188" t="s">
        <v>15</v>
      </c>
      <c r="D4565" s="179"/>
      <c r="E4565" s="201">
        <v>67</v>
      </c>
      <c r="F4565" s="201">
        <v>7.8</v>
      </c>
      <c r="G4565" s="64">
        <f t="shared" si="142"/>
        <v>0</v>
      </c>
      <c r="H4565" s="66">
        <f t="shared" si="143"/>
        <v>0</v>
      </c>
      <c r="I4565" s="60"/>
    </row>
    <row r="4566" spans="1:9" s="38" customFormat="1" x14ac:dyDescent="0.25">
      <c r="A4566" s="193" t="s">
        <v>11043</v>
      </c>
      <c r="B4566" s="194" t="s">
        <v>22366</v>
      </c>
      <c r="C4566" s="188" t="s">
        <v>15</v>
      </c>
      <c r="D4566" s="179"/>
      <c r="E4566" s="201">
        <v>83</v>
      </c>
      <c r="F4566" s="201">
        <v>9.5</v>
      </c>
      <c r="G4566" s="64">
        <f t="shared" si="142"/>
        <v>0</v>
      </c>
      <c r="H4566" s="66">
        <f t="shared" si="143"/>
        <v>0</v>
      </c>
      <c r="I4566" s="60"/>
    </row>
    <row r="4567" spans="1:9" s="38" customFormat="1" x14ac:dyDescent="0.25">
      <c r="A4567" s="193" t="s">
        <v>11044</v>
      </c>
      <c r="B4567" s="194" t="s">
        <v>22367</v>
      </c>
      <c r="C4567" s="188" t="s">
        <v>15</v>
      </c>
      <c r="D4567" s="179"/>
      <c r="E4567" s="201">
        <v>91</v>
      </c>
      <c r="F4567" s="201">
        <v>10.5</v>
      </c>
      <c r="G4567" s="64">
        <f t="shared" si="142"/>
        <v>0</v>
      </c>
      <c r="H4567" s="66">
        <f t="shared" si="143"/>
        <v>0</v>
      </c>
      <c r="I4567" s="60"/>
    </row>
    <row r="4568" spans="1:9" s="38" customFormat="1" x14ac:dyDescent="0.25">
      <c r="A4568" s="193" t="s">
        <v>11045</v>
      </c>
      <c r="B4568" s="194" t="s">
        <v>22368</v>
      </c>
      <c r="C4568" s="188" t="s">
        <v>15</v>
      </c>
      <c r="D4568" s="179"/>
      <c r="E4568" s="201">
        <v>103</v>
      </c>
      <c r="F4568" s="201">
        <v>11.9</v>
      </c>
      <c r="G4568" s="64">
        <f t="shared" si="142"/>
        <v>0</v>
      </c>
      <c r="H4568" s="66">
        <f t="shared" si="143"/>
        <v>0</v>
      </c>
      <c r="I4568" s="60"/>
    </row>
    <row r="4569" spans="1:9" s="38" customFormat="1" x14ac:dyDescent="0.25">
      <c r="A4569" s="193" t="s">
        <v>11046</v>
      </c>
      <c r="B4569" s="194" t="s">
        <v>22369</v>
      </c>
      <c r="C4569" s="188" t="s">
        <v>15</v>
      </c>
      <c r="D4569" s="179"/>
      <c r="E4569" s="201">
        <v>126</v>
      </c>
      <c r="F4569" s="201">
        <v>14.5</v>
      </c>
      <c r="G4569" s="64">
        <f t="shared" si="142"/>
        <v>0</v>
      </c>
      <c r="H4569" s="66">
        <f t="shared" si="143"/>
        <v>0</v>
      </c>
      <c r="I4569" s="60"/>
    </row>
    <row r="4570" spans="1:9" s="38" customFormat="1" x14ac:dyDescent="0.25">
      <c r="A4570" s="193" t="s">
        <v>11047</v>
      </c>
      <c r="B4570" s="194" t="s">
        <v>22370</v>
      </c>
      <c r="C4570" s="188" t="s">
        <v>15</v>
      </c>
      <c r="D4570" s="179"/>
      <c r="E4570" s="201">
        <v>140</v>
      </c>
      <c r="F4570" s="201">
        <v>16.100000000000001</v>
      </c>
      <c r="G4570" s="64">
        <f t="shared" si="142"/>
        <v>0</v>
      </c>
      <c r="H4570" s="66">
        <f t="shared" si="143"/>
        <v>0</v>
      </c>
      <c r="I4570" s="60"/>
    </row>
    <row r="4571" spans="1:9" s="38" customFormat="1" x14ac:dyDescent="0.25">
      <c r="A4571" s="193" t="s">
        <v>11048</v>
      </c>
      <c r="B4571" s="194" t="s">
        <v>22371</v>
      </c>
      <c r="C4571" s="188" t="s">
        <v>15</v>
      </c>
      <c r="D4571" s="179"/>
      <c r="E4571" s="201">
        <v>160</v>
      </c>
      <c r="F4571" s="201">
        <v>18.5</v>
      </c>
      <c r="G4571" s="64">
        <f t="shared" si="142"/>
        <v>0</v>
      </c>
      <c r="H4571" s="66">
        <f t="shared" si="143"/>
        <v>0</v>
      </c>
      <c r="I4571" s="60"/>
    </row>
    <row r="4572" spans="1:9" s="38" customFormat="1" x14ac:dyDescent="0.25">
      <c r="A4572" s="193" t="s">
        <v>11049</v>
      </c>
      <c r="B4572" s="194" t="s">
        <v>22372</v>
      </c>
      <c r="C4572" s="188" t="s">
        <v>15</v>
      </c>
      <c r="D4572" s="179"/>
      <c r="E4572" s="201">
        <v>210</v>
      </c>
      <c r="F4572" s="201">
        <v>24.3</v>
      </c>
      <c r="G4572" s="64">
        <f t="shared" si="142"/>
        <v>0</v>
      </c>
      <c r="H4572" s="66">
        <f t="shared" si="143"/>
        <v>0</v>
      </c>
      <c r="I4572" s="60"/>
    </row>
    <row r="4573" spans="1:9" s="38" customFormat="1" x14ac:dyDescent="0.25">
      <c r="A4573" s="193" t="s">
        <v>11050</v>
      </c>
      <c r="B4573" s="194" t="s">
        <v>22373</v>
      </c>
      <c r="C4573" s="188" t="s">
        <v>15</v>
      </c>
      <c r="D4573" s="179"/>
      <c r="E4573" s="201">
        <v>242</v>
      </c>
      <c r="F4573" s="201">
        <v>27.9</v>
      </c>
      <c r="G4573" s="64">
        <f t="shared" si="142"/>
        <v>0</v>
      </c>
      <c r="H4573" s="66">
        <f t="shared" si="143"/>
        <v>0</v>
      </c>
      <c r="I4573" s="60"/>
    </row>
    <row r="4574" spans="1:9" s="38" customFormat="1" x14ac:dyDescent="0.25">
      <c r="A4574" s="193" t="s">
        <v>11051</v>
      </c>
      <c r="B4574" s="194" t="s">
        <v>22374</v>
      </c>
      <c r="C4574" s="188" t="s">
        <v>15</v>
      </c>
      <c r="D4574" s="179"/>
      <c r="E4574" s="201">
        <v>309</v>
      </c>
      <c r="F4574" s="201">
        <v>35.700000000000003</v>
      </c>
      <c r="G4574" s="64">
        <f t="shared" si="142"/>
        <v>0</v>
      </c>
      <c r="H4574" s="66">
        <f t="shared" si="143"/>
        <v>0</v>
      </c>
      <c r="I4574" s="60"/>
    </row>
    <row r="4575" spans="1:9" s="38" customFormat="1" ht="101.25" x14ac:dyDescent="0.25">
      <c r="A4575" s="195" t="s">
        <v>11052</v>
      </c>
      <c r="B4575" s="196" t="s">
        <v>22376</v>
      </c>
      <c r="C4575" s="198"/>
      <c r="D4575" s="199"/>
      <c r="E4575" s="199"/>
      <c r="F4575" s="199"/>
      <c r="G4575" s="199"/>
      <c r="H4575" s="200"/>
      <c r="I4575" s="60"/>
    </row>
    <row r="4576" spans="1:9" s="38" customFormat="1" x14ac:dyDescent="0.25">
      <c r="A4576" s="193" t="s">
        <v>11053</v>
      </c>
      <c r="B4576" s="194" t="s">
        <v>11054</v>
      </c>
      <c r="C4576" s="188" t="s">
        <v>301</v>
      </c>
      <c r="D4576" s="179"/>
      <c r="E4576" s="201">
        <v>6.8</v>
      </c>
      <c r="F4576" s="201">
        <v>0.79</v>
      </c>
      <c r="G4576" s="64">
        <f t="shared" si="142"/>
        <v>0</v>
      </c>
      <c r="H4576" s="66">
        <f t="shared" si="143"/>
        <v>0</v>
      </c>
      <c r="I4576" s="60"/>
    </row>
    <row r="4577" spans="1:9" s="38" customFormat="1" x14ac:dyDescent="0.25">
      <c r="A4577" s="193" t="s">
        <v>11055</v>
      </c>
      <c r="B4577" s="194" t="s">
        <v>11056</v>
      </c>
      <c r="C4577" s="188" t="s">
        <v>301</v>
      </c>
      <c r="D4577" s="179"/>
      <c r="E4577" s="201">
        <v>5.4</v>
      </c>
      <c r="F4577" s="201">
        <v>0.62</v>
      </c>
      <c r="G4577" s="64">
        <f t="shared" si="142"/>
        <v>0</v>
      </c>
      <c r="H4577" s="66">
        <f t="shared" si="143"/>
        <v>0</v>
      </c>
      <c r="I4577" s="60"/>
    </row>
    <row r="4578" spans="1:9" s="38" customFormat="1" ht="135" x14ac:dyDescent="0.25">
      <c r="A4578" s="195" t="s">
        <v>11057</v>
      </c>
      <c r="B4578" s="196" t="s">
        <v>22377</v>
      </c>
      <c r="C4578" s="198"/>
      <c r="D4578" s="199"/>
      <c r="E4578" s="199"/>
      <c r="F4578" s="199"/>
      <c r="G4578" s="199"/>
      <c r="H4578" s="200"/>
      <c r="I4578" s="60"/>
    </row>
    <row r="4579" spans="1:9" s="38" customFormat="1" x14ac:dyDescent="0.25">
      <c r="A4579" s="193" t="s">
        <v>11058</v>
      </c>
      <c r="B4579" s="194" t="s">
        <v>11059</v>
      </c>
      <c r="C4579" s="188" t="s">
        <v>259</v>
      </c>
      <c r="D4579" s="179"/>
      <c r="E4579" s="201">
        <v>62</v>
      </c>
      <c r="F4579" s="201">
        <v>7.2</v>
      </c>
      <c r="G4579" s="64">
        <f t="shared" si="142"/>
        <v>0</v>
      </c>
      <c r="H4579" s="66">
        <f t="shared" si="143"/>
        <v>0</v>
      </c>
      <c r="I4579" s="60"/>
    </row>
    <row r="4580" spans="1:9" s="38" customFormat="1" x14ac:dyDescent="0.25">
      <c r="A4580" s="193" t="s">
        <v>11060</v>
      </c>
      <c r="B4580" s="194" t="s">
        <v>11061</v>
      </c>
      <c r="C4580" s="188" t="s">
        <v>259</v>
      </c>
      <c r="D4580" s="179"/>
      <c r="E4580" s="201">
        <v>45.2</v>
      </c>
      <c r="F4580" s="201">
        <v>5.2</v>
      </c>
      <c r="G4580" s="64">
        <f t="shared" si="142"/>
        <v>0</v>
      </c>
      <c r="H4580" s="66">
        <f t="shared" si="143"/>
        <v>0</v>
      </c>
      <c r="I4580" s="60"/>
    </row>
    <row r="4581" spans="1:9" s="38" customFormat="1" ht="22.5" x14ac:dyDescent="0.25">
      <c r="A4581" s="193" t="s">
        <v>11062</v>
      </c>
      <c r="B4581" s="194" t="s">
        <v>11063</v>
      </c>
      <c r="C4581" s="188" t="s">
        <v>259</v>
      </c>
      <c r="D4581" s="179"/>
      <c r="E4581" s="201">
        <v>16.399999999999999</v>
      </c>
      <c r="F4581" s="201">
        <v>1.9</v>
      </c>
      <c r="G4581" s="64">
        <f t="shared" si="142"/>
        <v>0</v>
      </c>
      <c r="H4581" s="66">
        <f t="shared" si="143"/>
        <v>0</v>
      </c>
      <c r="I4581" s="60"/>
    </row>
    <row r="4582" spans="1:9" s="38" customFormat="1" ht="22.5" x14ac:dyDescent="0.25">
      <c r="A4582" s="193" t="s">
        <v>11064</v>
      </c>
      <c r="B4582" s="194" t="s">
        <v>11065</v>
      </c>
      <c r="C4582" s="188" t="s">
        <v>259</v>
      </c>
      <c r="D4582" s="179"/>
      <c r="E4582" s="201">
        <v>6.7</v>
      </c>
      <c r="F4582" s="201">
        <v>0.78</v>
      </c>
      <c r="G4582" s="64">
        <f t="shared" si="142"/>
        <v>0</v>
      </c>
      <c r="H4582" s="66">
        <f t="shared" si="143"/>
        <v>0</v>
      </c>
      <c r="I4582" s="60"/>
    </row>
    <row r="4583" spans="1:9" s="38" customFormat="1" ht="22.5" x14ac:dyDescent="0.25">
      <c r="A4583" s="193" t="s">
        <v>11066</v>
      </c>
      <c r="B4583" s="194" t="s">
        <v>11067</v>
      </c>
      <c r="C4583" s="188" t="s">
        <v>259</v>
      </c>
      <c r="D4583" s="179"/>
      <c r="E4583" s="201">
        <v>3.06</v>
      </c>
      <c r="F4583" s="201">
        <v>0.35299999999999998</v>
      </c>
      <c r="G4583" s="64">
        <f t="shared" si="142"/>
        <v>0</v>
      </c>
      <c r="H4583" s="66">
        <f t="shared" si="143"/>
        <v>0</v>
      </c>
      <c r="I4583" s="60"/>
    </row>
    <row r="4584" spans="1:9" s="38" customFormat="1" ht="101.25" x14ac:dyDescent="0.25">
      <c r="A4584" s="195" t="s">
        <v>11068</v>
      </c>
      <c r="B4584" s="196" t="s">
        <v>22378</v>
      </c>
      <c r="C4584" s="198"/>
      <c r="D4584" s="199"/>
      <c r="E4584" s="199"/>
      <c r="F4584" s="199"/>
      <c r="G4584" s="199"/>
      <c r="H4584" s="200"/>
      <c r="I4584" s="60"/>
    </row>
    <row r="4585" spans="1:9" s="38" customFormat="1" x14ac:dyDescent="0.25">
      <c r="A4585" s="193" t="s">
        <v>11069</v>
      </c>
      <c r="B4585" s="194" t="s">
        <v>11054</v>
      </c>
      <c r="C4585" s="188" t="s">
        <v>301</v>
      </c>
      <c r="D4585" s="179"/>
      <c r="E4585" s="201">
        <v>17.899999999999999</v>
      </c>
      <c r="F4585" s="201">
        <v>2.06</v>
      </c>
      <c r="G4585" s="64">
        <f t="shared" si="142"/>
        <v>0</v>
      </c>
      <c r="H4585" s="66">
        <f t="shared" si="143"/>
        <v>0</v>
      </c>
      <c r="I4585" s="60"/>
    </row>
    <row r="4586" spans="1:9" s="38" customFormat="1" x14ac:dyDescent="0.25">
      <c r="A4586" s="193" t="s">
        <v>11070</v>
      </c>
      <c r="B4586" s="194" t="s">
        <v>11056</v>
      </c>
      <c r="C4586" s="188" t="s">
        <v>301</v>
      </c>
      <c r="D4586" s="179"/>
      <c r="E4586" s="201">
        <v>12.5</v>
      </c>
      <c r="F4586" s="201">
        <v>1.44</v>
      </c>
      <c r="G4586" s="64">
        <f t="shared" si="142"/>
        <v>0</v>
      </c>
      <c r="H4586" s="66">
        <f t="shared" si="143"/>
        <v>0</v>
      </c>
      <c r="I4586" s="60"/>
    </row>
    <row r="4587" spans="1:9" s="38" customFormat="1" ht="56.25" x14ac:dyDescent="0.25">
      <c r="A4587" s="193" t="s">
        <v>11071</v>
      </c>
      <c r="B4587" s="194" t="s">
        <v>22379</v>
      </c>
      <c r="C4587" s="188" t="s">
        <v>15</v>
      </c>
      <c r="D4587" s="179"/>
      <c r="E4587" s="201">
        <v>36.6</v>
      </c>
      <c r="F4587" s="201">
        <v>4.22</v>
      </c>
      <c r="G4587" s="64">
        <f t="shared" si="142"/>
        <v>0</v>
      </c>
      <c r="H4587" s="66">
        <f t="shared" si="143"/>
        <v>0</v>
      </c>
      <c r="I4587" s="60"/>
    </row>
    <row r="4588" spans="1:9" s="38" customFormat="1" ht="112.5" x14ac:dyDescent="0.25">
      <c r="A4588" s="193" t="s">
        <v>11072</v>
      </c>
      <c r="B4588" s="194" t="s">
        <v>22380</v>
      </c>
      <c r="C4588" s="188" t="s">
        <v>15</v>
      </c>
      <c r="D4588" s="179"/>
      <c r="E4588" s="201">
        <v>46.4</v>
      </c>
      <c r="F4588" s="201">
        <v>5.3</v>
      </c>
      <c r="G4588" s="64">
        <f t="shared" si="142"/>
        <v>0</v>
      </c>
      <c r="H4588" s="66">
        <f t="shared" si="143"/>
        <v>0</v>
      </c>
      <c r="I4588" s="60"/>
    </row>
    <row r="4589" spans="1:9" s="38" customFormat="1" ht="146.25" x14ac:dyDescent="0.25">
      <c r="A4589" s="195" t="s">
        <v>11073</v>
      </c>
      <c r="B4589" s="196" t="s">
        <v>22381</v>
      </c>
      <c r="C4589" s="198"/>
      <c r="D4589" s="199"/>
      <c r="E4589" s="199"/>
      <c r="F4589" s="199"/>
      <c r="G4589" s="199"/>
      <c r="H4589" s="200"/>
      <c r="I4589" s="60"/>
    </row>
    <row r="4590" spans="1:9" s="38" customFormat="1" x14ac:dyDescent="0.25">
      <c r="A4590" s="193" t="s">
        <v>11074</v>
      </c>
      <c r="B4590" s="194" t="s">
        <v>11075</v>
      </c>
      <c r="C4590" s="188" t="s">
        <v>259</v>
      </c>
      <c r="D4590" s="179"/>
      <c r="E4590" s="201">
        <v>12.6</v>
      </c>
      <c r="F4590" s="201">
        <v>1.45</v>
      </c>
      <c r="G4590" s="64">
        <f t="shared" si="142"/>
        <v>0</v>
      </c>
      <c r="H4590" s="66">
        <f t="shared" si="143"/>
        <v>0</v>
      </c>
      <c r="I4590" s="60"/>
    </row>
    <row r="4591" spans="1:9" s="38" customFormat="1" x14ac:dyDescent="0.25">
      <c r="A4591" s="193" t="s">
        <v>11076</v>
      </c>
      <c r="B4591" s="194" t="s">
        <v>11077</v>
      </c>
      <c r="C4591" s="188" t="s">
        <v>259</v>
      </c>
      <c r="D4591" s="179"/>
      <c r="E4591" s="201">
        <v>13.7</v>
      </c>
      <c r="F4591" s="201">
        <v>1.58</v>
      </c>
      <c r="G4591" s="64">
        <f t="shared" si="142"/>
        <v>0</v>
      </c>
      <c r="H4591" s="66">
        <f t="shared" si="143"/>
        <v>0</v>
      </c>
      <c r="I4591" s="60"/>
    </row>
    <row r="4592" spans="1:9" s="38" customFormat="1" x14ac:dyDescent="0.25">
      <c r="A4592" s="193" t="s">
        <v>11078</v>
      </c>
      <c r="B4592" s="194" t="s">
        <v>11079</v>
      </c>
      <c r="C4592" s="188" t="s">
        <v>6</v>
      </c>
      <c r="D4592" s="179"/>
      <c r="E4592" s="201">
        <v>29.1</v>
      </c>
      <c r="F4592" s="201">
        <v>3.36</v>
      </c>
      <c r="G4592" s="64">
        <f t="shared" si="142"/>
        <v>0</v>
      </c>
      <c r="H4592" s="66">
        <f t="shared" si="143"/>
        <v>0</v>
      </c>
      <c r="I4592" s="60"/>
    </row>
    <row r="4593" spans="1:9" s="38" customFormat="1" ht="67.5" x14ac:dyDescent="0.25">
      <c r="A4593" s="195" t="s">
        <v>11080</v>
      </c>
      <c r="B4593" s="196" t="s">
        <v>22382</v>
      </c>
      <c r="C4593" s="198"/>
      <c r="D4593" s="199"/>
      <c r="E4593" s="199"/>
      <c r="F4593" s="199"/>
      <c r="G4593" s="199"/>
      <c r="H4593" s="200"/>
      <c r="I4593" s="60"/>
    </row>
    <row r="4594" spans="1:9" s="38" customFormat="1" x14ac:dyDescent="0.25">
      <c r="A4594" s="193" t="s">
        <v>11081</v>
      </c>
      <c r="B4594" s="194" t="s">
        <v>11082</v>
      </c>
      <c r="C4594" s="188" t="s">
        <v>10806</v>
      </c>
      <c r="D4594" s="179"/>
      <c r="E4594" s="201">
        <v>26.4</v>
      </c>
      <c r="F4594" s="201">
        <v>2.87</v>
      </c>
      <c r="G4594" s="64">
        <f t="shared" si="142"/>
        <v>0</v>
      </c>
      <c r="H4594" s="66">
        <f t="shared" si="143"/>
        <v>0</v>
      </c>
      <c r="I4594" s="60"/>
    </row>
    <row r="4595" spans="1:9" s="38" customFormat="1" x14ac:dyDescent="0.25">
      <c r="A4595" s="193" t="s">
        <v>11083</v>
      </c>
      <c r="B4595" s="194" t="s">
        <v>11084</v>
      </c>
      <c r="C4595" s="188" t="s">
        <v>10806</v>
      </c>
      <c r="D4595" s="179"/>
      <c r="E4595" s="201">
        <v>8.8000000000000007</v>
      </c>
      <c r="F4595" s="201">
        <v>0.96</v>
      </c>
      <c r="G4595" s="64">
        <f t="shared" si="142"/>
        <v>0</v>
      </c>
      <c r="H4595" s="66">
        <f t="shared" si="143"/>
        <v>0</v>
      </c>
      <c r="I4595" s="60"/>
    </row>
    <row r="4596" spans="1:9" s="38" customFormat="1" x14ac:dyDescent="0.25">
      <c r="A4596" s="193" t="s">
        <v>11085</v>
      </c>
      <c r="B4596" s="194" t="s">
        <v>11086</v>
      </c>
      <c r="C4596" s="188" t="s">
        <v>10806</v>
      </c>
      <c r="D4596" s="179"/>
      <c r="E4596" s="201">
        <v>7.7</v>
      </c>
      <c r="F4596" s="201">
        <v>0.83</v>
      </c>
      <c r="G4596" s="64">
        <f t="shared" si="142"/>
        <v>0</v>
      </c>
      <c r="H4596" s="66">
        <f t="shared" si="143"/>
        <v>0</v>
      </c>
      <c r="I4596" s="60"/>
    </row>
    <row r="4597" spans="1:9" s="38" customFormat="1" x14ac:dyDescent="0.25">
      <c r="A4597" s="193" t="s">
        <v>11087</v>
      </c>
      <c r="B4597" s="194" t="s">
        <v>11088</v>
      </c>
      <c r="C4597" s="188" t="s">
        <v>10806</v>
      </c>
      <c r="D4597" s="179"/>
      <c r="E4597" s="201">
        <v>7.5</v>
      </c>
      <c r="F4597" s="201">
        <v>0.81</v>
      </c>
      <c r="G4597" s="64">
        <f t="shared" si="142"/>
        <v>0</v>
      </c>
      <c r="H4597" s="66">
        <f t="shared" si="143"/>
        <v>0</v>
      </c>
      <c r="I4597" s="60"/>
    </row>
    <row r="4598" spans="1:9" s="38" customFormat="1" ht="78.75" x14ac:dyDescent="0.25">
      <c r="A4598" s="195" t="s">
        <v>11089</v>
      </c>
      <c r="B4598" s="196" t="s">
        <v>22383</v>
      </c>
      <c r="C4598" s="198"/>
      <c r="D4598" s="199"/>
      <c r="E4598" s="199"/>
      <c r="F4598" s="199"/>
      <c r="G4598" s="199"/>
      <c r="H4598" s="200"/>
      <c r="I4598" s="60"/>
    </row>
    <row r="4599" spans="1:9" s="38" customFormat="1" x14ac:dyDescent="0.25">
      <c r="A4599" s="193" t="s">
        <v>11090</v>
      </c>
      <c r="B4599" s="194" t="s">
        <v>11082</v>
      </c>
      <c r="C4599" s="188" t="s">
        <v>10806</v>
      </c>
      <c r="D4599" s="179"/>
      <c r="E4599" s="201">
        <v>23.6</v>
      </c>
      <c r="F4599" s="201">
        <v>2.56</v>
      </c>
      <c r="G4599" s="64">
        <f t="shared" si="142"/>
        <v>0</v>
      </c>
      <c r="H4599" s="66">
        <f t="shared" si="143"/>
        <v>0</v>
      </c>
      <c r="I4599" s="60"/>
    </row>
    <row r="4600" spans="1:9" s="38" customFormat="1" x14ac:dyDescent="0.25">
      <c r="A4600" s="193" t="s">
        <v>11091</v>
      </c>
      <c r="B4600" s="194" t="s">
        <v>11084</v>
      </c>
      <c r="C4600" s="188" t="s">
        <v>10806</v>
      </c>
      <c r="D4600" s="179"/>
      <c r="E4600" s="201">
        <v>13.9</v>
      </c>
      <c r="F4600" s="201">
        <v>1.51</v>
      </c>
      <c r="G4600" s="64">
        <f t="shared" si="142"/>
        <v>0</v>
      </c>
      <c r="H4600" s="66">
        <f t="shared" si="143"/>
        <v>0</v>
      </c>
      <c r="I4600" s="60"/>
    </row>
    <row r="4601" spans="1:9" s="38" customFormat="1" x14ac:dyDescent="0.25">
      <c r="A4601" s="193" t="s">
        <v>11092</v>
      </c>
      <c r="B4601" s="194" t="s">
        <v>11093</v>
      </c>
      <c r="C4601" s="188" t="s">
        <v>10806</v>
      </c>
      <c r="D4601" s="179"/>
      <c r="E4601" s="201">
        <v>11.1</v>
      </c>
      <c r="F4601" s="201">
        <v>1.2</v>
      </c>
      <c r="G4601" s="64">
        <f t="shared" si="142"/>
        <v>0</v>
      </c>
      <c r="H4601" s="66">
        <f t="shared" si="143"/>
        <v>0</v>
      </c>
      <c r="I4601" s="60"/>
    </row>
    <row r="4602" spans="1:9" s="38" customFormat="1" x14ac:dyDescent="0.25">
      <c r="A4602" s="193" t="s">
        <v>11094</v>
      </c>
      <c r="B4602" s="194" t="s">
        <v>11088</v>
      </c>
      <c r="C4602" s="188" t="s">
        <v>10806</v>
      </c>
      <c r="D4602" s="179"/>
      <c r="E4602" s="201">
        <v>10.3</v>
      </c>
      <c r="F4602" s="201">
        <v>1.1100000000000001</v>
      </c>
      <c r="G4602" s="64">
        <f t="shared" si="142"/>
        <v>0</v>
      </c>
      <c r="H4602" s="66">
        <f t="shared" si="143"/>
        <v>0</v>
      </c>
      <c r="I4602" s="60"/>
    </row>
    <row r="4603" spans="1:9" s="38" customFormat="1" ht="67.5" x14ac:dyDescent="0.25">
      <c r="A4603" s="195" t="s">
        <v>11095</v>
      </c>
      <c r="B4603" s="196" t="s">
        <v>22384</v>
      </c>
      <c r="C4603" s="198"/>
      <c r="D4603" s="199"/>
      <c r="E4603" s="199"/>
      <c r="F4603" s="199"/>
      <c r="G4603" s="199"/>
      <c r="H4603" s="200"/>
      <c r="I4603" s="60"/>
    </row>
    <row r="4604" spans="1:9" s="38" customFormat="1" x14ac:dyDescent="0.25">
      <c r="A4604" s="193" t="s">
        <v>11096</v>
      </c>
      <c r="B4604" s="194" t="s">
        <v>11082</v>
      </c>
      <c r="C4604" s="188" t="s">
        <v>10806</v>
      </c>
      <c r="D4604" s="179"/>
      <c r="E4604" s="201">
        <v>14.2</v>
      </c>
      <c r="F4604" s="201">
        <v>1.54</v>
      </c>
      <c r="G4604" s="64">
        <f t="shared" si="142"/>
        <v>0</v>
      </c>
      <c r="H4604" s="66">
        <f t="shared" si="143"/>
        <v>0</v>
      </c>
      <c r="I4604" s="60"/>
    </row>
    <row r="4605" spans="1:9" s="38" customFormat="1" x14ac:dyDescent="0.25">
      <c r="A4605" s="193" t="s">
        <v>11097</v>
      </c>
      <c r="B4605" s="194" t="s">
        <v>11084</v>
      </c>
      <c r="C4605" s="188" t="s">
        <v>10806</v>
      </c>
      <c r="D4605" s="179"/>
      <c r="E4605" s="201">
        <v>8</v>
      </c>
      <c r="F4605" s="201">
        <v>0.87</v>
      </c>
      <c r="G4605" s="64">
        <f t="shared" si="142"/>
        <v>0</v>
      </c>
      <c r="H4605" s="66">
        <f t="shared" si="143"/>
        <v>0</v>
      </c>
      <c r="I4605" s="60"/>
    </row>
    <row r="4606" spans="1:9" s="38" customFormat="1" x14ac:dyDescent="0.25">
      <c r="A4606" s="193" t="s">
        <v>11098</v>
      </c>
      <c r="B4606" s="194" t="s">
        <v>11086</v>
      </c>
      <c r="C4606" s="188" t="s">
        <v>10806</v>
      </c>
      <c r="D4606" s="179"/>
      <c r="E4606" s="201">
        <v>6.1</v>
      </c>
      <c r="F4606" s="201">
        <v>0.66</v>
      </c>
      <c r="G4606" s="64">
        <f t="shared" si="142"/>
        <v>0</v>
      </c>
      <c r="H4606" s="66">
        <f t="shared" si="143"/>
        <v>0</v>
      </c>
      <c r="I4606" s="60"/>
    </row>
    <row r="4607" spans="1:9" s="38" customFormat="1" x14ac:dyDescent="0.25">
      <c r="A4607" s="193" t="s">
        <v>11099</v>
      </c>
      <c r="B4607" s="194" t="s">
        <v>11088</v>
      </c>
      <c r="C4607" s="188" t="s">
        <v>10806</v>
      </c>
      <c r="D4607" s="179"/>
      <c r="E4607" s="201">
        <v>5.6</v>
      </c>
      <c r="F4607" s="201">
        <v>0.61</v>
      </c>
      <c r="G4607" s="64">
        <f t="shared" si="142"/>
        <v>0</v>
      </c>
      <c r="H4607" s="66">
        <f t="shared" si="143"/>
        <v>0</v>
      </c>
      <c r="I4607" s="60"/>
    </row>
    <row r="4608" spans="1:9" s="38" customFormat="1" ht="67.5" x14ac:dyDescent="0.25">
      <c r="A4608" s="195" t="s">
        <v>11100</v>
      </c>
      <c r="B4608" s="196" t="s">
        <v>22385</v>
      </c>
      <c r="C4608" s="198"/>
      <c r="D4608" s="199"/>
      <c r="E4608" s="199"/>
      <c r="F4608" s="199"/>
      <c r="G4608" s="199"/>
      <c r="H4608" s="200"/>
      <c r="I4608" s="60"/>
    </row>
    <row r="4609" spans="1:9" s="38" customFormat="1" x14ac:dyDescent="0.25">
      <c r="A4609" s="193" t="s">
        <v>11101</v>
      </c>
      <c r="B4609" s="194" t="s">
        <v>11102</v>
      </c>
      <c r="C4609" s="188" t="s">
        <v>10806</v>
      </c>
      <c r="D4609" s="179"/>
      <c r="E4609" s="201">
        <v>14.4</v>
      </c>
      <c r="F4609" s="201">
        <v>1.56</v>
      </c>
      <c r="G4609" s="64">
        <f t="shared" si="142"/>
        <v>0</v>
      </c>
      <c r="H4609" s="66">
        <f t="shared" si="143"/>
        <v>0</v>
      </c>
      <c r="I4609" s="60"/>
    </row>
    <row r="4610" spans="1:9" s="38" customFormat="1" x14ac:dyDescent="0.25">
      <c r="A4610" s="193" t="s">
        <v>11103</v>
      </c>
      <c r="B4610" s="194" t="s">
        <v>11104</v>
      </c>
      <c r="C4610" s="188" t="s">
        <v>10806</v>
      </c>
      <c r="D4610" s="179"/>
      <c r="E4610" s="201">
        <v>11.1</v>
      </c>
      <c r="F4610" s="201">
        <v>1.2</v>
      </c>
      <c r="G4610" s="64">
        <f t="shared" si="142"/>
        <v>0</v>
      </c>
      <c r="H4610" s="66">
        <f t="shared" si="143"/>
        <v>0</v>
      </c>
      <c r="I4610" s="60"/>
    </row>
    <row r="4611" spans="1:9" s="38" customFormat="1" x14ac:dyDescent="0.25">
      <c r="A4611" s="193" t="s">
        <v>11105</v>
      </c>
      <c r="B4611" s="194" t="s">
        <v>11106</v>
      </c>
      <c r="C4611" s="188" t="s">
        <v>10806</v>
      </c>
      <c r="D4611" s="179"/>
      <c r="E4611" s="201">
        <v>9</v>
      </c>
      <c r="F4611" s="201">
        <v>0.98</v>
      </c>
      <c r="G4611" s="64">
        <f t="shared" si="142"/>
        <v>0</v>
      </c>
      <c r="H4611" s="66">
        <f t="shared" si="143"/>
        <v>0</v>
      </c>
      <c r="I4611" s="60"/>
    </row>
    <row r="4612" spans="1:9" s="38" customFormat="1" x14ac:dyDescent="0.25">
      <c r="A4612" s="193" t="s">
        <v>11107</v>
      </c>
      <c r="B4612" s="194" t="s">
        <v>11108</v>
      </c>
      <c r="C4612" s="188" t="s">
        <v>10806</v>
      </c>
      <c r="D4612" s="179"/>
      <c r="E4612" s="201">
        <v>7.9</v>
      </c>
      <c r="F4612" s="201">
        <v>0.85</v>
      </c>
      <c r="G4612" s="64">
        <f t="shared" si="142"/>
        <v>0</v>
      </c>
      <c r="H4612" s="66">
        <f t="shared" si="143"/>
        <v>0</v>
      </c>
      <c r="I4612" s="60"/>
    </row>
    <row r="4613" spans="1:9" s="38" customFormat="1" ht="78.75" x14ac:dyDescent="0.25">
      <c r="A4613" s="195" t="s">
        <v>11109</v>
      </c>
      <c r="B4613" s="196" t="s">
        <v>22386</v>
      </c>
      <c r="C4613" s="198"/>
      <c r="D4613" s="199"/>
      <c r="E4613" s="199"/>
      <c r="F4613" s="199"/>
      <c r="G4613" s="199"/>
      <c r="H4613" s="200"/>
      <c r="I4613" s="60"/>
    </row>
    <row r="4614" spans="1:9" s="38" customFormat="1" x14ac:dyDescent="0.25">
      <c r="A4614" s="193" t="s">
        <v>11110</v>
      </c>
      <c r="B4614" s="194" t="s">
        <v>11082</v>
      </c>
      <c r="C4614" s="188" t="s">
        <v>10806</v>
      </c>
      <c r="D4614" s="179"/>
      <c r="E4614" s="201">
        <v>27.5</v>
      </c>
      <c r="F4614" s="201">
        <v>2.98</v>
      </c>
      <c r="G4614" s="64">
        <f t="shared" ref="G4614:G4675" si="144">D4614*E4614</f>
        <v>0</v>
      </c>
      <c r="H4614" s="66">
        <f t="shared" ref="H4614:H4675" si="145">D4614*F4614</f>
        <v>0</v>
      </c>
      <c r="I4614" s="60"/>
    </row>
    <row r="4615" spans="1:9" s="38" customFormat="1" x14ac:dyDescent="0.25">
      <c r="A4615" s="193" t="s">
        <v>11111</v>
      </c>
      <c r="B4615" s="194" t="s">
        <v>11112</v>
      </c>
      <c r="C4615" s="188" t="s">
        <v>10806</v>
      </c>
      <c r="D4615" s="179"/>
      <c r="E4615" s="201">
        <v>20</v>
      </c>
      <c r="F4615" s="201">
        <v>2.17</v>
      </c>
      <c r="G4615" s="64">
        <f t="shared" si="144"/>
        <v>0</v>
      </c>
      <c r="H4615" s="66">
        <f t="shared" si="145"/>
        <v>0</v>
      </c>
      <c r="I4615" s="60"/>
    </row>
    <row r="4616" spans="1:9" s="38" customFormat="1" x14ac:dyDescent="0.25">
      <c r="A4616" s="193" t="s">
        <v>11113</v>
      </c>
      <c r="B4616" s="194" t="s">
        <v>11086</v>
      </c>
      <c r="C4616" s="188" t="s">
        <v>10806</v>
      </c>
      <c r="D4616" s="179"/>
      <c r="E4616" s="201">
        <v>16.2</v>
      </c>
      <c r="F4616" s="201">
        <v>1.75</v>
      </c>
      <c r="G4616" s="64">
        <f t="shared" si="144"/>
        <v>0</v>
      </c>
      <c r="H4616" s="66">
        <f t="shared" si="145"/>
        <v>0</v>
      </c>
      <c r="I4616" s="60"/>
    </row>
    <row r="4617" spans="1:9" s="38" customFormat="1" x14ac:dyDescent="0.25">
      <c r="A4617" s="193" t="s">
        <v>11114</v>
      </c>
      <c r="B4617" s="194" t="s">
        <v>11088</v>
      </c>
      <c r="C4617" s="188" t="s">
        <v>10806</v>
      </c>
      <c r="D4617" s="179"/>
      <c r="E4617" s="201">
        <v>14.6</v>
      </c>
      <c r="F4617" s="201">
        <v>1.59</v>
      </c>
      <c r="G4617" s="64">
        <f t="shared" si="144"/>
        <v>0</v>
      </c>
      <c r="H4617" s="66">
        <f t="shared" si="145"/>
        <v>0</v>
      </c>
      <c r="I4617" s="60"/>
    </row>
    <row r="4618" spans="1:9" s="38" customFormat="1" ht="90" x14ac:dyDescent="0.25">
      <c r="A4618" s="195" t="s">
        <v>11115</v>
      </c>
      <c r="B4618" s="196" t="s">
        <v>22387</v>
      </c>
      <c r="C4618" s="198"/>
      <c r="D4618" s="199"/>
      <c r="E4618" s="199"/>
      <c r="F4618" s="199"/>
      <c r="G4618" s="199"/>
      <c r="H4618" s="200"/>
      <c r="I4618" s="60"/>
    </row>
    <row r="4619" spans="1:9" s="38" customFormat="1" x14ac:dyDescent="0.25">
      <c r="A4619" s="193" t="s">
        <v>11116</v>
      </c>
      <c r="B4619" s="194" t="s">
        <v>11082</v>
      </c>
      <c r="C4619" s="188" t="s">
        <v>10806</v>
      </c>
      <c r="D4619" s="179"/>
      <c r="E4619" s="201">
        <v>34.700000000000003</v>
      </c>
      <c r="F4619" s="201">
        <v>3.77</v>
      </c>
      <c r="G4619" s="64">
        <f t="shared" si="144"/>
        <v>0</v>
      </c>
      <c r="H4619" s="66">
        <f t="shared" si="145"/>
        <v>0</v>
      </c>
      <c r="I4619" s="60"/>
    </row>
    <row r="4620" spans="1:9" s="38" customFormat="1" x14ac:dyDescent="0.25">
      <c r="A4620" s="193" t="s">
        <v>11117</v>
      </c>
      <c r="B4620" s="194" t="s">
        <v>11112</v>
      </c>
      <c r="C4620" s="188" t="s">
        <v>10806</v>
      </c>
      <c r="D4620" s="179"/>
      <c r="E4620" s="201">
        <v>25.1</v>
      </c>
      <c r="F4620" s="201">
        <v>2.72</v>
      </c>
      <c r="G4620" s="64">
        <f t="shared" si="144"/>
        <v>0</v>
      </c>
      <c r="H4620" s="66">
        <f t="shared" si="145"/>
        <v>0</v>
      </c>
      <c r="I4620" s="60"/>
    </row>
    <row r="4621" spans="1:9" s="38" customFormat="1" x14ac:dyDescent="0.25">
      <c r="A4621" s="193" t="s">
        <v>11118</v>
      </c>
      <c r="B4621" s="194" t="s">
        <v>11086</v>
      </c>
      <c r="C4621" s="188" t="s">
        <v>10806</v>
      </c>
      <c r="D4621" s="179"/>
      <c r="E4621" s="201">
        <v>19.2</v>
      </c>
      <c r="F4621" s="201">
        <v>2.08</v>
      </c>
      <c r="G4621" s="64">
        <f t="shared" si="144"/>
        <v>0</v>
      </c>
      <c r="H4621" s="66">
        <f t="shared" si="145"/>
        <v>0</v>
      </c>
      <c r="I4621" s="60"/>
    </row>
    <row r="4622" spans="1:9" s="38" customFormat="1" x14ac:dyDescent="0.25">
      <c r="A4622" s="193" t="s">
        <v>11119</v>
      </c>
      <c r="B4622" s="194" t="s">
        <v>11088</v>
      </c>
      <c r="C4622" s="188" t="s">
        <v>10806</v>
      </c>
      <c r="D4622" s="179"/>
      <c r="E4622" s="201">
        <v>17.100000000000001</v>
      </c>
      <c r="F4622" s="201">
        <v>1.86</v>
      </c>
      <c r="G4622" s="64">
        <f t="shared" si="144"/>
        <v>0</v>
      </c>
      <c r="H4622" s="66">
        <f t="shared" si="145"/>
        <v>0</v>
      </c>
      <c r="I4622" s="60"/>
    </row>
    <row r="4623" spans="1:9" s="38" customFormat="1" ht="67.5" x14ac:dyDescent="0.25">
      <c r="A4623" s="195" t="s">
        <v>11120</v>
      </c>
      <c r="B4623" s="196" t="s">
        <v>22388</v>
      </c>
      <c r="C4623" s="198"/>
      <c r="D4623" s="199"/>
      <c r="E4623" s="199"/>
      <c r="F4623" s="199"/>
      <c r="G4623" s="199"/>
      <c r="H4623" s="200"/>
      <c r="I4623" s="60"/>
    </row>
    <row r="4624" spans="1:9" s="38" customFormat="1" x14ac:dyDescent="0.25">
      <c r="A4624" s="193" t="s">
        <v>11121</v>
      </c>
      <c r="B4624" s="194" t="s">
        <v>11122</v>
      </c>
      <c r="C4624" s="188" t="s">
        <v>15</v>
      </c>
      <c r="D4624" s="179"/>
      <c r="E4624" s="201">
        <v>118</v>
      </c>
      <c r="F4624" s="201">
        <v>12.8</v>
      </c>
      <c r="G4624" s="64">
        <f t="shared" si="144"/>
        <v>0</v>
      </c>
      <c r="H4624" s="66">
        <f t="shared" si="145"/>
        <v>0</v>
      </c>
      <c r="I4624" s="60"/>
    </row>
    <row r="4625" spans="1:9" s="38" customFormat="1" x14ac:dyDescent="0.25">
      <c r="A4625" s="193" t="s">
        <v>11123</v>
      </c>
      <c r="B4625" s="194" t="s">
        <v>11124</v>
      </c>
      <c r="C4625" s="188" t="s">
        <v>15</v>
      </c>
      <c r="D4625" s="179"/>
      <c r="E4625" s="201">
        <v>132</v>
      </c>
      <c r="F4625" s="201">
        <v>14.3</v>
      </c>
      <c r="G4625" s="64">
        <f t="shared" si="144"/>
        <v>0</v>
      </c>
      <c r="H4625" s="66">
        <f t="shared" si="145"/>
        <v>0</v>
      </c>
      <c r="I4625" s="60"/>
    </row>
    <row r="4626" spans="1:9" s="38" customFormat="1" x14ac:dyDescent="0.25">
      <c r="A4626" s="193" t="s">
        <v>11125</v>
      </c>
      <c r="B4626" s="194" t="s">
        <v>11126</v>
      </c>
      <c r="C4626" s="188" t="s">
        <v>15</v>
      </c>
      <c r="D4626" s="179"/>
      <c r="E4626" s="201">
        <v>155</v>
      </c>
      <c r="F4626" s="201">
        <v>16.899999999999999</v>
      </c>
      <c r="G4626" s="64">
        <f t="shared" si="144"/>
        <v>0</v>
      </c>
      <c r="H4626" s="66">
        <f t="shared" si="145"/>
        <v>0</v>
      </c>
      <c r="I4626" s="60"/>
    </row>
    <row r="4627" spans="1:9" s="38" customFormat="1" x14ac:dyDescent="0.25">
      <c r="A4627" s="193" t="s">
        <v>11127</v>
      </c>
      <c r="B4627" s="194" t="s">
        <v>11128</v>
      </c>
      <c r="C4627" s="188" t="s">
        <v>15</v>
      </c>
      <c r="D4627" s="179"/>
      <c r="E4627" s="201">
        <v>204</v>
      </c>
      <c r="F4627" s="201">
        <v>22.2</v>
      </c>
      <c r="G4627" s="64">
        <f t="shared" si="144"/>
        <v>0</v>
      </c>
      <c r="H4627" s="66">
        <f t="shared" si="145"/>
        <v>0</v>
      </c>
      <c r="I4627" s="60"/>
    </row>
    <row r="4628" spans="1:9" s="38" customFormat="1" x14ac:dyDescent="0.25">
      <c r="A4628" s="193" t="s">
        <v>11129</v>
      </c>
      <c r="B4628" s="194" t="s">
        <v>11130</v>
      </c>
      <c r="C4628" s="188" t="s">
        <v>15</v>
      </c>
      <c r="D4628" s="179"/>
      <c r="E4628" s="201">
        <v>212</v>
      </c>
      <c r="F4628" s="201">
        <v>23.1</v>
      </c>
      <c r="G4628" s="64">
        <f t="shared" si="144"/>
        <v>0</v>
      </c>
      <c r="H4628" s="66">
        <f t="shared" si="145"/>
        <v>0</v>
      </c>
      <c r="I4628" s="60"/>
    </row>
    <row r="4629" spans="1:9" s="38" customFormat="1" x14ac:dyDescent="0.25">
      <c r="A4629" s="193" t="s">
        <v>11131</v>
      </c>
      <c r="B4629" s="194" t="s">
        <v>11132</v>
      </c>
      <c r="C4629" s="188" t="s">
        <v>15</v>
      </c>
      <c r="D4629" s="179"/>
      <c r="E4629" s="201">
        <v>347</v>
      </c>
      <c r="F4629" s="201">
        <v>37.700000000000003</v>
      </c>
      <c r="G4629" s="64">
        <f t="shared" si="144"/>
        <v>0</v>
      </c>
      <c r="H4629" s="66">
        <f t="shared" si="145"/>
        <v>0</v>
      </c>
      <c r="I4629" s="60"/>
    </row>
    <row r="4630" spans="1:9" s="38" customFormat="1" ht="78.75" x14ac:dyDescent="0.25">
      <c r="A4630" s="195" t="s">
        <v>11133</v>
      </c>
      <c r="B4630" s="196" t="s">
        <v>22389</v>
      </c>
      <c r="C4630" s="198"/>
      <c r="D4630" s="199"/>
      <c r="E4630" s="199"/>
      <c r="F4630" s="199"/>
      <c r="G4630" s="199"/>
      <c r="H4630" s="200"/>
      <c r="I4630" s="60"/>
    </row>
    <row r="4631" spans="1:9" s="38" customFormat="1" x14ac:dyDescent="0.25">
      <c r="A4631" s="193" t="s">
        <v>11134</v>
      </c>
      <c r="B4631" s="194" t="s">
        <v>11122</v>
      </c>
      <c r="C4631" s="188" t="s">
        <v>15</v>
      </c>
      <c r="D4631" s="179"/>
      <c r="E4631" s="201">
        <v>168</v>
      </c>
      <c r="F4631" s="201">
        <v>18.2</v>
      </c>
      <c r="G4631" s="64">
        <f t="shared" si="144"/>
        <v>0</v>
      </c>
      <c r="H4631" s="66">
        <f t="shared" si="145"/>
        <v>0</v>
      </c>
      <c r="I4631" s="60"/>
    </row>
    <row r="4632" spans="1:9" s="38" customFormat="1" x14ac:dyDescent="0.25">
      <c r="A4632" s="193" t="s">
        <v>11135</v>
      </c>
      <c r="B4632" s="194" t="s">
        <v>11124</v>
      </c>
      <c r="C4632" s="188" t="s">
        <v>15</v>
      </c>
      <c r="D4632" s="179"/>
      <c r="E4632" s="201">
        <v>188</v>
      </c>
      <c r="F4632" s="201">
        <v>20.399999999999999</v>
      </c>
      <c r="G4632" s="64">
        <f t="shared" si="144"/>
        <v>0</v>
      </c>
      <c r="H4632" s="66">
        <f t="shared" si="145"/>
        <v>0</v>
      </c>
      <c r="I4632" s="60"/>
    </row>
    <row r="4633" spans="1:9" s="38" customFormat="1" x14ac:dyDescent="0.25">
      <c r="A4633" s="193" t="s">
        <v>11136</v>
      </c>
      <c r="B4633" s="194" t="s">
        <v>11126</v>
      </c>
      <c r="C4633" s="188" t="s">
        <v>15</v>
      </c>
      <c r="D4633" s="179"/>
      <c r="E4633" s="201">
        <v>205</v>
      </c>
      <c r="F4633" s="201">
        <v>22.3</v>
      </c>
      <c r="G4633" s="64">
        <f t="shared" si="144"/>
        <v>0</v>
      </c>
      <c r="H4633" s="66">
        <f t="shared" si="145"/>
        <v>0</v>
      </c>
      <c r="I4633" s="60"/>
    </row>
    <row r="4634" spans="1:9" s="38" customFormat="1" x14ac:dyDescent="0.25">
      <c r="A4634" s="193" t="s">
        <v>11137</v>
      </c>
      <c r="B4634" s="194" t="s">
        <v>11128</v>
      </c>
      <c r="C4634" s="188" t="s">
        <v>15</v>
      </c>
      <c r="D4634" s="179"/>
      <c r="E4634" s="201">
        <v>268</v>
      </c>
      <c r="F4634" s="201">
        <v>29.1</v>
      </c>
      <c r="G4634" s="64">
        <f t="shared" si="144"/>
        <v>0</v>
      </c>
      <c r="H4634" s="66">
        <f t="shared" si="145"/>
        <v>0</v>
      </c>
      <c r="I4634" s="60"/>
    </row>
    <row r="4635" spans="1:9" s="38" customFormat="1" x14ac:dyDescent="0.25">
      <c r="A4635" s="193" t="s">
        <v>11138</v>
      </c>
      <c r="B4635" s="194" t="s">
        <v>11130</v>
      </c>
      <c r="C4635" s="188" t="s">
        <v>15</v>
      </c>
      <c r="D4635" s="179"/>
      <c r="E4635" s="201">
        <v>289</v>
      </c>
      <c r="F4635" s="201">
        <v>31.4</v>
      </c>
      <c r="G4635" s="64">
        <f t="shared" si="144"/>
        <v>0</v>
      </c>
      <c r="H4635" s="66">
        <f t="shared" si="145"/>
        <v>0</v>
      </c>
      <c r="I4635" s="60"/>
    </row>
    <row r="4636" spans="1:9" s="38" customFormat="1" x14ac:dyDescent="0.25">
      <c r="A4636" s="193" t="s">
        <v>11139</v>
      </c>
      <c r="B4636" s="194" t="s">
        <v>11132</v>
      </c>
      <c r="C4636" s="188" t="s">
        <v>15</v>
      </c>
      <c r="D4636" s="179"/>
      <c r="E4636" s="201">
        <v>407</v>
      </c>
      <c r="F4636" s="201">
        <v>44.2</v>
      </c>
      <c r="G4636" s="64">
        <f t="shared" si="144"/>
        <v>0</v>
      </c>
      <c r="H4636" s="66">
        <f t="shared" si="145"/>
        <v>0</v>
      </c>
      <c r="I4636" s="60"/>
    </row>
    <row r="4637" spans="1:9" s="38" customFormat="1" ht="67.5" x14ac:dyDescent="0.25">
      <c r="A4637" s="195" t="s">
        <v>11140</v>
      </c>
      <c r="B4637" s="196" t="s">
        <v>22390</v>
      </c>
      <c r="C4637" s="198"/>
      <c r="D4637" s="199"/>
      <c r="E4637" s="199"/>
      <c r="F4637" s="199"/>
      <c r="G4637" s="199"/>
      <c r="H4637" s="200"/>
      <c r="I4637" s="60"/>
    </row>
    <row r="4638" spans="1:9" s="38" customFormat="1" x14ac:dyDescent="0.25">
      <c r="A4638" s="193" t="s">
        <v>11141</v>
      </c>
      <c r="B4638" s="194" t="s">
        <v>11142</v>
      </c>
      <c r="C4638" s="188" t="s">
        <v>10806</v>
      </c>
      <c r="D4638" s="179"/>
      <c r="E4638" s="201">
        <v>17.7</v>
      </c>
      <c r="F4638" s="201">
        <v>1.92</v>
      </c>
      <c r="G4638" s="64">
        <f t="shared" si="144"/>
        <v>0</v>
      </c>
      <c r="H4638" s="66">
        <f t="shared" si="145"/>
        <v>0</v>
      </c>
      <c r="I4638" s="60"/>
    </row>
    <row r="4639" spans="1:9" s="38" customFormat="1" x14ac:dyDescent="0.25">
      <c r="A4639" s="193" t="s">
        <v>11143</v>
      </c>
      <c r="B4639" s="194" t="s">
        <v>11144</v>
      </c>
      <c r="C4639" s="188" t="s">
        <v>10806</v>
      </c>
      <c r="D4639" s="179"/>
      <c r="E4639" s="201">
        <v>6.8</v>
      </c>
      <c r="F4639" s="201">
        <v>0.74</v>
      </c>
      <c r="G4639" s="64">
        <f t="shared" si="144"/>
        <v>0</v>
      </c>
      <c r="H4639" s="66">
        <f t="shared" si="145"/>
        <v>0</v>
      </c>
      <c r="I4639" s="60"/>
    </row>
    <row r="4640" spans="1:9" s="38" customFormat="1" x14ac:dyDescent="0.25">
      <c r="A4640" s="193" t="s">
        <v>11145</v>
      </c>
      <c r="B4640" s="194" t="s">
        <v>11146</v>
      </c>
      <c r="C4640" s="188" t="s">
        <v>10806</v>
      </c>
      <c r="D4640" s="179"/>
      <c r="E4640" s="201">
        <v>8.8000000000000007</v>
      </c>
      <c r="F4640" s="201">
        <v>0.96</v>
      </c>
      <c r="G4640" s="64">
        <f t="shared" si="144"/>
        <v>0</v>
      </c>
      <c r="H4640" s="66">
        <f t="shared" si="145"/>
        <v>0</v>
      </c>
      <c r="I4640" s="60"/>
    </row>
    <row r="4641" spans="1:9" s="38" customFormat="1" ht="67.5" x14ac:dyDescent="0.25">
      <c r="A4641" s="195" t="s">
        <v>11147</v>
      </c>
      <c r="B4641" s="196" t="s">
        <v>22391</v>
      </c>
      <c r="C4641" s="198"/>
      <c r="D4641" s="199"/>
      <c r="E4641" s="199"/>
      <c r="F4641" s="199"/>
      <c r="G4641" s="199"/>
      <c r="H4641" s="200"/>
      <c r="I4641" s="60"/>
    </row>
    <row r="4642" spans="1:9" s="38" customFormat="1" x14ac:dyDescent="0.25">
      <c r="A4642" s="193" t="s">
        <v>11148</v>
      </c>
      <c r="B4642" s="194" t="s">
        <v>11082</v>
      </c>
      <c r="C4642" s="188" t="s">
        <v>10806</v>
      </c>
      <c r="D4642" s="179"/>
      <c r="E4642" s="201">
        <v>11.3</v>
      </c>
      <c r="F4642" s="201">
        <v>1.23</v>
      </c>
      <c r="G4642" s="64">
        <f t="shared" si="144"/>
        <v>0</v>
      </c>
      <c r="H4642" s="66">
        <f t="shared" si="145"/>
        <v>0</v>
      </c>
      <c r="I4642" s="60"/>
    </row>
    <row r="4643" spans="1:9" s="38" customFormat="1" x14ac:dyDescent="0.25">
      <c r="A4643" s="193" t="s">
        <v>11149</v>
      </c>
      <c r="B4643" s="194" t="s">
        <v>11084</v>
      </c>
      <c r="C4643" s="188" t="s">
        <v>10806</v>
      </c>
      <c r="D4643" s="179"/>
      <c r="E4643" s="201">
        <v>7</v>
      </c>
      <c r="F4643" s="201">
        <v>0.76</v>
      </c>
      <c r="G4643" s="64">
        <f t="shared" si="144"/>
        <v>0</v>
      </c>
      <c r="H4643" s="66">
        <f t="shared" si="145"/>
        <v>0</v>
      </c>
      <c r="I4643" s="60"/>
    </row>
    <row r="4644" spans="1:9" s="38" customFormat="1" x14ac:dyDescent="0.25">
      <c r="A4644" s="193" t="s">
        <v>11150</v>
      </c>
      <c r="B4644" s="194" t="s">
        <v>11086</v>
      </c>
      <c r="C4644" s="188" t="s">
        <v>10806</v>
      </c>
      <c r="D4644" s="179"/>
      <c r="E4644" s="201">
        <v>5.6</v>
      </c>
      <c r="F4644" s="201">
        <v>0.61</v>
      </c>
      <c r="G4644" s="64">
        <f t="shared" si="144"/>
        <v>0</v>
      </c>
      <c r="H4644" s="66">
        <f t="shared" si="145"/>
        <v>0</v>
      </c>
      <c r="I4644" s="60"/>
    </row>
    <row r="4645" spans="1:9" s="38" customFormat="1" x14ac:dyDescent="0.25">
      <c r="A4645" s="193" t="s">
        <v>11151</v>
      </c>
      <c r="B4645" s="194" t="s">
        <v>11088</v>
      </c>
      <c r="C4645" s="188" t="s">
        <v>10806</v>
      </c>
      <c r="D4645" s="179"/>
      <c r="E4645" s="201">
        <v>5.3</v>
      </c>
      <c r="F4645" s="201">
        <v>0.56999999999999995</v>
      </c>
      <c r="G4645" s="64">
        <f t="shared" si="144"/>
        <v>0</v>
      </c>
      <c r="H4645" s="66">
        <f t="shared" si="145"/>
        <v>0</v>
      </c>
      <c r="I4645" s="60"/>
    </row>
    <row r="4646" spans="1:9" s="38" customFormat="1" ht="78.75" x14ac:dyDescent="0.25">
      <c r="A4646" s="195" t="s">
        <v>11152</v>
      </c>
      <c r="B4646" s="196" t="s">
        <v>22392</v>
      </c>
      <c r="C4646" s="198"/>
      <c r="D4646" s="199"/>
      <c r="E4646" s="199"/>
      <c r="F4646" s="199"/>
      <c r="G4646" s="199"/>
      <c r="H4646" s="200"/>
      <c r="I4646" s="60"/>
    </row>
    <row r="4647" spans="1:9" s="38" customFormat="1" x14ac:dyDescent="0.25">
      <c r="A4647" s="193" t="s">
        <v>11153</v>
      </c>
      <c r="B4647" s="194" t="s">
        <v>11082</v>
      </c>
      <c r="C4647" s="188" t="s">
        <v>10806</v>
      </c>
      <c r="D4647" s="179"/>
      <c r="E4647" s="201">
        <v>19.100000000000001</v>
      </c>
      <c r="F4647" s="201">
        <v>2.0699999999999998</v>
      </c>
      <c r="G4647" s="64">
        <f t="shared" si="144"/>
        <v>0</v>
      </c>
      <c r="H4647" s="66">
        <f t="shared" si="145"/>
        <v>0</v>
      </c>
      <c r="I4647" s="60"/>
    </row>
    <row r="4648" spans="1:9" s="38" customFormat="1" x14ac:dyDescent="0.25">
      <c r="A4648" s="193" t="s">
        <v>11154</v>
      </c>
      <c r="B4648" s="194" t="s">
        <v>11084</v>
      </c>
      <c r="C4648" s="188" t="s">
        <v>10806</v>
      </c>
      <c r="D4648" s="179"/>
      <c r="E4648" s="201">
        <v>11.3</v>
      </c>
      <c r="F4648" s="201">
        <v>1.23</v>
      </c>
      <c r="G4648" s="64">
        <f t="shared" si="144"/>
        <v>0</v>
      </c>
      <c r="H4648" s="66">
        <f t="shared" si="145"/>
        <v>0</v>
      </c>
      <c r="I4648" s="60"/>
    </row>
    <row r="4649" spans="1:9" s="38" customFormat="1" x14ac:dyDescent="0.25">
      <c r="A4649" s="193" t="s">
        <v>11155</v>
      </c>
      <c r="B4649" s="194" t="s">
        <v>11086</v>
      </c>
      <c r="C4649" s="188" t="s">
        <v>10806</v>
      </c>
      <c r="D4649" s="179"/>
      <c r="E4649" s="201">
        <v>8.4</v>
      </c>
      <c r="F4649" s="201">
        <v>0.91</v>
      </c>
      <c r="G4649" s="64">
        <f t="shared" si="144"/>
        <v>0</v>
      </c>
      <c r="H4649" s="66">
        <f t="shared" si="145"/>
        <v>0</v>
      </c>
      <c r="I4649" s="60"/>
    </row>
    <row r="4650" spans="1:9" s="38" customFormat="1" x14ac:dyDescent="0.25">
      <c r="A4650" s="193" t="s">
        <v>11156</v>
      </c>
      <c r="B4650" s="194" t="s">
        <v>11088</v>
      </c>
      <c r="C4650" s="188" t="s">
        <v>10806</v>
      </c>
      <c r="D4650" s="179"/>
      <c r="E4650" s="201">
        <v>8.1999999999999993</v>
      </c>
      <c r="F4650" s="201">
        <v>0.89</v>
      </c>
      <c r="G4650" s="64">
        <f t="shared" si="144"/>
        <v>0</v>
      </c>
      <c r="H4650" s="66">
        <f t="shared" si="145"/>
        <v>0</v>
      </c>
      <c r="I4650" s="60"/>
    </row>
    <row r="4651" spans="1:9" s="38" customFormat="1" ht="67.5" x14ac:dyDescent="0.25">
      <c r="A4651" s="195" t="s">
        <v>11157</v>
      </c>
      <c r="B4651" s="196" t="s">
        <v>22393</v>
      </c>
      <c r="C4651" s="198"/>
      <c r="D4651" s="199"/>
      <c r="E4651" s="199"/>
      <c r="F4651" s="199"/>
      <c r="G4651" s="199"/>
      <c r="H4651" s="200"/>
      <c r="I4651" s="60"/>
    </row>
    <row r="4652" spans="1:9" s="38" customFormat="1" x14ac:dyDescent="0.25">
      <c r="A4652" s="193" t="s">
        <v>11158</v>
      </c>
      <c r="B4652" s="194" t="s">
        <v>11082</v>
      </c>
      <c r="C4652" s="188" t="s">
        <v>10806</v>
      </c>
      <c r="D4652" s="179"/>
      <c r="E4652" s="201">
        <v>11.2</v>
      </c>
      <c r="F4652" s="201">
        <v>1.21</v>
      </c>
      <c r="G4652" s="64">
        <f t="shared" si="144"/>
        <v>0</v>
      </c>
      <c r="H4652" s="66">
        <f t="shared" si="145"/>
        <v>0</v>
      </c>
      <c r="I4652" s="60"/>
    </row>
    <row r="4653" spans="1:9" s="38" customFormat="1" x14ac:dyDescent="0.25">
      <c r="A4653" s="193" t="s">
        <v>11159</v>
      </c>
      <c r="B4653" s="194" t="s">
        <v>11084</v>
      </c>
      <c r="C4653" s="188" t="s">
        <v>10806</v>
      </c>
      <c r="D4653" s="179"/>
      <c r="E4653" s="201">
        <v>6.8</v>
      </c>
      <c r="F4653" s="201">
        <v>0.74</v>
      </c>
      <c r="G4653" s="64">
        <f t="shared" si="144"/>
        <v>0</v>
      </c>
      <c r="H4653" s="66">
        <f t="shared" si="145"/>
        <v>0</v>
      </c>
      <c r="I4653" s="60"/>
    </row>
    <row r="4654" spans="1:9" s="38" customFormat="1" x14ac:dyDescent="0.25">
      <c r="A4654" s="193" t="s">
        <v>11160</v>
      </c>
      <c r="B4654" s="194" t="s">
        <v>11086</v>
      </c>
      <c r="C4654" s="188" t="s">
        <v>10806</v>
      </c>
      <c r="D4654" s="179"/>
      <c r="E4654" s="201">
        <v>5.0999999999999996</v>
      </c>
      <c r="F4654" s="201">
        <v>0.55000000000000004</v>
      </c>
      <c r="G4654" s="64">
        <f t="shared" si="144"/>
        <v>0</v>
      </c>
      <c r="H4654" s="66">
        <f t="shared" si="145"/>
        <v>0</v>
      </c>
      <c r="I4654" s="60"/>
    </row>
    <row r="4655" spans="1:9" s="38" customFormat="1" x14ac:dyDescent="0.25">
      <c r="A4655" s="193" t="s">
        <v>11161</v>
      </c>
      <c r="B4655" s="194" t="s">
        <v>11088</v>
      </c>
      <c r="C4655" s="188" t="s">
        <v>10806</v>
      </c>
      <c r="D4655" s="179"/>
      <c r="E4655" s="201">
        <v>4.6100000000000003</v>
      </c>
      <c r="F4655" s="201">
        <v>0.5</v>
      </c>
      <c r="G4655" s="64">
        <f t="shared" si="144"/>
        <v>0</v>
      </c>
      <c r="H4655" s="66">
        <f t="shared" si="145"/>
        <v>0</v>
      </c>
      <c r="I4655" s="60"/>
    </row>
    <row r="4656" spans="1:9" s="38" customFormat="1" ht="78.75" x14ac:dyDescent="0.25">
      <c r="A4656" s="195" t="s">
        <v>11162</v>
      </c>
      <c r="B4656" s="196" t="s">
        <v>22394</v>
      </c>
      <c r="C4656" s="198"/>
      <c r="D4656" s="199"/>
      <c r="E4656" s="199"/>
      <c r="F4656" s="199"/>
      <c r="G4656" s="199"/>
      <c r="H4656" s="200"/>
      <c r="I4656" s="60"/>
    </row>
    <row r="4657" spans="1:9" s="38" customFormat="1" x14ac:dyDescent="0.25">
      <c r="A4657" s="193" t="s">
        <v>11163</v>
      </c>
      <c r="B4657" s="194" t="s">
        <v>11164</v>
      </c>
      <c r="C4657" s="188" t="s">
        <v>10806</v>
      </c>
      <c r="D4657" s="179"/>
      <c r="E4657" s="201">
        <v>6</v>
      </c>
      <c r="F4657" s="201">
        <v>0.65</v>
      </c>
      <c r="G4657" s="64">
        <f t="shared" si="144"/>
        <v>0</v>
      </c>
      <c r="H4657" s="66">
        <f t="shared" si="145"/>
        <v>0</v>
      </c>
      <c r="I4657" s="60"/>
    </row>
    <row r="4658" spans="1:9" s="38" customFormat="1" x14ac:dyDescent="0.25">
      <c r="A4658" s="193" t="s">
        <v>11165</v>
      </c>
      <c r="B4658" s="194" t="s">
        <v>11166</v>
      </c>
      <c r="C4658" s="188" t="s">
        <v>10806</v>
      </c>
      <c r="D4658" s="179"/>
      <c r="E4658" s="201">
        <v>5.2</v>
      </c>
      <c r="F4658" s="201">
        <v>0.56000000000000005</v>
      </c>
      <c r="G4658" s="64">
        <f t="shared" si="144"/>
        <v>0</v>
      </c>
      <c r="H4658" s="66">
        <f t="shared" si="145"/>
        <v>0</v>
      </c>
      <c r="I4658" s="60"/>
    </row>
    <row r="4659" spans="1:9" s="38" customFormat="1" x14ac:dyDescent="0.25">
      <c r="A4659" s="193" t="s">
        <v>11167</v>
      </c>
      <c r="B4659" s="194" t="s">
        <v>11168</v>
      </c>
      <c r="C4659" s="188" t="s">
        <v>10806</v>
      </c>
      <c r="D4659" s="179"/>
      <c r="E4659" s="201">
        <v>4.3499999999999996</v>
      </c>
      <c r="F4659" s="201">
        <v>0.47199999999999998</v>
      </c>
      <c r="G4659" s="64">
        <f t="shared" si="144"/>
        <v>0</v>
      </c>
      <c r="H4659" s="66">
        <f t="shared" si="145"/>
        <v>0</v>
      </c>
      <c r="I4659" s="60"/>
    </row>
    <row r="4660" spans="1:9" s="38" customFormat="1" x14ac:dyDescent="0.25">
      <c r="A4660" s="193" t="s">
        <v>11169</v>
      </c>
      <c r="B4660" s="194" t="s">
        <v>11170</v>
      </c>
      <c r="C4660" s="188" t="s">
        <v>10806</v>
      </c>
      <c r="D4660" s="179"/>
      <c r="E4660" s="201">
        <v>3.39</v>
      </c>
      <c r="F4660" s="201">
        <v>0.36799999999999999</v>
      </c>
      <c r="G4660" s="64">
        <f t="shared" si="144"/>
        <v>0</v>
      </c>
      <c r="H4660" s="66">
        <f t="shared" si="145"/>
        <v>0</v>
      </c>
      <c r="I4660" s="60"/>
    </row>
    <row r="4661" spans="1:9" s="38" customFormat="1" ht="78.75" x14ac:dyDescent="0.25">
      <c r="A4661" s="195" t="s">
        <v>11171</v>
      </c>
      <c r="B4661" s="196" t="s">
        <v>22395</v>
      </c>
      <c r="C4661" s="198"/>
      <c r="D4661" s="199"/>
      <c r="E4661" s="199"/>
      <c r="F4661" s="199"/>
      <c r="G4661" s="199"/>
      <c r="H4661" s="200"/>
      <c r="I4661" s="60"/>
    </row>
    <row r="4662" spans="1:9" s="38" customFormat="1" x14ac:dyDescent="0.25">
      <c r="A4662" s="193" t="s">
        <v>11172</v>
      </c>
      <c r="B4662" s="194" t="s">
        <v>11173</v>
      </c>
      <c r="C4662" s="188" t="s">
        <v>10806</v>
      </c>
      <c r="D4662" s="179"/>
      <c r="E4662" s="201">
        <v>14.6</v>
      </c>
      <c r="F4662" s="201">
        <v>1.59</v>
      </c>
      <c r="G4662" s="64">
        <f t="shared" si="144"/>
        <v>0</v>
      </c>
      <c r="H4662" s="66">
        <f t="shared" si="145"/>
        <v>0</v>
      </c>
      <c r="I4662" s="60"/>
    </row>
    <row r="4663" spans="1:9" s="38" customFormat="1" x14ac:dyDescent="0.25">
      <c r="A4663" s="193" t="s">
        <v>11174</v>
      </c>
      <c r="B4663" s="194" t="s">
        <v>11175</v>
      </c>
      <c r="C4663" s="188" t="s">
        <v>10806</v>
      </c>
      <c r="D4663" s="179"/>
      <c r="E4663" s="201">
        <v>10.8</v>
      </c>
      <c r="F4663" s="201">
        <v>1.17</v>
      </c>
      <c r="G4663" s="64">
        <f t="shared" si="144"/>
        <v>0</v>
      </c>
      <c r="H4663" s="66">
        <f t="shared" si="145"/>
        <v>0</v>
      </c>
      <c r="I4663" s="60"/>
    </row>
    <row r="4664" spans="1:9" s="38" customFormat="1" x14ac:dyDescent="0.25">
      <c r="A4664" s="193" t="s">
        <v>11176</v>
      </c>
      <c r="B4664" s="194" t="s">
        <v>11106</v>
      </c>
      <c r="C4664" s="188" t="s">
        <v>10806</v>
      </c>
      <c r="D4664" s="179"/>
      <c r="E4664" s="201">
        <v>9.1999999999999993</v>
      </c>
      <c r="F4664" s="201">
        <v>1</v>
      </c>
      <c r="G4664" s="64">
        <f t="shared" si="144"/>
        <v>0</v>
      </c>
      <c r="H4664" s="66">
        <f t="shared" si="145"/>
        <v>0</v>
      </c>
      <c r="I4664" s="60"/>
    </row>
    <row r="4665" spans="1:9" s="38" customFormat="1" x14ac:dyDescent="0.25">
      <c r="A4665" s="193" t="s">
        <v>11177</v>
      </c>
      <c r="B4665" s="194" t="s">
        <v>11108</v>
      </c>
      <c r="C4665" s="188" t="s">
        <v>10806</v>
      </c>
      <c r="D4665" s="179"/>
      <c r="E4665" s="201">
        <v>8</v>
      </c>
      <c r="F4665" s="201">
        <v>0.87</v>
      </c>
      <c r="G4665" s="64">
        <f t="shared" si="144"/>
        <v>0</v>
      </c>
      <c r="H4665" s="66">
        <f t="shared" si="145"/>
        <v>0</v>
      </c>
      <c r="I4665" s="60"/>
    </row>
    <row r="4666" spans="1:9" s="38" customFormat="1" ht="78.75" x14ac:dyDescent="0.25">
      <c r="A4666" s="195" t="s">
        <v>11178</v>
      </c>
      <c r="B4666" s="196" t="s">
        <v>22396</v>
      </c>
      <c r="C4666" s="198"/>
      <c r="D4666" s="199"/>
      <c r="E4666" s="199"/>
      <c r="F4666" s="199"/>
      <c r="G4666" s="199"/>
      <c r="H4666" s="200"/>
      <c r="I4666" s="60"/>
    </row>
    <row r="4667" spans="1:9" s="38" customFormat="1" x14ac:dyDescent="0.25">
      <c r="A4667" s="193" t="s">
        <v>11179</v>
      </c>
      <c r="B4667" s="194" t="s">
        <v>11082</v>
      </c>
      <c r="C4667" s="188" t="s">
        <v>10806</v>
      </c>
      <c r="D4667" s="179"/>
      <c r="E4667" s="201">
        <v>11.7</v>
      </c>
      <c r="F4667" s="201">
        <v>1.27</v>
      </c>
      <c r="G4667" s="64">
        <f t="shared" si="144"/>
        <v>0</v>
      </c>
      <c r="H4667" s="66">
        <f t="shared" si="145"/>
        <v>0</v>
      </c>
      <c r="I4667" s="60"/>
    </row>
    <row r="4668" spans="1:9" s="38" customFormat="1" x14ac:dyDescent="0.25">
      <c r="A4668" s="193" t="s">
        <v>11180</v>
      </c>
      <c r="B4668" s="194" t="s">
        <v>11084</v>
      </c>
      <c r="C4668" s="188" t="s">
        <v>10806</v>
      </c>
      <c r="D4668" s="179"/>
      <c r="E4668" s="201">
        <v>7</v>
      </c>
      <c r="F4668" s="201">
        <v>0.76</v>
      </c>
      <c r="G4668" s="64">
        <f t="shared" si="144"/>
        <v>0</v>
      </c>
      <c r="H4668" s="66">
        <f t="shared" si="145"/>
        <v>0</v>
      </c>
      <c r="I4668" s="60"/>
    </row>
    <row r="4669" spans="1:9" s="38" customFormat="1" x14ac:dyDescent="0.25">
      <c r="A4669" s="193" t="s">
        <v>11181</v>
      </c>
      <c r="B4669" s="194" t="s">
        <v>11086</v>
      </c>
      <c r="C4669" s="188" t="s">
        <v>10806</v>
      </c>
      <c r="D4669" s="179"/>
      <c r="E4669" s="201">
        <v>5.4</v>
      </c>
      <c r="F4669" s="201">
        <v>0.57999999999999996</v>
      </c>
      <c r="G4669" s="64">
        <f t="shared" si="144"/>
        <v>0</v>
      </c>
      <c r="H4669" s="66">
        <f t="shared" si="145"/>
        <v>0</v>
      </c>
      <c r="I4669" s="60"/>
    </row>
    <row r="4670" spans="1:9" s="38" customFormat="1" x14ac:dyDescent="0.25">
      <c r="A4670" s="193" t="s">
        <v>11182</v>
      </c>
      <c r="B4670" s="194" t="s">
        <v>11088</v>
      </c>
      <c r="C4670" s="188" t="s">
        <v>10806</v>
      </c>
      <c r="D4670" s="179"/>
      <c r="E4670" s="201">
        <v>5</v>
      </c>
      <c r="F4670" s="201">
        <v>0.54</v>
      </c>
      <c r="G4670" s="64">
        <f t="shared" si="144"/>
        <v>0</v>
      </c>
      <c r="H4670" s="66">
        <f t="shared" si="145"/>
        <v>0</v>
      </c>
      <c r="I4670" s="60"/>
    </row>
    <row r="4671" spans="1:9" s="38" customFormat="1" ht="78.75" x14ac:dyDescent="0.25">
      <c r="A4671" s="195" t="s">
        <v>11183</v>
      </c>
      <c r="B4671" s="196" t="s">
        <v>22397</v>
      </c>
      <c r="C4671" s="198"/>
      <c r="D4671" s="199"/>
      <c r="E4671" s="199"/>
      <c r="F4671" s="199"/>
      <c r="G4671" s="199"/>
      <c r="H4671" s="200"/>
      <c r="I4671" s="60"/>
    </row>
    <row r="4672" spans="1:9" s="38" customFormat="1" x14ac:dyDescent="0.25">
      <c r="A4672" s="193" t="s">
        <v>11184</v>
      </c>
      <c r="B4672" s="194" t="s">
        <v>11082</v>
      </c>
      <c r="C4672" s="188" t="s">
        <v>10806</v>
      </c>
      <c r="D4672" s="179"/>
      <c r="E4672" s="201">
        <v>19.100000000000001</v>
      </c>
      <c r="F4672" s="201">
        <v>2.0699999999999998</v>
      </c>
      <c r="G4672" s="64">
        <f t="shared" si="144"/>
        <v>0</v>
      </c>
      <c r="H4672" s="66">
        <f t="shared" si="145"/>
        <v>0</v>
      </c>
      <c r="I4672" s="60"/>
    </row>
    <row r="4673" spans="1:9" s="38" customFormat="1" x14ac:dyDescent="0.25">
      <c r="A4673" s="193" t="s">
        <v>11185</v>
      </c>
      <c r="B4673" s="194" t="s">
        <v>11186</v>
      </c>
      <c r="C4673" s="188" t="s">
        <v>10806</v>
      </c>
      <c r="D4673" s="179"/>
      <c r="E4673" s="201">
        <v>11.3</v>
      </c>
      <c r="F4673" s="201">
        <v>1.23</v>
      </c>
      <c r="G4673" s="64">
        <f t="shared" si="144"/>
        <v>0</v>
      </c>
      <c r="H4673" s="66">
        <f t="shared" si="145"/>
        <v>0</v>
      </c>
      <c r="I4673" s="60"/>
    </row>
    <row r="4674" spans="1:9" s="38" customFormat="1" x14ac:dyDescent="0.25">
      <c r="A4674" s="193" t="s">
        <v>11187</v>
      </c>
      <c r="B4674" s="194" t="s">
        <v>11188</v>
      </c>
      <c r="C4674" s="188" t="s">
        <v>10806</v>
      </c>
      <c r="D4674" s="179"/>
      <c r="E4674" s="201">
        <v>8.1999999999999993</v>
      </c>
      <c r="F4674" s="201">
        <v>0.89</v>
      </c>
      <c r="G4674" s="64">
        <f t="shared" si="144"/>
        <v>0</v>
      </c>
      <c r="H4674" s="66">
        <f t="shared" si="145"/>
        <v>0</v>
      </c>
      <c r="I4674" s="60"/>
    </row>
    <row r="4675" spans="1:9" s="38" customFormat="1" x14ac:dyDescent="0.25">
      <c r="A4675" s="193" t="s">
        <v>11189</v>
      </c>
      <c r="B4675" s="194" t="s">
        <v>11088</v>
      </c>
      <c r="C4675" s="188" t="s">
        <v>10806</v>
      </c>
      <c r="D4675" s="179"/>
      <c r="E4675" s="201">
        <v>8</v>
      </c>
      <c r="F4675" s="201">
        <v>0.87</v>
      </c>
      <c r="G4675" s="64">
        <f t="shared" si="144"/>
        <v>0</v>
      </c>
      <c r="H4675" s="66">
        <f t="shared" si="145"/>
        <v>0</v>
      </c>
      <c r="I4675" s="60"/>
    </row>
    <row r="4676" spans="1:9" s="38" customFormat="1" ht="33.75" x14ac:dyDescent="0.25">
      <c r="A4676" s="195" t="s">
        <v>11190</v>
      </c>
      <c r="B4676" s="196" t="s">
        <v>22398</v>
      </c>
      <c r="C4676" s="198"/>
      <c r="D4676" s="199"/>
      <c r="E4676" s="199"/>
      <c r="F4676" s="199"/>
      <c r="G4676" s="199"/>
      <c r="H4676" s="200"/>
      <c r="I4676" s="60"/>
    </row>
    <row r="4677" spans="1:9" s="38" customFormat="1" x14ac:dyDescent="0.25">
      <c r="A4677" s="193" t="s">
        <v>11191</v>
      </c>
      <c r="B4677" s="194" t="s">
        <v>11192</v>
      </c>
      <c r="C4677" s="188" t="s">
        <v>6</v>
      </c>
      <c r="D4677" s="179"/>
      <c r="E4677" s="201">
        <v>64</v>
      </c>
      <c r="F4677" s="201">
        <v>7</v>
      </c>
      <c r="G4677" s="64">
        <f t="shared" ref="G4677:G4740" si="146">D4677*E4677</f>
        <v>0</v>
      </c>
      <c r="H4677" s="66">
        <f t="shared" ref="H4677:H4740" si="147">D4677*F4677</f>
        <v>0</v>
      </c>
      <c r="I4677" s="60"/>
    </row>
    <row r="4678" spans="1:9" s="38" customFormat="1" x14ac:dyDescent="0.25">
      <c r="A4678" s="193" t="s">
        <v>11193</v>
      </c>
      <c r="B4678" s="194" t="s">
        <v>11194</v>
      </c>
      <c r="C4678" s="188" t="s">
        <v>6</v>
      </c>
      <c r="D4678" s="179"/>
      <c r="E4678" s="201">
        <v>82</v>
      </c>
      <c r="F4678" s="201">
        <v>8.9</v>
      </c>
      <c r="G4678" s="64">
        <f t="shared" si="146"/>
        <v>0</v>
      </c>
      <c r="H4678" s="66">
        <f t="shared" si="147"/>
        <v>0</v>
      </c>
      <c r="I4678" s="60"/>
    </row>
    <row r="4679" spans="1:9" s="38" customFormat="1" x14ac:dyDescent="0.25">
      <c r="A4679" s="193" t="s">
        <v>11195</v>
      </c>
      <c r="B4679" s="194" t="s">
        <v>11196</v>
      </c>
      <c r="C4679" s="188" t="s">
        <v>6</v>
      </c>
      <c r="D4679" s="179"/>
      <c r="E4679" s="201">
        <v>94</v>
      </c>
      <c r="F4679" s="201">
        <v>10.199999999999999</v>
      </c>
      <c r="G4679" s="64">
        <f t="shared" si="146"/>
        <v>0</v>
      </c>
      <c r="H4679" s="66">
        <f t="shared" si="147"/>
        <v>0</v>
      </c>
      <c r="I4679" s="60"/>
    </row>
    <row r="4680" spans="1:9" s="38" customFormat="1" x14ac:dyDescent="0.25">
      <c r="A4680" s="193" t="s">
        <v>11197</v>
      </c>
      <c r="B4680" s="194" t="s">
        <v>11198</v>
      </c>
      <c r="C4680" s="188" t="s">
        <v>6</v>
      </c>
      <c r="D4680" s="179"/>
      <c r="E4680" s="201">
        <v>119</v>
      </c>
      <c r="F4680" s="201">
        <v>12.9</v>
      </c>
      <c r="G4680" s="64">
        <f t="shared" si="146"/>
        <v>0</v>
      </c>
      <c r="H4680" s="66">
        <f t="shared" si="147"/>
        <v>0</v>
      </c>
      <c r="I4680" s="60"/>
    </row>
    <row r="4681" spans="1:9" s="38" customFormat="1" ht="22.5" x14ac:dyDescent="0.25">
      <c r="A4681" s="193" t="s">
        <v>11199</v>
      </c>
      <c r="B4681" s="194" t="s">
        <v>11200</v>
      </c>
      <c r="C4681" s="188" t="s">
        <v>6</v>
      </c>
      <c r="D4681" s="179"/>
      <c r="E4681" s="201">
        <v>142</v>
      </c>
      <c r="F4681" s="201">
        <v>15.4</v>
      </c>
      <c r="G4681" s="64">
        <f t="shared" si="146"/>
        <v>0</v>
      </c>
      <c r="H4681" s="66">
        <f t="shared" si="147"/>
        <v>0</v>
      </c>
      <c r="I4681" s="60"/>
    </row>
    <row r="4682" spans="1:9" s="38" customFormat="1" ht="22.5" x14ac:dyDescent="0.25">
      <c r="A4682" s="193" t="s">
        <v>11201</v>
      </c>
      <c r="B4682" s="194" t="s">
        <v>11202</v>
      </c>
      <c r="C4682" s="188" t="s">
        <v>6</v>
      </c>
      <c r="D4682" s="179"/>
      <c r="E4682" s="201">
        <v>210</v>
      </c>
      <c r="F4682" s="201">
        <v>22.8</v>
      </c>
      <c r="G4682" s="64">
        <f t="shared" si="146"/>
        <v>0</v>
      </c>
      <c r="H4682" s="66">
        <f t="shared" si="147"/>
        <v>0</v>
      </c>
      <c r="I4682" s="60"/>
    </row>
    <row r="4683" spans="1:9" s="38" customFormat="1" ht="22.5" x14ac:dyDescent="0.25">
      <c r="A4683" s="193" t="s">
        <v>11203</v>
      </c>
      <c r="B4683" s="194" t="s">
        <v>11204</v>
      </c>
      <c r="C4683" s="188" t="s">
        <v>6</v>
      </c>
      <c r="D4683" s="179"/>
      <c r="E4683" s="201">
        <v>268</v>
      </c>
      <c r="F4683" s="201">
        <v>29.1</v>
      </c>
      <c r="G4683" s="64">
        <f t="shared" si="146"/>
        <v>0</v>
      </c>
      <c r="H4683" s="66">
        <f t="shared" si="147"/>
        <v>0</v>
      </c>
      <c r="I4683" s="60"/>
    </row>
    <row r="4684" spans="1:9" s="38" customFormat="1" ht="22.5" x14ac:dyDescent="0.25">
      <c r="A4684" s="193" t="s">
        <v>11205</v>
      </c>
      <c r="B4684" s="194" t="s">
        <v>11206</v>
      </c>
      <c r="C4684" s="188" t="s">
        <v>6</v>
      </c>
      <c r="D4684" s="179"/>
      <c r="E4684" s="201">
        <v>298</v>
      </c>
      <c r="F4684" s="201">
        <v>32.4</v>
      </c>
      <c r="G4684" s="64">
        <f t="shared" si="146"/>
        <v>0</v>
      </c>
      <c r="H4684" s="66">
        <f t="shared" si="147"/>
        <v>0</v>
      </c>
      <c r="I4684" s="60"/>
    </row>
    <row r="4685" spans="1:9" s="38" customFormat="1" ht="22.5" x14ac:dyDescent="0.25">
      <c r="A4685" s="193" t="s">
        <v>11207</v>
      </c>
      <c r="B4685" s="194" t="s">
        <v>11208</v>
      </c>
      <c r="C4685" s="188" t="s">
        <v>6</v>
      </c>
      <c r="D4685" s="179"/>
      <c r="E4685" s="201">
        <v>477</v>
      </c>
      <c r="F4685" s="201">
        <v>52</v>
      </c>
      <c r="G4685" s="64">
        <f t="shared" si="146"/>
        <v>0</v>
      </c>
      <c r="H4685" s="66">
        <f t="shared" si="147"/>
        <v>0</v>
      </c>
      <c r="I4685" s="60"/>
    </row>
    <row r="4686" spans="1:9" s="38" customFormat="1" ht="56.25" x14ac:dyDescent="0.25">
      <c r="A4686" s="195" t="s">
        <v>11209</v>
      </c>
      <c r="B4686" s="196" t="s">
        <v>22399</v>
      </c>
      <c r="C4686" s="198"/>
      <c r="D4686" s="199"/>
      <c r="E4686" s="199"/>
      <c r="F4686" s="199"/>
      <c r="G4686" s="199"/>
      <c r="H4686" s="200"/>
      <c r="I4686" s="60"/>
    </row>
    <row r="4687" spans="1:9" s="38" customFormat="1" x14ac:dyDescent="0.25">
      <c r="A4687" s="193" t="s">
        <v>11210</v>
      </c>
      <c r="B4687" s="194" t="s">
        <v>11192</v>
      </c>
      <c r="C4687" s="188" t="s">
        <v>6</v>
      </c>
      <c r="D4687" s="179"/>
      <c r="E4687" s="201">
        <v>97</v>
      </c>
      <c r="F4687" s="201">
        <v>10.6</v>
      </c>
      <c r="G4687" s="64">
        <f t="shared" si="146"/>
        <v>0</v>
      </c>
      <c r="H4687" s="66">
        <f t="shared" si="147"/>
        <v>0</v>
      </c>
      <c r="I4687" s="60"/>
    </row>
    <row r="4688" spans="1:9" s="38" customFormat="1" x14ac:dyDescent="0.25">
      <c r="A4688" s="193" t="s">
        <v>11211</v>
      </c>
      <c r="B4688" s="194" t="s">
        <v>11194</v>
      </c>
      <c r="C4688" s="188" t="s">
        <v>6</v>
      </c>
      <c r="D4688" s="179"/>
      <c r="E4688" s="201">
        <v>127</v>
      </c>
      <c r="F4688" s="201">
        <v>13.8</v>
      </c>
      <c r="G4688" s="64">
        <f t="shared" si="146"/>
        <v>0</v>
      </c>
      <c r="H4688" s="66">
        <f t="shared" si="147"/>
        <v>0</v>
      </c>
      <c r="I4688" s="60"/>
    </row>
    <row r="4689" spans="1:9" s="38" customFormat="1" x14ac:dyDescent="0.25">
      <c r="A4689" s="193" t="s">
        <v>11212</v>
      </c>
      <c r="B4689" s="194" t="s">
        <v>11196</v>
      </c>
      <c r="C4689" s="188" t="s">
        <v>6</v>
      </c>
      <c r="D4689" s="179"/>
      <c r="E4689" s="201">
        <v>139</v>
      </c>
      <c r="F4689" s="201">
        <v>15.1</v>
      </c>
      <c r="G4689" s="64">
        <f t="shared" si="146"/>
        <v>0</v>
      </c>
      <c r="H4689" s="66">
        <f t="shared" si="147"/>
        <v>0</v>
      </c>
      <c r="I4689" s="60"/>
    </row>
    <row r="4690" spans="1:9" s="38" customFormat="1" x14ac:dyDescent="0.25">
      <c r="A4690" s="193" t="s">
        <v>11213</v>
      </c>
      <c r="B4690" s="194" t="s">
        <v>11198</v>
      </c>
      <c r="C4690" s="188" t="s">
        <v>6</v>
      </c>
      <c r="D4690" s="179"/>
      <c r="E4690" s="201">
        <v>127</v>
      </c>
      <c r="F4690" s="201">
        <v>13.8</v>
      </c>
      <c r="G4690" s="64">
        <f t="shared" si="146"/>
        <v>0</v>
      </c>
      <c r="H4690" s="66">
        <f t="shared" si="147"/>
        <v>0</v>
      </c>
      <c r="I4690" s="60"/>
    </row>
    <row r="4691" spans="1:9" s="38" customFormat="1" ht="22.5" x14ac:dyDescent="0.25">
      <c r="A4691" s="193" t="s">
        <v>11214</v>
      </c>
      <c r="B4691" s="194" t="s">
        <v>11200</v>
      </c>
      <c r="C4691" s="188" t="s">
        <v>6</v>
      </c>
      <c r="D4691" s="179"/>
      <c r="E4691" s="201">
        <v>197</v>
      </c>
      <c r="F4691" s="201">
        <v>21.4</v>
      </c>
      <c r="G4691" s="64">
        <f t="shared" si="146"/>
        <v>0</v>
      </c>
      <c r="H4691" s="66">
        <f t="shared" si="147"/>
        <v>0</v>
      </c>
      <c r="I4691" s="60"/>
    </row>
    <row r="4692" spans="1:9" s="38" customFormat="1" ht="22.5" x14ac:dyDescent="0.25">
      <c r="A4692" s="193" t="s">
        <v>11215</v>
      </c>
      <c r="B4692" s="194" t="s">
        <v>11202</v>
      </c>
      <c r="C4692" s="188" t="s">
        <v>6</v>
      </c>
      <c r="D4692" s="179"/>
      <c r="E4692" s="201">
        <v>272</v>
      </c>
      <c r="F4692" s="201">
        <v>29.5</v>
      </c>
      <c r="G4692" s="64">
        <f t="shared" si="146"/>
        <v>0</v>
      </c>
      <c r="H4692" s="66">
        <f t="shared" si="147"/>
        <v>0</v>
      </c>
      <c r="I4692" s="60"/>
    </row>
    <row r="4693" spans="1:9" s="38" customFormat="1" ht="22.5" x14ac:dyDescent="0.25">
      <c r="A4693" s="193" t="s">
        <v>11216</v>
      </c>
      <c r="B4693" s="194" t="s">
        <v>11204</v>
      </c>
      <c r="C4693" s="188" t="s">
        <v>6</v>
      </c>
      <c r="D4693" s="179"/>
      <c r="E4693" s="201">
        <v>345</v>
      </c>
      <c r="F4693" s="201">
        <v>37.4</v>
      </c>
      <c r="G4693" s="64">
        <f t="shared" si="146"/>
        <v>0</v>
      </c>
      <c r="H4693" s="66">
        <f t="shared" si="147"/>
        <v>0</v>
      </c>
      <c r="I4693" s="60"/>
    </row>
    <row r="4694" spans="1:9" s="38" customFormat="1" ht="22.5" x14ac:dyDescent="0.25">
      <c r="A4694" s="193" t="s">
        <v>11217</v>
      </c>
      <c r="B4694" s="194" t="s">
        <v>11206</v>
      </c>
      <c r="C4694" s="188" t="s">
        <v>6</v>
      </c>
      <c r="D4694" s="179"/>
      <c r="E4694" s="201">
        <v>388</v>
      </c>
      <c r="F4694" s="201">
        <v>42.1</v>
      </c>
      <c r="G4694" s="64">
        <f t="shared" si="146"/>
        <v>0</v>
      </c>
      <c r="H4694" s="66">
        <f t="shared" si="147"/>
        <v>0</v>
      </c>
      <c r="I4694" s="60"/>
    </row>
    <row r="4695" spans="1:9" s="38" customFormat="1" ht="22.5" x14ac:dyDescent="0.25">
      <c r="A4695" s="193" t="s">
        <v>11218</v>
      </c>
      <c r="B4695" s="194" t="s">
        <v>11208</v>
      </c>
      <c r="C4695" s="188" t="s">
        <v>6</v>
      </c>
      <c r="D4695" s="179"/>
      <c r="E4695" s="201">
        <v>600</v>
      </c>
      <c r="F4695" s="201">
        <v>65</v>
      </c>
      <c r="G4695" s="64">
        <f t="shared" si="146"/>
        <v>0</v>
      </c>
      <c r="H4695" s="66">
        <f t="shared" si="147"/>
        <v>0</v>
      </c>
      <c r="I4695" s="60"/>
    </row>
    <row r="4696" spans="1:9" s="38" customFormat="1" ht="45" x14ac:dyDescent="0.25">
      <c r="A4696" s="195" t="s">
        <v>11219</v>
      </c>
      <c r="B4696" s="196" t="s">
        <v>22400</v>
      </c>
      <c r="C4696" s="198"/>
      <c r="D4696" s="199"/>
      <c r="E4696" s="199"/>
      <c r="F4696" s="199"/>
      <c r="G4696" s="199"/>
      <c r="H4696" s="200"/>
      <c r="I4696" s="60"/>
    </row>
    <row r="4697" spans="1:9" s="38" customFormat="1" x14ac:dyDescent="0.25">
      <c r="A4697" s="193" t="s">
        <v>11220</v>
      </c>
      <c r="B4697" s="194" t="s">
        <v>11221</v>
      </c>
      <c r="C4697" s="188" t="s">
        <v>6</v>
      </c>
      <c r="D4697" s="179"/>
      <c r="E4697" s="201">
        <v>41.2</v>
      </c>
      <c r="F4697" s="201">
        <v>4.4800000000000004</v>
      </c>
      <c r="G4697" s="64">
        <f t="shared" si="146"/>
        <v>0</v>
      </c>
      <c r="H4697" s="66">
        <f t="shared" si="147"/>
        <v>0</v>
      </c>
      <c r="I4697" s="60"/>
    </row>
    <row r="4698" spans="1:9" s="38" customFormat="1" x14ac:dyDescent="0.25">
      <c r="A4698" s="193" t="s">
        <v>11222</v>
      </c>
      <c r="B4698" s="194" t="s">
        <v>11223</v>
      </c>
      <c r="C4698" s="188" t="s">
        <v>6</v>
      </c>
      <c r="D4698" s="179"/>
      <c r="E4698" s="201">
        <v>49.5</v>
      </c>
      <c r="F4698" s="201">
        <v>5.4</v>
      </c>
      <c r="G4698" s="64">
        <f t="shared" si="146"/>
        <v>0</v>
      </c>
      <c r="H4698" s="66">
        <f t="shared" si="147"/>
        <v>0</v>
      </c>
      <c r="I4698" s="60"/>
    </row>
    <row r="4699" spans="1:9" s="38" customFormat="1" x14ac:dyDescent="0.25">
      <c r="A4699" s="193" t="s">
        <v>11224</v>
      </c>
      <c r="B4699" s="194" t="s">
        <v>11225</v>
      </c>
      <c r="C4699" s="188" t="s">
        <v>6</v>
      </c>
      <c r="D4699" s="179"/>
      <c r="E4699" s="201">
        <v>56</v>
      </c>
      <c r="F4699" s="201">
        <v>6.1</v>
      </c>
      <c r="G4699" s="64">
        <f t="shared" si="146"/>
        <v>0</v>
      </c>
      <c r="H4699" s="66">
        <f t="shared" si="147"/>
        <v>0</v>
      </c>
      <c r="I4699" s="60"/>
    </row>
    <row r="4700" spans="1:9" s="38" customFormat="1" x14ac:dyDescent="0.25">
      <c r="A4700" s="193" t="s">
        <v>11226</v>
      </c>
      <c r="B4700" s="194" t="s">
        <v>11198</v>
      </c>
      <c r="C4700" s="188" t="s">
        <v>6</v>
      </c>
      <c r="D4700" s="179"/>
      <c r="E4700" s="201">
        <v>70</v>
      </c>
      <c r="F4700" s="201">
        <v>7.6</v>
      </c>
      <c r="G4700" s="64">
        <f t="shared" si="146"/>
        <v>0</v>
      </c>
      <c r="H4700" s="66">
        <f t="shared" si="147"/>
        <v>0</v>
      </c>
      <c r="I4700" s="60"/>
    </row>
    <row r="4701" spans="1:9" s="38" customFormat="1" ht="22.5" x14ac:dyDescent="0.25">
      <c r="A4701" s="193" t="s">
        <v>11227</v>
      </c>
      <c r="B4701" s="194" t="s">
        <v>11200</v>
      </c>
      <c r="C4701" s="188" t="s">
        <v>6</v>
      </c>
      <c r="D4701" s="179"/>
      <c r="E4701" s="201">
        <v>84</v>
      </c>
      <c r="F4701" s="201">
        <v>9.1</v>
      </c>
      <c r="G4701" s="64">
        <f t="shared" si="146"/>
        <v>0</v>
      </c>
      <c r="H4701" s="66">
        <f t="shared" si="147"/>
        <v>0</v>
      </c>
      <c r="I4701" s="60"/>
    </row>
    <row r="4702" spans="1:9" s="38" customFormat="1" ht="56.25" x14ac:dyDescent="0.25">
      <c r="A4702" s="195" t="s">
        <v>11228</v>
      </c>
      <c r="B4702" s="196" t="s">
        <v>22401</v>
      </c>
      <c r="C4702" s="198"/>
      <c r="D4702" s="199"/>
      <c r="E4702" s="199"/>
      <c r="F4702" s="199"/>
      <c r="G4702" s="199"/>
      <c r="H4702" s="200"/>
      <c r="I4702" s="60"/>
    </row>
    <row r="4703" spans="1:9" s="38" customFormat="1" x14ac:dyDescent="0.25">
      <c r="A4703" s="193" t="s">
        <v>11229</v>
      </c>
      <c r="B4703" s="194" t="s">
        <v>11230</v>
      </c>
      <c r="C4703" s="188" t="s">
        <v>6</v>
      </c>
      <c r="D4703" s="179"/>
      <c r="E4703" s="201">
        <v>63</v>
      </c>
      <c r="F4703" s="201">
        <v>6.9</v>
      </c>
      <c r="G4703" s="64">
        <f t="shared" si="146"/>
        <v>0</v>
      </c>
      <c r="H4703" s="66">
        <f t="shared" si="147"/>
        <v>0</v>
      </c>
      <c r="I4703" s="60"/>
    </row>
    <row r="4704" spans="1:9" s="38" customFormat="1" x14ac:dyDescent="0.25">
      <c r="A4704" s="193" t="s">
        <v>11231</v>
      </c>
      <c r="B4704" s="194" t="s">
        <v>11223</v>
      </c>
      <c r="C4704" s="188" t="s">
        <v>6</v>
      </c>
      <c r="D4704" s="179"/>
      <c r="E4704" s="201">
        <v>70</v>
      </c>
      <c r="F4704" s="201">
        <v>7.6</v>
      </c>
      <c r="G4704" s="64">
        <f t="shared" si="146"/>
        <v>0</v>
      </c>
      <c r="H4704" s="66">
        <f t="shared" si="147"/>
        <v>0</v>
      </c>
      <c r="I4704" s="60"/>
    </row>
    <row r="4705" spans="1:9" s="38" customFormat="1" x14ac:dyDescent="0.25">
      <c r="A4705" s="193" t="s">
        <v>11232</v>
      </c>
      <c r="B4705" s="194" t="s">
        <v>11225</v>
      </c>
      <c r="C4705" s="188" t="s">
        <v>6</v>
      </c>
      <c r="D4705" s="179"/>
      <c r="E4705" s="201">
        <v>82</v>
      </c>
      <c r="F4705" s="201">
        <v>8.9</v>
      </c>
      <c r="G4705" s="64">
        <f t="shared" si="146"/>
        <v>0</v>
      </c>
      <c r="H4705" s="66">
        <f t="shared" si="147"/>
        <v>0</v>
      </c>
      <c r="I4705" s="60"/>
    </row>
    <row r="4706" spans="1:9" s="38" customFormat="1" x14ac:dyDescent="0.25">
      <c r="A4706" s="193" t="s">
        <v>11233</v>
      </c>
      <c r="B4706" s="194" t="s">
        <v>11234</v>
      </c>
      <c r="C4706" s="188" t="s">
        <v>6</v>
      </c>
      <c r="D4706" s="179"/>
      <c r="E4706" s="201">
        <v>104</v>
      </c>
      <c r="F4706" s="201">
        <v>11.2</v>
      </c>
      <c r="G4706" s="64">
        <f t="shared" si="146"/>
        <v>0</v>
      </c>
      <c r="H4706" s="66">
        <f t="shared" si="147"/>
        <v>0</v>
      </c>
      <c r="I4706" s="60"/>
    </row>
    <row r="4707" spans="1:9" s="38" customFormat="1" ht="22.5" x14ac:dyDescent="0.25">
      <c r="A4707" s="193" t="s">
        <v>11235</v>
      </c>
      <c r="B4707" s="194" t="s">
        <v>11200</v>
      </c>
      <c r="C4707" s="188" t="s">
        <v>6</v>
      </c>
      <c r="D4707" s="179"/>
      <c r="E4707" s="201">
        <v>126</v>
      </c>
      <c r="F4707" s="201">
        <v>13.7</v>
      </c>
      <c r="G4707" s="64">
        <f t="shared" si="146"/>
        <v>0</v>
      </c>
      <c r="H4707" s="66">
        <f t="shared" si="147"/>
        <v>0</v>
      </c>
      <c r="I4707" s="60"/>
    </row>
    <row r="4708" spans="1:9" s="38" customFormat="1" ht="45" x14ac:dyDescent="0.25">
      <c r="A4708" s="195" t="s">
        <v>11236</v>
      </c>
      <c r="B4708" s="196" t="s">
        <v>22402</v>
      </c>
      <c r="C4708" s="198"/>
      <c r="D4708" s="199"/>
      <c r="E4708" s="199"/>
      <c r="F4708" s="199"/>
      <c r="G4708" s="199"/>
      <c r="H4708" s="200"/>
      <c r="I4708" s="60"/>
    </row>
    <row r="4709" spans="1:9" s="38" customFormat="1" ht="22.5" x14ac:dyDescent="0.25">
      <c r="A4709" s="193" t="s">
        <v>11237</v>
      </c>
      <c r="B4709" s="194" t="s">
        <v>11238</v>
      </c>
      <c r="C4709" s="188" t="s">
        <v>6</v>
      </c>
      <c r="D4709" s="179"/>
      <c r="E4709" s="201">
        <v>99</v>
      </c>
      <c r="F4709" s="201">
        <v>10.8</v>
      </c>
      <c r="G4709" s="64">
        <f t="shared" si="146"/>
        <v>0</v>
      </c>
      <c r="H4709" s="66">
        <f t="shared" si="147"/>
        <v>0</v>
      </c>
      <c r="I4709" s="60"/>
    </row>
    <row r="4710" spans="1:9" s="38" customFormat="1" ht="22.5" x14ac:dyDescent="0.25">
      <c r="A4710" s="193" t="s">
        <v>11239</v>
      </c>
      <c r="B4710" s="194" t="s">
        <v>11240</v>
      </c>
      <c r="C4710" s="188" t="s">
        <v>6</v>
      </c>
      <c r="D4710" s="179"/>
      <c r="E4710" s="201">
        <v>127</v>
      </c>
      <c r="F4710" s="201">
        <v>13.8</v>
      </c>
      <c r="G4710" s="64">
        <f t="shared" si="146"/>
        <v>0</v>
      </c>
      <c r="H4710" s="66">
        <f t="shared" si="147"/>
        <v>0</v>
      </c>
      <c r="I4710" s="60"/>
    </row>
    <row r="4711" spans="1:9" s="38" customFormat="1" ht="22.5" x14ac:dyDescent="0.25">
      <c r="A4711" s="193" t="s">
        <v>11241</v>
      </c>
      <c r="B4711" s="194" t="s">
        <v>11242</v>
      </c>
      <c r="C4711" s="188" t="s">
        <v>6</v>
      </c>
      <c r="D4711" s="179"/>
      <c r="E4711" s="201">
        <v>161</v>
      </c>
      <c r="F4711" s="201">
        <v>17.399999999999999</v>
      </c>
      <c r="G4711" s="64">
        <f t="shared" si="146"/>
        <v>0</v>
      </c>
      <c r="H4711" s="66">
        <f t="shared" si="147"/>
        <v>0</v>
      </c>
      <c r="I4711" s="60"/>
    </row>
    <row r="4712" spans="1:9" s="38" customFormat="1" ht="22.5" x14ac:dyDescent="0.25">
      <c r="A4712" s="193" t="s">
        <v>11243</v>
      </c>
      <c r="B4712" s="194" t="s">
        <v>11244</v>
      </c>
      <c r="C4712" s="188" t="s">
        <v>6</v>
      </c>
      <c r="D4712" s="179"/>
      <c r="E4712" s="201">
        <v>192</v>
      </c>
      <c r="F4712" s="201">
        <v>20.8</v>
      </c>
      <c r="G4712" s="64">
        <f t="shared" si="146"/>
        <v>0</v>
      </c>
      <c r="H4712" s="66">
        <f t="shared" si="147"/>
        <v>0</v>
      </c>
      <c r="I4712" s="60"/>
    </row>
    <row r="4713" spans="1:9" s="38" customFormat="1" ht="22.5" x14ac:dyDescent="0.25">
      <c r="A4713" s="193" t="s">
        <v>11245</v>
      </c>
      <c r="B4713" s="194" t="s">
        <v>11246</v>
      </c>
      <c r="C4713" s="188" t="s">
        <v>6</v>
      </c>
      <c r="D4713" s="179"/>
      <c r="E4713" s="201">
        <v>207</v>
      </c>
      <c r="F4713" s="201">
        <v>22.5</v>
      </c>
      <c r="G4713" s="64">
        <f t="shared" si="146"/>
        <v>0</v>
      </c>
      <c r="H4713" s="66">
        <f t="shared" si="147"/>
        <v>0</v>
      </c>
      <c r="I4713" s="60"/>
    </row>
    <row r="4714" spans="1:9" s="38" customFormat="1" ht="22.5" x14ac:dyDescent="0.25">
      <c r="A4714" s="193" t="s">
        <v>11247</v>
      </c>
      <c r="B4714" s="194" t="s">
        <v>11248</v>
      </c>
      <c r="C4714" s="188" t="s">
        <v>6</v>
      </c>
      <c r="D4714" s="179"/>
      <c r="E4714" s="201">
        <v>260</v>
      </c>
      <c r="F4714" s="201">
        <v>28.2</v>
      </c>
      <c r="G4714" s="64">
        <f t="shared" si="146"/>
        <v>0</v>
      </c>
      <c r="H4714" s="66">
        <f t="shared" si="147"/>
        <v>0</v>
      </c>
      <c r="I4714" s="60"/>
    </row>
    <row r="4715" spans="1:9" s="38" customFormat="1" ht="22.5" x14ac:dyDescent="0.25">
      <c r="A4715" s="193" t="s">
        <v>11249</v>
      </c>
      <c r="B4715" s="194" t="s">
        <v>11250</v>
      </c>
      <c r="C4715" s="188" t="s">
        <v>6</v>
      </c>
      <c r="D4715" s="179"/>
      <c r="E4715" s="201">
        <v>305</v>
      </c>
      <c r="F4715" s="201">
        <v>33.1</v>
      </c>
      <c r="G4715" s="64">
        <f t="shared" si="146"/>
        <v>0</v>
      </c>
      <c r="H4715" s="66">
        <f t="shared" si="147"/>
        <v>0</v>
      </c>
      <c r="I4715" s="60"/>
    </row>
    <row r="4716" spans="1:9" s="38" customFormat="1" ht="56.25" x14ac:dyDescent="0.25">
      <c r="A4716" s="195" t="s">
        <v>11251</v>
      </c>
      <c r="B4716" s="196" t="s">
        <v>22403</v>
      </c>
      <c r="C4716" s="198"/>
      <c r="D4716" s="199"/>
      <c r="E4716" s="199"/>
      <c r="F4716" s="199"/>
      <c r="G4716" s="199"/>
      <c r="H4716" s="200"/>
      <c r="I4716" s="60"/>
    </row>
    <row r="4717" spans="1:9" s="38" customFormat="1" ht="22.5" x14ac:dyDescent="0.25">
      <c r="A4717" s="193" t="s">
        <v>11252</v>
      </c>
      <c r="B4717" s="194" t="s">
        <v>11253</v>
      </c>
      <c r="C4717" s="188" t="s">
        <v>6</v>
      </c>
      <c r="D4717" s="179"/>
      <c r="E4717" s="201">
        <v>119</v>
      </c>
      <c r="F4717" s="201">
        <v>12.9</v>
      </c>
      <c r="G4717" s="64">
        <f t="shared" si="146"/>
        <v>0</v>
      </c>
      <c r="H4717" s="66">
        <f t="shared" si="147"/>
        <v>0</v>
      </c>
      <c r="I4717" s="60"/>
    </row>
    <row r="4718" spans="1:9" s="38" customFormat="1" ht="22.5" x14ac:dyDescent="0.25">
      <c r="A4718" s="193" t="s">
        <v>11254</v>
      </c>
      <c r="B4718" s="194" t="s">
        <v>11240</v>
      </c>
      <c r="C4718" s="188" t="s">
        <v>6</v>
      </c>
      <c r="D4718" s="179"/>
      <c r="E4718" s="201">
        <v>155</v>
      </c>
      <c r="F4718" s="201">
        <v>16.899999999999999</v>
      </c>
      <c r="G4718" s="64">
        <f t="shared" si="146"/>
        <v>0</v>
      </c>
      <c r="H4718" s="66">
        <f t="shared" si="147"/>
        <v>0</v>
      </c>
      <c r="I4718" s="60"/>
    </row>
    <row r="4719" spans="1:9" s="38" customFormat="1" ht="22.5" x14ac:dyDescent="0.25">
      <c r="A4719" s="193" t="s">
        <v>11255</v>
      </c>
      <c r="B4719" s="194" t="s">
        <v>11242</v>
      </c>
      <c r="C4719" s="188" t="s">
        <v>6</v>
      </c>
      <c r="D4719" s="179"/>
      <c r="E4719" s="201">
        <v>193</v>
      </c>
      <c r="F4719" s="201">
        <v>20.9</v>
      </c>
      <c r="G4719" s="64">
        <f t="shared" si="146"/>
        <v>0</v>
      </c>
      <c r="H4719" s="66">
        <f t="shared" si="147"/>
        <v>0</v>
      </c>
      <c r="I4719" s="60"/>
    </row>
    <row r="4720" spans="1:9" s="38" customFormat="1" ht="22.5" x14ac:dyDescent="0.25">
      <c r="A4720" s="193" t="s">
        <v>11256</v>
      </c>
      <c r="B4720" s="194" t="s">
        <v>11244</v>
      </c>
      <c r="C4720" s="188" t="s">
        <v>6</v>
      </c>
      <c r="D4720" s="179"/>
      <c r="E4720" s="201">
        <v>231</v>
      </c>
      <c r="F4720" s="201">
        <v>25.1</v>
      </c>
      <c r="G4720" s="64">
        <f t="shared" si="146"/>
        <v>0</v>
      </c>
      <c r="H4720" s="66">
        <f t="shared" si="147"/>
        <v>0</v>
      </c>
      <c r="I4720" s="60"/>
    </row>
    <row r="4721" spans="1:9" s="38" customFormat="1" ht="22.5" x14ac:dyDescent="0.25">
      <c r="A4721" s="193" t="s">
        <v>11257</v>
      </c>
      <c r="B4721" s="194" t="s">
        <v>11246</v>
      </c>
      <c r="C4721" s="188" t="s">
        <v>6</v>
      </c>
      <c r="D4721" s="179"/>
      <c r="E4721" s="201">
        <v>254</v>
      </c>
      <c r="F4721" s="201">
        <v>27.5</v>
      </c>
      <c r="G4721" s="64">
        <f t="shared" si="146"/>
        <v>0</v>
      </c>
      <c r="H4721" s="66">
        <f t="shared" si="147"/>
        <v>0</v>
      </c>
      <c r="I4721" s="60"/>
    </row>
    <row r="4722" spans="1:9" s="38" customFormat="1" ht="22.5" x14ac:dyDescent="0.25">
      <c r="A4722" s="193" t="s">
        <v>11258</v>
      </c>
      <c r="B4722" s="194" t="s">
        <v>11248</v>
      </c>
      <c r="C4722" s="188" t="s">
        <v>6</v>
      </c>
      <c r="D4722" s="179"/>
      <c r="E4722" s="201">
        <v>322</v>
      </c>
      <c r="F4722" s="201">
        <v>35</v>
      </c>
      <c r="G4722" s="64">
        <f t="shared" si="146"/>
        <v>0</v>
      </c>
      <c r="H4722" s="66">
        <f t="shared" si="147"/>
        <v>0</v>
      </c>
      <c r="I4722" s="60"/>
    </row>
    <row r="4723" spans="1:9" s="38" customFormat="1" ht="22.5" x14ac:dyDescent="0.25">
      <c r="A4723" s="193" t="s">
        <v>11259</v>
      </c>
      <c r="B4723" s="194" t="s">
        <v>11250</v>
      </c>
      <c r="C4723" s="188" t="s">
        <v>6</v>
      </c>
      <c r="D4723" s="179"/>
      <c r="E4723" s="201">
        <v>372</v>
      </c>
      <c r="F4723" s="201">
        <v>40.4</v>
      </c>
      <c r="G4723" s="64">
        <f t="shared" si="146"/>
        <v>0</v>
      </c>
      <c r="H4723" s="66">
        <f t="shared" si="147"/>
        <v>0</v>
      </c>
      <c r="I4723" s="60"/>
    </row>
    <row r="4724" spans="1:9" s="38" customFormat="1" ht="90" x14ac:dyDescent="0.25">
      <c r="A4724" s="195" t="s">
        <v>11260</v>
      </c>
      <c r="B4724" s="196" t="s">
        <v>22404</v>
      </c>
      <c r="C4724" s="198"/>
      <c r="D4724" s="199"/>
      <c r="E4724" s="199"/>
      <c r="F4724" s="199"/>
      <c r="G4724" s="199"/>
      <c r="H4724" s="200"/>
      <c r="I4724" s="60"/>
    </row>
    <row r="4725" spans="1:9" s="38" customFormat="1" x14ac:dyDescent="0.25">
      <c r="A4725" s="193" t="s">
        <v>11261</v>
      </c>
      <c r="B4725" s="194" t="s">
        <v>11262</v>
      </c>
      <c r="C4725" s="188" t="s">
        <v>6</v>
      </c>
      <c r="D4725" s="179"/>
      <c r="E4725" s="201">
        <v>186</v>
      </c>
      <c r="F4725" s="201">
        <v>20.100000000000001</v>
      </c>
      <c r="G4725" s="64">
        <f t="shared" si="146"/>
        <v>0</v>
      </c>
      <c r="H4725" s="66">
        <f t="shared" si="147"/>
        <v>0</v>
      </c>
      <c r="I4725" s="60"/>
    </row>
    <row r="4726" spans="1:9" s="38" customFormat="1" x14ac:dyDescent="0.25">
      <c r="A4726" s="193" t="s">
        <v>11263</v>
      </c>
      <c r="B4726" s="194" t="s">
        <v>11264</v>
      </c>
      <c r="C4726" s="188" t="s">
        <v>6</v>
      </c>
      <c r="D4726" s="179"/>
      <c r="E4726" s="201">
        <v>193</v>
      </c>
      <c r="F4726" s="201">
        <v>20.9</v>
      </c>
      <c r="G4726" s="64">
        <f t="shared" si="146"/>
        <v>0</v>
      </c>
      <c r="H4726" s="66">
        <f t="shared" si="147"/>
        <v>0</v>
      </c>
      <c r="I4726" s="60"/>
    </row>
    <row r="4727" spans="1:9" s="38" customFormat="1" x14ac:dyDescent="0.25">
      <c r="A4727" s="193" t="s">
        <v>11265</v>
      </c>
      <c r="B4727" s="194" t="s">
        <v>11266</v>
      </c>
      <c r="C4727" s="188" t="s">
        <v>6</v>
      </c>
      <c r="D4727" s="179"/>
      <c r="E4727" s="201">
        <v>249</v>
      </c>
      <c r="F4727" s="201">
        <v>27</v>
      </c>
      <c r="G4727" s="64">
        <f t="shared" si="146"/>
        <v>0</v>
      </c>
      <c r="H4727" s="66">
        <f t="shared" si="147"/>
        <v>0</v>
      </c>
      <c r="I4727" s="60"/>
    </row>
    <row r="4728" spans="1:9" s="38" customFormat="1" x14ac:dyDescent="0.25">
      <c r="A4728" s="193" t="s">
        <v>11267</v>
      </c>
      <c r="B4728" s="194" t="s">
        <v>22405</v>
      </c>
      <c r="C4728" s="188" t="s">
        <v>6</v>
      </c>
      <c r="D4728" s="179"/>
      <c r="E4728" s="201">
        <v>270</v>
      </c>
      <c r="F4728" s="201">
        <v>29.3</v>
      </c>
      <c r="G4728" s="64">
        <f t="shared" si="146"/>
        <v>0</v>
      </c>
      <c r="H4728" s="66">
        <f t="shared" si="147"/>
        <v>0</v>
      </c>
      <c r="I4728" s="60"/>
    </row>
    <row r="4729" spans="1:9" s="38" customFormat="1" x14ac:dyDescent="0.25">
      <c r="A4729" s="193" t="s">
        <v>11268</v>
      </c>
      <c r="B4729" s="194" t="s">
        <v>22406</v>
      </c>
      <c r="C4729" s="188" t="s">
        <v>6</v>
      </c>
      <c r="D4729" s="179"/>
      <c r="E4729" s="201">
        <v>526</v>
      </c>
      <c r="F4729" s="201">
        <v>57</v>
      </c>
      <c r="G4729" s="64">
        <f t="shared" si="146"/>
        <v>0</v>
      </c>
      <c r="H4729" s="66">
        <f t="shared" si="147"/>
        <v>0</v>
      </c>
      <c r="I4729" s="60"/>
    </row>
    <row r="4730" spans="1:9" s="38" customFormat="1" ht="78.75" x14ac:dyDescent="0.25">
      <c r="A4730" s="195" t="s">
        <v>11269</v>
      </c>
      <c r="B4730" s="196" t="s">
        <v>22407</v>
      </c>
      <c r="C4730" s="198"/>
      <c r="D4730" s="199"/>
      <c r="E4730" s="199"/>
      <c r="F4730" s="199"/>
      <c r="G4730" s="199"/>
      <c r="H4730" s="200"/>
      <c r="I4730" s="60"/>
    </row>
    <row r="4731" spans="1:9" s="38" customFormat="1" x14ac:dyDescent="0.25">
      <c r="A4731" s="193" t="s">
        <v>11270</v>
      </c>
      <c r="B4731" s="194" t="s">
        <v>22408</v>
      </c>
      <c r="C4731" s="188" t="s">
        <v>6</v>
      </c>
      <c r="D4731" s="179"/>
      <c r="E4731" s="201">
        <v>74</v>
      </c>
      <c r="F4731" s="201">
        <v>8</v>
      </c>
      <c r="G4731" s="64">
        <f t="shared" si="146"/>
        <v>0</v>
      </c>
      <c r="H4731" s="66">
        <f t="shared" si="147"/>
        <v>0</v>
      </c>
      <c r="I4731" s="60"/>
    </row>
    <row r="4732" spans="1:9" s="38" customFormat="1" x14ac:dyDescent="0.25">
      <c r="A4732" s="193" t="s">
        <v>11271</v>
      </c>
      <c r="B4732" s="194" t="s">
        <v>22409</v>
      </c>
      <c r="C4732" s="188" t="s">
        <v>6</v>
      </c>
      <c r="D4732" s="179"/>
      <c r="E4732" s="201">
        <v>84</v>
      </c>
      <c r="F4732" s="201">
        <v>9.1</v>
      </c>
      <c r="G4732" s="64">
        <f t="shared" si="146"/>
        <v>0</v>
      </c>
      <c r="H4732" s="66">
        <f t="shared" si="147"/>
        <v>0</v>
      </c>
      <c r="I4732" s="60"/>
    </row>
    <row r="4733" spans="1:9" s="38" customFormat="1" x14ac:dyDescent="0.25">
      <c r="A4733" s="193" t="s">
        <v>11272</v>
      </c>
      <c r="B4733" s="194" t="s">
        <v>22410</v>
      </c>
      <c r="C4733" s="188" t="s">
        <v>6</v>
      </c>
      <c r="D4733" s="179"/>
      <c r="E4733" s="201">
        <v>107</v>
      </c>
      <c r="F4733" s="201">
        <v>11.6</v>
      </c>
      <c r="G4733" s="64">
        <f t="shared" si="146"/>
        <v>0</v>
      </c>
      <c r="H4733" s="66">
        <f t="shared" si="147"/>
        <v>0</v>
      </c>
      <c r="I4733" s="60"/>
    </row>
    <row r="4734" spans="1:9" s="38" customFormat="1" x14ac:dyDescent="0.25">
      <c r="A4734" s="193" t="s">
        <v>11273</v>
      </c>
      <c r="B4734" s="194" t="s">
        <v>22411</v>
      </c>
      <c r="C4734" s="188" t="s">
        <v>6</v>
      </c>
      <c r="D4734" s="179"/>
      <c r="E4734" s="201">
        <v>141</v>
      </c>
      <c r="F4734" s="201">
        <v>15.3</v>
      </c>
      <c r="G4734" s="64">
        <f t="shared" si="146"/>
        <v>0</v>
      </c>
      <c r="H4734" s="66">
        <f t="shared" si="147"/>
        <v>0</v>
      </c>
      <c r="I4734" s="60"/>
    </row>
    <row r="4735" spans="1:9" s="38" customFormat="1" x14ac:dyDescent="0.25">
      <c r="A4735" s="193" t="s">
        <v>11274</v>
      </c>
      <c r="B4735" s="194" t="s">
        <v>22412</v>
      </c>
      <c r="C4735" s="188" t="s">
        <v>6</v>
      </c>
      <c r="D4735" s="179"/>
      <c r="E4735" s="201">
        <v>172</v>
      </c>
      <c r="F4735" s="201">
        <v>18.7</v>
      </c>
      <c r="G4735" s="64">
        <f t="shared" si="146"/>
        <v>0</v>
      </c>
      <c r="H4735" s="66">
        <f t="shared" si="147"/>
        <v>0</v>
      </c>
      <c r="I4735" s="60"/>
    </row>
    <row r="4736" spans="1:9" s="38" customFormat="1" ht="101.25" x14ac:dyDescent="0.25">
      <c r="A4736" s="195" t="s">
        <v>11275</v>
      </c>
      <c r="B4736" s="196" t="s">
        <v>22413</v>
      </c>
      <c r="C4736" s="198"/>
      <c r="D4736" s="199"/>
      <c r="E4736" s="199"/>
      <c r="F4736" s="199"/>
      <c r="G4736" s="199"/>
      <c r="H4736" s="200"/>
      <c r="I4736" s="60"/>
    </row>
    <row r="4737" spans="1:9" s="38" customFormat="1" x14ac:dyDescent="0.25">
      <c r="A4737" s="193" t="s">
        <v>11276</v>
      </c>
      <c r="B4737" s="194" t="s">
        <v>22414</v>
      </c>
      <c r="C4737" s="188" t="s">
        <v>6</v>
      </c>
      <c r="D4737" s="179"/>
      <c r="E4737" s="201">
        <v>162</v>
      </c>
      <c r="F4737" s="201">
        <v>17.5</v>
      </c>
      <c r="G4737" s="64">
        <f t="shared" si="146"/>
        <v>0</v>
      </c>
      <c r="H4737" s="66">
        <f t="shared" si="147"/>
        <v>0</v>
      </c>
      <c r="I4737" s="60"/>
    </row>
    <row r="4738" spans="1:9" s="38" customFormat="1" x14ac:dyDescent="0.25">
      <c r="A4738" s="193" t="s">
        <v>11277</v>
      </c>
      <c r="B4738" s="194" t="s">
        <v>22415</v>
      </c>
      <c r="C4738" s="188" t="s">
        <v>6</v>
      </c>
      <c r="D4738" s="179"/>
      <c r="E4738" s="201">
        <v>180</v>
      </c>
      <c r="F4738" s="201">
        <v>19.600000000000001</v>
      </c>
      <c r="G4738" s="64">
        <f t="shared" si="146"/>
        <v>0</v>
      </c>
      <c r="H4738" s="66">
        <f t="shared" si="147"/>
        <v>0</v>
      </c>
      <c r="I4738" s="60"/>
    </row>
    <row r="4739" spans="1:9" s="38" customFormat="1" x14ac:dyDescent="0.25">
      <c r="A4739" s="193" t="s">
        <v>11278</v>
      </c>
      <c r="B4739" s="194" t="s">
        <v>22416</v>
      </c>
      <c r="C4739" s="188" t="s">
        <v>6</v>
      </c>
      <c r="D4739" s="179"/>
      <c r="E4739" s="201">
        <v>206</v>
      </c>
      <c r="F4739" s="201">
        <v>22.4</v>
      </c>
      <c r="G4739" s="64">
        <f t="shared" si="146"/>
        <v>0</v>
      </c>
      <c r="H4739" s="66">
        <f t="shared" si="147"/>
        <v>0</v>
      </c>
      <c r="I4739" s="60"/>
    </row>
    <row r="4740" spans="1:9" s="38" customFormat="1" x14ac:dyDescent="0.25">
      <c r="A4740" s="193" t="s">
        <v>11279</v>
      </c>
      <c r="B4740" s="194" t="s">
        <v>22417</v>
      </c>
      <c r="C4740" s="188" t="s">
        <v>6</v>
      </c>
      <c r="D4740" s="179"/>
      <c r="E4740" s="201">
        <v>247</v>
      </c>
      <c r="F4740" s="201">
        <v>26.8</v>
      </c>
      <c r="G4740" s="64">
        <f t="shared" si="146"/>
        <v>0</v>
      </c>
      <c r="H4740" s="66">
        <f t="shared" si="147"/>
        <v>0</v>
      </c>
      <c r="I4740" s="60"/>
    </row>
    <row r="4741" spans="1:9" s="38" customFormat="1" ht="101.25" x14ac:dyDescent="0.25">
      <c r="A4741" s="195" t="s">
        <v>11280</v>
      </c>
      <c r="B4741" s="196" t="s">
        <v>22418</v>
      </c>
      <c r="C4741" s="198"/>
      <c r="D4741" s="199"/>
      <c r="E4741" s="199"/>
      <c r="F4741" s="199"/>
      <c r="G4741" s="199"/>
      <c r="H4741" s="200"/>
      <c r="I4741" s="60"/>
    </row>
    <row r="4742" spans="1:9" s="38" customFormat="1" x14ac:dyDescent="0.25">
      <c r="A4742" s="193" t="s">
        <v>11281</v>
      </c>
      <c r="B4742" s="194" t="s">
        <v>22419</v>
      </c>
      <c r="C4742" s="188" t="s">
        <v>6</v>
      </c>
      <c r="D4742" s="179"/>
      <c r="E4742" s="201">
        <v>129</v>
      </c>
      <c r="F4742" s="201">
        <v>13.9</v>
      </c>
      <c r="G4742" s="64">
        <f t="shared" ref="G4742:G4804" si="148">D4742*E4742</f>
        <v>0</v>
      </c>
      <c r="H4742" s="66">
        <f t="shared" ref="H4742:H4804" si="149">D4742*F4742</f>
        <v>0</v>
      </c>
      <c r="I4742" s="60"/>
    </row>
    <row r="4743" spans="1:9" s="38" customFormat="1" x14ac:dyDescent="0.25">
      <c r="A4743" s="193" t="s">
        <v>11282</v>
      </c>
      <c r="B4743" s="194" t="s">
        <v>22410</v>
      </c>
      <c r="C4743" s="188" t="s">
        <v>6</v>
      </c>
      <c r="D4743" s="179"/>
      <c r="E4743" s="201">
        <v>147</v>
      </c>
      <c r="F4743" s="201">
        <v>16</v>
      </c>
      <c r="G4743" s="64">
        <f t="shared" si="148"/>
        <v>0</v>
      </c>
      <c r="H4743" s="66">
        <f t="shared" si="149"/>
        <v>0</v>
      </c>
      <c r="I4743" s="60"/>
    </row>
    <row r="4744" spans="1:9" s="38" customFormat="1" x14ac:dyDescent="0.25">
      <c r="A4744" s="193" t="s">
        <v>11283</v>
      </c>
      <c r="B4744" s="194" t="s">
        <v>22420</v>
      </c>
      <c r="C4744" s="188" t="s">
        <v>6</v>
      </c>
      <c r="D4744" s="179"/>
      <c r="E4744" s="201">
        <v>167</v>
      </c>
      <c r="F4744" s="201">
        <v>18.100000000000001</v>
      </c>
      <c r="G4744" s="64">
        <f t="shared" si="148"/>
        <v>0</v>
      </c>
      <c r="H4744" s="66">
        <f t="shared" si="149"/>
        <v>0</v>
      </c>
      <c r="I4744" s="60"/>
    </row>
    <row r="4745" spans="1:9" s="38" customFormat="1" x14ac:dyDescent="0.25">
      <c r="A4745" s="193" t="s">
        <v>11284</v>
      </c>
      <c r="B4745" s="194" t="s">
        <v>22412</v>
      </c>
      <c r="C4745" s="188" t="s">
        <v>6</v>
      </c>
      <c r="D4745" s="179"/>
      <c r="E4745" s="201">
        <v>192</v>
      </c>
      <c r="F4745" s="201">
        <v>20.8</v>
      </c>
      <c r="G4745" s="64">
        <f t="shared" si="148"/>
        <v>0</v>
      </c>
      <c r="H4745" s="66">
        <f t="shared" si="149"/>
        <v>0</v>
      </c>
      <c r="I4745" s="60"/>
    </row>
    <row r="4746" spans="1:9" s="38" customFormat="1" ht="90" x14ac:dyDescent="0.25">
      <c r="A4746" s="195" t="s">
        <v>11285</v>
      </c>
      <c r="B4746" s="196" t="s">
        <v>22421</v>
      </c>
      <c r="C4746" s="198"/>
      <c r="D4746" s="199"/>
      <c r="E4746" s="199"/>
      <c r="F4746" s="199"/>
      <c r="G4746" s="199"/>
      <c r="H4746" s="200"/>
      <c r="I4746" s="60"/>
    </row>
    <row r="4747" spans="1:9" s="38" customFormat="1" x14ac:dyDescent="0.25">
      <c r="A4747" s="193" t="s">
        <v>11286</v>
      </c>
      <c r="B4747" s="194" t="s">
        <v>22422</v>
      </c>
      <c r="C4747" s="188" t="s">
        <v>6</v>
      </c>
      <c r="D4747" s="179"/>
      <c r="E4747" s="201">
        <v>133</v>
      </c>
      <c r="F4747" s="201">
        <v>14.4</v>
      </c>
      <c r="G4747" s="64">
        <f t="shared" si="148"/>
        <v>0</v>
      </c>
      <c r="H4747" s="66">
        <f t="shared" si="149"/>
        <v>0</v>
      </c>
      <c r="I4747" s="60"/>
    </row>
    <row r="4748" spans="1:9" s="38" customFormat="1" x14ac:dyDescent="0.25">
      <c r="A4748" s="193" t="s">
        <v>11287</v>
      </c>
      <c r="B4748" s="194" t="s">
        <v>22423</v>
      </c>
      <c r="C4748" s="188" t="s">
        <v>6</v>
      </c>
      <c r="D4748" s="179"/>
      <c r="E4748" s="201">
        <v>152</v>
      </c>
      <c r="F4748" s="201">
        <v>16.5</v>
      </c>
      <c r="G4748" s="64">
        <f t="shared" si="148"/>
        <v>0</v>
      </c>
      <c r="H4748" s="66">
        <f t="shared" si="149"/>
        <v>0</v>
      </c>
      <c r="I4748" s="60"/>
    </row>
    <row r="4749" spans="1:9" s="38" customFormat="1" x14ac:dyDescent="0.25">
      <c r="A4749" s="193" t="s">
        <v>11288</v>
      </c>
      <c r="B4749" s="194" t="s">
        <v>22414</v>
      </c>
      <c r="C4749" s="188" t="s">
        <v>6</v>
      </c>
      <c r="D4749" s="179"/>
      <c r="E4749" s="201">
        <v>186</v>
      </c>
      <c r="F4749" s="201">
        <v>20.100000000000001</v>
      </c>
      <c r="G4749" s="64">
        <f t="shared" si="148"/>
        <v>0</v>
      </c>
      <c r="H4749" s="66">
        <f t="shared" si="149"/>
        <v>0</v>
      </c>
      <c r="I4749" s="60"/>
    </row>
    <row r="4750" spans="1:9" s="38" customFormat="1" x14ac:dyDescent="0.25">
      <c r="A4750" s="193" t="s">
        <v>11289</v>
      </c>
      <c r="B4750" s="194" t="s">
        <v>22424</v>
      </c>
      <c r="C4750" s="188" t="s">
        <v>6</v>
      </c>
      <c r="D4750" s="179"/>
      <c r="E4750" s="201">
        <v>211</v>
      </c>
      <c r="F4750" s="201">
        <v>22.9</v>
      </c>
      <c r="G4750" s="64">
        <f t="shared" si="148"/>
        <v>0</v>
      </c>
      <c r="H4750" s="66">
        <f t="shared" si="149"/>
        <v>0</v>
      </c>
      <c r="I4750" s="60"/>
    </row>
    <row r="4751" spans="1:9" s="38" customFormat="1" x14ac:dyDescent="0.25">
      <c r="A4751" s="193" t="s">
        <v>11290</v>
      </c>
      <c r="B4751" s="194" t="s">
        <v>22425</v>
      </c>
      <c r="C4751" s="188" t="s">
        <v>6</v>
      </c>
      <c r="D4751" s="179"/>
      <c r="E4751" s="201">
        <v>249</v>
      </c>
      <c r="F4751" s="201">
        <v>27</v>
      </c>
      <c r="G4751" s="64">
        <f t="shared" si="148"/>
        <v>0</v>
      </c>
      <c r="H4751" s="66">
        <f t="shared" si="149"/>
        <v>0</v>
      </c>
      <c r="I4751" s="60"/>
    </row>
    <row r="4752" spans="1:9" s="38" customFormat="1" x14ac:dyDescent="0.25">
      <c r="A4752" s="193" t="s">
        <v>11291</v>
      </c>
      <c r="B4752" s="194" t="s">
        <v>22426</v>
      </c>
      <c r="C4752" s="188" t="s">
        <v>6</v>
      </c>
      <c r="D4752" s="179"/>
      <c r="E4752" s="201">
        <v>306</v>
      </c>
      <c r="F4752" s="201">
        <v>33.200000000000003</v>
      </c>
      <c r="G4752" s="64">
        <f t="shared" si="148"/>
        <v>0</v>
      </c>
      <c r="H4752" s="66">
        <f t="shared" si="149"/>
        <v>0</v>
      </c>
      <c r="I4752" s="60"/>
    </row>
    <row r="4753" spans="1:9" s="38" customFormat="1" ht="90" x14ac:dyDescent="0.25">
      <c r="A4753" s="195" t="s">
        <v>11292</v>
      </c>
      <c r="B4753" s="196" t="s">
        <v>22427</v>
      </c>
      <c r="C4753" s="198"/>
      <c r="D4753" s="199"/>
      <c r="E4753" s="199"/>
      <c r="F4753" s="199"/>
      <c r="G4753" s="199"/>
      <c r="H4753" s="200"/>
      <c r="I4753" s="60"/>
    </row>
    <row r="4754" spans="1:9" s="38" customFormat="1" x14ac:dyDescent="0.25">
      <c r="A4754" s="193" t="s">
        <v>11293</v>
      </c>
      <c r="B4754" s="194" t="s">
        <v>22414</v>
      </c>
      <c r="C4754" s="188" t="s">
        <v>6</v>
      </c>
      <c r="D4754" s="179"/>
      <c r="E4754" s="201">
        <v>124</v>
      </c>
      <c r="F4754" s="201">
        <v>13.5</v>
      </c>
      <c r="G4754" s="64">
        <f t="shared" si="148"/>
        <v>0</v>
      </c>
      <c r="H4754" s="66">
        <f t="shared" si="149"/>
        <v>0</v>
      </c>
      <c r="I4754" s="60"/>
    </row>
    <row r="4755" spans="1:9" s="38" customFormat="1" x14ac:dyDescent="0.25">
      <c r="A4755" s="193" t="s">
        <v>11294</v>
      </c>
      <c r="B4755" s="194" t="s">
        <v>22424</v>
      </c>
      <c r="C4755" s="188" t="s">
        <v>6</v>
      </c>
      <c r="D4755" s="179"/>
      <c r="E4755" s="201">
        <v>147</v>
      </c>
      <c r="F4755" s="201">
        <v>16</v>
      </c>
      <c r="G4755" s="64">
        <f t="shared" si="148"/>
        <v>0</v>
      </c>
      <c r="H4755" s="66">
        <f t="shared" si="149"/>
        <v>0</v>
      </c>
      <c r="I4755" s="60"/>
    </row>
    <row r="4756" spans="1:9" s="38" customFormat="1" x14ac:dyDescent="0.25">
      <c r="A4756" s="193" t="s">
        <v>11295</v>
      </c>
      <c r="B4756" s="194" t="s">
        <v>22428</v>
      </c>
      <c r="C4756" s="188" t="s">
        <v>6</v>
      </c>
      <c r="D4756" s="179"/>
      <c r="E4756" s="201">
        <v>184</v>
      </c>
      <c r="F4756" s="201">
        <v>20</v>
      </c>
      <c r="G4756" s="64">
        <f t="shared" si="148"/>
        <v>0</v>
      </c>
      <c r="H4756" s="66">
        <f t="shared" si="149"/>
        <v>0</v>
      </c>
      <c r="I4756" s="60"/>
    </row>
    <row r="4757" spans="1:9" s="38" customFormat="1" x14ac:dyDescent="0.25">
      <c r="A4757" s="193" t="s">
        <v>11296</v>
      </c>
      <c r="B4757" s="194" t="s">
        <v>22429</v>
      </c>
      <c r="C4757" s="188" t="s">
        <v>6</v>
      </c>
      <c r="D4757" s="179"/>
      <c r="E4757" s="201">
        <v>198</v>
      </c>
      <c r="F4757" s="201">
        <v>21.5</v>
      </c>
      <c r="G4757" s="64">
        <f t="shared" si="148"/>
        <v>0</v>
      </c>
      <c r="H4757" s="66">
        <f t="shared" si="149"/>
        <v>0</v>
      </c>
      <c r="I4757" s="60"/>
    </row>
    <row r="4758" spans="1:9" s="38" customFormat="1" ht="67.5" x14ac:dyDescent="0.25">
      <c r="A4758" s="195" t="s">
        <v>11297</v>
      </c>
      <c r="B4758" s="196" t="s">
        <v>22430</v>
      </c>
      <c r="C4758" s="198"/>
      <c r="D4758" s="199"/>
      <c r="E4758" s="199"/>
      <c r="F4758" s="199"/>
      <c r="G4758" s="199"/>
      <c r="H4758" s="200"/>
      <c r="I4758" s="60"/>
    </row>
    <row r="4759" spans="1:9" s="38" customFormat="1" x14ac:dyDescent="0.25">
      <c r="A4759" s="193" t="s">
        <v>11298</v>
      </c>
      <c r="B4759" s="194" t="s">
        <v>11299</v>
      </c>
      <c r="C4759" s="188" t="s">
        <v>6</v>
      </c>
      <c r="D4759" s="179"/>
      <c r="E4759" s="201">
        <v>49.5</v>
      </c>
      <c r="F4759" s="201">
        <v>5.4</v>
      </c>
      <c r="G4759" s="64">
        <f t="shared" si="148"/>
        <v>0</v>
      </c>
      <c r="H4759" s="66">
        <f t="shared" si="149"/>
        <v>0</v>
      </c>
      <c r="I4759" s="60"/>
    </row>
    <row r="4760" spans="1:9" s="38" customFormat="1" x14ac:dyDescent="0.25">
      <c r="A4760" s="193" t="s">
        <v>11300</v>
      </c>
      <c r="B4760" s="194" t="s">
        <v>10844</v>
      </c>
      <c r="C4760" s="188" t="s">
        <v>6</v>
      </c>
      <c r="D4760" s="179"/>
      <c r="E4760" s="201">
        <v>60</v>
      </c>
      <c r="F4760" s="201">
        <v>6.5</v>
      </c>
      <c r="G4760" s="64">
        <f t="shared" si="148"/>
        <v>0</v>
      </c>
      <c r="H4760" s="66">
        <f t="shared" si="149"/>
        <v>0</v>
      </c>
      <c r="I4760" s="60"/>
    </row>
    <row r="4761" spans="1:9" s="38" customFormat="1" x14ac:dyDescent="0.25">
      <c r="A4761" s="193" t="s">
        <v>11301</v>
      </c>
      <c r="B4761" s="194" t="s">
        <v>10846</v>
      </c>
      <c r="C4761" s="188" t="s">
        <v>6</v>
      </c>
      <c r="D4761" s="179"/>
      <c r="E4761" s="201">
        <v>68</v>
      </c>
      <c r="F4761" s="201">
        <v>7.4</v>
      </c>
      <c r="G4761" s="64">
        <f t="shared" si="148"/>
        <v>0</v>
      </c>
      <c r="H4761" s="66">
        <f t="shared" si="149"/>
        <v>0</v>
      </c>
      <c r="I4761" s="60"/>
    </row>
    <row r="4762" spans="1:9" s="38" customFormat="1" x14ac:dyDescent="0.25">
      <c r="A4762" s="193" t="s">
        <v>11302</v>
      </c>
      <c r="B4762" s="194" t="s">
        <v>10850</v>
      </c>
      <c r="C4762" s="188" t="s">
        <v>6</v>
      </c>
      <c r="D4762" s="179"/>
      <c r="E4762" s="201">
        <v>75</v>
      </c>
      <c r="F4762" s="201">
        <v>8.1</v>
      </c>
      <c r="G4762" s="64">
        <f t="shared" si="148"/>
        <v>0</v>
      </c>
      <c r="H4762" s="66">
        <f t="shared" si="149"/>
        <v>0</v>
      </c>
      <c r="I4762" s="60"/>
    </row>
    <row r="4763" spans="1:9" s="38" customFormat="1" ht="78.75" x14ac:dyDescent="0.25">
      <c r="A4763" s="195" t="s">
        <v>11303</v>
      </c>
      <c r="B4763" s="196" t="s">
        <v>22431</v>
      </c>
      <c r="C4763" s="198"/>
      <c r="D4763" s="199"/>
      <c r="E4763" s="199"/>
      <c r="F4763" s="199"/>
      <c r="G4763" s="199"/>
      <c r="H4763" s="200"/>
      <c r="I4763" s="60"/>
    </row>
    <row r="4764" spans="1:9" s="38" customFormat="1" x14ac:dyDescent="0.25">
      <c r="A4764" s="193" t="s">
        <v>11304</v>
      </c>
      <c r="B4764" s="194" t="s">
        <v>22432</v>
      </c>
      <c r="C4764" s="188" t="s">
        <v>6</v>
      </c>
      <c r="D4764" s="179"/>
      <c r="E4764" s="201">
        <v>93</v>
      </c>
      <c r="F4764" s="201">
        <v>10.1</v>
      </c>
      <c r="G4764" s="64">
        <f t="shared" si="148"/>
        <v>0</v>
      </c>
      <c r="H4764" s="66">
        <f t="shared" si="149"/>
        <v>0</v>
      </c>
      <c r="I4764" s="60"/>
    </row>
    <row r="4765" spans="1:9" s="38" customFormat="1" x14ac:dyDescent="0.25">
      <c r="A4765" s="193" t="s">
        <v>11305</v>
      </c>
      <c r="B4765" s="194" t="s">
        <v>22433</v>
      </c>
      <c r="C4765" s="188" t="s">
        <v>6</v>
      </c>
      <c r="D4765" s="179"/>
      <c r="E4765" s="201">
        <v>116</v>
      </c>
      <c r="F4765" s="201">
        <v>12.6</v>
      </c>
      <c r="G4765" s="64">
        <f t="shared" si="148"/>
        <v>0</v>
      </c>
      <c r="H4765" s="66">
        <f t="shared" si="149"/>
        <v>0</v>
      </c>
      <c r="I4765" s="60"/>
    </row>
    <row r="4766" spans="1:9" s="38" customFormat="1" x14ac:dyDescent="0.25">
      <c r="A4766" s="193" t="s">
        <v>11306</v>
      </c>
      <c r="B4766" s="194" t="s">
        <v>22434</v>
      </c>
      <c r="C4766" s="188" t="s">
        <v>6</v>
      </c>
      <c r="D4766" s="179"/>
      <c r="E4766" s="201">
        <v>136</v>
      </c>
      <c r="F4766" s="201">
        <v>14.7</v>
      </c>
      <c r="G4766" s="64">
        <f t="shared" si="148"/>
        <v>0</v>
      </c>
      <c r="H4766" s="66">
        <f t="shared" si="149"/>
        <v>0</v>
      </c>
      <c r="I4766" s="60"/>
    </row>
    <row r="4767" spans="1:9" s="38" customFormat="1" x14ac:dyDescent="0.25">
      <c r="A4767" s="193" t="s">
        <v>11307</v>
      </c>
      <c r="B4767" s="194" t="s">
        <v>22435</v>
      </c>
      <c r="C4767" s="188" t="s">
        <v>6</v>
      </c>
      <c r="D4767" s="179"/>
      <c r="E4767" s="201">
        <v>151</v>
      </c>
      <c r="F4767" s="201">
        <v>16.399999999999999</v>
      </c>
      <c r="G4767" s="64">
        <f t="shared" si="148"/>
        <v>0</v>
      </c>
      <c r="H4767" s="66">
        <f t="shared" si="149"/>
        <v>0</v>
      </c>
      <c r="I4767" s="60"/>
    </row>
    <row r="4768" spans="1:9" s="38" customFormat="1" ht="90" x14ac:dyDescent="0.25">
      <c r="A4768" s="195" t="s">
        <v>11308</v>
      </c>
      <c r="B4768" s="196" t="s">
        <v>22436</v>
      </c>
      <c r="C4768" s="198"/>
      <c r="D4768" s="199"/>
      <c r="E4768" s="199"/>
      <c r="F4768" s="199"/>
      <c r="G4768" s="199"/>
      <c r="H4768" s="200"/>
      <c r="I4768" s="60"/>
    </row>
    <row r="4769" spans="1:9" s="38" customFormat="1" x14ac:dyDescent="0.25">
      <c r="A4769" s="193" t="s">
        <v>11309</v>
      </c>
      <c r="B4769" s="194" t="s">
        <v>11310</v>
      </c>
      <c r="C4769" s="188" t="s">
        <v>6</v>
      </c>
      <c r="D4769" s="179"/>
      <c r="E4769" s="201">
        <v>330</v>
      </c>
      <c r="F4769" s="201">
        <v>35.799999999999997</v>
      </c>
      <c r="G4769" s="64">
        <f t="shared" si="148"/>
        <v>0</v>
      </c>
      <c r="H4769" s="66">
        <f t="shared" si="149"/>
        <v>0</v>
      </c>
      <c r="I4769" s="60"/>
    </row>
    <row r="4770" spans="1:9" s="38" customFormat="1" x14ac:dyDescent="0.25">
      <c r="A4770" s="193" t="s">
        <v>11311</v>
      </c>
      <c r="B4770" s="194" t="s">
        <v>11312</v>
      </c>
      <c r="C4770" s="188" t="s">
        <v>6</v>
      </c>
      <c r="D4770" s="179"/>
      <c r="E4770" s="201">
        <v>432</v>
      </c>
      <c r="F4770" s="201">
        <v>46.9</v>
      </c>
      <c r="G4770" s="64">
        <f t="shared" si="148"/>
        <v>0</v>
      </c>
      <c r="H4770" s="66">
        <f t="shared" si="149"/>
        <v>0</v>
      </c>
      <c r="I4770" s="60"/>
    </row>
    <row r="4771" spans="1:9" s="38" customFormat="1" x14ac:dyDescent="0.25">
      <c r="A4771" s="193" t="s">
        <v>11313</v>
      </c>
      <c r="B4771" s="194" t="s">
        <v>11314</v>
      </c>
      <c r="C4771" s="188" t="s">
        <v>6</v>
      </c>
      <c r="D4771" s="179"/>
      <c r="E4771" s="201">
        <v>541</v>
      </c>
      <c r="F4771" s="201">
        <v>59</v>
      </c>
      <c r="G4771" s="64">
        <f t="shared" si="148"/>
        <v>0</v>
      </c>
      <c r="H4771" s="66">
        <f t="shared" si="149"/>
        <v>0</v>
      </c>
      <c r="I4771" s="60"/>
    </row>
    <row r="4772" spans="1:9" s="38" customFormat="1" x14ac:dyDescent="0.25">
      <c r="A4772" s="193" t="s">
        <v>11315</v>
      </c>
      <c r="B4772" s="194" t="s">
        <v>11316</v>
      </c>
      <c r="C4772" s="188" t="s">
        <v>6</v>
      </c>
      <c r="D4772" s="179"/>
      <c r="E4772" s="201">
        <v>658</v>
      </c>
      <c r="F4772" s="201">
        <v>71</v>
      </c>
      <c r="G4772" s="64">
        <f t="shared" si="148"/>
        <v>0</v>
      </c>
      <c r="H4772" s="66">
        <f t="shared" si="149"/>
        <v>0</v>
      </c>
      <c r="I4772" s="60"/>
    </row>
    <row r="4773" spans="1:9" s="38" customFormat="1" x14ac:dyDescent="0.25">
      <c r="A4773" s="193" t="s">
        <v>11317</v>
      </c>
      <c r="B4773" s="194" t="s">
        <v>11318</v>
      </c>
      <c r="C4773" s="188" t="s">
        <v>6</v>
      </c>
      <c r="D4773" s="179"/>
      <c r="E4773" s="201">
        <v>800</v>
      </c>
      <c r="F4773" s="201">
        <v>87</v>
      </c>
      <c r="G4773" s="64">
        <f t="shared" si="148"/>
        <v>0</v>
      </c>
      <c r="H4773" s="66">
        <f t="shared" si="149"/>
        <v>0</v>
      </c>
      <c r="I4773" s="60"/>
    </row>
    <row r="4774" spans="1:9" s="38" customFormat="1" x14ac:dyDescent="0.25">
      <c r="A4774" s="193" t="s">
        <v>11319</v>
      </c>
      <c r="B4774" s="194" t="s">
        <v>11320</v>
      </c>
      <c r="C4774" s="188" t="s">
        <v>6</v>
      </c>
      <c r="D4774" s="179"/>
      <c r="E4774" s="201">
        <v>1970</v>
      </c>
      <c r="F4774" s="201">
        <v>214</v>
      </c>
      <c r="G4774" s="64">
        <f t="shared" si="148"/>
        <v>0</v>
      </c>
      <c r="H4774" s="66">
        <f t="shared" si="149"/>
        <v>0</v>
      </c>
      <c r="I4774" s="60"/>
    </row>
    <row r="4775" spans="1:9" s="38" customFormat="1" x14ac:dyDescent="0.25">
      <c r="A4775" s="193" t="s">
        <v>11321</v>
      </c>
      <c r="B4775" s="194" t="s">
        <v>11322</v>
      </c>
      <c r="C4775" s="188" t="s">
        <v>6</v>
      </c>
      <c r="D4775" s="179"/>
      <c r="E4775" s="201">
        <v>2085</v>
      </c>
      <c r="F4775" s="201">
        <v>226</v>
      </c>
      <c r="G4775" s="64">
        <f t="shared" si="148"/>
        <v>0</v>
      </c>
      <c r="H4775" s="66">
        <f t="shared" si="149"/>
        <v>0</v>
      </c>
      <c r="I4775" s="60"/>
    </row>
    <row r="4776" spans="1:9" s="38" customFormat="1" x14ac:dyDescent="0.25">
      <c r="A4776" s="193" t="s">
        <v>11323</v>
      </c>
      <c r="B4776" s="194" t="s">
        <v>11324</v>
      </c>
      <c r="C4776" s="188" t="s">
        <v>6</v>
      </c>
      <c r="D4776" s="179"/>
      <c r="E4776" s="201">
        <v>2242</v>
      </c>
      <c r="F4776" s="201">
        <v>243</v>
      </c>
      <c r="G4776" s="64">
        <f t="shared" si="148"/>
        <v>0</v>
      </c>
      <c r="H4776" s="66">
        <f t="shared" si="149"/>
        <v>0</v>
      </c>
      <c r="I4776" s="60"/>
    </row>
    <row r="4777" spans="1:9" s="38" customFormat="1" x14ac:dyDescent="0.25">
      <c r="A4777" s="193" t="s">
        <v>11325</v>
      </c>
      <c r="B4777" s="194" t="s">
        <v>11326</v>
      </c>
      <c r="C4777" s="188" t="s">
        <v>6</v>
      </c>
      <c r="D4777" s="179"/>
      <c r="E4777" s="201">
        <v>2515</v>
      </c>
      <c r="F4777" s="201">
        <v>273</v>
      </c>
      <c r="G4777" s="64">
        <f t="shared" si="148"/>
        <v>0</v>
      </c>
      <c r="H4777" s="66">
        <f t="shared" si="149"/>
        <v>0</v>
      </c>
      <c r="I4777" s="60"/>
    </row>
    <row r="4778" spans="1:9" s="38" customFormat="1" x14ac:dyDescent="0.25">
      <c r="A4778" s="193" t="s">
        <v>11327</v>
      </c>
      <c r="B4778" s="194" t="s">
        <v>11328</v>
      </c>
      <c r="C4778" s="188" t="s">
        <v>6</v>
      </c>
      <c r="D4778" s="179"/>
      <c r="E4778" s="201">
        <v>2671</v>
      </c>
      <c r="F4778" s="201">
        <v>290</v>
      </c>
      <c r="G4778" s="64">
        <f t="shared" si="148"/>
        <v>0</v>
      </c>
      <c r="H4778" s="66">
        <f t="shared" si="149"/>
        <v>0</v>
      </c>
      <c r="I4778" s="60"/>
    </row>
    <row r="4779" spans="1:9" s="38" customFormat="1" ht="67.5" x14ac:dyDescent="0.25">
      <c r="A4779" s="195" t="s">
        <v>11329</v>
      </c>
      <c r="B4779" s="196" t="s">
        <v>22437</v>
      </c>
      <c r="C4779" s="198"/>
      <c r="D4779" s="199"/>
      <c r="E4779" s="199"/>
      <c r="F4779" s="199"/>
      <c r="G4779" s="199"/>
      <c r="H4779" s="200"/>
      <c r="I4779" s="60"/>
    </row>
    <row r="4780" spans="1:9" s="38" customFormat="1" x14ac:dyDescent="0.25">
      <c r="A4780" s="193" t="s">
        <v>11330</v>
      </c>
      <c r="B4780" s="194" t="s">
        <v>11331</v>
      </c>
      <c r="C4780" s="188" t="s">
        <v>6</v>
      </c>
      <c r="D4780" s="179"/>
      <c r="E4780" s="201">
        <v>64</v>
      </c>
      <c r="F4780" s="201">
        <v>7</v>
      </c>
      <c r="G4780" s="64">
        <f t="shared" si="148"/>
        <v>0</v>
      </c>
      <c r="H4780" s="66">
        <f t="shared" si="149"/>
        <v>0</v>
      </c>
      <c r="I4780" s="60"/>
    </row>
    <row r="4781" spans="1:9" s="38" customFormat="1" x14ac:dyDescent="0.25">
      <c r="A4781" s="193" t="s">
        <v>11332</v>
      </c>
      <c r="B4781" s="194" t="s">
        <v>11333</v>
      </c>
      <c r="C4781" s="188" t="s">
        <v>6</v>
      </c>
      <c r="D4781" s="179"/>
      <c r="E4781" s="201">
        <v>70</v>
      </c>
      <c r="F4781" s="201">
        <v>7.6</v>
      </c>
      <c r="G4781" s="64">
        <f t="shared" si="148"/>
        <v>0</v>
      </c>
      <c r="H4781" s="66">
        <f t="shared" si="149"/>
        <v>0</v>
      </c>
      <c r="I4781" s="60"/>
    </row>
    <row r="4782" spans="1:9" s="38" customFormat="1" x14ac:dyDescent="0.25">
      <c r="A4782" s="193" t="s">
        <v>11334</v>
      </c>
      <c r="B4782" s="194" t="s">
        <v>11335</v>
      </c>
      <c r="C4782" s="188" t="s">
        <v>6</v>
      </c>
      <c r="D4782" s="179"/>
      <c r="E4782" s="201">
        <v>78</v>
      </c>
      <c r="F4782" s="201">
        <v>8.4</v>
      </c>
      <c r="G4782" s="64">
        <f t="shared" si="148"/>
        <v>0</v>
      </c>
      <c r="H4782" s="66">
        <f t="shared" si="149"/>
        <v>0</v>
      </c>
      <c r="I4782" s="60"/>
    </row>
    <row r="4783" spans="1:9" s="38" customFormat="1" x14ac:dyDescent="0.25">
      <c r="A4783" s="193" t="s">
        <v>11336</v>
      </c>
      <c r="B4783" s="194" t="s">
        <v>11337</v>
      </c>
      <c r="C4783" s="188" t="s">
        <v>6</v>
      </c>
      <c r="D4783" s="179"/>
      <c r="E4783" s="201">
        <v>87</v>
      </c>
      <c r="F4783" s="201">
        <v>9.4</v>
      </c>
      <c r="G4783" s="64">
        <f t="shared" si="148"/>
        <v>0</v>
      </c>
      <c r="H4783" s="66">
        <f t="shared" si="149"/>
        <v>0</v>
      </c>
      <c r="I4783" s="60"/>
    </row>
    <row r="4784" spans="1:9" s="38" customFormat="1" x14ac:dyDescent="0.25">
      <c r="A4784" s="193" t="s">
        <v>11338</v>
      </c>
      <c r="B4784" s="194" t="s">
        <v>11339</v>
      </c>
      <c r="C4784" s="188" t="s">
        <v>6</v>
      </c>
      <c r="D4784" s="179"/>
      <c r="E4784" s="201">
        <v>93</v>
      </c>
      <c r="F4784" s="201">
        <v>10.1</v>
      </c>
      <c r="G4784" s="64">
        <f t="shared" si="148"/>
        <v>0</v>
      </c>
      <c r="H4784" s="66">
        <f t="shared" si="149"/>
        <v>0</v>
      </c>
      <c r="I4784" s="60"/>
    </row>
    <row r="4785" spans="1:9" s="38" customFormat="1" x14ac:dyDescent="0.25">
      <c r="A4785" s="193" t="s">
        <v>11340</v>
      </c>
      <c r="B4785" s="194" t="s">
        <v>11341</v>
      </c>
      <c r="C4785" s="188" t="s">
        <v>6</v>
      </c>
      <c r="D4785" s="179"/>
      <c r="E4785" s="201">
        <v>205</v>
      </c>
      <c r="F4785" s="201">
        <v>22.3</v>
      </c>
      <c r="G4785" s="64">
        <f t="shared" si="148"/>
        <v>0</v>
      </c>
      <c r="H4785" s="66">
        <f t="shared" si="149"/>
        <v>0</v>
      </c>
      <c r="I4785" s="60"/>
    </row>
    <row r="4786" spans="1:9" s="38" customFormat="1" x14ac:dyDescent="0.25">
      <c r="A4786" s="193" t="s">
        <v>11342</v>
      </c>
      <c r="B4786" s="194" t="s">
        <v>11343</v>
      </c>
      <c r="C4786" s="188" t="s">
        <v>6</v>
      </c>
      <c r="D4786" s="179"/>
      <c r="E4786" s="201">
        <v>234</v>
      </c>
      <c r="F4786" s="201">
        <v>25.4</v>
      </c>
      <c r="G4786" s="64">
        <f t="shared" si="148"/>
        <v>0</v>
      </c>
      <c r="H4786" s="66">
        <f t="shared" si="149"/>
        <v>0</v>
      </c>
      <c r="I4786" s="60"/>
    </row>
    <row r="4787" spans="1:9" s="38" customFormat="1" x14ac:dyDescent="0.25">
      <c r="A4787" s="193" t="s">
        <v>11344</v>
      </c>
      <c r="B4787" s="194" t="s">
        <v>11345</v>
      </c>
      <c r="C4787" s="188" t="s">
        <v>6</v>
      </c>
      <c r="D4787" s="179"/>
      <c r="E4787" s="201">
        <v>260</v>
      </c>
      <c r="F4787" s="201">
        <v>28.2</v>
      </c>
      <c r="G4787" s="64">
        <f t="shared" si="148"/>
        <v>0</v>
      </c>
      <c r="H4787" s="66">
        <f t="shared" si="149"/>
        <v>0</v>
      </c>
      <c r="I4787" s="60"/>
    </row>
    <row r="4788" spans="1:9" s="38" customFormat="1" x14ac:dyDescent="0.25">
      <c r="A4788" s="193" t="s">
        <v>11346</v>
      </c>
      <c r="B4788" s="194" t="s">
        <v>11347</v>
      </c>
      <c r="C4788" s="188" t="s">
        <v>6</v>
      </c>
      <c r="D4788" s="179"/>
      <c r="E4788" s="201">
        <v>304</v>
      </c>
      <c r="F4788" s="201">
        <v>32.9</v>
      </c>
      <c r="G4788" s="64">
        <f t="shared" si="148"/>
        <v>0</v>
      </c>
      <c r="H4788" s="66">
        <f t="shared" si="149"/>
        <v>0</v>
      </c>
      <c r="I4788" s="60"/>
    </row>
    <row r="4789" spans="1:9" s="38" customFormat="1" x14ac:dyDescent="0.25">
      <c r="A4789" s="193" t="s">
        <v>11348</v>
      </c>
      <c r="B4789" s="194" t="s">
        <v>11349</v>
      </c>
      <c r="C4789" s="188" t="s">
        <v>6</v>
      </c>
      <c r="D4789" s="179"/>
      <c r="E4789" s="201">
        <v>335</v>
      </c>
      <c r="F4789" s="201">
        <v>36.299999999999997</v>
      </c>
      <c r="G4789" s="64">
        <f t="shared" si="148"/>
        <v>0</v>
      </c>
      <c r="H4789" s="66">
        <f t="shared" si="149"/>
        <v>0</v>
      </c>
      <c r="I4789" s="60"/>
    </row>
    <row r="4790" spans="1:9" s="38" customFormat="1" ht="56.25" x14ac:dyDescent="0.25">
      <c r="A4790" s="195" t="s">
        <v>11350</v>
      </c>
      <c r="B4790" s="196" t="s">
        <v>22438</v>
      </c>
      <c r="C4790" s="198"/>
      <c r="D4790" s="199"/>
      <c r="E4790" s="199"/>
      <c r="F4790" s="199"/>
      <c r="G4790" s="199"/>
      <c r="H4790" s="200"/>
      <c r="I4790" s="60"/>
    </row>
    <row r="4791" spans="1:9" s="38" customFormat="1" x14ac:dyDescent="0.25">
      <c r="A4791" s="193" t="s">
        <v>11351</v>
      </c>
      <c r="B4791" s="194" t="s">
        <v>11352</v>
      </c>
      <c r="C4791" s="188" t="s">
        <v>15</v>
      </c>
      <c r="D4791" s="179"/>
      <c r="E4791" s="201">
        <v>133</v>
      </c>
      <c r="F4791" s="201">
        <v>14.4</v>
      </c>
      <c r="G4791" s="64">
        <f t="shared" si="148"/>
        <v>0</v>
      </c>
      <c r="H4791" s="66">
        <f t="shared" si="149"/>
        <v>0</v>
      </c>
      <c r="I4791" s="60"/>
    </row>
    <row r="4792" spans="1:9" s="38" customFormat="1" x14ac:dyDescent="0.25">
      <c r="A4792" s="193" t="s">
        <v>11353</v>
      </c>
      <c r="B4792" s="194" t="s">
        <v>11354</v>
      </c>
      <c r="C4792" s="188" t="s">
        <v>15</v>
      </c>
      <c r="D4792" s="179"/>
      <c r="E4792" s="201">
        <v>215</v>
      </c>
      <c r="F4792" s="201">
        <v>23.3</v>
      </c>
      <c r="G4792" s="64">
        <f t="shared" si="148"/>
        <v>0</v>
      </c>
      <c r="H4792" s="66">
        <f t="shared" si="149"/>
        <v>0</v>
      </c>
      <c r="I4792" s="60"/>
    </row>
    <row r="4793" spans="1:9" s="38" customFormat="1" x14ac:dyDescent="0.25">
      <c r="A4793" s="193" t="s">
        <v>11355</v>
      </c>
      <c r="B4793" s="194" t="s">
        <v>11356</v>
      </c>
      <c r="C4793" s="188" t="s">
        <v>15</v>
      </c>
      <c r="D4793" s="179"/>
      <c r="E4793" s="201">
        <v>193</v>
      </c>
      <c r="F4793" s="201">
        <v>20.9</v>
      </c>
      <c r="G4793" s="64">
        <f t="shared" si="148"/>
        <v>0</v>
      </c>
      <c r="H4793" s="66">
        <f t="shared" si="149"/>
        <v>0</v>
      </c>
      <c r="I4793" s="60"/>
    </row>
    <row r="4794" spans="1:9" s="38" customFormat="1" x14ac:dyDescent="0.25">
      <c r="A4794" s="193" t="s">
        <v>11357</v>
      </c>
      <c r="B4794" s="194" t="s">
        <v>11358</v>
      </c>
      <c r="C4794" s="188" t="s">
        <v>15</v>
      </c>
      <c r="D4794" s="179"/>
      <c r="E4794" s="201">
        <v>231</v>
      </c>
      <c r="F4794" s="201">
        <v>25.1</v>
      </c>
      <c r="G4794" s="64">
        <f t="shared" si="148"/>
        <v>0</v>
      </c>
      <c r="H4794" s="66">
        <f t="shared" si="149"/>
        <v>0</v>
      </c>
      <c r="I4794" s="60"/>
    </row>
    <row r="4795" spans="1:9" s="38" customFormat="1" ht="67.5" x14ac:dyDescent="0.25">
      <c r="A4795" s="195" t="s">
        <v>11359</v>
      </c>
      <c r="B4795" s="196" t="s">
        <v>22439</v>
      </c>
      <c r="C4795" s="198"/>
      <c r="D4795" s="199"/>
      <c r="E4795" s="199"/>
      <c r="F4795" s="199"/>
      <c r="G4795" s="199"/>
      <c r="H4795" s="200"/>
      <c r="I4795" s="60"/>
    </row>
    <row r="4796" spans="1:9" s="38" customFormat="1" x14ac:dyDescent="0.25">
      <c r="A4796" s="193" t="s">
        <v>11360</v>
      </c>
      <c r="B4796" s="194" t="s">
        <v>11352</v>
      </c>
      <c r="C4796" s="188" t="s">
        <v>15</v>
      </c>
      <c r="D4796" s="179"/>
      <c r="E4796" s="201">
        <v>148</v>
      </c>
      <c r="F4796" s="201">
        <v>16.100000000000001</v>
      </c>
      <c r="G4796" s="64">
        <f t="shared" si="148"/>
        <v>0</v>
      </c>
      <c r="H4796" s="66">
        <f t="shared" si="149"/>
        <v>0</v>
      </c>
      <c r="I4796" s="60"/>
    </row>
    <row r="4797" spans="1:9" s="38" customFormat="1" x14ac:dyDescent="0.25">
      <c r="A4797" s="193" t="s">
        <v>11361</v>
      </c>
      <c r="B4797" s="194" t="s">
        <v>11354</v>
      </c>
      <c r="C4797" s="188" t="s">
        <v>15</v>
      </c>
      <c r="D4797" s="179"/>
      <c r="E4797" s="201">
        <v>201</v>
      </c>
      <c r="F4797" s="201">
        <v>21.8</v>
      </c>
      <c r="G4797" s="64">
        <f t="shared" si="148"/>
        <v>0</v>
      </c>
      <c r="H4797" s="66">
        <f t="shared" si="149"/>
        <v>0</v>
      </c>
      <c r="I4797" s="60"/>
    </row>
    <row r="4798" spans="1:9" s="38" customFormat="1" x14ac:dyDescent="0.25">
      <c r="A4798" s="193" t="s">
        <v>11362</v>
      </c>
      <c r="B4798" s="194" t="s">
        <v>11356</v>
      </c>
      <c r="C4798" s="188" t="s">
        <v>15</v>
      </c>
      <c r="D4798" s="179"/>
      <c r="E4798" s="201">
        <v>259</v>
      </c>
      <c r="F4798" s="201">
        <v>28.1</v>
      </c>
      <c r="G4798" s="64">
        <f t="shared" si="148"/>
        <v>0</v>
      </c>
      <c r="H4798" s="66">
        <f t="shared" si="149"/>
        <v>0</v>
      </c>
      <c r="I4798" s="60"/>
    </row>
    <row r="4799" spans="1:9" s="38" customFormat="1" x14ac:dyDescent="0.25">
      <c r="A4799" s="193" t="s">
        <v>11363</v>
      </c>
      <c r="B4799" s="194" t="s">
        <v>11358</v>
      </c>
      <c r="C4799" s="188" t="s">
        <v>15</v>
      </c>
      <c r="D4799" s="179"/>
      <c r="E4799" s="201">
        <v>313</v>
      </c>
      <c r="F4799" s="201">
        <v>34</v>
      </c>
      <c r="G4799" s="64">
        <f t="shared" si="148"/>
        <v>0</v>
      </c>
      <c r="H4799" s="66">
        <f t="shared" si="149"/>
        <v>0</v>
      </c>
      <c r="I4799" s="60"/>
    </row>
    <row r="4800" spans="1:9" s="38" customFormat="1" ht="101.25" x14ac:dyDescent="0.25">
      <c r="A4800" s="195" t="s">
        <v>11364</v>
      </c>
      <c r="B4800" s="196" t="s">
        <v>22440</v>
      </c>
      <c r="C4800" s="198"/>
      <c r="D4800" s="199"/>
      <c r="E4800" s="199"/>
      <c r="F4800" s="199"/>
      <c r="G4800" s="199"/>
      <c r="H4800" s="200"/>
      <c r="I4800" s="60"/>
    </row>
    <row r="4801" spans="1:9" s="38" customFormat="1" x14ac:dyDescent="0.25">
      <c r="A4801" s="193" t="s">
        <v>11365</v>
      </c>
      <c r="B4801" s="194" t="s">
        <v>22441</v>
      </c>
      <c r="C4801" s="188" t="s">
        <v>6</v>
      </c>
      <c r="D4801" s="179"/>
      <c r="E4801" s="201">
        <v>121</v>
      </c>
      <c r="F4801" s="201">
        <v>13.2</v>
      </c>
      <c r="G4801" s="64">
        <f t="shared" si="148"/>
        <v>0</v>
      </c>
      <c r="H4801" s="66">
        <f t="shared" si="149"/>
        <v>0</v>
      </c>
      <c r="I4801" s="60"/>
    </row>
    <row r="4802" spans="1:9" s="38" customFormat="1" x14ac:dyDescent="0.25">
      <c r="A4802" s="193" t="s">
        <v>11366</v>
      </c>
      <c r="B4802" s="194" t="s">
        <v>22442</v>
      </c>
      <c r="C4802" s="188" t="s">
        <v>6</v>
      </c>
      <c r="D4802" s="179"/>
      <c r="E4802" s="201">
        <v>238</v>
      </c>
      <c r="F4802" s="201">
        <v>25.9</v>
      </c>
      <c r="G4802" s="64">
        <f t="shared" si="148"/>
        <v>0</v>
      </c>
      <c r="H4802" s="66">
        <f t="shared" si="149"/>
        <v>0</v>
      </c>
      <c r="I4802" s="60"/>
    </row>
    <row r="4803" spans="1:9" s="38" customFormat="1" x14ac:dyDescent="0.25">
      <c r="A4803" s="193" t="s">
        <v>11367</v>
      </c>
      <c r="B4803" s="194" t="s">
        <v>11368</v>
      </c>
      <c r="C4803" s="188" t="s">
        <v>6</v>
      </c>
      <c r="D4803" s="179"/>
      <c r="E4803" s="201">
        <v>114</v>
      </c>
      <c r="F4803" s="201">
        <v>12.4</v>
      </c>
      <c r="G4803" s="64">
        <f t="shared" si="148"/>
        <v>0</v>
      </c>
      <c r="H4803" s="66">
        <f t="shared" si="149"/>
        <v>0</v>
      </c>
      <c r="I4803" s="60"/>
    </row>
    <row r="4804" spans="1:9" s="38" customFormat="1" x14ac:dyDescent="0.25">
      <c r="A4804" s="193" t="s">
        <v>11369</v>
      </c>
      <c r="B4804" s="194" t="s">
        <v>11370</v>
      </c>
      <c r="C4804" s="188" t="s">
        <v>6</v>
      </c>
      <c r="D4804" s="179"/>
      <c r="E4804" s="201">
        <v>158</v>
      </c>
      <c r="F4804" s="201">
        <v>17.100000000000001</v>
      </c>
      <c r="G4804" s="64">
        <f t="shared" si="148"/>
        <v>0</v>
      </c>
      <c r="H4804" s="66">
        <f t="shared" si="149"/>
        <v>0</v>
      </c>
      <c r="I4804" s="60"/>
    </row>
    <row r="4805" spans="1:9" s="38" customFormat="1" ht="90" x14ac:dyDescent="0.25">
      <c r="A4805" s="195" t="s">
        <v>11371</v>
      </c>
      <c r="B4805" s="196" t="s">
        <v>22443</v>
      </c>
      <c r="C4805" s="198"/>
      <c r="D4805" s="199"/>
      <c r="E4805" s="199"/>
      <c r="F4805" s="199"/>
      <c r="G4805" s="199"/>
      <c r="H4805" s="200"/>
      <c r="I4805" s="60"/>
    </row>
    <row r="4806" spans="1:9" s="38" customFormat="1" x14ac:dyDescent="0.25">
      <c r="A4806" s="193" t="s">
        <v>11372</v>
      </c>
      <c r="B4806" s="194" t="s">
        <v>22444</v>
      </c>
      <c r="C4806" s="188" t="s">
        <v>6</v>
      </c>
      <c r="D4806" s="179"/>
      <c r="E4806" s="201">
        <v>246</v>
      </c>
      <c r="F4806" s="201">
        <v>26.6</v>
      </c>
      <c r="G4806" s="64">
        <f t="shared" ref="G4806:G4868" si="150">D4806*E4806</f>
        <v>0</v>
      </c>
      <c r="H4806" s="66">
        <f t="shared" ref="H4806:H4868" si="151">D4806*F4806</f>
        <v>0</v>
      </c>
      <c r="I4806" s="60"/>
    </row>
    <row r="4807" spans="1:9" s="38" customFormat="1" x14ac:dyDescent="0.25">
      <c r="A4807" s="193" t="s">
        <v>11373</v>
      </c>
      <c r="B4807" s="194" t="s">
        <v>22445</v>
      </c>
      <c r="C4807" s="188" t="s">
        <v>6</v>
      </c>
      <c r="D4807" s="179"/>
      <c r="E4807" s="201">
        <v>285</v>
      </c>
      <c r="F4807" s="201">
        <v>30.9</v>
      </c>
      <c r="G4807" s="64">
        <f t="shared" si="150"/>
        <v>0</v>
      </c>
      <c r="H4807" s="66">
        <f t="shared" si="151"/>
        <v>0</v>
      </c>
      <c r="I4807" s="60"/>
    </row>
    <row r="4808" spans="1:9" s="38" customFormat="1" x14ac:dyDescent="0.25">
      <c r="A4808" s="193" t="s">
        <v>11374</v>
      </c>
      <c r="B4808" s="194" t="s">
        <v>22446</v>
      </c>
      <c r="C4808" s="188" t="s">
        <v>6</v>
      </c>
      <c r="D4808" s="179"/>
      <c r="E4808" s="201">
        <v>368</v>
      </c>
      <c r="F4808" s="201">
        <v>39.9</v>
      </c>
      <c r="G4808" s="64">
        <f t="shared" si="150"/>
        <v>0</v>
      </c>
      <c r="H4808" s="66">
        <f t="shared" si="151"/>
        <v>0</v>
      </c>
      <c r="I4808" s="60"/>
    </row>
    <row r="4809" spans="1:9" s="38" customFormat="1" x14ac:dyDescent="0.25">
      <c r="A4809" s="193" t="s">
        <v>11375</v>
      </c>
      <c r="B4809" s="194" t="s">
        <v>22447</v>
      </c>
      <c r="C4809" s="188" t="s">
        <v>6</v>
      </c>
      <c r="D4809" s="179"/>
      <c r="E4809" s="201">
        <v>445</v>
      </c>
      <c r="F4809" s="201">
        <v>48.2</v>
      </c>
      <c r="G4809" s="64">
        <f t="shared" si="150"/>
        <v>0</v>
      </c>
      <c r="H4809" s="66">
        <f t="shared" si="151"/>
        <v>0</v>
      </c>
      <c r="I4809" s="60"/>
    </row>
    <row r="4810" spans="1:9" s="38" customFormat="1" x14ac:dyDescent="0.25">
      <c r="A4810" s="193" t="s">
        <v>11376</v>
      </c>
      <c r="B4810" s="194" t="s">
        <v>22448</v>
      </c>
      <c r="C4810" s="188" t="s">
        <v>6</v>
      </c>
      <c r="D4810" s="179"/>
      <c r="E4810" s="201">
        <v>602</v>
      </c>
      <c r="F4810" s="201">
        <v>65</v>
      </c>
      <c r="G4810" s="64">
        <f t="shared" si="150"/>
        <v>0</v>
      </c>
      <c r="H4810" s="66">
        <f t="shared" si="151"/>
        <v>0</v>
      </c>
      <c r="I4810" s="60"/>
    </row>
    <row r="4811" spans="1:9" s="38" customFormat="1" ht="67.5" x14ac:dyDescent="0.25">
      <c r="A4811" s="195" t="s">
        <v>11377</v>
      </c>
      <c r="B4811" s="196" t="s">
        <v>22449</v>
      </c>
      <c r="C4811" s="198"/>
      <c r="D4811" s="199"/>
      <c r="E4811" s="199"/>
      <c r="F4811" s="199"/>
      <c r="G4811" s="199"/>
      <c r="H4811" s="200"/>
      <c r="I4811" s="60"/>
    </row>
    <row r="4812" spans="1:9" s="38" customFormat="1" x14ac:dyDescent="0.25">
      <c r="A4812" s="193" t="s">
        <v>11378</v>
      </c>
      <c r="B4812" s="194" t="s">
        <v>11379</v>
      </c>
      <c r="C4812" s="188" t="s">
        <v>6</v>
      </c>
      <c r="D4812" s="179"/>
      <c r="E4812" s="201">
        <v>23.2</v>
      </c>
      <c r="F4812" s="201">
        <v>2.52</v>
      </c>
      <c r="G4812" s="64">
        <f t="shared" si="150"/>
        <v>0</v>
      </c>
      <c r="H4812" s="66">
        <f t="shared" si="151"/>
        <v>0</v>
      </c>
      <c r="I4812" s="60"/>
    </row>
    <row r="4813" spans="1:9" s="38" customFormat="1" x14ac:dyDescent="0.25">
      <c r="A4813" s="193" t="s">
        <v>11380</v>
      </c>
      <c r="B4813" s="194" t="s">
        <v>11381</v>
      </c>
      <c r="C4813" s="188" t="s">
        <v>6</v>
      </c>
      <c r="D4813" s="179"/>
      <c r="E4813" s="201">
        <v>26.1</v>
      </c>
      <c r="F4813" s="201">
        <v>2.83</v>
      </c>
      <c r="G4813" s="64">
        <f t="shared" si="150"/>
        <v>0</v>
      </c>
      <c r="H4813" s="66">
        <f t="shared" si="151"/>
        <v>0</v>
      </c>
      <c r="I4813" s="60"/>
    </row>
    <row r="4814" spans="1:9" s="38" customFormat="1" x14ac:dyDescent="0.25">
      <c r="A4814" s="193" t="s">
        <v>11382</v>
      </c>
      <c r="B4814" s="194" t="s">
        <v>11383</v>
      </c>
      <c r="C4814" s="188" t="s">
        <v>6</v>
      </c>
      <c r="D4814" s="179"/>
      <c r="E4814" s="201">
        <v>40.799999999999997</v>
      </c>
      <c r="F4814" s="201">
        <v>4.43</v>
      </c>
      <c r="G4814" s="64">
        <f t="shared" si="150"/>
        <v>0</v>
      </c>
      <c r="H4814" s="66">
        <f t="shared" si="151"/>
        <v>0</v>
      </c>
      <c r="I4814" s="60"/>
    </row>
    <row r="4815" spans="1:9" s="38" customFormat="1" ht="90" x14ac:dyDescent="0.25">
      <c r="A4815" s="195" t="s">
        <v>11384</v>
      </c>
      <c r="B4815" s="196" t="s">
        <v>22450</v>
      </c>
      <c r="C4815" s="198"/>
      <c r="D4815" s="199"/>
      <c r="E4815" s="199"/>
      <c r="F4815" s="199"/>
      <c r="G4815" s="199"/>
      <c r="H4815" s="200"/>
      <c r="I4815" s="60"/>
    </row>
    <row r="4816" spans="1:9" s="38" customFormat="1" x14ac:dyDescent="0.25">
      <c r="A4816" s="193" t="s">
        <v>11385</v>
      </c>
      <c r="B4816" s="194" t="s">
        <v>22451</v>
      </c>
      <c r="C4816" s="188" t="s">
        <v>6</v>
      </c>
      <c r="D4816" s="179"/>
      <c r="E4816" s="201">
        <v>642</v>
      </c>
      <c r="F4816" s="201">
        <v>70</v>
      </c>
      <c r="G4816" s="64">
        <f t="shared" si="150"/>
        <v>0</v>
      </c>
      <c r="H4816" s="66">
        <f t="shared" si="151"/>
        <v>0</v>
      </c>
      <c r="I4816" s="60"/>
    </row>
    <row r="4817" spans="1:9" s="38" customFormat="1" x14ac:dyDescent="0.25">
      <c r="A4817" s="193" t="s">
        <v>11386</v>
      </c>
      <c r="B4817" s="194" t="s">
        <v>22452</v>
      </c>
      <c r="C4817" s="188" t="s">
        <v>6</v>
      </c>
      <c r="D4817" s="179"/>
      <c r="E4817" s="201">
        <v>771</v>
      </c>
      <c r="F4817" s="201">
        <v>84</v>
      </c>
      <c r="G4817" s="64">
        <f t="shared" si="150"/>
        <v>0</v>
      </c>
      <c r="H4817" s="66">
        <f t="shared" si="151"/>
        <v>0</v>
      </c>
      <c r="I4817" s="60"/>
    </row>
    <row r="4818" spans="1:9" s="38" customFormat="1" x14ac:dyDescent="0.25">
      <c r="A4818" s="193" t="s">
        <v>11387</v>
      </c>
      <c r="B4818" s="194" t="s">
        <v>22453</v>
      </c>
      <c r="C4818" s="188" t="s">
        <v>6</v>
      </c>
      <c r="D4818" s="179"/>
      <c r="E4818" s="201">
        <v>986</v>
      </c>
      <c r="F4818" s="201">
        <v>107</v>
      </c>
      <c r="G4818" s="64">
        <f t="shared" si="150"/>
        <v>0</v>
      </c>
      <c r="H4818" s="66">
        <f t="shared" si="151"/>
        <v>0</v>
      </c>
      <c r="I4818" s="60"/>
    </row>
    <row r="4819" spans="1:9" s="38" customFormat="1" ht="78.75" x14ac:dyDescent="0.25">
      <c r="A4819" s="195" t="s">
        <v>11388</v>
      </c>
      <c r="B4819" s="196" t="s">
        <v>22454</v>
      </c>
      <c r="C4819" s="198"/>
      <c r="D4819" s="199"/>
      <c r="E4819" s="199"/>
      <c r="F4819" s="199"/>
      <c r="G4819" s="199"/>
      <c r="H4819" s="200"/>
      <c r="I4819" s="60"/>
    </row>
    <row r="4820" spans="1:9" s="38" customFormat="1" x14ac:dyDescent="0.25">
      <c r="A4820" s="193" t="s">
        <v>11389</v>
      </c>
      <c r="B4820" s="194" t="s">
        <v>11082</v>
      </c>
      <c r="C4820" s="188" t="s">
        <v>10806</v>
      </c>
      <c r="D4820" s="179"/>
      <c r="E4820" s="201">
        <v>8.8000000000000007</v>
      </c>
      <c r="F4820" s="201">
        <v>0.96</v>
      </c>
      <c r="G4820" s="64">
        <f t="shared" si="150"/>
        <v>0</v>
      </c>
      <c r="H4820" s="66">
        <f t="shared" si="151"/>
        <v>0</v>
      </c>
      <c r="I4820" s="60"/>
    </row>
    <row r="4821" spans="1:9" s="38" customFormat="1" x14ac:dyDescent="0.25">
      <c r="A4821" s="193" t="s">
        <v>11390</v>
      </c>
      <c r="B4821" s="194" t="s">
        <v>11084</v>
      </c>
      <c r="C4821" s="188" t="s">
        <v>10806</v>
      </c>
      <c r="D4821" s="179"/>
      <c r="E4821" s="201">
        <v>5.6</v>
      </c>
      <c r="F4821" s="201">
        <v>0.61</v>
      </c>
      <c r="G4821" s="64">
        <f t="shared" si="150"/>
        <v>0</v>
      </c>
      <c r="H4821" s="66">
        <f t="shared" si="151"/>
        <v>0</v>
      </c>
      <c r="I4821" s="60"/>
    </row>
    <row r="4822" spans="1:9" s="38" customFormat="1" x14ac:dyDescent="0.25">
      <c r="A4822" s="193" t="s">
        <v>11391</v>
      </c>
      <c r="B4822" s="194" t="s">
        <v>11086</v>
      </c>
      <c r="C4822" s="188" t="s">
        <v>10806</v>
      </c>
      <c r="D4822" s="179"/>
      <c r="E4822" s="201">
        <v>3.99</v>
      </c>
      <c r="F4822" s="201">
        <v>0.433</v>
      </c>
      <c r="G4822" s="64">
        <f t="shared" si="150"/>
        <v>0</v>
      </c>
      <c r="H4822" s="66">
        <f t="shared" si="151"/>
        <v>0</v>
      </c>
      <c r="I4822" s="60"/>
    </row>
    <row r="4823" spans="1:9" s="38" customFormat="1" x14ac:dyDescent="0.25">
      <c r="A4823" s="193" t="s">
        <v>11392</v>
      </c>
      <c r="B4823" s="194" t="s">
        <v>11088</v>
      </c>
      <c r="C4823" s="188" t="s">
        <v>10806</v>
      </c>
      <c r="D4823" s="179"/>
      <c r="E4823" s="201">
        <v>3.71</v>
      </c>
      <c r="F4823" s="201">
        <v>0.40300000000000002</v>
      </c>
      <c r="G4823" s="64">
        <f t="shared" si="150"/>
        <v>0</v>
      </c>
      <c r="H4823" s="66">
        <f t="shared" si="151"/>
        <v>0</v>
      </c>
      <c r="I4823" s="60"/>
    </row>
    <row r="4824" spans="1:9" s="38" customFormat="1" ht="78.75" x14ac:dyDescent="0.25">
      <c r="A4824" s="195" t="s">
        <v>11393</v>
      </c>
      <c r="B4824" s="196" t="s">
        <v>22455</v>
      </c>
      <c r="C4824" s="198"/>
      <c r="D4824" s="199"/>
      <c r="E4824" s="199"/>
      <c r="F4824" s="199"/>
      <c r="G4824" s="199"/>
      <c r="H4824" s="200"/>
      <c r="I4824" s="60"/>
    </row>
    <row r="4825" spans="1:9" s="38" customFormat="1" x14ac:dyDescent="0.25">
      <c r="A4825" s="193" t="s">
        <v>11394</v>
      </c>
      <c r="B4825" s="194" t="s">
        <v>11395</v>
      </c>
      <c r="C4825" s="188" t="s">
        <v>10806</v>
      </c>
      <c r="D4825" s="179"/>
      <c r="E4825" s="201">
        <v>11.8</v>
      </c>
      <c r="F4825" s="201">
        <v>1.28</v>
      </c>
      <c r="G4825" s="64">
        <f t="shared" si="150"/>
        <v>0</v>
      </c>
      <c r="H4825" s="66">
        <f t="shared" si="151"/>
        <v>0</v>
      </c>
      <c r="I4825" s="60"/>
    </row>
    <row r="4826" spans="1:9" s="38" customFormat="1" x14ac:dyDescent="0.25">
      <c r="A4826" s="193" t="s">
        <v>11396</v>
      </c>
      <c r="B4826" s="194" t="s">
        <v>11397</v>
      </c>
      <c r="C4826" s="188" t="s">
        <v>10806</v>
      </c>
      <c r="D4826" s="179"/>
      <c r="E4826" s="201">
        <v>9.6</v>
      </c>
      <c r="F4826" s="201">
        <v>1.05</v>
      </c>
      <c r="G4826" s="64">
        <f t="shared" si="150"/>
        <v>0</v>
      </c>
      <c r="H4826" s="66">
        <f t="shared" si="151"/>
        <v>0</v>
      </c>
      <c r="I4826" s="60"/>
    </row>
    <row r="4827" spans="1:9" s="38" customFormat="1" x14ac:dyDescent="0.25">
      <c r="A4827" s="193" t="s">
        <v>11398</v>
      </c>
      <c r="B4827" s="194" t="s">
        <v>11399</v>
      </c>
      <c r="C4827" s="188" t="s">
        <v>10806</v>
      </c>
      <c r="D4827" s="179"/>
      <c r="E4827" s="201">
        <v>7.7</v>
      </c>
      <c r="F4827" s="201">
        <v>0.83</v>
      </c>
      <c r="G4827" s="64">
        <f t="shared" si="150"/>
        <v>0</v>
      </c>
      <c r="H4827" s="66">
        <f t="shared" si="151"/>
        <v>0</v>
      </c>
      <c r="I4827" s="60"/>
    </row>
    <row r="4828" spans="1:9" s="38" customFormat="1" x14ac:dyDescent="0.25">
      <c r="A4828" s="193" t="s">
        <v>11400</v>
      </c>
      <c r="B4828" s="194" t="s">
        <v>11401</v>
      </c>
      <c r="C4828" s="188" t="s">
        <v>10806</v>
      </c>
      <c r="D4828" s="179"/>
      <c r="E4828" s="201">
        <v>6.2</v>
      </c>
      <c r="F4828" s="201">
        <v>0.67</v>
      </c>
      <c r="G4828" s="64">
        <f t="shared" si="150"/>
        <v>0</v>
      </c>
      <c r="H4828" s="66">
        <f t="shared" si="151"/>
        <v>0</v>
      </c>
      <c r="I4828" s="60"/>
    </row>
    <row r="4829" spans="1:9" s="38" customFormat="1" x14ac:dyDescent="0.25">
      <c r="A4829" s="193" t="s">
        <v>11402</v>
      </c>
      <c r="B4829" s="194" t="s">
        <v>11403</v>
      </c>
      <c r="C4829" s="188" t="s">
        <v>10806</v>
      </c>
      <c r="D4829" s="179"/>
      <c r="E4829" s="201">
        <v>4.5599999999999996</v>
      </c>
      <c r="F4829" s="201">
        <v>0.495</v>
      </c>
      <c r="G4829" s="64">
        <f t="shared" si="150"/>
        <v>0</v>
      </c>
      <c r="H4829" s="66">
        <f t="shared" si="151"/>
        <v>0</v>
      </c>
      <c r="I4829" s="60"/>
    </row>
    <row r="4830" spans="1:9" s="38" customFormat="1" x14ac:dyDescent="0.25">
      <c r="A4830" s="193" t="s">
        <v>11404</v>
      </c>
      <c r="B4830" s="194" t="s">
        <v>11405</v>
      </c>
      <c r="C4830" s="188" t="s">
        <v>10806</v>
      </c>
      <c r="D4830" s="179"/>
      <c r="E4830" s="201">
        <v>3.83</v>
      </c>
      <c r="F4830" s="201">
        <v>0.41599999999999998</v>
      </c>
      <c r="G4830" s="64">
        <f t="shared" si="150"/>
        <v>0</v>
      </c>
      <c r="H4830" s="66">
        <f t="shared" si="151"/>
        <v>0</v>
      </c>
      <c r="I4830" s="60"/>
    </row>
    <row r="4831" spans="1:9" s="38" customFormat="1" x14ac:dyDescent="0.25">
      <c r="A4831" s="193" t="s">
        <v>11406</v>
      </c>
      <c r="B4831" s="194" t="s">
        <v>11407</v>
      </c>
      <c r="C4831" s="188" t="s">
        <v>10806</v>
      </c>
      <c r="D4831" s="179"/>
      <c r="E4831" s="201">
        <v>3.42</v>
      </c>
      <c r="F4831" s="201">
        <v>0.371</v>
      </c>
      <c r="G4831" s="64">
        <f t="shared" si="150"/>
        <v>0</v>
      </c>
      <c r="H4831" s="66">
        <f t="shared" si="151"/>
        <v>0</v>
      </c>
      <c r="I4831" s="60"/>
    </row>
    <row r="4832" spans="1:9" s="38" customFormat="1" ht="78.75" x14ac:dyDescent="0.25">
      <c r="A4832" s="195" t="s">
        <v>11408</v>
      </c>
      <c r="B4832" s="196" t="s">
        <v>22456</v>
      </c>
      <c r="C4832" s="198"/>
      <c r="D4832" s="199"/>
      <c r="E4832" s="199"/>
      <c r="F4832" s="199"/>
      <c r="G4832" s="199"/>
      <c r="H4832" s="200"/>
      <c r="I4832" s="60"/>
    </row>
    <row r="4833" spans="1:9" s="38" customFormat="1" x14ac:dyDescent="0.25">
      <c r="A4833" s="193" t="s">
        <v>11409</v>
      </c>
      <c r="B4833" s="194" t="s">
        <v>11410</v>
      </c>
      <c r="C4833" s="188" t="s">
        <v>10806</v>
      </c>
      <c r="D4833" s="179"/>
      <c r="E4833" s="201">
        <v>9.8000000000000007</v>
      </c>
      <c r="F4833" s="201">
        <v>1.07</v>
      </c>
      <c r="G4833" s="64">
        <f t="shared" si="150"/>
        <v>0</v>
      </c>
      <c r="H4833" s="66">
        <f t="shared" si="151"/>
        <v>0</v>
      </c>
      <c r="I4833" s="60"/>
    </row>
    <row r="4834" spans="1:9" s="38" customFormat="1" x14ac:dyDescent="0.25">
      <c r="A4834" s="193" t="s">
        <v>11411</v>
      </c>
      <c r="B4834" s="194" t="s">
        <v>11412</v>
      </c>
      <c r="C4834" s="188" t="s">
        <v>10806</v>
      </c>
      <c r="D4834" s="179"/>
      <c r="E4834" s="201">
        <v>8.6999999999999993</v>
      </c>
      <c r="F4834" s="201">
        <v>0.94</v>
      </c>
      <c r="G4834" s="64">
        <f t="shared" si="150"/>
        <v>0</v>
      </c>
      <c r="H4834" s="66">
        <f t="shared" si="151"/>
        <v>0</v>
      </c>
      <c r="I4834" s="60"/>
    </row>
    <row r="4835" spans="1:9" s="38" customFormat="1" x14ac:dyDescent="0.25">
      <c r="A4835" s="193" t="s">
        <v>11413</v>
      </c>
      <c r="B4835" s="194" t="s">
        <v>11414</v>
      </c>
      <c r="C4835" s="188" t="s">
        <v>10806</v>
      </c>
      <c r="D4835" s="179"/>
      <c r="E4835" s="201">
        <v>7.7</v>
      </c>
      <c r="F4835" s="201">
        <v>0.83</v>
      </c>
      <c r="G4835" s="64">
        <f t="shared" si="150"/>
        <v>0</v>
      </c>
      <c r="H4835" s="66">
        <f t="shared" si="151"/>
        <v>0</v>
      </c>
      <c r="I4835" s="60"/>
    </row>
    <row r="4836" spans="1:9" s="38" customFormat="1" x14ac:dyDescent="0.25">
      <c r="A4836" s="193" t="s">
        <v>11415</v>
      </c>
      <c r="B4836" s="194" t="s">
        <v>11416</v>
      </c>
      <c r="C4836" s="188" t="s">
        <v>10806</v>
      </c>
      <c r="D4836" s="179"/>
      <c r="E4836" s="201">
        <v>6.1</v>
      </c>
      <c r="F4836" s="201">
        <v>0.66</v>
      </c>
      <c r="G4836" s="64">
        <f t="shared" si="150"/>
        <v>0</v>
      </c>
      <c r="H4836" s="66">
        <f t="shared" si="151"/>
        <v>0</v>
      </c>
      <c r="I4836" s="60"/>
    </row>
    <row r="4837" spans="1:9" s="38" customFormat="1" x14ac:dyDescent="0.25">
      <c r="A4837" s="193" t="s">
        <v>11417</v>
      </c>
      <c r="B4837" s="194" t="s">
        <v>11418</v>
      </c>
      <c r="C4837" s="188" t="s">
        <v>10806</v>
      </c>
      <c r="D4837" s="179"/>
      <c r="E4837" s="201">
        <v>4.5599999999999996</v>
      </c>
      <c r="F4837" s="201">
        <v>0.495</v>
      </c>
      <c r="G4837" s="64">
        <f t="shared" si="150"/>
        <v>0</v>
      </c>
      <c r="H4837" s="66">
        <f t="shared" si="151"/>
        <v>0</v>
      </c>
      <c r="I4837" s="60"/>
    </row>
    <row r="4838" spans="1:9" s="38" customFormat="1" x14ac:dyDescent="0.25">
      <c r="A4838" s="193" t="s">
        <v>11419</v>
      </c>
      <c r="B4838" s="194" t="s">
        <v>11420</v>
      </c>
      <c r="C4838" s="188" t="s">
        <v>10806</v>
      </c>
      <c r="D4838" s="179"/>
      <c r="E4838" s="201">
        <v>4.1399999999999997</v>
      </c>
      <c r="F4838" s="201">
        <v>0.44900000000000001</v>
      </c>
      <c r="G4838" s="64">
        <f t="shared" si="150"/>
        <v>0</v>
      </c>
      <c r="H4838" s="66">
        <f t="shared" si="151"/>
        <v>0</v>
      </c>
      <c r="I4838" s="60"/>
    </row>
    <row r="4839" spans="1:9" s="38" customFormat="1" x14ac:dyDescent="0.25">
      <c r="A4839" s="193" t="s">
        <v>11421</v>
      </c>
      <c r="B4839" s="194" t="s">
        <v>11422</v>
      </c>
      <c r="C4839" s="188" t="s">
        <v>10806</v>
      </c>
      <c r="D4839" s="179"/>
      <c r="E4839" s="201">
        <v>3.27</v>
      </c>
      <c r="F4839" s="201">
        <v>0.35499999999999998</v>
      </c>
      <c r="G4839" s="64">
        <f t="shared" si="150"/>
        <v>0</v>
      </c>
      <c r="H4839" s="66">
        <f t="shared" si="151"/>
        <v>0</v>
      </c>
      <c r="I4839" s="60"/>
    </row>
    <row r="4840" spans="1:9" s="38" customFormat="1" x14ac:dyDescent="0.25">
      <c r="A4840" s="193" t="s">
        <v>11423</v>
      </c>
      <c r="B4840" s="194" t="s">
        <v>11424</v>
      </c>
      <c r="C4840" s="188" t="s">
        <v>10806</v>
      </c>
      <c r="D4840" s="179"/>
      <c r="E4840" s="201">
        <v>3</v>
      </c>
      <c r="F4840" s="201">
        <v>0.32500000000000001</v>
      </c>
      <c r="G4840" s="64">
        <f t="shared" si="150"/>
        <v>0</v>
      </c>
      <c r="H4840" s="66">
        <f t="shared" si="151"/>
        <v>0</v>
      </c>
      <c r="I4840" s="60"/>
    </row>
    <row r="4841" spans="1:9" s="38" customFormat="1" ht="67.5" x14ac:dyDescent="0.25">
      <c r="A4841" s="195" t="s">
        <v>11425</v>
      </c>
      <c r="B4841" s="196" t="s">
        <v>22457</v>
      </c>
      <c r="C4841" s="198"/>
      <c r="D4841" s="199"/>
      <c r="E4841" s="199"/>
      <c r="F4841" s="199"/>
      <c r="G4841" s="199"/>
      <c r="H4841" s="200"/>
      <c r="I4841" s="60"/>
    </row>
    <row r="4842" spans="1:9" s="38" customFormat="1" x14ac:dyDescent="0.25">
      <c r="A4842" s="193" t="s">
        <v>11426</v>
      </c>
      <c r="B4842" s="194" t="s">
        <v>22458</v>
      </c>
      <c r="C4842" s="188" t="s">
        <v>6</v>
      </c>
      <c r="D4842" s="179"/>
      <c r="E4842" s="201">
        <v>43.1</v>
      </c>
      <c r="F4842" s="201">
        <v>4.68</v>
      </c>
      <c r="G4842" s="64">
        <f t="shared" si="150"/>
        <v>0</v>
      </c>
      <c r="H4842" s="66">
        <f t="shared" si="151"/>
        <v>0</v>
      </c>
      <c r="I4842" s="60"/>
    </row>
    <row r="4843" spans="1:9" s="38" customFormat="1" x14ac:dyDescent="0.25">
      <c r="A4843" s="193" t="s">
        <v>11427</v>
      </c>
      <c r="B4843" s="194" t="s">
        <v>22459</v>
      </c>
      <c r="C4843" s="188" t="s">
        <v>6</v>
      </c>
      <c r="D4843" s="179"/>
      <c r="E4843" s="201">
        <v>51</v>
      </c>
      <c r="F4843" s="201">
        <v>5.5</v>
      </c>
      <c r="G4843" s="64">
        <f t="shared" si="150"/>
        <v>0</v>
      </c>
      <c r="H4843" s="66">
        <f t="shared" si="151"/>
        <v>0</v>
      </c>
      <c r="I4843" s="60"/>
    </row>
    <row r="4844" spans="1:9" s="38" customFormat="1" x14ac:dyDescent="0.25">
      <c r="A4844" s="193" t="s">
        <v>11428</v>
      </c>
      <c r="B4844" s="194" t="s">
        <v>22460</v>
      </c>
      <c r="C4844" s="188" t="s">
        <v>6</v>
      </c>
      <c r="D4844" s="179"/>
      <c r="E4844" s="201">
        <v>61</v>
      </c>
      <c r="F4844" s="201">
        <v>6.6</v>
      </c>
      <c r="G4844" s="64">
        <f t="shared" si="150"/>
        <v>0</v>
      </c>
      <c r="H4844" s="66">
        <f t="shared" si="151"/>
        <v>0</v>
      </c>
      <c r="I4844" s="60"/>
    </row>
    <row r="4845" spans="1:9" s="38" customFormat="1" x14ac:dyDescent="0.25">
      <c r="A4845" s="193" t="s">
        <v>11429</v>
      </c>
      <c r="B4845" s="194" t="s">
        <v>11430</v>
      </c>
      <c r="C4845" s="188" t="s">
        <v>6</v>
      </c>
      <c r="D4845" s="179"/>
      <c r="E4845" s="201">
        <v>69</v>
      </c>
      <c r="F4845" s="201">
        <v>7.5</v>
      </c>
      <c r="G4845" s="64">
        <f t="shared" si="150"/>
        <v>0</v>
      </c>
      <c r="H4845" s="66">
        <f t="shared" si="151"/>
        <v>0</v>
      </c>
      <c r="I4845" s="60"/>
    </row>
    <row r="4846" spans="1:9" s="38" customFormat="1" x14ac:dyDescent="0.25">
      <c r="A4846" s="193" t="s">
        <v>11431</v>
      </c>
      <c r="B4846" s="194" t="s">
        <v>22461</v>
      </c>
      <c r="C4846" s="188" t="s">
        <v>6</v>
      </c>
      <c r="D4846" s="179"/>
      <c r="E4846" s="201">
        <v>80</v>
      </c>
      <c r="F4846" s="201">
        <v>8.6999999999999993</v>
      </c>
      <c r="G4846" s="64">
        <f t="shared" si="150"/>
        <v>0</v>
      </c>
      <c r="H4846" s="66">
        <f t="shared" si="151"/>
        <v>0</v>
      </c>
      <c r="I4846" s="60"/>
    </row>
    <row r="4847" spans="1:9" s="38" customFormat="1" x14ac:dyDescent="0.25">
      <c r="A4847" s="193" t="s">
        <v>11432</v>
      </c>
      <c r="B4847" s="194" t="s">
        <v>22462</v>
      </c>
      <c r="C4847" s="188" t="s">
        <v>6</v>
      </c>
      <c r="D4847" s="179"/>
      <c r="E4847" s="201">
        <v>88</v>
      </c>
      <c r="F4847" s="201">
        <v>9.6</v>
      </c>
      <c r="G4847" s="64">
        <f t="shared" si="150"/>
        <v>0</v>
      </c>
      <c r="H4847" s="66">
        <f t="shared" si="151"/>
        <v>0</v>
      </c>
      <c r="I4847" s="60"/>
    </row>
    <row r="4848" spans="1:9" s="38" customFormat="1" x14ac:dyDescent="0.25">
      <c r="A4848" s="193" t="s">
        <v>11433</v>
      </c>
      <c r="B4848" s="194" t="s">
        <v>22463</v>
      </c>
      <c r="C4848" s="188" t="s">
        <v>6</v>
      </c>
      <c r="D4848" s="179"/>
      <c r="E4848" s="201">
        <v>99</v>
      </c>
      <c r="F4848" s="201">
        <v>10.8</v>
      </c>
      <c r="G4848" s="64">
        <f t="shared" si="150"/>
        <v>0</v>
      </c>
      <c r="H4848" s="66">
        <f t="shared" si="151"/>
        <v>0</v>
      </c>
      <c r="I4848" s="60"/>
    </row>
    <row r="4849" spans="1:9" s="38" customFormat="1" x14ac:dyDescent="0.25">
      <c r="A4849" s="193" t="s">
        <v>11434</v>
      </c>
      <c r="B4849" s="194" t="s">
        <v>22464</v>
      </c>
      <c r="C4849" s="188" t="s">
        <v>6</v>
      </c>
      <c r="D4849" s="179"/>
      <c r="E4849" s="201">
        <v>111</v>
      </c>
      <c r="F4849" s="201">
        <v>12</v>
      </c>
      <c r="G4849" s="64">
        <f t="shared" si="150"/>
        <v>0</v>
      </c>
      <c r="H4849" s="66">
        <f t="shared" si="151"/>
        <v>0</v>
      </c>
      <c r="I4849" s="60"/>
    </row>
    <row r="4850" spans="1:9" s="38" customFormat="1" x14ac:dyDescent="0.25">
      <c r="A4850" s="193" t="s">
        <v>11435</v>
      </c>
      <c r="B4850" s="194" t="s">
        <v>22465</v>
      </c>
      <c r="C4850" s="188" t="s">
        <v>6</v>
      </c>
      <c r="D4850" s="179"/>
      <c r="E4850" s="201">
        <v>122</v>
      </c>
      <c r="F4850" s="201">
        <v>13.3</v>
      </c>
      <c r="G4850" s="64">
        <f t="shared" si="150"/>
        <v>0</v>
      </c>
      <c r="H4850" s="66">
        <f t="shared" si="151"/>
        <v>0</v>
      </c>
      <c r="I4850" s="60"/>
    </row>
    <row r="4851" spans="1:9" s="38" customFormat="1" x14ac:dyDescent="0.25">
      <c r="A4851" s="193" t="s">
        <v>11436</v>
      </c>
      <c r="B4851" s="194" t="s">
        <v>22466</v>
      </c>
      <c r="C4851" s="188" t="s">
        <v>6</v>
      </c>
      <c r="D4851" s="179"/>
      <c r="E4851" s="201">
        <v>212</v>
      </c>
      <c r="F4851" s="201">
        <v>23.1</v>
      </c>
      <c r="G4851" s="64">
        <f t="shared" si="150"/>
        <v>0</v>
      </c>
      <c r="H4851" s="66">
        <f t="shared" si="151"/>
        <v>0</v>
      </c>
      <c r="I4851" s="60"/>
    </row>
    <row r="4852" spans="1:9" s="38" customFormat="1" x14ac:dyDescent="0.25">
      <c r="A4852" s="193" t="s">
        <v>11437</v>
      </c>
      <c r="B4852" s="194" t="s">
        <v>22467</v>
      </c>
      <c r="C4852" s="188" t="s">
        <v>6</v>
      </c>
      <c r="D4852" s="179"/>
      <c r="E4852" s="201">
        <v>246</v>
      </c>
      <c r="F4852" s="201">
        <v>26.6</v>
      </c>
      <c r="G4852" s="64">
        <f t="shared" si="150"/>
        <v>0</v>
      </c>
      <c r="H4852" s="66">
        <f t="shared" si="151"/>
        <v>0</v>
      </c>
      <c r="I4852" s="60"/>
    </row>
    <row r="4853" spans="1:9" s="38" customFormat="1" x14ac:dyDescent="0.25">
      <c r="A4853" s="193" t="s">
        <v>11438</v>
      </c>
      <c r="B4853" s="194" t="s">
        <v>22468</v>
      </c>
      <c r="C4853" s="188" t="s">
        <v>6</v>
      </c>
      <c r="D4853" s="179"/>
      <c r="E4853" s="201">
        <v>284</v>
      </c>
      <c r="F4853" s="201">
        <v>30.8</v>
      </c>
      <c r="G4853" s="64">
        <f t="shared" si="150"/>
        <v>0</v>
      </c>
      <c r="H4853" s="66">
        <f t="shared" si="151"/>
        <v>0</v>
      </c>
      <c r="I4853" s="60"/>
    </row>
    <row r="4854" spans="1:9" s="38" customFormat="1" x14ac:dyDescent="0.25">
      <c r="A4854" s="193" t="s">
        <v>11439</v>
      </c>
      <c r="B4854" s="194" t="s">
        <v>22469</v>
      </c>
      <c r="C4854" s="188" t="s">
        <v>6</v>
      </c>
      <c r="D4854" s="179"/>
      <c r="E4854" s="201">
        <v>325</v>
      </c>
      <c r="F4854" s="201">
        <v>35.299999999999997</v>
      </c>
      <c r="G4854" s="64">
        <f t="shared" si="150"/>
        <v>0</v>
      </c>
      <c r="H4854" s="66">
        <f t="shared" si="151"/>
        <v>0</v>
      </c>
      <c r="I4854" s="60"/>
    </row>
    <row r="4855" spans="1:9" s="38" customFormat="1" x14ac:dyDescent="0.25">
      <c r="A4855" s="193" t="s">
        <v>11440</v>
      </c>
      <c r="B4855" s="194" t="s">
        <v>22470</v>
      </c>
      <c r="C4855" s="188" t="s">
        <v>6</v>
      </c>
      <c r="D4855" s="179"/>
      <c r="E4855" s="201">
        <v>369</v>
      </c>
      <c r="F4855" s="201">
        <v>40</v>
      </c>
      <c r="G4855" s="64">
        <f t="shared" si="150"/>
        <v>0</v>
      </c>
      <c r="H4855" s="66">
        <f t="shared" si="151"/>
        <v>0</v>
      </c>
      <c r="I4855" s="60"/>
    </row>
    <row r="4856" spans="1:9" s="38" customFormat="1" x14ac:dyDescent="0.25">
      <c r="A4856" s="193" t="s">
        <v>11441</v>
      </c>
      <c r="B4856" s="194" t="s">
        <v>22471</v>
      </c>
      <c r="C4856" s="188" t="s">
        <v>6</v>
      </c>
      <c r="D4856" s="179"/>
      <c r="E4856" s="201">
        <v>417</v>
      </c>
      <c r="F4856" s="201">
        <v>45.2</v>
      </c>
      <c r="G4856" s="64">
        <f t="shared" si="150"/>
        <v>0</v>
      </c>
      <c r="H4856" s="66">
        <f t="shared" si="151"/>
        <v>0</v>
      </c>
      <c r="I4856" s="60"/>
    </row>
    <row r="4857" spans="1:9" s="38" customFormat="1" x14ac:dyDescent="0.25">
      <c r="A4857" s="193" t="s">
        <v>11442</v>
      </c>
      <c r="B4857" s="194" t="s">
        <v>22472</v>
      </c>
      <c r="C4857" s="188" t="s">
        <v>6</v>
      </c>
      <c r="D4857" s="179"/>
      <c r="E4857" s="201">
        <v>471</v>
      </c>
      <c r="F4857" s="201">
        <v>51</v>
      </c>
      <c r="G4857" s="64">
        <f t="shared" si="150"/>
        <v>0</v>
      </c>
      <c r="H4857" s="66">
        <f t="shared" si="151"/>
        <v>0</v>
      </c>
      <c r="I4857" s="60"/>
    </row>
    <row r="4858" spans="1:9" s="38" customFormat="1" x14ac:dyDescent="0.25">
      <c r="A4858" s="193" t="s">
        <v>11443</v>
      </c>
      <c r="B4858" s="194" t="s">
        <v>22473</v>
      </c>
      <c r="C4858" s="188" t="s">
        <v>6</v>
      </c>
      <c r="D4858" s="179"/>
      <c r="E4858" s="201">
        <v>1129</v>
      </c>
      <c r="F4858" s="201">
        <v>122</v>
      </c>
      <c r="G4858" s="64">
        <f t="shared" si="150"/>
        <v>0</v>
      </c>
      <c r="H4858" s="66">
        <f t="shared" si="151"/>
        <v>0</v>
      </c>
      <c r="I4858" s="60"/>
    </row>
    <row r="4859" spans="1:9" s="38" customFormat="1" x14ac:dyDescent="0.25">
      <c r="A4859" s="193" t="s">
        <v>11444</v>
      </c>
      <c r="B4859" s="194" t="s">
        <v>22474</v>
      </c>
      <c r="C4859" s="188" t="s">
        <v>6</v>
      </c>
      <c r="D4859" s="179"/>
      <c r="E4859" s="201">
        <v>1300</v>
      </c>
      <c r="F4859" s="201">
        <v>141</v>
      </c>
      <c r="G4859" s="64">
        <f t="shared" si="150"/>
        <v>0</v>
      </c>
      <c r="H4859" s="66">
        <f t="shared" si="151"/>
        <v>0</v>
      </c>
      <c r="I4859" s="60"/>
    </row>
    <row r="4860" spans="1:9" s="38" customFormat="1" x14ac:dyDescent="0.25">
      <c r="A4860" s="193" t="s">
        <v>11445</v>
      </c>
      <c r="B4860" s="194" t="s">
        <v>22475</v>
      </c>
      <c r="C4860" s="188" t="s">
        <v>6</v>
      </c>
      <c r="D4860" s="179"/>
      <c r="E4860" s="201">
        <v>1515</v>
      </c>
      <c r="F4860" s="201">
        <v>164</v>
      </c>
      <c r="G4860" s="64">
        <f t="shared" si="150"/>
        <v>0</v>
      </c>
      <c r="H4860" s="66">
        <f t="shared" si="151"/>
        <v>0</v>
      </c>
      <c r="I4860" s="60"/>
    </row>
    <row r="4861" spans="1:9" s="38" customFormat="1" x14ac:dyDescent="0.25">
      <c r="A4861" s="193" t="s">
        <v>11446</v>
      </c>
      <c r="B4861" s="194" t="s">
        <v>22476</v>
      </c>
      <c r="C4861" s="188" t="s">
        <v>6</v>
      </c>
      <c r="D4861" s="179"/>
      <c r="E4861" s="201">
        <v>1700</v>
      </c>
      <c r="F4861" s="201">
        <v>184</v>
      </c>
      <c r="G4861" s="64">
        <f t="shared" si="150"/>
        <v>0</v>
      </c>
      <c r="H4861" s="66">
        <f t="shared" si="151"/>
        <v>0</v>
      </c>
      <c r="I4861" s="60"/>
    </row>
    <row r="4862" spans="1:9" s="38" customFormat="1" x14ac:dyDescent="0.25">
      <c r="A4862" s="193" t="s">
        <v>11447</v>
      </c>
      <c r="B4862" s="194" t="s">
        <v>22477</v>
      </c>
      <c r="C4862" s="188" t="s">
        <v>6</v>
      </c>
      <c r="D4862" s="179"/>
      <c r="E4862" s="201">
        <v>1928</v>
      </c>
      <c r="F4862" s="201">
        <v>209</v>
      </c>
      <c r="G4862" s="64">
        <f t="shared" si="150"/>
        <v>0</v>
      </c>
      <c r="H4862" s="66">
        <f t="shared" si="151"/>
        <v>0</v>
      </c>
      <c r="I4862" s="60"/>
    </row>
    <row r="4863" spans="1:9" s="38" customFormat="1" x14ac:dyDescent="0.25">
      <c r="A4863" s="193" t="s">
        <v>11448</v>
      </c>
      <c r="B4863" s="194" t="s">
        <v>22478</v>
      </c>
      <c r="C4863" s="188" t="s">
        <v>6</v>
      </c>
      <c r="D4863" s="179"/>
      <c r="E4863" s="201">
        <v>2187</v>
      </c>
      <c r="F4863" s="201">
        <v>237</v>
      </c>
      <c r="G4863" s="64">
        <f t="shared" si="150"/>
        <v>0</v>
      </c>
      <c r="H4863" s="66">
        <f t="shared" si="151"/>
        <v>0</v>
      </c>
      <c r="I4863" s="60"/>
    </row>
    <row r="4864" spans="1:9" s="38" customFormat="1" x14ac:dyDescent="0.25">
      <c r="A4864" s="193" t="s">
        <v>11449</v>
      </c>
      <c r="B4864" s="194" t="s">
        <v>22479</v>
      </c>
      <c r="C4864" s="188" t="s">
        <v>6</v>
      </c>
      <c r="D4864" s="179"/>
      <c r="E4864" s="201">
        <v>2470</v>
      </c>
      <c r="F4864" s="201">
        <v>268</v>
      </c>
      <c r="G4864" s="64">
        <f t="shared" si="150"/>
        <v>0</v>
      </c>
      <c r="H4864" s="66">
        <f t="shared" si="151"/>
        <v>0</v>
      </c>
      <c r="I4864" s="60"/>
    </row>
    <row r="4865" spans="1:9" s="38" customFormat="1" x14ac:dyDescent="0.25">
      <c r="A4865" s="193" t="s">
        <v>11450</v>
      </c>
      <c r="B4865" s="194" t="s">
        <v>22480</v>
      </c>
      <c r="C4865" s="188" t="s">
        <v>6</v>
      </c>
      <c r="D4865" s="179"/>
      <c r="E4865" s="201">
        <v>2814</v>
      </c>
      <c r="F4865" s="201">
        <v>305</v>
      </c>
      <c r="G4865" s="64">
        <f t="shared" si="150"/>
        <v>0</v>
      </c>
      <c r="H4865" s="66">
        <f t="shared" si="151"/>
        <v>0</v>
      </c>
      <c r="I4865" s="60"/>
    </row>
    <row r="4866" spans="1:9" s="38" customFormat="1" x14ac:dyDescent="0.25">
      <c r="A4866" s="193" t="s">
        <v>11451</v>
      </c>
      <c r="B4866" s="194" t="s">
        <v>22481</v>
      </c>
      <c r="C4866" s="188" t="s">
        <v>6</v>
      </c>
      <c r="D4866" s="179"/>
      <c r="E4866" s="201">
        <v>3171</v>
      </c>
      <c r="F4866" s="201">
        <v>344</v>
      </c>
      <c r="G4866" s="64">
        <f t="shared" si="150"/>
        <v>0</v>
      </c>
      <c r="H4866" s="66">
        <f t="shared" si="151"/>
        <v>0</v>
      </c>
      <c r="I4866" s="60"/>
    </row>
    <row r="4867" spans="1:9" s="38" customFormat="1" ht="33.75" x14ac:dyDescent="0.25">
      <c r="A4867" s="195" t="s">
        <v>11452</v>
      </c>
      <c r="B4867" s="196" t="s">
        <v>22482</v>
      </c>
      <c r="C4867" s="198"/>
      <c r="D4867" s="199"/>
      <c r="E4867" s="199"/>
      <c r="F4867" s="199"/>
      <c r="G4867" s="199"/>
      <c r="H4867" s="200"/>
      <c r="I4867" s="60"/>
    </row>
    <row r="4868" spans="1:9" s="38" customFormat="1" x14ac:dyDescent="0.25">
      <c r="A4868" s="193" t="s">
        <v>11453</v>
      </c>
      <c r="B4868" s="194" t="s">
        <v>11454</v>
      </c>
      <c r="C4868" s="188" t="s">
        <v>6</v>
      </c>
      <c r="D4868" s="179"/>
      <c r="E4868" s="201">
        <v>26.8</v>
      </c>
      <c r="F4868" s="201">
        <v>2.91</v>
      </c>
      <c r="G4868" s="64">
        <f t="shared" si="150"/>
        <v>0</v>
      </c>
      <c r="H4868" s="66">
        <f t="shared" si="151"/>
        <v>0</v>
      </c>
      <c r="I4868" s="60"/>
    </row>
    <row r="4869" spans="1:9" s="38" customFormat="1" x14ac:dyDescent="0.25">
      <c r="A4869" s="193" t="s">
        <v>11455</v>
      </c>
      <c r="B4869" s="194" t="s">
        <v>11456</v>
      </c>
      <c r="C4869" s="188" t="s">
        <v>6</v>
      </c>
      <c r="D4869" s="179"/>
      <c r="E4869" s="201">
        <v>36.6</v>
      </c>
      <c r="F4869" s="201">
        <v>3.97</v>
      </c>
      <c r="G4869" s="64">
        <f t="shared" ref="G4869:G4932" si="152">D4869*E4869</f>
        <v>0</v>
      </c>
      <c r="H4869" s="66">
        <f t="shared" ref="H4869:H4932" si="153">D4869*F4869</f>
        <v>0</v>
      </c>
      <c r="I4869" s="60"/>
    </row>
    <row r="4870" spans="1:9" s="38" customFormat="1" x14ac:dyDescent="0.25">
      <c r="A4870" s="193" t="s">
        <v>11457</v>
      </c>
      <c r="B4870" s="194" t="s">
        <v>11458</v>
      </c>
      <c r="C4870" s="188" t="s">
        <v>6</v>
      </c>
      <c r="D4870" s="179"/>
      <c r="E4870" s="201">
        <v>87</v>
      </c>
      <c r="F4870" s="201">
        <v>9.4</v>
      </c>
      <c r="G4870" s="64">
        <f t="shared" si="152"/>
        <v>0</v>
      </c>
      <c r="H4870" s="66">
        <f t="shared" si="153"/>
        <v>0</v>
      </c>
      <c r="I4870" s="60"/>
    </row>
    <row r="4871" spans="1:9" s="38" customFormat="1" x14ac:dyDescent="0.25">
      <c r="A4871" s="193" t="s">
        <v>11459</v>
      </c>
      <c r="B4871" s="194" t="s">
        <v>11460</v>
      </c>
      <c r="C4871" s="188" t="s">
        <v>6</v>
      </c>
      <c r="D4871" s="179"/>
      <c r="E4871" s="201">
        <v>65</v>
      </c>
      <c r="F4871" s="201">
        <v>7.1</v>
      </c>
      <c r="G4871" s="64">
        <f t="shared" si="152"/>
        <v>0</v>
      </c>
      <c r="H4871" s="66">
        <f t="shared" si="153"/>
        <v>0</v>
      </c>
      <c r="I4871" s="60"/>
    </row>
    <row r="4872" spans="1:9" s="38" customFormat="1" ht="168.75" x14ac:dyDescent="0.25">
      <c r="A4872" s="195" t="s">
        <v>11461</v>
      </c>
      <c r="B4872" s="196" t="s">
        <v>22483</v>
      </c>
      <c r="C4872" s="198"/>
      <c r="D4872" s="199"/>
      <c r="E4872" s="199"/>
      <c r="F4872" s="199"/>
      <c r="G4872" s="199"/>
      <c r="H4872" s="200"/>
      <c r="I4872" s="60"/>
    </row>
    <row r="4873" spans="1:9" s="38" customFormat="1" x14ac:dyDescent="0.25">
      <c r="A4873" s="193" t="s">
        <v>11462</v>
      </c>
      <c r="B4873" s="194" t="s">
        <v>22484</v>
      </c>
      <c r="C4873" s="188" t="s">
        <v>6</v>
      </c>
      <c r="D4873" s="179"/>
      <c r="E4873" s="201">
        <v>207</v>
      </c>
      <c r="F4873" s="201">
        <v>22.5</v>
      </c>
      <c r="G4873" s="64">
        <f t="shared" si="152"/>
        <v>0</v>
      </c>
      <c r="H4873" s="66">
        <f t="shared" si="153"/>
        <v>0</v>
      </c>
      <c r="I4873" s="60"/>
    </row>
    <row r="4874" spans="1:9" s="38" customFormat="1" x14ac:dyDescent="0.25">
      <c r="A4874" s="193" t="s">
        <v>11463</v>
      </c>
      <c r="B4874" s="194" t="s">
        <v>22485</v>
      </c>
      <c r="C4874" s="188" t="s">
        <v>6</v>
      </c>
      <c r="D4874" s="179"/>
      <c r="E4874" s="201">
        <v>235</v>
      </c>
      <c r="F4874" s="201">
        <v>25.5</v>
      </c>
      <c r="G4874" s="64">
        <f t="shared" si="152"/>
        <v>0</v>
      </c>
      <c r="H4874" s="66">
        <f t="shared" si="153"/>
        <v>0</v>
      </c>
      <c r="I4874" s="60"/>
    </row>
    <row r="4875" spans="1:9" s="38" customFormat="1" x14ac:dyDescent="0.25">
      <c r="A4875" s="193" t="s">
        <v>11464</v>
      </c>
      <c r="B4875" s="194" t="s">
        <v>22486</v>
      </c>
      <c r="C4875" s="188" t="s">
        <v>6</v>
      </c>
      <c r="D4875" s="179"/>
      <c r="E4875" s="201">
        <v>290</v>
      </c>
      <c r="F4875" s="201">
        <v>31.5</v>
      </c>
      <c r="G4875" s="64">
        <f t="shared" si="152"/>
        <v>0</v>
      </c>
      <c r="H4875" s="66">
        <f t="shared" si="153"/>
        <v>0</v>
      </c>
      <c r="I4875" s="60"/>
    </row>
    <row r="4876" spans="1:9" s="38" customFormat="1" x14ac:dyDescent="0.25">
      <c r="A4876" s="193" t="s">
        <v>11465</v>
      </c>
      <c r="B4876" s="194" t="s">
        <v>22487</v>
      </c>
      <c r="C4876" s="188" t="s">
        <v>6</v>
      </c>
      <c r="D4876" s="179"/>
      <c r="E4876" s="201">
        <v>373</v>
      </c>
      <c r="F4876" s="201">
        <v>40.5</v>
      </c>
      <c r="G4876" s="64">
        <f t="shared" si="152"/>
        <v>0</v>
      </c>
      <c r="H4876" s="66">
        <f t="shared" si="153"/>
        <v>0</v>
      </c>
      <c r="I4876" s="60"/>
    </row>
    <row r="4877" spans="1:9" s="38" customFormat="1" x14ac:dyDescent="0.25">
      <c r="A4877" s="193" t="s">
        <v>11466</v>
      </c>
      <c r="B4877" s="194" t="s">
        <v>22488</v>
      </c>
      <c r="C4877" s="188" t="s">
        <v>6</v>
      </c>
      <c r="D4877" s="179"/>
      <c r="E4877" s="201">
        <v>578</v>
      </c>
      <c r="F4877" s="201">
        <v>63</v>
      </c>
      <c r="G4877" s="64">
        <f t="shared" si="152"/>
        <v>0</v>
      </c>
      <c r="H4877" s="66">
        <f t="shared" si="153"/>
        <v>0</v>
      </c>
      <c r="I4877" s="60"/>
    </row>
    <row r="4878" spans="1:9" s="38" customFormat="1" x14ac:dyDescent="0.25">
      <c r="A4878" s="193" t="s">
        <v>11467</v>
      </c>
      <c r="B4878" s="194" t="s">
        <v>22489</v>
      </c>
      <c r="C4878" s="188" t="s">
        <v>6</v>
      </c>
      <c r="D4878" s="179"/>
      <c r="E4878" s="201">
        <v>843</v>
      </c>
      <c r="F4878" s="201">
        <v>91</v>
      </c>
      <c r="G4878" s="64">
        <f t="shared" si="152"/>
        <v>0</v>
      </c>
      <c r="H4878" s="66">
        <f t="shared" si="153"/>
        <v>0</v>
      </c>
      <c r="I4878" s="60"/>
    </row>
    <row r="4879" spans="1:9" s="38" customFormat="1" ht="101.25" x14ac:dyDescent="0.25">
      <c r="A4879" s="195" t="s">
        <v>11468</v>
      </c>
      <c r="B4879" s="196" t="s">
        <v>22490</v>
      </c>
      <c r="C4879" s="198"/>
      <c r="D4879" s="199"/>
      <c r="E4879" s="199"/>
      <c r="F4879" s="199"/>
      <c r="G4879" s="199"/>
      <c r="H4879" s="200"/>
      <c r="I4879" s="60"/>
    </row>
    <row r="4880" spans="1:9" s="38" customFormat="1" x14ac:dyDescent="0.25">
      <c r="A4880" s="193" t="s">
        <v>11469</v>
      </c>
      <c r="B4880" s="194" t="s">
        <v>11470</v>
      </c>
      <c r="C4880" s="188" t="s">
        <v>6</v>
      </c>
      <c r="D4880" s="179"/>
      <c r="E4880" s="201">
        <v>96</v>
      </c>
      <c r="F4880" s="201">
        <v>10.5</v>
      </c>
      <c r="G4880" s="64">
        <f t="shared" si="152"/>
        <v>0</v>
      </c>
      <c r="H4880" s="66">
        <f t="shared" si="153"/>
        <v>0</v>
      </c>
      <c r="I4880" s="60"/>
    </row>
    <row r="4881" spans="1:9" s="38" customFormat="1" x14ac:dyDescent="0.25">
      <c r="A4881" s="193" t="s">
        <v>11471</v>
      </c>
      <c r="B4881" s="194" t="s">
        <v>11472</v>
      </c>
      <c r="C4881" s="188" t="s">
        <v>6</v>
      </c>
      <c r="D4881" s="179"/>
      <c r="E4881" s="201">
        <v>114</v>
      </c>
      <c r="F4881" s="201">
        <v>12.4</v>
      </c>
      <c r="G4881" s="64">
        <f t="shared" si="152"/>
        <v>0</v>
      </c>
      <c r="H4881" s="66">
        <f t="shared" si="153"/>
        <v>0</v>
      </c>
      <c r="I4881" s="60"/>
    </row>
    <row r="4882" spans="1:9" s="38" customFormat="1" x14ac:dyDescent="0.25">
      <c r="A4882" s="193" t="s">
        <v>11473</v>
      </c>
      <c r="B4882" s="194" t="s">
        <v>11474</v>
      </c>
      <c r="C4882" s="188" t="s">
        <v>6</v>
      </c>
      <c r="D4882" s="179"/>
      <c r="E4882" s="201">
        <v>131</v>
      </c>
      <c r="F4882" s="201">
        <v>14.2</v>
      </c>
      <c r="G4882" s="64">
        <f t="shared" si="152"/>
        <v>0</v>
      </c>
      <c r="H4882" s="66">
        <f t="shared" si="153"/>
        <v>0</v>
      </c>
      <c r="I4882" s="60"/>
    </row>
    <row r="4883" spans="1:9" s="38" customFormat="1" x14ac:dyDescent="0.25">
      <c r="A4883" s="193" t="s">
        <v>11475</v>
      </c>
      <c r="B4883" s="194" t="s">
        <v>11476</v>
      </c>
      <c r="C4883" s="188" t="s">
        <v>6</v>
      </c>
      <c r="D4883" s="179"/>
      <c r="E4883" s="201">
        <v>148</v>
      </c>
      <c r="F4883" s="201">
        <v>16.100000000000001</v>
      </c>
      <c r="G4883" s="64">
        <f t="shared" si="152"/>
        <v>0</v>
      </c>
      <c r="H4883" s="66">
        <f t="shared" si="153"/>
        <v>0</v>
      </c>
      <c r="I4883" s="60"/>
    </row>
    <row r="4884" spans="1:9" s="38" customFormat="1" x14ac:dyDescent="0.25">
      <c r="A4884" s="193" t="s">
        <v>11477</v>
      </c>
      <c r="B4884" s="194" t="s">
        <v>11478</v>
      </c>
      <c r="C4884" s="188" t="s">
        <v>6</v>
      </c>
      <c r="D4884" s="179"/>
      <c r="E4884" s="201">
        <v>255</v>
      </c>
      <c r="F4884" s="201">
        <v>27.7</v>
      </c>
      <c r="G4884" s="64">
        <f t="shared" si="152"/>
        <v>0</v>
      </c>
      <c r="H4884" s="66">
        <f t="shared" si="153"/>
        <v>0</v>
      </c>
      <c r="I4884" s="60"/>
    </row>
    <row r="4885" spans="1:9" s="38" customFormat="1" x14ac:dyDescent="0.25">
      <c r="A4885" s="193" t="s">
        <v>11479</v>
      </c>
      <c r="B4885" s="194" t="s">
        <v>11480</v>
      </c>
      <c r="C4885" s="188" t="s">
        <v>6</v>
      </c>
      <c r="D4885" s="179"/>
      <c r="E4885" s="201">
        <v>298</v>
      </c>
      <c r="F4885" s="201">
        <v>32.4</v>
      </c>
      <c r="G4885" s="64">
        <f t="shared" si="152"/>
        <v>0</v>
      </c>
      <c r="H4885" s="66">
        <f t="shared" si="153"/>
        <v>0</v>
      </c>
      <c r="I4885" s="60"/>
    </row>
    <row r="4886" spans="1:9" s="38" customFormat="1" x14ac:dyDescent="0.25">
      <c r="A4886" s="193" t="s">
        <v>11481</v>
      </c>
      <c r="B4886" s="194" t="s">
        <v>11482</v>
      </c>
      <c r="C4886" s="188" t="s">
        <v>6</v>
      </c>
      <c r="D4886" s="179"/>
      <c r="E4886" s="201">
        <v>583</v>
      </c>
      <c r="F4886" s="201">
        <v>63</v>
      </c>
      <c r="G4886" s="64">
        <f t="shared" si="152"/>
        <v>0</v>
      </c>
      <c r="H4886" s="66">
        <f t="shared" si="153"/>
        <v>0</v>
      </c>
      <c r="I4886" s="60"/>
    </row>
    <row r="4887" spans="1:9" s="38" customFormat="1" x14ac:dyDescent="0.25">
      <c r="A4887" s="193" t="s">
        <v>11483</v>
      </c>
      <c r="B4887" s="194" t="s">
        <v>11484</v>
      </c>
      <c r="C4887" s="188" t="s">
        <v>6</v>
      </c>
      <c r="D4887" s="179"/>
      <c r="E4887" s="201">
        <v>913</v>
      </c>
      <c r="F4887" s="201">
        <v>99</v>
      </c>
      <c r="G4887" s="64">
        <f t="shared" si="152"/>
        <v>0</v>
      </c>
      <c r="H4887" s="66">
        <f t="shared" si="153"/>
        <v>0</v>
      </c>
      <c r="I4887" s="60"/>
    </row>
    <row r="4888" spans="1:9" s="38" customFormat="1" x14ac:dyDescent="0.25">
      <c r="A4888" s="193" t="s">
        <v>11485</v>
      </c>
      <c r="B4888" s="194" t="s">
        <v>11486</v>
      </c>
      <c r="C4888" s="188" t="s">
        <v>6</v>
      </c>
      <c r="D4888" s="179"/>
      <c r="E4888" s="201">
        <v>1300</v>
      </c>
      <c r="F4888" s="201">
        <v>141</v>
      </c>
      <c r="G4888" s="64">
        <f t="shared" si="152"/>
        <v>0</v>
      </c>
      <c r="H4888" s="66">
        <f t="shared" si="153"/>
        <v>0</v>
      </c>
      <c r="I4888" s="60"/>
    </row>
    <row r="4889" spans="1:9" s="38" customFormat="1" x14ac:dyDescent="0.25">
      <c r="A4889" s="193" t="s">
        <v>11487</v>
      </c>
      <c r="B4889" s="194" t="s">
        <v>11488</v>
      </c>
      <c r="C4889" s="188" t="s">
        <v>6</v>
      </c>
      <c r="D4889" s="179"/>
      <c r="E4889" s="201">
        <v>1786</v>
      </c>
      <c r="F4889" s="201">
        <v>194</v>
      </c>
      <c r="G4889" s="64">
        <f t="shared" si="152"/>
        <v>0</v>
      </c>
      <c r="H4889" s="66">
        <f t="shared" si="153"/>
        <v>0</v>
      </c>
      <c r="I4889" s="60"/>
    </row>
    <row r="4890" spans="1:9" s="38" customFormat="1" x14ac:dyDescent="0.25">
      <c r="A4890" s="193" t="s">
        <v>11489</v>
      </c>
      <c r="B4890" s="194" t="s">
        <v>11490</v>
      </c>
      <c r="C4890" s="188" t="s">
        <v>6</v>
      </c>
      <c r="D4890" s="179"/>
      <c r="E4890" s="201">
        <v>4656</v>
      </c>
      <c r="F4890" s="201">
        <v>505</v>
      </c>
      <c r="G4890" s="64">
        <f t="shared" si="152"/>
        <v>0</v>
      </c>
      <c r="H4890" s="66">
        <f t="shared" si="153"/>
        <v>0</v>
      </c>
      <c r="I4890" s="60"/>
    </row>
    <row r="4891" spans="1:9" s="38" customFormat="1" ht="78.75" x14ac:dyDescent="0.25">
      <c r="A4891" s="195" t="s">
        <v>11491</v>
      </c>
      <c r="B4891" s="196" t="s">
        <v>22491</v>
      </c>
      <c r="C4891" s="198"/>
      <c r="D4891" s="199"/>
      <c r="E4891" s="199"/>
      <c r="F4891" s="199"/>
      <c r="G4891" s="199"/>
      <c r="H4891" s="200"/>
      <c r="I4891" s="60"/>
    </row>
    <row r="4892" spans="1:9" s="38" customFormat="1" x14ac:dyDescent="0.25">
      <c r="A4892" s="193" t="s">
        <v>11492</v>
      </c>
      <c r="B4892" s="194" t="s">
        <v>11493</v>
      </c>
      <c r="C4892" s="188" t="s">
        <v>10806</v>
      </c>
      <c r="D4892" s="179"/>
      <c r="E4892" s="201">
        <v>6.8</v>
      </c>
      <c r="F4892" s="201">
        <v>0.74</v>
      </c>
      <c r="G4892" s="64">
        <f t="shared" si="152"/>
        <v>0</v>
      </c>
      <c r="H4892" s="66">
        <f t="shared" si="153"/>
        <v>0</v>
      </c>
      <c r="I4892" s="60"/>
    </row>
    <row r="4893" spans="1:9" s="38" customFormat="1" x14ac:dyDescent="0.25">
      <c r="A4893" s="193" t="s">
        <v>11494</v>
      </c>
      <c r="B4893" s="194" t="s">
        <v>11495</v>
      </c>
      <c r="C4893" s="188" t="s">
        <v>10806</v>
      </c>
      <c r="D4893" s="179"/>
      <c r="E4893" s="201">
        <v>5.7</v>
      </c>
      <c r="F4893" s="201">
        <v>0.62</v>
      </c>
      <c r="G4893" s="64">
        <f t="shared" si="152"/>
        <v>0</v>
      </c>
      <c r="H4893" s="66">
        <f t="shared" si="153"/>
        <v>0</v>
      </c>
      <c r="I4893" s="60"/>
    </row>
    <row r="4894" spans="1:9" s="38" customFormat="1" x14ac:dyDescent="0.25">
      <c r="A4894" s="193" t="s">
        <v>11496</v>
      </c>
      <c r="B4894" s="194" t="s">
        <v>11497</v>
      </c>
      <c r="C4894" s="188" t="s">
        <v>10806</v>
      </c>
      <c r="D4894" s="179"/>
      <c r="E4894" s="201">
        <v>5.0999999999999996</v>
      </c>
      <c r="F4894" s="201">
        <v>0.56000000000000005</v>
      </c>
      <c r="G4894" s="64">
        <f t="shared" si="152"/>
        <v>0</v>
      </c>
      <c r="H4894" s="66">
        <f t="shared" si="153"/>
        <v>0</v>
      </c>
      <c r="I4894" s="60"/>
    </row>
    <row r="4895" spans="1:9" s="38" customFormat="1" ht="78.75" x14ac:dyDescent="0.25">
      <c r="A4895" s="195" t="s">
        <v>11498</v>
      </c>
      <c r="B4895" s="196" t="s">
        <v>22492</v>
      </c>
      <c r="C4895" s="198"/>
      <c r="D4895" s="199"/>
      <c r="E4895" s="199"/>
      <c r="F4895" s="199"/>
      <c r="G4895" s="199"/>
      <c r="H4895" s="200"/>
      <c r="I4895" s="60"/>
    </row>
    <row r="4896" spans="1:9" s="38" customFormat="1" x14ac:dyDescent="0.25">
      <c r="A4896" s="193" t="s">
        <v>11499</v>
      </c>
      <c r="B4896" s="194" t="s">
        <v>11500</v>
      </c>
      <c r="C4896" s="188" t="s">
        <v>10806</v>
      </c>
      <c r="D4896" s="179"/>
      <c r="E4896" s="201">
        <v>7.3</v>
      </c>
      <c r="F4896" s="201">
        <v>0.79</v>
      </c>
      <c r="G4896" s="64">
        <f t="shared" si="152"/>
        <v>0</v>
      </c>
      <c r="H4896" s="66">
        <f t="shared" si="153"/>
        <v>0</v>
      </c>
      <c r="I4896" s="60"/>
    </row>
    <row r="4897" spans="1:9" s="38" customFormat="1" x14ac:dyDescent="0.25">
      <c r="A4897" s="193" t="s">
        <v>11501</v>
      </c>
      <c r="B4897" s="194" t="s">
        <v>11502</v>
      </c>
      <c r="C4897" s="188" t="s">
        <v>10806</v>
      </c>
      <c r="D4897" s="179"/>
      <c r="E4897" s="201">
        <v>6.1</v>
      </c>
      <c r="F4897" s="201">
        <v>0.66</v>
      </c>
      <c r="G4897" s="64">
        <f t="shared" si="152"/>
        <v>0</v>
      </c>
      <c r="H4897" s="66">
        <f t="shared" si="153"/>
        <v>0</v>
      </c>
      <c r="I4897" s="60"/>
    </row>
    <row r="4898" spans="1:9" s="38" customFormat="1" x14ac:dyDescent="0.25">
      <c r="A4898" s="193" t="s">
        <v>11503</v>
      </c>
      <c r="B4898" s="194" t="s">
        <v>11504</v>
      </c>
      <c r="C4898" s="188" t="s">
        <v>10806</v>
      </c>
      <c r="D4898" s="179"/>
      <c r="E4898" s="201">
        <v>5.0999999999999996</v>
      </c>
      <c r="F4898" s="201">
        <v>0.56000000000000005</v>
      </c>
      <c r="G4898" s="64">
        <f t="shared" si="152"/>
        <v>0</v>
      </c>
      <c r="H4898" s="66">
        <f t="shared" si="153"/>
        <v>0</v>
      </c>
      <c r="I4898" s="60"/>
    </row>
    <row r="4899" spans="1:9" s="38" customFormat="1" x14ac:dyDescent="0.25">
      <c r="A4899" s="193" t="s">
        <v>11505</v>
      </c>
      <c r="B4899" s="194" t="s">
        <v>11506</v>
      </c>
      <c r="C4899" s="188" t="s">
        <v>10806</v>
      </c>
      <c r="D4899" s="179"/>
      <c r="E4899" s="201">
        <v>4.5599999999999996</v>
      </c>
      <c r="F4899" s="201">
        <v>0.495</v>
      </c>
      <c r="G4899" s="64">
        <f t="shared" si="152"/>
        <v>0</v>
      </c>
      <c r="H4899" s="66">
        <f t="shared" si="153"/>
        <v>0</v>
      </c>
      <c r="I4899" s="60"/>
    </row>
    <row r="4900" spans="1:9" s="38" customFormat="1" ht="78.75" x14ac:dyDescent="0.25">
      <c r="A4900" s="195" t="s">
        <v>11507</v>
      </c>
      <c r="B4900" s="196" t="s">
        <v>22493</v>
      </c>
      <c r="C4900" s="198"/>
      <c r="D4900" s="199"/>
      <c r="E4900" s="199"/>
      <c r="F4900" s="199"/>
      <c r="G4900" s="199"/>
      <c r="H4900" s="200"/>
      <c r="I4900" s="60"/>
    </row>
    <row r="4901" spans="1:9" s="38" customFormat="1" x14ac:dyDescent="0.25">
      <c r="A4901" s="193" t="s">
        <v>11508</v>
      </c>
      <c r="B4901" s="194" t="s">
        <v>11509</v>
      </c>
      <c r="C4901" s="188" t="s">
        <v>10806</v>
      </c>
      <c r="D4901" s="179"/>
      <c r="E4901" s="201">
        <v>5</v>
      </c>
      <c r="F4901" s="201">
        <v>0.54</v>
      </c>
      <c r="G4901" s="64">
        <f t="shared" si="152"/>
        <v>0</v>
      </c>
      <c r="H4901" s="66">
        <f t="shared" si="153"/>
        <v>0</v>
      </c>
      <c r="I4901" s="60"/>
    </row>
    <row r="4902" spans="1:9" s="38" customFormat="1" x14ac:dyDescent="0.25">
      <c r="A4902" s="193" t="s">
        <v>11510</v>
      </c>
      <c r="B4902" s="194" t="s">
        <v>11511</v>
      </c>
      <c r="C4902" s="188" t="s">
        <v>10806</v>
      </c>
      <c r="D4902" s="179"/>
      <c r="E4902" s="201">
        <v>3.99</v>
      </c>
      <c r="F4902" s="201">
        <v>0.433</v>
      </c>
      <c r="G4902" s="64">
        <f t="shared" si="152"/>
        <v>0</v>
      </c>
      <c r="H4902" s="66">
        <f t="shared" si="153"/>
        <v>0</v>
      </c>
      <c r="I4902" s="60"/>
    </row>
    <row r="4903" spans="1:9" s="38" customFormat="1" x14ac:dyDescent="0.25">
      <c r="A4903" s="193" t="s">
        <v>11512</v>
      </c>
      <c r="B4903" s="194" t="s">
        <v>11513</v>
      </c>
      <c r="C4903" s="188" t="s">
        <v>10806</v>
      </c>
      <c r="D4903" s="179"/>
      <c r="E4903" s="201">
        <v>3.71</v>
      </c>
      <c r="F4903" s="201">
        <v>0.40300000000000002</v>
      </c>
      <c r="G4903" s="64">
        <f t="shared" si="152"/>
        <v>0</v>
      </c>
      <c r="H4903" s="66">
        <f t="shared" si="153"/>
        <v>0</v>
      </c>
      <c r="I4903" s="60"/>
    </row>
    <row r="4904" spans="1:9" s="38" customFormat="1" x14ac:dyDescent="0.25">
      <c r="A4904" s="193" t="s">
        <v>11514</v>
      </c>
      <c r="B4904" s="194" t="s">
        <v>11515</v>
      </c>
      <c r="C4904" s="188" t="s">
        <v>10806</v>
      </c>
      <c r="D4904" s="179"/>
      <c r="E4904" s="201">
        <v>2.84</v>
      </c>
      <c r="F4904" s="201">
        <v>0.308</v>
      </c>
      <c r="G4904" s="64">
        <f t="shared" si="152"/>
        <v>0</v>
      </c>
      <c r="H4904" s="66">
        <f t="shared" si="153"/>
        <v>0</v>
      </c>
      <c r="I4904" s="60"/>
    </row>
    <row r="4905" spans="1:9" s="38" customFormat="1" ht="78.75" x14ac:dyDescent="0.25">
      <c r="A4905" s="195" t="s">
        <v>11516</v>
      </c>
      <c r="B4905" s="196" t="s">
        <v>22494</v>
      </c>
      <c r="C4905" s="198"/>
      <c r="D4905" s="199"/>
      <c r="E4905" s="199"/>
      <c r="F4905" s="199"/>
      <c r="G4905" s="199"/>
      <c r="H4905" s="200"/>
      <c r="I4905" s="60"/>
    </row>
    <row r="4906" spans="1:9" s="38" customFormat="1" x14ac:dyDescent="0.25">
      <c r="A4906" s="193" t="s">
        <v>11517</v>
      </c>
      <c r="B4906" s="194" t="s">
        <v>11518</v>
      </c>
      <c r="C4906" s="188" t="s">
        <v>10806</v>
      </c>
      <c r="D4906" s="179"/>
      <c r="E4906" s="201">
        <v>4.26</v>
      </c>
      <c r="F4906" s="201">
        <v>0.46200000000000002</v>
      </c>
      <c r="G4906" s="64">
        <f t="shared" si="152"/>
        <v>0</v>
      </c>
      <c r="H4906" s="66">
        <f t="shared" si="153"/>
        <v>0</v>
      </c>
      <c r="I4906" s="60"/>
    </row>
    <row r="4907" spans="1:9" s="38" customFormat="1" x14ac:dyDescent="0.25">
      <c r="A4907" s="193" t="s">
        <v>11519</v>
      </c>
      <c r="B4907" s="194" t="s">
        <v>11513</v>
      </c>
      <c r="C4907" s="188" t="s">
        <v>10806</v>
      </c>
      <c r="D4907" s="179"/>
      <c r="E4907" s="201">
        <v>3.57</v>
      </c>
      <c r="F4907" s="201">
        <v>0.38700000000000001</v>
      </c>
      <c r="G4907" s="64">
        <f t="shared" si="152"/>
        <v>0</v>
      </c>
      <c r="H4907" s="66">
        <f t="shared" si="153"/>
        <v>0</v>
      </c>
      <c r="I4907" s="60"/>
    </row>
    <row r="4908" spans="1:9" s="38" customFormat="1" x14ac:dyDescent="0.25">
      <c r="A4908" s="193" t="s">
        <v>11520</v>
      </c>
      <c r="B4908" s="194" t="s">
        <v>11521</v>
      </c>
      <c r="C4908" s="188" t="s">
        <v>10806</v>
      </c>
      <c r="D4908" s="179"/>
      <c r="E4908" s="201">
        <v>2.84</v>
      </c>
      <c r="F4908" s="201">
        <v>0.308</v>
      </c>
      <c r="G4908" s="64">
        <f t="shared" si="152"/>
        <v>0</v>
      </c>
      <c r="H4908" s="66">
        <f t="shared" si="153"/>
        <v>0</v>
      </c>
      <c r="I4908" s="60"/>
    </row>
    <row r="4909" spans="1:9" s="38" customFormat="1" x14ac:dyDescent="0.25">
      <c r="A4909" s="193" t="s">
        <v>11522</v>
      </c>
      <c r="B4909" s="194" t="s">
        <v>11523</v>
      </c>
      <c r="C4909" s="188" t="s">
        <v>10806</v>
      </c>
      <c r="D4909" s="179"/>
      <c r="E4909" s="201">
        <v>2.5499999999999998</v>
      </c>
      <c r="F4909" s="201">
        <v>0.27700000000000002</v>
      </c>
      <c r="G4909" s="64">
        <f t="shared" si="152"/>
        <v>0</v>
      </c>
      <c r="H4909" s="66">
        <f t="shared" si="153"/>
        <v>0</v>
      </c>
      <c r="I4909" s="60"/>
    </row>
    <row r="4910" spans="1:9" s="38" customFormat="1" ht="78.75" x14ac:dyDescent="0.25">
      <c r="A4910" s="195" t="s">
        <v>11524</v>
      </c>
      <c r="B4910" s="196" t="s">
        <v>22495</v>
      </c>
      <c r="C4910" s="198"/>
      <c r="D4910" s="199"/>
      <c r="E4910" s="199"/>
      <c r="F4910" s="199"/>
      <c r="G4910" s="199"/>
      <c r="H4910" s="200"/>
      <c r="I4910" s="60"/>
    </row>
    <row r="4911" spans="1:9" s="38" customFormat="1" x14ac:dyDescent="0.25">
      <c r="A4911" s="193" t="s">
        <v>11525</v>
      </c>
      <c r="B4911" s="194" t="s">
        <v>11526</v>
      </c>
      <c r="C4911" s="188" t="s">
        <v>10806</v>
      </c>
      <c r="D4911" s="179"/>
      <c r="E4911" s="201">
        <v>46.5</v>
      </c>
      <c r="F4911" s="201">
        <v>5</v>
      </c>
      <c r="G4911" s="64">
        <f t="shared" si="152"/>
        <v>0</v>
      </c>
      <c r="H4911" s="66">
        <f t="shared" si="153"/>
        <v>0</v>
      </c>
      <c r="I4911" s="60"/>
    </row>
    <row r="4912" spans="1:9" s="38" customFormat="1" x14ac:dyDescent="0.25">
      <c r="A4912" s="193" t="s">
        <v>11527</v>
      </c>
      <c r="B4912" s="194" t="s">
        <v>11528</v>
      </c>
      <c r="C4912" s="188" t="s">
        <v>10806</v>
      </c>
      <c r="D4912" s="179"/>
      <c r="E4912" s="201">
        <v>41.1</v>
      </c>
      <c r="F4912" s="201">
        <v>4.46</v>
      </c>
      <c r="G4912" s="64">
        <f t="shared" si="152"/>
        <v>0</v>
      </c>
      <c r="H4912" s="66">
        <f t="shared" si="153"/>
        <v>0</v>
      </c>
      <c r="I4912" s="60"/>
    </row>
    <row r="4913" spans="1:9" s="38" customFormat="1" x14ac:dyDescent="0.25">
      <c r="A4913" s="193" t="s">
        <v>11529</v>
      </c>
      <c r="B4913" s="194" t="s">
        <v>11166</v>
      </c>
      <c r="C4913" s="188" t="s">
        <v>10806</v>
      </c>
      <c r="D4913" s="179"/>
      <c r="E4913" s="201">
        <v>33.200000000000003</v>
      </c>
      <c r="F4913" s="201">
        <v>3.6</v>
      </c>
      <c r="G4913" s="64">
        <f t="shared" si="152"/>
        <v>0</v>
      </c>
      <c r="H4913" s="66">
        <f t="shared" si="153"/>
        <v>0</v>
      </c>
      <c r="I4913" s="60"/>
    </row>
    <row r="4914" spans="1:9" s="38" customFormat="1" x14ac:dyDescent="0.25">
      <c r="A4914" s="193" t="s">
        <v>11530</v>
      </c>
      <c r="B4914" s="194" t="s">
        <v>11168</v>
      </c>
      <c r="C4914" s="188" t="s">
        <v>10806</v>
      </c>
      <c r="D4914" s="179"/>
      <c r="E4914" s="201">
        <v>24</v>
      </c>
      <c r="F4914" s="201">
        <v>2.61</v>
      </c>
      <c r="G4914" s="64">
        <f t="shared" si="152"/>
        <v>0</v>
      </c>
      <c r="H4914" s="66">
        <f t="shared" si="153"/>
        <v>0</v>
      </c>
      <c r="I4914" s="60"/>
    </row>
    <row r="4915" spans="1:9" s="38" customFormat="1" x14ac:dyDescent="0.25">
      <c r="A4915" s="193" t="s">
        <v>11531</v>
      </c>
      <c r="B4915" s="194" t="s">
        <v>11532</v>
      </c>
      <c r="C4915" s="188" t="s">
        <v>10806</v>
      </c>
      <c r="D4915" s="179"/>
      <c r="E4915" s="201">
        <v>15.6</v>
      </c>
      <c r="F4915" s="201">
        <v>1.7</v>
      </c>
      <c r="G4915" s="64">
        <f t="shared" si="152"/>
        <v>0</v>
      </c>
      <c r="H4915" s="66">
        <f t="shared" si="153"/>
        <v>0</v>
      </c>
      <c r="I4915" s="60"/>
    </row>
    <row r="4916" spans="1:9" s="38" customFormat="1" x14ac:dyDescent="0.25">
      <c r="A4916" s="193" t="s">
        <v>11533</v>
      </c>
      <c r="B4916" s="194" t="s">
        <v>11534</v>
      </c>
      <c r="C4916" s="188" t="s">
        <v>10806</v>
      </c>
      <c r="D4916" s="179"/>
      <c r="E4916" s="201">
        <v>13.2</v>
      </c>
      <c r="F4916" s="201">
        <v>1.43</v>
      </c>
      <c r="G4916" s="64">
        <f t="shared" si="152"/>
        <v>0</v>
      </c>
      <c r="H4916" s="66">
        <f t="shared" si="153"/>
        <v>0</v>
      </c>
      <c r="I4916" s="60"/>
    </row>
    <row r="4917" spans="1:9" s="38" customFormat="1" ht="78.75" x14ac:dyDescent="0.25">
      <c r="A4917" s="195" t="s">
        <v>11535</v>
      </c>
      <c r="B4917" s="196" t="s">
        <v>22496</v>
      </c>
      <c r="C4917" s="198"/>
      <c r="D4917" s="199"/>
      <c r="E4917" s="199"/>
      <c r="F4917" s="199"/>
      <c r="G4917" s="199"/>
      <c r="H4917" s="200"/>
      <c r="I4917" s="60"/>
    </row>
    <row r="4918" spans="1:9" s="38" customFormat="1" x14ac:dyDescent="0.25">
      <c r="A4918" s="193" t="s">
        <v>11536</v>
      </c>
      <c r="B4918" s="194" t="s">
        <v>11526</v>
      </c>
      <c r="C4918" s="188" t="s">
        <v>10806</v>
      </c>
      <c r="D4918" s="179"/>
      <c r="E4918" s="201">
        <v>54</v>
      </c>
      <c r="F4918" s="201">
        <v>5.8</v>
      </c>
      <c r="G4918" s="64">
        <f t="shared" si="152"/>
        <v>0</v>
      </c>
      <c r="H4918" s="66">
        <f t="shared" si="153"/>
        <v>0</v>
      </c>
      <c r="I4918" s="60"/>
    </row>
    <row r="4919" spans="1:9" s="38" customFormat="1" x14ac:dyDescent="0.25">
      <c r="A4919" s="193" t="s">
        <v>11537</v>
      </c>
      <c r="B4919" s="194" t="s">
        <v>11528</v>
      </c>
      <c r="C4919" s="188" t="s">
        <v>10806</v>
      </c>
      <c r="D4919" s="179"/>
      <c r="E4919" s="201">
        <v>48.5</v>
      </c>
      <c r="F4919" s="201">
        <v>5.3</v>
      </c>
      <c r="G4919" s="64">
        <f t="shared" si="152"/>
        <v>0</v>
      </c>
      <c r="H4919" s="66">
        <f t="shared" si="153"/>
        <v>0</v>
      </c>
      <c r="I4919" s="60"/>
    </row>
    <row r="4920" spans="1:9" s="38" customFormat="1" x14ac:dyDescent="0.25">
      <c r="A4920" s="193" t="s">
        <v>11538</v>
      </c>
      <c r="B4920" s="194" t="s">
        <v>11166</v>
      </c>
      <c r="C4920" s="188" t="s">
        <v>10806</v>
      </c>
      <c r="D4920" s="179"/>
      <c r="E4920" s="201">
        <v>34.5</v>
      </c>
      <c r="F4920" s="201">
        <v>3.74</v>
      </c>
      <c r="G4920" s="64">
        <f t="shared" si="152"/>
        <v>0</v>
      </c>
      <c r="H4920" s="66">
        <f t="shared" si="153"/>
        <v>0</v>
      </c>
      <c r="I4920" s="60"/>
    </row>
    <row r="4921" spans="1:9" s="38" customFormat="1" x14ac:dyDescent="0.25">
      <c r="A4921" s="193" t="s">
        <v>11539</v>
      </c>
      <c r="B4921" s="194" t="s">
        <v>11168</v>
      </c>
      <c r="C4921" s="188" t="s">
        <v>10806</v>
      </c>
      <c r="D4921" s="179"/>
      <c r="E4921" s="201">
        <v>24.4</v>
      </c>
      <c r="F4921" s="201">
        <v>2.64</v>
      </c>
      <c r="G4921" s="64">
        <f t="shared" si="152"/>
        <v>0</v>
      </c>
      <c r="H4921" s="66">
        <f t="shared" si="153"/>
        <v>0</v>
      </c>
      <c r="I4921" s="60"/>
    </row>
    <row r="4922" spans="1:9" s="38" customFormat="1" x14ac:dyDescent="0.25">
      <c r="A4922" s="193" t="s">
        <v>11540</v>
      </c>
      <c r="B4922" s="194" t="s">
        <v>11532</v>
      </c>
      <c r="C4922" s="188" t="s">
        <v>10806</v>
      </c>
      <c r="D4922" s="179"/>
      <c r="E4922" s="201">
        <v>15</v>
      </c>
      <c r="F4922" s="201">
        <v>1.63</v>
      </c>
      <c r="G4922" s="64">
        <f t="shared" si="152"/>
        <v>0</v>
      </c>
      <c r="H4922" s="66">
        <f t="shared" si="153"/>
        <v>0</v>
      </c>
      <c r="I4922" s="60"/>
    </row>
    <row r="4923" spans="1:9" s="38" customFormat="1" x14ac:dyDescent="0.25">
      <c r="A4923" s="193" t="s">
        <v>11541</v>
      </c>
      <c r="B4923" s="194" t="s">
        <v>11534</v>
      </c>
      <c r="C4923" s="188" t="s">
        <v>10806</v>
      </c>
      <c r="D4923" s="179"/>
      <c r="E4923" s="201">
        <v>12.9</v>
      </c>
      <c r="F4923" s="201">
        <v>1.39</v>
      </c>
      <c r="G4923" s="64">
        <f t="shared" si="152"/>
        <v>0</v>
      </c>
      <c r="H4923" s="66">
        <f t="shared" si="153"/>
        <v>0</v>
      </c>
      <c r="I4923" s="60"/>
    </row>
    <row r="4924" spans="1:9" s="38" customFormat="1" ht="78.75" x14ac:dyDescent="0.25">
      <c r="A4924" s="195" t="s">
        <v>11542</v>
      </c>
      <c r="B4924" s="196" t="s">
        <v>22497</v>
      </c>
      <c r="C4924" s="198"/>
      <c r="D4924" s="199"/>
      <c r="E4924" s="199"/>
      <c r="F4924" s="199"/>
      <c r="G4924" s="199"/>
      <c r="H4924" s="200"/>
      <c r="I4924" s="60"/>
    </row>
    <row r="4925" spans="1:9" s="38" customFormat="1" x14ac:dyDescent="0.25">
      <c r="A4925" s="193" t="s">
        <v>11543</v>
      </c>
      <c r="B4925" s="194" t="s">
        <v>11526</v>
      </c>
      <c r="C4925" s="188" t="s">
        <v>10806</v>
      </c>
      <c r="D4925" s="179"/>
      <c r="E4925" s="201">
        <v>59</v>
      </c>
      <c r="F4925" s="201">
        <v>6.4</v>
      </c>
      <c r="G4925" s="64">
        <f t="shared" si="152"/>
        <v>0</v>
      </c>
      <c r="H4925" s="66">
        <f t="shared" si="153"/>
        <v>0</v>
      </c>
      <c r="I4925" s="60"/>
    </row>
    <row r="4926" spans="1:9" s="38" customFormat="1" x14ac:dyDescent="0.25">
      <c r="A4926" s="193" t="s">
        <v>11544</v>
      </c>
      <c r="B4926" s="194" t="s">
        <v>11528</v>
      </c>
      <c r="C4926" s="188" t="s">
        <v>10806</v>
      </c>
      <c r="D4926" s="179"/>
      <c r="E4926" s="201">
        <v>51</v>
      </c>
      <c r="F4926" s="201">
        <v>5.5</v>
      </c>
      <c r="G4926" s="64">
        <f t="shared" si="152"/>
        <v>0</v>
      </c>
      <c r="H4926" s="66">
        <f t="shared" si="153"/>
        <v>0</v>
      </c>
      <c r="I4926" s="60"/>
    </row>
    <row r="4927" spans="1:9" s="38" customFormat="1" x14ac:dyDescent="0.25">
      <c r="A4927" s="193" t="s">
        <v>11545</v>
      </c>
      <c r="B4927" s="194" t="s">
        <v>11166</v>
      </c>
      <c r="C4927" s="188" t="s">
        <v>10806</v>
      </c>
      <c r="D4927" s="179"/>
      <c r="E4927" s="201">
        <v>36.200000000000003</v>
      </c>
      <c r="F4927" s="201">
        <v>3.92</v>
      </c>
      <c r="G4927" s="64">
        <f t="shared" si="152"/>
        <v>0</v>
      </c>
      <c r="H4927" s="66">
        <f t="shared" si="153"/>
        <v>0</v>
      </c>
      <c r="I4927" s="60"/>
    </row>
    <row r="4928" spans="1:9" s="38" customFormat="1" x14ac:dyDescent="0.25">
      <c r="A4928" s="193" t="s">
        <v>11546</v>
      </c>
      <c r="B4928" s="194" t="s">
        <v>11168</v>
      </c>
      <c r="C4928" s="188" t="s">
        <v>10806</v>
      </c>
      <c r="D4928" s="179"/>
      <c r="E4928" s="201">
        <v>25.6</v>
      </c>
      <c r="F4928" s="201">
        <v>2.78</v>
      </c>
      <c r="G4928" s="64">
        <f t="shared" si="152"/>
        <v>0</v>
      </c>
      <c r="H4928" s="66">
        <f t="shared" si="153"/>
        <v>0</v>
      </c>
      <c r="I4928" s="60"/>
    </row>
    <row r="4929" spans="1:9" s="38" customFormat="1" x14ac:dyDescent="0.25">
      <c r="A4929" s="193" t="s">
        <v>11547</v>
      </c>
      <c r="B4929" s="194" t="s">
        <v>11532</v>
      </c>
      <c r="C4929" s="188" t="s">
        <v>10806</v>
      </c>
      <c r="D4929" s="179"/>
      <c r="E4929" s="201">
        <v>16.3</v>
      </c>
      <c r="F4929" s="201">
        <v>1.77</v>
      </c>
      <c r="G4929" s="64">
        <f t="shared" si="152"/>
        <v>0</v>
      </c>
      <c r="H4929" s="66">
        <f t="shared" si="153"/>
        <v>0</v>
      </c>
      <c r="I4929" s="60"/>
    </row>
    <row r="4930" spans="1:9" s="38" customFormat="1" x14ac:dyDescent="0.25">
      <c r="A4930" s="193" t="s">
        <v>11548</v>
      </c>
      <c r="B4930" s="194" t="s">
        <v>11534</v>
      </c>
      <c r="C4930" s="188" t="s">
        <v>10806</v>
      </c>
      <c r="D4930" s="179"/>
      <c r="E4930" s="201">
        <v>13.4</v>
      </c>
      <c r="F4930" s="201">
        <v>1.45</v>
      </c>
      <c r="G4930" s="64">
        <f t="shared" si="152"/>
        <v>0</v>
      </c>
      <c r="H4930" s="66">
        <f t="shared" si="153"/>
        <v>0</v>
      </c>
      <c r="I4930" s="60"/>
    </row>
    <row r="4931" spans="1:9" s="38" customFormat="1" ht="78.75" x14ac:dyDescent="0.25">
      <c r="A4931" s="195" t="s">
        <v>11549</v>
      </c>
      <c r="B4931" s="196" t="s">
        <v>22498</v>
      </c>
      <c r="C4931" s="198"/>
      <c r="D4931" s="199"/>
      <c r="E4931" s="199"/>
      <c r="F4931" s="199"/>
      <c r="G4931" s="199"/>
      <c r="H4931" s="200"/>
      <c r="I4931" s="60"/>
    </row>
    <row r="4932" spans="1:9" s="38" customFormat="1" x14ac:dyDescent="0.25">
      <c r="A4932" s="193" t="s">
        <v>11550</v>
      </c>
      <c r="B4932" s="194" t="s">
        <v>11526</v>
      </c>
      <c r="C4932" s="188" t="s">
        <v>10806</v>
      </c>
      <c r="D4932" s="179"/>
      <c r="E4932" s="201">
        <v>78</v>
      </c>
      <c r="F4932" s="201">
        <v>8.4</v>
      </c>
      <c r="G4932" s="64">
        <f t="shared" si="152"/>
        <v>0</v>
      </c>
      <c r="H4932" s="66">
        <f t="shared" si="153"/>
        <v>0</v>
      </c>
      <c r="I4932" s="60"/>
    </row>
    <row r="4933" spans="1:9" s="38" customFormat="1" x14ac:dyDescent="0.25">
      <c r="A4933" s="193" t="s">
        <v>11551</v>
      </c>
      <c r="B4933" s="194" t="s">
        <v>11528</v>
      </c>
      <c r="C4933" s="188" t="s">
        <v>10806</v>
      </c>
      <c r="D4933" s="179"/>
      <c r="E4933" s="201">
        <v>65</v>
      </c>
      <c r="F4933" s="201">
        <v>7.1</v>
      </c>
      <c r="G4933" s="64">
        <f t="shared" ref="G4933:G4996" si="154">D4933*E4933</f>
        <v>0</v>
      </c>
      <c r="H4933" s="66">
        <f t="shared" ref="H4933:H4996" si="155">D4933*F4933</f>
        <v>0</v>
      </c>
      <c r="I4933" s="60"/>
    </row>
    <row r="4934" spans="1:9" s="38" customFormat="1" x14ac:dyDescent="0.25">
      <c r="A4934" s="193" t="s">
        <v>11552</v>
      </c>
      <c r="B4934" s="194" t="s">
        <v>11166</v>
      </c>
      <c r="C4934" s="188" t="s">
        <v>10806</v>
      </c>
      <c r="D4934" s="179"/>
      <c r="E4934" s="201">
        <v>47.3</v>
      </c>
      <c r="F4934" s="201">
        <v>5.0999999999999996</v>
      </c>
      <c r="G4934" s="64">
        <f t="shared" si="154"/>
        <v>0</v>
      </c>
      <c r="H4934" s="66">
        <f t="shared" si="155"/>
        <v>0</v>
      </c>
      <c r="I4934" s="60"/>
    </row>
    <row r="4935" spans="1:9" s="38" customFormat="1" x14ac:dyDescent="0.25">
      <c r="A4935" s="193" t="s">
        <v>11553</v>
      </c>
      <c r="B4935" s="194" t="s">
        <v>11168</v>
      </c>
      <c r="C4935" s="188" t="s">
        <v>10806</v>
      </c>
      <c r="D4935" s="179"/>
      <c r="E4935" s="201">
        <v>34.200000000000003</v>
      </c>
      <c r="F4935" s="201">
        <v>3.71</v>
      </c>
      <c r="G4935" s="64">
        <f t="shared" si="154"/>
        <v>0</v>
      </c>
      <c r="H4935" s="66">
        <f t="shared" si="155"/>
        <v>0</v>
      </c>
      <c r="I4935" s="60"/>
    </row>
    <row r="4936" spans="1:9" s="38" customFormat="1" x14ac:dyDescent="0.25">
      <c r="A4936" s="193" t="s">
        <v>11554</v>
      </c>
      <c r="B4936" s="194" t="s">
        <v>11532</v>
      </c>
      <c r="C4936" s="188" t="s">
        <v>10806</v>
      </c>
      <c r="D4936" s="179"/>
      <c r="E4936" s="201">
        <v>21.5</v>
      </c>
      <c r="F4936" s="201">
        <v>2.33</v>
      </c>
      <c r="G4936" s="64">
        <f t="shared" si="154"/>
        <v>0</v>
      </c>
      <c r="H4936" s="66">
        <f t="shared" si="155"/>
        <v>0</v>
      </c>
      <c r="I4936" s="60"/>
    </row>
    <row r="4937" spans="1:9" s="38" customFormat="1" x14ac:dyDescent="0.25">
      <c r="A4937" s="193" t="s">
        <v>11555</v>
      </c>
      <c r="B4937" s="194" t="s">
        <v>11534</v>
      </c>
      <c r="C4937" s="188" t="s">
        <v>10806</v>
      </c>
      <c r="D4937" s="179"/>
      <c r="E4937" s="201">
        <v>17.3</v>
      </c>
      <c r="F4937" s="201">
        <v>1.88</v>
      </c>
      <c r="G4937" s="64">
        <f t="shared" si="154"/>
        <v>0</v>
      </c>
      <c r="H4937" s="66">
        <f t="shared" si="155"/>
        <v>0</v>
      </c>
      <c r="I4937" s="60"/>
    </row>
    <row r="4938" spans="1:9" s="38" customFormat="1" ht="56.25" x14ac:dyDescent="0.25">
      <c r="A4938" s="195" t="s">
        <v>11556</v>
      </c>
      <c r="B4938" s="196" t="s">
        <v>22499</v>
      </c>
      <c r="C4938" s="198"/>
      <c r="D4938" s="199"/>
      <c r="E4938" s="199"/>
      <c r="F4938" s="199"/>
      <c r="G4938" s="199"/>
      <c r="H4938" s="200"/>
      <c r="I4938" s="60"/>
    </row>
    <row r="4939" spans="1:9" s="38" customFormat="1" x14ac:dyDescent="0.25">
      <c r="A4939" s="193" t="s">
        <v>11557</v>
      </c>
      <c r="B4939" s="194" t="s">
        <v>11558</v>
      </c>
      <c r="C4939" s="188" t="s">
        <v>6</v>
      </c>
      <c r="D4939" s="179"/>
      <c r="E4939" s="201">
        <v>363</v>
      </c>
      <c r="F4939" s="201">
        <v>39.4</v>
      </c>
      <c r="G4939" s="64">
        <f t="shared" si="154"/>
        <v>0</v>
      </c>
      <c r="H4939" s="66">
        <f t="shared" si="155"/>
        <v>0</v>
      </c>
      <c r="I4939" s="60"/>
    </row>
    <row r="4940" spans="1:9" s="38" customFormat="1" x14ac:dyDescent="0.25">
      <c r="A4940" s="193" t="s">
        <v>11559</v>
      </c>
      <c r="B4940" s="194" t="s">
        <v>11560</v>
      </c>
      <c r="C4940" s="188" t="s">
        <v>6</v>
      </c>
      <c r="D4940" s="179"/>
      <c r="E4940" s="201">
        <v>403</v>
      </c>
      <c r="F4940" s="201">
        <v>43.7</v>
      </c>
      <c r="G4940" s="64">
        <f t="shared" si="154"/>
        <v>0</v>
      </c>
      <c r="H4940" s="66">
        <f t="shared" si="155"/>
        <v>0</v>
      </c>
      <c r="I4940" s="60"/>
    </row>
    <row r="4941" spans="1:9" s="38" customFormat="1" x14ac:dyDescent="0.25">
      <c r="A4941" s="193" t="s">
        <v>11561</v>
      </c>
      <c r="B4941" s="194" t="s">
        <v>11562</v>
      </c>
      <c r="C4941" s="188" t="s">
        <v>6</v>
      </c>
      <c r="D4941" s="179"/>
      <c r="E4941" s="201">
        <v>437</v>
      </c>
      <c r="F4941" s="201">
        <v>47.5</v>
      </c>
      <c r="G4941" s="64">
        <f t="shared" si="154"/>
        <v>0</v>
      </c>
      <c r="H4941" s="66">
        <f t="shared" si="155"/>
        <v>0</v>
      </c>
      <c r="I4941" s="60"/>
    </row>
    <row r="4942" spans="1:9" s="38" customFormat="1" x14ac:dyDescent="0.25">
      <c r="A4942" s="193" t="s">
        <v>11563</v>
      </c>
      <c r="B4942" s="194" t="s">
        <v>11564</v>
      </c>
      <c r="C4942" s="188" t="s">
        <v>6</v>
      </c>
      <c r="D4942" s="179"/>
      <c r="E4942" s="201">
        <v>498</v>
      </c>
      <c r="F4942" s="201">
        <v>54</v>
      </c>
      <c r="G4942" s="64">
        <f t="shared" si="154"/>
        <v>0</v>
      </c>
      <c r="H4942" s="66">
        <f t="shared" si="155"/>
        <v>0</v>
      </c>
      <c r="I4942" s="60"/>
    </row>
    <row r="4943" spans="1:9" s="38" customFormat="1" x14ac:dyDescent="0.25">
      <c r="A4943" s="193" t="s">
        <v>11565</v>
      </c>
      <c r="B4943" s="194" t="s">
        <v>11566</v>
      </c>
      <c r="C4943" s="188" t="s">
        <v>6</v>
      </c>
      <c r="D4943" s="179"/>
      <c r="E4943" s="201">
        <v>520</v>
      </c>
      <c r="F4943" s="201">
        <v>56</v>
      </c>
      <c r="G4943" s="64">
        <f t="shared" si="154"/>
        <v>0</v>
      </c>
      <c r="H4943" s="66">
        <f t="shared" si="155"/>
        <v>0</v>
      </c>
      <c r="I4943" s="60"/>
    </row>
    <row r="4944" spans="1:9" s="38" customFormat="1" x14ac:dyDescent="0.25">
      <c r="A4944" s="193" t="s">
        <v>11567</v>
      </c>
      <c r="B4944" s="194" t="s">
        <v>11568</v>
      </c>
      <c r="C4944" s="188" t="s">
        <v>6</v>
      </c>
      <c r="D4944" s="179"/>
      <c r="E4944" s="201">
        <v>606</v>
      </c>
      <c r="F4944" s="201">
        <v>66</v>
      </c>
      <c r="G4944" s="64">
        <f t="shared" si="154"/>
        <v>0</v>
      </c>
      <c r="H4944" s="66">
        <f t="shared" si="155"/>
        <v>0</v>
      </c>
      <c r="I4944" s="60"/>
    </row>
    <row r="4945" spans="1:9" s="38" customFormat="1" x14ac:dyDescent="0.25">
      <c r="A4945" s="193" t="s">
        <v>11569</v>
      </c>
      <c r="B4945" s="194" t="s">
        <v>11570</v>
      </c>
      <c r="C4945" s="188" t="s">
        <v>6</v>
      </c>
      <c r="D4945" s="179"/>
      <c r="E4945" s="201">
        <v>686</v>
      </c>
      <c r="F4945" s="201">
        <v>74</v>
      </c>
      <c r="G4945" s="64">
        <f t="shared" si="154"/>
        <v>0</v>
      </c>
      <c r="H4945" s="66">
        <f t="shared" si="155"/>
        <v>0</v>
      </c>
      <c r="I4945" s="60"/>
    </row>
    <row r="4946" spans="1:9" s="38" customFormat="1" x14ac:dyDescent="0.25">
      <c r="A4946" s="193" t="s">
        <v>11571</v>
      </c>
      <c r="B4946" s="194" t="s">
        <v>11572</v>
      </c>
      <c r="C4946" s="188" t="s">
        <v>6</v>
      </c>
      <c r="D4946" s="179"/>
      <c r="E4946" s="201">
        <v>730</v>
      </c>
      <c r="F4946" s="201">
        <v>79</v>
      </c>
      <c r="G4946" s="64">
        <f t="shared" si="154"/>
        <v>0</v>
      </c>
      <c r="H4946" s="66">
        <f t="shared" si="155"/>
        <v>0</v>
      </c>
      <c r="I4946" s="60"/>
    </row>
    <row r="4947" spans="1:9" s="38" customFormat="1" x14ac:dyDescent="0.25">
      <c r="A4947" s="193" t="s">
        <v>11573</v>
      </c>
      <c r="B4947" s="194" t="s">
        <v>11574</v>
      </c>
      <c r="C4947" s="188" t="s">
        <v>6</v>
      </c>
      <c r="D4947" s="179"/>
      <c r="E4947" s="201">
        <v>800</v>
      </c>
      <c r="F4947" s="201">
        <v>87</v>
      </c>
      <c r="G4947" s="64">
        <f t="shared" si="154"/>
        <v>0</v>
      </c>
      <c r="H4947" s="66">
        <f t="shared" si="155"/>
        <v>0</v>
      </c>
      <c r="I4947" s="60"/>
    </row>
    <row r="4948" spans="1:9" s="38" customFormat="1" x14ac:dyDescent="0.25">
      <c r="A4948" s="193" t="s">
        <v>11575</v>
      </c>
      <c r="B4948" s="194" t="s">
        <v>11576</v>
      </c>
      <c r="C4948" s="188" t="s">
        <v>6</v>
      </c>
      <c r="D4948" s="179"/>
      <c r="E4948" s="201">
        <v>870</v>
      </c>
      <c r="F4948" s="201">
        <v>94</v>
      </c>
      <c r="G4948" s="64">
        <f t="shared" si="154"/>
        <v>0</v>
      </c>
      <c r="H4948" s="66">
        <f t="shared" si="155"/>
        <v>0</v>
      </c>
      <c r="I4948" s="60"/>
    </row>
    <row r="4949" spans="1:9" s="38" customFormat="1" x14ac:dyDescent="0.25">
      <c r="A4949" s="193" t="s">
        <v>11577</v>
      </c>
      <c r="B4949" s="194" t="s">
        <v>11578</v>
      </c>
      <c r="C4949" s="188" t="s">
        <v>6</v>
      </c>
      <c r="D4949" s="179"/>
      <c r="E4949" s="201">
        <v>942</v>
      </c>
      <c r="F4949" s="201">
        <v>102</v>
      </c>
      <c r="G4949" s="64">
        <f t="shared" si="154"/>
        <v>0</v>
      </c>
      <c r="H4949" s="66">
        <f t="shared" si="155"/>
        <v>0</v>
      </c>
      <c r="I4949" s="60"/>
    </row>
    <row r="4950" spans="1:9" s="38" customFormat="1" ht="45" x14ac:dyDescent="0.25">
      <c r="A4950" s="195" t="s">
        <v>11579</v>
      </c>
      <c r="B4950" s="196" t="s">
        <v>22500</v>
      </c>
      <c r="C4950" s="198"/>
      <c r="D4950" s="199"/>
      <c r="E4950" s="199"/>
      <c r="F4950" s="199"/>
      <c r="G4950" s="199"/>
      <c r="H4950" s="200"/>
      <c r="I4950" s="60"/>
    </row>
    <row r="4951" spans="1:9" s="38" customFormat="1" x14ac:dyDescent="0.25">
      <c r="A4951" s="193" t="s">
        <v>11580</v>
      </c>
      <c r="B4951" s="194" t="s">
        <v>11581</v>
      </c>
      <c r="C4951" s="188" t="s">
        <v>6</v>
      </c>
      <c r="D4951" s="179"/>
      <c r="E4951" s="201">
        <v>30.4</v>
      </c>
      <c r="F4951" s="201">
        <v>3.29</v>
      </c>
      <c r="G4951" s="64">
        <f t="shared" si="154"/>
        <v>0</v>
      </c>
      <c r="H4951" s="66">
        <f t="shared" si="155"/>
        <v>0</v>
      </c>
      <c r="I4951" s="60"/>
    </row>
    <row r="4952" spans="1:9" s="38" customFormat="1" x14ac:dyDescent="0.25">
      <c r="A4952" s="193" t="s">
        <v>11582</v>
      </c>
      <c r="B4952" s="194" t="s">
        <v>11460</v>
      </c>
      <c r="C4952" s="188" t="s">
        <v>6</v>
      </c>
      <c r="D4952" s="179"/>
      <c r="E4952" s="201">
        <v>65</v>
      </c>
      <c r="F4952" s="201">
        <v>7.1</v>
      </c>
      <c r="G4952" s="64">
        <f t="shared" si="154"/>
        <v>0</v>
      </c>
      <c r="H4952" s="66">
        <f t="shared" si="155"/>
        <v>0</v>
      </c>
      <c r="I4952" s="60"/>
    </row>
    <row r="4953" spans="1:9" s="38" customFormat="1" x14ac:dyDescent="0.25">
      <c r="A4953" s="193" t="s">
        <v>11583</v>
      </c>
      <c r="B4953" s="194" t="s">
        <v>11584</v>
      </c>
      <c r="C4953" s="188" t="s">
        <v>6</v>
      </c>
      <c r="D4953" s="179"/>
      <c r="E4953" s="201">
        <v>172</v>
      </c>
      <c r="F4953" s="201">
        <v>18.7</v>
      </c>
      <c r="G4953" s="64">
        <f t="shared" si="154"/>
        <v>0</v>
      </c>
      <c r="H4953" s="66">
        <f t="shared" si="155"/>
        <v>0</v>
      </c>
      <c r="I4953" s="60"/>
    </row>
    <row r="4954" spans="1:9" s="38" customFormat="1" x14ac:dyDescent="0.25">
      <c r="A4954" s="193" t="s">
        <v>11585</v>
      </c>
      <c r="B4954" s="194" t="s">
        <v>11586</v>
      </c>
      <c r="C4954" s="188" t="s">
        <v>6</v>
      </c>
      <c r="D4954" s="179"/>
      <c r="E4954" s="201">
        <v>114</v>
      </c>
      <c r="F4954" s="201">
        <v>12.4</v>
      </c>
      <c r="G4954" s="64">
        <f t="shared" si="154"/>
        <v>0</v>
      </c>
      <c r="H4954" s="66">
        <f t="shared" si="155"/>
        <v>0</v>
      </c>
      <c r="I4954" s="60"/>
    </row>
    <row r="4955" spans="1:9" s="38" customFormat="1" x14ac:dyDescent="0.25">
      <c r="A4955" s="193" t="s">
        <v>11587</v>
      </c>
      <c r="B4955" s="194" t="s">
        <v>11588</v>
      </c>
      <c r="C4955" s="188" t="s">
        <v>6</v>
      </c>
      <c r="D4955" s="179"/>
      <c r="E4955" s="201">
        <v>218</v>
      </c>
      <c r="F4955" s="201">
        <v>23.6</v>
      </c>
      <c r="G4955" s="64">
        <f t="shared" si="154"/>
        <v>0</v>
      </c>
      <c r="H4955" s="66">
        <f t="shared" si="155"/>
        <v>0</v>
      </c>
      <c r="I4955" s="60"/>
    </row>
    <row r="4956" spans="1:9" s="38" customFormat="1" x14ac:dyDescent="0.25">
      <c r="A4956" s="193" t="s">
        <v>11589</v>
      </c>
      <c r="B4956" s="194" t="s">
        <v>11590</v>
      </c>
      <c r="C4956" s="188" t="s">
        <v>6</v>
      </c>
      <c r="D4956" s="179"/>
      <c r="E4956" s="201">
        <v>402</v>
      </c>
      <c r="F4956" s="201">
        <v>43.6</v>
      </c>
      <c r="G4956" s="64">
        <f t="shared" si="154"/>
        <v>0</v>
      </c>
      <c r="H4956" s="66">
        <f t="shared" si="155"/>
        <v>0</v>
      </c>
      <c r="I4956" s="60"/>
    </row>
    <row r="4957" spans="1:9" s="38" customFormat="1" ht="22.5" x14ac:dyDescent="0.25">
      <c r="A4957" s="193" t="s">
        <v>11591</v>
      </c>
      <c r="B4957" s="194" t="s">
        <v>11592</v>
      </c>
      <c r="C4957" s="188" t="s">
        <v>6</v>
      </c>
      <c r="D4957" s="179"/>
      <c r="E4957" s="201">
        <v>412</v>
      </c>
      <c r="F4957" s="201">
        <v>44.8</v>
      </c>
      <c r="G4957" s="64">
        <f t="shared" si="154"/>
        <v>0</v>
      </c>
      <c r="H4957" s="66">
        <f t="shared" si="155"/>
        <v>0</v>
      </c>
      <c r="I4957" s="60"/>
    </row>
    <row r="4958" spans="1:9" s="38" customFormat="1" ht="191.25" x14ac:dyDescent="0.25">
      <c r="A4958" s="195" t="s">
        <v>11593</v>
      </c>
      <c r="B4958" s="196" t="s">
        <v>22501</v>
      </c>
      <c r="C4958" s="198"/>
      <c r="D4958" s="199"/>
      <c r="E4958" s="199"/>
      <c r="F4958" s="199"/>
      <c r="G4958" s="199"/>
      <c r="H4958" s="200"/>
      <c r="I4958" s="60"/>
    </row>
    <row r="4959" spans="1:9" s="38" customFormat="1" x14ac:dyDescent="0.25">
      <c r="A4959" s="193" t="s">
        <v>11594</v>
      </c>
      <c r="B4959" s="194" t="s">
        <v>11595</v>
      </c>
      <c r="C4959" s="188" t="s">
        <v>6</v>
      </c>
      <c r="D4959" s="179"/>
      <c r="E4959" s="201">
        <v>622</v>
      </c>
      <c r="F4959" s="201">
        <v>67</v>
      </c>
      <c r="G4959" s="64">
        <f t="shared" si="154"/>
        <v>0</v>
      </c>
      <c r="H4959" s="66">
        <f t="shared" si="155"/>
        <v>0</v>
      </c>
      <c r="I4959" s="60"/>
    </row>
    <row r="4960" spans="1:9" s="38" customFormat="1" x14ac:dyDescent="0.25">
      <c r="A4960" s="193" t="s">
        <v>11596</v>
      </c>
      <c r="B4960" s="194" t="s">
        <v>11597</v>
      </c>
      <c r="C4960" s="188" t="s">
        <v>6</v>
      </c>
      <c r="D4960" s="179"/>
      <c r="E4960" s="201">
        <v>665</v>
      </c>
      <c r="F4960" s="201">
        <v>72</v>
      </c>
      <c r="G4960" s="64">
        <f t="shared" si="154"/>
        <v>0</v>
      </c>
      <c r="H4960" s="66">
        <f t="shared" si="155"/>
        <v>0</v>
      </c>
      <c r="I4960" s="60"/>
    </row>
    <row r="4961" spans="1:9" s="38" customFormat="1" x14ac:dyDescent="0.25">
      <c r="A4961" s="193" t="s">
        <v>11598</v>
      </c>
      <c r="B4961" s="194" t="s">
        <v>11599</v>
      </c>
      <c r="C4961" s="188" t="s">
        <v>6</v>
      </c>
      <c r="D4961" s="179"/>
      <c r="E4961" s="201">
        <v>554</v>
      </c>
      <c r="F4961" s="201">
        <v>60</v>
      </c>
      <c r="G4961" s="64">
        <f t="shared" si="154"/>
        <v>0</v>
      </c>
      <c r="H4961" s="66">
        <f t="shared" si="155"/>
        <v>0</v>
      </c>
      <c r="I4961" s="60"/>
    </row>
    <row r="4962" spans="1:9" s="38" customFormat="1" ht="57" customHeight="1" x14ac:dyDescent="0.25">
      <c r="A4962" s="197" t="s">
        <v>22502</v>
      </c>
      <c r="B4962" s="344" t="s">
        <v>22503</v>
      </c>
      <c r="C4962" s="345"/>
      <c r="D4962" s="345"/>
      <c r="E4962" s="345"/>
      <c r="F4962" s="345"/>
      <c r="G4962" s="345"/>
      <c r="H4962" s="346"/>
      <c r="I4962" s="60"/>
    </row>
    <row r="4963" spans="1:9" s="38" customFormat="1" ht="90" x14ac:dyDescent="0.25">
      <c r="A4963" s="195" t="s">
        <v>11600</v>
      </c>
      <c r="B4963" s="196" t="s">
        <v>22504</v>
      </c>
      <c r="C4963" s="198"/>
      <c r="D4963" s="199"/>
      <c r="E4963" s="199"/>
      <c r="F4963" s="199"/>
      <c r="G4963" s="199"/>
      <c r="H4963" s="200"/>
      <c r="I4963" s="60"/>
    </row>
    <row r="4964" spans="1:9" s="38" customFormat="1" x14ac:dyDescent="0.25">
      <c r="A4964" s="193" t="s">
        <v>11601</v>
      </c>
      <c r="B4964" s="194" t="s">
        <v>11602</v>
      </c>
      <c r="C4964" s="188" t="s">
        <v>6</v>
      </c>
      <c r="D4964" s="179"/>
      <c r="E4964" s="201">
        <v>112</v>
      </c>
      <c r="F4964" s="201">
        <v>4.2</v>
      </c>
      <c r="G4964" s="64">
        <f t="shared" si="154"/>
        <v>0</v>
      </c>
      <c r="H4964" s="66">
        <f t="shared" si="155"/>
        <v>0</v>
      </c>
      <c r="I4964" s="60"/>
    </row>
    <row r="4965" spans="1:9" s="38" customFormat="1" x14ac:dyDescent="0.25">
      <c r="A4965" s="193" t="s">
        <v>11603</v>
      </c>
      <c r="B4965" s="194" t="s">
        <v>11604</v>
      </c>
      <c r="C4965" s="188" t="s">
        <v>6</v>
      </c>
      <c r="D4965" s="179"/>
      <c r="E4965" s="201">
        <v>9.8000000000000007</v>
      </c>
      <c r="F4965" s="201">
        <v>0.36499999999999999</v>
      </c>
      <c r="G4965" s="64">
        <f t="shared" si="154"/>
        <v>0</v>
      </c>
      <c r="H4965" s="66">
        <f t="shared" si="155"/>
        <v>0</v>
      </c>
      <c r="I4965" s="60"/>
    </row>
    <row r="4966" spans="1:9" s="38" customFormat="1" x14ac:dyDescent="0.25">
      <c r="A4966" s="193" t="s">
        <v>11605</v>
      </c>
      <c r="B4966" s="194" t="s">
        <v>11606</v>
      </c>
      <c r="C4966" s="188" t="s">
        <v>6</v>
      </c>
      <c r="D4966" s="179"/>
      <c r="E4966" s="201">
        <v>72</v>
      </c>
      <c r="F4966" s="201">
        <v>2.68</v>
      </c>
      <c r="G4966" s="64">
        <f t="shared" si="154"/>
        <v>0</v>
      </c>
      <c r="H4966" s="66">
        <f t="shared" si="155"/>
        <v>0</v>
      </c>
      <c r="I4966" s="60"/>
    </row>
    <row r="4967" spans="1:9" s="38" customFormat="1" ht="90" x14ac:dyDescent="0.25">
      <c r="A4967" s="195" t="s">
        <v>11607</v>
      </c>
      <c r="B4967" s="196" t="s">
        <v>22505</v>
      </c>
      <c r="C4967" s="198"/>
      <c r="D4967" s="199"/>
      <c r="E4967" s="199"/>
      <c r="F4967" s="199"/>
      <c r="G4967" s="199"/>
      <c r="H4967" s="200"/>
      <c r="I4967" s="60"/>
    </row>
    <row r="4968" spans="1:9" s="38" customFormat="1" x14ac:dyDescent="0.25">
      <c r="A4968" s="193" t="s">
        <v>11608</v>
      </c>
      <c r="B4968" s="194" t="s">
        <v>11602</v>
      </c>
      <c r="C4968" s="188" t="s">
        <v>6</v>
      </c>
      <c r="D4968" s="179"/>
      <c r="E4968" s="201">
        <v>249</v>
      </c>
      <c r="F4968" s="201">
        <v>9.3000000000000007</v>
      </c>
      <c r="G4968" s="64">
        <f t="shared" si="154"/>
        <v>0</v>
      </c>
      <c r="H4968" s="66">
        <f t="shared" si="155"/>
        <v>0</v>
      </c>
      <c r="I4968" s="60"/>
    </row>
    <row r="4969" spans="1:9" s="38" customFormat="1" x14ac:dyDescent="0.25">
      <c r="A4969" s="193" t="s">
        <v>11609</v>
      </c>
      <c r="B4969" s="194" t="s">
        <v>11604</v>
      </c>
      <c r="C4969" s="188" t="s">
        <v>6</v>
      </c>
      <c r="D4969" s="179"/>
      <c r="E4969" s="201">
        <v>14.9</v>
      </c>
      <c r="F4969" s="201">
        <v>0.56000000000000005</v>
      </c>
      <c r="G4969" s="64">
        <f t="shared" si="154"/>
        <v>0</v>
      </c>
      <c r="H4969" s="66">
        <f t="shared" si="155"/>
        <v>0</v>
      </c>
      <c r="I4969" s="60"/>
    </row>
    <row r="4970" spans="1:9" s="38" customFormat="1" x14ac:dyDescent="0.25">
      <c r="A4970" s="193" t="s">
        <v>11610</v>
      </c>
      <c r="B4970" s="194" t="s">
        <v>11606</v>
      </c>
      <c r="C4970" s="188" t="s">
        <v>6</v>
      </c>
      <c r="D4970" s="179"/>
      <c r="E4970" s="201">
        <v>72</v>
      </c>
      <c r="F4970" s="201">
        <v>2.68</v>
      </c>
      <c r="G4970" s="64">
        <f t="shared" si="154"/>
        <v>0</v>
      </c>
      <c r="H4970" s="66">
        <f t="shared" si="155"/>
        <v>0</v>
      </c>
      <c r="I4970" s="60"/>
    </row>
    <row r="4971" spans="1:9" s="38" customFormat="1" ht="90" x14ac:dyDescent="0.25">
      <c r="A4971" s="195" t="s">
        <v>11611</v>
      </c>
      <c r="B4971" s="196" t="s">
        <v>22506</v>
      </c>
      <c r="C4971" s="198"/>
      <c r="D4971" s="199"/>
      <c r="E4971" s="199"/>
      <c r="F4971" s="199"/>
      <c r="G4971" s="199"/>
      <c r="H4971" s="200"/>
      <c r="I4971" s="60"/>
    </row>
    <row r="4972" spans="1:9" s="38" customFormat="1" x14ac:dyDescent="0.25">
      <c r="A4972" s="193" t="s">
        <v>11612</v>
      </c>
      <c r="B4972" s="194" t="s">
        <v>11613</v>
      </c>
      <c r="C4972" s="188" t="s">
        <v>6</v>
      </c>
      <c r="D4972" s="179"/>
      <c r="E4972" s="201">
        <v>318</v>
      </c>
      <c r="F4972" s="201">
        <v>11.9</v>
      </c>
      <c r="G4972" s="64">
        <f t="shared" si="154"/>
        <v>0</v>
      </c>
      <c r="H4972" s="66">
        <f t="shared" si="155"/>
        <v>0</v>
      </c>
      <c r="I4972" s="60"/>
    </row>
    <row r="4973" spans="1:9" s="38" customFormat="1" x14ac:dyDescent="0.25">
      <c r="A4973" s="193" t="s">
        <v>11614</v>
      </c>
      <c r="B4973" s="194" t="s">
        <v>11604</v>
      </c>
      <c r="C4973" s="188" t="s">
        <v>6</v>
      </c>
      <c r="D4973" s="179"/>
      <c r="E4973" s="201">
        <v>31.1</v>
      </c>
      <c r="F4973" s="201">
        <v>1.1599999999999999</v>
      </c>
      <c r="G4973" s="64">
        <f t="shared" si="154"/>
        <v>0</v>
      </c>
      <c r="H4973" s="66">
        <f t="shared" si="155"/>
        <v>0</v>
      </c>
      <c r="I4973" s="60"/>
    </row>
    <row r="4974" spans="1:9" s="38" customFormat="1" x14ac:dyDescent="0.25">
      <c r="A4974" s="193" t="s">
        <v>11615</v>
      </c>
      <c r="B4974" s="194" t="s">
        <v>11606</v>
      </c>
      <c r="C4974" s="188" t="s">
        <v>6</v>
      </c>
      <c r="D4974" s="179"/>
      <c r="E4974" s="201">
        <v>154</v>
      </c>
      <c r="F4974" s="201">
        <v>5.8</v>
      </c>
      <c r="G4974" s="64">
        <f t="shared" si="154"/>
        <v>0</v>
      </c>
      <c r="H4974" s="66">
        <f t="shared" si="155"/>
        <v>0</v>
      </c>
      <c r="I4974" s="60"/>
    </row>
    <row r="4975" spans="1:9" s="38" customFormat="1" ht="90" x14ac:dyDescent="0.25">
      <c r="A4975" s="195" t="s">
        <v>11616</v>
      </c>
      <c r="B4975" s="196" t="s">
        <v>22507</v>
      </c>
      <c r="C4975" s="198"/>
      <c r="D4975" s="199"/>
      <c r="E4975" s="199"/>
      <c r="F4975" s="199"/>
      <c r="G4975" s="199"/>
      <c r="H4975" s="200"/>
      <c r="I4975" s="60"/>
    </row>
    <row r="4976" spans="1:9" s="38" customFormat="1" x14ac:dyDescent="0.25">
      <c r="A4976" s="193" t="s">
        <v>11617</v>
      </c>
      <c r="B4976" s="194" t="s">
        <v>11613</v>
      </c>
      <c r="C4976" s="188" t="s">
        <v>6</v>
      </c>
      <c r="D4976" s="179"/>
      <c r="E4976" s="201">
        <v>526</v>
      </c>
      <c r="F4976" s="201">
        <v>19.7</v>
      </c>
      <c r="G4976" s="64">
        <f t="shared" si="154"/>
        <v>0</v>
      </c>
      <c r="H4976" s="66">
        <f t="shared" si="155"/>
        <v>0</v>
      </c>
      <c r="I4976" s="60"/>
    </row>
    <row r="4977" spans="1:9" s="38" customFormat="1" x14ac:dyDescent="0.25">
      <c r="A4977" s="193" t="s">
        <v>11618</v>
      </c>
      <c r="B4977" s="194" t="s">
        <v>11604</v>
      </c>
      <c r="C4977" s="188" t="s">
        <v>6</v>
      </c>
      <c r="D4977" s="179"/>
      <c r="E4977" s="201">
        <v>55</v>
      </c>
      <c r="F4977" s="201">
        <v>2.06</v>
      </c>
      <c r="G4977" s="64">
        <f t="shared" si="154"/>
        <v>0</v>
      </c>
      <c r="H4977" s="66">
        <f t="shared" si="155"/>
        <v>0</v>
      </c>
      <c r="I4977" s="60"/>
    </row>
    <row r="4978" spans="1:9" s="38" customFormat="1" x14ac:dyDescent="0.25">
      <c r="A4978" s="193" t="s">
        <v>11619</v>
      </c>
      <c r="B4978" s="194" t="s">
        <v>11606</v>
      </c>
      <c r="C4978" s="188" t="s">
        <v>6</v>
      </c>
      <c r="D4978" s="179"/>
      <c r="E4978" s="201">
        <v>154</v>
      </c>
      <c r="F4978" s="201">
        <v>5.8</v>
      </c>
      <c r="G4978" s="64">
        <f t="shared" si="154"/>
        <v>0</v>
      </c>
      <c r="H4978" s="66">
        <f t="shared" si="155"/>
        <v>0</v>
      </c>
      <c r="I4978" s="60"/>
    </row>
    <row r="4979" spans="1:9" s="38" customFormat="1" ht="90" x14ac:dyDescent="0.25">
      <c r="A4979" s="195" t="s">
        <v>11620</v>
      </c>
      <c r="B4979" s="196" t="s">
        <v>22508</v>
      </c>
      <c r="C4979" s="198"/>
      <c r="D4979" s="199"/>
      <c r="E4979" s="199"/>
      <c r="F4979" s="199"/>
      <c r="G4979" s="199"/>
      <c r="H4979" s="200"/>
      <c r="I4979" s="60"/>
    </row>
    <row r="4980" spans="1:9" s="38" customFormat="1" x14ac:dyDescent="0.25">
      <c r="A4980" s="193" t="s">
        <v>11621</v>
      </c>
      <c r="B4980" s="194" t="s">
        <v>11622</v>
      </c>
      <c r="C4980" s="188" t="s">
        <v>6</v>
      </c>
      <c r="D4980" s="179"/>
      <c r="E4980" s="201">
        <v>1084</v>
      </c>
      <c r="F4980" s="201">
        <v>40.5</v>
      </c>
      <c r="G4980" s="64">
        <f t="shared" si="154"/>
        <v>0</v>
      </c>
      <c r="H4980" s="66">
        <f t="shared" si="155"/>
        <v>0</v>
      </c>
      <c r="I4980" s="60"/>
    </row>
    <row r="4981" spans="1:9" s="38" customFormat="1" x14ac:dyDescent="0.25">
      <c r="A4981" s="193" t="s">
        <v>11623</v>
      </c>
      <c r="B4981" s="194" t="s">
        <v>11624</v>
      </c>
      <c r="C4981" s="188" t="s">
        <v>6</v>
      </c>
      <c r="D4981" s="179"/>
      <c r="E4981" s="201">
        <v>1373</v>
      </c>
      <c r="F4981" s="201">
        <v>51</v>
      </c>
      <c r="G4981" s="64">
        <f t="shared" si="154"/>
        <v>0</v>
      </c>
      <c r="H4981" s="66">
        <f t="shared" si="155"/>
        <v>0</v>
      </c>
      <c r="I4981" s="60"/>
    </row>
    <row r="4982" spans="1:9" s="38" customFormat="1" x14ac:dyDescent="0.25">
      <c r="A4982" s="193" t="s">
        <v>11625</v>
      </c>
      <c r="B4982" s="194" t="s">
        <v>11604</v>
      </c>
      <c r="C4982" s="188" t="s">
        <v>6</v>
      </c>
      <c r="D4982" s="179"/>
      <c r="E4982" s="201">
        <v>67</v>
      </c>
      <c r="F4982" s="201">
        <v>2.4900000000000002</v>
      </c>
      <c r="G4982" s="64">
        <f t="shared" si="154"/>
        <v>0</v>
      </c>
      <c r="H4982" s="66">
        <f t="shared" si="155"/>
        <v>0</v>
      </c>
      <c r="I4982" s="60"/>
    </row>
    <row r="4983" spans="1:9" s="38" customFormat="1" x14ac:dyDescent="0.25">
      <c r="A4983" s="193" t="s">
        <v>11626</v>
      </c>
      <c r="B4983" s="194" t="s">
        <v>11606</v>
      </c>
      <c r="C4983" s="188" t="s">
        <v>6</v>
      </c>
      <c r="D4983" s="179"/>
      <c r="E4983" s="201">
        <v>536</v>
      </c>
      <c r="F4983" s="201">
        <v>20.100000000000001</v>
      </c>
      <c r="G4983" s="64">
        <f t="shared" si="154"/>
        <v>0</v>
      </c>
      <c r="H4983" s="66">
        <f t="shared" si="155"/>
        <v>0</v>
      </c>
      <c r="I4983" s="60"/>
    </row>
    <row r="4984" spans="1:9" s="38" customFormat="1" ht="90" x14ac:dyDescent="0.25">
      <c r="A4984" s="195" t="s">
        <v>11627</v>
      </c>
      <c r="B4984" s="196" t="s">
        <v>22509</v>
      </c>
      <c r="C4984" s="198"/>
      <c r="D4984" s="199"/>
      <c r="E4984" s="199"/>
      <c r="F4984" s="199"/>
      <c r="G4984" s="199"/>
      <c r="H4984" s="200"/>
      <c r="I4984" s="60"/>
    </row>
    <row r="4985" spans="1:9" s="38" customFormat="1" x14ac:dyDescent="0.25">
      <c r="A4985" s="193" t="s">
        <v>11628</v>
      </c>
      <c r="B4985" s="194" t="s">
        <v>11629</v>
      </c>
      <c r="C4985" s="188" t="s">
        <v>6</v>
      </c>
      <c r="D4985" s="179"/>
      <c r="E4985" s="201">
        <v>1749</v>
      </c>
      <c r="F4985" s="201">
        <v>65</v>
      </c>
      <c r="G4985" s="64">
        <f t="shared" si="154"/>
        <v>0</v>
      </c>
      <c r="H4985" s="66">
        <f t="shared" si="155"/>
        <v>0</v>
      </c>
      <c r="I4985" s="60"/>
    </row>
    <row r="4986" spans="1:9" s="38" customFormat="1" x14ac:dyDescent="0.25">
      <c r="A4986" s="193" t="s">
        <v>11630</v>
      </c>
      <c r="B4986" s="194" t="s">
        <v>11631</v>
      </c>
      <c r="C4986" s="188" t="s">
        <v>6</v>
      </c>
      <c r="D4986" s="179"/>
      <c r="E4986" s="201">
        <v>2163</v>
      </c>
      <c r="F4986" s="201">
        <v>81</v>
      </c>
      <c r="G4986" s="64">
        <f t="shared" si="154"/>
        <v>0</v>
      </c>
      <c r="H4986" s="66">
        <f t="shared" si="155"/>
        <v>0</v>
      </c>
      <c r="I4986" s="60"/>
    </row>
    <row r="4987" spans="1:9" s="38" customFormat="1" x14ac:dyDescent="0.25">
      <c r="A4987" s="193" t="s">
        <v>11632</v>
      </c>
      <c r="B4987" s="194" t="s">
        <v>11604</v>
      </c>
      <c r="C4987" s="188" t="s">
        <v>6</v>
      </c>
      <c r="D4987" s="179"/>
      <c r="E4987" s="201">
        <v>118</v>
      </c>
      <c r="F4987" s="201">
        <v>4.43</v>
      </c>
      <c r="G4987" s="64">
        <f t="shared" si="154"/>
        <v>0</v>
      </c>
      <c r="H4987" s="66">
        <f t="shared" si="155"/>
        <v>0</v>
      </c>
      <c r="I4987" s="60"/>
    </row>
    <row r="4988" spans="1:9" s="38" customFormat="1" x14ac:dyDescent="0.25">
      <c r="A4988" s="193" t="s">
        <v>11633</v>
      </c>
      <c r="B4988" s="194" t="s">
        <v>11606</v>
      </c>
      <c r="C4988" s="188" t="s">
        <v>6</v>
      </c>
      <c r="D4988" s="179"/>
      <c r="E4988" s="201">
        <v>745</v>
      </c>
      <c r="F4988" s="201">
        <v>27.9</v>
      </c>
      <c r="G4988" s="64">
        <f t="shared" si="154"/>
        <v>0</v>
      </c>
      <c r="H4988" s="66">
        <f t="shared" si="155"/>
        <v>0</v>
      </c>
      <c r="I4988" s="60"/>
    </row>
    <row r="4989" spans="1:9" s="38" customFormat="1" ht="90" x14ac:dyDescent="0.25">
      <c r="A4989" s="195" t="s">
        <v>11634</v>
      </c>
      <c r="B4989" s="196" t="s">
        <v>22510</v>
      </c>
      <c r="C4989" s="198"/>
      <c r="D4989" s="199"/>
      <c r="E4989" s="199"/>
      <c r="F4989" s="199"/>
      <c r="G4989" s="199"/>
      <c r="H4989" s="200"/>
      <c r="I4989" s="60"/>
    </row>
    <row r="4990" spans="1:9" s="38" customFormat="1" x14ac:dyDescent="0.25">
      <c r="A4990" s="193" t="s">
        <v>11635</v>
      </c>
      <c r="B4990" s="194" t="s">
        <v>11636</v>
      </c>
      <c r="C4990" s="188" t="s">
        <v>6</v>
      </c>
      <c r="D4990" s="179"/>
      <c r="E4990" s="201">
        <v>2956</v>
      </c>
      <c r="F4990" s="201">
        <v>111</v>
      </c>
      <c r="G4990" s="64">
        <f t="shared" si="154"/>
        <v>0</v>
      </c>
      <c r="H4990" s="66">
        <f t="shared" si="155"/>
        <v>0</v>
      </c>
      <c r="I4990" s="60"/>
    </row>
    <row r="4991" spans="1:9" s="38" customFormat="1" x14ac:dyDescent="0.25">
      <c r="A4991" s="193" t="s">
        <v>11637</v>
      </c>
      <c r="B4991" s="194" t="s">
        <v>11638</v>
      </c>
      <c r="C4991" s="188" t="s">
        <v>6</v>
      </c>
      <c r="D4991" s="179"/>
      <c r="E4991" s="201">
        <v>3932</v>
      </c>
      <c r="F4991" s="201">
        <v>147</v>
      </c>
      <c r="G4991" s="64">
        <f t="shared" si="154"/>
        <v>0</v>
      </c>
      <c r="H4991" s="66">
        <f t="shared" si="155"/>
        <v>0</v>
      </c>
      <c r="I4991" s="60"/>
    </row>
    <row r="4992" spans="1:9" s="38" customFormat="1" x14ac:dyDescent="0.25">
      <c r="A4992" s="193" t="s">
        <v>11639</v>
      </c>
      <c r="B4992" s="194" t="s">
        <v>11604</v>
      </c>
      <c r="C4992" s="188" t="s">
        <v>6</v>
      </c>
      <c r="D4992" s="179"/>
      <c r="E4992" s="201">
        <v>149</v>
      </c>
      <c r="F4992" s="201">
        <v>5.6</v>
      </c>
      <c r="G4992" s="64">
        <f t="shared" si="154"/>
        <v>0</v>
      </c>
      <c r="H4992" s="66">
        <f t="shared" si="155"/>
        <v>0</v>
      </c>
      <c r="I4992" s="60"/>
    </row>
    <row r="4993" spans="1:9" s="38" customFormat="1" ht="90" x14ac:dyDescent="0.25">
      <c r="A4993" s="195" t="s">
        <v>11640</v>
      </c>
      <c r="B4993" s="196" t="s">
        <v>22511</v>
      </c>
      <c r="C4993" s="198"/>
      <c r="D4993" s="199"/>
      <c r="E4993" s="199"/>
      <c r="F4993" s="199"/>
      <c r="G4993" s="199"/>
      <c r="H4993" s="200"/>
      <c r="I4993" s="60"/>
    </row>
    <row r="4994" spans="1:9" s="38" customFormat="1" x14ac:dyDescent="0.25">
      <c r="A4994" s="193" t="s">
        <v>11641</v>
      </c>
      <c r="B4994" s="194" t="s">
        <v>11636</v>
      </c>
      <c r="C4994" s="188" t="s">
        <v>6</v>
      </c>
      <c r="D4994" s="179"/>
      <c r="E4994" s="201">
        <v>3953</v>
      </c>
      <c r="F4994" s="201">
        <v>148</v>
      </c>
      <c r="G4994" s="64">
        <f t="shared" si="154"/>
        <v>0</v>
      </c>
      <c r="H4994" s="66">
        <f t="shared" si="155"/>
        <v>0</v>
      </c>
      <c r="I4994" s="60"/>
    </row>
    <row r="4995" spans="1:9" s="38" customFormat="1" x14ac:dyDescent="0.25">
      <c r="A4995" s="193" t="s">
        <v>11642</v>
      </c>
      <c r="B4995" s="194" t="s">
        <v>11638</v>
      </c>
      <c r="C4995" s="188" t="s">
        <v>6</v>
      </c>
      <c r="D4995" s="179"/>
      <c r="E4995" s="201">
        <v>5181</v>
      </c>
      <c r="F4995" s="201">
        <v>194</v>
      </c>
      <c r="G4995" s="64">
        <f t="shared" si="154"/>
        <v>0</v>
      </c>
      <c r="H4995" s="66">
        <f t="shared" si="155"/>
        <v>0</v>
      </c>
      <c r="I4995" s="60"/>
    </row>
    <row r="4996" spans="1:9" s="38" customFormat="1" x14ac:dyDescent="0.25">
      <c r="A4996" s="193" t="s">
        <v>11643</v>
      </c>
      <c r="B4996" s="194" t="s">
        <v>11604</v>
      </c>
      <c r="C4996" s="188" t="s">
        <v>6</v>
      </c>
      <c r="D4996" s="179"/>
      <c r="E4996" s="201">
        <v>204</v>
      </c>
      <c r="F4996" s="201">
        <v>7.6</v>
      </c>
      <c r="G4996" s="64">
        <f t="shared" si="154"/>
        <v>0</v>
      </c>
      <c r="H4996" s="66">
        <f t="shared" si="155"/>
        <v>0</v>
      </c>
      <c r="I4996" s="60"/>
    </row>
    <row r="4997" spans="1:9" s="38" customFormat="1" ht="57" customHeight="1" x14ac:dyDescent="0.25">
      <c r="A4997" s="197" t="s">
        <v>22512</v>
      </c>
      <c r="B4997" s="344" t="s">
        <v>22513</v>
      </c>
      <c r="C4997" s="345"/>
      <c r="D4997" s="345"/>
      <c r="E4997" s="345"/>
      <c r="F4997" s="345"/>
      <c r="G4997" s="345"/>
      <c r="H4997" s="346"/>
      <c r="I4997" s="60"/>
    </row>
    <row r="4998" spans="1:9" s="38" customFormat="1" ht="112.5" x14ac:dyDescent="0.25">
      <c r="A4998" s="195" t="s">
        <v>11644</v>
      </c>
      <c r="B4998" s="196" t="s">
        <v>22514</v>
      </c>
      <c r="C4998" s="198"/>
      <c r="D4998" s="199"/>
      <c r="E4998" s="199"/>
      <c r="F4998" s="199"/>
      <c r="G4998" s="199"/>
      <c r="H4998" s="200"/>
      <c r="I4998" s="60"/>
    </row>
    <row r="4999" spans="1:9" s="38" customFormat="1" x14ac:dyDescent="0.25">
      <c r="A4999" s="193" t="s">
        <v>11645</v>
      </c>
      <c r="B4999" s="194" t="s">
        <v>11646</v>
      </c>
      <c r="C4999" s="188" t="s">
        <v>6</v>
      </c>
      <c r="D4999" s="179"/>
      <c r="E4999" s="201">
        <v>900</v>
      </c>
      <c r="F4999" s="201">
        <v>45.8</v>
      </c>
      <c r="G4999" s="64">
        <f t="shared" ref="G4999:G5060" si="156">D4999*E4999</f>
        <v>0</v>
      </c>
      <c r="H4999" s="66">
        <f t="shared" ref="H4999:H5060" si="157">D4999*F4999</f>
        <v>0</v>
      </c>
      <c r="I4999" s="60"/>
    </row>
    <row r="5000" spans="1:9" s="38" customFormat="1" x14ac:dyDescent="0.25">
      <c r="A5000" s="193" t="s">
        <v>11647</v>
      </c>
      <c r="B5000" s="194" t="s">
        <v>11648</v>
      </c>
      <c r="C5000" s="188" t="s">
        <v>6</v>
      </c>
      <c r="D5000" s="179"/>
      <c r="E5000" s="201">
        <v>28.1</v>
      </c>
      <c r="F5000" s="201">
        <v>1.43</v>
      </c>
      <c r="G5000" s="64">
        <f t="shared" si="156"/>
        <v>0</v>
      </c>
      <c r="H5000" s="66">
        <f t="shared" si="157"/>
        <v>0</v>
      </c>
      <c r="I5000" s="60"/>
    </row>
    <row r="5001" spans="1:9" s="38" customFormat="1" x14ac:dyDescent="0.25">
      <c r="A5001" s="193" t="s">
        <v>11649</v>
      </c>
      <c r="B5001" s="194" t="s">
        <v>11650</v>
      </c>
      <c r="C5001" s="188" t="s">
        <v>6</v>
      </c>
      <c r="D5001" s="179"/>
      <c r="E5001" s="201">
        <v>110</v>
      </c>
      <c r="F5001" s="201">
        <v>5.6</v>
      </c>
      <c r="G5001" s="64">
        <f t="shared" si="156"/>
        <v>0</v>
      </c>
      <c r="H5001" s="66">
        <f t="shared" si="157"/>
        <v>0</v>
      </c>
      <c r="I5001" s="60"/>
    </row>
    <row r="5002" spans="1:9" s="38" customFormat="1" x14ac:dyDescent="0.25">
      <c r="A5002" s="193" t="s">
        <v>11651</v>
      </c>
      <c r="B5002" s="194" t="s">
        <v>11652</v>
      </c>
      <c r="C5002" s="188" t="s">
        <v>6</v>
      </c>
      <c r="D5002" s="179"/>
      <c r="E5002" s="201">
        <v>404</v>
      </c>
      <c r="F5002" s="201">
        <v>20.6</v>
      </c>
      <c r="G5002" s="64">
        <f t="shared" si="156"/>
        <v>0</v>
      </c>
      <c r="H5002" s="66">
        <f t="shared" si="157"/>
        <v>0</v>
      </c>
      <c r="I5002" s="60"/>
    </row>
    <row r="5003" spans="1:9" s="38" customFormat="1" x14ac:dyDescent="0.25">
      <c r="A5003" s="193" t="s">
        <v>11653</v>
      </c>
      <c r="B5003" s="194" t="s">
        <v>11654</v>
      </c>
      <c r="C5003" s="188" t="s">
        <v>6</v>
      </c>
      <c r="D5003" s="179"/>
      <c r="E5003" s="201">
        <v>170</v>
      </c>
      <c r="F5003" s="201">
        <v>8.6</v>
      </c>
      <c r="G5003" s="64">
        <f t="shared" si="156"/>
        <v>0</v>
      </c>
      <c r="H5003" s="66">
        <f t="shared" si="157"/>
        <v>0</v>
      </c>
      <c r="I5003" s="60"/>
    </row>
    <row r="5004" spans="1:9" s="38" customFormat="1" x14ac:dyDescent="0.25">
      <c r="A5004" s="193" t="s">
        <v>11655</v>
      </c>
      <c r="B5004" s="194" t="s">
        <v>11656</v>
      </c>
      <c r="C5004" s="188" t="s">
        <v>6</v>
      </c>
      <c r="D5004" s="179"/>
      <c r="E5004" s="201">
        <v>84</v>
      </c>
      <c r="F5004" s="201">
        <v>4.26</v>
      </c>
      <c r="G5004" s="64">
        <f t="shared" si="156"/>
        <v>0</v>
      </c>
      <c r="H5004" s="66">
        <f t="shared" si="157"/>
        <v>0</v>
      </c>
      <c r="I5004" s="60"/>
    </row>
    <row r="5005" spans="1:9" s="38" customFormat="1" x14ac:dyDescent="0.25">
      <c r="A5005" s="193" t="s">
        <v>11657</v>
      </c>
      <c r="B5005" s="194" t="s">
        <v>11658</v>
      </c>
      <c r="C5005" s="188" t="s">
        <v>6</v>
      </c>
      <c r="D5005" s="179"/>
      <c r="E5005" s="201">
        <v>134</v>
      </c>
      <c r="F5005" s="201">
        <v>6.8</v>
      </c>
      <c r="G5005" s="64">
        <f t="shared" si="156"/>
        <v>0</v>
      </c>
      <c r="H5005" s="66">
        <f t="shared" si="157"/>
        <v>0</v>
      </c>
      <c r="I5005" s="60"/>
    </row>
    <row r="5006" spans="1:9" s="38" customFormat="1" ht="112.5" x14ac:dyDescent="0.25">
      <c r="A5006" s="195" t="s">
        <v>11659</v>
      </c>
      <c r="B5006" s="196" t="s">
        <v>22515</v>
      </c>
      <c r="C5006" s="198"/>
      <c r="D5006" s="199"/>
      <c r="E5006" s="199"/>
      <c r="F5006" s="199"/>
      <c r="G5006" s="199"/>
      <c r="H5006" s="200"/>
      <c r="I5006" s="60"/>
    </row>
    <row r="5007" spans="1:9" s="38" customFormat="1" x14ac:dyDescent="0.25">
      <c r="A5007" s="193" t="s">
        <v>11660</v>
      </c>
      <c r="B5007" s="194" t="s">
        <v>11646</v>
      </c>
      <c r="C5007" s="188" t="s">
        <v>6</v>
      </c>
      <c r="D5007" s="179"/>
      <c r="E5007" s="201">
        <v>1119</v>
      </c>
      <c r="F5007" s="201">
        <v>57</v>
      </c>
      <c r="G5007" s="64">
        <f t="shared" si="156"/>
        <v>0</v>
      </c>
      <c r="H5007" s="66">
        <f t="shared" si="157"/>
        <v>0</v>
      </c>
      <c r="I5007" s="60"/>
    </row>
    <row r="5008" spans="1:9" s="38" customFormat="1" x14ac:dyDescent="0.25">
      <c r="A5008" s="193" t="s">
        <v>11661</v>
      </c>
      <c r="B5008" s="194" t="s">
        <v>11648</v>
      </c>
      <c r="C5008" s="188" t="s">
        <v>6</v>
      </c>
      <c r="D5008" s="179"/>
      <c r="E5008" s="201">
        <v>33.799999999999997</v>
      </c>
      <c r="F5008" s="201">
        <v>1.72</v>
      </c>
      <c r="G5008" s="64">
        <f t="shared" si="156"/>
        <v>0</v>
      </c>
      <c r="H5008" s="66">
        <f t="shared" si="157"/>
        <v>0</v>
      </c>
      <c r="I5008" s="60"/>
    </row>
    <row r="5009" spans="1:9" s="38" customFormat="1" x14ac:dyDescent="0.25">
      <c r="A5009" s="193" t="s">
        <v>11662</v>
      </c>
      <c r="B5009" s="194" t="s">
        <v>11650</v>
      </c>
      <c r="C5009" s="188" t="s">
        <v>6</v>
      </c>
      <c r="D5009" s="179"/>
      <c r="E5009" s="201">
        <v>110</v>
      </c>
      <c r="F5009" s="201">
        <v>5.6</v>
      </c>
      <c r="G5009" s="64">
        <f t="shared" si="156"/>
        <v>0</v>
      </c>
      <c r="H5009" s="66">
        <f t="shared" si="157"/>
        <v>0</v>
      </c>
      <c r="I5009" s="60"/>
    </row>
    <row r="5010" spans="1:9" s="38" customFormat="1" x14ac:dyDescent="0.25">
      <c r="A5010" s="193" t="s">
        <v>11663</v>
      </c>
      <c r="B5010" s="194" t="s">
        <v>11652</v>
      </c>
      <c r="C5010" s="188" t="s">
        <v>6</v>
      </c>
      <c r="D5010" s="179"/>
      <c r="E5010" s="201">
        <v>413</v>
      </c>
      <c r="F5010" s="201">
        <v>21</v>
      </c>
      <c r="G5010" s="64">
        <f t="shared" si="156"/>
        <v>0</v>
      </c>
      <c r="H5010" s="66">
        <f t="shared" si="157"/>
        <v>0</v>
      </c>
      <c r="I5010" s="60"/>
    </row>
    <row r="5011" spans="1:9" s="38" customFormat="1" x14ac:dyDescent="0.25">
      <c r="A5011" s="193" t="s">
        <v>11664</v>
      </c>
      <c r="B5011" s="194" t="s">
        <v>11654</v>
      </c>
      <c r="C5011" s="188" t="s">
        <v>6</v>
      </c>
      <c r="D5011" s="179"/>
      <c r="E5011" s="201">
        <v>196</v>
      </c>
      <c r="F5011" s="201">
        <v>10</v>
      </c>
      <c r="G5011" s="64">
        <f t="shared" si="156"/>
        <v>0</v>
      </c>
      <c r="H5011" s="66">
        <f t="shared" si="157"/>
        <v>0</v>
      </c>
      <c r="I5011" s="60"/>
    </row>
    <row r="5012" spans="1:9" s="38" customFormat="1" x14ac:dyDescent="0.25">
      <c r="A5012" s="193" t="s">
        <v>11665</v>
      </c>
      <c r="B5012" s="194" t="s">
        <v>11656</v>
      </c>
      <c r="C5012" s="188" t="s">
        <v>6</v>
      </c>
      <c r="D5012" s="179"/>
      <c r="E5012" s="201">
        <v>103</v>
      </c>
      <c r="F5012" s="201">
        <v>5.3</v>
      </c>
      <c r="G5012" s="64">
        <f t="shared" si="156"/>
        <v>0</v>
      </c>
      <c r="H5012" s="66">
        <f t="shared" si="157"/>
        <v>0</v>
      </c>
      <c r="I5012" s="60"/>
    </row>
    <row r="5013" spans="1:9" s="38" customFormat="1" x14ac:dyDescent="0.25">
      <c r="A5013" s="193" t="s">
        <v>11666</v>
      </c>
      <c r="B5013" s="194" t="s">
        <v>11658</v>
      </c>
      <c r="C5013" s="188" t="s">
        <v>6</v>
      </c>
      <c r="D5013" s="179"/>
      <c r="E5013" s="201">
        <v>151</v>
      </c>
      <c r="F5013" s="201">
        <v>7.7</v>
      </c>
      <c r="G5013" s="64">
        <f t="shared" si="156"/>
        <v>0</v>
      </c>
      <c r="H5013" s="66">
        <f t="shared" si="157"/>
        <v>0</v>
      </c>
      <c r="I5013" s="60"/>
    </row>
    <row r="5014" spans="1:9" s="38" customFormat="1" ht="112.5" x14ac:dyDescent="0.25">
      <c r="A5014" s="195" t="s">
        <v>11667</v>
      </c>
      <c r="B5014" s="196" t="s">
        <v>22516</v>
      </c>
      <c r="C5014" s="198"/>
      <c r="D5014" s="199"/>
      <c r="E5014" s="199"/>
      <c r="F5014" s="199"/>
      <c r="G5014" s="199"/>
      <c r="H5014" s="200"/>
      <c r="I5014" s="60"/>
    </row>
    <row r="5015" spans="1:9" s="38" customFormat="1" x14ac:dyDescent="0.25">
      <c r="A5015" s="193" t="s">
        <v>11668</v>
      </c>
      <c r="B5015" s="194" t="s">
        <v>11646</v>
      </c>
      <c r="C5015" s="188" t="s">
        <v>6</v>
      </c>
      <c r="D5015" s="179"/>
      <c r="E5015" s="201">
        <v>1298</v>
      </c>
      <c r="F5015" s="201">
        <v>66</v>
      </c>
      <c r="G5015" s="64">
        <f t="shared" si="156"/>
        <v>0</v>
      </c>
      <c r="H5015" s="66">
        <f t="shared" si="157"/>
        <v>0</v>
      </c>
      <c r="I5015" s="60"/>
    </row>
    <row r="5016" spans="1:9" s="38" customFormat="1" x14ac:dyDescent="0.25">
      <c r="A5016" s="193" t="s">
        <v>11669</v>
      </c>
      <c r="B5016" s="194" t="s">
        <v>11648</v>
      </c>
      <c r="C5016" s="188" t="s">
        <v>6</v>
      </c>
      <c r="D5016" s="179"/>
      <c r="E5016" s="201">
        <v>34.6</v>
      </c>
      <c r="F5016" s="201">
        <v>1.76</v>
      </c>
      <c r="G5016" s="64">
        <f t="shared" si="156"/>
        <v>0</v>
      </c>
      <c r="H5016" s="66">
        <f t="shared" si="157"/>
        <v>0</v>
      </c>
      <c r="I5016" s="60"/>
    </row>
    <row r="5017" spans="1:9" s="38" customFormat="1" x14ac:dyDescent="0.25">
      <c r="A5017" s="193" t="s">
        <v>11670</v>
      </c>
      <c r="B5017" s="194" t="s">
        <v>11650</v>
      </c>
      <c r="C5017" s="188" t="s">
        <v>6</v>
      </c>
      <c r="D5017" s="179"/>
      <c r="E5017" s="201">
        <v>110</v>
      </c>
      <c r="F5017" s="201">
        <v>5.6</v>
      </c>
      <c r="G5017" s="64">
        <f t="shared" si="156"/>
        <v>0</v>
      </c>
      <c r="H5017" s="66">
        <f t="shared" si="157"/>
        <v>0</v>
      </c>
      <c r="I5017" s="60"/>
    </row>
    <row r="5018" spans="1:9" s="38" customFormat="1" x14ac:dyDescent="0.25">
      <c r="A5018" s="193" t="s">
        <v>11671</v>
      </c>
      <c r="B5018" s="194" t="s">
        <v>11652</v>
      </c>
      <c r="C5018" s="188" t="s">
        <v>6</v>
      </c>
      <c r="D5018" s="179"/>
      <c r="E5018" s="201">
        <v>468</v>
      </c>
      <c r="F5018" s="201">
        <v>23.8</v>
      </c>
      <c r="G5018" s="64">
        <f t="shared" si="156"/>
        <v>0</v>
      </c>
      <c r="H5018" s="66">
        <f t="shared" si="157"/>
        <v>0</v>
      </c>
      <c r="I5018" s="60"/>
    </row>
    <row r="5019" spans="1:9" s="38" customFormat="1" x14ac:dyDescent="0.25">
      <c r="A5019" s="193" t="s">
        <v>11672</v>
      </c>
      <c r="B5019" s="194" t="s">
        <v>11654</v>
      </c>
      <c r="C5019" s="188" t="s">
        <v>6</v>
      </c>
      <c r="D5019" s="179"/>
      <c r="E5019" s="201">
        <v>217</v>
      </c>
      <c r="F5019" s="201">
        <v>11.1</v>
      </c>
      <c r="G5019" s="64">
        <f t="shared" si="156"/>
        <v>0</v>
      </c>
      <c r="H5019" s="66">
        <f t="shared" si="157"/>
        <v>0</v>
      </c>
      <c r="I5019" s="60"/>
    </row>
    <row r="5020" spans="1:9" s="38" customFormat="1" x14ac:dyDescent="0.25">
      <c r="A5020" s="193" t="s">
        <v>11673</v>
      </c>
      <c r="B5020" s="194" t="s">
        <v>11656</v>
      </c>
      <c r="C5020" s="188" t="s">
        <v>6</v>
      </c>
      <c r="D5020" s="179"/>
      <c r="E5020" s="201">
        <v>124</v>
      </c>
      <c r="F5020" s="201">
        <v>6.3</v>
      </c>
      <c r="G5020" s="64">
        <f t="shared" si="156"/>
        <v>0</v>
      </c>
      <c r="H5020" s="66">
        <f t="shared" si="157"/>
        <v>0</v>
      </c>
      <c r="I5020" s="60"/>
    </row>
    <row r="5021" spans="1:9" s="38" customFormat="1" x14ac:dyDescent="0.25">
      <c r="A5021" s="193" t="s">
        <v>11674</v>
      </c>
      <c r="B5021" s="194" t="s">
        <v>11658</v>
      </c>
      <c r="C5021" s="188" t="s">
        <v>6</v>
      </c>
      <c r="D5021" s="179"/>
      <c r="E5021" s="201">
        <v>180</v>
      </c>
      <c r="F5021" s="201">
        <v>9.1999999999999993</v>
      </c>
      <c r="G5021" s="64">
        <f t="shared" si="156"/>
        <v>0</v>
      </c>
      <c r="H5021" s="66">
        <f t="shared" si="157"/>
        <v>0</v>
      </c>
      <c r="I5021" s="60"/>
    </row>
    <row r="5022" spans="1:9" s="38" customFormat="1" ht="112.5" x14ac:dyDescent="0.25">
      <c r="A5022" s="195" t="s">
        <v>11675</v>
      </c>
      <c r="B5022" s="196" t="s">
        <v>22517</v>
      </c>
      <c r="C5022" s="198"/>
      <c r="D5022" s="199"/>
      <c r="E5022" s="199"/>
      <c r="F5022" s="199"/>
      <c r="G5022" s="199"/>
      <c r="H5022" s="200"/>
      <c r="I5022" s="60"/>
    </row>
    <row r="5023" spans="1:9" s="38" customFormat="1" x14ac:dyDescent="0.25">
      <c r="A5023" s="193" t="s">
        <v>11676</v>
      </c>
      <c r="B5023" s="194" t="s">
        <v>11646</v>
      </c>
      <c r="C5023" s="188" t="s">
        <v>6</v>
      </c>
      <c r="D5023" s="179"/>
      <c r="E5023" s="201">
        <v>1630</v>
      </c>
      <c r="F5023" s="201">
        <v>83</v>
      </c>
      <c r="G5023" s="64">
        <f t="shared" si="156"/>
        <v>0</v>
      </c>
      <c r="H5023" s="66">
        <f t="shared" si="157"/>
        <v>0</v>
      </c>
      <c r="I5023" s="60"/>
    </row>
    <row r="5024" spans="1:9" s="38" customFormat="1" x14ac:dyDescent="0.25">
      <c r="A5024" s="193" t="s">
        <v>11677</v>
      </c>
      <c r="B5024" s="194" t="s">
        <v>11648</v>
      </c>
      <c r="C5024" s="188" t="s">
        <v>6</v>
      </c>
      <c r="D5024" s="179"/>
      <c r="E5024" s="201">
        <v>169</v>
      </c>
      <c r="F5024" s="201">
        <v>8.6</v>
      </c>
      <c r="G5024" s="64">
        <f t="shared" si="156"/>
        <v>0</v>
      </c>
      <c r="H5024" s="66">
        <f t="shared" si="157"/>
        <v>0</v>
      </c>
      <c r="I5024" s="60"/>
    </row>
    <row r="5025" spans="1:9" s="38" customFormat="1" x14ac:dyDescent="0.25">
      <c r="A5025" s="193" t="s">
        <v>11678</v>
      </c>
      <c r="B5025" s="194" t="s">
        <v>11650</v>
      </c>
      <c r="C5025" s="188" t="s">
        <v>6</v>
      </c>
      <c r="D5025" s="179"/>
      <c r="E5025" s="201">
        <v>110</v>
      </c>
      <c r="F5025" s="201">
        <v>5.6</v>
      </c>
      <c r="G5025" s="64">
        <f t="shared" si="156"/>
        <v>0</v>
      </c>
      <c r="H5025" s="66">
        <f t="shared" si="157"/>
        <v>0</v>
      </c>
      <c r="I5025" s="60"/>
    </row>
    <row r="5026" spans="1:9" s="38" customFormat="1" x14ac:dyDescent="0.25">
      <c r="A5026" s="193" t="s">
        <v>11679</v>
      </c>
      <c r="B5026" s="194" t="s">
        <v>11652</v>
      </c>
      <c r="C5026" s="188" t="s">
        <v>6</v>
      </c>
      <c r="D5026" s="179"/>
      <c r="E5026" s="201">
        <v>483</v>
      </c>
      <c r="F5026" s="201">
        <v>24.6</v>
      </c>
      <c r="G5026" s="64">
        <f t="shared" si="156"/>
        <v>0</v>
      </c>
      <c r="H5026" s="66">
        <f t="shared" si="157"/>
        <v>0</v>
      </c>
      <c r="I5026" s="60"/>
    </row>
    <row r="5027" spans="1:9" s="38" customFormat="1" x14ac:dyDescent="0.25">
      <c r="A5027" s="193" t="s">
        <v>11680</v>
      </c>
      <c r="B5027" s="194" t="s">
        <v>11654</v>
      </c>
      <c r="C5027" s="188" t="s">
        <v>6</v>
      </c>
      <c r="D5027" s="179"/>
      <c r="E5027" s="201">
        <v>167</v>
      </c>
      <c r="F5027" s="201">
        <v>8.5</v>
      </c>
      <c r="G5027" s="64">
        <f t="shared" si="156"/>
        <v>0</v>
      </c>
      <c r="H5027" s="66">
        <f t="shared" si="157"/>
        <v>0</v>
      </c>
      <c r="I5027" s="60"/>
    </row>
    <row r="5028" spans="1:9" s="38" customFormat="1" x14ac:dyDescent="0.25">
      <c r="A5028" s="193" t="s">
        <v>11681</v>
      </c>
      <c r="B5028" s="194" t="s">
        <v>11656</v>
      </c>
      <c r="C5028" s="188" t="s">
        <v>6</v>
      </c>
      <c r="D5028" s="179"/>
      <c r="E5028" s="201">
        <v>121</v>
      </c>
      <c r="F5028" s="201">
        <v>6.2</v>
      </c>
      <c r="G5028" s="64">
        <f t="shared" si="156"/>
        <v>0</v>
      </c>
      <c r="H5028" s="66">
        <f t="shared" si="157"/>
        <v>0</v>
      </c>
      <c r="I5028" s="60"/>
    </row>
    <row r="5029" spans="1:9" s="38" customFormat="1" x14ac:dyDescent="0.25">
      <c r="A5029" s="193" t="s">
        <v>11682</v>
      </c>
      <c r="B5029" s="194" t="s">
        <v>11658</v>
      </c>
      <c r="C5029" s="188" t="s">
        <v>6</v>
      </c>
      <c r="D5029" s="179"/>
      <c r="E5029" s="201">
        <v>170</v>
      </c>
      <c r="F5029" s="201">
        <v>8.6</v>
      </c>
      <c r="G5029" s="64">
        <f t="shared" si="156"/>
        <v>0</v>
      </c>
      <c r="H5029" s="66">
        <f t="shared" si="157"/>
        <v>0</v>
      </c>
      <c r="I5029" s="60"/>
    </row>
    <row r="5030" spans="1:9" s="38" customFormat="1" ht="112.5" x14ac:dyDescent="0.25">
      <c r="A5030" s="195" t="s">
        <v>11683</v>
      </c>
      <c r="B5030" s="196" t="s">
        <v>22518</v>
      </c>
      <c r="C5030" s="198"/>
      <c r="D5030" s="199"/>
      <c r="E5030" s="199"/>
      <c r="F5030" s="199"/>
      <c r="G5030" s="199"/>
      <c r="H5030" s="200"/>
      <c r="I5030" s="60"/>
    </row>
    <row r="5031" spans="1:9" s="38" customFormat="1" x14ac:dyDescent="0.25">
      <c r="A5031" s="193" t="s">
        <v>11684</v>
      </c>
      <c r="B5031" s="194" t="s">
        <v>11646</v>
      </c>
      <c r="C5031" s="188" t="s">
        <v>6</v>
      </c>
      <c r="D5031" s="179"/>
      <c r="E5031" s="201">
        <v>1717</v>
      </c>
      <c r="F5031" s="201">
        <v>87</v>
      </c>
      <c r="G5031" s="64">
        <f t="shared" si="156"/>
        <v>0</v>
      </c>
      <c r="H5031" s="66">
        <f t="shared" si="157"/>
        <v>0</v>
      </c>
      <c r="I5031" s="60"/>
    </row>
    <row r="5032" spans="1:9" s="38" customFormat="1" x14ac:dyDescent="0.25">
      <c r="A5032" s="193" t="s">
        <v>11685</v>
      </c>
      <c r="B5032" s="194" t="s">
        <v>11648</v>
      </c>
      <c r="C5032" s="188" t="s">
        <v>6</v>
      </c>
      <c r="D5032" s="179"/>
      <c r="E5032" s="201">
        <v>169</v>
      </c>
      <c r="F5032" s="201">
        <v>8.6</v>
      </c>
      <c r="G5032" s="64">
        <f t="shared" si="156"/>
        <v>0</v>
      </c>
      <c r="H5032" s="66">
        <f t="shared" si="157"/>
        <v>0</v>
      </c>
      <c r="I5032" s="60"/>
    </row>
    <row r="5033" spans="1:9" s="38" customFormat="1" x14ac:dyDescent="0.25">
      <c r="A5033" s="193" t="s">
        <v>11686</v>
      </c>
      <c r="B5033" s="194" t="s">
        <v>11650</v>
      </c>
      <c r="C5033" s="188" t="s">
        <v>6</v>
      </c>
      <c r="D5033" s="179"/>
      <c r="E5033" s="201">
        <v>110</v>
      </c>
      <c r="F5033" s="201">
        <v>5.6</v>
      </c>
      <c r="G5033" s="64">
        <f t="shared" si="156"/>
        <v>0</v>
      </c>
      <c r="H5033" s="66">
        <f t="shared" si="157"/>
        <v>0</v>
      </c>
      <c r="I5033" s="60"/>
    </row>
    <row r="5034" spans="1:9" s="38" customFormat="1" x14ac:dyDescent="0.25">
      <c r="A5034" s="193" t="s">
        <v>11687</v>
      </c>
      <c r="B5034" s="194" t="s">
        <v>11652</v>
      </c>
      <c r="C5034" s="188" t="s">
        <v>6</v>
      </c>
      <c r="D5034" s="179"/>
      <c r="E5034" s="201">
        <v>483</v>
      </c>
      <c r="F5034" s="201">
        <v>24.6</v>
      </c>
      <c r="G5034" s="64">
        <f t="shared" si="156"/>
        <v>0</v>
      </c>
      <c r="H5034" s="66">
        <f t="shared" si="157"/>
        <v>0</v>
      </c>
      <c r="I5034" s="60"/>
    </row>
    <row r="5035" spans="1:9" s="38" customFormat="1" x14ac:dyDescent="0.25">
      <c r="A5035" s="193" t="s">
        <v>11688</v>
      </c>
      <c r="B5035" s="194" t="s">
        <v>11654</v>
      </c>
      <c r="C5035" s="188" t="s">
        <v>6</v>
      </c>
      <c r="D5035" s="179"/>
      <c r="E5035" s="201">
        <v>167</v>
      </c>
      <c r="F5035" s="201">
        <v>8.5</v>
      </c>
      <c r="G5035" s="64">
        <f t="shared" si="156"/>
        <v>0</v>
      </c>
      <c r="H5035" s="66">
        <f t="shared" si="157"/>
        <v>0</v>
      </c>
      <c r="I5035" s="60"/>
    </row>
    <row r="5036" spans="1:9" s="38" customFormat="1" x14ac:dyDescent="0.25">
      <c r="A5036" s="193" t="s">
        <v>11689</v>
      </c>
      <c r="B5036" s="194" t="s">
        <v>11656</v>
      </c>
      <c r="C5036" s="188" t="s">
        <v>6</v>
      </c>
      <c r="D5036" s="179"/>
      <c r="E5036" s="201">
        <v>121</v>
      </c>
      <c r="F5036" s="201">
        <v>6.2</v>
      </c>
      <c r="G5036" s="64">
        <f t="shared" si="156"/>
        <v>0</v>
      </c>
      <c r="H5036" s="66">
        <f t="shared" si="157"/>
        <v>0</v>
      </c>
      <c r="I5036" s="60"/>
    </row>
    <row r="5037" spans="1:9" s="38" customFormat="1" x14ac:dyDescent="0.25">
      <c r="A5037" s="193" t="s">
        <v>11690</v>
      </c>
      <c r="B5037" s="194" t="s">
        <v>11658</v>
      </c>
      <c r="C5037" s="188" t="s">
        <v>6</v>
      </c>
      <c r="D5037" s="179"/>
      <c r="E5037" s="201">
        <v>170</v>
      </c>
      <c r="F5037" s="201">
        <v>8.6</v>
      </c>
      <c r="G5037" s="64">
        <f t="shared" si="156"/>
        <v>0</v>
      </c>
      <c r="H5037" s="66">
        <f t="shared" si="157"/>
        <v>0</v>
      </c>
      <c r="I5037" s="60"/>
    </row>
    <row r="5038" spans="1:9" s="38" customFormat="1" ht="135" x14ac:dyDescent="0.25">
      <c r="A5038" s="195" t="s">
        <v>11691</v>
      </c>
      <c r="B5038" s="196" t="s">
        <v>22519</v>
      </c>
      <c r="C5038" s="198"/>
      <c r="D5038" s="199"/>
      <c r="E5038" s="199"/>
      <c r="F5038" s="199"/>
      <c r="G5038" s="199"/>
      <c r="H5038" s="200"/>
      <c r="I5038" s="60"/>
    </row>
    <row r="5039" spans="1:9" s="38" customFormat="1" x14ac:dyDescent="0.25">
      <c r="A5039" s="193" t="s">
        <v>11692</v>
      </c>
      <c r="B5039" s="194" t="s">
        <v>11693</v>
      </c>
      <c r="C5039" s="188" t="s">
        <v>6</v>
      </c>
      <c r="D5039" s="179"/>
      <c r="E5039" s="201">
        <v>1711</v>
      </c>
      <c r="F5039" s="201">
        <v>87</v>
      </c>
      <c r="G5039" s="64">
        <f t="shared" si="156"/>
        <v>0</v>
      </c>
      <c r="H5039" s="66">
        <f t="shared" si="157"/>
        <v>0</v>
      </c>
      <c r="I5039" s="60"/>
    </row>
    <row r="5040" spans="1:9" s="38" customFormat="1" x14ac:dyDescent="0.25">
      <c r="A5040" s="193" t="s">
        <v>11694</v>
      </c>
      <c r="B5040" s="194" t="s">
        <v>11695</v>
      </c>
      <c r="C5040" s="188" t="s">
        <v>6</v>
      </c>
      <c r="D5040" s="179"/>
      <c r="E5040" s="201">
        <v>1799</v>
      </c>
      <c r="F5040" s="201">
        <v>92</v>
      </c>
      <c r="G5040" s="64">
        <f t="shared" si="156"/>
        <v>0</v>
      </c>
      <c r="H5040" s="66">
        <f t="shared" si="157"/>
        <v>0</v>
      </c>
      <c r="I5040" s="60"/>
    </row>
    <row r="5041" spans="1:9" s="38" customFormat="1" x14ac:dyDescent="0.25">
      <c r="A5041" s="193" t="s">
        <v>11696</v>
      </c>
      <c r="B5041" s="194" t="s">
        <v>11697</v>
      </c>
      <c r="C5041" s="188" t="s">
        <v>6</v>
      </c>
      <c r="D5041" s="179"/>
      <c r="E5041" s="201">
        <v>1889</v>
      </c>
      <c r="F5041" s="201">
        <v>96</v>
      </c>
      <c r="G5041" s="64">
        <f t="shared" si="156"/>
        <v>0</v>
      </c>
      <c r="H5041" s="66">
        <f t="shared" si="157"/>
        <v>0</v>
      </c>
      <c r="I5041" s="60"/>
    </row>
    <row r="5042" spans="1:9" s="38" customFormat="1" x14ac:dyDescent="0.25">
      <c r="A5042" s="193" t="s">
        <v>11698</v>
      </c>
      <c r="B5042" s="194" t="s">
        <v>11699</v>
      </c>
      <c r="C5042" s="188" t="s">
        <v>6</v>
      </c>
      <c r="D5042" s="179"/>
      <c r="E5042" s="201">
        <v>100</v>
      </c>
      <c r="F5042" s="201">
        <v>5.0999999999999996</v>
      </c>
      <c r="G5042" s="64">
        <f t="shared" si="156"/>
        <v>0</v>
      </c>
      <c r="H5042" s="66">
        <f t="shared" si="157"/>
        <v>0</v>
      </c>
      <c r="I5042" s="60"/>
    </row>
    <row r="5043" spans="1:9" s="38" customFormat="1" x14ac:dyDescent="0.25">
      <c r="A5043" s="193" t="s">
        <v>11700</v>
      </c>
      <c r="B5043" s="194" t="s">
        <v>11701</v>
      </c>
      <c r="C5043" s="188" t="s">
        <v>6</v>
      </c>
      <c r="D5043" s="179"/>
      <c r="E5043" s="201">
        <v>305</v>
      </c>
      <c r="F5043" s="201">
        <v>15.5</v>
      </c>
      <c r="G5043" s="64">
        <f t="shared" si="156"/>
        <v>0</v>
      </c>
      <c r="H5043" s="66">
        <f t="shared" si="157"/>
        <v>0</v>
      </c>
      <c r="I5043" s="60"/>
    </row>
    <row r="5044" spans="1:9" s="38" customFormat="1" x14ac:dyDescent="0.25">
      <c r="A5044" s="193" t="s">
        <v>11702</v>
      </c>
      <c r="B5044" s="194" t="s">
        <v>11703</v>
      </c>
      <c r="C5044" s="188" t="s">
        <v>6</v>
      </c>
      <c r="D5044" s="179"/>
      <c r="E5044" s="201">
        <v>561</v>
      </c>
      <c r="F5044" s="201">
        <v>28.5</v>
      </c>
      <c r="G5044" s="64">
        <f t="shared" si="156"/>
        <v>0</v>
      </c>
      <c r="H5044" s="66">
        <f t="shared" si="157"/>
        <v>0</v>
      </c>
      <c r="I5044" s="60"/>
    </row>
    <row r="5045" spans="1:9" s="38" customFormat="1" x14ac:dyDescent="0.25">
      <c r="A5045" s="193" t="s">
        <v>11704</v>
      </c>
      <c r="B5045" s="194" t="s">
        <v>4648</v>
      </c>
      <c r="C5045" s="188" t="s">
        <v>6</v>
      </c>
      <c r="D5045" s="179"/>
      <c r="E5045" s="201">
        <v>201</v>
      </c>
      <c r="F5045" s="201">
        <v>10.199999999999999</v>
      </c>
      <c r="G5045" s="64">
        <f t="shared" si="156"/>
        <v>0</v>
      </c>
      <c r="H5045" s="66">
        <f t="shared" si="157"/>
        <v>0</v>
      </c>
      <c r="I5045" s="60"/>
    </row>
    <row r="5046" spans="1:9" s="38" customFormat="1" x14ac:dyDescent="0.25">
      <c r="A5046" s="193" t="s">
        <v>11705</v>
      </c>
      <c r="B5046" s="194" t="s">
        <v>11706</v>
      </c>
      <c r="C5046" s="188" t="s">
        <v>6</v>
      </c>
      <c r="D5046" s="179"/>
      <c r="E5046" s="201">
        <v>155</v>
      </c>
      <c r="F5046" s="201">
        <v>7.9</v>
      </c>
      <c r="G5046" s="64">
        <f t="shared" si="156"/>
        <v>0</v>
      </c>
      <c r="H5046" s="66">
        <f t="shared" si="157"/>
        <v>0</v>
      </c>
      <c r="I5046" s="60"/>
    </row>
    <row r="5047" spans="1:9" s="38" customFormat="1" x14ac:dyDescent="0.25">
      <c r="A5047" s="193" t="s">
        <v>11707</v>
      </c>
      <c r="B5047" s="194" t="s">
        <v>11652</v>
      </c>
      <c r="C5047" s="188" t="s">
        <v>6</v>
      </c>
      <c r="D5047" s="179"/>
      <c r="E5047" s="201">
        <v>592</v>
      </c>
      <c r="F5047" s="201">
        <v>30.1</v>
      </c>
      <c r="G5047" s="64">
        <f t="shared" si="156"/>
        <v>0</v>
      </c>
      <c r="H5047" s="66">
        <f t="shared" si="157"/>
        <v>0</v>
      </c>
      <c r="I5047" s="60"/>
    </row>
    <row r="5048" spans="1:9" s="38" customFormat="1" ht="146.25" x14ac:dyDescent="0.25">
      <c r="A5048" s="195" t="s">
        <v>11708</v>
      </c>
      <c r="B5048" s="196" t="s">
        <v>22520</v>
      </c>
      <c r="C5048" s="198"/>
      <c r="D5048" s="199"/>
      <c r="E5048" s="199"/>
      <c r="F5048" s="199"/>
      <c r="G5048" s="199"/>
      <c r="H5048" s="200"/>
      <c r="I5048" s="60"/>
    </row>
    <row r="5049" spans="1:9" s="38" customFormat="1" x14ac:dyDescent="0.25">
      <c r="A5049" s="193" t="s">
        <v>11709</v>
      </c>
      <c r="B5049" s="194" t="s">
        <v>11693</v>
      </c>
      <c r="C5049" s="188" t="s">
        <v>6</v>
      </c>
      <c r="D5049" s="179"/>
      <c r="E5049" s="201">
        <v>1941</v>
      </c>
      <c r="F5049" s="201">
        <v>99</v>
      </c>
      <c r="G5049" s="64">
        <f t="shared" si="156"/>
        <v>0</v>
      </c>
      <c r="H5049" s="66">
        <f t="shared" si="157"/>
        <v>0</v>
      </c>
      <c r="I5049" s="60"/>
    </row>
    <row r="5050" spans="1:9" s="38" customFormat="1" x14ac:dyDescent="0.25">
      <c r="A5050" s="193" t="s">
        <v>11710</v>
      </c>
      <c r="B5050" s="194" t="s">
        <v>11695</v>
      </c>
      <c r="C5050" s="188" t="s">
        <v>6</v>
      </c>
      <c r="D5050" s="179"/>
      <c r="E5050" s="201">
        <v>2045</v>
      </c>
      <c r="F5050" s="201">
        <v>104</v>
      </c>
      <c r="G5050" s="64">
        <f t="shared" si="156"/>
        <v>0</v>
      </c>
      <c r="H5050" s="66">
        <f t="shared" si="157"/>
        <v>0</v>
      </c>
      <c r="I5050" s="60"/>
    </row>
    <row r="5051" spans="1:9" s="38" customFormat="1" x14ac:dyDescent="0.25">
      <c r="A5051" s="193" t="s">
        <v>11711</v>
      </c>
      <c r="B5051" s="194" t="s">
        <v>11697</v>
      </c>
      <c r="C5051" s="188" t="s">
        <v>6</v>
      </c>
      <c r="D5051" s="179"/>
      <c r="E5051" s="201">
        <v>2146</v>
      </c>
      <c r="F5051" s="201">
        <v>109</v>
      </c>
      <c r="G5051" s="64">
        <f t="shared" si="156"/>
        <v>0</v>
      </c>
      <c r="H5051" s="66">
        <f t="shared" si="157"/>
        <v>0</v>
      </c>
      <c r="I5051" s="60"/>
    </row>
    <row r="5052" spans="1:9" s="38" customFormat="1" x14ac:dyDescent="0.25">
      <c r="A5052" s="193" t="s">
        <v>11712</v>
      </c>
      <c r="B5052" s="194" t="s">
        <v>11699</v>
      </c>
      <c r="C5052" s="188" t="s">
        <v>6</v>
      </c>
      <c r="D5052" s="179"/>
      <c r="E5052" s="201">
        <v>102</v>
      </c>
      <c r="F5052" s="201">
        <v>5.2</v>
      </c>
      <c r="G5052" s="64">
        <f t="shared" si="156"/>
        <v>0</v>
      </c>
      <c r="H5052" s="66">
        <f t="shared" si="157"/>
        <v>0</v>
      </c>
      <c r="I5052" s="60"/>
    </row>
    <row r="5053" spans="1:9" s="38" customFormat="1" x14ac:dyDescent="0.25">
      <c r="A5053" s="193" t="s">
        <v>11713</v>
      </c>
      <c r="B5053" s="194" t="s">
        <v>11701</v>
      </c>
      <c r="C5053" s="188" t="s">
        <v>6</v>
      </c>
      <c r="D5053" s="179"/>
      <c r="E5053" s="201">
        <v>400</v>
      </c>
      <c r="F5053" s="201">
        <v>20.399999999999999</v>
      </c>
      <c r="G5053" s="64">
        <f t="shared" si="156"/>
        <v>0</v>
      </c>
      <c r="H5053" s="66">
        <f t="shared" si="157"/>
        <v>0</v>
      </c>
      <c r="I5053" s="60"/>
    </row>
    <row r="5054" spans="1:9" s="38" customFormat="1" x14ac:dyDescent="0.25">
      <c r="A5054" s="193" t="s">
        <v>11714</v>
      </c>
      <c r="B5054" s="194" t="s">
        <v>11703</v>
      </c>
      <c r="C5054" s="188" t="s">
        <v>6</v>
      </c>
      <c r="D5054" s="179"/>
      <c r="E5054" s="201">
        <v>642</v>
      </c>
      <c r="F5054" s="201">
        <v>32.700000000000003</v>
      </c>
      <c r="G5054" s="64">
        <f t="shared" si="156"/>
        <v>0</v>
      </c>
      <c r="H5054" s="66">
        <f t="shared" si="157"/>
        <v>0</v>
      </c>
      <c r="I5054" s="60"/>
    </row>
    <row r="5055" spans="1:9" s="38" customFormat="1" x14ac:dyDescent="0.25">
      <c r="A5055" s="193" t="s">
        <v>11715</v>
      </c>
      <c r="B5055" s="194" t="s">
        <v>4648</v>
      </c>
      <c r="C5055" s="188" t="s">
        <v>6</v>
      </c>
      <c r="D5055" s="179"/>
      <c r="E5055" s="201">
        <v>219</v>
      </c>
      <c r="F5055" s="201">
        <v>11.2</v>
      </c>
      <c r="G5055" s="64">
        <f t="shared" si="156"/>
        <v>0</v>
      </c>
      <c r="H5055" s="66">
        <f t="shared" si="157"/>
        <v>0</v>
      </c>
      <c r="I5055" s="60"/>
    </row>
    <row r="5056" spans="1:9" s="38" customFormat="1" x14ac:dyDescent="0.25">
      <c r="A5056" s="193" t="s">
        <v>11716</v>
      </c>
      <c r="B5056" s="194" t="s">
        <v>11706</v>
      </c>
      <c r="C5056" s="188" t="s">
        <v>6</v>
      </c>
      <c r="D5056" s="179"/>
      <c r="E5056" s="201">
        <v>170</v>
      </c>
      <c r="F5056" s="201">
        <v>8.6</v>
      </c>
      <c r="G5056" s="64">
        <f t="shared" si="156"/>
        <v>0</v>
      </c>
      <c r="H5056" s="66">
        <f t="shared" si="157"/>
        <v>0</v>
      </c>
      <c r="I5056" s="60"/>
    </row>
    <row r="5057" spans="1:9" s="38" customFormat="1" x14ac:dyDescent="0.25">
      <c r="A5057" s="193" t="s">
        <v>11717</v>
      </c>
      <c r="B5057" s="194" t="s">
        <v>11652</v>
      </c>
      <c r="C5057" s="188" t="s">
        <v>6</v>
      </c>
      <c r="D5057" s="179"/>
      <c r="E5057" s="201">
        <v>682</v>
      </c>
      <c r="F5057" s="201">
        <v>34.700000000000003</v>
      </c>
      <c r="G5057" s="64">
        <f t="shared" si="156"/>
        <v>0</v>
      </c>
      <c r="H5057" s="66">
        <f t="shared" si="157"/>
        <v>0</v>
      </c>
      <c r="I5057" s="60"/>
    </row>
    <row r="5058" spans="1:9" s="38" customFormat="1" ht="146.25" x14ac:dyDescent="0.25">
      <c r="A5058" s="195" t="s">
        <v>11718</v>
      </c>
      <c r="B5058" s="196" t="s">
        <v>22521</v>
      </c>
      <c r="C5058" s="198"/>
      <c r="D5058" s="199"/>
      <c r="E5058" s="199"/>
      <c r="F5058" s="199"/>
      <c r="G5058" s="199"/>
      <c r="H5058" s="200"/>
      <c r="I5058" s="60"/>
    </row>
    <row r="5059" spans="1:9" s="38" customFormat="1" x14ac:dyDescent="0.25">
      <c r="A5059" s="193" t="s">
        <v>11719</v>
      </c>
      <c r="B5059" s="194" t="s">
        <v>11693</v>
      </c>
      <c r="C5059" s="188" t="s">
        <v>6</v>
      </c>
      <c r="D5059" s="179"/>
      <c r="E5059" s="201">
        <v>2470</v>
      </c>
      <c r="F5059" s="201">
        <v>126</v>
      </c>
      <c r="G5059" s="64">
        <f t="shared" si="156"/>
        <v>0</v>
      </c>
      <c r="H5059" s="66">
        <f t="shared" si="157"/>
        <v>0</v>
      </c>
      <c r="I5059" s="60"/>
    </row>
    <row r="5060" spans="1:9" s="38" customFormat="1" x14ac:dyDescent="0.25">
      <c r="A5060" s="193" t="s">
        <v>11720</v>
      </c>
      <c r="B5060" s="194" t="s">
        <v>11695</v>
      </c>
      <c r="C5060" s="188" t="s">
        <v>6</v>
      </c>
      <c r="D5060" s="179"/>
      <c r="E5060" s="201">
        <v>2585</v>
      </c>
      <c r="F5060" s="201">
        <v>132</v>
      </c>
      <c r="G5060" s="64">
        <f t="shared" si="156"/>
        <v>0</v>
      </c>
      <c r="H5060" s="66">
        <f t="shared" si="157"/>
        <v>0</v>
      </c>
      <c r="I5060" s="60"/>
    </row>
    <row r="5061" spans="1:9" s="38" customFormat="1" x14ac:dyDescent="0.25">
      <c r="A5061" s="193" t="s">
        <v>11721</v>
      </c>
      <c r="B5061" s="194" t="s">
        <v>11697</v>
      </c>
      <c r="C5061" s="188" t="s">
        <v>6</v>
      </c>
      <c r="D5061" s="179"/>
      <c r="E5061" s="201">
        <v>2700</v>
      </c>
      <c r="F5061" s="201">
        <v>137</v>
      </c>
      <c r="G5061" s="64">
        <f t="shared" ref="G5061:G5124" si="158">D5061*E5061</f>
        <v>0</v>
      </c>
      <c r="H5061" s="66">
        <f t="shared" ref="H5061:H5124" si="159">D5061*F5061</f>
        <v>0</v>
      </c>
      <c r="I5061" s="60"/>
    </row>
    <row r="5062" spans="1:9" s="38" customFormat="1" x14ac:dyDescent="0.25">
      <c r="A5062" s="193" t="s">
        <v>11722</v>
      </c>
      <c r="B5062" s="194" t="s">
        <v>11699</v>
      </c>
      <c r="C5062" s="188" t="s">
        <v>6</v>
      </c>
      <c r="D5062" s="179"/>
      <c r="E5062" s="201">
        <v>107</v>
      </c>
      <c r="F5062" s="201">
        <v>5.4</v>
      </c>
      <c r="G5062" s="64">
        <f t="shared" si="158"/>
        <v>0</v>
      </c>
      <c r="H5062" s="66">
        <f t="shared" si="159"/>
        <v>0</v>
      </c>
      <c r="I5062" s="60"/>
    </row>
    <row r="5063" spans="1:9" s="38" customFormat="1" x14ac:dyDescent="0.25">
      <c r="A5063" s="193" t="s">
        <v>11723</v>
      </c>
      <c r="B5063" s="194" t="s">
        <v>11701</v>
      </c>
      <c r="C5063" s="188" t="s">
        <v>6</v>
      </c>
      <c r="D5063" s="179"/>
      <c r="E5063" s="201">
        <v>500</v>
      </c>
      <c r="F5063" s="201">
        <v>25.4</v>
      </c>
      <c r="G5063" s="64">
        <f t="shared" si="158"/>
        <v>0</v>
      </c>
      <c r="H5063" s="66">
        <f t="shared" si="159"/>
        <v>0</v>
      </c>
      <c r="I5063" s="60"/>
    </row>
    <row r="5064" spans="1:9" s="38" customFormat="1" x14ac:dyDescent="0.25">
      <c r="A5064" s="193" t="s">
        <v>11724</v>
      </c>
      <c r="B5064" s="194" t="s">
        <v>11703</v>
      </c>
      <c r="C5064" s="188" t="s">
        <v>6</v>
      </c>
      <c r="D5064" s="179"/>
      <c r="E5064" s="201">
        <v>733</v>
      </c>
      <c r="F5064" s="201">
        <v>37.299999999999997</v>
      </c>
      <c r="G5064" s="64">
        <f t="shared" si="158"/>
        <v>0</v>
      </c>
      <c r="H5064" s="66">
        <f t="shared" si="159"/>
        <v>0</v>
      </c>
      <c r="I5064" s="60"/>
    </row>
    <row r="5065" spans="1:9" s="38" customFormat="1" x14ac:dyDescent="0.25">
      <c r="A5065" s="193" t="s">
        <v>11725</v>
      </c>
      <c r="B5065" s="194" t="s">
        <v>4648</v>
      </c>
      <c r="C5065" s="188" t="s">
        <v>6</v>
      </c>
      <c r="D5065" s="179"/>
      <c r="E5065" s="201">
        <v>243</v>
      </c>
      <c r="F5065" s="201">
        <v>12.4</v>
      </c>
      <c r="G5065" s="64">
        <f t="shared" si="158"/>
        <v>0</v>
      </c>
      <c r="H5065" s="66">
        <f t="shared" si="159"/>
        <v>0</v>
      </c>
      <c r="I5065" s="60"/>
    </row>
    <row r="5066" spans="1:9" s="38" customFormat="1" x14ac:dyDescent="0.25">
      <c r="A5066" s="193" t="s">
        <v>11726</v>
      </c>
      <c r="B5066" s="194" t="s">
        <v>11706</v>
      </c>
      <c r="C5066" s="188" t="s">
        <v>6</v>
      </c>
      <c r="D5066" s="179"/>
      <c r="E5066" s="201">
        <v>246</v>
      </c>
      <c r="F5066" s="201">
        <v>12.5</v>
      </c>
      <c r="G5066" s="64">
        <f t="shared" si="158"/>
        <v>0</v>
      </c>
      <c r="H5066" s="66">
        <f t="shared" si="159"/>
        <v>0</v>
      </c>
      <c r="I5066" s="60"/>
    </row>
    <row r="5067" spans="1:9" s="38" customFormat="1" x14ac:dyDescent="0.25">
      <c r="A5067" s="193" t="s">
        <v>11727</v>
      </c>
      <c r="B5067" s="194" t="s">
        <v>11652</v>
      </c>
      <c r="C5067" s="188" t="s">
        <v>6</v>
      </c>
      <c r="D5067" s="179"/>
      <c r="E5067" s="201">
        <v>875</v>
      </c>
      <c r="F5067" s="201">
        <v>44.5</v>
      </c>
      <c r="G5067" s="64">
        <f t="shared" si="158"/>
        <v>0</v>
      </c>
      <c r="H5067" s="66">
        <f t="shared" si="159"/>
        <v>0</v>
      </c>
      <c r="I5067" s="60"/>
    </row>
    <row r="5068" spans="1:9" s="38" customFormat="1" ht="146.25" x14ac:dyDescent="0.25">
      <c r="A5068" s="195" t="s">
        <v>11728</v>
      </c>
      <c r="B5068" s="196" t="s">
        <v>22522</v>
      </c>
      <c r="C5068" s="198"/>
      <c r="D5068" s="199"/>
      <c r="E5068" s="199"/>
      <c r="F5068" s="199"/>
      <c r="G5068" s="199"/>
      <c r="H5068" s="200"/>
      <c r="I5068" s="60"/>
    </row>
    <row r="5069" spans="1:9" s="38" customFormat="1" x14ac:dyDescent="0.25">
      <c r="A5069" s="193" t="s">
        <v>11729</v>
      </c>
      <c r="B5069" s="194" t="s">
        <v>11693</v>
      </c>
      <c r="C5069" s="188" t="s">
        <v>6</v>
      </c>
      <c r="D5069" s="179"/>
      <c r="E5069" s="201">
        <v>3112</v>
      </c>
      <c r="F5069" s="201">
        <v>158</v>
      </c>
      <c r="G5069" s="64">
        <f t="shared" si="158"/>
        <v>0</v>
      </c>
      <c r="H5069" s="66">
        <f t="shared" si="159"/>
        <v>0</v>
      </c>
      <c r="I5069" s="60"/>
    </row>
    <row r="5070" spans="1:9" s="38" customFormat="1" x14ac:dyDescent="0.25">
      <c r="A5070" s="193" t="s">
        <v>11730</v>
      </c>
      <c r="B5070" s="194" t="s">
        <v>11695</v>
      </c>
      <c r="C5070" s="188" t="s">
        <v>6</v>
      </c>
      <c r="D5070" s="179"/>
      <c r="E5070" s="201">
        <v>3264</v>
      </c>
      <c r="F5070" s="201">
        <v>166</v>
      </c>
      <c r="G5070" s="64">
        <f t="shared" si="158"/>
        <v>0</v>
      </c>
      <c r="H5070" s="66">
        <f t="shared" si="159"/>
        <v>0</v>
      </c>
      <c r="I5070" s="60"/>
    </row>
    <row r="5071" spans="1:9" s="38" customFormat="1" x14ac:dyDescent="0.25">
      <c r="A5071" s="193" t="s">
        <v>11731</v>
      </c>
      <c r="B5071" s="194" t="s">
        <v>11697</v>
      </c>
      <c r="C5071" s="188" t="s">
        <v>6</v>
      </c>
      <c r="D5071" s="179"/>
      <c r="E5071" s="201">
        <v>3395</v>
      </c>
      <c r="F5071" s="201">
        <v>173</v>
      </c>
      <c r="G5071" s="64">
        <f t="shared" si="158"/>
        <v>0</v>
      </c>
      <c r="H5071" s="66">
        <f t="shared" si="159"/>
        <v>0</v>
      </c>
      <c r="I5071" s="60"/>
    </row>
    <row r="5072" spans="1:9" s="38" customFormat="1" x14ac:dyDescent="0.25">
      <c r="A5072" s="193" t="s">
        <v>11732</v>
      </c>
      <c r="B5072" s="194" t="s">
        <v>11699</v>
      </c>
      <c r="C5072" s="188" t="s">
        <v>6</v>
      </c>
      <c r="D5072" s="179"/>
      <c r="E5072" s="201">
        <v>112</v>
      </c>
      <c r="F5072" s="201">
        <v>5.7</v>
      </c>
      <c r="G5072" s="64">
        <f t="shared" si="158"/>
        <v>0</v>
      </c>
      <c r="H5072" s="66">
        <f t="shared" si="159"/>
        <v>0</v>
      </c>
      <c r="I5072" s="60"/>
    </row>
    <row r="5073" spans="1:9" s="38" customFormat="1" x14ac:dyDescent="0.25">
      <c r="A5073" s="193" t="s">
        <v>11733</v>
      </c>
      <c r="B5073" s="194" t="s">
        <v>11701</v>
      </c>
      <c r="C5073" s="188" t="s">
        <v>6</v>
      </c>
      <c r="D5073" s="179"/>
      <c r="E5073" s="201">
        <v>682</v>
      </c>
      <c r="F5073" s="201">
        <v>34.700000000000003</v>
      </c>
      <c r="G5073" s="64">
        <f t="shared" si="158"/>
        <v>0</v>
      </c>
      <c r="H5073" s="66">
        <f t="shared" si="159"/>
        <v>0</v>
      </c>
      <c r="I5073" s="60"/>
    </row>
    <row r="5074" spans="1:9" s="38" customFormat="1" x14ac:dyDescent="0.25">
      <c r="A5074" s="193" t="s">
        <v>11734</v>
      </c>
      <c r="B5074" s="194" t="s">
        <v>11703</v>
      </c>
      <c r="C5074" s="188" t="s">
        <v>6</v>
      </c>
      <c r="D5074" s="179"/>
      <c r="E5074" s="201">
        <v>977</v>
      </c>
      <c r="F5074" s="201">
        <v>49.7</v>
      </c>
      <c r="G5074" s="64">
        <f t="shared" si="158"/>
        <v>0</v>
      </c>
      <c r="H5074" s="66">
        <f t="shared" si="159"/>
        <v>0</v>
      </c>
      <c r="I5074" s="60"/>
    </row>
    <row r="5075" spans="1:9" s="38" customFormat="1" x14ac:dyDescent="0.25">
      <c r="A5075" s="193" t="s">
        <v>11735</v>
      </c>
      <c r="B5075" s="194" t="s">
        <v>4648</v>
      </c>
      <c r="C5075" s="188" t="s">
        <v>6</v>
      </c>
      <c r="D5075" s="179"/>
      <c r="E5075" s="201">
        <v>335</v>
      </c>
      <c r="F5075" s="201">
        <v>17.100000000000001</v>
      </c>
      <c r="G5075" s="64">
        <f t="shared" si="158"/>
        <v>0</v>
      </c>
      <c r="H5075" s="66">
        <f t="shared" si="159"/>
        <v>0</v>
      </c>
      <c r="I5075" s="60"/>
    </row>
    <row r="5076" spans="1:9" s="38" customFormat="1" x14ac:dyDescent="0.25">
      <c r="A5076" s="193" t="s">
        <v>11736</v>
      </c>
      <c r="B5076" s="194" t="s">
        <v>11706</v>
      </c>
      <c r="C5076" s="188" t="s">
        <v>6</v>
      </c>
      <c r="D5076" s="179"/>
      <c r="E5076" s="201">
        <v>327</v>
      </c>
      <c r="F5076" s="201">
        <v>16.600000000000001</v>
      </c>
      <c r="G5076" s="64">
        <f t="shared" si="158"/>
        <v>0</v>
      </c>
      <c r="H5076" s="66">
        <f t="shared" si="159"/>
        <v>0</v>
      </c>
      <c r="I5076" s="60"/>
    </row>
    <row r="5077" spans="1:9" s="38" customFormat="1" x14ac:dyDescent="0.25">
      <c r="A5077" s="193" t="s">
        <v>11737</v>
      </c>
      <c r="B5077" s="194" t="s">
        <v>11652</v>
      </c>
      <c r="C5077" s="188" t="s">
        <v>6</v>
      </c>
      <c r="D5077" s="179"/>
      <c r="E5077" s="201">
        <v>1285</v>
      </c>
      <c r="F5077" s="201">
        <v>65</v>
      </c>
      <c r="G5077" s="64">
        <f t="shared" si="158"/>
        <v>0</v>
      </c>
      <c r="H5077" s="66">
        <f t="shared" si="159"/>
        <v>0</v>
      </c>
      <c r="I5077" s="60"/>
    </row>
    <row r="5078" spans="1:9" s="38" customFormat="1" ht="146.25" x14ac:dyDescent="0.25">
      <c r="A5078" s="195" t="s">
        <v>11738</v>
      </c>
      <c r="B5078" s="196" t="s">
        <v>22523</v>
      </c>
      <c r="C5078" s="198"/>
      <c r="D5078" s="199"/>
      <c r="E5078" s="199"/>
      <c r="F5078" s="199"/>
      <c r="G5078" s="199"/>
      <c r="H5078" s="200"/>
      <c r="I5078" s="60"/>
    </row>
    <row r="5079" spans="1:9" s="38" customFormat="1" x14ac:dyDescent="0.25">
      <c r="A5079" s="193" t="s">
        <v>11739</v>
      </c>
      <c r="B5079" s="194" t="s">
        <v>11693</v>
      </c>
      <c r="C5079" s="188" t="s">
        <v>6</v>
      </c>
      <c r="D5079" s="179"/>
      <c r="E5079" s="201">
        <v>4347</v>
      </c>
      <c r="F5079" s="201">
        <v>221</v>
      </c>
      <c r="G5079" s="64">
        <f t="shared" si="158"/>
        <v>0</v>
      </c>
      <c r="H5079" s="66">
        <f t="shared" si="159"/>
        <v>0</v>
      </c>
      <c r="I5079" s="60"/>
    </row>
    <row r="5080" spans="1:9" s="38" customFormat="1" x14ac:dyDescent="0.25">
      <c r="A5080" s="193" t="s">
        <v>11740</v>
      </c>
      <c r="B5080" s="194" t="s">
        <v>11695</v>
      </c>
      <c r="C5080" s="188" t="s">
        <v>6</v>
      </c>
      <c r="D5080" s="179"/>
      <c r="E5080" s="201">
        <v>4512</v>
      </c>
      <c r="F5080" s="201">
        <v>230</v>
      </c>
      <c r="G5080" s="64">
        <f t="shared" si="158"/>
        <v>0</v>
      </c>
      <c r="H5080" s="66">
        <f t="shared" si="159"/>
        <v>0</v>
      </c>
      <c r="I5080" s="60"/>
    </row>
    <row r="5081" spans="1:9" s="38" customFormat="1" x14ac:dyDescent="0.25">
      <c r="A5081" s="193" t="s">
        <v>11741</v>
      </c>
      <c r="B5081" s="194" t="s">
        <v>11697</v>
      </c>
      <c r="C5081" s="188" t="s">
        <v>6</v>
      </c>
      <c r="D5081" s="179"/>
      <c r="E5081" s="201">
        <v>4694</v>
      </c>
      <c r="F5081" s="201">
        <v>239</v>
      </c>
      <c r="G5081" s="64">
        <f t="shared" si="158"/>
        <v>0</v>
      </c>
      <c r="H5081" s="66">
        <f t="shared" si="159"/>
        <v>0</v>
      </c>
      <c r="I5081" s="60"/>
    </row>
    <row r="5082" spans="1:9" s="38" customFormat="1" x14ac:dyDescent="0.25">
      <c r="A5082" s="193" t="s">
        <v>11742</v>
      </c>
      <c r="B5082" s="194" t="s">
        <v>11699</v>
      </c>
      <c r="C5082" s="188" t="s">
        <v>6</v>
      </c>
      <c r="D5082" s="179"/>
      <c r="E5082" s="201">
        <v>130</v>
      </c>
      <c r="F5082" s="201">
        <v>6.6</v>
      </c>
      <c r="G5082" s="64">
        <f t="shared" si="158"/>
        <v>0</v>
      </c>
      <c r="H5082" s="66">
        <f t="shared" si="159"/>
        <v>0</v>
      </c>
      <c r="I5082" s="60"/>
    </row>
    <row r="5083" spans="1:9" s="38" customFormat="1" x14ac:dyDescent="0.25">
      <c r="A5083" s="193" t="s">
        <v>11743</v>
      </c>
      <c r="B5083" s="194" t="s">
        <v>11701</v>
      </c>
      <c r="C5083" s="188" t="s">
        <v>6</v>
      </c>
      <c r="D5083" s="179"/>
      <c r="E5083" s="201">
        <v>1068</v>
      </c>
      <c r="F5083" s="201">
        <v>54</v>
      </c>
      <c r="G5083" s="64">
        <f t="shared" si="158"/>
        <v>0</v>
      </c>
      <c r="H5083" s="66">
        <f t="shared" si="159"/>
        <v>0</v>
      </c>
      <c r="I5083" s="60"/>
    </row>
    <row r="5084" spans="1:9" s="38" customFormat="1" x14ac:dyDescent="0.25">
      <c r="A5084" s="193" t="s">
        <v>11744</v>
      </c>
      <c r="B5084" s="194" t="s">
        <v>11703</v>
      </c>
      <c r="C5084" s="188" t="s">
        <v>6</v>
      </c>
      <c r="D5084" s="179"/>
      <c r="E5084" s="201">
        <v>1607</v>
      </c>
      <c r="F5084" s="201">
        <v>82</v>
      </c>
      <c r="G5084" s="64">
        <f t="shared" si="158"/>
        <v>0</v>
      </c>
      <c r="H5084" s="66">
        <f t="shared" si="159"/>
        <v>0</v>
      </c>
      <c r="I5084" s="60"/>
    </row>
    <row r="5085" spans="1:9" s="38" customFormat="1" x14ac:dyDescent="0.25">
      <c r="A5085" s="193" t="s">
        <v>11745</v>
      </c>
      <c r="B5085" s="194" t="s">
        <v>4648</v>
      </c>
      <c r="C5085" s="188" t="s">
        <v>6</v>
      </c>
      <c r="D5085" s="179"/>
      <c r="E5085" s="201">
        <v>452</v>
      </c>
      <c r="F5085" s="201">
        <v>23</v>
      </c>
      <c r="G5085" s="64">
        <f t="shared" si="158"/>
        <v>0</v>
      </c>
      <c r="H5085" s="66">
        <f t="shared" si="159"/>
        <v>0</v>
      </c>
      <c r="I5085" s="60"/>
    </row>
    <row r="5086" spans="1:9" s="38" customFormat="1" x14ac:dyDescent="0.25">
      <c r="A5086" s="193" t="s">
        <v>11746</v>
      </c>
      <c r="B5086" s="194" t="s">
        <v>11706</v>
      </c>
      <c r="C5086" s="188" t="s">
        <v>6</v>
      </c>
      <c r="D5086" s="179"/>
      <c r="E5086" s="201">
        <v>459</v>
      </c>
      <c r="F5086" s="201">
        <v>23.4</v>
      </c>
      <c r="G5086" s="64">
        <f t="shared" si="158"/>
        <v>0</v>
      </c>
      <c r="H5086" s="66">
        <f t="shared" si="159"/>
        <v>0</v>
      </c>
      <c r="I5086" s="60"/>
    </row>
    <row r="5087" spans="1:9" s="38" customFormat="1" x14ac:dyDescent="0.25">
      <c r="A5087" s="193" t="s">
        <v>11747</v>
      </c>
      <c r="B5087" s="194" t="s">
        <v>11652</v>
      </c>
      <c r="C5087" s="188" t="s">
        <v>6</v>
      </c>
      <c r="D5087" s="179"/>
      <c r="E5087" s="201">
        <v>1633</v>
      </c>
      <c r="F5087" s="201">
        <v>83</v>
      </c>
      <c r="G5087" s="64">
        <f t="shared" si="158"/>
        <v>0</v>
      </c>
      <c r="H5087" s="66">
        <f t="shared" si="159"/>
        <v>0</v>
      </c>
      <c r="I5087" s="60"/>
    </row>
    <row r="5088" spans="1:9" s="38" customFormat="1" ht="146.25" x14ac:dyDescent="0.25">
      <c r="A5088" s="195" t="s">
        <v>11748</v>
      </c>
      <c r="B5088" s="196" t="s">
        <v>22524</v>
      </c>
      <c r="C5088" s="198"/>
      <c r="D5088" s="199"/>
      <c r="E5088" s="199"/>
      <c r="F5088" s="199"/>
      <c r="G5088" s="199"/>
      <c r="H5088" s="200"/>
      <c r="I5088" s="60"/>
    </row>
    <row r="5089" spans="1:9" s="38" customFormat="1" x14ac:dyDescent="0.25">
      <c r="A5089" s="193" t="s">
        <v>11749</v>
      </c>
      <c r="B5089" s="194" t="s">
        <v>11693</v>
      </c>
      <c r="C5089" s="188" t="s">
        <v>6</v>
      </c>
      <c r="D5089" s="179"/>
      <c r="E5089" s="201">
        <v>5363</v>
      </c>
      <c r="F5089" s="201">
        <v>273</v>
      </c>
      <c r="G5089" s="64">
        <f t="shared" si="158"/>
        <v>0</v>
      </c>
      <c r="H5089" s="66">
        <f t="shared" si="159"/>
        <v>0</v>
      </c>
      <c r="I5089" s="60"/>
    </row>
    <row r="5090" spans="1:9" s="38" customFormat="1" x14ac:dyDescent="0.25">
      <c r="A5090" s="193" t="s">
        <v>11750</v>
      </c>
      <c r="B5090" s="194" t="s">
        <v>11695</v>
      </c>
      <c r="C5090" s="188" t="s">
        <v>6</v>
      </c>
      <c r="D5090" s="179"/>
      <c r="E5090" s="201">
        <v>5568</v>
      </c>
      <c r="F5090" s="201">
        <v>283</v>
      </c>
      <c r="G5090" s="64">
        <f t="shared" si="158"/>
        <v>0</v>
      </c>
      <c r="H5090" s="66">
        <f t="shared" si="159"/>
        <v>0</v>
      </c>
      <c r="I5090" s="60"/>
    </row>
    <row r="5091" spans="1:9" s="38" customFormat="1" x14ac:dyDescent="0.25">
      <c r="A5091" s="193" t="s">
        <v>11751</v>
      </c>
      <c r="B5091" s="194" t="s">
        <v>11697</v>
      </c>
      <c r="C5091" s="188" t="s">
        <v>6</v>
      </c>
      <c r="D5091" s="179"/>
      <c r="E5091" s="201">
        <v>5760</v>
      </c>
      <c r="F5091" s="201">
        <v>293</v>
      </c>
      <c r="G5091" s="64">
        <f t="shared" si="158"/>
        <v>0</v>
      </c>
      <c r="H5091" s="66">
        <f t="shared" si="159"/>
        <v>0</v>
      </c>
      <c r="I5091" s="60"/>
    </row>
    <row r="5092" spans="1:9" s="38" customFormat="1" x14ac:dyDescent="0.25">
      <c r="A5092" s="193" t="s">
        <v>11752</v>
      </c>
      <c r="B5092" s="194" t="s">
        <v>11699</v>
      </c>
      <c r="C5092" s="188" t="s">
        <v>6</v>
      </c>
      <c r="D5092" s="179"/>
      <c r="E5092" s="201">
        <v>130</v>
      </c>
      <c r="F5092" s="201">
        <v>6.6</v>
      </c>
      <c r="G5092" s="64">
        <f t="shared" si="158"/>
        <v>0</v>
      </c>
      <c r="H5092" s="66">
        <f t="shared" si="159"/>
        <v>0</v>
      </c>
      <c r="I5092" s="60"/>
    </row>
    <row r="5093" spans="1:9" s="38" customFormat="1" x14ac:dyDescent="0.25">
      <c r="A5093" s="193" t="s">
        <v>11753</v>
      </c>
      <c r="B5093" s="194" t="s">
        <v>11701</v>
      </c>
      <c r="C5093" s="188" t="s">
        <v>6</v>
      </c>
      <c r="D5093" s="179"/>
      <c r="E5093" s="201">
        <v>1350</v>
      </c>
      <c r="F5093" s="201">
        <v>69</v>
      </c>
      <c r="G5093" s="64">
        <f t="shared" si="158"/>
        <v>0</v>
      </c>
      <c r="H5093" s="66">
        <f t="shared" si="159"/>
        <v>0</v>
      </c>
      <c r="I5093" s="60"/>
    </row>
    <row r="5094" spans="1:9" s="38" customFormat="1" x14ac:dyDescent="0.25">
      <c r="A5094" s="193" t="s">
        <v>11754</v>
      </c>
      <c r="B5094" s="194" t="s">
        <v>11703</v>
      </c>
      <c r="C5094" s="188" t="s">
        <v>6</v>
      </c>
      <c r="D5094" s="179"/>
      <c r="E5094" s="201">
        <v>1671</v>
      </c>
      <c r="F5094" s="201">
        <v>85</v>
      </c>
      <c r="G5094" s="64">
        <f t="shared" si="158"/>
        <v>0</v>
      </c>
      <c r="H5094" s="66">
        <f t="shared" si="159"/>
        <v>0</v>
      </c>
      <c r="I5094" s="60"/>
    </row>
    <row r="5095" spans="1:9" s="38" customFormat="1" x14ac:dyDescent="0.25">
      <c r="A5095" s="193" t="s">
        <v>11755</v>
      </c>
      <c r="B5095" s="194" t="s">
        <v>4648</v>
      </c>
      <c r="C5095" s="188" t="s">
        <v>6</v>
      </c>
      <c r="D5095" s="179"/>
      <c r="E5095" s="201">
        <v>477</v>
      </c>
      <c r="F5095" s="201">
        <v>24.3</v>
      </c>
      <c r="G5095" s="64">
        <f t="shared" si="158"/>
        <v>0</v>
      </c>
      <c r="H5095" s="66">
        <f t="shared" si="159"/>
        <v>0</v>
      </c>
      <c r="I5095" s="60"/>
    </row>
    <row r="5096" spans="1:9" s="38" customFormat="1" x14ac:dyDescent="0.25">
      <c r="A5096" s="193" t="s">
        <v>11756</v>
      </c>
      <c r="B5096" s="194" t="s">
        <v>11706</v>
      </c>
      <c r="C5096" s="188" t="s">
        <v>6</v>
      </c>
      <c r="D5096" s="179"/>
      <c r="E5096" s="201">
        <v>477</v>
      </c>
      <c r="F5096" s="201">
        <v>24.3</v>
      </c>
      <c r="G5096" s="64">
        <f t="shared" si="158"/>
        <v>0</v>
      </c>
      <c r="H5096" s="66">
        <f t="shared" si="159"/>
        <v>0</v>
      </c>
      <c r="I5096" s="60"/>
    </row>
    <row r="5097" spans="1:9" s="38" customFormat="1" x14ac:dyDescent="0.25">
      <c r="A5097" s="193" t="s">
        <v>11757</v>
      </c>
      <c r="B5097" s="194" t="s">
        <v>11652</v>
      </c>
      <c r="C5097" s="188" t="s">
        <v>6</v>
      </c>
      <c r="D5097" s="179"/>
      <c r="E5097" s="201">
        <v>2173</v>
      </c>
      <c r="F5097" s="201">
        <v>111</v>
      </c>
      <c r="G5097" s="64">
        <f t="shared" si="158"/>
        <v>0</v>
      </c>
      <c r="H5097" s="66">
        <f t="shared" si="159"/>
        <v>0</v>
      </c>
      <c r="I5097" s="60"/>
    </row>
    <row r="5098" spans="1:9" s="38" customFormat="1" ht="146.25" x14ac:dyDescent="0.25">
      <c r="A5098" s="195" t="s">
        <v>11758</v>
      </c>
      <c r="B5098" s="196" t="s">
        <v>22525</v>
      </c>
      <c r="C5098" s="198"/>
      <c r="D5098" s="199"/>
      <c r="E5098" s="199"/>
      <c r="F5098" s="199"/>
      <c r="G5098" s="199"/>
      <c r="H5098" s="200"/>
      <c r="I5098" s="60"/>
    </row>
    <row r="5099" spans="1:9" s="38" customFormat="1" x14ac:dyDescent="0.25">
      <c r="A5099" s="193" t="s">
        <v>11759</v>
      </c>
      <c r="B5099" s="194" t="s">
        <v>11693</v>
      </c>
      <c r="C5099" s="188" t="s">
        <v>6</v>
      </c>
      <c r="D5099" s="179"/>
      <c r="E5099" s="201">
        <v>7149</v>
      </c>
      <c r="F5099" s="201">
        <v>364</v>
      </c>
      <c r="G5099" s="64">
        <f t="shared" si="158"/>
        <v>0</v>
      </c>
      <c r="H5099" s="66">
        <f t="shared" si="159"/>
        <v>0</v>
      </c>
      <c r="I5099" s="60"/>
    </row>
    <row r="5100" spans="1:9" s="38" customFormat="1" x14ac:dyDescent="0.25">
      <c r="A5100" s="193" t="s">
        <v>11760</v>
      </c>
      <c r="B5100" s="194" t="s">
        <v>11695</v>
      </c>
      <c r="C5100" s="188" t="s">
        <v>6</v>
      </c>
      <c r="D5100" s="179"/>
      <c r="E5100" s="201">
        <v>7369</v>
      </c>
      <c r="F5100" s="201">
        <v>375</v>
      </c>
      <c r="G5100" s="64">
        <f t="shared" si="158"/>
        <v>0</v>
      </c>
      <c r="H5100" s="66">
        <f t="shared" si="159"/>
        <v>0</v>
      </c>
      <c r="I5100" s="60"/>
    </row>
    <row r="5101" spans="1:9" s="38" customFormat="1" x14ac:dyDescent="0.25">
      <c r="A5101" s="193" t="s">
        <v>11761</v>
      </c>
      <c r="B5101" s="194" t="s">
        <v>11697</v>
      </c>
      <c r="C5101" s="188" t="s">
        <v>6</v>
      </c>
      <c r="D5101" s="179"/>
      <c r="E5101" s="201">
        <v>7587</v>
      </c>
      <c r="F5101" s="201">
        <v>386</v>
      </c>
      <c r="G5101" s="64">
        <f t="shared" si="158"/>
        <v>0</v>
      </c>
      <c r="H5101" s="66">
        <f t="shared" si="159"/>
        <v>0</v>
      </c>
      <c r="I5101" s="60"/>
    </row>
    <row r="5102" spans="1:9" s="38" customFormat="1" x14ac:dyDescent="0.25">
      <c r="A5102" s="193" t="s">
        <v>11762</v>
      </c>
      <c r="B5102" s="194" t="s">
        <v>11699</v>
      </c>
      <c r="C5102" s="188" t="s">
        <v>6</v>
      </c>
      <c r="D5102" s="179"/>
      <c r="E5102" s="201">
        <v>138</v>
      </c>
      <c r="F5102" s="201">
        <v>7</v>
      </c>
      <c r="G5102" s="64">
        <f t="shared" si="158"/>
        <v>0</v>
      </c>
      <c r="H5102" s="66">
        <f t="shared" si="159"/>
        <v>0</v>
      </c>
      <c r="I5102" s="60"/>
    </row>
    <row r="5103" spans="1:9" s="38" customFormat="1" x14ac:dyDescent="0.25">
      <c r="A5103" s="193" t="s">
        <v>11763</v>
      </c>
      <c r="B5103" s="194" t="s">
        <v>11701</v>
      </c>
      <c r="C5103" s="188" t="s">
        <v>6</v>
      </c>
      <c r="D5103" s="179"/>
      <c r="E5103" s="201">
        <v>1877</v>
      </c>
      <c r="F5103" s="201">
        <v>96</v>
      </c>
      <c r="G5103" s="64">
        <f t="shared" si="158"/>
        <v>0</v>
      </c>
      <c r="H5103" s="66">
        <f t="shared" si="159"/>
        <v>0</v>
      </c>
      <c r="I5103" s="60"/>
    </row>
    <row r="5104" spans="1:9" s="38" customFormat="1" x14ac:dyDescent="0.25">
      <c r="A5104" s="193" t="s">
        <v>11764</v>
      </c>
      <c r="B5104" s="194" t="s">
        <v>11703</v>
      </c>
      <c r="C5104" s="188" t="s">
        <v>6</v>
      </c>
      <c r="D5104" s="179"/>
      <c r="E5104" s="201">
        <v>2084</v>
      </c>
      <c r="F5104" s="201">
        <v>106</v>
      </c>
      <c r="G5104" s="64">
        <f t="shared" si="158"/>
        <v>0</v>
      </c>
      <c r="H5104" s="66">
        <f t="shared" si="159"/>
        <v>0</v>
      </c>
      <c r="I5104" s="60"/>
    </row>
    <row r="5105" spans="1:9" s="38" customFormat="1" x14ac:dyDescent="0.25">
      <c r="A5105" s="193" t="s">
        <v>11765</v>
      </c>
      <c r="B5105" s="194" t="s">
        <v>4648</v>
      </c>
      <c r="C5105" s="188" t="s">
        <v>6</v>
      </c>
      <c r="D5105" s="179"/>
      <c r="E5105" s="201">
        <v>615</v>
      </c>
      <c r="F5105" s="201">
        <v>31.3</v>
      </c>
      <c r="G5105" s="64">
        <f t="shared" si="158"/>
        <v>0</v>
      </c>
      <c r="H5105" s="66">
        <f t="shared" si="159"/>
        <v>0</v>
      </c>
      <c r="I5105" s="60"/>
    </row>
    <row r="5106" spans="1:9" s="38" customFormat="1" x14ac:dyDescent="0.25">
      <c r="A5106" s="193" t="s">
        <v>11766</v>
      </c>
      <c r="B5106" s="194" t="s">
        <v>11706</v>
      </c>
      <c r="C5106" s="188" t="s">
        <v>6</v>
      </c>
      <c r="D5106" s="179"/>
      <c r="E5106" s="201">
        <v>566</v>
      </c>
      <c r="F5106" s="201">
        <v>28.8</v>
      </c>
      <c r="G5106" s="64">
        <f t="shared" si="158"/>
        <v>0</v>
      </c>
      <c r="H5106" s="66">
        <f t="shared" si="159"/>
        <v>0</v>
      </c>
      <c r="I5106" s="60"/>
    </row>
    <row r="5107" spans="1:9" s="38" customFormat="1" x14ac:dyDescent="0.25">
      <c r="A5107" s="193" t="s">
        <v>11767</v>
      </c>
      <c r="B5107" s="194" t="s">
        <v>11652</v>
      </c>
      <c r="C5107" s="188" t="s">
        <v>6</v>
      </c>
      <c r="D5107" s="179"/>
      <c r="E5107" s="201">
        <v>3304</v>
      </c>
      <c r="F5107" s="201">
        <v>168</v>
      </c>
      <c r="G5107" s="64">
        <f t="shared" si="158"/>
        <v>0</v>
      </c>
      <c r="H5107" s="66">
        <f t="shared" si="159"/>
        <v>0</v>
      </c>
      <c r="I5107" s="60"/>
    </row>
    <row r="5108" spans="1:9" s="38" customFormat="1" ht="135" x14ac:dyDescent="0.25">
      <c r="A5108" s="195" t="s">
        <v>11768</v>
      </c>
      <c r="B5108" s="196" t="s">
        <v>22526</v>
      </c>
      <c r="C5108" s="198"/>
      <c r="D5108" s="199"/>
      <c r="E5108" s="199"/>
      <c r="F5108" s="199"/>
      <c r="G5108" s="199"/>
      <c r="H5108" s="200"/>
      <c r="I5108" s="60"/>
    </row>
    <row r="5109" spans="1:9" s="38" customFormat="1" x14ac:dyDescent="0.25">
      <c r="A5109" s="193" t="s">
        <v>11769</v>
      </c>
      <c r="B5109" s="194" t="s">
        <v>22527</v>
      </c>
      <c r="C5109" s="188" t="s">
        <v>6</v>
      </c>
      <c r="D5109" s="179"/>
      <c r="E5109" s="201">
        <v>765</v>
      </c>
      <c r="F5109" s="201">
        <v>49.5</v>
      </c>
      <c r="G5109" s="64">
        <f t="shared" si="158"/>
        <v>0</v>
      </c>
      <c r="H5109" s="66">
        <f t="shared" si="159"/>
        <v>0</v>
      </c>
      <c r="I5109" s="60"/>
    </row>
    <row r="5110" spans="1:9" s="38" customFormat="1" x14ac:dyDescent="0.25">
      <c r="A5110" s="193" t="s">
        <v>11770</v>
      </c>
      <c r="B5110" s="194" t="s">
        <v>22528</v>
      </c>
      <c r="C5110" s="188" t="s">
        <v>6</v>
      </c>
      <c r="D5110" s="179"/>
      <c r="E5110" s="201">
        <v>808</v>
      </c>
      <c r="F5110" s="201">
        <v>52</v>
      </c>
      <c r="G5110" s="64">
        <f t="shared" si="158"/>
        <v>0</v>
      </c>
      <c r="H5110" s="66">
        <f t="shared" si="159"/>
        <v>0</v>
      </c>
      <c r="I5110" s="60"/>
    </row>
    <row r="5111" spans="1:9" s="38" customFormat="1" x14ac:dyDescent="0.25">
      <c r="A5111" s="193" t="s">
        <v>11771</v>
      </c>
      <c r="B5111" s="194" t="s">
        <v>22529</v>
      </c>
      <c r="C5111" s="188" t="s">
        <v>6</v>
      </c>
      <c r="D5111" s="179"/>
      <c r="E5111" s="201">
        <v>1035</v>
      </c>
      <c r="F5111" s="201">
        <v>67</v>
      </c>
      <c r="G5111" s="64">
        <f t="shared" si="158"/>
        <v>0</v>
      </c>
      <c r="H5111" s="66">
        <f t="shared" si="159"/>
        <v>0</v>
      </c>
      <c r="I5111" s="60"/>
    </row>
    <row r="5112" spans="1:9" s="38" customFormat="1" x14ac:dyDescent="0.25">
      <c r="A5112" s="193" t="s">
        <v>11772</v>
      </c>
      <c r="B5112" s="194" t="s">
        <v>22530</v>
      </c>
      <c r="C5112" s="188" t="s">
        <v>6</v>
      </c>
      <c r="D5112" s="179"/>
      <c r="E5112" s="201">
        <v>1378</v>
      </c>
      <c r="F5112" s="201">
        <v>89</v>
      </c>
      <c r="G5112" s="64">
        <f t="shared" si="158"/>
        <v>0</v>
      </c>
      <c r="H5112" s="66">
        <f t="shared" si="159"/>
        <v>0</v>
      </c>
      <c r="I5112" s="60"/>
    </row>
    <row r="5113" spans="1:9" s="38" customFormat="1" x14ac:dyDescent="0.25">
      <c r="A5113" s="193" t="s">
        <v>11773</v>
      </c>
      <c r="B5113" s="194" t="s">
        <v>22531</v>
      </c>
      <c r="C5113" s="188" t="s">
        <v>6</v>
      </c>
      <c r="D5113" s="179"/>
      <c r="E5113" s="201">
        <v>1666</v>
      </c>
      <c r="F5113" s="201">
        <v>108</v>
      </c>
      <c r="G5113" s="64">
        <f t="shared" si="158"/>
        <v>0</v>
      </c>
      <c r="H5113" s="66">
        <f t="shared" si="159"/>
        <v>0</v>
      </c>
      <c r="I5113" s="60"/>
    </row>
    <row r="5114" spans="1:9" s="38" customFormat="1" x14ac:dyDescent="0.25">
      <c r="A5114" s="193" t="s">
        <v>11774</v>
      </c>
      <c r="B5114" s="194" t="s">
        <v>22532</v>
      </c>
      <c r="C5114" s="188" t="s">
        <v>6</v>
      </c>
      <c r="D5114" s="179"/>
      <c r="E5114" s="201">
        <v>2137</v>
      </c>
      <c r="F5114" s="201">
        <v>138</v>
      </c>
      <c r="G5114" s="64">
        <f t="shared" si="158"/>
        <v>0</v>
      </c>
      <c r="H5114" s="66">
        <f t="shared" si="159"/>
        <v>0</v>
      </c>
      <c r="I5114" s="60"/>
    </row>
    <row r="5115" spans="1:9" s="38" customFormat="1" x14ac:dyDescent="0.25">
      <c r="A5115" s="193" t="s">
        <v>11775</v>
      </c>
      <c r="B5115" s="194" t="s">
        <v>11776</v>
      </c>
      <c r="C5115" s="188" t="s">
        <v>6</v>
      </c>
      <c r="D5115" s="179"/>
      <c r="E5115" s="201">
        <v>2357</v>
      </c>
      <c r="F5115" s="201">
        <v>153</v>
      </c>
      <c r="G5115" s="64">
        <f t="shared" si="158"/>
        <v>0</v>
      </c>
      <c r="H5115" s="66">
        <f t="shared" si="159"/>
        <v>0</v>
      </c>
      <c r="I5115" s="60"/>
    </row>
    <row r="5116" spans="1:9" s="38" customFormat="1" x14ac:dyDescent="0.25">
      <c r="A5116" s="193" t="s">
        <v>11777</v>
      </c>
      <c r="B5116" s="194" t="s">
        <v>11778</v>
      </c>
      <c r="C5116" s="188" t="s">
        <v>6</v>
      </c>
      <c r="D5116" s="179"/>
      <c r="E5116" s="201">
        <v>3460</v>
      </c>
      <c r="F5116" s="201">
        <v>224</v>
      </c>
      <c r="G5116" s="64">
        <f t="shared" si="158"/>
        <v>0</v>
      </c>
      <c r="H5116" s="66">
        <f t="shared" si="159"/>
        <v>0</v>
      </c>
      <c r="I5116" s="60"/>
    </row>
    <row r="5117" spans="1:9" s="38" customFormat="1" x14ac:dyDescent="0.25">
      <c r="A5117" s="193" t="s">
        <v>11779</v>
      </c>
      <c r="B5117" s="194" t="s">
        <v>11780</v>
      </c>
      <c r="C5117" s="188" t="s">
        <v>6</v>
      </c>
      <c r="D5117" s="179"/>
      <c r="E5117" s="201">
        <v>4153</v>
      </c>
      <c r="F5117" s="201">
        <v>269</v>
      </c>
      <c r="G5117" s="64">
        <f t="shared" si="158"/>
        <v>0</v>
      </c>
      <c r="H5117" s="66">
        <f t="shared" si="159"/>
        <v>0</v>
      </c>
      <c r="I5117" s="60"/>
    </row>
    <row r="5118" spans="1:9" s="38" customFormat="1" ht="56.25" x14ac:dyDescent="0.25">
      <c r="A5118" s="195" t="s">
        <v>11781</v>
      </c>
      <c r="B5118" s="196" t="s">
        <v>22533</v>
      </c>
      <c r="C5118" s="198"/>
      <c r="D5118" s="199"/>
      <c r="E5118" s="199"/>
      <c r="F5118" s="199"/>
      <c r="G5118" s="199"/>
      <c r="H5118" s="200"/>
      <c r="I5118" s="60"/>
    </row>
    <row r="5119" spans="1:9" s="38" customFormat="1" x14ac:dyDescent="0.25">
      <c r="A5119" s="193" t="s">
        <v>11782</v>
      </c>
      <c r="B5119" s="194" t="s">
        <v>11783</v>
      </c>
      <c r="C5119" s="188" t="s">
        <v>6</v>
      </c>
      <c r="D5119" s="179"/>
      <c r="E5119" s="201">
        <v>165</v>
      </c>
      <c r="F5119" s="201">
        <v>10.7</v>
      </c>
      <c r="G5119" s="64">
        <f t="shared" si="158"/>
        <v>0</v>
      </c>
      <c r="H5119" s="66">
        <f t="shared" si="159"/>
        <v>0</v>
      </c>
      <c r="I5119" s="60"/>
    </row>
    <row r="5120" spans="1:9" s="38" customFormat="1" x14ac:dyDescent="0.25">
      <c r="A5120" s="193" t="s">
        <v>11784</v>
      </c>
      <c r="B5120" s="194" t="s">
        <v>11785</v>
      </c>
      <c r="C5120" s="188" t="s">
        <v>6</v>
      </c>
      <c r="D5120" s="179"/>
      <c r="E5120" s="201">
        <v>129</v>
      </c>
      <c r="F5120" s="201">
        <v>8.4</v>
      </c>
      <c r="G5120" s="64">
        <f t="shared" si="158"/>
        <v>0</v>
      </c>
      <c r="H5120" s="66">
        <f t="shared" si="159"/>
        <v>0</v>
      </c>
      <c r="I5120" s="60"/>
    </row>
    <row r="5121" spans="1:9" s="38" customFormat="1" x14ac:dyDescent="0.25">
      <c r="A5121" s="193" t="s">
        <v>11786</v>
      </c>
      <c r="B5121" s="194" t="s">
        <v>11787</v>
      </c>
      <c r="C5121" s="188" t="s">
        <v>6</v>
      </c>
      <c r="D5121" s="179"/>
      <c r="E5121" s="201">
        <v>1210</v>
      </c>
      <c r="F5121" s="201">
        <v>78</v>
      </c>
      <c r="G5121" s="64">
        <f t="shared" si="158"/>
        <v>0</v>
      </c>
      <c r="H5121" s="66">
        <f t="shared" si="159"/>
        <v>0</v>
      </c>
      <c r="I5121" s="60"/>
    </row>
    <row r="5122" spans="1:9" s="38" customFormat="1" x14ac:dyDescent="0.25">
      <c r="A5122" s="193" t="s">
        <v>11788</v>
      </c>
      <c r="B5122" s="194" t="s">
        <v>11789</v>
      </c>
      <c r="C5122" s="188" t="s">
        <v>6</v>
      </c>
      <c r="D5122" s="179"/>
      <c r="E5122" s="201">
        <v>171</v>
      </c>
      <c r="F5122" s="201">
        <v>11.1</v>
      </c>
      <c r="G5122" s="64">
        <f t="shared" si="158"/>
        <v>0</v>
      </c>
      <c r="H5122" s="66">
        <f t="shared" si="159"/>
        <v>0</v>
      </c>
      <c r="I5122" s="60"/>
    </row>
    <row r="5123" spans="1:9" s="38" customFormat="1" ht="22.5" x14ac:dyDescent="0.25">
      <c r="A5123" s="193" t="s">
        <v>11790</v>
      </c>
      <c r="B5123" s="194" t="s">
        <v>11791</v>
      </c>
      <c r="C5123" s="188" t="s">
        <v>6</v>
      </c>
      <c r="D5123" s="179"/>
      <c r="E5123" s="201">
        <v>213</v>
      </c>
      <c r="F5123" s="201">
        <v>13.8</v>
      </c>
      <c r="G5123" s="64">
        <f t="shared" si="158"/>
        <v>0</v>
      </c>
      <c r="H5123" s="66">
        <f t="shared" si="159"/>
        <v>0</v>
      </c>
      <c r="I5123" s="60"/>
    </row>
    <row r="5124" spans="1:9" s="38" customFormat="1" ht="22.5" x14ac:dyDescent="0.25">
      <c r="A5124" s="193" t="s">
        <v>11792</v>
      </c>
      <c r="B5124" s="194" t="s">
        <v>11793</v>
      </c>
      <c r="C5124" s="188" t="s">
        <v>6</v>
      </c>
      <c r="D5124" s="179"/>
      <c r="E5124" s="201">
        <v>884</v>
      </c>
      <c r="F5124" s="201">
        <v>57</v>
      </c>
      <c r="G5124" s="64">
        <f t="shared" si="158"/>
        <v>0</v>
      </c>
      <c r="H5124" s="66">
        <f t="shared" si="159"/>
        <v>0</v>
      </c>
      <c r="I5124" s="60"/>
    </row>
    <row r="5125" spans="1:9" s="38" customFormat="1" ht="22.5" x14ac:dyDescent="0.25">
      <c r="A5125" s="193" t="s">
        <v>11794</v>
      </c>
      <c r="B5125" s="194" t="s">
        <v>11795</v>
      </c>
      <c r="C5125" s="188" t="s">
        <v>6</v>
      </c>
      <c r="D5125" s="179"/>
      <c r="E5125" s="201">
        <v>932</v>
      </c>
      <c r="F5125" s="201">
        <v>60</v>
      </c>
      <c r="G5125" s="64">
        <f t="shared" ref="G5125:G5188" si="160">D5125*E5125</f>
        <v>0</v>
      </c>
      <c r="H5125" s="66">
        <f t="shared" ref="H5125:H5188" si="161">D5125*F5125</f>
        <v>0</v>
      </c>
      <c r="I5125" s="60"/>
    </row>
    <row r="5126" spans="1:9" s="38" customFormat="1" x14ac:dyDescent="0.25">
      <c r="A5126" s="193" t="s">
        <v>11796</v>
      </c>
      <c r="B5126" s="194" t="s">
        <v>11797</v>
      </c>
      <c r="C5126" s="188" t="s">
        <v>6</v>
      </c>
      <c r="D5126" s="179"/>
      <c r="E5126" s="201">
        <v>338</v>
      </c>
      <c r="F5126" s="201">
        <v>21.9</v>
      </c>
      <c r="G5126" s="64">
        <f t="shared" si="160"/>
        <v>0</v>
      </c>
      <c r="H5126" s="66">
        <f t="shared" si="161"/>
        <v>0</v>
      </c>
      <c r="I5126" s="60"/>
    </row>
    <row r="5127" spans="1:9" s="38" customFormat="1" ht="22.5" x14ac:dyDescent="0.25">
      <c r="A5127" s="193" t="s">
        <v>11798</v>
      </c>
      <c r="B5127" s="194" t="s">
        <v>11799</v>
      </c>
      <c r="C5127" s="188" t="s">
        <v>6</v>
      </c>
      <c r="D5127" s="179"/>
      <c r="E5127" s="201">
        <v>410</v>
      </c>
      <c r="F5127" s="201">
        <v>26.5</v>
      </c>
      <c r="G5127" s="64">
        <f t="shared" si="160"/>
        <v>0</v>
      </c>
      <c r="H5127" s="66">
        <f t="shared" si="161"/>
        <v>0</v>
      </c>
      <c r="I5127" s="60"/>
    </row>
    <row r="5128" spans="1:9" s="38" customFormat="1" x14ac:dyDescent="0.25">
      <c r="A5128" s="193" t="s">
        <v>11800</v>
      </c>
      <c r="B5128" s="194" t="s">
        <v>11801</v>
      </c>
      <c r="C5128" s="188" t="s">
        <v>6</v>
      </c>
      <c r="D5128" s="179"/>
      <c r="E5128" s="201">
        <v>67</v>
      </c>
      <c r="F5128" s="201">
        <v>4.33</v>
      </c>
      <c r="G5128" s="64">
        <f t="shared" si="160"/>
        <v>0</v>
      </c>
      <c r="H5128" s="66">
        <f t="shared" si="161"/>
        <v>0</v>
      </c>
      <c r="I5128" s="60"/>
    </row>
    <row r="5129" spans="1:9" s="38" customFormat="1" x14ac:dyDescent="0.25">
      <c r="A5129" s="193" t="s">
        <v>11802</v>
      </c>
      <c r="B5129" s="194" t="s">
        <v>11803</v>
      </c>
      <c r="C5129" s="188" t="s">
        <v>6</v>
      </c>
      <c r="D5129" s="179"/>
      <c r="E5129" s="201">
        <v>101</v>
      </c>
      <c r="F5129" s="201">
        <v>6.5</v>
      </c>
      <c r="G5129" s="64">
        <f t="shared" si="160"/>
        <v>0</v>
      </c>
      <c r="H5129" s="66">
        <f t="shared" si="161"/>
        <v>0</v>
      </c>
      <c r="I5129" s="60"/>
    </row>
    <row r="5130" spans="1:9" s="38" customFormat="1" x14ac:dyDescent="0.25">
      <c r="A5130" s="193" t="s">
        <v>11804</v>
      </c>
      <c r="B5130" s="194" t="s">
        <v>11805</v>
      </c>
      <c r="C5130" s="188" t="s">
        <v>6</v>
      </c>
      <c r="D5130" s="179"/>
      <c r="E5130" s="201">
        <v>1021</v>
      </c>
      <c r="F5130" s="201">
        <v>66</v>
      </c>
      <c r="G5130" s="64">
        <f t="shared" si="160"/>
        <v>0</v>
      </c>
      <c r="H5130" s="66">
        <f t="shared" si="161"/>
        <v>0</v>
      </c>
      <c r="I5130" s="60"/>
    </row>
    <row r="5131" spans="1:9" s="38" customFormat="1" x14ac:dyDescent="0.25">
      <c r="A5131" s="193" t="s">
        <v>11806</v>
      </c>
      <c r="B5131" s="194" t="s">
        <v>11807</v>
      </c>
      <c r="C5131" s="188" t="s">
        <v>6</v>
      </c>
      <c r="D5131" s="179"/>
      <c r="E5131" s="201">
        <v>1069</v>
      </c>
      <c r="F5131" s="201">
        <v>69</v>
      </c>
      <c r="G5131" s="64">
        <f t="shared" si="160"/>
        <v>0</v>
      </c>
      <c r="H5131" s="66">
        <f t="shared" si="161"/>
        <v>0</v>
      </c>
      <c r="I5131" s="60"/>
    </row>
    <row r="5132" spans="1:9" s="38" customFormat="1" ht="202.5" x14ac:dyDescent="0.25">
      <c r="A5132" s="195" t="s">
        <v>11808</v>
      </c>
      <c r="B5132" s="196" t="s">
        <v>22534</v>
      </c>
      <c r="C5132" s="198"/>
      <c r="D5132" s="199"/>
      <c r="E5132" s="199"/>
      <c r="F5132" s="199"/>
      <c r="G5132" s="199"/>
      <c r="H5132" s="200"/>
      <c r="I5132" s="60"/>
    </row>
    <row r="5133" spans="1:9" s="38" customFormat="1" x14ac:dyDescent="0.25">
      <c r="A5133" s="193" t="s">
        <v>11809</v>
      </c>
      <c r="B5133" s="194" t="s">
        <v>11810</v>
      </c>
      <c r="C5133" s="188" t="s">
        <v>6</v>
      </c>
      <c r="D5133" s="179"/>
      <c r="E5133" s="201">
        <v>280</v>
      </c>
      <c r="F5133" s="201">
        <v>18.100000000000001</v>
      </c>
      <c r="G5133" s="64">
        <f t="shared" si="160"/>
        <v>0</v>
      </c>
      <c r="H5133" s="66">
        <f t="shared" si="161"/>
        <v>0</v>
      </c>
      <c r="I5133" s="60"/>
    </row>
    <row r="5134" spans="1:9" s="38" customFormat="1" x14ac:dyDescent="0.25">
      <c r="A5134" s="193" t="s">
        <v>11811</v>
      </c>
      <c r="B5134" s="194" t="s">
        <v>11812</v>
      </c>
      <c r="C5134" s="188" t="s">
        <v>6</v>
      </c>
      <c r="D5134" s="179"/>
      <c r="E5134" s="201">
        <v>284</v>
      </c>
      <c r="F5134" s="201">
        <v>18.399999999999999</v>
      </c>
      <c r="G5134" s="64">
        <f t="shared" si="160"/>
        <v>0</v>
      </c>
      <c r="H5134" s="66">
        <f t="shared" si="161"/>
        <v>0</v>
      </c>
      <c r="I5134" s="60"/>
    </row>
    <row r="5135" spans="1:9" s="38" customFormat="1" x14ac:dyDescent="0.25">
      <c r="A5135" s="193" t="s">
        <v>11813</v>
      </c>
      <c r="B5135" s="194" t="s">
        <v>11814</v>
      </c>
      <c r="C5135" s="188" t="s">
        <v>6</v>
      </c>
      <c r="D5135" s="179"/>
      <c r="E5135" s="201">
        <v>497</v>
      </c>
      <c r="F5135" s="201">
        <v>32.1</v>
      </c>
      <c r="G5135" s="64">
        <f t="shared" si="160"/>
        <v>0</v>
      </c>
      <c r="H5135" s="66">
        <f t="shared" si="161"/>
        <v>0</v>
      </c>
      <c r="I5135" s="60"/>
    </row>
    <row r="5136" spans="1:9" s="38" customFormat="1" ht="57" customHeight="1" x14ac:dyDescent="0.25">
      <c r="A5136" s="197" t="s">
        <v>22535</v>
      </c>
      <c r="B5136" s="344" t="s">
        <v>22536</v>
      </c>
      <c r="C5136" s="345"/>
      <c r="D5136" s="345"/>
      <c r="E5136" s="345"/>
      <c r="F5136" s="345"/>
      <c r="G5136" s="345"/>
      <c r="H5136" s="346"/>
      <c r="I5136" s="60"/>
    </row>
    <row r="5137" spans="1:9" s="38" customFormat="1" ht="90" x14ac:dyDescent="0.25">
      <c r="A5137" s="195" t="s">
        <v>11815</v>
      </c>
      <c r="B5137" s="196" t="s">
        <v>22537</v>
      </c>
      <c r="C5137" s="198"/>
      <c r="D5137" s="199"/>
      <c r="E5137" s="199"/>
      <c r="F5137" s="199"/>
      <c r="G5137" s="199"/>
      <c r="H5137" s="200"/>
      <c r="I5137" s="60"/>
    </row>
    <row r="5138" spans="1:9" s="38" customFormat="1" x14ac:dyDescent="0.25">
      <c r="A5138" s="193" t="s">
        <v>11816</v>
      </c>
      <c r="B5138" s="194" t="s">
        <v>11817</v>
      </c>
      <c r="C5138" s="188" t="s">
        <v>6</v>
      </c>
      <c r="D5138" s="179"/>
      <c r="E5138" s="201">
        <v>190</v>
      </c>
      <c r="F5138" s="201">
        <v>9.8000000000000007</v>
      </c>
      <c r="G5138" s="64">
        <f t="shared" si="160"/>
        <v>0</v>
      </c>
      <c r="H5138" s="66">
        <f t="shared" si="161"/>
        <v>0</v>
      </c>
      <c r="I5138" s="60"/>
    </row>
    <row r="5139" spans="1:9" s="38" customFormat="1" x14ac:dyDescent="0.25">
      <c r="A5139" s="193" t="s">
        <v>11818</v>
      </c>
      <c r="B5139" s="194" t="s">
        <v>11819</v>
      </c>
      <c r="C5139" s="188" t="s">
        <v>6</v>
      </c>
      <c r="D5139" s="179"/>
      <c r="E5139" s="201">
        <v>364</v>
      </c>
      <c r="F5139" s="201">
        <v>18.8</v>
      </c>
      <c r="G5139" s="64">
        <f t="shared" si="160"/>
        <v>0</v>
      </c>
      <c r="H5139" s="66">
        <f t="shared" si="161"/>
        <v>0</v>
      </c>
      <c r="I5139" s="60"/>
    </row>
    <row r="5140" spans="1:9" s="38" customFormat="1" x14ac:dyDescent="0.25">
      <c r="A5140" s="193" t="s">
        <v>11820</v>
      </c>
      <c r="B5140" s="194" t="s">
        <v>11821</v>
      </c>
      <c r="C5140" s="188" t="s">
        <v>6</v>
      </c>
      <c r="D5140" s="179"/>
      <c r="E5140" s="201">
        <v>112</v>
      </c>
      <c r="F5140" s="201">
        <v>5.7</v>
      </c>
      <c r="G5140" s="64">
        <f t="shared" si="160"/>
        <v>0</v>
      </c>
      <c r="H5140" s="66">
        <f t="shared" si="161"/>
        <v>0</v>
      </c>
      <c r="I5140" s="60"/>
    </row>
    <row r="5141" spans="1:9" s="38" customFormat="1" x14ac:dyDescent="0.25">
      <c r="A5141" s="193" t="s">
        <v>11822</v>
      </c>
      <c r="B5141" s="194" t="s">
        <v>11823</v>
      </c>
      <c r="C5141" s="188" t="s">
        <v>6</v>
      </c>
      <c r="D5141" s="179"/>
      <c r="E5141" s="201">
        <v>159</v>
      </c>
      <c r="F5141" s="201">
        <v>8.1999999999999993</v>
      </c>
      <c r="G5141" s="64">
        <f t="shared" si="160"/>
        <v>0</v>
      </c>
      <c r="H5141" s="66">
        <f t="shared" si="161"/>
        <v>0</v>
      </c>
      <c r="I5141" s="60"/>
    </row>
    <row r="5142" spans="1:9" s="38" customFormat="1" x14ac:dyDescent="0.25">
      <c r="A5142" s="193" t="s">
        <v>11824</v>
      </c>
      <c r="B5142" s="194" t="s">
        <v>11825</v>
      </c>
      <c r="C5142" s="188" t="s">
        <v>6</v>
      </c>
      <c r="D5142" s="179"/>
      <c r="E5142" s="201">
        <v>112</v>
      </c>
      <c r="F5142" s="201">
        <v>5.7</v>
      </c>
      <c r="G5142" s="64">
        <f t="shared" si="160"/>
        <v>0</v>
      </c>
      <c r="H5142" s="66">
        <f t="shared" si="161"/>
        <v>0</v>
      </c>
      <c r="I5142" s="60"/>
    </row>
    <row r="5143" spans="1:9" s="38" customFormat="1" x14ac:dyDescent="0.25">
      <c r="A5143" s="193" t="s">
        <v>11826</v>
      </c>
      <c r="B5143" s="194" t="s">
        <v>11827</v>
      </c>
      <c r="C5143" s="188" t="s">
        <v>6</v>
      </c>
      <c r="D5143" s="179"/>
      <c r="E5143" s="201">
        <v>776</v>
      </c>
      <c r="F5143" s="201">
        <v>39.9</v>
      </c>
      <c r="G5143" s="64">
        <f t="shared" si="160"/>
        <v>0</v>
      </c>
      <c r="H5143" s="66">
        <f t="shared" si="161"/>
        <v>0</v>
      </c>
      <c r="I5143" s="60"/>
    </row>
    <row r="5144" spans="1:9" s="38" customFormat="1" x14ac:dyDescent="0.25">
      <c r="A5144" s="193" t="s">
        <v>11828</v>
      </c>
      <c r="B5144" s="194" t="s">
        <v>11829</v>
      </c>
      <c r="C5144" s="188" t="s">
        <v>6</v>
      </c>
      <c r="D5144" s="179"/>
      <c r="E5144" s="201">
        <v>1359</v>
      </c>
      <c r="F5144" s="201">
        <v>70</v>
      </c>
      <c r="G5144" s="64">
        <f t="shared" si="160"/>
        <v>0</v>
      </c>
      <c r="H5144" s="66">
        <f t="shared" si="161"/>
        <v>0</v>
      </c>
      <c r="I5144" s="60"/>
    </row>
    <row r="5145" spans="1:9" s="38" customFormat="1" x14ac:dyDescent="0.25">
      <c r="A5145" s="193" t="s">
        <v>11830</v>
      </c>
      <c r="B5145" s="194" t="s">
        <v>11831</v>
      </c>
      <c r="C5145" s="188" t="s">
        <v>6</v>
      </c>
      <c r="D5145" s="179"/>
      <c r="E5145" s="201">
        <v>313</v>
      </c>
      <c r="F5145" s="201">
        <v>16.100000000000001</v>
      </c>
      <c r="G5145" s="64">
        <f t="shared" si="160"/>
        <v>0</v>
      </c>
      <c r="H5145" s="66">
        <f t="shared" si="161"/>
        <v>0</v>
      </c>
      <c r="I5145" s="60"/>
    </row>
    <row r="5146" spans="1:9" s="38" customFormat="1" x14ac:dyDescent="0.25">
      <c r="A5146" s="193" t="s">
        <v>11832</v>
      </c>
      <c r="B5146" s="194" t="s">
        <v>11833</v>
      </c>
      <c r="C5146" s="188" t="s">
        <v>6</v>
      </c>
      <c r="D5146" s="179"/>
      <c r="E5146" s="201">
        <v>644</v>
      </c>
      <c r="F5146" s="201">
        <v>33.200000000000003</v>
      </c>
      <c r="G5146" s="64">
        <f t="shared" si="160"/>
        <v>0</v>
      </c>
      <c r="H5146" s="66">
        <f t="shared" si="161"/>
        <v>0</v>
      </c>
      <c r="I5146" s="60"/>
    </row>
    <row r="5147" spans="1:9" s="38" customFormat="1" x14ac:dyDescent="0.25">
      <c r="A5147" s="193" t="s">
        <v>11834</v>
      </c>
      <c r="B5147" s="194" t="s">
        <v>11835</v>
      </c>
      <c r="C5147" s="188" t="s">
        <v>6</v>
      </c>
      <c r="D5147" s="179"/>
      <c r="E5147" s="201">
        <v>1169</v>
      </c>
      <c r="F5147" s="201">
        <v>60</v>
      </c>
      <c r="G5147" s="64">
        <f t="shared" si="160"/>
        <v>0</v>
      </c>
      <c r="H5147" s="66">
        <f t="shared" si="161"/>
        <v>0</v>
      </c>
      <c r="I5147" s="60"/>
    </row>
    <row r="5148" spans="1:9" s="38" customFormat="1" x14ac:dyDescent="0.25">
      <c r="A5148" s="193" t="s">
        <v>11836</v>
      </c>
      <c r="B5148" s="194" t="s">
        <v>11837</v>
      </c>
      <c r="C5148" s="188" t="s">
        <v>6</v>
      </c>
      <c r="D5148" s="179"/>
      <c r="E5148" s="201">
        <v>1537</v>
      </c>
      <c r="F5148" s="201">
        <v>79</v>
      </c>
      <c r="G5148" s="64">
        <f t="shared" si="160"/>
        <v>0</v>
      </c>
      <c r="H5148" s="66">
        <f t="shared" si="161"/>
        <v>0</v>
      </c>
      <c r="I5148" s="60"/>
    </row>
    <row r="5149" spans="1:9" s="38" customFormat="1" x14ac:dyDescent="0.25">
      <c r="A5149" s="193" t="s">
        <v>11838</v>
      </c>
      <c r="B5149" s="194" t="s">
        <v>11839</v>
      </c>
      <c r="C5149" s="188" t="s">
        <v>6</v>
      </c>
      <c r="D5149" s="179"/>
      <c r="E5149" s="201">
        <v>186</v>
      </c>
      <c r="F5149" s="201">
        <v>9.6</v>
      </c>
      <c r="G5149" s="64">
        <f t="shared" si="160"/>
        <v>0</v>
      </c>
      <c r="H5149" s="66">
        <f t="shared" si="161"/>
        <v>0</v>
      </c>
      <c r="I5149" s="60"/>
    </row>
    <row r="5150" spans="1:9" s="38" customFormat="1" x14ac:dyDescent="0.25">
      <c r="A5150" s="193" t="s">
        <v>11840</v>
      </c>
      <c r="B5150" s="194" t="s">
        <v>11841</v>
      </c>
      <c r="C5150" s="188" t="s">
        <v>6</v>
      </c>
      <c r="D5150" s="179"/>
      <c r="E5150" s="201">
        <v>259</v>
      </c>
      <c r="F5150" s="201">
        <v>13.4</v>
      </c>
      <c r="G5150" s="64">
        <f t="shared" si="160"/>
        <v>0</v>
      </c>
      <c r="H5150" s="66">
        <f t="shared" si="161"/>
        <v>0</v>
      </c>
      <c r="I5150" s="60"/>
    </row>
    <row r="5151" spans="1:9" s="38" customFormat="1" x14ac:dyDescent="0.25">
      <c r="A5151" s="193" t="s">
        <v>11842</v>
      </c>
      <c r="B5151" s="194" t="s">
        <v>11843</v>
      </c>
      <c r="C5151" s="188" t="s">
        <v>6</v>
      </c>
      <c r="D5151" s="179"/>
      <c r="E5151" s="201">
        <v>311</v>
      </c>
      <c r="F5151" s="201">
        <v>16</v>
      </c>
      <c r="G5151" s="64">
        <f t="shared" si="160"/>
        <v>0</v>
      </c>
      <c r="H5151" s="66">
        <f t="shared" si="161"/>
        <v>0</v>
      </c>
      <c r="I5151" s="60"/>
    </row>
    <row r="5152" spans="1:9" s="38" customFormat="1" x14ac:dyDescent="0.25">
      <c r="A5152" s="193" t="s">
        <v>11844</v>
      </c>
      <c r="B5152" s="194" t="s">
        <v>11845</v>
      </c>
      <c r="C5152" s="188" t="s">
        <v>6</v>
      </c>
      <c r="D5152" s="179"/>
      <c r="E5152" s="201">
        <v>362</v>
      </c>
      <c r="F5152" s="201">
        <v>18.7</v>
      </c>
      <c r="G5152" s="64">
        <f t="shared" si="160"/>
        <v>0</v>
      </c>
      <c r="H5152" s="66">
        <f t="shared" si="161"/>
        <v>0</v>
      </c>
      <c r="I5152" s="60"/>
    </row>
    <row r="5153" spans="1:9" s="38" customFormat="1" x14ac:dyDescent="0.25">
      <c r="A5153" s="193" t="s">
        <v>11846</v>
      </c>
      <c r="B5153" s="194" t="s">
        <v>11847</v>
      </c>
      <c r="C5153" s="188" t="s">
        <v>6</v>
      </c>
      <c r="D5153" s="179"/>
      <c r="E5153" s="201">
        <v>562</v>
      </c>
      <c r="F5153" s="201">
        <v>28.9</v>
      </c>
      <c r="G5153" s="64">
        <f t="shared" si="160"/>
        <v>0</v>
      </c>
      <c r="H5153" s="66">
        <f t="shared" si="161"/>
        <v>0</v>
      </c>
      <c r="I5153" s="60"/>
    </row>
    <row r="5154" spans="1:9" s="38" customFormat="1" x14ac:dyDescent="0.25">
      <c r="A5154" s="193" t="s">
        <v>11848</v>
      </c>
      <c r="B5154" s="194" t="s">
        <v>11849</v>
      </c>
      <c r="C5154" s="188" t="s">
        <v>6</v>
      </c>
      <c r="D5154" s="179"/>
      <c r="E5154" s="201">
        <v>703</v>
      </c>
      <c r="F5154" s="201">
        <v>36.200000000000003</v>
      </c>
      <c r="G5154" s="64">
        <f t="shared" si="160"/>
        <v>0</v>
      </c>
      <c r="H5154" s="66">
        <f t="shared" si="161"/>
        <v>0</v>
      </c>
      <c r="I5154" s="60"/>
    </row>
    <row r="5155" spans="1:9" s="38" customFormat="1" x14ac:dyDescent="0.25">
      <c r="A5155" s="193" t="s">
        <v>11850</v>
      </c>
      <c r="B5155" s="194" t="s">
        <v>11851</v>
      </c>
      <c r="C5155" s="188" t="s">
        <v>6</v>
      </c>
      <c r="D5155" s="179"/>
      <c r="E5155" s="201">
        <v>395</v>
      </c>
      <c r="F5155" s="201">
        <v>20.399999999999999</v>
      </c>
      <c r="G5155" s="64">
        <f t="shared" si="160"/>
        <v>0</v>
      </c>
      <c r="H5155" s="66">
        <f t="shared" si="161"/>
        <v>0</v>
      </c>
      <c r="I5155" s="60"/>
    </row>
    <row r="5156" spans="1:9" s="38" customFormat="1" x14ac:dyDescent="0.25">
      <c r="A5156" s="193" t="s">
        <v>11852</v>
      </c>
      <c r="B5156" s="194" t="s">
        <v>11853</v>
      </c>
      <c r="C5156" s="188" t="s">
        <v>6</v>
      </c>
      <c r="D5156" s="179"/>
      <c r="E5156" s="201">
        <v>500</v>
      </c>
      <c r="F5156" s="201">
        <v>25.8</v>
      </c>
      <c r="G5156" s="64">
        <f t="shared" si="160"/>
        <v>0</v>
      </c>
      <c r="H5156" s="66">
        <f t="shared" si="161"/>
        <v>0</v>
      </c>
      <c r="I5156" s="60"/>
    </row>
    <row r="5157" spans="1:9" s="38" customFormat="1" x14ac:dyDescent="0.25">
      <c r="A5157" s="193" t="s">
        <v>11854</v>
      </c>
      <c r="B5157" s="194" t="s">
        <v>11855</v>
      </c>
      <c r="C5157" s="188" t="s">
        <v>6</v>
      </c>
      <c r="D5157" s="179"/>
      <c r="E5157" s="201">
        <v>667</v>
      </c>
      <c r="F5157" s="201">
        <v>34.4</v>
      </c>
      <c r="G5157" s="64">
        <f t="shared" si="160"/>
        <v>0</v>
      </c>
      <c r="H5157" s="66">
        <f t="shared" si="161"/>
        <v>0</v>
      </c>
      <c r="I5157" s="60"/>
    </row>
    <row r="5158" spans="1:9" s="38" customFormat="1" x14ac:dyDescent="0.25">
      <c r="A5158" s="193" t="s">
        <v>11856</v>
      </c>
      <c r="B5158" s="194" t="s">
        <v>11857</v>
      </c>
      <c r="C5158" s="188" t="s">
        <v>6</v>
      </c>
      <c r="D5158" s="179"/>
      <c r="E5158" s="201">
        <v>846</v>
      </c>
      <c r="F5158" s="201">
        <v>43.6</v>
      </c>
      <c r="G5158" s="64">
        <f t="shared" si="160"/>
        <v>0</v>
      </c>
      <c r="H5158" s="66">
        <f t="shared" si="161"/>
        <v>0</v>
      </c>
      <c r="I5158" s="60"/>
    </row>
    <row r="5159" spans="1:9" s="38" customFormat="1" x14ac:dyDescent="0.25">
      <c r="A5159" s="193" t="s">
        <v>11858</v>
      </c>
      <c r="B5159" s="194" t="s">
        <v>11859</v>
      </c>
      <c r="C5159" s="188" t="s">
        <v>6</v>
      </c>
      <c r="D5159" s="179"/>
      <c r="E5159" s="201">
        <v>1300</v>
      </c>
      <c r="F5159" s="201">
        <v>67</v>
      </c>
      <c r="G5159" s="64">
        <f t="shared" si="160"/>
        <v>0</v>
      </c>
      <c r="H5159" s="66">
        <f t="shared" si="161"/>
        <v>0</v>
      </c>
      <c r="I5159" s="60"/>
    </row>
    <row r="5160" spans="1:9" s="38" customFormat="1" x14ac:dyDescent="0.25">
      <c r="A5160" s="193" t="s">
        <v>11860</v>
      </c>
      <c r="B5160" s="194" t="s">
        <v>11861</v>
      </c>
      <c r="C5160" s="188" t="s">
        <v>6</v>
      </c>
      <c r="D5160" s="179"/>
      <c r="E5160" s="201">
        <v>1548</v>
      </c>
      <c r="F5160" s="201">
        <v>80</v>
      </c>
      <c r="G5160" s="64">
        <f t="shared" si="160"/>
        <v>0</v>
      </c>
      <c r="H5160" s="66">
        <f t="shared" si="161"/>
        <v>0</v>
      </c>
      <c r="I5160" s="60"/>
    </row>
    <row r="5161" spans="1:9" s="38" customFormat="1" x14ac:dyDescent="0.25">
      <c r="A5161" s="193" t="s">
        <v>11862</v>
      </c>
      <c r="B5161" s="194" t="s">
        <v>11863</v>
      </c>
      <c r="C5161" s="188" t="s">
        <v>6</v>
      </c>
      <c r="D5161" s="179"/>
      <c r="E5161" s="201">
        <v>680</v>
      </c>
      <c r="F5161" s="201">
        <v>35</v>
      </c>
      <c r="G5161" s="64">
        <f t="shared" si="160"/>
        <v>0</v>
      </c>
      <c r="H5161" s="66">
        <f t="shared" si="161"/>
        <v>0</v>
      </c>
      <c r="I5161" s="60"/>
    </row>
    <row r="5162" spans="1:9" s="38" customFormat="1" x14ac:dyDescent="0.25">
      <c r="A5162" s="193" t="s">
        <v>11864</v>
      </c>
      <c r="B5162" s="194" t="s">
        <v>11865</v>
      </c>
      <c r="C5162" s="188" t="s">
        <v>6</v>
      </c>
      <c r="D5162" s="179"/>
      <c r="E5162" s="201">
        <v>1026</v>
      </c>
      <c r="F5162" s="201">
        <v>53</v>
      </c>
      <c r="G5162" s="64">
        <f t="shared" si="160"/>
        <v>0</v>
      </c>
      <c r="H5162" s="66">
        <f t="shared" si="161"/>
        <v>0</v>
      </c>
      <c r="I5162" s="60"/>
    </row>
    <row r="5163" spans="1:9" s="38" customFormat="1" x14ac:dyDescent="0.25">
      <c r="A5163" s="193" t="s">
        <v>11866</v>
      </c>
      <c r="B5163" s="194" t="s">
        <v>11867</v>
      </c>
      <c r="C5163" s="188" t="s">
        <v>6</v>
      </c>
      <c r="D5163" s="179"/>
      <c r="E5163" s="201">
        <v>1514</v>
      </c>
      <c r="F5163" s="201">
        <v>78</v>
      </c>
      <c r="G5163" s="64">
        <f t="shared" si="160"/>
        <v>0</v>
      </c>
      <c r="H5163" s="66">
        <f t="shared" si="161"/>
        <v>0</v>
      </c>
      <c r="I5163" s="60"/>
    </row>
    <row r="5164" spans="1:9" s="38" customFormat="1" x14ac:dyDescent="0.25">
      <c r="A5164" s="193" t="s">
        <v>11868</v>
      </c>
      <c r="B5164" s="194" t="s">
        <v>11869</v>
      </c>
      <c r="C5164" s="188" t="s">
        <v>6</v>
      </c>
      <c r="D5164" s="179"/>
      <c r="E5164" s="201">
        <v>167</v>
      </c>
      <c r="F5164" s="201">
        <v>8.6</v>
      </c>
      <c r="G5164" s="64">
        <f t="shared" si="160"/>
        <v>0</v>
      </c>
      <c r="H5164" s="66">
        <f t="shared" si="161"/>
        <v>0</v>
      </c>
      <c r="I5164" s="60"/>
    </row>
    <row r="5165" spans="1:9" s="38" customFormat="1" x14ac:dyDescent="0.25">
      <c r="A5165" s="193" t="s">
        <v>11870</v>
      </c>
      <c r="B5165" s="194" t="s">
        <v>11871</v>
      </c>
      <c r="C5165" s="188" t="s">
        <v>6</v>
      </c>
      <c r="D5165" s="179"/>
      <c r="E5165" s="201">
        <v>2551</v>
      </c>
      <c r="F5165" s="201">
        <v>131</v>
      </c>
      <c r="G5165" s="64">
        <f t="shared" si="160"/>
        <v>0</v>
      </c>
      <c r="H5165" s="66">
        <f t="shared" si="161"/>
        <v>0</v>
      </c>
      <c r="I5165" s="60"/>
    </row>
    <row r="5166" spans="1:9" s="38" customFormat="1" x14ac:dyDescent="0.25">
      <c r="A5166" s="193" t="s">
        <v>11872</v>
      </c>
      <c r="B5166" s="194" t="s">
        <v>11873</v>
      </c>
      <c r="C5166" s="188" t="s">
        <v>6</v>
      </c>
      <c r="D5166" s="179"/>
      <c r="E5166" s="201">
        <v>343</v>
      </c>
      <c r="F5166" s="201">
        <v>17.7</v>
      </c>
      <c r="G5166" s="64">
        <f t="shared" si="160"/>
        <v>0</v>
      </c>
      <c r="H5166" s="66">
        <f t="shared" si="161"/>
        <v>0</v>
      </c>
      <c r="I5166" s="60"/>
    </row>
    <row r="5167" spans="1:9" s="38" customFormat="1" ht="90" x14ac:dyDescent="0.25">
      <c r="A5167" s="195" t="s">
        <v>11874</v>
      </c>
      <c r="B5167" s="196" t="s">
        <v>22538</v>
      </c>
      <c r="C5167" s="198"/>
      <c r="D5167" s="199"/>
      <c r="E5167" s="199"/>
      <c r="F5167" s="199"/>
      <c r="G5167" s="199"/>
      <c r="H5167" s="200"/>
      <c r="I5167" s="60"/>
    </row>
    <row r="5168" spans="1:9" s="38" customFormat="1" x14ac:dyDescent="0.25">
      <c r="A5168" s="193" t="s">
        <v>11875</v>
      </c>
      <c r="B5168" s="194" t="s">
        <v>11817</v>
      </c>
      <c r="C5168" s="188" t="s">
        <v>6</v>
      </c>
      <c r="D5168" s="179"/>
      <c r="E5168" s="201">
        <v>258</v>
      </c>
      <c r="F5168" s="201">
        <v>13.3</v>
      </c>
      <c r="G5168" s="64">
        <f t="shared" si="160"/>
        <v>0</v>
      </c>
      <c r="H5168" s="66">
        <f t="shared" si="161"/>
        <v>0</v>
      </c>
      <c r="I5168" s="60"/>
    </row>
    <row r="5169" spans="1:9" s="38" customFormat="1" x14ac:dyDescent="0.25">
      <c r="A5169" s="193" t="s">
        <v>11876</v>
      </c>
      <c r="B5169" s="194" t="s">
        <v>11819</v>
      </c>
      <c r="C5169" s="188" t="s">
        <v>6</v>
      </c>
      <c r="D5169" s="179"/>
      <c r="E5169" s="201">
        <v>404</v>
      </c>
      <c r="F5169" s="201">
        <v>20.8</v>
      </c>
      <c r="G5169" s="64">
        <f t="shared" si="160"/>
        <v>0</v>
      </c>
      <c r="H5169" s="66">
        <f t="shared" si="161"/>
        <v>0</v>
      </c>
      <c r="I5169" s="60"/>
    </row>
    <row r="5170" spans="1:9" s="38" customFormat="1" x14ac:dyDescent="0.25">
      <c r="A5170" s="193" t="s">
        <v>11877</v>
      </c>
      <c r="B5170" s="194" t="s">
        <v>11821</v>
      </c>
      <c r="C5170" s="188" t="s">
        <v>6</v>
      </c>
      <c r="D5170" s="179"/>
      <c r="E5170" s="201">
        <v>133</v>
      </c>
      <c r="F5170" s="201">
        <v>6.8</v>
      </c>
      <c r="G5170" s="64">
        <f t="shared" si="160"/>
        <v>0</v>
      </c>
      <c r="H5170" s="66">
        <f t="shared" si="161"/>
        <v>0</v>
      </c>
      <c r="I5170" s="60"/>
    </row>
    <row r="5171" spans="1:9" s="38" customFormat="1" x14ac:dyDescent="0.25">
      <c r="A5171" s="193" t="s">
        <v>11878</v>
      </c>
      <c r="B5171" s="194" t="s">
        <v>11823</v>
      </c>
      <c r="C5171" s="188" t="s">
        <v>6</v>
      </c>
      <c r="D5171" s="179"/>
      <c r="E5171" s="201">
        <v>184</v>
      </c>
      <c r="F5171" s="201">
        <v>9.5</v>
      </c>
      <c r="G5171" s="64">
        <f t="shared" si="160"/>
        <v>0</v>
      </c>
      <c r="H5171" s="66">
        <f t="shared" si="161"/>
        <v>0</v>
      </c>
      <c r="I5171" s="60"/>
    </row>
    <row r="5172" spans="1:9" s="38" customFormat="1" x14ac:dyDescent="0.25">
      <c r="A5172" s="193" t="s">
        <v>11879</v>
      </c>
      <c r="B5172" s="194" t="s">
        <v>11825</v>
      </c>
      <c r="C5172" s="188" t="s">
        <v>6</v>
      </c>
      <c r="D5172" s="179"/>
      <c r="E5172" s="201">
        <v>139</v>
      </c>
      <c r="F5172" s="201">
        <v>7.2</v>
      </c>
      <c r="G5172" s="64">
        <f t="shared" si="160"/>
        <v>0</v>
      </c>
      <c r="H5172" s="66">
        <f t="shared" si="161"/>
        <v>0</v>
      </c>
      <c r="I5172" s="60"/>
    </row>
    <row r="5173" spans="1:9" s="38" customFormat="1" x14ac:dyDescent="0.25">
      <c r="A5173" s="193" t="s">
        <v>11880</v>
      </c>
      <c r="B5173" s="194" t="s">
        <v>11827</v>
      </c>
      <c r="C5173" s="188" t="s">
        <v>6</v>
      </c>
      <c r="D5173" s="179"/>
      <c r="E5173" s="201">
        <v>905</v>
      </c>
      <c r="F5173" s="201">
        <v>46.6</v>
      </c>
      <c r="G5173" s="64">
        <f t="shared" si="160"/>
        <v>0</v>
      </c>
      <c r="H5173" s="66">
        <f t="shared" si="161"/>
        <v>0</v>
      </c>
      <c r="I5173" s="60"/>
    </row>
    <row r="5174" spans="1:9" s="38" customFormat="1" x14ac:dyDescent="0.25">
      <c r="A5174" s="193" t="s">
        <v>11881</v>
      </c>
      <c r="B5174" s="194" t="s">
        <v>11829</v>
      </c>
      <c r="C5174" s="188" t="s">
        <v>6</v>
      </c>
      <c r="D5174" s="179"/>
      <c r="E5174" s="201">
        <v>1537</v>
      </c>
      <c r="F5174" s="201">
        <v>79</v>
      </c>
      <c r="G5174" s="64">
        <f t="shared" si="160"/>
        <v>0</v>
      </c>
      <c r="H5174" s="66">
        <f t="shared" si="161"/>
        <v>0</v>
      </c>
      <c r="I5174" s="60"/>
    </row>
    <row r="5175" spans="1:9" s="38" customFormat="1" x14ac:dyDescent="0.25">
      <c r="A5175" s="193" t="s">
        <v>11882</v>
      </c>
      <c r="B5175" s="194" t="s">
        <v>11831</v>
      </c>
      <c r="C5175" s="188" t="s">
        <v>6</v>
      </c>
      <c r="D5175" s="179"/>
      <c r="E5175" s="201">
        <v>365</v>
      </c>
      <c r="F5175" s="201">
        <v>18.8</v>
      </c>
      <c r="G5175" s="64">
        <f t="shared" si="160"/>
        <v>0</v>
      </c>
      <c r="H5175" s="66">
        <f t="shared" si="161"/>
        <v>0</v>
      </c>
      <c r="I5175" s="60"/>
    </row>
    <row r="5176" spans="1:9" s="38" customFormat="1" x14ac:dyDescent="0.25">
      <c r="A5176" s="193" t="s">
        <v>11883</v>
      </c>
      <c r="B5176" s="194" t="s">
        <v>11833</v>
      </c>
      <c r="C5176" s="188" t="s">
        <v>6</v>
      </c>
      <c r="D5176" s="179"/>
      <c r="E5176" s="201">
        <v>738</v>
      </c>
      <c r="F5176" s="201">
        <v>38</v>
      </c>
      <c r="G5176" s="64">
        <f t="shared" si="160"/>
        <v>0</v>
      </c>
      <c r="H5176" s="66">
        <f t="shared" si="161"/>
        <v>0</v>
      </c>
      <c r="I5176" s="60"/>
    </row>
    <row r="5177" spans="1:9" s="38" customFormat="1" x14ac:dyDescent="0.25">
      <c r="A5177" s="193" t="s">
        <v>11884</v>
      </c>
      <c r="B5177" s="194" t="s">
        <v>11835</v>
      </c>
      <c r="C5177" s="188" t="s">
        <v>6</v>
      </c>
      <c r="D5177" s="179"/>
      <c r="E5177" s="201">
        <v>1371</v>
      </c>
      <c r="F5177" s="201">
        <v>71</v>
      </c>
      <c r="G5177" s="64">
        <f t="shared" si="160"/>
        <v>0</v>
      </c>
      <c r="H5177" s="66">
        <f t="shared" si="161"/>
        <v>0</v>
      </c>
      <c r="I5177" s="60"/>
    </row>
    <row r="5178" spans="1:9" s="38" customFormat="1" x14ac:dyDescent="0.25">
      <c r="A5178" s="193" t="s">
        <v>11885</v>
      </c>
      <c r="B5178" s="194" t="s">
        <v>11837</v>
      </c>
      <c r="C5178" s="188" t="s">
        <v>6</v>
      </c>
      <c r="D5178" s="179"/>
      <c r="E5178" s="201">
        <v>1752</v>
      </c>
      <c r="F5178" s="201">
        <v>90</v>
      </c>
      <c r="G5178" s="64">
        <f t="shared" si="160"/>
        <v>0</v>
      </c>
      <c r="H5178" s="66">
        <f t="shared" si="161"/>
        <v>0</v>
      </c>
      <c r="I5178" s="60"/>
    </row>
    <row r="5179" spans="1:9" s="38" customFormat="1" x14ac:dyDescent="0.25">
      <c r="A5179" s="193" t="s">
        <v>11886</v>
      </c>
      <c r="B5179" s="194" t="s">
        <v>11839</v>
      </c>
      <c r="C5179" s="188" t="s">
        <v>6</v>
      </c>
      <c r="D5179" s="179"/>
      <c r="E5179" s="201">
        <v>252</v>
      </c>
      <c r="F5179" s="201">
        <v>13</v>
      </c>
      <c r="G5179" s="64">
        <f t="shared" si="160"/>
        <v>0</v>
      </c>
      <c r="H5179" s="66">
        <f t="shared" si="161"/>
        <v>0</v>
      </c>
      <c r="I5179" s="60"/>
    </row>
    <row r="5180" spans="1:9" s="38" customFormat="1" x14ac:dyDescent="0.25">
      <c r="A5180" s="193" t="s">
        <v>11887</v>
      </c>
      <c r="B5180" s="194" t="s">
        <v>11888</v>
      </c>
      <c r="C5180" s="188" t="s">
        <v>6</v>
      </c>
      <c r="D5180" s="179"/>
      <c r="E5180" s="201">
        <v>317</v>
      </c>
      <c r="F5180" s="201">
        <v>16.3</v>
      </c>
      <c r="G5180" s="64">
        <f t="shared" si="160"/>
        <v>0</v>
      </c>
      <c r="H5180" s="66">
        <f t="shared" si="161"/>
        <v>0</v>
      </c>
      <c r="I5180" s="60"/>
    </row>
    <row r="5181" spans="1:9" s="38" customFormat="1" x14ac:dyDescent="0.25">
      <c r="A5181" s="193" t="s">
        <v>11889</v>
      </c>
      <c r="B5181" s="194" t="s">
        <v>11843</v>
      </c>
      <c r="C5181" s="188" t="s">
        <v>6</v>
      </c>
      <c r="D5181" s="179"/>
      <c r="E5181" s="201">
        <v>380</v>
      </c>
      <c r="F5181" s="201">
        <v>19.600000000000001</v>
      </c>
      <c r="G5181" s="64">
        <f t="shared" si="160"/>
        <v>0</v>
      </c>
      <c r="H5181" s="66">
        <f t="shared" si="161"/>
        <v>0</v>
      </c>
      <c r="I5181" s="60"/>
    </row>
    <row r="5182" spans="1:9" s="38" customFormat="1" x14ac:dyDescent="0.25">
      <c r="A5182" s="193" t="s">
        <v>11890</v>
      </c>
      <c r="B5182" s="194" t="s">
        <v>11845</v>
      </c>
      <c r="C5182" s="188" t="s">
        <v>6</v>
      </c>
      <c r="D5182" s="179"/>
      <c r="E5182" s="201">
        <v>446</v>
      </c>
      <c r="F5182" s="201">
        <v>23</v>
      </c>
      <c r="G5182" s="64">
        <f t="shared" si="160"/>
        <v>0</v>
      </c>
      <c r="H5182" s="66">
        <f t="shared" si="161"/>
        <v>0</v>
      </c>
      <c r="I5182" s="60"/>
    </row>
    <row r="5183" spans="1:9" s="38" customFormat="1" x14ac:dyDescent="0.25">
      <c r="A5183" s="193" t="s">
        <v>11891</v>
      </c>
      <c r="B5183" s="194" t="s">
        <v>11847</v>
      </c>
      <c r="C5183" s="188" t="s">
        <v>6</v>
      </c>
      <c r="D5183" s="179"/>
      <c r="E5183" s="201">
        <v>905</v>
      </c>
      <c r="F5183" s="201">
        <v>46.6</v>
      </c>
      <c r="G5183" s="64">
        <f t="shared" si="160"/>
        <v>0</v>
      </c>
      <c r="H5183" s="66">
        <f t="shared" si="161"/>
        <v>0</v>
      </c>
      <c r="I5183" s="60"/>
    </row>
    <row r="5184" spans="1:9" s="38" customFormat="1" x14ac:dyDescent="0.25">
      <c r="A5184" s="193" t="s">
        <v>11892</v>
      </c>
      <c r="B5184" s="194" t="s">
        <v>11893</v>
      </c>
      <c r="C5184" s="188" t="s">
        <v>6</v>
      </c>
      <c r="D5184" s="179"/>
      <c r="E5184" s="201">
        <v>870</v>
      </c>
      <c r="F5184" s="201">
        <v>44.8</v>
      </c>
      <c r="G5184" s="64">
        <f t="shared" si="160"/>
        <v>0</v>
      </c>
      <c r="H5184" s="66">
        <f t="shared" si="161"/>
        <v>0</v>
      </c>
      <c r="I5184" s="60"/>
    </row>
    <row r="5185" spans="1:9" s="38" customFormat="1" x14ac:dyDescent="0.25">
      <c r="A5185" s="193" t="s">
        <v>11894</v>
      </c>
      <c r="B5185" s="194" t="s">
        <v>11851</v>
      </c>
      <c r="C5185" s="188" t="s">
        <v>6</v>
      </c>
      <c r="D5185" s="179"/>
      <c r="E5185" s="201">
        <v>453</v>
      </c>
      <c r="F5185" s="201">
        <v>23.3</v>
      </c>
      <c r="G5185" s="64">
        <f t="shared" si="160"/>
        <v>0</v>
      </c>
      <c r="H5185" s="66">
        <f t="shared" si="161"/>
        <v>0</v>
      </c>
      <c r="I5185" s="60"/>
    </row>
    <row r="5186" spans="1:9" s="38" customFormat="1" x14ac:dyDescent="0.25">
      <c r="A5186" s="193" t="s">
        <v>11895</v>
      </c>
      <c r="B5186" s="194" t="s">
        <v>11853</v>
      </c>
      <c r="C5186" s="188" t="s">
        <v>6</v>
      </c>
      <c r="D5186" s="179"/>
      <c r="E5186" s="201">
        <v>538</v>
      </c>
      <c r="F5186" s="201">
        <v>27.7</v>
      </c>
      <c r="G5186" s="64">
        <f t="shared" si="160"/>
        <v>0</v>
      </c>
      <c r="H5186" s="66">
        <f t="shared" si="161"/>
        <v>0</v>
      </c>
      <c r="I5186" s="60"/>
    </row>
    <row r="5187" spans="1:9" s="38" customFormat="1" x14ac:dyDescent="0.25">
      <c r="A5187" s="193" t="s">
        <v>11896</v>
      </c>
      <c r="B5187" s="194" t="s">
        <v>11855</v>
      </c>
      <c r="C5187" s="188" t="s">
        <v>6</v>
      </c>
      <c r="D5187" s="179"/>
      <c r="E5187" s="201">
        <v>822</v>
      </c>
      <c r="F5187" s="201">
        <v>42.3</v>
      </c>
      <c r="G5187" s="64">
        <f t="shared" si="160"/>
        <v>0</v>
      </c>
      <c r="H5187" s="66">
        <f t="shared" si="161"/>
        <v>0</v>
      </c>
      <c r="I5187" s="60"/>
    </row>
    <row r="5188" spans="1:9" s="38" customFormat="1" x14ac:dyDescent="0.25">
      <c r="A5188" s="193" t="s">
        <v>11897</v>
      </c>
      <c r="B5188" s="194" t="s">
        <v>11898</v>
      </c>
      <c r="C5188" s="188" t="s">
        <v>6</v>
      </c>
      <c r="D5188" s="179"/>
      <c r="E5188" s="201">
        <v>1050</v>
      </c>
      <c r="F5188" s="201">
        <v>54</v>
      </c>
      <c r="G5188" s="64">
        <f t="shared" si="160"/>
        <v>0</v>
      </c>
      <c r="H5188" s="66">
        <f t="shared" si="161"/>
        <v>0</v>
      </c>
      <c r="I5188" s="60"/>
    </row>
    <row r="5189" spans="1:9" s="38" customFormat="1" x14ac:dyDescent="0.25">
      <c r="A5189" s="193" t="s">
        <v>11899</v>
      </c>
      <c r="B5189" s="194" t="s">
        <v>11859</v>
      </c>
      <c r="C5189" s="188" t="s">
        <v>6</v>
      </c>
      <c r="D5189" s="179"/>
      <c r="E5189" s="201">
        <v>1454</v>
      </c>
      <c r="F5189" s="201">
        <v>75</v>
      </c>
      <c r="G5189" s="64">
        <f t="shared" ref="G5189:G5252" si="162">D5189*E5189</f>
        <v>0</v>
      </c>
      <c r="H5189" s="66">
        <f t="shared" ref="H5189:H5252" si="163">D5189*F5189</f>
        <v>0</v>
      </c>
      <c r="I5189" s="60"/>
    </row>
    <row r="5190" spans="1:9" s="38" customFormat="1" x14ac:dyDescent="0.25">
      <c r="A5190" s="193" t="s">
        <v>11900</v>
      </c>
      <c r="B5190" s="194" t="s">
        <v>11861</v>
      </c>
      <c r="C5190" s="188" t="s">
        <v>6</v>
      </c>
      <c r="D5190" s="179"/>
      <c r="E5190" s="201">
        <v>1585</v>
      </c>
      <c r="F5190" s="201">
        <v>82</v>
      </c>
      <c r="G5190" s="64">
        <f t="shared" si="162"/>
        <v>0</v>
      </c>
      <c r="H5190" s="66">
        <f t="shared" si="163"/>
        <v>0</v>
      </c>
      <c r="I5190" s="60"/>
    </row>
    <row r="5191" spans="1:9" s="38" customFormat="1" x14ac:dyDescent="0.25">
      <c r="A5191" s="193" t="s">
        <v>11901</v>
      </c>
      <c r="B5191" s="194" t="s">
        <v>11863</v>
      </c>
      <c r="C5191" s="188" t="s">
        <v>6</v>
      </c>
      <c r="D5191" s="179"/>
      <c r="E5191" s="201">
        <v>727</v>
      </c>
      <c r="F5191" s="201">
        <v>37.4</v>
      </c>
      <c r="G5191" s="64">
        <f t="shared" si="162"/>
        <v>0</v>
      </c>
      <c r="H5191" s="66">
        <f t="shared" si="163"/>
        <v>0</v>
      </c>
      <c r="I5191" s="60"/>
    </row>
    <row r="5192" spans="1:9" s="38" customFormat="1" x14ac:dyDescent="0.25">
      <c r="A5192" s="193" t="s">
        <v>11902</v>
      </c>
      <c r="B5192" s="194" t="s">
        <v>11865</v>
      </c>
      <c r="C5192" s="188" t="s">
        <v>6</v>
      </c>
      <c r="D5192" s="179"/>
      <c r="E5192" s="201">
        <v>1120</v>
      </c>
      <c r="F5192" s="201">
        <v>58</v>
      </c>
      <c r="G5192" s="64">
        <f t="shared" si="162"/>
        <v>0</v>
      </c>
      <c r="H5192" s="66">
        <f t="shared" si="163"/>
        <v>0</v>
      </c>
      <c r="I5192" s="60"/>
    </row>
    <row r="5193" spans="1:9" s="38" customFormat="1" x14ac:dyDescent="0.25">
      <c r="A5193" s="193" t="s">
        <v>11903</v>
      </c>
      <c r="B5193" s="194" t="s">
        <v>11867</v>
      </c>
      <c r="C5193" s="188" t="s">
        <v>6</v>
      </c>
      <c r="D5193" s="179"/>
      <c r="E5193" s="201">
        <v>1717</v>
      </c>
      <c r="F5193" s="201">
        <v>88</v>
      </c>
      <c r="G5193" s="64">
        <f t="shared" si="162"/>
        <v>0</v>
      </c>
      <c r="H5193" s="66">
        <f t="shared" si="163"/>
        <v>0</v>
      </c>
      <c r="I5193" s="60"/>
    </row>
    <row r="5194" spans="1:9" s="38" customFormat="1" x14ac:dyDescent="0.25">
      <c r="A5194" s="193" t="s">
        <v>11904</v>
      </c>
      <c r="B5194" s="194" t="s">
        <v>11869</v>
      </c>
      <c r="C5194" s="188" t="s">
        <v>6</v>
      </c>
      <c r="D5194" s="179"/>
      <c r="E5194" s="201">
        <v>167</v>
      </c>
      <c r="F5194" s="201">
        <v>8.6</v>
      </c>
      <c r="G5194" s="64">
        <f t="shared" si="162"/>
        <v>0</v>
      </c>
      <c r="H5194" s="66">
        <f t="shared" si="163"/>
        <v>0</v>
      </c>
      <c r="I5194" s="60"/>
    </row>
    <row r="5195" spans="1:9" s="38" customFormat="1" x14ac:dyDescent="0.25">
      <c r="A5195" s="193" t="s">
        <v>11905</v>
      </c>
      <c r="B5195" s="194" t="s">
        <v>11871</v>
      </c>
      <c r="C5195" s="188" t="s">
        <v>6</v>
      </c>
      <c r="D5195" s="179"/>
      <c r="E5195" s="201">
        <v>2918</v>
      </c>
      <c r="F5195" s="201">
        <v>150</v>
      </c>
      <c r="G5195" s="64">
        <f t="shared" si="162"/>
        <v>0</v>
      </c>
      <c r="H5195" s="66">
        <f t="shared" si="163"/>
        <v>0</v>
      </c>
      <c r="I5195" s="60"/>
    </row>
    <row r="5196" spans="1:9" s="38" customFormat="1" x14ac:dyDescent="0.25">
      <c r="A5196" s="193" t="s">
        <v>11906</v>
      </c>
      <c r="B5196" s="194" t="s">
        <v>11873</v>
      </c>
      <c r="C5196" s="188" t="s">
        <v>6</v>
      </c>
      <c r="D5196" s="179"/>
      <c r="E5196" s="201">
        <v>343</v>
      </c>
      <c r="F5196" s="201">
        <v>17.7</v>
      </c>
      <c r="G5196" s="64">
        <f t="shared" si="162"/>
        <v>0</v>
      </c>
      <c r="H5196" s="66">
        <f t="shared" si="163"/>
        <v>0</v>
      </c>
      <c r="I5196" s="60"/>
    </row>
    <row r="5197" spans="1:9" s="38" customFormat="1" ht="90" x14ac:dyDescent="0.25">
      <c r="A5197" s="195" t="s">
        <v>11907</v>
      </c>
      <c r="B5197" s="196" t="s">
        <v>22539</v>
      </c>
      <c r="C5197" s="198"/>
      <c r="D5197" s="199"/>
      <c r="E5197" s="199"/>
      <c r="F5197" s="199"/>
      <c r="G5197" s="199"/>
      <c r="H5197" s="200"/>
      <c r="I5197" s="60"/>
    </row>
    <row r="5198" spans="1:9" s="38" customFormat="1" x14ac:dyDescent="0.25">
      <c r="A5198" s="193" t="s">
        <v>11908</v>
      </c>
      <c r="B5198" s="194" t="s">
        <v>11817</v>
      </c>
      <c r="C5198" s="188" t="s">
        <v>6</v>
      </c>
      <c r="D5198" s="179"/>
      <c r="E5198" s="201">
        <v>307</v>
      </c>
      <c r="F5198" s="201">
        <v>15.8</v>
      </c>
      <c r="G5198" s="64">
        <f t="shared" si="162"/>
        <v>0</v>
      </c>
      <c r="H5198" s="66">
        <f t="shared" si="163"/>
        <v>0</v>
      </c>
      <c r="I5198" s="60"/>
    </row>
    <row r="5199" spans="1:9" s="38" customFormat="1" x14ac:dyDescent="0.25">
      <c r="A5199" s="193" t="s">
        <v>11909</v>
      </c>
      <c r="B5199" s="194" t="s">
        <v>11819</v>
      </c>
      <c r="C5199" s="188" t="s">
        <v>6</v>
      </c>
      <c r="D5199" s="179"/>
      <c r="E5199" s="201">
        <v>470</v>
      </c>
      <c r="F5199" s="201">
        <v>24.2</v>
      </c>
      <c r="G5199" s="64">
        <f t="shared" si="162"/>
        <v>0</v>
      </c>
      <c r="H5199" s="66">
        <f t="shared" si="163"/>
        <v>0</v>
      </c>
      <c r="I5199" s="60"/>
    </row>
    <row r="5200" spans="1:9" s="38" customFormat="1" x14ac:dyDescent="0.25">
      <c r="A5200" s="193" t="s">
        <v>11910</v>
      </c>
      <c r="B5200" s="194" t="s">
        <v>11821</v>
      </c>
      <c r="C5200" s="188" t="s">
        <v>6</v>
      </c>
      <c r="D5200" s="179"/>
      <c r="E5200" s="201">
        <v>141</v>
      </c>
      <c r="F5200" s="201">
        <v>7.3</v>
      </c>
      <c r="G5200" s="64">
        <f t="shared" si="162"/>
        <v>0</v>
      </c>
      <c r="H5200" s="66">
        <f t="shared" si="163"/>
        <v>0</v>
      </c>
      <c r="I5200" s="60"/>
    </row>
    <row r="5201" spans="1:9" s="38" customFormat="1" x14ac:dyDescent="0.25">
      <c r="A5201" s="193" t="s">
        <v>11911</v>
      </c>
      <c r="B5201" s="194" t="s">
        <v>11823</v>
      </c>
      <c r="C5201" s="188" t="s">
        <v>6</v>
      </c>
      <c r="D5201" s="179"/>
      <c r="E5201" s="201">
        <v>206</v>
      </c>
      <c r="F5201" s="201">
        <v>10.6</v>
      </c>
      <c r="G5201" s="64">
        <f t="shared" si="162"/>
        <v>0</v>
      </c>
      <c r="H5201" s="66">
        <f t="shared" si="163"/>
        <v>0</v>
      </c>
      <c r="I5201" s="60"/>
    </row>
    <row r="5202" spans="1:9" s="38" customFormat="1" x14ac:dyDescent="0.25">
      <c r="A5202" s="193" t="s">
        <v>11912</v>
      </c>
      <c r="B5202" s="194" t="s">
        <v>11825</v>
      </c>
      <c r="C5202" s="188" t="s">
        <v>6</v>
      </c>
      <c r="D5202" s="179"/>
      <c r="E5202" s="201">
        <v>161</v>
      </c>
      <c r="F5202" s="201">
        <v>8.3000000000000007</v>
      </c>
      <c r="G5202" s="64">
        <f t="shared" si="162"/>
        <v>0</v>
      </c>
      <c r="H5202" s="66">
        <f t="shared" si="163"/>
        <v>0</v>
      </c>
      <c r="I5202" s="60"/>
    </row>
    <row r="5203" spans="1:9" s="38" customFormat="1" x14ac:dyDescent="0.25">
      <c r="A5203" s="193" t="s">
        <v>11913</v>
      </c>
      <c r="B5203" s="194" t="s">
        <v>11827</v>
      </c>
      <c r="C5203" s="188" t="s">
        <v>6</v>
      </c>
      <c r="D5203" s="179"/>
      <c r="E5203" s="201">
        <v>1073</v>
      </c>
      <c r="F5203" s="201">
        <v>55</v>
      </c>
      <c r="G5203" s="64">
        <f t="shared" si="162"/>
        <v>0</v>
      </c>
      <c r="H5203" s="66">
        <f t="shared" si="163"/>
        <v>0</v>
      </c>
      <c r="I5203" s="60"/>
    </row>
    <row r="5204" spans="1:9" s="38" customFormat="1" x14ac:dyDescent="0.25">
      <c r="A5204" s="193" t="s">
        <v>11914</v>
      </c>
      <c r="B5204" s="194" t="s">
        <v>11829</v>
      </c>
      <c r="C5204" s="188" t="s">
        <v>6</v>
      </c>
      <c r="D5204" s="179"/>
      <c r="E5204" s="201">
        <v>1764</v>
      </c>
      <c r="F5204" s="201">
        <v>91</v>
      </c>
      <c r="G5204" s="64">
        <f t="shared" si="162"/>
        <v>0</v>
      </c>
      <c r="H5204" s="66">
        <f t="shared" si="163"/>
        <v>0</v>
      </c>
      <c r="I5204" s="60"/>
    </row>
    <row r="5205" spans="1:9" s="38" customFormat="1" x14ac:dyDescent="0.25">
      <c r="A5205" s="193" t="s">
        <v>11915</v>
      </c>
      <c r="B5205" s="194" t="s">
        <v>11831</v>
      </c>
      <c r="C5205" s="188" t="s">
        <v>6</v>
      </c>
      <c r="D5205" s="179"/>
      <c r="E5205" s="201">
        <v>429</v>
      </c>
      <c r="F5205" s="201">
        <v>22.1</v>
      </c>
      <c r="G5205" s="64">
        <f t="shared" si="162"/>
        <v>0</v>
      </c>
      <c r="H5205" s="66">
        <f t="shared" si="163"/>
        <v>0</v>
      </c>
      <c r="I5205" s="60"/>
    </row>
    <row r="5206" spans="1:9" s="38" customFormat="1" x14ac:dyDescent="0.25">
      <c r="A5206" s="193" t="s">
        <v>11916</v>
      </c>
      <c r="B5206" s="194" t="s">
        <v>11833</v>
      </c>
      <c r="C5206" s="188" t="s">
        <v>6</v>
      </c>
      <c r="D5206" s="179"/>
      <c r="E5206" s="201">
        <v>822</v>
      </c>
      <c r="F5206" s="201">
        <v>42.3</v>
      </c>
      <c r="G5206" s="64">
        <f t="shared" si="162"/>
        <v>0</v>
      </c>
      <c r="H5206" s="66">
        <f t="shared" si="163"/>
        <v>0</v>
      </c>
      <c r="I5206" s="60"/>
    </row>
    <row r="5207" spans="1:9" s="38" customFormat="1" x14ac:dyDescent="0.25">
      <c r="A5207" s="193" t="s">
        <v>11917</v>
      </c>
      <c r="B5207" s="194" t="s">
        <v>11835</v>
      </c>
      <c r="C5207" s="188" t="s">
        <v>6</v>
      </c>
      <c r="D5207" s="179"/>
      <c r="E5207" s="201">
        <v>1609</v>
      </c>
      <c r="F5207" s="201">
        <v>83</v>
      </c>
      <c r="G5207" s="64">
        <f t="shared" si="162"/>
        <v>0</v>
      </c>
      <c r="H5207" s="66">
        <f t="shared" si="163"/>
        <v>0</v>
      </c>
      <c r="I5207" s="60"/>
    </row>
    <row r="5208" spans="1:9" s="38" customFormat="1" x14ac:dyDescent="0.25">
      <c r="A5208" s="193" t="s">
        <v>11918</v>
      </c>
      <c r="B5208" s="194" t="s">
        <v>11837</v>
      </c>
      <c r="C5208" s="188" t="s">
        <v>6</v>
      </c>
      <c r="D5208" s="179"/>
      <c r="E5208" s="201">
        <v>1991</v>
      </c>
      <c r="F5208" s="201">
        <v>103</v>
      </c>
      <c r="G5208" s="64">
        <f t="shared" si="162"/>
        <v>0</v>
      </c>
      <c r="H5208" s="66">
        <f t="shared" si="163"/>
        <v>0</v>
      </c>
      <c r="I5208" s="60"/>
    </row>
    <row r="5209" spans="1:9" s="38" customFormat="1" x14ac:dyDescent="0.25">
      <c r="A5209" s="193" t="s">
        <v>11919</v>
      </c>
      <c r="B5209" s="194" t="s">
        <v>11839</v>
      </c>
      <c r="C5209" s="188" t="s">
        <v>6</v>
      </c>
      <c r="D5209" s="179"/>
      <c r="E5209" s="201">
        <v>368</v>
      </c>
      <c r="F5209" s="201">
        <v>18.899999999999999</v>
      </c>
      <c r="G5209" s="64">
        <f t="shared" si="162"/>
        <v>0</v>
      </c>
      <c r="H5209" s="66">
        <f t="shared" si="163"/>
        <v>0</v>
      </c>
      <c r="I5209" s="60"/>
    </row>
    <row r="5210" spans="1:9" s="38" customFormat="1" x14ac:dyDescent="0.25">
      <c r="A5210" s="193" t="s">
        <v>11920</v>
      </c>
      <c r="B5210" s="194" t="s">
        <v>11888</v>
      </c>
      <c r="C5210" s="188" t="s">
        <v>6</v>
      </c>
      <c r="D5210" s="179"/>
      <c r="E5210" s="201">
        <v>384</v>
      </c>
      <c r="F5210" s="201">
        <v>19.8</v>
      </c>
      <c r="G5210" s="64">
        <f t="shared" si="162"/>
        <v>0</v>
      </c>
      <c r="H5210" s="66">
        <f t="shared" si="163"/>
        <v>0</v>
      </c>
      <c r="I5210" s="60"/>
    </row>
    <row r="5211" spans="1:9" s="38" customFormat="1" x14ac:dyDescent="0.25">
      <c r="A5211" s="193" t="s">
        <v>11921</v>
      </c>
      <c r="B5211" s="194" t="s">
        <v>11843</v>
      </c>
      <c r="C5211" s="188" t="s">
        <v>6</v>
      </c>
      <c r="D5211" s="179"/>
      <c r="E5211" s="201">
        <v>466</v>
      </c>
      <c r="F5211" s="201">
        <v>24</v>
      </c>
      <c r="G5211" s="64">
        <f t="shared" si="162"/>
        <v>0</v>
      </c>
      <c r="H5211" s="66">
        <f t="shared" si="163"/>
        <v>0</v>
      </c>
      <c r="I5211" s="60"/>
    </row>
    <row r="5212" spans="1:9" s="38" customFormat="1" x14ac:dyDescent="0.25">
      <c r="A5212" s="193" t="s">
        <v>11922</v>
      </c>
      <c r="B5212" s="194" t="s">
        <v>11845</v>
      </c>
      <c r="C5212" s="188" t="s">
        <v>6</v>
      </c>
      <c r="D5212" s="179"/>
      <c r="E5212" s="201">
        <v>545</v>
      </c>
      <c r="F5212" s="201">
        <v>28.1</v>
      </c>
      <c r="G5212" s="64">
        <f t="shared" si="162"/>
        <v>0</v>
      </c>
      <c r="H5212" s="66">
        <f t="shared" si="163"/>
        <v>0</v>
      </c>
      <c r="I5212" s="60"/>
    </row>
    <row r="5213" spans="1:9" s="38" customFormat="1" x14ac:dyDescent="0.25">
      <c r="A5213" s="193" t="s">
        <v>11923</v>
      </c>
      <c r="B5213" s="194" t="s">
        <v>11847</v>
      </c>
      <c r="C5213" s="188" t="s">
        <v>6</v>
      </c>
      <c r="D5213" s="179"/>
      <c r="E5213" s="201">
        <v>846</v>
      </c>
      <c r="F5213" s="201">
        <v>43.6</v>
      </c>
      <c r="G5213" s="64">
        <f t="shared" si="162"/>
        <v>0</v>
      </c>
      <c r="H5213" s="66">
        <f t="shared" si="163"/>
        <v>0</v>
      </c>
      <c r="I5213" s="60"/>
    </row>
    <row r="5214" spans="1:9" s="38" customFormat="1" x14ac:dyDescent="0.25">
      <c r="A5214" s="193" t="s">
        <v>11924</v>
      </c>
      <c r="B5214" s="194" t="s">
        <v>11893</v>
      </c>
      <c r="C5214" s="188" t="s">
        <v>6</v>
      </c>
      <c r="D5214" s="179"/>
      <c r="E5214" s="201">
        <v>1060</v>
      </c>
      <c r="F5214" s="201">
        <v>55</v>
      </c>
      <c r="G5214" s="64">
        <f t="shared" si="162"/>
        <v>0</v>
      </c>
      <c r="H5214" s="66">
        <f t="shared" si="163"/>
        <v>0</v>
      </c>
      <c r="I5214" s="60"/>
    </row>
    <row r="5215" spans="1:9" s="38" customFormat="1" x14ac:dyDescent="0.25">
      <c r="A5215" s="193" t="s">
        <v>11925</v>
      </c>
      <c r="B5215" s="194" t="s">
        <v>11851</v>
      </c>
      <c r="C5215" s="188" t="s">
        <v>6</v>
      </c>
      <c r="D5215" s="179"/>
      <c r="E5215" s="201">
        <v>543</v>
      </c>
      <c r="F5215" s="201">
        <v>28</v>
      </c>
      <c r="G5215" s="64">
        <f t="shared" si="162"/>
        <v>0</v>
      </c>
      <c r="H5215" s="66">
        <f t="shared" si="163"/>
        <v>0</v>
      </c>
      <c r="I5215" s="60"/>
    </row>
    <row r="5216" spans="1:9" s="38" customFormat="1" x14ac:dyDescent="0.25">
      <c r="A5216" s="193" t="s">
        <v>11926</v>
      </c>
      <c r="B5216" s="194" t="s">
        <v>11853</v>
      </c>
      <c r="C5216" s="188" t="s">
        <v>6</v>
      </c>
      <c r="D5216" s="179"/>
      <c r="E5216" s="201">
        <v>799</v>
      </c>
      <c r="F5216" s="201">
        <v>41.1</v>
      </c>
      <c r="G5216" s="64">
        <f t="shared" si="162"/>
        <v>0</v>
      </c>
      <c r="H5216" s="66">
        <f t="shared" si="163"/>
        <v>0</v>
      </c>
      <c r="I5216" s="60"/>
    </row>
    <row r="5217" spans="1:9" s="38" customFormat="1" x14ac:dyDescent="0.25">
      <c r="A5217" s="193" t="s">
        <v>11927</v>
      </c>
      <c r="B5217" s="194" t="s">
        <v>11855</v>
      </c>
      <c r="C5217" s="188" t="s">
        <v>6</v>
      </c>
      <c r="D5217" s="179"/>
      <c r="E5217" s="201">
        <v>1026</v>
      </c>
      <c r="F5217" s="201">
        <v>53</v>
      </c>
      <c r="G5217" s="64">
        <f t="shared" si="162"/>
        <v>0</v>
      </c>
      <c r="H5217" s="66">
        <f t="shared" si="163"/>
        <v>0</v>
      </c>
      <c r="I5217" s="60"/>
    </row>
    <row r="5218" spans="1:9" s="38" customFormat="1" x14ac:dyDescent="0.25">
      <c r="A5218" s="193" t="s">
        <v>11928</v>
      </c>
      <c r="B5218" s="194" t="s">
        <v>11898</v>
      </c>
      <c r="C5218" s="188" t="s">
        <v>6</v>
      </c>
      <c r="D5218" s="179"/>
      <c r="E5218" s="201">
        <v>1288</v>
      </c>
      <c r="F5218" s="201">
        <v>66</v>
      </c>
      <c r="G5218" s="64">
        <f t="shared" si="162"/>
        <v>0</v>
      </c>
      <c r="H5218" s="66">
        <f t="shared" si="163"/>
        <v>0</v>
      </c>
      <c r="I5218" s="60"/>
    </row>
    <row r="5219" spans="1:9" s="38" customFormat="1" x14ac:dyDescent="0.25">
      <c r="A5219" s="193" t="s">
        <v>11929</v>
      </c>
      <c r="B5219" s="194" t="s">
        <v>11859</v>
      </c>
      <c r="C5219" s="188" t="s">
        <v>6</v>
      </c>
      <c r="D5219" s="179"/>
      <c r="E5219" s="201">
        <v>1645</v>
      </c>
      <c r="F5219" s="201">
        <v>85</v>
      </c>
      <c r="G5219" s="64">
        <f t="shared" si="162"/>
        <v>0</v>
      </c>
      <c r="H5219" s="66">
        <f t="shared" si="163"/>
        <v>0</v>
      </c>
      <c r="I5219" s="60"/>
    </row>
    <row r="5220" spans="1:9" s="38" customFormat="1" x14ac:dyDescent="0.25">
      <c r="A5220" s="193" t="s">
        <v>11930</v>
      </c>
      <c r="B5220" s="194" t="s">
        <v>11861</v>
      </c>
      <c r="C5220" s="188" t="s">
        <v>6</v>
      </c>
      <c r="D5220" s="179"/>
      <c r="E5220" s="201">
        <v>1968</v>
      </c>
      <c r="F5220" s="201">
        <v>101</v>
      </c>
      <c r="G5220" s="64">
        <f t="shared" si="162"/>
        <v>0</v>
      </c>
      <c r="H5220" s="66">
        <f t="shared" si="163"/>
        <v>0</v>
      </c>
      <c r="I5220" s="60"/>
    </row>
    <row r="5221" spans="1:9" s="38" customFormat="1" x14ac:dyDescent="0.25">
      <c r="A5221" s="193" t="s">
        <v>11931</v>
      </c>
      <c r="B5221" s="194" t="s">
        <v>11863</v>
      </c>
      <c r="C5221" s="188" t="s">
        <v>6</v>
      </c>
      <c r="D5221" s="179"/>
      <c r="E5221" s="201">
        <v>776</v>
      </c>
      <c r="F5221" s="201">
        <v>39.9</v>
      </c>
      <c r="G5221" s="64">
        <f t="shared" si="162"/>
        <v>0</v>
      </c>
      <c r="H5221" s="66">
        <f t="shared" si="163"/>
        <v>0</v>
      </c>
      <c r="I5221" s="60"/>
    </row>
    <row r="5222" spans="1:9" s="38" customFormat="1" x14ac:dyDescent="0.25">
      <c r="A5222" s="193" t="s">
        <v>11932</v>
      </c>
      <c r="B5222" s="194" t="s">
        <v>11865</v>
      </c>
      <c r="C5222" s="188" t="s">
        <v>6</v>
      </c>
      <c r="D5222" s="179"/>
      <c r="E5222" s="201">
        <v>1227</v>
      </c>
      <c r="F5222" s="201">
        <v>63</v>
      </c>
      <c r="G5222" s="64">
        <f t="shared" si="162"/>
        <v>0</v>
      </c>
      <c r="H5222" s="66">
        <f t="shared" si="163"/>
        <v>0</v>
      </c>
      <c r="I5222" s="60"/>
    </row>
    <row r="5223" spans="1:9" s="38" customFormat="1" x14ac:dyDescent="0.25">
      <c r="A5223" s="193" t="s">
        <v>11933</v>
      </c>
      <c r="B5223" s="194" t="s">
        <v>11867</v>
      </c>
      <c r="C5223" s="188" t="s">
        <v>6</v>
      </c>
      <c r="D5223" s="179"/>
      <c r="E5223" s="201">
        <v>2551</v>
      </c>
      <c r="F5223" s="201">
        <v>131</v>
      </c>
      <c r="G5223" s="64">
        <f t="shared" si="162"/>
        <v>0</v>
      </c>
      <c r="H5223" s="66">
        <f t="shared" si="163"/>
        <v>0</v>
      </c>
      <c r="I5223" s="60"/>
    </row>
    <row r="5224" spans="1:9" s="38" customFormat="1" x14ac:dyDescent="0.25">
      <c r="A5224" s="193" t="s">
        <v>11934</v>
      </c>
      <c r="B5224" s="194" t="s">
        <v>11869</v>
      </c>
      <c r="C5224" s="188" t="s">
        <v>6</v>
      </c>
      <c r="D5224" s="179"/>
      <c r="E5224" s="201">
        <v>188</v>
      </c>
      <c r="F5224" s="201">
        <v>9.6999999999999993</v>
      </c>
      <c r="G5224" s="64">
        <f t="shared" si="162"/>
        <v>0</v>
      </c>
      <c r="H5224" s="66">
        <f t="shared" si="163"/>
        <v>0</v>
      </c>
      <c r="I5224" s="60"/>
    </row>
    <row r="5225" spans="1:9" s="38" customFormat="1" x14ac:dyDescent="0.25">
      <c r="A5225" s="193" t="s">
        <v>11935</v>
      </c>
      <c r="B5225" s="194" t="s">
        <v>11871</v>
      </c>
      <c r="C5225" s="188" t="s">
        <v>6</v>
      </c>
      <c r="D5225" s="179"/>
      <c r="E5225" s="201">
        <v>3262</v>
      </c>
      <c r="F5225" s="201">
        <v>168</v>
      </c>
      <c r="G5225" s="64">
        <f t="shared" si="162"/>
        <v>0</v>
      </c>
      <c r="H5225" s="66">
        <f t="shared" si="163"/>
        <v>0</v>
      </c>
      <c r="I5225" s="60"/>
    </row>
    <row r="5226" spans="1:9" s="38" customFormat="1" x14ac:dyDescent="0.25">
      <c r="A5226" s="193" t="s">
        <v>11936</v>
      </c>
      <c r="B5226" s="194" t="s">
        <v>11873</v>
      </c>
      <c r="C5226" s="188" t="s">
        <v>6</v>
      </c>
      <c r="D5226" s="179"/>
      <c r="E5226" s="201">
        <v>343</v>
      </c>
      <c r="F5226" s="201">
        <v>17.7</v>
      </c>
      <c r="G5226" s="64">
        <f t="shared" si="162"/>
        <v>0</v>
      </c>
      <c r="H5226" s="66">
        <f t="shared" si="163"/>
        <v>0</v>
      </c>
      <c r="I5226" s="60"/>
    </row>
    <row r="5227" spans="1:9" s="38" customFormat="1" ht="90" x14ac:dyDescent="0.25">
      <c r="A5227" s="195" t="s">
        <v>11937</v>
      </c>
      <c r="B5227" s="196" t="s">
        <v>22540</v>
      </c>
      <c r="C5227" s="198"/>
      <c r="D5227" s="199"/>
      <c r="E5227" s="199"/>
      <c r="F5227" s="199"/>
      <c r="G5227" s="199"/>
      <c r="H5227" s="200"/>
      <c r="I5227" s="60"/>
    </row>
    <row r="5228" spans="1:9" s="38" customFormat="1" x14ac:dyDescent="0.25">
      <c r="A5228" s="193" t="s">
        <v>11938</v>
      </c>
      <c r="B5228" s="194" t="s">
        <v>11817</v>
      </c>
      <c r="C5228" s="188" t="s">
        <v>6</v>
      </c>
      <c r="D5228" s="179"/>
      <c r="E5228" s="201">
        <v>343</v>
      </c>
      <c r="F5228" s="201">
        <v>17.7</v>
      </c>
      <c r="G5228" s="64">
        <f t="shared" si="162"/>
        <v>0</v>
      </c>
      <c r="H5228" s="66">
        <f t="shared" si="163"/>
        <v>0</v>
      </c>
      <c r="I5228" s="60"/>
    </row>
    <row r="5229" spans="1:9" s="38" customFormat="1" x14ac:dyDescent="0.25">
      <c r="A5229" s="193" t="s">
        <v>11939</v>
      </c>
      <c r="B5229" s="194" t="s">
        <v>11819</v>
      </c>
      <c r="C5229" s="188" t="s">
        <v>6</v>
      </c>
      <c r="D5229" s="179"/>
      <c r="E5229" s="201">
        <v>478</v>
      </c>
      <c r="F5229" s="201">
        <v>24.6</v>
      </c>
      <c r="G5229" s="64">
        <f t="shared" si="162"/>
        <v>0</v>
      </c>
      <c r="H5229" s="66">
        <f t="shared" si="163"/>
        <v>0</v>
      </c>
      <c r="I5229" s="60"/>
    </row>
    <row r="5230" spans="1:9" s="38" customFormat="1" x14ac:dyDescent="0.25">
      <c r="A5230" s="193" t="s">
        <v>11940</v>
      </c>
      <c r="B5230" s="194" t="s">
        <v>11821</v>
      </c>
      <c r="C5230" s="188" t="s">
        <v>6</v>
      </c>
      <c r="D5230" s="179"/>
      <c r="E5230" s="201">
        <v>157</v>
      </c>
      <c r="F5230" s="201">
        <v>8.1</v>
      </c>
      <c r="G5230" s="64">
        <f t="shared" si="162"/>
        <v>0</v>
      </c>
      <c r="H5230" s="66">
        <f t="shared" si="163"/>
        <v>0</v>
      </c>
      <c r="I5230" s="60"/>
    </row>
    <row r="5231" spans="1:9" s="38" customFormat="1" x14ac:dyDescent="0.25">
      <c r="A5231" s="193" t="s">
        <v>11941</v>
      </c>
      <c r="B5231" s="194" t="s">
        <v>11823</v>
      </c>
      <c r="C5231" s="188" t="s">
        <v>6</v>
      </c>
      <c r="D5231" s="179"/>
      <c r="E5231" s="201">
        <v>228</v>
      </c>
      <c r="F5231" s="201">
        <v>11.8</v>
      </c>
      <c r="G5231" s="64">
        <f t="shared" si="162"/>
        <v>0</v>
      </c>
      <c r="H5231" s="66">
        <f t="shared" si="163"/>
        <v>0</v>
      </c>
      <c r="I5231" s="60"/>
    </row>
    <row r="5232" spans="1:9" s="38" customFormat="1" x14ac:dyDescent="0.25">
      <c r="A5232" s="193" t="s">
        <v>11942</v>
      </c>
      <c r="B5232" s="194" t="s">
        <v>11825</v>
      </c>
      <c r="C5232" s="188" t="s">
        <v>6</v>
      </c>
      <c r="D5232" s="179"/>
      <c r="E5232" s="201">
        <v>170</v>
      </c>
      <c r="F5232" s="201">
        <v>8.8000000000000007</v>
      </c>
      <c r="G5232" s="64">
        <f t="shared" si="162"/>
        <v>0</v>
      </c>
      <c r="H5232" s="66">
        <f t="shared" si="163"/>
        <v>0</v>
      </c>
      <c r="I5232" s="60"/>
    </row>
    <row r="5233" spans="1:9" s="38" customFormat="1" x14ac:dyDescent="0.25">
      <c r="A5233" s="193" t="s">
        <v>11943</v>
      </c>
      <c r="B5233" s="194" t="s">
        <v>11827</v>
      </c>
      <c r="C5233" s="188" t="s">
        <v>6</v>
      </c>
      <c r="D5233" s="179"/>
      <c r="E5233" s="201">
        <v>1131</v>
      </c>
      <c r="F5233" s="201">
        <v>58</v>
      </c>
      <c r="G5233" s="64">
        <f t="shared" si="162"/>
        <v>0</v>
      </c>
      <c r="H5233" s="66">
        <f t="shared" si="163"/>
        <v>0</v>
      </c>
      <c r="I5233" s="60"/>
    </row>
    <row r="5234" spans="1:9" s="38" customFormat="1" x14ac:dyDescent="0.25">
      <c r="A5234" s="193" t="s">
        <v>11944</v>
      </c>
      <c r="B5234" s="194" t="s">
        <v>11829</v>
      </c>
      <c r="C5234" s="188" t="s">
        <v>6</v>
      </c>
      <c r="D5234" s="179"/>
      <c r="E5234" s="201">
        <v>1894</v>
      </c>
      <c r="F5234" s="201">
        <v>98</v>
      </c>
      <c r="G5234" s="64">
        <f t="shared" si="162"/>
        <v>0</v>
      </c>
      <c r="H5234" s="66">
        <f t="shared" si="163"/>
        <v>0</v>
      </c>
      <c r="I5234" s="60"/>
    </row>
    <row r="5235" spans="1:9" s="38" customFormat="1" x14ac:dyDescent="0.25">
      <c r="A5235" s="193" t="s">
        <v>11945</v>
      </c>
      <c r="B5235" s="194" t="s">
        <v>11831</v>
      </c>
      <c r="C5235" s="188" t="s">
        <v>6</v>
      </c>
      <c r="D5235" s="179"/>
      <c r="E5235" s="201">
        <v>436</v>
      </c>
      <c r="F5235" s="201">
        <v>22.4</v>
      </c>
      <c r="G5235" s="64">
        <f t="shared" si="162"/>
        <v>0</v>
      </c>
      <c r="H5235" s="66">
        <f t="shared" si="163"/>
        <v>0</v>
      </c>
      <c r="I5235" s="60"/>
    </row>
    <row r="5236" spans="1:9" s="38" customFormat="1" x14ac:dyDescent="0.25">
      <c r="A5236" s="193" t="s">
        <v>11946</v>
      </c>
      <c r="B5236" s="194" t="s">
        <v>11833</v>
      </c>
      <c r="C5236" s="188" t="s">
        <v>6</v>
      </c>
      <c r="D5236" s="179"/>
      <c r="E5236" s="201">
        <v>882</v>
      </c>
      <c r="F5236" s="201">
        <v>45.4</v>
      </c>
      <c r="G5236" s="64">
        <f t="shared" si="162"/>
        <v>0</v>
      </c>
      <c r="H5236" s="66">
        <f t="shared" si="163"/>
        <v>0</v>
      </c>
      <c r="I5236" s="60"/>
    </row>
    <row r="5237" spans="1:9" s="38" customFormat="1" x14ac:dyDescent="0.25">
      <c r="A5237" s="193" t="s">
        <v>11947</v>
      </c>
      <c r="B5237" s="194" t="s">
        <v>11835</v>
      </c>
      <c r="C5237" s="188" t="s">
        <v>6</v>
      </c>
      <c r="D5237" s="179"/>
      <c r="E5237" s="201">
        <v>1669</v>
      </c>
      <c r="F5237" s="201">
        <v>86</v>
      </c>
      <c r="G5237" s="64">
        <f t="shared" si="162"/>
        <v>0</v>
      </c>
      <c r="H5237" s="66">
        <f t="shared" si="163"/>
        <v>0</v>
      </c>
      <c r="I5237" s="60"/>
    </row>
    <row r="5238" spans="1:9" s="38" customFormat="1" x14ac:dyDescent="0.25">
      <c r="A5238" s="193" t="s">
        <v>11948</v>
      </c>
      <c r="B5238" s="194" t="s">
        <v>11837</v>
      </c>
      <c r="C5238" s="188" t="s">
        <v>6</v>
      </c>
      <c r="D5238" s="179"/>
      <c r="E5238" s="201">
        <v>2049</v>
      </c>
      <c r="F5238" s="201">
        <v>106</v>
      </c>
      <c r="G5238" s="64">
        <f t="shared" si="162"/>
        <v>0</v>
      </c>
      <c r="H5238" s="66">
        <f t="shared" si="163"/>
        <v>0</v>
      </c>
      <c r="I5238" s="60"/>
    </row>
    <row r="5239" spans="1:9" s="38" customFormat="1" x14ac:dyDescent="0.25">
      <c r="A5239" s="193" t="s">
        <v>11949</v>
      </c>
      <c r="B5239" s="194" t="s">
        <v>11839</v>
      </c>
      <c r="C5239" s="188" t="s">
        <v>6</v>
      </c>
      <c r="D5239" s="179"/>
      <c r="E5239" s="201">
        <v>387</v>
      </c>
      <c r="F5239" s="201">
        <v>19.899999999999999</v>
      </c>
      <c r="G5239" s="64">
        <f t="shared" si="162"/>
        <v>0</v>
      </c>
      <c r="H5239" s="66">
        <f t="shared" si="163"/>
        <v>0</v>
      </c>
      <c r="I5239" s="60"/>
    </row>
    <row r="5240" spans="1:9" s="38" customFormat="1" x14ac:dyDescent="0.25">
      <c r="A5240" s="193" t="s">
        <v>11950</v>
      </c>
      <c r="B5240" s="194" t="s">
        <v>11888</v>
      </c>
      <c r="C5240" s="188" t="s">
        <v>6</v>
      </c>
      <c r="D5240" s="179"/>
      <c r="E5240" s="201">
        <v>470</v>
      </c>
      <c r="F5240" s="201">
        <v>24.2</v>
      </c>
      <c r="G5240" s="64">
        <f t="shared" si="162"/>
        <v>0</v>
      </c>
      <c r="H5240" s="66">
        <f t="shared" si="163"/>
        <v>0</v>
      </c>
      <c r="I5240" s="60"/>
    </row>
    <row r="5241" spans="1:9" s="38" customFormat="1" x14ac:dyDescent="0.25">
      <c r="A5241" s="193" t="s">
        <v>11951</v>
      </c>
      <c r="B5241" s="194" t="s">
        <v>11843</v>
      </c>
      <c r="C5241" s="188" t="s">
        <v>6</v>
      </c>
      <c r="D5241" s="179"/>
      <c r="E5241" s="201">
        <v>607</v>
      </c>
      <c r="F5241" s="201">
        <v>31.2</v>
      </c>
      <c r="G5241" s="64">
        <f t="shared" si="162"/>
        <v>0</v>
      </c>
      <c r="H5241" s="66">
        <f t="shared" si="163"/>
        <v>0</v>
      </c>
      <c r="I5241" s="60"/>
    </row>
    <row r="5242" spans="1:9" s="38" customFormat="1" x14ac:dyDescent="0.25">
      <c r="A5242" s="193" t="s">
        <v>11952</v>
      </c>
      <c r="B5242" s="194" t="s">
        <v>11845</v>
      </c>
      <c r="C5242" s="188" t="s">
        <v>6</v>
      </c>
      <c r="D5242" s="179"/>
      <c r="E5242" s="201">
        <v>715</v>
      </c>
      <c r="F5242" s="201">
        <v>36.799999999999997</v>
      </c>
      <c r="G5242" s="64">
        <f t="shared" si="162"/>
        <v>0</v>
      </c>
      <c r="H5242" s="66">
        <f t="shared" si="163"/>
        <v>0</v>
      </c>
      <c r="I5242" s="60"/>
    </row>
    <row r="5243" spans="1:9" s="38" customFormat="1" x14ac:dyDescent="0.25">
      <c r="A5243" s="193" t="s">
        <v>11953</v>
      </c>
      <c r="B5243" s="194" t="s">
        <v>11847</v>
      </c>
      <c r="C5243" s="188" t="s">
        <v>6</v>
      </c>
      <c r="D5243" s="179"/>
      <c r="E5243" s="201">
        <v>1085</v>
      </c>
      <c r="F5243" s="201">
        <v>56</v>
      </c>
      <c r="G5243" s="64">
        <f t="shared" si="162"/>
        <v>0</v>
      </c>
      <c r="H5243" s="66">
        <f t="shared" si="163"/>
        <v>0</v>
      </c>
      <c r="I5243" s="60"/>
    </row>
    <row r="5244" spans="1:9" s="38" customFormat="1" x14ac:dyDescent="0.25">
      <c r="A5244" s="193" t="s">
        <v>11954</v>
      </c>
      <c r="B5244" s="194" t="s">
        <v>11893</v>
      </c>
      <c r="C5244" s="188" t="s">
        <v>6</v>
      </c>
      <c r="D5244" s="179"/>
      <c r="E5244" s="201">
        <v>1359</v>
      </c>
      <c r="F5244" s="201">
        <v>70</v>
      </c>
      <c r="G5244" s="64">
        <f t="shared" si="162"/>
        <v>0</v>
      </c>
      <c r="H5244" s="66">
        <f t="shared" si="163"/>
        <v>0</v>
      </c>
      <c r="I5244" s="60"/>
    </row>
    <row r="5245" spans="1:9" s="38" customFormat="1" x14ac:dyDescent="0.25">
      <c r="A5245" s="193" t="s">
        <v>11955</v>
      </c>
      <c r="B5245" s="194" t="s">
        <v>11851</v>
      </c>
      <c r="C5245" s="188" t="s">
        <v>6</v>
      </c>
      <c r="D5245" s="179"/>
      <c r="E5245" s="201">
        <v>680</v>
      </c>
      <c r="F5245" s="201">
        <v>35</v>
      </c>
      <c r="G5245" s="64">
        <f t="shared" si="162"/>
        <v>0</v>
      </c>
      <c r="H5245" s="66">
        <f t="shared" si="163"/>
        <v>0</v>
      </c>
      <c r="I5245" s="60"/>
    </row>
    <row r="5246" spans="1:9" s="38" customFormat="1" x14ac:dyDescent="0.25">
      <c r="A5246" s="193" t="s">
        <v>11956</v>
      </c>
      <c r="B5246" s="194" t="s">
        <v>11853</v>
      </c>
      <c r="C5246" s="188" t="s">
        <v>6</v>
      </c>
      <c r="D5246" s="179"/>
      <c r="E5246" s="201">
        <v>857</v>
      </c>
      <c r="F5246" s="201">
        <v>44.2</v>
      </c>
      <c r="G5246" s="64">
        <f t="shared" si="162"/>
        <v>0</v>
      </c>
      <c r="H5246" s="66">
        <f t="shared" si="163"/>
        <v>0</v>
      </c>
      <c r="I5246" s="60"/>
    </row>
    <row r="5247" spans="1:9" s="38" customFormat="1" x14ac:dyDescent="0.25">
      <c r="A5247" s="193" t="s">
        <v>11957</v>
      </c>
      <c r="B5247" s="194" t="s">
        <v>11855</v>
      </c>
      <c r="C5247" s="188" t="s">
        <v>6</v>
      </c>
      <c r="D5247" s="179"/>
      <c r="E5247" s="201">
        <v>1311</v>
      </c>
      <c r="F5247" s="201">
        <v>68</v>
      </c>
      <c r="G5247" s="64">
        <f t="shared" si="162"/>
        <v>0</v>
      </c>
      <c r="H5247" s="66">
        <f t="shared" si="163"/>
        <v>0</v>
      </c>
      <c r="I5247" s="60"/>
    </row>
    <row r="5248" spans="1:9" s="38" customFormat="1" x14ac:dyDescent="0.25">
      <c r="A5248" s="193" t="s">
        <v>11958</v>
      </c>
      <c r="B5248" s="194" t="s">
        <v>11898</v>
      </c>
      <c r="C5248" s="188" t="s">
        <v>6</v>
      </c>
      <c r="D5248" s="179"/>
      <c r="E5248" s="201">
        <v>1669</v>
      </c>
      <c r="F5248" s="201">
        <v>86</v>
      </c>
      <c r="G5248" s="64">
        <f t="shared" si="162"/>
        <v>0</v>
      </c>
      <c r="H5248" s="66">
        <f t="shared" si="163"/>
        <v>0</v>
      </c>
      <c r="I5248" s="60"/>
    </row>
    <row r="5249" spans="1:9" s="38" customFormat="1" x14ac:dyDescent="0.25">
      <c r="A5249" s="193" t="s">
        <v>11959</v>
      </c>
      <c r="B5249" s="194" t="s">
        <v>11859</v>
      </c>
      <c r="C5249" s="188" t="s">
        <v>6</v>
      </c>
      <c r="D5249" s="179"/>
      <c r="E5249" s="201">
        <v>1859</v>
      </c>
      <c r="F5249" s="201">
        <v>96</v>
      </c>
      <c r="G5249" s="64">
        <f t="shared" si="162"/>
        <v>0</v>
      </c>
      <c r="H5249" s="66">
        <f t="shared" si="163"/>
        <v>0</v>
      </c>
      <c r="I5249" s="60"/>
    </row>
    <row r="5250" spans="1:9" s="38" customFormat="1" x14ac:dyDescent="0.25">
      <c r="A5250" s="193" t="s">
        <v>11960</v>
      </c>
      <c r="B5250" s="194" t="s">
        <v>11861</v>
      </c>
      <c r="C5250" s="188" t="s">
        <v>6</v>
      </c>
      <c r="D5250" s="179"/>
      <c r="E5250" s="201">
        <v>2217</v>
      </c>
      <c r="F5250" s="201">
        <v>114</v>
      </c>
      <c r="G5250" s="64">
        <f t="shared" si="162"/>
        <v>0</v>
      </c>
      <c r="H5250" s="66">
        <f t="shared" si="163"/>
        <v>0</v>
      </c>
      <c r="I5250" s="60"/>
    </row>
    <row r="5251" spans="1:9" s="38" customFormat="1" x14ac:dyDescent="0.25">
      <c r="A5251" s="193" t="s">
        <v>11961</v>
      </c>
      <c r="B5251" s="194" t="s">
        <v>11863</v>
      </c>
      <c r="C5251" s="188" t="s">
        <v>6</v>
      </c>
      <c r="D5251" s="179"/>
      <c r="E5251" s="201">
        <v>822</v>
      </c>
      <c r="F5251" s="201">
        <v>42.3</v>
      </c>
      <c r="G5251" s="64">
        <f t="shared" si="162"/>
        <v>0</v>
      </c>
      <c r="H5251" s="66">
        <f t="shared" si="163"/>
        <v>0</v>
      </c>
      <c r="I5251" s="60"/>
    </row>
    <row r="5252" spans="1:9" s="38" customFormat="1" x14ac:dyDescent="0.25">
      <c r="A5252" s="193" t="s">
        <v>11962</v>
      </c>
      <c r="B5252" s="194" t="s">
        <v>11865</v>
      </c>
      <c r="C5252" s="188" t="s">
        <v>6</v>
      </c>
      <c r="D5252" s="179"/>
      <c r="E5252" s="201">
        <v>1371</v>
      </c>
      <c r="F5252" s="201">
        <v>71</v>
      </c>
      <c r="G5252" s="64">
        <f t="shared" si="162"/>
        <v>0</v>
      </c>
      <c r="H5252" s="66">
        <f t="shared" si="163"/>
        <v>0</v>
      </c>
      <c r="I5252" s="60"/>
    </row>
    <row r="5253" spans="1:9" s="38" customFormat="1" x14ac:dyDescent="0.25">
      <c r="A5253" s="193" t="s">
        <v>11963</v>
      </c>
      <c r="B5253" s="194" t="s">
        <v>11867</v>
      </c>
      <c r="C5253" s="188" t="s">
        <v>6</v>
      </c>
      <c r="D5253" s="179"/>
      <c r="E5253" s="201">
        <v>2921</v>
      </c>
      <c r="F5253" s="201">
        <v>150</v>
      </c>
      <c r="G5253" s="64">
        <f t="shared" ref="G5253:G5316" si="164">D5253*E5253</f>
        <v>0</v>
      </c>
      <c r="H5253" s="66">
        <f t="shared" ref="H5253:H5316" si="165">D5253*F5253</f>
        <v>0</v>
      </c>
      <c r="I5253" s="60"/>
    </row>
    <row r="5254" spans="1:9" s="38" customFormat="1" x14ac:dyDescent="0.25">
      <c r="A5254" s="193" t="s">
        <v>11964</v>
      </c>
      <c r="B5254" s="194" t="s">
        <v>11869</v>
      </c>
      <c r="C5254" s="188" t="s">
        <v>6</v>
      </c>
      <c r="D5254" s="179"/>
      <c r="E5254" s="201">
        <v>188</v>
      </c>
      <c r="F5254" s="201">
        <v>9.6999999999999993</v>
      </c>
      <c r="G5254" s="64">
        <f t="shared" si="164"/>
        <v>0</v>
      </c>
      <c r="H5254" s="66">
        <f t="shared" si="165"/>
        <v>0</v>
      </c>
      <c r="I5254" s="60"/>
    </row>
    <row r="5255" spans="1:9" s="38" customFormat="1" x14ac:dyDescent="0.25">
      <c r="A5255" s="193" t="s">
        <v>11965</v>
      </c>
      <c r="B5255" s="194" t="s">
        <v>11871</v>
      </c>
      <c r="C5255" s="188" t="s">
        <v>6</v>
      </c>
      <c r="D5255" s="179"/>
      <c r="E5255" s="201">
        <v>4265</v>
      </c>
      <c r="F5255" s="201">
        <v>220</v>
      </c>
      <c r="G5255" s="64">
        <f t="shared" si="164"/>
        <v>0</v>
      </c>
      <c r="H5255" s="66">
        <f t="shared" si="165"/>
        <v>0</v>
      </c>
      <c r="I5255" s="60"/>
    </row>
    <row r="5256" spans="1:9" s="38" customFormat="1" x14ac:dyDescent="0.25">
      <c r="A5256" s="193" t="s">
        <v>11966</v>
      </c>
      <c r="B5256" s="194" t="s">
        <v>11873</v>
      </c>
      <c r="C5256" s="188" t="s">
        <v>6</v>
      </c>
      <c r="D5256" s="179"/>
      <c r="E5256" s="201">
        <v>411</v>
      </c>
      <c r="F5256" s="201">
        <v>21.2</v>
      </c>
      <c r="G5256" s="64">
        <f t="shared" si="164"/>
        <v>0</v>
      </c>
      <c r="H5256" s="66">
        <f t="shared" si="165"/>
        <v>0</v>
      </c>
      <c r="I5256" s="60"/>
    </row>
    <row r="5257" spans="1:9" s="38" customFormat="1" ht="90" x14ac:dyDescent="0.25">
      <c r="A5257" s="195" t="s">
        <v>11967</v>
      </c>
      <c r="B5257" s="196" t="s">
        <v>22541</v>
      </c>
      <c r="C5257" s="198"/>
      <c r="D5257" s="199"/>
      <c r="E5257" s="199"/>
      <c r="F5257" s="199"/>
      <c r="G5257" s="199"/>
      <c r="H5257" s="200"/>
      <c r="I5257" s="60"/>
    </row>
    <row r="5258" spans="1:9" s="38" customFormat="1" x14ac:dyDescent="0.25">
      <c r="A5258" s="193" t="s">
        <v>11968</v>
      </c>
      <c r="B5258" s="194" t="s">
        <v>11817</v>
      </c>
      <c r="C5258" s="188" t="s">
        <v>6</v>
      </c>
      <c r="D5258" s="179"/>
      <c r="E5258" s="201">
        <v>401</v>
      </c>
      <c r="F5258" s="201">
        <v>20.6</v>
      </c>
      <c r="G5258" s="64">
        <f t="shared" si="164"/>
        <v>0</v>
      </c>
      <c r="H5258" s="66">
        <f t="shared" si="165"/>
        <v>0</v>
      </c>
      <c r="I5258" s="60"/>
    </row>
    <row r="5259" spans="1:9" s="38" customFormat="1" x14ac:dyDescent="0.25">
      <c r="A5259" s="193" t="s">
        <v>11969</v>
      </c>
      <c r="B5259" s="194" t="s">
        <v>11819</v>
      </c>
      <c r="C5259" s="188" t="s">
        <v>6</v>
      </c>
      <c r="D5259" s="179"/>
      <c r="E5259" s="201">
        <v>506</v>
      </c>
      <c r="F5259" s="201">
        <v>26</v>
      </c>
      <c r="G5259" s="64">
        <f t="shared" si="164"/>
        <v>0</v>
      </c>
      <c r="H5259" s="66">
        <f t="shared" si="165"/>
        <v>0</v>
      </c>
      <c r="I5259" s="60"/>
    </row>
    <row r="5260" spans="1:9" s="38" customFormat="1" x14ac:dyDescent="0.25">
      <c r="A5260" s="193" t="s">
        <v>11970</v>
      </c>
      <c r="B5260" s="194" t="s">
        <v>11821</v>
      </c>
      <c r="C5260" s="188" t="s">
        <v>6</v>
      </c>
      <c r="D5260" s="179"/>
      <c r="E5260" s="201">
        <v>173</v>
      </c>
      <c r="F5260" s="201">
        <v>8.9</v>
      </c>
      <c r="G5260" s="64">
        <f t="shared" si="164"/>
        <v>0</v>
      </c>
      <c r="H5260" s="66">
        <f t="shared" si="165"/>
        <v>0</v>
      </c>
      <c r="I5260" s="60"/>
    </row>
    <row r="5261" spans="1:9" s="38" customFormat="1" x14ac:dyDescent="0.25">
      <c r="A5261" s="193" t="s">
        <v>11971</v>
      </c>
      <c r="B5261" s="194" t="s">
        <v>11823</v>
      </c>
      <c r="C5261" s="188" t="s">
        <v>6</v>
      </c>
      <c r="D5261" s="179"/>
      <c r="E5261" s="201">
        <v>255</v>
      </c>
      <c r="F5261" s="201">
        <v>13.1</v>
      </c>
      <c r="G5261" s="64">
        <f t="shared" si="164"/>
        <v>0</v>
      </c>
      <c r="H5261" s="66">
        <f t="shared" si="165"/>
        <v>0</v>
      </c>
      <c r="I5261" s="60"/>
    </row>
    <row r="5262" spans="1:9" s="38" customFormat="1" x14ac:dyDescent="0.25">
      <c r="A5262" s="193" t="s">
        <v>11972</v>
      </c>
      <c r="B5262" s="194" t="s">
        <v>11825</v>
      </c>
      <c r="C5262" s="188" t="s">
        <v>6</v>
      </c>
      <c r="D5262" s="179"/>
      <c r="E5262" s="201">
        <v>193</v>
      </c>
      <c r="F5262" s="201">
        <v>10</v>
      </c>
      <c r="G5262" s="64">
        <f t="shared" si="164"/>
        <v>0</v>
      </c>
      <c r="H5262" s="66">
        <f t="shared" si="165"/>
        <v>0</v>
      </c>
      <c r="I5262" s="60"/>
    </row>
    <row r="5263" spans="1:9" s="38" customFormat="1" x14ac:dyDescent="0.25">
      <c r="A5263" s="193" t="s">
        <v>11973</v>
      </c>
      <c r="B5263" s="194" t="s">
        <v>11827</v>
      </c>
      <c r="C5263" s="188" t="s">
        <v>6</v>
      </c>
      <c r="D5263" s="179"/>
      <c r="E5263" s="201">
        <v>1300</v>
      </c>
      <c r="F5263" s="201">
        <v>67</v>
      </c>
      <c r="G5263" s="64">
        <f t="shared" si="164"/>
        <v>0</v>
      </c>
      <c r="H5263" s="66">
        <f t="shared" si="165"/>
        <v>0</v>
      </c>
      <c r="I5263" s="60"/>
    </row>
    <row r="5264" spans="1:9" s="38" customFormat="1" x14ac:dyDescent="0.25">
      <c r="A5264" s="193" t="s">
        <v>11974</v>
      </c>
      <c r="B5264" s="194" t="s">
        <v>11829</v>
      </c>
      <c r="C5264" s="188" t="s">
        <v>6</v>
      </c>
      <c r="D5264" s="179"/>
      <c r="E5264" s="201">
        <v>2122</v>
      </c>
      <c r="F5264" s="201">
        <v>109</v>
      </c>
      <c r="G5264" s="64">
        <f t="shared" si="164"/>
        <v>0</v>
      </c>
      <c r="H5264" s="66">
        <f t="shared" si="165"/>
        <v>0</v>
      </c>
      <c r="I5264" s="60"/>
    </row>
    <row r="5265" spans="1:9" s="38" customFormat="1" x14ac:dyDescent="0.25">
      <c r="A5265" s="193" t="s">
        <v>11975</v>
      </c>
      <c r="B5265" s="194" t="s">
        <v>11831</v>
      </c>
      <c r="C5265" s="188" t="s">
        <v>6</v>
      </c>
      <c r="D5265" s="179"/>
      <c r="E5265" s="201">
        <v>461</v>
      </c>
      <c r="F5265" s="201">
        <v>23.7</v>
      </c>
      <c r="G5265" s="64">
        <f t="shared" si="164"/>
        <v>0</v>
      </c>
      <c r="H5265" s="66">
        <f t="shared" si="165"/>
        <v>0</v>
      </c>
      <c r="I5265" s="60"/>
    </row>
    <row r="5266" spans="1:9" s="38" customFormat="1" x14ac:dyDescent="0.25">
      <c r="A5266" s="193" t="s">
        <v>11976</v>
      </c>
      <c r="B5266" s="194" t="s">
        <v>22542</v>
      </c>
      <c r="C5266" s="188" t="s">
        <v>6</v>
      </c>
      <c r="D5266" s="179"/>
      <c r="E5266" s="201">
        <v>941</v>
      </c>
      <c r="F5266" s="201">
        <v>48.5</v>
      </c>
      <c r="G5266" s="64">
        <f t="shared" si="164"/>
        <v>0</v>
      </c>
      <c r="H5266" s="66">
        <f t="shared" si="165"/>
        <v>0</v>
      </c>
      <c r="I5266" s="60"/>
    </row>
    <row r="5267" spans="1:9" s="38" customFormat="1" x14ac:dyDescent="0.25">
      <c r="A5267" s="193" t="s">
        <v>11977</v>
      </c>
      <c r="B5267" s="194" t="s">
        <v>11835</v>
      </c>
      <c r="C5267" s="188" t="s">
        <v>6</v>
      </c>
      <c r="D5267" s="179"/>
      <c r="E5267" s="201">
        <v>1848</v>
      </c>
      <c r="F5267" s="201">
        <v>95</v>
      </c>
      <c r="G5267" s="64">
        <f t="shared" si="164"/>
        <v>0</v>
      </c>
      <c r="H5267" s="66">
        <f t="shared" si="165"/>
        <v>0</v>
      </c>
      <c r="I5267" s="60"/>
    </row>
    <row r="5268" spans="1:9" s="38" customFormat="1" x14ac:dyDescent="0.25">
      <c r="A5268" s="193" t="s">
        <v>11978</v>
      </c>
      <c r="B5268" s="194" t="s">
        <v>11837</v>
      </c>
      <c r="C5268" s="188" t="s">
        <v>6</v>
      </c>
      <c r="D5268" s="179"/>
      <c r="E5268" s="201">
        <v>2228</v>
      </c>
      <c r="F5268" s="201">
        <v>115</v>
      </c>
      <c r="G5268" s="64">
        <f t="shared" si="164"/>
        <v>0</v>
      </c>
      <c r="H5268" s="66">
        <f t="shared" si="165"/>
        <v>0</v>
      </c>
      <c r="I5268" s="60"/>
    </row>
    <row r="5269" spans="1:9" s="38" customFormat="1" x14ac:dyDescent="0.25">
      <c r="A5269" s="193" t="s">
        <v>11979</v>
      </c>
      <c r="B5269" s="194" t="s">
        <v>11839</v>
      </c>
      <c r="C5269" s="188" t="s">
        <v>6</v>
      </c>
      <c r="D5269" s="179"/>
      <c r="E5269" s="201">
        <v>436</v>
      </c>
      <c r="F5269" s="201">
        <v>22.4</v>
      </c>
      <c r="G5269" s="64">
        <f t="shared" si="164"/>
        <v>0</v>
      </c>
      <c r="H5269" s="66">
        <f t="shared" si="165"/>
        <v>0</v>
      </c>
      <c r="I5269" s="60"/>
    </row>
    <row r="5270" spans="1:9" s="38" customFormat="1" x14ac:dyDescent="0.25">
      <c r="A5270" s="193" t="s">
        <v>11980</v>
      </c>
      <c r="B5270" s="194" t="s">
        <v>11888</v>
      </c>
      <c r="C5270" s="188" t="s">
        <v>6</v>
      </c>
      <c r="D5270" s="179"/>
      <c r="E5270" s="201">
        <v>530</v>
      </c>
      <c r="F5270" s="201">
        <v>27.3</v>
      </c>
      <c r="G5270" s="64">
        <f t="shared" si="164"/>
        <v>0</v>
      </c>
      <c r="H5270" s="66">
        <f t="shared" si="165"/>
        <v>0</v>
      </c>
      <c r="I5270" s="60"/>
    </row>
    <row r="5271" spans="1:9" s="38" customFormat="1" x14ac:dyDescent="0.25">
      <c r="A5271" s="193" t="s">
        <v>11981</v>
      </c>
      <c r="B5271" s="194" t="s">
        <v>11843</v>
      </c>
      <c r="C5271" s="188" t="s">
        <v>6</v>
      </c>
      <c r="D5271" s="179"/>
      <c r="E5271" s="201">
        <v>667</v>
      </c>
      <c r="F5271" s="201">
        <v>34.4</v>
      </c>
      <c r="G5271" s="64">
        <f t="shared" si="164"/>
        <v>0</v>
      </c>
      <c r="H5271" s="66">
        <f t="shared" si="165"/>
        <v>0</v>
      </c>
      <c r="I5271" s="60"/>
    </row>
    <row r="5272" spans="1:9" s="38" customFormat="1" x14ac:dyDescent="0.25">
      <c r="A5272" s="193" t="s">
        <v>11982</v>
      </c>
      <c r="B5272" s="194" t="s">
        <v>11845</v>
      </c>
      <c r="C5272" s="188" t="s">
        <v>6</v>
      </c>
      <c r="D5272" s="179"/>
      <c r="E5272" s="201">
        <v>811</v>
      </c>
      <c r="F5272" s="201">
        <v>41.7</v>
      </c>
      <c r="G5272" s="64">
        <f t="shared" si="164"/>
        <v>0</v>
      </c>
      <c r="H5272" s="66">
        <f t="shared" si="165"/>
        <v>0</v>
      </c>
      <c r="I5272" s="60"/>
    </row>
    <row r="5273" spans="1:9" s="38" customFormat="1" x14ac:dyDescent="0.25">
      <c r="A5273" s="193" t="s">
        <v>11983</v>
      </c>
      <c r="B5273" s="194" t="s">
        <v>11847</v>
      </c>
      <c r="C5273" s="188" t="s">
        <v>6</v>
      </c>
      <c r="D5273" s="179"/>
      <c r="E5273" s="201">
        <v>1227</v>
      </c>
      <c r="F5273" s="201">
        <v>63</v>
      </c>
      <c r="G5273" s="64">
        <f t="shared" si="164"/>
        <v>0</v>
      </c>
      <c r="H5273" s="66">
        <f t="shared" si="165"/>
        <v>0</v>
      </c>
      <c r="I5273" s="60"/>
    </row>
    <row r="5274" spans="1:9" s="38" customFormat="1" x14ac:dyDescent="0.25">
      <c r="A5274" s="193" t="s">
        <v>11984</v>
      </c>
      <c r="B5274" s="194" t="s">
        <v>11893</v>
      </c>
      <c r="C5274" s="188" t="s">
        <v>6</v>
      </c>
      <c r="D5274" s="179"/>
      <c r="E5274" s="201">
        <v>1514</v>
      </c>
      <c r="F5274" s="201">
        <v>78</v>
      </c>
      <c r="G5274" s="64">
        <f t="shared" si="164"/>
        <v>0</v>
      </c>
      <c r="H5274" s="66">
        <f t="shared" si="165"/>
        <v>0</v>
      </c>
      <c r="I5274" s="60"/>
    </row>
    <row r="5275" spans="1:9" s="38" customFormat="1" x14ac:dyDescent="0.25">
      <c r="A5275" s="193" t="s">
        <v>11985</v>
      </c>
      <c r="B5275" s="194" t="s">
        <v>11851</v>
      </c>
      <c r="C5275" s="188" t="s">
        <v>6</v>
      </c>
      <c r="D5275" s="179"/>
      <c r="E5275" s="201">
        <v>763</v>
      </c>
      <c r="F5275" s="201">
        <v>39.299999999999997</v>
      </c>
      <c r="G5275" s="64">
        <f t="shared" si="164"/>
        <v>0</v>
      </c>
      <c r="H5275" s="66">
        <f t="shared" si="165"/>
        <v>0</v>
      </c>
      <c r="I5275" s="60"/>
    </row>
    <row r="5276" spans="1:9" s="38" customFormat="1" x14ac:dyDescent="0.25">
      <c r="A5276" s="193" t="s">
        <v>11986</v>
      </c>
      <c r="B5276" s="194" t="s">
        <v>11853</v>
      </c>
      <c r="C5276" s="188" t="s">
        <v>6</v>
      </c>
      <c r="D5276" s="179"/>
      <c r="E5276" s="201">
        <v>1156</v>
      </c>
      <c r="F5276" s="201">
        <v>60</v>
      </c>
      <c r="G5276" s="64">
        <f t="shared" si="164"/>
        <v>0</v>
      </c>
      <c r="H5276" s="66">
        <f t="shared" si="165"/>
        <v>0</v>
      </c>
      <c r="I5276" s="60"/>
    </row>
    <row r="5277" spans="1:9" s="38" customFormat="1" x14ac:dyDescent="0.25">
      <c r="A5277" s="193" t="s">
        <v>11987</v>
      </c>
      <c r="B5277" s="194" t="s">
        <v>11855</v>
      </c>
      <c r="C5277" s="188" t="s">
        <v>6</v>
      </c>
      <c r="D5277" s="179"/>
      <c r="E5277" s="201">
        <v>1478</v>
      </c>
      <c r="F5277" s="201">
        <v>76</v>
      </c>
      <c r="G5277" s="64">
        <f t="shared" si="164"/>
        <v>0</v>
      </c>
      <c r="H5277" s="66">
        <f t="shared" si="165"/>
        <v>0</v>
      </c>
      <c r="I5277" s="60"/>
    </row>
    <row r="5278" spans="1:9" s="38" customFormat="1" x14ac:dyDescent="0.25">
      <c r="A5278" s="193" t="s">
        <v>11988</v>
      </c>
      <c r="B5278" s="194" t="s">
        <v>11898</v>
      </c>
      <c r="C5278" s="188" t="s">
        <v>6</v>
      </c>
      <c r="D5278" s="179"/>
      <c r="E5278" s="201">
        <v>1894</v>
      </c>
      <c r="F5278" s="201">
        <v>98</v>
      </c>
      <c r="G5278" s="64">
        <f t="shared" si="164"/>
        <v>0</v>
      </c>
      <c r="H5278" s="66">
        <f t="shared" si="165"/>
        <v>0</v>
      </c>
      <c r="I5278" s="60"/>
    </row>
    <row r="5279" spans="1:9" s="38" customFormat="1" x14ac:dyDescent="0.25">
      <c r="A5279" s="193" t="s">
        <v>11989</v>
      </c>
      <c r="B5279" s="194" t="s">
        <v>11859</v>
      </c>
      <c r="C5279" s="188" t="s">
        <v>6</v>
      </c>
      <c r="D5279" s="179"/>
      <c r="E5279" s="201">
        <v>2097</v>
      </c>
      <c r="F5279" s="201">
        <v>108</v>
      </c>
      <c r="G5279" s="64">
        <f t="shared" si="164"/>
        <v>0</v>
      </c>
      <c r="H5279" s="66">
        <f t="shared" si="165"/>
        <v>0</v>
      </c>
      <c r="I5279" s="60"/>
    </row>
    <row r="5280" spans="1:9" s="38" customFormat="1" x14ac:dyDescent="0.25">
      <c r="A5280" s="193" t="s">
        <v>11990</v>
      </c>
      <c r="B5280" s="194" t="s">
        <v>11861</v>
      </c>
      <c r="C5280" s="188" t="s">
        <v>6</v>
      </c>
      <c r="D5280" s="179"/>
      <c r="E5280" s="201">
        <v>2861</v>
      </c>
      <c r="F5280" s="201">
        <v>147</v>
      </c>
      <c r="G5280" s="64">
        <f t="shared" si="164"/>
        <v>0</v>
      </c>
      <c r="H5280" s="66">
        <f t="shared" si="165"/>
        <v>0</v>
      </c>
      <c r="I5280" s="60"/>
    </row>
    <row r="5281" spans="1:9" s="38" customFormat="1" x14ac:dyDescent="0.25">
      <c r="A5281" s="193" t="s">
        <v>11991</v>
      </c>
      <c r="B5281" s="194" t="s">
        <v>11863</v>
      </c>
      <c r="C5281" s="188" t="s">
        <v>6</v>
      </c>
      <c r="D5281" s="179"/>
      <c r="E5281" s="201">
        <v>895</v>
      </c>
      <c r="F5281" s="201">
        <v>46.1</v>
      </c>
      <c r="G5281" s="64">
        <f t="shared" si="164"/>
        <v>0</v>
      </c>
      <c r="H5281" s="66">
        <f t="shared" si="165"/>
        <v>0</v>
      </c>
      <c r="I5281" s="60"/>
    </row>
    <row r="5282" spans="1:9" s="38" customFormat="1" x14ac:dyDescent="0.25">
      <c r="A5282" s="193" t="s">
        <v>11992</v>
      </c>
      <c r="B5282" s="194" t="s">
        <v>11865</v>
      </c>
      <c r="C5282" s="188" t="s">
        <v>6</v>
      </c>
      <c r="D5282" s="179"/>
      <c r="E5282" s="201">
        <v>1334</v>
      </c>
      <c r="F5282" s="201">
        <v>69</v>
      </c>
      <c r="G5282" s="64">
        <f t="shared" si="164"/>
        <v>0</v>
      </c>
      <c r="H5282" s="66">
        <f t="shared" si="165"/>
        <v>0</v>
      </c>
      <c r="I5282" s="60"/>
    </row>
    <row r="5283" spans="1:9" s="38" customFormat="1" x14ac:dyDescent="0.25">
      <c r="A5283" s="193" t="s">
        <v>11993</v>
      </c>
      <c r="B5283" s="194" t="s">
        <v>11867</v>
      </c>
      <c r="C5283" s="188" t="s">
        <v>6</v>
      </c>
      <c r="D5283" s="179"/>
      <c r="E5283" s="201">
        <v>3265</v>
      </c>
      <c r="F5283" s="201">
        <v>168</v>
      </c>
      <c r="G5283" s="64">
        <f t="shared" si="164"/>
        <v>0</v>
      </c>
      <c r="H5283" s="66">
        <f t="shared" si="165"/>
        <v>0</v>
      </c>
      <c r="I5283" s="60"/>
    </row>
    <row r="5284" spans="1:9" s="38" customFormat="1" x14ac:dyDescent="0.25">
      <c r="A5284" s="193" t="s">
        <v>11994</v>
      </c>
      <c r="B5284" s="194" t="s">
        <v>11869</v>
      </c>
      <c r="C5284" s="188" t="s">
        <v>6</v>
      </c>
      <c r="D5284" s="179"/>
      <c r="E5284" s="201">
        <v>224</v>
      </c>
      <c r="F5284" s="201">
        <v>11.5</v>
      </c>
      <c r="G5284" s="64">
        <f t="shared" si="164"/>
        <v>0</v>
      </c>
      <c r="H5284" s="66">
        <f t="shared" si="165"/>
        <v>0</v>
      </c>
      <c r="I5284" s="60"/>
    </row>
    <row r="5285" spans="1:9" s="38" customFormat="1" x14ac:dyDescent="0.25">
      <c r="A5285" s="193" t="s">
        <v>11995</v>
      </c>
      <c r="B5285" s="194" t="s">
        <v>11871</v>
      </c>
      <c r="C5285" s="188" t="s">
        <v>6</v>
      </c>
      <c r="D5285" s="179"/>
      <c r="E5285" s="201">
        <v>4632</v>
      </c>
      <c r="F5285" s="201">
        <v>239</v>
      </c>
      <c r="G5285" s="64">
        <f t="shared" si="164"/>
        <v>0</v>
      </c>
      <c r="H5285" s="66">
        <f t="shared" si="165"/>
        <v>0</v>
      </c>
      <c r="I5285" s="60"/>
    </row>
    <row r="5286" spans="1:9" s="38" customFormat="1" x14ac:dyDescent="0.25">
      <c r="A5286" s="193" t="s">
        <v>11996</v>
      </c>
      <c r="B5286" s="194" t="s">
        <v>11873</v>
      </c>
      <c r="C5286" s="188" t="s">
        <v>6</v>
      </c>
      <c r="D5286" s="179"/>
      <c r="E5286" s="201">
        <v>411</v>
      </c>
      <c r="F5286" s="201">
        <v>21.2</v>
      </c>
      <c r="G5286" s="64">
        <f t="shared" si="164"/>
        <v>0</v>
      </c>
      <c r="H5286" s="66">
        <f t="shared" si="165"/>
        <v>0</v>
      </c>
      <c r="I5286" s="60"/>
    </row>
    <row r="5287" spans="1:9" s="38" customFormat="1" ht="90" x14ac:dyDescent="0.25">
      <c r="A5287" s="195" t="s">
        <v>11997</v>
      </c>
      <c r="B5287" s="196" t="s">
        <v>22543</v>
      </c>
      <c r="C5287" s="198"/>
      <c r="D5287" s="199"/>
      <c r="E5287" s="199"/>
      <c r="F5287" s="199"/>
      <c r="G5287" s="199"/>
      <c r="H5287" s="200"/>
      <c r="I5287" s="60"/>
    </row>
    <row r="5288" spans="1:9" s="38" customFormat="1" x14ac:dyDescent="0.25">
      <c r="A5288" s="193" t="s">
        <v>11998</v>
      </c>
      <c r="B5288" s="194" t="s">
        <v>11817</v>
      </c>
      <c r="C5288" s="188" t="s">
        <v>6</v>
      </c>
      <c r="D5288" s="179"/>
      <c r="E5288" s="201">
        <v>481</v>
      </c>
      <c r="F5288" s="201">
        <v>24.8</v>
      </c>
      <c r="G5288" s="64">
        <f t="shared" si="164"/>
        <v>0</v>
      </c>
      <c r="H5288" s="66">
        <f t="shared" si="165"/>
        <v>0</v>
      </c>
      <c r="I5288" s="60"/>
    </row>
    <row r="5289" spans="1:9" s="38" customFormat="1" x14ac:dyDescent="0.25">
      <c r="A5289" s="193" t="s">
        <v>11999</v>
      </c>
      <c r="B5289" s="194" t="s">
        <v>11819</v>
      </c>
      <c r="C5289" s="188" t="s">
        <v>6</v>
      </c>
      <c r="D5289" s="179"/>
      <c r="E5289" s="201">
        <v>544</v>
      </c>
      <c r="F5289" s="201">
        <v>28</v>
      </c>
      <c r="G5289" s="64">
        <f t="shared" si="164"/>
        <v>0</v>
      </c>
      <c r="H5289" s="66">
        <f t="shared" si="165"/>
        <v>0</v>
      </c>
      <c r="I5289" s="60"/>
    </row>
    <row r="5290" spans="1:9" s="38" customFormat="1" x14ac:dyDescent="0.25">
      <c r="A5290" s="193" t="s">
        <v>12000</v>
      </c>
      <c r="B5290" s="194" t="s">
        <v>11821</v>
      </c>
      <c r="C5290" s="188" t="s">
        <v>6</v>
      </c>
      <c r="D5290" s="179"/>
      <c r="E5290" s="201">
        <v>183</v>
      </c>
      <c r="F5290" s="201">
        <v>9.4</v>
      </c>
      <c r="G5290" s="64">
        <f t="shared" si="164"/>
        <v>0</v>
      </c>
      <c r="H5290" s="66">
        <f t="shared" si="165"/>
        <v>0</v>
      </c>
      <c r="I5290" s="60"/>
    </row>
    <row r="5291" spans="1:9" s="38" customFormat="1" x14ac:dyDescent="0.25">
      <c r="A5291" s="193" t="s">
        <v>12001</v>
      </c>
      <c r="B5291" s="194" t="s">
        <v>11823</v>
      </c>
      <c r="C5291" s="188" t="s">
        <v>6</v>
      </c>
      <c r="D5291" s="179"/>
      <c r="E5291" s="201">
        <v>278</v>
      </c>
      <c r="F5291" s="201">
        <v>14.3</v>
      </c>
      <c r="G5291" s="64">
        <f t="shared" si="164"/>
        <v>0</v>
      </c>
      <c r="H5291" s="66">
        <f t="shared" si="165"/>
        <v>0</v>
      </c>
      <c r="I5291" s="60"/>
    </row>
    <row r="5292" spans="1:9" s="38" customFormat="1" x14ac:dyDescent="0.25">
      <c r="A5292" s="193" t="s">
        <v>12002</v>
      </c>
      <c r="B5292" s="194" t="s">
        <v>11825</v>
      </c>
      <c r="C5292" s="188" t="s">
        <v>6</v>
      </c>
      <c r="D5292" s="179"/>
      <c r="E5292" s="201">
        <v>211</v>
      </c>
      <c r="F5292" s="201">
        <v>10.9</v>
      </c>
      <c r="G5292" s="64">
        <f t="shared" si="164"/>
        <v>0</v>
      </c>
      <c r="H5292" s="66">
        <f t="shared" si="165"/>
        <v>0</v>
      </c>
      <c r="I5292" s="60"/>
    </row>
    <row r="5293" spans="1:9" s="38" customFormat="1" x14ac:dyDescent="0.25">
      <c r="A5293" s="193" t="s">
        <v>12003</v>
      </c>
      <c r="B5293" s="194" t="s">
        <v>22544</v>
      </c>
      <c r="C5293" s="188" t="s">
        <v>6</v>
      </c>
      <c r="D5293" s="179"/>
      <c r="E5293" s="201">
        <v>1443</v>
      </c>
      <c r="F5293" s="201">
        <v>74</v>
      </c>
      <c r="G5293" s="64">
        <f t="shared" si="164"/>
        <v>0</v>
      </c>
      <c r="H5293" s="66">
        <f t="shared" si="165"/>
        <v>0</v>
      </c>
      <c r="I5293" s="60"/>
    </row>
    <row r="5294" spans="1:9" s="38" customFormat="1" x14ac:dyDescent="0.25">
      <c r="A5294" s="193" t="s">
        <v>12004</v>
      </c>
      <c r="B5294" s="194" t="s">
        <v>22545</v>
      </c>
      <c r="C5294" s="188" t="s">
        <v>6</v>
      </c>
      <c r="D5294" s="179"/>
      <c r="E5294" s="201">
        <v>2372</v>
      </c>
      <c r="F5294" s="201">
        <v>122</v>
      </c>
      <c r="G5294" s="64">
        <f t="shared" si="164"/>
        <v>0</v>
      </c>
      <c r="H5294" s="66">
        <f t="shared" si="165"/>
        <v>0</v>
      </c>
      <c r="I5294" s="60"/>
    </row>
    <row r="5295" spans="1:9" s="38" customFormat="1" x14ac:dyDescent="0.25">
      <c r="A5295" s="193" t="s">
        <v>12005</v>
      </c>
      <c r="B5295" s="194" t="s">
        <v>22546</v>
      </c>
      <c r="C5295" s="188" t="s">
        <v>6</v>
      </c>
      <c r="D5295" s="179"/>
      <c r="E5295" s="201">
        <v>491</v>
      </c>
      <c r="F5295" s="201">
        <v>25.3</v>
      </c>
      <c r="G5295" s="64">
        <f t="shared" si="164"/>
        <v>0</v>
      </c>
      <c r="H5295" s="66">
        <f t="shared" si="165"/>
        <v>0</v>
      </c>
      <c r="I5295" s="60"/>
    </row>
    <row r="5296" spans="1:9" s="38" customFormat="1" x14ac:dyDescent="0.25">
      <c r="A5296" s="193" t="s">
        <v>12006</v>
      </c>
      <c r="B5296" s="194" t="s">
        <v>22542</v>
      </c>
      <c r="C5296" s="188" t="s">
        <v>6</v>
      </c>
      <c r="D5296" s="179"/>
      <c r="E5296" s="201">
        <v>1001</v>
      </c>
      <c r="F5296" s="201">
        <v>52</v>
      </c>
      <c r="G5296" s="64">
        <f t="shared" si="164"/>
        <v>0</v>
      </c>
      <c r="H5296" s="66">
        <f t="shared" si="165"/>
        <v>0</v>
      </c>
      <c r="I5296" s="60"/>
    </row>
    <row r="5297" spans="1:9" s="38" customFormat="1" x14ac:dyDescent="0.25">
      <c r="A5297" s="193" t="s">
        <v>12007</v>
      </c>
      <c r="B5297" s="194" t="s">
        <v>11835</v>
      </c>
      <c r="C5297" s="188" t="s">
        <v>6</v>
      </c>
      <c r="D5297" s="179"/>
      <c r="E5297" s="201">
        <v>2003</v>
      </c>
      <c r="F5297" s="201">
        <v>103</v>
      </c>
      <c r="G5297" s="64">
        <f t="shared" si="164"/>
        <v>0</v>
      </c>
      <c r="H5297" s="66">
        <f t="shared" si="165"/>
        <v>0</v>
      </c>
      <c r="I5297" s="60"/>
    </row>
    <row r="5298" spans="1:9" s="38" customFormat="1" x14ac:dyDescent="0.25">
      <c r="A5298" s="193" t="s">
        <v>12008</v>
      </c>
      <c r="B5298" s="194" t="s">
        <v>11837</v>
      </c>
      <c r="C5298" s="188" t="s">
        <v>6</v>
      </c>
      <c r="D5298" s="179"/>
      <c r="E5298" s="201">
        <v>2372</v>
      </c>
      <c r="F5298" s="201">
        <v>122</v>
      </c>
      <c r="G5298" s="64">
        <f t="shared" si="164"/>
        <v>0</v>
      </c>
      <c r="H5298" s="66">
        <f t="shared" si="165"/>
        <v>0</v>
      </c>
      <c r="I5298" s="60"/>
    </row>
    <row r="5299" spans="1:9" s="38" customFormat="1" x14ac:dyDescent="0.25">
      <c r="A5299" s="193" t="s">
        <v>12009</v>
      </c>
      <c r="B5299" s="194" t="s">
        <v>11839</v>
      </c>
      <c r="C5299" s="188" t="s">
        <v>6</v>
      </c>
      <c r="D5299" s="179"/>
      <c r="E5299" s="201">
        <v>501</v>
      </c>
      <c r="F5299" s="201">
        <v>25.8</v>
      </c>
      <c r="G5299" s="64">
        <f t="shared" si="164"/>
        <v>0</v>
      </c>
      <c r="H5299" s="66">
        <f t="shared" si="165"/>
        <v>0</v>
      </c>
      <c r="I5299" s="60"/>
    </row>
    <row r="5300" spans="1:9" s="38" customFormat="1" x14ac:dyDescent="0.25">
      <c r="A5300" s="193" t="s">
        <v>12010</v>
      </c>
      <c r="B5300" s="194" t="s">
        <v>11888</v>
      </c>
      <c r="C5300" s="188" t="s">
        <v>6</v>
      </c>
      <c r="D5300" s="179"/>
      <c r="E5300" s="201">
        <v>572</v>
      </c>
      <c r="F5300" s="201">
        <v>29.4</v>
      </c>
      <c r="G5300" s="64">
        <f t="shared" si="164"/>
        <v>0</v>
      </c>
      <c r="H5300" s="66">
        <f t="shared" si="165"/>
        <v>0</v>
      </c>
      <c r="I5300" s="60"/>
    </row>
    <row r="5301" spans="1:9" s="38" customFormat="1" x14ac:dyDescent="0.25">
      <c r="A5301" s="193" t="s">
        <v>12011</v>
      </c>
      <c r="B5301" s="194" t="s">
        <v>11843</v>
      </c>
      <c r="C5301" s="188" t="s">
        <v>6</v>
      </c>
      <c r="D5301" s="179"/>
      <c r="E5301" s="201">
        <v>715</v>
      </c>
      <c r="F5301" s="201">
        <v>36.799999999999997</v>
      </c>
      <c r="G5301" s="64">
        <f t="shared" si="164"/>
        <v>0</v>
      </c>
      <c r="H5301" s="66">
        <f t="shared" si="165"/>
        <v>0</v>
      </c>
      <c r="I5301" s="60"/>
    </row>
    <row r="5302" spans="1:9" s="38" customFormat="1" x14ac:dyDescent="0.25">
      <c r="A5302" s="193" t="s">
        <v>12012</v>
      </c>
      <c r="B5302" s="194" t="s">
        <v>11845</v>
      </c>
      <c r="C5302" s="188" t="s">
        <v>6</v>
      </c>
      <c r="D5302" s="179"/>
      <c r="E5302" s="201">
        <v>895</v>
      </c>
      <c r="F5302" s="201">
        <v>46.1</v>
      </c>
      <c r="G5302" s="64">
        <f t="shared" si="164"/>
        <v>0</v>
      </c>
      <c r="H5302" s="66">
        <f t="shared" si="165"/>
        <v>0</v>
      </c>
      <c r="I5302" s="60"/>
    </row>
    <row r="5303" spans="1:9" s="38" customFormat="1" x14ac:dyDescent="0.25">
      <c r="A5303" s="193" t="s">
        <v>12013</v>
      </c>
      <c r="B5303" s="194" t="s">
        <v>11847</v>
      </c>
      <c r="C5303" s="188" t="s">
        <v>6</v>
      </c>
      <c r="D5303" s="179"/>
      <c r="E5303" s="201">
        <v>1418</v>
      </c>
      <c r="F5303" s="201">
        <v>73</v>
      </c>
      <c r="G5303" s="64">
        <f t="shared" si="164"/>
        <v>0</v>
      </c>
      <c r="H5303" s="66">
        <f t="shared" si="165"/>
        <v>0</v>
      </c>
      <c r="I5303" s="60"/>
    </row>
    <row r="5304" spans="1:9" s="38" customFormat="1" x14ac:dyDescent="0.25">
      <c r="A5304" s="193" t="s">
        <v>12014</v>
      </c>
      <c r="B5304" s="194" t="s">
        <v>11893</v>
      </c>
      <c r="C5304" s="188" t="s">
        <v>6</v>
      </c>
      <c r="D5304" s="179"/>
      <c r="E5304" s="201">
        <v>1775</v>
      </c>
      <c r="F5304" s="201">
        <v>91</v>
      </c>
      <c r="G5304" s="64">
        <f t="shared" si="164"/>
        <v>0</v>
      </c>
      <c r="H5304" s="66">
        <f t="shared" si="165"/>
        <v>0</v>
      </c>
      <c r="I5304" s="60"/>
    </row>
    <row r="5305" spans="1:9" s="38" customFormat="1" x14ac:dyDescent="0.25">
      <c r="A5305" s="193" t="s">
        <v>12015</v>
      </c>
      <c r="B5305" s="194" t="s">
        <v>11851</v>
      </c>
      <c r="C5305" s="188" t="s">
        <v>6</v>
      </c>
      <c r="D5305" s="179"/>
      <c r="E5305" s="201">
        <v>834</v>
      </c>
      <c r="F5305" s="201">
        <v>43</v>
      </c>
      <c r="G5305" s="64">
        <f t="shared" si="164"/>
        <v>0</v>
      </c>
      <c r="H5305" s="66">
        <f t="shared" si="165"/>
        <v>0</v>
      </c>
      <c r="I5305" s="60"/>
    </row>
    <row r="5306" spans="1:9" s="38" customFormat="1" x14ac:dyDescent="0.25">
      <c r="A5306" s="193" t="s">
        <v>12016</v>
      </c>
      <c r="B5306" s="194" t="s">
        <v>11853</v>
      </c>
      <c r="C5306" s="188" t="s">
        <v>6</v>
      </c>
      <c r="D5306" s="179"/>
      <c r="E5306" s="201">
        <v>1263</v>
      </c>
      <c r="F5306" s="201">
        <v>65</v>
      </c>
      <c r="G5306" s="64">
        <f t="shared" si="164"/>
        <v>0</v>
      </c>
      <c r="H5306" s="66">
        <f t="shared" si="165"/>
        <v>0</v>
      </c>
      <c r="I5306" s="60"/>
    </row>
    <row r="5307" spans="1:9" s="38" customFormat="1" x14ac:dyDescent="0.25">
      <c r="A5307" s="193" t="s">
        <v>12017</v>
      </c>
      <c r="B5307" s="194" t="s">
        <v>11855</v>
      </c>
      <c r="C5307" s="188" t="s">
        <v>6</v>
      </c>
      <c r="D5307" s="179"/>
      <c r="E5307" s="201">
        <v>1669</v>
      </c>
      <c r="F5307" s="201">
        <v>86</v>
      </c>
      <c r="G5307" s="64">
        <f t="shared" si="164"/>
        <v>0</v>
      </c>
      <c r="H5307" s="66">
        <f t="shared" si="165"/>
        <v>0</v>
      </c>
      <c r="I5307" s="60"/>
    </row>
    <row r="5308" spans="1:9" s="38" customFormat="1" x14ac:dyDescent="0.25">
      <c r="A5308" s="193" t="s">
        <v>12018</v>
      </c>
      <c r="B5308" s="194" t="s">
        <v>11898</v>
      </c>
      <c r="C5308" s="188" t="s">
        <v>6</v>
      </c>
      <c r="D5308" s="179"/>
      <c r="E5308" s="201">
        <v>2158</v>
      </c>
      <c r="F5308" s="201">
        <v>111</v>
      </c>
      <c r="G5308" s="64">
        <f t="shared" si="164"/>
        <v>0</v>
      </c>
      <c r="H5308" s="66">
        <f t="shared" si="165"/>
        <v>0</v>
      </c>
      <c r="I5308" s="60"/>
    </row>
    <row r="5309" spans="1:9" s="38" customFormat="1" x14ac:dyDescent="0.25">
      <c r="A5309" s="193" t="s">
        <v>12019</v>
      </c>
      <c r="B5309" s="194" t="s">
        <v>11859</v>
      </c>
      <c r="C5309" s="188" t="s">
        <v>6</v>
      </c>
      <c r="D5309" s="179"/>
      <c r="E5309" s="201">
        <v>2384</v>
      </c>
      <c r="F5309" s="201">
        <v>123</v>
      </c>
      <c r="G5309" s="64">
        <f t="shared" si="164"/>
        <v>0</v>
      </c>
      <c r="H5309" s="66">
        <f t="shared" si="165"/>
        <v>0</v>
      </c>
      <c r="I5309" s="60"/>
    </row>
    <row r="5310" spans="1:9" s="38" customFormat="1" x14ac:dyDescent="0.25">
      <c r="A5310" s="193" t="s">
        <v>12020</v>
      </c>
      <c r="B5310" s="194" t="s">
        <v>11861</v>
      </c>
      <c r="C5310" s="188" t="s">
        <v>6</v>
      </c>
      <c r="D5310" s="179"/>
      <c r="E5310" s="201">
        <v>2980</v>
      </c>
      <c r="F5310" s="201">
        <v>153</v>
      </c>
      <c r="G5310" s="64">
        <f t="shared" si="164"/>
        <v>0</v>
      </c>
      <c r="H5310" s="66">
        <f t="shared" si="165"/>
        <v>0</v>
      </c>
      <c r="I5310" s="60"/>
    </row>
    <row r="5311" spans="1:9" s="38" customFormat="1" x14ac:dyDescent="0.25">
      <c r="A5311" s="193" t="s">
        <v>12021</v>
      </c>
      <c r="B5311" s="194" t="s">
        <v>11863</v>
      </c>
      <c r="C5311" s="188" t="s">
        <v>6</v>
      </c>
      <c r="D5311" s="179"/>
      <c r="E5311" s="201">
        <v>930</v>
      </c>
      <c r="F5311" s="201">
        <v>47.9</v>
      </c>
      <c r="G5311" s="64">
        <f t="shared" si="164"/>
        <v>0</v>
      </c>
      <c r="H5311" s="66">
        <f t="shared" si="165"/>
        <v>0</v>
      </c>
      <c r="I5311" s="60"/>
    </row>
    <row r="5312" spans="1:9" s="38" customFormat="1" x14ac:dyDescent="0.25">
      <c r="A5312" s="193" t="s">
        <v>12022</v>
      </c>
      <c r="B5312" s="194" t="s">
        <v>11865</v>
      </c>
      <c r="C5312" s="188" t="s">
        <v>6</v>
      </c>
      <c r="D5312" s="179"/>
      <c r="E5312" s="201">
        <v>1562</v>
      </c>
      <c r="F5312" s="201">
        <v>80</v>
      </c>
      <c r="G5312" s="64">
        <f t="shared" si="164"/>
        <v>0</v>
      </c>
      <c r="H5312" s="66">
        <f t="shared" si="165"/>
        <v>0</v>
      </c>
      <c r="I5312" s="60"/>
    </row>
    <row r="5313" spans="1:9" s="38" customFormat="1" x14ac:dyDescent="0.25">
      <c r="A5313" s="193" t="s">
        <v>12023</v>
      </c>
      <c r="B5313" s="194" t="s">
        <v>11867</v>
      </c>
      <c r="C5313" s="188" t="s">
        <v>6</v>
      </c>
      <c r="D5313" s="179"/>
      <c r="E5313" s="201">
        <v>3730</v>
      </c>
      <c r="F5313" s="201">
        <v>192</v>
      </c>
      <c r="G5313" s="64">
        <f t="shared" si="164"/>
        <v>0</v>
      </c>
      <c r="H5313" s="66">
        <f t="shared" si="165"/>
        <v>0</v>
      </c>
      <c r="I5313" s="60"/>
    </row>
    <row r="5314" spans="1:9" s="38" customFormat="1" x14ac:dyDescent="0.25">
      <c r="A5314" s="193" t="s">
        <v>12024</v>
      </c>
      <c r="B5314" s="194" t="s">
        <v>11869</v>
      </c>
      <c r="C5314" s="188" t="s">
        <v>6</v>
      </c>
      <c r="D5314" s="179"/>
      <c r="E5314" s="201">
        <v>258</v>
      </c>
      <c r="F5314" s="201">
        <v>13.3</v>
      </c>
      <c r="G5314" s="64">
        <f t="shared" si="164"/>
        <v>0</v>
      </c>
      <c r="H5314" s="66">
        <f t="shared" si="165"/>
        <v>0</v>
      </c>
      <c r="I5314" s="60"/>
    </row>
    <row r="5315" spans="1:9" s="38" customFormat="1" x14ac:dyDescent="0.25">
      <c r="A5315" s="193" t="s">
        <v>12025</v>
      </c>
      <c r="B5315" s="194" t="s">
        <v>11871</v>
      </c>
      <c r="C5315" s="188" t="s">
        <v>6</v>
      </c>
      <c r="D5315" s="179"/>
      <c r="E5315" s="201">
        <v>5406</v>
      </c>
      <c r="F5315" s="201">
        <v>278</v>
      </c>
      <c r="G5315" s="64">
        <f t="shared" si="164"/>
        <v>0</v>
      </c>
      <c r="H5315" s="66">
        <f t="shared" si="165"/>
        <v>0</v>
      </c>
      <c r="I5315" s="60"/>
    </row>
    <row r="5316" spans="1:9" s="38" customFormat="1" x14ac:dyDescent="0.25">
      <c r="A5316" s="193" t="s">
        <v>12026</v>
      </c>
      <c r="B5316" s="194" t="s">
        <v>11873</v>
      </c>
      <c r="C5316" s="188" t="s">
        <v>6</v>
      </c>
      <c r="D5316" s="179"/>
      <c r="E5316" s="201">
        <v>411</v>
      </c>
      <c r="F5316" s="201">
        <v>21.2</v>
      </c>
      <c r="G5316" s="64">
        <f t="shared" si="164"/>
        <v>0</v>
      </c>
      <c r="H5316" s="66">
        <f t="shared" si="165"/>
        <v>0</v>
      </c>
      <c r="I5316" s="60"/>
    </row>
    <row r="5317" spans="1:9" s="38" customFormat="1" ht="90" x14ac:dyDescent="0.25">
      <c r="A5317" s="195" t="s">
        <v>12027</v>
      </c>
      <c r="B5317" s="196" t="s">
        <v>22547</v>
      </c>
      <c r="C5317" s="198"/>
      <c r="D5317" s="199"/>
      <c r="E5317" s="199"/>
      <c r="F5317" s="199"/>
      <c r="G5317" s="199"/>
      <c r="H5317" s="200"/>
      <c r="I5317" s="60"/>
    </row>
    <row r="5318" spans="1:9" s="38" customFormat="1" x14ac:dyDescent="0.25">
      <c r="A5318" s="193" t="s">
        <v>12028</v>
      </c>
      <c r="B5318" s="194" t="s">
        <v>11817</v>
      </c>
      <c r="C5318" s="188" t="s">
        <v>6</v>
      </c>
      <c r="D5318" s="179"/>
      <c r="E5318" s="201">
        <v>527</v>
      </c>
      <c r="F5318" s="201">
        <v>27.1</v>
      </c>
      <c r="G5318" s="64">
        <f t="shared" ref="G5318:G5380" si="166">D5318*E5318</f>
        <v>0</v>
      </c>
      <c r="H5318" s="66">
        <f t="shared" ref="H5318:H5380" si="167">D5318*F5318</f>
        <v>0</v>
      </c>
      <c r="I5318" s="60"/>
    </row>
    <row r="5319" spans="1:9" s="38" customFormat="1" x14ac:dyDescent="0.25">
      <c r="A5319" s="193" t="s">
        <v>12029</v>
      </c>
      <c r="B5319" s="194" t="s">
        <v>11819</v>
      </c>
      <c r="C5319" s="188" t="s">
        <v>6</v>
      </c>
      <c r="D5319" s="179"/>
      <c r="E5319" s="201">
        <v>572</v>
      </c>
      <c r="F5319" s="201">
        <v>29.4</v>
      </c>
      <c r="G5319" s="64">
        <f t="shared" si="166"/>
        <v>0</v>
      </c>
      <c r="H5319" s="66">
        <f t="shared" si="167"/>
        <v>0</v>
      </c>
      <c r="I5319" s="60"/>
    </row>
    <row r="5320" spans="1:9" s="38" customFormat="1" x14ac:dyDescent="0.25">
      <c r="A5320" s="193" t="s">
        <v>12030</v>
      </c>
      <c r="B5320" s="194" t="s">
        <v>11821</v>
      </c>
      <c r="C5320" s="188" t="s">
        <v>6</v>
      </c>
      <c r="D5320" s="179"/>
      <c r="E5320" s="201">
        <v>260</v>
      </c>
      <c r="F5320" s="201">
        <v>13.4</v>
      </c>
      <c r="G5320" s="64">
        <f t="shared" si="166"/>
        <v>0</v>
      </c>
      <c r="H5320" s="66">
        <f t="shared" si="167"/>
        <v>0</v>
      </c>
      <c r="I5320" s="60"/>
    </row>
    <row r="5321" spans="1:9" s="38" customFormat="1" x14ac:dyDescent="0.25">
      <c r="A5321" s="193" t="s">
        <v>12031</v>
      </c>
      <c r="B5321" s="194" t="s">
        <v>11823</v>
      </c>
      <c r="C5321" s="188" t="s">
        <v>6</v>
      </c>
      <c r="D5321" s="179"/>
      <c r="E5321" s="201">
        <v>377</v>
      </c>
      <c r="F5321" s="201">
        <v>19.399999999999999</v>
      </c>
      <c r="G5321" s="64">
        <f t="shared" si="166"/>
        <v>0</v>
      </c>
      <c r="H5321" s="66">
        <f t="shared" si="167"/>
        <v>0</v>
      </c>
      <c r="I5321" s="60"/>
    </row>
    <row r="5322" spans="1:9" s="38" customFormat="1" x14ac:dyDescent="0.25">
      <c r="A5322" s="193" t="s">
        <v>12032</v>
      </c>
      <c r="B5322" s="194" t="s">
        <v>11825</v>
      </c>
      <c r="C5322" s="188" t="s">
        <v>6</v>
      </c>
      <c r="D5322" s="179"/>
      <c r="E5322" s="201">
        <v>293</v>
      </c>
      <c r="F5322" s="201">
        <v>15.1</v>
      </c>
      <c r="G5322" s="64">
        <f t="shared" si="166"/>
        <v>0</v>
      </c>
      <c r="H5322" s="66">
        <f t="shared" si="167"/>
        <v>0</v>
      </c>
      <c r="I5322" s="60"/>
    </row>
    <row r="5323" spans="1:9" s="38" customFormat="1" x14ac:dyDescent="0.25">
      <c r="A5323" s="193" t="s">
        <v>12033</v>
      </c>
      <c r="B5323" s="194" t="s">
        <v>11827</v>
      </c>
      <c r="C5323" s="188" t="s">
        <v>6</v>
      </c>
      <c r="D5323" s="179"/>
      <c r="E5323" s="201">
        <v>1514</v>
      </c>
      <c r="F5323" s="201">
        <v>78</v>
      </c>
      <c r="G5323" s="64">
        <f t="shared" si="166"/>
        <v>0</v>
      </c>
      <c r="H5323" s="66">
        <f t="shared" si="167"/>
        <v>0</v>
      </c>
      <c r="I5323" s="60"/>
    </row>
    <row r="5324" spans="1:9" s="38" customFormat="1" x14ac:dyDescent="0.25">
      <c r="A5324" s="193" t="s">
        <v>12034</v>
      </c>
      <c r="B5324" s="194" t="s">
        <v>11829</v>
      </c>
      <c r="C5324" s="188" t="s">
        <v>6</v>
      </c>
      <c r="D5324" s="179"/>
      <c r="E5324" s="201">
        <v>1882</v>
      </c>
      <c r="F5324" s="201">
        <v>97</v>
      </c>
      <c r="G5324" s="64">
        <f t="shared" si="166"/>
        <v>0</v>
      </c>
      <c r="H5324" s="66">
        <f t="shared" si="167"/>
        <v>0</v>
      </c>
      <c r="I5324" s="60"/>
    </row>
    <row r="5325" spans="1:9" s="38" customFormat="1" x14ac:dyDescent="0.25">
      <c r="A5325" s="193" t="s">
        <v>12035</v>
      </c>
      <c r="B5325" s="194" t="s">
        <v>11831</v>
      </c>
      <c r="C5325" s="188" t="s">
        <v>6</v>
      </c>
      <c r="D5325" s="179"/>
      <c r="E5325" s="201">
        <v>523</v>
      </c>
      <c r="F5325" s="201">
        <v>26.9</v>
      </c>
      <c r="G5325" s="64">
        <f t="shared" si="166"/>
        <v>0</v>
      </c>
      <c r="H5325" s="66">
        <f t="shared" si="167"/>
        <v>0</v>
      </c>
      <c r="I5325" s="60"/>
    </row>
    <row r="5326" spans="1:9" s="38" customFormat="1" x14ac:dyDescent="0.25">
      <c r="A5326" s="193" t="s">
        <v>12036</v>
      </c>
      <c r="B5326" s="194" t="s">
        <v>11833</v>
      </c>
      <c r="C5326" s="188" t="s">
        <v>6</v>
      </c>
      <c r="D5326" s="179"/>
      <c r="E5326" s="201">
        <v>1060</v>
      </c>
      <c r="F5326" s="201">
        <v>55</v>
      </c>
      <c r="G5326" s="64">
        <f t="shared" si="166"/>
        <v>0</v>
      </c>
      <c r="H5326" s="66">
        <f t="shared" si="167"/>
        <v>0</v>
      </c>
      <c r="I5326" s="60"/>
    </row>
    <row r="5327" spans="1:9" s="38" customFormat="1" x14ac:dyDescent="0.25">
      <c r="A5327" s="193" t="s">
        <v>12037</v>
      </c>
      <c r="B5327" s="194" t="s">
        <v>11835</v>
      </c>
      <c r="C5327" s="188" t="s">
        <v>6</v>
      </c>
      <c r="D5327" s="179"/>
      <c r="E5327" s="201">
        <v>2110</v>
      </c>
      <c r="F5327" s="201">
        <v>109</v>
      </c>
      <c r="G5327" s="64">
        <f t="shared" si="166"/>
        <v>0</v>
      </c>
      <c r="H5327" s="66">
        <f t="shared" si="167"/>
        <v>0</v>
      </c>
      <c r="I5327" s="60"/>
    </row>
    <row r="5328" spans="1:9" s="38" customFormat="1" x14ac:dyDescent="0.25">
      <c r="A5328" s="193" t="s">
        <v>12038</v>
      </c>
      <c r="B5328" s="194" t="s">
        <v>11837</v>
      </c>
      <c r="C5328" s="188" t="s">
        <v>6</v>
      </c>
      <c r="D5328" s="179"/>
      <c r="E5328" s="201">
        <v>2932</v>
      </c>
      <c r="F5328" s="201">
        <v>151</v>
      </c>
      <c r="G5328" s="64">
        <f t="shared" si="166"/>
        <v>0</v>
      </c>
      <c r="H5328" s="66">
        <f t="shared" si="167"/>
        <v>0</v>
      </c>
      <c r="I5328" s="60"/>
    </row>
    <row r="5329" spans="1:9" s="38" customFormat="1" x14ac:dyDescent="0.25">
      <c r="A5329" s="193" t="s">
        <v>12039</v>
      </c>
      <c r="B5329" s="194" t="s">
        <v>11839</v>
      </c>
      <c r="C5329" s="188" t="s">
        <v>6</v>
      </c>
      <c r="D5329" s="179"/>
      <c r="E5329" s="201">
        <v>547</v>
      </c>
      <c r="F5329" s="201">
        <v>28.2</v>
      </c>
      <c r="G5329" s="64">
        <f t="shared" si="166"/>
        <v>0</v>
      </c>
      <c r="H5329" s="66">
        <f t="shared" si="167"/>
        <v>0</v>
      </c>
      <c r="I5329" s="60"/>
    </row>
    <row r="5330" spans="1:9" s="38" customFormat="1" x14ac:dyDescent="0.25">
      <c r="A5330" s="193" t="s">
        <v>12040</v>
      </c>
      <c r="B5330" s="194" t="s">
        <v>11888</v>
      </c>
      <c r="C5330" s="188" t="s">
        <v>6</v>
      </c>
      <c r="D5330" s="179"/>
      <c r="E5330" s="201">
        <v>752</v>
      </c>
      <c r="F5330" s="201">
        <v>38.700000000000003</v>
      </c>
      <c r="G5330" s="64">
        <f t="shared" si="166"/>
        <v>0</v>
      </c>
      <c r="H5330" s="66">
        <f t="shared" si="167"/>
        <v>0</v>
      </c>
      <c r="I5330" s="60"/>
    </row>
    <row r="5331" spans="1:9" s="38" customFormat="1" x14ac:dyDescent="0.25">
      <c r="A5331" s="193" t="s">
        <v>12041</v>
      </c>
      <c r="B5331" s="194" t="s">
        <v>11843</v>
      </c>
      <c r="C5331" s="188" t="s">
        <v>6</v>
      </c>
      <c r="D5331" s="179"/>
      <c r="E5331" s="201">
        <v>930</v>
      </c>
      <c r="F5331" s="201">
        <v>47.9</v>
      </c>
      <c r="G5331" s="64">
        <f t="shared" si="166"/>
        <v>0</v>
      </c>
      <c r="H5331" s="66">
        <f t="shared" si="167"/>
        <v>0</v>
      </c>
      <c r="I5331" s="60"/>
    </row>
    <row r="5332" spans="1:9" s="38" customFormat="1" x14ac:dyDescent="0.25">
      <c r="A5332" s="193" t="s">
        <v>12042</v>
      </c>
      <c r="B5332" s="194" t="s">
        <v>11845</v>
      </c>
      <c r="C5332" s="188" t="s">
        <v>6</v>
      </c>
      <c r="D5332" s="179"/>
      <c r="E5332" s="201">
        <v>1179</v>
      </c>
      <c r="F5332" s="201">
        <v>61</v>
      </c>
      <c r="G5332" s="64">
        <f t="shared" si="166"/>
        <v>0</v>
      </c>
      <c r="H5332" s="66">
        <f t="shared" si="167"/>
        <v>0</v>
      </c>
      <c r="I5332" s="60"/>
    </row>
    <row r="5333" spans="1:9" s="38" customFormat="1" x14ac:dyDescent="0.25">
      <c r="A5333" s="193" t="s">
        <v>12043</v>
      </c>
      <c r="B5333" s="194" t="s">
        <v>11847</v>
      </c>
      <c r="C5333" s="188" t="s">
        <v>6</v>
      </c>
      <c r="D5333" s="179"/>
      <c r="E5333" s="201">
        <v>2235</v>
      </c>
      <c r="F5333" s="201">
        <v>115</v>
      </c>
      <c r="G5333" s="64">
        <f t="shared" si="166"/>
        <v>0</v>
      </c>
      <c r="H5333" s="66">
        <f t="shared" si="167"/>
        <v>0</v>
      </c>
      <c r="I5333" s="60"/>
    </row>
    <row r="5334" spans="1:9" s="38" customFormat="1" x14ac:dyDescent="0.25">
      <c r="A5334" s="193" t="s">
        <v>12044</v>
      </c>
      <c r="B5334" s="194" t="s">
        <v>11893</v>
      </c>
      <c r="C5334" s="188" t="s">
        <v>6</v>
      </c>
      <c r="D5334" s="179"/>
      <c r="E5334" s="201">
        <v>2313</v>
      </c>
      <c r="F5334" s="201">
        <v>119</v>
      </c>
      <c r="G5334" s="64">
        <f t="shared" si="166"/>
        <v>0</v>
      </c>
      <c r="H5334" s="66">
        <f t="shared" si="167"/>
        <v>0</v>
      </c>
      <c r="I5334" s="60"/>
    </row>
    <row r="5335" spans="1:9" s="38" customFormat="1" x14ac:dyDescent="0.25">
      <c r="A5335" s="193" t="s">
        <v>12045</v>
      </c>
      <c r="B5335" s="194" t="s">
        <v>11851</v>
      </c>
      <c r="C5335" s="188" t="s">
        <v>6</v>
      </c>
      <c r="D5335" s="179"/>
      <c r="E5335" s="201">
        <v>1073</v>
      </c>
      <c r="F5335" s="201">
        <v>55</v>
      </c>
      <c r="G5335" s="64">
        <f t="shared" si="166"/>
        <v>0</v>
      </c>
      <c r="H5335" s="66">
        <f t="shared" si="167"/>
        <v>0</v>
      </c>
      <c r="I5335" s="60"/>
    </row>
    <row r="5336" spans="1:9" s="38" customFormat="1" x14ac:dyDescent="0.25">
      <c r="A5336" s="193" t="s">
        <v>12046</v>
      </c>
      <c r="B5336" s="194" t="s">
        <v>11853</v>
      </c>
      <c r="C5336" s="188" t="s">
        <v>6</v>
      </c>
      <c r="D5336" s="179"/>
      <c r="E5336" s="201">
        <v>1585</v>
      </c>
      <c r="F5336" s="201">
        <v>82</v>
      </c>
      <c r="G5336" s="64">
        <f t="shared" si="166"/>
        <v>0</v>
      </c>
      <c r="H5336" s="66">
        <f t="shared" si="167"/>
        <v>0</v>
      </c>
      <c r="I5336" s="60"/>
    </row>
    <row r="5337" spans="1:9" s="38" customFormat="1" x14ac:dyDescent="0.25">
      <c r="A5337" s="193" t="s">
        <v>12047</v>
      </c>
      <c r="B5337" s="194" t="s">
        <v>11855</v>
      </c>
      <c r="C5337" s="188" t="s">
        <v>6</v>
      </c>
      <c r="D5337" s="179"/>
      <c r="E5337" s="201">
        <v>2242</v>
      </c>
      <c r="F5337" s="201">
        <v>115</v>
      </c>
      <c r="G5337" s="64">
        <f t="shared" si="166"/>
        <v>0</v>
      </c>
      <c r="H5337" s="66">
        <f t="shared" si="167"/>
        <v>0</v>
      </c>
      <c r="I5337" s="60"/>
    </row>
    <row r="5338" spans="1:9" s="38" customFormat="1" x14ac:dyDescent="0.25">
      <c r="A5338" s="193" t="s">
        <v>12048</v>
      </c>
      <c r="B5338" s="194" t="s">
        <v>11898</v>
      </c>
      <c r="C5338" s="188" t="s">
        <v>6</v>
      </c>
      <c r="D5338" s="179"/>
      <c r="E5338" s="201">
        <v>2884</v>
      </c>
      <c r="F5338" s="201">
        <v>149</v>
      </c>
      <c r="G5338" s="64">
        <f t="shared" si="166"/>
        <v>0</v>
      </c>
      <c r="H5338" s="66">
        <f t="shared" si="167"/>
        <v>0</v>
      </c>
      <c r="I5338" s="60"/>
    </row>
    <row r="5339" spans="1:9" s="38" customFormat="1" x14ac:dyDescent="0.25">
      <c r="A5339" s="193" t="s">
        <v>12049</v>
      </c>
      <c r="B5339" s="194" t="s">
        <v>11859</v>
      </c>
      <c r="C5339" s="188" t="s">
        <v>6</v>
      </c>
      <c r="D5339" s="179"/>
      <c r="E5339" s="201">
        <v>2805</v>
      </c>
      <c r="F5339" s="201">
        <v>144</v>
      </c>
      <c r="G5339" s="64">
        <f t="shared" si="166"/>
        <v>0</v>
      </c>
      <c r="H5339" s="66">
        <f t="shared" si="167"/>
        <v>0</v>
      </c>
      <c r="I5339" s="60"/>
    </row>
    <row r="5340" spans="1:9" s="38" customFormat="1" x14ac:dyDescent="0.25">
      <c r="A5340" s="193" t="s">
        <v>12050</v>
      </c>
      <c r="B5340" s="194" t="s">
        <v>11861</v>
      </c>
      <c r="C5340" s="188" t="s">
        <v>6</v>
      </c>
      <c r="D5340" s="179"/>
      <c r="E5340" s="201">
        <v>3790</v>
      </c>
      <c r="F5340" s="201">
        <v>195</v>
      </c>
      <c r="G5340" s="64">
        <f t="shared" si="166"/>
        <v>0</v>
      </c>
      <c r="H5340" s="66">
        <f t="shared" si="167"/>
        <v>0</v>
      </c>
      <c r="I5340" s="60"/>
    </row>
    <row r="5341" spans="1:9" s="38" customFormat="1" x14ac:dyDescent="0.25">
      <c r="A5341" s="193" t="s">
        <v>12051</v>
      </c>
      <c r="B5341" s="194" t="s">
        <v>11863</v>
      </c>
      <c r="C5341" s="188" t="s">
        <v>6</v>
      </c>
      <c r="D5341" s="179"/>
      <c r="E5341" s="201">
        <v>1096</v>
      </c>
      <c r="F5341" s="201">
        <v>56</v>
      </c>
      <c r="G5341" s="64">
        <f t="shared" si="166"/>
        <v>0</v>
      </c>
      <c r="H5341" s="66">
        <f t="shared" si="167"/>
        <v>0</v>
      </c>
      <c r="I5341" s="60"/>
    </row>
    <row r="5342" spans="1:9" s="38" customFormat="1" x14ac:dyDescent="0.25">
      <c r="A5342" s="193" t="s">
        <v>12052</v>
      </c>
      <c r="B5342" s="194" t="s">
        <v>11865</v>
      </c>
      <c r="C5342" s="188" t="s">
        <v>6</v>
      </c>
      <c r="D5342" s="179"/>
      <c r="E5342" s="201">
        <v>2062</v>
      </c>
      <c r="F5342" s="201">
        <v>106</v>
      </c>
      <c r="G5342" s="64">
        <f t="shared" si="166"/>
        <v>0</v>
      </c>
      <c r="H5342" s="66">
        <f t="shared" si="167"/>
        <v>0</v>
      </c>
      <c r="I5342" s="60"/>
    </row>
    <row r="5343" spans="1:9" s="38" customFormat="1" x14ac:dyDescent="0.25">
      <c r="A5343" s="193" t="s">
        <v>12053</v>
      </c>
      <c r="B5343" s="194" t="s">
        <v>11867</v>
      </c>
      <c r="C5343" s="188" t="s">
        <v>6</v>
      </c>
      <c r="D5343" s="179"/>
      <c r="E5343" s="201">
        <v>4457</v>
      </c>
      <c r="F5343" s="201">
        <v>230</v>
      </c>
      <c r="G5343" s="64">
        <f t="shared" si="166"/>
        <v>0</v>
      </c>
      <c r="H5343" s="66">
        <f t="shared" si="167"/>
        <v>0</v>
      </c>
      <c r="I5343" s="60"/>
    </row>
    <row r="5344" spans="1:9" s="38" customFormat="1" x14ac:dyDescent="0.25">
      <c r="A5344" s="193" t="s">
        <v>12054</v>
      </c>
      <c r="B5344" s="194" t="s">
        <v>11869</v>
      </c>
      <c r="C5344" s="188" t="s">
        <v>6</v>
      </c>
      <c r="D5344" s="179"/>
      <c r="E5344" s="201">
        <v>304</v>
      </c>
      <c r="F5344" s="201">
        <v>15.6</v>
      </c>
      <c r="G5344" s="64">
        <f t="shared" si="166"/>
        <v>0</v>
      </c>
      <c r="H5344" s="66">
        <f t="shared" si="167"/>
        <v>0</v>
      </c>
      <c r="I5344" s="60"/>
    </row>
    <row r="5345" spans="1:9" s="38" customFormat="1" x14ac:dyDescent="0.25">
      <c r="A5345" s="193" t="s">
        <v>12055</v>
      </c>
      <c r="B5345" s="194" t="s">
        <v>11871</v>
      </c>
      <c r="C5345" s="188" t="s">
        <v>6</v>
      </c>
      <c r="D5345" s="179"/>
      <c r="E5345" s="201">
        <v>5926</v>
      </c>
      <c r="F5345" s="201">
        <v>305</v>
      </c>
      <c r="G5345" s="64">
        <f t="shared" si="166"/>
        <v>0</v>
      </c>
      <c r="H5345" s="66">
        <f t="shared" si="167"/>
        <v>0</v>
      </c>
      <c r="I5345" s="60"/>
    </row>
    <row r="5346" spans="1:9" s="38" customFormat="1" x14ac:dyDescent="0.25">
      <c r="A5346" s="193" t="s">
        <v>12056</v>
      </c>
      <c r="B5346" s="194" t="s">
        <v>11873</v>
      </c>
      <c r="C5346" s="188" t="s">
        <v>6</v>
      </c>
      <c r="D5346" s="179"/>
      <c r="E5346" s="201">
        <v>546</v>
      </c>
      <c r="F5346" s="201">
        <v>28.1</v>
      </c>
      <c r="G5346" s="64">
        <f t="shared" si="166"/>
        <v>0</v>
      </c>
      <c r="H5346" s="66">
        <f t="shared" si="167"/>
        <v>0</v>
      </c>
      <c r="I5346" s="60"/>
    </row>
    <row r="5347" spans="1:9" s="38" customFormat="1" ht="90" x14ac:dyDescent="0.25">
      <c r="A5347" s="195" t="s">
        <v>12057</v>
      </c>
      <c r="B5347" s="196" t="s">
        <v>22548</v>
      </c>
      <c r="C5347" s="198"/>
      <c r="D5347" s="199"/>
      <c r="E5347" s="199"/>
      <c r="F5347" s="199"/>
      <c r="G5347" s="199"/>
      <c r="H5347" s="200"/>
      <c r="I5347" s="60"/>
    </row>
    <row r="5348" spans="1:9" s="38" customFormat="1" x14ac:dyDescent="0.25">
      <c r="A5348" s="193" t="s">
        <v>12058</v>
      </c>
      <c r="B5348" s="194" t="s">
        <v>11817</v>
      </c>
      <c r="C5348" s="188" t="s">
        <v>6</v>
      </c>
      <c r="D5348" s="179"/>
      <c r="E5348" s="201">
        <v>577</v>
      </c>
      <c r="F5348" s="201">
        <v>29.7</v>
      </c>
      <c r="G5348" s="64">
        <f t="shared" si="166"/>
        <v>0</v>
      </c>
      <c r="H5348" s="66">
        <f t="shared" si="167"/>
        <v>0</v>
      </c>
      <c r="I5348" s="60"/>
    </row>
    <row r="5349" spans="1:9" s="38" customFormat="1" x14ac:dyDescent="0.25">
      <c r="A5349" s="193" t="s">
        <v>12059</v>
      </c>
      <c r="B5349" s="194" t="s">
        <v>11819</v>
      </c>
      <c r="C5349" s="188" t="s">
        <v>6</v>
      </c>
      <c r="D5349" s="179"/>
      <c r="E5349" s="201">
        <v>727</v>
      </c>
      <c r="F5349" s="201">
        <v>37.4</v>
      </c>
      <c r="G5349" s="64">
        <f t="shared" si="166"/>
        <v>0</v>
      </c>
      <c r="H5349" s="66">
        <f t="shared" si="167"/>
        <v>0</v>
      </c>
      <c r="I5349" s="60"/>
    </row>
    <row r="5350" spans="1:9" s="38" customFormat="1" x14ac:dyDescent="0.25">
      <c r="A5350" s="193" t="s">
        <v>12060</v>
      </c>
      <c r="B5350" s="194" t="s">
        <v>11821</v>
      </c>
      <c r="C5350" s="188" t="s">
        <v>6</v>
      </c>
      <c r="D5350" s="179"/>
      <c r="E5350" s="201">
        <v>300</v>
      </c>
      <c r="F5350" s="201">
        <v>15.4</v>
      </c>
      <c r="G5350" s="64">
        <f t="shared" si="166"/>
        <v>0</v>
      </c>
      <c r="H5350" s="66">
        <f t="shared" si="167"/>
        <v>0</v>
      </c>
      <c r="I5350" s="60"/>
    </row>
    <row r="5351" spans="1:9" s="38" customFormat="1" x14ac:dyDescent="0.25">
      <c r="A5351" s="193" t="s">
        <v>12061</v>
      </c>
      <c r="B5351" s="194" t="s">
        <v>11823</v>
      </c>
      <c r="C5351" s="188" t="s">
        <v>6</v>
      </c>
      <c r="D5351" s="179"/>
      <c r="E5351" s="201">
        <v>443</v>
      </c>
      <c r="F5351" s="201">
        <v>22.8</v>
      </c>
      <c r="G5351" s="64">
        <f t="shared" si="166"/>
        <v>0</v>
      </c>
      <c r="H5351" s="66">
        <f t="shared" si="167"/>
        <v>0</v>
      </c>
      <c r="I5351" s="60"/>
    </row>
    <row r="5352" spans="1:9" s="38" customFormat="1" x14ac:dyDescent="0.25">
      <c r="A5352" s="193" t="s">
        <v>12062</v>
      </c>
      <c r="B5352" s="194" t="s">
        <v>11825</v>
      </c>
      <c r="C5352" s="188" t="s">
        <v>6</v>
      </c>
      <c r="D5352" s="179"/>
      <c r="E5352" s="201">
        <v>354</v>
      </c>
      <c r="F5352" s="201">
        <v>18.2</v>
      </c>
      <c r="G5352" s="64">
        <f t="shared" si="166"/>
        <v>0</v>
      </c>
      <c r="H5352" s="66">
        <f t="shared" si="167"/>
        <v>0</v>
      </c>
      <c r="I5352" s="60"/>
    </row>
    <row r="5353" spans="1:9" s="38" customFormat="1" x14ac:dyDescent="0.25">
      <c r="A5353" s="193" t="s">
        <v>12063</v>
      </c>
      <c r="B5353" s="194" t="s">
        <v>11827</v>
      </c>
      <c r="C5353" s="188" t="s">
        <v>6</v>
      </c>
      <c r="D5353" s="179"/>
      <c r="E5353" s="201">
        <v>1752</v>
      </c>
      <c r="F5353" s="201">
        <v>90</v>
      </c>
      <c r="G5353" s="64">
        <f t="shared" si="166"/>
        <v>0</v>
      </c>
      <c r="H5353" s="66">
        <f t="shared" si="167"/>
        <v>0</v>
      </c>
      <c r="I5353" s="60"/>
    </row>
    <row r="5354" spans="1:9" s="38" customFormat="1" x14ac:dyDescent="0.25">
      <c r="A5354" s="193" t="s">
        <v>12064</v>
      </c>
      <c r="B5354" s="194" t="s">
        <v>11829</v>
      </c>
      <c r="C5354" s="188" t="s">
        <v>6</v>
      </c>
      <c r="D5354" s="179"/>
      <c r="E5354" s="201">
        <v>2848</v>
      </c>
      <c r="F5354" s="201">
        <v>147</v>
      </c>
      <c r="G5354" s="64">
        <f t="shared" si="166"/>
        <v>0</v>
      </c>
      <c r="H5354" s="66">
        <f t="shared" si="167"/>
        <v>0</v>
      </c>
      <c r="I5354" s="60"/>
    </row>
    <row r="5355" spans="1:9" s="38" customFormat="1" x14ac:dyDescent="0.25">
      <c r="A5355" s="193" t="s">
        <v>12065</v>
      </c>
      <c r="B5355" s="194" t="s">
        <v>11831</v>
      </c>
      <c r="C5355" s="188" t="s">
        <v>6</v>
      </c>
      <c r="D5355" s="179"/>
      <c r="E5355" s="201">
        <v>644</v>
      </c>
      <c r="F5355" s="201">
        <v>33.200000000000003</v>
      </c>
      <c r="G5355" s="64">
        <f t="shared" si="166"/>
        <v>0</v>
      </c>
      <c r="H5355" s="66">
        <f t="shared" si="167"/>
        <v>0</v>
      </c>
      <c r="I5355" s="60"/>
    </row>
    <row r="5356" spans="1:9" s="38" customFormat="1" x14ac:dyDescent="0.25">
      <c r="A5356" s="193" t="s">
        <v>12066</v>
      </c>
      <c r="B5356" s="194" t="s">
        <v>12067</v>
      </c>
      <c r="C5356" s="188" t="s">
        <v>6</v>
      </c>
      <c r="D5356" s="179"/>
      <c r="E5356" s="201">
        <v>1131</v>
      </c>
      <c r="F5356" s="201">
        <v>58</v>
      </c>
      <c r="G5356" s="64">
        <f t="shared" si="166"/>
        <v>0</v>
      </c>
      <c r="H5356" s="66">
        <f t="shared" si="167"/>
        <v>0</v>
      </c>
      <c r="I5356" s="60"/>
    </row>
    <row r="5357" spans="1:9" s="38" customFormat="1" x14ac:dyDescent="0.25">
      <c r="A5357" s="193" t="s">
        <v>12068</v>
      </c>
      <c r="B5357" s="194" t="s">
        <v>11835</v>
      </c>
      <c r="C5357" s="188" t="s">
        <v>6</v>
      </c>
      <c r="D5357" s="179"/>
      <c r="E5357" s="201">
        <v>2407</v>
      </c>
      <c r="F5357" s="201">
        <v>124</v>
      </c>
      <c r="G5357" s="64">
        <f t="shared" si="166"/>
        <v>0</v>
      </c>
      <c r="H5357" s="66">
        <f t="shared" si="167"/>
        <v>0</v>
      </c>
      <c r="I5357" s="60"/>
    </row>
    <row r="5358" spans="1:9" s="38" customFormat="1" x14ac:dyDescent="0.25">
      <c r="A5358" s="193" t="s">
        <v>12069</v>
      </c>
      <c r="B5358" s="194" t="s">
        <v>11837</v>
      </c>
      <c r="C5358" s="188" t="s">
        <v>6</v>
      </c>
      <c r="D5358" s="179"/>
      <c r="E5358" s="201">
        <v>3169</v>
      </c>
      <c r="F5358" s="201">
        <v>163</v>
      </c>
      <c r="G5358" s="64">
        <f t="shared" si="166"/>
        <v>0</v>
      </c>
      <c r="H5358" s="66">
        <f t="shared" si="167"/>
        <v>0</v>
      </c>
      <c r="I5358" s="60"/>
    </row>
    <row r="5359" spans="1:9" s="38" customFormat="1" x14ac:dyDescent="0.25">
      <c r="A5359" s="193" t="s">
        <v>12070</v>
      </c>
      <c r="B5359" s="194" t="s">
        <v>11839</v>
      </c>
      <c r="C5359" s="188" t="s">
        <v>6</v>
      </c>
      <c r="D5359" s="179"/>
      <c r="E5359" s="201">
        <v>657</v>
      </c>
      <c r="F5359" s="201">
        <v>33.799999999999997</v>
      </c>
      <c r="G5359" s="64">
        <f t="shared" si="166"/>
        <v>0</v>
      </c>
      <c r="H5359" s="66">
        <f t="shared" si="167"/>
        <v>0</v>
      </c>
      <c r="I5359" s="60"/>
    </row>
    <row r="5360" spans="1:9" s="38" customFormat="1" x14ac:dyDescent="0.25">
      <c r="A5360" s="193" t="s">
        <v>12071</v>
      </c>
      <c r="B5360" s="194" t="s">
        <v>11888</v>
      </c>
      <c r="C5360" s="188" t="s">
        <v>6</v>
      </c>
      <c r="D5360" s="179"/>
      <c r="E5360" s="201">
        <v>799</v>
      </c>
      <c r="F5360" s="201">
        <v>41.1</v>
      </c>
      <c r="G5360" s="64">
        <f t="shared" si="166"/>
        <v>0</v>
      </c>
      <c r="H5360" s="66">
        <f t="shared" si="167"/>
        <v>0</v>
      </c>
      <c r="I5360" s="60"/>
    </row>
    <row r="5361" spans="1:9" s="38" customFormat="1" x14ac:dyDescent="0.25">
      <c r="A5361" s="193" t="s">
        <v>12072</v>
      </c>
      <c r="B5361" s="194" t="s">
        <v>11843</v>
      </c>
      <c r="C5361" s="188" t="s">
        <v>6</v>
      </c>
      <c r="D5361" s="179"/>
      <c r="E5361" s="201">
        <v>1037</v>
      </c>
      <c r="F5361" s="201">
        <v>53</v>
      </c>
      <c r="G5361" s="64">
        <f t="shared" si="166"/>
        <v>0</v>
      </c>
      <c r="H5361" s="66">
        <f t="shared" si="167"/>
        <v>0</v>
      </c>
      <c r="I5361" s="60"/>
    </row>
    <row r="5362" spans="1:9" s="38" customFormat="1" x14ac:dyDescent="0.25">
      <c r="A5362" s="193" t="s">
        <v>12073</v>
      </c>
      <c r="B5362" s="194" t="s">
        <v>11845</v>
      </c>
      <c r="C5362" s="188" t="s">
        <v>6</v>
      </c>
      <c r="D5362" s="179"/>
      <c r="E5362" s="201">
        <v>1274</v>
      </c>
      <c r="F5362" s="201">
        <v>66</v>
      </c>
      <c r="G5362" s="64">
        <f t="shared" si="166"/>
        <v>0</v>
      </c>
      <c r="H5362" s="66">
        <f t="shared" si="167"/>
        <v>0</v>
      </c>
      <c r="I5362" s="60"/>
    </row>
    <row r="5363" spans="1:9" s="38" customFormat="1" x14ac:dyDescent="0.25">
      <c r="A5363" s="193" t="s">
        <v>12074</v>
      </c>
      <c r="B5363" s="194" t="s">
        <v>11847</v>
      </c>
      <c r="C5363" s="188" t="s">
        <v>6</v>
      </c>
      <c r="D5363" s="179"/>
      <c r="E5363" s="201">
        <v>1919</v>
      </c>
      <c r="F5363" s="201">
        <v>99</v>
      </c>
      <c r="G5363" s="64">
        <f t="shared" si="166"/>
        <v>0</v>
      </c>
      <c r="H5363" s="66">
        <f t="shared" si="167"/>
        <v>0</v>
      </c>
      <c r="I5363" s="60"/>
    </row>
    <row r="5364" spans="1:9" s="38" customFormat="1" x14ac:dyDescent="0.25">
      <c r="A5364" s="193" t="s">
        <v>12075</v>
      </c>
      <c r="B5364" s="194" t="s">
        <v>11893</v>
      </c>
      <c r="C5364" s="188" t="s">
        <v>6</v>
      </c>
      <c r="D5364" s="179"/>
      <c r="E5364" s="201">
        <v>2479</v>
      </c>
      <c r="F5364" s="201">
        <v>128</v>
      </c>
      <c r="G5364" s="64">
        <f t="shared" si="166"/>
        <v>0</v>
      </c>
      <c r="H5364" s="66">
        <f t="shared" si="167"/>
        <v>0</v>
      </c>
      <c r="I5364" s="60"/>
    </row>
    <row r="5365" spans="1:9" s="38" customFormat="1" x14ac:dyDescent="0.25">
      <c r="A5365" s="193" t="s">
        <v>12076</v>
      </c>
      <c r="B5365" s="194" t="s">
        <v>11851</v>
      </c>
      <c r="C5365" s="188" t="s">
        <v>6</v>
      </c>
      <c r="D5365" s="179"/>
      <c r="E5365" s="201">
        <v>1156</v>
      </c>
      <c r="F5365" s="201">
        <v>60</v>
      </c>
      <c r="G5365" s="64">
        <f t="shared" si="166"/>
        <v>0</v>
      </c>
      <c r="H5365" s="66">
        <f t="shared" si="167"/>
        <v>0</v>
      </c>
      <c r="I5365" s="60"/>
    </row>
    <row r="5366" spans="1:9" s="38" customFormat="1" x14ac:dyDescent="0.25">
      <c r="A5366" s="193" t="s">
        <v>12077</v>
      </c>
      <c r="B5366" s="194" t="s">
        <v>11853</v>
      </c>
      <c r="C5366" s="188" t="s">
        <v>6</v>
      </c>
      <c r="D5366" s="179"/>
      <c r="E5366" s="201">
        <v>1848</v>
      </c>
      <c r="F5366" s="201">
        <v>95</v>
      </c>
      <c r="G5366" s="64">
        <f t="shared" si="166"/>
        <v>0</v>
      </c>
      <c r="H5366" s="66">
        <f t="shared" si="167"/>
        <v>0</v>
      </c>
      <c r="I5366" s="60"/>
    </row>
    <row r="5367" spans="1:9" s="38" customFormat="1" x14ac:dyDescent="0.25">
      <c r="A5367" s="193" t="s">
        <v>12078</v>
      </c>
      <c r="B5367" s="194" t="s">
        <v>11855</v>
      </c>
      <c r="C5367" s="188" t="s">
        <v>6</v>
      </c>
      <c r="D5367" s="179"/>
      <c r="E5367" s="201">
        <v>2396</v>
      </c>
      <c r="F5367" s="201">
        <v>123</v>
      </c>
      <c r="G5367" s="64">
        <f t="shared" si="166"/>
        <v>0</v>
      </c>
      <c r="H5367" s="66">
        <f t="shared" si="167"/>
        <v>0</v>
      </c>
      <c r="I5367" s="60"/>
    </row>
    <row r="5368" spans="1:9" s="38" customFormat="1" x14ac:dyDescent="0.25">
      <c r="A5368" s="193" t="s">
        <v>12079</v>
      </c>
      <c r="B5368" s="194" t="s">
        <v>11898</v>
      </c>
      <c r="C5368" s="188" t="s">
        <v>6</v>
      </c>
      <c r="D5368" s="179"/>
      <c r="E5368" s="201">
        <v>3086</v>
      </c>
      <c r="F5368" s="201">
        <v>159</v>
      </c>
      <c r="G5368" s="64">
        <f t="shared" si="166"/>
        <v>0</v>
      </c>
      <c r="H5368" s="66">
        <f t="shared" si="167"/>
        <v>0</v>
      </c>
      <c r="I5368" s="60"/>
    </row>
    <row r="5369" spans="1:9" s="38" customFormat="1" x14ac:dyDescent="0.25">
      <c r="A5369" s="193" t="s">
        <v>12080</v>
      </c>
      <c r="B5369" s="194" t="s">
        <v>11859</v>
      </c>
      <c r="C5369" s="188" t="s">
        <v>6</v>
      </c>
      <c r="D5369" s="179"/>
      <c r="E5369" s="201">
        <v>3241</v>
      </c>
      <c r="F5369" s="201">
        <v>167</v>
      </c>
      <c r="G5369" s="64">
        <f t="shared" si="166"/>
        <v>0</v>
      </c>
      <c r="H5369" s="66">
        <f t="shared" si="167"/>
        <v>0</v>
      </c>
      <c r="I5369" s="60"/>
    </row>
    <row r="5370" spans="1:9" s="38" customFormat="1" x14ac:dyDescent="0.25">
      <c r="A5370" s="193" t="s">
        <v>12081</v>
      </c>
      <c r="B5370" s="194" t="s">
        <v>11861</v>
      </c>
      <c r="C5370" s="188" t="s">
        <v>6</v>
      </c>
      <c r="D5370" s="179"/>
      <c r="E5370" s="201">
        <v>4159</v>
      </c>
      <c r="F5370" s="201">
        <v>214</v>
      </c>
      <c r="G5370" s="64">
        <f t="shared" si="166"/>
        <v>0</v>
      </c>
      <c r="H5370" s="66">
        <f t="shared" si="167"/>
        <v>0</v>
      </c>
      <c r="I5370" s="60"/>
    </row>
    <row r="5371" spans="1:9" s="38" customFormat="1" x14ac:dyDescent="0.25">
      <c r="A5371" s="193" t="s">
        <v>12082</v>
      </c>
      <c r="B5371" s="194" t="s">
        <v>11863</v>
      </c>
      <c r="C5371" s="188" t="s">
        <v>6</v>
      </c>
      <c r="D5371" s="179"/>
      <c r="E5371" s="201">
        <v>1288</v>
      </c>
      <c r="F5371" s="201">
        <v>66</v>
      </c>
      <c r="G5371" s="64">
        <f t="shared" si="166"/>
        <v>0</v>
      </c>
      <c r="H5371" s="66">
        <f t="shared" si="167"/>
        <v>0</v>
      </c>
      <c r="I5371" s="60"/>
    </row>
    <row r="5372" spans="1:9" s="38" customFormat="1" x14ac:dyDescent="0.25">
      <c r="A5372" s="193" t="s">
        <v>12083</v>
      </c>
      <c r="B5372" s="194" t="s">
        <v>11865</v>
      </c>
      <c r="C5372" s="188" t="s">
        <v>6</v>
      </c>
      <c r="D5372" s="179"/>
      <c r="E5372" s="201">
        <v>2277</v>
      </c>
      <c r="F5372" s="201">
        <v>117</v>
      </c>
      <c r="G5372" s="64">
        <f t="shared" si="166"/>
        <v>0</v>
      </c>
      <c r="H5372" s="66">
        <f t="shared" si="167"/>
        <v>0</v>
      </c>
      <c r="I5372" s="60"/>
    </row>
    <row r="5373" spans="1:9" s="38" customFormat="1" x14ac:dyDescent="0.25">
      <c r="A5373" s="193" t="s">
        <v>12084</v>
      </c>
      <c r="B5373" s="194" t="s">
        <v>11867</v>
      </c>
      <c r="C5373" s="188" t="s">
        <v>6</v>
      </c>
      <c r="D5373" s="179"/>
      <c r="E5373" s="201">
        <v>5376</v>
      </c>
      <c r="F5373" s="201">
        <v>277</v>
      </c>
      <c r="G5373" s="64">
        <f t="shared" si="166"/>
        <v>0</v>
      </c>
      <c r="H5373" s="66">
        <f t="shared" si="167"/>
        <v>0</v>
      </c>
      <c r="I5373" s="60"/>
    </row>
    <row r="5374" spans="1:9" s="38" customFormat="1" x14ac:dyDescent="0.25">
      <c r="A5374" s="193" t="s">
        <v>12085</v>
      </c>
      <c r="B5374" s="194" t="s">
        <v>11869</v>
      </c>
      <c r="C5374" s="188" t="s">
        <v>6</v>
      </c>
      <c r="D5374" s="179"/>
      <c r="E5374" s="201">
        <v>304</v>
      </c>
      <c r="F5374" s="201">
        <v>15.6</v>
      </c>
      <c r="G5374" s="64">
        <f t="shared" si="166"/>
        <v>0</v>
      </c>
      <c r="H5374" s="66">
        <f t="shared" si="167"/>
        <v>0</v>
      </c>
      <c r="I5374" s="60"/>
    </row>
    <row r="5375" spans="1:9" s="38" customFormat="1" x14ac:dyDescent="0.25">
      <c r="A5375" s="193" t="s">
        <v>12086</v>
      </c>
      <c r="B5375" s="194" t="s">
        <v>11871</v>
      </c>
      <c r="C5375" s="188" t="s">
        <v>6</v>
      </c>
      <c r="D5375" s="179"/>
      <c r="E5375" s="201">
        <v>6979</v>
      </c>
      <c r="F5375" s="201">
        <v>359</v>
      </c>
      <c r="G5375" s="64">
        <f t="shared" si="166"/>
        <v>0</v>
      </c>
      <c r="H5375" s="66">
        <f t="shared" si="167"/>
        <v>0</v>
      </c>
      <c r="I5375" s="60"/>
    </row>
    <row r="5376" spans="1:9" s="38" customFormat="1" x14ac:dyDescent="0.25">
      <c r="A5376" s="193" t="s">
        <v>12087</v>
      </c>
      <c r="B5376" s="194" t="s">
        <v>11873</v>
      </c>
      <c r="C5376" s="188" t="s">
        <v>6</v>
      </c>
      <c r="D5376" s="179"/>
      <c r="E5376" s="201">
        <v>546</v>
      </c>
      <c r="F5376" s="201">
        <v>28.1</v>
      </c>
      <c r="G5376" s="64">
        <f t="shared" si="166"/>
        <v>0</v>
      </c>
      <c r="H5376" s="66">
        <f t="shared" si="167"/>
        <v>0</v>
      </c>
      <c r="I5376" s="60"/>
    </row>
    <row r="5377" spans="1:9" s="38" customFormat="1" ht="90" x14ac:dyDescent="0.25">
      <c r="A5377" s="195" t="s">
        <v>12088</v>
      </c>
      <c r="B5377" s="196" t="s">
        <v>22549</v>
      </c>
      <c r="C5377" s="198"/>
      <c r="D5377" s="199"/>
      <c r="E5377" s="199"/>
      <c r="F5377" s="199"/>
      <c r="G5377" s="199"/>
      <c r="H5377" s="200"/>
      <c r="I5377" s="60"/>
    </row>
    <row r="5378" spans="1:9" s="38" customFormat="1" x14ac:dyDescent="0.25">
      <c r="A5378" s="193" t="s">
        <v>12089</v>
      </c>
      <c r="B5378" s="194" t="s">
        <v>11817</v>
      </c>
      <c r="C5378" s="188" t="s">
        <v>6</v>
      </c>
      <c r="D5378" s="179"/>
      <c r="E5378" s="201">
        <v>644</v>
      </c>
      <c r="F5378" s="201">
        <v>33.200000000000003</v>
      </c>
      <c r="G5378" s="64">
        <f t="shared" si="166"/>
        <v>0</v>
      </c>
      <c r="H5378" s="66">
        <f t="shared" si="167"/>
        <v>0</v>
      </c>
      <c r="I5378" s="60"/>
    </row>
    <row r="5379" spans="1:9" s="38" customFormat="1" x14ac:dyDescent="0.25">
      <c r="A5379" s="193" t="s">
        <v>12090</v>
      </c>
      <c r="B5379" s="194" t="s">
        <v>11819</v>
      </c>
      <c r="C5379" s="188" t="s">
        <v>6</v>
      </c>
      <c r="D5379" s="179"/>
      <c r="E5379" s="201">
        <v>776</v>
      </c>
      <c r="F5379" s="201">
        <v>39.9</v>
      </c>
      <c r="G5379" s="64">
        <f t="shared" si="166"/>
        <v>0</v>
      </c>
      <c r="H5379" s="66">
        <f t="shared" si="167"/>
        <v>0</v>
      </c>
      <c r="I5379" s="60"/>
    </row>
    <row r="5380" spans="1:9" s="38" customFormat="1" x14ac:dyDescent="0.25">
      <c r="A5380" s="193" t="s">
        <v>12091</v>
      </c>
      <c r="B5380" s="194" t="s">
        <v>11821</v>
      </c>
      <c r="C5380" s="188" t="s">
        <v>6</v>
      </c>
      <c r="D5380" s="179"/>
      <c r="E5380" s="201">
        <v>330</v>
      </c>
      <c r="F5380" s="201">
        <v>17</v>
      </c>
      <c r="G5380" s="64">
        <f t="shared" si="166"/>
        <v>0</v>
      </c>
      <c r="H5380" s="66">
        <f t="shared" si="167"/>
        <v>0</v>
      </c>
      <c r="I5380" s="60"/>
    </row>
    <row r="5381" spans="1:9" s="38" customFormat="1" x14ac:dyDescent="0.25">
      <c r="A5381" s="193" t="s">
        <v>12092</v>
      </c>
      <c r="B5381" s="194" t="s">
        <v>11823</v>
      </c>
      <c r="C5381" s="188" t="s">
        <v>6</v>
      </c>
      <c r="D5381" s="179"/>
      <c r="E5381" s="201">
        <v>504</v>
      </c>
      <c r="F5381" s="201">
        <v>25.9</v>
      </c>
      <c r="G5381" s="64">
        <f t="shared" ref="G5381:G5444" si="168">D5381*E5381</f>
        <v>0</v>
      </c>
      <c r="H5381" s="66">
        <f t="shared" ref="H5381:H5444" si="169">D5381*F5381</f>
        <v>0</v>
      </c>
      <c r="I5381" s="60"/>
    </row>
    <row r="5382" spans="1:9" s="38" customFormat="1" x14ac:dyDescent="0.25">
      <c r="A5382" s="193" t="s">
        <v>12093</v>
      </c>
      <c r="B5382" s="194" t="s">
        <v>11825</v>
      </c>
      <c r="C5382" s="188" t="s">
        <v>6</v>
      </c>
      <c r="D5382" s="179"/>
      <c r="E5382" s="201">
        <v>382</v>
      </c>
      <c r="F5382" s="201">
        <v>19.7</v>
      </c>
      <c r="G5382" s="64">
        <f t="shared" si="168"/>
        <v>0</v>
      </c>
      <c r="H5382" s="66">
        <f t="shared" si="169"/>
        <v>0</v>
      </c>
      <c r="I5382" s="60"/>
    </row>
    <row r="5383" spans="1:9" s="38" customFormat="1" x14ac:dyDescent="0.25">
      <c r="A5383" s="193" t="s">
        <v>12094</v>
      </c>
      <c r="B5383" s="194" t="s">
        <v>11827</v>
      </c>
      <c r="C5383" s="188" t="s">
        <v>6</v>
      </c>
      <c r="D5383" s="179"/>
      <c r="E5383" s="201">
        <v>1968</v>
      </c>
      <c r="F5383" s="201">
        <v>101</v>
      </c>
      <c r="G5383" s="64">
        <f t="shared" si="168"/>
        <v>0</v>
      </c>
      <c r="H5383" s="66">
        <f t="shared" si="169"/>
        <v>0</v>
      </c>
      <c r="I5383" s="60"/>
    </row>
    <row r="5384" spans="1:9" s="38" customFormat="1" x14ac:dyDescent="0.25">
      <c r="A5384" s="193" t="s">
        <v>12095</v>
      </c>
      <c r="B5384" s="194" t="s">
        <v>11829</v>
      </c>
      <c r="C5384" s="188" t="s">
        <v>6</v>
      </c>
      <c r="D5384" s="179"/>
      <c r="E5384" s="201">
        <v>3146</v>
      </c>
      <c r="F5384" s="201">
        <v>162</v>
      </c>
      <c r="G5384" s="64">
        <f t="shared" si="168"/>
        <v>0</v>
      </c>
      <c r="H5384" s="66">
        <f t="shared" si="169"/>
        <v>0</v>
      </c>
      <c r="I5384" s="60"/>
    </row>
    <row r="5385" spans="1:9" s="38" customFormat="1" x14ac:dyDescent="0.25">
      <c r="A5385" s="193" t="s">
        <v>12096</v>
      </c>
      <c r="B5385" s="194" t="s">
        <v>11831</v>
      </c>
      <c r="C5385" s="188" t="s">
        <v>6</v>
      </c>
      <c r="D5385" s="179"/>
      <c r="E5385" s="201">
        <v>691</v>
      </c>
      <c r="F5385" s="201">
        <v>35.6</v>
      </c>
      <c r="G5385" s="64">
        <f t="shared" si="168"/>
        <v>0</v>
      </c>
      <c r="H5385" s="66">
        <f t="shared" si="169"/>
        <v>0</v>
      </c>
      <c r="I5385" s="60"/>
    </row>
    <row r="5386" spans="1:9" s="38" customFormat="1" x14ac:dyDescent="0.25">
      <c r="A5386" s="193" t="s">
        <v>12097</v>
      </c>
      <c r="B5386" s="194" t="s">
        <v>22542</v>
      </c>
      <c r="C5386" s="188" t="s">
        <v>6</v>
      </c>
      <c r="D5386" s="179"/>
      <c r="E5386" s="201">
        <v>1156</v>
      </c>
      <c r="F5386" s="201">
        <v>60</v>
      </c>
      <c r="G5386" s="64">
        <f t="shared" si="168"/>
        <v>0</v>
      </c>
      <c r="H5386" s="66">
        <f t="shared" si="169"/>
        <v>0</v>
      </c>
      <c r="I5386" s="60"/>
    </row>
    <row r="5387" spans="1:9" s="38" customFormat="1" x14ac:dyDescent="0.25">
      <c r="A5387" s="193" t="s">
        <v>12098</v>
      </c>
      <c r="B5387" s="194" t="s">
        <v>11835</v>
      </c>
      <c r="C5387" s="188" t="s">
        <v>6</v>
      </c>
      <c r="D5387" s="179"/>
      <c r="E5387" s="201">
        <v>2490</v>
      </c>
      <c r="F5387" s="201">
        <v>128</v>
      </c>
      <c r="G5387" s="64">
        <f t="shared" si="168"/>
        <v>0</v>
      </c>
      <c r="H5387" s="66">
        <f t="shared" si="169"/>
        <v>0</v>
      </c>
      <c r="I5387" s="60"/>
    </row>
    <row r="5388" spans="1:9" s="38" customFormat="1" x14ac:dyDescent="0.25">
      <c r="A5388" s="193" t="s">
        <v>12099</v>
      </c>
      <c r="B5388" s="194" t="s">
        <v>11837</v>
      </c>
      <c r="C5388" s="188" t="s">
        <v>6</v>
      </c>
      <c r="D5388" s="179"/>
      <c r="E5388" s="201">
        <v>3285</v>
      </c>
      <c r="F5388" s="201">
        <v>169</v>
      </c>
      <c r="G5388" s="64">
        <f t="shared" si="168"/>
        <v>0</v>
      </c>
      <c r="H5388" s="66">
        <f t="shared" si="169"/>
        <v>0</v>
      </c>
      <c r="I5388" s="60"/>
    </row>
    <row r="5389" spans="1:9" s="38" customFormat="1" x14ac:dyDescent="0.25">
      <c r="A5389" s="193" t="s">
        <v>12100</v>
      </c>
      <c r="B5389" s="194" t="s">
        <v>11839</v>
      </c>
      <c r="C5389" s="188" t="s">
        <v>6</v>
      </c>
      <c r="D5389" s="179"/>
      <c r="E5389" s="201">
        <v>691</v>
      </c>
      <c r="F5389" s="201">
        <v>35.6</v>
      </c>
      <c r="G5389" s="64">
        <f t="shared" si="168"/>
        <v>0</v>
      </c>
      <c r="H5389" s="66">
        <f t="shared" si="169"/>
        <v>0</v>
      </c>
      <c r="I5389" s="60"/>
    </row>
    <row r="5390" spans="1:9" s="38" customFormat="1" x14ac:dyDescent="0.25">
      <c r="A5390" s="193" t="s">
        <v>12101</v>
      </c>
      <c r="B5390" s="194" t="s">
        <v>11888</v>
      </c>
      <c r="C5390" s="188" t="s">
        <v>6</v>
      </c>
      <c r="D5390" s="179"/>
      <c r="E5390" s="201">
        <v>882</v>
      </c>
      <c r="F5390" s="201">
        <v>45.4</v>
      </c>
      <c r="G5390" s="64">
        <f t="shared" si="168"/>
        <v>0</v>
      </c>
      <c r="H5390" s="66">
        <f t="shared" si="169"/>
        <v>0</v>
      </c>
      <c r="I5390" s="60"/>
    </row>
    <row r="5391" spans="1:9" s="38" customFormat="1" x14ac:dyDescent="0.25">
      <c r="A5391" s="193" t="s">
        <v>12102</v>
      </c>
      <c r="B5391" s="194" t="s">
        <v>11843</v>
      </c>
      <c r="C5391" s="188" t="s">
        <v>6</v>
      </c>
      <c r="D5391" s="179"/>
      <c r="E5391" s="201">
        <v>1144</v>
      </c>
      <c r="F5391" s="201">
        <v>59</v>
      </c>
      <c r="G5391" s="64">
        <f t="shared" si="168"/>
        <v>0</v>
      </c>
      <c r="H5391" s="66">
        <f t="shared" si="169"/>
        <v>0</v>
      </c>
      <c r="I5391" s="60"/>
    </row>
    <row r="5392" spans="1:9" s="38" customFormat="1" x14ac:dyDescent="0.25">
      <c r="A5392" s="193" t="s">
        <v>12103</v>
      </c>
      <c r="B5392" s="194" t="s">
        <v>11845</v>
      </c>
      <c r="C5392" s="188" t="s">
        <v>6</v>
      </c>
      <c r="D5392" s="179"/>
      <c r="E5392" s="201">
        <v>1430</v>
      </c>
      <c r="F5392" s="201">
        <v>74</v>
      </c>
      <c r="G5392" s="64">
        <f t="shared" si="168"/>
        <v>0</v>
      </c>
      <c r="H5392" s="66">
        <f t="shared" si="169"/>
        <v>0</v>
      </c>
      <c r="I5392" s="60"/>
    </row>
    <row r="5393" spans="1:9" s="38" customFormat="1" x14ac:dyDescent="0.25">
      <c r="A5393" s="193" t="s">
        <v>12104</v>
      </c>
      <c r="B5393" s="194" t="s">
        <v>11847</v>
      </c>
      <c r="C5393" s="188" t="s">
        <v>6</v>
      </c>
      <c r="D5393" s="179"/>
      <c r="E5393" s="201">
        <v>2181</v>
      </c>
      <c r="F5393" s="201">
        <v>112</v>
      </c>
      <c r="G5393" s="64">
        <f t="shared" si="168"/>
        <v>0</v>
      </c>
      <c r="H5393" s="66">
        <f t="shared" si="169"/>
        <v>0</v>
      </c>
      <c r="I5393" s="60"/>
    </row>
    <row r="5394" spans="1:9" s="38" customFormat="1" x14ac:dyDescent="0.25">
      <c r="A5394" s="193" t="s">
        <v>12105</v>
      </c>
      <c r="B5394" s="194" t="s">
        <v>11893</v>
      </c>
      <c r="C5394" s="188" t="s">
        <v>6</v>
      </c>
      <c r="D5394" s="179"/>
      <c r="E5394" s="201">
        <v>2789</v>
      </c>
      <c r="F5394" s="201">
        <v>144</v>
      </c>
      <c r="G5394" s="64">
        <f t="shared" si="168"/>
        <v>0</v>
      </c>
      <c r="H5394" s="66">
        <f t="shared" si="169"/>
        <v>0</v>
      </c>
      <c r="I5394" s="60"/>
    </row>
    <row r="5395" spans="1:9" s="38" customFormat="1" x14ac:dyDescent="0.25">
      <c r="A5395" s="193" t="s">
        <v>12106</v>
      </c>
      <c r="B5395" s="194" t="s">
        <v>11851</v>
      </c>
      <c r="C5395" s="188" t="s">
        <v>6</v>
      </c>
      <c r="D5395" s="179"/>
      <c r="E5395" s="201">
        <v>1334</v>
      </c>
      <c r="F5395" s="201">
        <v>69</v>
      </c>
      <c r="G5395" s="64">
        <f t="shared" si="168"/>
        <v>0</v>
      </c>
      <c r="H5395" s="66">
        <f t="shared" si="169"/>
        <v>0</v>
      </c>
      <c r="I5395" s="60"/>
    </row>
    <row r="5396" spans="1:9" s="38" customFormat="1" x14ac:dyDescent="0.25">
      <c r="A5396" s="193" t="s">
        <v>12107</v>
      </c>
      <c r="B5396" s="194" t="s">
        <v>11853</v>
      </c>
      <c r="C5396" s="188" t="s">
        <v>6</v>
      </c>
      <c r="D5396" s="179"/>
      <c r="E5396" s="201">
        <v>2097</v>
      </c>
      <c r="F5396" s="201">
        <v>108</v>
      </c>
      <c r="G5396" s="64">
        <f t="shared" si="168"/>
        <v>0</v>
      </c>
      <c r="H5396" s="66">
        <f t="shared" si="169"/>
        <v>0</v>
      </c>
      <c r="I5396" s="60"/>
    </row>
    <row r="5397" spans="1:9" s="38" customFormat="1" x14ac:dyDescent="0.25">
      <c r="A5397" s="193" t="s">
        <v>12108</v>
      </c>
      <c r="B5397" s="194" t="s">
        <v>11855</v>
      </c>
      <c r="C5397" s="188" t="s">
        <v>6</v>
      </c>
      <c r="D5397" s="179"/>
      <c r="E5397" s="201">
        <v>2693</v>
      </c>
      <c r="F5397" s="201">
        <v>139</v>
      </c>
      <c r="G5397" s="64">
        <f t="shared" si="168"/>
        <v>0</v>
      </c>
      <c r="H5397" s="66">
        <f t="shared" si="169"/>
        <v>0</v>
      </c>
      <c r="I5397" s="60"/>
    </row>
    <row r="5398" spans="1:9" s="38" customFormat="1" x14ac:dyDescent="0.25">
      <c r="A5398" s="193" t="s">
        <v>12109</v>
      </c>
      <c r="B5398" s="194" t="s">
        <v>11898</v>
      </c>
      <c r="C5398" s="188" t="s">
        <v>6</v>
      </c>
      <c r="D5398" s="179"/>
      <c r="E5398" s="201">
        <v>3492</v>
      </c>
      <c r="F5398" s="201">
        <v>180</v>
      </c>
      <c r="G5398" s="64">
        <f t="shared" si="168"/>
        <v>0</v>
      </c>
      <c r="H5398" s="66">
        <f t="shared" si="169"/>
        <v>0</v>
      </c>
      <c r="I5398" s="60"/>
    </row>
    <row r="5399" spans="1:9" s="38" customFormat="1" x14ac:dyDescent="0.25">
      <c r="A5399" s="193" t="s">
        <v>12110</v>
      </c>
      <c r="B5399" s="194" t="s">
        <v>11859</v>
      </c>
      <c r="C5399" s="188" t="s">
        <v>6</v>
      </c>
      <c r="D5399" s="179"/>
      <c r="E5399" s="201">
        <v>4744</v>
      </c>
      <c r="F5399" s="201">
        <v>244</v>
      </c>
      <c r="G5399" s="64">
        <f t="shared" si="168"/>
        <v>0</v>
      </c>
      <c r="H5399" s="66">
        <f t="shared" si="169"/>
        <v>0</v>
      </c>
      <c r="I5399" s="60"/>
    </row>
    <row r="5400" spans="1:9" s="38" customFormat="1" x14ac:dyDescent="0.25">
      <c r="A5400" s="193" t="s">
        <v>12111</v>
      </c>
      <c r="B5400" s="194" t="s">
        <v>11861</v>
      </c>
      <c r="C5400" s="188" t="s">
        <v>6</v>
      </c>
      <c r="D5400" s="179"/>
      <c r="E5400" s="201">
        <v>5757</v>
      </c>
      <c r="F5400" s="201">
        <v>297</v>
      </c>
      <c r="G5400" s="64">
        <f t="shared" si="168"/>
        <v>0</v>
      </c>
      <c r="H5400" s="66">
        <f t="shared" si="169"/>
        <v>0</v>
      </c>
      <c r="I5400" s="60"/>
    </row>
    <row r="5401" spans="1:9" s="38" customFormat="1" x14ac:dyDescent="0.25">
      <c r="A5401" s="193" t="s">
        <v>12112</v>
      </c>
      <c r="B5401" s="194" t="s">
        <v>11863</v>
      </c>
      <c r="C5401" s="188" t="s">
        <v>6</v>
      </c>
      <c r="D5401" s="179"/>
      <c r="E5401" s="201">
        <v>1478</v>
      </c>
      <c r="F5401" s="201">
        <v>76</v>
      </c>
      <c r="G5401" s="64">
        <f t="shared" si="168"/>
        <v>0</v>
      </c>
      <c r="H5401" s="66">
        <f t="shared" si="169"/>
        <v>0</v>
      </c>
      <c r="I5401" s="60"/>
    </row>
    <row r="5402" spans="1:9" s="38" customFormat="1" x14ac:dyDescent="0.25">
      <c r="A5402" s="193" t="s">
        <v>12113</v>
      </c>
      <c r="B5402" s="194" t="s">
        <v>11865</v>
      </c>
      <c r="C5402" s="188" t="s">
        <v>6</v>
      </c>
      <c r="D5402" s="179"/>
      <c r="E5402" s="201">
        <v>2396</v>
      </c>
      <c r="F5402" s="201">
        <v>123</v>
      </c>
      <c r="G5402" s="64">
        <f t="shared" si="168"/>
        <v>0</v>
      </c>
      <c r="H5402" s="66">
        <f t="shared" si="169"/>
        <v>0</v>
      </c>
      <c r="I5402" s="60"/>
    </row>
    <row r="5403" spans="1:9" s="38" customFormat="1" x14ac:dyDescent="0.25">
      <c r="A5403" s="193" t="s">
        <v>12114</v>
      </c>
      <c r="B5403" s="194" t="s">
        <v>11867</v>
      </c>
      <c r="C5403" s="188" t="s">
        <v>6</v>
      </c>
      <c r="D5403" s="179"/>
      <c r="E5403" s="201">
        <v>6519</v>
      </c>
      <c r="F5403" s="201">
        <v>336</v>
      </c>
      <c r="G5403" s="64">
        <f t="shared" si="168"/>
        <v>0</v>
      </c>
      <c r="H5403" s="66">
        <f t="shared" si="169"/>
        <v>0</v>
      </c>
      <c r="I5403" s="60"/>
    </row>
    <row r="5404" spans="1:9" s="38" customFormat="1" x14ac:dyDescent="0.25">
      <c r="A5404" s="193" t="s">
        <v>12115</v>
      </c>
      <c r="B5404" s="194" t="s">
        <v>11869</v>
      </c>
      <c r="C5404" s="188" t="s">
        <v>6</v>
      </c>
      <c r="D5404" s="179"/>
      <c r="E5404" s="201">
        <v>293</v>
      </c>
      <c r="F5404" s="201">
        <v>15.1</v>
      </c>
      <c r="G5404" s="64">
        <f t="shared" si="168"/>
        <v>0</v>
      </c>
      <c r="H5404" s="66">
        <f t="shared" si="169"/>
        <v>0</v>
      </c>
      <c r="I5404" s="60"/>
    </row>
    <row r="5405" spans="1:9" s="38" customFormat="1" x14ac:dyDescent="0.25">
      <c r="A5405" s="193" t="s">
        <v>12116</v>
      </c>
      <c r="B5405" s="194" t="s">
        <v>11871</v>
      </c>
      <c r="C5405" s="188" t="s">
        <v>6</v>
      </c>
      <c r="D5405" s="179"/>
      <c r="E5405" s="201">
        <v>9087</v>
      </c>
      <c r="F5405" s="201">
        <v>468</v>
      </c>
      <c r="G5405" s="64">
        <f t="shared" si="168"/>
        <v>0</v>
      </c>
      <c r="H5405" s="66">
        <f t="shared" si="169"/>
        <v>0</v>
      </c>
      <c r="I5405" s="60"/>
    </row>
    <row r="5406" spans="1:9" s="38" customFormat="1" x14ac:dyDescent="0.25">
      <c r="A5406" s="193" t="s">
        <v>12117</v>
      </c>
      <c r="B5406" s="194" t="s">
        <v>11873</v>
      </c>
      <c r="C5406" s="188" t="s">
        <v>6</v>
      </c>
      <c r="D5406" s="179"/>
      <c r="E5406" s="201">
        <v>546</v>
      </c>
      <c r="F5406" s="201">
        <v>28.1</v>
      </c>
      <c r="G5406" s="64">
        <f t="shared" si="168"/>
        <v>0</v>
      </c>
      <c r="H5406" s="66">
        <f t="shared" si="169"/>
        <v>0</v>
      </c>
      <c r="I5406" s="60"/>
    </row>
    <row r="5407" spans="1:9" s="38" customFormat="1" ht="90" x14ac:dyDescent="0.25">
      <c r="A5407" s="195" t="s">
        <v>12118</v>
      </c>
      <c r="B5407" s="196" t="s">
        <v>22550</v>
      </c>
      <c r="C5407" s="198"/>
      <c r="D5407" s="199"/>
      <c r="E5407" s="199"/>
      <c r="F5407" s="199"/>
      <c r="G5407" s="199"/>
      <c r="H5407" s="200"/>
      <c r="I5407" s="60"/>
    </row>
    <row r="5408" spans="1:9" s="38" customFormat="1" x14ac:dyDescent="0.25">
      <c r="A5408" s="193" t="s">
        <v>12119</v>
      </c>
      <c r="B5408" s="194" t="s">
        <v>11817</v>
      </c>
      <c r="C5408" s="188" t="s">
        <v>6</v>
      </c>
      <c r="D5408" s="179"/>
      <c r="E5408" s="201">
        <v>822</v>
      </c>
      <c r="F5408" s="201">
        <v>42.3</v>
      </c>
      <c r="G5408" s="64">
        <f t="shared" si="168"/>
        <v>0</v>
      </c>
      <c r="H5408" s="66">
        <f t="shared" si="169"/>
        <v>0</v>
      </c>
      <c r="I5408" s="60"/>
    </row>
    <row r="5409" spans="1:9" s="38" customFormat="1" x14ac:dyDescent="0.25">
      <c r="A5409" s="193" t="s">
        <v>12120</v>
      </c>
      <c r="B5409" s="194" t="s">
        <v>11819</v>
      </c>
      <c r="C5409" s="188" t="s">
        <v>6</v>
      </c>
      <c r="D5409" s="179"/>
      <c r="E5409" s="201">
        <v>822</v>
      </c>
      <c r="F5409" s="201">
        <v>42.3</v>
      </c>
      <c r="G5409" s="64">
        <f t="shared" si="168"/>
        <v>0</v>
      </c>
      <c r="H5409" s="66">
        <f t="shared" si="169"/>
        <v>0</v>
      </c>
      <c r="I5409" s="60"/>
    </row>
    <row r="5410" spans="1:9" s="38" customFormat="1" x14ac:dyDescent="0.25">
      <c r="A5410" s="193" t="s">
        <v>12121</v>
      </c>
      <c r="B5410" s="194" t="s">
        <v>11821</v>
      </c>
      <c r="C5410" s="188" t="s">
        <v>6</v>
      </c>
      <c r="D5410" s="179"/>
      <c r="E5410" s="201">
        <v>372</v>
      </c>
      <c r="F5410" s="201">
        <v>19.2</v>
      </c>
      <c r="G5410" s="64">
        <f t="shared" si="168"/>
        <v>0</v>
      </c>
      <c r="H5410" s="66">
        <f t="shared" si="169"/>
        <v>0</v>
      </c>
      <c r="I5410" s="60"/>
    </row>
    <row r="5411" spans="1:9" s="38" customFormat="1" x14ac:dyDescent="0.25">
      <c r="A5411" s="193" t="s">
        <v>12122</v>
      </c>
      <c r="B5411" s="194" t="s">
        <v>11823</v>
      </c>
      <c r="C5411" s="188" t="s">
        <v>6</v>
      </c>
      <c r="D5411" s="179"/>
      <c r="E5411" s="201">
        <v>607</v>
      </c>
      <c r="F5411" s="201">
        <v>31.2</v>
      </c>
      <c r="G5411" s="64">
        <f t="shared" si="168"/>
        <v>0</v>
      </c>
      <c r="H5411" s="66">
        <f t="shared" si="169"/>
        <v>0</v>
      </c>
      <c r="I5411" s="60"/>
    </row>
    <row r="5412" spans="1:9" s="38" customFormat="1" x14ac:dyDescent="0.25">
      <c r="A5412" s="193" t="s">
        <v>12123</v>
      </c>
      <c r="B5412" s="194" t="s">
        <v>11825</v>
      </c>
      <c r="C5412" s="188" t="s">
        <v>6</v>
      </c>
      <c r="D5412" s="179"/>
      <c r="E5412" s="201">
        <v>438</v>
      </c>
      <c r="F5412" s="201">
        <v>22.5</v>
      </c>
      <c r="G5412" s="64">
        <f t="shared" si="168"/>
        <v>0</v>
      </c>
      <c r="H5412" s="66">
        <f t="shared" si="169"/>
        <v>0</v>
      </c>
      <c r="I5412" s="60"/>
    </row>
    <row r="5413" spans="1:9" s="38" customFormat="1" x14ac:dyDescent="0.25">
      <c r="A5413" s="193" t="s">
        <v>12124</v>
      </c>
      <c r="B5413" s="194" t="s">
        <v>11827</v>
      </c>
      <c r="C5413" s="188" t="s">
        <v>6</v>
      </c>
      <c r="D5413" s="179"/>
      <c r="E5413" s="201">
        <v>2228</v>
      </c>
      <c r="F5413" s="201">
        <v>115</v>
      </c>
      <c r="G5413" s="64">
        <f t="shared" si="168"/>
        <v>0</v>
      </c>
      <c r="H5413" s="66">
        <f t="shared" si="169"/>
        <v>0</v>
      </c>
      <c r="I5413" s="60"/>
    </row>
    <row r="5414" spans="1:9" s="38" customFormat="1" x14ac:dyDescent="0.25">
      <c r="A5414" s="193" t="s">
        <v>12125</v>
      </c>
      <c r="B5414" s="194" t="s">
        <v>11829</v>
      </c>
      <c r="C5414" s="188" t="s">
        <v>6</v>
      </c>
      <c r="D5414" s="179"/>
      <c r="E5414" s="201">
        <v>3481</v>
      </c>
      <c r="F5414" s="201">
        <v>179</v>
      </c>
      <c r="G5414" s="64">
        <f t="shared" si="168"/>
        <v>0</v>
      </c>
      <c r="H5414" s="66">
        <f t="shared" si="169"/>
        <v>0</v>
      </c>
      <c r="I5414" s="60"/>
    </row>
    <row r="5415" spans="1:9" s="38" customFormat="1" x14ac:dyDescent="0.25">
      <c r="A5415" s="193" t="s">
        <v>12126</v>
      </c>
      <c r="B5415" s="194" t="s">
        <v>11831</v>
      </c>
      <c r="C5415" s="188" t="s">
        <v>6</v>
      </c>
      <c r="D5415" s="179"/>
      <c r="E5415" s="201">
        <v>738</v>
      </c>
      <c r="F5415" s="201">
        <v>38</v>
      </c>
      <c r="G5415" s="64">
        <f t="shared" si="168"/>
        <v>0</v>
      </c>
      <c r="H5415" s="66">
        <f t="shared" si="169"/>
        <v>0</v>
      </c>
      <c r="I5415" s="60"/>
    </row>
    <row r="5416" spans="1:9" s="38" customFormat="1" x14ac:dyDescent="0.25">
      <c r="A5416" s="193" t="s">
        <v>12127</v>
      </c>
      <c r="B5416" s="194" t="s">
        <v>11833</v>
      </c>
      <c r="C5416" s="188" t="s">
        <v>6</v>
      </c>
      <c r="D5416" s="179"/>
      <c r="E5416" s="201">
        <v>1263</v>
      </c>
      <c r="F5416" s="201">
        <v>65</v>
      </c>
      <c r="G5416" s="64">
        <f t="shared" si="168"/>
        <v>0</v>
      </c>
      <c r="H5416" s="66">
        <f t="shared" si="169"/>
        <v>0</v>
      </c>
      <c r="I5416" s="60"/>
    </row>
    <row r="5417" spans="1:9" s="38" customFormat="1" x14ac:dyDescent="0.25">
      <c r="A5417" s="193" t="s">
        <v>12128</v>
      </c>
      <c r="B5417" s="194" t="s">
        <v>11835</v>
      </c>
      <c r="C5417" s="188" t="s">
        <v>6</v>
      </c>
      <c r="D5417" s="179"/>
      <c r="E5417" s="201">
        <v>2777</v>
      </c>
      <c r="F5417" s="201">
        <v>143</v>
      </c>
      <c r="G5417" s="64">
        <f t="shared" si="168"/>
        <v>0</v>
      </c>
      <c r="H5417" s="66">
        <f t="shared" si="169"/>
        <v>0</v>
      </c>
      <c r="I5417" s="60"/>
    </row>
    <row r="5418" spans="1:9" s="38" customFormat="1" x14ac:dyDescent="0.25">
      <c r="A5418" s="193" t="s">
        <v>12129</v>
      </c>
      <c r="B5418" s="194" t="s">
        <v>11837</v>
      </c>
      <c r="C5418" s="188" t="s">
        <v>6</v>
      </c>
      <c r="D5418" s="179"/>
      <c r="E5418" s="201">
        <v>3528</v>
      </c>
      <c r="F5418" s="201">
        <v>182</v>
      </c>
      <c r="G5418" s="64">
        <f t="shared" si="168"/>
        <v>0</v>
      </c>
      <c r="H5418" s="66">
        <f t="shared" si="169"/>
        <v>0</v>
      </c>
      <c r="I5418" s="60"/>
    </row>
    <row r="5419" spans="1:9" s="38" customFormat="1" x14ac:dyDescent="0.25">
      <c r="A5419" s="193" t="s">
        <v>12130</v>
      </c>
      <c r="B5419" s="194" t="s">
        <v>11839</v>
      </c>
      <c r="C5419" s="188" t="s">
        <v>6</v>
      </c>
      <c r="D5419" s="179"/>
      <c r="E5419" s="201">
        <v>834</v>
      </c>
      <c r="F5419" s="201">
        <v>43</v>
      </c>
      <c r="G5419" s="64">
        <f t="shared" si="168"/>
        <v>0</v>
      </c>
      <c r="H5419" s="66">
        <f t="shared" si="169"/>
        <v>0</v>
      </c>
      <c r="I5419" s="60"/>
    </row>
    <row r="5420" spans="1:9" s="38" customFormat="1" x14ac:dyDescent="0.25">
      <c r="A5420" s="193" t="s">
        <v>12131</v>
      </c>
      <c r="B5420" s="194" t="s">
        <v>11888</v>
      </c>
      <c r="C5420" s="188" t="s">
        <v>6</v>
      </c>
      <c r="D5420" s="179"/>
      <c r="E5420" s="201">
        <v>1026</v>
      </c>
      <c r="F5420" s="201">
        <v>53</v>
      </c>
      <c r="G5420" s="64">
        <f t="shared" si="168"/>
        <v>0</v>
      </c>
      <c r="H5420" s="66">
        <f t="shared" si="169"/>
        <v>0</v>
      </c>
      <c r="I5420" s="60"/>
    </row>
    <row r="5421" spans="1:9" s="38" customFormat="1" x14ac:dyDescent="0.25">
      <c r="A5421" s="193" t="s">
        <v>12132</v>
      </c>
      <c r="B5421" s="194" t="s">
        <v>11843</v>
      </c>
      <c r="C5421" s="188" t="s">
        <v>6</v>
      </c>
      <c r="D5421" s="179"/>
      <c r="E5421" s="201">
        <v>1347</v>
      </c>
      <c r="F5421" s="201">
        <v>69</v>
      </c>
      <c r="G5421" s="64">
        <f t="shared" si="168"/>
        <v>0</v>
      </c>
      <c r="H5421" s="66">
        <f t="shared" si="169"/>
        <v>0</v>
      </c>
      <c r="I5421" s="60"/>
    </row>
    <row r="5422" spans="1:9" s="38" customFormat="1" x14ac:dyDescent="0.25">
      <c r="A5422" s="193" t="s">
        <v>12133</v>
      </c>
      <c r="B5422" s="194" t="s">
        <v>11845</v>
      </c>
      <c r="C5422" s="188" t="s">
        <v>6</v>
      </c>
      <c r="D5422" s="179"/>
      <c r="E5422" s="201">
        <v>1692</v>
      </c>
      <c r="F5422" s="201">
        <v>87</v>
      </c>
      <c r="G5422" s="64">
        <f t="shared" si="168"/>
        <v>0</v>
      </c>
      <c r="H5422" s="66">
        <f t="shared" si="169"/>
        <v>0</v>
      </c>
      <c r="I5422" s="60"/>
    </row>
    <row r="5423" spans="1:9" s="38" customFormat="1" x14ac:dyDescent="0.25">
      <c r="A5423" s="193" t="s">
        <v>12134</v>
      </c>
      <c r="B5423" s="194" t="s">
        <v>11847</v>
      </c>
      <c r="C5423" s="188" t="s">
        <v>6</v>
      </c>
      <c r="D5423" s="179"/>
      <c r="E5423" s="201">
        <v>2574</v>
      </c>
      <c r="F5423" s="201">
        <v>133</v>
      </c>
      <c r="G5423" s="64">
        <f t="shared" si="168"/>
        <v>0</v>
      </c>
      <c r="H5423" s="66">
        <f t="shared" si="169"/>
        <v>0</v>
      </c>
      <c r="I5423" s="60"/>
    </row>
    <row r="5424" spans="1:9" s="38" customFormat="1" x14ac:dyDescent="0.25">
      <c r="A5424" s="193" t="s">
        <v>12135</v>
      </c>
      <c r="B5424" s="194" t="s">
        <v>11893</v>
      </c>
      <c r="C5424" s="188" t="s">
        <v>6</v>
      </c>
      <c r="D5424" s="179"/>
      <c r="E5424" s="201">
        <v>3313</v>
      </c>
      <c r="F5424" s="201">
        <v>171</v>
      </c>
      <c r="G5424" s="64">
        <f t="shared" si="168"/>
        <v>0</v>
      </c>
      <c r="H5424" s="66">
        <f t="shared" si="169"/>
        <v>0</v>
      </c>
      <c r="I5424" s="60"/>
    </row>
    <row r="5425" spans="1:9" s="38" customFormat="1" x14ac:dyDescent="0.25">
      <c r="A5425" s="193" t="s">
        <v>12136</v>
      </c>
      <c r="B5425" s="194" t="s">
        <v>11851</v>
      </c>
      <c r="C5425" s="188" t="s">
        <v>6</v>
      </c>
      <c r="D5425" s="179"/>
      <c r="E5425" s="201">
        <v>1548</v>
      </c>
      <c r="F5425" s="201">
        <v>80</v>
      </c>
      <c r="G5425" s="64">
        <f t="shared" si="168"/>
        <v>0</v>
      </c>
      <c r="H5425" s="66">
        <f t="shared" si="169"/>
        <v>0</v>
      </c>
      <c r="I5425" s="60"/>
    </row>
    <row r="5426" spans="1:9" s="38" customFormat="1" x14ac:dyDescent="0.25">
      <c r="A5426" s="193" t="s">
        <v>12137</v>
      </c>
      <c r="B5426" s="194" t="s">
        <v>11853</v>
      </c>
      <c r="C5426" s="188" t="s">
        <v>6</v>
      </c>
      <c r="D5426" s="179"/>
      <c r="E5426" s="201">
        <v>2621</v>
      </c>
      <c r="F5426" s="201">
        <v>135</v>
      </c>
      <c r="G5426" s="64">
        <f t="shared" si="168"/>
        <v>0</v>
      </c>
      <c r="H5426" s="66">
        <f t="shared" si="169"/>
        <v>0</v>
      </c>
      <c r="I5426" s="60"/>
    </row>
    <row r="5427" spans="1:9" s="38" customFormat="1" x14ac:dyDescent="0.25">
      <c r="A5427" s="193" t="s">
        <v>12138</v>
      </c>
      <c r="B5427" s="194" t="s">
        <v>11855</v>
      </c>
      <c r="C5427" s="188" t="s">
        <v>6</v>
      </c>
      <c r="D5427" s="179"/>
      <c r="E5427" s="201">
        <v>3337</v>
      </c>
      <c r="F5427" s="201">
        <v>172</v>
      </c>
      <c r="G5427" s="64">
        <f t="shared" si="168"/>
        <v>0</v>
      </c>
      <c r="H5427" s="66">
        <f t="shared" si="169"/>
        <v>0</v>
      </c>
      <c r="I5427" s="60"/>
    </row>
    <row r="5428" spans="1:9" s="38" customFormat="1" x14ac:dyDescent="0.25">
      <c r="A5428" s="193" t="s">
        <v>12139</v>
      </c>
      <c r="B5428" s="194" t="s">
        <v>11898</v>
      </c>
      <c r="C5428" s="188" t="s">
        <v>6</v>
      </c>
      <c r="D5428" s="179"/>
      <c r="E5428" s="201">
        <v>4122</v>
      </c>
      <c r="F5428" s="201">
        <v>212</v>
      </c>
      <c r="G5428" s="64">
        <f t="shared" si="168"/>
        <v>0</v>
      </c>
      <c r="H5428" s="66">
        <f t="shared" si="169"/>
        <v>0</v>
      </c>
      <c r="I5428" s="60"/>
    </row>
    <row r="5429" spans="1:9" s="38" customFormat="1" x14ac:dyDescent="0.25">
      <c r="A5429" s="193" t="s">
        <v>12140</v>
      </c>
      <c r="B5429" s="194" t="s">
        <v>11859</v>
      </c>
      <c r="C5429" s="188" t="s">
        <v>6</v>
      </c>
      <c r="D5429" s="179"/>
      <c r="E5429" s="201">
        <v>5565</v>
      </c>
      <c r="F5429" s="201">
        <v>287</v>
      </c>
      <c r="G5429" s="64">
        <f t="shared" si="168"/>
        <v>0</v>
      </c>
      <c r="H5429" s="66">
        <f t="shared" si="169"/>
        <v>0</v>
      </c>
      <c r="I5429" s="60"/>
    </row>
    <row r="5430" spans="1:9" s="38" customFormat="1" x14ac:dyDescent="0.25">
      <c r="A5430" s="193" t="s">
        <v>12141</v>
      </c>
      <c r="B5430" s="194" t="s">
        <v>11861</v>
      </c>
      <c r="C5430" s="188" t="s">
        <v>6</v>
      </c>
      <c r="D5430" s="179"/>
      <c r="E5430" s="201">
        <v>6268</v>
      </c>
      <c r="F5430" s="201">
        <v>323</v>
      </c>
      <c r="G5430" s="64">
        <f t="shared" si="168"/>
        <v>0</v>
      </c>
      <c r="H5430" s="66">
        <f t="shared" si="169"/>
        <v>0</v>
      </c>
      <c r="I5430" s="60"/>
    </row>
    <row r="5431" spans="1:9" s="38" customFormat="1" x14ac:dyDescent="0.25">
      <c r="A5431" s="193" t="s">
        <v>12142</v>
      </c>
      <c r="B5431" s="194" t="s">
        <v>11863</v>
      </c>
      <c r="C5431" s="188" t="s">
        <v>6</v>
      </c>
      <c r="D5431" s="179"/>
      <c r="E5431" s="201">
        <v>1669</v>
      </c>
      <c r="F5431" s="201">
        <v>86</v>
      </c>
      <c r="G5431" s="64">
        <f t="shared" si="168"/>
        <v>0</v>
      </c>
      <c r="H5431" s="66">
        <f t="shared" si="169"/>
        <v>0</v>
      </c>
      <c r="I5431" s="60"/>
    </row>
    <row r="5432" spans="1:9" s="38" customFormat="1" x14ac:dyDescent="0.25">
      <c r="A5432" s="193" t="s">
        <v>12143</v>
      </c>
      <c r="B5432" s="194" t="s">
        <v>11865</v>
      </c>
      <c r="C5432" s="188" t="s">
        <v>6</v>
      </c>
      <c r="D5432" s="179"/>
      <c r="E5432" s="201">
        <v>2980</v>
      </c>
      <c r="F5432" s="201">
        <v>153</v>
      </c>
      <c r="G5432" s="64">
        <f t="shared" si="168"/>
        <v>0</v>
      </c>
      <c r="H5432" s="66">
        <f t="shared" si="169"/>
        <v>0</v>
      </c>
      <c r="I5432" s="60"/>
    </row>
    <row r="5433" spans="1:9" s="38" customFormat="1" x14ac:dyDescent="0.25">
      <c r="A5433" s="193" t="s">
        <v>12144</v>
      </c>
      <c r="B5433" s="194" t="s">
        <v>11867</v>
      </c>
      <c r="C5433" s="188" t="s">
        <v>6</v>
      </c>
      <c r="D5433" s="179"/>
      <c r="E5433" s="201">
        <v>6876</v>
      </c>
      <c r="F5433" s="201">
        <v>354</v>
      </c>
      <c r="G5433" s="64">
        <f t="shared" si="168"/>
        <v>0</v>
      </c>
      <c r="H5433" s="66">
        <f t="shared" si="169"/>
        <v>0</v>
      </c>
      <c r="I5433" s="60"/>
    </row>
    <row r="5434" spans="1:9" s="38" customFormat="1" x14ac:dyDescent="0.25">
      <c r="A5434" s="193" t="s">
        <v>12145</v>
      </c>
      <c r="B5434" s="194" t="s">
        <v>11869</v>
      </c>
      <c r="C5434" s="188" t="s">
        <v>6</v>
      </c>
      <c r="D5434" s="179"/>
      <c r="E5434" s="201">
        <v>870</v>
      </c>
      <c r="F5434" s="201">
        <v>44.8</v>
      </c>
      <c r="G5434" s="64">
        <f t="shared" si="168"/>
        <v>0</v>
      </c>
      <c r="H5434" s="66">
        <f t="shared" si="169"/>
        <v>0</v>
      </c>
      <c r="I5434" s="60"/>
    </row>
    <row r="5435" spans="1:9" s="38" customFormat="1" x14ac:dyDescent="0.25">
      <c r="A5435" s="193" t="s">
        <v>12146</v>
      </c>
      <c r="B5435" s="194" t="s">
        <v>11871</v>
      </c>
      <c r="C5435" s="188" t="s">
        <v>6</v>
      </c>
      <c r="D5435" s="179"/>
      <c r="E5435" s="201">
        <v>9618</v>
      </c>
      <c r="F5435" s="201">
        <v>495</v>
      </c>
      <c r="G5435" s="64">
        <f t="shared" si="168"/>
        <v>0</v>
      </c>
      <c r="H5435" s="66">
        <f t="shared" si="169"/>
        <v>0</v>
      </c>
      <c r="I5435" s="60"/>
    </row>
    <row r="5436" spans="1:9" s="38" customFormat="1" x14ac:dyDescent="0.25">
      <c r="A5436" s="193" t="s">
        <v>12147</v>
      </c>
      <c r="B5436" s="194" t="s">
        <v>11873</v>
      </c>
      <c r="C5436" s="188" t="s">
        <v>6</v>
      </c>
      <c r="D5436" s="179"/>
      <c r="E5436" s="201">
        <v>546</v>
      </c>
      <c r="F5436" s="201">
        <v>28.1</v>
      </c>
      <c r="G5436" s="64">
        <f t="shared" si="168"/>
        <v>0</v>
      </c>
      <c r="H5436" s="66">
        <f t="shared" si="169"/>
        <v>0</v>
      </c>
      <c r="I5436" s="60"/>
    </row>
    <row r="5437" spans="1:9" s="38" customFormat="1" ht="90" x14ac:dyDescent="0.25">
      <c r="A5437" s="195" t="s">
        <v>12148</v>
      </c>
      <c r="B5437" s="196" t="s">
        <v>22551</v>
      </c>
      <c r="C5437" s="198"/>
      <c r="D5437" s="199"/>
      <c r="E5437" s="199"/>
      <c r="F5437" s="199"/>
      <c r="G5437" s="199"/>
      <c r="H5437" s="200"/>
      <c r="I5437" s="60"/>
    </row>
    <row r="5438" spans="1:9" s="38" customFormat="1" x14ac:dyDescent="0.25">
      <c r="A5438" s="193" t="s">
        <v>12149</v>
      </c>
      <c r="B5438" s="194" t="s">
        <v>11817</v>
      </c>
      <c r="C5438" s="188" t="s">
        <v>6</v>
      </c>
      <c r="D5438" s="179"/>
      <c r="E5438" s="201">
        <v>1108</v>
      </c>
      <c r="F5438" s="201">
        <v>57</v>
      </c>
      <c r="G5438" s="64">
        <f t="shared" si="168"/>
        <v>0</v>
      </c>
      <c r="H5438" s="66">
        <f t="shared" si="169"/>
        <v>0</v>
      </c>
      <c r="I5438" s="60"/>
    </row>
    <row r="5439" spans="1:9" s="38" customFormat="1" x14ac:dyDescent="0.25">
      <c r="A5439" s="193" t="s">
        <v>12150</v>
      </c>
      <c r="B5439" s="194" t="s">
        <v>11819</v>
      </c>
      <c r="C5439" s="188" t="s">
        <v>6</v>
      </c>
      <c r="D5439" s="179"/>
      <c r="E5439" s="201">
        <v>1050</v>
      </c>
      <c r="F5439" s="201">
        <v>54</v>
      </c>
      <c r="G5439" s="64">
        <f t="shared" si="168"/>
        <v>0</v>
      </c>
      <c r="H5439" s="66">
        <f t="shared" si="169"/>
        <v>0</v>
      </c>
      <c r="I5439" s="60"/>
    </row>
    <row r="5440" spans="1:9" s="38" customFormat="1" x14ac:dyDescent="0.25">
      <c r="A5440" s="193" t="s">
        <v>12151</v>
      </c>
      <c r="B5440" s="194" t="s">
        <v>11821</v>
      </c>
      <c r="C5440" s="188" t="s">
        <v>6</v>
      </c>
      <c r="D5440" s="179"/>
      <c r="E5440" s="201">
        <v>484</v>
      </c>
      <c r="F5440" s="201">
        <v>24.9</v>
      </c>
      <c r="G5440" s="64">
        <f t="shared" si="168"/>
        <v>0</v>
      </c>
      <c r="H5440" s="66">
        <f t="shared" si="169"/>
        <v>0</v>
      </c>
      <c r="I5440" s="60"/>
    </row>
    <row r="5441" spans="1:9" s="38" customFormat="1" x14ac:dyDescent="0.25">
      <c r="A5441" s="193" t="s">
        <v>12152</v>
      </c>
      <c r="B5441" s="194" t="s">
        <v>11823</v>
      </c>
      <c r="C5441" s="188" t="s">
        <v>6</v>
      </c>
      <c r="D5441" s="179"/>
      <c r="E5441" s="201">
        <v>786</v>
      </c>
      <c r="F5441" s="201">
        <v>40.5</v>
      </c>
      <c r="G5441" s="64">
        <f t="shared" si="168"/>
        <v>0</v>
      </c>
      <c r="H5441" s="66">
        <f t="shared" si="169"/>
        <v>0</v>
      </c>
      <c r="I5441" s="60"/>
    </row>
    <row r="5442" spans="1:9" s="38" customFormat="1" x14ac:dyDescent="0.25">
      <c r="A5442" s="193" t="s">
        <v>12153</v>
      </c>
      <c r="B5442" s="194" t="s">
        <v>11825</v>
      </c>
      <c r="C5442" s="188" t="s">
        <v>6</v>
      </c>
      <c r="D5442" s="179"/>
      <c r="E5442" s="201">
        <v>584</v>
      </c>
      <c r="F5442" s="201">
        <v>30.1</v>
      </c>
      <c r="G5442" s="64">
        <f t="shared" si="168"/>
        <v>0</v>
      </c>
      <c r="H5442" s="66">
        <f t="shared" si="169"/>
        <v>0</v>
      </c>
      <c r="I5442" s="60"/>
    </row>
    <row r="5443" spans="1:9" s="38" customFormat="1" x14ac:dyDescent="0.25">
      <c r="A5443" s="193" t="s">
        <v>12154</v>
      </c>
      <c r="B5443" s="194" t="s">
        <v>11827</v>
      </c>
      <c r="C5443" s="188" t="s">
        <v>6</v>
      </c>
      <c r="D5443" s="179"/>
      <c r="E5443" s="201">
        <v>2991</v>
      </c>
      <c r="F5443" s="201">
        <v>154</v>
      </c>
      <c r="G5443" s="64">
        <f t="shared" si="168"/>
        <v>0</v>
      </c>
      <c r="H5443" s="66">
        <f t="shared" si="169"/>
        <v>0</v>
      </c>
      <c r="I5443" s="60"/>
    </row>
    <row r="5444" spans="1:9" s="38" customFormat="1" x14ac:dyDescent="0.25">
      <c r="A5444" s="193" t="s">
        <v>12155</v>
      </c>
      <c r="B5444" s="194" t="s">
        <v>11829</v>
      </c>
      <c r="C5444" s="188" t="s">
        <v>6</v>
      </c>
      <c r="D5444" s="179"/>
      <c r="E5444" s="201">
        <v>4410</v>
      </c>
      <c r="F5444" s="201">
        <v>227</v>
      </c>
      <c r="G5444" s="64">
        <f t="shared" si="168"/>
        <v>0</v>
      </c>
      <c r="H5444" s="66">
        <f t="shared" si="169"/>
        <v>0</v>
      </c>
      <c r="I5444" s="60"/>
    </row>
    <row r="5445" spans="1:9" s="38" customFormat="1" x14ac:dyDescent="0.25">
      <c r="A5445" s="193" t="s">
        <v>12156</v>
      </c>
      <c r="B5445" s="194" t="s">
        <v>11831</v>
      </c>
      <c r="C5445" s="188" t="s">
        <v>6</v>
      </c>
      <c r="D5445" s="179"/>
      <c r="E5445" s="201">
        <v>882</v>
      </c>
      <c r="F5445" s="201">
        <v>45.4</v>
      </c>
      <c r="G5445" s="64">
        <f t="shared" ref="G5445:G5508" si="170">D5445*E5445</f>
        <v>0</v>
      </c>
      <c r="H5445" s="66">
        <f t="shared" ref="H5445:H5508" si="171">D5445*F5445</f>
        <v>0</v>
      </c>
      <c r="I5445" s="60"/>
    </row>
    <row r="5446" spans="1:9" s="38" customFormat="1" x14ac:dyDescent="0.25">
      <c r="A5446" s="193" t="s">
        <v>12157</v>
      </c>
      <c r="B5446" s="194" t="s">
        <v>11833</v>
      </c>
      <c r="C5446" s="188" t="s">
        <v>6</v>
      </c>
      <c r="D5446" s="179"/>
      <c r="E5446" s="201">
        <v>1478</v>
      </c>
      <c r="F5446" s="201">
        <v>76</v>
      </c>
      <c r="G5446" s="64">
        <f t="shared" si="170"/>
        <v>0</v>
      </c>
      <c r="H5446" s="66">
        <f t="shared" si="171"/>
        <v>0</v>
      </c>
      <c r="I5446" s="60"/>
    </row>
    <row r="5447" spans="1:9" s="38" customFormat="1" x14ac:dyDescent="0.25">
      <c r="A5447" s="193" t="s">
        <v>12158</v>
      </c>
      <c r="B5447" s="194" t="s">
        <v>11835</v>
      </c>
      <c r="C5447" s="188" t="s">
        <v>6</v>
      </c>
      <c r="D5447" s="179"/>
      <c r="E5447" s="201">
        <v>4136</v>
      </c>
      <c r="F5447" s="201">
        <v>213</v>
      </c>
      <c r="G5447" s="64">
        <f t="shared" si="170"/>
        <v>0</v>
      </c>
      <c r="H5447" s="66">
        <f t="shared" si="171"/>
        <v>0</v>
      </c>
      <c r="I5447" s="60"/>
    </row>
    <row r="5448" spans="1:9" s="38" customFormat="1" x14ac:dyDescent="0.25">
      <c r="A5448" s="193" t="s">
        <v>12159</v>
      </c>
      <c r="B5448" s="194" t="s">
        <v>11837</v>
      </c>
      <c r="C5448" s="188" t="s">
        <v>6</v>
      </c>
      <c r="D5448" s="179"/>
      <c r="E5448" s="201">
        <v>4338</v>
      </c>
      <c r="F5448" s="201">
        <v>223</v>
      </c>
      <c r="G5448" s="64">
        <f t="shared" si="170"/>
        <v>0</v>
      </c>
      <c r="H5448" s="66">
        <f t="shared" si="171"/>
        <v>0</v>
      </c>
      <c r="I5448" s="60"/>
    </row>
    <row r="5449" spans="1:9" s="38" customFormat="1" x14ac:dyDescent="0.25">
      <c r="A5449" s="193" t="s">
        <v>12160</v>
      </c>
      <c r="B5449" s="194" t="s">
        <v>11839</v>
      </c>
      <c r="C5449" s="188" t="s">
        <v>6</v>
      </c>
      <c r="D5449" s="179"/>
      <c r="E5449" s="201">
        <v>1131</v>
      </c>
      <c r="F5449" s="201">
        <v>58</v>
      </c>
      <c r="G5449" s="64">
        <f t="shared" si="170"/>
        <v>0</v>
      </c>
      <c r="H5449" s="66">
        <f t="shared" si="171"/>
        <v>0</v>
      </c>
      <c r="I5449" s="60"/>
    </row>
    <row r="5450" spans="1:9" s="38" customFormat="1" x14ac:dyDescent="0.25">
      <c r="A5450" s="193" t="s">
        <v>12161</v>
      </c>
      <c r="B5450" s="194" t="s">
        <v>11888</v>
      </c>
      <c r="C5450" s="188" t="s">
        <v>6</v>
      </c>
      <c r="D5450" s="179"/>
      <c r="E5450" s="201">
        <v>1347</v>
      </c>
      <c r="F5450" s="201">
        <v>69</v>
      </c>
      <c r="G5450" s="64">
        <f t="shared" si="170"/>
        <v>0</v>
      </c>
      <c r="H5450" s="66">
        <f t="shared" si="171"/>
        <v>0</v>
      </c>
      <c r="I5450" s="60"/>
    </row>
    <row r="5451" spans="1:9" s="38" customFormat="1" x14ac:dyDescent="0.25">
      <c r="A5451" s="193" t="s">
        <v>12162</v>
      </c>
      <c r="B5451" s="194" t="s">
        <v>11843</v>
      </c>
      <c r="C5451" s="188" t="s">
        <v>6</v>
      </c>
      <c r="D5451" s="179"/>
      <c r="E5451" s="201">
        <v>1822</v>
      </c>
      <c r="F5451" s="201">
        <v>94</v>
      </c>
      <c r="G5451" s="64">
        <f t="shared" si="170"/>
        <v>0</v>
      </c>
      <c r="H5451" s="66">
        <f t="shared" si="171"/>
        <v>0</v>
      </c>
      <c r="I5451" s="60"/>
    </row>
    <row r="5452" spans="1:9" s="38" customFormat="1" x14ac:dyDescent="0.25">
      <c r="A5452" s="193" t="s">
        <v>12163</v>
      </c>
      <c r="B5452" s="194" t="s">
        <v>11845</v>
      </c>
      <c r="C5452" s="188" t="s">
        <v>6</v>
      </c>
      <c r="D5452" s="179"/>
      <c r="E5452" s="201">
        <v>2336</v>
      </c>
      <c r="F5452" s="201">
        <v>120</v>
      </c>
      <c r="G5452" s="64">
        <f t="shared" si="170"/>
        <v>0</v>
      </c>
      <c r="H5452" s="66">
        <f t="shared" si="171"/>
        <v>0</v>
      </c>
      <c r="I5452" s="60"/>
    </row>
    <row r="5453" spans="1:9" s="38" customFormat="1" x14ac:dyDescent="0.25">
      <c r="A5453" s="193" t="s">
        <v>12164</v>
      </c>
      <c r="B5453" s="194" t="s">
        <v>11847</v>
      </c>
      <c r="C5453" s="188" t="s">
        <v>6</v>
      </c>
      <c r="D5453" s="179"/>
      <c r="E5453" s="201">
        <v>3456</v>
      </c>
      <c r="F5453" s="201">
        <v>178</v>
      </c>
      <c r="G5453" s="64">
        <f t="shared" si="170"/>
        <v>0</v>
      </c>
      <c r="H5453" s="66">
        <f t="shared" si="171"/>
        <v>0</v>
      </c>
      <c r="I5453" s="60"/>
    </row>
    <row r="5454" spans="1:9" s="38" customFormat="1" x14ac:dyDescent="0.25">
      <c r="A5454" s="193" t="s">
        <v>12165</v>
      </c>
      <c r="B5454" s="194" t="s">
        <v>11893</v>
      </c>
      <c r="C5454" s="188" t="s">
        <v>6</v>
      </c>
      <c r="D5454" s="179"/>
      <c r="E5454" s="201">
        <v>4493</v>
      </c>
      <c r="F5454" s="201">
        <v>231</v>
      </c>
      <c r="G5454" s="64">
        <f t="shared" si="170"/>
        <v>0</v>
      </c>
      <c r="H5454" s="66">
        <f t="shared" si="171"/>
        <v>0</v>
      </c>
      <c r="I5454" s="60"/>
    </row>
    <row r="5455" spans="1:9" s="38" customFormat="1" x14ac:dyDescent="0.25">
      <c r="A5455" s="193" t="s">
        <v>12166</v>
      </c>
      <c r="B5455" s="194" t="s">
        <v>11851</v>
      </c>
      <c r="C5455" s="188" t="s">
        <v>6</v>
      </c>
      <c r="D5455" s="179"/>
      <c r="E5455" s="201">
        <v>2168</v>
      </c>
      <c r="F5455" s="201">
        <v>112</v>
      </c>
      <c r="G5455" s="64">
        <f t="shared" si="170"/>
        <v>0</v>
      </c>
      <c r="H5455" s="66">
        <f t="shared" si="171"/>
        <v>0</v>
      </c>
      <c r="I5455" s="60"/>
    </row>
    <row r="5456" spans="1:9" s="38" customFormat="1" x14ac:dyDescent="0.25">
      <c r="A5456" s="193" t="s">
        <v>12167</v>
      </c>
      <c r="B5456" s="194" t="s">
        <v>11853</v>
      </c>
      <c r="C5456" s="188" t="s">
        <v>6</v>
      </c>
      <c r="D5456" s="179"/>
      <c r="E5456" s="201">
        <v>3325</v>
      </c>
      <c r="F5456" s="201">
        <v>171</v>
      </c>
      <c r="G5456" s="64">
        <f t="shared" si="170"/>
        <v>0</v>
      </c>
      <c r="H5456" s="66">
        <f t="shared" si="171"/>
        <v>0</v>
      </c>
      <c r="I5456" s="60"/>
    </row>
    <row r="5457" spans="1:9" s="38" customFormat="1" x14ac:dyDescent="0.25">
      <c r="A5457" s="193" t="s">
        <v>12168</v>
      </c>
      <c r="B5457" s="194" t="s">
        <v>11855</v>
      </c>
      <c r="C5457" s="188" t="s">
        <v>6</v>
      </c>
      <c r="D5457" s="179"/>
      <c r="E5457" s="201">
        <v>4708</v>
      </c>
      <c r="F5457" s="201">
        <v>242</v>
      </c>
      <c r="G5457" s="64">
        <f t="shared" si="170"/>
        <v>0</v>
      </c>
      <c r="H5457" s="66">
        <f t="shared" si="171"/>
        <v>0</v>
      </c>
      <c r="I5457" s="60"/>
    </row>
    <row r="5458" spans="1:9" s="38" customFormat="1" x14ac:dyDescent="0.25">
      <c r="A5458" s="193" t="s">
        <v>12169</v>
      </c>
      <c r="B5458" s="194" t="s">
        <v>11898</v>
      </c>
      <c r="C5458" s="188" t="s">
        <v>6</v>
      </c>
      <c r="D5458" s="179"/>
      <c r="E5458" s="201">
        <v>5852</v>
      </c>
      <c r="F5458" s="201">
        <v>301</v>
      </c>
      <c r="G5458" s="64">
        <f t="shared" si="170"/>
        <v>0</v>
      </c>
      <c r="H5458" s="66">
        <f t="shared" si="171"/>
        <v>0</v>
      </c>
      <c r="I5458" s="60"/>
    </row>
    <row r="5459" spans="1:9" s="38" customFormat="1" x14ac:dyDescent="0.25">
      <c r="A5459" s="193" t="s">
        <v>12170</v>
      </c>
      <c r="B5459" s="194" t="s">
        <v>11859</v>
      </c>
      <c r="C5459" s="188" t="s">
        <v>6</v>
      </c>
      <c r="D5459" s="179"/>
      <c r="E5459" s="201">
        <v>6973</v>
      </c>
      <c r="F5459" s="201">
        <v>359</v>
      </c>
      <c r="G5459" s="64">
        <f t="shared" si="170"/>
        <v>0</v>
      </c>
      <c r="H5459" s="66">
        <f t="shared" si="171"/>
        <v>0</v>
      </c>
      <c r="I5459" s="60"/>
    </row>
    <row r="5460" spans="1:9" s="38" customFormat="1" x14ac:dyDescent="0.25">
      <c r="A5460" s="193" t="s">
        <v>12171</v>
      </c>
      <c r="B5460" s="194" t="s">
        <v>11861</v>
      </c>
      <c r="C5460" s="188" t="s">
        <v>6</v>
      </c>
      <c r="D5460" s="179"/>
      <c r="E5460" s="201">
        <v>8318</v>
      </c>
      <c r="F5460" s="201">
        <v>428</v>
      </c>
      <c r="G5460" s="64">
        <f t="shared" si="170"/>
        <v>0</v>
      </c>
      <c r="H5460" s="66">
        <f t="shared" si="171"/>
        <v>0</v>
      </c>
      <c r="I5460" s="60"/>
    </row>
    <row r="5461" spans="1:9" s="38" customFormat="1" x14ac:dyDescent="0.25">
      <c r="A5461" s="193" t="s">
        <v>12172</v>
      </c>
      <c r="B5461" s="194" t="s">
        <v>11863</v>
      </c>
      <c r="C5461" s="188" t="s">
        <v>6</v>
      </c>
      <c r="D5461" s="179"/>
      <c r="E5461" s="201">
        <v>1859</v>
      </c>
      <c r="F5461" s="201">
        <v>96</v>
      </c>
      <c r="G5461" s="64">
        <f t="shared" si="170"/>
        <v>0</v>
      </c>
      <c r="H5461" s="66">
        <f t="shared" si="171"/>
        <v>0</v>
      </c>
      <c r="I5461" s="60"/>
    </row>
    <row r="5462" spans="1:9" s="38" customFormat="1" x14ac:dyDescent="0.25">
      <c r="A5462" s="193" t="s">
        <v>12173</v>
      </c>
      <c r="B5462" s="194" t="s">
        <v>11865</v>
      </c>
      <c r="C5462" s="188" t="s">
        <v>6</v>
      </c>
      <c r="D5462" s="179"/>
      <c r="E5462" s="201">
        <v>4099</v>
      </c>
      <c r="F5462" s="201">
        <v>211</v>
      </c>
      <c r="G5462" s="64">
        <f t="shared" si="170"/>
        <v>0</v>
      </c>
      <c r="H5462" s="66">
        <f t="shared" si="171"/>
        <v>0</v>
      </c>
      <c r="I5462" s="60"/>
    </row>
    <row r="5463" spans="1:9" s="38" customFormat="1" x14ac:dyDescent="0.25">
      <c r="A5463" s="193" t="s">
        <v>12174</v>
      </c>
      <c r="B5463" s="194" t="s">
        <v>11867</v>
      </c>
      <c r="C5463" s="188" t="s">
        <v>6</v>
      </c>
      <c r="D5463" s="179"/>
      <c r="E5463" s="201">
        <v>9701</v>
      </c>
      <c r="F5463" s="201">
        <v>500</v>
      </c>
      <c r="G5463" s="64">
        <f t="shared" si="170"/>
        <v>0</v>
      </c>
      <c r="H5463" s="66">
        <f t="shared" si="171"/>
        <v>0</v>
      </c>
      <c r="I5463" s="60"/>
    </row>
    <row r="5464" spans="1:9" s="38" customFormat="1" x14ac:dyDescent="0.25">
      <c r="A5464" s="193" t="s">
        <v>12175</v>
      </c>
      <c r="B5464" s="194" t="s">
        <v>11869</v>
      </c>
      <c r="C5464" s="188" t="s">
        <v>6</v>
      </c>
      <c r="D5464" s="179"/>
      <c r="E5464" s="201">
        <v>870</v>
      </c>
      <c r="F5464" s="201">
        <v>44.8</v>
      </c>
      <c r="G5464" s="64">
        <f t="shared" si="170"/>
        <v>0</v>
      </c>
      <c r="H5464" s="66">
        <f t="shared" si="171"/>
        <v>0</v>
      </c>
      <c r="I5464" s="60"/>
    </row>
    <row r="5465" spans="1:9" s="38" customFormat="1" x14ac:dyDescent="0.25">
      <c r="A5465" s="193" t="s">
        <v>12176</v>
      </c>
      <c r="B5465" s="194" t="s">
        <v>11871</v>
      </c>
      <c r="C5465" s="188" t="s">
        <v>6</v>
      </c>
      <c r="D5465" s="179"/>
      <c r="E5465" s="201">
        <v>11801</v>
      </c>
      <c r="F5465" s="201">
        <v>608</v>
      </c>
      <c r="G5465" s="64">
        <f t="shared" si="170"/>
        <v>0</v>
      </c>
      <c r="H5465" s="66">
        <f t="shared" si="171"/>
        <v>0</v>
      </c>
      <c r="I5465" s="60"/>
    </row>
    <row r="5466" spans="1:9" s="38" customFormat="1" x14ac:dyDescent="0.25">
      <c r="A5466" s="193" t="s">
        <v>12177</v>
      </c>
      <c r="B5466" s="194" t="s">
        <v>11873</v>
      </c>
      <c r="C5466" s="188" t="s">
        <v>6</v>
      </c>
      <c r="D5466" s="179"/>
      <c r="E5466" s="201">
        <v>685</v>
      </c>
      <c r="F5466" s="201">
        <v>35.299999999999997</v>
      </c>
      <c r="G5466" s="64">
        <f t="shared" si="170"/>
        <v>0</v>
      </c>
      <c r="H5466" s="66">
        <f t="shared" si="171"/>
        <v>0</v>
      </c>
      <c r="I5466" s="60"/>
    </row>
    <row r="5467" spans="1:9" s="38" customFormat="1" ht="90" x14ac:dyDescent="0.25">
      <c r="A5467" s="195" t="s">
        <v>12178</v>
      </c>
      <c r="B5467" s="196" t="s">
        <v>22552</v>
      </c>
      <c r="C5467" s="198"/>
      <c r="D5467" s="199"/>
      <c r="E5467" s="199"/>
      <c r="F5467" s="199"/>
      <c r="G5467" s="199"/>
      <c r="H5467" s="200"/>
      <c r="I5467" s="60"/>
    </row>
    <row r="5468" spans="1:9" s="38" customFormat="1" x14ac:dyDescent="0.25">
      <c r="A5468" s="193" t="s">
        <v>12179</v>
      </c>
      <c r="B5468" s="194" t="s">
        <v>11817</v>
      </c>
      <c r="C5468" s="188" t="s">
        <v>6</v>
      </c>
      <c r="D5468" s="179"/>
      <c r="E5468" s="201">
        <v>1656</v>
      </c>
      <c r="F5468" s="201">
        <v>85</v>
      </c>
      <c r="G5468" s="64">
        <f t="shared" si="170"/>
        <v>0</v>
      </c>
      <c r="H5468" s="66">
        <f t="shared" si="171"/>
        <v>0</v>
      </c>
      <c r="I5468" s="60"/>
    </row>
    <row r="5469" spans="1:9" s="38" customFormat="1" x14ac:dyDescent="0.25">
      <c r="A5469" s="193" t="s">
        <v>12180</v>
      </c>
      <c r="B5469" s="194" t="s">
        <v>11819</v>
      </c>
      <c r="C5469" s="188" t="s">
        <v>6</v>
      </c>
      <c r="D5469" s="179"/>
      <c r="E5469" s="201">
        <v>1227</v>
      </c>
      <c r="F5469" s="201">
        <v>63</v>
      </c>
      <c r="G5469" s="64">
        <f t="shared" si="170"/>
        <v>0</v>
      </c>
      <c r="H5469" s="66">
        <f t="shared" si="171"/>
        <v>0</v>
      </c>
      <c r="I5469" s="60"/>
    </row>
    <row r="5470" spans="1:9" s="38" customFormat="1" x14ac:dyDescent="0.25">
      <c r="A5470" s="193" t="s">
        <v>12181</v>
      </c>
      <c r="B5470" s="194" t="s">
        <v>11821</v>
      </c>
      <c r="C5470" s="188" t="s">
        <v>6</v>
      </c>
      <c r="D5470" s="179"/>
      <c r="E5470" s="201">
        <v>596</v>
      </c>
      <c r="F5470" s="201">
        <v>30.7</v>
      </c>
      <c r="G5470" s="64">
        <f t="shared" si="170"/>
        <v>0</v>
      </c>
      <c r="H5470" s="66">
        <f t="shared" si="171"/>
        <v>0</v>
      </c>
      <c r="I5470" s="60"/>
    </row>
    <row r="5471" spans="1:9" s="38" customFormat="1" x14ac:dyDescent="0.25">
      <c r="A5471" s="193" t="s">
        <v>12182</v>
      </c>
      <c r="B5471" s="194" t="s">
        <v>11823</v>
      </c>
      <c r="C5471" s="188" t="s">
        <v>6</v>
      </c>
      <c r="D5471" s="179"/>
      <c r="E5471" s="201">
        <v>1026</v>
      </c>
      <c r="F5471" s="201">
        <v>53</v>
      </c>
      <c r="G5471" s="64">
        <f t="shared" si="170"/>
        <v>0</v>
      </c>
      <c r="H5471" s="66">
        <f t="shared" si="171"/>
        <v>0</v>
      </c>
      <c r="I5471" s="60"/>
    </row>
    <row r="5472" spans="1:9" s="38" customFormat="1" x14ac:dyDescent="0.25">
      <c r="A5472" s="193" t="s">
        <v>12183</v>
      </c>
      <c r="B5472" s="194" t="s">
        <v>11825</v>
      </c>
      <c r="C5472" s="188" t="s">
        <v>6</v>
      </c>
      <c r="D5472" s="179"/>
      <c r="E5472" s="201">
        <v>751</v>
      </c>
      <c r="F5472" s="201">
        <v>38.700000000000003</v>
      </c>
      <c r="G5472" s="64">
        <f t="shared" si="170"/>
        <v>0</v>
      </c>
      <c r="H5472" s="66">
        <f t="shared" si="171"/>
        <v>0</v>
      </c>
      <c r="I5472" s="60"/>
    </row>
    <row r="5473" spans="1:9" s="38" customFormat="1" x14ac:dyDescent="0.25">
      <c r="A5473" s="193" t="s">
        <v>12184</v>
      </c>
      <c r="B5473" s="194" t="s">
        <v>11827</v>
      </c>
      <c r="C5473" s="188" t="s">
        <v>6</v>
      </c>
      <c r="D5473" s="179"/>
      <c r="E5473" s="201">
        <v>3980</v>
      </c>
      <c r="F5473" s="201">
        <v>205</v>
      </c>
      <c r="G5473" s="64">
        <f t="shared" si="170"/>
        <v>0</v>
      </c>
      <c r="H5473" s="66">
        <f t="shared" si="171"/>
        <v>0</v>
      </c>
      <c r="I5473" s="60"/>
    </row>
    <row r="5474" spans="1:9" s="38" customFormat="1" x14ac:dyDescent="0.25">
      <c r="A5474" s="193" t="s">
        <v>12185</v>
      </c>
      <c r="B5474" s="194" t="s">
        <v>11829</v>
      </c>
      <c r="C5474" s="188" t="s">
        <v>6</v>
      </c>
      <c r="D5474" s="179"/>
      <c r="E5474" s="201">
        <v>6031</v>
      </c>
      <c r="F5474" s="201">
        <v>311</v>
      </c>
      <c r="G5474" s="64">
        <f t="shared" si="170"/>
        <v>0</v>
      </c>
      <c r="H5474" s="66">
        <f t="shared" si="171"/>
        <v>0</v>
      </c>
      <c r="I5474" s="60"/>
    </row>
    <row r="5475" spans="1:9" s="38" customFormat="1" x14ac:dyDescent="0.25">
      <c r="A5475" s="193" t="s">
        <v>12186</v>
      </c>
      <c r="B5475" s="194" t="s">
        <v>11831</v>
      </c>
      <c r="C5475" s="188" t="s">
        <v>6</v>
      </c>
      <c r="D5475" s="179"/>
      <c r="E5475" s="201">
        <v>954</v>
      </c>
      <c r="F5475" s="201">
        <v>49.1</v>
      </c>
      <c r="G5475" s="64">
        <f t="shared" si="170"/>
        <v>0</v>
      </c>
      <c r="H5475" s="66">
        <f t="shared" si="171"/>
        <v>0</v>
      </c>
      <c r="I5475" s="60"/>
    </row>
    <row r="5476" spans="1:9" s="38" customFormat="1" x14ac:dyDescent="0.25">
      <c r="A5476" s="193" t="s">
        <v>12187</v>
      </c>
      <c r="B5476" s="194" t="s">
        <v>11833</v>
      </c>
      <c r="C5476" s="188" t="s">
        <v>6</v>
      </c>
      <c r="D5476" s="179"/>
      <c r="E5476" s="201">
        <v>1680</v>
      </c>
      <c r="F5476" s="201">
        <v>87</v>
      </c>
      <c r="G5476" s="64">
        <f t="shared" si="170"/>
        <v>0</v>
      </c>
      <c r="H5476" s="66">
        <f t="shared" si="171"/>
        <v>0</v>
      </c>
      <c r="I5476" s="60"/>
    </row>
    <row r="5477" spans="1:9" s="38" customFormat="1" x14ac:dyDescent="0.25">
      <c r="A5477" s="193" t="s">
        <v>12188</v>
      </c>
      <c r="B5477" s="194" t="s">
        <v>11835</v>
      </c>
      <c r="C5477" s="188" t="s">
        <v>6</v>
      </c>
      <c r="D5477" s="179"/>
      <c r="E5477" s="201">
        <v>4874</v>
      </c>
      <c r="F5477" s="201">
        <v>251</v>
      </c>
      <c r="G5477" s="64">
        <f t="shared" si="170"/>
        <v>0</v>
      </c>
      <c r="H5477" s="66">
        <f t="shared" si="171"/>
        <v>0</v>
      </c>
      <c r="I5477" s="60"/>
    </row>
    <row r="5478" spans="1:9" s="38" customFormat="1" x14ac:dyDescent="0.25">
      <c r="A5478" s="193" t="s">
        <v>12189</v>
      </c>
      <c r="B5478" s="194" t="s">
        <v>11837</v>
      </c>
      <c r="C5478" s="188" t="s">
        <v>6</v>
      </c>
      <c r="D5478" s="179"/>
      <c r="E5478" s="201">
        <v>4921</v>
      </c>
      <c r="F5478" s="201">
        <v>253</v>
      </c>
      <c r="G5478" s="64">
        <f t="shared" si="170"/>
        <v>0</v>
      </c>
      <c r="H5478" s="66">
        <f t="shared" si="171"/>
        <v>0</v>
      </c>
      <c r="I5478" s="60"/>
    </row>
    <row r="5479" spans="1:9" s="38" customFormat="1" x14ac:dyDescent="0.25">
      <c r="A5479" s="193" t="s">
        <v>12190</v>
      </c>
      <c r="B5479" s="194" t="s">
        <v>11839</v>
      </c>
      <c r="C5479" s="188" t="s">
        <v>6</v>
      </c>
      <c r="D5479" s="179"/>
      <c r="E5479" s="201">
        <v>1406</v>
      </c>
      <c r="F5479" s="201">
        <v>72</v>
      </c>
      <c r="G5479" s="64">
        <f t="shared" si="170"/>
        <v>0</v>
      </c>
      <c r="H5479" s="66">
        <f t="shared" si="171"/>
        <v>0</v>
      </c>
      <c r="I5479" s="60"/>
    </row>
    <row r="5480" spans="1:9" s="38" customFormat="1" x14ac:dyDescent="0.25">
      <c r="A5480" s="193" t="s">
        <v>12191</v>
      </c>
      <c r="B5480" s="194" t="s">
        <v>11888</v>
      </c>
      <c r="C5480" s="188" t="s">
        <v>6</v>
      </c>
      <c r="D5480" s="179"/>
      <c r="E5480" s="201">
        <v>1656</v>
      </c>
      <c r="F5480" s="201">
        <v>85</v>
      </c>
      <c r="G5480" s="64">
        <f t="shared" si="170"/>
        <v>0</v>
      </c>
      <c r="H5480" s="66">
        <f t="shared" si="171"/>
        <v>0</v>
      </c>
      <c r="I5480" s="60"/>
    </row>
    <row r="5481" spans="1:9" s="38" customFormat="1" x14ac:dyDescent="0.25">
      <c r="A5481" s="193" t="s">
        <v>12192</v>
      </c>
      <c r="B5481" s="194" t="s">
        <v>11843</v>
      </c>
      <c r="C5481" s="188" t="s">
        <v>6</v>
      </c>
      <c r="D5481" s="179"/>
      <c r="E5481" s="201">
        <v>2288</v>
      </c>
      <c r="F5481" s="201">
        <v>118</v>
      </c>
      <c r="G5481" s="64">
        <f t="shared" si="170"/>
        <v>0</v>
      </c>
      <c r="H5481" s="66">
        <f t="shared" si="171"/>
        <v>0</v>
      </c>
      <c r="I5481" s="60"/>
    </row>
    <row r="5482" spans="1:9" s="38" customFormat="1" x14ac:dyDescent="0.25">
      <c r="A5482" s="193" t="s">
        <v>12193</v>
      </c>
      <c r="B5482" s="194" t="s">
        <v>11845</v>
      </c>
      <c r="C5482" s="188" t="s">
        <v>6</v>
      </c>
      <c r="D5482" s="179"/>
      <c r="E5482" s="201">
        <v>2932</v>
      </c>
      <c r="F5482" s="201">
        <v>151</v>
      </c>
      <c r="G5482" s="64">
        <f t="shared" si="170"/>
        <v>0</v>
      </c>
      <c r="H5482" s="66">
        <f t="shared" si="171"/>
        <v>0</v>
      </c>
      <c r="I5482" s="60"/>
    </row>
    <row r="5483" spans="1:9" s="38" customFormat="1" x14ac:dyDescent="0.25">
      <c r="A5483" s="193" t="s">
        <v>12194</v>
      </c>
      <c r="B5483" s="194" t="s">
        <v>11847</v>
      </c>
      <c r="C5483" s="188" t="s">
        <v>6</v>
      </c>
      <c r="D5483" s="179"/>
      <c r="E5483" s="201">
        <v>4373</v>
      </c>
      <c r="F5483" s="201">
        <v>225</v>
      </c>
      <c r="G5483" s="64">
        <f t="shared" si="170"/>
        <v>0</v>
      </c>
      <c r="H5483" s="66">
        <f t="shared" si="171"/>
        <v>0</v>
      </c>
      <c r="I5483" s="60"/>
    </row>
    <row r="5484" spans="1:9" s="38" customFormat="1" x14ac:dyDescent="0.25">
      <c r="A5484" s="193" t="s">
        <v>12195</v>
      </c>
      <c r="B5484" s="194" t="s">
        <v>11893</v>
      </c>
      <c r="C5484" s="188" t="s">
        <v>6</v>
      </c>
      <c r="D5484" s="179"/>
      <c r="E5484" s="201">
        <v>5720</v>
      </c>
      <c r="F5484" s="201">
        <v>295</v>
      </c>
      <c r="G5484" s="64">
        <f t="shared" si="170"/>
        <v>0</v>
      </c>
      <c r="H5484" s="66">
        <f t="shared" si="171"/>
        <v>0</v>
      </c>
      <c r="I5484" s="60"/>
    </row>
    <row r="5485" spans="1:9" s="38" customFormat="1" x14ac:dyDescent="0.25">
      <c r="A5485" s="193" t="s">
        <v>12196</v>
      </c>
      <c r="B5485" s="194" t="s">
        <v>11851</v>
      </c>
      <c r="C5485" s="188" t="s">
        <v>6</v>
      </c>
      <c r="D5485" s="179"/>
      <c r="E5485" s="201">
        <v>2682</v>
      </c>
      <c r="F5485" s="201">
        <v>138</v>
      </c>
      <c r="G5485" s="64">
        <f t="shared" si="170"/>
        <v>0</v>
      </c>
      <c r="H5485" s="66">
        <f t="shared" si="171"/>
        <v>0</v>
      </c>
      <c r="I5485" s="60"/>
    </row>
    <row r="5486" spans="1:9" s="38" customFormat="1" x14ac:dyDescent="0.25">
      <c r="A5486" s="193" t="s">
        <v>12197</v>
      </c>
      <c r="B5486" s="194" t="s">
        <v>11853</v>
      </c>
      <c r="C5486" s="188" t="s">
        <v>6</v>
      </c>
      <c r="D5486" s="179"/>
      <c r="E5486" s="201">
        <v>4505</v>
      </c>
      <c r="F5486" s="201">
        <v>232</v>
      </c>
      <c r="G5486" s="64">
        <f t="shared" si="170"/>
        <v>0</v>
      </c>
      <c r="H5486" s="66">
        <f t="shared" si="171"/>
        <v>0</v>
      </c>
      <c r="I5486" s="60"/>
    </row>
    <row r="5487" spans="1:9" s="38" customFormat="1" x14ac:dyDescent="0.25">
      <c r="A5487" s="193" t="s">
        <v>12198</v>
      </c>
      <c r="B5487" s="194" t="s">
        <v>11855</v>
      </c>
      <c r="C5487" s="188" t="s">
        <v>6</v>
      </c>
      <c r="D5487" s="179"/>
      <c r="E5487" s="201">
        <v>6018</v>
      </c>
      <c r="F5487" s="201">
        <v>310</v>
      </c>
      <c r="G5487" s="64">
        <f t="shared" si="170"/>
        <v>0</v>
      </c>
      <c r="H5487" s="66">
        <f t="shared" si="171"/>
        <v>0</v>
      </c>
      <c r="I5487" s="60"/>
    </row>
    <row r="5488" spans="1:9" s="38" customFormat="1" x14ac:dyDescent="0.25">
      <c r="A5488" s="193" t="s">
        <v>12199</v>
      </c>
      <c r="B5488" s="194" t="s">
        <v>11898</v>
      </c>
      <c r="C5488" s="188" t="s">
        <v>6</v>
      </c>
      <c r="D5488" s="179"/>
      <c r="E5488" s="201">
        <v>7615</v>
      </c>
      <c r="F5488" s="201">
        <v>392</v>
      </c>
      <c r="G5488" s="64">
        <f t="shared" si="170"/>
        <v>0</v>
      </c>
      <c r="H5488" s="66">
        <f t="shared" si="171"/>
        <v>0</v>
      </c>
      <c r="I5488" s="60"/>
    </row>
    <row r="5489" spans="1:9" s="38" customFormat="1" x14ac:dyDescent="0.25">
      <c r="A5489" s="193" t="s">
        <v>12200</v>
      </c>
      <c r="B5489" s="194" t="s">
        <v>11859</v>
      </c>
      <c r="C5489" s="188" t="s">
        <v>6</v>
      </c>
      <c r="D5489" s="179"/>
      <c r="E5489" s="201">
        <v>10774</v>
      </c>
      <c r="F5489" s="201">
        <v>555</v>
      </c>
      <c r="G5489" s="64">
        <f t="shared" si="170"/>
        <v>0</v>
      </c>
      <c r="H5489" s="66">
        <f t="shared" si="171"/>
        <v>0</v>
      </c>
      <c r="I5489" s="60"/>
    </row>
    <row r="5490" spans="1:9" s="38" customFormat="1" x14ac:dyDescent="0.25">
      <c r="A5490" s="193" t="s">
        <v>12201</v>
      </c>
      <c r="B5490" s="194" t="s">
        <v>11861</v>
      </c>
      <c r="C5490" s="188" t="s">
        <v>6</v>
      </c>
      <c r="D5490" s="179"/>
      <c r="E5490" s="201">
        <v>11895</v>
      </c>
      <c r="F5490" s="201">
        <v>613</v>
      </c>
      <c r="G5490" s="64">
        <f t="shared" si="170"/>
        <v>0</v>
      </c>
      <c r="H5490" s="66">
        <f t="shared" si="171"/>
        <v>0</v>
      </c>
      <c r="I5490" s="60"/>
    </row>
    <row r="5491" spans="1:9" s="38" customFormat="1" x14ac:dyDescent="0.25">
      <c r="A5491" s="193" t="s">
        <v>12202</v>
      </c>
      <c r="B5491" s="194" t="s">
        <v>11863</v>
      </c>
      <c r="C5491" s="188" t="s">
        <v>6</v>
      </c>
      <c r="D5491" s="179"/>
      <c r="E5491" s="201">
        <v>2038</v>
      </c>
      <c r="F5491" s="201">
        <v>105</v>
      </c>
      <c r="G5491" s="64">
        <f t="shared" si="170"/>
        <v>0</v>
      </c>
      <c r="H5491" s="66">
        <f t="shared" si="171"/>
        <v>0</v>
      </c>
      <c r="I5491" s="60"/>
    </row>
    <row r="5492" spans="1:9" s="38" customFormat="1" x14ac:dyDescent="0.25">
      <c r="A5492" s="193" t="s">
        <v>12203</v>
      </c>
      <c r="B5492" s="194" t="s">
        <v>11865</v>
      </c>
      <c r="C5492" s="188" t="s">
        <v>6</v>
      </c>
      <c r="D5492" s="179"/>
      <c r="E5492" s="201">
        <v>5232</v>
      </c>
      <c r="F5492" s="201">
        <v>269</v>
      </c>
      <c r="G5492" s="64">
        <f t="shared" si="170"/>
        <v>0</v>
      </c>
      <c r="H5492" s="66">
        <f t="shared" si="171"/>
        <v>0</v>
      </c>
      <c r="I5492" s="60"/>
    </row>
    <row r="5493" spans="1:9" s="38" customFormat="1" x14ac:dyDescent="0.25">
      <c r="A5493" s="193" t="s">
        <v>12204</v>
      </c>
      <c r="B5493" s="194" t="s">
        <v>11867</v>
      </c>
      <c r="C5493" s="188" t="s">
        <v>6</v>
      </c>
      <c r="D5493" s="179"/>
      <c r="E5493" s="201">
        <v>12227</v>
      </c>
      <c r="F5493" s="201">
        <v>630</v>
      </c>
      <c r="G5493" s="64">
        <f t="shared" si="170"/>
        <v>0</v>
      </c>
      <c r="H5493" s="66">
        <f t="shared" si="171"/>
        <v>0</v>
      </c>
      <c r="I5493" s="60"/>
    </row>
    <row r="5494" spans="1:9" s="38" customFormat="1" x14ac:dyDescent="0.25">
      <c r="A5494" s="193" t="s">
        <v>12205</v>
      </c>
      <c r="B5494" s="194" t="s">
        <v>11869</v>
      </c>
      <c r="C5494" s="188" t="s">
        <v>6</v>
      </c>
      <c r="D5494" s="179"/>
      <c r="E5494" s="201">
        <v>1250</v>
      </c>
      <c r="F5494" s="201">
        <v>64</v>
      </c>
      <c r="G5494" s="64">
        <f t="shared" si="170"/>
        <v>0</v>
      </c>
      <c r="H5494" s="66">
        <f t="shared" si="171"/>
        <v>0</v>
      </c>
      <c r="I5494" s="60"/>
    </row>
    <row r="5495" spans="1:9" s="38" customFormat="1" x14ac:dyDescent="0.25">
      <c r="A5495" s="193" t="s">
        <v>12206</v>
      </c>
      <c r="B5495" s="194" t="s">
        <v>11871</v>
      </c>
      <c r="C5495" s="188" t="s">
        <v>6</v>
      </c>
      <c r="D5495" s="179"/>
      <c r="E5495" s="201">
        <v>13653</v>
      </c>
      <c r="F5495" s="201">
        <v>703</v>
      </c>
      <c r="G5495" s="64">
        <f t="shared" si="170"/>
        <v>0</v>
      </c>
      <c r="H5495" s="66">
        <f t="shared" si="171"/>
        <v>0</v>
      </c>
      <c r="I5495" s="60"/>
    </row>
    <row r="5496" spans="1:9" s="38" customFormat="1" x14ac:dyDescent="0.25">
      <c r="A5496" s="193" t="s">
        <v>12207</v>
      </c>
      <c r="B5496" s="194" t="s">
        <v>11873</v>
      </c>
      <c r="C5496" s="188" t="s">
        <v>6</v>
      </c>
      <c r="D5496" s="179"/>
      <c r="E5496" s="201">
        <v>685</v>
      </c>
      <c r="F5496" s="201">
        <v>35.299999999999997</v>
      </c>
      <c r="G5496" s="64">
        <f t="shared" si="170"/>
        <v>0</v>
      </c>
      <c r="H5496" s="66">
        <f t="shared" si="171"/>
        <v>0</v>
      </c>
      <c r="I5496" s="61"/>
    </row>
    <row r="5497" spans="1:9" s="38" customFormat="1" ht="90" x14ac:dyDescent="0.25">
      <c r="A5497" s="195" t="s">
        <v>12208</v>
      </c>
      <c r="B5497" s="196" t="s">
        <v>22553</v>
      </c>
      <c r="C5497" s="198"/>
      <c r="D5497" s="199"/>
      <c r="E5497" s="199"/>
      <c r="F5497" s="199"/>
      <c r="G5497" s="199"/>
      <c r="H5497" s="200"/>
      <c r="I5497" s="61"/>
    </row>
    <row r="5498" spans="1:9" s="38" customFormat="1" x14ac:dyDescent="0.25">
      <c r="A5498" s="193" t="s">
        <v>12209</v>
      </c>
      <c r="B5498" s="194" t="s">
        <v>11817</v>
      </c>
      <c r="C5498" s="188" t="s">
        <v>6</v>
      </c>
      <c r="D5498" s="179"/>
      <c r="E5498" s="201">
        <v>2062</v>
      </c>
      <c r="F5498" s="201">
        <v>106</v>
      </c>
      <c r="G5498" s="64">
        <f t="shared" si="170"/>
        <v>0</v>
      </c>
      <c r="H5498" s="66">
        <f t="shared" si="171"/>
        <v>0</v>
      </c>
      <c r="I5498" s="60"/>
    </row>
    <row r="5499" spans="1:9" s="38" customFormat="1" x14ac:dyDescent="0.25">
      <c r="A5499" s="193" t="s">
        <v>12210</v>
      </c>
      <c r="B5499" s="194" t="s">
        <v>11819</v>
      </c>
      <c r="C5499" s="188" t="s">
        <v>6</v>
      </c>
      <c r="D5499" s="179"/>
      <c r="E5499" s="201">
        <v>1300</v>
      </c>
      <c r="F5499" s="201">
        <v>67</v>
      </c>
      <c r="G5499" s="64">
        <f t="shared" si="170"/>
        <v>0</v>
      </c>
      <c r="H5499" s="66">
        <f t="shared" si="171"/>
        <v>0</v>
      </c>
      <c r="I5499" s="61"/>
    </row>
    <row r="5500" spans="1:9" s="38" customFormat="1" x14ac:dyDescent="0.25">
      <c r="A5500" s="193" t="s">
        <v>12211</v>
      </c>
      <c r="B5500" s="194" t="s">
        <v>11821</v>
      </c>
      <c r="C5500" s="188" t="s">
        <v>6</v>
      </c>
      <c r="D5500" s="179"/>
      <c r="E5500" s="201">
        <v>738</v>
      </c>
      <c r="F5500" s="201">
        <v>38</v>
      </c>
      <c r="G5500" s="64">
        <f t="shared" si="170"/>
        <v>0</v>
      </c>
      <c r="H5500" s="66">
        <f t="shared" si="171"/>
        <v>0</v>
      </c>
      <c r="I5500" s="61"/>
    </row>
    <row r="5501" spans="1:9" s="38" customFormat="1" x14ac:dyDescent="0.25">
      <c r="A5501" s="193" t="s">
        <v>12212</v>
      </c>
      <c r="B5501" s="194" t="s">
        <v>11823</v>
      </c>
      <c r="C5501" s="188" t="s">
        <v>6</v>
      </c>
      <c r="D5501" s="179"/>
      <c r="E5501" s="201">
        <v>1274</v>
      </c>
      <c r="F5501" s="201">
        <v>66</v>
      </c>
      <c r="G5501" s="64">
        <f t="shared" si="170"/>
        <v>0</v>
      </c>
      <c r="H5501" s="66">
        <f t="shared" si="171"/>
        <v>0</v>
      </c>
      <c r="I5501" s="60"/>
    </row>
    <row r="5502" spans="1:9" s="38" customFormat="1" x14ac:dyDescent="0.25">
      <c r="A5502" s="193" t="s">
        <v>12213</v>
      </c>
      <c r="B5502" s="194" t="s">
        <v>11825</v>
      </c>
      <c r="C5502" s="188" t="s">
        <v>6</v>
      </c>
      <c r="D5502" s="179"/>
      <c r="E5502" s="201">
        <v>930</v>
      </c>
      <c r="F5502" s="201">
        <v>47.9</v>
      </c>
      <c r="G5502" s="64">
        <f t="shared" si="170"/>
        <v>0</v>
      </c>
      <c r="H5502" s="66">
        <f t="shared" si="171"/>
        <v>0</v>
      </c>
      <c r="I5502" s="61"/>
    </row>
    <row r="5503" spans="1:9" s="38" customFormat="1" x14ac:dyDescent="0.25">
      <c r="A5503" s="193" t="s">
        <v>12214</v>
      </c>
      <c r="B5503" s="194" t="s">
        <v>11827</v>
      </c>
      <c r="C5503" s="188" t="s">
        <v>6</v>
      </c>
      <c r="D5503" s="179"/>
      <c r="E5503" s="201">
        <v>4696</v>
      </c>
      <c r="F5503" s="201">
        <v>242</v>
      </c>
      <c r="G5503" s="64">
        <f t="shared" si="170"/>
        <v>0</v>
      </c>
      <c r="H5503" s="66">
        <f t="shared" si="171"/>
        <v>0</v>
      </c>
      <c r="I5503" s="61"/>
    </row>
    <row r="5504" spans="1:9" s="38" customFormat="1" x14ac:dyDescent="0.25">
      <c r="A5504" s="193" t="s">
        <v>12215</v>
      </c>
      <c r="B5504" s="194" t="s">
        <v>11829</v>
      </c>
      <c r="C5504" s="188" t="s">
        <v>6</v>
      </c>
      <c r="D5504" s="179"/>
      <c r="E5504" s="201">
        <v>8213</v>
      </c>
      <c r="F5504" s="201">
        <v>423</v>
      </c>
      <c r="G5504" s="64">
        <f t="shared" si="170"/>
        <v>0</v>
      </c>
      <c r="H5504" s="66">
        <f t="shared" si="171"/>
        <v>0</v>
      </c>
      <c r="I5504" s="60"/>
    </row>
    <row r="5505" spans="1:9" s="38" customFormat="1" x14ac:dyDescent="0.25">
      <c r="A5505" s="193" t="s">
        <v>12216</v>
      </c>
      <c r="B5505" s="194" t="s">
        <v>11831</v>
      </c>
      <c r="C5505" s="188" t="s">
        <v>6</v>
      </c>
      <c r="D5505" s="179"/>
      <c r="E5505" s="201">
        <v>1026</v>
      </c>
      <c r="F5505" s="201">
        <v>53</v>
      </c>
      <c r="G5505" s="64">
        <f t="shared" si="170"/>
        <v>0</v>
      </c>
      <c r="H5505" s="66">
        <f t="shared" si="171"/>
        <v>0</v>
      </c>
      <c r="I5505" s="61"/>
    </row>
    <row r="5506" spans="1:9" s="38" customFormat="1" x14ac:dyDescent="0.25">
      <c r="A5506" s="193" t="s">
        <v>12217</v>
      </c>
      <c r="B5506" s="194" t="s">
        <v>11833</v>
      </c>
      <c r="C5506" s="188" t="s">
        <v>6</v>
      </c>
      <c r="D5506" s="179"/>
      <c r="E5506" s="201">
        <v>1740</v>
      </c>
      <c r="F5506" s="201">
        <v>90</v>
      </c>
      <c r="G5506" s="64">
        <f t="shared" si="170"/>
        <v>0</v>
      </c>
      <c r="H5506" s="66">
        <f t="shared" si="171"/>
        <v>0</v>
      </c>
      <c r="I5506" s="61"/>
    </row>
    <row r="5507" spans="1:9" s="38" customFormat="1" x14ac:dyDescent="0.25">
      <c r="A5507" s="193" t="s">
        <v>12218</v>
      </c>
      <c r="B5507" s="194" t="s">
        <v>11835</v>
      </c>
      <c r="C5507" s="188" t="s">
        <v>6</v>
      </c>
      <c r="D5507" s="179"/>
      <c r="E5507" s="201">
        <v>6280</v>
      </c>
      <c r="F5507" s="201">
        <v>323</v>
      </c>
      <c r="G5507" s="64">
        <f t="shared" si="170"/>
        <v>0</v>
      </c>
      <c r="H5507" s="66">
        <f t="shared" si="171"/>
        <v>0</v>
      </c>
      <c r="I5507" s="60"/>
    </row>
    <row r="5508" spans="1:9" s="38" customFormat="1" x14ac:dyDescent="0.25">
      <c r="A5508" s="193" t="s">
        <v>12219</v>
      </c>
      <c r="B5508" s="194" t="s">
        <v>11837</v>
      </c>
      <c r="C5508" s="188" t="s">
        <v>6</v>
      </c>
      <c r="D5508" s="179"/>
      <c r="E5508" s="201">
        <v>5339</v>
      </c>
      <c r="F5508" s="201">
        <v>275</v>
      </c>
      <c r="G5508" s="64">
        <f t="shared" si="170"/>
        <v>0</v>
      </c>
      <c r="H5508" s="66">
        <f t="shared" si="171"/>
        <v>0</v>
      </c>
      <c r="I5508" s="61"/>
    </row>
    <row r="5509" spans="1:9" s="38" customFormat="1" x14ac:dyDescent="0.25">
      <c r="A5509" s="193" t="s">
        <v>12220</v>
      </c>
      <c r="B5509" s="194" t="s">
        <v>11839</v>
      </c>
      <c r="C5509" s="188" t="s">
        <v>6</v>
      </c>
      <c r="D5509" s="179"/>
      <c r="E5509" s="201">
        <v>2014</v>
      </c>
      <c r="F5509" s="201">
        <v>104</v>
      </c>
      <c r="G5509" s="64">
        <f t="shared" ref="G5509:G5572" si="172">D5509*E5509</f>
        <v>0</v>
      </c>
      <c r="H5509" s="66">
        <f t="shared" ref="H5509:H5572" si="173">D5509*F5509</f>
        <v>0</v>
      </c>
      <c r="I5509" s="61"/>
    </row>
    <row r="5510" spans="1:9" s="38" customFormat="1" x14ac:dyDescent="0.25">
      <c r="A5510" s="193" t="s">
        <v>12221</v>
      </c>
      <c r="B5510" s="194" t="s">
        <v>11888</v>
      </c>
      <c r="C5510" s="188" t="s">
        <v>6</v>
      </c>
      <c r="D5510" s="179"/>
      <c r="E5510" s="201">
        <v>1991</v>
      </c>
      <c r="F5510" s="201">
        <v>103</v>
      </c>
      <c r="G5510" s="64">
        <f t="shared" si="172"/>
        <v>0</v>
      </c>
      <c r="H5510" s="66">
        <f t="shared" si="173"/>
        <v>0</v>
      </c>
      <c r="I5510" s="60"/>
    </row>
    <row r="5511" spans="1:9" s="38" customFormat="1" x14ac:dyDescent="0.25">
      <c r="A5511" s="193" t="s">
        <v>12222</v>
      </c>
      <c r="B5511" s="194" t="s">
        <v>11843</v>
      </c>
      <c r="C5511" s="188" t="s">
        <v>6</v>
      </c>
      <c r="D5511" s="179"/>
      <c r="E5511" s="201">
        <v>2693</v>
      </c>
      <c r="F5511" s="201">
        <v>139</v>
      </c>
      <c r="G5511" s="64">
        <f t="shared" si="172"/>
        <v>0</v>
      </c>
      <c r="H5511" s="66">
        <f t="shared" si="173"/>
        <v>0</v>
      </c>
      <c r="I5511" s="61"/>
    </row>
    <row r="5512" spans="1:9" s="38" customFormat="1" x14ac:dyDescent="0.25">
      <c r="A5512" s="193" t="s">
        <v>12223</v>
      </c>
      <c r="B5512" s="194" t="s">
        <v>11845</v>
      </c>
      <c r="C5512" s="188" t="s">
        <v>6</v>
      </c>
      <c r="D5512" s="179"/>
      <c r="E5512" s="201">
        <v>3456</v>
      </c>
      <c r="F5512" s="201">
        <v>178</v>
      </c>
      <c r="G5512" s="64">
        <f t="shared" si="172"/>
        <v>0</v>
      </c>
      <c r="H5512" s="66">
        <f t="shared" si="173"/>
        <v>0</v>
      </c>
      <c r="I5512" s="61"/>
    </row>
    <row r="5513" spans="1:9" s="38" customFormat="1" x14ac:dyDescent="0.25">
      <c r="A5513" s="193" t="s">
        <v>12224</v>
      </c>
      <c r="B5513" s="194" t="s">
        <v>11847</v>
      </c>
      <c r="C5513" s="188" t="s">
        <v>6</v>
      </c>
      <c r="D5513" s="179"/>
      <c r="E5513" s="201">
        <v>5172</v>
      </c>
      <c r="F5513" s="201">
        <v>266</v>
      </c>
      <c r="G5513" s="64">
        <f t="shared" si="172"/>
        <v>0</v>
      </c>
      <c r="H5513" s="66">
        <f t="shared" si="173"/>
        <v>0</v>
      </c>
      <c r="I5513" s="60"/>
    </row>
    <row r="5514" spans="1:9" s="38" customFormat="1" x14ac:dyDescent="0.25">
      <c r="A5514" s="193" t="s">
        <v>12225</v>
      </c>
      <c r="B5514" s="194" t="s">
        <v>11893</v>
      </c>
      <c r="C5514" s="188" t="s">
        <v>6</v>
      </c>
      <c r="D5514" s="179"/>
      <c r="E5514" s="201">
        <v>6770</v>
      </c>
      <c r="F5514" s="201">
        <v>349</v>
      </c>
      <c r="G5514" s="64">
        <f t="shared" si="172"/>
        <v>0</v>
      </c>
      <c r="H5514" s="66">
        <f t="shared" si="173"/>
        <v>0</v>
      </c>
      <c r="I5514" s="61"/>
    </row>
    <row r="5515" spans="1:9" s="38" customFormat="1" x14ac:dyDescent="0.25">
      <c r="A5515" s="193" t="s">
        <v>12226</v>
      </c>
      <c r="B5515" s="194" t="s">
        <v>11851</v>
      </c>
      <c r="C5515" s="188" t="s">
        <v>6</v>
      </c>
      <c r="D5515" s="179"/>
      <c r="E5515" s="201">
        <v>3254</v>
      </c>
      <c r="F5515" s="201">
        <v>168</v>
      </c>
      <c r="G5515" s="64">
        <f t="shared" si="172"/>
        <v>0</v>
      </c>
      <c r="H5515" s="66">
        <f t="shared" si="173"/>
        <v>0</v>
      </c>
      <c r="I5515" s="61"/>
    </row>
    <row r="5516" spans="1:9" s="38" customFormat="1" x14ac:dyDescent="0.25">
      <c r="A5516" s="193" t="s">
        <v>12227</v>
      </c>
      <c r="B5516" s="194" t="s">
        <v>11853</v>
      </c>
      <c r="C5516" s="188" t="s">
        <v>6</v>
      </c>
      <c r="D5516" s="179"/>
      <c r="E5516" s="201">
        <v>5256</v>
      </c>
      <c r="F5516" s="201">
        <v>271</v>
      </c>
      <c r="G5516" s="64">
        <f t="shared" si="172"/>
        <v>0</v>
      </c>
      <c r="H5516" s="66">
        <f t="shared" si="173"/>
        <v>0</v>
      </c>
      <c r="I5516" s="60"/>
    </row>
    <row r="5517" spans="1:9" s="38" customFormat="1" x14ac:dyDescent="0.25">
      <c r="A5517" s="193" t="s">
        <v>12228</v>
      </c>
      <c r="B5517" s="194" t="s">
        <v>11855</v>
      </c>
      <c r="C5517" s="188" t="s">
        <v>6</v>
      </c>
      <c r="D5517" s="179"/>
      <c r="E5517" s="201">
        <v>7175</v>
      </c>
      <c r="F5517" s="201">
        <v>369</v>
      </c>
      <c r="G5517" s="64">
        <f t="shared" si="172"/>
        <v>0</v>
      </c>
      <c r="H5517" s="66">
        <f t="shared" si="173"/>
        <v>0</v>
      </c>
      <c r="I5517" s="61"/>
    </row>
    <row r="5518" spans="1:9" s="38" customFormat="1" x14ac:dyDescent="0.25">
      <c r="A5518" s="193" t="s">
        <v>12229</v>
      </c>
      <c r="B5518" s="194" t="s">
        <v>11898</v>
      </c>
      <c r="C5518" s="188" t="s">
        <v>6</v>
      </c>
      <c r="D5518" s="179"/>
      <c r="E5518" s="201">
        <v>8783</v>
      </c>
      <c r="F5518" s="201">
        <v>452</v>
      </c>
      <c r="G5518" s="64">
        <f t="shared" si="172"/>
        <v>0</v>
      </c>
      <c r="H5518" s="66">
        <f t="shared" si="173"/>
        <v>0</v>
      </c>
      <c r="I5518" s="61"/>
    </row>
    <row r="5519" spans="1:9" s="38" customFormat="1" x14ac:dyDescent="0.25">
      <c r="A5519" s="193" t="s">
        <v>12230</v>
      </c>
      <c r="B5519" s="194" t="s">
        <v>11859</v>
      </c>
      <c r="C5519" s="188" t="s">
        <v>6</v>
      </c>
      <c r="D5519" s="179"/>
      <c r="E5519" s="201">
        <v>13182</v>
      </c>
      <c r="F5519" s="201">
        <v>679</v>
      </c>
      <c r="G5519" s="64">
        <f t="shared" si="172"/>
        <v>0</v>
      </c>
      <c r="H5519" s="66">
        <f t="shared" si="173"/>
        <v>0</v>
      </c>
      <c r="I5519" s="60"/>
    </row>
    <row r="5520" spans="1:9" s="38" customFormat="1" x14ac:dyDescent="0.25">
      <c r="A5520" s="193" t="s">
        <v>12231</v>
      </c>
      <c r="B5520" s="194" t="s">
        <v>11861</v>
      </c>
      <c r="C5520" s="188" t="s">
        <v>6</v>
      </c>
      <c r="D5520" s="179"/>
      <c r="E5520" s="201">
        <v>15685</v>
      </c>
      <c r="F5520" s="201">
        <v>808</v>
      </c>
      <c r="G5520" s="64">
        <f t="shared" si="172"/>
        <v>0</v>
      </c>
      <c r="H5520" s="66">
        <f t="shared" si="173"/>
        <v>0</v>
      </c>
      <c r="I5520" s="61"/>
    </row>
    <row r="5521" spans="1:9" s="38" customFormat="1" x14ac:dyDescent="0.25">
      <c r="A5521" s="193" t="s">
        <v>12232</v>
      </c>
      <c r="B5521" s="194" t="s">
        <v>11863</v>
      </c>
      <c r="C5521" s="188" t="s">
        <v>6</v>
      </c>
      <c r="D5521" s="179"/>
      <c r="E5521" s="201">
        <v>2097</v>
      </c>
      <c r="F5521" s="201">
        <v>108</v>
      </c>
      <c r="G5521" s="64">
        <f t="shared" si="172"/>
        <v>0</v>
      </c>
      <c r="H5521" s="66">
        <f t="shared" si="173"/>
        <v>0</v>
      </c>
      <c r="I5521" s="61"/>
    </row>
    <row r="5522" spans="1:9" s="38" customFormat="1" x14ac:dyDescent="0.25">
      <c r="A5522" s="193" t="s">
        <v>12233</v>
      </c>
      <c r="B5522" s="194" t="s">
        <v>11865</v>
      </c>
      <c r="C5522" s="188" t="s">
        <v>6</v>
      </c>
      <c r="D5522" s="179"/>
      <c r="E5522" s="201">
        <v>5924</v>
      </c>
      <c r="F5522" s="201">
        <v>305</v>
      </c>
      <c r="G5522" s="64">
        <f t="shared" si="172"/>
        <v>0</v>
      </c>
      <c r="H5522" s="66">
        <f t="shared" si="173"/>
        <v>0</v>
      </c>
      <c r="I5522" s="60"/>
    </row>
    <row r="5523" spans="1:9" s="38" customFormat="1" x14ac:dyDescent="0.25">
      <c r="A5523" s="193" t="s">
        <v>12234</v>
      </c>
      <c r="B5523" s="194" t="s">
        <v>11867</v>
      </c>
      <c r="C5523" s="188" t="s">
        <v>6</v>
      </c>
      <c r="D5523" s="179"/>
      <c r="E5523" s="201">
        <v>13789</v>
      </c>
      <c r="F5523" s="201">
        <v>710</v>
      </c>
      <c r="G5523" s="64">
        <f t="shared" si="172"/>
        <v>0</v>
      </c>
      <c r="H5523" s="66">
        <f t="shared" si="173"/>
        <v>0</v>
      </c>
      <c r="I5523" s="61"/>
    </row>
    <row r="5524" spans="1:9" s="38" customFormat="1" x14ac:dyDescent="0.25">
      <c r="A5524" s="193" t="s">
        <v>12235</v>
      </c>
      <c r="B5524" s="194" t="s">
        <v>11869</v>
      </c>
      <c r="C5524" s="188" t="s">
        <v>6</v>
      </c>
      <c r="D5524" s="179"/>
      <c r="E5524" s="201">
        <v>1227</v>
      </c>
      <c r="F5524" s="201">
        <v>63</v>
      </c>
      <c r="G5524" s="64">
        <f t="shared" si="172"/>
        <v>0</v>
      </c>
      <c r="H5524" s="66">
        <f t="shared" si="173"/>
        <v>0</v>
      </c>
      <c r="I5524" s="61"/>
    </row>
    <row r="5525" spans="1:9" s="38" customFormat="1" x14ac:dyDescent="0.25">
      <c r="A5525" s="193" t="s">
        <v>12236</v>
      </c>
      <c r="B5525" s="194" t="s">
        <v>11871</v>
      </c>
      <c r="C5525" s="188" t="s">
        <v>6</v>
      </c>
      <c r="D5525" s="179"/>
      <c r="E5525" s="201">
        <v>16889</v>
      </c>
      <c r="F5525" s="201">
        <v>870</v>
      </c>
      <c r="G5525" s="64">
        <f t="shared" si="172"/>
        <v>0</v>
      </c>
      <c r="H5525" s="66">
        <f t="shared" si="173"/>
        <v>0</v>
      </c>
      <c r="I5525" s="60"/>
    </row>
    <row r="5526" spans="1:9" s="38" customFormat="1" x14ac:dyDescent="0.25">
      <c r="A5526" s="193" t="s">
        <v>12237</v>
      </c>
      <c r="B5526" s="194" t="s">
        <v>11873</v>
      </c>
      <c r="C5526" s="188" t="s">
        <v>6</v>
      </c>
      <c r="D5526" s="179"/>
      <c r="E5526" s="201">
        <v>685</v>
      </c>
      <c r="F5526" s="201">
        <v>35.299999999999997</v>
      </c>
      <c r="G5526" s="64">
        <f t="shared" si="172"/>
        <v>0</v>
      </c>
      <c r="H5526" s="66">
        <f t="shared" si="173"/>
        <v>0</v>
      </c>
      <c r="I5526" s="61"/>
    </row>
    <row r="5527" spans="1:9" s="38" customFormat="1" ht="90" x14ac:dyDescent="0.25">
      <c r="A5527" s="195" t="s">
        <v>12238</v>
      </c>
      <c r="B5527" s="196" t="s">
        <v>22554</v>
      </c>
      <c r="C5527" s="198"/>
      <c r="D5527" s="199"/>
      <c r="E5527" s="199"/>
      <c r="F5527" s="199"/>
      <c r="G5527" s="199"/>
      <c r="H5527" s="200"/>
      <c r="I5527" s="61"/>
    </row>
    <row r="5528" spans="1:9" s="38" customFormat="1" x14ac:dyDescent="0.25">
      <c r="A5528" s="193" t="s">
        <v>12239</v>
      </c>
      <c r="B5528" s="194" t="s">
        <v>11817</v>
      </c>
      <c r="C5528" s="188" t="s">
        <v>6</v>
      </c>
      <c r="D5528" s="179"/>
      <c r="E5528" s="201">
        <v>2288</v>
      </c>
      <c r="F5528" s="201">
        <v>118</v>
      </c>
      <c r="G5528" s="64">
        <f t="shared" si="172"/>
        <v>0</v>
      </c>
      <c r="H5528" s="66">
        <f t="shared" si="173"/>
        <v>0</v>
      </c>
      <c r="I5528" s="60"/>
    </row>
    <row r="5529" spans="1:9" s="38" customFormat="1" x14ac:dyDescent="0.25">
      <c r="A5529" s="193" t="s">
        <v>12240</v>
      </c>
      <c r="B5529" s="194" t="s">
        <v>11819</v>
      </c>
      <c r="C5529" s="188" t="s">
        <v>6</v>
      </c>
      <c r="D5529" s="179"/>
      <c r="E5529" s="201">
        <v>1525</v>
      </c>
      <c r="F5529" s="201">
        <v>79</v>
      </c>
      <c r="G5529" s="64">
        <f t="shared" si="172"/>
        <v>0</v>
      </c>
      <c r="H5529" s="66">
        <f t="shared" si="173"/>
        <v>0</v>
      </c>
      <c r="I5529" s="61"/>
    </row>
    <row r="5530" spans="1:9" s="38" customFormat="1" x14ac:dyDescent="0.25">
      <c r="A5530" s="193" t="s">
        <v>12241</v>
      </c>
      <c r="B5530" s="194" t="s">
        <v>11821</v>
      </c>
      <c r="C5530" s="188" t="s">
        <v>6</v>
      </c>
      <c r="D5530" s="179"/>
      <c r="E5530" s="201">
        <v>989</v>
      </c>
      <c r="F5530" s="201">
        <v>51</v>
      </c>
      <c r="G5530" s="64">
        <f t="shared" si="172"/>
        <v>0</v>
      </c>
      <c r="H5530" s="66">
        <f t="shared" si="173"/>
        <v>0</v>
      </c>
      <c r="I5530" s="61"/>
    </row>
    <row r="5531" spans="1:9" s="38" customFormat="1" x14ac:dyDescent="0.25">
      <c r="A5531" s="193" t="s">
        <v>12242</v>
      </c>
      <c r="B5531" s="194" t="s">
        <v>11823</v>
      </c>
      <c r="C5531" s="188" t="s">
        <v>6</v>
      </c>
      <c r="D5531" s="179"/>
      <c r="E5531" s="201">
        <v>1788</v>
      </c>
      <c r="F5531" s="201">
        <v>92</v>
      </c>
      <c r="G5531" s="64">
        <f t="shared" si="172"/>
        <v>0</v>
      </c>
      <c r="H5531" s="66">
        <f t="shared" si="173"/>
        <v>0</v>
      </c>
      <c r="I5531" s="60"/>
    </row>
    <row r="5532" spans="1:9" s="38" customFormat="1" x14ac:dyDescent="0.25">
      <c r="A5532" s="193" t="s">
        <v>12243</v>
      </c>
      <c r="B5532" s="194" t="s">
        <v>11825</v>
      </c>
      <c r="C5532" s="188" t="s">
        <v>6</v>
      </c>
      <c r="D5532" s="179"/>
      <c r="E5532" s="201">
        <v>1263</v>
      </c>
      <c r="F5532" s="201">
        <v>65</v>
      </c>
      <c r="G5532" s="64">
        <f t="shared" si="172"/>
        <v>0</v>
      </c>
      <c r="H5532" s="66">
        <f t="shared" si="173"/>
        <v>0</v>
      </c>
      <c r="I5532" s="61"/>
    </row>
    <row r="5533" spans="1:9" s="38" customFormat="1" x14ac:dyDescent="0.25">
      <c r="A5533" s="193" t="s">
        <v>12244</v>
      </c>
      <c r="B5533" s="194" t="s">
        <v>11827</v>
      </c>
      <c r="C5533" s="188" t="s">
        <v>6</v>
      </c>
      <c r="D5533" s="179"/>
      <c r="E5533" s="201">
        <v>6222</v>
      </c>
      <c r="F5533" s="201">
        <v>320</v>
      </c>
      <c r="G5533" s="64">
        <f t="shared" si="172"/>
        <v>0</v>
      </c>
      <c r="H5533" s="66">
        <f t="shared" si="173"/>
        <v>0</v>
      </c>
      <c r="I5533" s="61"/>
    </row>
    <row r="5534" spans="1:9" s="38" customFormat="1" x14ac:dyDescent="0.25">
      <c r="A5534" s="193" t="s">
        <v>12245</v>
      </c>
      <c r="B5534" s="194" t="s">
        <v>11829</v>
      </c>
      <c r="C5534" s="188" t="s">
        <v>6</v>
      </c>
      <c r="D5534" s="179"/>
      <c r="E5534" s="201">
        <v>9904</v>
      </c>
      <c r="F5534" s="201">
        <v>510</v>
      </c>
      <c r="G5534" s="64">
        <f t="shared" si="172"/>
        <v>0</v>
      </c>
      <c r="H5534" s="66">
        <f t="shared" si="173"/>
        <v>0</v>
      </c>
      <c r="I5534" s="60"/>
    </row>
    <row r="5535" spans="1:9" s="38" customFormat="1" x14ac:dyDescent="0.25">
      <c r="A5535" s="193" t="s">
        <v>12246</v>
      </c>
      <c r="B5535" s="194" t="s">
        <v>11831</v>
      </c>
      <c r="C5535" s="188" t="s">
        <v>6</v>
      </c>
      <c r="D5535" s="179"/>
      <c r="E5535" s="201">
        <v>1131</v>
      </c>
      <c r="F5535" s="201">
        <v>58</v>
      </c>
      <c r="G5535" s="64">
        <f t="shared" si="172"/>
        <v>0</v>
      </c>
      <c r="H5535" s="66">
        <f t="shared" si="173"/>
        <v>0</v>
      </c>
      <c r="I5535" s="61"/>
    </row>
    <row r="5536" spans="1:9" s="38" customFormat="1" x14ac:dyDescent="0.25">
      <c r="A5536" s="193" t="s">
        <v>12247</v>
      </c>
      <c r="B5536" s="194" t="s">
        <v>11833</v>
      </c>
      <c r="C5536" s="188" t="s">
        <v>6</v>
      </c>
      <c r="D5536" s="179"/>
      <c r="E5536" s="201">
        <v>1978</v>
      </c>
      <c r="F5536" s="201">
        <v>102</v>
      </c>
      <c r="G5536" s="64">
        <f t="shared" si="172"/>
        <v>0</v>
      </c>
      <c r="H5536" s="66">
        <f t="shared" si="173"/>
        <v>0</v>
      </c>
      <c r="I5536" s="61"/>
    </row>
    <row r="5537" spans="1:9" s="38" customFormat="1" x14ac:dyDescent="0.25">
      <c r="A5537" s="193" t="s">
        <v>12248</v>
      </c>
      <c r="B5537" s="194" t="s">
        <v>11835</v>
      </c>
      <c r="C5537" s="188" t="s">
        <v>6</v>
      </c>
      <c r="D5537" s="179"/>
      <c r="E5537" s="201">
        <v>7437</v>
      </c>
      <c r="F5537" s="201">
        <v>383</v>
      </c>
      <c r="G5537" s="64">
        <f t="shared" si="172"/>
        <v>0</v>
      </c>
      <c r="H5537" s="66">
        <f t="shared" si="173"/>
        <v>0</v>
      </c>
      <c r="I5537" s="60"/>
    </row>
    <row r="5538" spans="1:9" s="38" customFormat="1" x14ac:dyDescent="0.25">
      <c r="A5538" s="193" t="s">
        <v>12249</v>
      </c>
      <c r="B5538" s="194" t="s">
        <v>11837</v>
      </c>
      <c r="C5538" s="188" t="s">
        <v>6</v>
      </c>
      <c r="D5538" s="179"/>
      <c r="E5538" s="201">
        <v>6531</v>
      </c>
      <c r="F5538" s="201">
        <v>336</v>
      </c>
      <c r="G5538" s="64">
        <f t="shared" si="172"/>
        <v>0</v>
      </c>
      <c r="H5538" s="66">
        <f t="shared" si="173"/>
        <v>0</v>
      </c>
      <c r="I5538" s="61"/>
    </row>
    <row r="5539" spans="1:9" s="38" customFormat="1" x14ac:dyDescent="0.25">
      <c r="A5539" s="193" t="s">
        <v>12250</v>
      </c>
      <c r="B5539" s="194" t="s">
        <v>11839</v>
      </c>
      <c r="C5539" s="188" t="s">
        <v>6</v>
      </c>
      <c r="D5539" s="179"/>
      <c r="E5539" s="201">
        <v>2466</v>
      </c>
      <c r="F5539" s="201">
        <v>127</v>
      </c>
      <c r="G5539" s="64">
        <f t="shared" si="172"/>
        <v>0</v>
      </c>
      <c r="H5539" s="66">
        <f t="shared" si="173"/>
        <v>0</v>
      </c>
      <c r="I5539" s="61"/>
    </row>
    <row r="5540" spans="1:9" s="38" customFormat="1" x14ac:dyDescent="0.25">
      <c r="A5540" s="193" t="s">
        <v>12251</v>
      </c>
      <c r="B5540" s="194" t="s">
        <v>11888</v>
      </c>
      <c r="C5540" s="188" t="s">
        <v>6</v>
      </c>
      <c r="D5540" s="179"/>
      <c r="E5540" s="201">
        <v>2967</v>
      </c>
      <c r="F5540" s="201">
        <v>153</v>
      </c>
      <c r="G5540" s="64">
        <f t="shared" si="172"/>
        <v>0</v>
      </c>
      <c r="H5540" s="66">
        <f t="shared" si="173"/>
        <v>0</v>
      </c>
      <c r="I5540" s="60"/>
    </row>
    <row r="5541" spans="1:9" s="38" customFormat="1" x14ac:dyDescent="0.25">
      <c r="A5541" s="193" t="s">
        <v>12252</v>
      </c>
      <c r="B5541" s="194" t="s">
        <v>11843</v>
      </c>
      <c r="C5541" s="188" t="s">
        <v>6</v>
      </c>
      <c r="D5541" s="179"/>
      <c r="E5541" s="201">
        <v>4075</v>
      </c>
      <c r="F5541" s="201">
        <v>210</v>
      </c>
      <c r="G5541" s="64">
        <f t="shared" si="172"/>
        <v>0</v>
      </c>
      <c r="H5541" s="66">
        <f t="shared" si="173"/>
        <v>0</v>
      </c>
      <c r="I5541" s="61"/>
    </row>
    <row r="5542" spans="1:9" s="38" customFormat="1" x14ac:dyDescent="0.25">
      <c r="A5542" s="193" t="s">
        <v>12253</v>
      </c>
      <c r="B5542" s="194" t="s">
        <v>11845</v>
      </c>
      <c r="C5542" s="188" t="s">
        <v>6</v>
      </c>
      <c r="D5542" s="179"/>
      <c r="E5542" s="201">
        <v>5172</v>
      </c>
      <c r="F5542" s="201">
        <v>266</v>
      </c>
      <c r="G5542" s="64">
        <f t="shared" si="172"/>
        <v>0</v>
      </c>
      <c r="H5542" s="66">
        <f t="shared" si="173"/>
        <v>0</v>
      </c>
      <c r="I5542" s="61"/>
    </row>
    <row r="5543" spans="1:9" s="38" customFormat="1" x14ac:dyDescent="0.25">
      <c r="A5543" s="193" t="s">
        <v>12254</v>
      </c>
      <c r="B5543" s="194" t="s">
        <v>11847</v>
      </c>
      <c r="C5543" s="188" t="s">
        <v>6</v>
      </c>
      <c r="D5543" s="179"/>
      <c r="E5543" s="201">
        <v>7604</v>
      </c>
      <c r="F5543" s="201">
        <v>392</v>
      </c>
      <c r="G5543" s="64">
        <f t="shared" si="172"/>
        <v>0</v>
      </c>
      <c r="H5543" s="66">
        <f t="shared" si="173"/>
        <v>0</v>
      </c>
      <c r="I5543" s="60"/>
    </row>
    <row r="5544" spans="1:9" s="38" customFormat="1" x14ac:dyDescent="0.25">
      <c r="A5544" s="193" t="s">
        <v>12255</v>
      </c>
      <c r="B5544" s="194" t="s">
        <v>11893</v>
      </c>
      <c r="C5544" s="188" t="s">
        <v>6</v>
      </c>
      <c r="D5544" s="179"/>
      <c r="E5544" s="201">
        <v>9892</v>
      </c>
      <c r="F5544" s="201">
        <v>509</v>
      </c>
      <c r="G5544" s="64">
        <f t="shared" si="172"/>
        <v>0</v>
      </c>
      <c r="H5544" s="66">
        <f t="shared" si="173"/>
        <v>0</v>
      </c>
      <c r="I5544" s="61"/>
    </row>
    <row r="5545" spans="1:9" s="38" customFormat="1" x14ac:dyDescent="0.25">
      <c r="A5545" s="193" t="s">
        <v>12256</v>
      </c>
      <c r="B5545" s="194" t="s">
        <v>11851</v>
      </c>
      <c r="C5545" s="188" t="s">
        <v>6</v>
      </c>
      <c r="D5545" s="179"/>
      <c r="E5545" s="201">
        <v>4565</v>
      </c>
      <c r="F5545" s="201">
        <v>235</v>
      </c>
      <c r="G5545" s="64">
        <f t="shared" si="172"/>
        <v>0</v>
      </c>
      <c r="H5545" s="66">
        <f t="shared" si="173"/>
        <v>0</v>
      </c>
      <c r="I5545" s="61"/>
    </row>
    <row r="5546" spans="1:9" s="38" customFormat="1" x14ac:dyDescent="0.25">
      <c r="A5546" s="193" t="s">
        <v>12257</v>
      </c>
      <c r="B5546" s="194" t="s">
        <v>11853</v>
      </c>
      <c r="C5546" s="188" t="s">
        <v>6</v>
      </c>
      <c r="D5546" s="179"/>
      <c r="E5546" s="201">
        <v>7770</v>
      </c>
      <c r="F5546" s="201">
        <v>400</v>
      </c>
      <c r="G5546" s="64">
        <f t="shared" si="172"/>
        <v>0</v>
      </c>
      <c r="H5546" s="66">
        <f t="shared" si="173"/>
        <v>0</v>
      </c>
      <c r="I5546" s="60"/>
    </row>
    <row r="5547" spans="1:9" s="38" customFormat="1" x14ac:dyDescent="0.25">
      <c r="A5547" s="193" t="s">
        <v>12258</v>
      </c>
      <c r="B5547" s="194" t="s">
        <v>11855</v>
      </c>
      <c r="C5547" s="188" t="s">
        <v>6</v>
      </c>
      <c r="D5547" s="179"/>
      <c r="E5547" s="201">
        <v>10394</v>
      </c>
      <c r="F5547" s="201">
        <v>535</v>
      </c>
      <c r="G5547" s="64">
        <f t="shared" si="172"/>
        <v>0</v>
      </c>
      <c r="H5547" s="66">
        <f t="shared" si="173"/>
        <v>0</v>
      </c>
      <c r="I5547" s="61"/>
    </row>
    <row r="5548" spans="1:9" s="38" customFormat="1" x14ac:dyDescent="0.25">
      <c r="A5548" s="193" t="s">
        <v>12259</v>
      </c>
      <c r="B5548" s="194" t="s">
        <v>11898</v>
      </c>
      <c r="C5548" s="188" t="s">
        <v>6</v>
      </c>
      <c r="D5548" s="179"/>
      <c r="E5548" s="201">
        <v>12979</v>
      </c>
      <c r="F5548" s="201">
        <v>668</v>
      </c>
      <c r="G5548" s="64">
        <f t="shared" si="172"/>
        <v>0</v>
      </c>
      <c r="H5548" s="66">
        <f t="shared" si="173"/>
        <v>0</v>
      </c>
      <c r="I5548" s="61"/>
    </row>
    <row r="5549" spans="1:9" s="38" customFormat="1" x14ac:dyDescent="0.25">
      <c r="A5549" s="193" t="s">
        <v>12260</v>
      </c>
      <c r="B5549" s="194" t="s">
        <v>11859</v>
      </c>
      <c r="C5549" s="188" t="s">
        <v>6</v>
      </c>
      <c r="D5549" s="179"/>
      <c r="E5549" s="201">
        <v>15850</v>
      </c>
      <c r="F5549" s="201">
        <v>816</v>
      </c>
      <c r="G5549" s="64">
        <f t="shared" si="172"/>
        <v>0</v>
      </c>
      <c r="H5549" s="66">
        <f t="shared" si="173"/>
        <v>0</v>
      </c>
      <c r="I5549" s="60"/>
    </row>
    <row r="5550" spans="1:9" s="38" customFormat="1" x14ac:dyDescent="0.25">
      <c r="A5550" s="193" t="s">
        <v>12261</v>
      </c>
      <c r="B5550" s="194" t="s">
        <v>11861</v>
      </c>
      <c r="C5550" s="188" t="s">
        <v>6</v>
      </c>
      <c r="D5550" s="179"/>
      <c r="E5550" s="201">
        <v>17912</v>
      </c>
      <c r="F5550" s="201">
        <v>922</v>
      </c>
      <c r="G5550" s="64">
        <f t="shared" si="172"/>
        <v>0</v>
      </c>
      <c r="H5550" s="66">
        <f t="shared" si="173"/>
        <v>0</v>
      </c>
      <c r="I5550" s="61"/>
    </row>
    <row r="5551" spans="1:9" s="38" customFormat="1" x14ac:dyDescent="0.25">
      <c r="A5551" s="193" t="s">
        <v>12262</v>
      </c>
      <c r="B5551" s="194" t="s">
        <v>11863</v>
      </c>
      <c r="C5551" s="188" t="s">
        <v>6</v>
      </c>
      <c r="D5551" s="179"/>
      <c r="E5551" s="201">
        <v>2288</v>
      </c>
      <c r="F5551" s="201">
        <v>118</v>
      </c>
      <c r="G5551" s="64">
        <f t="shared" si="172"/>
        <v>0</v>
      </c>
      <c r="H5551" s="66">
        <f t="shared" si="173"/>
        <v>0</v>
      </c>
      <c r="I5551" s="61"/>
    </row>
    <row r="5552" spans="1:9" s="38" customFormat="1" x14ac:dyDescent="0.25">
      <c r="A5552" s="193" t="s">
        <v>12263</v>
      </c>
      <c r="B5552" s="194" t="s">
        <v>11865</v>
      </c>
      <c r="C5552" s="188" t="s">
        <v>6</v>
      </c>
      <c r="D5552" s="179"/>
      <c r="E5552" s="201">
        <v>8449</v>
      </c>
      <c r="F5552" s="201">
        <v>435</v>
      </c>
      <c r="G5552" s="64">
        <f t="shared" si="172"/>
        <v>0</v>
      </c>
      <c r="H5552" s="66">
        <f t="shared" si="173"/>
        <v>0</v>
      </c>
      <c r="I5552" s="60"/>
    </row>
    <row r="5553" spans="1:9" s="38" customFormat="1" x14ac:dyDescent="0.25">
      <c r="A5553" s="193" t="s">
        <v>12264</v>
      </c>
      <c r="B5553" s="194" t="s">
        <v>11867</v>
      </c>
      <c r="C5553" s="188" t="s">
        <v>6</v>
      </c>
      <c r="D5553" s="179"/>
      <c r="E5553" s="201">
        <v>17853</v>
      </c>
      <c r="F5553" s="201">
        <v>919</v>
      </c>
      <c r="G5553" s="64">
        <f t="shared" si="172"/>
        <v>0</v>
      </c>
      <c r="H5553" s="66">
        <f t="shared" si="173"/>
        <v>0</v>
      </c>
      <c r="I5553" s="61"/>
    </row>
    <row r="5554" spans="1:9" s="38" customFormat="1" x14ac:dyDescent="0.25">
      <c r="A5554" s="193" t="s">
        <v>12265</v>
      </c>
      <c r="B5554" s="194" t="s">
        <v>11869</v>
      </c>
      <c r="C5554" s="188" t="s">
        <v>6</v>
      </c>
      <c r="D5554" s="179"/>
      <c r="E5554" s="201">
        <v>1240</v>
      </c>
      <c r="F5554" s="201">
        <v>64</v>
      </c>
      <c r="G5554" s="64">
        <f t="shared" si="172"/>
        <v>0</v>
      </c>
      <c r="H5554" s="66">
        <f t="shared" si="173"/>
        <v>0</v>
      </c>
      <c r="I5554" s="61"/>
    </row>
    <row r="5555" spans="1:9" s="38" customFormat="1" x14ac:dyDescent="0.25">
      <c r="A5555" s="193" t="s">
        <v>12266</v>
      </c>
      <c r="B5555" s="194" t="s">
        <v>11871</v>
      </c>
      <c r="C5555" s="188" t="s">
        <v>6</v>
      </c>
      <c r="D5555" s="179"/>
      <c r="E5555" s="201">
        <v>23429</v>
      </c>
      <c r="F5555" s="201">
        <v>1207</v>
      </c>
      <c r="G5555" s="64">
        <f t="shared" si="172"/>
        <v>0</v>
      </c>
      <c r="H5555" s="66">
        <f t="shared" si="173"/>
        <v>0</v>
      </c>
      <c r="I5555" s="60"/>
    </row>
    <row r="5556" spans="1:9" s="38" customFormat="1" x14ac:dyDescent="0.25">
      <c r="A5556" s="193" t="s">
        <v>12267</v>
      </c>
      <c r="B5556" s="194" t="s">
        <v>11873</v>
      </c>
      <c r="C5556" s="188" t="s">
        <v>6</v>
      </c>
      <c r="D5556" s="179"/>
      <c r="E5556" s="201">
        <v>685</v>
      </c>
      <c r="F5556" s="201">
        <v>35.299999999999997</v>
      </c>
      <c r="G5556" s="64">
        <f t="shared" si="172"/>
        <v>0</v>
      </c>
      <c r="H5556" s="66">
        <f t="shared" si="173"/>
        <v>0</v>
      </c>
      <c r="I5556" s="61"/>
    </row>
    <row r="5557" spans="1:9" s="38" customFormat="1" ht="57" customHeight="1" x14ac:dyDescent="0.25">
      <c r="A5557" s="197" t="s">
        <v>22555</v>
      </c>
      <c r="B5557" s="344" t="s">
        <v>22556</v>
      </c>
      <c r="C5557" s="345"/>
      <c r="D5557" s="345"/>
      <c r="E5557" s="345"/>
      <c r="F5557" s="345"/>
      <c r="G5557" s="345"/>
      <c r="H5557" s="346"/>
      <c r="I5557" s="61"/>
    </row>
    <row r="5558" spans="1:9" s="38" customFormat="1" ht="247.5" x14ac:dyDescent="0.25">
      <c r="A5558" s="195" t="s">
        <v>12268</v>
      </c>
      <c r="B5558" s="196" t="s">
        <v>22557</v>
      </c>
      <c r="C5558" s="198"/>
      <c r="D5558" s="199"/>
      <c r="E5558" s="199"/>
      <c r="F5558" s="199"/>
      <c r="G5558" s="199"/>
      <c r="H5558" s="200"/>
      <c r="I5558" s="60"/>
    </row>
    <row r="5559" spans="1:9" s="38" customFormat="1" x14ac:dyDescent="0.25">
      <c r="A5559" s="193" t="s">
        <v>12269</v>
      </c>
      <c r="B5559" s="194" t="s">
        <v>12270</v>
      </c>
      <c r="C5559" s="188" t="s">
        <v>6</v>
      </c>
      <c r="D5559" s="179"/>
      <c r="E5559" s="201">
        <v>3031</v>
      </c>
      <c r="F5559" s="201">
        <v>378</v>
      </c>
      <c r="G5559" s="64">
        <f t="shared" si="172"/>
        <v>0</v>
      </c>
      <c r="H5559" s="66">
        <f t="shared" si="173"/>
        <v>0</v>
      </c>
      <c r="I5559" s="61"/>
    </row>
    <row r="5560" spans="1:9" s="38" customFormat="1" x14ac:dyDescent="0.25">
      <c r="A5560" s="193" t="s">
        <v>12271</v>
      </c>
      <c r="B5560" s="194" t="s">
        <v>5148</v>
      </c>
      <c r="C5560" s="188" t="s">
        <v>4263</v>
      </c>
      <c r="D5560" s="179"/>
      <c r="E5560" s="201">
        <v>222</v>
      </c>
      <c r="F5560" s="201">
        <v>27.7</v>
      </c>
      <c r="G5560" s="64">
        <f t="shared" si="172"/>
        <v>0</v>
      </c>
      <c r="H5560" s="66">
        <f t="shared" si="173"/>
        <v>0</v>
      </c>
      <c r="I5560" s="61"/>
    </row>
    <row r="5561" spans="1:9" s="38" customFormat="1" ht="247.5" x14ac:dyDescent="0.25">
      <c r="A5561" s="195" t="s">
        <v>12272</v>
      </c>
      <c r="B5561" s="196" t="s">
        <v>22558</v>
      </c>
      <c r="C5561" s="198"/>
      <c r="D5561" s="199"/>
      <c r="E5561" s="199"/>
      <c r="F5561" s="199"/>
      <c r="G5561" s="199"/>
      <c r="H5561" s="200"/>
      <c r="I5561" s="60"/>
    </row>
    <row r="5562" spans="1:9" s="38" customFormat="1" x14ac:dyDescent="0.25">
      <c r="A5562" s="193" t="s">
        <v>12273</v>
      </c>
      <c r="B5562" s="194" t="s">
        <v>12270</v>
      </c>
      <c r="C5562" s="188" t="s">
        <v>6</v>
      </c>
      <c r="D5562" s="179"/>
      <c r="E5562" s="201">
        <v>14014</v>
      </c>
      <c r="F5562" s="201">
        <v>1746</v>
      </c>
      <c r="G5562" s="64">
        <f t="shared" si="172"/>
        <v>0</v>
      </c>
      <c r="H5562" s="66">
        <f t="shared" si="173"/>
        <v>0</v>
      </c>
      <c r="I5562" s="61"/>
    </row>
    <row r="5563" spans="1:9" s="38" customFormat="1" x14ac:dyDescent="0.25">
      <c r="A5563" s="193" t="s">
        <v>12274</v>
      </c>
      <c r="B5563" s="194" t="s">
        <v>5148</v>
      </c>
      <c r="C5563" s="188" t="s">
        <v>4263</v>
      </c>
      <c r="D5563" s="179"/>
      <c r="E5563" s="201">
        <v>163</v>
      </c>
      <c r="F5563" s="201">
        <v>20.3</v>
      </c>
      <c r="G5563" s="64">
        <f t="shared" si="172"/>
        <v>0</v>
      </c>
      <c r="H5563" s="66">
        <f t="shared" si="173"/>
        <v>0</v>
      </c>
      <c r="I5563" s="61"/>
    </row>
    <row r="5564" spans="1:9" s="38" customFormat="1" ht="258.75" x14ac:dyDescent="0.25">
      <c r="A5564" s="195" t="s">
        <v>12275</v>
      </c>
      <c r="B5564" s="196" t="s">
        <v>22559</v>
      </c>
      <c r="C5564" s="198"/>
      <c r="D5564" s="199"/>
      <c r="E5564" s="199"/>
      <c r="F5564" s="199"/>
      <c r="G5564" s="199"/>
      <c r="H5564" s="200"/>
      <c r="I5564" s="60"/>
    </row>
    <row r="5565" spans="1:9" s="38" customFormat="1" x14ac:dyDescent="0.25">
      <c r="A5565" s="193" t="s">
        <v>12276</v>
      </c>
      <c r="B5565" s="194" t="s">
        <v>12277</v>
      </c>
      <c r="C5565" s="188" t="s">
        <v>6</v>
      </c>
      <c r="D5565" s="179"/>
      <c r="E5565" s="201">
        <v>16353</v>
      </c>
      <c r="F5565" s="201">
        <v>2038</v>
      </c>
      <c r="G5565" s="64">
        <f t="shared" si="172"/>
        <v>0</v>
      </c>
      <c r="H5565" s="66">
        <f t="shared" si="173"/>
        <v>0</v>
      </c>
      <c r="I5565" s="61"/>
    </row>
    <row r="5566" spans="1:9" s="38" customFormat="1" x14ac:dyDescent="0.25">
      <c r="A5566" s="193" t="s">
        <v>12278</v>
      </c>
      <c r="B5566" s="194" t="s">
        <v>5148</v>
      </c>
      <c r="C5566" s="188" t="s">
        <v>4263</v>
      </c>
      <c r="D5566" s="179"/>
      <c r="E5566" s="201">
        <v>187</v>
      </c>
      <c r="F5566" s="201">
        <v>23.3</v>
      </c>
      <c r="G5566" s="64">
        <f t="shared" si="172"/>
        <v>0</v>
      </c>
      <c r="H5566" s="66">
        <f t="shared" si="173"/>
        <v>0</v>
      </c>
      <c r="I5566" s="61"/>
    </row>
    <row r="5567" spans="1:9" s="38" customFormat="1" ht="247.5" x14ac:dyDescent="0.25">
      <c r="A5567" s="195" t="s">
        <v>12279</v>
      </c>
      <c r="B5567" s="196" t="s">
        <v>22560</v>
      </c>
      <c r="C5567" s="198"/>
      <c r="D5567" s="199"/>
      <c r="E5567" s="199"/>
      <c r="F5567" s="199"/>
      <c r="G5567" s="199"/>
      <c r="H5567" s="200"/>
      <c r="I5567" s="61"/>
    </row>
    <row r="5568" spans="1:9" s="38" customFormat="1" x14ac:dyDescent="0.25">
      <c r="A5568" s="193" t="s">
        <v>12280</v>
      </c>
      <c r="B5568" s="194" t="s">
        <v>12270</v>
      </c>
      <c r="C5568" s="188" t="s">
        <v>6</v>
      </c>
      <c r="D5568" s="179"/>
      <c r="E5568" s="201">
        <v>14014</v>
      </c>
      <c r="F5568" s="201">
        <v>1746</v>
      </c>
      <c r="G5568" s="64">
        <f t="shared" si="172"/>
        <v>0</v>
      </c>
      <c r="H5568" s="66">
        <f t="shared" si="173"/>
        <v>0</v>
      </c>
      <c r="I5568" s="61"/>
    </row>
    <row r="5569" spans="1:9" s="38" customFormat="1" x14ac:dyDescent="0.25">
      <c r="A5569" s="193" t="s">
        <v>12281</v>
      </c>
      <c r="B5569" s="194" t="s">
        <v>5148</v>
      </c>
      <c r="C5569" s="188" t="s">
        <v>4263</v>
      </c>
      <c r="D5569" s="179"/>
      <c r="E5569" s="201">
        <v>147</v>
      </c>
      <c r="F5569" s="201">
        <v>18.3</v>
      </c>
      <c r="G5569" s="64">
        <f t="shared" si="172"/>
        <v>0</v>
      </c>
      <c r="H5569" s="66">
        <f t="shared" si="173"/>
        <v>0</v>
      </c>
      <c r="I5569" s="61"/>
    </row>
    <row r="5570" spans="1:9" s="38" customFormat="1" ht="247.5" x14ac:dyDescent="0.25">
      <c r="A5570" s="195" t="s">
        <v>12282</v>
      </c>
      <c r="B5570" s="196" t="s">
        <v>22561</v>
      </c>
      <c r="C5570" s="198"/>
      <c r="D5570" s="199"/>
      <c r="E5570" s="199"/>
      <c r="F5570" s="199"/>
      <c r="G5570" s="199"/>
      <c r="H5570" s="200"/>
      <c r="I5570" s="60"/>
    </row>
    <row r="5571" spans="1:9" s="38" customFormat="1" x14ac:dyDescent="0.25">
      <c r="A5571" s="193" t="s">
        <v>12283</v>
      </c>
      <c r="B5571" s="194" t="s">
        <v>12270</v>
      </c>
      <c r="C5571" s="188" t="s">
        <v>6</v>
      </c>
      <c r="D5571" s="179"/>
      <c r="E5571" s="201">
        <v>16353</v>
      </c>
      <c r="F5571" s="201">
        <v>2038</v>
      </c>
      <c r="G5571" s="64">
        <f t="shared" si="172"/>
        <v>0</v>
      </c>
      <c r="H5571" s="66">
        <f t="shared" si="173"/>
        <v>0</v>
      </c>
      <c r="I5571" s="61"/>
    </row>
    <row r="5572" spans="1:9" s="38" customFormat="1" x14ac:dyDescent="0.25">
      <c r="A5572" s="193" t="s">
        <v>12284</v>
      </c>
      <c r="B5572" s="194" t="s">
        <v>5148</v>
      </c>
      <c r="C5572" s="188" t="s">
        <v>4263</v>
      </c>
      <c r="D5572" s="179"/>
      <c r="E5572" s="201">
        <v>165</v>
      </c>
      <c r="F5572" s="201">
        <v>20.6</v>
      </c>
      <c r="G5572" s="64">
        <f t="shared" si="172"/>
        <v>0</v>
      </c>
      <c r="H5572" s="66">
        <f t="shared" si="173"/>
        <v>0</v>
      </c>
      <c r="I5572" s="61"/>
    </row>
    <row r="5573" spans="1:9" s="38" customFormat="1" ht="247.5" x14ac:dyDescent="0.25">
      <c r="A5573" s="195" t="s">
        <v>12285</v>
      </c>
      <c r="B5573" s="196" t="s">
        <v>22562</v>
      </c>
      <c r="C5573" s="198"/>
      <c r="D5573" s="199"/>
      <c r="E5573" s="199"/>
      <c r="F5573" s="199"/>
      <c r="G5573" s="199"/>
      <c r="H5573" s="200"/>
      <c r="I5573" s="60"/>
    </row>
    <row r="5574" spans="1:9" s="38" customFormat="1" x14ac:dyDescent="0.25">
      <c r="A5574" s="193" t="s">
        <v>12286</v>
      </c>
      <c r="B5574" s="194" t="s">
        <v>12270</v>
      </c>
      <c r="C5574" s="188" t="s">
        <v>6</v>
      </c>
      <c r="D5574" s="179"/>
      <c r="E5574" s="201">
        <v>16353</v>
      </c>
      <c r="F5574" s="201">
        <v>2038</v>
      </c>
      <c r="G5574" s="64">
        <f t="shared" ref="G5574:G5635" si="174">D5574*E5574</f>
        <v>0</v>
      </c>
      <c r="H5574" s="66">
        <f t="shared" ref="H5574:H5635" si="175">D5574*F5574</f>
        <v>0</v>
      </c>
      <c r="I5574" s="61"/>
    </row>
    <row r="5575" spans="1:9" s="38" customFormat="1" x14ac:dyDescent="0.25">
      <c r="A5575" s="193" t="s">
        <v>12287</v>
      </c>
      <c r="B5575" s="194" t="s">
        <v>5148</v>
      </c>
      <c r="C5575" s="188" t="s">
        <v>4263</v>
      </c>
      <c r="D5575" s="179"/>
      <c r="E5575" s="201">
        <v>165</v>
      </c>
      <c r="F5575" s="201">
        <v>20.6</v>
      </c>
      <c r="G5575" s="64">
        <f t="shared" si="174"/>
        <v>0</v>
      </c>
      <c r="H5575" s="66">
        <f t="shared" si="175"/>
        <v>0</v>
      </c>
      <c r="I5575" s="61"/>
    </row>
    <row r="5576" spans="1:9" s="38" customFormat="1" ht="258.75" x14ac:dyDescent="0.25">
      <c r="A5576" s="195" t="s">
        <v>12288</v>
      </c>
      <c r="B5576" s="196" t="s">
        <v>22563</v>
      </c>
      <c r="C5576" s="198"/>
      <c r="D5576" s="199"/>
      <c r="E5576" s="199"/>
      <c r="F5576" s="199"/>
      <c r="G5576" s="199"/>
      <c r="H5576" s="200"/>
      <c r="I5576" s="60"/>
    </row>
    <row r="5577" spans="1:9" s="38" customFormat="1" x14ac:dyDescent="0.25">
      <c r="A5577" s="193" t="s">
        <v>12289</v>
      </c>
      <c r="B5577" s="194" t="s">
        <v>12270</v>
      </c>
      <c r="C5577" s="188" t="s">
        <v>6</v>
      </c>
      <c r="D5577" s="179"/>
      <c r="E5577" s="201">
        <v>18680</v>
      </c>
      <c r="F5577" s="201">
        <v>2327</v>
      </c>
      <c r="G5577" s="64">
        <f t="shared" si="174"/>
        <v>0</v>
      </c>
      <c r="H5577" s="66">
        <f t="shared" si="175"/>
        <v>0</v>
      </c>
      <c r="I5577" s="61"/>
    </row>
    <row r="5578" spans="1:9" s="38" customFormat="1" x14ac:dyDescent="0.25">
      <c r="A5578" s="193" t="s">
        <v>12290</v>
      </c>
      <c r="B5578" s="194" t="s">
        <v>5148</v>
      </c>
      <c r="C5578" s="188" t="s">
        <v>4263</v>
      </c>
      <c r="D5578" s="179"/>
      <c r="E5578" s="201">
        <v>179</v>
      </c>
      <c r="F5578" s="201">
        <v>22.2</v>
      </c>
      <c r="G5578" s="64">
        <f t="shared" si="174"/>
        <v>0</v>
      </c>
      <c r="H5578" s="66">
        <f t="shared" si="175"/>
        <v>0</v>
      </c>
      <c r="I5578" s="61"/>
    </row>
    <row r="5579" spans="1:9" s="38" customFormat="1" ht="225" x14ac:dyDescent="0.25">
      <c r="A5579" s="195" t="s">
        <v>12291</v>
      </c>
      <c r="B5579" s="196" t="s">
        <v>22564</v>
      </c>
      <c r="C5579" s="198"/>
      <c r="D5579" s="199"/>
      <c r="E5579" s="199"/>
      <c r="F5579" s="199"/>
      <c r="G5579" s="199"/>
      <c r="H5579" s="200"/>
      <c r="I5579" s="60"/>
    </row>
    <row r="5580" spans="1:9" s="38" customFormat="1" x14ac:dyDescent="0.25">
      <c r="A5580" s="193" t="s">
        <v>12292</v>
      </c>
      <c r="B5580" s="194" t="s">
        <v>12270</v>
      </c>
      <c r="C5580" s="188" t="s">
        <v>6</v>
      </c>
      <c r="D5580" s="179"/>
      <c r="E5580" s="201">
        <v>3682</v>
      </c>
      <c r="F5580" s="201">
        <v>459</v>
      </c>
      <c r="G5580" s="64">
        <f t="shared" si="174"/>
        <v>0</v>
      </c>
      <c r="H5580" s="66">
        <f t="shared" si="175"/>
        <v>0</v>
      </c>
      <c r="I5580" s="61"/>
    </row>
    <row r="5581" spans="1:9" s="38" customFormat="1" x14ac:dyDescent="0.25">
      <c r="A5581" s="193" t="s">
        <v>12293</v>
      </c>
      <c r="B5581" s="194" t="s">
        <v>5148</v>
      </c>
      <c r="C5581" s="188" t="s">
        <v>4263</v>
      </c>
      <c r="D5581" s="179"/>
      <c r="E5581" s="201">
        <v>263</v>
      </c>
      <c r="F5581" s="201">
        <v>32.700000000000003</v>
      </c>
      <c r="G5581" s="64">
        <f t="shared" si="174"/>
        <v>0</v>
      </c>
      <c r="H5581" s="66">
        <f t="shared" si="175"/>
        <v>0</v>
      </c>
      <c r="I5581" s="61"/>
    </row>
    <row r="5582" spans="1:9" s="38" customFormat="1" ht="258.75" x14ac:dyDescent="0.25">
      <c r="A5582" s="195" t="s">
        <v>12294</v>
      </c>
      <c r="B5582" s="196" t="s">
        <v>22565</v>
      </c>
      <c r="C5582" s="198"/>
      <c r="D5582" s="199"/>
      <c r="E5582" s="199"/>
      <c r="F5582" s="199"/>
      <c r="G5582" s="199"/>
      <c r="H5582" s="200"/>
      <c r="I5582" s="60"/>
    </row>
    <row r="5583" spans="1:9" s="38" customFormat="1" x14ac:dyDescent="0.25">
      <c r="A5583" s="193" t="s">
        <v>12295</v>
      </c>
      <c r="B5583" s="194" t="s">
        <v>12270</v>
      </c>
      <c r="C5583" s="188" t="s">
        <v>6</v>
      </c>
      <c r="D5583" s="179"/>
      <c r="E5583" s="201">
        <v>2882</v>
      </c>
      <c r="F5583" s="201">
        <v>359</v>
      </c>
      <c r="G5583" s="64">
        <f t="shared" si="174"/>
        <v>0</v>
      </c>
      <c r="H5583" s="66">
        <f t="shared" si="175"/>
        <v>0</v>
      </c>
      <c r="I5583" s="61"/>
    </row>
    <row r="5584" spans="1:9" s="38" customFormat="1" x14ac:dyDescent="0.25">
      <c r="A5584" s="193" t="s">
        <v>12296</v>
      </c>
      <c r="B5584" s="194" t="s">
        <v>5148</v>
      </c>
      <c r="C5584" s="188" t="s">
        <v>4263</v>
      </c>
      <c r="D5584" s="179"/>
      <c r="E5584" s="201">
        <v>305</v>
      </c>
      <c r="F5584" s="201">
        <v>38</v>
      </c>
      <c r="G5584" s="64">
        <f t="shared" si="174"/>
        <v>0</v>
      </c>
      <c r="H5584" s="66">
        <f t="shared" si="175"/>
        <v>0</v>
      </c>
      <c r="I5584" s="61"/>
    </row>
    <row r="5585" spans="1:9" s="38" customFormat="1" ht="258.75" x14ac:dyDescent="0.25">
      <c r="A5585" s="195" t="s">
        <v>12297</v>
      </c>
      <c r="B5585" s="196" t="s">
        <v>22566</v>
      </c>
      <c r="C5585" s="198"/>
      <c r="D5585" s="199"/>
      <c r="E5585" s="199"/>
      <c r="F5585" s="199"/>
      <c r="G5585" s="199"/>
      <c r="H5585" s="200"/>
      <c r="I5585" s="61"/>
    </row>
    <row r="5586" spans="1:9" s="38" customFormat="1" x14ac:dyDescent="0.25">
      <c r="A5586" s="193" t="s">
        <v>12298</v>
      </c>
      <c r="B5586" s="194" t="s">
        <v>12270</v>
      </c>
      <c r="C5586" s="188" t="s">
        <v>6</v>
      </c>
      <c r="D5586" s="179"/>
      <c r="E5586" s="201">
        <v>15922</v>
      </c>
      <c r="F5586" s="201">
        <v>1984</v>
      </c>
      <c r="G5586" s="64">
        <f t="shared" si="174"/>
        <v>0</v>
      </c>
      <c r="H5586" s="66">
        <f t="shared" si="175"/>
        <v>0</v>
      </c>
      <c r="I5586" s="61"/>
    </row>
    <row r="5587" spans="1:9" s="38" customFormat="1" x14ac:dyDescent="0.25">
      <c r="A5587" s="193" t="s">
        <v>12299</v>
      </c>
      <c r="B5587" s="194" t="s">
        <v>5148</v>
      </c>
      <c r="C5587" s="188" t="s">
        <v>4263</v>
      </c>
      <c r="D5587" s="179"/>
      <c r="E5587" s="201">
        <v>186</v>
      </c>
      <c r="F5587" s="201">
        <v>23.1</v>
      </c>
      <c r="G5587" s="64">
        <f t="shared" si="174"/>
        <v>0</v>
      </c>
      <c r="H5587" s="66">
        <f t="shared" si="175"/>
        <v>0</v>
      </c>
      <c r="I5587" s="60"/>
    </row>
    <row r="5588" spans="1:9" s="38" customFormat="1" ht="270" x14ac:dyDescent="0.25">
      <c r="A5588" s="195" t="s">
        <v>12300</v>
      </c>
      <c r="B5588" s="196" t="s">
        <v>22567</v>
      </c>
      <c r="C5588" s="198"/>
      <c r="D5588" s="199"/>
      <c r="E5588" s="199"/>
      <c r="F5588" s="199"/>
      <c r="G5588" s="199"/>
      <c r="H5588" s="200"/>
      <c r="I5588" s="61"/>
    </row>
    <row r="5589" spans="1:9" s="38" customFormat="1" x14ac:dyDescent="0.25">
      <c r="A5589" s="193" t="s">
        <v>12301</v>
      </c>
      <c r="B5589" s="194" t="s">
        <v>12270</v>
      </c>
      <c r="C5589" s="188" t="s">
        <v>6</v>
      </c>
      <c r="D5589" s="179"/>
      <c r="E5589" s="201">
        <v>18593</v>
      </c>
      <c r="F5589" s="201">
        <v>2317</v>
      </c>
      <c r="G5589" s="64">
        <f t="shared" si="174"/>
        <v>0</v>
      </c>
      <c r="H5589" s="66">
        <f t="shared" si="175"/>
        <v>0</v>
      </c>
      <c r="I5589" s="61"/>
    </row>
    <row r="5590" spans="1:9" s="38" customFormat="1" x14ac:dyDescent="0.25">
      <c r="A5590" s="193" t="s">
        <v>12302</v>
      </c>
      <c r="B5590" s="194" t="s">
        <v>5148</v>
      </c>
      <c r="C5590" s="188" t="s">
        <v>4263</v>
      </c>
      <c r="D5590" s="179"/>
      <c r="E5590" s="201">
        <v>212</v>
      </c>
      <c r="F5590" s="201">
        <v>26.4</v>
      </c>
      <c r="G5590" s="64">
        <f t="shared" si="174"/>
        <v>0</v>
      </c>
      <c r="H5590" s="66">
        <f t="shared" si="175"/>
        <v>0</v>
      </c>
      <c r="I5590" s="60"/>
    </row>
    <row r="5591" spans="1:9" s="38" customFormat="1" ht="258.75" x14ac:dyDescent="0.25">
      <c r="A5591" s="195" t="s">
        <v>12303</v>
      </c>
      <c r="B5591" s="196" t="s">
        <v>22568</v>
      </c>
      <c r="C5591" s="198"/>
      <c r="D5591" s="199"/>
      <c r="E5591" s="199"/>
      <c r="F5591" s="199"/>
      <c r="G5591" s="199"/>
      <c r="H5591" s="200"/>
      <c r="I5591" s="61"/>
    </row>
    <row r="5592" spans="1:9" s="38" customFormat="1" x14ac:dyDescent="0.25">
      <c r="A5592" s="193" t="s">
        <v>12304</v>
      </c>
      <c r="B5592" s="194" t="s">
        <v>12270</v>
      </c>
      <c r="C5592" s="188" t="s">
        <v>6</v>
      </c>
      <c r="D5592" s="179"/>
      <c r="E5592" s="201">
        <v>15922</v>
      </c>
      <c r="F5592" s="201">
        <v>1984</v>
      </c>
      <c r="G5592" s="64">
        <f t="shared" si="174"/>
        <v>0</v>
      </c>
      <c r="H5592" s="66">
        <f t="shared" si="175"/>
        <v>0</v>
      </c>
      <c r="I5592" s="61"/>
    </row>
    <row r="5593" spans="1:9" s="38" customFormat="1" x14ac:dyDescent="0.25">
      <c r="A5593" s="193" t="s">
        <v>12305</v>
      </c>
      <c r="B5593" s="194" t="s">
        <v>5148</v>
      </c>
      <c r="C5593" s="188" t="s">
        <v>4263</v>
      </c>
      <c r="D5593" s="179"/>
      <c r="E5593" s="201">
        <v>166</v>
      </c>
      <c r="F5593" s="201">
        <v>20.7</v>
      </c>
      <c r="G5593" s="64">
        <f t="shared" si="174"/>
        <v>0</v>
      </c>
      <c r="H5593" s="66">
        <f t="shared" si="175"/>
        <v>0</v>
      </c>
      <c r="I5593" s="60"/>
    </row>
    <row r="5594" spans="1:9" s="38" customFormat="1" ht="258.75" x14ac:dyDescent="0.25">
      <c r="A5594" s="195" t="s">
        <v>12306</v>
      </c>
      <c r="B5594" s="196" t="s">
        <v>22569</v>
      </c>
      <c r="C5594" s="198"/>
      <c r="D5594" s="199"/>
      <c r="E5594" s="199"/>
      <c r="F5594" s="199"/>
      <c r="G5594" s="199"/>
      <c r="H5594" s="200"/>
      <c r="I5594" s="60"/>
    </row>
    <row r="5595" spans="1:9" s="38" customFormat="1" x14ac:dyDescent="0.25">
      <c r="A5595" s="193" t="s">
        <v>12307</v>
      </c>
      <c r="B5595" s="194" t="s">
        <v>12270</v>
      </c>
      <c r="C5595" s="188" t="s">
        <v>6</v>
      </c>
      <c r="D5595" s="179"/>
      <c r="E5595" s="201">
        <v>18593</v>
      </c>
      <c r="F5595" s="201">
        <v>2317</v>
      </c>
      <c r="G5595" s="64">
        <f t="shared" si="174"/>
        <v>0</v>
      </c>
      <c r="H5595" s="66">
        <f t="shared" si="175"/>
        <v>0</v>
      </c>
      <c r="I5595" s="60"/>
    </row>
    <row r="5596" spans="1:9" s="38" customFormat="1" x14ac:dyDescent="0.25">
      <c r="A5596" s="193" t="s">
        <v>12308</v>
      </c>
      <c r="B5596" s="194" t="s">
        <v>5148</v>
      </c>
      <c r="C5596" s="188" t="s">
        <v>4263</v>
      </c>
      <c r="D5596" s="179"/>
      <c r="E5596" s="201">
        <v>188</v>
      </c>
      <c r="F5596" s="201">
        <v>23.4</v>
      </c>
      <c r="G5596" s="64">
        <f t="shared" si="174"/>
        <v>0</v>
      </c>
      <c r="H5596" s="66">
        <f t="shared" si="175"/>
        <v>0</v>
      </c>
      <c r="I5596" s="60"/>
    </row>
    <row r="5597" spans="1:9" s="38" customFormat="1" ht="258.75" x14ac:dyDescent="0.25">
      <c r="A5597" s="195" t="s">
        <v>12309</v>
      </c>
      <c r="B5597" s="196" t="s">
        <v>22570</v>
      </c>
      <c r="C5597" s="198"/>
      <c r="D5597" s="199"/>
      <c r="E5597" s="199"/>
      <c r="F5597" s="199"/>
      <c r="G5597" s="199"/>
      <c r="H5597" s="200"/>
      <c r="I5597" s="60"/>
    </row>
    <row r="5598" spans="1:9" s="38" customFormat="1" x14ac:dyDescent="0.25">
      <c r="A5598" s="193" t="s">
        <v>12310</v>
      </c>
      <c r="B5598" s="194" t="s">
        <v>12270</v>
      </c>
      <c r="C5598" s="188" t="s">
        <v>6</v>
      </c>
      <c r="D5598" s="179"/>
      <c r="E5598" s="201">
        <v>18593</v>
      </c>
      <c r="F5598" s="201">
        <v>2317</v>
      </c>
      <c r="G5598" s="64">
        <f t="shared" si="174"/>
        <v>0</v>
      </c>
      <c r="H5598" s="66">
        <f t="shared" si="175"/>
        <v>0</v>
      </c>
      <c r="I5598" s="60"/>
    </row>
    <row r="5599" spans="1:9" s="38" customFormat="1" x14ac:dyDescent="0.25">
      <c r="A5599" s="193" t="s">
        <v>12311</v>
      </c>
      <c r="B5599" s="194" t="s">
        <v>5148</v>
      </c>
      <c r="C5599" s="188" t="s">
        <v>4263</v>
      </c>
      <c r="D5599" s="179"/>
      <c r="E5599" s="201">
        <v>188</v>
      </c>
      <c r="F5599" s="201">
        <v>23.4</v>
      </c>
      <c r="G5599" s="64">
        <f t="shared" si="174"/>
        <v>0</v>
      </c>
      <c r="H5599" s="66">
        <f t="shared" si="175"/>
        <v>0</v>
      </c>
      <c r="I5599" s="60"/>
    </row>
    <row r="5600" spans="1:9" s="38" customFormat="1" ht="258.75" x14ac:dyDescent="0.25">
      <c r="A5600" s="195" t="s">
        <v>12312</v>
      </c>
      <c r="B5600" s="196" t="s">
        <v>22571</v>
      </c>
      <c r="C5600" s="198"/>
      <c r="D5600" s="199"/>
      <c r="E5600" s="199"/>
      <c r="F5600" s="199"/>
      <c r="G5600" s="199"/>
      <c r="H5600" s="200"/>
      <c r="I5600" s="60"/>
    </row>
    <row r="5601" spans="1:9" s="38" customFormat="1" x14ac:dyDescent="0.25">
      <c r="A5601" s="193" t="s">
        <v>12313</v>
      </c>
      <c r="B5601" s="194" t="s">
        <v>12270</v>
      </c>
      <c r="C5601" s="188" t="s">
        <v>6</v>
      </c>
      <c r="D5601" s="179"/>
      <c r="E5601" s="201">
        <v>21216</v>
      </c>
      <c r="F5601" s="201">
        <v>2644</v>
      </c>
      <c r="G5601" s="64">
        <f t="shared" si="174"/>
        <v>0</v>
      </c>
      <c r="H5601" s="66">
        <f t="shared" si="175"/>
        <v>0</v>
      </c>
      <c r="I5601" s="60"/>
    </row>
    <row r="5602" spans="1:9" s="38" customFormat="1" x14ac:dyDescent="0.25">
      <c r="A5602" s="193" t="s">
        <v>12314</v>
      </c>
      <c r="B5602" s="194" t="s">
        <v>5148</v>
      </c>
      <c r="C5602" s="188" t="s">
        <v>4263</v>
      </c>
      <c r="D5602" s="179"/>
      <c r="E5602" s="201">
        <v>204</v>
      </c>
      <c r="F5602" s="201">
        <v>25.4</v>
      </c>
      <c r="G5602" s="64">
        <f t="shared" si="174"/>
        <v>0</v>
      </c>
      <c r="H5602" s="66">
        <f t="shared" si="175"/>
        <v>0</v>
      </c>
      <c r="I5602" s="60"/>
    </row>
    <row r="5603" spans="1:9" s="38" customFormat="1" ht="236.25" x14ac:dyDescent="0.25">
      <c r="A5603" s="195" t="s">
        <v>12315</v>
      </c>
      <c r="B5603" s="196" t="s">
        <v>22572</v>
      </c>
      <c r="C5603" s="198"/>
      <c r="D5603" s="199"/>
      <c r="E5603" s="199"/>
      <c r="F5603" s="199"/>
      <c r="G5603" s="199"/>
      <c r="H5603" s="200"/>
      <c r="I5603" s="60"/>
    </row>
    <row r="5604" spans="1:9" s="38" customFormat="1" x14ac:dyDescent="0.25">
      <c r="A5604" s="193" t="s">
        <v>12316</v>
      </c>
      <c r="B5604" s="194" t="s">
        <v>12270</v>
      </c>
      <c r="C5604" s="188" t="s">
        <v>6</v>
      </c>
      <c r="D5604" s="179"/>
      <c r="E5604" s="201">
        <v>4174</v>
      </c>
      <c r="F5604" s="201">
        <v>520</v>
      </c>
      <c r="G5604" s="64">
        <f t="shared" si="174"/>
        <v>0</v>
      </c>
      <c r="H5604" s="66">
        <f t="shared" si="175"/>
        <v>0</v>
      </c>
      <c r="I5604" s="60"/>
    </row>
    <row r="5605" spans="1:9" s="38" customFormat="1" x14ac:dyDescent="0.25">
      <c r="A5605" s="193" t="s">
        <v>12317</v>
      </c>
      <c r="B5605" s="194" t="s">
        <v>5148</v>
      </c>
      <c r="C5605" s="188" t="s">
        <v>4263</v>
      </c>
      <c r="D5605" s="179"/>
      <c r="E5605" s="201">
        <v>298</v>
      </c>
      <c r="F5605" s="201">
        <v>37.200000000000003</v>
      </c>
      <c r="G5605" s="64">
        <f t="shared" si="174"/>
        <v>0</v>
      </c>
      <c r="H5605" s="66">
        <f t="shared" si="175"/>
        <v>0</v>
      </c>
      <c r="I5605" s="60"/>
    </row>
    <row r="5606" spans="1:9" s="38" customFormat="1" ht="157.5" x14ac:dyDescent="0.25">
      <c r="A5606" s="195" t="s">
        <v>12318</v>
      </c>
      <c r="B5606" s="196" t="s">
        <v>22573</v>
      </c>
      <c r="C5606" s="198"/>
      <c r="D5606" s="199"/>
      <c r="E5606" s="199"/>
      <c r="F5606" s="199"/>
      <c r="G5606" s="199"/>
      <c r="H5606" s="200"/>
      <c r="I5606" s="60"/>
    </row>
    <row r="5607" spans="1:9" s="38" customFormat="1" x14ac:dyDescent="0.25">
      <c r="A5607" s="193" t="s">
        <v>12319</v>
      </c>
      <c r="B5607" s="194" t="s">
        <v>12270</v>
      </c>
      <c r="C5607" s="188" t="s">
        <v>6</v>
      </c>
      <c r="D5607" s="179"/>
      <c r="E5607" s="201">
        <v>84</v>
      </c>
      <c r="F5607" s="201">
        <v>10.5</v>
      </c>
      <c r="G5607" s="64">
        <f t="shared" si="174"/>
        <v>0</v>
      </c>
      <c r="H5607" s="66">
        <f t="shared" si="175"/>
        <v>0</v>
      </c>
      <c r="I5607" s="60"/>
    </row>
    <row r="5608" spans="1:9" s="38" customFormat="1" x14ac:dyDescent="0.25">
      <c r="A5608" s="193" t="s">
        <v>12320</v>
      </c>
      <c r="B5608" s="194" t="s">
        <v>5148</v>
      </c>
      <c r="C5608" s="188" t="s">
        <v>4263</v>
      </c>
      <c r="D5608" s="179"/>
      <c r="E5608" s="201">
        <v>9.1999999999999993</v>
      </c>
      <c r="F5608" s="201">
        <v>1.1499999999999999</v>
      </c>
      <c r="G5608" s="64">
        <f t="shared" si="174"/>
        <v>0</v>
      </c>
      <c r="H5608" s="66">
        <f t="shared" si="175"/>
        <v>0</v>
      </c>
      <c r="I5608" s="60"/>
    </row>
    <row r="5609" spans="1:9" s="38" customFormat="1" ht="146.25" x14ac:dyDescent="0.25">
      <c r="A5609" s="195" t="s">
        <v>12321</v>
      </c>
      <c r="B5609" s="196" t="s">
        <v>22574</v>
      </c>
      <c r="C5609" s="198"/>
      <c r="D5609" s="199"/>
      <c r="E5609" s="199"/>
      <c r="F5609" s="199"/>
      <c r="G5609" s="199"/>
      <c r="H5609" s="200"/>
      <c r="I5609" s="60"/>
    </row>
    <row r="5610" spans="1:9" s="38" customFormat="1" x14ac:dyDescent="0.25">
      <c r="A5610" s="193" t="s">
        <v>12322</v>
      </c>
      <c r="B5610" s="194" t="s">
        <v>12270</v>
      </c>
      <c r="C5610" s="188" t="s">
        <v>6</v>
      </c>
      <c r="D5610" s="179"/>
      <c r="E5610" s="201">
        <v>336</v>
      </c>
      <c r="F5610" s="201">
        <v>41.8</v>
      </c>
      <c r="G5610" s="64">
        <f t="shared" si="174"/>
        <v>0</v>
      </c>
      <c r="H5610" s="66">
        <f t="shared" si="175"/>
        <v>0</v>
      </c>
      <c r="I5610" s="60"/>
    </row>
    <row r="5611" spans="1:9" s="38" customFormat="1" x14ac:dyDescent="0.25">
      <c r="A5611" s="193" t="s">
        <v>12323</v>
      </c>
      <c r="B5611" s="194" t="s">
        <v>5148</v>
      </c>
      <c r="C5611" s="188" t="s">
        <v>4263</v>
      </c>
      <c r="D5611" s="179"/>
      <c r="E5611" s="201">
        <v>5.4</v>
      </c>
      <c r="F5611" s="201">
        <v>0.67</v>
      </c>
      <c r="G5611" s="64">
        <f t="shared" si="174"/>
        <v>0</v>
      </c>
      <c r="H5611" s="66">
        <f t="shared" si="175"/>
        <v>0</v>
      </c>
      <c r="I5611" s="60"/>
    </row>
    <row r="5612" spans="1:9" s="38" customFormat="1" ht="146.25" x14ac:dyDescent="0.25">
      <c r="A5612" s="195" t="s">
        <v>12324</v>
      </c>
      <c r="B5612" s="196" t="s">
        <v>22575</v>
      </c>
      <c r="C5612" s="198"/>
      <c r="D5612" s="199"/>
      <c r="E5612" s="199"/>
      <c r="F5612" s="199"/>
      <c r="G5612" s="199"/>
      <c r="H5612" s="200"/>
      <c r="I5612" s="60"/>
    </row>
    <row r="5613" spans="1:9" s="38" customFormat="1" x14ac:dyDescent="0.25">
      <c r="A5613" s="193" t="s">
        <v>12325</v>
      </c>
      <c r="B5613" s="194" t="s">
        <v>12270</v>
      </c>
      <c r="C5613" s="188" t="s">
        <v>6</v>
      </c>
      <c r="D5613" s="179"/>
      <c r="E5613" s="201">
        <v>1132</v>
      </c>
      <c r="F5613" s="201">
        <v>141</v>
      </c>
      <c r="G5613" s="64">
        <f t="shared" si="174"/>
        <v>0</v>
      </c>
      <c r="H5613" s="66">
        <f t="shared" si="175"/>
        <v>0</v>
      </c>
      <c r="I5613" s="60"/>
    </row>
    <row r="5614" spans="1:9" s="38" customFormat="1" x14ac:dyDescent="0.25">
      <c r="A5614" s="193" t="s">
        <v>12326</v>
      </c>
      <c r="B5614" s="194" t="s">
        <v>5148</v>
      </c>
      <c r="C5614" s="188" t="s">
        <v>4263</v>
      </c>
      <c r="D5614" s="179"/>
      <c r="E5614" s="201">
        <v>40.9</v>
      </c>
      <c r="F5614" s="201">
        <v>5.0999999999999996</v>
      </c>
      <c r="G5614" s="64">
        <f t="shared" si="174"/>
        <v>0</v>
      </c>
      <c r="H5614" s="66">
        <f t="shared" si="175"/>
        <v>0</v>
      </c>
      <c r="I5614" s="60"/>
    </row>
    <row r="5615" spans="1:9" s="38" customFormat="1" ht="157.5" x14ac:dyDescent="0.25">
      <c r="A5615" s="195" t="s">
        <v>12327</v>
      </c>
      <c r="B5615" s="196" t="s">
        <v>22576</v>
      </c>
      <c r="C5615" s="198"/>
      <c r="D5615" s="199"/>
      <c r="E5615" s="199"/>
      <c r="F5615" s="199"/>
      <c r="G5615" s="199"/>
      <c r="H5615" s="200"/>
      <c r="I5615" s="60"/>
    </row>
    <row r="5616" spans="1:9" s="38" customFormat="1" x14ac:dyDescent="0.25">
      <c r="A5616" s="193" t="s">
        <v>12328</v>
      </c>
      <c r="B5616" s="194" t="s">
        <v>12270</v>
      </c>
      <c r="C5616" s="188" t="s">
        <v>6</v>
      </c>
      <c r="D5616" s="179"/>
      <c r="E5616" s="201">
        <v>1589</v>
      </c>
      <c r="F5616" s="201">
        <v>198</v>
      </c>
      <c r="G5616" s="64">
        <f t="shared" si="174"/>
        <v>0</v>
      </c>
      <c r="H5616" s="66">
        <f t="shared" si="175"/>
        <v>0</v>
      </c>
      <c r="I5616" s="60"/>
    </row>
    <row r="5617" spans="1:9" s="38" customFormat="1" x14ac:dyDescent="0.25">
      <c r="A5617" s="193" t="s">
        <v>12329</v>
      </c>
      <c r="B5617" s="194" t="s">
        <v>5148</v>
      </c>
      <c r="C5617" s="188" t="s">
        <v>4263</v>
      </c>
      <c r="D5617" s="179"/>
      <c r="E5617" s="201">
        <v>25.5</v>
      </c>
      <c r="F5617" s="201">
        <v>3.17</v>
      </c>
      <c r="G5617" s="64">
        <f t="shared" si="174"/>
        <v>0</v>
      </c>
      <c r="H5617" s="66">
        <f t="shared" si="175"/>
        <v>0</v>
      </c>
      <c r="I5617" s="60"/>
    </row>
    <row r="5618" spans="1:9" s="38" customFormat="1" ht="157.5" x14ac:dyDescent="0.25">
      <c r="A5618" s="195" t="s">
        <v>12330</v>
      </c>
      <c r="B5618" s="196" t="s">
        <v>22577</v>
      </c>
      <c r="C5618" s="198"/>
      <c r="D5618" s="199"/>
      <c r="E5618" s="199"/>
      <c r="F5618" s="199"/>
      <c r="G5618" s="199"/>
      <c r="H5618" s="200"/>
      <c r="I5618" s="60"/>
    </row>
    <row r="5619" spans="1:9" s="38" customFormat="1" x14ac:dyDescent="0.25">
      <c r="A5619" s="193" t="s">
        <v>12331</v>
      </c>
      <c r="B5619" s="194" t="s">
        <v>12270</v>
      </c>
      <c r="C5619" s="188" t="s">
        <v>6</v>
      </c>
      <c r="D5619" s="179"/>
      <c r="E5619" s="201">
        <v>3497</v>
      </c>
      <c r="F5619" s="201">
        <v>436</v>
      </c>
      <c r="G5619" s="64">
        <f t="shared" si="174"/>
        <v>0</v>
      </c>
      <c r="H5619" s="66">
        <f t="shared" si="175"/>
        <v>0</v>
      </c>
      <c r="I5619" s="60"/>
    </row>
    <row r="5620" spans="1:9" s="38" customFormat="1" x14ac:dyDescent="0.25">
      <c r="A5620" s="193" t="s">
        <v>12332</v>
      </c>
      <c r="B5620" s="194" t="s">
        <v>5148</v>
      </c>
      <c r="C5620" s="188" t="s">
        <v>4263</v>
      </c>
      <c r="D5620" s="179"/>
      <c r="E5620" s="201">
        <v>32.299999999999997</v>
      </c>
      <c r="F5620" s="201">
        <v>4.0199999999999996</v>
      </c>
      <c r="G5620" s="64">
        <f t="shared" si="174"/>
        <v>0</v>
      </c>
      <c r="H5620" s="66">
        <f t="shared" si="175"/>
        <v>0</v>
      </c>
      <c r="I5620" s="60"/>
    </row>
    <row r="5621" spans="1:9" s="38" customFormat="1" ht="168.75" x14ac:dyDescent="0.25">
      <c r="A5621" s="195" t="s">
        <v>12333</v>
      </c>
      <c r="B5621" s="196" t="s">
        <v>22578</v>
      </c>
      <c r="C5621" s="198"/>
      <c r="D5621" s="199"/>
      <c r="E5621" s="199"/>
      <c r="F5621" s="199"/>
      <c r="G5621" s="199"/>
      <c r="H5621" s="200"/>
      <c r="I5621" s="60"/>
    </row>
    <row r="5622" spans="1:9" s="38" customFormat="1" x14ac:dyDescent="0.25">
      <c r="A5622" s="193" t="s">
        <v>12334</v>
      </c>
      <c r="B5622" s="194" t="s">
        <v>12270</v>
      </c>
      <c r="C5622" s="188" t="s">
        <v>6</v>
      </c>
      <c r="D5622" s="179"/>
      <c r="E5622" s="201">
        <v>406</v>
      </c>
      <c r="F5622" s="201">
        <v>51</v>
      </c>
      <c r="G5622" s="64">
        <f t="shared" si="174"/>
        <v>0</v>
      </c>
      <c r="H5622" s="66">
        <f t="shared" si="175"/>
        <v>0</v>
      </c>
      <c r="I5622" s="60"/>
    </row>
    <row r="5623" spans="1:9" s="38" customFormat="1" x14ac:dyDescent="0.25">
      <c r="A5623" s="193" t="s">
        <v>12335</v>
      </c>
      <c r="B5623" s="194" t="s">
        <v>5148</v>
      </c>
      <c r="C5623" s="188" t="s">
        <v>4263</v>
      </c>
      <c r="D5623" s="179"/>
      <c r="E5623" s="201">
        <v>40.200000000000003</v>
      </c>
      <c r="F5623" s="201">
        <v>5</v>
      </c>
      <c r="G5623" s="64">
        <f t="shared" si="174"/>
        <v>0</v>
      </c>
      <c r="H5623" s="66">
        <f t="shared" si="175"/>
        <v>0</v>
      </c>
      <c r="I5623" s="60"/>
    </row>
    <row r="5624" spans="1:9" s="38" customFormat="1" ht="168.75" x14ac:dyDescent="0.25">
      <c r="A5624" s="195" t="s">
        <v>12336</v>
      </c>
      <c r="B5624" s="196" t="s">
        <v>22579</v>
      </c>
      <c r="C5624" s="198"/>
      <c r="D5624" s="199"/>
      <c r="E5624" s="199"/>
      <c r="F5624" s="199"/>
      <c r="G5624" s="199"/>
      <c r="H5624" s="200"/>
      <c r="I5624" s="60"/>
    </row>
    <row r="5625" spans="1:9" s="38" customFormat="1" x14ac:dyDescent="0.25">
      <c r="A5625" s="193" t="s">
        <v>12337</v>
      </c>
      <c r="B5625" s="194" t="s">
        <v>12270</v>
      </c>
      <c r="C5625" s="188" t="s">
        <v>6</v>
      </c>
      <c r="D5625" s="179"/>
      <c r="E5625" s="201">
        <v>923</v>
      </c>
      <c r="F5625" s="201">
        <v>115</v>
      </c>
      <c r="G5625" s="64">
        <f t="shared" si="174"/>
        <v>0</v>
      </c>
      <c r="H5625" s="66">
        <f t="shared" si="175"/>
        <v>0</v>
      </c>
      <c r="I5625" s="60"/>
    </row>
    <row r="5626" spans="1:9" s="38" customFormat="1" x14ac:dyDescent="0.25">
      <c r="A5626" s="193" t="s">
        <v>12338</v>
      </c>
      <c r="B5626" s="194" t="s">
        <v>5148</v>
      </c>
      <c r="C5626" s="188" t="s">
        <v>4263</v>
      </c>
      <c r="D5626" s="179"/>
      <c r="E5626" s="201">
        <v>25.5</v>
      </c>
      <c r="F5626" s="201">
        <v>3.17</v>
      </c>
      <c r="G5626" s="64">
        <f t="shared" si="174"/>
        <v>0</v>
      </c>
      <c r="H5626" s="66">
        <f t="shared" si="175"/>
        <v>0</v>
      </c>
      <c r="I5626" s="60"/>
    </row>
    <row r="5627" spans="1:9" s="38" customFormat="1" ht="270" x14ac:dyDescent="0.25">
      <c r="A5627" s="195" t="s">
        <v>12339</v>
      </c>
      <c r="B5627" s="196" t="s">
        <v>22580</v>
      </c>
      <c r="C5627" s="198"/>
      <c r="D5627" s="199"/>
      <c r="E5627" s="199"/>
      <c r="F5627" s="199"/>
      <c r="G5627" s="199"/>
      <c r="H5627" s="200"/>
      <c r="I5627" s="60"/>
    </row>
    <row r="5628" spans="1:9" s="38" customFormat="1" x14ac:dyDescent="0.25">
      <c r="A5628" s="193" t="s">
        <v>12340</v>
      </c>
      <c r="B5628" s="194" t="s">
        <v>12341</v>
      </c>
      <c r="C5628" s="188" t="s">
        <v>6</v>
      </c>
      <c r="D5628" s="179"/>
      <c r="E5628" s="201">
        <v>3127</v>
      </c>
      <c r="F5628" s="201">
        <v>390</v>
      </c>
      <c r="G5628" s="64">
        <f t="shared" si="174"/>
        <v>0</v>
      </c>
      <c r="H5628" s="66">
        <f t="shared" si="175"/>
        <v>0</v>
      </c>
      <c r="I5628" s="60"/>
    </row>
    <row r="5629" spans="1:9" s="38" customFormat="1" x14ac:dyDescent="0.25">
      <c r="A5629" s="193" t="s">
        <v>12342</v>
      </c>
      <c r="B5629" s="194" t="s">
        <v>12343</v>
      </c>
      <c r="C5629" s="188" t="s">
        <v>6</v>
      </c>
      <c r="D5629" s="179"/>
      <c r="E5629" s="201">
        <v>3448</v>
      </c>
      <c r="F5629" s="201">
        <v>430</v>
      </c>
      <c r="G5629" s="64">
        <f t="shared" si="174"/>
        <v>0</v>
      </c>
      <c r="H5629" s="66">
        <f t="shared" si="175"/>
        <v>0</v>
      </c>
      <c r="I5629" s="60"/>
    </row>
    <row r="5630" spans="1:9" s="38" customFormat="1" x14ac:dyDescent="0.25">
      <c r="A5630" s="193" t="s">
        <v>12344</v>
      </c>
      <c r="B5630" s="194" t="s">
        <v>12345</v>
      </c>
      <c r="C5630" s="188" t="s">
        <v>6</v>
      </c>
      <c r="D5630" s="179"/>
      <c r="E5630" s="201">
        <v>3817</v>
      </c>
      <c r="F5630" s="201">
        <v>476</v>
      </c>
      <c r="G5630" s="64">
        <f t="shared" si="174"/>
        <v>0</v>
      </c>
      <c r="H5630" s="66">
        <f t="shared" si="175"/>
        <v>0</v>
      </c>
      <c r="I5630" s="60"/>
    </row>
    <row r="5631" spans="1:9" s="38" customFormat="1" x14ac:dyDescent="0.25">
      <c r="A5631" s="193" t="s">
        <v>12346</v>
      </c>
      <c r="B5631" s="194" t="s">
        <v>12347</v>
      </c>
      <c r="C5631" s="188" t="s">
        <v>6</v>
      </c>
      <c r="D5631" s="179"/>
      <c r="E5631" s="201">
        <v>4051</v>
      </c>
      <c r="F5631" s="201">
        <v>505</v>
      </c>
      <c r="G5631" s="64">
        <f t="shared" si="174"/>
        <v>0</v>
      </c>
      <c r="H5631" s="66">
        <f t="shared" si="175"/>
        <v>0</v>
      </c>
      <c r="I5631" s="60"/>
    </row>
    <row r="5632" spans="1:9" s="38" customFormat="1" ht="78.75" x14ac:dyDescent="0.25">
      <c r="A5632" s="193" t="s">
        <v>12348</v>
      </c>
      <c r="B5632" s="194" t="s">
        <v>22581</v>
      </c>
      <c r="C5632" s="188" t="s">
        <v>6</v>
      </c>
      <c r="D5632" s="179"/>
      <c r="E5632" s="201">
        <v>169</v>
      </c>
      <c r="F5632" s="201">
        <v>21.1</v>
      </c>
      <c r="G5632" s="64">
        <f t="shared" si="174"/>
        <v>0</v>
      </c>
      <c r="H5632" s="66">
        <f t="shared" si="175"/>
        <v>0</v>
      </c>
      <c r="I5632" s="60"/>
    </row>
    <row r="5633" spans="1:9" s="38" customFormat="1" ht="225" x14ac:dyDescent="0.25">
      <c r="A5633" s="195" t="s">
        <v>12349</v>
      </c>
      <c r="B5633" s="196" t="s">
        <v>22582</v>
      </c>
      <c r="C5633" s="198"/>
      <c r="D5633" s="199"/>
      <c r="E5633" s="199"/>
      <c r="F5633" s="199"/>
      <c r="G5633" s="199"/>
      <c r="H5633" s="200"/>
      <c r="I5633" s="60"/>
    </row>
    <row r="5634" spans="1:9" s="38" customFormat="1" x14ac:dyDescent="0.25">
      <c r="A5634" s="193" t="s">
        <v>12350</v>
      </c>
      <c r="B5634" s="194" t="s">
        <v>12270</v>
      </c>
      <c r="C5634" s="188" t="s">
        <v>6</v>
      </c>
      <c r="D5634" s="179"/>
      <c r="E5634" s="201">
        <v>3535</v>
      </c>
      <c r="F5634" s="201">
        <v>440</v>
      </c>
      <c r="G5634" s="64">
        <f t="shared" si="174"/>
        <v>0</v>
      </c>
      <c r="H5634" s="66">
        <f t="shared" si="175"/>
        <v>0</v>
      </c>
      <c r="I5634" s="60"/>
    </row>
    <row r="5635" spans="1:9" s="38" customFormat="1" x14ac:dyDescent="0.25">
      <c r="A5635" s="193" t="s">
        <v>12351</v>
      </c>
      <c r="B5635" s="194" t="s">
        <v>5148</v>
      </c>
      <c r="C5635" s="188" t="s">
        <v>4263</v>
      </c>
      <c r="D5635" s="179"/>
      <c r="E5635" s="201">
        <v>176</v>
      </c>
      <c r="F5635" s="201">
        <v>22</v>
      </c>
      <c r="G5635" s="64">
        <f t="shared" si="174"/>
        <v>0</v>
      </c>
      <c r="H5635" s="66">
        <f t="shared" si="175"/>
        <v>0</v>
      </c>
      <c r="I5635" s="60"/>
    </row>
    <row r="5636" spans="1:9" s="38" customFormat="1" ht="236.25" x14ac:dyDescent="0.25">
      <c r="A5636" s="195" t="s">
        <v>12352</v>
      </c>
      <c r="B5636" s="196" t="s">
        <v>22583</v>
      </c>
      <c r="C5636" s="198"/>
      <c r="D5636" s="199"/>
      <c r="E5636" s="199"/>
      <c r="F5636" s="199"/>
      <c r="G5636" s="199"/>
      <c r="H5636" s="200"/>
      <c r="I5636" s="60"/>
    </row>
    <row r="5637" spans="1:9" s="38" customFormat="1" x14ac:dyDescent="0.25">
      <c r="A5637" s="193" t="s">
        <v>12353</v>
      </c>
      <c r="B5637" s="194" t="s">
        <v>12270</v>
      </c>
      <c r="C5637" s="188" t="s">
        <v>6</v>
      </c>
      <c r="D5637" s="179"/>
      <c r="E5637" s="201">
        <v>775</v>
      </c>
      <c r="F5637" s="201">
        <v>97</v>
      </c>
      <c r="G5637" s="64">
        <f t="shared" ref="G5637:G5700" si="176">D5637*E5637</f>
        <v>0</v>
      </c>
      <c r="H5637" s="66">
        <f t="shared" ref="H5637:H5700" si="177">D5637*F5637</f>
        <v>0</v>
      </c>
      <c r="I5637" s="60"/>
    </row>
    <row r="5638" spans="1:9" s="38" customFormat="1" x14ac:dyDescent="0.25">
      <c r="A5638" s="193" t="s">
        <v>12354</v>
      </c>
      <c r="B5638" s="194" t="s">
        <v>5148</v>
      </c>
      <c r="C5638" s="188" t="s">
        <v>4263</v>
      </c>
      <c r="D5638" s="179"/>
      <c r="E5638" s="201">
        <v>166</v>
      </c>
      <c r="F5638" s="201">
        <v>20.7</v>
      </c>
      <c r="G5638" s="64">
        <f t="shared" si="176"/>
        <v>0</v>
      </c>
      <c r="H5638" s="66">
        <f t="shared" si="177"/>
        <v>0</v>
      </c>
      <c r="I5638" s="60"/>
    </row>
    <row r="5639" spans="1:9" s="38" customFormat="1" ht="236.25" x14ac:dyDescent="0.25">
      <c r="A5639" s="195" t="s">
        <v>12355</v>
      </c>
      <c r="B5639" s="196" t="s">
        <v>22584</v>
      </c>
      <c r="C5639" s="198"/>
      <c r="D5639" s="199"/>
      <c r="E5639" s="199"/>
      <c r="F5639" s="199"/>
      <c r="G5639" s="199"/>
      <c r="H5639" s="200"/>
      <c r="I5639" s="60"/>
    </row>
    <row r="5640" spans="1:9" s="38" customFormat="1" x14ac:dyDescent="0.25">
      <c r="A5640" s="193" t="s">
        <v>12356</v>
      </c>
      <c r="B5640" s="194" t="s">
        <v>12270</v>
      </c>
      <c r="C5640" s="188" t="s">
        <v>6</v>
      </c>
      <c r="D5640" s="179"/>
      <c r="E5640" s="201">
        <v>4025</v>
      </c>
      <c r="F5640" s="201">
        <v>501</v>
      </c>
      <c r="G5640" s="64">
        <f t="shared" si="176"/>
        <v>0</v>
      </c>
      <c r="H5640" s="66">
        <f t="shared" si="177"/>
        <v>0</v>
      </c>
      <c r="I5640" s="60"/>
    </row>
    <row r="5641" spans="1:9" s="38" customFormat="1" x14ac:dyDescent="0.25">
      <c r="A5641" s="193" t="s">
        <v>12357</v>
      </c>
      <c r="B5641" s="194" t="s">
        <v>5148</v>
      </c>
      <c r="C5641" s="188" t="s">
        <v>4263</v>
      </c>
      <c r="D5641" s="179"/>
      <c r="E5641" s="201">
        <v>201</v>
      </c>
      <c r="F5641" s="201">
        <v>25</v>
      </c>
      <c r="G5641" s="64">
        <f t="shared" si="176"/>
        <v>0</v>
      </c>
      <c r="H5641" s="66">
        <f t="shared" si="177"/>
        <v>0</v>
      </c>
      <c r="I5641" s="60"/>
    </row>
    <row r="5642" spans="1:9" s="38" customFormat="1" ht="236.25" x14ac:dyDescent="0.25">
      <c r="A5642" s="195" t="s">
        <v>12358</v>
      </c>
      <c r="B5642" s="196" t="s">
        <v>22585</v>
      </c>
      <c r="C5642" s="198"/>
      <c r="D5642" s="199"/>
      <c r="E5642" s="199"/>
      <c r="F5642" s="199"/>
      <c r="G5642" s="199"/>
      <c r="H5642" s="200"/>
      <c r="I5642" s="60"/>
    </row>
    <row r="5643" spans="1:9" s="38" customFormat="1" x14ac:dyDescent="0.25">
      <c r="A5643" s="193" t="s">
        <v>12359</v>
      </c>
      <c r="B5643" s="194" t="s">
        <v>12270</v>
      </c>
      <c r="C5643" s="188" t="s">
        <v>6</v>
      </c>
      <c r="D5643" s="179"/>
      <c r="E5643" s="201">
        <v>10676</v>
      </c>
      <c r="F5643" s="201">
        <v>1330</v>
      </c>
      <c r="G5643" s="64">
        <f t="shared" si="176"/>
        <v>0</v>
      </c>
      <c r="H5643" s="66">
        <f t="shared" si="177"/>
        <v>0</v>
      </c>
      <c r="I5643" s="60"/>
    </row>
    <row r="5644" spans="1:9" s="38" customFormat="1" x14ac:dyDescent="0.25">
      <c r="A5644" s="193" t="s">
        <v>12360</v>
      </c>
      <c r="B5644" s="194" t="s">
        <v>5148</v>
      </c>
      <c r="C5644" s="188" t="s">
        <v>4263</v>
      </c>
      <c r="D5644" s="179"/>
      <c r="E5644" s="201">
        <v>191</v>
      </c>
      <c r="F5644" s="201">
        <v>23.8</v>
      </c>
      <c r="G5644" s="64">
        <f t="shared" si="176"/>
        <v>0</v>
      </c>
      <c r="H5644" s="66">
        <f t="shared" si="177"/>
        <v>0</v>
      </c>
      <c r="I5644" s="60"/>
    </row>
    <row r="5645" spans="1:9" s="38" customFormat="1" ht="180" x14ac:dyDescent="0.25">
      <c r="A5645" s="195" t="s">
        <v>12361</v>
      </c>
      <c r="B5645" s="196" t="s">
        <v>22586</v>
      </c>
      <c r="C5645" s="198"/>
      <c r="D5645" s="199"/>
      <c r="E5645" s="199"/>
      <c r="F5645" s="199"/>
      <c r="G5645" s="199"/>
      <c r="H5645" s="200"/>
      <c r="I5645" s="60"/>
    </row>
    <row r="5646" spans="1:9" s="38" customFormat="1" x14ac:dyDescent="0.25">
      <c r="A5646" s="193" t="s">
        <v>12362</v>
      </c>
      <c r="B5646" s="194" t="s">
        <v>12363</v>
      </c>
      <c r="C5646" s="188" t="s">
        <v>6</v>
      </c>
      <c r="D5646" s="179"/>
      <c r="E5646" s="201">
        <v>11993</v>
      </c>
      <c r="F5646" s="201">
        <v>1494</v>
      </c>
      <c r="G5646" s="64">
        <f t="shared" si="176"/>
        <v>0</v>
      </c>
      <c r="H5646" s="66">
        <f t="shared" si="177"/>
        <v>0</v>
      </c>
      <c r="I5646" s="60"/>
    </row>
    <row r="5647" spans="1:9" s="38" customFormat="1" x14ac:dyDescent="0.25">
      <c r="A5647" s="193" t="s">
        <v>12364</v>
      </c>
      <c r="B5647" s="194" t="s">
        <v>12365</v>
      </c>
      <c r="C5647" s="188" t="s">
        <v>6</v>
      </c>
      <c r="D5647" s="179"/>
      <c r="E5647" s="201">
        <v>14986</v>
      </c>
      <c r="F5647" s="201">
        <v>1867</v>
      </c>
      <c r="G5647" s="64">
        <f t="shared" si="176"/>
        <v>0</v>
      </c>
      <c r="H5647" s="66">
        <f t="shared" si="177"/>
        <v>0</v>
      </c>
      <c r="I5647" s="60"/>
    </row>
    <row r="5648" spans="1:9" s="38" customFormat="1" x14ac:dyDescent="0.25">
      <c r="A5648" s="193" t="s">
        <v>12366</v>
      </c>
      <c r="B5648" s="194" t="s">
        <v>12367</v>
      </c>
      <c r="C5648" s="188" t="s">
        <v>6</v>
      </c>
      <c r="D5648" s="179"/>
      <c r="E5648" s="201">
        <v>1046</v>
      </c>
      <c r="F5648" s="201">
        <v>130</v>
      </c>
      <c r="G5648" s="64">
        <f t="shared" si="176"/>
        <v>0</v>
      </c>
      <c r="H5648" s="66">
        <f t="shared" si="177"/>
        <v>0</v>
      </c>
      <c r="I5648" s="60"/>
    </row>
    <row r="5649" spans="1:9" s="38" customFormat="1" x14ac:dyDescent="0.25">
      <c r="A5649" s="193" t="s">
        <v>12368</v>
      </c>
      <c r="B5649" s="194" t="s">
        <v>12369</v>
      </c>
      <c r="C5649" s="188" t="s">
        <v>6</v>
      </c>
      <c r="D5649" s="179"/>
      <c r="E5649" s="201">
        <v>1552</v>
      </c>
      <c r="F5649" s="201">
        <v>193</v>
      </c>
      <c r="G5649" s="64">
        <f t="shared" si="176"/>
        <v>0</v>
      </c>
      <c r="H5649" s="66">
        <f t="shared" si="177"/>
        <v>0</v>
      </c>
      <c r="I5649" s="60"/>
    </row>
    <row r="5650" spans="1:9" s="38" customFormat="1" ht="168.75" x14ac:dyDescent="0.25">
      <c r="A5650" s="195" t="s">
        <v>12370</v>
      </c>
      <c r="B5650" s="196" t="s">
        <v>22587</v>
      </c>
      <c r="C5650" s="198"/>
      <c r="D5650" s="199"/>
      <c r="E5650" s="199"/>
      <c r="F5650" s="199"/>
      <c r="G5650" s="199"/>
      <c r="H5650" s="200"/>
      <c r="I5650" s="60"/>
    </row>
    <row r="5651" spans="1:9" s="38" customFormat="1" x14ac:dyDescent="0.25">
      <c r="A5651" s="193" t="s">
        <v>12371</v>
      </c>
      <c r="B5651" s="194" t="s">
        <v>12372</v>
      </c>
      <c r="C5651" s="188" t="s">
        <v>6</v>
      </c>
      <c r="D5651" s="179"/>
      <c r="E5651" s="201">
        <v>55412</v>
      </c>
      <c r="F5651" s="201">
        <v>6904</v>
      </c>
      <c r="G5651" s="64">
        <f t="shared" si="176"/>
        <v>0</v>
      </c>
      <c r="H5651" s="66">
        <f t="shared" si="177"/>
        <v>0</v>
      </c>
      <c r="I5651" s="60"/>
    </row>
    <row r="5652" spans="1:9" s="38" customFormat="1" x14ac:dyDescent="0.25">
      <c r="A5652" s="193" t="s">
        <v>12373</v>
      </c>
      <c r="B5652" s="194" t="s">
        <v>6188</v>
      </c>
      <c r="C5652" s="188" t="s">
        <v>4263</v>
      </c>
      <c r="D5652" s="179"/>
      <c r="E5652" s="201">
        <v>481</v>
      </c>
      <c r="F5652" s="201">
        <v>60</v>
      </c>
      <c r="G5652" s="64">
        <f t="shared" si="176"/>
        <v>0</v>
      </c>
      <c r="H5652" s="66">
        <f t="shared" si="177"/>
        <v>0</v>
      </c>
      <c r="I5652" s="60"/>
    </row>
    <row r="5653" spans="1:9" s="38" customFormat="1" ht="157.5" x14ac:dyDescent="0.25">
      <c r="A5653" s="195" t="s">
        <v>12374</v>
      </c>
      <c r="B5653" s="196" t="s">
        <v>22588</v>
      </c>
      <c r="C5653" s="198"/>
      <c r="D5653" s="199"/>
      <c r="E5653" s="199"/>
      <c r="F5653" s="199"/>
      <c r="G5653" s="199"/>
      <c r="H5653" s="200"/>
      <c r="I5653" s="60"/>
    </row>
    <row r="5654" spans="1:9" s="38" customFormat="1" x14ac:dyDescent="0.25">
      <c r="A5654" s="193" t="s">
        <v>12375</v>
      </c>
      <c r="B5654" s="194" t="s">
        <v>6175</v>
      </c>
      <c r="C5654" s="188" t="s">
        <v>6</v>
      </c>
      <c r="D5654" s="179"/>
      <c r="E5654" s="201">
        <v>119442</v>
      </c>
      <c r="F5654" s="201">
        <v>14882</v>
      </c>
      <c r="G5654" s="64">
        <f t="shared" si="176"/>
        <v>0</v>
      </c>
      <c r="H5654" s="66">
        <f t="shared" si="177"/>
        <v>0</v>
      </c>
      <c r="I5654" s="60"/>
    </row>
    <row r="5655" spans="1:9" s="38" customFormat="1" x14ac:dyDescent="0.25">
      <c r="A5655" s="193" t="s">
        <v>12376</v>
      </c>
      <c r="B5655" s="194" t="s">
        <v>6188</v>
      </c>
      <c r="C5655" s="188" t="s">
        <v>4263</v>
      </c>
      <c r="D5655" s="179"/>
      <c r="E5655" s="201">
        <v>80</v>
      </c>
      <c r="F5655" s="201">
        <v>10</v>
      </c>
      <c r="G5655" s="64">
        <f t="shared" si="176"/>
        <v>0</v>
      </c>
      <c r="H5655" s="66">
        <f t="shared" si="177"/>
        <v>0</v>
      </c>
      <c r="I5655" s="60"/>
    </row>
    <row r="5656" spans="1:9" s="38" customFormat="1" ht="57" customHeight="1" x14ac:dyDescent="0.25">
      <c r="A5656" s="197" t="s">
        <v>22589</v>
      </c>
      <c r="B5656" s="344" t="s">
        <v>22590</v>
      </c>
      <c r="C5656" s="345"/>
      <c r="D5656" s="345"/>
      <c r="E5656" s="345"/>
      <c r="F5656" s="345"/>
      <c r="G5656" s="345"/>
      <c r="H5656" s="346"/>
      <c r="I5656" s="60"/>
    </row>
    <row r="5657" spans="1:9" s="38" customFormat="1" ht="135" x14ac:dyDescent="0.25">
      <c r="A5657" s="195" t="s">
        <v>12377</v>
      </c>
      <c r="B5657" s="196" t="s">
        <v>22591</v>
      </c>
      <c r="C5657" s="198"/>
      <c r="D5657" s="199"/>
      <c r="E5657" s="199"/>
      <c r="F5657" s="199"/>
      <c r="G5657" s="199"/>
      <c r="H5657" s="200"/>
      <c r="I5657" s="60"/>
    </row>
    <row r="5658" spans="1:9" s="38" customFormat="1" x14ac:dyDescent="0.25">
      <c r="A5658" s="193" t="s">
        <v>12378</v>
      </c>
      <c r="B5658" s="194" t="s">
        <v>12379</v>
      </c>
      <c r="C5658" s="188" t="s">
        <v>6</v>
      </c>
      <c r="D5658" s="179"/>
      <c r="E5658" s="201">
        <v>2586</v>
      </c>
      <c r="F5658" s="201">
        <v>122</v>
      </c>
      <c r="G5658" s="64">
        <f t="shared" si="176"/>
        <v>0</v>
      </c>
      <c r="H5658" s="66">
        <f t="shared" si="177"/>
        <v>0</v>
      </c>
      <c r="I5658" s="60"/>
    </row>
    <row r="5659" spans="1:9" s="38" customFormat="1" x14ac:dyDescent="0.25">
      <c r="A5659" s="193" t="s">
        <v>12380</v>
      </c>
      <c r="B5659" s="194" t="s">
        <v>12381</v>
      </c>
      <c r="C5659" s="188" t="s">
        <v>6</v>
      </c>
      <c r="D5659" s="179"/>
      <c r="E5659" s="201">
        <v>2722</v>
      </c>
      <c r="F5659" s="201">
        <v>128</v>
      </c>
      <c r="G5659" s="64">
        <f t="shared" si="176"/>
        <v>0</v>
      </c>
      <c r="H5659" s="66">
        <f t="shared" si="177"/>
        <v>0</v>
      </c>
      <c r="I5659" s="60"/>
    </row>
    <row r="5660" spans="1:9" s="38" customFormat="1" x14ac:dyDescent="0.25">
      <c r="A5660" s="193" t="s">
        <v>12382</v>
      </c>
      <c r="B5660" s="194" t="s">
        <v>12383</v>
      </c>
      <c r="C5660" s="188" t="s">
        <v>6</v>
      </c>
      <c r="D5660" s="179"/>
      <c r="E5660" s="201">
        <v>3141</v>
      </c>
      <c r="F5660" s="201">
        <v>148</v>
      </c>
      <c r="G5660" s="64">
        <f t="shared" si="176"/>
        <v>0</v>
      </c>
      <c r="H5660" s="66">
        <f t="shared" si="177"/>
        <v>0</v>
      </c>
      <c r="I5660" s="60"/>
    </row>
    <row r="5661" spans="1:9" s="38" customFormat="1" x14ac:dyDescent="0.25">
      <c r="A5661" s="193" t="s">
        <v>12384</v>
      </c>
      <c r="B5661" s="194" t="s">
        <v>12385</v>
      </c>
      <c r="C5661" s="188" t="s">
        <v>6</v>
      </c>
      <c r="D5661" s="179"/>
      <c r="E5661" s="201">
        <v>3227</v>
      </c>
      <c r="F5661" s="201">
        <v>152</v>
      </c>
      <c r="G5661" s="64">
        <f t="shared" si="176"/>
        <v>0</v>
      </c>
      <c r="H5661" s="66">
        <f t="shared" si="177"/>
        <v>0</v>
      </c>
      <c r="I5661" s="60"/>
    </row>
    <row r="5662" spans="1:9" s="38" customFormat="1" x14ac:dyDescent="0.25">
      <c r="A5662" s="193" t="s">
        <v>12386</v>
      </c>
      <c r="B5662" s="194" t="s">
        <v>12387</v>
      </c>
      <c r="C5662" s="188" t="s">
        <v>6</v>
      </c>
      <c r="D5662" s="179"/>
      <c r="E5662" s="201">
        <v>3941</v>
      </c>
      <c r="F5662" s="201">
        <v>186</v>
      </c>
      <c r="G5662" s="64">
        <f t="shared" si="176"/>
        <v>0</v>
      </c>
      <c r="H5662" s="66">
        <f t="shared" si="177"/>
        <v>0</v>
      </c>
      <c r="I5662" s="60"/>
    </row>
    <row r="5663" spans="1:9" s="38" customFormat="1" x14ac:dyDescent="0.25">
      <c r="A5663" s="193" t="s">
        <v>12388</v>
      </c>
      <c r="B5663" s="194" t="s">
        <v>12389</v>
      </c>
      <c r="C5663" s="188" t="s">
        <v>6</v>
      </c>
      <c r="D5663" s="179"/>
      <c r="E5663" s="201">
        <v>4052</v>
      </c>
      <c r="F5663" s="201">
        <v>191</v>
      </c>
      <c r="G5663" s="64">
        <f t="shared" si="176"/>
        <v>0</v>
      </c>
      <c r="H5663" s="66">
        <f t="shared" si="177"/>
        <v>0</v>
      </c>
      <c r="I5663" s="60"/>
    </row>
    <row r="5664" spans="1:9" s="38" customFormat="1" x14ac:dyDescent="0.25">
      <c r="A5664" s="193" t="s">
        <v>12390</v>
      </c>
      <c r="B5664" s="194" t="s">
        <v>12391</v>
      </c>
      <c r="C5664" s="188" t="s">
        <v>6</v>
      </c>
      <c r="D5664" s="179"/>
      <c r="E5664" s="201">
        <v>5173</v>
      </c>
      <c r="F5664" s="201">
        <v>244</v>
      </c>
      <c r="G5664" s="64">
        <f t="shared" si="176"/>
        <v>0</v>
      </c>
      <c r="H5664" s="66">
        <f t="shared" si="177"/>
        <v>0</v>
      </c>
      <c r="I5664" s="60"/>
    </row>
    <row r="5665" spans="1:9" s="38" customFormat="1" x14ac:dyDescent="0.25">
      <c r="A5665" s="193" t="s">
        <v>12392</v>
      </c>
      <c r="B5665" s="194" t="s">
        <v>12393</v>
      </c>
      <c r="C5665" s="188" t="s">
        <v>6</v>
      </c>
      <c r="D5665" s="179"/>
      <c r="E5665" s="201">
        <v>5592</v>
      </c>
      <c r="F5665" s="201">
        <v>264</v>
      </c>
      <c r="G5665" s="64">
        <f t="shared" si="176"/>
        <v>0</v>
      </c>
      <c r="H5665" s="66">
        <f t="shared" si="177"/>
        <v>0</v>
      </c>
      <c r="I5665" s="60"/>
    </row>
    <row r="5666" spans="1:9" s="38" customFormat="1" x14ac:dyDescent="0.25">
      <c r="A5666" s="193" t="s">
        <v>12394</v>
      </c>
      <c r="B5666" s="194" t="s">
        <v>12395</v>
      </c>
      <c r="C5666" s="188" t="s">
        <v>6</v>
      </c>
      <c r="D5666" s="179"/>
      <c r="E5666" s="201">
        <v>5864</v>
      </c>
      <c r="F5666" s="201">
        <v>277</v>
      </c>
      <c r="G5666" s="64">
        <f t="shared" si="176"/>
        <v>0</v>
      </c>
      <c r="H5666" s="66">
        <f t="shared" si="177"/>
        <v>0</v>
      </c>
      <c r="I5666" s="60"/>
    </row>
    <row r="5667" spans="1:9" s="38" customFormat="1" x14ac:dyDescent="0.25">
      <c r="A5667" s="193" t="s">
        <v>12396</v>
      </c>
      <c r="B5667" s="194" t="s">
        <v>12397</v>
      </c>
      <c r="C5667" s="188" t="s">
        <v>6</v>
      </c>
      <c r="D5667" s="179"/>
      <c r="E5667" s="201">
        <v>6134</v>
      </c>
      <c r="F5667" s="201">
        <v>290</v>
      </c>
      <c r="G5667" s="64">
        <f t="shared" si="176"/>
        <v>0</v>
      </c>
      <c r="H5667" s="66">
        <f t="shared" si="177"/>
        <v>0</v>
      </c>
      <c r="I5667" s="60"/>
    </row>
    <row r="5668" spans="1:9" s="38" customFormat="1" x14ac:dyDescent="0.25">
      <c r="A5668" s="193" t="s">
        <v>12398</v>
      </c>
      <c r="B5668" s="194" t="s">
        <v>12399</v>
      </c>
      <c r="C5668" s="188" t="s">
        <v>6</v>
      </c>
      <c r="D5668" s="179"/>
      <c r="E5668" s="201">
        <v>8314</v>
      </c>
      <c r="F5668" s="201">
        <v>392</v>
      </c>
      <c r="G5668" s="64">
        <f t="shared" si="176"/>
        <v>0</v>
      </c>
      <c r="H5668" s="66">
        <f t="shared" si="177"/>
        <v>0</v>
      </c>
      <c r="I5668" s="60"/>
    </row>
    <row r="5669" spans="1:9" s="38" customFormat="1" x14ac:dyDescent="0.25">
      <c r="A5669" s="193" t="s">
        <v>12400</v>
      </c>
      <c r="B5669" s="194" t="s">
        <v>12401</v>
      </c>
      <c r="C5669" s="188" t="s">
        <v>6</v>
      </c>
      <c r="D5669" s="179"/>
      <c r="E5669" s="201">
        <v>9139</v>
      </c>
      <c r="F5669" s="201">
        <v>431</v>
      </c>
      <c r="G5669" s="64">
        <f t="shared" si="176"/>
        <v>0</v>
      </c>
      <c r="H5669" s="66">
        <f t="shared" si="177"/>
        <v>0</v>
      </c>
      <c r="I5669" s="60"/>
    </row>
    <row r="5670" spans="1:9" s="38" customFormat="1" x14ac:dyDescent="0.25">
      <c r="A5670" s="193" t="s">
        <v>12402</v>
      </c>
      <c r="B5670" s="194" t="s">
        <v>12403</v>
      </c>
      <c r="C5670" s="188" t="s">
        <v>6</v>
      </c>
      <c r="D5670" s="179"/>
      <c r="E5670" s="201">
        <v>10641</v>
      </c>
      <c r="F5670" s="201">
        <v>502</v>
      </c>
      <c r="G5670" s="64">
        <f t="shared" si="176"/>
        <v>0</v>
      </c>
      <c r="H5670" s="66">
        <f t="shared" si="177"/>
        <v>0</v>
      </c>
      <c r="I5670" s="60"/>
    </row>
    <row r="5671" spans="1:9" s="38" customFormat="1" x14ac:dyDescent="0.25">
      <c r="A5671" s="193" t="s">
        <v>12404</v>
      </c>
      <c r="B5671" s="194" t="s">
        <v>12405</v>
      </c>
      <c r="C5671" s="188" t="s">
        <v>6</v>
      </c>
      <c r="D5671" s="179"/>
      <c r="E5671" s="201">
        <v>12267</v>
      </c>
      <c r="F5671" s="201">
        <v>579</v>
      </c>
      <c r="G5671" s="64">
        <f t="shared" si="176"/>
        <v>0</v>
      </c>
      <c r="H5671" s="66">
        <f t="shared" si="177"/>
        <v>0</v>
      </c>
      <c r="I5671" s="60"/>
    </row>
    <row r="5672" spans="1:9" s="38" customFormat="1" x14ac:dyDescent="0.25">
      <c r="A5672" s="193" t="s">
        <v>12406</v>
      </c>
      <c r="B5672" s="194" t="s">
        <v>12407</v>
      </c>
      <c r="C5672" s="188" t="s">
        <v>6</v>
      </c>
      <c r="D5672" s="179"/>
      <c r="E5672" s="201">
        <v>13795</v>
      </c>
      <c r="F5672" s="201">
        <v>651</v>
      </c>
      <c r="G5672" s="64">
        <f t="shared" si="176"/>
        <v>0</v>
      </c>
      <c r="H5672" s="66">
        <f t="shared" si="177"/>
        <v>0</v>
      </c>
      <c r="I5672" s="60"/>
    </row>
    <row r="5673" spans="1:9" s="38" customFormat="1" x14ac:dyDescent="0.25">
      <c r="A5673" s="193" t="s">
        <v>12408</v>
      </c>
      <c r="B5673" s="194" t="s">
        <v>12409</v>
      </c>
      <c r="C5673" s="188" t="s">
        <v>6</v>
      </c>
      <c r="D5673" s="179"/>
      <c r="E5673" s="201">
        <v>16627</v>
      </c>
      <c r="F5673" s="201">
        <v>785</v>
      </c>
      <c r="G5673" s="64">
        <f t="shared" si="176"/>
        <v>0</v>
      </c>
      <c r="H5673" s="66">
        <f t="shared" si="177"/>
        <v>0</v>
      </c>
      <c r="I5673" s="60"/>
    </row>
    <row r="5674" spans="1:9" s="38" customFormat="1" x14ac:dyDescent="0.25">
      <c r="A5674" s="193" t="s">
        <v>12410</v>
      </c>
      <c r="B5674" s="194" t="s">
        <v>12411</v>
      </c>
      <c r="C5674" s="188" t="s">
        <v>6</v>
      </c>
      <c r="D5674" s="179"/>
      <c r="E5674" s="201">
        <v>17528</v>
      </c>
      <c r="F5674" s="201">
        <v>827</v>
      </c>
      <c r="G5674" s="64">
        <f t="shared" si="176"/>
        <v>0</v>
      </c>
      <c r="H5674" s="66">
        <f t="shared" si="177"/>
        <v>0</v>
      </c>
      <c r="I5674" s="60"/>
    </row>
    <row r="5675" spans="1:9" s="38" customFormat="1" x14ac:dyDescent="0.25">
      <c r="A5675" s="193" t="s">
        <v>12412</v>
      </c>
      <c r="B5675" s="194" t="s">
        <v>12413</v>
      </c>
      <c r="C5675" s="188" t="s">
        <v>6</v>
      </c>
      <c r="D5675" s="179"/>
      <c r="E5675" s="201">
        <v>18612</v>
      </c>
      <c r="F5675" s="201">
        <v>878</v>
      </c>
      <c r="G5675" s="64">
        <f t="shared" si="176"/>
        <v>0</v>
      </c>
      <c r="H5675" s="66">
        <f t="shared" si="177"/>
        <v>0</v>
      </c>
      <c r="I5675" s="60"/>
    </row>
    <row r="5676" spans="1:9" s="38" customFormat="1" x14ac:dyDescent="0.25">
      <c r="A5676" s="193" t="s">
        <v>12414</v>
      </c>
      <c r="B5676" s="194" t="s">
        <v>12415</v>
      </c>
      <c r="C5676" s="188" t="s">
        <v>6</v>
      </c>
      <c r="D5676" s="179"/>
      <c r="E5676" s="201">
        <v>21013</v>
      </c>
      <c r="F5676" s="201">
        <v>992</v>
      </c>
      <c r="G5676" s="64">
        <f t="shared" si="176"/>
        <v>0</v>
      </c>
      <c r="H5676" s="66">
        <f t="shared" si="177"/>
        <v>0</v>
      </c>
      <c r="I5676" s="60"/>
    </row>
    <row r="5677" spans="1:9" s="38" customFormat="1" x14ac:dyDescent="0.25">
      <c r="A5677" s="193" t="s">
        <v>12416</v>
      </c>
      <c r="B5677" s="194" t="s">
        <v>12417</v>
      </c>
      <c r="C5677" s="188" t="s">
        <v>6</v>
      </c>
      <c r="D5677" s="179"/>
      <c r="E5677" s="201">
        <v>400</v>
      </c>
      <c r="F5677" s="201">
        <v>18.899999999999999</v>
      </c>
      <c r="G5677" s="64">
        <f t="shared" si="176"/>
        <v>0</v>
      </c>
      <c r="H5677" s="66">
        <f t="shared" si="177"/>
        <v>0</v>
      </c>
      <c r="I5677" s="60"/>
    </row>
    <row r="5678" spans="1:9" s="38" customFormat="1" ht="157.5" x14ac:dyDescent="0.25">
      <c r="A5678" s="195" t="s">
        <v>12418</v>
      </c>
      <c r="B5678" s="196" t="s">
        <v>22592</v>
      </c>
      <c r="C5678" s="198"/>
      <c r="D5678" s="199"/>
      <c r="E5678" s="199"/>
      <c r="F5678" s="199"/>
      <c r="G5678" s="199"/>
      <c r="H5678" s="200"/>
      <c r="I5678" s="60"/>
    </row>
    <row r="5679" spans="1:9" s="38" customFormat="1" x14ac:dyDescent="0.25">
      <c r="A5679" s="193" t="s">
        <v>12419</v>
      </c>
      <c r="B5679" s="194" t="s">
        <v>12420</v>
      </c>
      <c r="C5679" s="188" t="s">
        <v>6</v>
      </c>
      <c r="D5679" s="179"/>
      <c r="E5679" s="201">
        <v>2956</v>
      </c>
      <c r="F5679" s="201">
        <v>140</v>
      </c>
      <c r="G5679" s="64">
        <f t="shared" si="176"/>
        <v>0</v>
      </c>
      <c r="H5679" s="66">
        <f t="shared" si="177"/>
        <v>0</v>
      </c>
      <c r="I5679" s="60"/>
    </row>
    <row r="5680" spans="1:9" s="38" customFormat="1" x14ac:dyDescent="0.25">
      <c r="A5680" s="193" t="s">
        <v>12421</v>
      </c>
      <c r="B5680" s="194" t="s">
        <v>12422</v>
      </c>
      <c r="C5680" s="188" t="s">
        <v>6</v>
      </c>
      <c r="D5680" s="179"/>
      <c r="E5680" s="201">
        <v>4889</v>
      </c>
      <c r="F5680" s="201">
        <v>231</v>
      </c>
      <c r="G5680" s="64">
        <f t="shared" si="176"/>
        <v>0</v>
      </c>
      <c r="H5680" s="66">
        <f t="shared" si="177"/>
        <v>0</v>
      </c>
      <c r="I5680" s="60"/>
    </row>
    <row r="5681" spans="1:9" s="38" customFormat="1" x14ac:dyDescent="0.25">
      <c r="A5681" s="193" t="s">
        <v>12423</v>
      </c>
      <c r="B5681" s="194" t="s">
        <v>12424</v>
      </c>
      <c r="C5681" s="188" t="s">
        <v>6</v>
      </c>
      <c r="D5681" s="179"/>
      <c r="E5681" s="201">
        <v>6367</v>
      </c>
      <c r="F5681" s="201">
        <v>301</v>
      </c>
      <c r="G5681" s="64">
        <f t="shared" si="176"/>
        <v>0</v>
      </c>
      <c r="H5681" s="66">
        <f t="shared" si="177"/>
        <v>0</v>
      </c>
      <c r="I5681" s="60"/>
    </row>
    <row r="5682" spans="1:9" s="38" customFormat="1" x14ac:dyDescent="0.25">
      <c r="A5682" s="193" t="s">
        <v>12425</v>
      </c>
      <c r="B5682" s="194" t="s">
        <v>12426</v>
      </c>
      <c r="C5682" s="188" t="s">
        <v>6</v>
      </c>
      <c r="D5682" s="179"/>
      <c r="E5682" s="201">
        <v>8265</v>
      </c>
      <c r="F5682" s="201">
        <v>390</v>
      </c>
      <c r="G5682" s="64">
        <f t="shared" si="176"/>
        <v>0</v>
      </c>
      <c r="H5682" s="66">
        <f t="shared" si="177"/>
        <v>0</v>
      </c>
      <c r="I5682" s="60"/>
    </row>
    <row r="5683" spans="1:9" s="38" customFormat="1" x14ac:dyDescent="0.25">
      <c r="A5683" s="193" t="s">
        <v>12427</v>
      </c>
      <c r="B5683" s="194" t="s">
        <v>12428</v>
      </c>
      <c r="C5683" s="188" t="s">
        <v>6</v>
      </c>
      <c r="D5683" s="179"/>
      <c r="E5683" s="201">
        <v>9977</v>
      </c>
      <c r="F5683" s="201">
        <v>471</v>
      </c>
      <c r="G5683" s="64">
        <f t="shared" si="176"/>
        <v>0</v>
      </c>
      <c r="H5683" s="66">
        <f t="shared" si="177"/>
        <v>0</v>
      </c>
      <c r="I5683" s="60"/>
    </row>
    <row r="5684" spans="1:9" s="38" customFormat="1" x14ac:dyDescent="0.25">
      <c r="A5684" s="193" t="s">
        <v>12429</v>
      </c>
      <c r="B5684" s="194" t="s">
        <v>12430</v>
      </c>
      <c r="C5684" s="188" t="s">
        <v>6</v>
      </c>
      <c r="D5684" s="179"/>
      <c r="E5684" s="201">
        <v>11665</v>
      </c>
      <c r="F5684" s="201">
        <v>551</v>
      </c>
      <c r="G5684" s="64">
        <f t="shared" si="176"/>
        <v>0</v>
      </c>
      <c r="H5684" s="66">
        <f t="shared" si="177"/>
        <v>0</v>
      </c>
      <c r="I5684" s="60"/>
    </row>
    <row r="5685" spans="1:9" s="38" customFormat="1" x14ac:dyDescent="0.25">
      <c r="A5685" s="193" t="s">
        <v>12431</v>
      </c>
      <c r="B5685" s="194" t="s">
        <v>12432</v>
      </c>
      <c r="C5685" s="188" t="s">
        <v>6</v>
      </c>
      <c r="D5685" s="179"/>
      <c r="E5685" s="201">
        <v>12526</v>
      </c>
      <c r="F5685" s="201">
        <v>591</v>
      </c>
      <c r="G5685" s="64">
        <f t="shared" si="176"/>
        <v>0</v>
      </c>
      <c r="H5685" s="66">
        <f t="shared" si="177"/>
        <v>0</v>
      </c>
      <c r="I5685" s="60"/>
    </row>
    <row r="5686" spans="1:9" s="38" customFormat="1" x14ac:dyDescent="0.25">
      <c r="A5686" s="193" t="s">
        <v>12433</v>
      </c>
      <c r="B5686" s="194" t="s">
        <v>12434</v>
      </c>
      <c r="C5686" s="188" t="s">
        <v>6</v>
      </c>
      <c r="D5686" s="179"/>
      <c r="E5686" s="201">
        <v>509</v>
      </c>
      <c r="F5686" s="201">
        <v>24</v>
      </c>
      <c r="G5686" s="64">
        <f t="shared" si="176"/>
        <v>0</v>
      </c>
      <c r="H5686" s="66">
        <f t="shared" si="177"/>
        <v>0</v>
      </c>
      <c r="I5686" s="60"/>
    </row>
    <row r="5687" spans="1:9" s="38" customFormat="1" x14ac:dyDescent="0.25">
      <c r="A5687" s="193" t="s">
        <v>12435</v>
      </c>
      <c r="B5687" s="194" t="s">
        <v>12436</v>
      </c>
      <c r="C5687" s="188" t="s">
        <v>6</v>
      </c>
      <c r="D5687" s="179"/>
      <c r="E5687" s="201">
        <v>936</v>
      </c>
      <c r="F5687" s="201">
        <v>44.2</v>
      </c>
      <c r="G5687" s="64">
        <f t="shared" si="176"/>
        <v>0</v>
      </c>
      <c r="H5687" s="66">
        <f t="shared" si="177"/>
        <v>0</v>
      </c>
      <c r="I5687" s="60"/>
    </row>
    <row r="5688" spans="1:9" s="38" customFormat="1" ht="57" customHeight="1" x14ac:dyDescent="0.25">
      <c r="A5688" s="197" t="s">
        <v>22593</v>
      </c>
      <c r="B5688" s="344" t="s">
        <v>22594</v>
      </c>
      <c r="C5688" s="345"/>
      <c r="D5688" s="345"/>
      <c r="E5688" s="345"/>
      <c r="F5688" s="345"/>
      <c r="G5688" s="345"/>
      <c r="H5688" s="346"/>
      <c r="I5688" s="60"/>
    </row>
    <row r="5689" spans="1:9" s="38" customFormat="1" ht="236.25" x14ac:dyDescent="0.25">
      <c r="A5689" s="195" t="s">
        <v>12437</v>
      </c>
      <c r="B5689" s="196" t="s">
        <v>22595</v>
      </c>
      <c r="C5689" s="198"/>
      <c r="D5689" s="199"/>
      <c r="E5689" s="199"/>
      <c r="F5689" s="199"/>
      <c r="G5689" s="199"/>
      <c r="H5689" s="200"/>
      <c r="I5689" s="60"/>
    </row>
    <row r="5690" spans="1:9" s="38" customFormat="1" x14ac:dyDescent="0.25">
      <c r="A5690" s="193" t="s">
        <v>12438</v>
      </c>
      <c r="B5690" s="194" t="s">
        <v>12439</v>
      </c>
      <c r="C5690" s="188" t="s">
        <v>6</v>
      </c>
      <c r="D5690" s="179"/>
      <c r="E5690" s="201">
        <v>1207</v>
      </c>
      <c r="F5690" s="201">
        <v>91</v>
      </c>
      <c r="G5690" s="64">
        <f t="shared" si="176"/>
        <v>0</v>
      </c>
      <c r="H5690" s="66">
        <f t="shared" si="177"/>
        <v>0</v>
      </c>
      <c r="I5690" s="60"/>
    </row>
    <row r="5691" spans="1:9" s="38" customFormat="1" x14ac:dyDescent="0.25">
      <c r="A5691" s="193" t="s">
        <v>12440</v>
      </c>
      <c r="B5691" s="194" t="s">
        <v>12441</v>
      </c>
      <c r="C5691" s="188" t="s">
        <v>6</v>
      </c>
      <c r="D5691" s="179"/>
      <c r="E5691" s="201">
        <v>1337</v>
      </c>
      <c r="F5691" s="201">
        <v>101</v>
      </c>
      <c r="G5691" s="64">
        <f t="shared" si="176"/>
        <v>0</v>
      </c>
      <c r="H5691" s="66">
        <f t="shared" si="177"/>
        <v>0</v>
      </c>
      <c r="I5691" s="60"/>
    </row>
    <row r="5692" spans="1:9" s="38" customFormat="1" ht="22.5" x14ac:dyDescent="0.25">
      <c r="A5692" s="193" t="s">
        <v>12442</v>
      </c>
      <c r="B5692" s="194" t="s">
        <v>12443</v>
      </c>
      <c r="C5692" s="188" t="s">
        <v>6</v>
      </c>
      <c r="D5692" s="179"/>
      <c r="E5692" s="201">
        <v>1286</v>
      </c>
      <c r="F5692" s="201">
        <v>97</v>
      </c>
      <c r="G5692" s="64">
        <f t="shared" si="176"/>
        <v>0</v>
      </c>
      <c r="H5692" s="66">
        <f t="shared" si="177"/>
        <v>0</v>
      </c>
      <c r="I5692" s="60"/>
    </row>
    <row r="5693" spans="1:9" s="38" customFormat="1" ht="22.5" x14ac:dyDescent="0.25">
      <c r="A5693" s="193" t="s">
        <v>12444</v>
      </c>
      <c r="B5693" s="194" t="s">
        <v>12445</v>
      </c>
      <c r="C5693" s="188" t="s">
        <v>6</v>
      </c>
      <c r="D5693" s="179"/>
      <c r="E5693" s="201">
        <v>1469</v>
      </c>
      <c r="F5693" s="201">
        <v>111</v>
      </c>
      <c r="G5693" s="64">
        <f t="shared" si="176"/>
        <v>0</v>
      </c>
      <c r="H5693" s="66">
        <f t="shared" si="177"/>
        <v>0</v>
      </c>
      <c r="I5693" s="60"/>
    </row>
    <row r="5694" spans="1:9" s="38" customFormat="1" ht="22.5" x14ac:dyDescent="0.25">
      <c r="A5694" s="193" t="s">
        <v>12446</v>
      </c>
      <c r="B5694" s="194" t="s">
        <v>12447</v>
      </c>
      <c r="C5694" s="188" t="s">
        <v>6</v>
      </c>
      <c r="D5694" s="179"/>
      <c r="E5694" s="201">
        <v>2921</v>
      </c>
      <c r="F5694" s="201">
        <v>220</v>
      </c>
      <c r="G5694" s="64">
        <f t="shared" si="176"/>
        <v>0</v>
      </c>
      <c r="H5694" s="66">
        <f t="shared" si="177"/>
        <v>0</v>
      </c>
      <c r="I5694" s="60"/>
    </row>
    <row r="5695" spans="1:9" s="38" customFormat="1" ht="22.5" x14ac:dyDescent="0.25">
      <c r="A5695" s="193" t="s">
        <v>12448</v>
      </c>
      <c r="B5695" s="194" t="s">
        <v>12449</v>
      </c>
      <c r="C5695" s="188" t="s">
        <v>6</v>
      </c>
      <c r="D5695" s="179"/>
      <c r="E5695" s="201">
        <v>3699</v>
      </c>
      <c r="F5695" s="201">
        <v>279</v>
      </c>
      <c r="G5695" s="64">
        <f t="shared" si="176"/>
        <v>0</v>
      </c>
      <c r="H5695" s="66">
        <f t="shared" si="177"/>
        <v>0</v>
      </c>
      <c r="I5695" s="60"/>
    </row>
    <row r="5696" spans="1:9" s="38" customFormat="1" ht="22.5" x14ac:dyDescent="0.25">
      <c r="A5696" s="193" t="s">
        <v>12450</v>
      </c>
      <c r="B5696" s="194" t="s">
        <v>12451</v>
      </c>
      <c r="C5696" s="188" t="s">
        <v>6</v>
      </c>
      <c r="D5696" s="179"/>
      <c r="E5696" s="201">
        <v>3953</v>
      </c>
      <c r="F5696" s="201">
        <v>298</v>
      </c>
      <c r="G5696" s="64">
        <f t="shared" si="176"/>
        <v>0</v>
      </c>
      <c r="H5696" s="66">
        <f t="shared" si="177"/>
        <v>0</v>
      </c>
      <c r="I5696" s="60"/>
    </row>
    <row r="5697" spans="1:9" s="38" customFormat="1" ht="236.25" x14ac:dyDescent="0.25">
      <c r="A5697" s="195" t="s">
        <v>12452</v>
      </c>
      <c r="B5697" s="196" t="s">
        <v>22596</v>
      </c>
      <c r="C5697" s="198"/>
      <c r="D5697" s="199"/>
      <c r="E5697" s="199"/>
      <c r="F5697" s="199"/>
      <c r="G5697" s="199"/>
      <c r="H5697" s="200"/>
      <c r="I5697" s="60"/>
    </row>
    <row r="5698" spans="1:9" s="38" customFormat="1" x14ac:dyDescent="0.25">
      <c r="A5698" s="193" t="s">
        <v>12453</v>
      </c>
      <c r="B5698" s="194" t="s">
        <v>12439</v>
      </c>
      <c r="C5698" s="188" t="s">
        <v>6</v>
      </c>
      <c r="D5698" s="179"/>
      <c r="E5698" s="201">
        <v>1494</v>
      </c>
      <c r="F5698" s="201">
        <v>113</v>
      </c>
      <c r="G5698" s="64">
        <f t="shared" si="176"/>
        <v>0</v>
      </c>
      <c r="H5698" s="66">
        <f t="shared" si="177"/>
        <v>0</v>
      </c>
      <c r="I5698" s="60"/>
    </row>
    <row r="5699" spans="1:9" s="38" customFormat="1" x14ac:dyDescent="0.25">
      <c r="A5699" s="193" t="s">
        <v>12454</v>
      </c>
      <c r="B5699" s="194" t="s">
        <v>12441</v>
      </c>
      <c r="C5699" s="188" t="s">
        <v>6</v>
      </c>
      <c r="D5699" s="179"/>
      <c r="E5699" s="201">
        <v>1688</v>
      </c>
      <c r="F5699" s="201">
        <v>127</v>
      </c>
      <c r="G5699" s="64">
        <f t="shared" si="176"/>
        <v>0</v>
      </c>
      <c r="H5699" s="66">
        <f t="shared" si="177"/>
        <v>0</v>
      </c>
      <c r="I5699" s="60"/>
    </row>
    <row r="5700" spans="1:9" s="38" customFormat="1" ht="22.5" x14ac:dyDescent="0.25">
      <c r="A5700" s="193" t="s">
        <v>12455</v>
      </c>
      <c r="B5700" s="194" t="s">
        <v>12443</v>
      </c>
      <c r="C5700" s="188" t="s">
        <v>6</v>
      </c>
      <c r="D5700" s="179"/>
      <c r="E5700" s="201">
        <v>1487</v>
      </c>
      <c r="F5700" s="201">
        <v>112</v>
      </c>
      <c r="G5700" s="64">
        <f t="shared" si="176"/>
        <v>0</v>
      </c>
      <c r="H5700" s="66">
        <f t="shared" si="177"/>
        <v>0</v>
      </c>
      <c r="I5700" s="60"/>
    </row>
    <row r="5701" spans="1:9" s="38" customFormat="1" ht="22.5" x14ac:dyDescent="0.25">
      <c r="A5701" s="193" t="s">
        <v>12456</v>
      </c>
      <c r="B5701" s="194" t="s">
        <v>12445</v>
      </c>
      <c r="C5701" s="188" t="s">
        <v>6</v>
      </c>
      <c r="D5701" s="179"/>
      <c r="E5701" s="201">
        <v>1862</v>
      </c>
      <c r="F5701" s="201">
        <v>0</v>
      </c>
      <c r="G5701" s="64">
        <f t="shared" ref="G5701:G5764" si="178">D5701*E5701</f>
        <v>0</v>
      </c>
      <c r="H5701" s="66">
        <f t="shared" ref="H5701:H5764" si="179">D5701*F5701</f>
        <v>0</v>
      </c>
      <c r="I5701" s="60"/>
    </row>
    <row r="5702" spans="1:9" s="38" customFormat="1" ht="22.5" x14ac:dyDescent="0.25">
      <c r="A5702" s="193" t="s">
        <v>12457</v>
      </c>
      <c r="B5702" s="194" t="s">
        <v>12458</v>
      </c>
      <c r="C5702" s="188" t="s">
        <v>6</v>
      </c>
      <c r="D5702" s="179"/>
      <c r="E5702" s="201">
        <v>3654</v>
      </c>
      <c r="F5702" s="201">
        <v>276</v>
      </c>
      <c r="G5702" s="64">
        <f t="shared" si="178"/>
        <v>0</v>
      </c>
      <c r="H5702" s="66">
        <f t="shared" si="179"/>
        <v>0</v>
      </c>
      <c r="I5702" s="60"/>
    </row>
    <row r="5703" spans="1:9" s="38" customFormat="1" ht="213.75" x14ac:dyDescent="0.25">
      <c r="A5703" s="195" t="s">
        <v>12459</v>
      </c>
      <c r="B5703" s="196" t="s">
        <v>22597</v>
      </c>
      <c r="C5703" s="198"/>
      <c r="D5703" s="199"/>
      <c r="E5703" s="199"/>
      <c r="F5703" s="199"/>
      <c r="G5703" s="199"/>
      <c r="H5703" s="200"/>
      <c r="I5703" s="60"/>
    </row>
    <row r="5704" spans="1:9" s="38" customFormat="1" x14ac:dyDescent="0.25">
      <c r="A5704" s="193" t="s">
        <v>12460</v>
      </c>
      <c r="B5704" s="194" t="s">
        <v>12461</v>
      </c>
      <c r="C5704" s="188" t="s">
        <v>6</v>
      </c>
      <c r="D5704" s="179"/>
      <c r="E5704" s="201">
        <v>738</v>
      </c>
      <c r="F5704" s="201">
        <v>84</v>
      </c>
      <c r="G5704" s="64">
        <f t="shared" si="178"/>
        <v>0</v>
      </c>
      <c r="H5704" s="66">
        <f t="shared" si="179"/>
        <v>0</v>
      </c>
      <c r="I5704" s="60"/>
    </row>
    <row r="5705" spans="1:9" s="38" customFormat="1" x14ac:dyDescent="0.25">
      <c r="A5705" s="193" t="s">
        <v>12462</v>
      </c>
      <c r="B5705" s="194" t="s">
        <v>12463</v>
      </c>
      <c r="C5705" s="188" t="s">
        <v>6</v>
      </c>
      <c r="D5705" s="179"/>
      <c r="E5705" s="201">
        <v>916</v>
      </c>
      <c r="F5705" s="201">
        <v>105</v>
      </c>
      <c r="G5705" s="64">
        <f t="shared" si="178"/>
        <v>0</v>
      </c>
      <c r="H5705" s="66">
        <f t="shared" si="179"/>
        <v>0</v>
      </c>
      <c r="I5705" s="60"/>
    </row>
    <row r="5706" spans="1:9" s="38" customFormat="1" x14ac:dyDescent="0.25">
      <c r="A5706" s="193" t="s">
        <v>12464</v>
      </c>
      <c r="B5706" s="194" t="s">
        <v>12465</v>
      </c>
      <c r="C5706" s="188" t="s">
        <v>6</v>
      </c>
      <c r="D5706" s="179"/>
      <c r="E5706" s="201">
        <v>1335</v>
      </c>
      <c r="F5706" s="201">
        <v>153</v>
      </c>
      <c r="G5706" s="64">
        <f t="shared" si="178"/>
        <v>0</v>
      </c>
      <c r="H5706" s="66">
        <f t="shared" si="179"/>
        <v>0</v>
      </c>
      <c r="I5706" s="60"/>
    </row>
    <row r="5707" spans="1:9" s="38" customFormat="1" x14ac:dyDescent="0.25">
      <c r="A5707" s="193" t="s">
        <v>12466</v>
      </c>
      <c r="B5707" s="194" t="s">
        <v>12467</v>
      </c>
      <c r="C5707" s="188" t="s">
        <v>6</v>
      </c>
      <c r="D5707" s="179"/>
      <c r="E5707" s="201">
        <v>1552</v>
      </c>
      <c r="F5707" s="201">
        <v>178</v>
      </c>
      <c r="G5707" s="64">
        <f t="shared" si="178"/>
        <v>0</v>
      </c>
      <c r="H5707" s="66">
        <f t="shared" si="179"/>
        <v>0</v>
      </c>
      <c r="I5707" s="60"/>
    </row>
    <row r="5708" spans="1:9" s="38" customFormat="1" x14ac:dyDescent="0.25">
      <c r="A5708" s="193" t="s">
        <v>12468</v>
      </c>
      <c r="B5708" s="194" t="s">
        <v>12469</v>
      </c>
      <c r="C5708" s="188" t="s">
        <v>6</v>
      </c>
      <c r="D5708" s="179"/>
      <c r="E5708" s="201">
        <v>1844</v>
      </c>
      <c r="F5708" s="201">
        <v>211</v>
      </c>
      <c r="G5708" s="64">
        <f t="shared" si="178"/>
        <v>0</v>
      </c>
      <c r="H5708" s="66">
        <f t="shared" si="179"/>
        <v>0</v>
      </c>
      <c r="I5708" s="60"/>
    </row>
    <row r="5709" spans="1:9" s="38" customFormat="1" x14ac:dyDescent="0.25">
      <c r="A5709" s="193" t="s">
        <v>12470</v>
      </c>
      <c r="B5709" s="194" t="s">
        <v>12471</v>
      </c>
      <c r="C5709" s="188" t="s">
        <v>6</v>
      </c>
      <c r="D5709" s="179"/>
      <c r="E5709" s="201">
        <v>2116</v>
      </c>
      <c r="F5709" s="201">
        <v>242</v>
      </c>
      <c r="G5709" s="64">
        <f t="shared" si="178"/>
        <v>0</v>
      </c>
      <c r="H5709" s="66">
        <f t="shared" si="179"/>
        <v>0</v>
      </c>
      <c r="I5709" s="60"/>
    </row>
    <row r="5710" spans="1:9" s="38" customFormat="1" ht="22.5" x14ac:dyDescent="0.25">
      <c r="A5710" s="193" t="s">
        <v>12472</v>
      </c>
      <c r="B5710" s="194" t="s">
        <v>12473</v>
      </c>
      <c r="C5710" s="188" t="s">
        <v>6</v>
      </c>
      <c r="D5710" s="179"/>
      <c r="E5710" s="201">
        <v>898</v>
      </c>
      <c r="F5710" s="201">
        <v>103</v>
      </c>
      <c r="G5710" s="64">
        <f t="shared" si="178"/>
        <v>0</v>
      </c>
      <c r="H5710" s="66">
        <f t="shared" si="179"/>
        <v>0</v>
      </c>
      <c r="I5710" s="60"/>
    </row>
    <row r="5711" spans="1:9" s="38" customFormat="1" ht="22.5" x14ac:dyDescent="0.25">
      <c r="A5711" s="193" t="s">
        <v>12474</v>
      </c>
      <c r="B5711" s="194" t="s">
        <v>12475</v>
      </c>
      <c r="C5711" s="188" t="s">
        <v>6</v>
      </c>
      <c r="D5711" s="179"/>
      <c r="E5711" s="201">
        <v>967</v>
      </c>
      <c r="F5711" s="201">
        <v>111</v>
      </c>
      <c r="G5711" s="64">
        <f t="shared" si="178"/>
        <v>0</v>
      </c>
      <c r="H5711" s="66">
        <f t="shared" si="179"/>
        <v>0</v>
      </c>
      <c r="I5711" s="60"/>
    </row>
    <row r="5712" spans="1:9" s="38" customFormat="1" ht="22.5" x14ac:dyDescent="0.25">
      <c r="A5712" s="193" t="s">
        <v>12476</v>
      </c>
      <c r="B5712" s="194" t="s">
        <v>12477</v>
      </c>
      <c r="C5712" s="188" t="s">
        <v>6</v>
      </c>
      <c r="D5712" s="179"/>
      <c r="E5712" s="201">
        <v>1631</v>
      </c>
      <c r="F5712" s="201">
        <v>187</v>
      </c>
      <c r="G5712" s="64">
        <f t="shared" si="178"/>
        <v>0</v>
      </c>
      <c r="H5712" s="66">
        <f t="shared" si="179"/>
        <v>0</v>
      </c>
      <c r="I5712" s="60"/>
    </row>
    <row r="5713" spans="1:9" s="38" customFormat="1" ht="22.5" x14ac:dyDescent="0.25">
      <c r="A5713" s="193" t="s">
        <v>12478</v>
      </c>
      <c r="B5713" s="194" t="s">
        <v>12479</v>
      </c>
      <c r="C5713" s="188" t="s">
        <v>6</v>
      </c>
      <c r="D5713" s="179"/>
      <c r="E5713" s="201">
        <v>1902</v>
      </c>
      <c r="F5713" s="201">
        <v>218</v>
      </c>
      <c r="G5713" s="64">
        <f t="shared" si="178"/>
        <v>0</v>
      </c>
      <c r="H5713" s="66">
        <f t="shared" si="179"/>
        <v>0</v>
      </c>
      <c r="I5713" s="60"/>
    </row>
    <row r="5714" spans="1:9" s="38" customFormat="1" ht="22.5" x14ac:dyDescent="0.25">
      <c r="A5714" s="193" t="s">
        <v>12480</v>
      </c>
      <c r="B5714" s="194" t="s">
        <v>12481</v>
      </c>
      <c r="C5714" s="188" t="s">
        <v>6</v>
      </c>
      <c r="D5714" s="179"/>
      <c r="E5714" s="201">
        <v>1975</v>
      </c>
      <c r="F5714" s="201">
        <v>226</v>
      </c>
      <c r="G5714" s="64">
        <f t="shared" si="178"/>
        <v>0</v>
      </c>
      <c r="H5714" s="66">
        <f t="shared" si="179"/>
        <v>0</v>
      </c>
      <c r="I5714" s="60"/>
    </row>
    <row r="5715" spans="1:9" s="38" customFormat="1" ht="22.5" x14ac:dyDescent="0.25">
      <c r="A5715" s="193" t="s">
        <v>12482</v>
      </c>
      <c r="B5715" s="194" t="s">
        <v>12483</v>
      </c>
      <c r="C5715" s="188" t="s">
        <v>6</v>
      </c>
      <c r="D5715" s="179"/>
      <c r="E5715" s="201">
        <v>2383</v>
      </c>
      <c r="F5715" s="201">
        <v>273</v>
      </c>
      <c r="G5715" s="64">
        <f t="shared" si="178"/>
        <v>0</v>
      </c>
      <c r="H5715" s="66">
        <f t="shared" si="179"/>
        <v>0</v>
      </c>
      <c r="I5715" s="60"/>
    </row>
    <row r="5716" spans="1:9" s="38" customFormat="1" ht="225" x14ac:dyDescent="0.25">
      <c r="A5716" s="195" t="s">
        <v>12484</v>
      </c>
      <c r="B5716" s="196" t="s">
        <v>22598</v>
      </c>
      <c r="C5716" s="198"/>
      <c r="D5716" s="199"/>
      <c r="E5716" s="199"/>
      <c r="F5716" s="199"/>
      <c r="G5716" s="199"/>
      <c r="H5716" s="200"/>
      <c r="I5716" s="60"/>
    </row>
    <row r="5717" spans="1:9" s="38" customFormat="1" x14ac:dyDescent="0.25">
      <c r="A5717" s="193" t="s">
        <v>12485</v>
      </c>
      <c r="B5717" s="194" t="s">
        <v>12486</v>
      </c>
      <c r="C5717" s="188" t="s">
        <v>6</v>
      </c>
      <c r="D5717" s="179"/>
      <c r="E5717" s="201">
        <v>879</v>
      </c>
      <c r="F5717" s="201">
        <v>101</v>
      </c>
      <c r="G5717" s="64">
        <f t="shared" si="178"/>
        <v>0</v>
      </c>
      <c r="H5717" s="66">
        <f t="shared" si="179"/>
        <v>0</v>
      </c>
      <c r="I5717" s="60"/>
    </row>
    <row r="5718" spans="1:9" s="38" customFormat="1" x14ac:dyDescent="0.25">
      <c r="A5718" s="193" t="s">
        <v>12487</v>
      </c>
      <c r="B5718" s="194" t="s">
        <v>12488</v>
      </c>
      <c r="C5718" s="188" t="s">
        <v>6</v>
      </c>
      <c r="D5718" s="179"/>
      <c r="E5718" s="201">
        <v>1033</v>
      </c>
      <c r="F5718" s="201">
        <v>118</v>
      </c>
      <c r="G5718" s="64">
        <f t="shared" si="178"/>
        <v>0</v>
      </c>
      <c r="H5718" s="66">
        <f t="shared" si="179"/>
        <v>0</v>
      </c>
      <c r="I5718" s="60"/>
    </row>
    <row r="5719" spans="1:9" s="38" customFormat="1" x14ac:dyDescent="0.25">
      <c r="A5719" s="193" t="s">
        <v>12489</v>
      </c>
      <c r="B5719" s="194" t="s">
        <v>12490</v>
      </c>
      <c r="C5719" s="188" t="s">
        <v>6</v>
      </c>
      <c r="D5719" s="179"/>
      <c r="E5719" s="201">
        <v>1349</v>
      </c>
      <c r="F5719" s="201">
        <v>154</v>
      </c>
      <c r="G5719" s="64">
        <f t="shared" si="178"/>
        <v>0</v>
      </c>
      <c r="H5719" s="66">
        <f t="shared" si="179"/>
        <v>0</v>
      </c>
      <c r="I5719" s="60"/>
    </row>
    <row r="5720" spans="1:9" s="38" customFormat="1" ht="22.5" x14ac:dyDescent="0.25">
      <c r="A5720" s="193" t="s">
        <v>12491</v>
      </c>
      <c r="B5720" s="194" t="s">
        <v>12492</v>
      </c>
      <c r="C5720" s="188" t="s">
        <v>6</v>
      </c>
      <c r="D5720" s="179"/>
      <c r="E5720" s="201">
        <v>1063</v>
      </c>
      <c r="F5720" s="201">
        <v>122</v>
      </c>
      <c r="G5720" s="64">
        <f t="shared" si="178"/>
        <v>0</v>
      </c>
      <c r="H5720" s="66">
        <f t="shared" si="179"/>
        <v>0</v>
      </c>
      <c r="I5720" s="60"/>
    </row>
    <row r="5721" spans="1:9" s="38" customFormat="1" ht="22.5" x14ac:dyDescent="0.25">
      <c r="A5721" s="193" t="s">
        <v>12493</v>
      </c>
      <c r="B5721" s="194" t="s">
        <v>12475</v>
      </c>
      <c r="C5721" s="188" t="s">
        <v>6</v>
      </c>
      <c r="D5721" s="179"/>
      <c r="E5721" s="201">
        <v>1267</v>
      </c>
      <c r="F5721" s="201">
        <v>145</v>
      </c>
      <c r="G5721" s="64">
        <f t="shared" si="178"/>
        <v>0</v>
      </c>
      <c r="H5721" s="66">
        <f t="shared" si="179"/>
        <v>0</v>
      </c>
      <c r="I5721" s="60"/>
    </row>
    <row r="5722" spans="1:9" s="38" customFormat="1" ht="22.5" x14ac:dyDescent="0.25">
      <c r="A5722" s="193" t="s">
        <v>12494</v>
      </c>
      <c r="B5722" s="194" t="s">
        <v>12495</v>
      </c>
      <c r="C5722" s="188" t="s">
        <v>6</v>
      </c>
      <c r="D5722" s="179"/>
      <c r="E5722" s="201">
        <v>1665</v>
      </c>
      <c r="F5722" s="201">
        <v>191</v>
      </c>
      <c r="G5722" s="64">
        <f t="shared" si="178"/>
        <v>0</v>
      </c>
      <c r="H5722" s="66">
        <f t="shared" si="179"/>
        <v>0</v>
      </c>
      <c r="I5722" s="60"/>
    </row>
    <row r="5723" spans="1:9" s="38" customFormat="1" ht="213.75" x14ac:dyDescent="0.25">
      <c r="A5723" s="195" t="s">
        <v>12496</v>
      </c>
      <c r="B5723" s="196" t="s">
        <v>22599</v>
      </c>
      <c r="C5723" s="198"/>
      <c r="D5723" s="199"/>
      <c r="E5723" s="199"/>
      <c r="F5723" s="199"/>
      <c r="G5723" s="199"/>
      <c r="H5723" s="200"/>
      <c r="I5723" s="60"/>
    </row>
    <row r="5724" spans="1:9" s="38" customFormat="1" x14ac:dyDescent="0.25">
      <c r="A5724" s="193" t="s">
        <v>12497</v>
      </c>
      <c r="B5724" s="194" t="s">
        <v>12486</v>
      </c>
      <c r="C5724" s="188" t="s">
        <v>6</v>
      </c>
      <c r="D5724" s="179"/>
      <c r="E5724" s="201">
        <v>898</v>
      </c>
      <c r="F5724" s="201">
        <v>103</v>
      </c>
      <c r="G5724" s="64">
        <f t="shared" si="178"/>
        <v>0</v>
      </c>
      <c r="H5724" s="66">
        <f t="shared" si="179"/>
        <v>0</v>
      </c>
      <c r="I5724" s="60"/>
    </row>
    <row r="5725" spans="1:9" s="38" customFormat="1" x14ac:dyDescent="0.25">
      <c r="A5725" s="193" t="s">
        <v>12498</v>
      </c>
      <c r="B5725" s="194" t="s">
        <v>12488</v>
      </c>
      <c r="C5725" s="188" t="s">
        <v>6</v>
      </c>
      <c r="D5725" s="179"/>
      <c r="E5725" s="201">
        <v>1052</v>
      </c>
      <c r="F5725" s="201">
        <v>120</v>
      </c>
      <c r="G5725" s="64">
        <f t="shared" si="178"/>
        <v>0</v>
      </c>
      <c r="H5725" s="66">
        <f t="shared" si="179"/>
        <v>0</v>
      </c>
      <c r="I5725" s="60"/>
    </row>
    <row r="5726" spans="1:9" s="38" customFormat="1" x14ac:dyDescent="0.25">
      <c r="A5726" s="193" t="s">
        <v>12499</v>
      </c>
      <c r="B5726" s="194" t="s">
        <v>12490</v>
      </c>
      <c r="C5726" s="188" t="s">
        <v>6</v>
      </c>
      <c r="D5726" s="179"/>
      <c r="E5726" s="201">
        <v>1368</v>
      </c>
      <c r="F5726" s="201">
        <v>157</v>
      </c>
      <c r="G5726" s="64">
        <f t="shared" si="178"/>
        <v>0</v>
      </c>
      <c r="H5726" s="66">
        <f t="shared" si="179"/>
        <v>0</v>
      </c>
      <c r="I5726" s="60"/>
    </row>
    <row r="5727" spans="1:9" s="38" customFormat="1" x14ac:dyDescent="0.25">
      <c r="A5727" s="193" t="s">
        <v>12500</v>
      </c>
      <c r="B5727" s="194" t="s">
        <v>12501</v>
      </c>
      <c r="C5727" s="188" t="s">
        <v>6</v>
      </c>
      <c r="D5727" s="179"/>
      <c r="E5727" s="201">
        <v>1631</v>
      </c>
      <c r="F5727" s="201">
        <v>187</v>
      </c>
      <c r="G5727" s="64">
        <f t="shared" si="178"/>
        <v>0</v>
      </c>
      <c r="H5727" s="66">
        <f t="shared" si="179"/>
        <v>0</v>
      </c>
      <c r="I5727" s="60"/>
    </row>
    <row r="5728" spans="1:9" s="38" customFormat="1" x14ac:dyDescent="0.25">
      <c r="A5728" s="193" t="s">
        <v>12502</v>
      </c>
      <c r="B5728" s="194" t="s">
        <v>12503</v>
      </c>
      <c r="C5728" s="188" t="s">
        <v>6</v>
      </c>
      <c r="D5728" s="179"/>
      <c r="E5728" s="201">
        <v>1727</v>
      </c>
      <c r="F5728" s="201">
        <v>198</v>
      </c>
      <c r="G5728" s="64">
        <f t="shared" si="178"/>
        <v>0</v>
      </c>
      <c r="H5728" s="66">
        <f t="shared" si="179"/>
        <v>0</v>
      </c>
      <c r="I5728" s="60"/>
    </row>
    <row r="5729" spans="1:9" s="38" customFormat="1" x14ac:dyDescent="0.25">
      <c r="A5729" s="193" t="s">
        <v>12504</v>
      </c>
      <c r="B5729" s="194" t="s">
        <v>12505</v>
      </c>
      <c r="C5729" s="188" t="s">
        <v>6</v>
      </c>
      <c r="D5729" s="179"/>
      <c r="E5729" s="201">
        <v>1994</v>
      </c>
      <c r="F5729" s="201">
        <v>228</v>
      </c>
      <c r="G5729" s="64">
        <f t="shared" si="178"/>
        <v>0</v>
      </c>
      <c r="H5729" s="66">
        <f t="shared" si="179"/>
        <v>0</v>
      </c>
      <c r="I5729" s="60"/>
    </row>
    <row r="5730" spans="1:9" s="38" customFormat="1" x14ac:dyDescent="0.25">
      <c r="A5730" s="193" t="s">
        <v>12506</v>
      </c>
      <c r="B5730" s="194" t="s">
        <v>12507</v>
      </c>
      <c r="C5730" s="188" t="s">
        <v>6</v>
      </c>
      <c r="D5730" s="179"/>
      <c r="E5730" s="201">
        <v>2441</v>
      </c>
      <c r="F5730" s="201">
        <v>279</v>
      </c>
      <c r="G5730" s="64">
        <f t="shared" si="178"/>
        <v>0</v>
      </c>
      <c r="H5730" s="66">
        <f t="shared" si="179"/>
        <v>0</v>
      </c>
      <c r="I5730" s="60"/>
    </row>
    <row r="5731" spans="1:9" s="38" customFormat="1" ht="22.5" x14ac:dyDescent="0.25">
      <c r="A5731" s="193" t="s">
        <v>12508</v>
      </c>
      <c r="B5731" s="194" t="s">
        <v>12492</v>
      </c>
      <c r="C5731" s="188" t="s">
        <v>6</v>
      </c>
      <c r="D5731" s="179"/>
      <c r="E5731" s="201">
        <v>1087</v>
      </c>
      <c r="F5731" s="201">
        <v>124</v>
      </c>
      <c r="G5731" s="64">
        <f t="shared" si="178"/>
        <v>0</v>
      </c>
      <c r="H5731" s="66">
        <f t="shared" si="179"/>
        <v>0</v>
      </c>
      <c r="I5731" s="60"/>
    </row>
    <row r="5732" spans="1:9" s="38" customFormat="1" ht="22.5" x14ac:dyDescent="0.25">
      <c r="A5732" s="193" t="s">
        <v>12509</v>
      </c>
      <c r="B5732" s="194" t="s">
        <v>12475</v>
      </c>
      <c r="C5732" s="188" t="s">
        <v>6</v>
      </c>
      <c r="D5732" s="179"/>
      <c r="E5732" s="201">
        <v>1291</v>
      </c>
      <c r="F5732" s="201">
        <v>148</v>
      </c>
      <c r="G5732" s="64">
        <f t="shared" si="178"/>
        <v>0</v>
      </c>
      <c r="H5732" s="66">
        <f t="shared" si="179"/>
        <v>0</v>
      </c>
      <c r="I5732" s="60"/>
    </row>
    <row r="5733" spans="1:9" s="38" customFormat="1" ht="22.5" x14ac:dyDescent="0.25">
      <c r="A5733" s="193" t="s">
        <v>12510</v>
      </c>
      <c r="B5733" s="194" t="s">
        <v>12477</v>
      </c>
      <c r="C5733" s="188" t="s">
        <v>6</v>
      </c>
      <c r="D5733" s="179"/>
      <c r="E5733" s="201">
        <v>1690</v>
      </c>
      <c r="F5733" s="201">
        <v>193</v>
      </c>
      <c r="G5733" s="64">
        <f t="shared" si="178"/>
        <v>0</v>
      </c>
      <c r="H5733" s="66">
        <f t="shared" si="179"/>
        <v>0</v>
      </c>
      <c r="I5733" s="60"/>
    </row>
    <row r="5734" spans="1:9" s="38" customFormat="1" ht="22.5" x14ac:dyDescent="0.25">
      <c r="A5734" s="193" t="s">
        <v>12511</v>
      </c>
      <c r="B5734" s="194" t="s">
        <v>12512</v>
      </c>
      <c r="C5734" s="188" t="s">
        <v>6</v>
      </c>
      <c r="D5734" s="179"/>
      <c r="E5734" s="201">
        <v>1999</v>
      </c>
      <c r="F5734" s="201">
        <v>229</v>
      </c>
      <c r="G5734" s="64">
        <f t="shared" si="178"/>
        <v>0</v>
      </c>
      <c r="H5734" s="66">
        <f t="shared" si="179"/>
        <v>0</v>
      </c>
      <c r="I5734" s="60"/>
    </row>
    <row r="5735" spans="1:9" s="38" customFormat="1" ht="22.5" x14ac:dyDescent="0.25">
      <c r="A5735" s="193" t="s">
        <v>12513</v>
      </c>
      <c r="B5735" s="194" t="s">
        <v>12514</v>
      </c>
      <c r="C5735" s="188" t="s">
        <v>6</v>
      </c>
      <c r="D5735" s="179"/>
      <c r="E5735" s="201">
        <v>1868</v>
      </c>
      <c r="F5735" s="201">
        <v>214</v>
      </c>
      <c r="G5735" s="64">
        <f t="shared" si="178"/>
        <v>0</v>
      </c>
      <c r="H5735" s="66">
        <f t="shared" si="179"/>
        <v>0</v>
      </c>
      <c r="I5735" s="60"/>
    </row>
    <row r="5736" spans="1:9" s="38" customFormat="1" ht="22.5" x14ac:dyDescent="0.25">
      <c r="A5736" s="193" t="s">
        <v>12515</v>
      </c>
      <c r="B5736" s="194" t="s">
        <v>12516</v>
      </c>
      <c r="C5736" s="188" t="s">
        <v>6</v>
      </c>
      <c r="D5736" s="179"/>
      <c r="E5736" s="201">
        <v>2276</v>
      </c>
      <c r="F5736" s="201">
        <v>261</v>
      </c>
      <c r="G5736" s="64">
        <f t="shared" si="178"/>
        <v>0</v>
      </c>
      <c r="H5736" s="66">
        <f t="shared" si="179"/>
        <v>0</v>
      </c>
      <c r="I5736" s="60"/>
    </row>
    <row r="5737" spans="1:9" s="38" customFormat="1" ht="22.5" x14ac:dyDescent="0.25">
      <c r="A5737" s="193" t="s">
        <v>12517</v>
      </c>
      <c r="B5737" s="194" t="s">
        <v>12518</v>
      </c>
      <c r="C5737" s="188" t="s">
        <v>6</v>
      </c>
      <c r="D5737" s="179"/>
      <c r="E5737" s="201">
        <v>2723</v>
      </c>
      <c r="F5737" s="201">
        <v>312</v>
      </c>
      <c r="G5737" s="64">
        <f t="shared" si="178"/>
        <v>0</v>
      </c>
      <c r="H5737" s="66">
        <f t="shared" si="179"/>
        <v>0</v>
      </c>
      <c r="I5737" s="60"/>
    </row>
    <row r="5738" spans="1:9" s="38" customFormat="1" ht="247.5" x14ac:dyDescent="0.25">
      <c r="A5738" s="195" t="s">
        <v>12519</v>
      </c>
      <c r="B5738" s="196" t="s">
        <v>22600</v>
      </c>
      <c r="C5738" s="198"/>
      <c r="D5738" s="199"/>
      <c r="E5738" s="199"/>
      <c r="F5738" s="199"/>
      <c r="G5738" s="199"/>
      <c r="H5738" s="200"/>
      <c r="I5738" s="60"/>
    </row>
    <row r="5739" spans="1:9" s="38" customFormat="1" x14ac:dyDescent="0.25">
      <c r="A5739" s="193" t="s">
        <v>12520</v>
      </c>
      <c r="B5739" s="194" t="s">
        <v>12521</v>
      </c>
      <c r="C5739" s="188" t="s">
        <v>6</v>
      </c>
      <c r="D5739" s="179"/>
      <c r="E5739" s="201">
        <v>1611</v>
      </c>
      <c r="F5739" s="201">
        <v>184</v>
      </c>
      <c r="G5739" s="64">
        <f t="shared" si="178"/>
        <v>0</v>
      </c>
      <c r="H5739" s="66">
        <f t="shared" si="179"/>
        <v>0</v>
      </c>
      <c r="I5739" s="60"/>
    </row>
    <row r="5740" spans="1:9" s="38" customFormat="1" x14ac:dyDescent="0.25">
      <c r="A5740" s="193" t="s">
        <v>12522</v>
      </c>
      <c r="B5740" s="194" t="s">
        <v>12523</v>
      </c>
      <c r="C5740" s="188" t="s">
        <v>6</v>
      </c>
      <c r="D5740" s="179"/>
      <c r="E5740" s="201">
        <v>1830</v>
      </c>
      <c r="F5740" s="201">
        <v>209</v>
      </c>
      <c r="G5740" s="64">
        <f t="shared" si="178"/>
        <v>0</v>
      </c>
      <c r="H5740" s="66">
        <f t="shared" si="179"/>
        <v>0</v>
      </c>
      <c r="I5740" s="60"/>
    </row>
    <row r="5741" spans="1:9" s="38" customFormat="1" x14ac:dyDescent="0.25">
      <c r="A5741" s="193" t="s">
        <v>12524</v>
      </c>
      <c r="B5741" s="194" t="s">
        <v>12501</v>
      </c>
      <c r="C5741" s="188" t="s">
        <v>6</v>
      </c>
      <c r="D5741" s="179"/>
      <c r="E5741" s="201">
        <v>1994</v>
      </c>
      <c r="F5741" s="201">
        <v>228</v>
      </c>
      <c r="G5741" s="64">
        <f t="shared" si="178"/>
        <v>0</v>
      </c>
      <c r="H5741" s="66">
        <f t="shared" si="179"/>
        <v>0</v>
      </c>
      <c r="I5741" s="60"/>
    </row>
    <row r="5742" spans="1:9" s="38" customFormat="1" x14ac:dyDescent="0.25">
      <c r="A5742" s="193" t="s">
        <v>12525</v>
      </c>
      <c r="B5742" s="194" t="s">
        <v>12469</v>
      </c>
      <c r="C5742" s="188" t="s">
        <v>6</v>
      </c>
      <c r="D5742" s="179"/>
      <c r="E5742" s="201">
        <v>2165</v>
      </c>
      <c r="F5742" s="201">
        <v>248</v>
      </c>
      <c r="G5742" s="64">
        <f t="shared" si="178"/>
        <v>0</v>
      </c>
      <c r="H5742" s="66">
        <f t="shared" si="179"/>
        <v>0</v>
      </c>
      <c r="I5742" s="60"/>
    </row>
    <row r="5743" spans="1:9" s="38" customFormat="1" x14ac:dyDescent="0.25">
      <c r="A5743" s="193" t="s">
        <v>12526</v>
      </c>
      <c r="B5743" s="194" t="s">
        <v>12527</v>
      </c>
      <c r="C5743" s="188" t="s">
        <v>6</v>
      </c>
      <c r="D5743" s="179"/>
      <c r="E5743" s="201">
        <v>2444</v>
      </c>
      <c r="F5743" s="201">
        <v>280</v>
      </c>
      <c r="G5743" s="64">
        <f t="shared" si="178"/>
        <v>0</v>
      </c>
      <c r="H5743" s="66">
        <f t="shared" si="179"/>
        <v>0</v>
      </c>
      <c r="I5743" s="60"/>
    </row>
    <row r="5744" spans="1:9" s="38" customFormat="1" x14ac:dyDescent="0.25">
      <c r="A5744" s="193" t="s">
        <v>12528</v>
      </c>
      <c r="B5744" s="194" t="s">
        <v>12529</v>
      </c>
      <c r="C5744" s="188" t="s">
        <v>6</v>
      </c>
      <c r="D5744" s="179"/>
      <c r="E5744" s="201">
        <v>2727</v>
      </c>
      <c r="F5744" s="201">
        <v>312</v>
      </c>
      <c r="G5744" s="64">
        <f t="shared" si="178"/>
        <v>0</v>
      </c>
      <c r="H5744" s="66">
        <f t="shared" si="179"/>
        <v>0</v>
      </c>
      <c r="I5744" s="60"/>
    </row>
    <row r="5745" spans="1:9" s="38" customFormat="1" ht="22.5" x14ac:dyDescent="0.25">
      <c r="A5745" s="193" t="s">
        <v>12530</v>
      </c>
      <c r="B5745" s="194" t="s">
        <v>12531</v>
      </c>
      <c r="C5745" s="188" t="s">
        <v>6</v>
      </c>
      <c r="D5745" s="179"/>
      <c r="E5745" s="201">
        <v>1796</v>
      </c>
      <c r="F5745" s="201">
        <v>206</v>
      </c>
      <c r="G5745" s="64">
        <f t="shared" si="178"/>
        <v>0</v>
      </c>
      <c r="H5745" s="66">
        <f t="shared" si="179"/>
        <v>0</v>
      </c>
      <c r="I5745" s="60"/>
    </row>
    <row r="5746" spans="1:9" s="38" customFormat="1" ht="22.5" x14ac:dyDescent="0.25">
      <c r="A5746" s="193" t="s">
        <v>12532</v>
      </c>
      <c r="B5746" s="194" t="s">
        <v>12477</v>
      </c>
      <c r="C5746" s="188" t="s">
        <v>6</v>
      </c>
      <c r="D5746" s="179"/>
      <c r="E5746" s="201">
        <v>2053</v>
      </c>
      <c r="F5746" s="201">
        <v>235</v>
      </c>
      <c r="G5746" s="64">
        <f t="shared" si="178"/>
        <v>0</v>
      </c>
      <c r="H5746" s="66">
        <f t="shared" si="179"/>
        <v>0</v>
      </c>
      <c r="I5746" s="60"/>
    </row>
    <row r="5747" spans="1:9" s="38" customFormat="1" ht="22.5" x14ac:dyDescent="0.25">
      <c r="A5747" s="193" t="s">
        <v>12533</v>
      </c>
      <c r="B5747" s="194" t="s">
        <v>12534</v>
      </c>
      <c r="C5747" s="188" t="s">
        <v>6</v>
      </c>
      <c r="D5747" s="179"/>
      <c r="E5747" s="201">
        <v>2450</v>
      </c>
      <c r="F5747" s="201">
        <v>280</v>
      </c>
      <c r="G5747" s="64">
        <f t="shared" si="178"/>
        <v>0</v>
      </c>
      <c r="H5747" s="66">
        <f t="shared" si="179"/>
        <v>0</v>
      </c>
      <c r="I5747" s="60"/>
    </row>
    <row r="5748" spans="1:9" s="38" customFormat="1" ht="22.5" x14ac:dyDescent="0.25">
      <c r="A5748" s="193" t="s">
        <v>12535</v>
      </c>
      <c r="B5748" s="194" t="s">
        <v>12481</v>
      </c>
      <c r="C5748" s="188" t="s">
        <v>6</v>
      </c>
      <c r="D5748" s="179"/>
      <c r="E5748" s="201">
        <v>2310</v>
      </c>
      <c r="F5748" s="201">
        <v>264</v>
      </c>
      <c r="G5748" s="64">
        <f t="shared" si="178"/>
        <v>0</v>
      </c>
      <c r="H5748" s="66">
        <f t="shared" si="179"/>
        <v>0</v>
      </c>
      <c r="I5748" s="60"/>
    </row>
    <row r="5749" spans="1:9" s="38" customFormat="1" ht="22.5" x14ac:dyDescent="0.25">
      <c r="A5749" s="193" t="s">
        <v>12536</v>
      </c>
      <c r="B5749" s="194" t="s">
        <v>12537</v>
      </c>
      <c r="C5749" s="188" t="s">
        <v>6</v>
      </c>
      <c r="D5749" s="179"/>
      <c r="E5749" s="201">
        <v>2732</v>
      </c>
      <c r="F5749" s="201">
        <v>313</v>
      </c>
      <c r="G5749" s="64">
        <f t="shared" si="178"/>
        <v>0</v>
      </c>
      <c r="H5749" s="66">
        <f t="shared" si="179"/>
        <v>0</v>
      </c>
      <c r="I5749" s="60"/>
    </row>
    <row r="5750" spans="1:9" s="38" customFormat="1" ht="22.5" x14ac:dyDescent="0.25">
      <c r="A5750" s="193" t="s">
        <v>12538</v>
      </c>
      <c r="B5750" s="194" t="s">
        <v>12539</v>
      </c>
      <c r="C5750" s="188" t="s">
        <v>6</v>
      </c>
      <c r="D5750" s="179"/>
      <c r="E5750" s="201">
        <v>3013</v>
      </c>
      <c r="F5750" s="201">
        <v>345</v>
      </c>
      <c r="G5750" s="64">
        <f t="shared" si="178"/>
        <v>0</v>
      </c>
      <c r="H5750" s="66">
        <f t="shared" si="179"/>
        <v>0</v>
      </c>
      <c r="I5750" s="60"/>
    </row>
    <row r="5751" spans="1:9" s="38" customFormat="1" ht="236.25" x14ac:dyDescent="0.25">
      <c r="A5751" s="195" t="s">
        <v>12540</v>
      </c>
      <c r="B5751" s="196" t="s">
        <v>22601</v>
      </c>
      <c r="C5751" s="198"/>
      <c r="D5751" s="199"/>
      <c r="E5751" s="199"/>
      <c r="F5751" s="199"/>
      <c r="G5751" s="199"/>
      <c r="H5751" s="200"/>
      <c r="I5751" s="60"/>
    </row>
    <row r="5752" spans="1:9" s="38" customFormat="1" x14ac:dyDescent="0.25">
      <c r="A5752" s="193" t="s">
        <v>12541</v>
      </c>
      <c r="B5752" s="194" t="s">
        <v>12542</v>
      </c>
      <c r="C5752" s="188" t="s">
        <v>6</v>
      </c>
      <c r="D5752" s="179"/>
      <c r="E5752" s="201">
        <v>1975</v>
      </c>
      <c r="F5752" s="201">
        <v>226</v>
      </c>
      <c r="G5752" s="64">
        <f t="shared" si="178"/>
        <v>0</v>
      </c>
      <c r="H5752" s="66">
        <f t="shared" si="179"/>
        <v>0</v>
      </c>
      <c r="I5752" s="60"/>
    </row>
    <row r="5753" spans="1:9" s="38" customFormat="1" x14ac:dyDescent="0.25">
      <c r="A5753" s="193" t="s">
        <v>12543</v>
      </c>
      <c r="B5753" s="194" t="s">
        <v>12544</v>
      </c>
      <c r="C5753" s="188" t="s">
        <v>6</v>
      </c>
      <c r="D5753" s="179"/>
      <c r="E5753" s="201">
        <v>2300</v>
      </c>
      <c r="F5753" s="201">
        <v>263</v>
      </c>
      <c r="G5753" s="64">
        <f t="shared" si="178"/>
        <v>0</v>
      </c>
      <c r="H5753" s="66">
        <f t="shared" si="179"/>
        <v>0</v>
      </c>
      <c r="I5753" s="60"/>
    </row>
    <row r="5754" spans="1:9" s="38" customFormat="1" x14ac:dyDescent="0.25">
      <c r="A5754" s="193" t="s">
        <v>12545</v>
      </c>
      <c r="B5754" s="194" t="s">
        <v>12546</v>
      </c>
      <c r="C5754" s="188" t="s">
        <v>6</v>
      </c>
      <c r="D5754" s="179"/>
      <c r="E5754" s="201">
        <v>2645</v>
      </c>
      <c r="F5754" s="201">
        <v>303</v>
      </c>
      <c r="G5754" s="64">
        <f t="shared" si="178"/>
        <v>0</v>
      </c>
      <c r="H5754" s="66">
        <f t="shared" si="179"/>
        <v>0</v>
      </c>
      <c r="I5754" s="60"/>
    </row>
    <row r="5755" spans="1:9" s="38" customFormat="1" ht="22.5" x14ac:dyDescent="0.25">
      <c r="A5755" s="193" t="s">
        <v>12547</v>
      </c>
      <c r="B5755" s="194" t="s">
        <v>12548</v>
      </c>
      <c r="C5755" s="188" t="s">
        <v>6</v>
      </c>
      <c r="D5755" s="179"/>
      <c r="E5755" s="201">
        <v>2121</v>
      </c>
      <c r="F5755" s="201">
        <v>243</v>
      </c>
      <c r="G5755" s="64">
        <f t="shared" si="178"/>
        <v>0</v>
      </c>
      <c r="H5755" s="66">
        <f t="shared" si="179"/>
        <v>0</v>
      </c>
      <c r="I5755" s="60"/>
    </row>
    <row r="5756" spans="1:9" s="38" customFormat="1" ht="22.5" x14ac:dyDescent="0.25">
      <c r="A5756" s="193" t="s">
        <v>12549</v>
      </c>
      <c r="B5756" s="194" t="s">
        <v>12550</v>
      </c>
      <c r="C5756" s="188" t="s">
        <v>6</v>
      </c>
      <c r="D5756" s="179"/>
      <c r="E5756" s="201">
        <v>2582</v>
      </c>
      <c r="F5756" s="201">
        <v>296</v>
      </c>
      <c r="G5756" s="64">
        <f t="shared" si="178"/>
        <v>0</v>
      </c>
      <c r="H5756" s="66">
        <f t="shared" si="179"/>
        <v>0</v>
      </c>
      <c r="I5756" s="60"/>
    </row>
    <row r="5757" spans="1:9" s="38" customFormat="1" ht="22.5" x14ac:dyDescent="0.25">
      <c r="A5757" s="193" t="s">
        <v>12551</v>
      </c>
      <c r="B5757" s="194" t="s">
        <v>12552</v>
      </c>
      <c r="C5757" s="188" t="s">
        <v>6</v>
      </c>
      <c r="D5757" s="179"/>
      <c r="E5757" s="201">
        <v>2926</v>
      </c>
      <c r="F5757" s="201">
        <v>335</v>
      </c>
      <c r="G5757" s="64">
        <f t="shared" si="178"/>
        <v>0</v>
      </c>
      <c r="H5757" s="66">
        <f t="shared" si="179"/>
        <v>0</v>
      </c>
      <c r="I5757" s="60"/>
    </row>
    <row r="5758" spans="1:9" s="38" customFormat="1" ht="225" x14ac:dyDescent="0.25">
      <c r="A5758" s="195" t="s">
        <v>12553</v>
      </c>
      <c r="B5758" s="196" t="s">
        <v>22602</v>
      </c>
      <c r="C5758" s="198"/>
      <c r="D5758" s="199"/>
      <c r="E5758" s="199"/>
      <c r="F5758" s="199"/>
      <c r="G5758" s="199"/>
      <c r="H5758" s="200"/>
      <c r="I5758" s="60"/>
    </row>
    <row r="5759" spans="1:9" s="38" customFormat="1" x14ac:dyDescent="0.25">
      <c r="A5759" s="193" t="s">
        <v>12554</v>
      </c>
      <c r="B5759" s="194" t="s">
        <v>12461</v>
      </c>
      <c r="C5759" s="188" t="s">
        <v>6</v>
      </c>
      <c r="D5759" s="179"/>
      <c r="E5759" s="201">
        <v>742</v>
      </c>
      <c r="F5759" s="201">
        <v>85</v>
      </c>
      <c r="G5759" s="64">
        <f t="shared" si="178"/>
        <v>0</v>
      </c>
      <c r="H5759" s="66">
        <f t="shared" si="179"/>
        <v>0</v>
      </c>
      <c r="I5759" s="60"/>
    </row>
    <row r="5760" spans="1:9" s="38" customFormat="1" x14ac:dyDescent="0.25">
      <c r="A5760" s="193" t="s">
        <v>12555</v>
      </c>
      <c r="B5760" s="194" t="s">
        <v>12556</v>
      </c>
      <c r="C5760" s="188" t="s">
        <v>6</v>
      </c>
      <c r="D5760" s="179"/>
      <c r="E5760" s="201">
        <v>1392</v>
      </c>
      <c r="F5760" s="201">
        <v>159</v>
      </c>
      <c r="G5760" s="64">
        <f t="shared" si="178"/>
        <v>0</v>
      </c>
      <c r="H5760" s="66">
        <f t="shared" si="179"/>
        <v>0</v>
      </c>
      <c r="I5760" s="60"/>
    </row>
    <row r="5761" spans="1:9" s="38" customFormat="1" x14ac:dyDescent="0.25">
      <c r="A5761" s="193" t="s">
        <v>12557</v>
      </c>
      <c r="B5761" s="194" t="s">
        <v>12558</v>
      </c>
      <c r="C5761" s="188" t="s">
        <v>6</v>
      </c>
      <c r="D5761" s="179"/>
      <c r="E5761" s="201">
        <v>1615</v>
      </c>
      <c r="F5761" s="201">
        <v>185</v>
      </c>
      <c r="G5761" s="64">
        <f t="shared" si="178"/>
        <v>0</v>
      </c>
      <c r="H5761" s="66">
        <f t="shared" si="179"/>
        <v>0</v>
      </c>
      <c r="I5761" s="60"/>
    </row>
    <row r="5762" spans="1:9" s="38" customFormat="1" x14ac:dyDescent="0.25">
      <c r="A5762" s="193" t="s">
        <v>12559</v>
      </c>
      <c r="B5762" s="194" t="s">
        <v>12469</v>
      </c>
      <c r="C5762" s="188" t="s">
        <v>6</v>
      </c>
      <c r="D5762" s="179"/>
      <c r="E5762" s="201">
        <v>1887</v>
      </c>
      <c r="F5762" s="201">
        <v>216</v>
      </c>
      <c r="G5762" s="64">
        <f t="shared" si="178"/>
        <v>0</v>
      </c>
      <c r="H5762" s="66">
        <f t="shared" si="179"/>
        <v>0</v>
      </c>
      <c r="I5762" s="60"/>
    </row>
    <row r="5763" spans="1:9" s="38" customFormat="1" x14ac:dyDescent="0.25">
      <c r="A5763" s="193" t="s">
        <v>12560</v>
      </c>
      <c r="B5763" s="194" t="s">
        <v>12544</v>
      </c>
      <c r="C5763" s="188" t="s">
        <v>6</v>
      </c>
      <c r="D5763" s="179"/>
      <c r="E5763" s="201">
        <v>2097</v>
      </c>
      <c r="F5763" s="201">
        <v>240</v>
      </c>
      <c r="G5763" s="64">
        <f t="shared" si="178"/>
        <v>0</v>
      </c>
      <c r="H5763" s="66">
        <f t="shared" si="179"/>
        <v>0</v>
      </c>
      <c r="I5763" s="60"/>
    </row>
    <row r="5764" spans="1:9" s="38" customFormat="1" x14ac:dyDescent="0.25">
      <c r="A5764" s="193" t="s">
        <v>12561</v>
      </c>
      <c r="B5764" s="194" t="s">
        <v>12562</v>
      </c>
      <c r="C5764" s="188" t="s">
        <v>6</v>
      </c>
      <c r="D5764" s="179"/>
      <c r="E5764" s="201">
        <v>2499</v>
      </c>
      <c r="F5764" s="201">
        <v>286</v>
      </c>
      <c r="G5764" s="64">
        <f t="shared" si="178"/>
        <v>0</v>
      </c>
      <c r="H5764" s="66">
        <f t="shared" si="179"/>
        <v>0</v>
      </c>
      <c r="I5764" s="60"/>
    </row>
    <row r="5765" spans="1:9" s="38" customFormat="1" x14ac:dyDescent="0.25">
      <c r="A5765" s="193" t="s">
        <v>12563</v>
      </c>
      <c r="B5765" s="194" t="s">
        <v>12564</v>
      </c>
      <c r="C5765" s="188" t="s">
        <v>6</v>
      </c>
      <c r="D5765" s="179"/>
      <c r="E5765" s="201">
        <v>3218</v>
      </c>
      <c r="F5765" s="201">
        <v>368</v>
      </c>
      <c r="G5765" s="64">
        <f t="shared" ref="G5765:G5828" si="180">D5765*E5765</f>
        <v>0</v>
      </c>
      <c r="H5765" s="66">
        <f t="shared" ref="H5765:H5828" si="181">D5765*F5765</f>
        <v>0</v>
      </c>
      <c r="I5765" s="60"/>
    </row>
    <row r="5766" spans="1:9" s="38" customFormat="1" x14ac:dyDescent="0.25">
      <c r="A5766" s="193" t="s">
        <v>12565</v>
      </c>
      <c r="B5766" s="194" t="s">
        <v>12566</v>
      </c>
      <c r="C5766" s="188" t="s">
        <v>6</v>
      </c>
      <c r="D5766" s="179"/>
      <c r="E5766" s="201">
        <v>3823</v>
      </c>
      <c r="F5766" s="201">
        <v>438</v>
      </c>
      <c r="G5766" s="64">
        <f t="shared" si="180"/>
        <v>0</v>
      </c>
      <c r="H5766" s="66">
        <f t="shared" si="181"/>
        <v>0</v>
      </c>
      <c r="I5766" s="60"/>
    </row>
    <row r="5767" spans="1:9" s="38" customFormat="1" ht="22.5" x14ac:dyDescent="0.25">
      <c r="A5767" s="193" t="s">
        <v>12567</v>
      </c>
      <c r="B5767" s="194" t="s">
        <v>12568</v>
      </c>
      <c r="C5767" s="188" t="s">
        <v>6</v>
      </c>
      <c r="D5767" s="179"/>
      <c r="E5767" s="201">
        <v>1096</v>
      </c>
      <c r="F5767" s="201">
        <v>126</v>
      </c>
      <c r="G5767" s="64">
        <f t="shared" si="180"/>
        <v>0</v>
      </c>
      <c r="H5767" s="66">
        <f t="shared" si="181"/>
        <v>0</v>
      </c>
      <c r="I5767" s="60"/>
    </row>
    <row r="5768" spans="1:9" s="38" customFormat="1" ht="22.5" x14ac:dyDescent="0.25">
      <c r="A5768" s="193" t="s">
        <v>12569</v>
      </c>
      <c r="B5768" s="194" t="s">
        <v>12570</v>
      </c>
      <c r="C5768" s="188" t="s">
        <v>6</v>
      </c>
      <c r="D5768" s="179"/>
      <c r="E5768" s="201">
        <v>1431</v>
      </c>
      <c r="F5768" s="201">
        <v>164</v>
      </c>
      <c r="G5768" s="64">
        <f t="shared" si="180"/>
        <v>0</v>
      </c>
      <c r="H5768" s="66">
        <f t="shared" si="181"/>
        <v>0</v>
      </c>
      <c r="I5768" s="60"/>
    </row>
    <row r="5769" spans="1:9" s="38" customFormat="1" ht="22.5" x14ac:dyDescent="0.25">
      <c r="A5769" s="193" t="s">
        <v>12571</v>
      </c>
      <c r="B5769" s="194" t="s">
        <v>12477</v>
      </c>
      <c r="C5769" s="188" t="s">
        <v>6</v>
      </c>
      <c r="D5769" s="179"/>
      <c r="E5769" s="201">
        <v>1690</v>
      </c>
      <c r="F5769" s="201">
        <v>193</v>
      </c>
      <c r="G5769" s="64">
        <f t="shared" si="180"/>
        <v>0</v>
      </c>
      <c r="H5769" s="66">
        <f t="shared" si="181"/>
        <v>0</v>
      </c>
      <c r="I5769" s="60"/>
    </row>
    <row r="5770" spans="1:9" s="38" customFormat="1" ht="22.5" x14ac:dyDescent="0.25">
      <c r="A5770" s="193" t="s">
        <v>12572</v>
      </c>
      <c r="B5770" s="194" t="s">
        <v>12514</v>
      </c>
      <c r="C5770" s="188" t="s">
        <v>6</v>
      </c>
      <c r="D5770" s="179"/>
      <c r="E5770" s="201">
        <v>2028</v>
      </c>
      <c r="F5770" s="201">
        <v>232</v>
      </c>
      <c r="G5770" s="64">
        <f t="shared" si="180"/>
        <v>0</v>
      </c>
      <c r="H5770" s="66">
        <f t="shared" si="181"/>
        <v>0</v>
      </c>
      <c r="I5770" s="60"/>
    </row>
    <row r="5771" spans="1:9" s="38" customFormat="1" ht="22.5" x14ac:dyDescent="0.25">
      <c r="A5771" s="193" t="s">
        <v>12573</v>
      </c>
      <c r="B5771" s="194" t="s">
        <v>12516</v>
      </c>
      <c r="C5771" s="188" t="s">
        <v>6</v>
      </c>
      <c r="D5771" s="179"/>
      <c r="E5771" s="201">
        <v>2373</v>
      </c>
      <c r="F5771" s="201">
        <v>272</v>
      </c>
      <c r="G5771" s="64">
        <f t="shared" si="180"/>
        <v>0</v>
      </c>
      <c r="H5771" s="66">
        <f t="shared" si="181"/>
        <v>0</v>
      </c>
      <c r="I5771" s="60"/>
    </row>
    <row r="5772" spans="1:9" s="38" customFormat="1" ht="22.5" x14ac:dyDescent="0.25">
      <c r="A5772" s="193" t="s">
        <v>12574</v>
      </c>
      <c r="B5772" s="194" t="s">
        <v>12518</v>
      </c>
      <c r="C5772" s="188" t="s">
        <v>6</v>
      </c>
      <c r="D5772" s="179"/>
      <c r="E5772" s="201">
        <v>2781</v>
      </c>
      <c r="F5772" s="201">
        <v>318</v>
      </c>
      <c r="G5772" s="64">
        <f t="shared" si="180"/>
        <v>0</v>
      </c>
      <c r="H5772" s="66">
        <f t="shared" si="181"/>
        <v>0</v>
      </c>
      <c r="I5772" s="60"/>
    </row>
    <row r="5773" spans="1:9" s="38" customFormat="1" ht="22.5" x14ac:dyDescent="0.25">
      <c r="A5773" s="193" t="s">
        <v>12575</v>
      </c>
      <c r="B5773" s="194" t="s">
        <v>12576</v>
      </c>
      <c r="C5773" s="188" t="s">
        <v>6</v>
      </c>
      <c r="D5773" s="179"/>
      <c r="E5773" s="201">
        <v>3494</v>
      </c>
      <c r="F5773" s="201">
        <v>400</v>
      </c>
      <c r="G5773" s="64">
        <f t="shared" si="180"/>
        <v>0</v>
      </c>
      <c r="H5773" s="66">
        <f t="shared" si="181"/>
        <v>0</v>
      </c>
      <c r="I5773" s="60"/>
    </row>
    <row r="5774" spans="1:9" s="38" customFormat="1" ht="22.5" x14ac:dyDescent="0.25">
      <c r="A5774" s="193" t="s">
        <v>12577</v>
      </c>
      <c r="B5774" s="194" t="s">
        <v>12578</v>
      </c>
      <c r="C5774" s="188" t="s">
        <v>6</v>
      </c>
      <c r="D5774" s="179"/>
      <c r="E5774" s="201">
        <v>4154</v>
      </c>
      <c r="F5774" s="201">
        <v>476</v>
      </c>
      <c r="G5774" s="64">
        <f t="shared" si="180"/>
        <v>0</v>
      </c>
      <c r="H5774" s="66">
        <f t="shared" si="181"/>
        <v>0</v>
      </c>
      <c r="I5774" s="60"/>
    </row>
    <row r="5775" spans="1:9" s="38" customFormat="1" ht="247.5" x14ac:dyDescent="0.25">
      <c r="A5775" s="195" t="s">
        <v>12579</v>
      </c>
      <c r="B5775" s="196" t="s">
        <v>22603</v>
      </c>
      <c r="C5775" s="198"/>
      <c r="D5775" s="199"/>
      <c r="E5775" s="199"/>
      <c r="F5775" s="199"/>
      <c r="G5775" s="199"/>
      <c r="H5775" s="200"/>
      <c r="I5775" s="60"/>
    </row>
    <row r="5776" spans="1:9" s="38" customFormat="1" x14ac:dyDescent="0.25">
      <c r="A5776" s="193" t="s">
        <v>12580</v>
      </c>
      <c r="B5776" s="194" t="s">
        <v>12581</v>
      </c>
      <c r="C5776" s="188" t="s">
        <v>6</v>
      </c>
      <c r="D5776" s="179"/>
      <c r="E5776" s="201">
        <v>1092</v>
      </c>
      <c r="F5776" s="201">
        <v>125</v>
      </c>
      <c r="G5776" s="64">
        <f t="shared" si="180"/>
        <v>0</v>
      </c>
      <c r="H5776" s="66">
        <f t="shared" si="181"/>
        <v>0</v>
      </c>
      <c r="I5776" s="60"/>
    </row>
    <row r="5777" spans="1:9" s="38" customFormat="1" x14ac:dyDescent="0.25">
      <c r="A5777" s="193" t="s">
        <v>12582</v>
      </c>
      <c r="B5777" s="194" t="s">
        <v>12583</v>
      </c>
      <c r="C5777" s="188" t="s">
        <v>6</v>
      </c>
      <c r="D5777" s="179"/>
      <c r="E5777" s="201">
        <v>1257</v>
      </c>
      <c r="F5777" s="201">
        <v>144</v>
      </c>
      <c r="G5777" s="64">
        <f t="shared" si="180"/>
        <v>0</v>
      </c>
      <c r="H5777" s="66">
        <f t="shared" si="181"/>
        <v>0</v>
      </c>
      <c r="I5777" s="60"/>
    </row>
    <row r="5778" spans="1:9" s="38" customFormat="1" x14ac:dyDescent="0.25">
      <c r="A5778" s="193" t="s">
        <v>12584</v>
      </c>
      <c r="B5778" s="194" t="s">
        <v>12585</v>
      </c>
      <c r="C5778" s="188" t="s">
        <v>6</v>
      </c>
      <c r="D5778" s="179"/>
      <c r="E5778" s="201">
        <v>1392</v>
      </c>
      <c r="F5778" s="201">
        <v>159</v>
      </c>
      <c r="G5778" s="64">
        <f t="shared" si="180"/>
        <v>0</v>
      </c>
      <c r="H5778" s="66">
        <f t="shared" si="181"/>
        <v>0</v>
      </c>
      <c r="I5778" s="60"/>
    </row>
    <row r="5779" spans="1:9" s="38" customFormat="1" x14ac:dyDescent="0.25">
      <c r="A5779" s="193" t="s">
        <v>12586</v>
      </c>
      <c r="B5779" s="194" t="s">
        <v>12587</v>
      </c>
      <c r="C5779" s="188" t="s">
        <v>6</v>
      </c>
      <c r="D5779" s="179"/>
      <c r="E5779" s="201">
        <v>2231</v>
      </c>
      <c r="F5779" s="201">
        <v>255</v>
      </c>
      <c r="G5779" s="64">
        <f t="shared" si="180"/>
        <v>0</v>
      </c>
      <c r="H5779" s="66">
        <f t="shared" si="181"/>
        <v>0</v>
      </c>
      <c r="I5779" s="60"/>
    </row>
    <row r="5780" spans="1:9" s="38" customFormat="1" x14ac:dyDescent="0.25">
      <c r="A5780" s="193" t="s">
        <v>12588</v>
      </c>
      <c r="B5780" s="194" t="s">
        <v>12589</v>
      </c>
      <c r="C5780" s="188" t="s">
        <v>6</v>
      </c>
      <c r="D5780" s="179"/>
      <c r="E5780" s="201">
        <v>2261</v>
      </c>
      <c r="F5780" s="201">
        <v>259</v>
      </c>
      <c r="G5780" s="64">
        <f t="shared" si="180"/>
        <v>0</v>
      </c>
      <c r="H5780" s="66">
        <f t="shared" si="181"/>
        <v>0</v>
      </c>
      <c r="I5780" s="60"/>
    </row>
    <row r="5781" spans="1:9" s="38" customFormat="1" x14ac:dyDescent="0.25">
      <c r="A5781" s="193" t="s">
        <v>12590</v>
      </c>
      <c r="B5781" s="194" t="s">
        <v>12591</v>
      </c>
      <c r="C5781" s="188" t="s">
        <v>6</v>
      </c>
      <c r="D5781" s="179"/>
      <c r="E5781" s="201">
        <v>859</v>
      </c>
      <c r="F5781" s="201">
        <v>98</v>
      </c>
      <c r="G5781" s="64">
        <f t="shared" si="180"/>
        <v>0</v>
      </c>
      <c r="H5781" s="66">
        <f t="shared" si="181"/>
        <v>0</v>
      </c>
      <c r="I5781" s="60"/>
    </row>
    <row r="5782" spans="1:9" s="38" customFormat="1" x14ac:dyDescent="0.25">
      <c r="A5782" s="193" t="s">
        <v>12592</v>
      </c>
      <c r="B5782" s="194" t="s">
        <v>12593</v>
      </c>
      <c r="C5782" s="188" t="s">
        <v>6</v>
      </c>
      <c r="D5782" s="179"/>
      <c r="E5782" s="201">
        <v>980</v>
      </c>
      <c r="F5782" s="201">
        <v>112</v>
      </c>
      <c r="G5782" s="64">
        <f t="shared" si="180"/>
        <v>0</v>
      </c>
      <c r="H5782" s="66">
        <f t="shared" si="181"/>
        <v>0</v>
      </c>
      <c r="I5782" s="60"/>
    </row>
    <row r="5783" spans="1:9" s="38" customFormat="1" x14ac:dyDescent="0.25">
      <c r="A5783" s="193" t="s">
        <v>12594</v>
      </c>
      <c r="B5783" s="194" t="s">
        <v>12595</v>
      </c>
      <c r="C5783" s="188" t="s">
        <v>6</v>
      </c>
      <c r="D5783" s="179"/>
      <c r="E5783" s="201">
        <v>617</v>
      </c>
      <c r="F5783" s="201">
        <v>71</v>
      </c>
      <c r="G5783" s="64">
        <f t="shared" si="180"/>
        <v>0</v>
      </c>
      <c r="H5783" s="66">
        <f t="shared" si="181"/>
        <v>0</v>
      </c>
      <c r="I5783" s="60"/>
    </row>
    <row r="5784" spans="1:9" s="38" customFormat="1" x14ac:dyDescent="0.25">
      <c r="A5784" s="193" t="s">
        <v>12596</v>
      </c>
      <c r="B5784" s="194" t="s">
        <v>12597</v>
      </c>
      <c r="C5784" s="188" t="s">
        <v>6</v>
      </c>
      <c r="D5784" s="179"/>
      <c r="E5784" s="201">
        <v>640</v>
      </c>
      <c r="F5784" s="201">
        <v>73</v>
      </c>
      <c r="G5784" s="64">
        <f t="shared" si="180"/>
        <v>0</v>
      </c>
      <c r="H5784" s="66">
        <f t="shared" si="181"/>
        <v>0</v>
      </c>
      <c r="I5784" s="60"/>
    </row>
    <row r="5785" spans="1:9" s="38" customFormat="1" x14ac:dyDescent="0.25">
      <c r="A5785" s="193" t="s">
        <v>12598</v>
      </c>
      <c r="B5785" s="194" t="s">
        <v>12599</v>
      </c>
      <c r="C5785" s="188" t="s">
        <v>6</v>
      </c>
      <c r="D5785" s="179"/>
      <c r="E5785" s="201">
        <v>719</v>
      </c>
      <c r="F5785" s="201">
        <v>82</v>
      </c>
      <c r="G5785" s="64">
        <f t="shared" si="180"/>
        <v>0</v>
      </c>
      <c r="H5785" s="66">
        <f t="shared" si="181"/>
        <v>0</v>
      </c>
      <c r="I5785" s="60"/>
    </row>
    <row r="5786" spans="1:9" s="38" customFormat="1" x14ac:dyDescent="0.25">
      <c r="A5786" s="193" t="s">
        <v>12600</v>
      </c>
      <c r="B5786" s="194" t="s">
        <v>12601</v>
      </c>
      <c r="C5786" s="188" t="s">
        <v>6</v>
      </c>
      <c r="D5786" s="179"/>
      <c r="E5786" s="201">
        <v>752</v>
      </c>
      <c r="F5786" s="201">
        <v>86</v>
      </c>
      <c r="G5786" s="64">
        <f t="shared" si="180"/>
        <v>0</v>
      </c>
      <c r="H5786" s="66">
        <f t="shared" si="181"/>
        <v>0</v>
      </c>
      <c r="I5786" s="60"/>
    </row>
    <row r="5787" spans="1:9" s="38" customFormat="1" x14ac:dyDescent="0.25">
      <c r="A5787" s="193" t="s">
        <v>12602</v>
      </c>
      <c r="B5787" s="194" t="s">
        <v>12603</v>
      </c>
      <c r="C5787" s="188" t="s">
        <v>6</v>
      </c>
      <c r="D5787" s="179"/>
      <c r="E5787" s="201">
        <v>844</v>
      </c>
      <c r="F5787" s="201">
        <v>97</v>
      </c>
      <c r="G5787" s="64">
        <f t="shared" si="180"/>
        <v>0</v>
      </c>
      <c r="H5787" s="66">
        <f t="shared" si="181"/>
        <v>0</v>
      </c>
      <c r="I5787" s="60"/>
    </row>
    <row r="5788" spans="1:9" s="38" customFormat="1" x14ac:dyDescent="0.25">
      <c r="A5788" s="193" t="s">
        <v>12604</v>
      </c>
      <c r="B5788" s="194" t="s">
        <v>12605</v>
      </c>
      <c r="C5788" s="188" t="s">
        <v>6</v>
      </c>
      <c r="D5788" s="179"/>
      <c r="E5788" s="201">
        <v>1165</v>
      </c>
      <c r="F5788" s="201">
        <v>133</v>
      </c>
      <c r="G5788" s="64">
        <f t="shared" si="180"/>
        <v>0</v>
      </c>
      <c r="H5788" s="66">
        <f t="shared" si="181"/>
        <v>0</v>
      </c>
      <c r="I5788" s="60"/>
    </row>
    <row r="5789" spans="1:9" s="38" customFormat="1" x14ac:dyDescent="0.25">
      <c r="A5789" s="193" t="s">
        <v>12606</v>
      </c>
      <c r="B5789" s="194" t="s">
        <v>12607</v>
      </c>
      <c r="C5789" s="188" t="s">
        <v>6</v>
      </c>
      <c r="D5789" s="179"/>
      <c r="E5789" s="201">
        <v>1023</v>
      </c>
      <c r="F5789" s="201">
        <v>117</v>
      </c>
      <c r="G5789" s="64">
        <f t="shared" si="180"/>
        <v>0</v>
      </c>
      <c r="H5789" s="66">
        <f t="shared" si="181"/>
        <v>0</v>
      </c>
      <c r="I5789" s="60"/>
    </row>
    <row r="5790" spans="1:9" s="38" customFormat="1" x14ac:dyDescent="0.25">
      <c r="A5790" s="193" t="s">
        <v>12608</v>
      </c>
      <c r="B5790" s="194" t="s">
        <v>12609</v>
      </c>
      <c r="C5790" s="188" t="s">
        <v>6</v>
      </c>
      <c r="D5790" s="179"/>
      <c r="E5790" s="201">
        <v>1063</v>
      </c>
      <c r="F5790" s="201">
        <v>122</v>
      </c>
      <c r="G5790" s="64">
        <f t="shared" si="180"/>
        <v>0</v>
      </c>
      <c r="H5790" s="66">
        <f t="shared" si="181"/>
        <v>0</v>
      </c>
      <c r="I5790" s="60"/>
    </row>
    <row r="5791" spans="1:9" s="38" customFormat="1" x14ac:dyDescent="0.25">
      <c r="A5791" s="193" t="s">
        <v>12610</v>
      </c>
      <c r="B5791" s="194" t="s">
        <v>12611</v>
      </c>
      <c r="C5791" s="188" t="s">
        <v>6</v>
      </c>
      <c r="D5791" s="179"/>
      <c r="E5791" s="201">
        <v>1082</v>
      </c>
      <c r="F5791" s="201">
        <v>124</v>
      </c>
      <c r="G5791" s="64">
        <f t="shared" si="180"/>
        <v>0</v>
      </c>
      <c r="H5791" s="66">
        <f t="shared" si="181"/>
        <v>0</v>
      </c>
      <c r="I5791" s="60"/>
    </row>
    <row r="5792" spans="1:9" s="38" customFormat="1" x14ac:dyDescent="0.25">
      <c r="A5792" s="193" t="s">
        <v>12612</v>
      </c>
      <c r="B5792" s="194" t="s">
        <v>12613</v>
      </c>
      <c r="C5792" s="188" t="s">
        <v>6</v>
      </c>
      <c r="D5792" s="179"/>
      <c r="E5792" s="201">
        <v>1125</v>
      </c>
      <c r="F5792" s="201">
        <v>129</v>
      </c>
      <c r="G5792" s="64">
        <f t="shared" si="180"/>
        <v>0</v>
      </c>
      <c r="H5792" s="66">
        <f t="shared" si="181"/>
        <v>0</v>
      </c>
      <c r="I5792" s="60"/>
    </row>
    <row r="5793" spans="1:9" s="38" customFormat="1" x14ac:dyDescent="0.25">
      <c r="A5793" s="193" t="s">
        <v>12614</v>
      </c>
      <c r="B5793" s="194" t="s">
        <v>12615</v>
      </c>
      <c r="C5793" s="188" t="s">
        <v>6</v>
      </c>
      <c r="D5793" s="179"/>
      <c r="E5793" s="201">
        <v>1238</v>
      </c>
      <c r="F5793" s="201">
        <v>142</v>
      </c>
      <c r="G5793" s="64">
        <f t="shared" si="180"/>
        <v>0</v>
      </c>
      <c r="H5793" s="66">
        <f t="shared" si="181"/>
        <v>0</v>
      </c>
      <c r="I5793" s="60"/>
    </row>
    <row r="5794" spans="1:9" s="38" customFormat="1" x14ac:dyDescent="0.25">
      <c r="A5794" s="193" t="s">
        <v>12616</v>
      </c>
      <c r="B5794" s="194" t="s">
        <v>12617</v>
      </c>
      <c r="C5794" s="188" t="s">
        <v>6</v>
      </c>
      <c r="D5794" s="179"/>
      <c r="E5794" s="201">
        <v>1392</v>
      </c>
      <c r="F5794" s="201">
        <v>159</v>
      </c>
      <c r="G5794" s="64">
        <f t="shared" si="180"/>
        <v>0</v>
      </c>
      <c r="H5794" s="66">
        <f t="shared" si="181"/>
        <v>0</v>
      </c>
      <c r="I5794" s="60"/>
    </row>
    <row r="5795" spans="1:9" s="38" customFormat="1" x14ac:dyDescent="0.25">
      <c r="A5795" s="193" t="s">
        <v>12618</v>
      </c>
      <c r="B5795" s="194" t="s">
        <v>12619</v>
      </c>
      <c r="C5795" s="188" t="s">
        <v>6</v>
      </c>
      <c r="D5795" s="179"/>
      <c r="E5795" s="201">
        <v>888</v>
      </c>
      <c r="F5795" s="201">
        <v>102</v>
      </c>
      <c r="G5795" s="64">
        <f t="shared" si="180"/>
        <v>0</v>
      </c>
      <c r="H5795" s="66">
        <f t="shared" si="181"/>
        <v>0</v>
      </c>
      <c r="I5795" s="60"/>
    </row>
    <row r="5796" spans="1:9" s="38" customFormat="1" x14ac:dyDescent="0.25">
      <c r="A5796" s="193" t="s">
        <v>12620</v>
      </c>
      <c r="B5796" s="194" t="s">
        <v>12621</v>
      </c>
      <c r="C5796" s="188" t="s">
        <v>6</v>
      </c>
      <c r="D5796" s="179"/>
      <c r="E5796" s="201">
        <v>1038</v>
      </c>
      <c r="F5796" s="201">
        <v>119</v>
      </c>
      <c r="G5796" s="64">
        <f t="shared" si="180"/>
        <v>0</v>
      </c>
      <c r="H5796" s="66">
        <f t="shared" si="181"/>
        <v>0</v>
      </c>
      <c r="I5796" s="60"/>
    </row>
    <row r="5797" spans="1:9" s="38" customFormat="1" x14ac:dyDescent="0.25">
      <c r="A5797" s="193" t="s">
        <v>12622</v>
      </c>
      <c r="B5797" s="194" t="s">
        <v>12623</v>
      </c>
      <c r="C5797" s="188" t="s">
        <v>6</v>
      </c>
      <c r="D5797" s="179"/>
      <c r="E5797" s="201">
        <v>1253</v>
      </c>
      <c r="F5797" s="201">
        <v>143</v>
      </c>
      <c r="G5797" s="64">
        <f t="shared" si="180"/>
        <v>0</v>
      </c>
      <c r="H5797" s="66">
        <f t="shared" si="181"/>
        <v>0</v>
      </c>
      <c r="I5797" s="60"/>
    </row>
    <row r="5798" spans="1:9" s="38" customFormat="1" x14ac:dyDescent="0.25">
      <c r="A5798" s="193" t="s">
        <v>12624</v>
      </c>
      <c r="B5798" s="194" t="s">
        <v>12625</v>
      </c>
      <c r="C5798" s="188" t="s">
        <v>6</v>
      </c>
      <c r="D5798" s="179"/>
      <c r="E5798" s="201">
        <v>719</v>
      </c>
      <c r="F5798" s="201">
        <v>82</v>
      </c>
      <c r="G5798" s="64">
        <f t="shared" si="180"/>
        <v>0</v>
      </c>
      <c r="H5798" s="66">
        <f t="shared" si="181"/>
        <v>0</v>
      </c>
      <c r="I5798" s="60"/>
    </row>
    <row r="5799" spans="1:9" s="38" customFormat="1" x14ac:dyDescent="0.25">
      <c r="A5799" s="193" t="s">
        <v>12626</v>
      </c>
      <c r="B5799" s="194" t="s">
        <v>12627</v>
      </c>
      <c r="C5799" s="188" t="s">
        <v>6</v>
      </c>
      <c r="D5799" s="179"/>
      <c r="E5799" s="201">
        <v>767</v>
      </c>
      <c r="F5799" s="201">
        <v>88</v>
      </c>
      <c r="G5799" s="64">
        <f t="shared" si="180"/>
        <v>0</v>
      </c>
      <c r="H5799" s="66">
        <f t="shared" si="181"/>
        <v>0</v>
      </c>
      <c r="I5799" s="60"/>
    </row>
    <row r="5800" spans="1:9" s="38" customFormat="1" x14ac:dyDescent="0.25">
      <c r="A5800" s="193" t="s">
        <v>12628</v>
      </c>
      <c r="B5800" s="194" t="s">
        <v>12629</v>
      </c>
      <c r="C5800" s="188" t="s">
        <v>6</v>
      </c>
      <c r="D5800" s="179"/>
      <c r="E5800" s="201">
        <v>884</v>
      </c>
      <c r="F5800" s="201">
        <v>101</v>
      </c>
      <c r="G5800" s="64">
        <f t="shared" si="180"/>
        <v>0</v>
      </c>
      <c r="H5800" s="66">
        <f t="shared" si="181"/>
        <v>0</v>
      </c>
      <c r="I5800" s="60"/>
    </row>
    <row r="5801" spans="1:9" s="38" customFormat="1" x14ac:dyDescent="0.25">
      <c r="A5801" s="193" t="s">
        <v>12630</v>
      </c>
      <c r="B5801" s="194" t="s">
        <v>12631</v>
      </c>
      <c r="C5801" s="188" t="s">
        <v>6</v>
      </c>
      <c r="D5801" s="179"/>
      <c r="E5801" s="201">
        <v>912</v>
      </c>
      <c r="F5801" s="201">
        <v>104</v>
      </c>
      <c r="G5801" s="64">
        <f t="shared" si="180"/>
        <v>0</v>
      </c>
      <c r="H5801" s="66">
        <f t="shared" si="181"/>
        <v>0</v>
      </c>
      <c r="I5801" s="60"/>
    </row>
    <row r="5802" spans="1:9" s="38" customFormat="1" x14ac:dyDescent="0.25">
      <c r="A5802" s="193" t="s">
        <v>12632</v>
      </c>
      <c r="B5802" s="194" t="s">
        <v>12633</v>
      </c>
      <c r="C5802" s="188" t="s">
        <v>6</v>
      </c>
      <c r="D5802" s="179"/>
      <c r="E5802" s="201">
        <v>946</v>
      </c>
      <c r="F5802" s="201">
        <v>108</v>
      </c>
      <c r="G5802" s="64">
        <f t="shared" si="180"/>
        <v>0</v>
      </c>
      <c r="H5802" s="66">
        <f t="shared" si="181"/>
        <v>0</v>
      </c>
      <c r="I5802" s="60"/>
    </row>
    <row r="5803" spans="1:9" s="38" customFormat="1" x14ac:dyDescent="0.25">
      <c r="A5803" s="193" t="s">
        <v>12634</v>
      </c>
      <c r="B5803" s="194" t="s">
        <v>12635</v>
      </c>
      <c r="C5803" s="188" t="s">
        <v>6</v>
      </c>
      <c r="D5803" s="179"/>
      <c r="E5803" s="201">
        <v>1224</v>
      </c>
      <c r="F5803" s="201">
        <v>140</v>
      </c>
      <c r="G5803" s="64">
        <f t="shared" si="180"/>
        <v>0</v>
      </c>
      <c r="H5803" s="66">
        <f t="shared" si="181"/>
        <v>0</v>
      </c>
      <c r="I5803" s="60"/>
    </row>
    <row r="5804" spans="1:9" s="38" customFormat="1" ht="270" x14ac:dyDescent="0.25">
      <c r="A5804" s="195" t="s">
        <v>12636</v>
      </c>
      <c r="B5804" s="196" t="s">
        <v>22604</v>
      </c>
      <c r="C5804" s="198"/>
      <c r="D5804" s="199"/>
      <c r="E5804" s="199"/>
      <c r="F5804" s="199"/>
      <c r="G5804" s="199"/>
      <c r="H5804" s="200"/>
      <c r="I5804" s="60"/>
    </row>
    <row r="5805" spans="1:9" s="38" customFormat="1" x14ac:dyDescent="0.25">
      <c r="A5805" s="193" t="s">
        <v>12637</v>
      </c>
      <c r="B5805" s="194" t="s">
        <v>12638</v>
      </c>
      <c r="C5805" s="188" t="s">
        <v>6</v>
      </c>
      <c r="D5805" s="179"/>
      <c r="E5805" s="201">
        <v>1233</v>
      </c>
      <c r="F5805" s="201">
        <v>141</v>
      </c>
      <c r="G5805" s="64">
        <f t="shared" si="180"/>
        <v>0</v>
      </c>
      <c r="H5805" s="66">
        <f t="shared" si="181"/>
        <v>0</v>
      </c>
      <c r="I5805" s="60"/>
    </row>
    <row r="5806" spans="1:9" s="38" customFormat="1" x14ac:dyDescent="0.25">
      <c r="A5806" s="193" t="s">
        <v>12639</v>
      </c>
      <c r="B5806" s="194" t="s">
        <v>12640</v>
      </c>
      <c r="C5806" s="188" t="s">
        <v>6</v>
      </c>
      <c r="D5806" s="179"/>
      <c r="E5806" s="201">
        <v>1760</v>
      </c>
      <c r="F5806" s="201">
        <v>201</v>
      </c>
      <c r="G5806" s="64">
        <f t="shared" si="180"/>
        <v>0</v>
      </c>
      <c r="H5806" s="66">
        <f t="shared" si="181"/>
        <v>0</v>
      </c>
      <c r="I5806" s="60"/>
    </row>
    <row r="5807" spans="1:9" s="38" customFormat="1" x14ac:dyDescent="0.25">
      <c r="A5807" s="193" t="s">
        <v>12641</v>
      </c>
      <c r="B5807" s="194" t="s">
        <v>12642</v>
      </c>
      <c r="C5807" s="188" t="s">
        <v>6</v>
      </c>
      <c r="D5807" s="179"/>
      <c r="E5807" s="201">
        <v>1670</v>
      </c>
      <c r="F5807" s="201">
        <v>191</v>
      </c>
      <c r="G5807" s="64">
        <f t="shared" si="180"/>
        <v>0</v>
      </c>
      <c r="H5807" s="66">
        <f t="shared" si="181"/>
        <v>0</v>
      </c>
      <c r="I5807" s="60"/>
    </row>
    <row r="5808" spans="1:9" s="38" customFormat="1" x14ac:dyDescent="0.25">
      <c r="A5808" s="193" t="s">
        <v>12643</v>
      </c>
      <c r="B5808" s="194" t="s">
        <v>12644</v>
      </c>
      <c r="C5808" s="188" t="s">
        <v>6</v>
      </c>
      <c r="D5808" s="179"/>
      <c r="E5808" s="201">
        <v>2514</v>
      </c>
      <c r="F5808" s="201">
        <v>288</v>
      </c>
      <c r="G5808" s="64">
        <f t="shared" si="180"/>
        <v>0</v>
      </c>
      <c r="H5808" s="66">
        <f t="shared" si="181"/>
        <v>0</v>
      </c>
      <c r="I5808" s="60"/>
    </row>
    <row r="5809" spans="1:9" s="38" customFormat="1" x14ac:dyDescent="0.25">
      <c r="A5809" s="193" t="s">
        <v>12645</v>
      </c>
      <c r="B5809" s="194" t="s">
        <v>12646</v>
      </c>
      <c r="C5809" s="188" t="s">
        <v>6</v>
      </c>
      <c r="D5809" s="179"/>
      <c r="E5809" s="201">
        <v>2891</v>
      </c>
      <c r="F5809" s="201">
        <v>331</v>
      </c>
      <c r="G5809" s="64">
        <f t="shared" si="180"/>
        <v>0</v>
      </c>
      <c r="H5809" s="66">
        <f t="shared" si="181"/>
        <v>0</v>
      </c>
      <c r="I5809" s="60"/>
    </row>
    <row r="5810" spans="1:9" s="38" customFormat="1" x14ac:dyDescent="0.25">
      <c r="A5810" s="193" t="s">
        <v>12647</v>
      </c>
      <c r="B5810" s="194" t="s">
        <v>12648</v>
      </c>
      <c r="C5810" s="188" t="s">
        <v>6</v>
      </c>
      <c r="D5810" s="179"/>
      <c r="E5810" s="201">
        <v>859</v>
      </c>
      <c r="F5810" s="201">
        <v>98</v>
      </c>
      <c r="G5810" s="64">
        <f t="shared" si="180"/>
        <v>0</v>
      </c>
      <c r="H5810" s="66">
        <f t="shared" si="181"/>
        <v>0</v>
      </c>
      <c r="I5810" s="60"/>
    </row>
    <row r="5811" spans="1:9" s="38" customFormat="1" x14ac:dyDescent="0.25">
      <c r="A5811" s="193" t="s">
        <v>12649</v>
      </c>
      <c r="B5811" s="194" t="s">
        <v>12650</v>
      </c>
      <c r="C5811" s="188" t="s">
        <v>6</v>
      </c>
      <c r="D5811" s="179"/>
      <c r="E5811" s="201">
        <v>980</v>
      </c>
      <c r="F5811" s="201">
        <v>112</v>
      </c>
      <c r="G5811" s="64">
        <f t="shared" si="180"/>
        <v>0</v>
      </c>
      <c r="H5811" s="66">
        <f t="shared" si="181"/>
        <v>0</v>
      </c>
      <c r="I5811" s="60"/>
    </row>
    <row r="5812" spans="1:9" s="38" customFormat="1" x14ac:dyDescent="0.25">
      <c r="A5812" s="193" t="s">
        <v>12651</v>
      </c>
      <c r="B5812" s="194" t="s">
        <v>12652</v>
      </c>
      <c r="C5812" s="188" t="s">
        <v>6</v>
      </c>
      <c r="D5812" s="179"/>
      <c r="E5812" s="201">
        <v>617</v>
      </c>
      <c r="F5812" s="201">
        <v>71</v>
      </c>
      <c r="G5812" s="64">
        <f t="shared" si="180"/>
        <v>0</v>
      </c>
      <c r="H5812" s="66">
        <f t="shared" si="181"/>
        <v>0</v>
      </c>
      <c r="I5812" s="60"/>
    </row>
    <row r="5813" spans="1:9" s="38" customFormat="1" x14ac:dyDescent="0.25">
      <c r="A5813" s="193" t="s">
        <v>12653</v>
      </c>
      <c r="B5813" s="194" t="s">
        <v>12654</v>
      </c>
      <c r="C5813" s="188" t="s">
        <v>6</v>
      </c>
      <c r="D5813" s="179"/>
      <c r="E5813" s="201">
        <v>640</v>
      </c>
      <c r="F5813" s="201">
        <v>73</v>
      </c>
      <c r="G5813" s="64">
        <f t="shared" si="180"/>
        <v>0</v>
      </c>
      <c r="H5813" s="66">
        <f t="shared" si="181"/>
        <v>0</v>
      </c>
      <c r="I5813" s="60"/>
    </row>
    <row r="5814" spans="1:9" s="38" customFormat="1" x14ac:dyDescent="0.25">
      <c r="A5814" s="193" t="s">
        <v>12655</v>
      </c>
      <c r="B5814" s="194" t="s">
        <v>12656</v>
      </c>
      <c r="C5814" s="188" t="s">
        <v>6</v>
      </c>
      <c r="D5814" s="179"/>
      <c r="E5814" s="201">
        <v>719</v>
      </c>
      <c r="F5814" s="201">
        <v>82</v>
      </c>
      <c r="G5814" s="64">
        <f t="shared" si="180"/>
        <v>0</v>
      </c>
      <c r="H5814" s="66">
        <f t="shared" si="181"/>
        <v>0</v>
      </c>
      <c r="I5814" s="60"/>
    </row>
    <row r="5815" spans="1:9" s="38" customFormat="1" x14ac:dyDescent="0.25">
      <c r="A5815" s="193" t="s">
        <v>12657</v>
      </c>
      <c r="B5815" s="194" t="s">
        <v>12658</v>
      </c>
      <c r="C5815" s="188" t="s">
        <v>6</v>
      </c>
      <c r="D5815" s="179"/>
      <c r="E5815" s="201">
        <v>752</v>
      </c>
      <c r="F5815" s="201">
        <v>86</v>
      </c>
      <c r="G5815" s="64">
        <f t="shared" si="180"/>
        <v>0</v>
      </c>
      <c r="H5815" s="66">
        <f t="shared" si="181"/>
        <v>0</v>
      </c>
      <c r="I5815" s="60"/>
    </row>
    <row r="5816" spans="1:9" s="38" customFormat="1" x14ac:dyDescent="0.25">
      <c r="A5816" s="193" t="s">
        <v>12659</v>
      </c>
      <c r="B5816" s="194" t="s">
        <v>12660</v>
      </c>
      <c r="C5816" s="188" t="s">
        <v>6</v>
      </c>
      <c r="D5816" s="179"/>
      <c r="E5816" s="201">
        <v>844</v>
      </c>
      <c r="F5816" s="201">
        <v>97</v>
      </c>
      <c r="G5816" s="64">
        <f t="shared" si="180"/>
        <v>0</v>
      </c>
      <c r="H5816" s="66">
        <f t="shared" si="181"/>
        <v>0</v>
      </c>
      <c r="I5816" s="60"/>
    </row>
    <row r="5817" spans="1:9" s="38" customFormat="1" x14ac:dyDescent="0.25">
      <c r="A5817" s="193" t="s">
        <v>12661</v>
      </c>
      <c r="B5817" s="194" t="s">
        <v>12662</v>
      </c>
      <c r="C5817" s="188" t="s">
        <v>6</v>
      </c>
      <c r="D5817" s="179"/>
      <c r="E5817" s="201">
        <v>1165</v>
      </c>
      <c r="F5817" s="201">
        <v>133</v>
      </c>
      <c r="G5817" s="64">
        <f t="shared" si="180"/>
        <v>0</v>
      </c>
      <c r="H5817" s="66">
        <f t="shared" si="181"/>
        <v>0</v>
      </c>
      <c r="I5817" s="60"/>
    </row>
    <row r="5818" spans="1:9" s="38" customFormat="1" x14ac:dyDescent="0.25">
      <c r="A5818" s="193" t="s">
        <v>12663</v>
      </c>
      <c r="B5818" s="194" t="s">
        <v>12664</v>
      </c>
      <c r="C5818" s="188" t="s">
        <v>6</v>
      </c>
      <c r="D5818" s="179"/>
      <c r="E5818" s="201">
        <v>1023</v>
      </c>
      <c r="F5818" s="201">
        <v>117</v>
      </c>
      <c r="G5818" s="64">
        <f t="shared" si="180"/>
        <v>0</v>
      </c>
      <c r="H5818" s="66">
        <f t="shared" si="181"/>
        <v>0</v>
      </c>
      <c r="I5818" s="60"/>
    </row>
    <row r="5819" spans="1:9" s="38" customFormat="1" x14ac:dyDescent="0.25">
      <c r="A5819" s="193" t="s">
        <v>12665</v>
      </c>
      <c r="B5819" s="194" t="s">
        <v>12666</v>
      </c>
      <c r="C5819" s="188" t="s">
        <v>6</v>
      </c>
      <c r="D5819" s="179"/>
      <c r="E5819" s="201">
        <v>1063</v>
      </c>
      <c r="F5819" s="201">
        <v>122</v>
      </c>
      <c r="G5819" s="64">
        <f t="shared" si="180"/>
        <v>0</v>
      </c>
      <c r="H5819" s="66">
        <f t="shared" si="181"/>
        <v>0</v>
      </c>
      <c r="I5819" s="60"/>
    </row>
    <row r="5820" spans="1:9" s="38" customFormat="1" x14ac:dyDescent="0.25">
      <c r="A5820" s="193" t="s">
        <v>12667</v>
      </c>
      <c r="B5820" s="194" t="s">
        <v>12668</v>
      </c>
      <c r="C5820" s="188" t="s">
        <v>6</v>
      </c>
      <c r="D5820" s="179"/>
      <c r="E5820" s="201">
        <v>1082</v>
      </c>
      <c r="F5820" s="201">
        <v>124</v>
      </c>
      <c r="G5820" s="64">
        <f t="shared" si="180"/>
        <v>0</v>
      </c>
      <c r="H5820" s="66">
        <f t="shared" si="181"/>
        <v>0</v>
      </c>
      <c r="I5820" s="60"/>
    </row>
    <row r="5821" spans="1:9" s="38" customFormat="1" x14ac:dyDescent="0.25">
      <c r="A5821" s="193" t="s">
        <v>12669</v>
      </c>
      <c r="B5821" s="194" t="s">
        <v>12670</v>
      </c>
      <c r="C5821" s="188" t="s">
        <v>6</v>
      </c>
      <c r="D5821" s="179"/>
      <c r="E5821" s="201">
        <v>1125</v>
      </c>
      <c r="F5821" s="201">
        <v>129</v>
      </c>
      <c r="G5821" s="64">
        <f t="shared" si="180"/>
        <v>0</v>
      </c>
      <c r="H5821" s="66">
        <f t="shared" si="181"/>
        <v>0</v>
      </c>
      <c r="I5821" s="60"/>
    </row>
    <row r="5822" spans="1:9" s="38" customFormat="1" x14ac:dyDescent="0.25">
      <c r="A5822" s="193" t="s">
        <v>12671</v>
      </c>
      <c r="B5822" s="194" t="s">
        <v>12672</v>
      </c>
      <c r="C5822" s="188" t="s">
        <v>6</v>
      </c>
      <c r="D5822" s="179"/>
      <c r="E5822" s="201">
        <v>1238</v>
      </c>
      <c r="F5822" s="201">
        <v>142</v>
      </c>
      <c r="G5822" s="64">
        <f t="shared" si="180"/>
        <v>0</v>
      </c>
      <c r="H5822" s="66">
        <f t="shared" si="181"/>
        <v>0</v>
      </c>
      <c r="I5822" s="60"/>
    </row>
    <row r="5823" spans="1:9" s="38" customFormat="1" x14ac:dyDescent="0.25">
      <c r="A5823" s="193" t="s">
        <v>12673</v>
      </c>
      <c r="B5823" s="194" t="s">
        <v>12674</v>
      </c>
      <c r="C5823" s="188" t="s">
        <v>6</v>
      </c>
      <c r="D5823" s="179"/>
      <c r="E5823" s="201">
        <v>1392</v>
      </c>
      <c r="F5823" s="201">
        <v>159</v>
      </c>
      <c r="G5823" s="64">
        <f t="shared" si="180"/>
        <v>0</v>
      </c>
      <c r="H5823" s="66">
        <f t="shared" si="181"/>
        <v>0</v>
      </c>
      <c r="I5823" s="60"/>
    </row>
    <row r="5824" spans="1:9" s="38" customFormat="1" x14ac:dyDescent="0.25">
      <c r="A5824" s="193" t="s">
        <v>12675</v>
      </c>
      <c r="B5824" s="194" t="s">
        <v>12676</v>
      </c>
      <c r="C5824" s="188" t="s">
        <v>6</v>
      </c>
      <c r="D5824" s="179"/>
      <c r="E5824" s="201">
        <v>888</v>
      </c>
      <c r="F5824" s="201">
        <v>102</v>
      </c>
      <c r="G5824" s="64">
        <f t="shared" si="180"/>
        <v>0</v>
      </c>
      <c r="H5824" s="66">
        <f t="shared" si="181"/>
        <v>0</v>
      </c>
      <c r="I5824" s="60"/>
    </row>
    <row r="5825" spans="1:9" s="38" customFormat="1" x14ac:dyDescent="0.25">
      <c r="A5825" s="193" t="s">
        <v>12677</v>
      </c>
      <c r="B5825" s="194" t="s">
        <v>12678</v>
      </c>
      <c r="C5825" s="188" t="s">
        <v>6</v>
      </c>
      <c r="D5825" s="179"/>
      <c r="E5825" s="201">
        <v>1038</v>
      </c>
      <c r="F5825" s="201">
        <v>119</v>
      </c>
      <c r="G5825" s="64">
        <f t="shared" si="180"/>
        <v>0</v>
      </c>
      <c r="H5825" s="66">
        <f t="shared" si="181"/>
        <v>0</v>
      </c>
      <c r="I5825" s="60"/>
    </row>
    <row r="5826" spans="1:9" s="38" customFormat="1" x14ac:dyDescent="0.25">
      <c r="A5826" s="193" t="s">
        <v>12679</v>
      </c>
      <c r="B5826" s="194" t="s">
        <v>12680</v>
      </c>
      <c r="C5826" s="188" t="s">
        <v>6</v>
      </c>
      <c r="D5826" s="179"/>
      <c r="E5826" s="201">
        <v>1253</v>
      </c>
      <c r="F5826" s="201">
        <v>143</v>
      </c>
      <c r="G5826" s="64">
        <f t="shared" si="180"/>
        <v>0</v>
      </c>
      <c r="H5826" s="66">
        <f t="shared" si="181"/>
        <v>0</v>
      </c>
      <c r="I5826" s="60"/>
    </row>
    <row r="5827" spans="1:9" s="38" customFormat="1" x14ac:dyDescent="0.25">
      <c r="A5827" s="193" t="s">
        <v>12681</v>
      </c>
      <c r="B5827" s="194" t="s">
        <v>12682</v>
      </c>
      <c r="C5827" s="188" t="s">
        <v>6</v>
      </c>
      <c r="D5827" s="179"/>
      <c r="E5827" s="201">
        <v>719</v>
      </c>
      <c r="F5827" s="201">
        <v>82</v>
      </c>
      <c r="G5827" s="64">
        <f t="shared" si="180"/>
        <v>0</v>
      </c>
      <c r="H5827" s="66">
        <f t="shared" si="181"/>
        <v>0</v>
      </c>
      <c r="I5827" s="60"/>
    </row>
    <row r="5828" spans="1:9" s="38" customFormat="1" x14ac:dyDescent="0.25">
      <c r="A5828" s="193" t="s">
        <v>12683</v>
      </c>
      <c r="B5828" s="194" t="s">
        <v>12684</v>
      </c>
      <c r="C5828" s="188" t="s">
        <v>6</v>
      </c>
      <c r="D5828" s="179"/>
      <c r="E5828" s="201">
        <v>767</v>
      </c>
      <c r="F5828" s="201">
        <v>88</v>
      </c>
      <c r="G5828" s="64">
        <f t="shared" si="180"/>
        <v>0</v>
      </c>
      <c r="H5828" s="66">
        <f t="shared" si="181"/>
        <v>0</v>
      </c>
      <c r="I5828" s="60"/>
    </row>
    <row r="5829" spans="1:9" s="38" customFormat="1" x14ac:dyDescent="0.25">
      <c r="A5829" s="193" t="s">
        <v>12685</v>
      </c>
      <c r="B5829" s="194" t="s">
        <v>12686</v>
      </c>
      <c r="C5829" s="188" t="s">
        <v>6</v>
      </c>
      <c r="D5829" s="179"/>
      <c r="E5829" s="201">
        <v>884</v>
      </c>
      <c r="F5829" s="201">
        <v>101</v>
      </c>
      <c r="G5829" s="64">
        <f t="shared" ref="G5829:G5892" si="182">D5829*E5829</f>
        <v>0</v>
      </c>
      <c r="H5829" s="66">
        <f t="shared" ref="H5829:H5892" si="183">D5829*F5829</f>
        <v>0</v>
      </c>
      <c r="I5829" s="60"/>
    </row>
    <row r="5830" spans="1:9" s="38" customFormat="1" x14ac:dyDescent="0.25">
      <c r="A5830" s="193" t="s">
        <v>12687</v>
      </c>
      <c r="B5830" s="194" t="s">
        <v>12688</v>
      </c>
      <c r="C5830" s="188" t="s">
        <v>6</v>
      </c>
      <c r="D5830" s="179"/>
      <c r="E5830" s="201">
        <v>912</v>
      </c>
      <c r="F5830" s="201">
        <v>104</v>
      </c>
      <c r="G5830" s="64">
        <f t="shared" si="182"/>
        <v>0</v>
      </c>
      <c r="H5830" s="66">
        <f t="shared" si="183"/>
        <v>0</v>
      </c>
      <c r="I5830" s="60"/>
    </row>
    <row r="5831" spans="1:9" s="38" customFormat="1" ht="22.5" x14ac:dyDescent="0.25">
      <c r="A5831" s="193" t="s">
        <v>12689</v>
      </c>
      <c r="B5831" s="194" t="s">
        <v>12690</v>
      </c>
      <c r="C5831" s="188" t="s">
        <v>6</v>
      </c>
      <c r="D5831" s="179"/>
      <c r="E5831" s="201">
        <v>946</v>
      </c>
      <c r="F5831" s="201">
        <v>108</v>
      </c>
      <c r="G5831" s="64">
        <f t="shared" si="182"/>
        <v>0</v>
      </c>
      <c r="H5831" s="66">
        <f t="shared" si="183"/>
        <v>0</v>
      </c>
      <c r="I5831" s="60"/>
    </row>
    <row r="5832" spans="1:9" s="38" customFormat="1" ht="22.5" x14ac:dyDescent="0.25">
      <c r="A5832" s="193" t="s">
        <v>12691</v>
      </c>
      <c r="B5832" s="194" t="s">
        <v>12692</v>
      </c>
      <c r="C5832" s="188" t="s">
        <v>6</v>
      </c>
      <c r="D5832" s="179"/>
      <c r="E5832" s="201">
        <v>1224</v>
      </c>
      <c r="F5832" s="201">
        <v>140</v>
      </c>
      <c r="G5832" s="64">
        <f t="shared" si="182"/>
        <v>0</v>
      </c>
      <c r="H5832" s="66">
        <f t="shared" si="183"/>
        <v>0</v>
      </c>
      <c r="I5832" s="60"/>
    </row>
    <row r="5833" spans="1:9" s="38" customFormat="1" ht="90" x14ac:dyDescent="0.25">
      <c r="A5833" s="195" t="s">
        <v>12693</v>
      </c>
      <c r="B5833" s="196" t="s">
        <v>22605</v>
      </c>
      <c r="C5833" s="198"/>
      <c r="D5833" s="199"/>
      <c r="E5833" s="199"/>
      <c r="F5833" s="199"/>
      <c r="G5833" s="199"/>
      <c r="H5833" s="200"/>
      <c r="I5833" s="60"/>
    </row>
    <row r="5834" spans="1:9" s="38" customFormat="1" x14ac:dyDescent="0.25">
      <c r="A5834" s="193" t="s">
        <v>12694</v>
      </c>
      <c r="B5834" s="194" t="s">
        <v>12695</v>
      </c>
      <c r="C5834" s="188" t="s">
        <v>6</v>
      </c>
      <c r="D5834" s="179"/>
      <c r="E5834" s="201">
        <v>141</v>
      </c>
      <c r="F5834" s="201">
        <v>16.100000000000001</v>
      </c>
      <c r="G5834" s="64">
        <f t="shared" si="182"/>
        <v>0</v>
      </c>
      <c r="H5834" s="66">
        <f t="shared" si="183"/>
        <v>0</v>
      </c>
      <c r="I5834" s="60"/>
    </row>
    <row r="5835" spans="1:9" s="38" customFormat="1" x14ac:dyDescent="0.25">
      <c r="A5835" s="193" t="s">
        <v>12696</v>
      </c>
      <c r="B5835" s="194" t="s">
        <v>11785</v>
      </c>
      <c r="C5835" s="188" t="s">
        <v>6</v>
      </c>
      <c r="D5835" s="179"/>
      <c r="E5835" s="201">
        <v>89</v>
      </c>
      <c r="F5835" s="201">
        <v>10.199999999999999</v>
      </c>
      <c r="G5835" s="64">
        <f t="shared" si="182"/>
        <v>0</v>
      </c>
      <c r="H5835" s="66">
        <f t="shared" si="183"/>
        <v>0</v>
      </c>
      <c r="I5835" s="60"/>
    </row>
    <row r="5836" spans="1:9" s="38" customFormat="1" x14ac:dyDescent="0.25">
      <c r="A5836" s="193" t="s">
        <v>12697</v>
      </c>
      <c r="B5836" s="194" t="s">
        <v>12698</v>
      </c>
      <c r="C5836" s="188" t="s">
        <v>6</v>
      </c>
      <c r="D5836" s="179"/>
      <c r="E5836" s="201">
        <v>74</v>
      </c>
      <c r="F5836" s="201">
        <v>8.5</v>
      </c>
      <c r="G5836" s="64">
        <f t="shared" si="182"/>
        <v>0</v>
      </c>
      <c r="H5836" s="66">
        <f t="shared" si="183"/>
        <v>0</v>
      </c>
      <c r="I5836" s="60"/>
    </row>
    <row r="5837" spans="1:9" s="38" customFormat="1" ht="22.5" x14ac:dyDescent="0.25">
      <c r="A5837" s="193" t="s">
        <v>12699</v>
      </c>
      <c r="B5837" s="194" t="s">
        <v>12700</v>
      </c>
      <c r="C5837" s="188" t="s">
        <v>6</v>
      </c>
      <c r="D5837" s="179"/>
      <c r="E5837" s="201">
        <v>34.6</v>
      </c>
      <c r="F5837" s="201">
        <v>3.96</v>
      </c>
      <c r="G5837" s="64">
        <f t="shared" si="182"/>
        <v>0</v>
      </c>
      <c r="H5837" s="66">
        <f t="shared" si="183"/>
        <v>0</v>
      </c>
      <c r="I5837" s="60"/>
    </row>
    <row r="5838" spans="1:9" s="38" customFormat="1" ht="22.5" x14ac:dyDescent="0.25">
      <c r="A5838" s="193" t="s">
        <v>12701</v>
      </c>
      <c r="B5838" s="194" t="s">
        <v>12702</v>
      </c>
      <c r="C5838" s="188" t="s">
        <v>6</v>
      </c>
      <c r="D5838" s="179"/>
      <c r="E5838" s="201">
        <v>152</v>
      </c>
      <c r="F5838" s="201">
        <v>17.399999999999999</v>
      </c>
      <c r="G5838" s="64">
        <f t="shared" si="182"/>
        <v>0</v>
      </c>
      <c r="H5838" s="66">
        <f t="shared" si="183"/>
        <v>0</v>
      </c>
      <c r="I5838" s="60"/>
    </row>
    <row r="5839" spans="1:9" s="38" customFormat="1" ht="22.5" x14ac:dyDescent="0.25">
      <c r="A5839" s="193" t="s">
        <v>12703</v>
      </c>
      <c r="B5839" s="194" t="s">
        <v>12704</v>
      </c>
      <c r="C5839" s="188" t="s">
        <v>6</v>
      </c>
      <c r="D5839" s="179"/>
      <c r="E5839" s="201">
        <v>165</v>
      </c>
      <c r="F5839" s="201">
        <v>18.899999999999999</v>
      </c>
      <c r="G5839" s="64">
        <f t="shared" si="182"/>
        <v>0</v>
      </c>
      <c r="H5839" s="66">
        <f t="shared" si="183"/>
        <v>0</v>
      </c>
      <c r="I5839" s="60"/>
    </row>
    <row r="5840" spans="1:9" s="38" customFormat="1" ht="22.5" x14ac:dyDescent="0.25">
      <c r="A5840" s="193" t="s">
        <v>12705</v>
      </c>
      <c r="B5840" s="194" t="s">
        <v>12706</v>
      </c>
      <c r="C5840" s="188" t="s">
        <v>6</v>
      </c>
      <c r="D5840" s="179"/>
      <c r="E5840" s="201">
        <v>186</v>
      </c>
      <c r="F5840" s="201">
        <v>21.3</v>
      </c>
      <c r="G5840" s="64">
        <f t="shared" si="182"/>
        <v>0</v>
      </c>
      <c r="H5840" s="66">
        <f t="shared" si="183"/>
        <v>0</v>
      </c>
      <c r="I5840" s="60"/>
    </row>
    <row r="5841" spans="1:9" s="38" customFormat="1" ht="22.5" x14ac:dyDescent="0.25">
      <c r="A5841" s="193" t="s">
        <v>12707</v>
      </c>
      <c r="B5841" s="194" t="s">
        <v>12708</v>
      </c>
      <c r="C5841" s="188" t="s">
        <v>6</v>
      </c>
      <c r="D5841" s="179"/>
      <c r="E5841" s="201">
        <v>84</v>
      </c>
      <c r="F5841" s="201">
        <v>9.6999999999999993</v>
      </c>
      <c r="G5841" s="64">
        <f t="shared" si="182"/>
        <v>0</v>
      </c>
      <c r="H5841" s="66">
        <f t="shared" si="183"/>
        <v>0</v>
      </c>
      <c r="I5841" s="60"/>
    </row>
    <row r="5842" spans="1:9" s="38" customFormat="1" ht="22.5" x14ac:dyDescent="0.25">
      <c r="A5842" s="193" t="s">
        <v>12709</v>
      </c>
      <c r="B5842" s="194" t="s">
        <v>12710</v>
      </c>
      <c r="C5842" s="188" t="s">
        <v>6</v>
      </c>
      <c r="D5842" s="179"/>
      <c r="E5842" s="201">
        <v>159</v>
      </c>
      <c r="F5842" s="201">
        <v>18.2</v>
      </c>
      <c r="G5842" s="64">
        <f t="shared" si="182"/>
        <v>0</v>
      </c>
      <c r="H5842" s="66">
        <f t="shared" si="183"/>
        <v>0</v>
      </c>
      <c r="I5842" s="60"/>
    </row>
    <row r="5843" spans="1:9" s="38" customFormat="1" ht="22.5" x14ac:dyDescent="0.25">
      <c r="A5843" s="193" t="s">
        <v>12711</v>
      </c>
      <c r="B5843" s="194" t="s">
        <v>12712</v>
      </c>
      <c r="C5843" s="188" t="s">
        <v>6</v>
      </c>
      <c r="D5843" s="179"/>
      <c r="E5843" s="201">
        <v>237</v>
      </c>
      <c r="F5843" s="201">
        <v>27.2</v>
      </c>
      <c r="G5843" s="64">
        <f t="shared" si="182"/>
        <v>0</v>
      </c>
      <c r="H5843" s="66">
        <f t="shared" si="183"/>
        <v>0</v>
      </c>
      <c r="I5843" s="60"/>
    </row>
    <row r="5844" spans="1:9" s="38" customFormat="1" x14ac:dyDescent="0.25">
      <c r="A5844" s="193" t="s">
        <v>12713</v>
      </c>
      <c r="B5844" s="194" t="s">
        <v>12714</v>
      </c>
      <c r="C5844" s="188" t="s">
        <v>6</v>
      </c>
      <c r="D5844" s="179"/>
      <c r="E5844" s="201">
        <v>148</v>
      </c>
      <c r="F5844" s="201">
        <v>16.899999999999999</v>
      </c>
      <c r="G5844" s="64">
        <f t="shared" si="182"/>
        <v>0</v>
      </c>
      <c r="H5844" s="66">
        <f t="shared" si="183"/>
        <v>0</v>
      </c>
      <c r="I5844" s="60"/>
    </row>
    <row r="5845" spans="1:9" s="38" customFormat="1" x14ac:dyDescent="0.25">
      <c r="A5845" s="193" t="s">
        <v>12715</v>
      </c>
      <c r="B5845" s="194" t="s">
        <v>12716</v>
      </c>
      <c r="C5845" s="188" t="s">
        <v>6</v>
      </c>
      <c r="D5845" s="179"/>
      <c r="E5845" s="201">
        <v>70</v>
      </c>
      <c r="F5845" s="201">
        <v>8</v>
      </c>
      <c r="G5845" s="64">
        <f t="shared" si="182"/>
        <v>0</v>
      </c>
      <c r="H5845" s="66">
        <f t="shared" si="183"/>
        <v>0</v>
      </c>
      <c r="I5845" s="60"/>
    </row>
    <row r="5846" spans="1:9" s="38" customFormat="1" x14ac:dyDescent="0.25">
      <c r="A5846" s="193" t="s">
        <v>12717</v>
      </c>
      <c r="B5846" s="194" t="s">
        <v>12718</v>
      </c>
      <c r="C5846" s="188" t="s">
        <v>6</v>
      </c>
      <c r="D5846" s="179"/>
      <c r="E5846" s="201">
        <v>85</v>
      </c>
      <c r="F5846" s="201">
        <v>9.8000000000000007</v>
      </c>
      <c r="G5846" s="64">
        <f t="shared" si="182"/>
        <v>0</v>
      </c>
      <c r="H5846" s="66">
        <f t="shared" si="183"/>
        <v>0</v>
      </c>
      <c r="I5846" s="60"/>
    </row>
    <row r="5847" spans="1:9" s="38" customFormat="1" ht="22.5" x14ac:dyDescent="0.25">
      <c r="A5847" s="193" t="s">
        <v>12719</v>
      </c>
      <c r="B5847" s="194" t="s">
        <v>12720</v>
      </c>
      <c r="C5847" s="188" t="s">
        <v>6</v>
      </c>
      <c r="D5847" s="179"/>
      <c r="E5847" s="201">
        <v>222</v>
      </c>
      <c r="F5847" s="201">
        <v>25.4</v>
      </c>
      <c r="G5847" s="64">
        <f t="shared" si="182"/>
        <v>0</v>
      </c>
      <c r="H5847" s="66">
        <f t="shared" si="183"/>
        <v>0</v>
      </c>
      <c r="I5847" s="60"/>
    </row>
    <row r="5848" spans="1:9" s="38" customFormat="1" ht="326.25" x14ac:dyDescent="0.25">
      <c r="A5848" s="195" t="s">
        <v>12721</v>
      </c>
      <c r="B5848" s="196" t="s">
        <v>22606</v>
      </c>
      <c r="C5848" s="198"/>
      <c r="D5848" s="199"/>
      <c r="E5848" s="199"/>
      <c r="F5848" s="199"/>
      <c r="G5848" s="199"/>
      <c r="H5848" s="200"/>
      <c r="I5848" s="60"/>
    </row>
    <row r="5849" spans="1:9" s="38" customFormat="1" x14ac:dyDescent="0.25">
      <c r="A5849" s="193" t="s">
        <v>12722</v>
      </c>
      <c r="B5849" s="194" t="s">
        <v>12723</v>
      </c>
      <c r="C5849" s="188" t="s">
        <v>6</v>
      </c>
      <c r="D5849" s="179"/>
      <c r="E5849" s="201">
        <v>652</v>
      </c>
      <c r="F5849" s="201">
        <v>75</v>
      </c>
      <c r="G5849" s="64">
        <f t="shared" si="182"/>
        <v>0</v>
      </c>
      <c r="H5849" s="66">
        <f t="shared" si="183"/>
        <v>0</v>
      </c>
      <c r="I5849" s="60"/>
    </row>
    <row r="5850" spans="1:9" s="38" customFormat="1" x14ac:dyDescent="0.25">
      <c r="A5850" s="193" t="s">
        <v>12724</v>
      </c>
      <c r="B5850" s="194" t="s">
        <v>12725</v>
      </c>
      <c r="C5850" s="188" t="s">
        <v>6</v>
      </c>
      <c r="D5850" s="179"/>
      <c r="E5850" s="201">
        <v>1012</v>
      </c>
      <c r="F5850" s="201">
        <v>116</v>
      </c>
      <c r="G5850" s="64">
        <f t="shared" si="182"/>
        <v>0</v>
      </c>
      <c r="H5850" s="66">
        <f t="shared" si="183"/>
        <v>0</v>
      </c>
      <c r="I5850" s="60"/>
    </row>
    <row r="5851" spans="1:9" s="38" customFormat="1" x14ac:dyDescent="0.25">
      <c r="A5851" s="193" t="s">
        <v>12726</v>
      </c>
      <c r="B5851" s="194" t="s">
        <v>12727</v>
      </c>
      <c r="C5851" s="188" t="s">
        <v>6</v>
      </c>
      <c r="D5851" s="179"/>
      <c r="E5851" s="201">
        <v>1826</v>
      </c>
      <c r="F5851" s="201">
        <v>209</v>
      </c>
      <c r="G5851" s="64">
        <f t="shared" si="182"/>
        <v>0</v>
      </c>
      <c r="H5851" s="66">
        <f t="shared" si="183"/>
        <v>0</v>
      </c>
      <c r="I5851" s="60"/>
    </row>
    <row r="5852" spans="1:9" s="38" customFormat="1" x14ac:dyDescent="0.25">
      <c r="A5852" s="193" t="s">
        <v>12728</v>
      </c>
      <c r="B5852" s="194" t="s">
        <v>12729</v>
      </c>
      <c r="C5852" s="188" t="s">
        <v>6</v>
      </c>
      <c r="D5852" s="179"/>
      <c r="E5852" s="201">
        <v>2241</v>
      </c>
      <c r="F5852" s="201">
        <v>257</v>
      </c>
      <c r="G5852" s="64">
        <f t="shared" si="182"/>
        <v>0</v>
      </c>
      <c r="H5852" s="66">
        <f t="shared" si="183"/>
        <v>0</v>
      </c>
      <c r="I5852" s="60"/>
    </row>
    <row r="5853" spans="1:9" s="38" customFormat="1" x14ac:dyDescent="0.25">
      <c r="A5853" s="193" t="s">
        <v>12730</v>
      </c>
      <c r="B5853" s="194" t="s">
        <v>12731</v>
      </c>
      <c r="C5853" s="188" t="s">
        <v>6</v>
      </c>
      <c r="D5853" s="179"/>
      <c r="E5853" s="201">
        <v>326</v>
      </c>
      <c r="F5853" s="201">
        <v>37.299999999999997</v>
      </c>
      <c r="G5853" s="64">
        <f t="shared" si="182"/>
        <v>0</v>
      </c>
      <c r="H5853" s="66">
        <f t="shared" si="183"/>
        <v>0</v>
      </c>
      <c r="I5853" s="60"/>
    </row>
    <row r="5854" spans="1:9" s="38" customFormat="1" x14ac:dyDescent="0.25">
      <c r="A5854" s="193" t="s">
        <v>12732</v>
      </c>
      <c r="B5854" s="194" t="s">
        <v>12733</v>
      </c>
      <c r="C5854" s="188" t="s">
        <v>6</v>
      </c>
      <c r="D5854" s="179"/>
      <c r="E5854" s="201">
        <v>361</v>
      </c>
      <c r="F5854" s="201">
        <v>41.3</v>
      </c>
      <c r="G5854" s="64">
        <f t="shared" si="182"/>
        <v>0</v>
      </c>
      <c r="H5854" s="66">
        <f t="shared" si="183"/>
        <v>0</v>
      </c>
      <c r="I5854" s="60"/>
    </row>
    <row r="5855" spans="1:9" s="38" customFormat="1" x14ac:dyDescent="0.25">
      <c r="A5855" s="193" t="s">
        <v>12734</v>
      </c>
      <c r="B5855" s="194" t="s">
        <v>12735</v>
      </c>
      <c r="C5855" s="188" t="s">
        <v>6</v>
      </c>
      <c r="D5855" s="179"/>
      <c r="E5855" s="201">
        <v>496</v>
      </c>
      <c r="F5855" s="201">
        <v>57</v>
      </c>
      <c r="G5855" s="64">
        <f t="shared" si="182"/>
        <v>0</v>
      </c>
      <c r="H5855" s="66">
        <f t="shared" si="183"/>
        <v>0</v>
      </c>
      <c r="I5855" s="60"/>
    </row>
    <row r="5856" spans="1:9" s="38" customFormat="1" x14ac:dyDescent="0.25">
      <c r="A5856" s="193" t="s">
        <v>12736</v>
      </c>
      <c r="B5856" s="194" t="s">
        <v>12737</v>
      </c>
      <c r="C5856" s="188" t="s">
        <v>6</v>
      </c>
      <c r="D5856" s="179"/>
      <c r="E5856" s="201">
        <v>434</v>
      </c>
      <c r="F5856" s="201">
        <v>49.7</v>
      </c>
      <c r="G5856" s="64">
        <f t="shared" si="182"/>
        <v>0</v>
      </c>
      <c r="H5856" s="66">
        <f t="shared" si="183"/>
        <v>0</v>
      </c>
      <c r="I5856" s="60"/>
    </row>
    <row r="5857" spans="1:9" s="38" customFormat="1" x14ac:dyDescent="0.25">
      <c r="A5857" s="193" t="s">
        <v>12738</v>
      </c>
      <c r="B5857" s="194" t="s">
        <v>12739</v>
      </c>
      <c r="C5857" s="188" t="s">
        <v>6</v>
      </c>
      <c r="D5857" s="179"/>
      <c r="E5857" s="201">
        <v>488</v>
      </c>
      <c r="F5857" s="201">
        <v>56</v>
      </c>
      <c r="G5857" s="64">
        <f t="shared" si="182"/>
        <v>0</v>
      </c>
      <c r="H5857" s="66">
        <f t="shared" si="183"/>
        <v>0</v>
      </c>
      <c r="I5857" s="60"/>
    </row>
    <row r="5858" spans="1:9" s="38" customFormat="1" x14ac:dyDescent="0.25">
      <c r="A5858" s="193" t="s">
        <v>12740</v>
      </c>
      <c r="B5858" s="194" t="s">
        <v>12741</v>
      </c>
      <c r="C5858" s="188" t="s">
        <v>6</v>
      </c>
      <c r="D5858" s="179"/>
      <c r="E5858" s="201">
        <v>693</v>
      </c>
      <c r="F5858" s="201">
        <v>79</v>
      </c>
      <c r="G5858" s="64">
        <f t="shared" si="182"/>
        <v>0</v>
      </c>
      <c r="H5858" s="66">
        <f t="shared" si="183"/>
        <v>0</v>
      </c>
      <c r="I5858" s="60"/>
    </row>
    <row r="5859" spans="1:9" s="38" customFormat="1" x14ac:dyDescent="0.25">
      <c r="A5859" s="193" t="s">
        <v>12742</v>
      </c>
      <c r="B5859" s="194" t="s">
        <v>12743</v>
      </c>
      <c r="C5859" s="188" t="s">
        <v>6</v>
      </c>
      <c r="D5859" s="179"/>
      <c r="E5859" s="201">
        <v>324</v>
      </c>
      <c r="F5859" s="201">
        <v>37.1</v>
      </c>
      <c r="G5859" s="64">
        <f t="shared" si="182"/>
        <v>0</v>
      </c>
      <c r="H5859" s="66">
        <f t="shared" si="183"/>
        <v>0</v>
      </c>
      <c r="I5859" s="60"/>
    </row>
    <row r="5860" spans="1:9" s="38" customFormat="1" x14ac:dyDescent="0.25">
      <c r="A5860" s="193" t="s">
        <v>12744</v>
      </c>
      <c r="B5860" s="194" t="s">
        <v>12745</v>
      </c>
      <c r="C5860" s="188" t="s">
        <v>6</v>
      </c>
      <c r="D5860" s="179"/>
      <c r="E5860" s="201">
        <v>361</v>
      </c>
      <c r="F5860" s="201">
        <v>41.3</v>
      </c>
      <c r="G5860" s="64">
        <f t="shared" si="182"/>
        <v>0</v>
      </c>
      <c r="H5860" s="66">
        <f t="shared" si="183"/>
        <v>0</v>
      </c>
      <c r="I5860" s="60"/>
    </row>
    <row r="5861" spans="1:9" s="38" customFormat="1" x14ac:dyDescent="0.25">
      <c r="A5861" s="193" t="s">
        <v>12746</v>
      </c>
      <c r="B5861" s="194" t="s">
        <v>12747</v>
      </c>
      <c r="C5861" s="188" t="s">
        <v>6</v>
      </c>
      <c r="D5861" s="179"/>
      <c r="E5861" s="201">
        <v>488</v>
      </c>
      <c r="F5861" s="201">
        <v>56</v>
      </c>
      <c r="G5861" s="64">
        <f t="shared" si="182"/>
        <v>0</v>
      </c>
      <c r="H5861" s="66">
        <f t="shared" si="183"/>
        <v>0</v>
      </c>
      <c r="I5861" s="60"/>
    </row>
    <row r="5862" spans="1:9" s="38" customFormat="1" x14ac:dyDescent="0.25">
      <c r="A5862" s="193" t="s">
        <v>12748</v>
      </c>
      <c r="B5862" s="194" t="s">
        <v>12749</v>
      </c>
      <c r="C5862" s="188" t="s">
        <v>6</v>
      </c>
      <c r="D5862" s="179"/>
      <c r="E5862" s="201">
        <v>753</v>
      </c>
      <c r="F5862" s="201">
        <v>86</v>
      </c>
      <c r="G5862" s="64">
        <f t="shared" si="182"/>
        <v>0</v>
      </c>
      <c r="H5862" s="66">
        <f t="shared" si="183"/>
        <v>0</v>
      </c>
      <c r="I5862" s="60"/>
    </row>
    <row r="5863" spans="1:9" s="38" customFormat="1" x14ac:dyDescent="0.25">
      <c r="A5863" s="193" t="s">
        <v>12750</v>
      </c>
      <c r="B5863" s="194" t="s">
        <v>12751</v>
      </c>
      <c r="C5863" s="188" t="s">
        <v>6</v>
      </c>
      <c r="D5863" s="179"/>
      <c r="E5863" s="201">
        <v>862</v>
      </c>
      <c r="F5863" s="201">
        <v>99</v>
      </c>
      <c r="G5863" s="64">
        <f t="shared" si="182"/>
        <v>0</v>
      </c>
      <c r="H5863" s="66">
        <f t="shared" si="183"/>
        <v>0</v>
      </c>
      <c r="I5863" s="60"/>
    </row>
    <row r="5864" spans="1:9" s="38" customFormat="1" x14ac:dyDescent="0.25">
      <c r="A5864" s="193" t="s">
        <v>12752</v>
      </c>
      <c r="B5864" s="194" t="s">
        <v>12753</v>
      </c>
      <c r="C5864" s="188" t="s">
        <v>6</v>
      </c>
      <c r="D5864" s="179"/>
      <c r="E5864" s="201">
        <v>870</v>
      </c>
      <c r="F5864" s="201">
        <v>100</v>
      </c>
      <c r="G5864" s="64">
        <f t="shared" si="182"/>
        <v>0</v>
      </c>
      <c r="H5864" s="66">
        <f t="shared" si="183"/>
        <v>0</v>
      </c>
      <c r="I5864" s="60"/>
    </row>
    <row r="5865" spans="1:9" s="38" customFormat="1" x14ac:dyDescent="0.25">
      <c r="A5865" s="193" t="s">
        <v>12754</v>
      </c>
      <c r="B5865" s="194" t="s">
        <v>12755</v>
      </c>
      <c r="C5865" s="188" t="s">
        <v>6</v>
      </c>
      <c r="D5865" s="179"/>
      <c r="E5865" s="201">
        <v>577</v>
      </c>
      <c r="F5865" s="201">
        <v>66</v>
      </c>
      <c r="G5865" s="64">
        <f t="shared" si="182"/>
        <v>0</v>
      </c>
      <c r="H5865" s="66">
        <f t="shared" si="183"/>
        <v>0</v>
      </c>
      <c r="I5865" s="60"/>
    </row>
    <row r="5866" spans="1:9" s="38" customFormat="1" x14ac:dyDescent="0.25">
      <c r="A5866" s="193" t="s">
        <v>12756</v>
      </c>
      <c r="B5866" s="194" t="s">
        <v>12757</v>
      </c>
      <c r="C5866" s="188" t="s">
        <v>6</v>
      </c>
      <c r="D5866" s="179"/>
      <c r="E5866" s="201">
        <v>932</v>
      </c>
      <c r="F5866" s="201">
        <v>107</v>
      </c>
      <c r="G5866" s="64">
        <f t="shared" si="182"/>
        <v>0</v>
      </c>
      <c r="H5866" s="66">
        <f t="shared" si="183"/>
        <v>0</v>
      </c>
      <c r="I5866" s="60"/>
    </row>
    <row r="5867" spans="1:9" s="38" customFormat="1" x14ac:dyDescent="0.25">
      <c r="A5867" s="193" t="s">
        <v>12758</v>
      </c>
      <c r="B5867" s="194" t="s">
        <v>12759</v>
      </c>
      <c r="C5867" s="188" t="s">
        <v>6</v>
      </c>
      <c r="D5867" s="179"/>
      <c r="E5867" s="201">
        <v>986</v>
      </c>
      <c r="F5867" s="201">
        <v>113</v>
      </c>
      <c r="G5867" s="64">
        <f t="shared" si="182"/>
        <v>0</v>
      </c>
      <c r="H5867" s="66">
        <f t="shared" si="183"/>
        <v>0</v>
      </c>
      <c r="I5867" s="60"/>
    </row>
    <row r="5868" spans="1:9" s="38" customFormat="1" ht="360" x14ac:dyDescent="0.25">
      <c r="A5868" s="195" t="s">
        <v>12760</v>
      </c>
      <c r="B5868" s="196" t="s">
        <v>22607</v>
      </c>
      <c r="C5868" s="198"/>
      <c r="D5868" s="199"/>
      <c r="E5868" s="199"/>
      <c r="F5868" s="199"/>
      <c r="G5868" s="199"/>
      <c r="H5868" s="200"/>
      <c r="I5868" s="60"/>
    </row>
    <row r="5869" spans="1:9" s="38" customFormat="1" x14ac:dyDescent="0.25">
      <c r="A5869" s="193" t="s">
        <v>12761</v>
      </c>
      <c r="B5869" s="194" t="s">
        <v>12762</v>
      </c>
      <c r="C5869" s="188" t="s">
        <v>6</v>
      </c>
      <c r="D5869" s="179"/>
      <c r="E5869" s="201">
        <v>1218</v>
      </c>
      <c r="F5869" s="201">
        <v>119</v>
      </c>
      <c r="G5869" s="64">
        <f t="shared" si="182"/>
        <v>0</v>
      </c>
      <c r="H5869" s="66">
        <f t="shared" si="183"/>
        <v>0</v>
      </c>
      <c r="I5869" s="60"/>
    </row>
    <row r="5870" spans="1:9" s="38" customFormat="1" x14ac:dyDescent="0.25">
      <c r="A5870" s="193" t="s">
        <v>12763</v>
      </c>
      <c r="B5870" s="194" t="s">
        <v>12764</v>
      </c>
      <c r="C5870" s="188" t="s">
        <v>6</v>
      </c>
      <c r="D5870" s="179"/>
      <c r="E5870" s="201">
        <v>1954</v>
      </c>
      <c r="F5870" s="201">
        <v>191</v>
      </c>
      <c r="G5870" s="64">
        <f t="shared" si="182"/>
        <v>0</v>
      </c>
      <c r="H5870" s="66">
        <f t="shared" si="183"/>
        <v>0</v>
      </c>
      <c r="I5870" s="60"/>
    </row>
    <row r="5871" spans="1:9" s="38" customFormat="1" x14ac:dyDescent="0.25">
      <c r="A5871" s="193" t="s">
        <v>12765</v>
      </c>
      <c r="B5871" s="194" t="s">
        <v>12766</v>
      </c>
      <c r="C5871" s="188" t="s">
        <v>6</v>
      </c>
      <c r="D5871" s="179"/>
      <c r="E5871" s="201">
        <v>3276</v>
      </c>
      <c r="F5871" s="201">
        <v>319</v>
      </c>
      <c r="G5871" s="64">
        <f t="shared" si="182"/>
        <v>0</v>
      </c>
      <c r="H5871" s="66">
        <f t="shared" si="183"/>
        <v>0</v>
      </c>
      <c r="I5871" s="60"/>
    </row>
    <row r="5872" spans="1:9" s="38" customFormat="1" x14ac:dyDescent="0.25">
      <c r="A5872" s="193" t="s">
        <v>12767</v>
      </c>
      <c r="B5872" s="194" t="s">
        <v>12768</v>
      </c>
      <c r="C5872" s="188" t="s">
        <v>6</v>
      </c>
      <c r="D5872" s="179"/>
      <c r="E5872" s="201">
        <v>3694</v>
      </c>
      <c r="F5872" s="201">
        <v>360</v>
      </c>
      <c r="G5872" s="64">
        <f t="shared" si="182"/>
        <v>0</v>
      </c>
      <c r="H5872" s="66">
        <f t="shared" si="183"/>
        <v>0</v>
      </c>
      <c r="I5872" s="60"/>
    </row>
    <row r="5873" spans="1:9" s="38" customFormat="1" x14ac:dyDescent="0.25">
      <c r="A5873" s="193" t="s">
        <v>12769</v>
      </c>
      <c r="B5873" s="194" t="s">
        <v>12770</v>
      </c>
      <c r="C5873" s="188" t="s">
        <v>6</v>
      </c>
      <c r="D5873" s="179"/>
      <c r="E5873" s="201">
        <v>651</v>
      </c>
      <c r="F5873" s="201">
        <v>64</v>
      </c>
      <c r="G5873" s="64">
        <f t="shared" si="182"/>
        <v>0</v>
      </c>
      <c r="H5873" s="66">
        <f t="shared" si="183"/>
        <v>0</v>
      </c>
      <c r="I5873" s="60"/>
    </row>
    <row r="5874" spans="1:9" s="38" customFormat="1" x14ac:dyDescent="0.25">
      <c r="A5874" s="193" t="s">
        <v>12771</v>
      </c>
      <c r="B5874" s="194" t="s">
        <v>12772</v>
      </c>
      <c r="C5874" s="188" t="s">
        <v>6</v>
      </c>
      <c r="D5874" s="179"/>
      <c r="E5874" s="201">
        <v>737</v>
      </c>
      <c r="F5874" s="201">
        <v>72</v>
      </c>
      <c r="G5874" s="64">
        <f t="shared" si="182"/>
        <v>0</v>
      </c>
      <c r="H5874" s="66">
        <f t="shared" si="183"/>
        <v>0</v>
      </c>
      <c r="I5874" s="60"/>
    </row>
    <row r="5875" spans="1:9" s="38" customFormat="1" x14ac:dyDescent="0.25">
      <c r="A5875" s="193" t="s">
        <v>12773</v>
      </c>
      <c r="B5875" s="194" t="s">
        <v>12774</v>
      </c>
      <c r="C5875" s="188" t="s">
        <v>6</v>
      </c>
      <c r="D5875" s="179"/>
      <c r="E5875" s="201">
        <v>1046</v>
      </c>
      <c r="F5875" s="201">
        <v>102</v>
      </c>
      <c r="G5875" s="64">
        <f t="shared" si="182"/>
        <v>0</v>
      </c>
      <c r="H5875" s="66">
        <f t="shared" si="183"/>
        <v>0</v>
      </c>
      <c r="I5875" s="60"/>
    </row>
    <row r="5876" spans="1:9" s="38" customFormat="1" x14ac:dyDescent="0.25">
      <c r="A5876" s="193" t="s">
        <v>12775</v>
      </c>
      <c r="B5876" s="194" t="s">
        <v>12776</v>
      </c>
      <c r="C5876" s="188" t="s">
        <v>6</v>
      </c>
      <c r="D5876" s="179"/>
      <c r="E5876" s="201">
        <v>748</v>
      </c>
      <c r="F5876" s="201">
        <v>73</v>
      </c>
      <c r="G5876" s="64">
        <f t="shared" si="182"/>
        <v>0</v>
      </c>
      <c r="H5876" s="66">
        <f t="shared" si="183"/>
        <v>0</v>
      </c>
      <c r="I5876" s="60"/>
    </row>
    <row r="5877" spans="1:9" s="38" customFormat="1" x14ac:dyDescent="0.25">
      <c r="A5877" s="193" t="s">
        <v>12777</v>
      </c>
      <c r="B5877" s="194" t="s">
        <v>12778</v>
      </c>
      <c r="C5877" s="188" t="s">
        <v>6</v>
      </c>
      <c r="D5877" s="179"/>
      <c r="E5877" s="201">
        <v>843</v>
      </c>
      <c r="F5877" s="201">
        <v>82</v>
      </c>
      <c r="G5877" s="64">
        <f t="shared" si="182"/>
        <v>0</v>
      </c>
      <c r="H5877" s="66">
        <f t="shared" si="183"/>
        <v>0</v>
      </c>
      <c r="I5877" s="60"/>
    </row>
    <row r="5878" spans="1:9" s="38" customFormat="1" x14ac:dyDescent="0.25">
      <c r="A5878" s="193" t="s">
        <v>12779</v>
      </c>
      <c r="B5878" s="194" t="s">
        <v>12780</v>
      </c>
      <c r="C5878" s="188" t="s">
        <v>6</v>
      </c>
      <c r="D5878" s="179"/>
      <c r="E5878" s="201">
        <v>1218</v>
      </c>
      <c r="F5878" s="201">
        <v>119</v>
      </c>
      <c r="G5878" s="64">
        <f t="shared" si="182"/>
        <v>0</v>
      </c>
      <c r="H5878" s="66">
        <f t="shared" si="183"/>
        <v>0</v>
      </c>
      <c r="I5878" s="60"/>
    </row>
    <row r="5879" spans="1:9" s="38" customFormat="1" x14ac:dyDescent="0.25">
      <c r="A5879" s="193" t="s">
        <v>12781</v>
      </c>
      <c r="B5879" s="194" t="s">
        <v>12782</v>
      </c>
      <c r="C5879" s="188" t="s">
        <v>6</v>
      </c>
      <c r="D5879" s="179"/>
      <c r="E5879" s="201">
        <v>640</v>
      </c>
      <c r="F5879" s="201">
        <v>62</v>
      </c>
      <c r="G5879" s="64">
        <f t="shared" si="182"/>
        <v>0</v>
      </c>
      <c r="H5879" s="66">
        <f t="shared" si="183"/>
        <v>0</v>
      </c>
      <c r="I5879" s="60"/>
    </row>
    <row r="5880" spans="1:9" s="38" customFormat="1" x14ac:dyDescent="0.25">
      <c r="A5880" s="193" t="s">
        <v>12783</v>
      </c>
      <c r="B5880" s="194" t="s">
        <v>12784</v>
      </c>
      <c r="C5880" s="188" t="s">
        <v>6</v>
      </c>
      <c r="D5880" s="179"/>
      <c r="E5880" s="201">
        <v>726</v>
      </c>
      <c r="F5880" s="201">
        <v>71</v>
      </c>
      <c r="G5880" s="64">
        <f t="shared" si="182"/>
        <v>0</v>
      </c>
      <c r="H5880" s="66">
        <f t="shared" si="183"/>
        <v>0</v>
      </c>
      <c r="I5880" s="60"/>
    </row>
    <row r="5881" spans="1:9" s="38" customFormat="1" x14ac:dyDescent="0.25">
      <c r="A5881" s="193" t="s">
        <v>12785</v>
      </c>
      <c r="B5881" s="194" t="s">
        <v>12786</v>
      </c>
      <c r="C5881" s="188" t="s">
        <v>6</v>
      </c>
      <c r="D5881" s="179"/>
      <c r="E5881" s="201">
        <v>1036</v>
      </c>
      <c r="F5881" s="201">
        <v>101</v>
      </c>
      <c r="G5881" s="64">
        <f t="shared" si="182"/>
        <v>0</v>
      </c>
      <c r="H5881" s="66">
        <f t="shared" si="183"/>
        <v>0</v>
      </c>
      <c r="I5881" s="60"/>
    </row>
    <row r="5882" spans="1:9" s="38" customFormat="1" x14ac:dyDescent="0.25">
      <c r="A5882" s="193" t="s">
        <v>12787</v>
      </c>
      <c r="B5882" s="194" t="s">
        <v>12788</v>
      </c>
      <c r="C5882" s="188" t="s">
        <v>6</v>
      </c>
      <c r="D5882" s="179"/>
      <c r="E5882" s="201">
        <v>1185</v>
      </c>
      <c r="F5882" s="201">
        <v>116</v>
      </c>
      <c r="G5882" s="64">
        <f t="shared" si="182"/>
        <v>0</v>
      </c>
      <c r="H5882" s="66">
        <f t="shared" si="183"/>
        <v>0</v>
      </c>
      <c r="I5882" s="60"/>
    </row>
    <row r="5883" spans="1:9" s="38" customFormat="1" x14ac:dyDescent="0.25">
      <c r="A5883" s="193" t="s">
        <v>12789</v>
      </c>
      <c r="B5883" s="194" t="s">
        <v>12790</v>
      </c>
      <c r="C5883" s="188" t="s">
        <v>6</v>
      </c>
      <c r="D5883" s="179"/>
      <c r="E5883" s="201">
        <v>1356</v>
      </c>
      <c r="F5883" s="201">
        <v>132</v>
      </c>
      <c r="G5883" s="64">
        <f t="shared" si="182"/>
        <v>0</v>
      </c>
      <c r="H5883" s="66">
        <f t="shared" si="183"/>
        <v>0</v>
      </c>
      <c r="I5883" s="60"/>
    </row>
    <row r="5884" spans="1:9" s="38" customFormat="1" x14ac:dyDescent="0.25">
      <c r="A5884" s="193" t="s">
        <v>12791</v>
      </c>
      <c r="B5884" s="194" t="s">
        <v>12792</v>
      </c>
      <c r="C5884" s="188" t="s">
        <v>6</v>
      </c>
      <c r="D5884" s="179"/>
      <c r="E5884" s="201">
        <v>1366</v>
      </c>
      <c r="F5884" s="201">
        <v>133</v>
      </c>
      <c r="G5884" s="64">
        <f t="shared" si="182"/>
        <v>0</v>
      </c>
      <c r="H5884" s="66">
        <f t="shared" si="183"/>
        <v>0</v>
      </c>
      <c r="I5884" s="60"/>
    </row>
    <row r="5885" spans="1:9" s="38" customFormat="1" x14ac:dyDescent="0.25">
      <c r="A5885" s="193" t="s">
        <v>12793</v>
      </c>
      <c r="B5885" s="194" t="s">
        <v>12794</v>
      </c>
      <c r="C5885" s="188" t="s">
        <v>6</v>
      </c>
      <c r="D5885" s="179"/>
      <c r="E5885" s="201">
        <v>908</v>
      </c>
      <c r="F5885" s="201">
        <v>89</v>
      </c>
      <c r="G5885" s="64">
        <f t="shared" si="182"/>
        <v>0</v>
      </c>
      <c r="H5885" s="66">
        <f t="shared" si="183"/>
        <v>0</v>
      </c>
      <c r="I5885" s="60"/>
    </row>
    <row r="5886" spans="1:9" s="38" customFormat="1" x14ac:dyDescent="0.25">
      <c r="A5886" s="193" t="s">
        <v>12795</v>
      </c>
      <c r="B5886" s="194" t="s">
        <v>12796</v>
      </c>
      <c r="C5886" s="188" t="s">
        <v>6</v>
      </c>
      <c r="D5886" s="179"/>
      <c r="E5886" s="201">
        <v>1100</v>
      </c>
      <c r="F5886" s="201">
        <v>107</v>
      </c>
      <c r="G5886" s="64">
        <f t="shared" si="182"/>
        <v>0</v>
      </c>
      <c r="H5886" s="66">
        <f t="shared" si="183"/>
        <v>0</v>
      </c>
      <c r="I5886" s="60"/>
    </row>
    <row r="5887" spans="1:9" s="38" customFormat="1" x14ac:dyDescent="0.25">
      <c r="A5887" s="193" t="s">
        <v>12797</v>
      </c>
      <c r="B5887" s="194" t="s">
        <v>12798</v>
      </c>
      <c r="C5887" s="188" t="s">
        <v>6</v>
      </c>
      <c r="D5887" s="179"/>
      <c r="E5887" s="201">
        <v>1163</v>
      </c>
      <c r="F5887" s="201">
        <v>113</v>
      </c>
      <c r="G5887" s="64">
        <f t="shared" si="182"/>
        <v>0</v>
      </c>
      <c r="H5887" s="66">
        <f t="shared" si="183"/>
        <v>0</v>
      </c>
      <c r="I5887" s="60"/>
    </row>
    <row r="5888" spans="1:9" s="38" customFormat="1" ht="90" x14ac:dyDescent="0.25">
      <c r="A5888" s="195" t="s">
        <v>12799</v>
      </c>
      <c r="B5888" s="196" t="s">
        <v>22608</v>
      </c>
      <c r="C5888" s="198"/>
      <c r="D5888" s="199"/>
      <c r="E5888" s="199"/>
      <c r="F5888" s="199"/>
      <c r="G5888" s="199"/>
      <c r="H5888" s="200"/>
      <c r="I5888" s="60"/>
    </row>
    <row r="5889" spans="1:9" s="38" customFormat="1" x14ac:dyDescent="0.25">
      <c r="A5889" s="193" t="s">
        <v>12800</v>
      </c>
      <c r="B5889" s="194" t="s">
        <v>12801</v>
      </c>
      <c r="C5889" s="188" t="s">
        <v>6</v>
      </c>
      <c r="D5889" s="179"/>
      <c r="E5889" s="201">
        <v>326</v>
      </c>
      <c r="F5889" s="201">
        <v>31.8</v>
      </c>
      <c r="G5889" s="64">
        <f t="shared" si="182"/>
        <v>0</v>
      </c>
      <c r="H5889" s="66">
        <f t="shared" si="183"/>
        <v>0</v>
      </c>
      <c r="I5889" s="60"/>
    </row>
    <row r="5890" spans="1:9" s="38" customFormat="1" x14ac:dyDescent="0.25">
      <c r="A5890" s="193" t="s">
        <v>12802</v>
      </c>
      <c r="B5890" s="194" t="s">
        <v>12803</v>
      </c>
      <c r="C5890" s="188" t="s">
        <v>6</v>
      </c>
      <c r="D5890" s="179"/>
      <c r="E5890" s="201">
        <v>152</v>
      </c>
      <c r="F5890" s="201">
        <v>14.8</v>
      </c>
      <c r="G5890" s="64">
        <f t="shared" si="182"/>
        <v>0</v>
      </c>
      <c r="H5890" s="66">
        <f t="shared" si="183"/>
        <v>0</v>
      </c>
      <c r="I5890" s="60"/>
    </row>
    <row r="5891" spans="1:9" s="38" customFormat="1" x14ac:dyDescent="0.25">
      <c r="A5891" s="193" t="s">
        <v>12804</v>
      </c>
      <c r="B5891" s="194" t="s">
        <v>12805</v>
      </c>
      <c r="C5891" s="188" t="s">
        <v>6</v>
      </c>
      <c r="D5891" s="179"/>
      <c r="E5891" s="201">
        <v>296</v>
      </c>
      <c r="F5891" s="201">
        <v>28.8</v>
      </c>
      <c r="G5891" s="64">
        <f t="shared" si="182"/>
        <v>0</v>
      </c>
      <c r="H5891" s="66">
        <f t="shared" si="183"/>
        <v>0</v>
      </c>
      <c r="I5891" s="60"/>
    </row>
    <row r="5892" spans="1:9" s="38" customFormat="1" x14ac:dyDescent="0.25">
      <c r="A5892" s="193" t="s">
        <v>12806</v>
      </c>
      <c r="B5892" s="194" t="s">
        <v>22609</v>
      </c>
      <c r="C5892" s="188" t="s">
        <v>6</v>
      </c>
      <c r="D5892" s="179"/>
      <c r="E5892" s="201">
        <v>217</v>
      </c>
      <c r="F5892" s="201">
        <v>21.1</v>
      </c>
      <c r="G5892" s="64">
        <f t="shared" si="182"/>
        <v>0</v>
      </c>
      <c r="H5892" s="66">
        <f t="shared" si="183"/>
        <v>0</v>
      </c>
      <c r="I5892" s="60"/>
    </row>
    <row r="5893" spans="1:9" s="38" customFormat="1" x14ac:dyDescent="0.25">
      <c r="A5893" s="193" t="s">
        <v>12807</v>
      </c>
      <c r="B5893" s="194" t="s">
        <v>12714</v>
      </c>
      <c r="C5893" s="188" t="s">
        <v>6</v>
      </c>
      <c r="D5893" s="179"/>
      <c r="E5893" s="201">
        <v>316</v>
      </c>
      <c r="F5893" s="201">
        <v>30.8</v>
      </c>
      <c r="G5893" s="64">
        <f t="shared" ref="G5893:G5956" si="184">D5893*E5893</f>
        <v>0</v>
      </c>
      <c r="H5893" s="66">
        <f t="shared" ref="H5893:H5956" si="185">D5893*F5893</f>
        <v>0</v>
      </c>
      <c r="I5893" s="60"/>
    </row>
    <row r="5894" spans="1:9" s="38" customFormat="1" ht="360" x14ac:dyDescent="0.25">
      <c r="A5894" s="195" t="s">
        <v>12808</v>
      </c>
      <c r="B5894" s="196" t="s">
        <v>22610</v>
      </c>
      <c r="C5894" s="198"/>
      <c r="D5894" s="199"/>
      <c r="E5894" s="199"/>
      <c r="F5894" s="199"/>
      <c r="G5894" s="199"/>
      <c r="H5894" s="200"/>
      <c r="I5894" s="60"/>
    </row>
    <row r="5895" spans="1:9" s="38" customFormat="1" x14ac:dyDescent="0.25">
      <c r="A5895" s="193" t="s">
        <v>12809</v>
      </c>
      <c r="B5895" s="194" t="s">
        <v>12810</v>
      </c>
      <c r="C5895" s="188" t="s">
        <v>6</v>
      </c>
      <c r="D5895" s="179"/>
      <c r="E5895" s="201">
        <v>2637</v>
      </c>
      <c r="F5895" s="201">
        <v>257</v>
      </c>
      <c r="G5895" s="64">
        <f t="shared" si="184"/>
        <v>0</v>
      </c>
      <c r="H5895" s="66">
        <f t="shared" si="185"/>
        <v>0</v>
      </c>
      <c r="I5895" s="60"/>
    </row>
    <row r="5896" spans="1:9" s="38" customFormat="1" x14ac:dyDescent="0.25">
      <c r="A5896" s="193" t="s">
        <v>12811</v>
      </c>
      <c r="B5896" s="194" t="s">
        <v>12812</v>
      </c>
      <c r="C5896" s="188" t="s">
        <v>6</v>
      </c>
      <c r="D5896" s="179"/>
      <c r="E5896" s="201">
        <v>353</v>
      </c>
      <c r="F5896" s="201">
        <v>34.4</v>
      </c>
      <c r="G5896" s="64">
        <f t="shared" si="184"/>
        <v>0</v>
      </c>
      <c r="H5896" s="66">
        <f t="shared" si="185"/>
        <v>0</v>
      </c>
      <c r="I5896" s="60"/>
    </row>
    <row r="5897" spans="1:9" s="38" customFormat="1" x14ac:dyDescent="0.25">
      <c r="A5897" s="193" t="s">
        <v>12813</v>
      </c>
      <c r="B5897" s="194" t="s">
        <v>12814</v>
      </c>
      <c r="C5897" s="188" t="s">
        <v>6</v>
      </c>
      <c r="D5897" s="179"/>
      <c r="E5897" s="201">
        <v>851</v>
      </c>
      <c r="F5897" s="201">
        <v>83</v>
      </c>
      <c r="G5897" s="64">
        <f t="shared" si="184"/>
        <v>0</v>
      </c>
      <c r="H5897" s="66">
        <f t="shared" si="185"/>
        <v>0</v>
      </c>
      <c r="I5897" s="60"/>
    </row>
    <row r="5898" spans="1:9" s="38" customFormat="1" x14ac:dyDescent="0.25">
      <c r="A5898" s="193" t="s">
        <v>12815</v>
      </c>
      <c r="B5898" s="194" t="s">
        <v>12816</v>
      </c>
      <c r="C5898" s="188" t="s">
        <v>6</v>
      </c>
      <c r="D5898" s="179"/>
      <c r="E5898" s="201">
        <v>928</v>
      </c>
      <c r="F5898" s="201">
        <v>90</v>
      </c>
      <c r="G5898" s="64">
        <f t="shared" si="184"/>
        <v>0</v>
      </c>
      <c r="H5898" s="66">
        <f t="shared" si="185"/>
        <v>0</v>
      </c>
      <c r="I5898" s="60"/>
    </row>
    <row r="5899" spans="1:9" s="38" customFormat="1" x14ac:dyDescent="0.25">
      <c r="A5899" s="193" t="s">
        <v>12817</v>
      </c>
      <c r="B5899" s="194" t="s">
        <v>12818</v>
      </c>
      <c r="C5899" s="188" t="s">
        <v>6</v>
      </c>
      <c r="D5899" s="179"/>
      <c r="E5899" s="201">
        <v>950</v>
      </c>
      <c r="F5899" s="201">
        <v>93</v>
      </c>
      <c r="G5899" s="64">
        <f t="shared" si="184"/>
        <v>0</v>
      </c>
      <c r="H5899" s="66">
        <f t="shared" si="185"/>
        <v>0</v>
      </c>
      <c r="I5899" s="60"/>
    </row>
    <row r="5900" spans="1:9" s="38" customFormat="1" x14ac:dyDescent="0.25">
      <c r="A5900" s="193" t="s">
        <v>12819</v>
      </c>
      <c r="B5900" s="194" t="s">
        <v>12820</v>
      </c>
      <c r="C5900" s="188" t="s">
        <v>6</v>
      </c>
      <c r="D5900" s="179"/>
      <c r="E5900" s="201">
        <v>993</v>
      </c>
      <c r="F5900" s="201">
        <v>97</v>
      </c>
      <c r="G5900" s="64">
        <f t="shared" si="184"/>
        <v>0</v>
      </c>
      <c r="H5900" s="66">
        <f t="shared" si="185"/>
        <v>0</v>
      </c>
      <c r="I5900" s="60"/>
    </row>
    <row r="5901" spans="1:9" s="38" customFormat="1" x14ac:dyDescent="0.25">
      <c r="A5901" s="193" t="s">
        <v>12821</v>
      </c>
      <c r="B5901" s="194" t="s">
        <v>12822</v>
      </c>
      <c r="C5901" s="188" t="s">
        <v>6</v>
      </c>
      <c r="D5901" s="179"/>
      <c r="E5901" s="201">
        <v>1143</v>
      </c>
      <c r="F5901" s="201">
        <v>111</v>
      </c>
      <c r="G5901" s="64">
        <f t="shared" si="184"/>
        <v>0</v>
      </c>
      <c r="H5901" s="66">
        <f t="shared" si="185"/>
        <v>0</v>
      </c>
      <c r="I5901" s="60"/>
    </row>
    <row r="5902" spans="1:9" s="38" customFormat="1" x14ac:dyDescent="0.25">
      <c r="A5902" s="193" t="s">
        <v>12823</v>
      </c>
      <c r="B5902" s="194" t="s">
        <v>12824</v>
      </c>
      <c r="C5902" s="188" t="s">
        <v>6</v>
      </c>
      <c r="D5902" s="179"/>
      <c r="E5902" s="201">
        <v>1153</v>
      </c>
      <c r="F5902" s="201">
        <v>112</v>
      </c>
      <c r="G5902" s="64">
        <f t="shared" si="184"/>
        <v>0</v>
      </c>
      <c r="H5902" s="66">
        <f t="shared" si="185"/>
        <v>0</v>
      </c>
      <c r="I5902" s="60"/>
    </row>
    <row r="5903" spans="1:9" s="38" customFormat="1" x14ac:dyDescent="0.25">
      <c r="A5903" s="193" t="s">
        <v>12825</v>
      </c>
      <c r="B5903" s="194" t="s">
        <v>12826</v>
      </c>
      <c r="C5903" s="188" t="s">
        <v>6</v>
      </c>
      <c r="D5903" s="179"/>
      <c r="E5903" s="201">
        <v>1185</v>
      </c>
      <c r="F5903" s="201">
        <v>116</v>
      </c>
      <c r="G5903" s="64">
        <f t="shared" si="184"/>
        <v>0</v>
      </c>
      <c r="H5903" s="66">
        <f t="shared" si="185"/>
        <v>0</v>
      </c>
      <c r="I5903" s="60"/>
    </row>
    <row r="5904" spans="1:9" s="38" customFormat="1" x14ac:dyDescent="0.25">
      <c r="A5904" s="193" t="s">
        <v>12827</v>
      </c>
      <c r="B5904" s="194" t="s">
        <v>12828</v>
      </c>
      <c r="C5904" s="188" t="s">
        <v>6</v>
      </c>
      <c r="D5904" s="179"/>
      <c r="E5904" s="201">
        <v>1206</v>
      </c>
      <c r="F5904" s="201">
        <v>118</v>
      </c>
      <c r="G5904" s="64">
        <f t="shared" si="184"/>
        <v>0</v>
      </c>
      <c r="H5904" s="66">
        <f t="shared" si="185"/>
        <v>0</v>
      </c>
      <c r="I5904" s="60"/>
    </row>
    <row r="5905" spans="1:9" s="38" customFormat="1" x14ac:dyDescent="0.25">
      <c r="A5905" s="193" t="s">
        <v>12829</v>
      </c>
      <c r="B5905" s="194" t="s">
        <v>12830</v>
      </c>
      <c r="C5905" s="188" t="s">
        <v>6</v>
      </c>
      <c r="D5905" s="179"/>
      <c r="E5905" s="201">
        <v>1089</v>
      </c>
      <c r="F5905" s="201">
        <v>106</v>
      </c>
      <c r="G5905" s="64">
        <f t="shared" si="184"/>
        <v>0</v>
      </c>
      <c r="H5905" s="66">
        <f t="shared" si="185"/>
        <v>0</v>
      </c>
      <c r="I5905" s="60"/>
    </row>
    <row r="5906" spans="1:9" s="38" customFormat="1" x14ac:dyDescent="0.25">
      <c r="A5906" s="193" t="s">
        <v>12831</v>
      </c>
      <c r="B5906" s="194" t="s">
        <v>12832</v>
      </c>
      <c r="C5906" s="188" t="s">
        <v>6</v>
      </c>
      <c r="D5906" s="179"/>
      <c r="E5906" s="201">
        <v>1110</v>
      </c>
      <c r="F5906" s="201">
        <v>108</v>
      </c>
      <c r="G5906" s="64">
        <f t="shared" si="184"/>
        <v>0</v>
      </c>
      <c r="H5906" s="66">
        <f t="shared" si="185"/>
        <v>0</v>
      </c>
      <c r="I5906" s="60"/>
    </row>
    <row r="5907" spans="1:9" s="38" customFormat="1" x14ac:dyDescent="0.25">
      <c r="A5907" s="193" t="s">
        <v>12833</v>
      </c>
      <c r="B5907" s="194" t="s">
        <v>12834</v>
      </c>
      <c r="C5907" s="188" t="s">
        <v>6</v>
      </c>
      <c r="D5907" s="179"/>
      <c r="E5907" s="201">
        <v>1131</v>
      </c>
      <c r="F5907" s="201">
        <v>110</v>
      </c>
      <c r="G5907" s="64">
        <f t="shared" si="184"/>
        <v>0</v>
      </c>
      <c r="H5907" s="66">
        <f t="shared" si="185"/>
        <v>0</v>
      </c>
      <c r="I5907" s="60"/>
    </row>
    <row r="5908" spans="1:9" s="38" customFormat="1" x14ac:dyDescent="0.25">
      <c r="A5908" s="193" t="s">
        <v>12835</v>
      </c>
      <c r="B5908" s="194" t="s">
        <v>12836</v>
      </c>
      <c r="C5908" s="188" t="s">
        <v>6</v>
      </c>
      <c r="D5908" s="179"/>
      <c r="E5908" s="201">
        <v>1153</v>
      </c>
      <c r="F5908" s="201">
        <v>112</v>
      </c>
      <c r="G5908" s="64">
        <f t="shared" si="184"/>
        <v>0</v>
      </c>
      <c r="H5908" s="66">
        <f t="shared" si="185"/>
        <v>0</v>
      </c>
      <c r="I5908" s="60"/>
    </row>
    <row r="5909" spans="1:9" s="38" customFormat="1" x14ac:dyDescent="0.25">
      <c r="A5909" s="193" t="s">
        <v>12837</v>
      </c>
      <c r="B5909" s="194" t="s">
        <v>12838</v>
      </c>
      <c r="C5909" s="188" t="s">
        <v>6</v>
      </c>
      <c r="D5909" s="179"/>
      <c r="E5909" s="201">
        <v>1686</v>
      </c>
      <c r="F5909" s="201">
        <v>164</v>
      </c>
      <c r="G5909" s="64">
        <f t="shared" si="184"/>
        <v>0</v>
      </c>
      <c r="H5909" s="66">
        <f t="shared" si="185"/>
        <v>0</v>
      </c>
      <c r="I5909" s="60"/>
    </row>
    <row r="5910" spans="1:9" s="38" customFormat="1" x14ac:dyDescent="0.25">
      <c r="A5910" s="193" t="s">
        <v>12839</v>
      </c>
      <c r="B5910" s="194" t="s">
        <v>12840</v>
      </c>
      <c r="C5910" s="188" t="s">
        <v>6</v>
      </c>
      <c r="D5910" s="179"/>
      <c r="E5910" s="201">
        <v>1783</v>
      </c>
      <c r="F5910" s="201">
        <v>174</v>
      </c>
      <c r="G5910" s="64">
        <f t="shared" si="184"/>
        <v>0</v>
      </c>
      <c r="H5910" s="66">
        <f t="shared" si="185"/>
        <v>0</v>
      </c>
      <c r="I5910" s="60"/>
    </row>
    <row r="5911" spans="1:9" s="38" customFormat="1" ht="22.5" x14ac:dyDescent="0.25">
      <c r="A5911" s="193" t="s">
        <v>12841</v>
      </c>
      <c r="B5911" s="194" t="s">
        <v>12842</v>
      </c>
      <c r="C5911" s="188" t="s">
        <v>6</v>
      </c>
      <c r="D5911" s="179"/>
      <c r="E5911" s="201">
        <v>1121</v>
      </c>
      <c r="F5911" s="201">
        <v>109</v>
      </c>
      <c r="G5911" s="64">
        <f t="shared" si="184"/>
        <v>0</v>
      </c>
      <c r="H5911" s="66">
        <f t="shared" si="185"/>
        <v>0</v>
      </c>
      <c r="I5911" s="60"/>
    </row>
    <row r="5912" spans="1:9" s="38" customFormat="1" ht="22.5" x14ac:dyDescent="0.25">
      <c r="A5912" s="193" t="s">
        <v>12843</v>
      </c>
      <c r="B5912" s="194" t="s">
        <v>12844</v>
      </c>
      <c r="C5912" s="188" t="s">
        <v>6</v>
      </c>
      <c r="D5912" s="179"/>
      <c r="E5912" s="201">
        <v>1260</v>
      </c>
      <c r="F5912" s="201">
        <v>123</v>
      </c>
      <c r="G5912" s="64">
        <f t="shared" si="184"/>
        <v>0</v>
      </c>
      <c r="H5912" s="66">
        <f t="shared" si="185"/>
        <v>0</v>
      </c>
      <c r="I5912" s="60"/>
    </row>
    <row r="5913" spans="1:9" s="38" customFormat="1" ht="22.5" x14ac:dyDescent="0.25">
      <c r="A5913" s="193" t="s">
        <v>12845</v>
      </c>
      <c r="B5913" s="194" t="s">
        <v>12846</v>
      </c>
      <c r="C5913" s="188" t="s">
        <v>6</v>
      </c>
      <c r="D5913" s="179"/>
      <c r="E5913" s="201">
        <v>1291</v>
      </c>
      <c r="F5913" s="201">
        <v>126</v>
      </c>
      <c r="G5913" s="64">
        <f t="shared" si="184"/>
        <v>0</v>
      </c>
      <c r="H5913" s="66">
        <f t="shared" si="185"/>
        <v>0</v>
      </c>
      <c r="I5913" s="60"/>
    </row>
    <row r="5914" spans="1:9" s="38" customFormat="1" ht="22.5" x14ac:dyDescent="0.25">
      <c r="A5914" s="193" t="s">
        <v>12847</v>
      </c>
      <c r="B5914" s="194" t="s">
        <v>12848</v>
      </c>
      <c r="C5914" s="188" t="s">
        <v>6</v>
      </c>
      <c r="D5914" s="179"/>
      <c r="E5914" s="201">
        <v>1334</v>
      </c>
      <c r="F5914" s="201">
        <v>130</v>
      </c>
      <c r="G5914" s="64">
        <f t="shared" si="184"/>
        <v>0</v>
      </c>
      <c r="H5914" s="66">
        <f t="shared" si="185"/>
        <v>0</v>
      </c>
      <c r="I5914" s="60"/>
    </row>
    <row r="5915" spans="1:9" s="38" customFormat="1" x14ac:dyDescent="0.25">
      <c r="A5915" s="193" t="s">
        <v>12849</v>
      </c>
      <c r="B5915" s="194" t="s">
        <v>12850</v>
      </c>
      <c r="C5915" s="188" t="s">
        <v>6</v>
      </c>
      <c r="D5915" s="179"/>
      <c r="E5915" s="201">
        <v>1506</v>
      </c>
      <c r="F5915" s="201">
        <v>147</v>
      </c>
      <c r="G5915" s="64">
        <f t="shared" si="184"/>
        <v>0</v>
      </c>
      <c r="H5915" s="66">
        <f t="shared" si="185"/>
        <v>0</v>
      </c>
      <c r="I5915" s="60"/>
    </row>
    <row r="5916" spans="1:9" s="38" customFormat="1" x14ac:dyDescent="0.25">
      <c r="A5916" s="193" t="s">
        <v>12851</v>
      </c>
      <c r="B5916" s="194" t="s">
        <v>12852</v>
      </c>
      <c r="C5916" s="188" t="s">
        <v>6</v>
      </c>
      <c r="D5916" s="179"/>
      <c r="E5916" s="201">
        <v>1591</v>
      </c>
      <c r="F5916" s="201">
        <v>155</v>
      </c>
      <c r="G5916" s="64">
        <f t="shared" si="184"/>
        <v>0</v>
      </c>
      <c r="H5916" s="66">
        <f t="shared" si="185"/>
        <v>0</v>
      </c>
      <c r="I5916" s="60"/>
    </row>
    <row r="5917" spans="1:9" s="38" customFormat="1" x14ac:dyDescent="0.25">
      <c r="A5917" s="193" t="s">
        <v>12853</v>
      </c>
      <c r="B5917" s="194" t="s">
        <v>12854</v>
      </c>
      <c r="C5917" s="188" t="s">
        <v>6</v>
      </c>
      <c r="D5917" s="179"/>
      <c r="E5917" s="201">
        <v>1633</v>
      </c>
      <c r="F5917" s="201">
        <v>159</v>
      </c>
      <c r="G5917" s="64">
        <f t="shared" si="184"/>
        <v>0</v>
      </c>
      <c r="H5917" s="66">
        <f t="shared" si="185"/>
        <v>0</v>
      </c>
      <c r="I5917" s="60"/>
    </row>
    <row r="5918" spans="1:9" s="38" customFormat="1" x14ac:dyDescent="0.25">
      <c r="A5918" s="193" t="s">
        <v>12855</v>
      </c>
      <c r="B5918" s="194" t="s">
        <v>12856</v>
      </c>
      <c r="C5918" s="188" t="s">
        <v>6</v>
      </c>
      <c r="D5918" s="179"/>
      <c r="E5918" s="201">
        <v>1708</v>
      </c>
      <c r="F5918" s="201">
        <v>167</v>
      </c>
      <c r="G5918" s="64">
        <f t="shared" si="184"/>
        <v>0</v>
      </c>
      <c r="H5918" s="66">
        <f t="shared" si="185"/>
        <v>0</v>
      </c>
      <c r="I5918" s="60"/>
    </row>
    <row r="5919" spans="1:9" s="38" customFormat="1" ht="22.5" x14ac:dyDescent="0.25">
      <c r="A5919" s="193" t="s">
        <v>12857</v>
      </c>
      <c r="B5919" s="194" t="s">
        <v>22611</v>
      </c>
      <c r="C5919" s="188" t="s">
        <v>6</v>
      </c>
      <c r="D5919" s="179"/>
      <c r="E5919" s="201">
        <v>3093</v>
      </c>
      <c r="F5919" s="201">
        <v>302</v>
      </c>
      <c r="G5919" s="64">
        <f t="shared" si="184"/>
        <v>0</v>
      </c>
      <c r="H5919" s="66">
        <f t="shared" si="185"/>
        <v>0</v>
      </c>
      <c r="I5919" s="60"/>
    </row>
    <row r="5920" spans="1:9" s="38" customFormat="1" ht="22.5" x14ac:dyDescent="0.25">
      <c r="A5920" s="193" t="s">
        <v>12858</v>
      </c>
      <c r="B5920" s="194" t="s">
        <v>22612</v>
      </c>
      <c r="C5920" s="188" t="s">
        <v>6</v>
      </c>
      <c r="D5920" s="179"/>
      <c r="E5920" s="201">
        <v>5551</v>
      </c>
      <c r="F5920" s="201">
        <v>541</v>
      </c>
      <c r="G5920" s="64">
        <f t="shared" si="184"/>
        <v>0</v>
      </c>
      <c r="H5920" s="66">
        <f t="shared" si="185"/>
        <v>0</v>
      </c>
      <c r="I5920" s="60"/>
    </row>
    <row r="5921" spans="1:9" s="38" customFormat="1" ht="22.5" x14ac:dyDescent="0.25">
      <c r="A5921" s="193" t="s">
        <v>12859</v>
      </c>
      <c r="B5921" s="194" t="s">
        <v>22613</v>
      </c>
      <c r="C5921" s="188" t="s">
        <v>6</v>
      </c>
      <c r="D5921" s="179"/>
      <c r="E5921" s="201">
        <v>5949</v>
      </c>
      <c r="F5921" s="201">
        <v>580</v>
      </c>
      <c r="G5921" s="64">
        <f t="shared" si="184"/>
        <v>0</v>
      </c>
      <c r="H5921" s="66">
        <f t="shared" si="185"/>
        <v>0</v>
      </c>
      <c r="I5921" s="60"/>
    </row>
    <row r="5922" spans="1:9" s="38" customFormat="1" ht="409.5" x14ac:dyDescent="0.25">
      <c r="A5922" s="195" t="s">
        <v>12860</v>
      </c>
      <c r="B5922" s="196" t="s">
        <v>22614</v>
      </c>
      <c r="C5922" s="198"/>
      <c r="D5922" s="199"/>
      <c r="E5922" s="199"/>
      <c r="F5922" s="199"/>
      <c r="G5922" s="199"/>
      <c r="H5922" s="200"/>
      <c r="I5922" s="60"/>
    </row>
    <row r="5923" spans="1:9" s="38" customFormat="1" x14ac:dyDescent="0.25">
      <c r="A5923" s="193" t="s">
        <v>12861</v>
      </c>
      <c r="B5923" s="194" t="s">
        <v>12810</v>
      </c>
      <c r="C5923" s="188" t="s">
        <v>6</v>
      </c>
      <c r="D5923" s="179"/>
      <c r="E5923" s="201">
        <v>1431</v>
      </c>
      <c r="F5923" s="201">
        <v>140</v>
      </c>
      <c r="G5923" s="64">
        <f t="shared" si="184"/>
        <v>0</v>
      </c>
      <c r="H5923" s="66">
        <f t="shared" si="185"/>
        <v>0</v>
      </c>
      <c r="I5923" s="60"/>
    </row>
    <row r="5924" spans="1:9" s="38" customFormat="1" ht="22.5" x14ac:dyDescent="0.25">
      <c r="A5924" s="193" t="s">
        <v>12862</v>
      </c>
      <c r="B5924" s="194" t="s">
        <v>12863</v>
      </c>
      <c r="C5924" s="188" t="s">
        <v>6</v>
      </c>
      <c r="D5924" s="179"/>
      <c r="E5924" s="201">
        <v>400</v>
      </c>
      <c r="F5924" s="201">
        <v>39</v>
      </c>
      <c r="G5924" s="64">
        <f t="shared" si="184"/>
        <v>0</v>
      </c>
      <c r="H5924" s="66">
        <f t="shared" si="185"/>
        <v>0</v>
      </c>
      <c r="I5924" s="60"/>
    </row>
    <row r="5925" spans="1:9" s="38" customFormat="1" x14ac:dyDescent="0.25">
      <c r="A5925" s="193" t="s">
        <v>12864</v>
      </c>
      <c r="B5925" s="194" t="s">
        <v>12814</v>
      </c>
      <c r="C5925" s="188" t="s">
        <v>6</v>
      </c>
      <c r="D5925" s="179"/>
      <c r="E5925" s="201">
        <v>908</v>
      </c>
      <c r="F5925" s="201">
        <v>89</v>
      </c>
      <c r="G5925" s="64">
        <f t="shared" si="184"/>
        <v>0</v>
      </c>
      <c r="H5925" s="66">
        <f t="shared" si="185"/>
        <v>0</v>
      </c>
      <c r="I5925" s="60"/>
    </row>
    <row r="5926" spans="1:9" s="38" customFormat="1" x14ac:dyDescent="0.25">
      <c r="A5926" s="193" t="s">
        <v>12865</v>
      </c>
      <c r="B5926" s="194" t="s">
        <v>12816</v>
      </c>
      <c r="C5926" s="188" t="s">
        <v>6</v>
      </c>
      <c r="D5926" s="179"/>
      <c r="E5926" s="201">
        <v>928</v>
      </c>
      <c r="F5926" s="201">
        <v>90</v>
      </c>
      <c r="G5926" s="64">
        <f t="shared" si="184"/>
        <v>0</v>
      </c>
      <c r="H5926" s="66">
        <f t="shared" si="185"/>
        <v>0</v>
      </c>
      <c r="I5926" s="60"/>
    </row>
    <row r="5927" spans="1:9" s="38" customFormat="1" x14ac:dyDescent="0.25">
      <c r="A5927" s="193" t="s">
        <v>12866</v>
      </c>
      <c r="B5927" s="194" t="s">
        <v>12818</v>
      </c>
      <c r="C5927" s="188" t="s">
        <v>6</v>
      </c>
      <c r="D5927" s="179"/>
      <c r="E5927" s="201">
        <v>950</v>
      </c>
      <c r="F5927" s="201">
        <v>93</v>
      </c>
      <c r="G5927" s="64">
        <f t="shared" si="184"/>
        <v>0</v>
      </c>
      <c r="H5927" s="66">
        <f t="shared" si="185"/>
        <v>0</v>
      </c>
      <c r="I5927" s="60"/>
    </row>
    <row r="5928" spans="1:9" s="38" customFormat="1" x14ac:dyDescent="0.25">
      <c r="A5928" s="193" t="s">
        <v>12867</v>
      </c>
      <c r="B5928" s="194" t="s">
        <v>12820</v>
      </c>
      <c r="C5928" s="188" t="s">
        <v>6</v>
      </c>
      <c r="D5928" s="179"/>
      <c r="E5928" s="201">
        <v>993</v>
      </c>
      <c r="F5928" s="201">
        <v>97</v>
      </c>
      <c r="G5928" s="64">
        <f t="shared" si="184"/>
        <v>0</v>
      </c>
      <c r="H5928" s="66">
        <f t="shared" si="185"/>
        <v>0</v>
      </c>
      <c r="I5928" s="60"/>
    </row>
    <row r="5929" spans="1:9" s="38" customFormat="1" x14ac:dyDescent="0.25">
      <c r="A5929" s="193" t="s">
        <v>12868</v>
      </c>
      <c r="B5929" s="194" t="s">
        <v>12822</v>
      </c>
      <c r="C5929" s="188" t="s">
        <v>6</v>
      </c>
      <c r="D5929" s="179"/>
      <c r="E5929" s="201">
        <v>1143</v>
      </c>
      <c r="F5929" s="201">
        <v>111</v>
      </c>
      <c r="G5929" s="64">
        <f t="shared" si="184"/>
        <v>0</v>
      </c>
      <c r="H5929" s="66">
        <f t="shared" si="185"/>
        <v>0</v>
      </c>
      <c r="I5929" s="60"/>
    </row>
    <row r="5930" spans="1:9" s="38" customFormat="1" x14ac:dyDescent="0.25">
      <c r="A5930" s="193" t="s">
        <v>12869</v>
      </c>
      <c r="B5930" s="194" t="s">
        <v>12824</v>
      </c>
      <c r="C5930" s="188" t="s">
        <v>6</v>
      </c>
      <c r="D5930" s="179"/>
      <c r="E5930" s="201">
        <v>1153</v>
      </c>
      <c r="F5930" s="201">
        <v>112</v>
      </c>
      <c r="G5930" s="64">
        <f t="shared" si="184"/>
        <v>0</v>
      </c>
      <c r="H5930" s="66">
        <f t="shared" si="185"/>
        <v>0</v>
      </c>
      <c r="I5930" s="60"/>
    </row>
    <row r="5931" spans="1:9" s="38" customFormat="1" x14ac:dyDescent="0.25">
      <c r="A5931" s="193" t="s">
        <v>12870</v>
      </c>
      <c r="B5931" s="194" t="s">
        <v>12826</v>
      </c>
      <c r="C5931" s="188" t="s">
        <v>6</v>
      </c>
      <c r="D5931" s="179"/>
      <c r="E5931" s="201">
        <v>1174</v>
      </c>
      <c r="F5931" s="201">
        <v>115</v>
      </c>
      <c r="G5931" s="64">
        <f t="shared" si="184"/>
        <v>0</v>
      </c>
      <c r="H5931" s="66">
        <f t="shared" si="185"/>
        <v>0</v>
      </c>
      <c r="I5931" s="60"/>
    </row>
    <row r="5932" spans="1:9" s="38" customFormat="1" x14ac:dyDescent="0.25">
      <c r="A5932" s="193" t="s">
        <v>12871</v>
      </c>
      <c r="B5932" s="194" t="s">
        <v>12828</v>
      </c>
      <c r="C5932" s="188" t="s">
        <v>6</v>
      </c>
      <c r="D5932" s="179"/>
      <c r="E5932" s="201">
        <v>1206</v>
      </c>
      <c r="F5932" s="201">
        <v>118</v>
      </c>
      <c r="G5932" s="64">
        <f t="shared" si="184"/>
        <v>0</v>
      </c>
      <c r="H5932" s="66">
        <f t="shared" si="185"/>
        <v>0</v>
      </c>
      <c r="I5932" s="60"/>
    </row>
    <row r="5933" spans="1:9" s="38" customFormat="1" x14ac:dyDescent="0.25">
      <c r="A5933" s="193" t="s">
        <v>12872</v>
      </c>
      <c r="B5933" s="194" t="s">
        <v>12830</v>
      </c>
      <c r="C5933" s="188" t="s">
        <v>6</v>
      </c>
      <c r="D5933" s="179"/>
      <c r="E5933" s="201">
        <v>1089</v>
      </c>
      <c r="F5933" s="201">
        <v>106</v>
      </c>
      <c r="G5933" s="64">
        <f t="shared" si="184"/>
        <v>0</v>
      </c>
      <c r="H5933" s="66">
        <f t="shared" si="185"/>
        <v>0</v>
      </c>
      <c r="I5933" s="60"/>
    </row>
    <row r="5934" spans="1:9" s="38" customFormat="1" x14ac:dyDescent="0.25">
      <c r="A5934" s="193" t="s">
        <v>12873</v>
      </c>
      <c r="B5934" s="194" t="s">
        <v>12832</v>
      </c>
      <c r="C5934" s="188" t="s">
        <v>6</v>
      </c>
      <c r="D5934" s="179"/>
      <c r="E5934" s="201">
        <v>1110</v>
      </c>
      <c r="F5934" s="201">
        <v>108</v>
      </c>
      <c r="G5934" s="64">
        <f t="shared" si="184"/>
        <v>0</v>
      </c>
      <c r="H5934" s="66">
        <f t="shared" si="185"/>
        <v>0</v>
      </c>
      <c r="I5934" s="60"/>
    </row>
    <row r="5935" spans="1:9" s="38" customFormat="1" x14ac:dyDescent="0.25">
      <c r="A5935" s="193" t="s">
        <v>12874</v>
      </c>
      <c r="B5935" s="194" t="s">
        <v>12834</v>
      </c>
      <c r="C5935" s="188" t="s">
        <v>6</v>
      </c>
      <c r="D5935" s="179"/>
      <c r="E5935" s="201">
        <v>1131</v>
      </c>
      <c r="F5935" s="201">
        <v>110</v>
      </c>
      <c r="G5935" s="64">
        <f t="shared" si="184"/>
        <v>0</v>
      </c>
      <c r="H5935" s="66">
        <f t="shared" si="185"/>
        <v>0</v>
      </c>
      <c r="I5935" s="60"/>
    </row>
    <row r="5936" spans="1:9" s="38" customFormat="1" x14ac:dyDescent="0.25">
      <c r="A5936" s="193" t="s">
        <v>12875</v>
      </c>
      <c r="B5936" s="194" t="s">
        <v>12836</v>
      </c>
      <c r="C5936" s="188" t="s">
        <v>6</v>
      </c>
      <c r="D5936" s="179"/>
      <c r="E5936" s="201">
        <v>1153</v>
      </c>
      <c r="F5936" s="201">
        <v>112</v>
      </c>
      <c r="G5936" s="64">
        <f t="shared" si="184"/>
        <v>0</v>
      </c>
      <c r="H5936" s="66">
        <f t="shared" si="185"/>
        <v>0</v>
      </c>
      <c r="I5936" s="60"/>
    </row>
    <row r="5937" spans="1:9" s="38" customFormat="1" x14ac:dyDescent="0.25">
      <c r="A5937" s="193" t="s">
        <v>12876</v>
      </c>
      <c r="B5937" s="194" t="s">
        <v>12838</v>
      </c>
      <c r="C5937" s="188" t="s">
        <v>6</v>
      </c>
      <c r="D5937" s="179"/>
      <c r="E5937" s="201">
        <v>1686</v>
      </c>
      <c r="F5937" s="201">
        <v>164</v>
      </c>
      <c r="G5937" s="64">
        <f t="shared" si="184"/>
        <v>0</v>
      </c>
      <c r="H5937" s="66">
        <f t="shared" si="185"/>
        <v>0</v>
      </c>
      <c r="I5937" s="60"/>
    </row>
    <row r="5938" spans="1:9" s="38" customFormat="1" x14ac:dyDescent="0.25">
      <c r="A5938" s="193" t="s">
        <v>12877</v>
      </c>
      <c r="B5938" s="194" t="s">
        <v>12840</v>
      </c>
      <c r="C5938" s="188" t="s">
        <v>6</v>
      </c>
      <c r="D5938" s="179"/>
      <c r="E5938" s="201">
        <v>1783</v>
      </c>
      <c r="F5938" s="201">
        <v>174</v>
      </c>
      <c r="G5938" s="64">
        <f t="shared" si="184"/>
        <v>0</v>
      </c>
      <c r="H5938" s="66">
        <f t="shared" si="185"/>
        <v>0</v>
      </c>
      <c r="I5938" s="60"/>
    </row>
    <row r="5939" spans="1:9" s="38" customFormat="1" ht="22.5" x14ac:dyDescent="0.25">
      <c r="A5939" s="193" t="s">
        <v>12878</v>
      </c>
      <c r="B5939" s="194" t="s">
        <v>12842</v>
      </c>
      <c r="C5939" s="188" t="s">
        <v>6</v>
      </c>
      <c r="D5939" s="179"/>
      <c r="E5939" s="201">
        <v>1121</v>
      </c>
      <c r="F5939" s="201">
        <v>109</v>
      </c>
      <c r="G5939" s="64">
        <f t="shared" si="184"/>
        <v>0</v>
      </c>
      <c r="H5939" s="66">
        <f t="shared" si="185"/>
        <v>0</v>
      </c>
      <c r="I5939" s="60"/>
    </row>
    <row r="5940" spans="1:9" s="38" customFormat="1" ht="22.5" x14ac:dyDescent="0.25">
      <c r="A5940" s="193" t="s">
        <v>12879</v>
      </c>
      <c r="B5940" s="194" t="s">
        <v>12844</v>
      </c>
      <c r="C5940" s="188" t="s">
        <v>6</v>
      </c>
      <c r="D5940" s="179"/>
      <c r="E5940" s="201">
        <v>1260</v>
      </c>
      <c r="F5940" s="201">
        <v>123</v>
      </c>
      <c r="G5940" s="64">
        <f t="shared" si="184"/>
        <v>0</v>
      </c>
      <c r="H5940" s="66">
        <f t="shared" si="185"/>
        <v>0</v>
      </c>
      <c r="I5940" s="60"/>
    </row>
    <row r="5941" spans="1:9" s="38" customFormat="1" ht="22.5" x14ac:dyDescent="0.25">
      <c r="A5941" s="193" t="s">
        <v>12880</v>
      </c>
      <c r="B5941" s="194" t="s">
        <v>12846</v>
      </c>
      <c r="C5941" s="188" t="s">
        <v>6</v>
      </c>
      <c r="D5941" s="179"/>
      <c r="E5941" s="201">
        <v>1291</v>
      </c>
      <c r="F5941" s="201">
        <v>126</v>
      </c>
      <c r="G5941" s="64">
        <f t="shared" si="184"/>
        <v>0</v>
      </c>
      <c r="H5941" s="66">
        <f t="shared" si="185"/>
        <v>0</v>
      </c>
      <c r="I5941" s="60"/>
    </row>
    <row r="5942" spans="1:9" s="38" customFormat="1" ht="22.5" x14ac:dyDescent="0.25">
      <c r="A5942" s="193" t="s">
        <v>12881</v>
      </c>
      <c r="B5942" s="194" t="s">
        <v>12848</v>
      </c>
      <c r="C5942" s="188" t="s">
        <v>6</v>
      </c>
      <c r="D5942" s="179"/>
      <c r="E5942" s="201">
        <v>1334</v>
      </c>
      <c r="F5942" s="201">
        <v>130</v>
      </c>
      <c r="G5942" s="64">
        <f t="shared" si="184"/>
        <v>0</v>
      </c>
      <c r="H5942" s="66">
        <f t="shared" si="185"/>
        <v>0</v>
      </c>
      <c r="I5942" s="60"/>
    </row>
    <row r="5943" spans="1:9" s="38" customFormat="1" x14ac:dyDescent="0.25">
      <c r="A5943" s="193" t="s">
        <v>12882</v>
      </c>
      <c r="B5943" s="194" t="s">
        <v>12850</v>
      </c>
      <c r="C5943" s="188" t="s">
        <v>6</v>
      </c>
      <c r="D5943" s="179"/>
      <c r="E5943" s="201">
        <v>1506</v>
      </c>
      <c r="F5943" s="201">
        <v>147</v>
      </c>
      <c r="G5943" s="64">
        <f t="shared" si="184"/>
        <v>0</v>
      </c>
      <c r="H5943" s="66">
        <f t="shared" si="185"/>
        <v>0</v>
      </c>
      <c r="I5943" s="60"/>
    </row>
    <row r="5944" spans="1:9" s="38" customFormat="1" x14ac:dyDescent="0.25">
      <c r="A5944" s="193" t="s">
        <v>12883</v>
      </c>
      <c r="B5944" s="194" t="s">
        <v>12852</v>
      </c>
      <c r="C5944" s="188" t="s">
        <v>6</v>
      </c>
      <c r="D5944" s="179"/>
      <c r="E5944" s="201">
        <v>1591</v>
      </c>
      <c r="F5944" s="201">
        <v>155</v>
      </c>
      <c r="G5944" s="64">
        <f t="shared" si="184"/>
        <v>0</v>
      </c>
      <c r="H5944" s="66">
        <f t="shared" si="185"/>
        <v>0</v>
      </c>
      <c r="I5944" s="60"/>
    </row>
    <row r="5945" spans="1:9" s="38" customFormat="1" x14ac:dyDescent="0.25">
      <c r="A5945" s="193" t="s">
        <v>12884</v>
      </c>
      <c r="B5945" s="194" t="s">
        <v>12854</v>
      </c>
      <c r="C5945" s="188" t="s">
        <v>6</v>
      </c>
      <c r="D5945" s="179"/>
      <c r="E5945" s="201">
        <v>1633</v>
      </c>
      <c r="F5945" s="201">
        <v>159</v>
      </c>
      <c r="G5945" s="64">
        <f t="shared" si="184"/>
        <v>0</v>
      </c>
      <c r="H5945" s="66">
        <f t="shared" si="185"/>
        <v>0</v>
      </c>
      <c r="I5945" s="60"/>
    </row>
    <row r="5946" spans="1:9" s="38" customFormat="1" x14ac:dyDescent="0.25">
      <c r="A5946" s="193" t="s">
        <v>12885</v>
      </c>
      <c r="B5946" s="194" t="s">
        <v>12856</v>
      </c>
      <c r="C5946" s="188" t="s">
        <v>6</v>
      </c>
      <c r="D5946" s="179"/>
      <c r="E5946" s="201">
        <v>1708</v>
      </c>
      <c r="F5946" s="201">
        <v>167</v>
      </c>
      <c r="G5946" s="64">
        <f t="shared" si="184"/>
        <v>0</v>
      </c>
      <c r="H5946" s="66">
        <f t="shared" si="185"/>
        <v>0</v>
      </c>
      <c r="I5946" s="60"/>
    </row>
    <row r="5947" spans="1:9" s="38" customFormat="1" ht="22.5" x14ac:dyDescent="0.25">
      <c r="A5947" s="193" t="s">
        <v>12886</v>
      </c>
      <c r="B5947" s="194" t="s">
        <v>12887</v>
      </c>
      <c r="C5947" s="188" t="s">
        <v>6</v>
      </c>
      <c r="D5947" s="179"/>
      <c r="E5947" s="201">
        <v>517</v>
      </c>
      <c r="F5947" s="201">
        <v>50</v>
      </c>
      <c r="G5947" s="64">
        <f t="shared" si="184"/>
        <v>0</v>
      </c>
      <c r="H5947" s="66">
        <f t="shared" si="185"/>
        <v>0</v>
      </c>
      <c r="I5947" s="60"/>
    </row>
    <row r="5948" spans="1:9" s="38" customFormat="1" ht="22.5" x14ac:dyDescent="0.25">
      <c r="A5948" s="193" t="s">
        <v>12888</v>
      </c>
      <c r="B5948" s="194" t="s">
        <v>12889</v>
      </c>
      <c r="C5948" s="188" t="s">
        <v>6</v>
      </c>
      <c r="D5948" s="179"/>
      <c r="E5948" s="201">
        <v>897</v>
      </c>
      <c r="F5948" s="201">
        <v>87</v>
      </c>
      <c r="G5948" s="64">
        <f t="shared" si="184"/>
        <v>0</v>
      </c>
      <c r="H5948" s="66">
        <f t="shared" si="185"/>
        <v>0</v>
      </c>
      <c r="I5948" s="60"/>
    </row>
    <row r="5949" spans="1:9" s="38" customFormat="1" ht="22.5" x14ac:dyDescent="0.25">
      <c r="A5949" s="193" t="s">
        <v>12890</v>
      </c>
      <c r="B5949" s="194" t="s">
        <v>12891</v>
      </c>
      <c r="C5949" s="188" t="s">
        <v>6</v>
      </c>
      <c r="D5949" s="179"/>
      <c r="E5949" s="201">
        <v>1708</v>
      </c>
      <c r="F5949" s="201">
        <v>167</v>
      </c>
      <c r="G5949" s="64">
        <f t="shared" si="184"/>
        <v>0</v>
      </c>
      <c r="H5949" s="66">
        <f t="shared" si="185"/>
        <v>0</v>
      </c>
      <c r="I5949" s="60"/>
    </row>
    <row r="5950" spans="1:9" s="38" customFormat="1" ht="22.5" x14ac:dyDescent="0.25">
      <c r="A5950" s="193" t="s">
        <v>12892</v>
      </c>
      <c r="B5950" s="194" t="s">
        <v>22611</v>
      </c>
      <c r="C5950" s="188" t="s">
        <v>6</v>
      </c>
      <c r="D5950" s="179"/>
      <c r="E5950" s="201">
        <v>3093</v>
      </c>
      <c r="F5950" s="201">
        <v>302</v>
      </c>
      <c r="G5950" s="64">
        <f t="shared" si="184"/>
        <v>0</v>
      </c>
      <c r="H5950" s="66">
        <f t="shared" si="185"/>
        <v>0</v>
      </c>
      <c r="I5950" s="60"/>
    </row>
    <row r="5951" spans="1:9" s="38" customFormat="1" ht="22.5" x14ac:dyDescent="0.25">
      <c r="A5951" s="193" t="s">
        <v>12893</v>
      </c>
      <c r="B5951" s="194" t="s">
        <v>22612</v>
      </c>
      <c r="C5951" s="188" t="s">
        <v>6</v>
      </c>
      <c r="D5951" s="179"/>
      <c r="E5951" s="201">
        <v>5551</v>
      </c>
      <c r="F5951" s="201">
        <v>541</v>
      </c>
      <c r="G5951" s="64">
        <f t="shared" si="184"/>
        <v>0</v>
      </c>
      <c r="H5951" s="66">
        <f t="shared" si="185"/>
        <v>0</v>
      </c>
      <c r="I5951" s="60"/>
    </row>
    <row r="5952" spans="1:9" s="38" customFormat="1" ht="22.5" x14ac:dyDescent="0.25">
      <c r="A5952" s="193" t="s">
        <v>12894</v>
      </c>
      <c r="B5952" s="194" t="s">
        <v>22613</v>
      </c>
      <c r="C5952" s="188" t="s">
        <v>6</v>
      </c>
      <c r="D5952" s="179"/>
      <c r="E5952" s="201">
        <v>5949</v>
      </c>
      <c r="F5952" s="201">
        <v>580</v>
      </c>
      <c r="G5952" s="64">
        <f t="shared" si="184"/>
        <v>0</v>
      </c>
      <c r="H5952" s="66">
        <f t="shared" si="185"/>
        <v>0</v>
      </c>
      <c r="I5952" s="60"/>
    </row>
    <row r="5953" spans="1:9" s="38" customFormat="1" ht="78.75" x14ac:dyDescent="0.25">
      <c r="A5953" s="195" t="s">
        <v>12895</v>
      </c>
      <c r="B5953" s="196" t="s">
        <v>22615</v>
      </c>
      <c r="C5953" s="198"/>
      <c r="D5953" s="199"/>
      <c r="E5953" s="199"/>
      <c r="F5953" s="199"/>
      <c r="G5953" s="199"/>
      <c r="H5953" s="200"/>
      <c r="I5953" s="60"/>
    </row>
    <row r="5954" spans="1:9" s="38" customFormat="1" x14ac:dyDescent="0.25">
      <c r="A5954" s="193" t="s">
        <v>12896</v>
      </c>
      <c r="B5954" s="194" t="s">
        <v>12897</v>
      </c>
      <c r="C5954" s="188" t="s">
        <v>6</v>
      </c>
      <c r="D5954" s="179"/>
      <c r="E5954" s="201">
        <v>114</v>
      </c>
      <c r="F5954" s="201">
        <v>11.1</v>
      </c>
      <c r="G5954" s="64">
        <f t="shared" si="184"/>
        <v>0</v>
      </c>
      <c r="H5954" s="66">
        <f t="shared" si="185"/>
        <v>0</v>
      </c>
      <c r="I5954" s="60"/>
    </row>
    <row r="5955" spans="1:9" s="38" customFormat="1" x14ac:dyDescent="0.25">
      <c r="A5955" s="193" t="s">
        <v>12898</v>
      </c>
      <c r="B5955" s="194" t="s">
        <v>12899</v>
      </c>
      <c r="C5955" s="188" t="s">
        <v>6</v>
      </c>
      <c r="D5955" s="179"/>
      <c r="E5955" s="201">
        <v>224</v>
      </c>
      <c r="F5955" s="201">
        <v>21.9</v>
      </c>
      <c r="G5955" s="64">
        <f t="shared" si="184"/>
        <v>0</v>
      </c>
      <c r="H5955" s="66">
        <f t="shared" si="185"/>
        <v>0</v>
      </c>
      <c r="I5955" s="60"/>
    </row>
    <row r="5956" spans="1:9" s="38" customFormat="1" x14ac:dyDescent="0.25">
      <c r="A5956" s="193" t="s">
        <v>12900</v>
      </c>
      <c r="B5956" s="194" t="s">
        <v>12901</v>
      </c>
      <c r="C5956" s="188" t="s">
        <v>6</v>
      </c>
      <c r="D5956" s="179"/>
      <c r="E5956" s="201">
        <v>97</v>
      </c>
      <c r="F5956" s="201">
        <v>9.4</v>
      </c>
      <c r="G5956" s="64">
        <f t="shared" si="184"/>
        <v>0</v>
      </c>
      <c r="H5956" s="66">
        <f t="shared" si="185"/>
        <v>0</v>
      </c>
      <c r="I5956" s="60"/>
    </row>
    <row r="5957" spans="1:9" s="38" customFormat="1" ht="22.5" x14ac:dyDescent="0.25">
      <c r="A5957" s="193" t="s">
        <v>12902</v>
      </c>
      <c r="B5957" s="194" t="s">
        <v>12903</v>
      </c>
      <c r="C5957" s="188" t="s">
        <v>6</v>
      </c>
      <c r="D5957" s="179"/>
      <c r="E5957" s="201">
        <v>2562</v>
      </c>
      <c r="F5957" s="201">
        <v>250</v>
      </c>
      <c r="G5957" s="64">
        <f t="shared" ref="G5957:G6020" si="186">D5957*E5957</f>
        <v>0</v>
      </c>
      <c r="H5957" s="66">
        <f t="shared" ref="H5957:H6020" si="187">D5957*F5957</f>
        <v>0</v>
      </c>
      <c r="I5957" s="60"/>
    </row>
    <row r="5958" spans="1:9" s="38" customFormat="1" ht="22.5" x14ac:dyDescent="0.25">
      <c r="A5958" s="193" t="s">
        <v>12904</v>
      </c>
      <c r="B5958" s="194" t="s">
        <v>12905</v>
      </c>
      <c r="C5958" s="188" t="s">
        <v>6</v>
      </c>
      <c r="D5958" s="179"/>
      <c r="E5958" s="201">
        <v>3449</v>
      </c>
      <c r="F5958" s="201">
        <v>336</v>
      </c>
      <c r="G5958" s="64">
        <f t="shared" si="186"/>
        <v>0</v>
      </c>
      <c r="H5958" s="66">
        <f t="shared" si="187"/>
        <v>0</v>
      </c>
      <c r="I5958" s="60"/>
    </row>
    <row r="5959" spans="1:9" s="38" customFormat="1" x14ac:dyDescent="0.25">
      <c r="A5959" s="193" t="s">
        <v>12906</v>
      </c>
      <c r="B5959" s="194" t="s">
        <v>12907</v>
      </c>
      <c r="C5959" s="188" t="s">
        <v>6</v>
      </c>
      <c r="D5959" s="179"/>
      <c r="E5959" s="201">
        <v>897</v>
      </c>
      <c r="F5959" s="201">
        <v>87</v>
      </c>
      <c r="G5959" s="64">
        <f t="shared" si="186"/>
        <v>0</v>
      </c>
      <c r="H5959" s="66">
        <f t="shared" si="187"/>
        <v>0</v>
      </c>
      <c r="I5959" s="60"/>
    </row>
    <row r="5960" spans="1:9" s="38" customFormat="1" x14ac:dyDescent="0.25">
      <c r="A5960" s="193" t="s">
        <v>12908</v>
      </c>
      <c r="B5960" s="194" t="s">
        <v>12909</v>
      </c>
      <c r="C5960" s="188" t="s">
        <v>6</v>
      </c>
      <c r="D5960" s="179"/>
      <c r="E5960" s="201">
        <v>2252</v>
      </c>
      <c r="F5960" s="201">
        <v>220</v>
      </c>
      <c r="G5960" s="64">
        <f t="shared" si="186"/>
        <v>0</v>
      </c>
      <c r="H5960" s="66">
        <f t="shared" si="187"/>
        <v>0</v>
      </c>
      <c r="I5960" s="60"/>
    </row>
    <row r="5961" spans="1:9" s="38" customFormat="1" x14ac:dyDescent="0.25">
      <c r="A5961" s="193" t="s">
        <v>12910</v>
      </c>
      <c r="B5961" s="194" t="s">
        <v>12911</v>
      </c>
      <c r="C5961" s="188" t="s">
        <v>6</v>
      </c>
      <c r="D5961" s="179"/>
      <c r="E5961" s="201">
        <v>334</v>
      </c>
      <c r="F5961" s="201">
        <v>32.5</v>
      </c>
      <c r="G5961" s="64">
        <f t="shared" si="186"/>
        <v>0</v>
      </c>
      <c r="H5961" s="66">
        <f t="shared" si="187"/>
        <v>0</v>
      </c>
      <c r="I5961" s="60"/>
    </row>
    <row r="5962" spans="1:9" s="38" customFormat="1" x14ac:dyDescent="0.25">
      <c r="A5962" s="193" t="s">
        <v>12912</v>
      </c>
      <c r="B5962" s="194" t="s">
        <v>12913</v>
      </c>
      <c r="C5962" s="188" t="s">
        <v>6</v>
      </c>
      <c r="D5962" s="179"/>
      <c r="E5962" s="201">
        <v>855</v>
      </c>
      <c r="F5962" s="201">
        <v>83</v>
      </c>
      <c r="G5962" s="64">
        <f t="shared" si="186"/>
        <v>0</v>
      </c>
      <c r="H5962" s="66">
        <f t="shared" si="187"/>
        <v>0</v>
      </c>
      <c r="I5962" s="60"/>
    </row>
    <row r="5963" spans="1:9" s="38" customFormat="1" x14ac:dyDescent="0.25">
      <c r="A5963" s="193" t="s">
        <v>12914</v>
      </c>
      <c r="B5963" s="194" t="s">
        <v>12915</v>
      </c>
      <c r="C5963" s="188" t="s">
        <v>6</v>
      </c>
      <c r="D5963" s="179"/>
      <c r="E5963" s="201">
        <v>405</v>
      </c>
      <c r="F5963" s="201">
        <v>39.5</v>
      </c>
      <c r="G5963" s="64">
        <f t="shared" si="186"/>
        <v>0</v>
      </c>
      <c r="H5963" s="66">
        <f t="shared" si="187"/>
        <v>0</v>
      </c>
      <c r="I5963" s="60"/>
    </row>
    <row r="5964" spans="1:9" s="38" customFormat="1" ht="22.5" x14ac:dyDescent="0.25">
      <c r="A5964" s="193" t="s">
        <v>12916</v>
      </c>
      <c r="B5964" s="194" t="s">
        <v>12917</v>
      </c>
      <c r="C5964" s="188" t="s">
        <v>6</v>
      </c>
      <c r="D5964" s="179"/>
      <c r="E5964" s="201">
        <v>153</v>
      </c>
      <c r="F5964" s="201">
        <v>14.9</v>
      </c>
      <c r="G5964" s="64">
        <f t="shared" si="186"/>
        <v>0</v>
      </c>
      <c r="H5964" s="66">
        <f t="shared" si="187"/>
        <v>0</v>
      </c>
      <c r="I5964" s="60"/>
    </row>
    <row r="5965" spans="1:9" s="38" customFormat="1" ht="22.5" x14ac:dyDescent="0.25">
      <c r="A5965" s="193" t="s">
        <v>12918</v>
      </c>
      <c r="B5965" s="194" t="s">
        <v>12919</v>
      </c>
      <c r="C5965" s="188" t="s">
        <v>6</v>
      </c>
      <c r="D5965" s="179"/>
      <c r="E5965" s="201">
        <v>153</v>
      </c>
      <c r="F5965" s="201">
        <v>14.9</v>
      </c>
      <c r="G5965" s="64">
        <f t="shared" si="186"/>
        <v>0</v>
      </c>
      <c r="H5965" s="66">
        <f t="shared" si="187"/>
        <v>0</v>
      </c>
      <c r="I5965" s="60"/>
    </row>
    <row r="5966" spans="1:9" s="38" customFormat="1" ht="22.5" x14ac:dyDescent="0.25">
      <c r="A5966" s="193" t="s">
        <v>12920</v>
      </c>
      <c r="B5966" s="194" t="s">
        <v>12921</v>
      </c>
      <c r="C5966" s="188" t="s">
        <v>6</v>
      </c>
      <c r="D5966" s="179"/>
      <c r="E5966" s="201">
        <v>153</v>
      </c>
      <c r="F5966" s="201">
        <v>14.9</v>
      </c>
      <c r="G5966" s="64">
        <f t="shared" si="186"/>
        <v>0</v>
      </c>
      <c r="H5966" s="66">
        <f t="shared" si="187"/>
        <v>0</v>
      </c>
      <c r="I5966" s="60"/>
    </row>
    <row r="5967" spans="1:9" s="38" customFormat="1" ht="22.5" x14ac:dyDescent="0.25">
      <c r="A5967" s="193" t="s">
        <v>12922</v>
      </c>
      <c r="B5967" s="194" t="s">
        <v>22616</v>
      </c>
      <c r="C5967" s="188" t="s">
        <v>6</v>
      </c>
      <c r="D5967" s="179"/>
      <c r="E5967" s="201">
        <v>237</v>
      </c>
      <c r="F5967" s="201">
        <v>23.1</v>
      </c>
      <c r="G5967" s="64">
        <f t="shared" si="186"/>
        <v>0</v>
      </c>
      <c r="H5967" s="66">
        <f t="shared" si="187"/>
        <v>0</v>
      </c>
      <c r="I5967" s="60"/>
    </row>
    <row r="5968" spans="1:9" s="38" customFormat="1" x14ac:dyDescent="0.25">
      <c r="A5968" s="193" t="s">
        <v>12924</v>
      </c>
      <c r="B5968" s="194" t="s">
        <v>12925</v>
      </c>
      <c r="C5968" s="188" t="s">
        <v>6</v>
      </c>
      <c r="D5968" s="179"/>
      <c r="E5968" s="201">
        <v>189</v>
      </c>
      <c r="F5968" s="201">
        <v>18.5</v>
      </c>
      <c r="G5968" s="64">
        <f t="shared" si="186"/>
        <v>0</v>
      </c>
      <c r="H5968" s="66">
        <f t="shared" si="187"/>
        <v>0</v>
      </c>
      <c r="I5968" s="60"/>
    </row>
    <row r="5969" spans="1:9" s="38" customFormat="1" ht="22.5" x14ac:dyDescent="0.25">
      <c r="A5969" s="193" t="s">
        <v>12926</v>
      </c>
      <c r="B5969" s="194" t="s">
        <v>12927</v>
      </c>
      <c r="C5969" s="188" t="s">
        <v>6</v>
      </c>
      <c r="D5969" s="179"/>
      <c r="E5969" s="201">
        <v>212</v>
      </c>
      <c r="F5969" s="201">
        <v>20.6</v>
      </c>
      <c r="G5969" s="64">
        <f t="shared" si="186"/>
        <v>0</v>
      </c>
      <c r="H5969" s="66">
        <f t="shared" si="187"/>
        <v>0</v>
      </c>
      <c r="I5969" s="60"/>
    </row>
    <row r="5970" spans="1:9" s="38" customFormat="1" ht="22.5" x14ac:dyDescent="0.25">
      <c r="A5970" s="193" t="s">
        <v>12928</v>
      </c>
      <c r="B5970" s="194" t="s">
        <v>12929</v>
      </c>
      <c r="C5970" s="188" t="s">
        <v>6</v>
      </c>
      <c r="D5970" s="179"/>
      <c r="E5970" s="201">
        <v>288</v>
      </c>
      <c r="F5970" s="201">
        <v>28.1</v>
      </c>
      <c r="G5970" s="64">
        <f t="shared" si="186"/>
        <v>0</v>
      </c>
      <c r="H5970" s="66">
        <f t="shared" si="187"/>
        <v>0</v>
      </c>
      <c r="I5970" s="60"/>
    </row>
    <row r="5971" spans="1:9" s="38" customFormat="1" x14ac:dyDescent="0.25">
      <c r="A5971" s="193" t="s">
        <v>12930</v>
      </c>
      <c r="B5971" s="194" t="s">
        <v>12923</v>
      </c>
      <c r="C5971" s="188" t="s">
        <v>6</v>
      </c>
      <c r="D5971" s="179"/>
      <c r="E5971" s="201">
        <v>384</v>
      </c>
      <c r="F5971" s="201">
        <v>37.5</v>
      </c>
      <c r="G5971" s="64">
        <f t="shared" si="186"/>
        <v>0</v>
      </c>
      <c r="H5971" s="66">
        <f t="shared" si="187"/>
        <v>0</v>
      </c>
      <c r="I5971" s="60"/>
    </row>
    <row r="5972" spans="1:9" s="38" customFormat="1" ht="22.5" x14ac:dyDescent="0.25">
      <c r="A5972" s="193" t="s">
        <v>12931</v>
      </c>
      <c r="B5972" s="194" t="s">
        <v>12932</v>
      </c>
      <c r="C5972" s="188" t="s">
        <v>6</v>
      </c>
      <c r="D5972" s="179"/>
      <c r="E5972" s="201">
        <v>363</v>
      </c>
      <c r="F5972" s="201">
        <v>35.4</v>
      </c>
      <c r="G5972" s="64">
        <f t="shared" si="186"/>
        <v>0</v>
      </c>
      <c r="H5972" s="66">
        <f t="shared" si="187"/>
        <v>0</v>
      </c>
      <c r="I5972" s="60"/>
    </row>
    <row r="5973" spans="1:9" s="38" customFormat="1" ht="22.5" x14ac:dyDescent="0.25">
      <c r="A5973" s="193" t="s">
        <v>12933</v>
      </c>
      <c r="B5973" s="194" t="s">
        <v>12934</v>
      </c>
      <c r="C5973" s="188" t="s">
        <v>6</v>
      </c>
      <c r="D5973" s="179"/>
      <c r="E5973" s="201">
        <v>404</v>
      </c>
      <c r="F5973" s="201">
        <v>39.4</v>
      </c>
      <c r="G5973" s="64">
        <f t="shared" si="186"/>
        <v>0</v>
      </c>
      <c r="H5973" s="66">
        <f t="shared" si="187"/>
        <v>0</v>
      </c>
      <c r="I5973" s="60"/>
    </row>
    <row r="5974" spans="1:9" s="38" customFormat="1" ht="22.5" x14ac:dyDescent="0.25">
      <c r="A5974" s="193" t="s">
        <v>12935</v>
      </c>
      <c r="B5974" s="194" t="s">
        <v>12936</v>
      </c>
      <c r="C5974" s="188" t="s">
        <v>6</v>
      </c>
      <c r="D5974" s="179"/>
      <c r="E5974" s="201">
        <v>475</v>
      </c>
      <c r="F5974" s="201">
        <v>46.3</v>
      </c>
      <c r="G5974" s="64">
        <f t="shared" si="186"/>
        <v>0</v>
      </c>
      <c r="H5974" s="66">
        <f t="shared" si="187"/>
        <v>0</v>
      </c>
      <c r="I5974" s="60"/>
    </row>
    <row r="5975" spans="1:9" s="38" customFormat="1" ht="22.5" x14ac:dyDescent="0.25">
      <c r="A5975" s="193" t="s">
        <v>12937</v>
      </c>
      <c r="B5975" s="194" t="s">
        <v>12938</v>
      </c>
      <c r="C5975" s="188" t="s">
        <v>6</v>
      </c>
      <c r="D5975" s="179"/>
      <c r="E5975" s="201">
        <v>526</v>
      </c>
      <c r="F5975" s="201">
        <v>51</v>
      </c>
      <c r="G5975" s="64">
        <f t="shared" si="186"/>
        <v>0</v>
      </c>
      <c r="H5975" s="66">
        <f t="shared" si="187"/>
        <v>0</v>
      </c>
      <c r="I5975" s="60"/>
    </row>
    <row r="5976" spans="1:9" s="38" customFormat="1" ht="22.5" x14ac:dyDescent="0.25">
      <c r="A5976" s="193" t="s">
        <v>12939</v>
      </c>
      <c r="B5976" s="194" t="s">
        <v>12940</v>
      </c>
      <c r="C5976" s="188" t="s">
        <v>6</v>
      </c>
      <c r="D5976" s="179"/>
      <c r="E5976" s="201">
        <v>554</v>
      </c>
      <c r="F5976" s="201">
        <v>54</v>
      </c>
      <c r="G5976" s="64">
        <f t="shared" si="186"/>
        <v>0</v>
      </c>
      <c r="H5976" s="66">
        <f t="shared" si="187"/>
        <v>0</v>
      </c>
      <c r="I5976" s="60"/>
    </row>
    <row r="5977" spans="1:9" s="38" customFormat="1" ht="22.5" x14ac:dyDescent="0.25">
      <c r="A5977" s="193" t="s">
        <v>12941</v>
      </c>
      <c r="B5977" s="194" t="s">
        <v>12942</v>
      </c>
      <c r="C5977" s="188" t="s">
        <v>6</v>
      </c>
      <c r="D5977" s="179"/>
      <c r="E5977" s="201">
        <v>677</v>
      </c>
      <c r="F5977" s="201">
        <v>66</v>
      </c>
      <c r="G5977" s="64">
        <f t="shared" si="186"/>
        <v>0</v>
      </c>
      <c r="H5977" s="66">
        <f t="shared" si="187"/>
        <v>0</v>
      </c>
      <c r="I5977" s="60"/>
    </row>
    <row r="5978" spans="1:9" s="38" customFormat="1" x14ac:dyDescent="0.25">
      <c r="A5978" s="193" t="s">
        <v>12943</v>
      </c>
      <c r="B5978" s="194" t="s">
        <v>12944</v>
      </c>
      <c r="C5978" s="188" t="s">
        <v>6</v>
      </c>
      <c r="D5978" s="179"/>
      <c r="E5978" s="201">
        <v>304</v>
      </c>
      <c r="F5978" s="201">
        <v>29.7</v>
      </c>
      <c r="G5978" s="64">
        <f t="shared" si="186"/>
        <v>0</v>
      </c>
      <c r="H5978" s="66">
        <f t="shared" si="187"/>
        <v>0</v>
      </c>
      <c r="I5978" s="60"/>
    </row>
    <row r="5979" spans="1:9" s="38" customFormat="1" ht="258.75" x14ac:dyDescent="0.25">
      <c r="A5979" s="195" t="s">
        <v>12945</v>
      </c>
      <c r="B5979" s="196" t="s">
        <v>22617</v>
      </c>
      <c r="C5979" s="198"/>
      <c r="D5979" s="199"/>
      <c r="E5979" s="199"/>
      <c r="F5979" s="199"/>
      <c r="G5979" s="199"/>
      <c r="H5979" s="200"/>
      <c r="I5979" s="60"/>
    </row>
    <row r="5980" spans="1:9" s="38" customFormat="1" x14ac:dyDescent="0.25">
      <c r="A5980" s="193" t="s">
        <v>12946</v>
      </c>
      <c r="B5980" s="194" t="s">
        <v>12947</v>
      </c>
      <c r="C5980" s="188" t="s">
        <v>6</v>
      </c>
      <c r="D5980" s="179"/>
      <c r="E5980" s="201">
        <v>10330</v>
      </c>
      <c r="F5980" s="201">
        <v>1007</v>
      </c>
      <c r="G5980" s="64">
        <f t="shared" si="186"/>
        <v>0</v>
      </c>
      <c r="H5980" s="66">
        <f t="shared" si="187"/>
        <v>0</v>
      </c>
      <c r="I5980" s="60"/>
    </row>
    <row r="5981" spans="1:9" s="38" customFormat="1" x14ac:dyDescent="0.25">
      <c r="A5981" s="193" t="s">
        <v>12948</v>
      </c>
      <c r="B5981" s="194" t="s">
        <v>12949</v>
      </c>
      <c r="C5981" s="188" t="s">
        <v>6</v>
      </c>
      <c r="D5981" s="179"/>
      <c r="E5981" s="201">
        <v>11425</v>
      </c>
      <c r="F5981" s="201">
        <v>1114</v>
      </c>
      <c r="G5981" s="64">
        <f t="shared" si="186"/>
        <v>0</v>
      </c>
      <c r="H5981" s="66">
        <f t="shared" si="187"/>
        <v>0</v>
      </c>
      <c r="I5981" s="60"/>
    </row>
    <row r="5982" spans="1:9" s="38" customFormat="1" ht="270" x14ac:dyDescent="0.25">
      <c r="A5982" s="195" t="s">
        <v>12950</v>
      </c>
      <c r="B5982" s="196" t="s">
        <v>22618</v>
      </c>
      <c r="C5982" s="198"/>
      <c r="D5982" s="199"/>
      <c r="E5982" s="199"/>
      <c r="F5982" s="199"/>
      <c r="G5982" s="199"/>
      <c r="H5982" s="200"/>
      <c r="I5982" s="60"/>
    </row>
    <row r="5983" spans="1:9" s="38" customFormat="1" x14ac:dyDescent="0.25">
      <c r="A5983" s="193" t="s">
        <v>12951</v>
      </c>
      <c r="B5983" s="194" t="s">
        <v>12947</v>
      </c>
      <c r="C5983" s="188" t="s">
        <v>6</v>
      </c>
      <c r="D5983" s="179"/>
      <c r="E5983" s="201">
        <v>11317</v>
      </c>
      <c r="F5983" s="201">
        <v>1103</v>
      </c>
      <c r="G5983" s="64">
        <f t="shared" si="186"/>
        <v>0</v>
      </c>
      <c r="H5983" s="66">
        <f t="shared" si="187"/>
        <v>0</v>
      </c>
      <c r="I5983" s="60"/>
    </row>
    <row r="5984" spans="1:9" s="38" customFormat="1" x14ac:dyDescent="0.25">
      <c r="A5984" s="193" t="s">
        <v>12952</v>
      </c>
      <c r="B5984" s="194" t="s">
        <v>12949</v>
      </c>
      <c r="C5984" s="188" t="s">
        <v>6</v>
      </c>
      <c r="D5984" s="179"/>
      <c r="E5984" s="201">
        <v>12523</v>
      </c>
      <c r="F5984" s="201">
        <v>1221</v>
      </c>
      <c r="G5984" s="64">
        <f t="shared" si="186"/>
        <v>0</v>
      </c>
      <c r="H5984" s="66">
        <f t="shared" si="187"/>
        <v>0</v>
      </c>
      <c r="I5984" s="60"/>
    </row>
    <row r="5985" spans="1:9" s="38" customFormat="1" ht="337.5" x14ac:dyDescent="0.25">
      <c r="A5985" s="195" t="s">
        <v>12953</v>
      </c>
      <c r="B5985" s="196" t="s">
        <v>22619</v>
      </c>
      <c r="C5985" s="198"/>
      <c r="D5985" s="199"/>
      <c r="E5985" s="199"/>
      <c r="F5985" s="199"/>
      <c r="G5985" s="199"/>
      <c r="H5985" s="200"/>
      <c r="I5985" s="60"/>
    </row>
    <row r="5986" spans="1:9" s="38" customFormat="1" ht="22.5" x14ac:dyDescent="0.25">
      <c r="A5986" s="193" t="s">
        <v>12954</v>
      </c>
      <c r="B5986" s="194" t="s">
        <v>12955</v>
      </c>
      <c r="C5986" s="188" t="s">
        <v>6</v>
      </c>
      <c r="D5986" s="179"/>
      <c r="E5986" s="201">
        <v>1912</v>
      </c>
      <c r="F5986" s="201">
        <v>186</v>
      </c>
      <c r="G5986" s="64">
        <f t="shared" si="186"/>
        <v>0</v>
      </c>
      <c r="H5986" s="66">
        <f t="shared" si="187"/>
        <v>0</v>
      </c>
      <c r="I5986" s="60"/>
    </row>
    <row r="5987" spans="1:9" s="38" customFormat="1" ht="22.5" x14ac:dyDescent="0.25">
      <c r="A5987" s="193" t="s">
        <v>12956</v>
      </c>
      <c r="B5987" s="194" t="s">
        <v>12957</v>
      </c>
      <c r="C5987" s="188" t="s">
        <v>6</v>
      </c>
      <c r="D5987" s="179"/>
      <c r="E5987" s="201">
        <v>2281</v>
      </c>
      <c r="F5987" s="201">
        <v>222</v>
      </c>
      <c r="G5987" s="64">
        <f t="shared" si="186"/>
        <v>0</v>
      </c>
      <c r="H5987" s="66">
        <f t="shared" si="187"/>
        <v>0</v>
      </c>
      <c r="I5987" s="60"/>
    </row>
    <row r="5988" spans="1:9" s="38" customFormat="1" ht="22.5" x14ac:dyDescent="0.25">
      <c r="A5988" s="193" t="s">
        <v>12958</v>
      </c>
      <c r="B5988" s="194" t="s">
        <v>12959</v>
      </c>
      <c r="C5988" s="188" t="s">
        <v>6</v>
      </c>
      <c r="D5988" s="179"/>
      <c r="E5988" s="201">
        <v>2557</v>
      </c>
      <c r="F5988" s="201">
        <v>249</v>
      </c>
      <c r="G5988" s="64">
        <f t="shared" si="186"/>
        <v>0</v>
      </c>
      <c r="H5988" s="66">
        <f t="shared" si="187"/>
        <v>0</v>
      </c>
      <c r="I5988" s="60"/>
    </row>
    <row r="5989" spans="1:9" s="38" customFormat="1" ht="22.5" x14ac:dyDescent="0.25">
      <c r="A5989" s="193" t="s">
        <v>12960</v>
      </c>
      <c r="B5989" s="194" t="s">
        <v>12961</v>
      </c>
      <c r="C5989" s="188" t="s">
        <v>6</v>
      </c>
      <c r="D5989" s="179"/>
      <c r="E5989" s="201">
        <v>4383</v>
      </c>
      <c r="F5989" s="201">
        <v>427</v>
      </c>
      <c r="G5989" s="64">
        <f t="shared" si="186"/>
        <v>0</v>
      </c>
      <c r="H5989" s="66">
        <f t="shared" si="187"/>
        <v>0</v>
      </c>
      <c r="I5989" s="60"/>
    </row>
    <row r="5990" spans="1:9" s="38" customFormat="1" ht="22.5" x14ac:dyDescent="0.25">
      <c r="A5990" s="193" t="s">
        <v>12962</v>
      </c>
      <c r="B5990" s="194" t="s">
        <v>12963</v>
      </c>
      <c r="C5990" s="188" t="s">
        <v>6</v>
      </c>
      <c r="D5990" s="179"/>
      <c r="E5990" s="201">
        <v>5022</v>
      </c>
      <c r="F5990" s="201">
        <v>490</v>
      </c>
      <c r="G5990" s="64">
        <f t="shared" si="186"/>
        <v>0</v>
      </c>
      <c r="H5990" s="66">
        <f t="shared" si="187"/>
        <v>0</v>
      </c>
      <c r="I5990" s="60"/>
    </row>
    <row r="5991" spans="1:9" s="38" customFormat="1" ht="22.5" x14ac:dyDescent="0.25">
      <c r="A5991" s="193" t="s">
        <v>12964</v>
      </c>
      <c r="B5991" s="194" t="s">
        <v>12965</v>
      </c>
      <c r="C5991" s="188" t="s">
        <v>6</v>
      </c>
      <c r="D5991" s="179"/>
      <c r="E5991" s="201">
        <v>5757</v>
      </c>
      <c r="F5991" s="201">
        <v>561</v>
      </c>
      <c r="G5991" s="64">
        <f t="shared" si="186"/>
        <v>0</v>
      </c>
      <c r="H5991" s="66">
        <f t="shared" si="187"/>
        <v>0</v>
      </c>
      <c r="I5991" s="60"/>
    </row>
    <row r="5992" spans="1:9" s="38" customFormat="1" x14ac:dyDescent="0.25">
      <c r="A5992" s="193" t="s">
        <v>12966</v>
      </c>
      <c r="B5992" s="194" t="s">
        <v>12967</v>
      </c>
      <c r="C5992" s="188" t="s">
        <v>6</v>
      </c>
      <c r="D5992" s="179"/>
      <c r="E5992" s="201">
        <v>2615</v>
      </c>
      <c r="F5992" s="201">
        <v>255</v>
      </c>
      <c r="G5992" s="64">
        <f t="shared" si="186"/>
        <v>0</v>
      </c>
      <c r="H5992" s="66">
        <f t="shared" si="187"/>
        <v>0</v>
      </c>
      <c r="I5992" s="60"/>
    </row>
    <row r="5993" spans="1:9" s="38" customFormat="1" x14ac:dyDescent="0.25">
      <c r="A5993" s="193" t="s">
        <v>12968</v>
      </c>
      <c r="B5993" s="194" t="s">
        <v>12969</v>
      </c>
      <c r="C5993" s="188" t="s">
        <v>6</v>
      </c>
      <c r="D5993" s="179"/>
      <c r="E5993" s="201">
        <v>3434</v>
      </c>
      <c r="F5993" s="201">
        <v>335</v>
      </c>
      <c r="G5993" s="64">
        <f t="shared" si="186"/>
        <v>0</v>
      </c>
      <c r="H5993" s="66">
        <f t="shared" si="187"/>
        <v>0</v>
      </c>
      <c r="I5993" s="60"/>
    </row>
    <row r="5994" spans="1:9" s="38" customFormat="1" ht="22.5" x14ac:dyDescent="0.25">
      <c r="A5994" s="193" t="s">
        <v>12970</v>
      </c>
      <c r="B5994" s="194" t="s">
        <v>12971</v>
      </c>
      <c r="C5994" s="188" t="s">
        <v>6</v>
      </c>
      <c r="D5994" s="179"/>
      <c r="E5994" s="201">
        <v>1268</v>
      </c>
      <c r="F5994" s="201">
        <v>124</v>
      </c>
      <c r="G5994" s="64">
        <f t="shared" si="186"/>
        <v>0</v>
      </c>
      <c r="H5994" s="66">
        <f t="shared" si="187"/>
        <v>0</v>
      </c>
      <c r="I5994" s="60"/>
    </row>
    <row r="5995" spans="1:9" s="38" customFormat="1" ht="22.5" x14ac:dyDescent="0.25">
      <c r="A5995" s="193" t="s">
        <v>12972</v>
      </c>
      <c r="B5995" s="194" t="s">
        <v>12973</v>
      </c>
      <c r="C5995" s="188" t="s">
        <v>6</v>
      </c>
      <c r="D5995" s="179"/>
      <c r="E5995" s="201">
        <v>1152</v>
      </c>
      <c r="F5995" s="201">
        <v>112</v>
      </c>
      <c r="G5995" s="64">
        <f t="shared" si="186"/>
        <v>0</v>
      </c>
      <c r="H5995" s="66">
        <f t="shared" si="187"/>
        <v>0</v>
      </c>
      <c r="I5995" s="60"/>
    </row>
    <row r="5996" spans="1:9" s="38" customFormat="1" ht="22.5" x14ac:dyDescent="0.25">
      <c r="A5996" s="193" t="s">
        <v>12974</v>
      </c>
      <c r="B5996" s="194" t="s">
        <v>12975</v>
      </c>
      <c r="C5996" s="188" t="s">
        <v>6</v>
      </c>
      <c r="D5996" s="179"/>
      <c r="E5996" s="201">
        <v>1207</v>
      </c>
      <c r="F5996" s="201">
        <v>118</v>
      </c>
      <c r="G5996" s="64">
        <f t="shared" si="186"/>
        <v>0</v>
      </c>
      <c r="H5996" s="66">
        <f t="shared" si="187"/>
        <v>0</v>
      </c>
      <c r="I5996" s="60"/>
    </row>
    <row r="5997" spans="1:9" s="38" customFormat="1" ht="22.5" x14ac:dyDescent="0.25">
      <c r="A5997" s="193" t="s">
        <v>12976</v>
      </c>
      <c r="B5997" s="194" t="s">
        <v>12977</v>
      </c>
      <c r="C5997" s="188" t="s">
        <v>6</v>
      </c>
      <c r="D5997" s="179"/>
      <c r="E5997" s="201">
        <v>1379</v>
      </c>
      <c r="F5997" s="201">
        <v>134</v>
      </c>
      <c r="G5997" s="64">
        <f t="shared" si="186"/>
        <v>0</v>
      </c>
      <c r="H5997" s="66">
        <f t="shared" si="187"/>
        <v>0</v>
      </c>
      <c r="I5997" s="60"/>
    </row>
    <row r="5998" spans="1:9" s="38" customFormat="1" x14ac:dyDescent="0.25">
      <c r="A5998" s="193" t="s">
        <v>12978</v>
      </c>
      <c r="B5998" s="194" t="s">
        <v>12979</v>
      </c>
      <c r="C5998" s="188" t="s">
        <v>6</v>
      </c>
      <c r="D5998" s="179"/>
      <c r="E5998" s="201">
        <v>833</v>
      </c>
      <c r="F5998" s="201">
        <v>81</v>
      </c>
      <c r="G5998" s="64">
        <f t="shared" si="186"/>
        <v>0</v>
      </c>
      <c r="H5998" s="66">
        <f t="shared" si="187"/>
        <v>0</v>
      </c>
      <c r="I5998" s="60"/>
    </row>
    <row r="5999" spans="1:9" s="38" customFormat="1" ht="157.5" x14ac:dyDescent="0.25">
      <c r="A5999" s="195" t="s">
        <v>12980</v>
      </c>
      <c r="B5999" s="196" t="s">
        <v>22620</v>
      </c>
      <c r="C5999" s="198"/>
      <c r="D5999" s="199"/>
      <c r="E5999" s="199"/>
      <c r="F5999" s="199"/>
      <c r="G5999" s="199"/>
      <c r="H5999" s="200"/>
      <c r="I5999" s="60"/>
    </row>
    <row r="6000" spans="1:9" s="38" customFormat="1" x14ac:dyDescent="0.25">
      <c r="A6000" s="193" t="s">
        <v>12981</v>
      </c>
      <c r="B6000" s="194" t="s">
        <v>12982</v>
      </c>
      <c r="C6000" s="188" t="s">
        <v>6</v>
      </c>
      <c r="D6000" s="179"/>
      <c r="E6000" s="201">
        <v>1941</v>
      </c>
      <c r="F6000" s="201">
        <v>101</v>
      </c>
      <c r="G6000" s="64">
        <f t="shared" si="186"/>
        <v>0</v>
      </c>
      <c r="H6000" s="66">
        <f t="shared" si="187"/>
        <v>0</v>
      </c>
      <c r="I6000" s="60"/>
    </row>
    <row r="6001" spans="1:9" s="38" customFormat="1" x14ac:dyDescent="0.25">
      <c r="A6001" s="193" t="s">
        <v>12983</v>
      </c>
      <c r="B6001" s="194" t="s">
        <v>22621</v>
      </c>
      <c r="C6001" s="188" t="s">
        <v>6</v>
      </c>
      <c r="D6001" s="179"/>
      <c r="E6001" s="201">
        <v>2222</v>
      </c>
      <c r="F6001" s="201">
        <v>115</v>
      </c>
      <c r="G6001" s="64">
        <f t="shared" si="186"/>
        <v>0</v>
      </c>
      <c r="H6001" s="66">
        <f t="shared" si="187"/>
        <v>0</v>
      </c>
      <c r="I6001" s="60"/>
    </row>
    <row r="6002" spans="1:9" s="38" customFormat="1" x14ac:dyDescent="0.25">
      <c r="A6002" s="193" t="s">
        <v>12984</v>
      </c>
      <c r="B6002" s="194" t="s">
        <v>12985</v>
      </c>
      <c r="C6002" s="188" t="s">
        <v>6</v>
      </c>
      <c r="D6002" s="179"/>
      <c r="E6002" s="201">
        <v>188</v>
      </c>
      <c r="F6002" s="201">
        <v>9.8000000000000007</v>
      </c>
      <c r="G6002" s="64">
        <f t="shared" si="186"/>
        <v>0</v>
      </c>
      <c r="H6002" s="66">
        <f t="shared" si="187"/>
        <v>0</v>
      </c>
      <c r="I6002" s="60"/>
    </row>
    <row r="6003" spans="1:9" s="38" customFormat="1" x14ac:dyDescent="0.25">
      <c r="A6003" s="193" t="s">
        <v>12986</v>
      </c>
      <c r="B6003" s="194" t="s">
        <v>12987</v>
      </c>
      <c r="C6003" s="188" t="s">
        <v>6</v>
      </c>
      <c r="D6003" s="179"/>
      <c r="E6003" s="201">
        <v>183</v>
      </c>
      <c r="F6003" s="201">
        <v>9.5</v>
      </c>
      <c r="G6003" s="64">
        <f t="shared" si="186"/>
        <v>0</v>
      </c>
      <c r="H6003" s="66">
        <f t="shared" si="187"/>
        <v>0</v>
      </c>
      <c r="I6003" s="60"/>
    </row>
    <row r="6004" spans="1:9" s="38" customFormat="1" ht="270" x14ac:dyDescent="0.25">
      <c r="A6004" s="195" t="s">
        <v>12988</v>
      </c>
      <c r="B6004" s="196" t="s">
        <v>22622</v>
      </c>
      <c r="C6004" s="198"/>
      <c r="D6004" s="199"/>
      <c r="E6004" s="199"/>
      <c r="F6004" s="199"/>
      <c r="G6004" s="199"/>
      <c r="H6004" s="200"/>
      <c r="I6004" s="60"/>
    </row>
    <row r="6005" spans="1:9" s="38" customFormat="1" x14ac:dyDescent="0.25">
      <c r="A6005" s="193" t="s">
        <v>12989</v>
      </c>
      <c r="B6005" s="194" t="s">
        <v>12990</v>
      </c>
      <c r="C6005" s="188" t="s">
        <v>6</v>
      </c>
      <c r="D6005" s="179"/>
      <c r="E6005" s="201">
        <v>4265</v>
      </c>
      <c r="F6005" s="201">
        <v>221</v>
      </c>
      <c r="G6005" s="64">
        <f t="shared" si="186"/>
        <v>0</v>
      </c>
      <c r="H6005" s="66">
        <f t="shared" si="187"/>
        <v>0</v>
      </c>
      <c r="I6005" s="60"/>
    </row>
    <row r="6006" spans="1:9" s="38" customFormat="1" x14ac:dyDescent="0.25">
      <c r="A6006" s="193" t="s">
        <v>12991</v>
      </c>
      <c r="B6006" s="194" t="s">
        <v>11701</v>
      </c>
      <c r="C6006" s="188" t="s">
        <v>6</v>
      </c>
      <c r="D6006" s="179"/>
      <c r="E6006" s="201">
        <v>294</v>
      </c>
      <c r="F6006" s="201">
        <v>15.3</v>
      </c>
      <c r="G6006" s="64">
        <f t="shared" si="186"/>
        <v>0</v>
      </c>
      <c r="H6006" s="66">
        <f t="shared" si="187"/>
        <v>0</v>
      </c>
      <c r="I6006" s="60"/>
    </row>
    <row r="6007" spans="1:9" s="38" customFormat="1" x14ac:dyDescent="0.25">
      <c r="A6007" s="193" t="s">
        <v>12992</v>
      </c>
      <c r="B6007" s="194" t="s">
        <v>12993</v>
      </c>
      <c r="C6007" s="188" t="s">
        <v>6</v>
      </c>
      <c r="D6007" s="179"/>
      <c r="E6007" s="201">
        <v>420</v>
      </c>
      <c r="F6007" s="201">
        <v>21.8</v>
      </c>
      <c r="G6007" s="64">
        <f t="shared" si="186"/>
        <v>0</v>
      </c>
      <c r="H6007" s="66">
        <f t="shared" si="187"/>
        <v>0</v>
      </c>
      <c r="I6007" s="60"/>
    </row>
    <row r="6008" spans="1:9" s="38" customFormat="1" x14ac:dyDescent="0.25">
      <c r="A6008" s="193" t="s">
        <v>12994</v>
      </c>
      <c r="B6008" s="194" t="s">
        <v>12995</v>
      </c>
      <c r="C6008" s="188" t="s">
        <v>6</v>
      </c>
      <c r="D6008" s="179"/>
      <c r="E6008" s="201">
        <v>143</v>
      </c>
      <c r="F6008" s="201">
        <v>7.4</v>
      </c>
      <c r="G6008" s="64">
        <f t="shared" si="186"/>
        <v>0</v>
      </c>
      <c r="H6008" s="66">
        <f t="shared" si="187"/>
        <v>0</v>
      </c>
      <c r="I6008" s="60"/>
    </row>
    <row r="6009" spans="1:9" s="38" customFormat="1" ht="270" x14ac:dyDescent="0.25">
      <c r="A6009" s="195" t="s">
        <v>12996</v>
      </c>
      <c r="B6009" s="196" t="s">
        <v>22623</v>
      </c>
      <c r="C6009" s="198"/>
      <c r="D6009" s="199"/>
      <c r="E6009" s="199"/>
      <c r="F6009" s="199"/>
      <c r="G6009" s="199"/>
      <c r="H6009" s="200"/>
      <c r="I6009" s="60"/>
    </row>
    <row r="6010" spans="1:9" s="38" customFormat="1" x14ac:dyDescent="0.25">
      <c r="A6010" s="193" t="s">
        <v>12997</v>
      </c>
      <c r="B6010" s="194" t="s">
        <v>12990</v>
      </c>
      <c r="C6010" s="188" t="s">
        <v>6</v>
      </c>
      <c r="D6010" s="179"/>
      <c r="E6010" s="201">
        <v>5301</v>
      </c>
      <c r="F6010" s="201">
        <v>275</v>
      </c>
      <c r="G6010" s="64">
        <f t="shared" si="186"/>
        <v>0</v>
      </c>
      <c r="H6010" s="66">
        <f t="shared" si="187"/>
        <v>0</v>
      </c>
      <c r="I6010" s="60"/>
    </row>
    <row r="6011" spans="1:9" s="38" customFormat="1" x14ac:dyDescent="0.25">
      <c r="A6011" s="193" t="s">
        <v>12998</v>
      </c>
      <c r="B6011" s="194" t="s">
        <v>11701</v>
      </c>
      <c r="C6011" s="188" t="s">
        <v>6</v>
      </c>
      <c r="D6011" s="179"/>
      <c r="E6011" s="201">
        <v>365</v>
      </c>
      <c r="F6011" s="201">
        <v>19</v>
      </c>
      <c r="G6011" s="64">
        <f t="shared" si="186"/>
        <v>0</v>
      </c>
      <c r="H6011" s="66">
        <f t="shared" si="187"/>
        <v>0</v>
      </c>
      <c r="I6011" s="60"/>
    </row>
    <row r="6012" spans="1:9" s="38" customFormat="1" x14ac:dyDescent="0.25">
      <c r="A6012" s="193" t="s">
        <v>12999</v>
      </c>
      <c r="B6012" s="194" t="s">
        <v>12993</v>
      </c>
      <c r="C6012" s="188" t="s">
        <v>6</v>
      </c>
      <c r="D6012" s="179"/>
      <c r="E6012" s="201">
        <v>499</v>
      </c>
      <c r="F6012" s="201">
        <v>25.9</v>
      </c>
      <c r="G6012" s="64">
        <f t="shared" si="186"/>
        <v>0</v>
      </c>
      <c r="H6012" s="66">
        <f t="shared" si="187"/>
        <v>0</v>
      </c>
      <c r="I6012" s="60"/>
    </row>
    <row r="6013" spans="1:9" s="38" customFormat="1" x14ac:dyDescent="0.25">
      <c r="A6013" s="193" t="s">
        <v>13000</v>
      </c>
      <c r="B6013" s="194" t="s">
        <v>12995</v>
      </c>
      <c r="C6013" s="188" t="s">
        <v>6</v>
      </c>
      <c r="D6013" s="179"/>
      <c r="E6013" s="201">
        <v>166</v>
      </c>
      <c r="F6013" s="201">
        <v>8.6</v>
      </c>
      <c r="G6013" s="64">
        <f t="shared" si="186"/>
        <v>0</v>
      </c>
      <c r="H6013" s="66">
        <f t="shared" si="187"/>
        <v>0</v>
      </c>
      <c r="I6013" s="60"/>
    </row>
    <row r="6014" spans="1:9" s="38" customFormat="1" ht="270" x14ac:dyDescent="0.25">
      <c r="A6014" s="195" t="s">
        <v>13001</v>
      </c>
      <c r="B6014" s="196" t="s">
        <v>22624</v>
      </c>
      <c r="C6014" s="198"/>
      <c r="D6014" s="199"/>
      <c r="E6014" s="199"/>
      <c r="F6014" s="199"/>
      <c r="G6014" s="199"/>
      <c r="H6014" s="200"/>
      <c r="I6014" s="60"/>
    </row>
    <row r="6015" spans="1:9" s="38" customFormat="1" x14ac:dyDescent="0.25">
      <c r="A6015" s="193" t="s">
        <v>13002</v>
      </c>
      <c r="B6015" s="194" t="s">
        <v>12990</v>
      </c>
      <c r="C6015" s="188" t="s">
        <v>6</v>
      </c>
      <c r="D6015" s="179"/>
      <c r="E6015" s="201">
        <v>7422</v>
      </c>
      <c r="F6015" s="201">
        <v>385</v>
      </c>
      <c r="G6015" s="64">
        <f t="shared" si="186"/>
        <v>0</v>
      </c>
      <c r="H6015" s="66">
        <f t="shared" si="187"/>
        <v>0</v>
      </c>
      <c r="I6015" s="60"/>
    </row>
    <row r="6016" spans="1:9" s="38" customFormat="1" x14ac:dyDescent="0.25">
      <c r="A6016" s="193" t="s">
        <v>13003</v>
      </c>
      <c r="B6016" s="194" t="s">
        <v>11701</v>
      </c>
      <c r="C6016" s="188" t="s">
        <v>6</v>
      </c>
      <c r="D6016" s="179"/>
      <c r="E6016" s="201">
        <v>504</v>
      </c>
      <c r="F6016" s="201">
        <v>26.2</v>
      </c>
      <c r="G6016" s="64">
        <f t="shared" si="186"/>
        <v>0</v>
      </c>
      <c r="H6016" s="66">
        <f t="shared" si="187"/>
        <v>0</v>
      </c>
      <c r="I6016" s="60"/>
    </row>
    <row r="6017" spans="1:9" s="38" customFormat="1" x14ac:dyDescent="0.25">
      <c r="A6017" s="193" t="s">
        <v>13004</v>
      </c>
      <c r="B6017" s="194" t="s">
        <v>12993</v>
      </c>
      <c r="C6017" s="188" t="s">
        <v>6</v>
      </c>
      <c r="D6017" s="179"/>
      <c r="E6017" s="201">
        <v>664</v>
      </c>
      <c r="F6017" s="201">
        <v>34.5</v>
      </c>
      <c r="G6017" s="64">
        <f t="shared" si="186"/>
        <v>0</v>
      </c>
      <c r="H6017" s="66">
        <f t="shared" si="187"/>
        <v>0</v>
      </c>
      <c r="I6017" s="60"/>
    </row>
    <row r="6018" spans="1:9" s="38" customFormat="1" x14ac:dyDescent="0.25">
      <c r="A6018" s="193" t="s">
        <v>13005</v>
      </c>
      <c r="B6018" s="194" t="s">
        <v>12995</v>
      </c>
      <c r="C6018" s="188" t="s">
        <v>6</v>
      </c>
      <c r="D6018" s="179"/>
      <c r="E6018" s="201">
        <v>166</v>
      </c>
      <c r="F6018" s="201">
        <v>8.6</v>
      </c>
      <c r="G6018" s="64">
        <f t="shared" si="186"/>
        <v>0</v>
      </c>
      <c r="H6018" s="66">
        <f t="shared" si="187"/>
        <v>0</v>
      </c>
      <c r="I6018" s="60"/>
    </row>
    <row r="6019" spans="1:9" s="38" customFormat="1" ht="270" x14ac:dyDescent="0.25">
      <c r="A6019" s="195" t="s">
        <v>13006</v>
      </c>
      <c r="B6019" s="196" t="s">
        <v>22625</v>
      </c>
      <c r="C6019" s="198"/>
      <c r="D6019" s="199"/>
      <c r="E6019" s="199"/>
      <c r="F6019" s="199"/>
      <c r="G6019" s="199"/>
      <c r="H6019" s="200"/>
      <c r="I6019" s="60"/>
    </row>
    <row r="6020" spans="1:9" s="38" customFormat="1" x14ac:dyDescent="0.25">
      <c r="A6020" s="193" t="s">
        <v>13007</v>
      </c>
      <c r="B6020" s="194" t="s">
        <v>12990</v>
      </c>
      <c r="C6020" s="188" t="s">
        <v>6</v>
      </c>
      <c r="D6020" s="179"/>
      <c r="E6020" s="201">
        <v>10116</v>
      </c>
      <c r="F6020" s="201">
        <v>525</v>
      </c>
      <c r="G6020" s="64">
        <f t="shared" si="186"/>
        <v>0</v>
      </c>
      <c r="H6020" s="66">
        <f t="shared" si="187"/>
        <v>0</v>
      </c>
      <c r="I6020" s="60"/>
    </row>
    <row r="6021" spans="1:9" s="38" customFormat="1" x14ac:dyDescent="0.25">
      <c r="A6021" s="193" t="s">
        <v>13008</v>
      </c>
      <c r="B6021" s="194" t="s">
        <v>11701</v>
      </c>
      <c r="C6021" s="188" t="s">
        <v>6</v>
      </c>
      <c r="D6021" s="179"/>
      <c r="E6021" s="201">
        <v>625</v>
      </c>
      <c r="F6021" s="201">
        <v>32.4</v>
      </c>
      <c r="G6021" s="64">
        <f t="shared" ref="G6021:G6084" si="188">D6021*E6021</f>
        <v>0</v>
      </c>
      <c r="H6021" s="66">
        <f t="shared" ref="H6021:H6084" si="189">D6021*F6021</f>
        <v>0</v>
      </c>
      <c r="I6021" s="60"/>
    </row>
    <row r="6022" spans="1:9" s="38" customFormat="1" x14ac:dyDescent="0.25">
      <c r="A6022" s="193" t="s">
        <v>13009</v>
      </c>
      <c r="B6022" s="194" t="s">
        <v>12993</v>
      </c>
      <c r="C6022" s="188" t="s">
        <v>6</v>
      </c>
      <c r="D6022" s="179"/>
      <c r="E6022" s="201">
        <v>893</v>
      </c>
      <c r="F6022" s="201">
        <v>46.4</v>
      </c>
      <c r="G6022" s="64">
        <f t="shared" si="188"/>
        <v>0</v>
      </c>
      <c r="H6022" s="66">
        <f t="shared" si="189"/>
        <v>0</v>
      </c>
      <c r="I6022" s="60"/>
    </row>
    <row r="6023" spans="1:9" s="38" customFormat="1" x14ac:dyDescent="0.25">
      <c r="A6023" s="193" t="s">
        <v>13010</v>
      </c>
      <c r="B6023" s="194" t="s">
        <v>12995</v>
      </c>
      <c r="C6023" s="188" t="s">
        <v>6</v>
      </c>
      <c r="D6023" s="179"/>
      <c r="E6023" s="201">
        <v>332</v>
      </c>
      <c r="F6023" s="201">
        <v>17.2</v>
      </c>
      <c r="G6023" s="64">
        <f t="shared" si="188"/>
        <v>0</v>
      </c>
      <c r="H6023" s="66">
        <f t="shared" si="189"/>
        <v>0</v>
      </c>
      <c r="I6023" s="60"/>
    </row>
    <row r="6024" spans="1:9" s="38" customFormat="1" ht="270" x14ac:dyDescent="0.25">
      <c r="A6024" s="195" t="s">
        <v>13011</v>
      </c>
      <c r="B6024" s="196" t="s">
        <v>22626</v>
      </c>
      <c r="C6024" s="198"/>
      <c r="D6024" s="199"/>
      <c r="E6024" s="199"/>
      <c r="F6024" s="199"/>
      <c r="G6024" s="199"/>
      <c r="H6024" s="200"/>
      <c r="I6024" s="60"/>
    </row>
    <row r="6025" spans="1:9" s="38" customFormat="1" x14ac:dyDescent="0.25">
      <c r="A6025" s="193" t="s">
        <v>13012</v>
      </c>
      <c r="B6025" s="194" t="s">
        <v>12990</v>
      </c>
      <c r="C6025" s="188" t="s">
        <v>6</v>
      </c>
      <c r="D6025" s="179"/>
      <c r="E6025" s="201">
        <v>13770</v>
      </c>
      <c r="F6025" s="201">
        <v>715</v>
      </c>
      <c r="G6025" s="64">
        <f t="shared" si="188"/>
        <v>0</v>
      </c>
      <c r="H6025" s="66">
        <f t="shared" si="189"/>
        <v>0</v>
      </c>
      <c r="I6025" s="60"/>
    </row>
    <row r="6026" spans="1:9" s="38" customFormat="1" x14ac:dyDescent="0.25">
      <c r="A6026" s="193" t="s">
        <v>13013</v>
      </c>
      <c r="B6026" s="194" t="s">
        <v>11701</v>
      </c>
      <c r="C6026" s="188" t="s">
        <v>6</v>
      </c>
      <c r="D6026" s="179"/>
      <c r="E6026" s="201">
        <v>740</v>
      </c>
      <c r="F6026" s="201">
        <v>38.4</v>
      </c>
      <c r="G6026" s="64">
        <f t="shared" si="188"/>
        <v>0</v>
      </c>
      <c r="H6026" s="66">
        <f t="shared" si="189"/>
        <v>0</v>
      </c>
      <c r="I6026" s="60"/>
    </row>
    <row r="6027" spans="1:9" s="38" customFormat="1" x14ac:dyDescent="0.25">
      <c r="A6027" s="193" t="s">
        <v>13014</v>
      </c>
      <c r="B6027" s="194" t="s">
        <v>12993</v>
      </c>
      <c r="C6027" s="188" t="s">
        <v>6</v>
      </c>
      <c r="D6027" s="179"/>
      <c r="E6027" s="201">
        <v>1176</v>
      </c>
      <c r="F6027" s="201">
        <v>61</v>
      </c>
      <c r="G6027" s="64">
        <f t="shared" si="188"/>
        <v>0</v>
      </c>
      <c r="H6027" s="66">
        <f t="shared" si="189"/>
        <v>0</v>
      </c>
      <c r="I6027" s="60"/>
    </row>
    <row r="6028" spans="1:9" s="38" customFormat="1" x14ac:dyDescent="0.25">
      <c r="A6028" s="193" t="s">
        <v>13015</v>
      </c>
      <c r="B6028" s="194" t="s">
        <v>12995</v>
      </c>
      <c r="C6028" s="188" t="s">
        <v>6</v>
      </c>
      <c r="D6028" s="179"/>
      <c r="E6028" s="201">
        <v>332</v>
      </c>
      <c r="F6028" s="201">
        <v>17.2</v>
      </c>
      <c r="G6028" s="64">
        <f t="shared" si="188"/>
        <v>0</v>
      </c>
      <c r="H6028" s="66">
        <f t="shared" si="189"/>
        <v>0</v>
      </c>
      <c r="I6028" s="60"/>
    </row>
    <row r="6029" spans="1:9" s="38" customFormat="1" ht="270" x14ac:dyDescent="0.25">
      <c r="A6029" s="195" t="s">
        <v>13016</v>
      </c>
      <c r="B6029" s="196" t="s">
        <v>22627</v>
      </c>
      <c r="C6029" s="198"/>
      <c r="D6029" s="199"/>
      <c r="E6029" s="199"/>
      <c r="F6029" s="199"/>
      <c r="G6029" s="199"/>
      <c r="H6029" s="200"/>
      <c r="I6029" s="62"/>
    </row>
    <row r="6030" spans="1:9" s="38" customFormat="1" x14ac:dyDescent="0.25">
      <c r="A6030" s="193" t="s">
        <v>13017</v>
      </c>
      <c r="B6030" s="194" t="s">
        <v>12990</v>
      </c>
      <c r="C6030" s="188" t="s">
        <v>6</v>
      </c>
      <c r="D6030" s="179"/>
      <c r="E6030" s="201">
        <v>17245</v>
      </c>
      <c r="F6030" s="201">
        <v>895</v>
      </c>
      <c r="G6030" s="64">
        <f t="shared" si="188"/>
        <v>0</v>
      </c>
      <c r="H6030" s="66">
        <f t="shared" si="189"/>
        <v>0</v>
      </c>
      <c r="I6030" s="60"/>
    </row>
    <row r="6031" spans="1:9" s="38" customFormat="1" x14ac:dyDescent="0.25">
      <c r="A6031" s="193" t="s">
        <v>13018</v>
      </c>
      <c r="B6031" s="194" t="s">
        <v>11701</v>
      </c>
      <c r="C6031" s="188" t="s">
        <v>6</v>
      </c>
      <c r="D6031" s="179"/>
      <c r="E6031" s="201">
        <v>1098</v>
      </c>
      <c r="F6031" s="201">
        <v>57</v>
      </c>
      <c r="G6031" s="64">
        <f t="shared" si="188"/>
        <v>0</v>
      </c>
      <c r="H6031" s="66">
        <f t="shared" si="189"/>
        <v>0</v>
      </c>
      <c r="I6031" s="60"/>
    </row>
    <row r="6032" spans="1:9" s="38" customFormat="1" x14ac:dyDescent="0.25">
      <c r="A6032" s="193" t="s">
        <v>13019</v>
      </c>
      <c r="B6032" s="194" t="s">
        <v>12993</v>
      </c>
      <c r="C6032" s="188" t="s">
        <v>6</v>
      </c>
      <c r="D6032" s="179"/>
      <c r="E6032" s="201">
        <v>1457</v>
      </c>
      <c r="F6032" s="201">
        <v>76</v>
      </c>
      <c r="G6032" s="64">
        <f t="shared" si="188"/>
        <v>0</v>
      </c>
      <c r="H6032" s="66">
        <f t="shared" si="189"/>
        <v>0</v>
      </c>
      <c r="I6032" s="60"/>
    </row>
    <row r="6033" spans="1:9" s="38" customFormat="1" x14ac:dyDescent="0.25">
      <c r="A6033" s="193" t="s">
        <v>13020</v>
      </c>
      <c r="B6033" s="194" t="s">
        <v>12995</v>
      </c>
      <c r="C6033" s="188" t="s">
        <v>6</v>
      </c>
      <c r="D6033" s="179"/>
      <c r="E6033" s="201">
        <v>403</v>
      </c>
      <c r="F6033" s="201">
        <v>20.9</v>
      </c>
      <c r="G6033" s="64">
        <f t="shared" si="188"/>
        <v>0</v>
      </c>
      <c r="H6033" s="66">
        <f t="shared" si="189"/>
        <v>0</v>
      </c>
      <c r="I6033" s="60"/>
    </row>
    <row r="6034" spans="1:9" s="38" customFormat="1" ht="270" x14ac:dyDescent="0.25">
      <c r="A6034" s="195" t="s">
        <v>13021</v>
      </c>
      <c r="B6034" s="196" t="s">
        <v>22628</v>
      </c>
      <c r="C6034" s="198"/>
      <c r="D6034" s="199"/>
      <c r="E6034" s="199"/>
      <c r="F6034" s="199"/>
      <c r="G6034" s="199"/>
      <c r="H6034" s="200"/>
      <c r="I6034" s="60"/>
    </row>
    <row r="6035" spans="1:9" s="38" customFormat="1" x14ac:dyDescent="0.25">
      <c r="A6035" s="193" t="s">
        <v>13022</v>
      </c>
      <c r="B6035" s="194" t="s">
        <v>12990</v>
      </c>
      <c r="C6035" s="188" t="s">
        <v>6</v>
      </c>
      <c r="D6035" s="179"/>
      <c r="E6035" s="201">
        <v>22174</v>
      </c>
      <c r="F6035" s="201">
        <v>1151</v>
      </c>
      <c r="G6035" s="64">
        <f t="shared" si="188"/>
        <v>0</v>
      </c>
      <c r="H6035" s="66">
        <f t="shared" si="189"/>
        <v>0</v>
      </c>
      <c r="I6035" s="60"/>
    </row>
    <row r="6036" spans="1:9" s="38" customFormat="1" x14ac:dyDescent="0.25">
      <c r="A6036" s="193" t="s">
        <v>13023</v>
      </c>
      <c r="B6036" s="194" t="s">
        <v>11701</v>
      </c>
      <c r="C6036" s="188" t="s">
        <v>6</v>
      </c>
      <c r="D6036" s="179"/>
      <c r="E6036" s="201">
        <v>1699</v>
      </c>
      <c r="F6036" s="201">
        <v>88</v>
      </c>
      <c r="G6036" s="64">
        <f t="shared" si="188"/>
        <v>0</v>
      </c>
      <c r="H6036" s="66">
        <f t="shared" si="189"/>
        <v>0</v>
      </c>
      <c r="I6036" s="60"/>
    </row>
    <row r="6037" spans="1:9" s="38" customFormat="1" x14ac:dyDescent="0.25">
      <c r="A6037" s="193" t="s">
        <v>13024</v>
      </c>
      <c r="B6037" s="194" t="s">
        <v>12993</v>
      </c>
      <c r="C6037" s="188" t="s">
        <v>6</v>
      </c>
      <c r="D6037" s="179"/>
      <c r="E6037" s="201">
        <v>2185</v>
      </c>
      <c r="F6037" s="201">
        <v>113</v>
      </c>
      <c r="G6037" s="64">
        <f t="shared" si="188"/>
        <v>0</v>
      </c>
      <c r="H6037" s="66">
        <f t="shared" si="189"/>
        <v>0</v>
      </c>
      <c r="I6037" s="60"/>
    </row>
    <row r="6038" spans="1:9" s="38" customFormat="1" x14ac:dyDescent="0.25">
      <c r="A6038" s="193" t="s">
        <v>13025</v>
      </c>
      <c r="B6038" s="194" t="s">
        <v>12995</v>
      </c>
      <c r="C6038" s="188" t="s">
        <v>6</v>
      </c>
      <c r="D6038" s="179"/>
      <c r="E6038" s="201">
        <v>536</v>
      </c>
      <c r="F6038" s="201">
        <v>27.8</v>
      </c>
      <c r="G6038" s="64">
        <f t="shared" si="188"/>
        <v>0</v>
      </c>
      <c r="H6038" s="66">
        <f t="shared" si="189"/>
        <v>0</v>
      </c>
      <c r="I6038" s="60"/>
    </row>
    <row r="6039" spans="1:9" s="38" customFormat="1" ht="270" x14ac:dyDescent="0.25">
      <c r="A6039" s="195" t="s">
        <v>13026</v>
      </c>
      <c r="B6039" s="196" t="s">
        <v>22629</v>
      </c>
      <c r="C6039" s="198"/>
      <c r="D6039" s="199"/>
      <c r="E6039" s="199"/>
      <c r="F6039" s="199"/>
      <c r="G6039" s="199"/>
      <c r="H6039" s="200"/>
      <c r="I6039" s="60"/>
    </row>
    <row r="6040" spans="1:9" s="38" customFormat="1" x14ac:dyDescent="0.25">
      <c r="A6040" s="193" t="s">
        <v>13027</v>
      </c>
      <c r="B6040" s="194" t="s">
        <v>13028</v>
      </c>
      <c r="C6040" s="188" t="s">
        <v>6</v>
      </c>
      <c r="D6040" s="179"/>
      <c r="E6040" s="201">
        <v>380</v>
      </c>
      <c r="F6040" s="201">
        <v>19.7</v>
      </c>
      <c r="G6040" s="64">
        <f t="shared" si="188"/>
        <v>0</v>
      </c>
      <c r="H6040" s="66">
        <f t="shared" si="189"/>
        <v>0</v>
      </c>
      <c r="I6040" s="60"/>
    </row>
    <row r="6041" spans="1:9" s="38" customFormat="1" ht="22.5" x14ac:dyDescent="0.25">
      <c r="A6041" s="193" t="s">
        <v>13029</v>
      </c>
      <c r="B6041" s="194" t="s">
        <v>13030</v>
      </c>
      <c r="C6041" s="188" t="s">
        <v>6</v>
      </c>
      <c r="D6041" s="179"/>
      <c r="E6041" s="201">
        <v>496</v>
      </c>
      <c r="F6041" s="201">
        <v>25.7</v>
      </c>
      <c r="G6041" s="64">
        <f t="shared" si="188"/>
        <v>0</v>
      </c>
      <c r="H6041" s="66">
        <f t="shared" si="189"/>
        <v>0</v>
      </c>
      <c r="I6041" s="60"/>
    </row>
    <row r="6042" spans="1:9" s="38" customFormat="1" ht="22.5" x14ac:dyDescent="0.25">
      <c r="A6042" s="193" t="s">
        <v>13031</v>
      </c>
      <c r="B6042" s="194" t="s">
        <v>13032</v>
      </c>
      <c r="C6042" s="188" t="s">
        <v>6</v>
      </c>
      <c r="D6042" s="179"/>
      <c r="E6042" s="201">
        <v>624</v>
      </c>
      <c r="F6042" s="201">
        <v>32.4</v>
      </c>
      <c r="G6042" s="64">
        <f t="shared" si="188"/>
        <v>0</v>
      </c>
      <c r="H6042" s="66">
        <f t="shared" si="189"/>
        <v>0</v>
      </c>
      <c r="I6042" s="60"/>
    </row>
    <row r="6043" spans="1:9" s="38" customFormat="1" ht="22.5" x14ac:dyDescent="0.25">
      <c r="A6043" s="193" t="s">
        <v>13033</v>
      </c>
      <c r="B6043" s="194" t="s">
        <v>13034</v>
      </c>
      <c r="C6043" s="188" t="s">
        <v>6</v>
      </c>
      <c r="D6043" s="179"/>
      <c r="E6043" s="201">
        <v>779</v>
      </c>
      <c r="F6043" s="201">
        <v>40.4</v>
      </c>
      <c r="G6043" s="64">
        <f t="shared" si="188"/>
        <v>0</v>
      </c>
      <c r="H6043" s="66">
        <f t="shared" si="189"/>
        <v>0</v>
      </c>
      <c r="I6043" s="60"/>
    </row>
    <row r="6044" spans="1:9" s="38" customFormat="1" ht="22.5" x14ac:dyDescent="0.25">
      <c r="A6044" s="193" t="s">
        <v>13035</v>
      </c>
      <c r="B6044" s="194" t="s">
        <v>13036</v>
      </c>
      <c r="C6044" s="188" t="s">
        <v>6</v>
      </c>
      <c r="D6044" s="179"/>
      <c r="E6044" s="201">
        <v>945</v>
      </c>
      <c r="F6044" s="201">
        <v>49</v>
      </c>
      <c r="G6044" s="64">
        <f t="shared" si="188"/>
        <v>0</v>
      </c>
      <c r="H6044" s="66">
        <f t="shared" si="189"/>
        <v>0</v>
      </c>
      <c r="I6044" s="60"/>
    </row>
    <row r="6045" spans="1:9" s="38" customFormat="1" ht="123.75" x14ac:dyDescent="0.25">
      <c r="A6045" s="195" t="s">
        <v>13037</v>
      </c>
      <c r="B6045" s="196" t="s">
        <v>22630</v>
      </c>
      <c r="C6045" s="198"/>
      <c r="D6045" s="199"/>
      <c r="E6045" s="199"/>
      <c r="F6045" s="199"/>
      <c r="G6045" s="199"/>
      <c r="H6045" s="200"/>
      <c r="I6045" s="60"/>
    </row>
    <row r="6046" spans="1:9" s="38" customFormat="1" x14ac:dyDescent="0.25">
      <c r="A6046" s="193" t="s">
        <v>13038</v>
      </c>
      <c r="B6046" s="194" t="s">
        <v>8038</v>
      </c>
      <c r="C6046" s="188" t="s">
        <v>15</v>
      </c>
      <c r="D6046" s="179"/>
      <c r="E6046" s="201">
        <v>10.8</v>
      </c>
      <c r="F6046" s="201">
        <v>0.56000000000000005</v>
      </c>
      <c r="G6046" s="64">
        <f t="shared" si="188"/>
        <v>0</v>
      </c>
      <c r="H6046" s="66">
        <f t="shared" si="189"/>
        <v>0</v>
      </c>
      <c r="I6046" s="60"/>
    </row>
    <row r="6047" spans="1:9" s="38" customFormat="1" x14ac:dyDescent="0.25">
      <c r="A6047" s="193" t="s">
        <v>13039</v>
      </c>
      <c r="B6047" s="194" t="s">
        <v>8040</v>
      </c>
      <c r="C6047" s="188" t="s">
        <v>15</v>
      </c>
      <c r="D6047" s="179"/>
      <c r="E6047" s="201">
        <v>15.6</v>
      </c>
      <c r="F6047" s="201">
        <v>0.81</v>
      </c>
      <c r="G6047" s="64">
        <f t="shared" si="188"/>
        <v>0</v>
      </c>
      <c r="H6047" s="66">
        <f t="shared" si="189"/>
        <v>0</v>
      </c>
      <c r="I6047" s="60"/>
    </row>
    <row r="6048" spans="1:9" s="38" customFormat="1" x14ac:dyDescent="0.25">
      <c r="A6048" s="193" t="s">
        <v>13040</v>
      </c>
      <c r="B6048" s="194" t="s">
        <v>8042</v>
      </c>
      <c r="C6048" s="188" t="s">
        <v>15</v>
      </c>
      <c r="D6048" s="179"/>
      <c r="E6048" s="201">
        <v>20.8</v>
      </c>
      <c r="F6048" s="201">
        <v>1.08</v>
      </c>
      <c r="G6048" s="64">
        <f t="shared" si="188"/>
        <v>0</v>
      </c>
      <c r="H6048" s="66">
        <f t="shared" si="189"/>
        <v>0</v>
      </c>
      <c r="I6048" s="60"/>
    </row>
    <row r="6049" spans="1:9" s="38" customFormat="1" ht="135" x14ac:dyDescent="0.25">
      <c r="A6049" s="193" t="s">
        <v>13041</v>
      </c>
      <c r="B6049" s="194" t="s">
        <v>22631</v>
      </c>
      <c r="C6049" s="188" t="s">
        <v>6</v>
      </c>
      <c r="D6049" s="179"/>
      <c r="E6049" s="201">
        <v>26.9</v>
      </c>
      <c r="F6049" s="201">
        <v>1.4</v>
      </c>
      <c r="G6049" s="64">
        <f t="shared" si="188"/>
        <v>0</v>
      </c>
      <c r="H6049" s="66">
        <f t="shared" si="189"/>
        <v>0</v>
      </c>
      <c r="I6049" s="60"/>
    </row>
    <row r="6050" spans="1:9" ht="78.75" x14ac:dyDescent="0.25">
      <c r="A6050" s="193" t="s">
        <v>13042</v>
      </c>
      <c r="B6050" s="194" t="s">
        <v>22632</v>
      </c>
      <c r="C6050" s="188" t="s">
        <v>6</v>
      </c>
      <c r="D6050" s="179"/>
      <c r="E6050" s="201">
        <v>595</v>
      </c>
      <c r="F6050" s="201">
        <v>30.9</v>
      </c>
      <c r="G6050" s="64">
        <f t="shared" si="188"/>
        <v>0</v>
      </c>
      <c r="H6050" s="66">
        <f t="shared" si="189"/>
        <v>0</v>
      </c>
    </row>
    <row r="6051" spans="1:9" s="38" customFormat="1" ht="168.75" x14ac:dyDescent="0.25">
      <c r="A6051" s="195" t="s">
        <v>13043</v>
      </c>
      <c r="B6051" s="196" t="s">
        <v>22633</v>
      </c>
      <c r="C6051" s="198"/>
      <c r="D6051" s="199"/>
      <c r="E6051" s="199"/>
      <c r="F6051" s="199"/>
      <c r="G6051" s="199"/>
      <c r="H6051" s="200"/>
      <c r="I6051" s="45"/>
    </row>
    <row r="6052" spans="1:9" s="38" customFormat="1" x14ac:dyDescent="0.25">
      <c r="A6052" s="193" t="s">
        <v>13044</v>
      </c>
      <c r="B6052" s="194" t="s">
        <v>22634</v>
      </c>
      <c r="C6052" s="188" t="s">
        <v>6</v>
      </c>
      <c r="D6052" s="179"/>
      <c r="E6052" s="201">
        <v>15789</v>
      </c>
      <c r="F6052" s="201">
        <v>819</v>
      </c>
      <c r="G6052" s="64">
        <f t="shared" si="188"/>
        <v>0</v>
      </c>
      <c r="H6052" s="66">
        <f t="shared" si="189"/>
        <v>0</v>
      </c>
      <c r="I6052" s="45"/>
    </row>
    <row r="6053" spans="1:9" s="38" customFormat="1" x14ac:dyDescent="0.25">
      <c r="A6053" s="193" t="s">
        <v>13045</v>
      </c>
      <c r="B6053" s="194" t="s">
        <v>13046</v>
      </c>
      <c r="C6053" s="188" t="s">
        <v>6</v>
      </c>
      <c r="D6053" s="179"/>
      <c r="E6053" s="201">
        <v>18253</v>
      </c>
      <c r="F6053" s="201">
        <v>947</v>
      </c>
      <c r="G6053" s="64">
        <f t="shared" si="188"/>
        <v>0</v>
      </c>
      <c r="H6053" s="66">
        <f t="shared" si="189"/>
        <v>0</v>
      </c>
      <c r="I6053" s="45"/>
    </row>
    <row r="6054" spans="1:9" s="38" customFormat="1" x14ac:dyDescent="0.25">
      <c r="A6054" s="193" t="s">
        <v>13047</v>
      </c>
      <c r="B6054" s="194" t="s">
        <v>13048</v>
      </c>
      <c r="C6054" s="188" t="s">
        <v>6</v>
      </c>
      <c r="D6054" s="179"/>
      <c r="E6054" s="201">
        <v>25484</v>
      </c>
      <c r="F6054" s="201">
        <v>1323</v>
      </c>
      <c r="G6054" s="64">
        <f t="shared" si="188"/>
        <v>0</v>
      </c>
      <c r="H6054" s="66">
        <f t="shared" si="189"/>
        <v>0</v>
      </c>
      <c r="I6054" s="45"/>
    </row>
    <row r="6055" spans="1:9" s="38" customFormat="1" x14ac:dyDescent="0.25">
      <c r="A6055" s="193" t="s">
        <v>13049</v>
      </c>
      <c r="B6055" s="194" t="s">
        <v>13050</v>
      </c>
      <c r="C6055" s="188" t="s">
        <v>6</v>
      </c>
      <c r="D6055" s="179"/>
      <c r="E6055" s="201">
        <v>32905</v>
      </c>
      <c r="F6055" s="201">
        <v>1708</v>
      </c>
      <c r="G6055" s="64">
        <f t="shared" si="188"/>
        <v>0</v>
      </c>
      <c r="H6055" s="66">
        <f t="shared" si="189"/>
        <v>0</v>
      </c>
      <c r="I6055" s="45"/>
    </row>
    <row r="6056" spans="1:9" s="38" customFormat="1" x14ac:dyDescent="0.25">
      <c r="A6056" s="193" t="s">
        <v>13051</v>
      </c>
      <c r="B6056" s="194" t="s">
        <v>13052</v>
      </c>
      <c r="C6056" s="188" t="s">
        <v>6</v>
      </c>
      <c r="D6056" s="179"/>
      <c r="E6056" s="201">
        <v>42549</v>
      </c>
      <c r="F6056" s="201">
        <v>2208</v>
      </c>
      <c r="G6056" s="64">
        <f t="shared" si="188"/>
        <v>0</v>
      </c>
      <c r="H6056" s="66">
        <f t="shared" si="189"/>
        <v>0</v>
      </c>
      <c r="I6056" s="45"/>
    </row>
    <row r="6057" spans="1:9" s="38" customFormat="1" x14ac:dyDescent="0.25">
      <c r="A6057" s="193" t="s">
        <v>13053</v>
      </c>
      <c r="B6057" s="194" t="s">
        <v>13054</v>
      </c>
      <c r="C6057" s="188" t="s">
        <v>6</v>
      </c>
      <c r="D6057" s="179"/>
      <c r="E6057" s="201">
        <v>45639</v>
      </c>
      <c r="F6057" s="201">
        <v>2369</v>
      </c>
      <c r="G6057" s="64">
        <f t="shared" si="188"/>
        <v>0</v>
      </c>
      <c r="H6057" s="66">
        <f t="shared" si="189"/>
        <v>0</v>
      </c>
      <c r="I6057" s="45"/>
    </row>
    <row r="6058" spans="1:9" s="38" customFormat="1" ht="202.5" x14ac:dyDescent="0.25">
      <c r="A6058" s="195" t="s">
        <v>13055</v>
      </c>
      <c r="B6058" s="196" t="s">
        <v>22635</v>
      </c>
      <c r="C6058" s="198"/>
      <c r="D6058" s="199"/>
      <c r="E6058" s="199"/>
      <c r="F6058" s="199"/>
      <c r="G6058" s="199"/>
      <c r="H6058" s="200"/>
      <c r="I6058" s="45"/>
    </row>
    <row r="6059" spans="1:9" s="38" customFormat="1" x14ac:dyDescent="0.25">
      <c r="A6059" s="193" t="s">
        <v>13056</v>
      </c>
      <c r="B6059" s="194" t="s">
        <v>22636</v>
      </c>
      <c r="C6059" s="188" t="s">
        <v>6</v>
      </c>
      <c r="D6059" s="179"/>
      <c r="E6059" s="201">
        <v>20080</v>
      </c>
      <c r="F6059" s="201">
        <v>1042</v>
      </c>
      <c r="G6059" s="64">
        <f t="shared" si="188"/>
        <v>0</v>
      </c>
      <c r="H6059" s="66">
        <f t="shared" si="189"/>
        <v>0</v>
      </c>
      <c r="I6059" s="45"/>
    </row>
    <row r="6060" spans="1:9" s="38" customFormat="1" x14ac:dyDescent="0.25">
      <c r="A6060" s="193" t="s">
        <v>13057</v>
      </c>
      <c r="B6060" s="194" t="s">
        <v>22637</v>
      </c>
      <c r="C6060" s="188" t="s">
        <v>6</v>
      </c>
      <c r="D6060" s="179"/>
      <c r="E6060" s="201">
        <v>22546</v>
      </c>
      <c r="F6060" s="201">
        <v>1170</v>
      </c>
      <c r="G6060" s="64">
        <f t="shared" si="188"/>
        <v>0</v>
      </c>
      <c r="H6060" s="66">
        <f t="shared" si="189"/>
        <v>0</v>
      </c>
      <c r="I6060" s="45"/>
    </row>
    <row r="6061" spans="1:9" s="38" customFormat="1" x14ac:dyDescent="0.25">
      <c r="A6061" s="193" t="s">
        <v>13058</v>
      </c>
      <c r="B6061" s="194" t="s">
        <v>22638</v>
      </c>
      <c r="C6061" s="188" t="s">
        <v>6</v>
      </c>
      <c r="D6061" s="179"/>
      <c r="E6061" s="201">
        <v>26428</v>
      </c>
      <c r="F6061" s="201">
        <v>1372</v>
      </c>
      <c r="G6061" s="64">
        <f t="shared" si="188"/>
        <v>0</v>
      </c>
      <c r="H6061" s="66">
        <f t="shared" si="189"/>
        <v>0</v>
      </c>
      <c r="I6061" s="45"/>
    </row>
    <row r="6062" spans="1:9" s="38" customFormat="1" x14ac:dyDescent="0.25">
      <c r="A6062" s="193" t="s">
        <v>13059</v>
      </c>
      <c r="B6062" s="194" t="s">
        <v>22639</v>
      </c>
      <c r="C6062" s="188" t="s">
        <v>6</v>
      </c>
      <c r="D6062" s="179"/>
      <c r="E6062" s="201">
        <v>34858</v>
      </c>
      <c r="F6062" s="201">
        <v>1809</v>
      </c>
      <c r="G6062" s="64">
        <f t="shared" si="188"/>
        <v>0</v>
      </c>
      <c r="H6062" s="66">
        <f t="shared" si="189"/>
        <v>0</v>
      </c>
      <c r="I6062" s="45"/>
    </row>
    <row r="6063" spans="1:9" s="38" customFormat="1" x14ac:dyDescent="0.25">
      <c r="A6063" s="193" t="s">
        <v>13060</v>
      </c>
      <c r="B6063" s="194" t="s">
        <v>22640</v>
      </c>
      <c r="C6063" s="188" t="s">
        <v>6</v>
      </c>
      <c r="D6063" s="179"/>
      <c r="E6063" s="201">
        <v>44426</v>
      </c>
      <c r="F6063" s="201">
        <v>2306</v>
      </c>
      <c r="G6063" s="64">
        <f t="shared" si="188"/>
        <v>0</v>
      </c>
      <c r="H6063" s="66">
        <f t="shared" si="189"/>
        <v>0</v>
      </c>
      <c r="I6063" s="45"/>
    </row>
    <row r="6064" spans="1:9" s="38" customFormat="1" x14ac:dyDescent="0.25">
      <c r="A6064" s="193" t="s">
        <v>13061</v>
      </c>
      <c r="B6064" s="194" t="s">
        <v>13062</v>
      </c>
      <c r="C6064" s="188" t="s">
        <v>6</v>
      </c>
      <c r="D6064" s="179"/>
      <c r="E6064" s="201">
        <v>46854</v>
      </c>
      <c r="F6064" s="201">
        <v>2432</v>
      </c>
      <c r="G6064" s="64">
        <f t="shared" si="188"/>
        <v>0</v>
      </c>
      <c r="H6064" s="66">
        <f t="shared" si="189"/>
        <v>0</v>
      </c>
      <c r="I6064" s="45"/>
    </row>
    <row r="6065" spans="1:9" s="38" customFormat="1" ht="191.25" x14ac:dyDescent="0.25">
      <c r="A6065" s="195" t="s">
        <v>13063</v>
      </c>
      <c r="B6065" s="196" t="s">
        <v>22641</v>
      </c>
      <c r="C6065" s="198"/>
      <c r="D6065" s="199"/>
      <c r="E6065" s="199"/>
      <c r="F6065" s="199"/>
      <c r="G6065" s="199"/>
      <c r="H6065" s="200"/>
      <c r="I6065" s="45"/>
    </row>
    <row r="6066" spans="1:9" s="38" customFormat="1" x14ac:dyDescent="0.25">
      <c r="A6066" s="193" t="s">
        <v>13064</v>
      </c>
      <c r="B6066" s="194" t="s">
        <v>22642</v>
      </c>
      <c r="C6066" s="188" t="s">
        <v>6</v>
      </c>
      <c r="D6066" s="179"/>
      <c r="E6066" s="201">
        <v>20489</v>
      </c>
      <c r="F6066" s="201">
        <v>1063</v>
      </c>
      <c r="G6066" s="64">
        <f t="shared" si="188"/>
        <v>0</v>
      </c>
      <c r="H6066" s="66">
        <f t="shared" si="189"/>
        <v>0</v>
      </c>
      <c r="I6066" s="45"/>
    </row>
    <row r="6067" spans="1:9" s="38" customFormat="1" x14ac:dyDescent="0.25">
      <c r="A6067" s="193" t="s">
        <v>13065</v>
      </c>
      <c r="B6067" s="194" t="s">
        <v>13066</v>
      </c>
      <c r="C6067" s="188" t="s">
        <v>6</v>
      </c>
      <c r="D6067" s="179"/>
      <c r="E6067" s="201">
        <v>24167</v>
      </c>
      <c r="F6067" s="201">
        <v>1254</v>
      </c>
      <c r="G6067" s="64">
        <f t="shared" si="188"/>
        <v>0</v>
      </c>
      <c r="H6067" s="66">
        <f t="shared" si="189"/>
        <v>0</v>
      </c>
      <c r="I6067" s="45"/>
    </row>
    <row r="6068" spans="1:9" s="38" customFormat="1" x14ac:dyDescent="0.25">
      <c r="A6068" s="193" t="s">
        <v>13067</v>
      </c>
      <c r="B6068" s="194" t="s">
        <v>13068</v>
      </c>
      <c r="C6068" s="188" t="s">
        <v>6</v>
      </c>
      <c r="D6068" s="179"/>
      <c r="E6068" s="201">
        <v>31002</v>
      </c>
      <c r="F6068" s="201">
        <v>1609</v>
      </c>
      <c r="G6068" s="64">
        <f t="shared" si="188"/>
        <v>0</v>
      </c>
      <c r="H6068" s="66">
        <f t="shared" si="189"/>
        <v>0</v>
      </c>
      <c r="I6068" s="45"/>
    </row>
    <row r="6069" spans="1:9" s="38" customFormat="1" x14ac:dyDescent="0.25">
      <c r="A6069" s="193" t="s">
        <v>13069</v>
      </c>
      <c r="B6069" s="194" t="s">
        <v>13070</v>
      </c>
      <c r="C6069" s="188" t="s">
        <v>6</v>
      </c>
      <c r="D6069" s="179"/>
      <c r="E6069" s="201">
        <v>41373</v>
      </c>
      <c r="F6069" s="201">
        <v>2147</v>
      </c>
      <c r="G6069" s="64">
        <f t="shared" si="188"/>
        <v>0</v>
      </c>
      <c r="H6069" s="66">
        <f t="shared" si="189"/>
        <v>0</v>
      </c>
      <c r="I6069" s="45"/>
    </row>
    <row r="6070" spans="1:9" s="38" customFormat="1" ht="33.75" x14ac:dyDescent="0.25">
      <c r="A6070" s="195" t="s">
        <v>13071</v>
      </c>
      <c r="B6070" s="196" t="s">
        <v>22643</v>
      </c>
      <c r="C6070" s="198"/>
      <c r="D6070" s="199"/>
      <c r="E6070" s="199"/>
      <c r="F6070" s="199"/>
      <c r="G6070" s="199"/>
      <c r="H6070" s="200"/>
      <c r="I6070" s="45"/>
    </row>
    <row r="6071" spans="1:9" s="38" customFormat="1" x14ac:dyDescent="0.25">
      <c r="A6071" s="193" t="s">
        <v>13072</v>
      </c>
      <c r="B6071" s="194" t="s">
        <v>13073</v>
      </c>
      <c r="C6071" s="188" t="s">
        <v>6</v>
      </c>
      <c r="D6071" s="179"/>
      <c r="E6071" s="201">
        <v>1635</v>
      </c>
      <c r="F6071" s="201">
        <v>85</v>
      </c>
      <c r="G6071" s="64">
        <f t="shared" si="188"/>
        <v>0</v>
      </c>
      <c r="H6071" s="66">
        <f t="shared" si="189"/>
        <v>0</v>
      </c>
      <c r="I6071" s="45"/>
    </row>
    <row r="6072" spans="1:9" s="38" customFormat="1" x14ac:dyDescent="0.25">
      <c r="A6072" s="193" t="s">
        <v>13074</v>
      </c>
      <c r="B6072" s="194" t="s">
        <v>13075</v>
      </c>
      <c r="C6072" s="188" t="s">
        <v>6</v>
      </c>
      <c r="D6072" s="179"/>
      <c r="E6072" s="201">
        <v>2018</v>
      </c>
      <c r="F6072" s="201">
        <v>105</v>
      </c>
      <c r="G6072" s="64">
        <f t="shared" si="188"/>
        <v>0</v>
      </c>
      <c r="H6072" s="66">
        <f t="shared" si="189"/>
        <v>0</v>
      </c>
      <c r="I6072" s="45"/>
    </row>
    <row r="6073" spans="1:9" s="38" customFormat="1" x14ac:dyDescent="0.25">
      <c r="A6073" s="193" t="s">
        <v>13076</v>
      </c>
      <c r="B6073" s="194" t="s">
        <v>13077</v>
      </c>
      <c r="C6073" s="188" t="s">
        <v>6</v>
      </c>
      <c r="D6073" s="179"/>
      <c r="E6073" s="201">
        <v>2095</v>
      </c>
      <c r="F6073" s="201">
        <v>109</v>
      </c>
      <c r="G6073" s="64">
        <f t="shared" si="188"/>
        <v>0</v>
      </c>
      <c r="H6073" s="66">
        <f t="shared" si="189"/>
        <v>0</v>
      </c>
      <c r="I6073" s="45"/>
    </row>
    <row r="6074" spans="1:9" s="38" customFormat="1" x14ac:dyDescent="0.25">
      <c r="A6074" s="193" t="s">
        <v>13078</v>
      </c>
      <c r="B6074" s="194" t="s">
        <v>13079</v>
      </c>
      <c r="C6074" s="188" t="s">
        <v>6</v>
      </c>
      <c r="D6074" s="179"/>
      <c r="E6074" s="201">
        <v>2619</v>
      </c>
      <c r="F6074" s="201">
        <v>136</v>
      </c>
      <c r="G6074" s="64">
        <f t="shared" si="188"/>
        <v>0</v>
      </c>
      <c r="H6074" s="66">
        <f t="shared" si="189"/>
        <v>0</v>
      </c>
      <c r="I6074" s="45"/>
    </row>
    <row r="6075" spans="1:9" s="38" customFormat="1" x14ac:dyDescent="0.25">
      <c r="A6075" s="193" t="s">
        <v>13080</v>
      </c>
      <c r="B6075" s="194" t="s">
        <v>13081</v>
      </c>
      <c r="C6075" s="188" t="s">
        <v>6</v>
      </c>
      <c r="D6075" s="179"/>
      <c r="E6075" s="201">
        <v>3131</v>
      </c>
      <c r="F6075" s="201">
        <v>162</v>
      </c>
      <c r="G6075" s="64">
        <f t="shared" si="188"/>
        <v>0</v>
      </c>
      <c r="H6075" s="66">
        <f t="shared" si="189"/>
        <v>0</v>
      </c>
      <c r="I6075" s="45"/>
    </row>
    <row r="6076" spans="1:9" s="38" customFormat="1" x14ac:dyDescent="0.25">
      <c r="A6076" s="193" t="s">
        <v>13082</v>
      </c>
      <c r="B6076" s="194" t="s">
        <v>13083</v>
      </c>
      <c r="C6076" s="188" t="s">
        <v>6</v>
      </c>
      <c r="D6076" s="179"/>
      <c r="E6076" s="201">
        <v>2542</v>
      </c>
      <c r="F6076" s="201">
        <v>132</v>
      </c>
      <c r="G6076" s="64">
        <f t="shared" si="188"/>
        <v>0</v>
      </c>
      <c r="H6076" s="66">
        <f t="shared" si="189"/>
        <v>0</v>
      </c>
      <c r="I6076" s="45"/>
    </row>
    <row r="6077" spans="1:9" s="38" customFormat="1" x14ac:dyDescent="0.25">
      <c r="A6077" s="193" t="s">
        <v>13084</v>
      </c>
      <c r="B6077" s="194" t="s">
        <v>13085</v>
      </c>
      <c r="C6077" s="188" t="s">
        <v>6</v>
      </c>
      <c r="D6077" s="179"/>
      <c r="E6077" s="201">
        <v>2988</v>
      </c>
      <c r="F6077" s="201">
        <v>155</v>
      </c>
      <c r="G6077" s="64">
        <f t="shared" si="188"/>
        <v>0</v>
      </c>
      <c r="H6077" s="66">
        <f t="shared" si="189"/>
        <v>0</v>
      </c>
      <c r="I6077" s="45"/>
    </row>
    <row r="6078" spans="1:9" s="38" customFormat="1" x14ac:dyDescent="0.25">
      <c r="A6078" s="193" t="s">
        <v>13086</v>
      </c>
      <c r="B6078" s="194" t="s">
        <v>13087</v>
      </c>
      <c r="C6078" s="188" t="s">
        <v>6</v>
      </c>
      <c r="D6078" s="179"/>
      <c r="E6078" s="201">
        <v>4011</v>
      </c>
      <c r="F6078" s="201">
        <v>208</v>
      </c>
      <c r="G6078" s="64">
        <f t="shared" si="188"/>
        <v>0</v>
      </c>
      <c r="H6078" s="66">
        <f t="shared" si="189"/>
        <v>0</v>
      </c>
      <c r="I6078" s="45"/>
    </row>
    <row r="6079" spans="1:9" s="38" customFormat="1" x14ac:dyDescent="0.25">
      <c r="A6079" s="193" t="s">
        <v>13088</v>
      </c>
      <c r="B6079" s="194" t="s">
        <v>13089</v>
      </c>
      <c r="C6079" s="188" t="s">
        <v>6</v>
      </c>
      <c r="D6079" s="179"/>
      <c r="E6079" s="201">
        <v>554</v>
      </c>
      <c r="F6079" s="201">
        <v>28.7</v>
      </c>
      <c r="G6079" s="64">
        <f t="shared" si="188"/>
        <v>0</v>
      </c>
      <c r="H6079" s="66">
        <f t="shared" si="189"/>
        <v>0</v>
      </c>
      <c r="I6079" s="45"/>
    </row>
    <row r="6080" spans="1:9" s="38" customFormat="1" x14ac:dyDescent="0.25">
      <c r="A6080" s="193" t="s">
        <v>13090</v>
      </c>
      <c r="B6080" s="194" t="s">
        <v>13091</v>
      </c>
      <c r="C6080" s="188" t="s">
        <v>6</v>
      </c>
      <c r="D6080" s="179"/>
      <c r="E6080" s="201">
        <v>1482</v>
      </c>
      <c r="F6080" s="201">
        <v>77</v>
      </c>
      <c r="G6080" s="64">
        <f t="shared" si="188"/>
        <v>0</v>
      </c>
      <c r="H6080" s="66">
        <f t="shared" si="189"/>
        <v>0</v>
      </c>
      <c r="I6080" s="45"/>
    </row>
    <row r="6081" spans="1:9" s="38" customFormat="1" x14ac:dyDescent="0.25">
      <c r="A6081" s="193" t="s">
        <v>13092</v>
      </c>
      <c r="B6081" s="194" t="s">
        <v>13093</v>
      </c>
      <c r="C6081" s="188" t="s">
        <v>6</v>
      </c>
      <c r="D6081" s="179"/>
      <c r="E6081" s="201">
        <v>1610</v>
      </c>
      <c r="F6081" s="201">
        <v>84</v>
      </c>
      <c r="G6081" s="64">
        <f t="shared" si="188"/>
        <v>0</v>
      </c>
      <c r="H6081" s="66">
        <f t="shared" si="189"/>
        <v>0</v>
      </c>
      <c r="I6081" s="45"/>
    </row>
    <row r="6082" spans="1:9" s="38" customFormat="1" x14ac:dyDescent="0.25">
      <c r="A6082" s="193" t="s">
        <v>13094</v>
      </c>
      <c r="B6082" s="194" t="s">
        <v>13095</v>
      </c>
      <c r="C6082" s="188" t="s">
        <v>6</v>
      </c>
      <c r="D6082" s="179"/>
      <c r="E6082" s="201">
        <v>2197</v>
      </c>
      <c r="F6082" s="201">
        <v>114</v>
      </c>
      <c r="G6082" s="64">
        <f t="shared" si="188"/>
        <v>0</v>
      </c>
      <c r="H6082" s="66">
        <f t="shared" si="189"/>
        <v>0</v>
      </c>
      <c r="I6082" s="45"/>
    </row>
    <row r="6083" spans="1:9" s="38" customFormat="1" x14ac:dyDescent="0.25">
      <c r="A6083" s="193" t="s">
        <v>13096</v>
      </c>
      <c r="B6083" s="194" t="s">
        <v>13097</v>
      </c>
      <c r="C6083" s="188" t="s">
        <v>6</v>
      </c>
      <c r="D6083" s="179"/>
      <c r="E6083" s="201">
        <v>4024</v>
      </c>
      <c r="F6083" s="201">
        <v>209</v>
      </c>
      <c r="G6083" s="64">
        <f t="shared" si="188"/>
        <v>0</v>
      </c>
      <c r="H6083" s="66">
        <f t="shared" si="189"/>
        <v>0</v>
      </c>
      <c r="I6083" s="45"/>
    </row>
    <row r="6084" spans="1:9" s="38" customFormat="1" x14ac:dyDescent="0.25">
      <c r="A6084" s="193" t="s">
        <v>13098</v>
      </c>
      <c r="B6084" s="194" t="s">
        <v>13099</v>
      </c>
      <c r="C6084" s="188" t="s">
        <v>6</v>
      </c>
      <c r="D6084" s="179"/>
      <c r="E6084" s="201">
        <v>4535</v>
      </c>
      <c r="F6084" s="201">
        <v>235</v>
      </c>
      <c r="G6084" s="64">
        <f t="shared" si="188"/>
        <v>0</v>
      </c>
      <c r="H6084" s="66">
        <f t="shared" si="189"/>
        <v>0</v>
      </c>
      <c r="I6084" s="45"/>
    </row>
    <row r="6085" spans="1:9" s="38" customFormat="1" ht="57" customHeight="1" x14ac:dyDescent="0.25">
      <c r="A6085" s="197" t="s">
        <v>22644</v>
      </c>
      <c r="B6085" s="344" t="s">
        <v>22645</v>
      </c>
      <c r="C6085" s="345"/>
      <c r="D6085" s="345"/>
      <c r="E6085" s="345"/>
      <c r="F6085" s="345"/>
      <c r="G6085" s="345"/>
      <c r="H6085" s="346"/>
      <c r="I6085" s="45"/>
    </row>
    <row r="6086" spans="1:9" s="38" customFormat="1" ht="157.5" x14ac:dyDescent="0.25">
      <c r="A6086" s="193" t="s">
        <v>13100</v>
      </c>
      <c r="B6086" s="194" t="s">
        <v>22646</v>
      </c>
      <c r="C6086" s="188" t="s">
        <v>305</v>
      </c>
      <c r="D6086" s="179"/>
      <c r="E6086" s="201">
        <v>782</v>
      </c>
      <c r="F6086" s="201">
        <v>433</v>
      </c>
      <c r="G6086" s="64">
        <f t="shared" ref="G6086:G6115" si="190">D6086*E6086</f>
        <v>0</v>
      </c>
      <c r="H6086" s="66">
        <f t="shared" ref="H6086:H6115" si="191">D6086*F6086</f>
        <v>0</v>
      </c>
      <c r="I6086" s="45"/>
    </row>
    <row r="6087" spans="1:9" s="38" customFormat="1" ht="146.25" x14ac:dyDescent="0.25">
      <c r="A6087" s="193" t="s">
        <v>13101</v>
      </c>
      <c r="B6087" s="194" t="s">
        <v>22647</v>
      </c>
      <c r="C6087" s="188" t="s">
        <v>305</v>
      </c>
      <c r="D6087" s="179"/>
      <c r="E6087" s="201">
        <v>2595</v>
      </c>
      <c r="F6087" s="201">
        <v>1436</v>
      </c>
      <c r="G6087" s="64">
        <f t="shared" si="190"/>
        <v>0</v>
      </c>
      <c r="H6087" s="66">
        <f t="shared" si="191"/>
        <v>0</v>
      </c>
      <c r="I6087" s="45"/>
    </row>
    <row r="6088" spans="1:9" s="38" customFormat="1" ht="168.75" x14ac:dyDescent="0.25">
      <c r="A6088" s="193" t="s">
        <v>13102</v>
      </c>
      <c r="B6088" s="194" t="s">
        <v>22648</v>
      </c>
      <c r="C6088" s="188" t="s">
        <v>305</v>
      </c>
      <c r="D6088" s="179"/>
      <c r="E6088" s="201">
        <v>1507</v>
      </c>
      <c r="F6088" s="201">
        <v>834</v>
      </c>
      <c r="G6088" s="64">
        <f t="shared" si="190"/>
        <v>0</v>
      </c>
      <c r="H6088" s="66">
        <f t="shared" si="191"/>
        <v>0</v>
      </c>
      <c r="I6088" s="45"/>
    </row>
    <row r="6089" spans="1:9" s="38" customFormat="1" ht="135" x14ac:dyDescent="0.25">
      <c r="A6089" s="193" t="s">
        <v>13103</v>
      </c>
      <c r="B6089" s="194" t="s">
        <v>22649</v>
      </c>
      <c r="C6089" s="188" t="s">
        <v>305</v>
      </c>
      <c r="D6089" s="179"/>
      <c r="E6089" s="201">
        <v>334</v>
      </c>
      <c r="F6089" s="201">
        <v>185</v>
      </c>
      <c r="G6089" s="64">
        <f t="shared" si="190"/>
        <v>0</v>
      </c>
      <c r="H6089" s="66">
        <f t="shared" si="191"/>
        <v>0</v>
      </c>
      <c r="I6089" s="45"/>
    </row>
    <row r="6090" spans="1:9" s="38" customFormat="1" ht="157.5" x14ac:dyDescent="0.25">
      <c r="A6090" s="195" t="s">
        <v>13104</v>
      </c>
      <c r="B6090" s="196" t="s">
        <v>22650</v>
      </c>
      <c r="C6090" s="198"/>
      <c r="D6090" s="199"/>
      <c r="E6090" s="199"/>
      <c r="F6090" s="199"/>
      <c r="G6090" s="199"/>
      <c r="H6090" s="200"/>
      <c r="I6090" s="45"/>
    </row>
    <row r="6091" spans="1:9" s="38" customFormat="1" x14ac:dyDescent="0.25">
      <c r="A6091" s="193" t="s">
        <v>13105</v>
      </c>
      <c r="B6091" s="194" t="s">
        <v>13106</v>
      </c>
      <c r="C6091" s="188" t="s">
        <v>15</v>
      </c>
      <c r="D6091" s="179"/>
      <c r="E6091" s="201">
        <v>13.4</v>
      </c>
      <c r="F6091" s="201">
        <v>7.4</v>
      </c>
      <c r="G6091" s="64">
        <f t="shared" si="190"/>
        <v>0</v>
      </c>
      <c r="H6091" s="66">
        <f t="shared" si="191"/>
        <v>0</v>
      </c>
      <c r="I6091" s="45"/>
    </row>
    <row r="6092" spans="1:9" s="38" customFormat="1" x14ac:dyDescent="0.25">
      <c r="A6092" s="193" t="s">
        <v>13107</v>
      </c>
      <c r="B6092" s="194" t="s">
        <v>13108</v>
      </c>
      <c r="C6092" s="188" t="s">
        <v>15</v>
      </c>
      <c r="D6092" s="179"/>
      <c r="E6092" s="201">
        <v>1.07</v>
      </c>
      <c r="F6092" s="201">
        <v>0.59</v>
      </c>
      <c r="G6092" s="64">
        <f t="shared" si="190"/>
        <v>0</v>
      </c>
      <c r="H6092" s="66">
        <f t="shared" si="191"/>
        <v>0</v>
      </c>
      <c r="I6092" s="45"/>
    </row>
    <row r="6093" spans="1:9" s="38" customFormat="1" ht="146.25" x14ac:dyDescent="0.25">
      <c r="A6093" s="195" t="s">
        <v>13109</v>
      </c>
      <c r="B6093" s="196" t="s">
        <v>22651</v>
      </c>
      <c r="C6093" s="198"/>
      <c r="D6093" s="199"/>
      <c r="E6093" s="199"/>
      <c r="F6093" s="199"/>
      <c r="G6093" s="199"/>
      <c r="H6093" s="200"/>
      <c r="I6093" s="45"/>
    </row>
    <row r="6094" spans="1:9" s="38" customFormat="1" x14ac:dyDescent="0.25">
      <c r="A6094" s="193" t="s">
        <v>13110</v>
      </c>
      <c r="B6094" s="194" t="s">
        <v>13106</v>
      </c>
      <c r="C6094" s="188" t="s">
        <v>15</v>
      </c>
      <c r="D6094" s="179"/>
      <c r="E6094" s="201">
        <v>31.4</v>
      </c>
      <c r="F6094" s="201">
        <v>17.399999999999999</v>
      </c>
      <c r="G6094" s="64">
        <f t="shared" si="190"/>
        <v>0</v>
      </c>
      <c r="H6094" s="66">
        <f t="shared" si="191"/>
        <v>0</v>
      </c>
      <c r="I6094" s="45"/>
    </row>
    <row r="6095" spans="1:9" s="38" customFormat="1" x14ac:dyDescent="0.25">
      <c r="A6095" s="193" t="s">
        <v>13111</v>
      </c>
      <c r="B6095" s="194" t="s">
        <v>13108</v>
      </c>
      <c r="C6095" s="188" t="s">
        <v>15</v>
      </c>
      <c r="D6095" s="179"/>
      <c r="E6095" s="201">
        <v>2.6</v>
      </c>
      <c r="F6095" s="201">
        <v>1.44</v>
      </c>
      <c r="G6095" s="64">
        <f t="shared" si="190"/>
        <v>0</v>
      </c>
      <c r="H6095" s="66">
        <f t="shared" si="191"/>
        <v>0</v>
      </c>
      <c r="I6095" s="45"/>
    </row>
    <row r="6096" spans="1:9" s="38" customFormat="1" ht="168.75" x14ac:dyDescent="0.25">
      <c r="A6096" s="195" t="s">
        <v>13112</v>
      </c>
      <c r="B6096" s="196" t="s">
        <v>22652</v>
      </c>
      <c r="C6096" s="198"/>
      <c r="D6096" s="199"/>
      <c r="E6096" s="199"/>
      <c r="F6096" s="199"/>
      <c r="G6096" s="199"/>
      <c r="H6096" s="200"/>
      <c r="I6096" s="45"/>
    </row>
    <row r="6097" spans="1:9" s="38" customFormat="1" x14ac:dyDescent="0.25">
      <c r="A6097" s="193" t="s">
        <v>13113</v>
      </c>
      <c r="B6097" s="194" t="s">
        <v>13106</v>
      </c>
      <c r="C6097" s="188" t="s">
        <v>15</v>
      </c>
      <c r="D6097" s="179"/>
      <c r="E6097" s="201">
        <v>18</v>
      </c>
      <c r="F6097" s="201">
        <v>10</v>
      </c>
      <c r="G6097" s="64">
        <f t="shared" si="190"/>
        <v>0</v>
      </c>
      <c r="H6097" s="66">
        <f t="shared" si="191"/>
        <v>0</v>
      </c>
      <c r="I6097" s="45"/>
    </row>
    <row r="6098" spans="1:9" s="38" customFormat="1" x14ac:dyDescent="0.25">
      <c r="A6098" s="193" t="s">
        <v>13114</v>
      </c>
      <c r="B6098" s="194" t="s">
        <v>13108</v>
      </c>
      <c r="C6098" s="188" t="s">
        <v>15</v>
      </c>
      <c r="D6098" s="179"/>
      <c r="E6098" s="201">
        <v>1.54</v>
      </c>
      <c r="F6098" s="201">
        <v>0.85</v>
      </c>
      <c r="G6098" s="64">
        <f t="shared" si="190"/>
        <v>0</v>
      </c>
      <c r="H6098" s="66">
        <f t="shared" si="191"/>
        <v>0</v>
      </c>
      <c r="I6098" s="45"/>
    </row>
    <row r="6099" spans="1:9" s="38" customFormat="1" ht="57" customHeight="1" x14ac:dyDescent="0.25">
      <c r="A6099" s="197" t="s">
        <v>21237</v>
      </c>
      <c r="B6099" s="344" t="s">
        <v>21238</v>
      </c>
      <c r="C6099" s="345"/>
      <c r="D6099" s="345"/>
      <c r="E6099" s="345"/>
      <c r="F6099" s="345"/>
      <c r="G6099" s="345"/>
      <c r="H6099" s="346"/>
      <c r="I6099" s="45"/>
    </row>
    <row r="6100" spans="1:9" s="38" customFormat="1" ht="112.5" x14ac:dyDescent="0.25">
      <c r="A6100" s="195" t="s">
        <v>13115</v>
      </c>
      <c r="B6100" s="196" t="s">
        <v>22653</v>
      </c>
      <c r="C6100" s="198"/>
      <c r="D6100" s="199"/>
      <c r="E6100" s="199"/>
      <c r="F6100" s="199"/>
      <c r="G6100" s="199"/>
      <c r="H6100" s="200"/>
      <c r="I6100" s="45"/>
    </row>
    <row r="6101" spans="1:9" s="38" customFormat="1" x14ac:dyDescent="0.25">
      <c r="A6101" s="193" t="s">
        <v>13116</v>
      </c>
      <c r="B6101" s="194" t="s">
        <v>13117</v>
      </c>
      <c r="C6101" s="188" t="s">
        <v>6</v>
      </c>
      <c r="D6101" s="179"/>
      <c r="E6101" s="201">
        <v>34.200000000000003</v>
      </c>
      <c r="F6101" s="201">
        <v>18.899999999999999</v>
      </c>
      <c r="G6101" s="64">
        <f t="shared" si="190"/>
        <v>0</v>
      </c>
      <c r="H6101" s="66">
        <f t="shared" si="191"/>
        <v>0</v>
      </c>
      <c r="I6101" s="45"/>
    </row>
    <row r="6102" spans="1:9" s="38" customFormat="1" x14ac:dyDescent="0.25">
      <c r="A6102" s="193" t="s">
        <v>13118</v>
      </c>
      <c r="B6102" s="194" t="s">
        <v>13119</v>
      </c>
      <c r="C6102" s="188" t="s">
        <v>6</v>
      </c>
      <c r="D6102" s="179"/>
      <c r="E6102" s="201">
        <v>47.2</v>
      </c>
      <c r="F6102" s="201">
        <v>26.1</v>
      </c>
      <c r="G6102" s="64">
        <f t="shared" si="190"/>
        <v>0</v>
      </c>
      <c r="H6102" s="66">
        <f t="shared" si="191"/>
        <v>0</v>
      </c>
      <c r="I6102" s="45"/>
    </row>
    <row r="6103" spans="1:9" s="38" customFormat="1" x14ac:dyDescent="0.25">
      <c r="A6103" s="193" t="s">
        <v>13120</v>
      </c>
      <c r="B6103" s="194" t="s">
        <v>13121</v>
      </c>
      <c r="C6103" s="188" t="s">
        <v>3539</v>
      </c>
      <c r="D6103" s="179"/>
      <c r="E6103" s="201">
        <v>2.36</v>
      </c>
      <c r="F6103" s="201">
        <v>1.3</v>
      </c>
      <c r="G6103" s="64">
        <f t="shared" si="190"/>
        <v>0</v>
      </c>
      <c r="H6103" s="66">
        <f t="shared" si="191"/>
        <v>0</v>
      </c>
      <c r="I6103" s="45"/>
    </row>
    <row r="6104" spans="1:9" s="38" customFormat="1" x14ac:dyDescent="0.25">
      <c r="A6104" s="193" t="s">
        <v>13122</v>
      </c>
      <c r="B6104" s="194" t="s">
        <v>13123</v>
      </c>
      <c r="C6104" s="188" t="s">
        <v>3539</v>
      </c>
      <c r="D6104" s="179"/>
      <c r="E6104" s="201">
        <v>2.84</v>
      </c>
      <c r="F6104" s="201">
        <v>1.57</v>
      </c>
      <c r="G6104" s="64">
        <f t="shared" si="190"/>
        <v>0</v>
      </c>
      <c r="H6104" s="66">
        <f t="shared" si="191"/>
        <v>0</v>
      </c>
      <c r="I6104" s="45"/>
    </row>
    <row r="6105" spans="1:9" s="38" customFormat="1" x14ac:dyDescent="0.25">
      <c r="A6105" s="193" t="s">
        <v>13124</v>
      </c>
      <c r="B6105" s="194" t="s">
        <v>13125</v>
      </c>
      <c r="C6105" s="188" t="s">
        <v>3539</v>
      </c>
      <c r="D6105" s="179"/>
      <c r="E6105" s="201">
        <v>3.79</v>
      </c>
      <c r="F6105" s="201">
        <v>2.1</v>
      </c>
      <c r="G6105" s="64">
        <f t="shared" si="190"/>
        <v>0</v>
      </c>
      <c r="H6105" s="66">
        <f t="shared" si="191"/>
        <v>0</v>
      </c>
      <c r="I6105" s="45"/>
    </row>
    <row r="6106" spans="1:9" s="38" customFormat="1" x14ac:dyDescent="0.25">
      <c r="A6106" s="193" t="s">
        <v>13126</v>
      </c>
      <c r="B6106" s="194" t="s">
        <v>13127</v>
      </c>
      <c r="C6106" s="188" t="s">
        <v>3539</v>
      </c>
      <c r="D6106" s="179"/>
      <c r="E6106" s="201">
        <v>4.63</v>
      </c>
      <c r="F6106" s="201">
        <v>2.56</v>
      </c>
      <c r="G6106" s="64">
        <f t="shared" si="190"/>
        <v>0</v>
      </c>
      <c r="H6106" s="66">
        <f t="shared" si="191"/>
        <v>0</v>
      </c>
      <c r="I6106" s="45"/>
    </row>
    <row r="6107" spans="1:9" s="38" customFormat="1" ht="112.5" x14ac:dyDescent="0.25">
      <c r="A6107" s="195" t="s">
        <v>13128</v>
      </c>
      <c r="B6107" s="196" t="s">
        <v>22654</v>
      </c>
      <c r="C6107" s="198"/>
      <c r="D6107" s="199"/>
      <c r="E6107" s="199"/>
      <c r="F6107" s="199"/>
      <c r="G6107" s="199"/>
      <c r="H6107" s="200"/>
      <c r="I6107" s="45"/>
    </row>
    <row r="6108" spans="1:9" s="38" customFormat="1" x14ac:dyDescent="0.25">
      <c r="A6108" s="193" t="s">
        <v>13129</v>
      </c>
      <c r="B6108" s="194" t="s">
        <v>13117</v>
      </c>
      <c r="C6108" s="188" t="s">
        <v>6</v>
      </c>
      <c r="D6108" s="179"/>
      <c r="E6108" s="201">
        <v>34.200000000000003</v>
      </c>
      <c r="F6108" s="201">
        <v>18.899999999999999</v>
      </c>
      <c r="G6108" s="64">
        <f t="shared" si="190"/>
        <v>0</v>
      </c>
      <c r="H6108" s="66">
        <f t="shared" si="191"/>
        <v>0</v>
      </c>
      <c r="I6108" s="45"/>
    </row>
    <row r="6109" spans="1:9" s="38" customFormat="1" x14ac:dyDescent="0.25">
      <c r="A6109" s="193" t="s">
        <v>13130</v>
      </c>
      <c r="B6109" s="194" t="s">
        <v>13119</v>
      </c>
      <c r="C6109" s="188" t="s">
        <v>6</v>
      </c>
      <c r="D6109" s="179"/>
      <c r="E6109" s="201">
        <v>47.2</v>
      </c>
      <c r="F6109" s="201">
        <v>26.1</v>
      </c>
      <c r="G6109" s="64">
        <f t="shared" si="190"/>
        <v>0</v>
      </c>
      <c r="H6109" s="66">
        <f t="shared" si="191"/>
        <v>0</v>
      </c>
      <c r="I6109" s="45"/>
    </row>
    <row r="6110" spans="1:9" s="38" customFormat="1" x14ac:dyDescent="0.25">
      <c r="A6110" s="193" t="s">
        <v>13131</v>
      </c>
      <c r="B6110" s="194" t="s">
        <v>13121</v>
      </c>
      <c r="C6110" s="188" t="s">
        <v>3539</v>
      </c>
      <c r="D6110" s="179"/>
      <c r="E6110" s="201">
        <v>3.67</v>
      </c>
      <c r="F6110" s="201">
        <v>2.0299999999999998</v>
      </c>
      <c r="G6110" s="64">
        <f t="shared" si="190"/>
        <v>0</v>
      </c>
      <c r="H6110" s="66">
        <f t="shared" si="191"/>
        <v>0</v>
      </c>
      <c r="I6110" s="45"/>
    </row>
    <row r="6111" spans="1:9" s="38" customFormat="1" x14ac:dyDescent="0.25">
      <c r="A6111" s="193" t="s">
        <v>13132</v>
      </c>
      <c r="B6111" s="194" t="s">
        <v>13123</v>
      </c>
      <c r="C6111" s="188" t="s">
        <v>3539</v>
      </c>
      <c r="D6111" s="179"/>
      <c r="E6111" s="201">
        <v>4.1399999999999997</v>
      </c>
      <c r="F6111" s="201">
        <v>2.29</v>
      </c>
      <c r="G6111" s="64">
        <f t="shared" si="190"/>
        <v>0</v>
      </c>
      <c r="H6111" s="66">
        <f t="shared" si="191"/>
        <v>0</v>
      </c>
      <c r="I6111" s="45"/>
    </row>
    <row r="6112" spans="1:9" s="38" customFormat="1" x14ac:dyDescent="0.25">
      <c r="A6112" s="193" t="s">
        <v>13133</v>
      </c>
      <c r="B6112" s="194" t="s">
        <v>13125</v>
      </c>
      <c r="C6112" s="188" t="s">
        <v>3539</v>
      </c>
      <c r="D6112" s="179"/>
      <c r="E6112" s="201">
        <v>4.8600000000000003</v>
      </c>
      <c r="F6112" s="201">
        <v>2.69</v>
      </c>
      <c r="G6112" s="64">
        <f t="shared" si="190"/>
        <v>0</v>
      </c>
      <c r="H6112" s="66">
        <f t="shared" si="191"/>
        <v>0</v>
      </c>
      <c r="I6112" s="45"/>
    </row>
    <row r="6113" spans="1:9" s="38" customFormat="1" x14ac:dyDescent="0.25">
      <c r="A6113" s="193" t="s">
        <v>13134</v>
      </c>
      <c r="B6113" s="194" t="s">
        <v>13127</v>
      </c>
      <c r="C6113" s="188" t="s">
        <v>3539</v>
      </c>
      <c r="D6113" s="179"/>
      <c r="E6113" s="201">
        <v>5.5</v>
      </c>
      <c r="F6113" s="201">
        <v>3.05</v>
      </c>
      <c r="G6113" s="64">
        <f t="shared" si="190"/>
        <v>0</v>
      </c>
      <c r="H6113" s="66">
        <f t="shared" si="191"/>
        <v>0</v>
      </c>
      <c r="I6113" s="45"/>
    </row>
    <row r="6114" spans="1:9" s="38" customFormat="1" ht="67.5" x14ac:dyDescent="0.25">
      <c r="A6114" s="195" t="s">
        <v>13135</v>
      </c>
      <c r="B6114" s="196" t="s">
        <v>22655</v>
      </c>
      <c r="C6114" s="198"/>
      <c r="D6114" s="199"/>
      <c r="E6114" s="199"/>
      <c r="F6114" s="199"/>
      <c r="G6114" s="199"/>
      <c r="H6114" s="200"/>
      <c r="I6114" s="45"/>
    </row>
    <row r="6115" spans="1:9" s="38" customFormat="1" ht="22.5" x14ac:dyDescent="0.25">
      <c r="A6115" s="193" t="s">
        <v>13136</v>
      </c>
      <c r="B6115" s="194" t="s">
        <v>13137</v>
      </c>
      <c r="C6115" s="188" t="s">
        <v>6</v>
      </c>
      <c r="D6115" s="179"/>
      <c r="E6115" s="201">
        <v>118</v>
      </c>
      <c r="F6115" s="201">
        <v>65</v>
      </c>
      <c r="G6115" s="64">
        <f t="shared" si="190"/>
        <v>0</v>
      </c>
      <c r="H6115" s="66">
        <f t="shared" si="191"/>
        <v>0</v>
      </c>
      <c r="I6115" s="45"/>
    </row>
    <row r="6116" spans="1:9" s="38" customFormat="1" x14ac:dyDescent="0.25">
      <c r="A6116" s="193" t="s">
        <v>13138</v>
      </c>
      <c r="B6116" s="194" t="s">
        <v>22656</v>
      </c>
      <c r="C6116" s="188" t="s">
        <v>6</v>
      </c>
      <c r="D6116" s="179"/>
      <c r="E6116" s="201">
        <v>133</v>
      </c>
      <c r="F6116" s="201">
        <v>73</v>
      </c>
      <c r="G6116" s="64">
        <f t="shared" ref="G6116" si="192">D6116*E6116</f>
        <v>0</v>
      </c>
      <c r="H6116" s="66">
        <f t="shared" ref="H6116" si="193">D6116*F6116</f>
        <v>0</v>
      </c>
      <c r="I6116" s="45"/>
    </row>
    <row r="6117" spans="1:9" s="2" customFormat="1" ht="20.100000000000001" customHeight="1" x14ac:dyDescent="0.25">
      <c r="A6117" s="347" t="s">
        <v>19897</v>
      </c>
      <c r="B6117" s="347"/>
      <c r="C6117" s="347"/>
      <c r="D6117" s="347"/>
      <c r="E6117" s="347"/>
      <c r="F6117" s="347"/>
      <c r="G6117" s="138">
        <f>SUM(G3:G6116)</f>
        <v>0</v>
      </c>
      <c r="H6117" s="139">
        <f>SUM(H3:H6116)</f>
        <v>0</v>
      </c>
      <c r="I6117" s="4"/>
    </row>
    <row r="6118" spans="1:9" s="38" customFormat="1" x14ac:dyDescent="0.25">
      <c r="A6118" s="48"/>
      <c r="B6118" s="16"/>
      <c r="C6118" s="50"/>
      <c r="D6118" s="41"/>
      <c r="E6118" s="52"/>
      <c r="F6118" s="54"/>
      <c r="G6118" s="56"/>
      <c r="H6118" s="58"/>
      <c r="I6118" s="45"/>
    </row>
    <row r="6119" spans="1:9" s="38" customFormat="1" x14ac:dyDescent="0.25">
      <c r="A6119" s="48"/>
      <c r="B6119" s="16"/>
      <c r="C6119" s="50"/>
      <c r="D6119" s="41"/>
      <c r="E6119" s="52"/>
      <c r="F6119" s="54"/>
      <c r="G6119" s="56"/>
      <c r="H6119" s="58"/>
      <c r="I6119" s="45"/>
    </row>
    <row r="6120" spans="1:9" s="38" customFormat="1" x14ac:dyDescent="0.25">
      <c r="A6120" s="48"/>
      <c r="B6120" s="16"/>
      <c r="C6120" s="50"/>
      <c r="D6120" s="41"/>
      <c r="E6120" s="52"/>
      <c r="F6120" s="54"/>
      <c r="G6120" s="56"/>
      <c r="H6120" s="58"/>
      <c r="I6120" s="45"/>
    </row>
    <row r="6121" spans="1:9" s="38" customFormat="1" x14ac:dyDescent="0.25">
      <c r="A6121" s="48"/>
      <c r="B6121" s="16"/>
      <c r="C6121" s="50"/>
      <c r="D6121" s="41"/>
      <c r="E6121" s="52"/>
      <c r="F6121" s="54"/>
      <c r="G6121" s="56"/>
      <c r="H6121" s="58"/>
      <c r="I6121" s="45"/>
    </row>
    <row r="6122" spans="1:9" s="38" customFormat="1" x14ac:dyDescent="0.25">
      <c r="A6122" s="48"/>
      <c r="B6122" s="16"/>
      <c r="C6122" s="50"/>
      <c r="D6122" s="41"/>
      <c r="E6122" s="52"/>
      <c r="F6122" s="54"/>
      <c r="G6122" s="56"/>
      <c r="H6122" s="58"/>
      <c r="I6122" s="45"/>
    </row>
    <row r="6123" spans="1:9" s="38" customFormat="1" x14ac:dyDescent="0.25">
      <c r="A6123" s="48"/>
      <c r="B6123" s="16"/>
      <c r="C6123" s="50"/>
      <c r="D6123" s="41"/>
      <c r="E6123" s="52"/>
      <c r="F6123" s="54"/>
      <c r="G6123" s="56"/>
      <c r="H6123" s="58"/>
      <c r="I6123" s="45"/>
    </row>
    <row r="6124" spans="1:9" s="38" customFormat="1" x14ac:dyDescent="0.25">
      <c r="A6124" s="48"/>
      <c r="B6124" s="16"/>
      <c r="C6124" s="50"/>
      <c r="D6124" s="41"/>
      <c r="E6124" s="52"/>
      <c r="F6124" s="54"/>
      <c r="G6124" s="56"/>
      <c r="H6124" s="58"/>
      <c r="I6124" s="45"/>
    </row>
    <row r="6125" spans="1:9" s="38" customFormat="1" x14ac:dyDescent="0.25">
      <c r="A6125" s="48"/>
      <c r="B6125" s="16"/>
      <c r="C6125" s="50"/>
      <c r="D6125" s="41"/>
      <c r="E6125" s="52"/>
      <c r="F6125" s="54"/>
      <c r="G6125" s="56"/>
      <c r="H6125" s="58"/>
      <c r="I6125" s="45"/>
    </row>
    <row r="6126" spans="1:9" s="38" customFormat="1" x14ac:dyDescent="0.25">
      <c r="A6126" s="48"/>
      <c r="B6126" s="16"/>
      <c r="C6126" s="50"/>
      <c r="D6126" s="41"/>
      <c r="E6126" s="52"/>
      <c r="F6126" s="54"/>
      <c r="G6126" s="56"/>
      <c r="H6126" s="58"/>
      <c r="I6126" s="45"/>
    </row>
    <row r="6127" spans="1:9" s="38" customFormat="1" x14ac:dyDescent="0.25">
      <c r="A6127" s="48"/>
      <c r="B6127" s="16"/>
      <c r="C6127" s="50"/>
      <c r="D6127" s="41"/>
      <c r="E6127" s="52"/>
      <c r="F6127" s="54"/>
      <c r="G6127" s="56"/>
      <c r="H6127" s="58"/>
      <c r="I6127" s="45"/>
    </row>
    <row r="6128" spans="1:9" s="38" customFormat="1" x14ac:dyDescent="0.25">
      <c r="A6128" s="48"/>
      <c r="B6128" s="16"/>
      <c r="C6128" s="50"/>
      <c r="D6128" s="41"/>
      <c r="E6128" s="52"/>
      <c r="F6128" s="54"/>
      <c r="G6128" s="56"/>
      <c r="H6128" s="58"/>
      <c r="I6128" s="45"/>
    </row>
    <row r="6129" spans="1:9" s="38" customFormat="1" x14ac:dyDescent="0.25">
      <c r="A6129" s="48"/>
      <c r="B6129" s="16"/>
      <c r="C6129" s="50"/>
      <c r="D6129" s="41"/>
      <c r="E6129" s="52"/>
      <c r="F6129" s="54"/>
      <c r="G6129" s="56"/>
      <c r="H6129" s="58"/>
      <c r="I6129" s="45"/>
    </row>
    <row r="6130" spans="1:9" s="38" customFormat="1" x14ac:dyDescent="0.25">
      <c r="A6130" s="48"/>
      <c r="B6130" s="16"/>
      <c r="C6130" s="50"/>
      <c r="D6130" s="41"/>
      <c r="E6130" s="52"/>
      <c r="F6130" s="54"/>
      <c r="G6130" s="56"/>
      <c r="H6130" s="58"/>
      <c r="I6130" s="45"/>
    </row>
    <row r="6131" spans="1:9" s="38" customFormat="1" x14ac:dyDescent="0.25">
      <c r="A6131" s="48"/>
      <c r="B6131" s="16"/>
      <c r="C6131" s="50"/>
      <c r="D6131" s="41"/>
      <c r="E6131" s="52"/>
      <c r="F6131" s="54"/>
      <c r="G6131" s="56"/>
      <c r="H6131" s="58"/>
      <c r="I6131" s="45"/>
    </row>
    <row r="6132" spans="1:9" s="38" customFormat="1" x14ac:dyDescent="0.25">
      <c r="A6132" s="48"/>
      <c r="B6132" s="16"/>
      <c r="C6132" s="50"/>
      <c r="D6132" s="41"/>
      <c r="E6132" s="52"/>
      <c r="F6132" s="54"/>
      <c r="G6132" s="56"/>
      <c r="H6132" s="58"/>
      <c r="I6132" s="45"/>
    </row>
    <row r="6133" spans="1:9" s="38" customFormat="1" x14ac:dyDescent="0.25">
      <c r="A6133" s="48"/>
      <c r="B6133" s="16"/>
      <c r="C6133" s="50"/>
      <c r="D6133" s="41"/>
      <c r="E6133" s="52"/>
      <c r="F6133" s="54"/>
      <c r="G6133" s="56"/>
      <c r="H6133" s="58"/>
      <c r="I6133" s="45"/>
    </row>
    <row r="6134" spans="1:9" s="38" customFormat="1" x14ac:dyDescent="0.25">
      <c r="A6134" s="48"/>
      <c r="B6134" s="16"/>
      <c r="C6134" s="50"/>
      <c r="D6134" s="41"/>
      <c r="E6134" s="52"/>
      <c r="F6134" s="54"/>
      <c r="G6134" s="56"/>
      <c r="H6134" s="58"/>
      <c r="I6134" s="45"/>
    </row>
    <row r="6135" spans="1:9" s="38" customFormat="1" x14ac:dyDescent="0.25">
      <c r="A6135" s="48"/>
      <c r="B6135" s="16"/>
      <c r="C6135" s="50"/>
      <c r="D6135" s="41"/>
      <c r="E6135" s="52"/>
      <c r="F6135" s="54"/>
      <c r="G6135" s="56"/>
      <c r="H6135" s="58"/>
      <c r="I6135" s="45"/>
    </row>
    <row r="6136" spans="1:9" s="38" customFormat="1" x14ac:dyDescent="0.25">
      <c r="A6136" s="48"/>
      <c r="B6136" s="16"/>
      <c r="C6136" s="50"/>
      <c r="D6136" s="41"/>
      <c r="E6136" s="52"/>
      <c r="F6136" s="54"/>
      <c r="G6136" s="56"/>
      <c r="H6136" s="58"/>
      <c r="I6136" s="45"/>
    </row>
    <row r="6137" spans="1:9" s="38" customFormat="1" x14ac:dyDescent="0.25">
      <c r="A6137" s="48"/>
      <c r="B6137" s="16"/>
      <c r="C6137" s="50"/>
      <c r="D6137" s="41"/>
      <c r="E6137" s="52"/>
      <c r="F6137" s="54"/>
      <c r="G6137" s="56"/>
      <c r="H6137" s="58"/>
      <c r="I6137" s="45"/>
    </row>
    <row r="6138" spans="1:9" s="38" customFormat="1" x14ac:dyDescent="0.25">
      <c r="A6138" s="48"/>
      <c r="B6138" s="16"/>
      <c r="C6138" s="50"/>
      <c r="D6138" s="41"/>
      <c r="E6138" s="52"/>
      <c r="F6138" s="54"/>
      <c r="G6138" s="56"/>
      <c r="H6138" s="58"/>
      <c r="I6138" s="45"/>
    </row>
    <row r="6139" spans="1:9" s="38" customFormat="1" x14ac:dyDescent="0.25">
      <c r="A6139" s="48"/>
      <c r="B6139" s="16"/>
      <c r="C6139" s="50"/>
      <c r="D6139" s="41"/>
      <c r="E6139" s="52"/>
      <c r="F6139" s="54"/>
      <c r="G6139" s="56"/>
      <c r="H6139" s="58"/>
      <c r="I6139" s="45"/>
    </row>
    <row r="6140" spans="1:9" s="38" customFormat="1" x14ac:dyDescent="0.25">
      <c r="A6140" s="48"/>
      <c r="B6140" s="16"/>
      <c r="C6140" s="50"/>
      <c r="D6140" s="41"/>
      <c r="E6140" s="52"/>
      <c r="F6140" s="54"/>
      <c r="G6140" s="56"/>
      <c r="H6140" s="58"/>
      <c r="I6140" s="45"/>
    </row>
    <row r="6141" spans="1:9" s="38" customFormat="1" x14ac:dyDescent="0.25">
      <c r="A6141" s="48"/>
      <c r="B6141" s="16"/>
      <c r="C6141" s="50"/>
      <c r="D6141" s="41"/>
      <c r="E6141" s="52"/>
      <c r="F6141" s="54"/>
      <c r="G6141" s="56"/>
      <c r="H6141" s="58"/>
      <c r="I6141" s="45"/>
    </row>
    <row r="6142" spans="1:9" s="38" customFormat="1" x14ac:dyDescent="0.25">
      <c r="A6142" s="48"/>
      <c r="B6142" s="16"/>
      <c r="C6142" s="50"/>
      <c r="D6142" s="41"/>
      <c r="E6142" s="52"/>
      <c r="F6142" s="54"/>
      <c r="G6142" s="56"/>
      <c r="H6142" s="58"/>
      <c r="I6142" s="45"/>
    </row>
    <row r="6143" spans="1:9" s="38" customFormat="1" x14ac:dyDescent="0.25">
      <c r="A6143" s="48"/>
      <c r="B6143" s="16"/>
      <c r="C6143" s="50"/>
      <c r="D6143" s="41"/>
      <c r="E6143" s="52"/>
      <c r="F6143" s="54"/>
      <c r="G6143" s="56"/>
      <c r="H6143" s="58"/>
      <c r="I6143" s="45"/>
    </row>
    <row r="6144" spans="1:9" s="38" customFormat="1" x14ac:dyDescent="0.25">
      <c r="A6144" s="48"/>
      <c r="B6144" s="16"/>
      <c r="C6144" s="50"/>
      <c r="D6144" s="41"/>
      <c r="E6144" s="52"/>
      <c r="F6144" s="54"/>
      <c r="G6144" s="56"/>
      <c r="H6144" s="58"/>
      <c r="I6144" s="45"/>
    </row>
    <row r="6145" spans="1:9" s="38" customFormat="1" x14ac:dyDescent="0.25">
      <c r="A6145" s="48"/>
      <c r="B6145" s="16"/>
      <c r="C6145" s="50"/>
      <c r="D6145" s="41"/>
      <c r="E6145" s="52"/>
      <c r="F6145" s="54"/>
      <c r="G6145" s="56"/>
      <c r="H6145" s="58"/>
      <c r="I6145" s="45"/>
    </row>
    <row r="6146" spans="1:9" s="38" customFormat="1" x14ac:dyDescent="0.25">
      <c r="A6146" s="48"/>
      <c r="B6146" s="16"/>
      <c r="C6146" s="50"/>
      <c r="D6146" s="41"/>
      <c r="E6146" s="52"/>
      <c r="F6146" s="54"/>
      <c r="G6146" s="56"/>
      <c r="H6146" s="58"/>
      <c r="I6146" s="45"/>
    </row>
    <row r="6147" spans="1:9" s="38" customFormat="1" x14ac:dyDescent="0.25">
      <c r="A6147" s="48"/>
      <c r="B6147" s="16"/>
      <c r="C6147" s="50"/>
      <c r="D6147" s="41"/>
      <c r="E6147" s="52"/>
      <c r="F6147" s="54"/>
      <c r="G6147" s="56"/>
      <c r="H6147" s="58"/>
      <c r="I6147" s="45"/>
    </row>
    <row r="6148" spans="1:9" s="38" customFormat="1" x14ac:dyDescent="0.25">
      <c r="A6148" s="48"/>
      <c r="B6148" s="16"/>
      <c r="C6148" s="50"/>
      <c r="D6148" s="41"/>
      <c r="E6148" s="52"/>
      <c r="F6148" s="54"/>
      <c r="G6148" s="56"/>
      <c r="H6148" s="58"/>
      <c r="I6148" s="45"/>
    </row>
    <row r="6149" spans="1:9" s="38" customFormat="1" x14ac:dyDescent="0.25">
      <c r="A6149" s="48"/>
      <c r="B6149" s="16"/>
      <c r="C6149" s="50"/>
      <c r="D6149" s="41"/>
      <c r="E6149" s="52"/>
      <c r="F6149" s="54"/>
      <c r="G6149" s="56"/>
      <c r="H6149" s="58"/>
      <c r="I6149" s="45"/>
    </row>
    <row r="6150" spans="1:9" s="38" customFormat="1" x14ac:dyDescent="0.25">
      <c r="A6150" s="48"/>
      <c r="B6150" s="16"/>
      <c r="C6150" s="50"/>
      <c r="D6150" s="41"/>
      <c r="E6150" s="52"/>
      <c r="F6150" s="54"/>
      <c r="G6150" s="56"/>
      <c r="H6150" s="58"/>
      <c r="I6150" s="45"/>
    </row>
    <row r="6151" spans="1:9" s="38" customFormat="1" x14ac:dyDescent="0.25">
      <c r="A6151" s="48"/>
      <c r="B6151" s="16"/>
      <c r="C6151" s="50"/>
      <c r="D6151" s="41"/>
      <c r="E6151" s="52"/>
      <c r="F6151" s="54"/>
      <c r="G6151" s="56"/>
      <c r="H6151" s="58"/>
      <c r="I6151" s="45"/>
    </row>
    <row r="6152" spans="1:9" s="38" customFormat="1" x14ac:dyDescent="0.25">
      <c r="A6152" s="48"/>
      <c r="B6152" s="16"/>
      <c r="C6152" s="50"/>
      <c r="D6152" s="41"/>
      <c r="E6152" s="52"/>
      <c r="F6152" s="54"/>
      <c r="G6152" s="56"/>
      <c r="H6152" s="58"/>
      <c r="I6152" s="45"/>
    </row>
    <row r="6153" spans="1:9" s="38" customFormat="1" x14ac:dyDescent="0.25">
      <c r="A6153" s="48"/>
      <c r="B6153" s="16"/>
      <c r="C6153" s="50"/>
      <c r="D6153" s="41"/>
      <c r="E6153" s="52"/>
      <c r="F6153" s="54"/>
      <c r="G6153" s="56"/>
      <c r="H6153" s="58"/>
      <c r="I6153" s="45"/>
    </row>
    <row r="6154" spans="1:9" s="38" customFormat="1" x14ac:dyDescent="0.25">
      <c r="A6154" s="48"/>
      <c r="B6154" s="16"/>
      <c r="C6154" s="50"/>
      <c r="D6154" s="41"/>
      <c r="E6154" s="52"/>
      <c r="F6154" s="54"/>
      <c r="G6154" s="56"/>
      <c r="H6154" s="58"/>
      <c r="I6154" s="45"/>
    </row>
    <row r="6155" spans="1:9" s="38" customFormat="1" x14ac:dyDescent="0.25">
      <c r="A6155" s="48"/>
      <c r="B6155" s="16"/>
      <c r="C6155" s="50"/>
      <c r="D6155" s="41"/>
      <c r="E6155" s="52"/>
      <c r="F6155" s="54"/>
      <c r="G6155" s="56"/>
      <c r="H6155" s="58"/>
      <c r="I6155" s="45"/>
    </row>
    <row r="6156" spans="1:9" s="38" customFormat="1" x14ac:dyDescent="0.25">
      <c r="A6156" s="48"/>
      <c r="B6156" s="16"/>
      <c r="C6156" s="50"/>
      <c r="D6156" s="41"/>
      <c r="E6156" s="52"/>
      <c r="F6156" s="54"/>
      <c r="G6156" s="56"/>
      <c r="H6156" s="58"/>
      <c r="I6156" s="45"/>
    </row>
    <row r="6157" spans="1:9" s="38" customFormat="1" x14ac:dyDescent="0.25">
      <c r="A6157" s="48"/>
      <c r="B6157" s="16"/>
      <c r="C6157" s="50"/>
      <c r="D6157" s="41"/>
      <c r="E6157" s="52"/>
      <c r="F6157" s="54"/>
      <c r="G6157" s="56"/>
      <c r="H6157" s="58"/>
      <c r="I6157" s="45"/>
    </row>
    <row r="6158" spans="1:9" s="38" customFormat="1" x14ac:dyDescent="0.25">
      <c r="A6158" s="48"/>
      <c r="B6158" s="16"/>
      <c r="C6158" s="50"/>
      <c r="D6158" s="41"/>
      <c r="E6158" s="52"/>
      <c r="F6158" s="54"/>
      <c r="G6158" s="56"/>
      <c r="H6158" s="58"/>
      <c r="I6158" s="45"/>
    </row>
    <row r="6159" spans="1:9" s="38" customFormat="1" x14ac:dyDescent="0.25">
      <c r="A6159" s="48"/>
      <c r="B6159" s="16"/>
      <c r="C6159" s="50"/>
      <c r="D6159" s="41"/>
      <c r="E6159" s="52"/>
      <c r="F6159" s="54"/>
      <c r="G6159" s="56"/>
      <c r="H6159" s="58"/>
      <c r="I6159" s="45"/>
    </row>
    <row r="6160" spans="1:9" s="38" customFormat="1" x14ac:dyDescent="0.25">
      <c r="A6160" s="48"/>
      <c r="B6160" s="16"/>
      <c r="C6160" s="50"/>
      <c r="D6160" s="41"/>
      <c r="E6160" s="52"/>
      <c r="F6160" s="54"/>
      <c r="G6160" s="56"/>
      <c r="H6160" s="58"/>
      <c r="I6160" s="45"/>
    </row>
    <row r="6161" spans="1:9" s="38" customFormat="1" x14ac:dyDescent="0.25">
      <c r="A6161" s="48"/>
      <c r="B6161" s="16"/>
      <c r="C6161" s="50"/>
      <c r="D6161" s="41"/>
      <c r="E6161" s="52"/>
      <c r="F6161" s="54"/>
      <c r="G6161" s="56"/>
      <c r="H6161" s="58"/>
      <c r="I6161" s="45"/>
    </row>
    <row r="6162" spans="1:9" s="38" customFormat="1" x14ac:dyDescent="0.25">
      <c r="A6162" s="48"/>
      <c r="B6162" s="16"/>
      <c r="C6162" s="50"/>
      <c r="D6162" s="41"/>
      <c r="E6162" s="52"/>
      <c r="F6162" s="54"/>
      <c r="G6162" s="56"/>
      <c r="H6162" s="58"/>
      <c r="I6162" s="45"/>
    </row>
    <row r="6163" spans="1:9" s="38" customFormat="1" x14ac:dyDescent="0.25">
      <c r="A6163" s="48"/>
      <c r="B6163" s="16"/>
      <c r="C6163" s="50"/>
      <c r="D6163" s="41"/>
      <c r="E6163" s="52"/>
      <c r="F6163" s="54"/>
      <c r="G6163" s="56"/>
      <c r="H6163" s="58"/>
      <c r="I6163" s="45"/>
    </row>
    <row r="6164" spans="1:9" s="38" customFormat="1" x14ac:dyDescent="0.25">
      <c r="A6164" s="48"/>
      <c r="B6164" s="16"/>
      <c r="C6164" s="50"/>
      <c r="D6164" s="41"/>
      <c r="E6164" s="52"/>
      <c r="F6164" s="54"/>
      <c r="G6164" s="56"/>
      <c r="H6164" s="58"/>
      <c r="I6164" s="45"/>
    </row>
    <row r="6165" spans="1:9" s="38" customFormat="1" x14ac:dyDescent="0.25">
      <c r="A6165" s="48"/>
      <c r="B6165" s="16"/>
      <c r="C6165" s="50"/>
      <c r="D6165" s="41"/>
      <c r="E6165" s="52"/>
      <c r="F6165" s="54"/>
      <c r="G6165" s="56"/>
      <c r="H6165" s="58"/>
      <c r="I6165" s="45"/>
    </row>
    <row r="6166" spans="1:9" s="38" customFormat="1" x14ac:dyDescent="0.25">
      <c r="A6166" s="48"/>
      <c r="B6166" s="16"/>
      <c r="C6166" s="50"/>
      <c r="D6166" s="41"/>
      <c r="E6166" s="52"/>
      <c r="F6166" s="54"/>
      <c r="G6166" s="56"/>
      <c r="H6166" s="58"/>
      <c r="I6166" s="45"/>
    </row>
    <row r="6167" spans="1:9" s="38" customFormat="1" x14ac:dyDescent="0.25">
      <c r="A6167" s="48"/>
      <c r="B6167" s="16"/>
      <c r="C6167" s="50"/>
      <c r="D6167" s="41"/>
      <c r="E6167" s="52"/>
      <c r="F6167" s="54"/>
      <c r="G6167" s="56"/>
      <c r="H6167" s="58"/>
      <c r="I6167" s="45"/>
    </row>
    <row r="6168" spans="1:9" s="38" customFormat="1" x14ac:dyDescent="0.25">
      <c r="A6168" s="48"/>
      <c r="B6168" s="16"/>
      <c r="C6168" s="50"/>
      <c r="D6168" s="41"/>
      <c r="E6168" s="52"/>
      <c r="F6168" s="54"/>
      <c r="G6168" s="56"/>
      <c r="H6168" s="58"/>
      <c r="I6168" s="45"/>
    </row>
    <row r="6169" spans="1:9" s="38" customFormat="1" x14ac:dyDescent="0.25">
      <c r="A6169" s="48"/>
      <c r="B6169" s="16"/>
      <c r="C6169" s="50"/>
      <c r="D6169" s="41"/>
      <c r="E6169" s="52"/>
      <c r="F6169" s="54"/>
      <c r="G6169" s="56"/>
      <c r="H6169" s="58"/>
      <c r="I6169" s="45"/>
    </row>
    <row r="6170" spans="1:9" s="38" customFormat="1" x14ac:dyDescent="0.25">
      <c r="A6170" s="48"/>
      <c r="B6170" s="16"/>
      <c r="C6170" s="50"/>
      <c r="D6170" s="41"/>
      <c r="E6170" s="52"/>
      <c r="F6170" s="54"/>
      <c r="G6170" s="56"/>
      <c r="H6170" s="58"/>
      <c r="I6170" s="45"/>
    </row>
    <row r="6171" spans="1:9" s="38" customFormat="1" x14ac:dyDescent="0.25">
      <c r="A6171" s="48"/>
      <c r="B6171" s="16"/>
      <c r="C6171" s="50"/>
      <c r="D6171" s="41"/>
      <c r="E6171" s="52"/>
      <c r="F6171" s="54"/>
      <c r="G6171" s="56"/>
      <c r="H6171" s="58"/>
      <c r="I6171" s="45"/>
    </row>
    <row r="6172" spans="1:9" s="38" customFormat="1" x14ac:dyDescent="0.25">
      <c r="A6172" s="48"/>
      <c r="B6172" s="16"/>
      <c r="C6172" s="50"/>
      <c r="D6172" s="41"/>
      <c r="E6172" s="52"/>
      <c r="F6172" s="54"/>
      <c r="G6172" s="56"/>
      <c r="H6172" s="58"/>
      <c r="I6172" s="45"/>
    </row>
    <row r="6173" spans="1:9" s="38" customFormat="1" x14ac:dyDescent="0.25">
      <c r="A6173" s="48"/>
      <c r="B6173" s="16"/>
      <c r="C6173" s="50"/>
      <c r="D6173" s="41"/>
      <c r="E6173" s="52"/>
      <c r="F6173" s="54"/>
      <c r="G6173" s="56"/>
      <c r="H6173" s="58"/>
      <c r="I6173" s="45"/>
    </row>
    <row r="6174" spans="1:9" s="38" customFormat="1" x14ac:dyDescent="0.25">
      <c r="A6174" s="48"/>
      <c r="B6174" s="16"/>
      <c r="C6174" s="50"/>
      <c r="D6174" s="41"/>
      <c r="E6174" s="52"/>
      <c r="F6174" s="54"/>
      <c r="G6174" s="56"/>
      <c r="H6174" s="58"/>
      <c r="I6174" s="45"/>
    </row>
    <row r="6175" spans="1:9" s="38" customFormat="1" x14ac:dyDescent="0.25">
      <c r="A6175" s="48"/>
      <c r="B6175" s="16"/>
      <c r="C6175" s="50"/>
      <c r="D6175" s="41"/>
      <c r="E6175" s="52"/>
      <c r="F6175" s="54"/>
      <c r="G6175" s="56"/>
      <c r="H6175" s="58"/>
      <c r="I6175" s="45"/>
    </row>
    <row r="6176" spans="1:9" s="38" customFormat="1" x14ac:dyDescent="0.25">
      <c r="A6176" s="48"/>
      <c r="B6176" s="16"/>
      <c r="C6176" s="50"/>
      <c r="D6176" s="41"/>
      <c r="E6176" s="52"/>
      <c r="F6176" s="54"/>
      <c r="G6176" s="56"/>
      <c r="H6176" s="58"/>
      <c r="I6176" s="45"/>
    </row>
    <row r="6177" spans="1:9" s="38" customFormat="1" x14ac:dyDescent="0.25">
      <c r="A6177" s="48"/>
      <c r="B6177" s="16"/>
      <c r="C6177" s="50"/>
      <c r="D6177" s="41"/>
      <c r="E6177" s="52"/>
      <c r="F6177" s="54"/>
      <c r="G6177" s="56"/>
      <c r="H6177" s="58"/>
      <c r="I6177" s="45"/>
    </row>
    <row r="6178" spans="1:9" s="38" customFormat="1" x14ac:dyDescent="0.25">
      <c r="A6178" s="48"/>
      <c r="B6178" s="16"/>
      <c r="C6178" s="50"/>
      <c r="D6178" s="41"/>
      <c r="E6178" s="52"/>
      <c r="F6178" s="54"/>
      <c r="G6178" s="56"/>
      <c r="H6178" s="58"/>
      <c r="I6178" s="45"/>
    </row>
    <row r="6179" spans="1:9" s="38" customFormat="1" x14ac:dyDescent="0.25">
      <c r="A6179" s="48"/>
      <c r="B6179" s="16"/>
      <c r="C6179" s="50"/>
      <c r="D6179" s="41"/>
      <c r="E6179" s="52"/>
      <c r="F6179" s="54"/>
      <c r="G6179" s="56"/>
      <c r="H6179" s="58"/>
      <c r="I6179" s="45"/>
    </row>
    <row r="6180" spans="1:9" s="38" customFormat="1" x14ac:dyDescent="0.25">
      <c r="A6180" s="48"/>
      <c r="B6180" s="16"/>
      <c r="C6180" s="50"/>
      <c r="D6180" s="41"/>
      <c r="E6180" s="52"/>
      <c r="F6180" s="54"/>
      <c r="G6180" s="56"/>
      <c r="H6180" s="58"/>
      <c r="I6180" s="45"/>
    </row>
    <row r="6181" spans="1:9" s="38" customFormat="1" x14ac:dyDescent="0.25">
      <c r="A6181" s="48"/>
      <c r="B6181" s="16"/>
      <c r="C6181" s="50"/>
      <c r="D6181" s="41"/>
      <c r="E6181" s="52"/>
      <c r="F6181" s="54"/>
      <c r="G6181" s="56"/>
      <c r="H6181" s="58"/>
      <c r="I6181" s="45"/>
    </row>
    <row r="6182" spans="1:9" s="38" customFormat="1" x14ac:dyDescent="0.25">
      <c r="A6182" s="48"/>
      <c r="B6182" s="16"/>
      <c r="C6182" s="50"/>
      <c r="D6182" s="41"/>
      <c r="E6182" s="52"/>
      <c r="F6182" s="54"/>
      <c r="G6182" s="56"/>
      <c r="H6182" s="58"/>
      <c r="I6182" s="45"/>
    </row>
    <row r="6183" spans="1:9" s="38" customFormat="1" x14ac:dyDescent="0.25">
      <c r="A6183" s="48"/>
      <c r="B6183" s="16"/>
      <c r="C6183" s="50"/>
      <c r="D6183" s="41"/>
      <c r="E6183" s="52"/>
      <c r="F6183" s="54"/>
      <c r="G6183" s="56"/>
      <c r="H6183" s="58"/>
      <c r="I6183" s="45"/>
    </row>
    <row r="6184" spans="1:9" s="38" customFormat="1" x14ac:dyDescent="0.25">
      <c r="A6184" s="48"/>
      <c r="B6184" s="16"/>
      <c r="C6184" s="50"/>
      <c r="D6184" s="41"/>
      <c r="E6184" s="52"/>
      <c r="F6184" s="54"/>
      <c r="G6184" s="56"/>
      <c r="H6184" s="58"/>
      <c r="I6184" s="45"/>
    </row>
    <row r="6185" spans="1:9" s="38" customFormat="1" x14ac:dyDescent="0.25">
      <c r="A6185" s="48"/>
      <c r="B6185" s="16"/>
      <c r="C6185" s="50"/>
      <c r="D6185" s="41"/>
      <c r="E6185" s="52"/>
      <c r="F6185" s="54"/>
      <c r="G6185" s="56"/>
      <c r="H6185" s="58"/>
      <c r="I6185" s="45"/>
    </row>
    <row r="6186" spans="1:9" s="38" customFormat="1" x14ac:dyDescent="0.25">
      <c r="A6186" s="48"/>
      <c r="B6186" s="16"/>
      <c r="C6186" s="50"/>
      <c r="D6186" s="41"/>
      <c r="E6186" s="52"/>
      <c r="F6186" s="54"/>
      <c r="G6186" s="56"/>
      <c r="H6186" s="58"/>
      <c r="I6186" s="45"/>
    </row>
    <row r="6187" spans="1:9" s="38" customFormat="1" x14ac:dyDescent="0.25">
      <c r="A6187" s="48"/>
      <c r="B6187" s="16"/>
      <c r="C6187" s="50"/>
      <c r="D6187" s="41"/>
      <c r="E6187" s="52"/>
      <c r="F6187" s="54"/>
      <c r="G6187" s="56"/>
      <c r="H6187" s="58"/>
      <c r="I6187" s="45"/>
    </row>
    <row r="6188" spans="1:9" s="38" customFormat="1" x14ac:dyDescent="0.25">
      <c r="A6188" s="48"/>
      <c r="B6188" s="16"/>
      <c r="C6188" s="50"/>
      <c r="D6188" s="41"/>
      <c r="E6188" s="52"/>
      <c r="F6188" s="54"/>
      <c r="G6188" s="56"/>
      <c r="H6188" s="58"/>
      <c r="I6188" s="45"/>
    </row>
    <row r="6189" spans="1:9" s="38" customFormat="1" x14ac:dyDescent="0.25">
      <c r="A6189" s="48"/>
      <c r="B6189" s="16"/>
      <c r="C6189" s="50"/>
      <c r="D6189" s="41"/>
      <c r="E6189" s="52"/>
      <c r="F6189" s="54"/>
      <c r="G6189" s="56"/>
      <c r="H6189" s="58"/>
      <c r="I6189" s="45"/>
    </row>
    <row r="6190" spans="1:9" s="38" customFormat="1" x14ac:dyDescent="0.25">
      <c r="A6190" s="48"/>
      <c r="B6190" s="16"/>
      <c r="C6190" s="50"/>
      <c r="D6190" s="41"/>
      <c r="E6190" s="52"/>
      <c r="F6190" s="54"/>
      <c r="G6190" s="56"/>
      <c r="H6190" s="58"/>
      <c r="I6190" s="45"/>
    </row>
    <row r="6191" spans="1:9" s="38" customFormat="1" x14ac:dyDescent="0.25">
      <c r="A6191" s="48"/>
      <c r="B6191" s="16"/>
      <c r="C6191" s="50"/>
      <c r="D6191" s="41"/>
      <c r="E6191" s="52"/>
      <c r="F6191" s="54"/>
      <c r="G6191" s="56"/>
      <c r="H6191" s="58"/>
      <c r="I6191" s="45"/>
    </row>
    <row r="6192" spans="1:9" s="38" customFormat="1" x14ac:dyDescent="0.25">
      <c r="A6192" s="48"/>
      <c r="B6192" s="16"/>
      <c r="C6192" s="50"/>
      <c r="D6192" s="41"/>
      <c r="E6192" s="52"/>
      <c r="F6192" s="54"/>
      <c r="G6192" s="56"/>
      <c r="H6192" s="58"/>
      <c r="I6192" s="45"/>
    </row>
    <row r="6193" spans="1:9" s="38" customFormat="1" x14ac:dyDescent="0.25">
      <c r="A6193" s="48"/>
      <c r="B6193" s="16"/>
      <c r="C6193" s="50"/>
      <c r="D6193" s="41"/>
      <c r="E6193" s="52"/>
      <c r="F6193" s="54"/>
      <c r="G6193" s="56"/>
      <c r="H6193" s="58"/>
      <c r="I6193" s="45"/>
    </row>
    <row r="6194" spans="1:9" s="38" customFormat="1" x14ac:dyDescent="0.25">
      <c r="A6194" s="48"/>
      <c r="B6194" s="16"/>
      <c r="C6194" s="50"/>
      <c r="D6194" s="41"/>
      <c r="E6194" s="52"/>
      <c r="F6194" s="54"/>
      <c r="G6194" s="56"/>
      <c r="H6194" s="58"/>
      <c r="I6194" s="45"/>
    </row>
    <row r="6195" spans="1:9" s="38" customFormat="1" x14ac:dyDescent="0.25">
      <c r="A6195" s="48"/>
      <c r="B6195" s="16"/>
      <c r="C6195" s="50"/>
      <c r="D6195" s="41"/>
      <c r="E6195" s="52"/>
      <c r="F6195" s="54"/>
      <c r="G6195" s="56"/>
      <c r="H6195" s="58"/>
      <c r="I6195" s="45"/>
    </row>
    <row r="6196" spans="1:9" s="38" customFormat="1" x14ac:dyDescent="0.25">
      <c r="A6196" s="48"/>
      <c r="B6196" s="16"/>
      <c r="C6196" s="50"/>
      <c r="D6196" s="41"/>
      <c r="E6196" s="52"/>
      <c r="F6196" s="54"/>
      <c r="G6196" s="56"/>
      <c r="H6196" s="58"/>
      <c r="I6196" s="45"/>
    </row>
    <row r="6197" spans="1:9" s="38" customFormat="1" x14ac:dyDescent="0.25">
      <c r="A6197" s="48"/>
      <c r="B6197" s="16"/>
      <c r="C6197" s="50"/>
      <c r="D6197" s="41"/>
      <c r="E6197" s="52"/>
      <c r="F6197" s="54"/>
      <c r="G6197" s="56"/>
      <c r="H6197" s="58"/>
      <c r="I6197" s="45"/>
    </row>
    <row r="6198" spans="1:9" s="38" customFormat="1" x14ac:dyDescent="0.25">
      <c r="A6198" s="48"/>
      <c r="B6198" s="16"/>
      <c r="C6198" s="50"/>
      <c r="D6198" s="41"/>
      <c r="E6198" s="52"/>
      <c r="F6198" s="54"/>
      <c r="G6198" s="56"/>
      <c r="H6198" s="58"/>
      <c r="I6198" s="45"/>
    </row>
    <row r="6199" spans="1:9" s="38" customFormat="1" x14ac:dyDescent="0.25">
      <c r="A6199" s="48"/>
      <c r="B6199" s="16"/>
      <c r="C6199" s="50"/>
      <c r="D6199" s="41"/>
      <c r="E6199" s="52"/>
      <c r="F6199" s="54"/>
      <c r="G6199" s="56"/>
      <c r="H6199" s="58"/>
      <c r="I6199" s="45"/>
    </row>
    <row r="6200" spans="1:9" s="38" customFormat="1" x14ac:dyDescent="0.25">
      <c r="A6200" s="48"/>
      <c r="B6200" s="16"/>
      <c r="C6200" s="50"/>
      <c r="D6200" s="41"/>
      <c r="E6200" s="52"/>
      <c r="F6200" s="54"/>
      <c r="G6200" s="56"/>
      <c r="H6200" s="58"/>
      <c r="I6200" s="45"/>
    </row>
    <row r="6201" spans="1:9" s="38" customFormat="1" x14ac:dyDescent="0.25">
      <c r="A6201" s="48"/>
      <c r="B6201" s="16"/>
      <c r="C6201" s="50"/>
      <c r="D6201" s="41"/>
      <c r="E6201" s="52"/>
      <c r="F6201" s="54"/>
      <c r="G6201" s="56"/>
      <c r="H6201" s="58"/>
      <c r="I6201" s="45"/>
    </row>
    <row r="6202" spans="1:9" s="38" customFormat="1" x14ac:dyDescent="0.25">
      <c r="A6202" s="48"/>
      <c r="B6202" s="16"/>
      <c r="C6202" s="50"/>
      <c r="D6202" s="41"/>
      <c r="E6202" s="52"/>
      <c r="F6202" s="54"/>
      <c r="G6202" s="56"/>
      <c r="H6202" s="58"/>
      <c r="I6202" s="45"/>
    </row>
    <row r="6203" spans="1:9" s="38" customFormat="1" x14ac:dyDescent="0.25">
      <c r="A6203" s="48"/>
      <c r="B6203" s="16"/>
      <c r="C6203" s="50"/>
      <c r="D6203" s="41"/>
      <c r="E6203" s="52"/>
      <c r="F6203" s="54"/>
      <c r="G6203" s="56"/>
      <c r="H6203" s="58"/>
      <c r="I6203" s="45"/>
    </row>
    <row r="6204" spans="1:9" s="38" customFormat="1" x14ac:dyDescent="0.25">
      <c r="A6204" s="48"/>
      <c r="B6204" s="16"/>
      <c r="C6204" s="50"/>
      <c r="D6204" s="41"/>
      <c r="E6204" s="52"/>
      <c r="F6204" s="54"/>
      <c r="G6204" s="56"/>
      <c r="H6204" s="58"/>
      <c r="I6204" s="45"/>
    </row>
    <row r="6205" spans="1:9" s="38" customFormat="1" x14ac:dyDescent="0.25">
      <c r="A6205" s="48"/>
      <c r="B6205" s="16"/>
      <c r="C6205" s="50"/>
      <c r="D6205" s="41"/>
      <c r="E6205" s="52"/>
      <c r="F6205" s="54"/>
      <c r="G6205" s="56"/>
      <c r="H6205" s="58"/>
      <c r="I6205" s="45"/>
    </row>
    <row r="6206" spans="1:9" s="38" customFormat="1" x14ac:dyDescent="0.25">
      <c r="A6206" s="48"/>
      <c r="B6206" s="16"/>
      <c r="C6206" s="50"/>
      <c r="D6206" s="41"/>
      <c r="E6206" s="52"/>
      <c r="F6206" s="54"/>
      <c r="G6206" s="56"/>
      <c r="H6206" s="58"/>
      <c r="I6206" s="45"/>
    </row>
    <row r="6207" spans="1:9" s="38" customFormat="1" x14ac:dyDescent="0.25">
      <c r="A6207" s="48"/>
      <c r="B6207" s="16"/>
      <c r="C6207" s="50"/>
      <c r="D6207" s="41"/>
      <c r="E6207" s="52"/>
      <c r="F6207" s="54"/>
      <c r="G6207" s="56"/>
      <c r="H6207" s="58"/>
      <c r="I6207" s="45"/>
    </row>
    <row r="6208" spans="1:9" s="38" customFormat="1" x14ac:dyDescent="0.25">
      <c r="A6208" s="48"/>
      <c r="B6208" s="16"/>
      <c r="C6208" s="50"/>
      <c r="D6208" s="41"/>
      <c r="E6208" s="52"/>
      <c r="F6208" s="54"/>
      <c r="G6208" s="56"/>
      <c r="H6208" s="58"/>
      <c r="I6208" s="45"/>
    </row>
    <row r="6209" spans="1:9" s="38" customFormat="1" x14ac:dyDescent="0.25">
      <c r="A6209" s="48"/>
      <c r="B6209" s="16"/>
      <c r="C6209" s="50"/>
      <c r="D6209" s="41"/>
      <c r="E6209" s="52"/>
      <c r="F6209" s="54"/>
      <c r="G6209" s="56"/>
      <c r="H6209" s="58"/>
      <c r="I6209" s="45"/>
    </row>
    <row r="6210" spans="1:9" s="38" customFormat="1" x14ac:dyDescent="0.25">
      <c r="A6210" s="48"/>
      <c r="B6210" s="16"/>
      <c r="C6210" s="50"/>
      <c r="D6210" s="41"/>
      <c r="E6210" s="52"/>
      <c r="F6210" s="54"/>
      <c r="G6210" s="56"/>
      <c r="H6210" s="58"/>
      <c r="I6210" s="45"/>
    </row>
    <row r="6211" spans="1:9" s="38" customFormat="1" x14ac:dyDescent="0.25">
      <c r="A6211" s="48"/>
      <c r="B6211" s="16"/>
      <c r="C6211" s="50"/>
      <c r="D6211" s="41"/>
      <c r="E6211" s="52"/>
      <c r="F6211" s="54"/>
      <c r="G6211" s="56"/>
      <c r="H6211" s="58"/>
      <c r="I6211" s="45"/>
    </row>
    <row r="6212" spans="1:9" s="38" customFormat="1" x14ac:dyDescent="0.25">
      <c r="A6212" s="48"/>
      <c r="B6212" s="16"/>
      <c r="C6212" s="50"/>
      <c r="D6212" s="41"/>
      <c r="E6212" s="52"/>
      <c r="F6212" s="54"/>
      <c r="G6212" s="56"/>
      <c r="H6212" s="58"/>
      <c r="I6212" s="45"/>
    </row>
    <row r="6213" spans="1:9" s="38" customFormat="1" x14ac:dyDescent="0.25">
      <c r="A6213" s="48"/>
      <c r="B6213" s="16"/>
      <c r="C6213" s="50"/>
      <c r="D6213" s="41"/>
      <c r="E6213" s="52"/>
      <c r="F6213" s="54"/>
      <c r="G6213" s="56"/>
      <c r="H6213" s="58"/>
      <c r="I6213" s="45"/>
    </row>
    <row r="6214" spans="1:9" s="38" customFormat="1" x14ac:dyDescent="0.25">
      <c r="A6214" s="48"/>
      <c r="B6214" s="16"/>
      <c r="C6214" s="50"/>
      <c r="D6214" s="41"/>
      <c r="E6214" s="52"/>
      <c r="F6214" s="54"/>
      <c r="G6214" s="56"/>
      <c r="H6214" s="58"/>
      <c r="I6214" s="45"/>
    </row>
    <row r="6215" spans="1:9" s="38" customFormat="1" x14ac:dyDescent="0.25">
      <c r="A6215" s="48"/>
      <c r="B6215" s="16"/>
      <c r="C6215" s="50"/>
      <c r="D6215" s="41"/>
      <c r="E6215" s="52"/>
      <c r="F6215" s="54"/>
      <c r="G6215" s="56"/>
      <c r="H6215" s="58"/>
      <c r="I6215" s="45"/>
    </row>
    <row r="6216" spans="1:9" s="38" customFormat="1" x14ac:dyDescent="0.25">
      <c r="A6216" s="48"/>
      <c r="B6216" s="16"/>
      <c r="C6216" s="50"/>
      <c r="D6216" s="41"/>
      <c r="E6216" s="52"/>
      <c r="F6216" s="54"/>
      <c r="G6216" s="56"/>
      <c r="H6216" s="58"/>
      <c r="I6216" s="45"/>
    </row>
    <row r="6217" spans="1:9" s="38" customFormat="1" x14ac:dyDescent="0.25">
      <c r="A6217" s="48"/>
      <c r="B6217" s="16"/>
      <c r="C6217" s="50"/>
      <c r="D6217" s="41"/>
      <c r="E6217" s="52"/>
      <c r="F6217" s="54"/>
      <c r="G6217" s="56"/>
      <c r="H6217" s="58"/>
      <c r="I6217" s="45"/>
    </row>
    <row r="6218" spans="1:9" s="38" customFormat="1" x14ac:dyDescent="0.25">
      <c r="A6218" s="48"/>
      <c r="B6218" s="16"/>
      <c r="C6218" s="50"/>
      <c r="D6218" s="41"/>
      <c r="E6218" s="52"/>
      <c r="F6218" s="54"/>
      <c r="G6218" s="56"/>
      <c r="H6218" s="58"/>
      <c r="I6218" s="45"/>
    </row>
    <row r="6219" spans="1:9" s="38" customFormat="1" x14ac:dyDescent="0.25">
      <c r="A6219" s="48"/>
      <c r="B6219" s="16"/>
      <c r="C6219" s="50"/>
      <c r="D6219" s="41"/>
      <c r="E6219" s="52"/>
      <c r="F6219" s="54"/>
      <c r="G6219" s="56"/>
      <c r="H6219" s="58"/>
      <c r="I6219" s="45"/>
    </row>
    <row r="6220" spans="1:9" s="38" customFormat="1" x14ac:dyDescent="0.25">
      <c r="A6220" s="48"/>
      <c r="B6220" s="16"/>
      <c r="C6220" s="50"/>
      <c r="D6220" s="41"/>
      <c r="E6220" s="52"/>
      <c r="F6220" s="54"/>
      <c r="G6220" s="56"/>
      <c r="H6220" s="58"/>
      <c r="I6220" s="45"/>
    </row>
    <row r="6221" spans="1:9" s="38" customFormat="1" x14ac:dyDescent="0.25">
      <c r="A6221" s="48"/>
      <c r="B6221" s="16"/>
      <c r="C6221" s="50"/>
      <c r="D6221" s="41"/>
      <c r="E6221" s="52"/>
      <c r="F6221" s="54"/>
      <c r="G6221" s="56"/>
      <c r="H6221" s="58"/>
      <c r="I6221" s="45"/>
    </row>
    <row r="6222" spans="1:9" s="38" customFormat="1" x14ac:dyDescent="0.25">
      <c r="A6222" s="48"/>
      <c r="B6222" s="16"/>
      <c r="C6222" s="50"/>
      <c r="D6222" s="41"/>
      <c r="E6222" s="52"/>
      <c r="F6222" s="54"/>
      <c r="G6222" s="56"/>
      <c r="H6222" s="58"/>
      <c r="I6222" s="45"/>
    </row>
    <row r="6223" spans="1:9" s="38" customFormat="1" x14ac:dyDescent="0.25">
      <c r="A6223" s="48"/>
      <c r="B6223" s="16"/>
      <c r="C6223" s="50"/>
      <c r="D6223" s="41"/>
      <c r="E6223" s="52"/>
      <c r="F6223" s="54"/>
      <c r="G6223" s="56"/>
      <c r="H6223" s="58"/>
      <c r="I6223" s="45"/>
    </row>
    <row r="6224" spans="1:9" s="38" customFormat="1" x14ac:dyDescent="0.25">
      <c r="A6224" s="48"/>
      <c r="B6224" s="16"/>
      <c r="C6224" s="50"/>
      <c r="D6224" s="41"/>
      <c r="E6224" s="52"/>
      <c r="F6224" s="54"/>
      <c r="G6224" s="56"/>
      <c r="H6224" s="58"/>
      <c r="I6224" s="45"/>
    </row>
    <row r="6225" spans="1:9" s="38" customFormat="1" x14ac:dyDescent="0.25">
      <c r="A6225" s="48"/>
      <c r="B6225" s="16"/>
      <c r="C6225" s="50"/>
      <c r="D6225" s="41"/>
      <c r="E6225" s="52"/>
      <c r="F6225" s="54"/>
      <c r="G6225" s="56"/>
      <c r="H6225" s="58"/>
      <c r="I6225" s="45"/>
    </row>
    <row r="6226" spans="1:9" s="38" customFormat="1" x14ac:dyDescent="0.25">
      <c r="A6226" s="48"/>
      <c r="B6226" s="16"/>
      <c r="C6226" s="50"/>
      <c r="D6226" s="41"/>
      <c r="E6226" s="52"/>
      <c r="F6226" s="54"/>
      <c r="G6226" s="56"/>
      <c r="H6226" s="58"/>
      <c r="I6226" s="45"/>
    </row>
    <row r="6227" spans="1:9" s="38" customFormat="1" x14ac:dyDescent="0.25">
      <c r="A6227" s="48"/>
      <c r="B6227" s="16"/>
      <c r="C6227" s="50"/>
      <c r="D6227" s="41"/>
      <c r="E6227" s="52"/>
      <c r="F6227" s="54"/>
      <c r="G6227" s="56"/>
      <c r="H6227" s="58"/>
      <c r="I6227" s="45"/>
    </row>
    <row r="6228" spans="1:9" s="38" customFormat="1" x14ac:dyDescent="0.25">
      <c r="A6228" s="48"/>
      <c r="B6228" s="16"/>
      <c r="C6228" s="50"/>
      <c r="D6228" s="41"/>
      <c r="E6228" s="52"/>
      <c r="F6228" s="54"/>
      <c r="G6228" s="56"/>
      <c r="H6228" s="58"/>
      <c r="I6228" s="45"/>
    </row>
    <row r="6229" spans="1:9" s="38" customFormat="1" x14ac:dyDescent="0.25">
      <c r="A6229" s="48"/>
      <c r="B6229" s="16"/>
      <c r="C6229" s="50"/>
      <c r="D6229" s="41"/>
      <c r="E6229" s="52"/>
      <c r="F6229" s="54"/>
      <c r="G6229" s="56"/>
      <c r="H6229" s="58"/>
      <c r="I6229" s="45"/>
    </row>
    <row r="6230" spans="1:9" s="38" customFormat="1" x14ac:dyDescent="0.25">
      <c r="A6230" s="48"/>
      <c r="B6230" s="16"/>
      <c r="C6230" s="50"/>
      <c r="D6230" s="41"/>
      <c r="E6230" s="52"/>
      <c r="F6230" s="54"/>
      <c r="G6230" s="56"/>
      <c r="H6230" s="58"/>
      <c r="I6230" s="45"/>
    </row>
    <row r="6231" spans="1:9" s="38" customFormat="1" x14ac:dyDescent="0.25">
      <c r="A6231" s="48"/>
      <c r="B6231" s="16"/>
      <c r="C6231" s="50"/>
      <c r="D6231" s="41"/>
      <c r="E6231" s="52"/>
      <c r="F6231" s="54"/>
      <c r="G6231" s="56"/>
      <c r="H6231" s="58"/>
      <c r="I6231" s="45"/>
    </row>
    <row r="6232" spans="1:9" s="38" customFormat="1" x14ac:dyDescent="0.25">
      <c r="A6232" s="48"/>
      <c r="B6232" s="16"/>
      <c r="C6232" s="50"/>
      <c r="D6232" s="41"/>
      <c r="E6232" s="52"/>
      <c r="F6232" s="54"/>
      <c r="G6232" s="56"/>
      <c r="H6232" s="58"/>
      <c r="I6232" s="45"/>
    </row>
    <row r="6233" spans="1:9" s="38" customFormat="1" x14ac:dyDescent="0.25">
      <c r="A6233" s="48"/>
      <c r="B6233" s="16"/>
      <c r="C6233" s="50"/>
      <c r="D6233" s="41"/>
      <c r="E6233" s="52"/>
      <c r="F6233" s="54"/>
      <c r="G6233" s="56"/>
      <c r="H6233" s="58"/>
      <c r="I6233" s="45"/>
    </row>
    <row r="6234" spans="1:9" s="38" customFormat="1" x14ac:dyDescent="0.25">
      <c r="A6234" s="48"/>
      <c r="B6234" s="16"/>
      <c r="C6234" s="50"/>
      <c r="D6234" s="41"/>
      <c r="E6234" s="52"/>
      <c r="F6234" s="54"/>
      <c r="G6234" s="56"/>
      <c r="H6234" s="58"/>
      <c r="I6234" s="45"/>
    </row>
    <row r="6235" spans="1:9" s="38" customFormat="1" x14ac:dyDescent="0.25">
      <c r="A6235" s="48"/>
      <c r="B6235" s="16"/>
      <c r="C6235" s="50"/>
      <c r="D6235" s="41"/>
      <c r="E6235" s="52"/>
      <c r="F6235" s="54"/>
      <c r="G6235" s="56"/>
      <c r="H6235" s="58"/>
      <c r="I6235" s="45"/>
    </row>
    <row r="6236" spans="1:9" s="38" customFormat="1" x14ac:dyDescent="0.25">
      <c r="A6236" s="48"/>
      <c r="B6236" s="16"/>
      <c r="C6236" s="50"/>
      <c r="D6236" s="41"/>
      <c r="E6236" s="52"/>
      <c r="F6236" s="54"/>
      <c r="G6236" s="56"/>
      <c r="H6236" s="58"/>
      <c r="I6236" s="45"/>
    </row>
    <row r="6237" spans="1:9" s="38" customFormat="1" x14ac:dyDescent="0.25">
      <c r="A6237" s="48"/>
      <c r="B6237" s="16"/>
      <c r="C6237" s="50"/>
      <c r="D6237" s="41"/>
      <c r="E6237" s="52"/>
      <c r="F6237" s="54"/>
      <c r="G6237" s="56"/>
      <c r="H6237" s="58"/>
      <c r="I6237" s="45"/>
    </row>
    <row r="6238" spans="1:9" s="38" customFormat="1" x14ac:dyDescent="0.25">
      <c r="A6238" s="48"/>
      <c r="B6238" s="16"/>
      <c r="C6238" s="50"/>
      <c r="D6238" s="41"/>
      <c r="E6238" s="52"/>
      <c r="F6238" s="54"/>
      <c r="G6238" s="56"/>
      <c r="H6238" s="58"/>
      <c r="I6238" s="45"/>
    </row>
    <row r="6239" spans="1:9" s="38" customFormat="1" x14ac:dyDescent="0.25">
      <c r="A6239" s="48"/>
      <c r="B6239" s="16"/>
      <c r="C6239" s="50"/>
      <c r="D6239" s="41"/>
      <c r="E6239" s="52"/>
      <c r="F6239" s="54"/>
      <c r="G6239" s="56"/>
      <c r="H6239" s="58"/>
      <c r="I6239" s="45"/>
    </row>
    <row r="6240" spans="1:9" s="38" customFormat="1" x14ac:dyDescent="0.25">
      <c r="A6240" s="48"/>
      <c r="B6240" s="16"/>
      <c r="C6240" s="50"/>
      <c r="D6240" s="41"/>
      <c r="E6240" s="52"/>
      <c r="F6240" s="54"/>
      <c r="G6240" s="56"/>
      <c r="H6240" s="58"/>
      <c r="I6240" s="45"/>
    </row>
    <row r="6241" spans="1:9" s="38" customFormat="1" x14ac:dyDescent="0.25">
      <c r="A6241" s="48"/>
      <c r="B6241" s="16"/>
      <c r="C6241" s="50"/>
      <c r="D6241" s="41"/>
      <c r="E6241" s="52"/>
      <c r="F6241" s="54"/>
      <c r="G6241" s="56"/>
      <c r="H6241" s="58"/>
      <c r="I6241" s="45"/>
    </row>
    <row r="6242" spans="1:9" s="38" customFormat="1" x14ac:dyDescent="0.25">
      <c r="A6242" s="48"/>
      <c r="B6242" s="16"/>
      <c r="C6242" s="50"/>
      <c r="D6242" s="41"/>
      <c r="E6242" s="52"/>
      <c r="F6242" s="54"/>
      <c r="G6242" s="56"/>
      <c r="H6242" s="58"/>
      <c r="I6242" s="45"/>
    </row>
    <row r="6243" spans="1:9" s="38" customFormat="1" x14ac:dyDescent="0.25">
      <c r="A6243" s="48"/>
      <c r="B6243" s="16"/>
      <c r="C6243" s="50"/>
      <c r="D6243" s="41"/>
      <c r="E6243" s="52"/>
      <c r="F6243" s="54"/>
      <c r="G6243" s="56"/>
      <c r="H6243" s="58"/>
      <c r="I6243" s="45"/>
    </row>
    <row r="6244" spans="1:9" s="38" customFormat="1" x14ac:dyDescent="0.25">
      <c r="A6244" s="48"/>
      <c r="B6244" s="16"/>
      <c r="C6244" s="50"/>
      <c r="D6244" s="41"/>
      <c r="E6244" s="52"/>
      <c r="F6244" s="54"/>
      <c r="G6244" s="56"/>
      <c r="H6244" s="58"/>
      <c r="I6244" s="45"/>
    </row>
    <row r="6245" spans="1:9" s="38" customFormat="1" x14ac:dyDescent="0.25">
      <c r="A6245" s="48"/>
      <c r="B6245" s="16"/>
      <c r="C6245" s="50"/>
      <c r="D6245" s="41"/>
      <c r="E6245" s="52"/>
      <c r="F6245" s="54"/>
      <c r="G6245" s="56"/>
      <c r="H6245" s="58"/>
      <c r="I6245" s="45"/>
    </row>
    <row r="6246" spans="1:9" s="38" customFormat="1" x14ac:dyDescent="0.25">
      <c r="A6246" s="48"/>
      <c r="B6246" s="16"/>
      <c r="C6246" s="50"/>
      <c r="D6246" s="41"/>
      <c r="E6246" s="52"/>
      <c r="F6246" s="54"/>
      <c r="G6246" s="56"/>
      <c r="H6246" s="58"/>
      <c r="I6246" s="45"/>
    </row>
    <row r="6247" spans="1:9" s="38" customFormat="1" x14ac:dyDescent="0.25">
      <c r="A6247" s="48"/>
      <c r="B6247" s="16"/>
      <c r="C6247" s="50"/>
      <c r="D6247" s="41"/>
      <c r="E6247" s="52"/>
      <c r="F6247" s="54"/>
      <c r="G6247" s="56"/>
      <c r="H6247" s="58"/>
      <c r="I6247" s="45"/>
    </row>
    <row r="6248" spans="1:9" s="38" customFormat="1" x14ac:dyDescent="0.25">
      <c r="A6248" s="48"/>
      <c r="B6248" s="16"/>
      <c r="C6248" s="50"/>
      <c r="D6248" s="41"/>
      <c r="E6248" s="52"/>
      <c r="F6248" s="54"/>
      <c r="G6248" s="56"/>
      <c r="H6248" s="58"/>
      <c r="I6248" s="45"/>
    </row>
    <row r="6249" spans="1:9" s="38" customFormat="1" x14ac:dyDescent="0.25">
      <c r="A6249" s="48"/>
      <c r="B6249" s="16"/>
      <c r="C6249" s="50"/>
      <c r="D6249" s="41"/>
      <c r="E6249" s="52"/>
      <c r="F6249" s="54"/>
      <c r="G6249" s="56"/>
      <c r="H6249" s="58"/>
      <c r="I6249" s="45"/>
    </row>
    <row r="6250" spans="1:9" s="38" customFormat="1" x14ac:dyDescent="0.25">
      <c r="A6250" s="48"/>
      <c r="B6250" s="16"/>
      <c r="C6250" s="50"/>
      <c r="D6250" s="41"/>
      <c r="E6250" s="52"/>
      <c r="F6250" s="54"/>
      <c r="G6250" s="56"/>
      <c r="H6250" s="58"/>
      <c r="I6250" s="45"/>
    </row>
    <row r="6251" spans="1:9" s="38" customFormat="1" x14ac:dyDescent="0.25">
      <c r="A6251" s="48"/>
      <c r="B6251" s="16"/>
      <c r="C6251" s="50"/>
      <c r="D6251" s="41"/>
      <c r="E6251" s="52"/>
      <c r="F6251" s="54"/>
      <c r="G6251" s="56"/>
      <c r="H6251" s="58"/>
      <c r="I6251" s="45"/>
    </row>
    <row r="6252" spans="1:9" s="38" customFormat="1" x14ac:dyDescent="0.25">
      <c r="A6252" s="48"/>
      <c r="B6252" s="16"/>
      <c r="C6252" s="50"/>
      <c r="D6252" s="41"/>
      <c r="E6252" s="52"/>
      <c r="F6252" s="54"/>
      <c r="G6252" s="56"/>
      <c r="H6252" s="58"/>
      <c r="I6252" s="45"/>
    </row>
    <row r="6253" spans="1:9" s="38" customFormat="1" x14ac:dyDescent="0.25">
      <c r="A6253" s="48"/>
      <c r="B6253" s="16"/>
      <c r="C6253" s="50"/>
      <c r="D6253" s="41"/>
      <c r="E6253" s="52"/>
      <c r="F6253" s="54"/>
      <c r="G6253" s="56"/>
      <c r="H6253" s="58"/>
      <c r="I6253" s="45"/>
    </row>
    <row r="6254" spans="1:9" s="38" customFormat="1" x14ac:dyDescent="0.25">
      <c r="A6254" s="48"/>
      <c r="B6254" s="16"/>
      <c r="C6254" s="50"/>
      <c r="D6254" s="41"/>
      <c r="E6254" s="52"/>
      <c r="F6254" s="54"/>
      <c r="G6254" s="56"/>
      <c r="H6254" s="58"/>
      <c r="I6254" s="45"/>
    </row>
    <row r="6255" spans="1:9" s="38" customFormat="1" x14ac:dyDescent="0.25">
      <c r="A6255" s="48"/>
      <c r="B6255" s="16"/>
      <c r="C6255" s="50"/>
      <c r="D6255" s="41"/>
      <c r="E6255" s="52"/>
      <c r="F6255" s="54"/>
      <c r="G6255" s="56"/>
      <c r="H6255" s="58"/>
      <c r="I6255" s="45"/>
    </row>
    <row r="6256" spans="1:9" s="38" customFormat="1" x14ac:dyDescent="0.25">
      <c r="A6256" s="48"/>
      <c r="B6256" s="16"/>
      <c r="C6256" s="50"/>
      <c r="D6256" s="41"/>
      <c r="E6256" s="52"/>
      <c r="F6256" s="54"/>
      <c r="G6256" s="56"/>
      <c r="H6256" s="58"/>
      <c r="I6256" s="45"/>
    </row>
    <row r="6257" spans="1:9" s="38" customFormat="1" x14ac:dyDescent="0.25">
      <c r="A6257" s="48"/>
      <c r="B6257" s="16"/>
      <c r="C6257" s="50"/>
      <c r="D6257" s="41"/>
      <c r="E6257" s="52"/>
      <c r="F6257" s="54"/>
      <c r="G6257" s="56"/>
      <c r="H6257" s="58"/>
      <c r="I6257" s="45"/>
    </row>
    <row r="6258" spans="1:9" s="38" customFormat="1" x14ac:dyDescent="0.25">
      <c r="A6258" s="48"/>
      <c r="B6258" s="16"/>
      <c r="C6258" s="50"/>
      <c r="D6258" s="41"/>
      <c r="E6258" s="52"/>
      <c r="F6258" s="54"/>
      <c r="G6258" s="56"/>
      <c r="H6258" s="58"/>
      <c r="I6258" s="45"/>
    </row>
    <row r="6259" spans="1:9" s="38" customFormat="1" x14ac:dyDescent="0.25">
      <c r="A6259" s="48"/>
      <c r="B6259" s="16"/>
      <c r="C6259" s="50"/>
      <c r="D6259" s="41"/>
      <c r="E6259" s="52"/>
      <c r="F6259" s="54"/>
      <c r="G6259" s="56"/>
      <c r="H6259" s="58"/>
      <c r="I6259" s="45"/>
    </row>
    <row r="6260" spans="1:9" s="38" customFormat="1" x14ac:dyDescent="0.25">
      <c r="A6260" s="48"/>
      <c r="B6260" s="16"/>
      <c r="C6260" s="50"/>
      <c r="D6260" s="41"/>
      <c r="E6260" s="52"/>
      <c r="F6260" s="54"/>
      <c r="G6260" s="56"/>
      <c r="H6260" s="58"/>
      <c r="I6260" s="45"/>
    </row>
    <row r="6261" spans="1:9" s="38" customFormat="1" x14ac:dyDescent="0.25">
      <c r="A6261" s="48"/>
      <c r="B6261" s="16"/>
      <c r="C6261" s="50"/>
      <c r="D6261" s="41"/>
      <c r="E6261" s="52"/>
      <c r="F6261" s="54"/>
      <c r="G6261" s="56"/>
      <c r="H6261" s="58"/>
      <c r="I6261" s="45"/>
    </row>
    <row r="6262" spans="1:9" s="38" customFormat="1" x14ac:dyDescent="0.25">
      <c r="A6262" s="48"/>
      <c r="B6262" s="16"/>
      <c r="C6262" s="50"/>
      <c r="D6262" s="41"/>
      <c r="E6262" s="52"/>
      <c r="F6262" s="54"/>
      <c r="G6262" s="56"/>
      <c r="H6262" s="58"/>
      <c r="I6262" s="45"/>
    </row>
    <row r="6263" spans="1:9" s="38" customFormat="1" x14ac:dyDescent="0.25">
      <c r="A6263" s="48"/>
      <c r="B6263" s="16"/>
      <c r="C6263" s="50"/>
      <c r="D6263" s="41"/>
      <c r="E6263" s="52"/>
      <c r="F6263" s="54"/>
      <c r="G6263" s="56"/>
      <c r="H6263" s="58"/>
      <c r="I6263" s="45"/>
    </row>
    <row r="6264" spans="1:9" s="38" customFormat="1" x14ac:dyDescent="0.25">
      <c r="A6264" s="48"/>
      <c r="B6264" s="16"/>
      <c r="C6264" s="50"/>
      <c r="D6264" s="41"/>
      <c r="E6264" s="52"/>
      <c r="F6264" s="54"/>
      <c r="G6264" s="56"/>
      <c r="H6264" s="58"/>
      <c r="I6264" s="45"/>
    </row>
    <row r="6265" spans="1:9" s="38" customFormat="1" x14ac:dyDescent="0.25">
      <c r="A6265" s="48"/>
      <c r="B6265" s="16"/>
      <c r="C6265" s="50"/>
      <c r="D6265" s="41"/>
      <c r="E6265" s="52"/>
      <c r="F6265" s="54"/>
      <c r="G6265" s="56"/>
      <c r="H6265" s="58"/>
      <c r="I6265" s="45"/>
    </row>
    <row r="6266" spans="1:9" s="38" customFormat="1" x14ac:dyDescent="0.25">
      <c r="A6266" s="48"/>
      <c r="B6266" s="16"/>
      <c r="C6266" s="50"/>
      <c r="D6266" s="41"/>
      <c r="E6266" s="52"/>
      <c r="F6266" s="54"/>
      <c r="G6266" s="56"/>
      <c r="H6266" s="58"/>
      <c r="I6266" s="45"/>
    </row>
    <row r="6267" spans="1:9" s="38" customFormat="1" x14ac:dyDescent="0.25">
      <c r="A6267" s="48"/>
      <c r="B6267" s="16"/>
      <c r="C6267" s="50"/>
      <c r="D6267" s="41"/>
      <c r="E6267" s="52"/>
      <c r="F6267" s="54"/>
      <c r="G6267" s="56"/>
      <c r="H6267" s="58"/>
      <c r="I6267" s="45"/>
    </row>
    <row r="6268" spans="1:9" s="38" customFormat="1" x14ac:dyDescent="0.25">
      <c r="A6268" s="48"/>
      <c r="B6268" s="16"/>
      <c r="C6268" s="50"/>
      <c r="D6268" s="41"/>
      <c r="E6268" s="52"/>
      <c r="F6268" s="54"/>
      <c r="G6268" s="56"/>
      <c r="H6268" s="58"/>
      <c r="I6268" s="45"/>
    </row>
    <row r="6269" spans="1:9" s="38" customFormat="1" x14ac:dyDescent="0.25">
      <c r="A6269" s="48"/>
      <c r="B6269" s="16"/>
      <c r="C6269" s="50"/>
      <c r="D6269" s="41"/>
      <c r="E6269" s="52"/>
      <c r="F6269" s="54"/>
      <c r="G6269" s="56"/>
      <c r="H6269" s="58"/>
      <c r="I6269" s="45"/>
    </row>
  </sheetData>
  <mergeCells count="33">
    <mergeCell ref="B6099:H6099"/>
    <mergeCell ref="B6085:H6085"/>
    <mergeCell ref="B5688:H5688"/>
    <mergeCell ref="B5656:H5656"/>
    <mergeCell ref="B5557:H5557"/>
    <mergeCell ref="B5136:H5136"/>
    <mergeCell ref="B4997:H4997"/>
    <mergeCell ref="B4962:H4962"/>
    <mergeCell ref="B4447:H4447"/>
    <mergeCell ref="B153:H153"/>
    <mergeCell ref="B4125:H4125"/>
    <mergeCell ref="B4037:H4037"/>
    <mergeCell ref="B3896:H3896"/>
    <mergeCell ref="B296:H296"/>
    <mergeCell ref="B2902:H2902"/>
    <mergeCell ref="B2646:H2646"/>
    <mergeCell ref="B2102:H2102"/>
    <mergeCell ref="B139:H139"/>
    <mergeCell ref="A6117:F6117"/>
    <mergeCell ref="B3:H3"/>
    <mergeCell ref="B893:H893"/>
    <mergeCell ref="B762:H762"/>
    <mergeCell ref="B700:H700"/>
    <mergeCell ref="B558:H558"/>
    <mergeCell ref="B491:H491"/>
    <mergeCell ref="B1901:H1901"/>
    <mergeCell ref="B1664:H1664"/>
    <mergeCell ref="B1379:H1379"/>
    <mergeCell ref="B1271:H1271"/>
    <mergeCell ref="B1072:H1072"/>
    <mergeCell ref="B3544:H3544"/>
    <mergeCell ref="B3116:H3116"/>
    <mergeCell ref="B4191:H4191"/>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62"/>
  <sheetViews>
    <sheetView topLeftCell="A262" workbookViewId="0">
      <selection activeCell="H268" sqref="H268"/>
    </sheetView>
  </sheetViews>
  <sheetFormatPr defaultRowHeight="15" x14ac:dyDescent="0.25"/>
  <cols>
    <col min="1" max="1" width="10.7109375" style="101" customWidth="1"/>
    <col min="2" max="2" width="45.7109375" style="47" customWidth="1"/>
    <col min="3" max="3" width="9.7109375" style="102" customWidth="1"/>
    <col min="4" max="4" width="12.7109375" style="84" customWidth="1"/>
    <col min="5" max="5" width="10.7109375" style="53" customWidth="1"/>
    <col min="6" max="6" width="10.7109375" style="55" customWidth="1"/>
    <col min="7" max="7" width="15.7109375" style="93" customWidth="1"/>
    <col min="8" max="8" width="15.7109375" style="57" customWidth="1"/>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11" t="s">
        <v>570</v>
      </c>
      <c r="H2" s="11" t="s">
        <v>569</v>
      </c>
      <c r="I2" s="19"/>
    </row>
    <row r="3" spans="1:10" s="99" customFormat="1" ht="57" customHeight="1" x14ac:dyDescent="0.25">
      <c r="A3" s="235" t="s">
        <v>22657</v>
      </c>
      <c r="B3" s="383" t="s">
        <v>22658</v>
      </c>
      <c r="C3" s="383"/>
      <c r="D3" s="383"/>
      <c r="E3" s="383"/>
      <c r="F3" s="383"/>
      <c r="G3" s="383"/>
      <c r="H3" s="383"/>
    </row>
    <row r="4" spans="1:10" s="99" customFormat="1" ht="225" x14ac:dyDescent="0.25">
      <c r="A4" s="238" t="s">
        <v>13139</v>
      </c>
      <c r="B4" s="196" t="s">
        <v>22659</v>
      </c>
      <c r="C4" s="239"/>
      <c r="D4" s="240"/>
      <c r="E4" s="240"/>
      <c r="F4" s="240"/>
      <c r="G4" s="240"/>
      <c r="H4" s="241"/>
    </row>
    <row r="5" spans="1:10" s="99" customFormat="1" ht="33.75" x14ac:dyDescent="0.25">
      <c r="A5" s="236" t="s">
        <v>13140</v>
      </c>
      <c r="B5" s="194" t="s">
        <v>13141</v>
      </c>
      <c r="C5" s="237" t="s">
        <v>6</v>
      </c>
      <c r="D5" s="177"/>
      <c r="E5" s="201">
        <v>172</v>
      </c>
      <c r="F5" s="201">
        <v>77</v>
      </c>
      <c r="G5" s="88">
        <f t="shared" ref="G5:G68" si="0">D5*E5</f>
        <v>0</v>
      </c>
      <c r="H5" s="66">
        <f t="shared" ref="H5:H68" si="1">D5*F5</f>
        <v>0</v>
      </c>
    </row>
    <row r="6" spans="1:10" s="99" customFormat="1" ht="33.75" x14ac:dyDescent="0.25">
      <c r="A6" s="236" t="s">
        <v>13142</v>
      </c>
      <c r="B6" s="194" t="s">
        <v>13143</v>
      </c>
      <c r="C6" s="237" t="s">
        <v>6</v>
      </c>
      <c r="D6" s="177"/>
      <c r="E6" s="201">
        <v>194</v>
      </c>
      <c r="F6" s="201">
        <v>86</v>
      </c>
      <c r="G6" s="88">
        <f t="shared" si="0"/>
        <v>0</v>
      </c>
      <c r="H6" s="66">
        <f t="shared" si="1"/>
        <v>0</v>
      </c>
    </row>
    <row r="7" spans="1:10" s="99" customFormat="1" ht="33.75" x14ac:dyDescent="0.25">
      <c r="A7" s="236" t="s">
        <v>13144</v>
      </c>
      <c r="B7" s="194" t="s">
        <v>13145</v>
      </c>
      <c r="C7" s="237" t="s">
        <v>6</v>
      </c>
      <c r="D7" s="177"/>
      <c r="E7" s="201">
        <v>171</v>
      </c>
      <c r="F7" s="201">
        <v>76</v>
      </c>
      <c r="G7" s="88">
        <f t="shared" si="0"/>
        <v>0</v>
      </c>
      <c r="H7" s="66">
        <f t="shared" si="1"/>
        <v>0</v>
      </c>
    </row>
    <row r="8" spans="1:10" s="99" customFormat="1" ht="33.75" x14ac:dyDescent="0.25">
      <c r="A8" s="236" t="s">
        <v>13146</v>
      </c>
      <c r="B8" s="194" t="s">
        <v>13147</v>
      </c>
      <c r="C8" s="237" t="s">
        <v>6</v>
      </c>
      <c r="D8" s="177"/>
      <c r="E8" s="201">
        <v>194</v>
      </c>
      <c r="F8" s="201">
        <v>86</v>
      </c>
      <c r="G8" s="88">
        <f t="shared" si="0"/>
        <v>0</v>
      </c>
      <c r="H8" s="66">
        <f t="shared" si="1"/>
        <v>0</v>
      </c>
    </row>
    <row r="9" spans="1:10" s="99" customFormat="1" ht="33.75" x14ac:dyDescent="0.25">
      <c r="A9" s="236" t="s">
        <v>13148</v>
      </c>
      <c r="B9" s="194" t="s">
        <v>13149</v>
      </c>
      <c r="C9" s="237" t="s">
        <v>6</v>
      </c>
      <c r="D9" s="177"/>
      <c r="E9" s="201">
        <v>194</v>
      </c>
      <c r="F9" s="201">
        <v>86</v>
      </c>
      <c r="G9" s="88">
        <f t="shared" si="0"/>
        <v>0</v>
      </c>
      <c r="H9" s="66">
        <f t="shared" si="1"/>
        <v>0</v>
      </c>
    </row>
    <row r="10" spans="1:10" s="99" customFormat="1" ht="33.75" x14ac:dyDescent="0.25">
      <c r="A10" s="236" t="s">
        <v>13150</v>
      </c>
      <c r="B10" s="194" t="s">
        <v>13151</v>
      </c>
      <c r="C10" s="237" t="s">
        <v>6</v>
      </c>
      <c r="D10" s="177"/>
      <c r="E10" s="201">
        <v>141</v>
      </c>
      <c r="F10" s="201">
        <v>62</v>
      </c>
      <c r="G10" s="88">
        <f t="shared" si="0"/>
        <v>0</v>
      </c>
      <c r="H10" s="66">
        <f t="shared" si="1"/>
        <v>0</v>
      </c>
    </row>
    <row r="11" spans="1:10" s="99" customFormat="1" ht="33.75" x14ac:dyDescent="0.25">
      <c r="A11" s="236" t="s">
        <v>13152</v>
      </c>
      <c r="B11" s="194" t="s">
        <v>13153</v>
      </c>
      <c r="C11" s="237" t="s">
        <v>6</v>
      </c>
      <c r="D11" s="177"/>
      <c r="E11" s="201">
        <v>141</v>
      </c>
      <c r="F11" s="201">
        <v>62</v>
      </c>
      <c r="G11" s="88">
        <f t="shared" si="0"/>
        <v>0</v>
      </c>
      <c r="H11" s="66">
        <f t="shared" si="1"/>
        <v>0</v>
      </c>
    </row>
    <row r="12" spans="1:10" s="99" customFormat="1" ht="33.75" x14ac:dyDescent="0.25">
      <c r="A12" s="236" t="s">
        <v>13154</v>
      </c>
      <c r="B12" s="194" t="s">
        <v>13155</v>
      </c>
      <c r="C12" s="237" t="s">
        <v>6</v>
      </c>
      <c r="D12" s="177"/>
      <c r="E12" s="201">
        <v>102</v>
      </c>
      <c r="F12" s="201">
        <v>45.4</v>
      </c>
      <c r="G12" s="88">
        <f t="shared" si="0"/>
        <v>0</v>
      </c>
      <c r="H12" s="66">
        <f t="shared" si="1"/>
        <v>0</v>
      </c>
    </row>
    <row r="13" spans="1:10" s="99" customFormat="1" ht="33.75" x14ac:dyDescent="0.25">
      <c r="A13" s="236" t="s">
        <v>13156</v>
      </c>
      <c r="B13" s="194" t="s">
        <v>13157</v>
      </c>
      <c r="C13" s="237" t="s">
        <v>6</v>
      </c>
      <c r="D13" s="177"/>
      <c r="E13" s="201">
        <v>171</v>
      </c>
      <c r="F13" s="201">
        <v>76</v>
      </c>
      <c r="G13" s="88">
        <f t="shared" si="0"/>
        <v>0</v>
      </c>
      <c r="H13" s="66">
        <f t="shared" si="1"/>
        <v>0</v>
      </c>
    </row>
    <row r="14" spans="1:10" s="99" customFormat="1" ht="33.75" x14ac:dyDescent="0.25">
      <c r="A14" s="236" t="s">
        <v>13158</v>
      </c>
      <c r="B14" s="194" t="s">
        <v>13159</v>
      </c>
      <c r="C14" s="237" t="s">
        <v>6</v>
      </c>
      <c r="D14" s="177"/>
      <c r="E14" s="201">
        <v>194</v>
      </c>
      <c r="F14" s="201">
        <v>86</v>
      </c>
      <c r="G14" s="88">
        <f t="shared" si="0"/>
        <v>0</v>
      </c>
      <c r="H14" s="66">
        <f t="shared" si="1"/>
        <v>0</v>
      </c>
    </row>
    <row r="15" spans="1:10" s="99" customFormat="1" ht="33.75" x14ac:dyDescent="0.25">
      <c r="A15" s="236" t="s">
        <v>13160</v>
      </c>
      <c r="B15" s="194" t="s">
        <v>13161</v>
      </c>
      <c r="C15" s="237" t="s">
        <v>6</v>
      </c>
      <c r="D15" s="177"/>
      <c r="E15" s="201">
        <v>194</v>
      </c>
      <c r="F15" s="201">
        <v>86</v>
      </c>
      <c r="G15" s="88">
        <f t="shared" si="0"/>
        <v>0</v>
      </c>
      <c r="H15" s="66">
        <f t="shared" si="1"/>
        <v>0</v>
      </c>
    </row>
    <row r="16" spans="1:10" s="99" customFormat="1" ht="33.75" x14ac:dyDescent="0.25">
      <c r="A16" s="236" t="s">
        <v>13162</v>
      </c>
      <c r="B16" s="194" t="s">
        <v>13163</v>
      </c>
      <c r="C16" s="237" t="s">
        <v>6</v>
      </c>
      <c r="D16" s="177"/>
      <c r="E16" s="201">
        <v>121</v>
      </c>
      <c r="F16" s="201">
        <v>54</v>
      </c>
      <c r="G16" s="88">
        <f t="shared" si="0"/>
        <v>0</v>
      </c>
      <c r="H16" s="66">
        <f t="shared" si="1"/>
        <v>0</v>
      </c>
    </row>
    <row r="17" spans="1:8" s="99" customFormat="1" ht="22.5" x14ac:dyDescent="0.25">
      <c r="A17" s="236" t="s">
        <v>13164</v>
      </c>
      <c r="B17" s="194" t="s">
        <v>13165</v>
      </c>
      <c r="C17" s="237" t="s">
        <v>6</v>
      </c>
      <c r="D17" s="177"/>
      <c r="E17" s="201">
        <v>97</v>
      </c>
      <c r="F17" s="201">
        <v>43</v>
      </c>
      <c r="G17" s="88">
        <f t="shared" si="0"/>
        <v>0</v>
      </c>
      <c r="H17" s="66">
        <f t="shared" si="1"/>
        <v>0</v>
      </c>
    </row>
    <row r="18" spans="1:8" s="99" customFormat="1" ht="22.5" x14ac:dyDescent="0.25">
      <c r="A18" s="236" t="s">
        <v>13166</v>
      </c>
      <c r="B18" s="194" t="s">
        <v>13167</v>
      </c>
      <c r="C18" s="237" t="s">
        <v>6</v>
      </c>
      <c r="D18" s="177"/>
      <c r="E18" s="201">
        <v>97</v>
      </c>
      <c r="F18" s="201">
        <v>43</v>
      </c>
      <c r="G18" s="88">
        <f t="shared" si="0"/>
        <v>0</v>
      </c>
      <c r="H18" s="66">
        <f t="shared" si="1"/>
        <v>0</v>
      </c>
    </row>
    <row r="19" spans="1:8" s="99" customFormat="1" ht="33.75" x14ac:dyDescent="0.25">
      <c r="A19" s="236" t="s">
        <v>13168</v>
      </c>
      <c r="B19" s="194" t="s">
        <v>13169</v>
      </c>
      <c r="C19" s="237" t="s">
        <v>6</v>
      </c>
      <c r="D19" s="177"/>
      <c r="E19" s="201">
        <v>113</v>
      </c>
      <c r="F19" s="201">
        <v>50</v>
      </c>
      <c r="G19" s="88">
        <f t="shared" si="0"/>
        <v>0</v>
      </c>
      <c r="H19" s="66">
        <f t="shared" si="1"/>
        <v>0</v>
      </c>
    </row>
    <row r="20" spans="1:8" s="99" customFormat="1" ht="22.5" x14ac:dyDescent="0.25">
      <c r="A20" s="236" t="s">
        <v>13170</v>
      </c>
      <c r="B20" s="194" t="s">
        <v>13171</v>
      </c>
      <c r="C20" s="237" t="s">
        <v>6</v>
      </c>
      <c r="D20" s="177"/>
      <c r="E20" s="201">
        <v>87</v>
      </c>
      <c r="F20" s="201">
        <v>38.799999999999997</v>
      </c>
      <c r="G20" s="88">
        <f t="shared" si="0"/>
        <v>0</v>
      </c>
      <c r="H20" s="66">
        <f t="shared" si="1"/>
        <v>0</v>
      </c>
    </row>
    <row r="21" spans="1:8" s="99" customFormat="1" ht="22.5" x14ac:dyDescent="0.25">
      <c r="A21" s="236" t="s">
        <v>13172</v>
      </c>
      <c r="B21" s="194" t="s">
        <v>13173</v>
      </c>
      <c r="C21" s="237" t="s">
        <v>6</v>
      </c>
      <c r="D21" s="177"/>
      <c r="E21" s="201">
        <v>114</v>
      </c>
      <c r="F21" s="201">
        <v>51</v>
      </c>
      <c r="G21" s="88">
        <f t="shared" si="0"/>
        <v>0</v>
      </c>
      <c r="H21" s="66">
        <f t="shared" si="1"/>
        <v>0</v>
      </c>
    </row>
    <row r="22" spans="1:8" s="99" customFormat="1" x14ac:dyDescent="0.25">
      <c r="A22" s="236" t="s">
        <v>13174</v>
      </c>
      <c r="B22" s="194" t="s">
        <v>13175</v>
      </c>
      <c r="C22" s="237" t="s">
        <v>6</v>
      </c>
      <c r="D22" s="177"/>
      <c r="E22" s="201">
        <v>59</v>
      </c>
      <c r="F22" s="201">
        <v>26</v>
      </c>
      <c r="G22" s="88">
        <f t="shared" si="0"/>
        <v>0</v>
      </c>
      <c r="H22" s="66">
        <f t="shared" si="1"/>
        <v>0</v>
      </c>
    </row>
    <row r="23" spans="1:8" s="99" customFormat="1" ht="247.5" x14ac:dyDescent="0.25">
      <c r="A23" s="238" t="s">
        <v>13176</v>
      </c>
      <c r="B23" s="196" t="s">
        <v>22660</v>
      </c>
      <c r="C23" s="239"/>
      <c r="D23" s="240"/>
      <c r="E23" s="240"/>
      <c r="F23" s="240"/>
      <c r="G23" s="240"/>
      <c r="H23" s="241"/>
    </row>
    <row r="24" spans="1:8" s="99" customFormat="1" ht="33.75" x14ac:dyDescent="0.25">
      <c r="A24" s="236" t="s">
        <v>13177</v>
      </c>
      <c r="B24" s="194" t="s">
        <v>13178</v>
      </c>
      <c r="C24" s="237" t="s">
        <v>6</v>
      </c>
      <c r="D24" s="177"/>
      <c r="E24" s="201">
        <v>250</v>
      </c>
      <c r="F24" s="201">
        <v>111</v>
      </c>
      <c r="G24" s="88">
        <f t="shared" si="0"/>
        <v>0</v>
      </c>
      <c r="H24" s="66">
        <f t="shared" si="1"/>
        <v>0</v>
      </c>
    </row>
    <row r="25" spans="1:8" s="99" customFormat="1" ht="33.75" x14ac:dyDescent="0.25">
      <c r="A25" s="236" t="s">
        <v>13179</v>
      </c>
      <c r="B25" s="194" t="s">
        <v>13180</v>
      </c>
      <c r="C25" s="237" t="s">
        <v>6</v>
      </c>
      <c r="D25" s="177"/>
      <c r="E25" s="201">
        <v>277</v>
      </c>
      <c r="F25" s="201">
        <v>123</v>
      </c>
      <c r="G25" s="88">
        <f t="shared" si="0"/>
        <v>0</v>
      </c>
      <c r="H25" s="66">
        <f t="shared" si="1"/>
        <v>0</v>
      </c>
    </row>
    <row r="26" spans="1:8" s="99" customFormat="1" ht="33.75" x14ac:dyDescent="0.25">
      <c r="A26" s="236" t="s">
        <v>13181</v>
      </c>
      <c r="B26" s="194" t="s">
        <v>13182</v>
      </c>
      <c r="C26" s="237" t="s">
        <v>6</v>
      </c>
      <c r="D26" s="177"/>
      <c r="E26" s="201">
        <v>252</v>
      </c>
      <c r="F26" s="201">
        <v>112</v>
      </c>
      <c r="G26" s="88">
        <f t="shared" si="0"/>
        <v>0</v>
      </c>
      <c r="H26" s="66">
        <f t="shared" si="1"/>
        <v>0</v>
      </c>
    </row>
    <row r="27" spans="1:8" s="99" customFormat="1" ht="33.75" x14ac:dyDescent="0.25">
      <c r="A27" s="236" t="s">
        <v>13183</v>
      </c>
      <c r="B27" s="194" t="s">
        <v>13184</v>
      </c>
      <c r="C27" s="237" t="s">
        <v>6</v>
      </c>
      <c r="D27" s="177"/>
      <c r="E27" s="201">
        <v>277</v>
      </c>
      <c r="F27" s="201">
        <v>123</v>
      </c>
      <c r="G27" s="88">
        <f t="shared" si="0"/>
        <v>0</v>
      </c>
      <c r="H27" s="66">
        <f t="shared" si="1"/>
        <v>0</v>
      </c>
    </row>
    <row r="28" spans="1:8" s="99" customFormat="1" ht="33.75" x14ac:dyDescent="0.25">
      <c r="A28" s="236" t="s">
        <v>13185</v>
      </c>
      <c r="B28" s="194" t="s">
        <v>13186</v>
      </c>
      <c r="C28" s="237" t="s">
        <v>6</v>
      </c>
      <c r="D28" s="177"/>
      <c r="E28" s="201">
        <v>277</v>
      </c>
      <c r="F28" s="201">
        <v>123</v>
      </c>
      <c r="G28" s="88">
        <f t="shared" si="0"/>
        <v>0</v>
      </c>
      <c r="H28" s="66">
        <f t="shared" si="1"/>
        <v>0</v>
      </c>
    </row>
    <row r="29" spans="1:8" s="99" customFormat="1" ht="33.75" x14ac:dyDescent="0.25">
      <c r="A29" s="236" t="s">
        <v>13187</v>
      </c>
      <c r="B29" s="194" t="s">
        <v>13188</v>
      </c>
      <c r="C29" s="237" t="s">
        <v>6</v>
      </c>
      <c r="D29" s="177"/>
      <c r="E29" s="201">
        <v>141</v>
      </c>
      <c r="F29" s="201">
        <v>62</v>
      </c>
      <c r="G29" s="88">
        <f t="shared" si="0"/>
        <v>0</v>
      </c>
      <c r="H29" s="66">
        <f t="shared" si="1"/>
        <v>0</v>
      </c>
    </row>
    <row r="30" spans="1:8" s="99" customFormat="1" ht="33.75" x14ac:dyDescent="0.25">
      <c r="A30" s="236" t="s">
        <v>13189</v>
      </c>
      <c r="B30" s="194" t="s">
        <v>13190</v>
      </c>
      <c r="C30" s="237" t="s">
        <v>6</v>
      </c>
      <c r="D30" s="177"/>
      <c r="E30" s="201">
        <v>141</v>
      </c>
      <c r="F30" s="201">
        <v>62</v>
      </c>
      <c r="G30" s="88">
        <f t="shared" si="0"/>
        <v>0</v>
      </c>
      <c r="H30" s="66">
        <f t="shared" si="1"/>
        <v>0</v>
      </c>
    </row>
    <row r="31" spans="1:8" s="99" customFormat="1" ht="33.75" x14ac:dyDescent="0.25">
      <c r="A31" s="236" t="s">
        <v>13191</v>
      </c>
      <c r="B31" s="194" t="s">
        <v>13192</v>
      </c>
      <c r="C31" s="237" t="s">
        <v>6</v>
      </c>
      <c r="D31" s="177"/>
      <c r="E31" s="201">
        <v>177</v>
      </c>
      <c r="F31" s="201">
        <v>78</v>
      </c>
      <c r="G31" s="88">
        <f t="shared" si="0"/>
        <v>0</v>
      </c>
      <c r="H31" s="66">
        <f t="shared" si="1"/>
        <v>0</v>
      </c>
    </row>
    <row r="32" spans="1:8" s="99" customFormat="1" ht="33.75" x14ac:dyDescent="0.25">
      <c r="A32" s="236" t="s">
        <v>13193</v>
      </c>
      <c r="B32" s="194" t="s">
        <v>13194</v>
      </c>
      <c r="C32" s="237" t="s">
        <v>6</v>
      </c>
      <c r="D32" s="177"/>
      <c r="E32" s="201">
        <v>252</v>
      </c>
      <c r="F32" s="201">
        <v>112</v>
      </c>
      <c r="G32" s="88">
        <f t="shared" si="0"/>
        <v>0</v>
      </c>
      <c r="H32" s="66">
        <f t="shared" si="1"/>
        <v>0</v>
      </c>
    </row>
    <row r="33" spans="1:8" s="99" customFormat="1" ht="33.75" x14ac:dyDescent="0.25">
      <c r="A33" s="236" t="s">
        <v>13195</v>
      </c>
      <c r="B33" s="194" t="s">
        <v>13196</v>
      </c>
      <c r="C33" s="237" t="s">
        <v>6</v>
      </c>
      <c r="D33" s="177"/>
      <c r="E33" s="201">
        <v>314</v>
      </c>
      <c r="F33" s="201">
        <v>139</v>
      </c>
      <c r="G33" s="88">
        <f t="shared" si="0"/>
        <v>0</v>
      </c>
      <c r="H33" s="66">
        <f t="shared" si="1"/>
        <v>0</v>
      </c>
    </row>
    <row r="34" spans="1:8" s="99" customFormat="1" ht="33.75" x14ac:dyDescent="0.25">
      <c r="A34" s="236" t="s">
        <v>13197</v>
      </c>
      <c r="B34" s="194" t="s">
        <v>13198</v>
      </c>
      <c r="C34" s="237" t="s">
        <v>6</v>
      </c>
      <c r="D34" s="177"/>
      <c r="E34" s="201">
        <v>291</v>
      </c>
      <c r="F34" s="201">
        <v>129</v>
      </c>
      <c r="G34" s="88">
        <f t="shared" si="0"/>
        <v>0</v>
      </c>
      <c r="H34" s="66">
        <f t="shared" si="1"/>
        <v>0</v>
      </c>
    </row>
    <row r="35" spans="1:8" s="99" customFormat="1" ht="33.75" x14ac:dyDescent="0.25">
      <c r="A35" s="236" t="s">
        <v>13199</v>
      </c>
      <c r="B35" s="194" t="s">
        <v>13200</v>
      </c>
      <c r="C35" s="237" t="s">
        <v>6</v>
      </c>
      <c r="D35" s="177"/>
      <c r="E35" s="201">
        <v>193</v>
      </c>
      <c r="F35" s="201">
        <v>86</v>
      </c>
      <c r="G35" s="88">
        <f t="shared" si="0"/>
        <v>0</v>
      </c>
      <c r="H35" s="66">
        <f t="shared" si="1"/>
        <v>0</v>
      </c>
    </row>
    <row r="36" spans="1:8" s="99" customFormat="1" ht="22.5" x14ac:dyDescent="0.25">
      <c r="A36" s="236" t="s">
        <v>13201</v>
      </c>
      <c r="B36" s="194" t="s">
        <v>13202</v>
      </c>
      <c r="C36" s="237" t="s">
        <v>6</v>
      </c>
      <c r="D36" s="177"/>
      <c r="E36" s="201">
        <v>156</v>
      </c>
      <c r="F36" s="201">
        <v>69</v>
      </c>
      <c r="G36" s="88">
        <f t="shared" si="0"/>
        <v>0</v>
      </c>
      <c r="H36" s="66">
        <f t="shared" si="1"/>
        <v>0</v>
      </c>
    </row>
    <row r="37" spans="1:8" s="99" customFormat="1" ht="22.5" x14ac:dyDescent="0.25">
      <c r="A37" s="236" t="s">
        <v>13203</v>
      </c>
      <c r="B37" s="194" t="s">
        <v>13204</v>
      </c>
      <c r="C37" s="237" t="s">
        <v>6</v>
      </c>
      <c r="D37" s="177"/>
      <c r="E37" s="201">
        <v>156</v>
      </c>
      <c r="F37" s="201">
        <v>69</v>
      </c>
      <c r="G37" s="88">
        <f t="shared" si="0"/>
        <v>0</v>
      </c>
      <c r="H37" s="66">
        <f t="shared" si="1"/>
        <v>0</v>
      </c>
    </row>
    <row r="38" spans="1:8" s="99" customFormat="1" ht="33.75" x14ac:dyDescent="0.25">
      <c r="A38" s="236" t="s">
        <v>13205</v>
      </c>
      <c r="B38" s="194" t="s">
        <v>13206</v>
      </c>
      <c r="C38" s="237" t="s">
        <v>6</v>
      </c>
      <c r="D38" s="177"/>
      <c r="E38" s="201">
        <v>183</v>
      </c>
      <c r="F38" s="201">
        <v>81</v>
      </c>
      <c r="G38" s="88">
        <f t="shared" si="0"/>
        <v>0</v>
      </c>
      <c r="H38" s="66">
        <f t="shared" si="1"/>
        <v>0</v>
      </c>
    </row>
    <row r="39" spans="1:8" s="99" customFormat="1" ht="22.5" x14ac:dyDescent="0.25">
      <c r="A39" s="236" t="s">
        <v>13207</v>
      </c>
      <c r="B39" s="194" t="s">
        <v>13208</v>
      </c>
      <c r="C39" s="237" t="s">
        <v>6</v>
      </c>
      <c r="D39" s="177"/>
      <c r="E39" s="201">
        <v>97</v>
      </c>
      <c r="F39" s="201">
        <v>43</v>
      </c>
      <c r="G39" s="88">
        <f t="shared" si="0"/>
        <v>0</v>
      </c>
      <c r="H39" s="66">
        <f t="shared" si="1"/>
        <v>0</v>
      </c>
    </row>
    <row r="40" spans="1:8" s="99" customFormat="1" ht="33.75" x14ac:dyDescent="0.25">
      <c r="A40" s="236" t="s">
        <v>13209</v>
      </c>
      <c r="B40" s="194" t="s">
        <v>13210</v>
      </c>
      <c r="C40" s="237" t="s">
        <v>6</v>
      </c>
      <c r="D40" s="177"/>
      <c r="E40" s="201">
        <v>186</v>
      </c>
      <c r="F40" s="201">
        <v>83</v>
      </c>
      <c r="G40" s="88">
        <f t="shared" si="0"/>
        <v>0</v>
      </c>
      <c r="H40" s="66">
        <f t="shared" si="1"/>
        <v>0</v>
      </c>
    </row>
    <row r="41" spans="1:8" s="99" customFormat="1" x14ac:dyDescent="0.25">
      <c r="A41" s="236" t="s">
        <v>13211</v>
      </c>
      <c r="B41" s="194" t="s">
        <v>13175</v>
      </c>
      <c r="C41" s="237" t="s">
        <v>6</v>
      </c>
      <c r="D41" s="177"/>
      <c r="E41" s="201">
        <v>59</v>
      </c>
      <c r="F41" s="201">
        <v>26</v>
      </c>
      <c r="G41" s="88">
        <f t="shared" si="0"/>
        <v>0</v>
      </c>
      <c r="H41" s="66">
        <f t="shared" si="1"/>
        <v>0</v>
      </c>
    </row>
    <row r="42" spans="1:8" s="99" customFormat="1" ht="56.25" x14ac:dyDescent="0.25">
      <c r="A42" s="236" t="s">
        <v>13212</v>
      </c>
      <c r="B42" s="194" t="s">
        <v>22661</v>
      </c>
      <c r="C42" s="237" t="s">
        <v>6</v>
      </c>
      <c r="D42" s="177"/>
      <c r="E42" s="201">
        <v>45.6</v>
      </c>
      <c r="F42" s="201">
        <v>20.2</v>
      </c>
      <c r="G42" s="88">
        <f t="shared" si="0"/>
        <v>0</v>
      </c>
      <c r="H42" s="66">
        <f t="shared" si="1"/>
        <v>0</v>
      </c>
    </row>
    <row r="43" spans="1:8" s="99" customFormat="1" ht="67.5" x14ac:dyDescent="0.25">
      <c r="A43" s="236" t="s">
        <v>13213</v>
      </c>
      <c r="B43" s="194" t="s">
        <v>22662</v>
      </c>
      <c r="C43" s="237" t="s">
        <v>6</v>
      </c>
      <c r="D43" s="177"/>
      <c r="E43" s="201">
        <v>69</v>
      </c>
      <c r="F43" s="201">
        <v>30.7</v>
      </c>
      <c r="G43" s="88">
        <f t="shared" si="0"/>
        <v>0</v>
      </c>
      <c r="H43" s="66">
        <f t="shared" si="1"/>
        <v>0</v>
      </c>
    </row>
    <row r="44" spans="1:8" s="99" customFormat="1" ht="33.75" x14ac:dyDescent="0.25">
      <c r="A44" s="236" t="s">
        <v>13214</v>
      </c>
      <c r="B44" s="194" t="s">
        <v>22663</v>
      </c>
      <c r="C44" s="237" t="s">
        <v>6</v>
      </c>
      <c r="D44" s="177"/>
      <c r="E44" s="201">
        <v>156</v>
      </c>
      <c r="F44" s="201">
        <v>69</v>
      </c>
      <c r="G44" s="88">
        <f t="shared" si="0"/>
        <v>0</v>
      </c>
      <c r="H44" s="66">
        <f t="shared" si="1"/>
        <v>0</v>
      </c>
    </row>
    <row r="45" spans="1:8" s="99" customFormat="1" ht="33.75" x14ac:dyDescent="0.25">
      <c r="A45" s="236" t="s">
        <v>13215</v>
      </c>
      <c r="B45" s="194" t="s">
        <v>22664</v>
      </c>
      <c r="C45" s="237" t="s">
        <v>6</v>
      </c>
      <c r="D45" s="177"/>
      <c r="E45" s="201">
        <v>87</v>
      </c>
      <c r="F45" s="201">
        <v>38.799999999999997</v>
      </c>
      <c r="G45" s="88">
        <f t="shared" si="0"/>
        <v>0</v>
      </c>
      <c r="H45" s="66">
        <f t="shared" si="1"/>
        <v>0</v>
      </c>
    </row>
    <row r="46" spans="1:8" s="99" customFormat="1" ht="45" x14ac:dyDescent="0.25">
      <c r="A46" s="236" t="s">
        <v>13216</v>
      </c>
      <c r="B46" s="194" t="s">
        <v>22665</v>
      </c>
      <c r="C46" s="237" t="s">
        <v>6</v>
      </c>
      <c r="D46" s="177"/>
      <c r="E46" s="201">
        <v>145</v>
      </c>
      <c r="F46" s="201">
        <v>64</v>
      </c>
      <c r="G46" s="88">
        <f t="shared" si="0"/>
        <v>0</v>
      </c>
      <c r="H46" s="66">
        <f t="shared" si="1"/>
        <v>0</v>
      </c>
    </row>
    <row r="47" spans="1:8" s="99" customFormat="1" ht="45" x14ac:dyDescent="0.25">
      <c r="A47" s="236" t="s">
        <v>13217</v>
      </c>
      <c r="B47" s="194" t="s">
        <v>22666</v>
      </c>
      <c r="C47" s="237" t="s">
        <v>6</v>
      </c>
      <c r="D47" s="177"/>
      <c r="E47" s="201">
        <v>123</v>
      </c>
      <c r="F47" s="201">
        <v>55</v>
      </c>
      <c r="G47" s="88">
        <f t="shared" si="0"/>
        <v>0</v>
      </c>
      <c r="H47" s="66">
        <f t="shared" si="1"/>
        <v>0</v>
      </c>
    </row>
    <row r="48" spans="1:8" s="99" customFormat="1" ht="67.5" x14ac:dyDescent="0.25">
      <c r="A48" s="238" t="s">
        <v>13218</v>
      </c>
      <c r="B48" s="196" t="s">
        <v>22667</v>
      </c>
      <c r="C48" s="239"/>
      <c r="D48" s="240"/>
      <c r="E48" s="240"/>
      <c r="F48" s="240"/>
      <c r="G48" s="240"/>
      <c r="H48" s="241"/>
    </row>
    <row r="49" spans="1:8" s="99" customFormat="1" x14ac:dyDescent="0.25">
      <c r="A49" s="236" t="s">
        <v>13219</v>
      </c>
      <c r="B49" s="194" t="s">
        <v>13220</v>
      </c>
      <c r="C49" s="237" t="s">
        <v>6</v>
      </c>
      <c r="D49" s="177"/>
      <c r="E49" s="201">
        <v>62</v>
      </c>
      <c r="F49" s="201">
        <v>27.4</v>
      </c>
      <c r="G49" s="88">
        <f t="shared" si="0"/>
        <v>0</v>
      </c>
      <c r="H49" s="66">
        <f t="shared" si="1"/>
        <v>0</v>
      </c>
    </row>
    <row r="50" spans="1:8" s="99" customFormat="1" x14ac:dyDescent="0.25">
      <c r="A50" s="236" t="s">
        <v>13221</v>
      </c>
      <c r="B50" s="194" t="s">
        <v>13222</v>
      </c>
      <c r="C50" s="237" t="s">
        <v>6</v>
      </c>
      <c r="D50" s="177"/>
      <c r="E50" s="201">
        <v>97</v>
      </c>
      <c r="F50" s="201">
        <v>43</v>
      </c>
      <c r="G50" s="88">
        <f t="shared" si="0"/>
        <v>0</v>
      </c>
      <c r="H50" s="66">
        <f t="shared" si="1"/>
        <v>0</v>
      </c>
    </row>
    <row r="51" spans="1:8" s="99" customFormat="1" ht="67.5" x14ac:dyDescent="0.25">
      <c r="A51" s="236" t="s">
        <v>13223</v>
      </c>
      <c r="B51" s="194" t="s">
        <v>22668</v>
      </c>
      <c r="C51" s="237" t="s">
        <v>6</v>
      </c>
      <c r="D51" s="177"/>
      <c r="E51" s="201">
        <v>61</v>
      </c>
      <c r="F51" s="201">
        <v>26.9</v>
      </c>
      <c r="G51" s="88">
        <f t="shared" si="0"/>
        <v>0</v>
      </c>
      <c r="H51" s="66">
        <f t="shared" si="1"/>
        <v>0</v>
      </c>
    </row>
    <row r="52" spans="1:8" s="99" customFormat="1" ht="57" customHeight="1" x14ac:dyDescent="0.25">
      <c r="A52" s="235" t="s">
        <v>22669</v>
      </c>
      <c r="B52" s="344" t="s">
        <v>22670</v>
      </c>
      <c r="C52" s="345"/>
      <c r="D52" s="345"/>
      <c r="E52" s="345"/>
      <c r="F52" s="345"/>
      <c r="G52" s="345"/>
      <c r="H52" s="346"/>
    </row>
    <row r="53" spans="1:8" s="99" customFormat="1" ht="236.25" x14ac:dyDescent="0.25">
      <c r="A53" s="238" t="s">
        <v>13224</v>
      </c>
      <c r="B53" s="196" t="s">
        <v>22671</v>
      </c>
      <c r="C53" s="239"/>
      <c r="D53" s="240"/>
      <c r="E53" s="240"/>
      <c r="F53" s="240"/>
      <c r="G53" s="240"/>
      <c r="H53" s="241"/>
    </row>
    <row r="54" spans="1:8" s="99" customFormat="1" ht="22.5" x14ac:dyDescent="0.25">
      <c r="A54" s="236" t="s">
        <v>13225</v>
      </c>
      <c r="B54" s="194" t="s">
        <v>13226</v>
      </c>
      <c r="C54" s="237" t="s">
        <v>6</v>
      </c>
      <c r="D54" s="177"/>
      <c r="E54" s="201">
        <v>198</v>
      </c>
      <c r="F54" s="201">
        <v>18.100000000000001</v>
      </c>
      <c r="G54" s="88">
        <f t="shared" si="0"/>
        <v>0</v>
      </c>
      <c r="H54" s="66">
        <f t="shared" si="1"/>
        <v>0</v>
      </c>
    </row>
    <row r="55" spans="1:8" s="99" customFormat="1" ht="22.5" x14ac:dyDescent="0.25">
      <c r="A55" s="236" t="s">
        <v>13227</v>
      </c>
      <c r="B55" s="194" t="s">
        <v>13228</v>
      </c>
      <c r="C55" s="237" t="s">
        <v>6</v>
      </c>
      <c r="D55" s="177"/>
      <c r="E55" s="201">
        <v>173</v>
      </c>
      <c r="F55" s="201">
        <v>15.9</v>
      </c>
      <c r="G55" s="88">
        <f t="shared" si="0"/>
        <v>0</v>
      </c>
      <c r="H55" s="66">
        <f t="shared" si="1"/>
        <v>0</v>
      </c>
    </row>
    <row r="56" spans="1:8" s="99" customFormat="1" ht="22.5" x14ac:dyDescent="0.25">
      <c r="A56" s="236" t="s">
        <v>13229</v>
      </c>
      <c r="B56" s="194" t="s">
        <v>13230</v>
      </c>
      <c r="C56" s="237" t="s">
        <v>6</v>
      </c>
      <c r="D56" s="177"/>
      <c r="E56" s="201">
        <v>159</v>
      </c>
      <c r="F56" s="201">
        <v>14.6</v>
      </c>
      <c r="G56" s="88">
        <f t="shared" si="0"/>
        <v>0</v>
      </c>
      <c r="H56" s="66">
        <f t="shared" si="1"/>
        <v>0</v>
      </c>
    </row>
    <row r="57" spans="1:8" s="99" customFormat="1" ht="247.5" x14ac:dyDescent="0.25">
      <c r="A57" s="238" t="s">
        <v>13231</v>
      </c>
      <c r="B57" s="196" t="s">
        <v>22672</v>
      </c>
      <c r="C57" s="239"/>
      <c r="D57" s="240"/>
      <c r="E57" s="240"/>
      <c r="F57" s="240"/>
      <c r="G57" s="240"/>
      <c r="H57" s="241"/>
    </row>
    <row r="58" spans="1:8" s="99" customFormat="1" ht="22.5" x14ac:dyDescent="0.25">
      <c r="A58" s="236" t="s">
        <v>13232</v>
      </c>
      <c r="B58" s="194" t="s">
        <v>13233</v>
      </c>
      <c r="C58" s="237" t="s">
        <v>6</v>
      </c>
      <c r="D58" s="177"/>
      <c r="E58" s="201">
        <v>285</v>
      </c>
      <c r="F58" s="201">
        <v>26.1</v>
      </c>
      <c r="G58" s="88">
        <f t="shared" si="0"/>
        <v>0</v>
      </c>
      <c r="H58" s="66">
        <f t="shared" si="1"/>
        <v>0</v>
      </c>
    </row>
    <row r="59" spans="1:8" s="99" customFormat="1" ht="22.5" x14ac:dyDescent="0.25">
      <c r="A59" s="236" t="s">
        <v>13234</v>
      </c>
      <c r="B59" s="194" t="s">
        <v>13235</v>
      </c>
      <c r="C59" s="237" t="s">
        <v>6</v>
      </c>
      <c r="D59" s="177"/>
      <c r="E59" s="201">
        <v>310</v>
      </c>
      <c r="F59" s="201">
        <v>28.4</v>
      </c>
      <c r="G59" s="88">
        <f t="shared" si="0"/>
        <v>0</v>
      </c>
      <c r="H59" s="66">
        <f t="shared" si="1"/>
        <v>0</v>
      </c>
    </row>
    <row r="60" spans="1:8" s="99" customFormat="1" ht="22.5" x14ac:dyDescent="0.25">
      <c r="A60" s="236" t="s">
        <v>13236</v>
      </c>
      <c r="B60" s="194" t="s">
        <v>13237</v>
      </c>
      <c r="C60" s="237" t="s">
        <v>6</v>
      </c>
      <c r="D60" s="177"/>
      <c r="E60" s="201">
        <v>573</v>
      </c>
      <c r="F60" s="201">
        <v>53</v>
      </c>
      <c r="G60" s="88">
        <f t="shared" si="0"/>
        <v>0</v>
      </c>
      <c r="H60" s="66">
        <f t="shared" si="1"/>
        <v>0</v>
      </c>
    </row>
    <row r="61" spans="1:8" s="99" customFormat="1" ht="33.75" x14ac:dyDescent="0.25">
      <c r="A61" s="236" t="s">
        <v>13238</v>
      </c>
      <c r="B61" s="194" t="s">
        <v>22673</v>
      </c>
      <c r="C61" s="237" t="s">
        <v>6</v>
      </c>
      <c r="D61" s="177"/>
      <c r="E61" s="201">
        <v>84</v>
      </c>
      <c r="F61" s="201">
        <v>7.7</v>
      </c>
      <c r="G61" s="88">
        <f t="shared" si="0"/>
        <v>0</v>
      </c>
      <c r="H61" s="66">
        <f t="shared" si="1"/>
        <v>0</v>
      </c>
    </row>
    <row r="62" spans="1:8" s="99" customFormat="1" ht="236.25" x14ac:dyDescent="0.25">
      <c r="A62" s="238" t="s">
        <v>13239</v>
      </c>
      <c r="B62" s="196" t="s">
        <v>22674</v>
      </c>
      <c r="C62" s="239"/>
      <c r="D62" s="240"/>
      <c r="E62" s="240"/>
      <c r="F62" s="240"/>
      <c r="G62" s="240"/>
      <c r="H62" s="241"/>
    </row>
    <row r="63" spans="1:8" s="99" customFormat="1" ht="22.5" x14ac:dyDescent="0.25">
      <c r="A63" s="236" t="s">
        <v>13240</v>
      </c>
      <c r="B63" s="194" t="s">
        <v>13241</v>
      </c>
      <c r="C63" s="237" t="s">
        <v>6</v>
      </c>
      <c r="D63" s="177"/>
      <c r="E63" s="201">
        <v>213</v>
      </c>
      <c r="F63" s="201">
        <v>19.5</v>
      </c>
      <c r="G63" s="88">
        <f t="shared" si="0"/>
        <v>0</v>
      </c>
      <c r="H63" s="66">
        <f t="shared" si="1"/>
        <v>0</v>
      </c>
    </row>
    <row r="64" spans="1:8" s="99" customFormat="1" ht="22.5" x14ac:dyDescent="0.25">
      <c r="A64" s="236" t="s">
        <v>13242</v>
      </c>
      <c r="B64" s="194" t="s">
        <v>13243</v>
      </c>
      <c r="C64" s="237" t="s">
        <v>6</v>
      </c>
      <c r="D64" s="177"/>
      <c r="E64" s="201">
        <v>226</v>
      </c>
      <c r="F64" s="201">
        <v>20.7</v>
      </c>
      <c r="G64" s="88">
        <f t="shared" si="0"/>
        <v>0</v>
      </c>
      <c r="H64" s="66">
        <f t="shared" si="1"/>
        <v>0</v>
      </c>
    </row>
    <row r="65" spans="1:8" s="99" customFormat="1" ht="213.75" x14ac:dyDescent="0.25">
      <c r="A65" s="236" t="s">
        <v>13244</v>
      </c>
      <c r="B65" s="194" t="s">
        <v>22675</v>
      </c>
      <c r="C65" s="237" t="s">
        <v>6</v>
      </c>
      <c r="D65" s="177"/>
      <c r="E65" s="201">
        <v>200</v>
      </c>
      <c r="F65" s="201">
        <v>18.399999999999999</v>
      </c>
      <c r="G65" s="88">
        <f t="shared" si="0"/>
        <v>0</v>
      </c>
      <c r="H65" s="66">
        <f t="shared" si="1"/>
        <v>0</v>
      </c>
    </row>
    <row r="66" spans="1:8" s="99" customFormat="1" ht="202.5" x14ac:dyDescent="0.25">
      <c r="A66" s="236" t="s">
        <v>13245</v>
      </c>
      <c r="B66" s="194" t="s">
        <v>22676</v>
      </c>
      <c r="C66" s="237" t="s">
        <v>6</v>
      </c>
      <c r="D66" s="177"/>
      <c r="E66" s="201">
        <v>261</v>
      </c>
      <c r="F66" s="201">
        <v>23.9</v>
      </c>
      <c r="G66" s="88">
        <f t="shared" si="0"/>
        <v>0</v>
      </c>
      <c r="H66" s="66">
        <f t="shared" si="1"/>
        <v>0</v>
      </c>
    </row>
    <row r="67" spans="1:8" s="99" customFormat="1" ht="225" x14ac:dyDescent="0.25">
      <c r="A67" s="236" t="s">
        <v>13246</v>
      </c>
      <c r="B67" s="194" t="s">
        <v>22677</v>
      </c>
      <c r="C67" s="237" t="s">
        <v>6</v>
      </c>
      <c r="D67" s="177"/>
      <c r="E67" s="201">
        <v>245</v>
      </c>
      <c r="F67" s="201">
        <v>22.5</v>
      </c>
      <c r="G67" s="88">
        <f t="shared" si="0"/>
        <v>0</v>
      </c>
      <c r="H67" s="66">
        <f t="shared" si="1"/>
        <v>0</v>
      </c>
    </row>
    <row r="68" spans="1:8" s="99" customFormat="1" ht="247.5" x14ac:dyDescent="0.25">
      <c r="A68" s="236" t="s">
        <v>13247</v>
      </c>
      <c r="B68" s="194" t="s">
        <v>22678</v>
      </c>
      <c r="C68" s="237" t="s">
        <v>6</v>
      </c>
      <c r="D68" s="177"/>
      <c r="E68" s="201">
        <v>800</v>
      </c>
      <c r="F68" s="201">
        <v>73</v>
      </c>
      <c r="G68" s="88">
        <f t="shared" si="0"/>
        <v>0</v>
      </c>
      <c r="H68" s="66">
        <f t="shared" si="1"/>
        <v>0</v>
      </c>
    </row>
    <row r="69" spans="1:8" s="99" customFormat="1" ht="135" x14ac:dyDescent="0.25">
      <c r="A69" s="236" t="s">
        <v>13248</v>
      </c>
      <c r="B69" s="194" t="s">
        <v>22679</v>
      </c>
      <c r="C69" s="237" t="s">
        <v>6</v>
      </c>
      <c r="D69" s="177"/>
      <c r="E69" s="201">
        <v>360</v>
      </c>
      <c r="F69" s="201">
        <v>33</v>
      </c>
      <c r="G69" s="88">
        <f t="shared" ref="G69:G132" si="2">D69*E69</f>
        <v>0</v>
      </c>
      <c r="H69" s="66">
        <f t="shared" ref="H69:H132" si="3">D69*F69</f>
        <v>0</v>
      </c>
    </row>
    <row r="70" spans="1:8" s="99" customFormat="1" ht="258.75" x14ac:dyDescent="0.25">
      <c r="A70" s="236" t="s">
        <v>13249</v>
      </c>
      <c r="B70" s="194" t="s">
        <v>22680</v>
      </c>
      <c r="C70" s="237" t="s">
        <v>6</v>
      </c>
      <c r="D70" s="177"/>
      <c r="E70" s="201">
        <v>137</v>
      </c>
      <c r="F70" s="201">
        <v>12.5</v>
      </c>
      <c r="G70" s="88">
        <f t="shared" si="2"/>
        <v>0</v>
      </c>
      <c r="H70" s="66">
        <f t="shared" si="3"/>
        <v>0</v>
      </c>
    </row>
    <row r="71" spans="1:8" s="99" customFormat="1" ht="191.25" x14ac:dyDescent="0.25">
      <c r="A71" s="236" t="s">
        <v>13250</v>
      </c>
      <c r="B71" s="194" t="s">
        <v>22681</v>
      </c>
      <c r="C71" s="237" t="s">
        <v>6</v>
      </c>
      <c r="D71" s="177"/>
      <c r="E71" s="201">
        <v>235</v>
      </c>
      <c r="F71" s="201">
        <v>21.5</v>
      </c>
      <c r="G71" s="88">
        <f t="shared" si="2"/>
        <v>0</v>
      </c>
      <c r="H71" s="66">
        <f t="shared" si="3"/>
        <v>0</v>
      </c>
    </row>
    <row r="72" spans="1:8" s="99" customFormat="1" ht="213.75" x14ac:dyDescent="0.25">
      <c r="A72" s="236" t="s">
        <v>13251</v>
      </c>
      <c r="B72" s="194" t="s">
        <v>22682</v>
      </c>
      <c r="C72" s="237" t="s">
        <v>6</v>
      </c>
      <c r="D72" s="177"/>
      <c r="E72" s="201">
        <v>106</v>
      </c>
      <c r="F72" s="201">
        <v>9.6999999999999993</v>
      </c>
      <c r="G72" s="88">
        <f t="shared" si="2"/>
        <v>0</v>
      </c>
      <c r="H72" s="66">
        <f t="shared" si="3"/>
        <v>0</v>
      </c>
    </row>
    <row r="73" spans="1:8" s="99" customFormat="1" ht="191.25" x14ac:dyDescent="0.25">
      <c r="A73" s="236" t="s">
        <v>13252</v>
      </c>
      <c r="B73" s="194" t="s">
        <v>22683</v>
      </c>
      <c r="C73" s="237" t="s">
        <v>6</v>
      </c>
      <c r="D73" s="177"/>
      <c r="E73" s="201">
        <v>186</v>
      </c>
      <c r="F73" s="201">
        <v>17.100000000000001</v>
      </c>
      <c r="G73" s="88">
        <f t="shared" si="2"/>
        <v>0</v>
      </c>
      <c r="H73" s="66">
        <f t="shared" si="3"/>
        <v>0</v>
      </c>
    </row>
    <row r="74" spans="1:8" s="99" customFormat="1" ht="202.5" x14ac:dyDescent="0.25">
      <c r="A74" s="238" t="s">
        <v>13253</v>
      </c>
      <c r="B74" s="196" t="s">
        <v>22684</v>
      </c>
      <c r="C74" s="239"/>
      <c r="D74" s="240"/>
      <c r="E74" s="240"/>
      <c r="F74" s="240"/>
      <c r="G74" s="240"/>
      <c r="H74" s="241"/>
    </row>
    <row r="75" spans="1:8" s="99" customFormat="1" ht="22.5" x14ac:dyDescent="0.25">
      <c r="A75" s="236" t="s">
        <v>13254</v>
      </c>
      <c r="B75" s="194" t="s">
        <v>13255</v>
      </c>
      <c r="C75" s="237" t="s">
        <v>6</v>
      </c>
      <c r="D75" s="177"/>
      <c r="E75" s="201">
        <v>204</v>
      </c>
      <c r="F75" s="201">
        <v>18.7</v>
      </c>
      <c r="G75" s="88">
        <f t="shared" si="2"/>
        <v>0</v>
      </c>
      <c r="H75" s="66">
        <f t="shared" si="3"/>
        <v>0</v>
      </c>
    </row>
    <row r="76" spans="1:8" s="99" customFormat="1" ht="22.5" x14ac:dyDescent="0.25">
      <c r="A76" s="236" t="s">
        <v>13256</v>
      </c>
      <c r="B76" s="194" t="s">
        <v>13257</v>
      </c>
      <c r="C76" s="237" t="s">
        <v>6</v>
      </c>
      <c r="D76" s="177"/>
      <c r="E76" s="201">
        <v>254</v>
      </c>
      <c r="F76" s="201">
        <v>23.2</v>
      </c>
      <c r="G76" s="88">
        <f t="shared" si="2"/>
        <v>0</v>
      </c>
      <c r="H76" s="66">
        <f t="shared" si="3"/>
        <v>0</v>
      </c>
    </row>
    <row r="77" spans="1:8" s="99" customFormat="1" ht="213.75" x14ac:dyDescent="0.25">
      <c r="A77" s="236" t="s">
        <v>13258</v>
      </c>
      <c r="B77" s="194" t="s">
        <v>22685</v>
      </c>
      <c r="C77" s="237" t="s">
        <v>6</v>
      </c>
      <c r="D77" s="177"/>
      <c r="E77" s="201">
        <v>280</v>
      </c>
      <c r="F77" s="201">
        <v>25.7</v>
      </c>
      <c r="G77" s="88">
        <f t="shared" si="2"/>
        <v>0</v>
      </c>
      <c r="H77" s="66">
        <f t="shared" si="3"/>
        <v>0</v>
      </c>
    </row>
    <row r="78" spans="1:8" s="99" customFormat="1" ht="225" x14ac:dyDescent="0.25">
      <c r="A78" s="236" t="s">
        <v>13259</v>
      </c>
      <c r="B78" s="194" t="s">
        <v>22686</v>
      </c>
      <c r="C78" s="237" t="s">
        <v>6</v>
      </c>
      <c r="D78" s="177"/>
      <c r="E78" s="201">
        <v>172</v>
      </c>
      <c r="F78" s="201">
        <v>15.8</v>
      </c>
      <c r="G78" s="88">
        <f t="shared" si="2"/>
        <v>0</v>
      </c>
      <c r="H78" s="66">
        <f t="shared" si="3"/>
        <v>0</v>
      </c>
    </row>
    <row r="79" spans="1:8" s="99" customFormat="1" ht="236.25" x14ac:dyDescent="0.25">
      <c r="A79" s="236" t="s">
        <v>13260</v>
      </c>
      <c r="B79" s="194" t="s">
        <v>22687</v>
      </c>
      <c r="C79" s="237" t="s">
        <v>6</v>
      </c>
      <c r="D79" s="177"/>
      <c r="E79" s="201">
        <v>205</v>
      </c>
      <c r="F79" s="201">
        <v>18.8</v>
      </c>
      <c r="G79" s="88">
        <f t="shared" si="2"/>
        <v>0</v>
      </c>
      <c r="H79" s="66">
        <f t="shared" si="3"/>
        <v>0</v>
      </c>
    </row>
    <row r="80" spans="1:8" s="99" customFormat="1" ht="213.75" x14ac:dyDescent="0.25">
      <c r="A80" s="238" t="s">
        <v>13261</v>
      </c>
      <c r="B80" s="196" t="s">
        <v>22688</v>
      </c>
      <c r="C80" s="239"/>
      <c r="D80" s="240"/>
      <c r="E80" s="240"/>
      <c r="F80" s="240"/>
      <c r="G80" s="240"/>
      <c r="H80" s="241"/>
    </row>
    <row r="81" spans="1:8" s="99" customFormat="1" ht="22.5" x14ac:dyDescent="0.25">
      <c r="A81" s="236" t="s">
        <v>13262</v>
      </c>
      <c r="B81" s="194" t="s">
        <v>13263</v>
      </c>
      <c r="C81" s="237" t="s">
        <v>6</v>
      </c>
      <c r="D81" s="177"/>
      <c r="E81" s="201">
        <v>307</v>
      </c>
      <c r="F81" s="201">
        <v>28.1</v>
      </c>
      <c r="G81" s="88">
        <f t="shared" si="2"/>
        <v>0</v>
      </c>
      <c r="H81" s="66">
        <f t="shared" si="3"/>
        <v>0</v>
      </c>
    </row>
    <row r="82" spans="1:8" s="99" customFormat="1" ht="22.5" x14ac:dyDescent="0.25">
      <c r="A82" s="236" t="s">
        <v>13264</v>
      </c>
      <c r="B82" s="194" t="s">
        <v>13265</v>
      </c>
      <c r="C82" s="237" t="s">
        <v>6</v>
      </c>
      <c r="D82" s="177"/>
      <c r="E82" s="201">
        <v>302</v>
      </c>
      <c r="F82" s="201">
        <v>27.7</v>
      </c>
      <c r="G82" s="88">
        <f t="shared" si="2"/>
        <v>0</v>
      </c>
      <c r="H82" s="66">
        <f t="shared" si="3"/>
        <v>0</v>
      </c>
    </row>
    <row r="83" spans="1:8" s="99" customFormat="1" ht="22.5" x14ac:dyDescent="0.25">
      <c r="A83" s="236" t="s">
        <v>13266</v>
      </c>
      <c r="B83" s="194" t="s">
        <v>13267</v>
      </c>
      <c r="C83" s="237" t="s">
        <v>6</v>
      </c>
      <c r="D83" s="177"/>
      <c r="E83" s="201">
        <v>289</v>
      </c>
      <c r="F83" s="201">
        <v>26.5</v>
      </c>
      <c r="G83" s="88">
        <f t="shared" si="2"/>
        <v>0</v>
      </c>
      <c r="H83" s="66">
        <f t="shared" si="3"/>
        <v>0</v>
      </c>
    </row>
    <row r="84" spans="1:8" s="99" customFormat="1" ht="213.75" x14ac:dyDescent="0.25">
      <c r="A84" s="238" t="s">
        <v>13268</v>
      </c>
      <c r="B84" s="196" t="s">
        <v>22689</v>
      </c>
      <c r="C84" s="239"/>
      <c r="D84" s="240"/>
      <c r="E84" s="240"/>
      <c r="F84" s="240"/>
      <c r="G84" s="240"/>
      <c r="H84" s="241"/>
    </row>
    <row r="85" spans="1:8" s="99" customFormat="1" x14ac:dyDescent="0.25">
      <c r="A85" s="236" t="s">
        <v>13269</v>
      </c>
      <c r="B85" s="194" t="s">
        <v>13270</v>
      </c>
      <c r="C85" s="237" t="s">
        <v>6</v>
      </c>
      <c r="D85" s="177"/>
      <c r="E85" s="201">
        <v>239</v>
      </c>
      <c r="F85" s="201">
        <v>21.9</v>
      </c>
      <c r="G85" s="88">
        <f t="shared" si="2"/>
        <v>0</v>
      </c>
      <c r="H85" s="66">
        <f t="shared" si="3"/>
        <v>0</v>
      </c>
    </row>
    <row r="86" spans="1:8" s="99" customFormat="1" x14ac:dyDescent="0.25">
      <c r="A86" s="236" t="s">
        <v>13271</v>
      </c>
      <c r="B86" s="194" t="s">
        <v>13272</v>
      </c>
      <c r="C86" s="237" t="s">
        <v>6</v>
      </c>
      <c r="D86" s="177"/>
      <c r="E86" s="201">
        <v>227</v>
      </c>
      <c r="F86" s="201">
        <v>20.8</v>
      </c>
      <c r="G86" s="88">
        <f t="shared" si="2"/>
        <v>0</v>
      </c>
      <c r="H86" s="66">
        <f t="shared" si="3"/>
        <v>0</v>
      </c>
    </row>
    <row r="87" spans="1:8" s="99" customFormat="1" x14ac:dyDescent="0.25">
      <c r="A87" s="236" t="s">
        <v>13273</v>
      </c>
      <c r="B87" s="194" t="s">
        <v>13274</v>
      </c>
      <c r="C87" s="237" t="s">
        <v>6</v>
      </c>
      <c r="D87" s="177"/>
      <c r="E87" s="201">
        <v>186</v>
      </c>
      <c r="F87" s="201">
        <v>17.100000000000001</v>
      </c>
      <c r="G87" s="88">
        <f t="shared" si="2"/>
        <v>0</v>
      </c>
      <c r="H87" s="66">
        <f t="shared" si="3"/>
        <v>0</v>
      </c>
    </row>
    <row r="88" spans="1:8" s="99" customFormat="1" ht="236.25" x14ac:dyDescent="0.25">
      <c r="A88" s="236" t="s">
        <v>13275</v>
      </c>
      <c r="B88" s="194" t="s">
        <v>22690</v>
      </c>
      <c r="C88" s="237" t="s">
        <v>6</v>
      </c>
      <c r="D88" s="177"/>
      <c r="E88" s="201">
        <v>347</v>
      </c>
      <c r="F88" s="201">
        <v>31.8</v>
      </c>
      <c r="G88" s="88">
        <f t="shared" si="2"/>
        <v>0</v>
      </c>
      <c r="H88" s="66">
        <f t="shared" si="3"/>
        <v>0</v>
      </c>
    </row>
    <row r="89" spans="1:8" s="99" customFormat="1" ht="191.25" x14ac:dyDescent="0.25">
      <c r="A89" s="238" t="s">
        <v>13276</v>
      </c>
      <c r="B89" s="196" t="s">
        <v>22691</v>
      </c>
      <c r="C89" s="239"/>
      <c r="D89" s="240"/>
      <c r="E89" s="240"/>
      <c r="F89" s="240"/>
      <c r="G89" s="240"/>
      <c r="H89" s="241"/>
    </row>
    <row r="90" spans="1:8" s="99" customFormat="1" x14ac:dyDescent="0.25">
      <c r="A90" s="236" t="s">
        <v>13277</v>
      </c>
      <c r="B90" s="194" t="s">
        <v>13278</v>
      </c>
      <c r="C90" s="237" t="s">
        <v>6</v>
      </c>
      <c r="D90" s="177"/>
      <c r="E90" s="201">
        <v>99</v>
      </c>
      <c r="F90" s="201">
        <v>9.1</v>
      </c>
      <c r="G90" s="88">
        <f t="shared" si="2"/>
        <v>0</v>
      </c>
      <c r="H90" s="66">
        <f t="shared" si="3"/>
        <v>0</v>
      </c>
    </row>
    <row r="91" spans="1:8" s="99" customFormat="1" x14ac:dyDescent="0.25">
      <c r="A91" s="236" t="s">
        <v>13279</v>
      </c>
      <c r="B91" s="194" t="s">
        <v>13280</v>
      </c>
      <c r="C91" s="237" t="s">
        <v>6</v>
      </c>
      <c r="D91" s="177"/>
      <c r="E91" s="201">
        <v>106</v>
      </c>
      <c r="F91" s="201">
        <v>9.6999999999999993</v>
      </c>
      <c r="G91" s="88">
        <f t="shared" si="2"/>
        <v>0</v>
      </c>
      <c r="H91" s="66">
        <f t="shared" si="3"/>
        <v>0</v>
      </c>
    </row>
    <row r="92" spans="1:8" s="99" customFormat="1" ht="202.5" x14ac:dyDescent="0.25">
      <c r="A92" s="238" t="s">
        <v>13281</v>
      </c>
      <c r="B92" s="196" t="s">
        <v>22692</v>
      </c>
      <c r="C92" s="239"/>
      <c r="D92" s="240"/>
      <c r="E92" s="240"/>
      <c r="F92" s="240"/>
      <c r="G92" s="240"/>
      <c r="H92" s="241"/>
    </row>
    <row r="93" spans="1:8" s="99" customFormat="1" x14ac:dyDescent="0.25">
      <c r="A93" s="236" t="s">
        <v>13282</v>
      </c>
      <c r="B93" s="194" t="s">
        <v>13278</v>
      </c>
      <c r="C93" s="237" t="s">
        <v>6</v>
      </c>
      <c r="D93" s="177"/>
      <c r="E93" s="201">
        <v>166</v>
      </c>
      <c r="F93" s="201">
        <v>15.2</v>
      </c>
      <c r="G93" s="88">
        <f t="shared" si="2"/>
        <v>0</v>
      </c>
      <c r="H93" s="66">
        <f t="shared" si="3"/>
        <v>0</v>
      </c>
    </row>
    <row r="94" spans="1:8" s="99" customFormat="1" x14ac:dyDescent="0.25">
      <c r="A94" s="236" t="s">
        <v>13283</v>
      </c>
      <c r="B94" s="194" t="s">
        <v>13280</v>
      </c>
      <c r="C94" s="237" t="s">
        <v>6</v>
      </c>
      <c r="D94" s="177"/>
      <c r="E94" s="201">
        <v>194</v>
      </c>
      <c r="F94" s="201">
        <v>17.8</v>
      </c>
      <c r="G94" s="88">
        <f t="shared" si="2"/>
        <v>0</v>
      </c>
      <c r="H94" s="66">
        <f t="shared" si="3"/>
        <v>0</v>
      </c>
    </row>
    <row r="95" spans="1:8" s="99" customFormat="1" ht="202.5" x14ac:dyDescent="0.25">
      <c r="A95" s="238" t="s">
        <v>13284</v>
      </c>
      <c r="B95" s="196" t="s">
        <v>22693</v>
      </c>
      <c r="C95" s="239"/>
      <c r="D95" s="240"/>
      <c r="E95" s="240"/>
      <c r="F95" s="240"/>
      <c r="G95" s="240"/>
      <c r="H95" s="241"/>
    </row>
    <row r="96" spans="1:8" s="99" customFormat="1" x14ac:dyDescent="0.25">
      <c r="A96" s="236" t="s">
        <v>13285</v>
      </c>
      <c r="B96" s="194" t="s">
        <v>13286</v>
      </c>
      <c r="C96" s="237" t="s">
        <v>6</v>
      </c>
      <c r="D96" s="177"/>
      <c r="E96" s="201">
        <v>160</v>
      </c>
      <c r="F96" s="201">
        <v>14.7</v>
      </c>
      <c r="G96" s="88">
        <f t="shared" si="2"/>
        <v>0</v>
      </c>
      <c r="H96" s="66">
        <f t="shared" si="3"/>
        <v>0</v>
      </c>
    </row>
    <row r="97" spans="1:8" s="99" customFormat="1" x14ac:dyDescent="0.25">
      <c r="A97" s="236" t="s">
        <v>13287</v>
      </c>
      <c r="B97" s="194" t="s">
        <v>13280</v>
      </c>
      <c r="C97" s="237" t="s">
        <v>6</v>
      </c>
      <c r="D97" s="177"/>
      <c r="E97" s="201">
        <v>186</v>
      </c>
      <c r="F97" s="201">
        <v>17.100000000000001</v>
      </c>
      <c r="G97" s="88">
        <f t="shared" si="2"/>
        <v>0</v>
      </c>
      <c r="H97" s="66">
        <f t="shared" si="3"/>
        <v>0</v>
      </c>
    </row>
    <row r="98" spans="1:8" s="99" customFormat="1" ht="22.5" x14ac:dyDescent="0.25">
      <c r="A98" s="236" t="s">
        <v>13288</v>
      </c>
      <c r="B98" s="194" t="s">
        <v>13289</v>
      </c>
      <c r="C98" s="237" t="s">
        <v>6</v>
      </c>
      <c r="D98" s="177"/>
      <c r="E98" s="201">
        <v>214</v>
      </c>
      <c r="F98" s="201">
        <v>19.600000000000001</v>
      </c>
      <c r="G98" s="88">
        <f t="shared" si="2"/>
        <v>0</v>
      </c>
      <c r="H98" s="66">
        <f t="shared" si="3"/>
        <v>0</v>
      </c>
    </row>
    <row r="99" spans="1:8" s="99" customFormat="1" ht="22.5" x14ac:dyDescent="0.25">
      <c r="A99" s="236" t="s">
        <v>13290</v>
      </c>
      <c r="B99" s="194" t="s">
        <v>13291</v>
      </c>
      <c r="C99" s="237" t="s">
        <v>6</v>
      </c>
      <c r="D99" s="177"/>
      <c r="E99" s="201">
        <v>197</v>
      </c>
      <c r="F99" s="201">
        <v>18</v>
      </c>
      <c r="G99" s="88">
        <f t="shared" si="2"/>
        <v>0</v>
      </c>
      <c r="H99" s="66">
        <f t="shared" si="3"/>
        <v>0</v>
      </c>
    </row>
    <row r="100" spans="1:8" s="99" customFormat="1" ht="225" x14ac:dyDescent="0.25">
      <c r="A100" s="238" t="s">
        <v>13292</v>
      </c>
      <c r="B100" s="196" t="s">
        <v>22694</v>
      </c>
      <c r="C100" s="239"/>
      <c r="D100" s="240"/>
      <c r="E100" s="240"/>
      <c r="F100" s="240"/>
      <c r="G100" s="240"/>
      <c r="H100" s="241"/>
    </row>
    <row r="101" spans="1:8" s="99" customFormat="1" x14ac:dyDescent="0.25">
      <c r="A101" s="236" t="s">
        <v>13293</v>
      </c>
      <c r="B101" s="194" t="s">
        <v>13294</v>
      </c>
      <c r="C101" s="237" t="s">
        <v>6</v>
      </c>
      <c r="D101" s="177"/>
      <c r="E101" s="201">
        <v>247</v>
      </c>
      <c r="F101" s="201">
        <v>22.6</v>
      </c>
      <c r="G101" s="88">
        <f t="shared" si="2"/>
        <v>0</v>
      </c>
      <c r="H101" s="66">
        <f t="shared" si="3"/>
        <v>0</v>
      </c>
    </row>
    <row r="102" spans="1:8" s="99" customFormat="1" x14ac:dyDescent="0.25">
      <c r="A102" s="236" t="s">
        <v>13295</v>
      </c>
      <c r="B102" s="194" t="s">
        <v>13296</v>
      </c>
      <c r="C102" s="237" t="s">
        <v>6</v>
      </c>
      <c r="D102" s="177"/>
      <c r="E102" s="201">
        <v>219</v>
      </c>
      <c r="F102" s="201">
        <v>20.100000000000001</v>
      </c>
      <c r="G102" s="88">
        <f t="shared" si="2"/>
        <v>0</v>
      </c>
      <c r="H102" s="66">
        <f t="shared" si="3"/>
        <v>0</v>
      </c>
    </row>
    <row r="103" spans="1:8" s="99" customFormat="1" ht="202.5" x14ac:dyDescent="0.25">
      <c r="A103" s="238" t="s">
        <v>13297</v>
      </c>
      <c r="B103" s="196" t="s">
        <v>22695</v>
      </c>
      <c r="C103" s="239"/>
      <c r="D103" s="240"/>
      <c r="E103" s="240"/>
      <c r="F103" s="240"/>
      <c r="G103" s="240"/>
      <c r="H103" s="241"/>
    </row>
    <row r="104" spans="1:8" s="99" customFormat="1" ht="22.5" x14ac:dyDescent="0.25">
      <c r="A104" s="236" t="s">
        <v>13298</v>
      </c>
      <c r="B104" s="194" t="s">
        <v>13299</v>
      </c>
      <c r="C104" s="237" t="s">
        <v>6</v>
      </c>
      <c r="D104" s="177"/>
      <c r="E104" s="201">
        <v>148</v>
      </c>
      <c r="F104" s="201">
        <v>13.6</v>
      </c>
      <c r="G104" s="88">
        <f t="shared" si="2"/>
        <v>0</v>
      </c>
      <c r="H104" s="66">
        <f t="shared" si="3"/>
        <v>0</v>
      </c>
    </row>
    <row r="105" spans="1:8" s="99" customFormat="1" ht="22.5" x14ac:dyDescent="0.25">
      <c r="A105" s="236" t="s">
        <v>13300</v>
      </c>
      <c r="B105" s="194" t="s">
        <v>13301</v>
      </c>
      <c r="C105" s="237" t="s">
        <v>6</v>
      </c>
      <c r="D105" s="177"/>
      <c r="E105" s="201">
        <v>49.6</v>
      </c>
      <c r="F105" s="201">
        <v>4.55</v>
      </c>
      <c r="G105" s="88">
        <f t="shared" si="2"/>
        <v>0</v>
      </c>
      <c r="H105" s="66">
        <f t="shared" si="3"/>
        <v>0</v>
      </c>
    </row>
    <row r="106" spans="1:8" s="99" customFormat="1" ht="213.75" x14ac:dyDescent="0.25">
      <c r="A106" s="238" t="s">
        <v>13302</v>
      </c>
      <c r="B106" s="196" t="s">
        <v>22696</v>
      </c>
      <c r="C106" s="239"/>
      <c r="D106" s="240"/>
      <c r="E106" s="240"/>
      <c r="F106" s="240"/>
      <c r="G106" s="240"/>
      <c r="H106" s="241"/>
    </row>
    <row r="107" spans="1:8" s="99" customFormat="1" ht="22.5" x14ac:dyDescent="0.25">
      <c r="A107" s="236" t="s">
        <v>13303</v>
      </c>
      <c r="B107" s="194" t="s">
        <v>13304</v>
      </c>
      <c r="C107" s="237" t="s">
        <v>6</v>
      </c>
      <c r="D107" s="177"/>
      <c r="E107" s="201">
        <v>231</v>
      </c>
      <c r="F107" s="201">
        <v>21.2</v>
      </c>
      <c r="G107" s="88">
        <f t="shared" si="2"/>
        <v>0</v>
      </c>
      <c r="H107" s="66">
        <f t="shared" si="3"/>
        <v>0</v>
      </c>
    </row>
    <row r="108" spans="1:8" s="99" customFormat="1" ht="22.5" x14ac:dyDescent="0.25">
      <c r="A108" s="236" t="s">
        <v>13305</v>
      </c>
      <c r="B108" s="194" t="s">
        <v>13306</v>
      </c>
      <c r="C108" s="237" t="s">
        <v>6</v>
      </c>
      <c r="D108" s="177"/>
      <c r="E108" s="201">
        <v>221</v>
      </c>
      <c r="F108" s="201">
        <v>20.2</v>
      </c>
      <c r="G108" s="88">
        <f t="shared" si="2"/>
        <v>0</v>
      </c>
      <c r="H108" s="66">
        <f t="shared" si="3"/>
        <v>0</v>
      </c>
    </row>
    <row r="109" spans="1:8" s="99" customFormat="1" ht="22.5" x14ac:dyDescent="0.25">
      <c r="A109" s="236" t="s">
        <v>13307</v>
      </c>
      <c r="B109" s="194" t="s">
        <v>13308</v>
      </c>
      <c r="C109" s="237" t="s">
        <v>6</v>
      </c>
      <c r="D109" s="177"/>
      <c r="E109" s="201">
        <v>216</v>
      </c>
      <c r="F109" s="201">
        <v>19.8</v>
      </c>
      <c r="G109" s="88">
        <f t="shared" si="2"/>
        <v>0</v>
      </c>
      <c r="H109" s="66">
        <f t="shared" si="3"/>
        <v>0</v>
      </c>
    </row>
    <row r="110" spans="1:8" s="99" customFormat="1" ht="22.5" x14ac:dyDescent="0.25">
      <c r="A110" s="236" t="s">
        <v>13309</v>
      </c>
      <c r="B110" s="194" t="s">
        <v>13310</v>
      </c>
      <c r="C110" s="237" t="s">
        <v>6</v>
      </c>
      <c r="D110" s="177"/>
      <c r="E110" s="201">
        <v>209</v>
      </c>
      <c r="F110" s="201">
        <v>19.100000000000001</v>
      </c>
      <c r="G110" s="88">
        <f t="shared" si="2"/>
        <v>0</v>
      </c>
      <c r="H110" s="66">
        <f t="shared" si="3"/>
        <v>0</v>
      </c>
    </row>
    <row r="111" spans="1:8" s="99" customFormat="1" ht="22.5" x14ac:dyDescent="0.25">
      <c r="A111" s="236" t="s">
        <v>13311</v>
      </c>
      <c r="B111" s="194" t="s">
        <v>13312</v>
      </c>
      <c r="C111" s="237" t="s">
        <v>6</v>
      </c>
      <c r="D111" s="177"/>
      <c r="E111" s="201">
        <v>251</v>
      </c>
      <c r="F111" s="201">
        <v>23</v>
      </c>
      <c r="G111" s="88">
        <f t="shared" si="2"/>
        <v>0</v>
      </c>
      <c r="H111" s="66">
        <f t="shared" si="3"/>
        <v>0</v>
      </c>
    </row>
    <row r="112" spans="1:8" s="99" customFormat="1" ht="22.5" x14ac:dyDescent="0.25">
      <c r="A112" s="236" t="s">
        <v>13313</v>
      </c>
      <c r="B112" s="194" t="s">
        <v>13314</v>
      </c>
      <c r="C112" s="237" t="s">
        <v>6</v>
      </c>
      <c r="D112" s="177"/>
      <c r="E112" s="201">
        <v>236</v>
      </c>
      <c r="F112" s="201">
        <v>21.6</v>
      </c>
      <c r="G112" s="88">
        <f t="shared" si="2"/>
        <v>0</v>
      </c>
      <c r="H112" s="66">
        <f t="shared" si="3"/>
        <v>0</v>
      </c>
    </row>
    <row r="113" spans="1:8" s="99" customFormat="1" ht="22.5" x14ac:dyDescent="0.25">
      <c r="A113" s="236" t="s">
        <v>13315</v>
      </c>
      <c r="B113" s="194" t="s">
        <v>13316</v>
      </c>
      <c r="C113" s="237" t="s">
        <v>6</v>
      </c>
      <c r="D113" s="177"/>
      <c r="E113" s="201">
        <v>257</v>
      </c>
      <c r="F113" s="201">
        <v>23.5</v>
      </c>
      <c r="G113" s="88">
        <f t="shared" si="2"/>
        <v>0</v>
      </c>
      <c r="H113" s="66">
        <f t="shared" si="3"/>
        <v>0</v>
      </c>
    </row>
    <row r="114" spans="1:8" s="99" customFormat="1" ht="22.5" x14ac:dyDescent="0.25">
      <c r="A114" s="236" t="s">
        <v>13317</v>
      </c>
      <c r="B114" s="194" t="s">
        <v>13318</v>
      </c>
      <c r="C114" s="237" t="s">
        <v>6</v>
      </c>
      <c r="D114" s="177"/>
      <c r="E114" s="201">
        <v>239</v>
      </c>
      <c r="F114" s="201">
        <v>21.9</v>
      </c>
      <c r="G114" s="88">
        <f t="shared" si="2"/>
        <v>0</v>
      </c>
      <c r="H114" s="66">
        <f t="shared" si="3"/>
        <v>0</v>
      </c>
    </row>
    <row r="115" spans="1:8" s="99" customFormat="1" ht="22.5" x14ac:dyDescent="0.25">
      <c r="A115" s="236" t="s">
        <v>13319</v>
      </c>
      <c r="B115" s="194" t="s">
        <v>13320</v>
      </c>
      <c r="C115" s="237" t="s">
        <v>6</v>
      </c>
      <c r="D115" s="177"/>
      <c r="E115" s="201">
        <v>298</v>
      </c>
      <c r="F115" s="201">
        <v>27.3</v>
      </c>
      <c r="G115" s="88">
        <f t="shared" si="2"/>
        <v>0</v>
      </c>
      <c r="H115" s="66">
        <f t="shared" si="3"/>
        <v>0</v>
      </c>
    </row>
    <row r="116" spans="1:8" s="99" customFormat="1" ht="22.5" x14ac:dyDescent="0.25">
      <c r="A116" s="236" t="s">
        <v>13321</v>
      </c>
      <c r="B116" s="194" t="s">
        <v>13322</v>
      </c>
      <c r="C116" s="237" t="s">
        <v>6</v>
      </c>
      <c r="D116" s="177"/>
      <c r="E116" s="201">
        <v>251</v>
      </c>
      <c r="F116" s="201">
        <v>23</v>
      </c>
      <c r="G116" s="88">
        <f t="shared" si="2"/>
        <v>0</v>
      </c>
      <c r="H116" s="66">
        <f t="shared" si="3"/>
        <v>0</v>
      </c>
    </row>
    <row r="117" spans="1:8" s="99" customFormat="1" ht="22.5" x14ac:dyDescent="0.25">
      <c r="A117" s="236" t="s">
        <v>13323</v>
      </c>
      <c r="B117" s="194" t="s">
        <v>13324</v>
      </c>
      <c r="C117" s="237" t="s">
        <v>6</v>
      </c>
      <c r="D117" s="177"/>
      <c r="E117" s="201">
        <v>326</v>
      </c>
      <c r="F117" s="201">
        <v>29.9</v>
      </c>
      <c r="G117" s="88">
        <f t="shared" si="2"/>
        <v>0</v>
      </c>
      <c r="H117" s="66">
        <f t="shared" si="3"/>
        <v>0</v>
      </c>
    </row>
    <row r="118" spans="1:8" s="99" customFormat="1" ht="213.75" x14ac:dyDescent="0.25">
      <c r="A118" s="238" t="s">
        <v>13325</v>
      </c>
      <c r="B118" s="196" t="s">
        <v>22697</v>
      </c>
      <c r="C118" s="239"/>
      <c r="D118" s="240"/>
      <c r="E118" s="240"/>
      <c r="F118" s="240"/>
      <c r="G118" s="240"/>
      <c r="H118" s="241"/>
    </row>
    <row r="119" spans="1:8" s="99" customFormat="1" x14ac:dyDescent="0.25">
      <c r="A119" s="236" t="s">
        <v>13326</v>
      </c>
      <c r="B119" s="194" t="s">
        <v>13327</v>
      </c>
      <c r="C119" s="237" t="s">
        <v>6</v>
      </c>
      <c r="D119" s="177"/>
      <c r="E119" s="201">
        <v>160</v>
      </c>
      <c r="F119" s="201">
        <v>14.7</v>
      </c>
      <c r="G119" s="88">
        <f t="shared" si="2"/>
        <v>0</v>
      </c>
      <c r="H119" s="66">
        <f t="shared" si="3"/>
        <v>0</v>
      </c>
    </row>
    <row r="120" spans="1:8" s="99" customFormat="1" x14ac:dyDescent="0.25">
      <c r="A120" s="236" t="s">
        <v>13328</v>
      </c>
      <c r="B120" s="194" t="s">
        <v>13329</v>
      </c>
      <c r="C120" s="237" t="s">
        <v>6</v>
      </c>
      <c r="D120" s="177"/>
      <c r="E120" s="201">
        <v>173</v>
      </c>
      <c r="F120" s="201">
        <v>15.9</v>
      </c>
      <c r="G120" s="88">
        <f t="shared" si="2"/>
        <v>0</v>
      </c>
      <c r="H120" s="66">
        <f t="shared" si="3"/>
        <v>0</v>
      </c>
    </row>
    <row r="121" spans="1:8" s="99" customFormat="1" ht="202.5" x14ac:dyDescent="0.25">
      <c r="A121" s="236" t="s">
        <v>13330</v>
      </c>
      <c r="B121" s="194" t="s">
        <v>22698</v>
      </c>
      <c r="C121" s="237" t="s">
        <v>6</v>
      </c>
      <c r="D121" s="177"/>
      <c r="E121" s="201">
        <v>208</v>
      </c>
      <c r="F121" s="201">
        <v>19</v>
      </c>
      <c r="G121" s="88">
        <f t="shared" si="2"/>
        <v>0</v>
      </c>
      <c r="H121" s="66">
        <f t="shared" si="3"/>
        <v>0</v>
      </c>
    </row>
    <row r="122" spans="1:8" s="99" customFormat="1" ht="57" customHeight="1" x14ac:dyDescent="0.25">
      <c r="A122" s="235" t="s">
        <v>22699</v>
      </c>
      <c r="B122" s="344" t="s">
        <v>22700</v>
      </c>
      <c r="C122" s="345"/>
      <c r="D122" s="345"/>
      <c r="E122" s="345"/>
      <c r="F122" s="345"/>
      <c r="G122" s="345"/>
      <c r="H122" s="346"/>
    </row>
    <row r="123" spans="1:8" s="99" customFormat="1" ht="67.5" x14ac:dyDescent="0.25">
      <c r="A123" s="238" t="s">
        <v>13331</v>
      </c>
      <c r="B123" s="196" t="s">
        <v>22701</v>
      </c>
      <c r="C123" s="239"/>
      <c r="D123" s="240"/>
      <c r="E123" s="240"/>
      <c r="F123" s="240"/>
      <c r="G123" s="240"/>
      <c r="H123" s="241"/>
    </row>
    <row r="124" spans="1:8" s="99" customFormat="1" ht="22.5" x14ac:dyDescent="0.25">
      <c r="A124" s="236" t="s">
        <v>13332</v>
      </c>
      <c r="B124" s="194" t="s">
        <v>13333</v>
      </c>
      <c r="C124" s="237" t="s">
        <v>6</v>
      </c>
      <c r="D124" s="177"/>
      <c r="E124" s="201">
        <v>31.9</v>
      </c>
      <c r="F124" s="201">
        <v>2.93</v>
      </c>
      <c r="G124" s="88">
        <f t="shared" si="2"/>
        <v>0</v>
      </c>
      <c r="H124" s="66">
        <f t="shared" si="3"/>
        <v>0</v>
      </c>
    </row>
    <row r="125" spans="1:8" s="99" customFormat="1" ht="22.5" x14ac:dyDescent="0.25">
      <c r="A125" s="236" t="s">
        <v>13334</v>
      </c>
      <c r="B125" s="194" t="s">
        <v>13335</v>
      </c>
      <c r="C125" s="237" t="s">
        <v>6</v>
      </c>
      <c r="D125" s="177"/>
      <c r="E125" s="201">
        <v>31.4</v>
      </c>
      <c r="F125" s="201">
        <v>2.87</v>
      </c>
      <c r="G125" s="88">
        <f t="shared" si="2"/>
        <v>0</v>
      </c>
      <c r="H125" s="66">
        <f t="shared" si="3"/>
        <v>0</v>
      </c>
    </row>
    <row r="126" spans="1:8" s="99" customFormat="1" x14ac:dyDescent="0.25">
      <c r="A126" s="236" t="s">
        <v>13336</v>
      </c>
      <c r="B126" s="194" t="s">
        <v>13337</v>
      </c>
      <c r="C126" s="237" t="s">
        <v>6</v>
      </c>
      <c r="D126" s="177"/>
      <c r="E126" s="201">
        <v>31.9</v>
      </c>
      <c r="F126" s="201">
        <v>2.93</v>
      </c>
      <c r="G126" s="88">
        <f t="shared" si="2"/>
        <v>0</v>
      </c>
      <c r="H126" s="66">
        <f t="shared" si="3"/>
        <v>0</v>
      </c>
    </row>
    <row r="127" spans="1:8" s="99" customFormat="1" x14ac:dyDescent="0.25">
      <c r="A127" s="236" t="s">
        <v>13338</v>
      </c>
      <c r="B127" s="194" t="s">
        <v>13339</v>
      </c>
      <c r="C127" s="237" t="s">
        <v>6</v>
      </c>
      <c r="D127" s="177"/>
      <c r="E127" s="201">
        <v>39.799999999999997</v>
      </c>
      <c r="F127" s="201">
        <v>3.65</v>
      </c>
      <c r="G127" s="88">
        <f t="shared" si="2"/>
        <v>0</v>
      </c>
      <c r="H127" s="66">
        <f t="shared" si="3"/>
        <v>0</v>
      </c>
    </row>
    <row r="128" spans="1:8" s="99" customFormat="1" x14ac:dyDescent="0.25">
      <c r="A128" s="236" t="s">
        <v>13340</v>
      </c>
      <c r="B128" s="194" t="s">
        <v>13341</v>
      </c>
      <c r="C128" s="237" t="s">
        <v>6</v>
      </c>
      <c r="D128" s="177"/>
      <c r="E128" s="201">
        <v>34.6</v>
      </c>
      <c r="F128" s="201">
        <v>3.17</v>
      </c>
      <c r="G128" s="88">
        <f t="shared" si="2"/>
        <v>0</v>
      </c>
      <c r="H128" s="66">
        <f t="shared" si="3"/>
        <v>0</v>
      </c>
    </row>
    <row r="129" spans="1:8" s="99" customFormat="1" x14ac:dyDescent="0.25">
      <c r="A129" s="236" t="s">
        <v>13342</v>
      </c>
      <c r="B129" s="194" t="s">
        <v>13343</v>
      </c>
      <c r="C129" s="237" t="s">
        <v>6</v>
      </c>
      <c r="D129" s="177"/>
      <c r="E129" s="201">
        <v>39.799999999999997</v>
      </c>
      <c r="F129" s="201">
        <v>3.65</v>
      </c>
      <c r="G129" s="88">
        <f t="shared" si="2"/>
        <v>0</v>
      </c>
      <c r="H129" s="66">
        <f t="shared" si="3"/>
        <v>0</v>
      </c>
    </row>
    <row r="130" spans="1:8" s="99" customFormat="1" ht="22.5" x14ac:dyDescent="0.25">
      <c r="A130" s="236" t="s">
        <v>13344</v>
      </c>
      <c r="B130" s="194" t="s">
        <v>13345</v>
      </c>
      <c r="C130" s="237" t="s">
        <v>6</v>
      </c>
      <c r="D130" s="177"/>
      <c r="E130" s="201">
        <v>31.9</v>
      </c>
      <c r="F130" s="201">
        <v>2.93</v>
      </c>
      <c r="G130" s="88">
        <f t="shared" si="2"/>
        <v>0</v>
      </c>
      <c r="H130" s="66">
        <f t="shared" si="3"/>
        <v>0</v>
      </c>
    </row>
    <row r="131" spans="1:8" s="99" customFormat="1" ht="22.5" x14ac:dyDescent="0.25">
      <c r="A131" s="236" t="s">
        <v>13346</v>
      </c>
      <c r="B131" s="194" t="s">
        <v>13347</v>
      </c>
      <c r="C131" s="237" t="s">
        <v>6</v>
      </c>
      <c r="D131" s="177"/>
      <c r="E131" s="201">
        <v>30.4</v>
      </c>
      <c r="F131" s="201">
        <v>2.79</v>
      </c>
      <c r="G131" s="88">
        <f t="shared" si="2"/>
        <v>0</v>
      </c>
      <c r="H131" s="66">
        <f t="shared" si="3"/>
        <v>0</v>
      </c>
    </row>
    <row r="132" spans="1:8" s="99" customFormat="1" ht="22.5" x14ac:dyDescent="0.25">
      <c r="A132" s="236" t="s">
        <v>13348</v>
      </c>
      <c r="B132" s="194" t="s">
        <v>13349</v>
      </c>
      <c r="C132" s="237" t="s">
        <v>6</v>
      </c>
      <c r="D132" s="177"/>
      <c r="E132" s="201">
        <v>36.5</v>
      </c>
      <c r="F132" s="201">
        <v>3.35</v>
      </c>
      <c r="G132" s="88">
        <f t="shared" si="2"/>
        <v>0</v>
      </c>
      <c r="H132" s="66">
        <f t="shared" si="3"/>
        <v>0</v>
      </c>
    </row>
    <row r="133" spans="1:8" s="99" customFormat="1" ht="90" x14ac:dyDescent="0.25">
      <c r="A133" s="238" t="s">
        <v>13350</v>
      </c>
      <c r="B133" s="196" t="s">
        <v>22702</v>
      </c>
      <c r="C133" s="239"/>
      <c r="D133" s="240"/>
      <c r="E133" s="240"/>
      <c r="F133" s="240"/>
      <c r="G133" s="240"/>
      <c r="H133" s="241"/>
    </row>
    <row r="134" spans="1:8" s="99" customFormat="1" x14ac:dyDescent="0.25">
      <c r="A134" s="236" t="s">
        <v>13351</v>
      </c>
      <c r="B134" s="194" t="s">
        <v>13352</v>
      </c>
      <c r="C134" s="237" t="s">
        <v>6</v>
      </c>
      <c r="D134" s="177"/>
      <c r="E134" s="201">
        <v>115</v>
      </c>
      <c r="F134" s="201">
        <v>10.6</v>
      </c>
      <c r="G134" s="88">
        <f t="shared" ref="G134:G196" si="4">D134*E134</f>
        <v>0</v>
      </c>
      <c r="H134" s="66">
        <f t="shared" ref="H134:H196" si="5">D134*F134</f>
        <v>0</v>
      </c>
    </row>
    <row r="135" spans="1:8" s="99" customFormat="1" ht="22.5" x14ac:dyDescent="0.25">
      <c r="A135" s="236" t="s">
        <v>13353</v>
      </c>
      <c r="B135" s="194" t="s">
        <v>13354</v>
      </c>
      <c r="C135" s="237" t="s">
        <v>6</v>
      </c>
      <c r="D135" s="177"/>
      <c r="E135" s="201">
        <v>85</v>
      </c>
      <c r="F135" s="201">
        <v>7.8</v>
      </c>
      <c r="G135" s="88">
        <f t="shared" si="4"/>
        <v>0</v>
      </c>
      <c r="H135" s="66">
        <f t="shared" si="5"/>
        <v>0</v>
      </c>
    </row>
    <row r="136" spans="1:8" s="99" customFormat="1" ht="22.5" x14ac:dyDescent="0.25">
      <c r="A136" s="236" t="s">
        <v>13355</v>
      </c>
      <c r="B136" s="194" t="s">
        <v>13356</v>
      </c>
      <c r="C136" s="237" t="s">
        <v>6</v>
      </c>
      <c r="D136" s="177"/>
      <c r="E136" s="201">
        <v>99</v>
      </c>
      <c r="F136" s="201">
        <v>9.1</v>
      </c>
      <c r="G136" s="88">
        <f t="shared" si="4"/>
        <v>0</v>
      </c>
      <c r="H136" s="66">
        <f t="shared" si="5"/>
        <v>0</v>
      </c>
    </row>
    <row r="137" spans="1:8" s="99" customFormat="1" x14ac:dyDescent="0.25">
      <c r="A137" s="236" t="s">
        <v>13357</v>
      </c>
      <c r="B137" s="194" t="s">
        <v>13358</v>
      </c>
      <c r="C137" s="237" t="s">
        <v>6</v>
      </c>
      <c r="D137" s="177"/>
      <c r="E137" s="201">
        <v>85</v>
      </c>
      <c r="F137" s="201">
        <v>7.8</v>
      </c>
      <c r="G137" s="88">
        <f t="shared" si="4"/>
        <v>0</v>
      </c>
      <c r="H137" s="66">
        <f t="shared" si="5"/>
        <v>0</v>
      </c>
    </row>
    <row r="138" spans="1:8" s="99" customFormat="1" x14ac:dyDescent="0.25">
      <c r="A138" s="236" t="s">
        <v>13359</v>
      </c>
      <c r="B138" s="194" t="s">
        <v>13360</v>
      </c>
      <c r="C138" s="237" t="s">
        <v>6</v>
      </c>
      <c r="D138" s="177"/>
      <c r="E138" s="201">
        <v>189</v>
      </c>
      <c r="F138" s="201">
        <v>17.3</v>
      </c>
      <c r="G138" s="88">
        <f t="shared" si="4"/>
        <v>0</v>
      </c>
      <c r="H138" s="66">
        <f t="shared" si="5"/>
        <v>0</v>
      </c>
    </row>
    <row r="139" spans="1:8" s="99" customFormat="1" x14ac:dyDescent="0.25">
      <c r="A139" s="236" t="s">
        <v>13361</v>
      </c>
      <c r="B139" s="194" t="s">
        <v>13362</v>
      </c>
      <c r="C139" s="237" t="s">
        <v>6</v>
      </c>
      <c r="D139" s="177"/>
      <c r="E139" s="201">
        <v>101</v>
      </c>
      <c r="F139" s="201">
        <v>9.3000000000000007</v>
      </c>
      <c r="G139" s="88">
        <f t="shared" si="4"/>
        <v>0</v>
      </c>
      <c r="H139" s="66">
        <f t="shared" si="5"/>
        <v>0</v>
      </c>
    </row>
    <row r="140" spans="1:8" s="99" customFormat="1" ht="45" x14ac:dyDescent="0.25">
      <c r="A140" s="238" t="s">
        <v>13363</v>
      </c>
      <c r="B140" s="196" t="s">
        <v>22703</v>
      </c>
      <c r="C140" s="239"/>
      <c r="D140" s="240"/>
      <c r="E140" s="240"/>
      <c r="F140" s="240"/>
      <c r="G140" s="240"/>
      <c r="H140" s="241"/>
    </row>
    <row r="141" spans="1:8" s="99" customFormat="1" x14ac:dyDescent="0.25">
      <c r="A141" s="236" t="s">
        <v>13364</v>
      </c>
      <c r="B141" s="194" t="s">
        <v>13365</v>
      </c>
      <c r="C141" s="237" t="s">
        <v>6</v>
      </c>
      <c r="D141" s="177"/>
      <c r="E141" s="201">
        <v>199</v>
      </c>
      <c r="F141" s="201">
        <v>18.2</v>
      </c>
      <c r="G141" s="88">
        <f t="shared" si="4"/>
        <v>0</v>
      </c>
      <c r="H141" s="66">
        <f t="shared" si="5"/>
        <v>0</v>
      </c>
    </row>
    <row r="142" spans="1:8" s="99" customFormat="1" ht="22.5" x14ac:dyDescent="0.25">
      <c r="A142" s="236" t="s">
        <v>13366</v>
      </c>
      <c r="B142" s="194" t="s">
        <v>13367</v>
      </c>
      <c r="C142" s="237" t="s">
        <v>6</v>
      </c>
      <c r="D142" s="177"/>
      <c r="E142" s="201">
        <v>231</v>
      </c>
      <c r="F142" s="201">
        <v>21.2</v>
      </c>
      <c r="G142" s="88">
        <f t="shared" si="4"/>
        <v>0</v>
      </c>
      <c r="H142" s="66">
        <f t="shared" si="5"/>
        <v>0</v>
      </c>
    </row>
    <row r="143" spans="1:8" s="99" customFormat="1" ht="57" customHeight="1" x14ac:dyDescent="0.25">
      <c r="A143" s="235" t="s">
        <v>22704</v>
      </c>
      <c r="B143" s="344" t="s">
        <v>22705</v>
      </c>
      <c r="C143" s="345"/>
      <c r="D143" s="345"/>
      <c r="E143" s="345"/>
      <c r="F143" s="345"/>
      <c r="G143" s="345"/>
      <c r="H143" s="346"/>
    </row>
    <row r="144" spans="1:8" s="99" customFormat="1" ht="90" x14ac:dyDescent="0.25">
      <c r="A144" s="236" t="s">
        <v>13368</v>
      </c>
      <c r="B144" s="194" t="s">
        <v>22706</v>
      </c>
      <c r="C144" s="237" t="s">
        <v>6</v>
      </c>
      <c r="D144" s="177"/>
      <c r="E144" s="201">
        <v>161</v>
      </c>
      <c r="F144" s="201">
        <v>28.8</v>
      </c>
      <c r="G144" s="88">
        <f t="shared" si="4"/>
        <v>0</v>
      </c>
      <c r="H144" s="66">
        <f t="shared" si="5"/>
        <v>0</v>
      </c>
    </row>
    <row r="145" spans="1:8" s="99" customFormat="1" ht="45" x14ac:dyDescent="0.25">
      <c r="A145" s="236" t="s">
        <v>13369</v>
      </c>
      <c r="B145" s="194" t="s">
        <v>22707</v>
      </c>
      <c r="C145" s="237" t="s">
        <v>6</v>
      </c>
      <c r="D145" s="177"/>
      <c r="E145" s="201">
        <v>15</v>
      </c>
      <c r="F145" s="201">
        <v>2.68</v>
      </c>
      <c r="G145" s="88">
        <f t="shared" si="4"/>
        <v>0</v>
      </c>
      <c r="H145" s="66">
        <f t="shared" si="5"/>
        <v>0</v>
      </c>
    </row>
    <row r="146" spans="1:8" s="99" customFormat="1" ht="56.25" x14ac:dyDescent="0.25">
      <c r="A146" s="236" t="s">
        <v>13370</v>
      </c>
      <c r="B146" s="194" t="s">
        <v>22708</v>
      </c>
      <c r="C146" s="237" t="s">
        <v>6</v>
      </c>
      <c r="D146" s="177"/>
      <c r="E146" s="201">
        <v>43.9</v>
      </c>
      <c r="F146" s="201">
        <v>7.8</v>
      </c>
      <c r="G146" s="88">
        <f t="shared" si="4"/>
        <v>0</v>
      </c>
      <c r="H146" s="66">
        <f t="shared" si="5"/>
        <v>0</v>
      </c>
    </row>
    <row r="147" spans="1:8" s="99" customFormat="1" ht="90" x14ac:dyDescent="0.25">
      <c r="A147" s="238" t="s">
        <v>13371</v>
      </c>
      <c r="B147" s="196" t="s">
        <v>22709</v>
      </c>
      <c r="C147" s="239"/>
      <c r="D147" s="240"/>
      <c r="E147" s="240"/>
      <c r="F147" s="240"/>
      <c r="G147" s="240"/>
      <c r="H147" s="241"/>
    </row>
    <row r="148" spans="1:8" s="99" customFormat="1" x14ac:dyDescent="0.25">
      <c r="A148" s="236" t="s">
        <v>13372</v>
      </c>
      <c r="B148" s="194" t="s">
        <v>13373</v>
      </c>
      <c r="C148" s="237" t="s">
        <v>6</v>
      </c>
      <c r="D148" s="177"/>
      <c r="E148" s="201">
        <v>194</v>
      </c>
      <c r="F148" s="201">
        <v>34.799999999999997</v>
      </c>
      <c r="G148" s="88">
        <f t="shared" si="4"/>
        <v>0</v>
      </c>
      <c r="H148" s="66">
        <f t="shared" si="5"/>
        <v>0</v>
      </c>
    </row>
    <row r="149" spans="1:8" s="99" customFormat="1" x14ac:dyDescent="0.25">
      <c r="A149" s="236" t="s">
        <v>13374</v>
      </c>
      <c r="B149" s="194" t="s">
        <v>13375</v>
      </c>
      <c r="C149" s="237" t="s">
        <v>6</v>
      </c>
      <c r="D149" s="177"/>
      <c r="E149" s="201">
        <v>224</v>
      </c>
      <c r="F149" s="201">
        <v>40</v>
      </c>
      <c r="G149" s="88">
        <f t="shared" si="4"/>
        <v>0</v>
      </c>
      <c r="H149" s="66">
        <f t="shared" si="5"/>
        <v>0</v>
      </c>
    </row>
    <row r="150" spans="1:8" s="99" customFormat="1" x14ac:dyDescent="0.25">
      <c r="A150" s="236" t="s">
        <v>13376</v>
      </c>
      <c r="B150" s="194" t="s">
        <v>13377</v>
      </c>
      <c r="C150" s="237" t="s">
        <v>6</v>
      </c>
      <c r="D150" s="177"/>
      <c r="E150" s="201">
        <v>184</v>
      </c>
      <c r="F150" s="201">
        <v>32.799999999999997</v>
      </c>
      <c r="G150" s="88">
        <f t="shared" si="4"/>
        <v>0</v>
      </c>
      <c r="H150" s="66">
        <f t="shared" si="5"/>
        <v>0</v>
      </c>
    </row>
    <row r="151" spans="1:8" s="99" customFormat="1" ht="78.75" x14ac:dyDescent="0.25">
      <c r="A151" s="238" t="s">
        <v>13378</v>
      </c>
      <c r="B151" s="196" t="s">
        <v>22710</v>
      </c>
      <c r="C151" s="239"/>
      <c r="D151" s="240"/>
      <c r="E151" s="240"/>
      <c r="F151" s="240"/>
      <c r="G151" s="240"/>
      <c r="H151" s="241"/>
    </row>
    <row r="152" spans="1:8" s="99" customFormat="1" x14ac:dyDescent="0.25">
      <c r="A152" s="236" t="s">
        <v>13379</v>
      </c>
      <c r="B152" s="194" t="s">
        <v>13380</v>
      </c>
      <c r="C152" s="237" t="s">
        <v>6</v>
      </c>
      <c r="D152" s="177"/>
      <c r="E152" s="201">
        <v>134</v>
      </c>
      <c r="F152" s="201">
        <v>24</v>
      </c>
      <c r="G152" s="88">
        <f t="shared" si="4"/>
        <v>0</v>
      </c>
      <c r="H152" s="66">
        <f t="shared" si="5"/>
        <v>0</v>
      </c>
    </row>
    <row r="153" spans="1:8" s="99" customFormat="1" x14ac:dyDescent="0.25">
      <c r="A153" s="236" t="s">
        <v>13381</v>
      </c>
      <c r="B153" s="194" t="s">
        <v>13382</v>
      </c>
      <c r="C153" s="237" t="s">
        <v>6</v>
      </c>
      <c r="D153" s="177"/>
      <c r="E153" s="201">
        <v>93</v>
      </c>
      <c r="F153" s="201">
        <v>16.600000000000001</v>
      </c>
      <c r="G153" s="88">
        <f t="shared" si="4"/>
        <v>0</v>
      </c>
      <c r="H153" s="66">
        <f t="shared" si="5"/>
        <v>0</v>
      </c>
    </row>
    <row r="154" spans="1:8" s="99" customFormat="1" ht="78.75" x14ac:dyDescent="0.25">
      <c r="A154" s="238" t="s">
        <v>13383</v>
      </c>
      <c r="B154" s="196" t="s">
        <v>22711</v>
      </c>
      <c r="C154" s="239"/>
      <c r="D154" s="240"/>
      <c r="E154" s="240"/>
      <c r="F154" s="240"/>
      <c r="G154" s="240"/>
      <c r="H154" s="241"/>
    </row>
    <row r="155" spans="1:8" s="99" customFormat="1" x14ac:dyDescent="0.25">
      <c r="A155" s="236" t="s">
        <v>13384</v>
      </c>
      <c r="B155" s="194" t="s">
        <v>13380</v>
      </c>
      <c r="C155" s="237" t="s">
        <v>6</v>
      </c>
      <c r="D155" s="177"/>
      <c r="E155" s="201">
        <v>145</v>
      </c>
      <c r="F155" s="201">
        <v>25.9</v>
      </c>
      <c r="G155" s="88">
        <f t="shared" si="4"/>
        <v>0</v>
      </c>
      <c r="H155" s="66">
        <f t="shared" si="5"/>
        <v>0</v>
      </c>
    </row>
    <row r="156" spans="1:8" s="99" customFormat="1" x14ac:dyDescent="0.25">
      <c r="A156" s="236" t="s">
        <v>13385</v>
      </c>
      <c r="B156" s="194" t="s">
        <v>13382</v>
      </c>
      <c r="C156" s="237" t="s">
        <v>6</v>
      </c>
      <c r="D156" s="177"/>
      <c r="E156" s="201">
        <v>116</v>
      </c>
      <c r="F156" s="201">
        <v>20.7</v>
      </c>
      <c r="G156" s="88">
        <f t="shared" si="4"/>
        <v>0</v>
      </c>
      <c r="H156" s="66">
        <f t="shared" si="5"/>
        <v>0</v>
      </c>
    </row>
    <row r="157" spans="1:8" s="99" customFormat="1" ht="56.25" x14ac:dyDescent="0.25">
      <c r="A157" s="238" t="s">
        <v>13386</v>
      </c>
      <c r="B157" s="196" t="s">
        <v>22712</v>
      </c>
      <c r="C157" s="239"/>
      <c r="D157" s="240"/>
      <c r="E157" s="240"/>
      <c r="F157" s="240"/>
      <c r="G157" s="240"/>
      <c r="H157" s="241"/>
    </row>
    <row r="158" spans="1:8" s="99" customFormat="1" x14ac:dyDescent="0.25">
      <c r="A158" s="236" t="s">
        <v>13387</v>
      </c>
      <c r="B158" s="194" t="s">
        <v>13380</v>
      </c>
      <c r="C158" s="237" t="s">
        <v>6</v>
      </c>
      <c r="D158" s="177"/>
      <c r="E158" s="201">
        <v>149</v>
      </c>
      <c r="F158" s="201">
        <v>26.7</v>
      </c>
      <c r="G158" s="88">
        <f t="shared" si="4"/>
        <v>0</v>
      </c>
      <c r="H158" s="66">
        <f t="shared" si="5"/>
        <v>0</v>
      </c>
    </row>
    <row r="159" spans="1:8" s="99" customFormat="1" x14ac:dyDescent="0.25">
      <c r="A159" s="236" t="s">
        <v>13388</v>
      </c>
      <c r="B159" s="194" t="s">
        <v>13382</v>
      </c>
      <c r="C159" s="237" t="s">
        <v>6</v>
      </c>
      <c r="D159" s="177"/>
      <c r="E159" s="201">
        <v>116</v>
      </c>
      <c r="F159" s="201">
        <v>20.7</v>
      </c>
      <c r="G159" s="88">
        <f t="shared" si="4"/>
        <v>0</v>
      </c>
      <c r="H159" s="66">
        <f t="shared" si="5"/>
        <v>0</v>
      </c>
    </row>
    <row r="160" spans="1:8" s="99" customFormat="1" ht="67.5" x14ac:dyDescent="0.25">
      <c r="A160" s="238" t="s">
        <v>13389</v>
      </c>
      <c r="B160" s="196" t="s">
        <v>22713</v>
      </c>
      <c r="C160" s="239"/>
      <c r="D160" s="240"/>
      <c r="E160" s="240"/>
      <c r="F160" s="240"/>
      <c r="G160" s="240"/>
      <c r="H160" s="241"/>
    </row>
    <row r="161" spans="1:8" s="99" customFormat="1" x14ac:dyDescent="0.25">
      <c r="A161" s="236" t="s">
        <v>13390</v>
      </c>
      <c r="B161" s="194" t="s">
        <v>13380</v>
      </c>
      <c r="C161" s="237" t="s">
        <v>6</v>
      </c>
      <c r="D161" s="177"/>
      <c r="E161" s="201">
        <v>143</v>
      </c>
      <c r="F161" s="201">
        <v>25.5</v>
      </c>
      <c r="G161" s="88">
        <f t="shared" si="4"/>
        <v>0</v>
      </c>
      <c r="H161" s="66">
        <f t="shared" si="5"/>
        <v>0</v>
      </c>
    </row>
    <row r="162" spans="1:8" s="99" customFormat="1" x14ac:dyDescent="0.25">
      <c r="A162" s="236" t="s">
        <v>13391</v>
      </c>
      <c r="B162" s="194" t="s">
        <v>13382</v>
      </c>
      <c r="C162" s="237" t="s">
        <v>6</v>
      </c>
      <c r="D162" s="177"/>
      <c r="E162" s="201">
        <v>131</v>
      </c>
      <c r="F162" s="201">
        <v>23.4</v>
      </c>
      <c r="G162" s="88">
        <f t="shared" si="4"/>
        <v>0</v>
      </c>
      <c r="H162" s="66">
        <f t="shared" si="5"/>
        <v>0</v>
      </c>
    </row>
    <row r="163" spans="1:8" s="99" customFormat="1" ht="67.5" x14ac:dyDescent="0.25">
      <c r="A163" s="238" t="s">
        <v>13392</v>
      </c>
      <c r="B163" s="196" t="s">
        <v>22714</v>
      </c>
      <c r="C163" s="239"/>
      <c r="D163" s="240"/>
      <c r="E163" s="240"/>
      <c r="F163" s="240"/>
      <c r="G163" s="240"/>
      <c r="H163" s="241"/>
    </row>
    <row r="164" spans="1:8" s="99" customFormat="1" x14ac:dyDescent="0.25">
      <c r="A164" s="236" t="s">
        <v>13393</v>
      </c>
      <c r="B164" s="194" t="s">
        <v>13380</v>
      </c>
      <c r="C164" s="237" t="s">
        <v>6</v>
      </c>
      <c r="D164" s="177"/>
      <c r="E164" s="201">
        <v>140</v>
      </c>
      <c r="F164" s="201">
        <v>25.1</v>
      </c>
      <c r="G164" s="88">
        <f t="shared" si="4"/>
        <v>0</v>
      </c>
      <c r="H164" s="66">
        <f t="shared" si="5"/>
        <v>0</v>
      </c>
    </row>
    <row r="165" spans="1:8" s="99" customFormat="1" x14ac:dyDescent="0.25">
      <c r="A165" s="236" t="s">
        <v>13394</v>
      </c>
      <c r="B165" s="194" t="s">
        <v>13382</v>
      </c>
      <c r="C165" s="237" t="s">
        <v>6</v>
      </c>
      <c r="D165" s="177"/>
      <c r="E165" s="201">
        <v>120</v>
      </c>
      <c r="F165" s="201">
        <v>21.4</v>
      </c>
      <c r="G165" s="88">
        <f t="shared" si="4"/>
        <v>0</v>
      </c>
      <c r="H165" s="66">
        <f t="shared" si="5"/>
        <v>0</v>
      </c>
    </row>
    <row r="166" spans="1:8" s="99" customFormat="1" ht="78.75" x14ac:dyDescent="0.25">
      <c r="A166" s="238" t="s">
        <v>13395</v>
      </c>
      <c r="B166" s="196" t="s">
        <v>22715</v>
      </c>
      <c r="C166" s="239"/>
      <c r="D166" s="240"/>
      <c r="E166" s="240"/>
      <c r="F166" s="240"/>
      <c r="G166" s="240"/>
      <c r="H166" s="241"/>
    </row>
    <row r="167" spans="1:8" s="99" customFormat="1" x14ac:dyDescent="0.25">
      <c r="A167" s="236" t="s">
        <v>13396</v>
      </c>
      <c r="B167" s="194" t="s">
        <v>13397</v>
      </c>
      <c r="C167" s="237" t="s">
        <v>6</v>
      </c>
      <c r="D167" s="177"/>
      <c r="E167" s="201">
        <v>92</v>
      </c>
      <c r="F167" s="201">
        <v>16.399999999999999</v>
      </c>
      <c r="G167" s="88">
        <f t="shared" si="4"/>
        <v>0</v>
      </c>
      <c r="H167" s="66">
        <f t="shared" si="5"/>
        <v>0</v>
      </c>
    </row>
    <row r="168" spans="1:8" s="99" customFormat="1" x14ac:dyDescent="0.25">
      <c r="A168" s="236" t="s">
        <v>13398</v>
      </c>
      <c r="B168" s="194" t="s">
        <v>13399</v>
      </c>
      <c r="C168" s="237" t="s">
        <v>6</v>
      </c>
      <c r="D168" s="177"/>
      <c r="E168" s="201">
        <v>93</v>
      </c>
      <c r="F168" s="201">
        <v>16.600000000000001</v>
      </c>
      <c r="G168" s="88">
        <f t="shared" si="4"/>
        <v>0</v>
      </c>
      <c r="H168" s="66">
        <f t="shared" si="5"/>
        <v>0</v>
      </c>
    </row>
    <row r="169" spans="1:8" s="99" customFormat="1" x14ac:dyDescent="0.25">
      <c r="A169" s="236" t="s">
        <v>13400</v>
      </c>
      <c r="B169" s="194" t="s">
        <v>13401</v>
      </c>
      <c r="C169" s="237" t="s">
        <v>6</v>
      </c>
      <c r="D169" s="177"/>
      <c r="E169" s="201">
        <v>95</v>
      </c>
      <c r="F169" s="201">
        <v>17</v>
      </c>
      <c r="G169" s="88">
        <f t="shared" si="4"/>
        <v>0</v>
      </c>
      <c r="H169" s="66">
        <f t="shared" si="5"/>
        <v>0</v>
      </c>
    </row>
    <row r="170" spans="1:8" s="99" customFormat="1" ht="67.5" x14ac:dyDescent="0.25">
      <c r="A170" s="238" t="s">
        <v>13402</v>
      </c>
      <c r="B170" s="196" t="s">
        <v>22716</v>
      </c>
      <c r="C170" s="239"/>
      <c r="D170" s="240"/>
      <c r="E170" s="240"/>
      <c r="F170" s="240"/>
      <c r="G170" s="240"/>
      <c r="H170" s="241"/>
    </row>
    <row r="171" spans="1:8" s="99" customFormat="1" x14ac:dyDescent="0.25">
      <c r="A171" s="236" t="s">
        <v>13403</v>
      </c>
      <c r="B171" s="194" t="s">
        <v>13397</v>
      </c>
      <c r="C171" s="237" t="s">
        <v>6</v>
      </c>
      <c r="D171" s="177"/>
      <c r="E171" s="201">
        <v>107</v>
      </c>
      <c r="F171" s="201">
        <v>19.100000000000001</v>
      </c>
      <c r="G171" s="88">
        <f t="shared" si="4"/>
        <v>0</v>
      </c>
      <c r="H171" s="66">
        <f t="shared" si="5"/>
        <v>0</v>
      </c>
    </row>
    <row r="172" spans="1:8" s="99" customFormat="1" x14ac:dyDescent="0.25">
      <c r="A172" s="236" t="s">
        <v>13404</v>
      </c>
      <c r="B172" s="194" t="s">
        <v>13399</v>
      </c>
      <c r="C172" s="237" t="s">
        <v>6</v>
      </c>
      <c r="D172" s="177"/>
      <c r="E172" s="201">
        <v>110</v>
      </c>
      <c r="F172" s="201">
        <v>19.7</v>
      </c>
      <c r="G172" s="88">
        <f t="shared" si="4"/>
        <v>0</v>
      </c>
      <c r="H172" s="66">
        <f t="shared" si="5"/>
        <v>0</v>
      </c>
    </row>
    <row r="173" spans="1:8" s="99" customFormat="1" x14ac:dyDescent="0.25">
      <c r="A173" s="236" t="s">
        <v>13405</v>
      </c>
      <c r="B173" s="194" t="s">
        <v>13401</v>
      </c>
      <c r="C173" s="237" t="s">
        <v>6</v>
      </c>
      <c r="D173" s="177"/>
      <c r="E173" s="201">
        <v>116</v>
      </c>
      <c r="F173" s="201">
        <v>20.7</v>
      </c>
      <c r="G173" s="88">
        <f t="shared" si="4"/>
        <v>0</v>
      </c>
      <c r="H173" s="66">
        <f t="shared" si="5"/>
        <v>0</v>
      </c>
    </row>
    <row r="174" spans="1:8" s="99" customFormat="1" ht="45" x14ac:dyDescent="0.25">
      <c r="A174" s="236" t="s">
        <v>13406</v>
      </c>
      <c r="B174" s="194" t="s">
        <v>22717</v>
      </c>
      <c r="C174" s="237" t="s">
        <v>6</v>
      </c>
      <c r="D174" s="177"/>
      <c r="E174" s="201">
        <v>89</v>
      </c>
      <c r="F174" s="201">
        <v>15.8</v>
      </c>
      <c r="G174" s="88">
        <f t="shared" si="4"/>
        <v>0</v>
      </c>
      <c r="H174" s="66">
        <f t="shared" si="5"/>
        <v>0</v>
      </c>
    </row>
    <row r="175" spans="1:8" s="99" customFormat="1" ht="45" x14ac:dyDescent="0.25">
      <c r="A175" s="238" t="s">
        <v>13407</v>
      </c>
      <c r="B175" s="196" t="s">
        <v>22718</v>
      </c>
      <c r="C175" s="239"/>
      <c r="D175" s="240"/>
      <c r="E175" s="240"/>
      <c r="F175" s="240"/>
      <c r="G175" s="240"/>
      <c r="H175" s="241"/>
    </row>
    <row r="176" spans="1:8" s="99" customFormat="1" x14ac:dyDescent="0.25">
      <c r="A176" s="236" t="s">
        <v>13408</v>
      </c>
      <c r="B176" s="194" t="s">
        <v>13409</v>
      </c>
      <c r="C176" s="237" t="s">
        <v>6</v>
      </c>
      <c r="D176" s="177"/>
      <c r="E176" s="201">
        <v>24.4</v>
      </c>
      <c r="F176" s="201">
        <v>4.37</v>
      </c>
      <c r="G176" s="88">
        <f t="shared" si="4"/>
        <v>0</v>
      </c>
      <c r="H176" s="66">
        <f t="shared" si="5"/>
        <v>0</v>
      </c>
    </row>
    <row r="177" spans="1:8" s="99" customFormat="1" x14ac:dyDescent="0.25">
      <c r="A177" s="236" t="s">
        <v>13410</v>
      </c>
      <c r="B177" s="194" t="s">
        <v>13411</v>
      </c>
      <c r="C177" s="237" t="s">
        <v>6</v>
      </c>
      <c r="D177" s="177"/>
      <c r="E177" s="201">
        <v>38.799999999999997</v>
      </c>
      <c r="F177" s="201">
        <v>6.9</v>
      </c>
      <c r="G177" s="88">
        <f t="shared" si="4"/>
        <v>0</v>
      </c>
      <c r="H177" s="66">
        <f t="shared" si="5"/>
        <v>0</v>
      </c>
    </row>
    <row r="178" spans="1:8" s="99" customFormat="1" x14ac:dyDescent="0.25">
      <c r="A178" s="236" t="s">
        <v>13412</v>
      </c>
      <c r="B178" s="194" t="s">
        <v>13413</v>
      </c>
      <c r="C178" s="237" t="s">
        <v>6</v>
      </c>
      <c r="D178" s="177"/>
      <c r="E178" s="201">
        <v>158</v>
      </c>
      <c r="F178" s="201">
        <v>28.2</v>
      </c>
      <c r="G178" s="88">
        <f t="shared" si="4"/>
        <v>0</v>
      </c>
      <c r="H178" s="66">
        <f t="shared" si="5"/>
        <v>0</v>
      </c>
    </row>
    <row r="179" spans="1:8" s="99" customFormat="1" ht="78.75" x14ac:dyDescent="0.25">
      <c r="A179" s="236" t="s">
        <v>13414</v>
      </c>
      <c r="B179" s="194" t="s">
        <v>22719</v>
      </c>
      <c r="C179" s="237" t="s">
        <v>6</v>
      </c>
      <c r="D179" s="177"/>
      <c r="E179" s="201">
        <v>214</v>
      </c>
      <c r="F179" s="201">
        <v>38.200000000000003</v>
      </c>
      <c r="G179" s="88">
        <f t="shared" si="4"/>
        <v>0</v>
      </c>
      <c r="H179" s="66">
        <f t="shared" si="5"/>
        <v>0</v>
      </c>
    </row>
    <row r="180" spans="1:8" s="99" customFormat="1" ht="67.5" x14ac:dyDescent="0.25">
      <c r="A180" s="236" t="s">
        <v>13415</v>
      </c>
      <c r="B180" s="194" t="s">
        <v>22720</v>
      </c>
      <c r="C180" s="237" t="s">
        <v>6</v>
      </c>
      <c r="D180" s="177"/>
      <c r="E180" s="201">
        <v>165</v>
      </c>
      <c r="F180" s="201">
        <v>29.6</v>
      </c>
      <c r="G180" s="88">
        <f t="shared" si="4"/>
        <v>0</v>
      </c>
      <c r="H180" s="66">
        <f t="shared" si="5"/>
        <v>0</v>
      </c>
    </row>
    <row r="181" spans="1:8" s="99" customFormat="1" ht="101.25" x14ac:dyDescent="0.25">
      <c r="A181" s="238" t="s">
        <v>13416</v>
      </c>
      <c r="B181" s="196" t="s">
        <v>22721</v>
      </c>
      <c r="C181" s="239"/>
      <c r="D181" s="240"/>
      <c r="E181" s="240"/>
      <c r="F181" s="240"/>
      <c r="G181" s="240"/>
      <c r="H181" s="241"/>
    </row>
    <row r="182" spans="1:8" s="99" customFormat="1" x14ac:dyDescent="0.25">
      <c r="A182" s="236" t="s">
        <v>13417</v>
      </c>
      <c r="B182" s="194" t="s">
        <v>13418</v>
      </c>
      <c r="C182" s="237" t="s">
        <v>6</v>
      </c>
      <c r="D182" s="177"/>
      <c r="E182" s="201">
        <v>263</v>
      </c>
      <c r="F182" s="201">
        <v>46.9</v>
      </c>
      <c r="G182" s="88">
        <f t="shared" si="4"/>
        <v>0</v>
      </c>
      <c r="H182" s="66">
        <f t="shared" si="5"/>
        <v>0</v>
      </c>
    </row>
    <row r="183" spans="1:8" s="99" customFormat="1" x14ac:dyDescent="0.25">
      <c r="A183" s="236" t="s">
        <v>13419</v>
      </c>
      <c r="B183" s="194" t="s">
        <v>13420</v>
      </c>
      <c r="C183" s="237" t="s">
        <v>6</v>
      </c>
      <c r="D183" s="177"/>
      <c r="E183" s="201">
        <v>58</v>
      </c>
      <c r="F183" s="201">
        <v>10.4</v>
      </c>
      <c r="G183" s="88">
        <f t="shared" si="4"/>
        <v>0</v>
      </c>
      <c r="H183" s="66">
        <f t="shared" si="5"/>
        <v>0</v>
      </c>
    </row>
    <row r="184" spans="1:8" s="99" customFormat="1" ht="78.75" x14ac:dyDescent="0.25">
      <c r="A184" s="238" t="s">
        <v>13421</v>
      </c>
      <c r="B184" s="196" t="s">
        <v>22722</v>
      </c>
      <c r="C184" s="239"/>
      <c r="D184" s="240"/>
      <c r="E184" s="240"/>
      <c r="F184" s="240"/>
      <c r="G184" s="240"/>
      <c r="H184" s="241"/>
    </row>
    <row r="185" spans="1:8" s="99" customFormat="1" x14ac:dyDescent="0.25">
      <c r="A185" s="236" t="s">
        <v>13422</v>
      </c>
      <c r="B185" s="194" t="s">
        <v>13423</v>
      </c>
      <c r="C185" s="237" t="s">
        <v>6</v>
      </c>
      <c r="D185" s="177"/>
      <c r="E185" s="201">
        <v>224</v>
      </c>
      <c r="F185" s="201">
        <v>40</v>
      </c>
      <c r="G185" s="88">
        <f t="shared" si="4"/>
        <v>0</v>
      </c>
      <c r="H185" s="66">
        <f t="shared" si="5"/>
        <v>0</v>
      </c>
    </row>
    <row r="186" spans="1:8" s="99" customFormat="1" x14ac:dyDescent="0.25">
      <c r="A186" s="236" t="s">
        <v>13424</v>
      </c>
      <c r="B186" s="194" t="s">
        <v>13425</v>
      </c>
      <c r="C186" s="237" t="s">
        <v>6</v>
      </c>
      <c r="D186" s="177"/>
      <c r="E186" s="201">
        <v>233</v>
      </c>
      <c r="F186" s="201">
        <v>41.7</v>
      </c>
      <c r="G186" s="88">
        <f t="shared" si="4"/>
        <v>0</v>
      </c>
      <c r="H186" s="66">
        <f t="shared" si="5"/>
        <v>0</v>
      </c>
    </row>
    <row r="187" spans="1:8" s="99" customFormat="1" x14ac:dyDescent="0.25">
      <c r="A187" s="236" t="s">
        <v>13426</v>
      </c>
      <c r="B187" s="194" t="s">
        <v>13427</v>
      </c>
      <c r="C187" s="237" t="s">
        <v>6</v>
      </c>
      <c r="D187" s="177"/>
      <c r="E187" s="201">
        <v>287</v>
      </c>
      <c r="F187" s="201">
        <v>51</v>
      </c>
      <c r="G187" s="88">
        <f t="shared" si="4"/>
        <v>0</v>
      </c>
      <c r="H187" s="66">
        <f t="shared" si="5"/>
        <v>0</v>
      </c>
    </row>
    <row r="188" spans="1:8" s="99" customFormat="1" x14ac:dyDescent="0.25">
      <c r="A188" s="236" t="s">
        <v>13428</v>
      </c>
      <c r="B188" s="194" t="s">
        <v>13429</v>
      </c>
      <c r="C188" s="237" t="s">
        <v>6</v>
      </c>
      <c r="D188" s="177"/>
      <c r="E188" s="201">
        <v>241</v>
      </c>
      <c r="F188" s="201">
        <v>43.1</v>
      </c>
      <c r="G188" s="88">
        <f t="shared" si="4"/>
        <v>0</v>
      </c>
      <c r="H188" s="66">
        <f t="shared" si="5"/>
        <v>0</v>
      </c>
    </row>
    <row r="189" spans="1:8" s="99" customFormat="1" ht="78.75" x14ac:dyDescent="0.25">
      <c r="A189" s="236" t="s">
        <v>13430</v>
      </c>
      <c r="B189" s="194" t="s">
        <v>22723</v>
      </c>
      <c r="C189" s="237" t="s">
        <v>6</v>
      </c>
      <c r="D189" s="177"/>
      <c r="E189" s="201">
        <v>233</v>
      </c>
      <c r="F189" s="201">
        <v>41.7</v>
      </c>
      <c r="G189" s="88">
        <f t="shared" si="4"/>
        <v>0</v>
      </c>
      <c r="H189" s="66">
        <f t="shared" si="5"/>
        <v>0</v>
      </c>
    </row>
    <row r="190" spans="1:8" s="99" customFormat="1" ht="90" x14ac:dyDescent="0.25">
      <c r="A190" s="236" t="s">
        <v>13431</v>
      </c>
      <c r="B190" s="194" t="s">
        <v>22724</v>
      </c>
      <c r="C190" s="237" t="s">
        <v>6</v>
      </c>
      <c r="D190" s="177"/>
      <c r="E190" s="201">
        <v>244</v>
      </c>
      <c r="F190" s="201">
        <v>43.7</v>
      </c>
      <c r="G190" s="88">
        <f t="shared" si="4"/>
        <v>0</v>
      </c>
      <c r="H190" s="66">
        <f t="shared" si="5"/>
        <v>0</v>
      </c>
    </row>
    <row r="191" spans="1:8" s="99" customFormat="1" ht="67.5" x14ac:dyDescent="0.25">
      <c r="A191" s="236" t="s">
        <v>13432</v>
      </c>
      <c r="B191" s="194" t="s">
        <v>22725</v>
      </c>
      <c r="C191" s="237" t="s">
        <v>6</v>
      </c>
      <c r="D191" s="177"/>
      <c r="E191" s="201">
        <v>38.799999999999997</v>
      </c>
      <c r="F191" s="201">
        <v>6.9</v>
      </c>
      <c r="G191" s="88">
        <f t="shared" si="4"/>
        <v>0</v>
      </c>
      <c r="H191" s="66">
        <f t="shared" si="5"/>
        <v>0</v>
      </c>
    </row>
    <row r="192" spans="1:8" s="99" customFormat="1" ht="146.25" x14ac:dyDescent="0.25">
      <c r="A192" s="238" t="s">
        <v>13433</v>
      </c>
      <c r="B192" s="196" t="s">
        <v>22726</v>
      </c>
      <c r="C192" s="239"/>
      <c r="D192" s="240"/>
      <c r="E192" s="240"/>
      <c r="F192" s="240"/>
      <c r="G192" s="240"/>
      <c r="H192" s="241"/>
    </row>
    <row r="193" spans="1:8" s="99" customFormat="1" x14ac:dyDescent="0.25">
      <c r="A193" s="236" t="s">
        <v>13434</v>
      </c>
      <c r="B193" s="194" t="s">
        <v>13435</v>
      </c>
      <c r="C193" s="237" t="s">
        <v>6</v>
      </c>
      <c r="D193" s="177"/>
      <c r="E193" s="201">
        <v>305</v>
      </c>
      <c r="F193" s="201">
        <v>54</v>
      </c>
      <c r="G193" s="88">
        <f t="shared" si="4"/>
        <v>0</v>
      </c>
      <c r="H193" s="66">
        <f t="shared" si="5"/>
        <v>0</v>
      </c>
    </row>
    <row r="194" spans="1:8" s="99" customFormat="1" x14ac:dyDescent="0.25">
      <c r="A194" s="236" t="s">
        <v>13436</v>
      </c>
      <c r="B194" s="194" t="s">
        <v>13437</v>
      </c>
      <c r="C194" s="237" t="s">
        <v>6</v>
      </c>
      <c r="D194" s="177"/>
      <c r="E194" s="201">
        <v>305</v>
      </c>
      <c r="F194" s="201">
        <v>54</v>
      </c>
      <c r="G194" s="88">
        <f t="shared" si="4"/>
        <v>0</v>
      </c>
      <c r="H194" s="66">
        <f t="shared" si="5"/>
        <v>0</v>
      </c>
    </row>
    <row r="195" spans="1:8" s="99" customFormat="1" ht="146.25" x14ac:dyDescent="0.25">
      <c r="A195" s="236" t="s">
        <v>13438</v>
      </c>
      <c r="B195" s="194" t="s">
        <v>22727</v>
      </c>
      <c r="C195" s="237" t="s">
        <v>6</v>
      </c>
      <c r="D195" s="177"/>
      <c r="E195" s="201">
        <v>399</v>
      </c>
      <c r="F195" s="201">
        <v>71</v>
      </c>
      <c r="G195" s="88">
        <f t="shared" si="4"/>
        <v>0</v>
      </c>
      <c r="H195" s="66">
        <f t="shared" si="5"/>
        <v>0</v>
      </c>
    </row>
    <row r="196" spans="1:8" s="99" customFormat="1" ht="146.25" x14ac:dyDescent="0.25">
      <c r="A196" s="236" t="s">
        <v>13439</v>
      </c>
      <c r="B196" s="194" t="s">
        <v>22728</v>
      </c>
      <c r="C196" s="237" t="s">
        <v>6</v>
      </c>
      <c r="D196" s="177"/>
      <c r="E196" s="201">
        <v>212</v>
      </c>
      <c r="F196" s="201">
        <v>37.9</v>
      </c>
      <c r="G196" s="88">
        <f t="shared" si="4"/>
        <v>0</v>
      </c>
      <c r="H196" s="66">
        <f t="shared" si="5"/>
        <v>0</v>
      </c>
    </row>
    <row r="197" spans="1:8" s="99" customFormat="1" ht="57" customHeight="1" x14ac:dyDescent="0.25">
      <c r="A197" s="235" t="s">
        <v>22729</v>
      </c>
      <c r="B197" s="344" t="s">
        <v>22730</v>
      </c>
      <c r="C197" s="345"/>
      <c r="D197" s="345"/>
      <c r="E197" s="345"/>
      <c r="F197" s="345"/>
      <c r="G197" s="345"/>
      <c r="H197" s="346"/>
    </row>
    <row r="198" spans="1:8" s="99" customFormat="1" ht="123.75" x14ac:dyDescent="0.25">
      <c r="A198" s="238" t="s">
        <v>13440</v>
      </c>
      <c r="B198" s="196" t="s">
        <v>22731</v>
      </c>
      <c r="C198" s="239"/>
      <c r="D198" s="240"/>
      <c r="E198" s="240"/>
      <c r="F198" s="240"/>
      <c r="G198" s="240"/>
      <c r="H198" s="241"/>
    </row>
    <row r="199" spans="1:8" s="99" customFormat="1" x14ac:dyDescent="0.25">
      <c r="A199" s="236" t="s">
        <v>13441</v>
      </c>
      <c r="B199" s="194" t="s">
        <v>13442</v>
      </c>
      <c r="C199" s="237" t="s">
        <v>6</v>
      </c>
      <c r="D199" s="177"/>
      <c r="E199" s="201">
        <v>167</v>
      </c>
      <c r="F199" s="201">
        <v>14.9</v>
      </c>
      <c r="G199" s="88">
        <f t="shared" ref="G199:G260" si="6">D199*E199</f>
        <v>0</v>
      </c>
      <c r="H199" s="66">
        <f t="shared" ref="H199:H260" si="7">D199*F199</f>
        <v>0</v>
      </c>
    </row>
    <row r="200" spans="1:8" s="99" customFormat="1" x14ac:dyDescent="0.25">
      <c r="A200" s="236" t="s">
        <v>13443</v>
      </c>
      <c r="B200" s="194" t="s">
        <v>13444</v>
      </c>
      <c r="C200" s="237" t="s">
        <v>6</v>
      </c>
      <c r="D200" s="177"/>
      <c r="E200" s="201">
        <v>198</v>
      </c>
      <c r="F200" s="201">
        <v>17.7</v>
      </c>
      <c r="G200" s="88">
        <f t="shared" si="6"/>
        <v>0</v>
      </c>
      <c r="H200" s="66">
        <f t="shared" si="7"/>
        <v>0</v>
      </c>
    </row>
    <row r="201" spans="1:8" s="99" customFormat="1" x14ac:dyDescent="0.25">
      <c r="A201" s="236" t="s">
        <v>13445</v>
      </c>
      <c r="B201" s="194" t="s">
        <v>13446</v>
      </c>
      <c r="C201" s="237" t="s">
        <v>6</v>
      </c>
      <c r="D201" s="177"/>
      <c r="E201" s="201">
        <v>235</v>
      </c>
      <c r="F201" s="201">
        <v>21.1</v>
      </c>
      <c r="G201" s="88">
        <f t="shared" si="6"/>
        <v>0</v>
      </c>
      <c r="H201" s="66">
        <f t="shared" si="7"/>
        <v>0</v>
      </c>
    </row>
    <row r="202" spans="1:8" s="99" customFormat="1" x14ac:dyDescent="0.25">
      <c r="A202" s="236" t="s">
        <v>13447</v>
      </c>
      <c r="B202" s="194" t="s">
        <v>13448</v>
      </c>
      <c r="C202" s="237" t="s">
        <v>6</v>
      </c>
      <c r="D202" s="177"/>
      <c r="E202" s="201">
        <v>315</v>
      </c>
      <c r="F202" s="201">
        <v>28.2</v>
      </c>
      <c r="G202" s="88">
        <f t="shared" si="6"/>
        <v>0</v>
      </c>
      <c r="H202" s="66">
        <f t="shared" si="7"/>
        <v>0</v>
      </c>
    </row>
    <row r="203" spans="1:8" s="99" customFormat="1" x14ac:dyDescent="0.25">
      <c r="A203" s="236" t="s">
        <v>13449</v>
      </c>
      <c r="B203" s="194" t="s">
        <v>13450</v>
      </c>
      <c r="C203" s="237" t="s">
        <v>6</v>
      </c>
      <c r="D203" s="177"/>
      <c r="E203" s="201">
        <v>418</v>
      </c>
      <c r="F203" s="201">
        <v>37.4</v>
      </c>
      <c r="G203" s="88">
        <f t="shared" si="6"/>
        <v>0</v>
      </c>
      <c r="H203" s="66">
        <f t="shared" si="7"/>
        <v>0</v>
      </c>
    </row>
    <row r="204" spans="1:8" s="99" customFormat="1" x14ac:dyDescent="0.25">
      <c r="A204" s="236" t="s">
        <v>13451</v>
      </c>
      <c r="B204" s="194" t="s">
        <v>13452</v>
      </c>
      <c r="C204" s="237" t="s">
        <v>6</v>
      </c>
      <c r="D204" s="177"/>
      <c r="E204" s="201">
        <v>544</v>
      </c>
      <c r="F204" s="201">
        <v>48.7</v>
      </c>
      <c r="G204" s="88">
        <f t="shared" si="6"/>
        <v>0</v>
      </c>
      <c r="H204" s="66">
        <f t="shared" si="7"/>
        <v>0</v>
      </c>
    </row>
    <row r="205" spans="1:8" s="99" customFormat="1" x14ac:dyDescent="0.25">
      <c r="A205" s="236" t="s">
        <v>13453</v>
      </c>
      <c r="B205" s="194" t="s">
        <v>13454</v>
      </c>
      <c r="C205" s="237" t="s">
        <v>6</v>
      </c>
      <c r="D205" s="177"/>
      <c r="E205" s="201">
        <v>705</v>
      </c>
      <c r="F205" s="201">
        <v>63</v>
      </c>
      <c r="G205" s="88">
        <f t="shared" si="6"/>
        <v>0</v>
      </c>
      <c r="H205" s="66">
        <f t="shared" si="7"/>
        <v>0</v>
      </c>
    </row>
    <row r="206" spans="1:8" s="99" customFormat="1" x14ac:dyDescent="0.25">
      <c r="A206" s="236" t="s">
        <v>13455</v>
      </c>
      <c r="B206" s="194" t="s">
        <v>13456</v>
      </c>
      <c r="C206" s="237" t="s">
        <v>6</v>
      </c>
      <c r="D206" s="177"/>
      <c r="E206" s="201">
        <v>837</v>
      </c>
      <c r="F206" s="201">
        <v>75</v>
      </c>
      <c r="G206" s="88">
        <f t="shared" si="6"/>
        <v>0</v>
      </c>
      <c r="H206" s="66">
        <f t="shared" si="7"/>
        <v>0</v>
      </c>
    </row>
    <row r="207" spans="1:8" s="99" customFormat="1" x14ac:dyDescent="0.25">
      <c r="A207" s="236" t="s">
        <v>13457</v>
      </c>
      <c r="B207" s="194" t="s">
        <v>13458</v>
      </c>
      <c r="C207" s="237" t="s">
        <v>6</v>
      </c>
      <c r="D207" s="177"/>
      <c r="E207" s="201">
        <v>966</v>
      </c>
      <c r="F207" s="201">
        <v>86</v>
      </c>
      <c r="G207" s="88">
        <f t="shared" si="6"/>
        <v>0</v>
      </c>
      <c r="H207" s="66">
        <f t="shared" si="7"/>
        <v>0</v>
      </c>
    </row>
    <row r="208" spans="1:8" s="99" customFormat="1" x14ac:dyDescent="0.25">
      <c r="A208" s="236" t="s">
        <v>13459</v>
      </c>
      <c r="B208" s="194" t="s">
        <v>13460</v>
      </c>
      <c r="C208" s="237" t="s">
        <v>6</v>
      </c>
      <c r="D208" s="177"/>
      <c r="E208" s="201">
        <v>1065</v>
      </c>
      <c r="F208" s="201">
        <v>95</v>
      </c>
      <c r="G208" s="88">
        <f t="shared" si="6"/>
        <v>0</v>
      </c>
      <c r="H208" s="66">
        <f t="shared" si="7"/>
        <v>0</v>
      </c>
    </row>
    <row r="209" spans="1:8" s="99" customFormat="1" x14ac:dyDescent="0.25">
      <c r="A209" s="236" t="s">
        <v>13461</v>
      </c>
      <c r="B209" s="194" t="s">
        <v>13462</v>
      </c>
      <c r="C209" s="237" t="s">
        <v>6</v>
      </c>
      <c r="D209" s="177"/>
      <c r="E209" s="201">
        <v>1305</v>
      </c>
      <c r="F209" s="201">
        <v>117</v>
      </c>
      <c r="G209" s="88">
        <f t="shared" si="6"/>
        <v>0</v>
      </c>
      <c r="H209" s="66">
        <f t="shared" si="7"/>
        <v>0</v>
      </c>
    </row>
    <row r="210" spans="1:8" s="99" customFormat="1" x14ac:dyDescent="0.25">
      <c r="A210" s="236" t="s">
        <v>13463</v>
      </c>
      <c r="B210" s="194" t="s">
        <v>13464</v>
      </c>
      <c r="C210" s="237" t="s">
        <v>6</v>
      </c>
      <c r="D210" s="177"/>
      <c r="E210" s="201">
        <v>1664</v>
      </c>
      <c r="F210" s="201">
        <v>149</v>
      </c>
      <c r="G210" s="88">
        <f t="shared" si="6"/>
        <v>0</v>
      </c>
      <c r="H210" s="66">
        <f t="shared" si="7"/>
        <v>0</v>
      </c>
    </row>
    <row r="211" spans="1:8" s="99" customFormat="1" x14ac:dyDescent="0.25">
      <c r="A211" s="236" t="s">
        <v>13465</v>
      </c>
      <c r="B211" s="194" t="s">
        <v>13466</v>
      </c>
      <c r="C211" s="237" t="s">
        <v>6</v>
      </c>
      <c r="D211" s="177"/>
      <c r="E211" s="201">
        <v>2163</v>
      </c>
      <c r="F211" s="201">
        <v>194</v>
      </c>
      <c r="G211" s="88">
        <f t="shared" si="6"/>
        <v>0</v>
      </c>
      <c r="H211" s="66">
        <f t="shared" si="7"/>
        <v>0</v>
      </c>
    </row>
    <row r="212" spans="1:8" s="99" customFormat="1" x14ac:dyDescent="0.25">
      <c r="A212" s="236" t="s">
        <v>13467</v>
      </c>
      <c r="B212" s="194" t="s">
        <v>13468</v>
      </c>
      <c r="C212" s="237" t="s">
        <v>6</v>
      </c>
      <c r="D212" s="177"/>
      <c r="E212" s="201">
        <v>2506</v>
      </c>
      <c r="F212" s="201">
        <v>224</v>
      </c>
      <c r="G212" s="88">
        <f t="shared" si="6"/>
        <v>0</v>
      </c>
      <c r="H212" s="66">
        <f t="shared" si="7"/>
        <v>0</v>
      </c>
    </row>
    <row r="213" spans="1:8" s="99" customFormat="1" x14ac:dyDescent="0.25">
      <c r="A213" s="236" t="s">
        <v>13469</v>
      </c>
      <c r="B213" s="194" t="s">
        <v>13470</v>
      </c>
      <c r="C213" s="237" t="s">
        <v>6</v>
      </c>
      <c r="D213" s="177"/>
      <c r="E213" s="201">
        <v>2979</v>
      </c>
      <c r="F213" s="201">
        <v>267</v>
      </c>
      <c r="G213" s="88">
        <f t="shared" si="6"/>
        <v>0</v>
      </c>
      <c r="H213" s="66">
        <f t="shared" si="7"/>
        <v>0</v>
      </c>
    </row>
    <row r="214" spans="1:8" s="99" customFormat="1" ht="101.25" x14ac:dyDescent="0.25">
      <c r="A214" s="238" t="s">
        <v>13471</v>
      </c>
      <c r="B214" s="196" t="s">
        <v>22732</v>
      </c>
      <c r="C214" s="239"/>
      <c r="D214" s="240"/>
      <c r="E214" s="240"/>
      <c r="F214" s="240"/>
      <c r="G214" s="240"/>
      <c r="H214" s="241"/>
    </row>
    <row r="215" spans="1:8" s="99" customFormat="1" x14ac:dyDescent="0.25">
      <c r="A215" s="236" t="s">
        <v>13472</v>
      </c>
      <c r="B215" s="194" t="s">
        <v>13473</v>
      </c>
      <c r="C215" s="237" t="s">
        <v>6</v>
      </c>
      <c r="D215" s="177"/>
      <c r="E215" s="201">
        <v>50</v>
      </c>
      <c r="F215" s="201">
        <v>10.6</v>
      </c>
      <c r="G215" s="88">
        <f t="shared" si="6"/>
        <v>0</v>
      </c>
      <c r="H215" s="66">
        <f t="shared" si="7"/>
        <v>0</v>
      </c>
    </row>
    <row r="216" spans="1:8" s="99" customFormat="1" x14ac:dyDescent="0.25">
      <c r="A216" s="236" t="s">
        <v>13474</v>
      </c>
      <c r="B216" s="194" t="s">
        <v>6840</v>
      </c>
      <c r="C216" s="237" t="s">
        <v>6</v>
      </c>
      <c r="D216" s="177"/>
      <c r="E216" s="201">
        <v>94</v>
      </c>
      <c r="F216" s="201">
        <v>19.899999999999999</v>
      </c>
      <c r="G216" s="88">
        <f t="shared" si="6"/>
        <v>0</v>
      </c>
      <c r="H216" s="66">
        <f t="shared" si="7"/>
        <v>0</v>
      </c>
    </row>
    <row r="217" spans="1:8" s="99" customFormat="1" x14ac:dyDescent="0.25">
      <c r="A217" s="236" t="s">
        <v>13475</v>
      </c>
      <c r="B217" s="194" t="s">
        <v>6844</v>
      </c>
      <c r="C217" s="237" t="s">
        <v>6</v>
      </c>
      <c r="D217" s="177"/>
      <c r="E217" s="201">
        <v>142</v>
      </c>
      <c r="F217" s="201">
        <v>30.1</v>
      </c>
      <c r="G217" s="88">
        <f t="shared" si="6"/>
        <v>0</v>
      </c>
      <c r="H217" s="66">
        <f t="shared" si="7"/>
        <v>0</v>
      </c>
    </row>
    <row r="218" spans="1:8" s="99" customFormat="1" x14ac:dyDescent="0.25">
      <c r="A218" s="236" t="s">
        <v>13476</v>
      </c>
      <c r="B218" s="194" t="s">
        <v>6846</v>
      </c>
      <c r="C218" s="237" t="s">
        <v>6</v>
      </c>
      <c r="D218" s="177"/>
      <c r="E218" s="201">
        <v>184</v>
      </c>
      <c r="F218" s="201">
        <v>38.9</v>
      </c>
      <c r="G218" s="88">
        <f t="shared" si="6"/>
        <v>0</v>
      </c>
      <c r="H218" s="66">
        <f t="shared" si="7"/>
        <v>0</v>
      </c>
    </row>
    <row r="219" spans="1:8" s="99" customFormat="1" x14ac:dyDescent="0.25">
      <c r="A219" s="236" t="s">
        <v>13477</v>
      </c>
      <c r="B219" s="194" t="s">
        <v>6848</v>
      </c>
      <c r="C219" s="237" t="s">
        <v>6</v>
      </c>
      <c r="D219" s="177"/>
      <c r="E219" s="201">
        <v>214</v>
      </c>
      <c r="F219" s="201">
        <v>45.2</v>
      </c>
      <c r="G219" s="88">
        <f t="shared" si="6"/>
        <v>0</v>
      </c>
      <c r="H219" s="66">
        <f t="shared" si="7"/>
        <v>0</v>
      </c>
    </row>
    <row r="220" spans="1:8" s="99" customFormat="1" x14ac:dyDescent="0.25">
      <c r="A220" s="236" t="s">
        <v>13478</v>
      </c>
      <c r="B220" s="194" t="s">
        <v>6850</v>
      </c>
      <c r="C220" s="237" t="s">
        <v>6</v>
      </c>
      <c r="D220" s="177"/>
      <c r="E220" s="201">
        <v>285</v>
      </c>
      <c r="F220" s="201">
        <v>60</v>
      </c>
      <c r="G220" s="88">
        <f t="shared" si="6"/>
        <v>0</v>
      </c>
      <c r="H220" s="66">
        <f t="shared" si="7"/>
        <v>0</v>
      </c>
    </row>
    <row r="221" spans="1:8" s="99" customFormat="1" x14ac:dyDescent="0.25">
      <c r="A221" s="236" t="s">
        <v>13479</v>
      </c>
      <c r="B221" s="194" t="s">
        <v>13480</v>
      </c>
      <c r="C221" s="237" t="s">
        <v>6</v>
      </c>
      <c r="D221" s="177"/>
      <c r="E221" s="201">
        <v>312</v>
      </c>
      <c r="F221" s="201">
        <v>66</v>
      </c>
      <c r="G221" s="88">
        <f t="shared" si="6"/>
        <v>0</v>
      </c>
      <c r="H221" s="66">
        <f t="shared" si="7"/>
        <v>0</v>
      </c>
    </row>
    <row r="222" spans="1:8" s="99" customFormat="1" x14ac:dyDescent="0.25">
      <c r="A222" s="236" t="s">
        <v>13481</v>
      </c>
      <c r="B222" s="194" t="s">
        <v>6854</v>
      </c>
      <c r="C222" s="237" t="s">
        <v>6</v>
      </c>
      <c r="D222" s="177"/>
      <c r="E222" s="201">
        <v>502</v>
      </c>
      <c r="F222" s="201">
        <v>106</v>
      </c>
      <c r="G222" s="88">
        <f t="shared" si="6"/>
        <v>0</v>
      </c>
      <c r="H222" s="66">
        <f t="shared" si="7"/>
        <v>0</v>
      </c>
    </row>
    <row r="223" spans="1:8" s="99" customFormat="1" x14ac:dyDescent="0.25">
      <c r="A223" s="236" t="s">
        <v>13482</v>
      </c>
      <c r="B223" s="194" t="s">
        <v>6858</v>
      </c>
      <c r="C223" s="237" t="s">
        <v>6</v>
      </c>
      <c r="D223" s="177"/>
      <c r="E223" s="201">
        <v>607</v>
      </c>
      <c r="F223" s="201">
        <v>128</v>
      </c>
      <c r="G223" s="88">
        <f t="shared" si="6"/>
        <v>0</v>
      </c>
      <c r="H223" s="66">
        <f t="shared" si="7"/>
        <v>0</v>
      </c>
    </row>
    <row r="224" spans="1:8" s="99" customFormat="1" x14ac:dyDescent="0.25">
      <c r="A224" s="236" t="s">
        <v>13483</v>
      </c>
      <c r="B224" s="194" t="s">
        <v>13484</v>
      </c>
      <c r="C224" s="237" t="s">
        <v>6</v>
      </c>
      <c r="D224" s="177"/>
      <c r="E224" s="201">
        <v>123</v>
      </c>
      <c r="F224" s="201">
        <v>26</v>
      </c>
      <c r="G224" s="88">
        <f t="shared" si="6"/>
        <v>0</v>
      </c>
      <c r="H224" s="66">
        <f t="shared" si="7"/>
        <v>0</v>
      </c>
    </row>
    <row r="225" spans="1:8" s="99" customFormat="1" x14ac:dyDescent="0.25">
      <c r="A225" s="236" t="s">
        <v>13485</v>
      </c>
      <c r="B225" s="194" t="s">
        <v>13486</v>
      </c>
      <c r="C225" s="237" t="s">
        <v>6</v>
      </c>
      <c r="D225" s="177"/>
      <c r="E225" s="201">
        <v>180</v>
      </c>
      <c r="F225" s="201">
        <v>38.1</v>
      </c>
      <c r="G225" s="88">
        <f t="shared" si="6"/>
        <v>0</v>
      </c>
      <c r="H225" s="66">
        <f t="shared" si="7"/>
        <v>0</v>
      </c>
    </row>
    <row r="226" spans="1:8" s="99" customFormat="1" x14ac:dyDescent="0.25">
      <c r="A226" s="236" t="s">
        <v>13487</v>
      </c>
      <c r="B226" s="194" t="s">
        <v>13488</v>
      </c>
      <c r="C226" s="237" t="s">
        <v>6</v>
      </c>
      <c r="D226" s="177"/>
      <c r="E226" s="201">
        <v>260</v>
      </c>
      <c r="F226" s="201">
        <v>55</v>
      </c>
      <c r="G226" s="88">
        <f t="shared" si="6"/>
        <v>0</v>
      </c>
      <c r="H226" s="66">
        <f t="shared" si="7"/>
        <v>0</v>
      </c>
    </row>
    <row r="227" spans="1:8" s="99" customFormat="1" x14ac:dyDescent="0.25">
      <c r="A227" s="236" t="s">
        <v>13489</v>
      </c>
      <c r="B227" s="194" t="s">
        <v>13490</v>
      </c>
      <c r="C227" s="237" t="s">
        <v>6</v>
      </c>
      <c r="D227" s="177"/>
      <c r="E227" s="201">
        <v>357</v>
      </c>
      <c r="F227" s="201">
        <v>75</v>
      </c>
      <c r="G227" s="88">
        <f t="shared" si="6"/>
        <v>0</v>
      </c>
      <c r="H227" s="66">
        <f t="shared" si="7"/>
        <v>0</v>
      </c>
    </row>
    <row r="228" spans="1:8" s="99" customFormat="1" x14ac:dyDescent="0.25">
      <c r="A228" s="236" t="s">
        <v>13491</v>
      </c>
      <c r="B228" s="194" t="s">
        <v>13492</v>
      </c>
      <c r="C228" s="237" t="s">
        <v>6</v>
      </c>
      <c r="D228" s="177"/>
      <c r="E228" s="201">
        <v>627</v>
      </c>
      <c r="F228" s="201">
        <v>132</v>
      </c>
      <c r="G228" s="88">
        <f t="shared" si="6"/>
        <v>0</v>
      </c>
      <c r="H228" s="66">
        <f t="shared" si="7"/>
        <v>0</v>
      </c>
    </row>
    <row r="229" spans="1:8" s="99" customFormat="1" x14ac:dyDescent="0.25">
      <c r="A229" s="236" t="s">
        <v>13493</v>
      </c>
      <c r="B229" s="194" t="s">
        <v>13494</v>
      </c>
      <c r="C229" s="237" t="s">
        <v>6</v>
      </c>
      <c r="D229" s="177"/>
      <c r="E229" s="201">
        <v>817</v>
      </c>
      <c r="F229" s="201">
        <v>172</v>
      </c>
      <c r="G229" s="88">
        <f t="shared" si="6"/>
        <v>0</v>
      </c>
      <c r="H229" s="66">
        <f t="shared" si="7"/>
        <v>0</v>
      </c>
    </row>
    <row r="230" spans="1:8" s="99" customFormat="1" x14ac:dyDescent="0.25">
      <c r="A230" s="236" t="s">
        <v>13495</v>
      </c>
      <c r="B230" s="194" t="s">
        <v>13496</v>
      </c>
      <c r="C230" s="237" t="s">
        <v>6</v>
      </c>
      <c r="D230" s="177"/>
      <c r="E230" s="201">
        <v>1343</v>
      </c>
      <c r="F230" s="201">
        <v>283</v>
      </c>
      <c r="G230" s="88">
        <f t="shared" si="6"/>
        <v>0</v>
      </c>
      <c r="H230" s="66">
        <f t="shared" si="7"/>
        <v>0</v>
      </c>
    </row>
    <row r="231" spans="1:8" s="99" customFormat="1" x14ac:dyDescent="0.25">
      <c r="A231" s="236" t="s">
        <v>13497</v>
      </c>
      <c r="B231" s="194" t="s">
        <v>13498</v>
      </c>
      <c r="C231" s="237" t="s">
        <v>6</v>
      </c>
      <c r="D231" s="177"/>
      <c r="E231" s="201">
        <v>108</v>
      </c>
      <c r="F231" s="201">
        <v>22.7</v>
      </c>
      <c r="G231" s="88">
        <f t="shared" si="6"/>
        <v>0</v>
      </c>
      <c r="H231" s="66">
        <f t="shared" si="7"/>
        <v>0</v>
      </c>
    </row>
    <row r="232" spans="1:8" s="99" customFormat="1" x14ac:dyDescent="0.25">
      <c r="A232" s="236" t="s">
        <v>13499</v>
      </c>
      <c r="B232" s="194" t="s">
        <v>13500</v>
      </c>
      <c r="C232" s="237" t="s">
        <v>6</v>
      </c>
      <c r="D232" s="177"/>
      <c r="E232" s="201">
        <v>123</v>
      </c>
      <c r="F232" s="201">
        <v>26</v>
      </c>
      <c r="G232" s="88">
        <f t="shared" si="6"/>
        <v>0</v>
      </c>
      <c r="H232" s="66">
        <f t="shared" si="7"/>
        <v>0</v>
      </c>
    </row>
    <row r="233" spans="1:8" s="99" customFormat="1" x14ac:dyDescent="0.25">
      <c r="A233" s="236" t="s">
        <v>13501</v>
      </c>
      <c r="B233" s="194" t="s">
        <v>13502</v>
      </c>
      <c r="C233" s="237" t="s">
        <v>6</v>
      </c>
      <c r="D233" s="177"/>
      <c r="E233" s="201">
        <v>180</v>
      </c>
      <c r="F233" s="201">
        <v>38.1</v>
      </c>
      <c r="G233" s="88">
        <f t="shared" si="6"/>
        <v>0</v>
      </c>
      <c r="H233" s="66">
        <f t="shared" si="7"/>
        <v>0</v>
      </c>
    </row>
    <row r="234" spans="1:8" s="99" customFormat="1" x14ac:dyDescent="0.25">
      <c r="A234" s="236" t="s">
        <v>13503</v>
      </c>
      <c r="B234" s="194" t="s">
        <v>13504</v>
      </c>
      <c r="C234" s="237" t="s">
        <v>6</v>
      </c>
      <c r="D234" s="177"/>
      <c r="E234" s="201">
        <v>311</v>
      </c>
      <c r="F234" s="201">
        <v>66</v>
      </c>
      <c r="G234" s="88">
        <f t="shared" si="6"/>
        <v>0</v>
      </c>
      <c r="H234" s="66">
        <f t="shared" si="7"/>
        <v>0</v>
      </c>
    </row>
    <row r="235" spans="1:8" s="99" customFormat="1" ht="112.5" x14ac:dyDescent="0.25">
      <c r="A235" s="238" t="s">
        <v>13505</v>
      </c>
      <c r="B235" s="196" t="s">
        <v>22733</v>
      </c>
      <c r="C235" s="239"/>
      <c r="D235" s="240"/>
      <c r="E235" s="240"/>
      <c r="F235" s="240"/>
      <c r="G235" s="240"/>
      <c r="H235" s="241"/>
    </row>
    <row r="236" spans="1:8" s="99" customFormat="1" x14ac:dyDescent="0.25">
      <c r="A236" s="236" t="s">
        <v>13506</v>
      </c>
      <c r="B236" s="194" t="s">
        <v>13507</v>
      </c>
      <c r="C236" s="237" t="s">
        <v>6</v>
      </c>
      <c r="D236" s="177"/>
      <c r="E236" s="201">
        <v>293</v>
      </c>
      <c r="F236" s="201">
        <v>26.2</v>
      </c>
      <c r="G236" s="88">
        <f t="shared" si="6"/>
        <v>0</v>
      </c>
      <c r="H236" s="66">
        <f t="shared" si="7"/>
        <v>0</v>
      </c>
    </row>
    <row r="237" spans="1:8" s="99" customFormat="1" x14ac:dyDescent="0.25">
      <c r="A237" s="236" t="s">
        <v>13508</v>
      </c>
      <c r="B237" s="194" t="s">
        <v>13509</v>
      </c>
      <c r="C237" s="237" t="s">
        <v>6</v>
      </c>
      <c r="D237" s="177"/>
      <c r="E237" s="201">
        <v>374</v>
      </c>
      <c r="F237" s="201">
        <v>33.4</v>
      </c>
      <c r="G237" s="88">
        <f t="shared" si="6"/>
        <v>0</v>
      </c>
      <c r="H237" s="66">
        <f t="shared" si="7"/>
        <v>0</v>
      </c>
    </row>
    <row r="238" spans="1:8" s="99" customFormat="1" x14ac:dyDescent="0.25">
      <c r="A238" s="236" t="s">
        <v>13510</v>
      </c>
      <c r="B238" s="194" t="s">
        <v>13511</v>
      </c>
      <c r="C238" s="237" t="s">
        <v>6</v>
      </c>
      <c r="D238" s="177"/>
      <c r="E238" s="201">
        <v>479</v>
      </c>
      <c r="F238" s="201">
        <v>42.8</v>
      </c>
      <c r="G238" s="88">
        <f t="shared" si="6"/>
        <v>0</v>
      </c>
      <c r="H238" s="66">
        <f t="shared" si="7"/>
        <v>0</v>
      </c>
    </row>
    <row r="239" spans="1:8" s="99" customFormat="1" x14ac:dyDescent="0.25">
      <c r="A239" s="236" t="s">
        <v>13512</v>
      </c>
      <c r="B239" s="194" t="s">
        <v>13513</v>
      </c>
      <c r="C239" s="237" t="s">
        <v>6</v>
      </c>
      <c r="D239" s="177"/>
      <c r="E239" s="201">
        <v>577</v>
      </c>
      <c r="F239" s="201">
        <v>52</v>
      </c>
      <c r="G239" s="88">
        <f t="shared" si="6"/>
        <v>0</v>
      </c>
      <c r="H239" s="66">
        <f t="shared" si="7"/>
        <v>0</v>
      </c>
    </row>
    <row r="240" spans="1:8" s="99" customFormat="1" x14ac:dyDescent="0.25">
      <c r="A240" s="236" t="s">
        <v>13514</v>
      </c>
      <c r="B240" s="194" t="s">
        <v>13515</v>
      </c>
      <c r="C240" s="237" t="s">
        <v>6</v>
      </c>
      <c r="D240" s="177"/>
      <c r="E240" s="201">
        <v>802</v>
      </c>
      <c r="F240" s="201">
        <v>72</v>
      </c>
      <c r="G240" s="88">
        <f t="shared" si="6"/>
        <v>0</v>
      </c>
      <c r="H240" s="66">
        <f t="shared" si="7"/>
        <v>0</v>
      </c>
    </row>
    <row r="241" spans="1:8" s="99" customFormat="1" x14ac:dyDescent="0.25">
      <c r="A241" s="236" t="s">
        <v>13516</v>
      </c>
      <c r="B241" s="194" t="s">
        <v>13517</v>
      </c>
      <c r="C241" s="237" t="s">
        <v>6</v>
      </c>
      <c r="D241" s="177"/>
      <c r="E241" s="201">
        <v>1026</v>
      </c>
      <c r="F241" s="201">
        <v>92</v>
      </c>
      <c r="G241" s="88">
        <f t="shared" si="6"/>
        <v>0</v>
      </c>
      <c r="H241" s="66">
        <f t="shared" si="7"/>
        <v>0</v>
      </c>
    </row>
    <row r="242" spans="1:8" s="99" customFormat="1" x14ac:dyDescent="0.25">
      <c r="A242" s="236" t="s">
        <v>13518</v>
      </c>
      <c r="B242" s="194" t="s">
        <v>13519</v>
      </c>
      <c r="C242" s="237" t="s">
        <v>6</v>
      </c>
      <c r="D242" s="177"/>
      <c r="E242" s="201">
        <v>1184</v>
      </c>
      <c r="F242" s="201">
        <v>106</v>
      </c>
      <c r="G242" s="88">
        <f t="shared" si="6"/>
        <v>0</v>
      </c>
      <c r="H242" s="66">
        <f t="shared" si="7"/>
        <v>0</v>
      </c>
    </row>
    <row r="243" spans="1:8" s="99" customFormat="1" x14ac:dyDescent="0.25">
      <c r="A243" s="236" t="s">
        <v>13520</v>
      </c>
      <c r="B243" s="194" t="s">
        <v>13521</v>
      </c>
      <c r="C243" s="237" t="s">
        <v>6</v>
      </c>
      <c r="D243" s="177"/>
      <c r="E243" s="201">
        <v>2485</v>
      </c>
      <c r="F243" s="201">
        <v>222</v>
      </c>
      <c r="G243" s="88">
        <f t="shared" si="6"/>
        <v>0</v>
      </c>
      <c r="H243" s="66">
        <f t="shared" si="7"/>
        <v>0</v>
      </c>
    </row>
    <row r="244" spans="1:8" s="99" customFormat="1" x14ac:dyDescent="0.25">
      <c r="A244" s="236" t="s">
        <v>13522</v>
      </c>
      <c r="B244" s="194" t="s">
        <v>13523</v>
      </c>
      <c r="C244" s="237" t="s">
        <v>6</v>
      </c>
      <c r="D244" s="177"/>
      <c r="E244" s="201">
        <v>3530</v>
      </c>
      <c r="F244" s="201">
        <v>316</v>
      </c>
      <c r="G244" s="88">
        <f t="shared" si="6"/>
        <v>0</v>
      </c>
      <c r="H244" s="66">
        <f t="shared" si="7"/>
        <v>0</v>
      </c>
    </row>
    <row r="245" spans="1:8" s="99" customFormat="1" x14ac:dyDescent="0.25">
      <c r="A245" s="236" t="s">
        <v>13524</v>
      </c>
      <c r="B245" s="194" t="s">
        <v>13525</v>
      </c>
      <c r="C245" s="237" t="s">
        <v>6</v>
      </c>
      <c r="D245" s="177"/>
      <c r="E245" s="201">
        <v>4201</v>
      </c>
      <c r="F245" s="201">
        <v>376</v>
      </c>
      <c r="G245" s="88">
        <f t="shared" si="6"/>
        <v>0</v>
      </c>
      <c r="H245" s="66">
        <f t="shared" si="7"/>
        <v>0</v>
      </c>
    </row>
    <row r="246" spans="1:8" s="99" customFormat="1" ht="123.75" x14ac:dyDescent="0.25">
      <c r="A246" s="238" t="s">
        <v>13526</v>
      </c>
      <c r="B246" s="196" t="s">
        <v>22734</v>
      </c>
      <c r="C246" s="239"/>
      <c r="D246" s="240"/>
      <c r="E246" s="240"/>
      <c r="F246" s="240"/>
      <c r="G246" s="240"/>
      <c r="H246" s="241"/>
    </row>
    <row r="247" spans="1:8" s="99" customFormat="1" x14ac:dyDescent="0.25">
      <c r="A247" s="236" t="s">
        <v>13527</v>
      </c>
      <c r="B247" s="194" t="s">
        <v>13507</v>
      </c>
      <c r="C247" s="237" t="s">
        <v>6</v>
      </c>
      <c r="D247" s="177"/>
      <c r="E247" s="201">
        <v>413</v>
      </c>
      <c r="F247" s="201">
        <v>37</v>
      </c>
      <c r="G247" s="88">
        <f t="shared" si="6"/>
        <v>0</v>
      </c>
      <c r="H247" s="66">
        <f t="shared" si="7"/>
        <v>0</v>
      </c>
    </row>
    <row r="248" spans="1:8" s="99" customFormat="1" x14ac:dyDescent="0.25">
      <c r="A248" s="236" t="s">
        <v>13528</v>
      </c>
      <c r="B248" s="194" t="s">
        <v>13509</v>
      </c>
      <c r="C248" s="237" t="s">
        <v>6</v>
      </c>
      <c r="D248" s="177"/>
      <c r="E248" s="201">
        <v>530</v>
      </c>
      <c r="F248" s="201">
        <v>47.4</v>
      </c>
      <c r="G248" s="88">
        <f t="shared" si="6"/>
        <v>0</v>
      </c>
      <c r="H248" s="66">
        <f t="shared" si="7"/>
        <v>0</v>
      </c>
    </row>
    <row r="249" spans="1:8" s="99" customFormat="1" x14ac:dyDescent="0.25">
      <c r="A249" s="236" t="s">
        <v>13529</v>
      </c>
      <c r="B249" s="194" t="s">
        <v>13511</v>
      </c>
      <c r="C249" s="237" t="s">
        <v>6</v>
      </c>
      <c r="D249" s="177"/>
      <c r="E249" s="201">
        <v>711</v>
      </c>
      <c r="F249" s="201">
        <v>64</v>
      </c>
      <c r="G249" s="88">
        <f t="shared" si="6"/>
        <v>0</v>
      </c>
      <c r="H249" s="66">
        <f t="shared" si="7"/>
        <v>0</v>
      </c>
    </row>
    <row r="250" spans="1:8" s="99" customFormat="1" x14ac:dyDescent="0.25">
      <c r="A250" s="236" t="s">
        <v>13530</v>
      </c>
      <c r="B250" s="194" t="s">
        <v>13513</v>
      </c>
      <c r="C250" s="237" t="s">
        <v>6</v>
      </c>
      <c r="D250" s="177"/>
      <c r="E250" s="201">
        <v>841</v>
      </c>
      <c r="F250" s="201">
        <v>75</v>
      </c>
      <c r="G250" s="88">
        <f t="shared" si="6"/>
        <v>0</v>
      </c>
      <c r="H250" s="66">
        <f t="shared" si="7"/>
        <v>0</v>
      </c>
    </row>
    <row r="251" spans="1:8" s="99" customFormat="1" x14ac:dyDescent="0.25">
      <c r="A251" s="236" t="s">
        <v>13531</v>
      </c>
      <c r="B251" s="194" t="s">
        <v>13515</v>
      </c>
      <c r="C251" s="237" t="s">
        <v>6</v>
      </c>
      <c r="D251" s="177"/>
      <c r="E251" s="201">
        <v>1148</v>
      </c>
      <c r="F251" s="201">
        <v>103</v>
      </c>
      <c r="G251" s="88">
        <f t="shared" si="6"/>
        <v>0</v>
      </c>
      <c r="H251" s="66">
        <f t="shared" si="7"/>
        <v>0</v>
      </c>
    </row>
    <row r="252" spans="1:8" s="99" customFormat="1" x14ac:dyDescent="0.25">
      <c r="A252" s="236" t="s">
        <v>13532</v>
      </c>
      <c r="B252" s="194" t="s">
        <v>13517</v>
      </c>
      <c r="C252" s="237" t="s">
        <v>6</v>
      </c>
      <c r="D252" s="177"/>
      <c r="E252" s="201">
        <v>1402</v>
      </c>
      <c r="F252" s="201">
        <v>125</v>
      </c>
      <c r="G252" s="88">
        <f t="shared" si="6"/>
        <v>0</v>
      </c>
      <c r="H252" s="66">
        <f t="shared" si="7"/>
        <v>0</v>
      </c>
    </row>
    <row r="253" spans="1:8" s="99" customFormat="1" x14ac:dyDescent="0.25">
      <c r="A253" s="236" t="s">
        <v>13533</v>
      </c>
      <c r="B253" s="194" t="s">
        <v>13519</v>
      </c>
      <c r="C253" s="237" t="s">
        <v>6</v>
      </c>
      <c r="D253" s="177"/>
      <c r="E253" s="201">
        <v>1721</v>
      </c>
      <c r="F253" s="201">
        <v>154</v>
      </c>
      <c r="G253" s="88">
        <f t="shared" si="6"/>
        <v>0</v>
      </c>
      <c r="H253" s="66">
        <f t="shared" si="7"/>
        <v>0</v>
      </c>
    </row>
    <row r="254" spans="1:8" s="99" customFormat="1" x14ac:dyDescent="0.25">
      <c r="A254" s="236" t="s">
        <v>13534</v>
      </c>
      <c r="B254" s="194" t="s">
        <v>13521</v>
      </c>
      <c r="C254" s="237" t="s">
        <v>6</v>
      </c>
      <c r="D254" s="177"/>
      <c r="E254" s="201">
        <v>3321</v>
      </c>
      <c r="F254" s="201">
        <v>297</v>
      </c>
      <c r="G254" s="88">
        <f t="shared" si="6"/>
        <v>0</v>
      </c>
      <c r="H254" s="66">
        <f t="shared" si="7"/>
        <v>0</v>
      </c>
    </row>
    <row r="255" spans="1:8" s="99" customFormat="1" x14ac:dyDescent="0.25">
      <c r="A255" s="236" t="s">
        <v>13535</v>
      </c>
      <c r="B255" s="194" t="s">
        <v>13523</v>
      </c>
      <c r="C255" s="237" t="s">
        <v>6</v>
      </c>
      <c r="D255" s="177"/>
      <c r="E255" s="201">
        <v>5069</v>
      </c>
      <c r="F255" s="201">
        <v>454</v>
      </c>
      <c r="G255" s="88">
        <f t="shared" si="6"/>
        <v>0</v>
      </c>
      <c r="H255" s="66">
        <f t="shared" si="7"/>
        <v>0</v>
      </c>
    </row>
    <row r="256" spans="1:8" s="99" customFormat="1" x14ac:dyDescent="0.25">
      <c r="A256" s="236" t="s">
        <v>13536</v>
      </c>
      <c r="B256" s="194" t="s">
        <v>13525</v>
      </c>
      <c r="C256" s="237" t="s">
        <v>6</v>
      </c>
      <c r="D256" s="177"/>
      <c r="E256" s="201">
        <v>5965</v>
      </c>
      <c r="F256" s="201">
        <v>534</v>
      </c>
      <c r="G256" s="88">
        <f t="shared" si="6"/>
        <v>0</v>
      </c>
      <c r="H256" s="66">
        <f t="shared" si="7"/>
        <v>0</v>
      </c>
    </row>
    <row r="257" spans="1:9" s="99" customFormat="1" ht="101.25" x14ac:dyDescent="0.25">
      <c r="A257" s="238" t="s">
        <v>13537</v>
      </c>
      <c r="B257" s="196" t="s">
        <v>22735</v>
      </c>
      <c r="C257" s="239"/>
      <c r="D257" s="240"/>
      <c r="E257" s="240"/>
      <c r="F257" s="240"/>
      <c r="G257" s="240"/>
      <c r="H257" s="241"/>
    </row>
    <row r="258" spans="1:9" s="99" customFormat="1" x14ac:dyDescent="0.25">
      <c r="A258" s="236" t="s">
        <v>13538</v>
      </c>
      <c r="B258" s="194" t="s">
        <v>13539</v>
      </c>
      <c r="C258" s="237" t="s">
        <v>6</v>
      </c>
      <c r="D258" s="177"/>
      <c r="E258" s="201">
        <v>468</v>
      </c>
      <c r="F258" s="201">
        <v>41.8</v>
      </c>
      <c r="G258" s="88">
        <f t="shared" si="6"/>
        <v>0</v>
      </c>
      <c r="H258" s="66">
        <f t="shared" si="7"/>
        <v>0</v>
      </c>
    </row>
    <row r="259" spans="1:9" s="99" customFormat="1" x14ac:dyDescent="0.25">
      <c r="A259" s="236" t="s">
        <v>13540</v>
      </c>
      <c r="B259" s="194" t="s">
        <v>13541</v>
      </c>
      <c r="C259" s="237" t="s">
        <v>6</v>
      </c>
      <c r="D259" s="177"/>
      <c r="E259" s="201">
        <v>564</v>
      </c>
      <c r="F259" s="201">
        <v>51</v>
      </c>
      <c r="G259" s="88">
        <f t="shared" si="6"/>
        <v>0</v>
      </c>
      <c r="H259" s="66">
        <f t="shared" si="7"/>
        <v>0</v>
      </c>
    </row>
    <row r="260" spans="1:9" s="99" customFormat="1" x14ac:dyDescent="0.25">
      <c r="A260" s="236" t="s">
        <v>13542</v>
      </c>
      <c r="B260" s="194" t="s">
        <v>13543</v>
      </c>
      <c r="C260" s="237" t="s">
        <v>6</v>
      </c>
      <c r="D260" s="177"/>
      <c r="E260" s="201">
        <v>801</v>
      </c>
      <c r="F260" s="201">
        <v>72</v>
      </c>
      <c r="G260" s="88">
        <f t="shared" si="6"/>
        <v>0</v>
      </c>
      <c r="H260" s="66">
        <f t="shared" si="7"/>
        <v>0</v>
      </c>
    </row>
    <row r="261" spans="1:9" s="99" customFormat="1" x14ac:dyDescent="0.25">
      <c r="A261" s="236" t="s">
        <v>13544</v>
      </c>
      <c r="B261" s="194" t="s">
        <v>13545</v>
      </c>
      <c r="C261" s="237" t="s">
        <v>6</v>
      </c>
      <c r="D261" s="177"/>
      <c r="E261" s="201">
        <v>862</v>
      </c>
      <c r="F261" s="201">
        <v>77</v>
      </c>
      <c r="G261" s="88">
        <f t="shared" ref="G261:G267" si="8">D261*E261</f>
        <v>0</v>
      </c>
      <c r="H261" s="66">
        <f t="shared" ref="H261:H267" si="9">D261*F261</f>
        <v>0</v>
      </c>
    </row>
    <row r="262" spans="1:9" s="99" customFormat="1" x14ac:dyDescent="0.25">
      <c r="A262" s="236" t="s">
        <v>13546</v>
      </c>
      <c r="B262" s="194" t="s">
        <v>13547</v>
      </c>
      <c r="C262" s="237" t="s">
        <v>6</v>
      </c>
      <c r="D262" s="177"/>
      <c r="E262" s="201">
        <v>1289</v>
      </c>
      <c r="F262" s="201">
        <v>115</v>
      </c>
      <c r="G262" s="88">
        <f t="shared" si="8"/>
        <v>0</v>
      </c>
      <c r="H262" s="66">
        <f t="shared" si="9"/>
        <v>0</v>
      </c>
    </row>
    <row r="263" spans="1:9" s="99" customFormat="1" x14ac:dyDescent="0.25">
      <c r="A263" s="236" t="s">
        <v>13548</v>
      </c>
      <c r="B263" s="194" t="s">
        <v>13549</v>
      </c>
      <c r="C263" s="237" t="s">
        <v>6</v>
      </c>
      <c r="D263" s="177"/>
      <c r="E263" s="201">
        <v>1742</v>
      </c>
      <c r="F263" s="201">
        <v>156</v>
      </c>
      <c r="G263" s="88">
        <f t="shared" si="8"/>
        <v>0</v>
      </c>
      <c r="H263" s="66">
        <f t="shared" si="9"/>
        <v>0</v>
      </c>
    </row>
    <row r="264" spans="1:9" s="99" customFormat="1" x14ac:dyDescent="0.25">
      <c r="A264" s="236" t="s">
        <v>13550</v>
      </c>
      <c r="B264" s="194" t="s">
        <v>13519</v>
      </c>
      <c r="C264" s="237" t="s">
        <v>6</v>
      </c>
      <c r="D264" s="177"/>
      <c r="E264" s="201">
        <v>2456</v>
      </c>
      <c r="F264" s="201">
        <v>220</v>
      </c>
      <c r="G264" s="88">
        <f t="shared" si="8"/>
        <v>0</v>
      </c>
      <c r="H264" s="66">
        <f t="shared" si="9"/>
        <v>0</v>
      </c>
    </row>
    <row r="265" spans="1:9" s="99" customFormat="1" ht="112.5" x14ac:dyDescent="0.25">
      <c r="A265" s="238" t="s">
        <v>13551</v>
      </c>
      <c r="B265" s="196" t="s">
        <v>22736</v>
      </c>
      <c r="C265" s="239"/>
      <c r="D265" s="240"/>
      <c r="E265" s="240"/>
      <c r="F265" s="240"/>
      <c r="G265" s="240"/>
      <c r="H265" s="241"/>
    </row>
    <row r="266" spans="1:9" s="99" customFormat="1" x14ac:dyDescent="0.25">
      <c r="A266" s="236" t="s">
        <v>13552</v>
      </c>
      <c r="B266" s="194" t="s">
        <v>5528</v>
      </c>
      <c r="C266" s="237" t="s">
        <v>6</v>
      </c>
      <c r="D266" s="177"/>
      <c r="E266" s="201">
        <v>377</v>
      </c>
      <c r="F266" s="201">
        <v>33.700000000000003</v>
      </c>
      <c r="G266" s="88">
        <f t="shared" si="8"/>
        <v>0</v>
      </c>
      <c r="H266" s="66">
        <f t="shared" si="9"/>
        <v>0</v>
      </c>
    </row>
    <row r="267" spans="1:9" s="99" customFormat="1" x14ac:dyDescent="0.25">
      <c r="A267" s="236" t="s">
        <v>13553</v>
      </c>
      <c r="B267" s="194" t="s">
        <v>6918</v>
      </c>
      <c r="C267" s="237" t="s">
        <v>301</v>
      </c>
      <c r="D267" s="177"/>
      <c r="E267" s="201">
        <v>21.7</v>
      </c>
      <c r="F267" s="201">
        <v>1.94</v>
      </c>
      <c r="G267" s="88">
        <f t="shared" si="8"/>
        <v>0</v>
      </c>
      <c r="H267" s="66">
        <f t="shared" si="9"/>
        <v>0</v>
      </c>
    </row>
    <row r="268" spans="1:9" s="2" customFormat="1" ht="20.100000000000001" customHeight="1" x14ac:dyDescent="0.25">
      <c r="A268" s="347" t="s">
        <v>19897</v>
      </c>
      <c r="B268" s="347"/>
      <c r="C268" s="347"/>
      <c r="D268" s="347"/>
      <c r="E268" s="347"/>
      <c r="F268" s="347"/>
      <c r="G268" s="138">
        <f>SUM(G3:G267)</f>
        <v>0</v>
      </c>
      <c r="H268" s="139">
        <f>SUM(H3:H267)</f>
        <v>0</v>
      </c>
      <c r="I268" s="4"/>
    </row>
    <row r="269" spans="1:9" x14ac:dyDescent="0.25">
      <c r="B269" s="17"/>
      <c r="C269" s="100"/>
      <c r="D269" s="97"/>
      <c r="E269" s="52"/>
      <c r="F269" s="54"/>
      <c r="G269" s="95"/>
      <c r="H269" s="58"/>
    </row>
    <row r="270" spans="1:9" x14ac:dyDescent="0.25">
      <c r="B270" s="17"/>
      <c r="C270" s="100"/>
      <c r="D270" s="97"/>
      <c r="E270" s="52"/>
      <c r="F270" s="54"/>
      <c r="G270" s="95"/>
      <c r="H270" s="58"/>
    </row>
    <row r="271" spans="1:9" x14ac:dyDescent="0.25">
      <c r="B271" s="17"/>
      <c r="C271" s="100"/>
      <c r="D271" s="97"/>
      <c r="E271" s="52"/>
      <c r="F271" s="54"/>
      <c r="G271" s="95"/>
      <c r="H271" s="58"/>
    </row>
    <row r="272" spans="1:9" x14ac:dyDescent="0.25">
      <c r="B272" s="17"/>
      <c r="C272" s="100"/>
      <c r="D272" s="97"/>
      <c r="E272" s="52"/>
      <c r="F272" s="54"/>
      <c r="G272" s="95"/>
      <c r="H272" s="58"/>
    </row>
    <row r="273" spans="2:8" x14ac:dyDescent="0.25">
      <c r="B273" s="17"/>
      <c r="C273" s="100"/>
      <c r="D273" s="97"/>
      <c r="E273" s="52"/>
      <c r="F273" s="54"/>
      <c r="G273" s="95"/>
      <c r="H273" s="58"/>
    </row>
    <row r="274" spans="2:8" x14ac:dyDescent="0.25">
      <c r="B274" s="17"/>
      <c r="C274" s="100"/>
      <c r="D274" s="97"/>
      <c r="E274" s="52"/>
      <c r="F274" s="54"/>
      <c r="G274" s="95"/>
      <c r="H274" s="58"/>
    </row>
    <row r="275" spans="2:8" x14ac:dyDescent="0.25">
      <c r="B275" s="17"/>
      <c r="C275" s="100"/>
      <c r="D275" s="97"/>
      <c r="E275" s="52"/>
      <c r="F275" s="54"/>
      <c r="G275" s="95"/>
      <c r="H275" s="58"/>
    </row>
    <row r="276" spans="2:8" x14ac:dyDescent="0.25">
      <c r="B276" s="17"/>
      <c r="C276" s="100"/>
      <c r="D276" s="97"/>
      <c r="E276" s="52"/>
      <c r="F276" s="54"/>
      <c r="G276" s="95"/>
      <c r="H276" s="58"/>
    </row>
    <row r="277" spans="2:8" x14ac:dyDescent="0.25">
      <c r="B277" s="16"/>
      <c r="C277" s="100"/>
      <c r="D277" s="97"/>
      <c r="E277" s="52"/>
      <c r="F277" s="54"/>
      <c r="G277" s="95"/>
      <c r="H277" s="58"/>
    </row>
    <row r="278" spans="2:8" x14ac:dyDescent="0.25">
      <c r="B278" s="17"/>
      <c r="C278" s="100"/>
      <c r="D278" s="97"/>
      <c r="E278" s="52"/>
      <c r="F278" s="54"/>
      <c r="G278" s="95"/>
      <c r="H278" s="58"/>
    </row>
    <row r="279" spans="2:8" x14ac:dyDescent="0.25">
      <c r="B279" s="17"/>
      <c r="C279" s="100"/>
      <c r="D279" s="97"/>
      <c r="E279" s="52"/>
      <c r="F279" s="54"/>
      <c r="G279" s="95"/>
      <c r="H279" s="58"/>
    </row>
    <row r="280" spans="2:8" x14ac:dyDescent="0.25">
      <c r="B280" s="17"/>
      <c r="C280" s="100"/>
      <c r="D280" s="97"/>
      <c r="E280" s="52"/>
      <c r="F280" s="54"/>
      <c r="G280" s="95"/>
      <c r="H280" s="58"/>
    </row>
    <row r="281" spans="2:8" x14ac:dyDescent="0.25">
      <c r="B281" s="17"/>
      <c r="C281" s="100"/>
      <c r="D281" s="97"/>
      <c r="E281" s="52"/>
      <c r="F281" s="54"/>
      <c r="G281" s="95"/>
      <c r="H281" s="58"/>
    </row>
    <row r="282" spans="2:8" x14ac:dyDescent="0.25">
      <c r="B282" s="17"/>
      <c r="C282" s="100"/>
      <c r="D282" s="97"/>
      <c r="E282" s="52"/>
      <c r="F282" s="54"/>
      <c r="G282" s="95"/>
      <c r="H282" s="58"/>
    </row>
    <row r="283" spans="2:8" x14ac:dyDescent="0.25">
      <c r="B283" s="17"/>
      <c r="C283" s="100"/>
      <c r="D283" s="97"/>
      <c r="E283" s="52"/>
      <c r="F283" s="54"/>
      <c r="G283" s="95"/>
      <c r="H283" s="58"/>
    </row>
    <row r="284" spans="2:8" x14ac:dyDescent="0.25">
      <c r="B284" s="17"/>
      <c r="C284" s="100"/>
      <c r="D284" s="97"/>
      <c r="E284" s="52"/>
      <c r="F284" s="54"/>
      <c r="G284" s="95"/>
      <c r="H284" s="58"/>
    </row>
    <row r="285" spans="2:8" x14ac:dyDescent="0.25">
      <c r="B285" s="17"/>
      <c r="C285" s="100"/>
      <c r="D285" s="97"/>
      <c r="E285" s="52"/>
      <c r="F285" s="54"/>
      <c r="G285" s="95"/>
      <c r="H285" s="58"/>
    </row>
    <row r="286" spans="2:8" x14ac:dyDescent="0.25">
      <c r="B286" s="16"/>
      <c r="C286" s="100"/>
      <c r="D286" s="97"/>
      <c r="E286" s="52"/>
      <c r="F286" s="54"/>
      <c r="G286" s="95"/>
      <c r="H286" s="58"/>
    </row>
    <row r="287" spans="2:8" x14ac:dyDescent="0.25">
      <c r="B287" s="17"/>
      <c r="C287" s="100"/>
      <c r="D287" s="97"/>
      <c r="E287" s="52"/>
      <c r="F287" s="54"/>
      <c r="G287" s="95"/>
      <c r="H287" s="58"/>
    </row>
    <row r="288" spans="2:8" x14ac:dyDescent="0.25">
      <c r="B288" s="17"/>
      <c r="C288" s="100"/>
      <c r="D288" s="97"/>
      <c r="E288" s="52"/>
      <c r="F288" s="54"/>
      <c r="G288" s="95"/>
      <c r="H288" s="58"/>
    </row>
    <row r="289" spans="2:8" x14ac:dyDescent="0.25">
      <c r="B289" s="17"/>
      <c r="C289" s="100"/>
      <c r="D289" s="97"/>
      <c r="E289" s="52"/>
      <c r="F289" s="54"/>
      <c r="G289" s="95"/>
      <c r="H289" s="58"/>
    </row>
    <row r="290" spans="2:8" x14ac:dyDescent="0.25">
      <c r="B290" s="17"/>
      <c r="C290" s="100"/>
      <c r="D290" s="97"/>
      <c r="E290" s="52"/>
      <c r="F290" s="54"/>
      <c r="G290" s="95"/>
      <c r="H290" s="58"/>
    </row>
    <row r="291" spans="2:8" x14ac:dyDescent="0.25">
      <c r="B291" s="16"/>
      <c r="C291" s="100"/>
      <c r="D291" s="97"/>
      <c r="E291" s="52"/>
      <c r="F291" s="54"/>
      <c r="G291" s="95"/>
      <c r="H291" s="58"/>
    </row>
    <row r="292" spans="2:8" x14ac:dyDescent="0.25">
      <c r="B292" s="17"/>
      <c r="C292" s="100"/>
      <c r="D292" s="97"/>
      <c r="E292" s="52"/>
      <c r="F292" s="54"/>
      <c r="G292" s="95"/>
      <c r="H292" s="58"/>
    </row>
    <row r="293" spans="2:8" x14ac:dyDescent="0.25">
      <c r="B293" s="17"/>
      <c r="C293" s="100"/>
      <c r="D293" s="97"/>
      <c r="E293" s="52"/>
      <c r="F293" s="54"/>
      <c r="G293" s="95"/>
      <c r="H293" s="58"/>
    </row>
    <row r="294" spans="2:8" x14ac:dyDescent="0.25">
      <c r="B294" s="17"/>
      <c r="C294" s="100"/>
      <c r="D294" s="97"/>
      <c r="E294" s="52"/>
      <c r="F294" s="54"/>
      <c r="G294" s="95"/>
      <c r="H294" s="58"/>
    </row>
    <row r="295" spans="2:8" x14ac:dyDescent="0.25">
      <c r="B295" s="17"/>
      <c r="C295" s="100"/>
      <c r="D295" s="97"/>
      <c r="E295" s="52"/>
      <c r="F295" s="54"/>
      <c r="G295" s="95"/>
      <c r="H295" s="58"/>
    </row>
    <row r="296" spans="2:8" x14ac:dyDescent="0.25">
      <c r="B296" s="16"/>
      <c r="C296" s="100"/>
      <c r="D296" s="97"/>
      <c r="E296" s="52"/>
      <c r="F296" s="54"/>
      <c r="G296" s="95"/>
      <c r="H296" s="58"/>
    </row>
    <row r="297" spans="2:8" x14ac:dyDescent="0.25">
      <c r="B297" s="17"/>
      <c r="C297" s="100"/>
      <c r="D297" s="97"/>
      <c r="E297" s="52"/>
      <c r="F297" s="54"/>
      <c r="G297" s="95"/>
      <c r="H297" s="58"/>
    </row>
    <row r="298" spans="2:8" x14ac:dyDescent="0.25">
      <c r="B298" s="17"/>
      <c r="C298" s="100"/>
      <c r="D298" s="97"/>
      <c r="E298" s="52"/>
      <c r="F298" s="54"/>
      <c r="G298" s="95"/>
      <c r="H298" s="58"/>
    </row>
    <row r="299" spans="2:8" x14ac:dyDescent="0.25">
      <c r="B299" s="17"/>
      <c r="C299" s="100"/>
      <c r="D299" s="97"/>
      <c r="E299" s="52"/>
      <c r="F299" s="54"/>
      <c r="G299" s="95"/>
      <c r="H299" s="58"/>
    </row>
    <row r="300" spans="2:8" x14ac:dyDescent="0.25">
      <c r="B300" s="17"/>
      <c r="C300" s="100"/>
      <c r="D300" s="97"/>
      <c r="E300" s="52"/>
      <c r="F300" s="54"/>
      <c r="G300" s="95"/>
      <c r="H300" s="58"/>
    </row>
    <row r="301" spans="2:8" x14ac:dyDescent="0.25">
      <c r="B301" s="17"/>
      <c r="C301" s="100"/>
      <c r="D301" s="97"/>
      <c r="E301" s="52"/>
      <c r="F301" s="54"/>
      <c r="G301" s="95"/>
      <c r="H301" s="58"/>
    </row>
    <row r="302" spans="2:8" x14ac:dyDescent="0.25">
      <c r="B302" s="16"/>
      <c r="C302" s="100"/>
      <c r="D302" s="97"/>
      <c r="E302" s="52"/>
      <c r="F302" s="54"/>
      <c r="G302" s="95"/>
      <c r="H302" s="58"/>
    </row>
    <row r="303" spans="2:8" x14ac:dyDescent="0.25">
      <c r="B303" s="17"/>
      <c r="C303" s="100"/>
      <c r="D303" s="97"/>
      <c r="E303" s="52"/>
      <c r="F303" s="54"/>
      <c r="G303" s="95"/>
      <c r="H303" s="58"/>
    </row>
    <row r="304" spans="2:8" x14ac:dyDescent="0.25">
      <c r="B304" s="17"/>
      <c r="C304" s="100"/>
      <c r="D304" s="97"/>
      <c r="E304" s="52"/>
      <c r="F304" s="54"/>
      <c r="G304" s="95"/>
      <c r="H304" s="58"/>
    </row>
    <row r="305" spans="2:8" x14ac:dyDescent="0.25">
      <c r="B305" s="17"/>
      <c r="C305" s="100"/>
      <c r="D305" s="97"/>
      <c r="E305" s="52"/>
      <c r="F305" s="54"/>
      <c r="G305" s="95"/>
      <c r="H305" s="58"/>
    </row>
    <row r="306" spans="2:8" x14ac:dyDescent="0.25">
      <c r="B306" s="17"/>
      <c r="C306" s="100"/>
      <c r="D306" s="97"/>
      <c r="E306" s="52"/>
      <c r="F306" s="54"/>
      <c r="G306" s="95"/>
      <c r="H306" s="58"/>
    </row>
    <row r="307" spans="2:8" x14ac:dyDescent="0.25">
      <c r="B307" s="16"/>
      <c r="C307" s="100"/>
      <c r="D307" s="97"/>
      <c r="E307" s="52"/>
      <c r="F307" s="54"/>
      <c r="G307" s="95"/>
      <c r="H307" s="58"/>
    </row>
    <row r="308" spans="2:8" x14ac:dyDescent="0.25">
      <c r="B308" s="17"/>
      <c r="C308" s="100"/>
      <c r="D308" s="97"/>
      <c r="E308" s="52"/>
      <c r="F308" s="54"/>
      <c r="G308" s="95"/>
      <c r="H308" s="58"/>
    </row>
    <row r="309" spans="2:8" x14ac:dyDescent="0.25">
      <c r="B309" s="17"/>
      <c r="C309" s="100"/>
      <c r="D309" s="97"/>
      <c r="E309" s="52"/>
      <c r="F309" s="54"/>
      <c r="G309" s="95"/>
      <c r="H309" s="58"/>
    </row>
    <row r="310" spans="2:8" x14ac:dyDescent="0.25">
      <c r="B310" s="17"/>
      <c r="C310" s="100"/>
      <c r="D310" s="97"/>
      <c r="E310" s="52"/>
      <c r="F310" s="54"/>
      <c r="G310" s="95"/>
      <c r="H310" s="58"/>
    </row>
    <row r="311" spans="2:8" x14ac:dyDescent="0.25">
      <c r="B311" s="17"/>
      <c r="C311" s="100"/>
      <c r="D311" s="97"/>
      <c r="E311" s="52"/>
      <c r="F311" s="54"/>
      <c r="G311" s="95"/>
      <c r="H311" s="58"/>
    </row>
    <row r="312" spans="2:8" x14ac:dyDescent="0.25">
      <c r="B312" s="17"/>
      <c r="C312" s="100"/>
      <c r="D312" s="97"/>
      <c r="E312" s="52"/>
      <c r="F312" s="54"/>
      <c r="G312" s="95"/>
      <c r="H312" s="58"/>
    </row>
    <row r="313" spans="2:8" x14ac:dyDescent="0.25">
      <c r="B313" s="16"/>
      <c r="C313" s="100"/>
      <c r="D313" s="97"/>
      <c r="E313" s="52"/>
      <c r="F313" s="54"/>
      <c r="G313" s="95"/>
      <c r="H313" s="58"/>
    </row>
    <row r="314" spans="2:8" x14ac:dyDescent="0.25">
      <c r="B314" s="17"/>
      <c r="C314" s="100"/>
      <c r="D314" s="97"/>
      <c r="E314" s="52"/>
      <c r="F314" s="54"/>
      <c r="G314" s="95"/>
      <c r="H314" s="58"/>
    </row>
    <row r="315" spans="2:8" x14ac:dyDescent="0.25">
      <c r="B315" s="17"/>
      <c r="C315" s="100"/>
      <c r="D315" s="97"/>
      <c r="E315" s="52"/>
      <c r="F315" s="54"/>
      <c r="G315" s="95"/>
      <c r="H315" s="58"/>
    </row>
    <row r="316" spans="2:8" x14ac:dyDescent="0.25">
      <c r="B316" s="17"/>
      <c r="C316" s="100"/>
      <c r="D316" s="97"/>
      <c r="E316" s="52"/>
      <c r="F316" s="54"/>
      <c r="G316" s="95"/>
      <c r="H316" s="58"/>
    </row>
    <row r="317" spans="2:8" x14ac:dyDescent="0.25">
      <c r="B317" s="17"/>
      <c r="C317" s="100"/>
      <c r="D317" s="97"/>
      <c r="E317" s="52"/>
      <c r="F317" s="54"/>
      <c r="G317" s="95"/>
      <c r="H317" s="58"/>
    </row>
    <row r="318" spans="2:8" x14ac:dyDescent="0.25">
      <c r="B318" s="16"/>
      <c r="C318" s="100"/>
      <c r="D318" s="97"/>
      <c r="E318" s="52"/>
      <c r="F318" s="54"/>
      <c r="G318" s="95"/>
      <c r="H318" s="58"/>
    </row>
    <row r="319" spans="2:8" x14ac:dyDescent="0.25">
      <c r="B319" s="17"/>
      <c r="C319" s="100"/>
      <c r="D319" s="97"/>
      <c r="E319" s="52"/>
      <c r="F319" s="54"/>
      <c r="G319" s="95"/>
      <c r="H319" s="58"/>
    </row>
    <row r="320" spans="2:8" x14ac:dyDescent="0.25">
      <c r="B320" s="17"/>
      <c r="C320" s="100"/>
      <c r="D320" s="97"/>
      <c r="E320" s="52"/>
      <c r="F320" s="54"/>
      <c r="G320" s="95"/>
      <c r="H320" s="58"/>
    </row>
    <row r="321" spans="2:8" x14ac:dyDescent="0.25">
      <c r="B321" s="17"/>
      <c r="C321" s="100"/>
      <c r="D321" s="97"/>
      <c r="E321" s="52"/>
      <c r="F321" s="54"/>
      <c r="G321" s="95"/>
      <c r="H321" s="58"/>
    </row>
    <row r="322" spans="2:8" x14ac:dyDescent="0.25">
      <c r="B322" s="17"/>
      <c r="C322" s="100"/>
      <c r="D322" s="97"/>
      <c r="E322" s="52"/>
      <c r="F322" s="54"/>
      <c r="G322" s="95"/>
      <c r="H322" s="58"/>
    </row>
    <row r="323" spans="2:8" x14ac:dyDescent="0.25">
      <c r="B323" s="16"/>
      <c r="C323" s="100"/>
      <c r="D323" s="97"/>
      <c r="E323" s="52"/>
      <c r="F323" s="54"/>
      <c r="G323" s="95"/>
      <c r="H323" s="58"/>
    </row>
    <row r="324" spans="2:8" x14ac:dyDescent="0.25">
      <c r="B324" s="17"/>
      <c r="C324" s="100"/>
      <c r="D324" s="97"/>
      <c r="E324" s="52"/>
      <c r="F324" s="54"/>
      <c r="G324" s="95"/>
      <c r="H324" s="58"/>
    </row>
    <row r="325" spans="2:8" x14ac:dyDescent="0.25">
      <c r="B325" s="17"/>
      <c r="C325" s="100"/>
      <c r="D325" s="97"/>
      <c r="E325" s="52"/>
      <c r="F325" s="54"/>
      <c r="G325" s="95"/>
      <c r="H325" s="58"/>
    </row>
    <row r="326" spans="2:8" x14ac:dyDescent="0.25">
      <c r="B326" s="17"/>
      <c r="C326" s="100"/>
      <c r="D326" s="97"/>
      <c r="E326" s="52"/>
      <c r="F326" s="54"/>
      <c r="G326" s="95"/>
      <c r="H326" s="58"/>
    </row>
    <row r="327" spans="2:8" x14ac:dyDescent="0.25">
      <c r="B327" s="17"/>
      <c r="C327" s="100"/>
      <c r="D327" s="97"/>
      <c r="E327" s="52"/>
      <c r="F327" s="54"/>
      <c r="G327" s="95"/>
      <c r="H327" s="58"/>
    </row>
    <row r="328" spans="2:8" x14ac:dyDescent="0.25">
      <c r="B328" s="17"/>
      <c r="C328" s="100"/>
      <c r="D328" s="97"/>
      <c r="E328" s="52"/>
      <c r="F328" s="54"/>
      <c r="G328" s="95"/>
      <c r="H328" s="58"/>
    </row>
    <row r="329" spans="2:8" x14ac:dyDescent="0.25">
      <c r="B329" s="17"/>
      <c r="C329" s="100"/>
      <c r="D329" s="97"/>
      <c r="E329" s="52"/>
      <c r="F329" s="54"/>
      <c r="G329" s="95"/>
      <c r="H329" s="58"/>
    </row>
    <row r="330" spans="2:8" x14ac:dyDescent="0.25">
      <c r="B330" s="17"/>
      <c r="C330" s="100"/>
      <c r="D330" s="97"/>
      <c r="E330" s="52"/>
      <c r="F330" s="54"/>
      <c r="G330" s="95"/>
      <c r="H330" s="58"/>
    </row>
    <row r="331" spans="2:8" x14ac:dyDescent="0.25">
      <c r="B331" s="17"/>
      <c r="C331" s="100"/>
      <c r="D331" s="97"/>
      <c r="E331" s="52"/>
      <c r="F331" s="54"/>
      <c r="G331" s="95"/>
      <c r="H331" s="58"/>
    </row>
    <row r="332" spans="2:8" x14ac:dyDescent="0.25">
      <c r="B332" s="17"/>
      <c r="C332" s="100"/>
      <c r="D332" s="97"/>
      <c r="E332" s="52"/>
      <c r="F332" s="54"/>
      <c r="G332" s="95"/>
      <c r="H332" s="58"/>
    </row>
    <row r="333" spans="2:8" x14ac:dyDescent="0.25">
      <c r="B333" s="17"/>
      <c r="C333" s="100"/>
      <c r="D333" s="97"/>
      <c r="E333" s="52"/>
      <c r="F333" s="54"/>
      <c r="G333" s="95"/>
      <c r="H333" s="58"/>
    </row>
    <row r="334" spans="2:8" x14ac:dyDescent="0.25">
      <c r="B334" s="17"/>
      <c r="C334" s="100"/>
      <c r="D334" s="97"/>
      <c r="E334" s="52"/>
      <c r="F334" s="54"/>
      <c r="G334" s="95"/>
      <c r="H334" s="58"/>
    </row>
    <row r="335" spans="2:8" x14ac:dyDescent="0.25">
      <c r="B335" s="17"/>
      <c r="C335" s="100"/>
      <c r="D335" s="97"/>
      <c r="E335" s="52"/>
      <c r="F335" s="54"/>
      <c r="G335" s="95"/>
      <c r="H335" s="58"/>
    </row>
    <row r="336" spans="2:8" x14ac:dyDescent="0.25">
      <c r="B336" s="17"/>
      <c r="C336" s="100"/>
      <c r="D336" s="97"/>
      <c r="E336" s="52"/>
      <c r="F336" s="54"/>
      <c r="G336" s="95"/>
      <c r="H336" s="58"/>
    </row>
    <row r="337" spans="2:8" x14ac:dyDescent="0.25">
      <c r="B337" s="17"/>
      <c r="C337" s="100"/>
      <c r="D337" s="97"/>
      <c r="E337" s="52"/>
      <c r="F337" s="54"/>
      <c r="G337" s="95"/>
      <c r="H337" s="58"/>
    </row>
    <row r="338" spans="2:8" x14ac:dyDescent="0.25">
      <c r="B338" s="17"/>
      <c r="C338" s="100"/>
      <c r="D338" s="97"/>
      <c r="E338" s="52"/>
      <c r="F338" s="54"/>
      <c r="G338" s="95"/>
      <c r="H338" s="58"/>
    </row>
    <row r="339" spans="2:8" x14ac:dyDescent="0.25">
      <c r="B339" s="17"/>
      <c r="C339" s="100"/>
      <c r="D339" s="97"/>
      <c r="E339" s="52"/>
      <c r="F339" s="54"/>
      <c r="G339" s="95"/>
      <c r="H339" s="58"/>
    </row>
    <row r="340" spans="2:8" x14ac:dyDescent="0.25">
      <c r="B340" s="17"/>
      <c r="C340" s="100"/>
      <c r="D340" s="97"/>
      <c r="E340" s="52"/>
      <c r="F340" s="54"/>
      <c r="G340" s="95"/>
      <c r="H340" s="58"/>
    </row>
    <row r="341" spans="2:8" x14ac:dyDescent="0.25">
      <c r="B341" s="17"/>
      <c r="C341" s="100"/>
      <c r="D341" s="97"/>
      <c r="E341" s="52"/>
      <c r="F341" s="54"/>
      <c r="G341" s="95"/>
      <c r="H341" s="58"/>
    </row>
    <row r="342" spans="2:8" x14ac:dyDescent="0.25">
      <c r="B342" s="17"/>
      <c r="C342" s="100"/>
      <c r="D342" s="97"/>
      <c r="E342" s="52"/>
      <c r="F342" s="54"/>
      <c r="G342" s="95"/>
      <c r="H342" s="58"/>
    </row>
    <row r="343" spans="2:8" x14ac:dyDescent="0.25">
      <c r="B343" s="17"/>
      <c r="C343" s="100"/>
      <c r="D343" s="97"/>
      <c r="E343" s="52"/>
      <c r="F343" s="54"/>
      <c r="G343" s="95"/>
      <c r="H343" s="58"/>
    </row>
    <row r="344" spans="2:8" x14ac:dyDescent="0.25">
      <c r="B344" s="17"/>
      <c r="C344" s="100"/>
      <c r="D344" s="97"/>
      <c r="E344" s="52"/>
      <c r="F344" s="54"/>
      <c r="G344" s="95"/>
      <c r="H344" s="58"/>
    </row>
    <row r="345" spans="2:8" x14ac:dyDescent="0.25">
      <c r="B345" s="17"/>
      <c r="C345" s="100"/>
      <c r="D345" s="97"/>
      <c r="E345" s="52"/>
      <c r="F345" s="54"/>
      <c r="G345" s="95"/>
      <c r="H345" s="58"/>
    </row>
    <row r="346" spans="2:8" x14ac:dyDescent="0.25">
      <c r="B346" s="17"/>
      <c r="C346" s="100"/>
      <c r="D346" s="97"/>
      <c r="E346" s="52"/>
      <c r="F346" s="54"/>
      <c r="G346" s="95"/>
      <c r="H346" s="58"/>
    </row>
    <row r="347" spans="2:8" x14ac:dyDescent="0.25">
      <c r="B347" s="17"/>
      <c r="C347" s="100"/>
      <c r="D347" s="97"/>
      <c r="E347" s="52"/>
      <c r="F347" s="54"/>
      <c r="G347" s="95"/>
      <c r="H347" s="58"/>
    </row>
    <row r="348" spans="2:8" x14ac:dyDescent="0.25">
      <c r="B348" s="17"/>
      <c r="C348" s="100"/>
      <c r="D348" s="97"/>
      <c r="E348" s="52"/>
      <c r="F348" s="54"/>
      <c r="G348" s="95"/>
      <c r="H348" s="58"/>
    </row>
    <row r="349" spans="2:8" x14ac:dyDescent="0.25">
      <c r="B349" s="17"/>
      <c r="C349" s="100"/>
      <c r="D349" s="97"/>
      <c r="E349" s="52"/>
      <c r="F349" s="54"/>
      <c r="G349" s="95"/>
      <c r="H349" s="58"/>
    </row>
    <row r="350" spans="2:8" x14ac:dyDescent="0.25">
      <c r="B350" s="17"/>
      <c r="C350" s="100"/>
      <c r="D350" s="97"/>
      <c r="E350" s="52"/>
      <c r="F350" s="54"/>
      <c r="G350" s="95"/>
      <c r="H350" s="58"/>
    </row>
    <row r="351" spans="2:8" x14ac:dyDescent="0.25">
      <c r="B351" s="17"/>
      <c r="C351" s="100"/>
      <c r="D351" s="97"/>
      <c r="E351" s="52"/>
      <c r="F351" s="54"/>
      <c r="G351" s="95"/>
      <c r="H351" s="58"/>
    </row>
    <row r="352" spans="2:8" x14ac:dyDescent="0.25">
      <c r="B352" s="17"/>
      <c r="C352" s="100"/>
      <c r="D352" s="97"/>
      <c r="E352" s="52"/>
      <c r="F352" s="54"/>
      <c r="G352" s="95"/>
      <c r="H352" s="58"/>
    </row>
    <row r="353" spans="2:8" x14ac:dyDescent="0.25">
      <c r="B353" s="17"/>
      <c r="C353" s="100"/>
      <c r="D353" s="97"/>
      <c r="E353" s="52"/>
      <c r="F353" s="54"/>
      <c r="G353" s="95"/>
      <c r="H353" s="58"/>
    </row>
    <row r="354" spans="2:8" x14ac:dyDescent="0.25">
      <c r="B354" s="16"/>
      <c r="C354" s="100"/>
      <c r="D354" s="97"/>
      <c r="E354" s="52"/>
      <c r="F354" s="54"/>
      <c r="G354" s="95"/>
      <c r="H354" s="58"/>
    </row>
    <row r="355" spans="2:8" x14ac:dyDescent="0.25">
      <c r="B355" s="17"/>
      <c r="C355" s="100"/>
      <c r="D355" s="97"/>
      <c r="E355" s="52"/>
      <c r="F355" s="54"/>
      <c r="G355" s="95"/>
      <c r="H355" s="58"/>
    </row>
    <row r="356" spans="2:8" x14ac:dyDescent="0.25">
      <c r="B356" s="17"/>
      <c r="C356" s="100"/>
      <c r="D356" s="97"/>
      <c r="E356" s="52"/>
      <c r="F356" s="54"/>
      <c r="G356" s="95"/>
      <c r="H356" s="58"/>
    </row>
    <row r="357" spans="2:8" x14ac:dyDescent="0.25">
      <c r="B357" s="16"/>
      <c r="C357" s="100"/>
      <c r="D357" s="97"/>
      <c r="E357" s="52"/>
      <c r="F357" s="54"/>
      <c r="G357" s="95"/>
      <c r="H357" s="58"/>
    </row>
    <row r="358" spans="2:8" x14ac:dyDescent="0.25">
      <c r="B358" s="17"/>
      <c r="C358" s="100"/>
      <c r="D358" s="97"/>
      <c r="E358" s="52"/>
      <c r="F358" s="54"/>
      <c r="G358" s="95"/>
      <c r="H358" s="58"/>
    </row>
    <row r="359" spans="2:8" x14ac:dyDescent="0.25">
      <c r="B359" s="17"/>
      <c r="C359" s="100"/>
      <c r="D359" s="97"/>
      <c r="E359" s="52"/>
      <c r="F359" s="54"/>
      <c r="G359" s="95"/>
      <c r="H359" s="58"/>
    </row>
    <row r="360" spans="2:8" x14ac:dyDescent="0.25">
      <c r="B360" s="17"/>
      <c r="C360" s="100"/>
      <c r="D360" s="97"/>
      <c r="E360" s="52"/>
      <c r="F360" s="54"/>
      <c r="G360" s="95"/>
      <c r="H360" s="58"/>
    </row>
    <row r="361" spans="2:8" x14ac:dyDescent="0.25">
      <c r="B361" s="17"/>
      <c r="C361" s="100"/>
      <c r="D361" s="97"/>
      <c r="E361" s="52"/>
      <c r="F361" s="54"/>
      <c r="G361" s="95"/>
      <c r="H361" s="58"/>
    </row>
    <row r="362" spans="2:8" x14ac:dyDescent="0.25">
      <c r="B362" s="16"/>
      <c r="C362" s="100"/>
      <c r="D362" s="97"/>
      <c r="E362" s="52"/>
      <c r="F362" s="54"/>
      <c r="G362" s="95"/>
      <c r="H362" s="58"/>
    </row>
    <row r="363" spans="2:8" x14ac:dyDescent="0.25">
      <c r="B363" s="17"/>
      <c r="C363" s="100"/>
      <c r="D363" s="97"/>
      <c r="E363" s="52"/>
      <c r="F363" s="54"/>
      <c r="G363" s="95"/>
      <c r="H363" s="58"/>
    </row>
    <row r="364" spans="2:8" x14ac:dyDescent="0.25">
      <c r="B364" s="17"/>
      <c r="C364" s="100"/>
      <c r="D364" s="97"/>
      <c r="E364" s="52"/>
      <c r="F364" s="54"/>
      <c r="G364" s="95"/>
      <c r="H364" s="58"/>
    </row>
    <row r="365" spans="2:8" x14ac:dyDescent="0.25">
      <c r="B365" s="17"/>
      <c r="C365" s="100"/>
      <c r="D365" s="97"/>
      <c r="E365" s="52"/>
      <c r="F365" s="54"/>
      <c r="G365" s="95"/>
      <c r="H365" s="58"/>
    </row>
    <row r="366" spans="2:8" x14ac:dyDescent="0.25">
      <c r="B366" s="17"/>
      <c r="C366" s="100"/>
      <c r="D366" s="97"/>
      <c r="E366" s="52"/>
      <c r="F366" s="54"/>
      <c r="G366" s="95"/>
      <c r="H366" s="58"/>
    </row>
    <row r="367" spans="2:8" x14ac:dyDescent="0.25">
      <c r="B367" s="17"/>
      <c r="C367" s="100"/>
      <c r="D367" s="97"/>
      <c r="E367" s="52"/>
      <c r="F367" s="54"/>
      <c r="G367" s="95"/>
      <c r="H367" s="58"/>
    </row>
    <row r="368" spans="2:8" x14ac:dyDescent="0.25">
      <c r="B368" s="17"/>
      <c r="C368" s="100"/>
      <c r="D368" s="97"/>
      <c r="E368" s="52"/>
      <c r="F368" s="54"/>
      <c r="G368" s="95"/>
      <c r="H368" s="58"/>
    </row>
    <row r="369" spans="2:8" x14ac:dyDescent="0.25">
      <c r="B369" s="17"/>
      <c r="C369" s="100"/>
      <c r="D369" s="97"/>
      <c r="E369" s="52"/>
      <c r="F369" s="54"/>
      <c r="G369" s="95"/>
      <c r="H369" s="58"/>
    </row>
    <row r="370" spans="2:8" x14ac:dyDescent="0.25">
      <c r="B370" s="17"/>
      <c r="C370" s="100"/>
      <c r="D370" s="97"/>
      <c r="E370" s="52"/>
      <c r="F370" s="54"/>
      <c r="G370" s="95"/>
      <c r="H370" s="58"/>
    </row>
    <row r="371" spans="2:8" x14ac:dyDescent="0.25">
      <c r="B371" s="17"/>
      <c r="C371" s="100"/>
      <c r="D371" s="97"/>
      <c r="E371" s="52"/>
      <c r="F371" s="54"/>
      <c r="G371" s="95"/>
      <c r="H371" s="58"/>
    </row>
    <row r="372" spans="2:8" x14ac:dyDescent="0.25">
      <c r="B372" s="17"/>
      <c r="C372" s="100"/>
      <c r="D372" s="97"/>
      <c r="E372" s="52"/>
      <c r="F372" s="54"/>
      <c r="G372" s="95"/>
      <c r="H372" s="58"/>
    </row>
    <row r="373" spans="2:8" x14ac:dyDescent="0.25">
      <c r="B373" s="17"/>
      <c r="C373" s="100"/>
      <c r="D373" s="97"/>
      <c r="E373" s="52"/>
      <c r="F373" s="54"/>
      <c r="G373" s="95"/>
      <c r="H373" s="58"/>
    </row>
    <row r="374" spans="2:8" x14ac:dyDescent="0.25">
      <c r="B374" s="17"/>
      <c r="C374" s="100"/>
      <c r="D374" s="97"/>
      <c r="E374" s="52"/>
      <c r="F374" s="54"/>
      <c r="G374" s="95"/>
      <c r="H374" s="58"/>
    </row>
    <row r="375" spans="2:8" x14ac:dyDescent="0.25">
      <c r="B375" s="17"/>
      <c r="C375" s="100"/>
      <c r="D375" s="97"/>
      <c r="E375" s="52"/>
      <c r="F375" s="54"/>
      <c r="G375" s="95"/>
      <c r="H375" s="58"/>
    </row>
    <row r="376" spans="2:8" x14ac:dyDescent="0.25">
      <c r="B376" s="17"/>
      <c r="C376" s="100"/>
      <c r="D376" s="97"/>
      <c r="E376" s="52"/>
      <c r="F376" s="54"/>
      <c r="G376" s="95"/>
      <c r="H376" s="58"/>
    </row>
    <row r="377" spans="2:8" x14ac:dyDescent="0.25">
      <c r="B377" s="16"/>
      <c r="C377" s="100"/>
      <c r="D377" s="97"/>
      <c r="E377" s="52"/>
      <c r="F377" s="54"/>
      <c r="G377" s="95"/>
      <c r="H377" s="58"/>
    </row>
    <row r="378" spans="2:8" x14ac:dyDescent="0.25">
      <c r="B378" s="17"/>
      <c r="C378" s="100"/>
      <c r="D378" s="97"/>
      <c r="E378" s="52"/>
      <c r="F378" s="54"/>
      <c r="G378" s="95"/>
      <c r="H378" s="58"/>
    </row>
    <row r="379" spans="2:8" x14ac:dyDescent="0.25">
      <c r="B379" s="17"/>
      <c r="C379" s="100"/>
      <c r="D379" s="97"/>
      <c r="E379" s="52"/>
      <c r="F379" s="54"/>
      <c r="G379" s="95"/>
      <c r="H379" s="58"/>
    </row>
    <row r="380" spans="2:8" x14ac:dyDescent="0.25">
      <c r="B380" s="17"/>
      <c r="C380" s="100"/>
      <c r="D380" s="97"/>
      <c r="E380" s="52"/>
      <c r="F380" s="54"/>
      <c r="G380" s="95"/>
      <c r="H380" s="58"/>
    </row>
    <row r="381" spans="2:8" x14ac:dyDescent="0.25">
      <c r="B381" s="17"/>
      <c r="C381" s="100"/>
      <c r="D381" s="97"/>
      <c r="E381" s="52"/>
      <c r="F381" s="54"/>
      <c r="G381" s="95"/>
      <c r="H381" s="58"/>
    </row>
    <row r="382" spans="2:8" x14ac:dyDescent="0.25">
      <c r="B382" s="17"/>
      <c r="C382" s="100"/>
      <c r="D382" s="97"/>
      <c r="E382" s="52"/>
      <c r="F382" s="54"/>
      <c r="G382" s="95"/>
      <c r="H382" s="58"/>
    </row>
    <row r="383" spans="2:8" x14ac:dyDescent="0.25">
      <c r="B383" s="17"/>
      <c r="C383" s="100"/>
      <c r="D383" s="97"/>
      <c r="E383" s="52"/>
      <c r="F383" s="54"/>
      <c r="G383" s="95"/>
      <c r="H383" s="58"/>
    </row>
    <row r="384" spans="2:8" x14ac:dyDescent="0.25">
      <c r="B384" s="16"/>
      <c r="C384" s="100"/>
      <c r="D384" s="97"/>
      <c r="E384" s="52"/>
      <c r="F384" s="54"/>
      <c r="G384" s="95"/>
      <c r="H384" s="58"/>
    </row>
    <row r="385" spans="2:8" x14ac:dyDescent="0.25">
      <c r="B385" s="17"/>
      <c r="C385" s="100"/>
      <c r="D385" s="97"/>
      <c r="E385" s="52"/>
      <c r="F385" s="54"/>
      <c r="G385" s="95"/>
      <c r="H385" s="58"/>
    </row>
    <row r="386" spans="2:8" x14ac:dyDescent="0.25">
      <c r="B386" s="17"/>
      <c r="C386" s="100"/>
      <c r="D386" s="97"/>
      <c r="E386" s="52"/>
      <c r="F386" s="54"/>
      <c r="G386" s="95"/>
      <c r="H386" s="58"/>
    </row>
    <row r="387" spans="2:8" x14ac:dyDescent="0.25">
      <c r="B387" s="17"/>
      <c r="C387" s="100"/>
      <c r="D387" s="97"/>
      <c r="E387" s="52"/>
      <c r="F387" s="54"/>
      <c r="G387" s="95"/>
      <c r="H387" s="58"/>
    </row>
    <row r="388" spans="2:8" x14ac:dyDescent="0.25">
      <c r="B388" s="17"/>
      <c r="C388" s="100"/>
      <c r="D388" s="97"/>
      <c r="E388" s="52"/>
      <c r="F388" s="54"/>
      <c r="G388" s="95"/>
      <c r="H388" s="58"/>
    </row>
    <row r="389" spans="2:8" x14ac:dyDescent="0.25">
      <c r="B389" s="17"/>
      <c r="C389" s="100"/>
      <c r="D389" s="97"/>
      <c r="E389" s="52"/>
      <c r="F389" s="54"/>
      <c r="G389" s="95"/>
      <c r="H389" s="58"/>
    </row>
    <row r="390" spans="2:8" x14ac:dyDescent="0.25">
      <c r="B390" s="17"/>
      <c r="C390" s="100"/>
      <c r="D390" s="97"/>
      <c r="E390" s="52"/>
      <c r="F390" s="54"/>
      <c r="G390" s="95"/>
      <c r="H390" s="58"/>
    </row>
    <row r="391" spans="2:8" x14ac:dyDescent="0.25">
      <c r="B391" s="17"/>
      <c r="C391" s="100"/>
      <c r="D391" s="97"/>
      <c r="E391" s="52"/>
      <c r="F391" s="54"/>
      <c r="G391" s="95"/>
      <c r="H391" s="58"/>
    </row>
    <row r="392" spans="2:8" x14ac:dyDescent="0.25">
      <c r="B392" s="17"/>
      <c r="C392" s="100"/>
      <c r="D392" s="97"/>
      <c r="E392" s="52"/>
      <c r="F392" s="54"/>
      <c r="G392" s="95"/>
      <c r="H392" s="58"/>
    </row>
    <row r="393" spans="2:8" x14ac:dyDescent="0.25">
      <c r="B393" s="17"/>
      <c r="C393" s="100"/>
      <c r="D393" s="97"/>
      <c r="E393" s="52"/>
      <c r="F393" s="54"/>
      <c r="G393" s="95"/>
      <c r="H393" s="58"/>
    </row>
    <row r="394" spans="2:8" x14ac:dyDescent="0.25">
      <c r="B394" s="17"/>
      <c r="C394" s="100"/>
      <c r="D394" s="97"/>
      <c r="E394" s="52"/>
      <c r="F394" s="54"/>
      <c r="G394" s="95"/>
      <c r="H394" s="58"/>
    </row>
    <row r="395" spans="2:8" x14ac:dyDescent="0.25">
      <c r="B395" s="17"/>
      <c r="C395" s="100"/>
      <c r="D395" s="97"/>
      <c r="E395" s="52"/>
      <c r="F395" s="54"/>
      <c r="G395" s="95"/>
      <c r="H395" s="58"/>
    </row>
    <row r="396" spans="2:8" x14ac:dyDescent="0.25">
      <c r="B396" s="17"/>
      <c r="C396" s="100"/>
      <c r="D396" s="97"/>
      <c r="E396" s="52"/>
      <c r="F396" s="54"/>
      <c r="G396" s="95"/>
      <c r="H396" s="58"/>
    </row>
    <row r="397" spans="2:8" x14ac:dyDescent="0.25">
      <c r="B397" s="17"/>
      <c r="C397" s="100"/>
      <c r="D397" s="97"/>
      <c r="E397" s="52"/>
      <c r="F397" s="54"/>
      <c r="G397" s="95"/>
      <c r="H397" s="58"/>
    </row>
    <row r="398" spans="2:8" x14ac:dyDescent="0.25">
      <c r="B398" s="17"/>
      <c r="C398" s="100"/>
      <c r="D398" s="97"/>
      <c r="E398" s="52"/>
      <c r="F398" s="54"/>
      <c r="G398" s="95"/>
      <c r="H398" s="58"/>
    </row>
    <row r="399" spans="2:8" x14ac:dyDescent="0.25">
      <c r="B399" s="16"/>
      <c r="C399" s="100"/>
      <c r="D399" s="97"/>
      <c r="E399" s="52"/>
      <c r="F399" s="54"/>
      <c r="G399" s="95"/>
      <c r="H399" s="58"/>
    </row>
    <row r="400" spans="2:8" x14ac:dyDescent="0.25">
      <c r="B400" s="17"/>
      <c r="C400" s="100"/>
      <c r="D400" s="97"/>
      <c r="E400" s="52"/>
      <c r="F400" s="54"/>
      <c r="G400" s="95"/>
      <c r="H400" s="58"/>
    </row>
    <row r="401" spans="2:8" x14ac:dyDescent="0.25">
      <c r="B401" s="17"/>
      <c r="C401" s="100"/>
      <c r="D401" s="97"/>
      <c r="E401" s="52"/>
      <c r="F401" s="54"/>
      <c r="G401" s="95"/>
      <c r="H401" s="58"/>
    </row>
    <row r="402" spans="2:8" x14ac:dyDescent="0.25">
      <c r="B402" s="17"/>
      <c r="C402" s="100"/>
      <c r="D402" s="97"/>
      <c r="E402" s="52"/>
      <c r="F402" s="54"/>
      <c r="G402" s="95"/>
      <c r="H402" s="58"/>
    </row>
    <row r="403" spans="2:8" x14ac:dyDescent="0.25">
      <c r="B403" s="17"/>
      <c r="C403" s="100"/>
      <c r="D403" s="97"/>
      <c r="E403" s="52"/>
      <c r="F403" s="54"/>
      <c r="G403" s="95"/>
      <c r="H403" s="58"/>
    </row>
    <row r="404" spans="2:8" x14ac:dyDescent="0.25">
      <c r="B404" s="17"/>
      <c r="C404" s="100"/>
      <c r="D404" s="97"/>
      <c r="E404" s="52"/>
      <c r="F404" s="54"/>
      <c r="G404" s="95"/>
      <c r="H404" s="58"/>
    </row>
    <row r="405" spans="2:8" x14ac:dyDescent="0.25">
      <c r="B405" s="17"/>
      <c r="C405" s="100"/>
      <c r="D405" s="97"/>
      <c r="E405" s="52"/>
      <c r="F405" s="54"/>
      <c r="G405" s="95"/>
      <c r="H405" s="58"/>
    </row>
    <row r="406" spans="2:8" x14ac:dyDescent="0.25">
      <c r="B406" s="17"/>
      <c r="C406" s="100"/>
      <c r="D406" s="97"/>
      <c r="E406" s="52"/>
      <c r="F406" s="54"/>
      <c r="G406" s="95"/>
      <c r="H406" s="58"/>
    </row>
    <row r="407" spans="2:8" x14ac:dyDescent="0.25">
      <c r="B407" s="17"/>
      <c r="C407" s="100"/>
      <c r="D407" s="97"/>
      <c r="E407" s="52"/>
      <c r="F407" s="54"/>
      <c r="G407" s="95"/>
      <c r="H407" s="58"/>
    </row>
    <row r="408" spans="2:8" x14ac:dyDescent="0.25">
      <c r="B408" s="17"/>
      <c r="C408" s="100"/>
      <c r="D408" s="97"/>
      <c r="E408" s="52"/>
      <c r="F408" s="54"/>
      <c r="G408" s="95"/>
      <c r="H408" s="58"/>
    </row>
    <row r="409" spans="2:8" x14ac:dyDescent="0.25">
      <c r="B409" s="17"/>
      <c r="C409" s="100"/>
      <c r="D409" s="97"/>
      <c r="E409" s="52"/>
      <c r="F409" s="54"/>
      <c r="G409" s="95"/>
      <c r="H409" s="58"/>
    </row>
    <row r="410" spans="2:8" x14ac:dyDescent="0.25">
      <c r="B410" s="17"/>
      <c r="C410" s="100"/>
      <c r="D410" s="97"/>
      <c r="E410" s="52"/>
      <c r="F410" s="54"/>
      <c r="G410" s="95"/>
      <c r="H410" s="58"/>
    </row>
    <row r="411" spans="2:8" x14ac:dyDescent="0.25">
      <c r="B411" s="17"/>
      <c r="C411" s="100"/>
      <c r="D411" s="97"/>
      <c r="E411" s="52"/>
      <c r="F411" s="54"/>
      <c r="G411" s="95"/>
      <c r="H411" s="58"/>
    </row>
    <row r="412" spans="2:8" x14ac:dyDescent="0.25">
      <c r="B412" s="17"/>
      <c r="C412" s="100"/>
      <c r="D412" s="97"/>
      <c r="E412" s="52"/>
      <c r="F412" s="54"/>
      <c r="G412" s="95"/>
      <c r="H412" s="58"/>
    </row>
    <row r="413" spans="2:8" x14ac:dyDescent="0.25">
      <c r="B413" s="17"/>
      <c r="C413" s="100"/>
      <c r="D413" s="97"/>
      <c r="E413" s="52"/>
      <c r="F413" s="54"/>
      <c r="G413" s="95"/>
      <c r="H413" s="58"/>
    </row>
    <row r="414" spans="2:8" x14ac:dyDescent="0.25">
      <c r="B414" s="16"/>
      <c r="C414" s="100"/>
      <c r="D414" s="97"/>
      <c r="E414" s="52"/>
      <c r="F414" s="54"/>
      <c r="G414" s="95"/>
      <c r="H414" s="58"/>
    </row>
    <row r="415" spans="2:8" x14ac:dyDescent="0.25">
      <c r="B415" s="17"/>
      <c r="C415" s="100"/>
      <c r="D415" s="97"/>
      <c r="E415" s="52"/>
      <c r="F415" s="54"/>
      <c r="G415" s="95"/>
      <c r="H415" s="58"/>
    </row>
    <row r="416" spans="2:8" x14ac:dyDescent="0.25">
      <c r="B416" s="17"/>
      <c r="C416" s="100"/>
      <c r="D416" s="97"/>
      <c r="E416" s="52"/>
      <c r="F416" s="54"/>
      <c r="G416" s="95"/>
      <c r="H416" s="58"/>
    </row>
    <row r="417" spans="2:8" x14ac:dyDescent="0.25">
      <c r="B417" s="17"/>
      <c r="C417" s="100"/>
      <c r="D417" s="97"/>
      <c r="E417" s="52"/>
      <c r="F417" s="54"/>
      <c r="G417" s="95"/>
      <c r="H417" s="58"/>
    </row>
    <row r="418" spans="2:8" x14ac:dyDescent="0.25">
      <c r="B418" s="17"/>
      <c r="C418" s="100"/>
      <c r="D418" s="97"/>
      <c r="E418" s="52"/>
      <c r="F418" s="54"/>
      <c r="G418" s="95"/>
      <c r="H418" s="58"/>
    </row>
    <row r="419" spans="2:8" x14ac:dyDescent="0.25">
      <c r="B419" s="17"/>
      <c r="C419" s="100"/>
      <c r="D419" s="97"/>
      <c r="E419" s="52"/>
      <c r="F419" s="54"/>
      <c r="G419" s="95"/>
      <c r="H419" s="58"/>
    </row>
    <row r="420" spans="2:8" x14ac:dyDescent="0.25">
      <c r="B420" s="17"/>
      <c r="C420" s="100"/>
      <c r="D420" s="97"/>
      <c r="E420" s="52"/>
      <c r="F420" s="54"/>
      <c r="G420" s="95"/>
      <c r="H420" s="58"/>
    </row>
    <row r="421" spans="2:8" x14ac:dyDescent="0.25">
      <c r="B421" s="17"/>
      <c r="C421" s="100"/>
      <c r="D421" s="97"/>
      <c r="E421" s="52"/>
      <c r="F421" s="54"/>
      <c r="G421" s="95"/>
      <c r="H421" s="58"/>
    </row>
    <row r="422" spans="2:8" x14ac:dyDescent="0.25">
      <c r="B422" s="17"/>
      <c r="C422" s="100"/>
      <c r="D422" s="97"/>
      <c r="E422" s="52"/>
      <c r="F422" s="54"/>
      <c r="G422" s="95"/>
      <c r="H422" s="58"/>
    </row>
    <row r="423" spans="2:8" x14ac:dyDescent="0.25">
      <c r="B423" s="17"/>
      <c r="C423" s="100"/>
      <c r="D423" s="97"/>
      <c r="E423" s="52"/>
      <c r="F423" s="54"/>
      <c r="G423" s="95"/>
      <c r="H423" s="58"/>
    </row>
    <row r="424" spans="2:8" x14ac:dyDescent="0.25">
      <c r="B424" s="17"/>
      <c r="C424" s="100"/>
      <c r="D424" s="97"/>
      <c r="E424" s="52"/>
      <c r="F424" s="54"/>
      <c r="G424" s="95"/>
      <c r="H424" s="58"/>
    </row>
    <row r="425" spans="2:8" x14ac:dyDescent="0.25">
      <c r="B425" s="17"/>
      <c r="C425" s="100"/>
      <c r="D425" s="97"/>
      <c r="E425" s="52"/>
      <c r="F425" s="54"/>
      <c r="G425" s="95"/>
      <c r="H425" s="58"/>
    </row>
    <row r="426" spans="2:8" x14ac:dyDescent="0.25">
      <c r="B426" s="17"/>
      <c r="C426" s="100"/>
      <c r="D426" s="97"/>
      <c r="E426" s="52"/>
      <c r="F426" s="54"/>
      <c r="G426" s="95"/>
      <c r="H426" s="58"/>
    </row>
    <row r="427" spans="2:8" x14ac:dyDescent="0.25">
      <c r="B427" s="16"/>
      <c r="C427" s="100"/>
      <c r="D427" s="97"/>
      <c r="E427" s="52"/>
      <c r="F427" s="54"/>
      <c r="G427" s="95"/>
      <c r="H427" s="58"/>
    </row>
    <row r="428" spans="2:8" x14ac:dyDescent="0.25">
      <c r="B428" s="17"/>
      <c r="C428" s="100"/>
      <c r="D428" s="97"/>
      <c r="E428" s="52"/>
      <c r="F428" s="54"/>
      <c r="G428" s="95"/>
      <c r="H428" s="58"/>
    </row>
    <row r="429" spans="2:8" x14ac:dyDescent="0.25">
      <c r="B429" s="17"/>
      <c r="C429" s="100"/>
      <c r="D429" s="97"/>
      <c r="E429" s="52"/>
      <c r="F429" s="54"/>
      <c r="G429" s="95"/>
      <c r="H429" s="58"/>
    </row>
    <row r="430" spans="2:8" x14ac:dyDescent="0.25">
      <c r="B430" s="17"/>
      <c r="C430" s="100"/>
      <c r="D430" s="97"/>
      <c r="E430" s="52"/>
      <c r="F430" s="54"/>
      <c r="G430" s="95"/>
      <c r="H430" s="58"/>
    </row>
    <row r="431" spans="2:8" x14ac:dyDescent="0.25">
      <c r="B431" s="17"/>
      <c r="C431" s="100"/>
      <c r="D431" s="97"/>
      <c r="E431" s="52"/>
      <c r="F431" s="54"/>
      <c r="G431" s="95"/>
      <c r="H431" s="58"/>
    </row>
    <row r="432" spans="2:8" x14ac:dyDescent="0.25">
      <c r="B432" s="17"/>
      <c r="C432" s="100"/>
      <c r="D432" s="97"/>
      <c r="E432" s="52"/>
      <c r="F432" s="54"/>
      <c r="G432" s="95"/>
      <c r="H432" s="58"/>
    </row>
    <row r="433" spans="2:8" x14ac:dyDescent="0.25">
      <c r="B433" s="16"/>
      <c r="C433" s="100"/>
      <c r="D433" s="97"/>
      <c r="E433" s="52"/>
      <c r="F433" s="54"/>
      <c r="G433" s="95"/>
      <c r="H433" s="58"/>
    </row>
    <row r="434" spans="2:8" x14ac:dyDescent="0.25">
      <c r="B434" s="17"/>
      <c r="C434" s="100"/>
      <c r="D434" s="97"/>
      <c r="E434" s="52"/>
      <c r="F434" s="54"/>
      <c r="G434" s="95"/>
      <c r="H434" s="58"/>
    </row>
    <row r="435" spans="2:8" x14ac:dyDescent="0.25">
      <c r="B435" s="17"/>
      <c r="C435" s="100"/>
      <c r="D435" s="97"/>
      <c r="E435" s="52"/>
      <c r="F435" s="54"/>
      <c r="G435" s="95"/>
      <c r="H435" s="58"/>
    </row>
    <row r="436" spans="2:8" x14ac:dyDescent="0.25">
      <c r="B436" s="17"/>
      <c r="C436" s="100"/>
      <c r="D436" s="97"/>
      <c r="E436" s="52"/>
      <c r="F436" s="54"/>
      <c r="G436" s="95"/>
      <c r="H436" s="58"/>
    </row>
    <row r="437" spans="2:8" x14ac:dyDescent="0.25">
      <c r="B437" s="17"/>
      <c r="C437" s="100"/>
      <c r="D437" s="97"/>
      <c r="E437" s="52"/>
      <c r="F437" s="54"/>
      <c r="G437" s="95"/>
      <c r="H437" s="58"/>
    </row>
    <row r="438" spans="2:8" x14ac:dyDescent="0.25">
      <c r="B438" s="17"/>
      <c r="C438" s="100"/>
      <c r="D438" s="97"/>
      <c r="E438" s="52"/>
      <c r="F438" s="54"/>
      <c r="G438" s="95"/>
      <c r="H438" s="58"/>
    </row>
    <row r="439" spans="2:8" x14ac:dyDescent="0.25">
      <c r="B439" s="16"/>
      <c r="C439" s="100"/>
      <c r="D439" s="97"/>
      <c r="E439" s="52"/>
      <c r="F439" s="54"/>
      <c r="G439" s="95"/>
      <c r="H439" s="58"/>
    </row>
    <row r="440" spans="2:8" x14ac:dyDescent="0.25">
      <c r="B440" s="17"/>
      <c r="C440" s="100"/>
      <c r="D440" s="97"/>
      <c r="E440" s="52"/>
      <c r="F440" s="54"/>
      <c r="G440" s="95"/>
      <c r="H440" s="58"/>
    </row>
    <row r="441" spans="2:8" x14ac:dyDescent="0.25">
      <c r="B441" s="17"/>
      <c r="C441" s="100"/>
      <c r="D441" s="97"/>
      <c r="E441" s="52"/>
      <c r="F441" s="54"/>
      <c r="G441" s="95"/>
      <c r="H441" s="58"/>
    </row>
    <row r="442" spans="2:8" x14ac:dyDescent="0.25">
      <c r="B442" s="17"/>
      <c r="C442" s="100"/>
      <c r="D442" s="97"/>
      <c r="E442" s="52"/>
      <c r="F442" s="54"/>
      <c r="G442" s="95"/>
      <c r="H442" s="58"/>
    </row>
    <row r="443" spans="2:8" x14ac:dyDescent="0.25">
      <c r="B443" s="17"/>
      <c r="C443" s="100"/>
      <c r="D443" s="97"/>
      <c r="E443" s="52"/>
      <c r="F443" s="54"/>
      <c r="G443" s="95"/>
      <c r="H443" s="58"/>
    </row>
    <row r="444" spans="2:8" x14ac:dyDescent="0.25">
      <c r="B444" s="17"/>
      <c r="C444" s="100"/>
      <c r="D444" s="97"/>
      <c r="E444" s="52"/>
      <c r="F444" s="54"/>
      <c r="G444" s="95"/>
      <c r="H444" s="58"/>
    </row>
    <row r="445" spans="2:8" x14ac:dyDescent="0.25">
      <c r="B445" s="16"/>
      <c r="C445" s="100"/>
      <c r="D445" s="97"/>
      <c r="E445" s="52"/>
      <c r="F445" s="54"/>
      <c r="G445" s="95"/>
      <c r="H445" s="58"/>
    </row>
    <row r="446" spans="2:8" x14ac:dyDescent="0.25">
      <c r="B446" s="17"/>
      <c r="C446" s="100"/>
      <c r="D446" s="97"/>
      <c r="E446" s="52"/>
      <c r="F446" s="54"/>
      <c r="G446" s="95"/>
      <c r="H446" s="58"/>
    </row>
    <row r="447" spans="2:8" x14ac:dyDescent="0.25">
      <c r="B447" s="17"/>
      <c r="C447" s="100"/>
      <c r="D447" s="97"/>
      <c r="E447" s="52"/>
      <c r="F447" s="54"/>
      <c r="G447" s="95"/>
      <c r="H447" s="58"/>
    </row>
    <row r="448" spans="2:8" x14ac:dyDescent="0.25">
      <c r="B448" s="17"/>
      <c r="C448" s="100"/>
      <c r="D448" s="97"/>
      <c r="E448" s="52"/>
      <c r="F448" s="54"/>
      <c r="G448" s="95"/>
      <c r="H448" s="58"/>
    </row>
    <row r="449" spans="2:8" x14ac:dyDescent="0.25">
      <c r="B449" s="17"/>
      <c r="C449" s="100"/>
      <c r="D449" s="97"/>
      <c r="E449" s="52"/>
      <c r="F449" s="54"/>
      <c r="G449" s="95"/>
      <c r="H449" s="58"/>
    </row>
    <row r="450" spans="2:8" x14ac:dyDescent="0.25">
      <c r="B450" s="16"/>
      <c r="C450" s="100"/>
      <c r="D450" s="97"/>
      <c r="E450" s="52"/>
      <c r="F450" s="54"/>
      <c r="G450" s="95"/>
      <c r="H450" s="58"/>
    </row>
    <row r="451" spans="2:8" x14ac:dyDescent="0.25">
      <c r="B451" s="17"/>
      <c r="C451" s="100"/>
      <c r="D451" s="97"/>
      <c r="E451" s="52"/>
      <c r="F451" s="54"/>
      <c r="G451" s="95"/>
      <c r="H451" s="58"/>
    </row>
    <row r="452" spans="2:8" x14ac:dyDescent="0.25">
      <c r="B452" s="17"/>
      <c r="C452" s="100"/>
      <c r="D452" s="97"/>
      <c r="E452" s="52"/>
      <c r="F452" s="54"/>
      <c r="G452" s="95"/>
      <c r="H452" s="58"/>
    </row>
    <row r="453" spans="2:8" x14ac:dyDescent="0.25">
      <c r="B453" s="17"/>
      <c r="C453" s="100"/>
      <c r="D453" s="97"/>
      <c r="E453" s="52"/>
      <c r="F453" s="54"/>
      <c r="G453" s="95"/>
      <c r="H453" s="58"/>
    </row>
    <row r="454" spans="2:8" x14ac:dyDescent="0.25">
      <c r="B454" s="17"/>
      <c r="C454" s="100"/>
      <c r="D454" s="97"/>
      <c r="E454" s="52"/>
      <c r="F454" s="54"/>
      <c r="G454" s="95"/>
      <c r="H454" s="58"/>
    </row>
    <row r="455" spans="2:8" x14ac:dyDescent="0.25">
      <c r="B455" s="17"/>
      <c r="C455" s="100"/>
      <c r="D455" s="97"/>
      <c r="E455" s="52"/>
      <c r="F455" s="54"/>
      <c r="G455" s="95"/>
      <c r="H455" s="58"/>
    </row>
    <row r="456" spans="2:8" x14ac:dyDescent="0.25">
      <c r="B456" s="17"/>
      <c r="C456" s="100"/>
      <c r="D456" s="97"/>
      <c r="E456" s="52"/>
      <c r="F456" s="54"/>
      <c r="G456" s="95"/>
      <c r="H456" s="58"/>
    </row>
    <row r="457" spans="2:8" x14ac:dyDescent="0.25">
      <c r="B457" s="16"/>
      <c r="C457" s="100"/>
      <c r="D457" s="97"/>
      <c r="E457" s="52"/>
      <c r="F457" s="54"/>
      <c r="G457" s="95"/>
      <c r="H457" s="58"/>
    </row>
    <row r="458" spans="2:8" x14ac:dyDescent="0.25">
      <c r="B458" s="17"/>
      <c r="C458" s="100"/>
      <c r="D458" s="97"/>
      <c r="E458" s="52"/>
      <c r="F458" s="54"/>
      <c r="G458" s="95"/>
      <c r="H458" s="58"/>
    </row>
    <row r="459" spans="2:8" x14ac:dyDescent="0.25">
      <c r="B459" s="17"/>
      <c r="C459" s="100"/>
      <c r="D459" s="97"/>
      <c r="E459" s="52"/>
      <c r="F459" s="54"/>
      <c r="G459" s="95"/>
      <c r="H459" s="58"/>
    </row>
    <row r="460" spans="2:8" x14ac:dyDescent="0.25">
      <c r="B460" s="16"/>
      <c r="C460" s="100"/>
      <c r="D460" s="97"/>
      <c r="E460" s="52"/>
      <c r="F460" s="54"/>
      <c r="G460" s="95"/>
      <c r="H460" s="58"/>
    </row>
    <row r="461" spans="2:8" x14ac:dyDescent="0.25">
      <c r="B461" s="17"/>
      <c r="C461" s="100"/>
      <c r="D461" s="97"/>
      <c r="E461" s="52"/>
      <c r="F461" s="54"/>
      <c r="G461" s="95"/>
      <c r="H461" s="58"/>
    </row>
    <row r="462" spans="2:8" x14ac:dyDescent="0.25">
      <c r="B462" s="17"/>
      <c r="C462" s="100"/>
      <c r="D462" s="97"/>
      <c r="E462" s="52"/>
      <c r="F462" s="54"/>
      <c r="G462" s="95"/>
      <c r="H462" s="58"/>
    </row>
    <row r="463" spans="2:8" x14ac:dyDescent="0.25">
      <c r="B463" s="17"/>
      <c r="C463" s="100"/>
      <c r="D463" s="97"/>
      <c r="E463" s="52"/>
      <c r="F463" s="54"/>
      <c r="G463" s="95"/>
      <c r="H463" s="58"/>
    </row>
    <row r="464" spans="2:8" x14ac:dyDescent="0.25">
      <c r="B464" s="17"/>
      <c r="C464" s="100"/>
      <c r="D464" s="97"/>
      <c r="E464" s="52"/>
      <c r="F464" s="54"/>
      <c r="G464" s="95"/>
      <c r="H464" s="58"/>
    </row>
    <row r="465" spans="2:8" x14ac:dyDescent="0.25">
      <c r="B465" s="17"/>
      <c r="C465" s="100"/>
      <c r="D465" s="97"/>
      <c r="E465" s="52"/>
      <c r="F465" s="54"/>
      <c r="G465" s="95"/>
      <c r="H465" s="58"/>
    </row>
    <row r="466" spans="2:8" x14ac:dyDescent="0.25">
      <c r="B466" s="17"/>
      <c r="C466" s="100"/>
      <c r="D466" s="97"/>
      <c r="E466" s="52"/>
      <c r="F466" s="54"/>
      <c r="G466" s="95"/>
      <c r="H466" s="58"/>
    </row>
    <row r="467" spans="2:8" x14ac:dyDescent="0.25">
      <c r="B467" s="16"/>
      <c r="C467" s="100"/>
      <c r="D467" s="97"/>
      <c r="E467" s="52"/>
      <c r="F467" s="54"/>
      <c r="G467" s="95"/>
      <c r="H467" s="58"/>
    </row>
    <row r="468" spans="2:8" x14ac:dyDescent="0.25">
      <c r="B468" s="17"/>
      <c r="C468" s="100"/>
      <c r="D468" s="97"/>
      <c r="E468" s="52"/>
      <c r="F468" s="54"/>
      <c r="G468" s="95"/>
      <c r="H468" s="58"/>
    </row>
    <row r="469" spans="2:8" x14ac:dyDescent="0.25">
      <c r="B469" s="17"/>
      <c r="C469" s="100"/>
      <c r="D469" s="97"/>
      <c r="E469" s="52"/>
      <c r="F469" s="54"/>
      <c r="G469" s="95"/>
      <c r="H469" s="58"/>
    </row>
    <row r="470" spans="2:8" x14ac:dyDescent="0.25">
      <c r="B470" s="17"/>
      <c r="C470" s="100"/>
      <c r="D470" s="97"/>
      <c r="E470" s="52"/>
      <c r="F470" s="54"/>
      <c r="G470" s="95"/>
      <c r="H470" s="58"/>
    </row>
    <row r="471" spans="2:8" x14ac:dyDescent="0.25">
      <c r="B471" s="17"/>
      <c r="C471" s="100"/>
      <c r="D471" s="97"/>
      <c r="E471" s="52"/>
      <c r="F471" s="54"/>
      <c r="G471" s="95"/>
      <c r="H471" s="58"/>
    </row>
    <row r="472" spans="2:8" x14ac:dyDescent="0.25">
      <c r="B472" s="17"/>
      <c r="C472" s="100"/>
      <c r="D472" s="97"/>
      <c r="E472" s="52"/>
      <c r="F472" s="54"/>
      <c r="G472" s="95"/>
      <c r="H472" s="58"/>
    </row>
    <row r="473" spans="2:8" x14ac:dyDescent="0.25">
      <c r="B473" s="17"/>
      <c r="C473" s="100"/>
      <c r="D473" s="97"/>
      <c r="E473" s="52"/>
      <c r="F473" s="54"/>
      <c r="G473" s="95"/>
      <c r="H473" s="58"/>
    </row>
    <row r="474" spans="2:8" x14ac:dyDescent="0.25">
      <c r="B474" s="17"/>
      <c r="C474" s="100"/>
      <c r="D474" s="97"/>
      <c r="E474" s="52"/>
      <c r="F474" s="54"/>
      <c r="G474" s="95"/>
      <c r="H474" s="58"/>
    </row>
    <row r="475" spans="2:8" x14ac:dyDescent="0.25">
      <c r="B475" s="17"/>
      <c r="C475" s="100"/>
      <c r="D475" s="97"/>
      <c r="E475" s="52"/>
      <c r="F475" s="54"/>
      <c r="G475" s="95"/>
      <c r="H475" s="58"/>
    </row>
    <row r="476" spans="2:8" x14ac:dyDescent="0.25">
      <c r="B476" s="16"/>
      <c r="C476" s="100"/>
      <c r="D476" s="97"/>
      <c r="E476" s="52"/>
      <c r="F476" s="54"/>
      <c r="G476" s="95"/>
      <c r="H476" s="58"/>
    </row>
    <row r="477" spans="2:8" x14ac:dyDescent="0.25">
      <c r="B477" s="17"/>
      <c r="C477" s="100"/>
      <c r="D477" s="97"/>
      <c r="E477" s="52"/>
      <c r="F477" s="54"/>
      <c r="G477" s="95"/>
      <c r="H477" s="58"/>
    </row>
    <row r="478" spans="2:8" x14ac:dyDescent="0.25">
      <c r="B478" s="17"/>
      <c r="C478" s="100"/>
      <c r="D478" s="97"/>
      <c r="E478" s="52"/>
      <c r="F478" s="54"/>
      <c r="G478" s="95"/>
      <c r="H478" s="58"/>
    </row>
    <row r="479" spans="2:8" x14ac:dyDescent="0.25">
      <c r="B479" s="17"/>
      <c r="C479" s="100"/>
      <c r="D479" s="97"/>
      <c r="E479" s="52"/>
      <c r="F479" s="54"/>
      <c r="G479" s="95"/>
      <c r="H479" s="58"/>
    </row>
    <row r="480" spans="2:8" x14ac:dyDescent="0.25">
      <c r="B480" s="17"/>
      <c r="C480" s="100"/>
      <c r="D480" s="97"/>
      <c r="E480" s="52"/>
      <c r="F480" s="54"/>
      <c r="G480" s="95"/>
      <c r="H480" s="58"/>
    </row>
    <row r="481" spans="2:8" x14ac:dyDescent="0.25">
      <c r="B481" s="17"/>
      <c r="C481" s="100"/>
      <c r="D481" s="97"/>
      <c r="E481" s="52"/>
      <c r="F481" s="54"/>
      <c r="G481" s="95"/>
      <c r="H481" s="58"/>
    </row>
    <row r="482" spans="2:8" x14ac:dyDescent="0.25">
      <c r="B482" s="17"/>
      <c r="C482" s="100"/>
      <c r="D482" s="97"/>
      <c r="E482" s="52"/>
      <c r="F482" s="54"/>
      <c r="G482" s="95"/>
      <c r="H482" s="58"/>
    </row>
    <row r="483" spans="2:8" x14ac:dyDescent="0.25">
      <c r="B483" s="17"/>
      <c r="C483" s="100"/>
      <c r="D483" s="97"/>
      <c r="E483" s="52"/>
      <c r="F483" s="54"/>
      <c r="G483" s="95"/>
      <c r="H483" s="58"/>
    </row>
    <row r="484" spans="2:8" x14ac:dyDescent="0.25">
      <c r="B484" s="17"/>
      <c r="C484" s="100"/>
      <c r="D484" s="97"/>
      <c r="E484" s="52"/>
      <c r="F484" s="54"/>
      <c r="G484" s="95"/>
      <c r="H484" s="58"/>
    </row>
    <row r="485" spans="2:8" x14ac:dyDescent="0.25">
      <c r="B485" s="17"/>
      <c r="C485" s="100"/>
      <c r="D485" s="97"/>
      <c r="E485" s="52"/>
      <c r="F485" s="54"/>
      <c r="G485" s="95"/>
      <c r="H485" s="58"/>
    </row>
    <row r="486" spans="2:8" x14ac:dyDescent="0.25">
      <c r="B486" s="16"/>
      <c r="C486" s="100"/>
      <c r="D486" s="97"/>
      <c r="E486" s="52"/>
      <c r="F486" s="54"/>
      <c r="G486" s="95"/>
      <c r="H486" s="58"/>
    </row>
    <row r="487" spans="2:8" x14ac:dyDescent="0.25">
      <c r="B487" s="17"/>
      <c r="C487" s="100"/>
      <c r="D487" s="97"/>
      <c r="E487" s="52"/>
      <c r="F487" s="54"/>
      <c r="G487" s="95"/>
      <c r="H487" s="58"/>
    </row>
    <row r="488" spans="2:8" x14ac:dyDescent="0.25">
      <c r="B488" s="17"/>
      <c r="C488" s="100"/>
      <c r="D488" s="97"/>
      <c r="E488" s="52"/>
      <c r="F488" s="54"/>
      <c r="G488" s="95"/>
      <c r="H488" s="58"/>
    </row>
    <row r="489" spans="2:8" x14ac:dyDescent="0.25">
      <c r="B489" s="17"/>
      <c r="C489" s="100"/>
      <c r="D489" s="97"/>
      <c r="E489" s="52"/>
      <c r="F489" s="54"/>
      <c r="G489" s="95"/>
      <c r="H489" s="58"/>
    </row>
    <row r="490" spans="2:8" x14ac:dyDescent="0.25">
      <c r="B490" s="17"/>
      <c r="C490" s="100"/>
      <c r="D490" s="97"/>
      <c r="E490" s="52"/>
      <c r="F490" s="54"/>
      <c r="G490" s="95"/>
      <c r="H490" s="58"/>
    </row>
    <row r="491" spans="2:8" x14ac:dyDescent="0.25">
      <c r="B491" s="17"/>
      <c r="C491" s="100"/>
      <c r="D491" s="97"/>
      <c r="E491" s="52"/>
      <c r="F491" s="54"/>
      <c r="G491" s="95"/>
      <c r="H491" s="58"/>
    </row>
    <row r="492" spans="2:8" x14ac:dyDescent="0.25">
      <c r="B492" s="17"/>
      <c r="C492" s="100"/>
      <c r="D492" s="97"/>
      <c r="E492" s="52"/>
      <c r="F492" s="54"/>
      <c r="G492" s="95"/>
      <c r="H492" s="58"/>
    </row>
    <row r="493" spans="2:8" x14ac:dyDescent="0.25">
      <c r="B493" s="17"/>
      <c r="C493" s="100"/>
      <c r="D493" s="97"/>
      <c r="E493" s="52"/>
      <c r="F493" s="54"/>
      <c r="G493" s="95"/>
      <c r="H493" s="58"/>
    </row>
    <row r="494" spans="2:8" x14ac:dyDescent="0.25">
      <c r="B494" s="17"/>
      <c r="C494" s="100"/>
      <c r="D494" s="97"/>
      <c r="E494" s="52"/>
      <c r="F494" s="54"/>
      <c r="G494" s="95"/>
      <c r="H494" s="58"/>
    </row>
    <row r="495" spans="2:8" x14ac:dyDescent="0.25">
      <c r="B495" s="16"/>
      <c r="C495" s="100"/>
      <c r="D495" s="97"/>
      <c r="E495" s="52"/>
      <c r="F495" s="54"/>
      <c r="G495" s="95"/>
      <c r="H495" s="58"/>
    </row>
    <row r="496" spans="2:8" x14ac:dyDescent="0.25">
      <c r="B496" s="17"/>
      <c r="C496" s="100"/>
      <c r="D496" s="97"/>
      <c r="E496" s="52"/>
      <c r="F496" s="54"/>
      <c r="G496" s="95"/>
      <c r="H496" s="58"/>
    </row>
    <row r="497" spans="2:8" x14ac:dyDescent="0.25">
      <c r="B497" s="17"/>
      <c r="C497" s="100"/>
      <c r="D497" s="97"/>
      <c r="E497" s="52"/>
      <c r="F497" s="54"/>
      <c r="G497" s="95"/>
      <c r="H497" s="58"/>
    </row>
    <row r="498" spans="2:8" x14ac:dyDescent="0.25">
      <c r="B498" s="17"/>
      <c r="C498" s="100"/>
      <c r="D498" s="97"/>
      <c r="E498" s="52"/>
      <c r="F498" s="54"/>
      <c r="G498" s="95"/>
      <c r="H498" s="58"/>
    </row>
    <row r="499" spans="2:8" x14ac:dyDescent="0.25">
      <c r="B499" s="17"/>
      <c r="C499" s="100"/>
      <c r="D499" s="97"/>
      <c r="E499" s="52"/>
      <c r="F499" s="54"/>
      <c r="G499" s="95"/>
      <c r="H499" s="58"/>
    </row>
    <row r="500" spans="2:8" x14ac:dyDescent="0.25">
      <c r="B500" s="17"/>
      <c r="C500" s="100"/>
      <c r="D500" s="97"/>
      <c r="E500" s="52"/>
      <c r="F500" s="54"/>
      <c r="G500" s="95"/>
      <c r="H500" s="58"/>
    </row>
    <row r="501" spans="2:8" x14ac:dyDescent="0.25">
      <c r="B501" s="17"/>
      <c r="C501" s="100"/>
      <c r="D501" s="97"/>
      <c r="E501" s="52"/>
      <c r="F501" s="54"/>
      <c r="G501" s="95"/>
      <c r="H501" s="58"/>
    </row>
    <row r="502" spans="2:8" x14ac:dyDescent="0.25">
      <c r="B502" s="17"/>
      <c r="C502" s="100"/>
      <c r="D502" s="97"/>
      <c r="E502" s="52"/>
      <c r="F502" s="54"/>
      <c r="G502" s="95"/>
      <c r="H502" s="58"/>
    </row>
    <row r="503" spans="2:8" x14ac:dyDescent="0.25">
      <c r="B503" s="17"/>
      <c r="C503" s="100"/>
      <c r="D503" s="97"/>
      <c r="E503" s="52"/>
      <c r="F503" s="54"/>
      <c r="G503" s="95"/>
      <c r="H503" s="58"/>
    </row>
    <row r="504" spans="2:8" x14ac:dyDescent="0.25">
      <c r="B504" s="16"/>
      <c r="C504" s="100"/>
      <c r="D504" s="97"/>
      <c r="E504" s="52"/>
      <c r="F504" s="54"/>
      <c r="G504" s="95"/>
      <c r="H504" s="58"/>
    </row>
    <row r="505" spans="2:8" x14ac:dyDescent="0.25">
      <c r="B505" s="17"/>
      <c r="C505" s="100"/>
      <c r="D505" s="97"/>
      <c r="E505" s="52"/>
      <c r="F505" s="54"/>
      <c r="G505" s="95"/>
      <c r="H505" s="58"/>
    </row>
    <row r="506" spans="2:8" x14ac:dyDescent="0.25">
      <c r="B506" s="17"/>
      <c r="C506" s="100"/>
      <c r="D506" s="97"/>
      <c r="E506" s="52"/>
      <c r="F506" s="54"/>
      <c r="G506" s="95"/>
      <c r="H506" s="58"/>
    </row>
    <row r="507" spans="2:8" x14ac:dyDescent="0.25">
      <c r="B507" s="17"/>
      <c r="C507" s="100"/>
      <c r="D507" s="97"/>
      <c r="E507" s="52"/>
      <c r="F507" s="54"/>
      <c r="G507" s="95"/>
      <c r="H507" s="58"/>
    </row>
    <row r="508" spans="2:8" x14ac:dyDescent="0.25">
      <c r="B508" s="17"/>
      <c r="C508" s="100"/>
      <c r="D508" s="97"/>
      <c r="E508" s="52"/>
      <c r="F508" s="54"/>
      <c r="G508" s="95"/>
      <c r="H508" s="58"/>
    </row>
    <row r="509" spans="2:8" x14ac:dyDescent="0.25">
      <c r="B509" s="16"/>
      <c r="C509" s="100"/>
      <c r="D509" s="97"/>
      <c r="E509" s="52"/>
      <c r="F509" s="54"/>
      <c r="G509" s="95"/>
      <c r="H509" s="58"/>
    </row>
    <row r="510" spans="2:8" x14ac:dyDescent="0.25">
      <c r="B510" s="17"/>
      <c r="C510" s="100"/>
      <c r="D510" s="97"/>
      <c r="E510" s="52"/>
      <c r="F510" s="54"/>
      <c r="G510" s="95"/>
      <c r="H510" s="58"/>
    </row>
    <row r="511" spans="2:8" x14ac:dyDescent="0.25">
      <c r="B511" s="17"/>
      <c r="C511" s="100"/>
      <c r="D511" s="97"/>
      <c r="E511" s="52"/>
      <c r="F511" s="54"/>
      <c r="G511" s="95"/>
      <c r="H511" s="58"/>
    </row>
    <row r="512" spans="2:8" x14ac:dyDescent="0.25">
      <c r="B512" s="17"/>
      <c r="C512" s="100"/>
      <c r="D512" s="97"/>
      <c r="E512" s="52"/>
      <c r="F512" s="54"/>
      <c r="G512" s="95"/>
      <c r="H512" s="58"/>
    </row>
    <row r="513" spans="2:8" x14ac:dyDescent="0.25">
      <c r="B513" s="17"/>
      <c r="C513" s="100"/>
      <c r="D513" s="97"/>
      <c r="E513" s="52"/>
      <c r="F513" s="54"/>
      <c r="G513" s="95"/>
      <c r="H513" s="58"/>
    </row>
    <row r="514" spans="2:8" x14ac:dyDescent="0.25">
      <c r="B514" s="17"/>
      <c r="C514" s="100"/>
      <c r="D514" s="97"/>
      <c r="E514" s="52"/>
      <c r="F514" s="54"/>
      <c r="G514" s="95"/>
      <c r="H514" s="58"/>
    </row>
    <row r="515" spans="2:8" x14ac:dyDescent="0.25">
      <c r="B515" s="17"/>
      <c r="C515" s="100"/>
      <c r="D515" s="97"/>
      <c r="E515" s="52"/>
      <c r="F515" s="54"/>
      <c r="G515" s="95"/>
      <c r="H515" s="58"/>
    </row>
    <row r="516" spans="2:8" x14ac:dyDescent="0.25">
      <c r="B516" s="17"/>
      <c r="C516" s="100"/>
      <c r="D516" s="97"/>
      <c r="E516" s="52"/>
      <c r="F516" s="54"/>
      <c r="G516" s="95"/>
      <c r="H516" s="58"/>
    </row>
    <row r="517" spans="2:8" x14ac:dyDescent="0.25">
      <c r="B517" s="17"/>
      <c r="C517" s="100"/>
      <c r="D517" s="97"/>
      <c r="E517" s="52"/>
      <c r="F517" s="54"/>
      <c r="G517" s="95"/>
      <c r="H517" s="58"/>
    </row>
    <row r="518" spans="2:8" x14ac:dyDescent="0.25">
      <c r="B518" s="16"/>
      <c r="C518" s="100"/>
      <c r="D518" s="97"/>
      <c r="E518" s="52"/>
      <c r="F518" s="54"/>
      <c r="G518" s="95"/>
      <c r="H518" s="58"/>
    </row>
    <row r="519" spans="2:8" x14ac:dyDescent="0.25">
      <c r="B519" s="17"/>
      <c r="C519" s="100"/>
      <c r="D519" s="97"/>
      <c r="E519" s="52"/>
      <c r="F519" s="54"/>
      <c r="G519" s="95"/>
      <c r="H519" s="58"/>
    </row>
    <row r="520" spans="2:8" x14ac:dyDescent="0.25">
      <c r="B520" s="17"/>
      <c r="C520" s="100"/>
      <c r="D520" s="97"/>
      <c r="E520" s="52"/>
      <c r="F520" s="54"/>
      <c r="G520" s="95"/>
      <c r="H520" s="58"/>
    </row>
    <row r="521" spans="2:8" x14ac:dyDescent="0.25">
      <c r="B521" s="17"/>
      <c r="C521" s="100"/>
      <c r="D521" s="97"/>
      <c r="E521" s="52"/>
      <c r="F521" s="54"/>
      <c r="G521" s="95"/>
      <c r="H521" s="58"/>
    </row>
    <row r="522" spans="2:8" x14ac:dyDescent="0.25">
      <c r="B522" s="17"/>
      <c r="C522" s="100"/>
      <c r="D522" s="97"/>
      <c r="E522" s="52"/>
      <c r="F522" s="54"/>
      <c r="G522" s="95"/>
      <c r="H522" s="58"/>
    </row>
    <row r="523" spans="2:8" x14ac:dyDescent="0.25">
      <c r="B523" s="17"/>
      <c r="C523" s="100"/>
      <c r="D523" s="97"/>
      <c r="E523" s="52"/>
      <c r="F523" s="54"/>
      <c r="G523" s="95"/>
      <c r="H523" s="58"/>
    </row>
    <row r="524" spans="2:8" x14ac:dyDescent="0.25">
      <c r="B524" s="17"/>
      <c r="C524" s="100"/>
      <c r="D524" s="97"/>
      <c r="E524" s="52"/>
      <c r="F524" s="54"/>
      <c r="G524" s="95"/>
      <c r="H524" s="58"/>
    </row>
    <row r="525" spans="2:8" x14ac:dyDescent="0.25">
      <c r="B525" s="17"/>
      <c r="C525" s="100"/>
      <c r="D525" s="97"/>
      <c r="E525" s="52"/>
      <c r="F525" s="54"/>
      <c r="G525" s="95"/>
      <c r="H525" s="58"/>
    </row>
    <row r="526" spans="2:8" x14ac:dyDescent="0.25">
      <c r="B526" s="17"/>
      <c r="C526" s="100"/>
      <c r="D526" s="97"/>
      <c r="E526" s="52"/>
      <c r="F526" s="54"/>
      <c r="G526" s="95"/>
      <c r="H526" s="58"/>
    </row>
    <row r="527" spans="2:8" x14ac:dyDescent="0.25">
      <c r="B527" s="17"/>
      <c r="C527" s="100"/>
      <c r="D527" s="97"/>
      <c r="E527" s="52"/>
      <c r="F527" s="54"/>
      <c r="G527" s="95"/>
      <c r="H527" s="58"/>
    </row>
    <row r="528" spans="2:8" x14ac:dyDescent="0.25">
      <c r="B528" s="17"/>
      <c r="C528" s="100"/>
      <c r="D528" s="97"/>
      <c r="E528" s="52"/>
      <c r="F528" s="54"/>
      <c r="G528" s="95"/>
      <c r="H528" s="58"/>
    </row>
    <row r="529" spans="2:8" x14ac:dyDescent="0.25">
      <c r="B529" s="17"/>
      <c r="C529" s="100"/>
      <c r="D529" s="97"/>
      <c r="E529" s="52"/>
      <c r="F529" s="54"/>
      <c r="G529" s="95"/>
      <c r="H529" s="58"/>
    </row>
    <row r="530" spans="2:8" x14ac:dyDescent="0.25">
      <c r="B530" s="17"/>
      <c r="C530" s="100"/>
      <c r="D530" s="97"/>
      <c r="E530" s="52"/>
      <c r="F530" s="54"/>
      <c r="G530" s="95"/>
      <c r="H530" s="58"/>
    </row>
    <row r="531" spans="2:8" x14ac:dyDescent="0.25">
      <c r="B531" s="17"/>
      <c r="C531" s="100"/>
      <c r="D531" s="97"/>
      <c r="E531" s="52"/>
      <c r="F531" s="54"/>
      <c r="G531" s="95"/>
      <c r="H531" s="58"/>
    </row>
    <row r="532" spans="2:8" x14ac:dyDescent="0.25">
      <c r="B532" s="17"/>
      <c r="C532" s="100"/>
      <c r="D532" s="97"/>
      <c r="E532" s="52"/>
      <c r="F532" s="54"/>
      <c r="G532" s="95"/>
      <c r="H532" s="58"/>
    </row>
    <row r="533" spans="2:8" x14ac:dyDescent="0.25">
      <c r="B533" s="17"/>
      <c r="C533" s="100"/>
      <c r="D533" s="97"/>
      <c r="E533" s="52"/>
      <c r="F533" s="54"/>
      <c r="G533" s="95"/>
      <c r="H533" s="58"/>
    </row>
    <row r="534" spans="2:8" x14ac:dyDescent="0.25">
      <c r="B534" s="17"/>
      <c r="C534" s="100"/>
      <c r="D534" s="97"/>
      <c r="E534" s="52"/>
      <c r="F534" s="54"/>
      <c r="G534" s="95"/>
      <c r="H534" s="58"/>
    </row>
    <row r="535" spans="2:8" x14ac:dyDescent="0.25">
      <c r="B535" s="17"/>
      <c r="C535" s="100"/>
      <c r="D535" s="97"/>
      <c r="E535" s="52"/>
      <c r="F535" s="54"/>
      <c r="G535" s="95"/>
      <c r="H535" s="58"/>
    </row>
    <row r="536" spans="2:8" x14ac:dyDescent="0.25">
      <c r="B536" s="17"/>
      <c r="C536" s="100"/>
      <c r="D536" s="97"/>
      <c r="E536" s="52"/>
      <c r="F536" s="54"/>
      <c r="G536" s="95"/>
      <c r="H536" s="58"/>
    </row>
    <row r="537" spans="2:8" x14ac:dyDescent="0.25">
      <c r="B537" s="17"/>
      <c r="C537" s="100"/>
      <c r="D537" s="97"/>
      <c r="E537" s="52"/>
      <c r="F537" s="54"/>
      <c r="G537" s="95"/>
      <c r="H537" s="58"/>
    </row>
    <row r="538" spans="2:8" x14ac:dyDescent="0.25">
      <c r="B538" s="17"/>
      <c r="C538" s="100"/>
      <c r="D538" s="97"/>
      <c r="E538" s="52"/>
      <c r="F538" s="54"/>
      <c r="G538" s="95"/>
      <c r="H538" s="58"/>
    </row>
    <row r="539" spans="2:8" x14ac:dyDescent="0.25">
      <c r="B539" s="17"/>
      <c r="C539" s="100"/>
      <c r="D539" s="97"/>
      <c r="E539" s="52"/>
      <c r="F539" s="54"/>
      <c r="G539" s="95"/>
      <c r="H539" s="58"/>
    </row>
    <row r="540" spans="2:8" x14ac:dyDescent="0.25">
      <c r="B540" s="17"/>
      <c r="C540" s="100"/>
      <c r="D540" s="97"/>
      <c r="E540" s="52"/>
      <c r="F540" s="54"/>
      <c r="G540" s="95"/>
      <c r="H540" s="58"/>
    </row>
    <row r="541" spans="2:8" x14ac:dyDescent="0.25">
      <c r="B541" s="16"/>
      <c r="C541" s="100"/>
      <c r="D541" s="97"/>
      <c r="E541" s="52"/>
      <c r="F541" s="54"/>
      <c r="G541" s="95"/>
      <c r="H541" s="58"/>
    </row>
    <row r="542" spans="2:8" x14ac:dyDescent="0.25">
      <c r="B542" s="17"/>
      <c r="C542" s="100"/>
      <c r="D542" s="97"/>
      <c r="E542" s="52"/>
      <c r="F542" s="54"/>
      <c r="G542" s="95"/>
      <c r="H542" s="58"/>
    </row>
    <row r="543" spans="2:8" x14ac:dyDescent="0.25">
      <c r="B543" s="17"/>
      <c r="C543" s="100"/>
      <c r="D543" s="97"/>
      <c r="E543" s="52"/>
      <c r="F543" s="54"/>
      <c r="G543" s="95"/>
      <c r="H543" s="58"/>
    </row>
    <row r="544" spans="2:8" x14ac:dyDescent="0.25">
      <c r="B544" s="17"/>
      <c r="C544" s="100"/>
      <c r="D544" s="97"/>
      <c r="E544" s="52"/>
      <c r="F544" s="54"/>
      <c r="G544" s="95"/>
      <c r="H544" s="58"/>
    </row>
    <row r="545" spans="2:8" x14ac:dyDescent="0.25">
      <c r="B545" s="17"/>
      <c r="C545" s="100"/>
      <c r="D545" s="97"/>
      <c r="E545" s="52"/>
      <c r="F545" s="54"/>
      <c r="G545" s="95"/>
      <c r="H545" s="58"/>
    </row>
    <row r="546" spans="2:8" x14ac:dyDescent="0.25">
      <c r="B546" s="17"/>
      <c r="C546" s="100"/>
      <c r="D546" s="97"/>
      <c r="E546" s="52"/>
      <c r="F546" s="54"/>
      <c r="G546" s="95"/>
      <c r="H546" s="58"/>
    </row>
    <row r="547" spans="2:8" x14ac:dyDescent="0.25">
      <c r="B547" s="17"/>
      <c r="C547" s="100"/>
      <c r="D547" s="97"/>
      <c r="E547" s="52"/>
      <c r="F547" s="54"/>
      <c r="G547" s="95"/>
      <c r="H547" s="58"/>
    </row>
    <row r="548" spans="2:8" x14ac:dyDescent="0.25">
      <c r="B548" s="17"/>
      <c r="C548" s="100"/>
      <c r="D548" s="97"/>
      <c r="E548" s="52"/>
      <c r="F548" s="54"/>
      <c r="G548" s="95"/>
      <c r="H548" s="58"/>
    </row>
    <row r="549" spans="2:8" x14ac:dyDescent="0.25">
      <c r="B549" s="17"/>
      <c r="C549" s="100"/>
      <c r="D549" s="97"/>
      <c r="E549" s="52"/>
      <c r="F549" s="54"/>
      <c r="G549" s="95"/>
      <c r="H549" s="58"/>
    </row>
    <row r="550" spans="2:8" x14ac:dyDescent="0.25">
      <c r="B550" s="16"/>
      <c r="C550" s="100"/>
      <c r="D550" s="97"/>
      <c r="E550" s="52"/>
      <c r="F550" s="54"/>
      <c r="G550" s="95"/>
      <c r="H550" s="58"/>
    </row>
    <row r="551" spans="2:8" x14ac:dyDescent="0.25">
      <c r="B551" s="17"/>
      <c r="C551" s="100"/>
      <c r="D551" s="97"/>
      <c r="E551" s="52"/>
      <c r="F551" s="54"/>
      <c r="G551" s="95"/>
      <c r="H551" s="58"/>
    </row>
    <row r="552" spans="2:8" x14ac:dyDescent="0.25">
      <c r="B552" s="17"/>
      <c r="C552" s="100"/>
      <c r="D552" s="97"/>
      <c r="E552" s="52"/>
      <c r="F552" s="54"/>
      <c r="G552" s="95"/>
      <c r="H552" s="58"/>
    </row>
    <row r="553" spans="2:8" x14ac:dyDescent="0.25">
      <c r="B553" s="17"/>
      <c r="C553" s="100"/>
      <c r="D553" s="97"/>
      <c r="E553" s="52"/>
      <c r="F553" s="54"/>
      <c r="G553" s="95"/>
      <c r="H553" s="58"/>
    </row>
    <row r="554" spans="2:8" x14ac:dyDescent="0.25">
      <c r="B554" s="17"/>
      <c r="C554" s="100"/>
      <c r="D554" s="97"/>
      <c r="E554" s="52"/>
      <c r="F554" s="54"/>
      <c r="G554" s="95"/>
      <c r="H554" s="58"/>
    </row>
    <row r="555" spans="2:8" x14ac:dyDescent="0.25">
      <c r="B555" s="17"/>
      <c r="C555" s="100"/>
      <c r="D555" s="97"/>
      <c r="E555" s="52"/>
      <c r="F555" s="54"/>
      <c r="G555" s="95"/>
      <c r="H555" s="58"/>
    </row>
    <row r="556" spans="2:8" x14ac:dyDescent="0.25">
      <c r="B556" s="17"/>
      <c r="C556" s="100"/>
      <c r="D556" s="97"/>
      <c r="E556" s="52"/>
      <c r="F556" s="54"/>
      <c r="G556" s="95"/>
      <c r="H556" s="58"/>
    </row>
    <row r="557" spans="2:8" x14ac:dyDescent="0.25">
      <c r="B557" s="17"/>
      <c r="C557" s="100"/>
      <c r="D557" s="97"/>
      <c r="E557" s="52"/>
      <c r="F557" s="54"/>
      <c r="G557" s="95"/>
      <c r="H557" s="58"/>
    </row>
    <row r="558" spans="2:8" x14ac:dyDescent="0.25">
      <c r="B558" s="17"/>
      <c r="C558" s="100"/>
      <c r="D558" s="97"/>
      <c r="E558" s="52"/>
      <c r="F558" s="54"/>
      <c r="G558" s="95"/>
      <c r="H558" s="58"/>
    </row>
    <row r="559" spans="2:8" x14ac:dyDescent="0.25">
      <c r="B559" s="17"/>
      <c r="C559" s="100"/>
      <c r="D559" s="97"/>
      <c r="E559" s="52"/>
      <c r="F559" s="54"/>
      <c r="G559" s="95"/>
      <c r="H559" s="58"/>
    </row>
    <row r="560" spans="2:8" x14ac:dyDescent="0.25">
      <c r="B560" s="17"/>
      <c r="C560" s="100"/>
      <c r="D560" s="97"/>
      <c r="E560" s="52"/>
      <c r="F560" s="54"/>
      <c r="G560" s="95"/>
      <c r="H560" s="58"/>
    </row>
    <row r="561" spans="2:8" x14ac:dyDescent="0.25">
      <c r="B561" s="17"/>
      <c r="C561" s="100"/>
      <c r="D561" s="97"/>
      <c r="E561" s="52"/>
      <c r="F561" s="54"/>
      <c r="G561" s="95"/>
      <c r="H561" s="58"/>
    </row>
    <row r="562" spans="2:8" x14ac:dyDescent="0.25">
      <c r="B562" s="17"/>
      <c r="C562" s="100"/>
      <c r="D562" s="97"/>
      <c r="E562" s="52"/>
      <c r="F562" s="54"/>
      <c r="G562" s="95"/>
      <c r="H562" s="58"/>
    </row>
    <row r="563" spans="2:8" x14ac:dyDescent="0.25">
      <c r="B563" s="17"/>
      <c r="C563" s="100"/>
      <c r="D563" s="97"/>
      <c r="E563" s="52"/>
      <c r="F563" s="54"/>
      <c r="G563" s="95"/>
      <c r="H563" s="58"/>
    </row>
    <row r="564" spans="2:8" x14ac:dyDescent="0.25">
      <c r="B564" s="17"/>
      <c r="C564" s="100"/>
      <c r="D564" s="97"/>
      <c r="E564" s="52"/>
      <c r="F564" s="54"/>
      <c r="G564" s="95"/>
      <c r="H564" s="58"/>
    </row>
    <row r="565" spans="2:8" x14ac:dyDescent="0.25">
      <c r="B565" s="17"/>
      <c r="C565" s="100"/>
      <c r="D565" s="97"/>
      <c r="E565" s="52"/>
      <c r="F565" s="54"/>
      <c r="G565" s="95"/>
      <c r="H565" s="58"/>
    </row>
    <row r="566" spans="2:8" x14ac:dyDescent="0.25">
      <c r="B566" s="16"/>
      <c r="C566" s="100"/>
      <c r="D566" s="97"/>
      <c r="E566" s="52"/>
      <c r="F566" s="54"/>
      <c r="G566" s="95"/>
      <c r="H566" s="58"/>
    </row>
    <row r="567" spans="2:8" x14ac:dyDescent="0.25">
      <c r="B567" s="17"/>
      <c r="C567" s="100"/>
      <c r="D567" s="97"/>
      <c r="E567" s="52"/>
      <c r="F567" s="54"/>
      <c r="G567" s="95"/>
      <c r="H567" s="58"/>
    </row>
    <row r="568" spans="2:8" x14ac:dyDescent="0.25">
      <c r="B568" s="17"/>
      <c r="C568" s="100"/>
      <c r="D568" s="97"/>
      <c r="E568" s="52"/>
      <c r="F568" s="54"/>
      <c r="G568" s="95"/>
      <c r="H568" s="58"/>
    </row>
    <row r="569" spans="2:8" x14ac:dyDescent="0.25">
      <c r="B569" s="17"/>
      <c r="C569" s="100"/>
      <c r="D569" s="97"/>
      <c r="E569" s="52"/>
      <c r="F569" s="54"/>
      <c r="G569" s="95"/>
      <c r="H569" s="58"/>
    </row>
    <row r="570" spans="2:8" x14ac:dyDescent="0.25">
      <c r="B570" s="17"/>
      <c r="C570" s="100"/>
      <c r="D570" s="97"/>
      <c r="E570" s="52"/>
      <c r="F570" s="54"/>
      <c r="G570" s="95"/>
      <c r="H570" s="58"/>
    </row>
    <row r="571" spans="2:8" x14ac:dyDescent="0.25">
      <c r="B571" s="17"/>
      <c r="C571" s="100"/>
      <c r="D571" s="97"/>
      <c r="E571" s="52"/>
      <c r="F571" s="54"/>
      <c r="G571" s="95"/>
      <c r="H571" s="58"/>
    </row>
    <row r="572" spans="2:8" x14ac:dyDescent="0.25">
      <c r="B572" s="17"/>
      <c r="C572" s="100"/>
      <c r="D572" s="97"/>
      <c r="E572" s="52"/>
      <c r="F572" s="54"/>
      <c r="G572" s="95"/>
      <c r="H572" s="58"/>
    </row>
    <row r="573" spans="2:8" x14ac:dyDescent="0.25">
      <c r="B573" s="16"/>
      <c r="C573" s="100"/>
      <c r="D573" s="97"/>
      <c r="E573" s="52"/>
      <c r="F573" s="54"/>
      <c r="G573" s="95"/>
      <c r="H573" s="58"/>
    </row>
    <row r="574" spans="2:8" x14ac:dyDescent="0.25">
      <c r="B574" s="17"/>
      <c r="C574" s="100"/>
      <c r="D574" s="97"/>
      <c r="E574" s="52"/>
      <c r="F574" s="54"/>
      <c r="G574" s="95"/>
      <c r="H574" s="58"/>
    </row>
    <row r="575" spans="2:8" x14ac:dyDescent="0.25">
      <c r="B575" s="17"/>
      <c r="C575" s="100"/>
      <c r="D575" s="97"/>
      <c r="E575" s="52"/>
      <c r="F575" s="54"/>
      <c r="G575" s="95"/>
      <c r="H575" s="58"/>
    </row>
    <row r="576" spans="2:8" x14ac:dyDescent="0.25">
      <c r="B576" s="17"/>
      <c r="C576" s="100"/>
      <c r="D576" s="97"/>
      <c r="E576" s="52"/>
      <c r="F576" s="54"/>
      <c r="G576" s="95"/>
      <c r="H576" s="58"/>
    </row>
    <row r="577" spans="2:8" x14ac:dyDescent="0.25">
      <c r="B577" s="17"/>
      <c r="C577" s="100"/>
      <c r="D577" s="97"/>
      <c r="E577" s="52"/>
      <c r="F577" s="54"/>
      <c r="G577" s="95"/>
      <c r="H577" s="58"/>
    </row>
    <row r="578" spans="2:8" x14ac:dyDescent="0.25">
      <c r="B578" s="17"/>
      <c r="C578" s="100"/>
      <c r="D578" s="97"/>
      <c r="E578" s="52"/>
      <c r="F578" s="54"/>
      <c r="G578" s="95"/>
      <c r="H578" s="58"/>
    </row>
    <row r="579" spans="2:8" x14ac:dyDescent="0.25">
      <c r="B579" s="17"/>
      <c r="C579" s="100"/>
      <c r="D579" s="97"/>
      <c r="E579" s="52"/>
      <c r="F579" s="54"/>
      <c r="G579" s="95"/>
      <c r="H579" s="58"/>
    </row>
    <row r="580" spans="2:8" x14ac:dyDescent="0.25">
      <c r="B580" s="17"/>
      <c r="C580" s="100"/>
      <c r="D580" s="97"/>
      <c r="E580" s="52"/>
      <c r="F580" s="54"/>
      <c r="G580" s="95"/>
      <c r="H580" s="58"/>
    </row>
    <row r="581" spans="2:8" x14ac:dyDescent="0.25">
      <c r="B581" s="16"/>
      <c r="C581" s="100"/>
      <c r="D581" s="97"/>
      <c r="E581" s="52"/>
      <c r="F581" s="54"/>
      <c r="G581" s="95"/>
      <c r="H581" s="58"/>
    </row>
    <row r="582" spans="2:8" x14ac:dyDescent="0.25">
      <c r="B582" s="17"/>
      <c r="C582" s="100"/>
      <c r="D582" s="97"/>
      <c r="E582" s="52"/>
      <c r="F582" s="54"/>
      <c r="G582" s="95"/>
      <c r="H582" s="58"/>
    </row>
    <row r="583" spans="2:8" x14ac:dyDescent="0.25">
      <c r="B583" s="17"/>
      <c r="C583" s="100"/>
      <c r="D583" s="97"/>
      <c r="E583" s="52"/>
      <c r="F583" s="54"/>
      <c r="G583" s="95"/>
      <c r="H583" s="58"/>
    </row>
    <row r="584" spans="2:8" x14ac:dyDescent="0.25">
      <c r="B584" s="17"/>
      <c r="C584" s="100"/>
      <c r="D584" s="97"/>
      <c r="E584" s="52"/>
      <c r="F584" s="54"/>
      <c r="G584" s="95"/>
      <c r="H584" s="58"/>
    </row>
    <row r="585" spans="2:8" x14ac:dyDescent="0.25">
      <c r="B585" s="17"/>
      <c r="C585" s="100"/>
      <c r="D585" s="97"/>
      <c r="E585" s="52"/>
      <c r="F585" s="54"/>
      <c r="G585" s="95"/>
      <c r="H585" s="58"/>
    </row>
    <row r="586" spans="2:8" x14ac:dyDescent="0.25">
      <c r="B586" s="17"/>
      <c r="C586" s="100"/>
      <c r="D586" s="97"/>
      <c r="E586" s="52"/>
      <c r="F586" s="54"/>
      <c r="G586" s="95"/>
      <c r="H586" s="58"/>
    </row>
    <row r="587" spans="2:8" x14ac:dyDescent="0.25">
      <c r="B587" s="17"/>
      <c r="C587" s="100"/>
      <c r="D587" s="97"/>
      <c r="E587" s="52"/>
      <c r="F587" s="54"/>
      <c r="G587" s="95"/>
      <c r="H587" s="58"/>
    </row>
    <row r="588" spans="2:8" x14ac:dyDescent="0.25">
      <c r="B588" s="17"/>
      <c r="C588" s="100"/>
      <c r="D588" s="97"/>
      <c r="E588" s="52"/>
      <c r="F588" s="54"/>
      <c r="G588" s="95"/>
      <c r="H588" s="58"/>
    </row>
    <row r="589" spans="2:8" x14ac:dyDescent="0.25">
      <c r="B589" s="17"/>
      <c r="C589" s="100"/>
      <c r="D589" s="97"/>
      <c r="E589" s="52"/>
      <c r="F589" s="54"/>
      <c r="G589" s="95"/>
      <c r="H589" s="58"/>
    </row>
    <row r="590" spans="2:8" x14ac:dyDescent="0.25">
      <c r="B590" s="17"/>
      <c r="C590" s="100"/>
      <c r="D590" s="97"/>
      <c r="E590" s="52"/>
      <c r="F590" s="54"/>
      <c r="G590" s="95"/>
      <c r="H590" s="58"/>
    </row>
    <row r="591" spans="2:8" x14ac:dyDescent="0.25">
      <c r="B591" s="17"/>
      <c r="C591" s="100"/>
      <c r="D591" s="97"/>
      <c r="E591" s="52"/>
      <c r="F591" s="54"/>
      <c r="G591" s="95"/>
      <c r="H591" s="58"/>
    </row>
    <row r="592" spans="2:8" x14ac:dyDescent="0.25">
      <c r="B592" s="17"/>
      <c r="C592" s="100"/>
      <c r="D592" s="97"/>
      <c r="E592" s="52"/>
      <c r="F592" s="54"/>
      <c r="G592" s="95"/>
      <c r="H592" s="58"/>
    </row>
    <row r="593" spans="2:8" x14ac:dyDescent="0.25">
      <c r="B593" s="17"/>
      <c r="C593" s="100"/>
      <c r="D593" s="97"/>
      <c r="E593" s="52"/>
      <c r="F593" s="54"/>
      <c r="G593" s="95"/>
      <c r="H593" s="58"/>
    </row>
    <row r="594" spans="2:8" x14ac:dyDescent="0.25">
      <c r="B594" s="17"/>
      <c r="C594" s="100"/>
      <c r="D594" s="97"/>
      <c r="E594" s="52"/>
      <c r="F594" s="54"/>
      <c r="G594" s="95"/>
      <c r="H594" s="58"/>
    </row>
    <row r="595" spans="2:8" x14ac:dyDescent="0.25">
      <c r="B595" s="16"/>
      <c r="C595" s="100"/>
      <c r="D595" s="97"/>
      <c r="E595" s="52"/>
      <c r="F595" s="54"/>
      <c r="G595" s="95"/>
      <c r="H595" s="58"/>
    </row>
    <row r="596" spans="2:8" x14ac:dyDescent="0.25">
      <c r="B596" s="17"/>
      <c r="C596" s="100"/>
      <c r="D596" s="97"/>
      <c r="E596" s="52"/>
      <c r="F596" s="54"/>
      <c r="G596" s="95"/>
      <c r="H596" s="58"/>
    </row>
    <row r="597" spans="2:8" x14ac:dyDescent="0.25">
      <c r="B597" s="17"/>
      <c r="C597" s="100"/>
      <c r="D597" s="97"/>
      <c r="E597" s="52"/>
      <c r="F597" s="54"/>
      <c r="G597" s="95"/>
      <c r="H597" s="58"/>
    </row>
    <row r="598" spans="2:8" x14ac:dyDescent="0.25">
      <c r="B598" s="17"/>
      <c r="C598" s="100"/>
      <c r="D598" s="97"/>
      <c r="E598" s="52"/>
      <c r="F598" s="54"/>
      <c r="G598" s="95"/>
      <c r="H598" s="58"/>
    </row>
    <row r="599" spans="2:8" x14ac:dyDescent="0.25">
      <c r="B599" s="17"/>
      <c r="C599" s="100"/>
      <c r="D599" s="97"/>
      <c r="E599" s="52"/>
      <c r="F599" s="54"/>
      <c r="G599" s="95"/>
      <c r="H599" s="58"/>
    </row>
    <row r="600" spans="2:8" x14ac:dyDescent="0.25">
      <c r="B600" s="17"/>
      <c r="C600" s="100"/>
      <c r="D600" s="97"/>
      <c r="E600" s="52"/>
      <c r="F600" s="54"/>
      <c r="G600" s="95"/>
      <c r="H600" s="58"/>
    </row>
    <row r="601" spans="2:8" x14ac:dyDescent="0.25">
      <c r="B601" s="17"/>
      <c r="C601" s="100"/>
      <c r="D601" s="97"/>
      <c r="E601" s="52"/>
      <c r="F601" s="54"/>
      <c r="G601" s="95"/>
      <c r="H601" s="58"/>
    </row>
    <row r="602" spans="2:8" x14ac:dyDescent="0.25">
      <c r="B602" s="17"/>
      <c r="C602" s="100"/>
      <c r="D602" s="97"/>
      <c r="E602" s="52"/>
      <c r="F602" s="54"/>
      <c r="G602" s="95"/>
      <c r="H602" s="58"/>
    </row>
    <row r="603" spans="2:8" x14ac:dyDescent="0.25">
      <c r="B603" s="17"/>
      <c r="C603" s="100"/>
      <c r="D603" s="97"/>
      <c r="E603" s="52"/>
      <c r="F603" s="54"/>
      <c r="G603" s="95"/>
      <c r="H603" s="58"/>
    </row>
    <row r="604" spans="2:8" x14ac:dyDescent="0.25">
      <c r="B604" s="17"/>
      <c r="C604" s="100"/>
      <c r="D604" s="97"/>
      <c r="E604" s="52"/>
      <c r="F604" s="54"/>
      <c r="G604" s="95"/>
      <c r="H604" s="58"/>
    </row>
    <row r="605" spans="2:8" x14ac:dyDescent="0.25">
      <c r="B605" s="17"/>
      <c r="C605" s="100"/>
      <c r="D605" s="97"/>
      <c r="E605" s="52"/>
      <c r="F605" s="54"/>
      <c r="G605" s="95"/>
      <c r="H605" s="58"/>
    </row>
    <row r="606" spans="2:8" x14ac:dyDescent="0.25">
      <c r="B606" s="17"/>
      <c r="C606" s="100"/>
      <c r="D606" s="97"/>
      <c r="E606" s="52"/>
      <c r="F606" s="54"/>
      <c r="G606" s="95"/>
      <c r="H606" s="58"/>
    </row>
    <row r="607" spans="2:8" x14ac:dyDescent="0.25">
      <c r="B607" s="17"/>
      <c r="C607" s="100"/>
      <c r="D607" s="97"/>
      <c r="E607" s="52"/>
      <c r="F607" s="54"/>
      <c r="G607" s="95"/>
      <c r="H607" s="58"/>
    </row>
    <row r="608" spans="2:8" x14ac:dyDescent="0.25">
      <c r="B608" s="17"/>
      <c r="C608" s="100"/>
      <c r="D608" s="97"/>
      <c r="E608" s="52"/>
      <c r="F608" s="54"/>
      <c r="G608" s="95"/>
      <c r="H608" s="58"/>
    </row>
    <row r="609" spans="2:8" x14ac:dyDescent="0.25">
      <c r="B609" s="17"/>
      <c r="C609" s="100"/>
      <c r="D609" s="97"/>
      <c r="E609" s="52"/>
      <c r="F609" s="54"/>
      <c r="G609" s="95"/>
      <c r="H609" s="58"/>
    </row>
    <row r="610" spans="2:8" x14ac:dyDescent="0.25">
      <c r="B610" s="17"/>
      <c r="C610" s="100"/>
      <c r="D610" s="97"/>
      <c r="E610" s="52"/>
      <c r="F610" s="54"/>
      <c r="G610" s="95"/>
      <c r="H610" s="58"/>
    </row>
    <row r="611" spans="2:8" x14ac:dyDescent="0.25">
      <c r="B611" s="17"/>
      <c r="C611" s="100"/>
      <c r="D611" s="97"/>
      <c r="E611" s="52"/>
      <c r="F611" s="54"/>
      <c r="G611" s="95"/>
      <c r="H611" s="58"/>
    </row>
    <row r="612" spans="2:8" x14ac:dyDescent="0.25">
      <c r="B612" s="17"/>
      <c r="C612" s="100"/>
      <c r="D612" s="97"/>
      <c r="E612" s="52"/>
      <c r="F612" s="54"/>
      <c r="G612" s="95"/>
      <c r="H612" s="58"/>
    </row>
    <row r="613" spans="2:8" x14ac:dyDescent="0.25">
      <c r="B613" s="17"/>
      <c r="C613" s="100"/>
      <c r="D613" s="97"/>
      <c r="E613" s="52"/>
      <c r="F613" s="54"/>
      <c r="G613" s="95"/>
      <c r="H613" s="58"/>
    </row>
    <row r="614" spans="2:8" x14ac:dyDescent="0.25">
      <c r="B614" s="17"/>
      <c r="C614" s="100"/>
      <c r="D614" s="97"/>
      <c r="E614" s="52"/>
      <c r="F614" s="54"/>
      <c r="G614" s="95"/>
      <c r="H614" s="58"/>
    </row>
    <row r="615" spans="2:8" x14ac:dyDescent="0.25">
      <c r="B615" s="17"/>
      <c r="C615" s="100"/>
      <c r="D615" s="97"/>
      <c r="E615" s="52"/>
      <c r="F615" s="54"/>
      <c r="G615" s="95"/>
      <c r="H615" s="58"/>
    </row>
    <row r="616" spans="2:8" x14ac:dyDescent="0.25">
      <c r="B616" s="17"/>
      <c r="C616" s="100"/>
      <c r="D616" s="97"/>
      <c r="E616" s="52"/>
      <c r="F616" s="54"/>
      <c r="G616" s="95"/>
      <c r="H616" s="58"/>
    </row>
    <row r="617" spans="2:8" x14ac:dyDescent="0.25">
      <c r="B617" s="17"/>
      <c r="C617" s="100"/>
      <c r="D617" s="97"/>
      <c r="E617" s="52"/>
      <c r="F617" s="54"/>
      <c r="G617" s="95"/>
      <c r="H617" s="58"/>
    </row>
    <row r="618" spans="2:8" x14ac:dyDescent="0.25">
      <c r="B618" s="17"/>
      <c r="C618" s="100"/>
      <c r="D618" s="97"/>
      <c r="E618" s="52"/>
      <c r="F618" s="54"/>
      <c r="G618" s="95"/>
      <c r="H618" s="58"/>
    </row>
    <row r="619" spans="2:8" x14ac:dyDescent="0.25">
      <c r="B619" s="17"/>
      <c r="C619" s="100"/>
      <c r="D619" s="97"/>
      <c r="E619" s="52"/>
      <c r="F619" s="54"/>
      <c r="G619" s="95"/>
      <c r="H619" s="58"/>
    </row>
    <row r="620" spans="2:8" x14ac:dyDescent="0.25">
      <c r="B620" s="17"/>
      <c r="C620" s="100"/>
      <c r="D620" s="97"/>
      <c r="E620" s="52"/>
      <c r="F620" s="54"/>
      <c r="G620" s="95"/>
      <c r="H620" s="58"/>
    </row>
    <row r="621" spans="2:8" x14ac:dyDescent="0.25">
      <c r="B621" s="16"/>
      <c r="C621" s="100"/>
      <c r="D621" s="97"/>
      <c r="E621" s="52"/>
      <c r="F621" s="54"/>
      <c r="G621" s="95"/>
      <c r="H621" s="58"/>
    </row>
    <row r="622" spans="2:8" x14ac:dyDescent="0.25">
      <c r="B622" s="17"/>
      <c r="C622" s="100"/>
      <c r="D622" s="97"/>
      <c r="E622" s="52"/>
      <c r="F622" s="54"/>
      <c r="G622" s="95"/>
      <c r="H622" s="58"/>
    </row>
    <row r="623" spans="2:8" x14ac:dyDescent="0.25">
      <c r="B623" s="17"/>
      <c r="C623" s="100"/>
      <c r="D623" s="97"/>
      <c r="E623" s="52"/>
      <c r="F623" s="54"/>
      <c r="G623" s="95"/>
      <c r="H623" s="58"/>
    </row>
    <row r="624" spans="2:8" x14ac:dyDescent="0.25">
      <c r="B624" s="17"/>
      <c r="C624" s="100"/>
      <c r="D624" s="97"/>
      <c r="E624" s="52"/>
      <c r="F624" s="54"/>
      <c r="G624" s="95"/>
      <c r="H624" s="58"/>
    </row>
    <row r="625" spans="2:8" x14ac:dyDescent="0.25">
      <c r="B625" s="17"/>
      <c r="C625" s="100"/>
      <c r="D625" s="97"/>
      <c r="E625" s="52"/>
      <c r="F625" s="54"/>
      <c r="G625" s="95"/>
      <c r="H625" s="58"/>
    </row>
    <row r="626" spans="2:8" x14ac:dyDescent="0.25">
      <c r="B626" s="17"/>
      <c r="C626" s="100"/>
      <c r="D626" s="97"/>
      <c r="E626" s="52"/>
      <c r="F626" s="54"/>
      <c r="G626" s="95"/>
      <c r="H626" s="58"/>
    </row>
    <row r="627" spans="2:8" x14ac:dyDescent="0.25">
      <c r="B627" s="16"/>
      <c r="C627" s="100"/>
      <c r="D627" s="97"/>
      <c r="E627" s="52"/>
      <c r="F627" s="54"/>
      <c r="G627" s="95"/>
      <c r="H627" s="58"/>
    </row>
    <row r="628" spans="2:8" x14ac:dyDescent="0.25">
      <c r="B628" s="17"/>
      <c r="C628" s="100"/>
      <c r="D628" s="97"/>
      <c r="E628" s="52"/>
      <c r="F628" s="54"/>
      <c r="G628" s="95"/>
      <c r="H628" s="58"/>
    </row>
    <row r="629" spans="2:8" x14ac:dyDescent="0.25">
      <c r="B629" s="17"/>
      <c r="C629" s="100"/>
      <c r="D629" s="97"/>
      <c r="E629" s="52"/>
      <c r="F629" s="54"/>
      <c r="G629" s="95"/>
      <c r="H629" s="58"/>
    </row>
    <row r="630" spans="2:8" x14ac:dyDescent="0.25">
      <c r="B630" s="17"/>
      <c r="C630" s="100"/>
      <c r="D630" s="97"/>
      <c r="E630" s="52"/>
      <c r="F630" s="54"/>
      <c r="G630" s="95"/>
      <c r="H630" s="58"/>
    </row>
    <row r="631" spans="2:8" x14ac:dyDescent="0.25">
      <c r="B631" s="17"/>
      <c r="C631" s="100"/>
      <c r="D631" s="97"/>
      <c r="E631" s="52"/>
      <c r="F631" s="54"/>
      <c r="G631" s="95"/>
      <c r="H631" s="58"/>
    </row>
    <row r="632" spans="2:8" x14ac:dyDescent="0.25">
      <c r="B632" s="17"/>
      <c r="C632" s="100"/>
      <c r="D632" s="97"/>
      <c r="E632" s="52"/>
      <c r="F632" s="54"/>
      <c r="G632" s="95"/>
      <c r="H632" s="58"/>
    </row>
    <row r="633" spans="2:8" x14ac:dyDescent="0.25">
      <c r="B633" s="16"/>
      <c r="C633" s="100"/>
      <c r="D633" s="97"/>
      <c r="E633" s="52"/>
      <c r="F633" s="54"/>
      <c r="G633" s="95"/>
      <c r="H633" s="58"/>
    </row>
    <row r="634" spans="2:8" x14ac:dyDescent="0.25">
      <c r="B634" s="17"/>
      <c r="C634" s="100"/>
      <c r="D634" s="97"/>
      <c r="E634" s="52"/>
      <c r="F634" s="54"/>
      <c r="G634" s="95"/>
      <c r="H634" s="58"/>
    </row>
    <row r="635" spans="2:8" x14ac:dyDescent="0.25">
      <c r="B635" s="17"/>
      <c r="C635" s="100"/>
      <c r="D635" s="97"/>
      <c r="E635" s="52"/>
      <c r="F635" s="54"/>
      <c r="G635" s="95"/>
      <c r="H635" s="58"/>
    </row>
    <row r="636" spans="2:8" x14ac:dyDescent="0.25">
      <c r="B636" s="17"/>
      <c r="C636" s="100"/>
      <c r="D636" s="97"/>
      <c r="E636" s="52"/>
      <c r="F636" s="54"/>
      <c r="G636" s="95"/>
      <c r="H636" s="58"/>
    </row>
    <row r="637" spans="2:8" x14ac:dyDescent="0.25">
      <c r="B637" s="17"/>
      <c r="C637" s="100"/>
      <c r="D637" s="97"/>
      <c r="E637" s="52"/>
      <c r="F637" s="54"/>
      <c r="G637" s="95"/>
      <c r="H637" s="58"/>
    </row>
    <row r="638" spans="2:8" x14ac:dyDescent="0.25">
      <c r="B638" s="17"/>
      <c r="C638" s="100"/>
      <c r="D638" s="97"/>
      <c r="E638" s="52"/>
      <c r="F638" s="54"/>
      <c r="G638" s="95"/>
      <c r="H638" s="58"/>
    </row>
    <row r="639" spans="2:8" x14ac:dyDescent="0.25">
      <c r="B639" s="16"/>
      <c r="C639" s="100"/>
      <c r="D639" s="97"/>
      <c r="E639" s="52"/>
      <c r="F639" s="54"/>
      <c r="G639" s="95"/>
      <c r="H639" s="58"/>
    </row>
    <row r="640" spans="2:8" x14ac:dyDescent="0.25">
      <c r="B640" s="17"/>
      <c r="C640" s="100"/>
      <c r="D640" s="97"/>
      <c r="E640" s="52"/>
      <c r="F640" s="54"/>
      <c r="G640" s="95"/>
      <c r="H640" s="58"/>
    </row>
    <row r="641" spans="2:8" x14ac:dyDescent="0.25">
      <c r="B641" s="17"/>
      <c r="C641" s="100"/>
      <c r="D641" s="97"/>
      <c r="E641" s="52"/>
      <c r="F641" s="54"/>
      <c r="G641" s="95"/>
      <c r="H641" s="58"/>
    </row>
    <row r="642" spans="2:8" x14ac:dyDescent="0.25">
      <c r="B642" s="17"/>
      <c r="C642" s="100"/>
      <c r="D642" s="97"/>
      <c r="E642" s="52"/>
      <c r="F642" s="54"/>
      <c r="G642" s="95"/>
      <c r="H642" s="58"/>
    </row>
    <row r="643" spans="2:8" x14ac:dyDescent="0.25">
      <c r="B643" s="17"/>
      <c r="C643" s="100"/>
      <c r="D643" s="97"/>
      <c r="E643" s="52"/>
      <c r="F643" s="54"/>
      <c r="G643" s="95"/>
      <c r="H643" s="58"/>
    </row>
    <row r="644" spans="2:8" x14ac:dyDescent="0.25">
      <c r="B644" s="17"/>
      <c r="C644" s="100"/>
      <c r="D644" s="97"/>
      <c r="E644" s="52"/>
      <c r="F644" s="54"/>
      <c r="G644" s="95"/>
      <c r="H644" s="58"/>
    </row>
    <row r="645" spans="2:8" x14ac:dyDescent="0.25">
      <c r="B645" s="16"/>
      <c r="C645" s="100"/>
      <c r="D645" s="97"/>
      <c r="E645" s="52"/>
      <c r="F645" s="54"/>
      <c r="G645" s="95"/>
      <c r="H645" s="58"/>
    </row>
    <row r="646" spans="2:8" x14ac:dyDescent="0.25">
      <c r="B646" s="17"/>
      <c r="C646" s="100"/>
      <c r="D646" s="97"/>
      <c r="E646" s="52"/>
      <c r="F646" s="54"/>
      <c r="G646" s="95"/>
      <c r="H646" s="58"/>
    </row>
    <row r="647" spans="2:8" x14ac:dyDescent="0.25">
      <c r="B647" s="17"/>
      <c r="C647" s="100"/>
      <c r="D647" s="97"/>
      <c r="E647" s="52"/>
      <c r="F647" s="54"/>
      <c r="G647" s="95"/>
      <c r="H647" s="58"/>
    </row>
    <row r="648" spans="2:8" x14ac:dyDescent="0.25">
      <c r="B648" s="17"/>
      <c r="C648" s="100"/>
      <c r="D648" s="97"/>
      <c r="E648" s="52"/>
      <c r="F648" s="54"/>
      <c r="G648" s="95"/>
      <c r="H648" s="58"/>
    </row>
    <row r="649" spans="2:8" x14ac:dyDescent="0.25">
      <c r="B649" s="17"/>
      <c r="C649" s="100"/>
      <c r="D649" s="97"/>
      <c r="E649" s="52"/>
      <c r="F649" s="54"/>
      <c r="G649" s="95"/>
      <c r="H649" s="58"/>
    </row>
    <row r="650" spans="2:8" x14ac:dyDescent="0.25">
      <c r="B650" s="17"/>
      <c r="C650" s="100"/>
      <c r="D650" s="97"/>
      <c r="E650" s="52"/>
      <c r="F650" s="54"/>
      <c r="G650" s="95"/>
      <c r="H650" s="58"/>
    </row>
    <row r="651" spans="2:8" x14ac:dyDescent="0.25">
      <c r="B651" s="17"/>
      <c r="C651" s="100"/>
      <c r="D651" s="97"/>
      <c r="E651" s="52"/>
      <c r="F651" s="54"/>
      <c r="G651" s="95"/>
      <c r="H651" s="58"/>
    </row>
    <row r="652" spans="2:8" x14ac:dyDescent="0.25">
      <c r="B652" s="16"/>
      <c r="C652" s="100"/>
      <c r="D652" s="97"/>
      <c r="E652" s="52"/>
      <c r="F652" s="54"/>
      <c r="G652" s="95"/>
      <c r="H652" s="58"/>
    </row>
    <row r="653" spans="2:8" x14ac:dyDescent="0.25">
      <c r="B653" s="17"/>
      <c r="C653" s="100"/>
      <c r="D653" s="97"/>
      <c r="E653" s="52"/>
      <c r="F653" s="54"/>
      <c r="G653" s="95"/>
      <c r="H653" s="58"/>
    </row>
    <row r="654" spans="2:8" x14ac:dyDescent="0.25">
      <c r="B654" s="17"/>
      <c r="C654" s="100"/>
      <c r="D654" s="97"/>
      <c r="E654" s="52"/>
      <c r="F654" s="54"/>
      <c r="G654" s="95"/>
      <c r="H654" s="58"/>
    </row>
    <row r="655" spans="2:8" x14ac:dyDescent="0.25">
      <c r="B655" s="17"/>
      <c r="C655" s="100"/>
      <c r="D655" s="97"/>
      <c r="E655" s="52"/>
      <c r="F655" s="54"/>
      <c r="G655" s="95"/>
      <c r="H655" s="58"/>
    </row>
    <row r="656" spans="2:8" x14ac:dyDescent="0.25">
      <c r="B656" s="17"/>
      <c r="C656" s="100"/>
      <c r="D656" s="97"/>
      <c r="E656" s="52"/>
      <c r="F656" s="54"/>
      <c r="G656" s="95"/>
      <c r="H656" s="58"/>
    </row>
    <row r="657" spans="2:8" x14ac:dyDescent="0.25">
      <c r="B657" s="17"/>
      <c r="C657" s="100"/>
      <c r="D657" s="97"/>
      <c r="E657" s="52"/>
      <c r="F657" s="54"/>
      <c r="G657" s="95"/>
      <c r="H657" s="58"/>
    </row>
    <row r="658" spans="2:8" x14ac:dyDescent="0.25">
      <c r="B658" s="17"/>
      <c r="C658" s="100"/>
      <c r="D658" s="97"/>
      <c r="E658" s="52"/>
      <c r="F658" s="54"/>
      <c r="G658" s="95"/>
      <c r="H658" s="58"/>
    </row>
    <row r="659" spans="2:8" x14ac:dyDescent="0.25">
      <c r="B659" s="17"/>
      <c r="C659" s="100"/>
      <c r="D659" s="97"/>
      <c r="E659" s="52"/>
      <c r="F659" s="54"/>
      <c r="G659" s="95"/>
      <c r="H659" s="58"/>
    </row>
    <row r="660" spans="2:8" x14ac:dyDescent="0.25">
      <c r="B660" s="17"/>
      <c r="C660" s="100"/>
      <c r="D660" s="97"/>
      <c r="E660" s="52"/>
      <c r="F660" s="54"/>
      <c r="G660" s="95"/>
      <c r="H660" s="58"/>
    </row>
    <row r="661" spans="2:8" x14ac:dyDescent="0.25">
      <c r="B661" s="17"/>
      <c r="C661" s="100"/>
      <c r="D661" s="97"/>
      <c r="E661" s="52"/>
      <c r="F661" s="54"/>
      <c r="G661" s="95"/>
      <c r="H661" s="58"/>
    </row>
    <row r="662" spans="2:8" x14ac:dyDescent="0.25">
      <c r="B662" s="17"/>
      <c r="C662" s="100"/>
      <c r="D662" s="97"/>
      <c r="E662" s="52"/>
      <c r="F662" s="54"/>
      <c r="G662" s="95"/>
      <c r="H662" s="58"/>
    </row>
    <row r="663" spans="2:8" x14ac:dyDescent="0.25">
      <c r="B663" s="17"/>
      <c r="C663" s="100"/>
      <c r="D663" s="97"/>
      <c r="E663" s="52"/>
      <c r="F663" s="54"/>
      <c r="G663" s="95"/>
      <c r="H663" s="58"/>
    </row>
    <row r="664" spans="2:8" x14ac:dyDescent="0.25">
      <c r="B664" s="17"/>
      <c r="C664" s="100"/>
      <c r="D664" s="97"/>
      <c r="E664" s="52"/>
      <c r="F664" s="54"/>
      <c r="G664" s="95"/>
      <c r="H664" s="58"/>
    </row>
    <row r="665" spans="2:8" x14ac:dyDescent="0.25">
      <c r="B665" s="17"/>
      <c r="C665" s="100"/>
      <c r="D665" s="97"/>
      <c r="E665" s="52"/>
      <c r="F665" s="54"/>
      <c r="G665" s="95"/>
      <c r="H665" s="58"/>
    </row>
    <row r="666" spans="2:8" x14ac:dyDescent="0.25">
      <c r="B666" s="17"/>
      <c r="C666" s="100"/>
      <c r="D666" s="97"/>
      <c r="E666" s="52"/>
      <c r="F666" s="54"/>
      <c r="G666" s="95"/>
      <c r="H666" s="58"/>
    </row>
    <row r="667" spans="2:8" x14ac:dyDescent="0.25">
      <c r="B667" s="17"/>
      <c r="C667" s="100"/>
      <c r="D667" s="97"/>
      <c r="E667" s="52"/>
      <c r="F667" s="54"/>
      <c r="G667" s="95"/>
      <c r="H667" s="58"/>
    </row>
    <row r="668" spans="2:8" x14ac:dyDescent="0.25">
      <c r="B668" s="17"/>
      <c r="C668" s="100"/>
      <c r="D668" s="97"/>
      <c r="E668" s="52"/>
      <c r="F668" s="54"/>
      <c r="G668" s="95"/>
      <c r="H668" s="58"/>
    </row>
    <row r="669" spans="2:8" x14ac:dyDescent="0.25">
      <c r="B669" s="16"/>
      <c r="C669" s="100"/>
      <c r="D669" s="97"/>
      <c r="E669" s="52"/>
      <c r="F669" s="54"/>
      <c r="G669" s="95"/>
      <c r="H669" s="58"/>
    </row>
    <row r="670" spans="2:8" x14ac:dyDescent="0.25">
      <c r="B670" s="17"/>
      <c r="C670" s="100"/>
      <c r="D670" s="97"/>
      <c r="E670" s="52"/>
      <c r="F670" s="54"/>
      <c r="G670" s="95"/>
      <c r="H670" s="58"/>
    </row>
    <row r="671" spans="2:8" x14ac:dyDescent="0.25">
      <c r="B671" s="17"/>
      <c r="C671" s="100"/>
      <c r="D671" s="97"/>
      <c r="E671" s="52"/>
      <c r="F671" s="54"/>
      <c r="G671" s="95"/>
      <c r="H671" s="58"/>
    </row>
    <row r="672" spans="2:8" x14ac:dyDescent="0.25">
      <c r="B672" s="17"/>
      <c r="C672" s="100"/>
      <c r="D672" s="97"/>
      <c r="E672" s="52"/>
      <c r="F672" s="54"/>
      <c r="G672" s="95"/>
      <c r="H672" s="58"/>
    </row>
    <row r="673" spans="2:8" x14ac:dyDescent="0.25">
      <c r="B673" s="17"/>
      <c r="C673" s="100"/>
      <c r="D673" s="97"/>
      <c r="E673" s="52"/>
      <c r="F673" s="54"/>
      <c r="G673" s="95"/>
      <c r="H673" s="58"/>
    </row>
    <row r="674" spans="2:8" x14ac:dyDescent="0.25">
      <c r="B674" s="17"/>
      <c r="C674" s="100"/>
      <c r="D674" s="97"/>
      <c r="E674" s="52"/>
      <c r="F674" s="54"/>
      <c r="G674" s="95"/>
      <c r="H674" s="58"/>
    </row>
    <row r="675" spans="2:8" x14ac:dyDescent="0.25">
      <c r="B675" s="17"/>
      <c r="C675" s="100"/>
      <c r="D675" s="97"/>
      <c r="E675" s="52"/>
      <c r="F675" s="54"/>
      <c r="G675" s="95"/>
      <c r="H675" s="58"/>
    </row>
    <row r="676" spans="2:8" x14ac:dyDescent="0.25">
      <c r="B676" s="17"/>
      <c r="C676" s="100"/>
      <c r="D676" s="97"/>
      <c r="E676" s="52"/>
      <c r="F676" s="54"/>
      <c r="G676" s="95"/>
      <c r="H676" s="58"/>
    </row>
    <row r="677" spans="2:8" x14ac:dyDescent="0.25">
      <c r="B677" s="17"/>
      <c r="C677" s="100"/>
      <c r="D677" s="97"/>
      <c r="E677" s="52"/>
      <c r="F677" s="54"/>
      <c r="G677" s="95"/>
      <c r="H677" s="58"/>
    </row>
    <row r="678" spans="2:8" x14ac:dyDescent="0.25">
      <c r="B678" s="17"/>
      <c r="C678" s="100"/>
      <c r="D678" s="97"/>
      <c r="E678" s="52"/>
      <c r="F678" s="54"/>
      <c r="G678" s="95"/>
      <c r="H678" s="58"/>
    </row>
    <row r="679" spans="2:8" x14ac:dyDescent="0.25">
      <c r="B679" s="17"/>
      <c r="C679" s="100"/>
      <c r="D679" s="97"/>
      <c r="E679" s="52"/>
      <c r="F679" s="54"/>
      <c r="G679" s="95"/>
      <c r="H679" s="58"/>
    </row>
    <row r="680" spans="2:8" x14ac:dyDescent="0.25">
      <c r="B680" s="17"/>
      <c r="C680" s="100"/>
      <c r="D680" s="97"/>
      <c r="E680" s="52"/>
      <c r="F680" s="54"/>
      <c r="G680" s="95"/>
      <c r="H680" s="58"/>
    </row>
    <row r="681" spans="2:8" x14ac:dyDescent="0.25">
      <c r="B681" s="17"/>
      <c r="C681" s="100"/>
      <c r="D681" s="97"/>
      <c r="E681" s="52"/>
      <c r="F681" s="54"/>
      <c r="G681" s="95"/>
      <c r="H681" s="58"/>
    </row>
    <row r="682" spans="2:8" x14ac:dyDescent="0.25">
      <c r="B682" s="16"/>
      <c r="C682" s="100"/>
      <c r="D682" s="97"/>
      <c r="E682" s="52"/>
      <c r="F682" s="54"/>
      <c r="G682" s="95"/>
      <c r="H682" s="58"/>
    </row>
    <row r="683" spans="2:8" x14ac:dyDescent="0.25">
      <c r="B683" s="17"/>
      <c r="C683" s="100"/>
      <c r="D683" s="97"/>
      <c r="E683" s="52"/>
      <c r="F683" s="54"/>
      <c r="G683" s="95"/>
      <c r="H683" s="58"/>
    </row>
    <row r="684" spans="2:8" x14ac:dyDescent="0.25">
      <c r="B684" s="17"/>
      <c r="C684" s="100"/>
      <c r="D684" s="97"/>
      <c r="E684" s="52"/>
      <c r="F684" s="54"/>
      <c r="G684" s="95"/>
      <c r="H684" s="58"/>
    </row>
    <row r="685" spans="2:8" x14ac:dyDescent="0.25">
      <c r="B685" s="17"/>
      <c r="C685" s="100"/>
      <c r="D685" s="97"/>
      <c r="E685" s="52"/>
      <c r="F685" s="54"/>
      <c r="G685" s="95"/>
      <c r="H685" s="58"/>
    </row>
    <row r="686" spans="2:8" x14ac:dyDescent="0.25">
      <c r="B686" s="17"/>
      <c r="C686" s="100"/>
      <c r="D686" s="97"/>
      <c r="E686" s="52"/>
      <c r="F686" s="54"/>
      <c r="G686" s="95"/>
      <c r="H686" s="58"/>
    </row>
    <row r="687" spans="2:8" x14ac:dyDescent="0.25">
      <c r="B687" s="17"/>
      <c r="C687" s="100"/>
      <c r="D687" s="97"/>
      <c r="E687" s="52"/>
      <c r="F687" s="54"/>
      <c r="G687" s="95"/>
      <c r="H687" s="58"/>
    </row>
    <row r="688" spans="2:8" x14ac:dyDescent="0.25">
      <c r="B688" s="17"/>
      <c r="C688" s="100"/>
      <c r="D688" s="97"/>
      <c r="E688" s="52"/>
      <c r="F688" s="54"/>
      <c r="G688" s="95"/>
      <c r="H688" s="58"/>
    </row>
    <row r="689" spans="2:8" x14ac:dyDescent="0.25">
      <c r="B689" s="17"/>
      <c r="C689" s="100"/>
      <c r="D689" s="97"/>
      <c r="E689" s="52"/>
      <c r="F689" s="54"/>
      <c r="G689" s="95"/>
      <c r="H689" s="58"/>
    </row>
    <row r="690" spans="2:8" x14ac:dyDescent="0.25">
      <c r="B690" s="17"/>
      <c r="C690" s="100"/>
      <c r="D690" s="97"/>
      <c r="E690" s="52"/>
      <c r="F690" s="54"/>
      <c r="G690" s="95"/>
      <c r="H690" s="58"/>
    </row>
    <row r="691" spans="2:8" x14ac:dyDescent="0.25">
      <c r="B691" s="17"/>
      <c r="C691" s="100"/>
      <c r="D691" s="97"/>
      <c r="E691" s="52"/>
      <c r="F691" s="54"/>
      <c r="G691" s="95"/>
      <c r="H691" s="58"/>
    </row>
    <row r="692" spans="2:8" x14ac:dyDescent="0.25">
      <c r="B692" s="17"/>
      <c r="C692" s="100"/>
      <c r="D692" s="97"/>
      <c r="E692" s="52"/>
      <c r="F692" s="54"/>
      <c r="G692" s="95"/>
      <c r="H692" s="58"/>
    </row>
    <row r="693" spans="2:8" x14ac:dyDescent="0.25">
      <c r="B693" s="17"/>
      <c r="C693" s="100"/>
      <c r="D693" s="97"/>
      <c r="E693" s="52"/>
      <c r="F693" s="54"/>
      <c r="G693" s="95"/>
      <c r="H693" s="58"/>
    </row>
    <row r="694" spans="2:8" x14ac:dyDescent="0.25">
      <c r="B694" s="16"/>
      <c r="C694" s="100"/>
      <c r="D694" s="97"/>
      <c r="E694" s="52"/>
      <c r="F694" s="54"/>
      <c r="G694" s="95"/>
      <c r="H694" s="58"/>
    </row>
    <row r="695" spans="2:8" x14ac:dyDescent="0.25">
      <c r="B695" s="17"/>
      <c r="C695" s="100"/>
      <c r="D695" s="97"/>
      <c r="E695" s="52"/>
      <c r="F695" s="54"/>
      <c r="G695" s="95"/>
      <c r="H695" s="58"/>
    </row>
    <row r="696" spans="2:8" x14ac:dyDescent="0.25">
      <c r="B696" s="17"/>
      <c r="C696" s="100"/>
      <c r="D696" s="97"/>
      <c r="E696" s="52"/>
      <c r="F696" s="54"/>
      <c r="G696" s="95"/>
      <c r="H696" s="58"/>
    </row>
    <row r="697" spans="2:8" x14ac:dyDescent="0.25">
      <c r="B697" s="17"/>
      <c r="C697" s="100"/>
      <c r="D697" s="97"/>
      <c r="E697" s="52"/>
      <c r="F697" s="54"/>
      <c r="G697" s="95"/>
      <c r="H697" s="58"/>
    </row>
    <row r="698" spans="2:8" x14ac:dyDescent="0.25">
      <c r="B698" s="17"/>
      <c r="C698" s="100"/>
      <c r="D698" s="97"/>
      <c r="E698" s="52"/>
      <c r="F698" s="54"/>
      <c r="G698" s="95"/>
      <c r="H698" s="58"/>
    </row>
    <row r="699" spans="2:8" x14ac:dyDescent="0.25">
      <c r="B699" s="17"/>
      <c r="C699" s="100"/>
      <c r="D699" s="97"/>
      <c r="E699" s="52"/>
      <c r="F699" s="54"/>
      <c r="G699" s="95"/>
      <c r="H699" s="58"/>
    </row>
    <row r="700" spans="2:8" x14ac:dyDescent="0.25">
      <c r="B700" s="17"/>
      <c r="C700" s="100"/>
      <c r="D700" s="97"/>
      <c r="E700" s="52"/>
      <c r="F700" s="54"/>
      <c r="G700" s="95"/>
      <c r="H700" s="58"/>
    </row>
    <row r="701" spans="2:8" x14ac:dyDescent="0.25">
      <c r="B701" s="17"/>
      <c r="C701" s="100"/>
      <c r="D701" s="97"/>
      <c r="E701" s="52"/>
      <c r="F701" s="54"/>
      <c r="G701" s="95"/>
      <c r="H701" s="58"/>
    </row>
    <row r="702" spans="2:8" x14ac:dyDescent="0.25">
      <c r="B702" s="17"/>
      <c r="C702" s="100"/>
      <c r="D702" s="97"/>
      <c r="E702" s="52"/>
      <c r="F702" s="54"/>
      <c r="G702" s="95"/>
      <c r="H702" s="58"/>
    </row>
    <row r="703" spans="2:8" x14ac:dyDescent="0.25">
      <c r="B703" s="17"/>
      <c r="C703" s="100"/>
      <c r="D703" s="97"/>
      <c r="E703" s="52"/>
      <c r="F703" s="54"/>
      <c r="G703" s="95"/>
      <c r="H703" s="58"/>
    </row>
    <row r="704" spans="2:8" x14ac:dyDescent="0.25">
      <c r="B704" s="16"/>
      <c r="C704" s="100"/>
      <c r="D704" s="97"/>
      <c r="E704" s="52"/>
      <c r="F704" s="54"/>
      <c r="G704" s="95"/>
      <c r="H704" s="58"/>
    </row>
    <row r="705" spans="2:8" x14ac:dyDescent="0.25">
      <c r="B705" s="17"/>
      <c r="C705" s="100"/>
      <c r="D705" s="97"/>
      <c r="E705" s="52"/>
      <c r="F705" s="54"/>
      <c r="G705" s="95"/>
      <c r="H705" s="58"/>
    </row>
    <row r="706" spans="2:8" x14ac:dyDescent="0.25">
      <c r="B706" s="17"/>
      <c r="C706" s="100"/>
      <c r="D706" s="97"/>
      <c r="E706" s="52"/>
      <c r="F706" s="54"/>
      <c r="G706" s="95"/>
      <c r="H706" s="58"/>
    </row>
    <row r="707" spans="2:8" x14ac:dyDescent="0.25">
      <c r="B707" s="17"/>
      <c r="C707" s="100"/>
      <c r="D707" s="97"/>
      <c r="E707" s="52"/>
      <c r="F707" s="54"/>
      <c r="G707" s="95"/>
      <c r="H707" s="58"/>
    </row>
    <row r="708" spans="2:8" x14ac:dyDescent="0.25">
      <c r="B708" s="17"/>
      <c r="C708" s="100"/>
      <c r="D708" s="97"/>
      <c r="E708" s="52"/>
      <c r="F708" s="54"/>
      <c r="G708" s="95"/>
      <c r="H708" s="58"/>
    </row>
    <row r="709" spans="2:8" x14ac:dyDescent="0.25">
      <c r="B709" s="17"/>
      <c r="C709" s="100"/>
      <c r="D709" s="97"/>
      <c r="E709" s="52"/>
      <c r="F709" s="54"/>
      <c r="G709" s="95"/>
      <c r="H709" s="58"/>
    </row>
    <row r="710" spans="2:8" x14ac:dyDescent="0.25">
      <c r="B710" s="17"/>
      <c r="C710" s="100"/>
      <c r="D710" s="97"/>
      <c r="E710" s="52"/>
      <c r="F710" s="54"/>
      <c r="G710" s="95"/>
      <c r="H710" s="58"/>
    </row>
    <row r="711" spans="2:8" x14ac:dyDescent="0.25">
      <c r="B711" s="17"/>
      <c r="C711" s="100"/>
      <c r="D711" s="97"/>
      <c r="E711" s="52"/>
      <c r="F711" s="54"/>
      <c r="G711" s="95"/>
      <c r="H711" s="58"/>
    </row>
    <row r="712" spans="2:8" x14ac:dyDescent="0.25">
      <c r="B712" s="17"/>
      <c r="C712" s="100"/>
      <c r="D712" s="97"/>
      <c r="E712" s="52"/>
      <c r="F712" s="54"/>
      <c r="G712" s="95"/>
      <c r="H712" s="58"/>
    </row>
    <row r="713" spans="2:8" x14ac:dyDescent="0.25">
      <c r="B713" s="17"/>
      <c r="C713" s="100"/>
      <c r="D713" s="97"/>
      <c r="E713" s="52"/>
      <c r="F713" s="54"/>
      <c r="G713" s="95"/>
      <c r="H713" s="58"/>
    </row>
    <row r="714" spans="2:8" x14ac:dyDescent="0.25">
      <c r="B714" s="17"/>
      <c r="C714" s="100"/>
      <c r="D714" s="97"/>
      <c r="E714" s="52"/>
      <c r="F714" s="54"/>
      <c r="G714" s="95"/>
      <c r="H714" s="58"/>
    </row>
    <row r="715" spans="2:8" x14ac:dyDescent="0.25">
      <c r="B715" s="17"/>
      <c r="C715" s="100"/>
      <c r="D715" s="97"/>
      <c r="E715" s="52"/>
      <c r="F715" s="54"/>
      <c r="G715" s="95"/>
      <c r="H715" s="58"/>
    </row>
    <row r="716" spans="2:8" x14ac:dyDescent="0.25">
      <c r="B716" s="17"/>
      <c r="C716" s="100"/>
      <c r="D716" s="97"/>
      <c r="E716" s="52"/>
      <c r="F716" s="54"/>
      <c r="G716" s="95"/>
      <c r="H716" s="58"/>
    </row>
    <row r="717" spans="2:8" x14ac:dyDescent="0.25">
      <c r="B717" s="17"/>
      <c r="C717" s="100"/>
      <c r="D717" s="97"/>
      <c r="E717" s="52"/>
      <c r="F717" s="54"/>
      <c r="G717" s="95"/>
      <c r="H717" s="58"/>
    </row>
    <row r="718" spans="2:8" x14ac:dyDescent="0.25">
      <c r="B718" s="16"/>
      <c r="C718" s="100"/>
      <c r="D718" s="97"/>
      <c r="E718" s="52"/>
      <c r="F718" s="54"/>
      <c r="G718" s="95"/>
      <c r="H718" s="58"/>
    </row>
    <row r="719" spans="2:8" x14ac:dyDescent="0.25">
      <c r="B719" s="17"/>
      <c r="C719" s="100"/>
      <c r="D719" s="97"/>
      <c r="E719" s="52"/>
      <c r="F719" s="54"/>
      <c r="G719" s="95"/>
      <c r="H719" s="58"/>
    </row>
    <row r="720" spans="2:8" x14ac:dyDescent="0.25">
      <c r="B720" s="17"/>
      <c r="C720" s="100"/>
      <c r="D720" s="97"/>
      <c r="E720" s="52"/>
      <c r="F720" s="54"/>
      <c r="G720" s="95"/>
      <c r="H720" s="58"/>
    </row>
    <row r="721" spans="2:8" x14ac:dyDescent="0.25">
      <c r="B721" s="17"/>
      <c r="C721" s="100"/>
      <c r="D721" s="97"/>
      <c r="E721" s="52"/>
      <c r="F721" s="54"/>
      <c r="G721" s="95"/>
      <c r="H721" s="58"/>
    </row>
    <row r="722" spans="2:8" x14ac:dyDescent="0.25">
      <c r="B722" s="17"/>
      <c r="C722" s="100"/>
      <c r="D722" s="97"/>
      <c r="E722" s="52"/>
      <c r="F722" s="54"/>
      <c r="G722" s="95"/>
      <c r="H722" s="58"/>
    </row>
    <row r="723" spans="2:8" x14ac:dyDescent="0.25">
      <c r="B723" s="17"/>
      <c r="C723" s="100"/>
      <c r="D723" s="97"/>
      <c r="E723" s="52"/>
      <c r="F723" s="54"/>
      <c r="G723" s="95"/>
      <c r="H723" s="58"/>
    </row>
    <row r="724" spans="2:8" x14ac:dyDescent="0.25">
      <c r="B724" s="17"/>
      <c r="C724" s="100"/>
      <c r="D724" s="97"/>
      <c r="E724" s="52"/>
      <c r="F724" s="54"/>
      <c r="G724" s="95"/>
      <c r="H724" s="58"/>
    </row>
    <row r="725" spans="2:8" x14ac:dyDescent="0.25">
      <c r="B725" s="17"/>
      <c r="C725" s="100"/>
      <c r="D725" s="97"/>
      <c r="E725" s="52"/>
      <c r="F725" s="54"/>
      <c r="G725" s="95"/>
      <c r="H725" s="58"/>
    </row>
    <row r="726" spans="2:8" x14ac:dyDescent="0.25">
      <c r="B726" s="17"/>
      <c r="C726" s="100"/>
      <c r="D726" s="97"/>
      <c r="E726" s="52"/>
      <c r="F726" s="54"/>
      <c r="G726" s="95"/>
      <c r="H726" s="58"/>
    </row>
    <row r="727" spans="2:8" x14ac:dyDescent="0.25">
      <c r="B727" s="17"/>
      <c r="C727" s="100"/>
      <c r="D727" s="97"/>
      <c r="E727" s="52"/>
      <c r="F727" s="54"/>
      <c r="G727" s="95"/>
      <c r="H727" s="58"/>
    </row>
    <row r="728" spans="2:8" x14ac:dyDescent="0.25">
      <c r="B728" s="17"/>
      <c r="C728" s="100"/>
      <c r="D728" s="97"/>
      <c r="E728" s="52"/>
      <c r="F728" s="54"/>
      <c r="G728" s="95"/>
      <c r="H728" s="58"/>
    </row>
    <row r="729" spans="2:8" x14ac:dyDescent="0.25">
      <c r="B729" s="17"/>
      <c r="C729" s="100"/>
      <c r="D729" s="97"/>
      <c r="E729" s="52"/>
      <c r="F729" s="54"/>
      <c r="G729" s="95"/>
      <c r="H729" s="58"/>
    </row>
    <row r="730" spans="2:8" x14ac:dyDescent="0.25">
      <c r="B730" s="17"/>
      <c r="C730" s="100"/>
      <c r="D730" s="97"/>
      <c r="E730" s="52"/>
      <c r="F730" s="54"/>
      <c r="G730" s="95"/>
      <c r="H730" s="58"/>
    </row>
    <row r="731" spans="2:8" x14ac:dyDescent="0.25">
      <c r="B731" s="17"/>
      <c r="C731" s="100"/>
      <c r="D731" s="97"/>
      <c r="E731" s="52"/>
      <c r="F731" s="54"/>
      <c r="G731" s="95"/>
      <c r="H731" s="58"/>
    </row>
    <row r="732" spans="2:8" x14ac:dyDescent="0.25">
      <c r="B732" s="17"/>
      <c r="C732" s="100"/>
      <c r="D732" s="97"/>
      <c r="E732" s="52"/>
      <c r="F732" s="54"/>
      <c r="G732" s="95"/>
      <c r="H732" s="58"/>
    </row>
    <row r="733" spans="2:8" x14ac:dyDescent="0.25">
      <c r="B733" s="17"/>
      <c r="C733" s="100"/>
      <c r="D733" s="97"/>
      <c r="E733" s="52"/>
      <c r="F733" s="54"/>
      <c r="G733" s="95"/>
      <c r="H733" s="58"/>
    </row>
    <row r="734" spans="2:8" x14ac:dyDescent="0.25">
      <c r="B734" s="17"/>
      <c r="C734" s="100"/>
      <c r="D734" s="97"/>
      <c r="E734" s="52"/>
      <c r="F734" s="54"/>
      <c r="G734" s="95"/>
      <c r="H734" s="58"/>
    </row>
    <row r="735" spans="2:8" x14ac:dyDescent="0.25">
      <c r="B735" s="17"/>
      <c r="C735" s="100"/>
      <c r="D735" s="97"/>
      <c r="E735" s="52"/>
      <c r="F735" s="54"/>
      <c r="G735" s="95"/>
      <c r="H735" s="58"/>
    </row>
    <row r="736" spans="2:8" x14ac:dyDescent="0.25">
      <c r="B736" s="17"/>
      <c r="C736" s="100"/>
      <c r="D736" s="97"/>
      <c r="E736" s="52"/>
      <c r="F736" s="54"/>
      <c r="G736" s="95"/>
      <c r="H736" s="58"/>
    </row>
    <row r="737" spans="2:8" x14ac:dyDescent="0.25">
      <c r="B737" s="17"/>
      <c r="C737" s="100"/>
      <c r="D737" s="97"/>
      <c r="E737" s="52"/>
      <c r="F737" s="54"/>
      <c r="G737" s="95"/>
      <c r="H737" s="58"/>
    </row>
    <row r="738" spans="2:8" x14ac:dyDescent="0.25">
      <c r="B738" s="17"/>
      <c r="C738" s="100"/>
      <c r="D738" s="97"/>
      <c r="E738" s="52"/>
      <c r="F738" s="54"/>
      <c r="G738" s="95"/>
      <c r="H738" s="58"/>
    </row>
    <row r="739" spans="2:8" x14ac:dyDescent="0.25">
      <c r="B739" s="17"/>
      <c r="C739" s="100"/>
      <c r="D739" s="97"/>
      <c r="E739" s="52"/>
      <c r="F739" s="54"/>
      <c r="G739" s="95"/>
      <c r="H739" s="58"/>
    </row>
    <row r="740" spans="2:8" x14ac:dyDescent="0.25">
      <c r="B740" s="17"/>
      <c r="C740" s="100"/>
      <c r="D740" s="97"/>
      <c r="E740" s="52"/>
      <c r="F740" s="54"/>
      <c r="G740" s="95"/>
      <c r="H740" s="58"/>
    </row>
    <row r="741" spans="2:8" x14ac:dyDescent="0.25">
      <c r="B741" s="17"/>
      <c r="C741" s="100"/>
      <c r="D741" s="97"/>
      <c r="E741" s="52"/>
      <c r="F741" s="54"/>
      <c r="G741" s="95"/>
      <c r="H741" s="58"/>
    </row>
    <row r="742" spans="2:8" x14ac:dyDescent="0.25">
      <c r="B742" s="17"/>
      <c r="C742" s="100"/>
      <c r="D742" s="97"/>
      <c r="E742" s="52"/>
      <c r="F742" s="54"/>
      <c r="G742" s="95"/>
      <c r="H742" s="58"/>
    </row>
    <row r="743" spans="2:8" x14ac:dyDescent="0.25">
      <c r="B743" s="16"/>
      <c r="C743" s="100"/>
      <c r="D743" s="97"/>
      <c r="E743" s="52"/>
      <c r="F743" s="54"/>
      <c r="G743" s="95"/>
      <c r="H743" s="58"/>
    </row>
    <row r="744" spans="2:8" x14ac:dyDescent="0.25">
      <c r="B744" s="17"/>
      <c r="C744" s="100"/>
      <c r="D744" s="97"/>
      <c r="E744" s="52"/>
      <c r="F744" s="54"/>
      <c r="G744" s="95"/>
      <c r="H744" s="58"/>
    </row>
    <row r="745" spans="2:8" x14ac:dyDescent="0.25">
      <c r="B745" s="17"/>
      <c r="C745" s="100"/>
      <c r="D745" s="97"/>
      <c r="E745" s="52"/>
      <c r="F745" s="54"/>
      <c r="G745" s="95"/>
      <c r="H745" s="58"/>
    </row>
    <row r="746" spans="2:8" x14ac:dyDescent="0.25">
      <c r="B746" s="17"/>
      <c r="C746" s="100"/>
      <c r="D746" s="97"/>
      <c r="E746" s="52"/>
      <c r="F746" s="54"/>
      <c r="G746" s="95"/>
      <c r="H746" s="58"/>
    </row>
    <row r="747" spans="2:8" x14ac:dyDescent="0.25">
      <c r="B747" s="17"/>
      <c r="C747" s="100"/>
      <c r="D747" s="97"/>
      <c r="E747" s="52"/>
      <c r="F747" s="54"/>
      <c r="G747" s="95"/>
      <c r="H747" s="58"/>
    </row>
    <row r="748" spans="2:8" x14ac:dyDescent="0.25">
      <c r="B748" s="17"/>
      <c r="C748" s="100"/>
      <c r="D748" s="97"/>
      <c r="E748" s="52"/>
      <c r="F748" s="54"/>
      <c r="G748" s="95"/>
      <c r="H748" s="58"/>
    </row>
    <row r="749" spans="2:8" x14ac:dyDescent="0.25">
      <c r="B749" s="17"/>
      <c r="C749" s="100"/>
      <c r="D749" s="97"/>
      <c r="E749" s="52"/>
      <c r="F749" s="54"/>
      <c r="G749" s="95"/>
      <c r="H749" s="58"/>
    </row>
    <row r="750" spans="2:8" x14ac:dyDescent="0.25">
      <c r="B750" s="17"/>
      <c r="C750" s="100"/>
      <c r="D750" s="97"/>
      <c r="E750" s="52"/>
      <c r="F750" s="54"/>
      <c r="G750" s="95"/>
      <c r="H750" s="58"/>
    </row>
    <row r="751" spans="2:8" x14ac:dyDescent="0.25">
      <c r="B751" s="17"/>
      <c r="C751" s="100"/>
      <c r="D751" s="97"/>
      <c r="E751" s="52"/>
      <c r="F751" s="54"/>
      <c r="G751" s="95"/>
      <c r="H751" s="58"/>
    </row>
    <row r="752" spans="2:8" x14ac:dyDescent="0.25">
      <c r="B752" s="17"/>
      <c r="C752" s="100"/>
      <c r="D752" s="97"/>
      <c r="E752" s="52"/>
      <c r="F752" s="54"/>
      <c r="G752" s="95"/>
      <c r="H752" s="58"/>
    </row>
    <row r="753" spans="2:8" x14ac:dyDescent="0.25">
      <c r="B753" s="17"/>
      <c r="C753" s="100"/>
      <c r="D753" s="97"/>
      <c r="E753" s="52"/>
      <c r="F753" s="54"/>
      <c r="G753" s="95"/>
      <c r="H753" s="58"/>
    </row>
    <row r="754" spans="2:8" x14ac:dyDescent="0.25">
      <c r="B754" s="17"/>
      <c r="C754" s="100"/>
      <c r="D754" s="97"/>
      <c r="E754" s="52"/>
      <c r="F754" s="54"/>
      <c r="G754" s="95"/>
      <c r="H754" s="58"/>
    </row>
    <row r="755" spans="2:8" x14ac:dyDescent="0.25">
      <c r="B755" s="17"/>
      <c r="C755" s="100"/>
      <c r="D755" s="97"/>
      <c r="E755" s="52"/>
      <c r="F755" s="54"/>
      <c r="G755" s="95"/>
      <c r="H755" s="58"/>
    </row>
    <row r="756" spans="2:8" x14ac:dyDescent="0.25">
      <c r="B756" s="17"/>
      <c r="C756" s="100"/>
      <c r="D756" s="97"/>
      <c r="E756" s="52"/>
      <c r="F756" s="54"/>
      <c r="G756" s="95"/>
      <c r="H756" s="58"/>
    </row>
    <row r="757" spans="2:8" x14ac:dyDescent="0.25">
      <c r="B757" s="17"/>
      <c r="C757" s="100"/>
      <c r="D757" s="97"/>
      <c r="E757" s="52"/>
      <c r="F757" s="54"/>
      <c r="G757" s="95"/>
      <c r="H757" s="58"/>
    </row>
    <row r="758" spans="2:8" x14ac:dyDescent="0.25">
      <c r="B758" s="17"/>
      <c r="C758" s="100"/>
      <c r="D758" s="97"/>
      <c r="E758" s="52"/>
      <c r="F758" s="54"/>
      <c r="G758" s="95"/>
      <c r="H758" s="58"/>
    </row>
    <row r="759" spans="2:8" x14ac:dyDescent="0.25">
      <c r="B759" s="17"/>
      <c r="C759" s="100"/>
      <c r="D759" s="97"/>
      <c r="E759" s="52"/>
      <c r="F759" s="54"/>
      <c r="G759" s="95"/>
      <c r="H759" s="58"/>
    </row>
    <row r="760" spans="2:8" x14ac:dyDescent="0.25">
      <c r="B760" s="16"/>
      <c r="C760" s="100"/>
      <c r="D760" s="97"/>
      <c r="E760" s="52"/>
      <c r="F760" s="54"/>
      <c r="G760" s="95"/>
      <c r="H760" s="58"/>
    </row>
    <row r="761" spans="2:8" x14ac:dyDescent="0.25">
      <c r="B761" s="17"/>
      <c r="C761" s="100"/>
      <c r="D761" s="97"/>
      <c r="E761" s="52"/>
      <c r="F761" s="54"/>
      <c r="G761" s="95"/>
      <c r="H761" s="58"/>
    </row>
    <row r="762" spans="2:8" x14ac:dyDescent="0.25">
      <c r="B762" s="17"/>
      <c r="C762" s="100"/>
      <c r="D762" s="97"/>
      <c r="E762" s="52"/>
      <c r="F762" s="54"/>
      <c r="G762" s="95"/>
      <c r="H762" s="58"/>
    </row>
    <row r="763" spans="2:8" x14ac:dyDescent="0.25">
      <c r="B763" s="17"/>
      <c r="C763" s="100"/>
      <c r="D763" s="97"/>
      <c r="E763" s="52"/>
      <c r="F763" s="54"/>
      <c r="G763" s="95"/>
      <c r="H763" s="58"/>
    </row>
    <row r="764" spans="2:8" x14ac:dyDescent="0.25">
      <c r="B764" s="17"/>
      <c r="C764" s="100"/>
      <c r="D764" s="97"/>
      <c r="E764" s="52"/>
      <c r="F764" s="54"/>
      <c r="G764" s="95"/>
      <c r="H764" s="58"/>
    </row>
    <row r="765" spans="2:8" x14ac:dyDescent="0.25">
      <c r="B765" s="17"/>
      <c r="C765" s="100"/>
      <c r="D765" s="97"/>
      <c r="E765" s="52"/>
      <c r="F765" s="54"/>
      <c r="G765" s="95"/>
      <c r="H765" s="58"/>
    </row>
    <row r="766" spans="2:8" x14ac:dyDescent="0.25">
      <c r="B766" s="17"/>
      <c r="C766" s="100"/>
      <c r="D766" s="97"/>
      <c r="E766" s="52"/>
      <c r="F766" s="54"/>
      <c r="G766" s="95"/>
      <c r="H766" s="58"/>
    </row>
    <row r="767" spans="2:8" x14ac:dyDescent="0.25">
      <c r="B767" s="17"/>
      <c r="C767" s="100"/>
      <c r="D767" s="97"/>
      <c r="E767" s="52"/>
      <c r="F767" s="54"/>
      <c r="G767" s="95"/>
      <c r="H767" s="58"/>
    </row>
    <row r="768" spans="2:8" x14ac:dyDescent="0.25">
      <c r="B768" s="17"/>
      <c r="C768" s="100"/>
      <c r="D768" s="97"/>
      <c r="E768" s="52"/>
      <c r="F768" s="54"/>
      <c r="G768" s="95"/>
      <c r="H768" s="58"/>
    </row>
    <row r="769" spans="2:8" x14ac:dyDescent="0.25">
      <c r="B769" s="17"/>
      <c r="C769" s="100"/>
      <c r="D769" s="97"/>
      <c r="E769" s="52"/>
      <c r="F769" s="54"/>
      <c r="G769" s="95"/>
      <c r="H769" s="58"/>
    </row>
    <row r="770" spans="2:8" x14ac:dyDescent="0.25">
      <c r="B770" s="17"/>
      <c r="C770" s="100"/>
      <c r="D770" s="97"/>
      <c r="E770" s="52"/>
      <c r="F770" s="54"/>
      <c r="G770" s="95"/>
      <c r="H770" s="58"/>
    </row>
    <row r="771" spans="2:8" x14ac:dyDescent="0.25">
      <c r="B771" s="17"/>
      <c r="C771" s="100"/>
      <c r="D771" s="97"/>
      <c r="E771" s="52"/>
      <c r="F771" s="54"/>
      <c r="G771" s="95"/>
      <c r="H771" s="58"/>
    </row>
    <row r="772" spans="2:8" x14ac:dyDescent="0.25">
      <c r="B772" s="17"/>
      <c r="C772" s="100"/>
      <c r="D772" s="97"/>
      <c r="E772" s="52"/>
      <c r="F772" s="54"/>
      <c r="G772" s="95"/>
      <c r="H772" s="58"/>
    </row>
    <row r="773" spans="2:8" x14ac:dyDescent="0.25">
      <c r="B773" s="17"/>
      <c r="C773" s="100"/>
      <c r="D773" s="97"/>
      <c r="E773" s="52"/>
      <c r="F773" s="54"/>
      <c r="G773" s="95"/>
      <c r="H773" s="58"/>
    </row>
    <row r="774" spans="2:8" x14ac:dyDescent="0.25">
      <c r="B774" s="17"/>
      <c r="C774" s="100"/>
      <c r="D774" s="97"/>
      <c r="E774" s="52"/>
      <c r="F774" s="54"/>
      <c r="G774" s="95"/>
      <c r="H774" s="58"/>
    </row>
    <row r="775" spans="2:8" x14ac:dyDescent="0.25">
      <c r="B775" s="17"/>
      <c r="C775" s="100"/>
      <c r="D775" s="97"/>
      <c r="E775" s="52"/>
      <c r="F775" s="54"/>
      <c r="G775" s="95"/>
      <c r="H775" s="58"/>
    </row>
    <row r="776" spans="2:8" x14ac:dyDescent="0.25">
      <c r="B776" s="17"/>
      <c r="C776" s="100"/>
      <c r="D776" s="97"/>
      <c r="E776" s="52"/>
      <c r="F776" s="54"/>
      <c r="G776" s="95"/>
      <c r="H776" s="58"/>
    </row>
    <row r="777" spans="2:8" x14ac:dyDescent="0.25">
      <c r="B777" s="16"/>
      <c r="C777" s="100"/>
      <c r="D777" s="97"/>
      <c r="E777" s="52"/>
      <c r="F777" s="54"/>
      <c r="G777" s="95"/>
      <c r="H777" s="58"/>
    </row>
    <row r="778" spans="2:8" x14ac:dyDescent="0.25">
      <c r="B778" s="17"/>
      <c r="C778" s="100"/>
      <c r="D778" s="97"/>
      <c r="E778" s="52"/>
      <c r="F778" s="54"/>
      <c r="G778" s="95"/>
      <c r="H778" s="58"/>
    </row>
    <row r="779" spans="2:8" x14ac:dyDescent="0.25">
      <c r="B779" s="17"/>
      <c r="C779" s="100"/>
      <c r="D779" s="97"/>
      <c r="E779" s="52"/>
      <c r="F779" s="54"/>
      <c r="G779" s="95"/>
      <c r="H779" s="58"/>
    </row>
    <row r="780" spans="2:8" x14ac:dyDescent="0.25">
      <c r="B780" s="17"/>
      <c r="C780" s="100"/>
      <c r="D780" s="97"/>
      <c r="E780" s="52"/>
      <c r="F780" s="54"/>
      <c r="G780" s="95"/>
      <c r="H780" s="58"/>
    </row>
    <row r="781" spans="2:8" x14ac:dyDescent="0.25">
      <c r="B781" s="17"/>
      <c r="C781" s="100"/>
      <c r="D781" s="97"/>
      <c r="E781" s="52"/>
      <c r="F781" s="54"/>
      <c r="G781" s="95"/>
      <c r="H781" s="58"/>
    </row>
    <row r="782" spans="2:8" x14ac:dyDescent="0.25">
      <c r="B782" s="17"/>
      <c r="C782" s="100"/>
      <c r="D782" s="97"/>
      <c r="E782" s="52"/>
      <c r="F782" s="54"/>
      <c r="G782" s="95"/>
      <c r="H782" s="58"/>
    </row>
    <row r="783" spans="2:8" x14ac:dyDescent="0.25">
      <c r="B783" s="17"/>
      <c r="C783" s="100"/>
      <c r="D783" s="97"/>
      <c r="E783" s="52"/>
      <c r="F783" s="54"/>
      <c r="G783" s="95"/>
      <c r="H783" s="58"/>
    </row>
    <row r="784" spans="2:8" x14ac:dyDescent="0.25">
      <c r="B784" s="17"/>
      <c r="C784" s="100"/>
      <c r="D784" s="97"/>
      <c r="E784" s="52"/>
      <c r="F784" s="54"/>
      <c r="G784" s="95"/>
      <c r="H784" s="58"/>
    </row>
    <row r="785" spans="2:8" x14ac:dyDescent="0.25">
      <c r="B785" s="17"/>
      <c r="C785" s="100"/>
      <c r="D785" s="97"/>
      <c r="E785" s="52"/>
      <c r="F785" s="54"/>
      <c r="G785" s="95"/>
      <c r="H785" s="58"/>
    </row>
    <row r="786" spans="2:8" x14ac:dyDescent="0.25">
      <c r="B786" s="17"/>
      <c r="C786" s="100"/>
      <c r="D786" s="97"/>
      <c r="E786" s="52"/>
      <c r="F786" s="54"/>
      <c r="G786" s="95"/>
      <c r="H786" s="58"/>
    </row>
    <row r="787" spans="2:8" x14ac:dyDescent="0.25">
      <c r="B787" s="17"/>
      <c r="C787" s="100"/>
      <c r="D787" s="97"/>
      <c r="E787" s="52"/>
      <c r="F787" s="54"/>
      <c r="G787" s="95"/>
      <c r="H787" s="58"/>
    </row>
    <row r="788" spans="2:8" x14ac:dyDescent="0.25">
      <c r="B788" s="17"/>
      <c r="C788" s="100"/>
      <c r="D788" s="97"/>
      <c r="E788" s="52"/>
      <c r="F788" s="54"/>
      <c r="G788" s="95"/>
      <c r="H788" s="58"/>
    </row>
    <row r="789" spans="2:8" x14ac:dyDescent="0.25">
      <c r="B789" s="17"/>
      <c r="C789" s="100"/>
      <c r="D789" s="97"/>
      <c r="E789" s="52"/>
      <c r="F789" s="54"/>
      <c r="G789" s="95"/>
      <c r="H789" s="58"/>
    </row>
    <row r="790" spans="2:8" x14ac:dyDescent="0.25">
      <c r="B790" s="17"/>
      <c r="C790" s="100"/>
      <c r="D790" s="97"/>
      <c r="E790" s="52"/>
      <c r="F790" s="54"/>
      <c r="G790" s="95"/>
      <c r="H790" s="58"/>
    </row>
    <row r="791" spans="2:8" x14ac:dyDescent="0.25">
      <c r="B791" s="17"/>
      <c r="C791" s="100"/>
      <c r="D791" s="97"/>
      <c r="E791" s="52"/>
      <c r="F791" s="54"/>
      <c r="G791" s="95"/>
      <c r="H791" s="58"/>
    </row>
    <row r="792" spans="2:8" x14ac:dyDescent="0.25">
      <c r="B792" s="17"/>
      <c r="C792" s="100"/>
      <c r="D792" s="97"/>
      <c r="E792" s="52"/>
      <c r="F792" s="54"/>
      <c r="G792" s="95"/>
      <c r="H792" s="58"/>
    </row>
    <row r="793" spans="2:8" x14ac:dyDescent="0.25">
      <c r="B793" s="16"/>
      <c r="C793" s="100"/>
      <c r="D793" s="97"/>
      <c r="E793" s="52"/>
      <c r="F793" s="54"/>
      <c r="G793" s="95"/>
      <c r="H793" s="58"/>
    </row>
    <row r="794" spans="2:8" x14ac:dyDescent="0.25">
      <c r="B794" s="17"/>
      <c r="C794" s="100"/>
      <c r="D794" s="97"/>
      <c r="E794" s="52"/>
      <c r="F794" s="54"/>
      <c r="G794" s="95"/>
      <c r="H794" s="58"/>
    </row>
    <row r="795" spans="2:8" x14ac:dyDescent="0.25">
      <c r="B795" s="17"/>
      <c r="C795" s="100"/>
      <c r="D795" s="97"/>
      <c r="E795" s="52"/>
      <c r="F795" s="54"/>
      <c r="G795" s="95"/>
      <c r="H795" s="58"/>
    </row>
    <row r="796" spans="2:8" x14ac:dyDescent="0.25">
      <c r="B796" s="17"/>
      <c r="C796" s="100"/>
      <c r="D796" s="97"/>
      <c r="E796" s="52"/>
      <c r="F796" s="54"/>
      <c r="G796" s="95"/>
      <c r="H796" s="58"/>
    </row>
    <row r="797" spans="2:8" x14ac:dyDescent="0.25">
      <c r="B797" s="17"/>
      <c r="C797" s="100"/>
      <c r="D797" s="97"/>
      <c r="E797" s="52"/>
      <c r="F797" s="54"/>
      <c r="G797" s="95"/>
      <c r="H797" s="58"/>
    </row>
    <row r="798" spans="2:8" x14ac:dyDescent="0.25">
      <c r="B798" s="17"/>
      <c r="C798" s="100"/>
      <c r="D798" s="97"/>
      <c r="E798" s="52"/>
      <c r="F798" s="54"/>
      <c r="G798" s="95"/>
      <c r="H798" s="58"/>
    </row>
    <row r="799" spans="2:8" x14ac:dyDescent="0.25">
      <c r="B799" s="17"/>
      <c r="C799" s="100"/>
      <c r="D799" s="97"/>
      <c r="E799" s="52"/>
      <c r="F799" s="54"/>
      <c r="G799" s="95"/>
      <c r="H799" s="58"/>
    </row>
    <row r="800" spans="2:8" x14ac:dyDescent="0.25">
      <c r="B800" s="17"/>
      <c r="C800" s="100"/>
      <c r="D800" s="97"/>
      <c r="E800" s="52"/>
      <c r="F800" s="54"/>
      <c r="G800" s="95"/>
      <c r="H800" s="58"/>
    </row>
    <row r="801" spans="2:8" x14ac:dyDescent="0.25">
      <c r="B801" s="17"/>
      <c r="C801" s="100"/>
      <c r="D801" s="97"/>
      <c r="E801" s="52"/>
      <c r="F801" s="54"/>
      <c r="G801" s="95"/>
      <c r="H801" s="58"/>
    </row>
    <row r="802" spans="2:8" x14ac:dyDescent="0.25">
      <c r="B802" s="17"/>
      <c r="C802" s="100"/>
      <c r="D802" s="97"/>
      <c r="E802" s="52"/>
      <c r="F802" s="54"/>
      <c r="G802" s="95"/>
      <c r="H802" s="58"/>
    </row>
    <row r="803" spans="2:8" x14ac:dyDescent="0.25">
      <c r="B803" s="17"/>
      <c r="C803" s="100"/>
      <c r="D803" s="97"/>
      <c r="E803" s="52"/>
      <c r="F803" s="54"/>
      <c r="G803" s="95"/>
      <c r="H803" s="58"/>
    </row>
    <row r="804" spans="2:8" x14ac:dyDescent="0.25">
      <c r="B804" s="17"/>
      <c r="C804" s="100"/>
      <c r="D804" s="97"/>
      <c r="E804" s="52"/>
      <c r="F804" s="54"/>
      <c r="G804" s="95"/>
      <c r="H804" s="58"/>
    </row>
    <row r="805" spans="2:8" x14ac:dyDescent="0.25">
      <c r="B805" s="17"/>
      <c r="C805" s="100"/>
      <c r="D805" s="97"/>
      <c r="E805" s="52"/>
      <c r="F805" s="54"/>
      <c r="G805" s="95"/>
      <c r="H805" s="58"/>
    </row>
    <row r="806" spans="2:8" x14ac:dyDescent="0.25">
      <c r="B806" s="17"/>
      <c r="C806" s="100"/>
      <c r="D806" s="97"/>
      <c r="E806" s="52"/>
      <c r="F806" s="54"/>
      <c r="G806" s="95"/>
      <c r="H806" s="58"/>
    </row>
    <row r="807" spans="2:8" x14ac:dyDescent="0.25">
      <c r="B807" s="17"/>
      <c r="C807" s="100"/>
      <c r="D807" s="97"/>
      <c r="E807" s="52"/>
      <c r="F807" s="54"/>
      <c r="G807" s="95"/>
      <c r="H807" s="58"/>
    </row>
    <row r="808" spans="2:8" x14ac:dyDescent="0.25">
      <c r="B808" s="17"/>
      <c r="C808" s="100"/>
      <c r="D808" s="97"/>
      <c r="E808" s="52"/>
      <c r="F808" s="54"/>
      <c r="G808" s="95"/>
      <c r="H808" s="58"/>
    </row>
    <row r="809" spans="2:8" x14ac:dyDescent="0.25">
      <c r="B809" s="16"/>
      <c r="C809" s="100"/>
      <c r="D809" s="97"/>
      <c r="E809" s="52"/>
      <c r="F809" s="54"/>
      <c r="G809" s="95"/>
      <c r="H809" s="58"/>
    </row>
    <row r="810" spans="2:8" x14ac:dyDescent="0.25">
      <c r="B810" s="17"/>
      <c r="C810" s="100"/>
      <c r="D810" s="97"/>
      <c r="E810" s="52"/>
      <c r="F810" s="54"/>
      <c r="G810" s="95"/>
      <c r="H810" s="58"/>
    </row>
    <row r="811" spans="2:8" x14ac:dyDescent="0.25">
      <c r="B811" s="17"/>
      <c r="C811" s="100"/>
      <c r="D811" s="97"/>
      <c r="E811" s="52"/>
      <c r="F811" s="54"/>
      <c r="G811" s="95"/>
      <c r="H811" s="58"/>
    </row>
    <row r="812" spans="2:8" x14ac:dyDescent="0.25">
      <c r="B812" s="16"/>
      <c r="C812" s="100"/>
      <c r="D812" s="97"/>
      <c r="E812" s="52"/>
      <c r="F812" s="54"/>
      <c r="G812" s="95"/>
      <c r="H812" s="58"/>
    </row>
    <row r="813" spans="2:8" x14ac:dyDescent="0.25">
      <c r="B813" s="17"/>
      <c r="C813" s="100"/>
      <c r="D813" s="97"/>
      <c r="E813" s="52"/>
      <c r="F813" s="54"/>
      <c r="G813" s="95"/>
      <c r="H813" s="58"/>
    </row>
    <row r="814" spans="2:8" x14ac:dyDescent="0.25">
      <c r="B814" s="17"/>
      <c r="C814" s="100"/>
      <c r="D814" s="97"/>
      <c r="E814" s="52"/>
      <c r="F814" s="54"/>
      <c r="G814" s="95"/>
      <c r="H814" s="58"/>
    </row>
    <row r="815" spans="2:8" x14ac:dyDescent="0.25">
      <c r="B815" s="17"/>
      <c r="C815" s="100"/>
      <c r="D815" s="97"/>
      <c r="E815" s="52"/>
      <c r="F815" s="54"/>
      <c r="G815" s="95"/>
      <c r="H815" s="58"/>
    </row>
    <row r="816" spans="2:8" x14ac:dyDescent="0.25">
      <c r="B816" s="17"/>
      <c r="C816" s="100"/>
      <c r="D816" s="97"/>
      <c r="E816" s="52"/>
      <c r="F816" s="54"/>
      <c r="G816" s="95"/>
      <c r="H816" s="58"/>
    </row>
    <row r="817" spans="2:8" x14ac:dyDescent="0.25">
      <c r="B817" s="17"/>
      <c r="C817" s="100"/>
      <c r="D817" s="97"/>
      <c r="E817" s="52"/>
      <c r="F817" s="54"/>
      <c r="G817" s="95"/>
      <c r="H817" s="58"/>
    </row>
    <row r="818" spans="2:8" x14ac:dyDescent="0.25">
      <c r="B818" s="16"/>
      <c r="C818" s="100"/>
      <c r="D818" s="97"/>
      <c r="E818" s="52"/>
      <c r="F818" s="54"/>
      <c r="G818" s="95"/>
      <c r="H818" s="58"/>
    </row>
    <row r="819" spans="2:8" x14ac:dyDescent="0.25">
      <c r="B819" s="17"/>
      <c r="C819" s="100"/>
      <c r="D819" s="97"/>
      <c r="E819" s="52"/>
      <c r="F819" s="54"/>
      <c r="G819" s="95"/>
      <c r="H819" s="58"/>
    </row>
    <row r="820" spans="2:8" x14ac:dyDescent="0.25">
      <c r="B820" s="17"/>
      <c r="C820" s="100"/>
      <c r="D820" s="97"/>
      <c r="E820" s="52"/>
      <c r="F820" s="54"/>
      <c r="G820" s="95"/>
      <c r="H820" s="58"/>
    </row>
    <row r="821" spans="2:8" x14ac:dyDescent="0.25">
      <c r="B821" s="17"/>
      <c r="C821" s="100"/>
      <c r="D821" s="97"/>
      <c r="E821" s="52"/>
      <c r="F821" s="54"/>
      <c r="G821" s="95"/>
      <c r="H821" s="58"/>
    </row>
    <row r="822" spans="2:8" x14ac:dyDescent="0.25">
      <c r="B822" s="17"/>
      <c r="C822" s="100"/>
      <c r="D822" s="97"/>
      <c r="E822" s="52"/>
      <c r="F822" s="54"/>
      <c r="G822" s="95"/>
      <c r="H822" s="58"/>
    </row>
    <row r="823" spans="2:8" x14ac:dyDescent="0.25">
      <c r="B823" s="16"/>
      <c r="C823" s="100"/>
      <c r="D823" s="97"/>
      <c r="E823" s="52"/>
      <c r="F823" s="54"/>
      <c r="G823" s="95"/>
      <c r="H823" s="58"/>
    </row>
    <row r="824" spans="2:8" x14ac:dyDescent="0.25">
      <c r="B824" s="17"/>
      <c r="C824" s="100"/>
      <c r="D824" s="97"/>
      <c r="E824" s="52"/>
      <c r="F824" s="54"/>
      <c r="G824" s="95"/>
      <c r="H824" s="58"/>
    </row>
    <row r="825" spans="2:8" x14ac:dyDescent="0.25">
      <c r="B825" s="17"/>
      <c r="C825" s="100"/>
      <c r="D825" s="97"/>
      <c r="E825" s="52"/>
      <c r="F825" s="54"/>
      <c r="G825" s="95"/>
      <c r="H825" s="58"/>
    </row>
    <row r="826" spans="2:8" x14ac:dyDescent="0.25">
      <c r="B826" s="17"/>
      <c r="C826" s="100"/>
      <c r="D826" s="97"/>
      <c r="E826" s="52"/>
      <c r="F826" s="54"/>
      <c r="G826" s="95"/>
      <c r="H826" s="58"/>
    </row>
    <row r="827" spans="2:8" x14ac:dyDescent="0.25">
      <c r="B827" s="16"/>
      <c r="C827" s="100"/>
      <c r="D827" s="97"/>
      <c r="E827" s="52"/>
      <c r="F827" s="54"/>
      <c r="G827" s="95"/>
      <c r="H827" s="58"/>
    </row>
    <row r="828" spans="2:8" x14ac:dyDescent="0.25">
      <c r="B828" s="17"/>
      <c r="C828" s="100"/>
      <c r="D828" s="97"/>
      <c r="E828" s="52"/>
      <c r="F828" s="54"/>
      <c r="G828" s="95"/>
      <c r="H828" s="58"/>
    </row>
    <row r="829" spans="2:8" x14ac:dyDescent="0.25">
      <c r="B829" s="17"/>
      <c r="C829" s="100"/>
      <c r="D829" s="97"/>
      <c r="E829" s="52"/>
      <c r="F829" s="54"/>
      <c r="G829" s="95"/>
      <c r="H829" s="58"/>
    </row>
    <row r="830" spans="2:8" x14ac:dyDescent="0.25">
      <c r="B830" s="17"/>
      <c r="C830" s="100"/>
      <c r="D830" s="97"/>
      <c r="E830" s="52"/>
      <c r="F830" s="54"/>
      <c r="G830" s="95"/>
      <c r="H830" s="58"/>
    </row>
    <row r="831" spans="2:8" x14ac:dyDescent="0.25">
      <c r="B831" s="17"/>
      <c r="C831" s="100"/>
      <c r="D831" s="97"/>
      <c r="E831" s="52"/>
      <c r="F831" s="54"/>
      <c r="G831" s="95"/>
      <c r="H831" s="58"/>
    </row>
    <row r="832" spans="2:8" x14ac:dyDescent="0.25">
      <c r="B832" s="16"/>
      <c r="C832" s="100"/>
      <c r="D832" s="97"/>
      <c r="E832" s="52"/>
      <c r="F832" s="54"/>
      <c r="G832" s="95"/>
      <c r="H832" s="58"/>
    </row>
    <row r="833" spans="2:8" x14ac:dyDescent="0.25">
      <c r="B833" s="17"/>
      <c r="C833" s="100"/>
      <c r="D833" s="97"/>
      <c r="E833" s="52"/>
      <c r="F833" s="54"/>
      <c r="G833" s="95"/>
      <c r="H833" s="58"/>
    </row>
    <row r="834" spans="2:8" x14ac:dyDescent="0.25">
      <c r="B834" s="17"/>
      <c r="C834" s="100"/>
      <c r="D834" s="97"/>
      <c r="E834" s="52"/>
      <c r="F834" s="54"/>
      <c r="G834" s="95"/>
      <c r="H834" s="58"/>
    </row>
    <row r="835" spans="2:8" x14ac:dyDescent="0.25">
      <c r="B835" s="17"/>
      <c r="C835" s="100"/>
      <c r="D835" s="97"/>
      <c r="E835" s="52"/>
      <c r="F835" s="54"/>
      <c r="G835" s="95"/>
      <c r="H835" s="58"/>
    </row>
    <row r="836" spans="2:8" x14ac:dyDescent="0.25">
      <c r="B836" s="17"/>
      <c r="C836" s="100"/>
      <c r="D836" s="97"/>
      <c r="E836" s="52"/>
      <c r="F836" s="54"/>
      <c r="G836" s="95"/>
      <c r="H836" s="58"/>
    </row>
    <row r="837" spans="2:8" x14ac:dyDescent="0.25">
      <c r="B837" s="16"/>
      <c r="C837" s="100"/>
      <c r="D837" s="97"/>
      <c r="E837" s="52"/>
      <c r="F837" s="54"/>
      <c r="G837" s="95"/>
      <c r="H837" s="58"/>
    </row>
    <row r="838" spans="2:8" x14ac:dyDescent="0.25">
      <c r="B838" s="17"/>
      <c r="C838" s="100"/>
      <c r="D838" s="97"/>
      <c r="E838" s="52"/>
      <c r="F838" s="54"/>
      <c r="G838" s="95"/>
      <c r="H838" s="58"/>
    </row>
    <row r="839" spans="2:8" x14ac:dyDescent="0.25">
      <c r="B839" s="17"/>
      <c r="C839" s="100"/>
      <c r="D839" s="97"/>
      <c r="E839" s="52"/>
      <c r="F839" s="54"/>
      <c r="G839" s="95"/>
      <c r="H839" s="58"/>
    </row>
    <row r="840" spans="2:8" x14ac:dyDescent="0.25">
      <c r="B840" s="17"/>
      <c r="C840" s="100"/>
      <c r="D840" s="97"/>
      <c r="E840" s="52"/>
      <c r="F840" s="54"/>
      <c r="G840" s="95"/>
      <c r="H840" s="58"/>
    </row>
    <row r="841" spans="2:8" x14ac:dyDescent="0.25">
      <c r="B841" s="17"/>
      <c r="C841" s="100"/>
      <c r="D841" s="97"/>
      <c r="E841" s="52"/>
      <c r="F841" s="54"/>
      <c r="G841" s="95"/>
      <c r="H841" s="58"/>
    </row>
    <row r="842" spans="2:8" x14ac:dyDescent="0.25">
      <c r="B842" s="16"/>
      <c r="C842" s="100"/>
      <c r="D842" s="97"/>
      <c r="E842" s="52"/>
      <c r="F842" s="54"/>
      <c r="G842" s="95"/>
      <c r="H842" s="58"/>
    </row>
    <row r="843" spans="2:8" x14ac:dyDescent="0.25">
      <c r="B843" s="17"/>
      <c r="C843" s="100"/>
      <c r="D843" s="97"/>
      <c r="E843" s="52"/>
      <c r="F843" s="54"/>
      <c r="G843" s="95"/>
      <c r="H843" s="58"/>
    </row>
    <row r="844" spans="2:8" x14ac:dyDescent="0.25">
      <c r="B844" s="17"/>
      <c r="C844" s="100"/>
      <c r="D844" s="97"/>
      <c r="E844" s="52"/>
      <c r="F844" s="54"/>
      <c r="G844" s="95"/>
      <c r="H844" s="58"/>
    </row>
    <row r="845" spans="2:8" x14ac:dyDescent="0.25">
      <c r="B845" s="17"/>
      <c r="C845" s="100"/>
      <c r="D845" s="97"/>
      <c r="E845" s="52"/>
      <c r="F845" s="54"/>
      <c r="G845" s="95"/>
      <c r="H845" s="58"/>
    </row>
    <row r="846" spans="2:8" x14ac:dyDescent="0.25">
      <c r="B846" s="17"/>
      <c r="C846" s="100"/>
      <c r="D846" s="97"/>
      <c r="E846" s="52"/>
      <c r="F846" s="54"/>
      <c r="G846" s="95"/>
      <c r="H846" s="58"/>
    </row>
    <row r="847" spans="2:8" x14ac:dyDescent="0.25">
      <c r="B847" s="16"/>
      <c r="C847" s="100"/>
      <c r="D847" s="97"/>
      <c r="E847" s="52"/>
      <c r="F847" s="54"/>
      <c r="G847" s="95"/>
      <c r="H847" s="58"/>
    </row>
    <row r="848" spans="2:8" x14ac:dyDescent="0.25">
      <c r="B848" s="17"/>
      <c r="C848" s="100"/>
      <c r="D848" s="97"/>
      <c r="E848" s="52"/>
      <c r="F848" s="54"/>
      <c r="G848" s="95"/>
      <c r="H848" s="58"/>
    </row>
    <row r="849" spans="2:8" x14ac:dyDescent="0.25">
      <c r="B849" s="17"/>
      <c r="C849" s="100"/>
      <c r="D849" s="97"/>
      <c r="E849" s="52"/>
      <c r="F849" s="54"/>
      <c r="G849" s="95"/>
      <c r="H849" s="58"/>
    </row>
    <row r="850" spans="2:8" x14ac:dyDescent="0.25">
      <c r="B850" s="17"/>
      <c r="C850" s="100"/>
      <c r="D850" s="97"/>
      <c r="E850" s="52"/>
      <c r="F850" s="54"/>
      <c r="G850" s="95"/>
      <c r="H850" s="58"/>
    </row>
    <row r="851" spans="2:8" x14ac:dyDescent="0.25">
      <c r="B851" s="17"/>
      <c r="C851" s="100"/>
      <c r="D851" s="97"/>
      <c r="E851" s="52"/>
      <c r="F851" s="54"/>
      <c r="G851" s="95"/>
      <c r="H851" s="58"/>
    </row>
    <row r="852" spans="2:8" x14ac:dyDescent="0.25">
      <c r="B852" s="16"/>
      <c r="C852" s="100"/>
      <c r="D852" s="97"/>
      <c r="E852" s="52"/>
      <c r="F852" s="54"/>
      <c r="G852" s="95"/>
      <c r="H852" s="58"/>
    </row>
    <row r="853" spans="2:8" x14ac:dyDescent="0.25">
      <c r="B853" s="17"/>
      <c r="C853" s="100"/>
      <c r="D853" s="97"/>
      <c r="E853" s="52"/>
      <c r="F853" s="54"/>
      <c r="G853" s="95"/>
      <c r="H853" s="58"/>
    </row>
    <row r="854" spans="2:8" x14ac:dyDescent="0.25">
      <c r="B854" s="17"/>
      <c r="C854" s="100"/>
      <c r="D854" s="97"/>
      <c r="E854" s="52"/>
      <c r="F854" s="54"/>
      <c r="G854" s="95"/>
      <c r="H854" s="58"/>
    </row>
    <row r="855" spans="2:8" x14ac:dyDescent="0.25">
      <c r="B855" s="17"/>
      <c r="C855" s="100"/>
      <c r="D855" s="97"/>
      <c r="E855" s="52"/>
      <c r="F855" s="54"/>
      <c r="G855" s="95"/>
      <c r="H855" s="58"/>
    </row>
    <row r="856" spans="2:8" x14ac:dyDescent="0.25">
      <c r="B856" s="17"/>
      <c r="C856" s="100"/>
      <c r="D856" s="97"/>
      <c r="E856" s="52"/>
      <c r="F856" s="54"/>
      <c r="G856" s="95"/>
      <c r="H856" s="58"/>
    </row>
    <row r="857" spans="2:8" x14ac:dyDescent="0.25">
      <c r="B857" s="16"/>
      <c r="C857" s="100"/>
      <c r="D857" s="97"/>
      <c r="E857" s="52"/>
      <c r="F857" s="54"/>
      <c r="G857" s="95"/>
      <c r="H857" s="58"/>
    </row>
    <row r="858" spans="2:8" x14ac:dyDescent="0.25">
      <c r="B858" s="17"/>
      <c r="C858" s="100"/>
      <c r="D858" s="97"/>
      <c r="E858" s="52"/>
      <c r="F858" s="54"/>
      <c r="G858" s="95"/>
      <c r="H858" s="58"/>
    </row>
    <row r="859" spans="2:8" x14ac:dyDescent="0.25">
      <c r="B859" s="17"/>
      <c r="C859" s="100"/>
      <c r="D859" s="97"/>
      <c r="E859" s="52"/>
      <c r="F859" s="54"/>
      <c r="G859" s="95"/>
      <c r="H859" s="58"/>
    </row>
    <row r="860" spans="2:8" x14ac:dyDescent="0.25">
      <c r="B860" s="17"/>
      <c r="C860" s="100"/>
      <c r="D860" s="97"/>
      <c r="E860" s="52"/>
      <c r="F860" s="54"/>
      <c r="G860" s="95"/>
      <c r="H860" s="58"/>
    </row>
    <row r="861" spans="2:8" x14ac:dyDescent="0.25">
      <c r="B861" s="17"/>
      <c r="C861" s="100"/>
      <c r="D861" s="97"/>
      <c r="E861" s="52"/>
      <c r="F861" s="54"/>
      <c r="G861" s="95"/>
      <c r="H861" s="58"/>
    </row>
    <row r="862" spans="2:8" x14ac:dyDescent="0.25">
      <c r="B862" s="17"/>
      <c r="C862" s="100"/>
      <c r="D862" s="97"/>
      <c r="E862" s="52"/>
      <c r="F862" s="54"/>
      <c r="G862" s="95"/>
      <c r="H862" s="58"/>
    </row>
    <row r="863" spans="2:8" x14ac:dyDescent="0.25">
      <c r="B863" s="17"/>
      <c r="C863" s="100"/>
      <c r="D863" s="97"/>
      <c r="E863" s="52"/>
      <c r="F863" s="54"/>
      <c r="G863" s="95"/>
      <c r="H863" s="58"/>
    </row>
    <row r="864" spans="2:8" x14ac:dyDescent="0.25">
      <c r="B864" s="16"/>
      <c r="C864" s="100"/>
      <c r="D864" s="97"/>
      <c r="E864" s="52"/>
      <c r="F864" s="54"/>
      <c r="G864" s="95"/>
      <c r="H864" s="58"/>
    </row>
    <row r="865" spans="2:8" x14ac:dyDescent="0.25">
      <c r="B865" s="17"/>
      <c r="C865" s="100"/>
      <c r="D865" s="97"/>
      <c r="E865" s="52"/>
      <c r="F865" s="54"/>
      <c r="G865" s="95"/>
      <c r="H865" s="58"/>
    </row>
    <row r="866" spans="2:8" x14ac:dyDescent="0.25">
      <c r="B866" s="17"/>
      <c r="C866" s="100"/>
      <c r="D866" s="97"/>
      <c r="E866" s="52"/>
      <c r="F866" s="54"/>
      <c r="G866" s="95"/>
      <c r="H866" s="58"/>
    </row>
    <row r="867" spans="2:8" x14ac:dyDescent="0.25">
      <c r="B867" s="17"/>
      <c r="C867" s="100"/>
      <c r="D867" s="97"/>
      <c r="E867" s="52"/>
      <c r="F867" s="54"/>
      <c r="G867" s="95"/>
      <c r="H867" s="58"/>
    </row>
    <row r="868" spans="2:8" x14ac:dyDescent="0.25">
      <c r="B868" s="17"/>
      <c r="C868" s="100"/>
      <c r="D868" s="97"/>
      <c r="E868" s="52"/>
      <c r="F868" s="54"/>
      <c r="G868" s="95"/>
      <c r="H868" s="58"/>
    </row>
    <row r="869" spans="2:8" x14ac:dyDescent="0.25">
      <c r="B869" s="17"/>
      <c r="C869" s="100"/>
      <c r="D869" s="97"/>
      <c r="E869" s="52"/>
      <c r="F869" s="54"/>
      <c r="G869" s="95"/>
      <c r="H869" s="58"/>
    </row>
    <row r="870" spans="2:8" x14ac:dyDescent="0.25">
      <c r="B870" s="17"/>
      <c r="C870" s="100"/>
      <c r="D870" s="97"/>
      <c r="E870" s="52"/>
      <c r="F870" s="54"/>
      <c r="G870" s="95"/>
      <c r="H870" s="58"/>
    </row>
    <row r="871" spans="2:8" x14ac:dyDescent="0.25">
      <c r="B871" s="16"/>
      <c r="C871" s="100"/>
      <c r="D871" s="97"/>
      <c r="E871" s="52"/>
      <c r="F871" s="54"/>
      <c r="G871" s="95"/>
      <c r="H871" s="58"/>
    </row>
    <row r="872" spans="2:8" x14ac:dyDescent="0.25">
      <c r="B872" s="17"/>
      <c r="C872" s="100"/>
      <c r="D872" s="97"/>
      <c r="E872" s="52"/>
      <c r="F872" s="54"/>
      <c r="G872" s="95"/>
      <c r="H872" s="58"/>
    </row>
    <row r="873" spans="2:8" x14ac:dyDescent="0.25">
      <c r="B873" s="17"/>
      <c r="C873" s="100"/>
      <c r="D873" s="97"/>
      <c r="E873" s="52"/>
      <c r="F873" s="54"/>
      <c r="G873" s="95"/>
      <c r="H873" s="58"/>
    </row>
    <row r="874" spans="2:8" x14ac:dyDescent="0.25">
      <c r="B874" s="17"/>
      <c r="C874" s="100"/>
      <c r="D874" s="97"/>
      <c r="E874" s="52"/>
      <c r="F874" s="54"/>
      <c r="G874" s="95"/>
      <c r="H874" s="58"/>
    </row>
    <row r="875" spans="2:8" x14ac:dyDescent="0.25">
      <c r="B875" s="16"/>
      <c r="C875" s="100"/>
      <c r="D875" s="97"/>
      <c r="E875" s="52"/>
      <c r="F875" s="54"/>
      <c r="G875" s="95"/>
      <c r="H875" s="58"/>
    </row>
    <row r="876" spans="2:8" x14ac:dyDescent="0.25">
      <c r="B876" s="17"/>
      <c r="C876" s="100"/>
      <c r="D876" s="97"/>
      <c r="E876" s="52"/>
      <c r="F876" s="54"/>
      <c r="G876" s="95"/>
      <c r="H876" s="58"/>
    </row>
    <row r="877" spans="2:8" x14ac:dyDescent="0.25">
      <c r="B877" s="17"/>
      <c r="C877" s="100"/>
      <c r="D877" s="97"/>
      <c r="E877" s="52"/>
      <c r="F877" s="54"/>
      <c r="G877" s="95"/>
      <c r="H877" s="58"/>
    </row>
    <row r="878" spans="2:8" x14ac:dyDescent="0.25">
      <c r="B878" s="17"/>
      <c r="C878" s="100"/>
      <c r="D878" s="97"/>
      <c r="E878" s="52"/>
      <c r="F878" s="54"/>
      <c r="G878" s="95"/>
      <c r="H878" s="58"/>
    </row>
    <row r="879" spans="2:8" x14ac:dyDescent="0.25">
      <c r="B879" s="17"/>
      <c r="C879" s="100"/>
      <c r="D879" s="97"/>
      <c r="E879" s="52"/>
      <c r="F879" s="54"/>
      <c r="G879" s="95"/>
      <c r="H879" s="58"/>
    </row>
    <row r="880" spans="2:8" x14ac:dyDescent="0.25">
      <c r="B880" s="16"/>
      <c r="C880" s="100"/>
      <c r="D880" s="97"/>
      <c r="E880" s="52"/>
      <c r="F880" s="54"/>
      <c r="G880" s="95"/>
      <c r="H880" s="58"/>
    </row>
    <row r="881" spans="2:8" x14ac:dyDescent="0.25">
      <c r="B881" s="17"/>
      <c r="C881" s="100"/>
      <c r="D881" s="97"/>
      <c r="E881" s="52"/>
      <c r="F881" s="54"/>
      <c r="G881" s="95"/>
      <c r="H881" s="58"/>
    </row>
    <row r="882" spans="2:8" x14ac:dyDescent="0.25">
      <c r="B882" s="17"/>
      <c r="C882" s="100"/>
      <c r="D882" s="97"/>
      <c r="E882" s="52"/>
      <c r="F882" s="54"/>
      <c r="G882" s="95"/>
      <c r="H882" s="58"/>
    </row>
    <row r="883" spans="2:8" x14ac:dyDescent="0.25">
      <c r="B883" s="17"/>
      <c r="C883" s="100"/>
      <c r="D883" s="97"/>
      <c r="E883" s="52"/>
      <c r="F883" s="54"/>
      <c r="G883" s="95"/>
      <c r="H883" s="58"/>
    </row>
    <row r="884" spans="2:8" x14ac:dyDescent="0.25">
      <c r="B884" s="17"/>
      <c r="C884" s="100"/>
      <c r="D884" s="97"/>
      <c r="E884" s="52"/>
      <c r="F884" s="54"/>
      <c r="G884" s="95"/>
      <c r="H884" s="58"/>
    </row>
    <row r="885" spans="2:8" x14ac:dyDescent="0.25">
      <c r="B885" s="16"/>
      <c r="C885" s="100"/>
      <c r="D885" s="97"/>
      <c r="E885" s="52"/>
      <c r="F885" s="54"/>
      <c r="G885" s="95"/>
      <c r="H885" s="58"/>
    </row>
    <row r="886" spans="2:8" x14ac:dyDescent="0.25">
      <c r="B886" s="17"/>
      <c r="C886" s="100"/>
      <c r="D886" s="97"/>
      <c r="E886" s="52"/>
      <c r="F886" s="54"/>
      <c r="G886" s="95"/>
      <c r="H886" s="58"/>
    </row>
    <row r="887" spans="2:8" x14ac:dyDescent="0.25">
      <c r="B887" s="17"/>
      <c r="C887" s="100"/>
      <c r="D887" s="97"/>
      <c r="E887" s="52"/>
      <c r="F887" s="54"/>
      <c r="G887" s="95"/>
      <c r="H887" s="58"/>
    </row>
    <row r="888" spans="2:8" x14ac:dyDescent="0.25">
      <c r="B888" s="17"/>
      <c r="C888" s="100"/>
      <c r="D888" s="97"/>
      <c r="E888" s="52"/>
      <c r="F888" s="54"/>
      <c r="G888" s="95"/>
      <c r="H888" s="58"/>
    </row>
    <row r="889" spans="2:8" x14ac:dyDescent="0.25">
      <c r="B889" s="17"/>
      <c r="C889" s="100"/>
      <c r="D889" s="97"/>
      <c r="E889" s="52"/>
      <c r="F889" s="54"/>
      <c r="G889" s="95"/>
      <c r="H889" s="58"/>
    </row>
    <row r="890" spans="2:8" x14ac:dyDescent="0.25">
      <c r="B890" s="16"/>
      <c r="C890" s="100"/>
      <c r="D890" s="97"/>
      <c r="E890" s="52"/>
      <c r="F890" s="54"/>
      <c r="G890" s="95"/>
      <c r="H890" s="58"/>
    </row>
    <row r="891" spans="2:8" x14ac:dyDescent="0.25">
      <c r="B891" s="17"/>
      <c r="C891" s="100"/>
      <c r="D891" s="97"/>
      <c r="E891" s="52"/>
      <c r="F891" s="54"/>
      <c r="G891" s="95"/>
      <c r="H891" s="58"/>
    </row>
    <row r="892" spans="2:8" x14ac:dyDescent="0.25">
      <c r="B892" s="17"/>
      <c r="C892" s="100"/>
      <c r="D892" s="97"/>
      <c r="E892" s="52"/>
      <c r="F892" s="54"/>
      <c r="G892" s="95"/>
      <c r="H892" s="58"/>
    </row>
    <row r="893" spans="2:8" x14ac:dyDescent="0.25">
      <c r="B893" s="17"/>
      <c r="C893" s="100"/>
      <c r="D893" s="97"/>
      <c r="E893" s="52"/>
      <c r="F893" s="54"/>
      <c r="G893" s="95"/>
      <c r="H893" s="58"/>
    </row>
    <row r="894" spans="2:8" x14ac:dyDescent="0.25">
      <c r="B894" s="17"/>
      <c r="C894" s="100"/>
      <c r="D894" s="97"/>
      <c r="E894" s="52"/>
      <c r="F894" s="54"/>
      <c r="G894" s="95"/>
      <c r="H894" s="58"/>
    </row>
    <row r="895" spans="2:8" x14ac:dyDescent="0.25">
      <c r="B895" s="16"/>
      <c r="C895" s="100"/>
      <c r="D895" s="97"/>
      <c r="E895" s="52"/>
      <c r="F895" s="54"/>
      <c r="G895" s="95"/>
      <c r="H895" s="58"/>
    </row>
    <row r="896" spans="2:8" x14ac:dyDescent="0.25">
      <c r="B896" s="17"/>
      <c r="C896" s="100"/>
      <c r="D896" s="97"/>
      <c r="E896" s="52"/>
      <c r="F896" s="54"/>
      <c r="G896" s="95"/>
      <c r="H896" s="58"/>
    </row>
    <row r="897" spans="2:8" x14ac:dyDescent="0.25">
      <c r="B897" s="17"/>
      <c r="C897" s="100"/>
      <c r="D897" s="97"/>
      <c r="E897" s="52"/>
      <c r="F897" s="54"/>
      <c r="G897" s="95"/>
      <c r="H897" s="58"/>
    </row>
    <row r="898" spans="2:8" x14ac:dyDescent="0.25">
      <c r="B898" s="17"/>
      <c r="C898" s="100"/>
      <c r="D898" s="97"/>
      <c r="E898" s="52"/>
      <c r="F898" s="54"/>
      <c r="G898" s="95"/>
      <c r="H898" s="58"/>
    </row>
    <row r="899" spans="2:8" x14ac:dyDescent="0.25">
      <c r="B899" s="17"/>
      <c r="C899" s="100"/>
      <c r="D899" s="97"/>
      <c r="E899" s="52"/>
      <c r="F899" s="54"/>
      <c r="G899" s="95"/>
      <c r="H899" s="58"/>
    </row>
    <row r="900" spans="2:8" x14ac:dyDescent="0.25">
      <c r="B900" s="16"/>
      <c r="C900" s="100"/>
      <c r="D900" s="97"/>
      <c r="E900" s="52"/>
      <c r="F900" s="54"/>
      <c r="G900" s="95"/>
      <c r="H900" s="58"/>
    </row>
    <row r="901" spans="2:8" x14ac:dyDescent="0.25">
      <c r="B901" s="17"/>
      <c r="C901" s="100"/>
      <c r="D901" s="97"/>
      <c r="E901" s="52"/>
      <c r="F901" s="54"/>
      <c r="G901" s="95"/>
      <c r="H901" s="58"/>
    </row>
    <row r="902" spans="2:8" x14ac:dyDescent="0.25">
      <c r="B902" s="17"/>
      <c r="C902" s="100"/>
      <c r="D902" s="97"/>
      <c r="E902" s="52"/>
      <c r="F902" s="54"/>
      <c r="G902" s="95"/>
      <c r="H902" s="58"/>
    </row>
    <row r="903" spans="2:8" x14ac:dyDescent="0.25">
      <c r="B903" s="17"/>
      <c r="C903" s="100"/>
      <c r="D903" s="97"/>
      <c r="E903" s="52"/>
      <c r="F903" s="54"/>
      <c r="G903" s="95"/>
      <c r="H903" s="58"/>
    </row>
    <row r="904" spans="2:8" x14ac:dyDescent="0.25">
      <c r="B904" s="17"/>
      <c r="C904" s="100"/>
      <c r="D904" s="97"/>
      <c r="E904" s="52"/>
      <c r="F904" s="54"/>
      <c r="G904" s="95"/>
      <c r="H904" s="58"/>
    </row>
    <row r="905" spans="2:8" x14ac:dyDescent="0.25">
      <c r="B905" s="16"/>
      <c r="C905" s="100"/>
      <c r="D905" s="97"/>
      <c r="E905" s="52"/>
      <c r="F905" s="54"/>
      <c r="G905" s="95"/>
      <c r="H905" s="58"/>
    </row>
    <row r="906" spans="2:8" x14ac:dyDescent="0.25">
      <c r="B906" s="17"/>
      <c r="C906" s="100"/>
      <c r="D906" s="97"/>
      <c r="E906" s="52"/>
      <c r="F906" s="54"/>
      <c r="G906" s="95"/>
      <c r="H906" s="58"/>
    </row>
    <row r="907" spans="2:8" x14ac:dyDescent="0.25">
      <c r="B907" s="17"/>
      <c r="C907" s="100"/>
      <c r="D907" s="97"/>
      <c r="E907" s="52"/>
      <c r="F907" s="54"/>
      <c r="G907" s="95"/>
      <c r="H907" s="58"/>
    </row>
    <row r="908" spans="2:8" x14ac:dyDescent="0.25">
      <c r="B908" s="17"/>
      <c r="C908" s="100"/>
      <c r="D908" s="97"/>
      <c r="E908" s="52"/>
      <c r="F908" s="54"/>
      <c r="G908" s="95"/>
      <c r="H908" s="58"/>
    </row>
    <row r="909" spans="2:8" x14ac:dyDescent="0.25">
      <c r="B909" s="17"/>
      <c r="C909" s="100"/>
      <c r="D909" s="97"/>
      <c r="E909" s="52"/>
      <c r="F909" s="54"/>
      <c r="G909" s="95"/>
      <c r="H909" s="58"/>
    </row>
    <row r="910" spans="2:8" x14ac:dyDescent="0.25">
      <c r="B910" s="16"/>
      <c r="C910" s="100"/>
      <c r="D910" s="97"/>
      <c r="E910" s="52"/>
      <c r="F910" s="54"/>
      <c r="G910" s="95"/>
      <c r="H910" s="58"/>
    </row>
    <row r="911" spans="2:8" x14ac:dyDescent="0.25">
      <c r="B911" s="17"/>
      <c r="C911" s="100"/>
      <c r="D911" s="97"/>
      <c r="E911" s="52"/>
      <c r="F911" s="54"/>
      <c r="G911" s="95"/>
      <c r="H911" s="58"/>
    </row>
    <row r="912" spans="2:8" x14ac:dyDescent="0.25">
      <c r="B912" s="17"/>
      <c r="C912" s="100"/>
      <c r="D912" s="97"/>
      <c r="E912" s="52"/>
      <c r="F912" s="54"/>
      <c r="G912" s="95"/>
      <c r="H912" s="58"/>
    </row>
    <row r="913" spans="2:8" x14ac:dyDescent="0.25">
      <c r="B913" s="17"/>
      <c r="C913" s="100"/>
      <c r="D913" s="97"/>
      <c r="E913" s="52"/>
      <c r="F913" s="54"/>
      <c r="G913" s="95"/>
      <c r="H913" s="58"/>
    </row>
    <row r="914" spans="2:8" x14ac:dyDescent="0.25">
      <c r="B914" s="17"/>
      <c r="C914" s="100"/>
      <c r="D914" s="97"/>
      <c r="E914" s="52"/>
      <c r="F914" s="54"/>
      <c r="G914" s="95"/>
      <c r="H914" s="58"/>
    </row>
    <row r="915" spans="2:8" x14ac:dyDescent="0.25">
      <c r="B915" s="17"/>
      <c r="C915" s="100"/>
      <c r="D915" s="97"/>
      <c r="E915" s="52"/>
      <c r="F915" s="54"/>
      <c r="G915" s="95"/>
      <c r="H915" s="58"/>
    </row>
    <row r="916" spans="2:8" x14ac:dyDescent="0.25">
      <c r="B916" s="17"/>
      <c r="C916" s="100"/>
      <c r="D916" s="97"/>
      <c r="E916" s="52"/>
      <c r="F916" s="54"/>
      <c r="G916" s="95"/>
      <c r="H916" s="58"/>
    </row>
    <row r="917" spans="2:8" x14ac:dyDescent="0.25">
      <c r="B917" s="17"/>
      <c r="C917" s="100"/>
      <c r="D917" s="97"/>
      <c r="E917" s="52"/>
      <c r="F917" s="54"/>
      <c r="G917" s="95"/>
      <c r="H917" s="58"/>
    </row>
    <row r="918" spans="2:8" x14ac:dyDescent="0.25">
      <c r="B918" s="17"/>
      <c r="C918" s="100"/>
      <c r="D918" s="97"/>
      <c r="E918" s="52"/>
      <c r="F918" s="54"/>
      <c r="G918" s="95"/>
      <c r="H918" s="58"/>
    </row>
    <row r="919" spans="2:8" x14ac:dyDescent="0.25">
      <c r="B919" s="17"/>
      <c r="C919" s="100"/>
      <c r="D919" s="97"/>
      <c r="E919" s="52"/>
      <c r="F919" s="54"/>
      <c r="G919" s="95"/>
      <c r="H919" s="58"/>
    </row>
    <row r="920" spans="2:8" x14ac:dyDescent="0.25">
      <c r="B920" s="16"/>
      <c r="C920" s="100"/>
      <c r="D920" s="97"/>
      <c r="E920" s="52"/>
      <c r="F920" s="54"/>
      <c r="G920" s="95"/>
      <c r="H920" s="58"/>
    </row>
    <row r="921" spans="2:8" x14ac:dyDescent="0.25">
      <c r="B921" s="17"/>
      <c r="C921" s="100"/>
      <c r="D921" s="97"/>
      <c r="E921" s="52"/>
      <c r="F921" s="54"/>
      <c r="G921" s="95"/>
      <c r="H921" s="58"/>
    </row>
    <row r="922" spans="2:8" x14ac:dyDescent="0.25">
      <c r="B922" s="17"/>
      <c r="C922" s="100"/>
      <c r="D922" s="97"/>
      <c r="E922" s="52"/>
      <c r="F922" s="54"/>
      <c r="G922" s="95"/>
      <c r="H922" s="58"/>
    </row>
    <row r="923" spans="2:8" x14ac:dyDescent="0.25">
      <c r="B923" s="17"/>
      <c r="C923" s="100"/>
      <c r="D923" s="97"/>
      <c r="E923" s="52"/>
      <c r="F923" s="54"/>
      <c r="G923" s="95"/>
      <c r="H923" s="58"/>
    </row>
    <row r="924" spans="2:8" x14ac:dyDescent="0.25">
      <c r="B924" s="17"/>
      <c r="C924" s="100"/>
      <c r="D924" s="97"/>
      <c r="E924" s="52"/>
      <c r="F924" s="54"/>
      <c r="G924" s="95"/>
      <c r="H924" s="58"/>
    </row>
    <row r="925" spans="2:8" x14ac:dyDescent="0.25">
      <c r="B925" s="17"/>
      <c r="C925" s="100"/>
      <c r="D925" s="97"/>
      <c r="E925" s="52"/>
      <c r="F925" s="54"/>
      <c r="G925" s="95"/>
      <c r="H925" s="58"/>
    </row>
    <row r="926" spans="2:8" x14ac:dyDescent="0.25">
      <c r="B926" s="17"/>
      <c r="C926" s="100"/>
      <c r="D926" s="97"/>
      <c r="E926" s="52"/>
      <c r="F926" s="54"/>
      <c r="G926" s="95"/>
      <c r="H926" s="58"/>
    </row>
    <row r="927" spans="2:8" x14ac:dyDescent="0.25">
      <c r="B927" s="17"/>
      <c r="C927" s="100"/>
      <c r="D927" s="97"/>
      <c r="E927" s="52"/>
      <c r="F927" s="54"/>
      <c r="G927" s="95"/>
      <c r="H927" s="58"/>
    </row>
    <row r="928" spans="2:8" x14ac:dyDescent="0.25">
      <c r="B928" s="17"/>
      <c r="C928" s="100"/>
      <c r="D928" s="97"/>
      <c r="E928" s="52"/>
      <c r="F928" s="54"/>
      <c r="G928" s="95"/>
      <c r="H928" s="58"/>
    </row>
    <row r="929" spans="2:8" x14ac:dyDescent="0.25">
      <c r="B929" s="17"/>
      <c r="C929" s="100"/>
      <c r="D929" s="97"/>
      <c r="E929" s="52"/>
      <c r="F929" s="54"/>
      <c r="G929" s="95"/>
      <c r="H929" s="58"/>
    </row>
    <row r="930" spans="2:8" x14ac:dyDescent="0.25">
      <c r="B930" s="16"/>
      <c r="C930" s="100"/>
      <c r="D930" s="97"/>
      <c r="E930" s="52"/>
      <c r="F930" s="54"/>
      <c r="G930" s="95"/>
      <c r="H930" s="58"/>
    </row>
    <row r="931" spans="2:8" x14ac:dyDescent="0.25">
      <c r="B931" s="17"/>
      <c r="C931" s="100"/>
      <c r="D931" s="97"/>
      <c r="E931" s="52"/>
      <c r="F931" s="54"/>
      <c r="G931" s="95"/>
      <c r="H931" s="58"/>
    </row>
    <row r="932" spans="2:8" x14ac:dyDescent="0.25">
      <c r="B932" s="17"/>
      <c r="C932" s="100"/>
      <c r="D932" s="97"/>
      <c r="E932" s="52"/>
      <c r="F932" s="54"/>
      <c r="G932" s="95"/>
      <c r="H932" s="58"/>
    </row>
    <row r="933" spans="2:8" x14ac:dyDescent="0.25">
      <c r="B933" s="17"/>
      <c r="C933" s="100"/>
      <c r="D933" s="97"/>
      <c r="E933" s="52"/>
      <c r="F933" s="54"/>
      <c r="G933" s="95"/>
      <c r="H933" s="58"/>
    </row>
    <row r="934" spans="2:8" x14ac:dyDescent="0.25">
      <c r="B934" s="17"/>
      <c r="C934" s="100"/>
      <c r="D934" s="97"/>
      <c r="E934" s="52"/>
      <c r="F934" s="54"/>
      <c r="G934" s="95"/>
      <c r="H934" s="58"/>
    </row>
    <row r="935" spans="2:8" x14ac:dyDescent="0.25">
      <c r="B935" s="17"/>
      <c r="C935" s="100"/>
      <c r="D935" s="97"/>
      <c r="E935" s="52"/>
      <c r="F935" s="54"/>
      <c r="G935" s="95"/>
      <c r="H935" s="58"/>
    </row>
    <row r="936" spans="2:8" x14ac:dyDescent="0.25">
      <c r="B936" s="16"/>
      <c r="C936" s="100"/>
      <c r="D936" s="97"/>
      <c r="E936" s="52"/>
      <c r="F936" s="54"/>
      <c r="G936" s="95"/>
      <c r="H936" s="58"/>
    </row>
    <row r="937" spans="2:8" x14ac:dyDescent="0.25">
      <c r="B937" s="17"/>
      <c r="C937" s="100"/>
      <c r="D937" s="97"/>
      <c r="E937" s="52"/>
      <c r="F937" s="54"/>
      <c r="G937" s="95"/>
      <c r="H937" s="58"/>
    </row>
    <row r="938" spans="2:8" x14ac:dyDescent="0.25">
      <c r="B938" s="17"/>
      <c r="C938" s="100"/>
      <c r="D938" s="97"/>
      <c r="E938" s="52"/>
      <c r="F938" s="54"/>
      <c r="G938" s="95"/>
      <c r="H938" s="58"/>
    </row>
    <row r="939" spans="2:8" x14ac:dyDescent="0.25">
      <c r="B939" s="17"/>
      <c r="C939" s="100"/>
      <c r="D939" s="97"/>
      <c r="E939" s="52"/>
      <c r="F939" s="54"/>
      <c r="G939" s="95"/>
      <c r="H939" s="58"/>
    </row>
    <row r="940" spans="2:8" x14ac:dyDescent="0.25">
      <c r="B940" s="17"/>
      <c r="C940" s="100"/>
      <c r="D940" s="97"/>
      <c r="E940" s="52"/>
      <c r="F940" s="54"/>
      <c r="G940" s="95"/>
      <c r="H940" s="58"/>
    </row>
    <row r="941" spans="2:8" x14ac:dyDescent="0.25">
      <c r="B941" s="17"/>
      <c r="C941" s="100"/>
      <c r="D941" s="97"/>
      <c r="E941" s="52"/>
      <c r="F941" s="54"/>
      <c r="G941" s="95"/>
      <c r="H941" s="58"/>
    </row>
    <row r="942" spans="2:8" x14ac:dyDescent="0.25">
      <c r="B942" s="16"/>
      <c r="C942" s="100"/>
      <c r="D942" s="97"/>
      <c r="E942" s="52"/>
      <c r="F942" s="54"/>
      <c r="G942" s="95"/>
      <c r="H942" s="58"/>
    </row>
    <row r="943" spans="2:8" x14ac:dyDescent="0.25">
      <c r="B943" s="17"/>
      <c r="C943" s="100"/>
      <c r="D943" s="97"/>
      <c r="E943" s="52"/>
      <c r="F943" s="54"/>
      <c r="G943" s="95"/>
      <c r="H943" s="58"/>
    </row>
    <row r="944" spans="2:8" x14ac:dyDescent="0.25">
      <c r="B944" s="17"/>
      <c r="C944" s="100"/>
      <c r="D944" s="97"/>
      <c r="E944" s="52"/>
      <c r="F944" s="54"/>
      <c r="G944" s="95"/>
      <c r="H944" s="58"/>
    </row>
    <row r="945" spans="2:8" x14ac:dyDescent="0.25">
      <c r="B945" s="17"/>
      <c r="C945" s="100"/>
      <c r="D945" s="97"/>
      <c r="E945" s="52"/>
      <c r="F945" s="54"/>
      <c r="G945" s="95"/>
      <c r="H945" s="58"/>
    </row>
    <row r="946" spans="2:8" x14ac:dyDescent="0.25">
      <c r="B946" s="17"/>
      <c r="C946" s="100"/>
      <c r="D946" s="97"/>
      <c r="E946" s="52"/>
      <c r="F946" s="54"/>
      <c r="G946" s="95"/>
      <c r="H946" s="58"/>
    </row>
    <row r="947" spans="2:8" x14ac:dyDescent="0.25">
      <c r="B947" s="17"/>
      <c r="C947" s="100"/>
      <c r="D947" s="97"/>
      <c r="E947" s="52"/>
      <c r="F947" s="54"/>
      <c r="G947" s="95"/>
      <c r="H947" s="58"/>
    </row>
    <row r="948" spans="2:8" x14ac:dyDescent="0.25">
      <c r="B948" s="17"/>
      <c r="C948" s="100"/>
      <c r="D948" s="97"/>
      <c r="E948" s="52"/>
      <c r="F948" s="54"/>
      <c r="G948" s="95"/>
      <c r="H948" s="58"/>
    </row>
    <row r="949" spans="2:8" x14ac:dyDescent="0.25">
      <c r="B949" s="17"/>
      <c r="C949" s="100"/>
      <c r="D949" s="97"/>
      <c r="E949" s="52"/>
      <c r="F949" s="54"/>
      <c r="G949" s="95"/>
      <c r="H949" s="58"/>
    </row>
    <row r="950" spans="2:8" x14ac:dyDescent="0.25">
      <c r="B950" s="16"/>
      <c r="C950" s="100"/>
      <c r="D950" s="97"/>
      <c r="E950" s="52"/>
      <c r="F950" s="54"/>
      <c r="G950" s="95"/>
      <c r="H950" s="58"/>
    </row>
    <row r="951" spans="2:8" x14ac:dyDescent="0.25">
      <c r="B951" s="17"/>
      <c r="C951" s="100"/>
      <c r="D951" s="97"/>
      <c r="E951" s="52"/>
      <c r="F951" s="54"/>
      <c r="G951" s="95"/>
      <c r="H951" s="58"/>
    </row>
    <row r="952" spans="2:8" x14ac:dyDescent="0.25">
      <c r="B952" s="17"/>
      <c r="C952" s="100"/>
      <c r="D952" s="97"/>
      <c r="E952" s="52"/>
      <c r="F952" s="54"/>
      <c r="G952" s="95"/>
      <c r="H952" s="58"/>
    </row>
    <row r="953" spans="2:8" x14ac:dyDescent="0.25">
      <c r="B953" s="17"/>
      <c r="C953" s="100"/>
      <c r="D953" s="97"/>
      <c r="E953" s="52"/>
      <c r="F953" s="54"/>
      <c r="G953" s="95"/>
      <c r="H953" s="58"/>
    </row>
    <row r="954" spans="2:8" x14ac:dyDescent="0.25">
      <c r="B954" s="17"/>
      <c r="C954" s="100"/>
      <c r="D954" s="97"/>
      <c r="E954" s="52"/>
      <c r="F954" s="54"/>
      <c r="G954" s="95"/>
      <c r="H954" s="58"/>
    </row>
    <row r="955" spans="2:8" x14ac:dyDescent="0.25">
      <c r="B955" s="17"/>
      <c r="C955" s="100"/>
      <c r="D955" s="97"/>
      <c r="E955" s="52"/>
      <c r="F955" s="54"/>
      <c r="G955" s="95"/>
      <c r="H955" s="58"/>
    </row>
    <row r="956" spans="2:8" x14ac:dyDescent="0.25">
      <c r="B956" s="17"/>
      <c r="C956" s="100"/>
      <c r="D956" s="97"/>
      <c r="E956" s="52"/>
      <c r="F956" s="54"/>
      <c r="G956" s="95"/>
      <c r="H956" s="58"/>
    </row>
    <row r="957" spans="2:8" x14ac:dyDescent="0.25">
      <c r="B957" s="17"/>
      <c r="C957" s="100"/>
      <c r="D957" s="97"/>
      <c r="E957" s="52"/>
      <c r="F957" s="54"/>
      <c r="G957" s="95"/>
      <c r="H957" s="58"/>
    </row>
    <row r="958" spans="2:8" x14ac:dyDescent="0.25">
      <c r="B958" s="16"/>
      <c r="C958" s="100"/>
      <c r="D958" s="97"/>
      <c r="E958" s="52"/>
      <c r="F958" s="54"/>
      <c r="G958" s="95"/>
      <c r="H958" s="58"/>
    </row>
    <row r="959" spans="2:8" x14ac:dyDescent="0.25">
      <c r="B959" s="17"/>
      <c r="C959" s="100"/>
      <c r="D959" s="97"/>
      <c r="E959" s="52"/>
      <c r="F959" s="54"/>
      <c r="G959" s="95"/>
      <c r="H959" s="58"/>
    </row>
    <row r="960" spans="2:8" x14ac:dyDescent="0.25">
      <c r="B960" s="17"/>
      <c r="C960" s="100"/>
      <c r="D960" s="97"/>
      <c r="E960" s="52"/>
      <c r="F960" s="54"/>
      <c r="G960" s="95"/>
      <c r="H960" s="58"/>
    </row>
    <row r="961" spans="2:8" x14ac:dyDescent="0.25">
      <c r="B961" s="17"/>
      <c r="C961" s="100"/>
      <c r="D961" s="97"/>
      <c r="E961" s="52"/>
      <c r="F961" s="54"/>
      <c r="G961" s="95"/>
      <c r="H961" s="58"/>
    </row>
    <row r="962" spans="2:8" x14ac:dyDescent="0.25">
      <c r="B962" s="17"/>
      <c r="C962" s="100"/>
      <c r="D962" s="97"/>
      <c r="E962" s="52"/>
      <c r="F962" s="54"/>
      <c r="G962" s="95"/>
      <c r="H962" s="58"/>
    </row>
    <row r="963" spans="2:8" x14ac:dyDescent="0.25">
      <c r="B963" s="17"/>
      <c r="C963" s="100"/>
      <c r="D963" s="97"/>
      <c r="E963" s="52"/>
      <c r="F963" s="54"/>
      <c r="G963" s="95"/>
      <c r="H963" s="58"/>
    </row>
    <row r="964" spans="2:8" x14ac:dyDescent="0.25">
      <c r="B964" s="16"/>
      <c r="C964" s="100"/>
      <c r="D964" s="97"/>
      <c r="E964" s="52"/>
      <c r="F964" s="54"/>
      <c r="G964" s="95"/>
      <c r="H964" s="58"/>
    </row>
    <row r="965" spans="2:8" x14ac:dyDescent="0.25">
      <c r="B965" s="17"/>
      <c r="C965" s="100"/>
      <c r="D965" s="97"/>
      <c r="E965" s="52"/>
      <c r="F965" s="54"/>
      <c r="G965" s="95"/>
      <c r="H965" s="58"/>
    </row>
    <row r="966" spans="2:8" x14ac:dyDescent="0.25">
      <c r="B966" s="17"/>
      <c r="C966" s="100"/>
      <c r="D966" s="97"/>
      <c r="E966" s="52"/>
      <c r="F966" s="54"/>
      <c r="G966" s="95"/>
      <c r="H966" s="58"/>
    </row>
    <row r="967" spans="2:8" x14ac:dyDescent="0.25">
      <c r="B967" s="17"/>
      <c r="C967" s="100"/>
      <c r="D967" s="97"/>
      <c r="E967" s="52"/>
      <c r="F967" s="54"/>
      <c r="G967" s="95"/>
      <c r="H967" s="58"/>
    </row>
    <row r="968" spans="2:8" x14ac:dyDescent="0.25">
      <c r="B968" s="17"/>
      <c r="C968" s="100"/>
      <c r="D968" s="97"/>
      <c r="E968" s="52"/>
      <c r="F968" s="54"/>
      <c r="G968" s="95"/>
      <c r="H968" s="58"/>
    </row>
    <row r="969" spans="2:8" x14ac:dyDescent="0.25">
      <c r="B969" s="17"/>
      <c r="C969" s="100"/>
      <c r="D969" s="97"/>
      <c r="E969" s="52"/>
      <c r="F969" s="54"/>
      <c r="G969" s="95"/>
      <c r="H969" s="58"/>
    </row>
    <row r="970" spans="2:8" x14ac:dyDescent="0.25">
      <c r="B970" s="16"/>
      <c r="C970" s="100"/>
      <c r="D970" s="97"/>
      <c r="E970" s="52"/>
      <c r="F970" s="54"/>
      <c r="G970" s="95"/>
      <c r="H970" s="58"/>
    </row>
    <row r="971" spans="2:8" x14ac:dyDescent="0.25">
      <c r="B971" s="17"/>
      <c r="C971" s="100"/>
      <c r="D971" s="97"/>
      <c r="E971" s="52"/>
      <c r="F971" s="54"/>
      <c r="G971" s="95"/>
      <c r="H971" s="58"/>
    </row>
    <row r="972" spans="2:8" x14ac:dyDescent="0.25">
      <c r="B972" s="17"/>
      <c r="C972" s="100"/>
      <c r="D972" s="97"/>
      <c r="E972" s="52"/>
      <c r="F972" s="54"/>
      <c r="G972" s="95"/>
      <c r="H972" s="58"/>
    </row>
    <row r="973" spans="2:8" x14ac:dyDescent="0.25">
      <c r="B973" s="17"/>
      <c r="C973" s="100"/>
      <c r="D973" s="97"/>
      <c r="E973" s="52"/>
      <c r="F973" s="54"/>
      <c r="G973" s="95"/>
      <c r="H973" s="58"/>
    </row>
    <row r="974" spans="2:8" x14ac:dyDescent="0.25">
      <c r="B974" s="17"/>
      <c r="C974" s="100"/>
      <c r="D974" s="97"/>
      <c r="E974" s="52"/>
      <c r="F974" s="54"/>
      <c r="G974" s="95"/>
      <c r="H974" s="58"/>
    </row>
    <row r="975" spans="2:8" x14ac:dyDescent="0.25">
      <c r="B975" s="16"/>
      <c r="C975" s="100"/>
      <c r="D975" s="97"/>
      <c r="E975" s="52"/>
      <c r="F975" s="54"/>
      <c r="G975" s="95"/>
      <c r="H975" s="58"/>
    </row>
    <row r="976" spans="2:8" x14ac:dyDescent="0.25">
      <c r="B976" s="17"/>
      <c r="C976" s="100"/>
      <c r="D976" s="97"/>
      <c r="E976" s="52"/>
      <c r="F976" s="54"/>
      <c r="G976" s="95"/>
      <c r="H976" s="58"/>
    </row>
    <row r="977" spans="2:8" x14ac:dyDescent="0.25">
      <c r="B977" s="17"/>
      <c r="C977" s="100"/>
      <c r="D977" s="97"/>
      <c r="E977" s="52"/>
      <c r="F977" s="54"/>
      <c r="G977" s="95"/>
      <c r="H977" s="58"/>
    </row>
    <row r="978" spans="2:8" x14ac:dyDescent="0.25">
      <c r="B978" s="17"/>
      <c r="C978" s="100"/>
      <c r="D978" s="97"/>
      <c r="E978" s="52"/>
      <c r="F978" s="54"/>
      <c r="G978" s="95"/>
      <c r="H978" s="58"/>
    </row>
    <row r="979" spans="2:8" x14ac:dyDescent="0.25">
      <c r="B979" s="17"/>
      <c r="C979" s="100"/>
      <c r="D979" s="97"/>
      <c r="E979" s="52"/>
      <c r="F979" s="54"/>
      <c r="G979" s="95"/>
      <c r="H979" s="58"/>
    </row>
    <row r="980" spans="2:8" x14ac:dyDescent="0.25">
      <c r="B980" s="16"/>
      <c r="C980" s="100"/>
      <c r="D980" s="97"/>
      <c r="E980" s="52"/>
      <c r="F980" s="54"/>
      <c r="G980" s="95"/>
      <c r="H980" s="58"/>
    </row>
    <row r="981" spans="2:8" x14ac:dyDescent="0.25">
      <c r="B981" s="17"/>
      <c r="C981" s="100"/>
      <c r="D981" s="97"/>
      <c r="E981" s="52"/>
      <c r="F981" s="54"/>
      <c r="G981" s="95"/>
      <c r="H981" s="58"/>
    </row>
    <row r="982" spans="2:8" x14ac:dyDescent="0.25">
      <c r="B982" s="17"/>
      <c r="C982" s="100"/>
      <c r="D982" s="97"/>
      <c r="E982" s="52"/>
      <c r="F982" s="54"/>
      <c r="G982" s="95"/>
      <c r="H982" s="58"/>
    </row>
    <row r="983" spans="2:8" x14ac:dyDescent="0.25">
      <c r="B983" s="17"/>
      <c r="C983" s="100"/>
      <c r="D983" s="97"/>
      <c r="E983" s="52"/>
      <c r="F983" s="54"/>
      <c r="G983" s="95"/>
      <c r="H983" s="58"/>
    </row>
    <row r="984" spans="2:8" x14ac:dyDescent="0.25">
      <c r="B984" s="17"/>
      <c r="C984" s="100"/>
      <c r="D984" s="97"/>
      <c r="E984" s="52"/>
      <c r="F984" s="54"/>
      <c r="G984" s="95"/>
      <c r="H984" s="58"/>
    </row>
    <row r="985" spans="2:8" x14ac:dyDescent="0.25">
      <c r="B985" s="17"/>
      <c r="C985" s="100"/>
      <c r="D985" s="97"/>
      <c r="E985" s="52"/>
      <c r="F985" s="54"/>
      <c r="G985" s="95"/>
      <c r="H985" s="58"/>
    </row>
    <row r="986" spans="2:8" x14ac:dyDescent="0.25">
      <c r="B986" s="17"/>
      <c r="C986" s="100"/>
      <c r="D986" s="97"/>
      <c r="E986" s="52"/>
      <c r="F986" s="54"/>
      <c r="G986" s="95"/>
      <c r="H986" s="58"/>
    </row>
    <row r="987" spans="2:8" x14ac:dyDescent="0.25">
      <c r="B987" s="16"/>
      <c r="C987" s="100"/>
      <c r="D987" s="97"/>
      <c r="E987" s="52"/>
      <c r="F987" s="54"/>
      <c r="G987" s="95"/>
      <c r="H987" s="58"/>
    </row>
    <row r="988" spans="2:8" x14ac:dyDescent="0.25">
      <c r="B988" s="17"/>
      <c r="C988" s="100"/>
      <c r="D988" s="97"/>
      <c r="E988" s="52"/>
      <c r="F988" s="54"/>
      <c r="G988" s="95"/>
      <c r="H988" s="58"/>
    </row>
    <row r="989" spans="2:8" x14ac:dyDescent="0.25">
      <c r="B989" s="17"/>
      <c r="C989" s="100"/>
      <c r="D989" s="97"/>
      <c r="E989" s="52"/>
      <c r="F989" s="54"/>
      <c r="G989" s="95"/>
      <c r="H989" s="58"/>
    </row>
    <row r="990" spans="2:8" x14ac:dyDescent="0.25">
      <c r="B990" s="17"/>
      <c r="C990" s="100"/>
      <c r="D990" s="97"/>
      <c r="E990" s="52"/>
      <c r="F990" s="54"/>
      <c r="G990" s="95"/>
      <c r="H990" s="58"/>
    </row>
    <row r="991" spans="2:8" x14ac:dyDescent="0.25">
      <c r="B991" s="17"/>
      <c r="C991" s="100"/>
      <c r="D991" s="97"/>
      <c r="E991" s="52"/>
      <c r="F991" s="54"/>
      <c r="G991" s="95"/>
      <c r="H991" s="58"/>
    </row>
    <row r="992" spans="2:8" x14ac:dyDescent="0.25">
      <c r="B992" s="16"/>
      <c r="C992" s="100"/>
      <c r="D992" s="97"/>
      <c r="E992" s="52"/>
      <c r="F992" s="54"/>
      <c r="G992" s="95"/>
      <c r="H992" s="58"/>
    </row>
    <row r="993" spans="2:8" x14ac:dyDescent="0.25">
      <c r="B993" s="17"/>
      <c r="C993" s="100"/>
      <c r="D993" s="97"/>
      <c r="E993" s="52"/>
      <c r="F993" s="54"/>
      <c r="G993" s="95"/>
      <c r="H993" s="58"/>
    </row>
    <row r="994" spans="2:8" x14ac:dyDescent="0.25">
      <c r="B994" s="17"/>
      <c r="C994" s="100"/>
      <c r="D994" s="97"/>
      <c r="E994" s="52"/>
      <c r="F994" s="54"/>
      <c r="G994" s="95"/>
      <c r="H994" s="58"/>
    </row>
    <row r="995" spans="2:8" x14ac:dyDescent="0.25">
      <c r="B995" s="17"/>
      <c r="C995" s="100"/>
      <c r="D995" s="97"/>
      <c r="E995" s="52"/>
      <c r="F995" s="54"/>
      <c r="G995" s="95"/>
      <c r="H995" s="58"/>
    </row>
    <row r="996" spans="2:8" x14ac:dyDescent="0.25">
      <c r="B996" s="17"/>
      <c r="C996" s="100"/>
      <c r="D996" s="97"/>
      <c r="E996" s="52"/>
      <c r="F996" s="54"/>
      <c r="G996" s="95"/>
      <c r="H996" s="58"/>
    </row>
    <row r="997" spans="2:8" x14ac:dyDescent="0.25">
      <c r="B997" s="16"/>
      <c r="C997" s="100"/>
      <c r="D997" s="97"/>
      <c r="E997" s="52"/>
      <c r="F997" s="54"/>
      <c r="G997" s="95"/>
      <c r="H997" s="58"/>
    </row>
    <row r="998" spans="2:8" x14ac:dyDescent="0.25">
      <c r="B998" s="17"/>
      <c r="C998" s="100"/>
      <c r="D998" s="97"/>
      <c r="E998" s="52"/>
      <c r="F998" s="54"/>
      <c r="G998" s="95"/>
      <c r="H998" s="58"/>
    </row>
    <row r="999" spans="2:8" x14ac:dyDescent="0.25">
      <c r="B999" s="17"/>
      <c r="C999" s="100"/>
      <c r="D999" s="97"/>
      <c r="E999" s="52"/>
      <c r="F999" s="54"/>
      <c r="G999" s="95"/>
      <c r="H999" s="58"/>
    </row>
    <row r="1000" spans="2:8" x14ac:dyDescent="0.25">
      <c r="B1000" s="17"/>
      <c r="C1000" s="100"/>
      <c r="D1000" s="97"/>
      <c r="E1000" s="52"/>
      <c r="F1000" s="54"/>
      <c r="G1000" s="95"/>
      <c r="H1000" s="58"/>
    </row>
    <row r="1001" spans="2:8" x14ac:dyDescent="0.25">
      <c r="B1001" s="17"/>
      <c r="C1001" s="100"/>
      <c r="D1001" s="97"/>
      <c r="E1001" s="52"/>
      <c r="F1001" s="54"/>
      <c r="G1001" s="95"/>
      <c r="H1001" s="58"/>
    </row>
    <row r="1002" spans="2:8" x14ac:dyDescent="0.25">
      <c r="B1002" s="16"/>
      <c r="C1002" s="100"/>
      <c r="D1002" s="97"/>
      <c r="E1002" s="52"/>
      <c r="F1002" s="54"/>
      <c r="G1002" s="95"/>
      <c r="H1002" s="58"/>
    </row>
    <row r="1003" spans="2:8" x14ac:dyDescent="0.25">
      <c r="B1003" s="17"/>
      <c r="C1003" s="100"/>
      <c r="D1003" s="97"/>
      <c r="E1003" s="52"/>
      <c r="F1003" s="54"/>
      <c r="G1003" s="95"/>
      <c r="H1003" s="58"/>
    </row>
    <row r="1004" spans="2:8" x14ac:dyDescent="0.25">
      <c r="B1004" s="17"/>
      <c r="C1004" s="100"/>
      <c r="D1004" s="97"/>
      <c r="E1004" s="52"/>
      <c r="F1004" s="54"/>
      <c r="G1004" s="95"/>
      <c r="H1004" s="58"/>
    </row>
    <row r="1005" spans="2:8" x14ac:dyDescent="0.25">
      <c r="B1005" s="17"/>
      <c r="C1005" s="100"/>
      <c r="D1005" s="97"/>
      <c r="E1005" s="52"/>
      <c r="F1005" s="54"/>
      <c r="G1005" s="95"/>
      <c r="H1005" s="58"/>
    </row>
    <row r="1006" spans="2:8" x14ac:dyDescent="0.25">
      <c r="B1006" s="17"/>
      <c r="C1006" s="100"/>
      <c r="D1006" s="97"/>
      <c r="E1006" s="52"/>
      <c r="F1006" s="54"/>
      <c r="G1006" s="95"/>
      <c r="H1006" s="58"/>
    </row>
    <row r="1007" spans="2:8" x14ac:dyDescent="0.25">
      <c r="B1007" s="17"/>
      <c r="C1007" s="100"/>
      <c r="D1007" s="97"/>
      <c r="E1007" s="52"/>
      <c r="F1007" s="54"/>
      <c r="G1007" s="95"/>
      <c r="H1007" s="58"/>
    </row>
    <row r="1008" spans="2:8" x14ac:dyDescent="0.25">
      <c r="B1008" s="17"/>
      <c r="C1008" s="100"/>
      <c r="D1008" s="97"/>
      <c r="E1008" s="52"/>
      <c r="F1008" s="54"/>
      <c r="G1008" s="95"/>
      <c r="H1008" s="58"/>
    </row>
    <row r="1009" spans="2:8" x14ac:dyDescent="0.25">
      <c r="B1009" s="17"/>
      <c r="C1009" s="100"/>
      <c r="D1009" s="97"/>
      <c r="E1009" s="52"/>
      <c r="F1009" s="54"/>
      <c r="G1009" s="95"/>
      <c r="H1009" s="58"/>
    </row>
    <row r="1010" spans="2:8" x14ac:dyDescent="0.25">
      <c r="B1010" s="17"/>
      <c r="C1010" s="100"/>
      <c r="D1010" s="97"/>
      <c r="E1010" s="52"/>
      <c r="F1010" s="54"/>
      <c r="G1010" s="95"/>
      <c r="H1010" s="58"/>
    </row>
    <row r="1011" spans="2:8" x14ac:dyDescent="0.25">
      <c r="B1011" s="17"/>
      <c r="C1011" s="100"/>
      <c r="D1011" s="97"/>
      <c r="E1011" s="52"/>
      <c r="F1011" s="54"/>
      <c r="G1011" s="95"/>
      <c r="H1011" s="58"/>
    </row>
    <row r="1012" spans="2:8" x14ac:dyDescent="0.25">
      <c r="B1012" s="17"/>
      <c r="C1012" s="100"/>
      <c r="D1012" s="97"/>
      <c r="E1012" s="52"/>
      <c r="F1012" s="54"/>
      <c r="G1012" s="95"/>
      <c r="H1012" s="58"/>
    </row>
    <row r="1013" spans="2:8" x14ac:dyDescent="0.25">
      <c r="B1013" s="16"/>
      <c r="C1013" s="100"/>
      <c r="D1013" s="97"/>
      <c r="E1013" s="52"/>
      <c r="F1013" s="54"/>
      <c r="G1013" s="95"/>
      <c r="H1013" s="58"/>
    </row>
    <row r="1014" spans="2:8" x14ac:dyDescent="0.25">
      <c r="B1014" s="17"/>
      <c r="C1014" s="100"/>
      <c r="D1014" s="97"/>
      <c r="E1014" s="52"/>
      <c r="F1014" s="54"/>
      <c r="G1014" s="95"/>
      <c r="H1014" s="58"/>
    </row>
    <row r="1015" spans="2:8" x14ac:dyDescent="0.25">
      <c r="B1015" s="17"/>
      <c r="C1015" s="100"/>
      <c r="D1015" s="97"/>
      <c r="E1015" s="52"/>
      <c r="F1015" s="54"/>
      <c r="G1015" s="95"/>
      <c r="H1015" s="58"/>
    </row>
    <row r="1016" spans="2:8" x14ac:dyDescent="0.25">
      <c r="B1016" s="17"/>
      <c r="C1016" s="100"/>
      <c r="D1016" s="97"/>
      <c r="E1016" s="52"/>
      <c r="F1016" s="54"/>
      <c r="G1016" s="95"/>
      <c r="H1016" s="58"/>
    </row>
    <row r="1017" spans="2:8" x14ac:dyDescent="0.25">
      <c r="B1017" s="17"/>
      <c r="C1017" s="100"/>
      <c r="D1017" s="97"/>
      <c r="E1017" s="52"/>
      <c r="F1017" s="54"/>
      <c r="G1017" s="95"/>
      <c r="H1017" s="58"/>
    </row>
    <row r="1018" spans="2:8" x14ac:dyDescent="0.25">
      <c r="B1018" s="17"/>
      <c r="C1018" s="100"/>
      <c r="D1018" s="97"/>
      <c r="E1018" s="52"/>
      <c r="F1018" s="54"/>
      <c r="G1018" s="95"/>
      <c r="H1018" s="58"/>
    </row>
    <row r="1019" spans="2:8" x14ac:dyDescent="0.25">
      <c r="B1019" s="17"/>
      <c r="C1019" s="100"/>
      <c r="D1019" s="97"/>
      <c r="E1019" s="52"/>
      <c r="F1019" s="54"/>
      <c r="G1019" s="95"/>
      <c r="H1019" s="58"/>
    </row>
    <row r="1020" spans="2:8" x14ac:dyDescent="0.25">
      <c r="B1020" s="17"/>
      <c r="C1020" s="100"/>
      <c r="D1020" s="97"/>
      <c r="E1020" s="52"/>
      <c r="F1020" s="54"/>
      <c r="G1020" s="95"/>
      <c r="H1020" s="58"/>
    </row>
    <row r="1021" spans="2:8" x14ac:dyDescent="0.25">
      <c r="B1021" s="17"/>
      <c r="C1021" s="100"/>
      <c r="D1021" s="97"/>
      <c r="E1021" s="52"/>
      <c r="F1021" s="54"/>
      <c r="G1021" s="95"/>
      <c r="H1021" s="58"/>
    </row>
    <row r="1022" spans="2:8" x14ac:dyDescent="0.25">
      <c r="B1022" s="17"/>
      <c r="C1022" s="100"/>
      <c r="D1022" s="97"/>
      <c r="E1022" s="52"/>
      <c r="F1022" s="54"/>
      <c r="G1022" s="95"/>
      <c r="H1022" s="58"/>
    </row>
    <row r="1023" spans="2:8" x14ac:dyDescent="0.25">
      <c r="B1023" s="17"/>
      <c r="C1023" s="100"/>
      <c r="D1023" s="97"/>
      <c r="E1023" s="52"/>
      <c r="F1023" s="54"/>
      <c r="G1023" s="95"/>
      <c r="H1023" s="58"/>
    </row>
    <row r="1024" spans="2:8" x14ac:dyDescent="0.25">
      <c r="B1024" s="16"/>
      <c r="C1024" s="100"/>
      <c r="D1024" s="97"/>
      <c r="E1024" s="52"/>
      <c r="F1024" s="54"/>
      <c r="G1024" s="95"/>
      <c r="H1024" s="58"/>
    </row>
    <row r="1025" spans="2:8" x14ac:dyDescent="0.25">
      <c r="B1025" s="17"/>
      <c r="C1025" s="100"/>
      <c r="D1025" s="97"/>
      <c r="E1025" s="52"/>
      <c r="F1025" s="54"/>
      <c r="G1025" s="95"/>
      <c r="H1025" s="58"/>
    </row>
    <row r="1026" spans="2:8" x14ac:dyDescent="0.25">
      <c r="B1026" s="17"/>
      <c r="C1026" s="100"/>
      <c r="D1026" s="97"/>
      <c r="E1026" s="52"/>
      <c r="F1026" s="54"/>
      <c r="G1026" s="95"/>
      <c r="H1026" s="58"/>
    </row>
    <row r="1027" spans="2:8" x14ac:dyDescent="0.25">
      <c r="B1027" s="17"/>
      <c r="C1027" s="100"/>
      <c r="D1027" s="97"/>
      <c r="E1027" s="52"/>
      <c r="F1027" s="54"/>
      <c r="G1027" s="95"/>
      <c r="H1027" s="58"/>
    </row>
    <row r="1028" spans="2:8" x14ac:dyDescent="0.25">
      <c r="B1028" s="17"/>
      <c r="C1028" s="100"/>
      <c r="D1028" s="97"/>
      <c r="E1028" s="52"/>
      <c r="F1028" s="54"/>
      <c r="G1028" s="95"/>
      <c r="H1028" s="58"/>
    </row>
    <row r="1029" spans="2:8" x14ac:dyDescent="0.25">
      <c r="B1029" s="16"/>
      <c r="C1029" s="100"/>
      <c r="D1029" s="97"/>
      <c r="E1029" s="52"/>
      <c r="F1029" s="54"/>
      <c r="G1029" s="95"/>
      <c r="H1029" s="58"/>
    </row>
    <row r="1030" spans="2:8" x14ac:dyDescent="0.25">
      <c r="B1030" s="17"/>
      <c r="C1030" s="100"/>
      <c r="D1030" s="97"/>
      <c r="E1030" s="52"/>
      <c r="F1030" s="54"/>
      <c r="G1030" s="95"/>
      <c r="H1030" s="58"/>
    </row>
    <row r="1031" spans="2:8" x14ac:dyDescent="0.25">
      <c r="B1031" s="17"/>
      <c r="C1031" s="100"/>
      <c r="D1031" s="97"/>
      <c r="E1031" s="52"/>
      <c r="F1031" s="54"/>
      <c r="G1031" s="95"/>
      <c r="H1031" s="58"/>
    </row>
    <row r="1032" spans="2:8" x14ac:dyDescent="0.25">
      <c r="B1032" s="17"/>
      <c r="C1032" s="100"/>
      <c r="D1032" s="97"/>
      <c r="E1032" s="52"/>
      <c r="F1032" s="54"/>
      <c r="G1032" s="95"/>
      <c r="H1032" s="58"/>
    </row>
    <row r="1033" spans="2:8" x14ac:dyDescent="0.25">
      <c r="B1033" s="17"/>
      <c r="C1033" s="100"/>
      <c r="D1033" s="97"/>
      <c r="E1033" s="52"/>
      <c r="F1033" s="54"/>
      <c r="G1033" s="95"/>
      <c r="H1033" s="58"/>
    </row>
    <row r="1034" spans="2:8" x14ac:dyDescent="0.25">
      <c r="B1034" s="16"/>
      <c r="C1034" s="100"/>
      <c r="D1034" s="97"/>
      <c r="E1034" s="52"/>
      <c r="F1034" s="54"/>
      <c r="G1034" s="95"/>
      <c r="H1034" s="58"/>
    </row>
    <row r="1035" spans="2:8" x14ac:dyDescent="0.25">
      <c r="B1035" s="17"/>
      <c r="C1035" s="100"/>
      <c r="D1035" s="97"/>
      <c r="E1035" s="52"/>
      <c r="F1035" s="54"/>
      <c r="G1035" s="95"/>
      <c r="H1035" s="58"/>
    </row>
    <row r="1036" spans="2:8" x14ac:dyDescent="0.25">
      <c r="B1036" s="17"/>
      <c r="C1036" s="100"/>
      <c r="D1036" s="97"/>
      <c r="E1036" s="52"/>
      <c r="F1036" s="54"/>
      <c r="G1036" s="95"/>
      <c r="H1036" s="58"/>
    </row>
    <row r="1037" spans="2:8" x14ac:dyDescent="0.25">
      <c r="B1037" s="17"/>
      <c r="C1037" s="100"/>
      <c r="D1037" s="97"/>
      <c r="E1037" s="52"/>
      <c r="F1037" s="54"/>
      <c r="G1037" s="95"/>
      <c r="H1037" s="58"/>
    </row>
    <row r="1038" spans="2:8" x14ac:dyDescent="0.25">
      <c r="B1038" s="17"/>
      <c r="C1038" s="100"/>
      <c r="D1038" s="97"/>
      <c r="E1038" s="52"/>
      <c r="F1038" s="54"/>
      <c r="G1038" s="95"/>
      <c r="H1038" s="58"/>
    </row>
    <row r="1039" spans="2:8" x14ac:dyDescent="0.25">
      <c r="B1039" s="16"/>
      <c r="C1039" s="100"/>
      <c r="D1039" s="97"/>
      <c r="E1039" s="52"/>
      <c r="F1039" s="54"/>
      <c r="G1039" s="95"/>
      <c r="H1039" s="58"/>
    </row>
    <row r="1040" spans="2:8" x14ac:dyDescent="0.25">
      <c r="B1040" s="17"/>
      <c r="C1040" s="100"/>
      <c r="D1040" s="97"/>
      <c r="E1040" s="52"/>
      <c r="F1040" s="54"/>
      <c r="G1040" s="95"/>
      <c r="H1040" s="58"/>
    </row>
    <row r="1041" spans="2:8" x14ac:dyDescent="0.25">
      <c r="B1041" s="17"/>
      <c r="C1041" s="100"/>
      <c r="D1041" s="97"/>
      <c r="E1041" s="52"/>
      <c r="F1041" s="54"/>
      <c r="G1041" s="95"/>
      <c r="H1041" s="58"/>
    </row>
    <row r="1042" spans="2:8" x14ac:dyDescent="0.25">
      <c r="B1042" s="17"/>
      <c r="C1042" s="100"/>
      <c r="D1042" s="97"/>
      <c r="E1042" s="52"/>
      <c r="F1042" s="54"/>
      <c r="G1042" s="95"/>
      <c r="H1042" s="58"/>
    </row>
    <row r="1043" spans="2:8" x14ac:dyDescent="0.25">
      <c r="B1043" s="17"/>
      <c r="C1043" s="100"/>
      <c r="D1043" s="97"/>
      <c r="E1043" s="52"/>
      <c r="F1043" s="54"/>
      <c r="G1043" s="95"/>
      <c r="H1043" s="58"/>
    </row>
    <row r="1044" spans="2:8" x14ac:dyDescent="0.25">
      <c r="B1044" s="17"/>
      <c r="C1044" s="100"/>
      <c r="D1044" s="97"/>
      <c r="E1044" s="52"/>
      <c r="F1044" s="54"/>
      <c r="G1044" s="95"/>
      <c r="H1044" s="58"/>
    </row>
    <row r="1045" spans="2:8" x14ac:dyDescent="0.25">
      <c r="B1045" s="16"/>
      <c r="C1045" s="100"/>
      <c r="D1045" s="97"/>
      <c r="E1045" s="52"/>
      <c r="F1045" s="54"/>
      <c r="G1045" s="95"/>
      <c r="H1045" s="58"/>
    </row>
    <row r="1046" spans="2:8" x14ac:dyDescent="0.25">
      <c r="B1046" s="17"/>
      <c r="C1046" s="100"/>
      <c r="D1046" s="97"/>
      <c r="E1046" s="52"/>
      <c r="F1046" s="54"/>
      <c r="G1046" s="95"/>
      <c r="H1046" s="58"/>
    </row>
    <row r="1047" spans="2:8" x14ac:dyDescent="0.25">
      <c r="B1047" s="17"/>
      <c r="C1047" s="100"/>
      <c r="D1047" s="97"/>
      <c r="E1047" s="52"/>
      <c r="F1047" s="54"/>
      <c r="G1047" s="95"/>
      <c r="H1047" s="58"/>
    </row>
    <row r="1048" spans="2:8" x14ac:dyDescent="0.25">
      <c r="B1048" s="17"/>
      <c r="C1048" s="100"/>
      <c r="D1048" s="97"/>
      <c r="E1048" s="52"/>
      <c r="F1048" s="54"/>
      <c r="G1048" s="95"/>
      <c r="H1048" s="58"/>
    </row>
    <row r="1049" spans="2:8" x14ac:dyDescent="0.25">
      <c r="B1049" s="16"/>
      <c r="C1049" s="100"/>
      <c r="D1049" s="97"/>
      <c r="E1049" s="52"/>
      <c r="F1049" s="54"/>
      <c r="G1049" s="95"/>
      <c r="H1049" s="58"/>
    </row>
    <row r="1050" spans="2:8" x14ac:dyDescent="0.25">
      <c r="B1050" s="17"/>
      <c r="C1050" s="100"/>
      <c r="D1050" s="97"/>
      <c r="E1050" s="52"/>
      <c r="F1050" s="54"/>
      <c r="G1050" s="95"/>
      <c r="H1050" s="58"/>
    </row>
    <row r="1051" spans="2:8" x14ac:dyDescent="0.25">
      <c r="B1051" s="17"/>
      <c r="C1051" s="100"/>
      <c r="D1051" s="97"/>
      <c r="E1051" s="52"/>
      <c r="F1051" s="54"/>
      <c r="G1051" s="95"/>
      <c r="H1051" s="58"/>
    </row>
    <row r="1052" spans="2:8" x14ac:dyDescent="0.25">
      <c r="B1052" s="17"/>
      <c r="C1052" s="100"/>
      <c r="D1052" s="97"/>
      <c r="E1052" s="52"/>
      <c r="F1052" s="54"/>
      <c r="G1052" s="95"/>
      <c r="H1052" s="58"/>
    </row>
    <row r="1053" spans="2:8" x14ac:dyDescent="0.25">
      <c r="B1053" s="16"/>
      <c r="C1053" s="100"/>
      <c r="D1053" s="97"/>
      <c r="E1053" s="52"/>
      <c r="F1053" s="54"/>
      <c r="G1053" s="95"/>
      <c r="H1053" s="58"/>
    </row>
    <row r="1054" spans="2:8" x14ac:dyDescent="0.25">
      <c r="B1054" s="17"/>
      <c r="C1054" s="100"/>
      <c r="D1054" s="97"/>
      <c r="E1054" s="52"/>
      <c r="F1054" s="54"/>
      <c r="G1054" s="95"/>
      <c r="H1054" s="58"/>
    </row>
    <row r="1055" spans="2:8" x14ac:dyDescent="0.25">
      <c r="B1055" s="17"/>
      <c r="C1055" s="100"/>
      <c r="D1055" s="97"/>
      <c r="E1055" s="52"/>
      <c r="F1055" s="54"/>
      <c r="G1055" s="95"/>
      <c r="H1055" s="58"/>
    </row>
    <row r="1056" spans="2:8" x14ac:dyDescent="0.25">
      <c r="B1056" s="17"/>
      <c r="C1056" s="100"/>
      <c r="D1056" s="97"/>
      <c r="E1056" s="52"/>
      <c r="F1056" s="54"/>
      <c r="G1056" s="95"/>
      <c r="H1056" s="58"/>
    </row>
    <row r="1057" spans="2:8" x14ac:dyDescent="0.25">
      <c r="B1057" s="17"/>
      <c r="C1057" s="100"/>
      <c r="D1057" s="97"/>
      <c r="E1057" s="52"/>
      <c r="F1057" s="54"/>
      <c r="G1057" s="95"/>
      <c r="H1057" s="58"/>
    </row>
    <row r="1058" spans="2:8" x14ac:dyDescent="0.25">
      <c r="B1058" s="16"/>
      <c r="C1058" s="100"/>
      <c r="D1058" s="97"/>
      <c r="E1058" s="52"/>
      <c r="F1058" s="54"/>
      <c r="G1058" s="95"/>
      <c r="H1058" s="58"/>
    </row>
    <row r="1059" spans="2:8" x14ac:dyDescent="0.25">
      <c r="B1059" s="17"/>
      <c r="C1059" s="100"/>
      <c r="D1059" s="97"/>
      <c r="E1059" s="52"/>
      <c r="F1059" s="54"/>
      <c r="G1059" s="95"/>
      <c r="H1059" s="58"/>
    </row>
    <row r="1060" spans="2:8" x14ac:dyDescent="0.25">
      <c r="B1060" s="17"/>
      <c r="C1060" s="100"/>
      <c r="D1060" s="97"/>
      <c r="E1060" s="52"/>
      <c r="F1060" s="54"/>
      <c r="G1060" s="95"/>
      <c r="H1060" s="58"/>
    </row>
    <row r="1061" spans="2:8" x14ac:dyDescent="0.25">
      <c r="B1061" s="17"/>
      <c r="C1061" s="100"/>
      <c r="D1061" s="97"/>
      <c r="E1061" s="52"/>
      <c r="F1061" s="54"/>
      <c r="G1061" s="95"/>
      <c r="H1061" s="58"/>
    </row>
    <row r="1062" spans="2:8" x14ac:dyDescent="0.25">
      <c r="B1062" s="17"/>
      <c r="C1062" s="100"/>
      <c r="D1062" s="97"/>
      <c r="E1062" s="52"/>
      <c r="F1062" s="54"/>
      <c r="G1062" s="95"/>
      <c r="H1062" s="58"/>
    </row>
    <row r="1063" spans="2:8" x14ac:dyDescent="0.25">
      <c r="B1063" s="17"/>
      <c r="C1063" s="100"/>
      <c r="D1063" s="97"/>
      <c r="E1063" s="52"/>
      <c r="F1063" s="54"/>
      <c r="G1063" s="95"/>
      <c r="H1063" s="58"/>
    </row>
    <row r="1064" spans="2:8" x14ac:dyDescent="0.25">
      <c r="B1064" s="17"/>
      <c r="C1064" s="100"/>
      <c r="D1064" s="97"/>
      <c r="E1064" s="52"/>
      <c r="F1064" s="54"/>
      <c r="G1064" s="95"/>
      <c r="H1064" s="58"/>
    </row>
    <row r="1065" spans="2:8" x14ac:dyDescent="0.25">
      <c r="B1065" s="17"/>
      <c r="C1065" s="100"/>
      <c r="D1065" s="97"/>
      <c r="E1065" s="52"/>
      <c r="F1065" s="54"/>
      <c r="G1065" s="95"/>
      <c r="H1065" s="58"/>
    </row>
    <row r="1066" spans="2:8" x14ac:dyDescent="0.25">
      <c r="B1066" s="16"/>
      <c r="C1066" s="100"/>
      <c r="D1066" s="97"/>
      <c r="E1066" s="52"/>
      <c r="F1066" s="54"/>
      <c r="G1066" s="95"/>
      <c r="H1066" s="58"/>
    </row>
    <row r="1067" spans="2:8" x14ac:dyDescent="0.25">
      <c r="B1067" s="17"/>
      <c r="C1067" s="100"/>
      <c r="D1067" s="97"/>
      <c r="E1067" s="52"/>
      <c r="F1067" s="54"/>
      <c r="G1067" s="95"/>
      <c r="H1067" s="58"/>
    </row>
    <row r="1068" spans="2:8" x14ac:dyDescent="0.25">
      <c r="B1068" s="17"/>
      <c r="C1068" s="100"/>
      <c r="D1068" s="97"/>
      <c r="E1068" s="52"/>
      <c r="F1068" s="54"/>
      <c r="G1068" s="95"/>
      <c r="H1068" s="58"/>
    </row>
    <row r="1069" spans="2:8" x14ac:dyDescent="0.25">
      <c r="B1069" s="17"/>
      <c r="C1069" s="100"/>
      <c r="D1069" s="97"/>
      <c r="E1069" s="52"/>
      <c r="F1069" s="54"/>
      <c r="G1069" s="95"/>
      <c r="H1069" s="58"/>
    </row>
    <row r="1070" spans="2:8" x14ac:dyDescent="0.25">
      <c r="B1070" s="17"/>
      <c r="C1070" s="100"/>
      <c r="D1070" s="97"/>
      <c r="E1070" s="52"/>
      <c r="F1070" s="54"/>
      <c r="G1070" s="95"/>
      <c r="H1070" s="58"/>
    </row>
    <row r="1071" spans="2:8" x14ac:dyDescent="0.25">
      <c r="B1071" s="17"/>
      <c r="C1071" s="100"/>
      <c r="D1071" s="97"/>
      <c r="E1071" s="52"/>
      <c r="F1071" s="54"/>
      <c r="G1071" s="95"/>
      <c r="H1071" s="58"/>
    </row>
    <row r="1072" spans="2:8" x14ac:dyDescent="0.25">
      <c r="B1072" s="17"/>
      <c r="C1072" s="100"/>
      <c r="D1072" s="97"/>
      <c r="E1072" s="52"/>
      <c r="F1072" s="54"/>
      <c r="G1072" s="95"/>
      <c r="H1072" s="58"/>
    </row>
    <row r="1073" spans="2:8" x14ac:dyDescent="0.25">
      <c r="B1073" s="17"/>
      <c r="C1073" s="100"/>
      <c r="D1073" s="97"/>
      <c r="E1073" s="52"/>
      <c r="F1073" s="54"/>
      <c r="G1073" s="95"/>
      <c r="H1073" s="58"/>
    </row>
    <row r="1074" spans="2:8" x14ac:dyDescent="0.25">
      <c r="B1074" s="17"/>
      <c r="C1074" s="100"/>
      <c r="D1074" s="97"/>
      <c r="E1074" s="52"/>
      <c r="F1074" s="54"/>
      <c r="G1074" s="95"/>
      <c r="H1074" s="58"/>
    </row>
    <row r="1075" spans="2:8" x14ac:dyDescent="0.25">
      <c r="B1075" s="16"/>
      <c r="C1075" s="100"/>
      <c r="D1075" s="97"/>
      <c r="E1075" s="52"/>
      <c r="F1075" s="54"/>
      <c r="G1075" s="95"/>
      <c r="H1075" s="58"/>
    </row>
    <row r="1076" spans="2:8" x14ac:dyDescent="0.25">
      <c r="B1076" s="17"/>
      <c r="C1076" s="100"/>
      <c r="D1076" s="97"/>
      <c r="E1076" s="52"/>
      <c r="F1076" s="54"/>
      <c r="G1076" s="95"/>
      <c r="H1076" s="58"/>
    </row>
    <row r="1077" spans="2:8" x14ac:dyDescent="0.25">
      <c r="B1077" s="17"/>
      <c r="C1077" s="100"/>
      <c r="D1077" s="97"/>
      <c r="E1077" s="52"/>
      <c r="F1077" s="54"/>
      <c r="G1077" s="95"/>
      <c r="H1077" s="58"/>
    </row>
    <row r="1078" spans="2:8" x14ac:dyDescent="0.25">
      <c r="B1078" s="17"/>
      <c r="C1078" s="100"/>
      <c r="D1078" s="97"/>
      <c r="E1078" s="52"/>
      <c r="F1078" s="54"/>
      <c r="G1078" s="95"/>
      <c r="H1078" s="58"/>
    </row>
    <row r="1079" spans="2:8" x14ac:dyDescent="0.25">
      <c r="B1079" s="17"/>
      <c r="C1079" s="100"/>
      <c r="D1079" s="97"/>
      <c r="E1079" s="52"/>
      <c r="F1079" s="54"/>
      <c r="G1079" s="95"/>
      <c r="H1079" s="58"/>
    </row>
    <row r="1080" spans="2:8" x14ac:dyDescent="0.25">
      <c r="B1080" s="17"/>
      <c r="C1080" s="100"/>
      <c r="D1080" s="97"/>
      <c r="E1080" s="52"/>
      <c r="F1080" s="54"/>
      <c r="G1080" s="95"/>
      <c r="H1080" s="58"/>
    </row>
    <row r="1081" spans="2:8" x14ac:dyDescent="0.25">
      <c r="B1081" s="17"/>
      <c r="C1081" s="100"/>
      <c r="D1081" s="97"/>
      <c r="E1081" s="52"/>
      <c r="F1081" s="54"/>
      <c r="G1081" s="95"/>
      <c r="H1081" s="58"/>
    </row>
    <row r="1082" spans="2:8" x14ac:dyDescent="0.25">
      <c r="B1082" s="17"/>
      <c r="C1082" s="100"/>
      <c r="D1082" s="97"/>
      <c r="E1082" s="52"/>
      <c r="F1082" s="54"/>
      <c r="G1082" s="95"/>
      <c r="H1082" s="58"/>
    </row>
    <row r="1083" spans="2:8" x14ac:dyDescent="0.25">
      <c r="B1083" s="17"/>
      <c r="C1083" s="100"/>
      <c r="D1083" s="97"/>
      <c r="E1083" s="52"/>
      <c r="F1083" s="54"/>
      <c r="G1083" s="95"/>
      <c r="H1083" s="58"/>
    </row>
    <row r="1084" spans="2:8" x14ac:dyDescent="0.25">
      <c r="B1084" s="17"/>
      <c r="C1084" s="100"/>
      <c r="D1084" s="97"/>
      <c r="E1084" s="52"/>
      <c r="F1084" s="54"/>
      <c r="G1084" s="95"/>
      <c r="H1084" s="58"/>
    </row>
    <row r="1085" spans="2:8" x14ac:dyDescent="0.25">
      <c r="B1085" s="17"/>
      <c r="C1085" s="100"/>
      <c r="D1085" s="97"/>
      <c r="E1085" s="52"/>
      <c r="F1085" s="54"/>
      <c r="G1085" s="95"/>
      <c r="H1085" s="58"/>
    </row>
    <row r="1086" spans="2:8" x14ac:dyDescent="0.25">
      <c r="B1086" s="17"/>
      <c r="C1086" s="100"/>
      <c r="D1086" s="97"/>
      <c r="E1086" s="52"/>
      <c r="F1086" s="54"/>
      <c r="G1086" s="95"/>
      <c r="H1086" s="58"/>
    </row>
    <row r="1087" spans="2:8" x14ac:dyDescent="0.25">
      <c r="B1087" s="17"/>
      <c r="C1087" s="100"/>
      <c r="D1087" s="97"/>
      <c r="E1087" s="52"/>
      <c r="F1087" s="54"/>
      <c r="G1087" s="95"/>
      <c r="H1087" s="58"/>
    </row>
    <row r="1088" spans="2:8" x14ac:dyDescent="0.25">
      <c r="B1088" s="17"/>
      <c r="C1088" s="100"/>
      <c r="D1088" s="97"/>
      <c r="E1088" s="52"/>
      <c r="F1088" s="54"/>
      <c r="G1088" s="95"/>
      <c r="H1088" s="58"/>
    </row>
    <row r="1089" spans="2:8" x14ac:dyDescent="0.25">
      <c r="B1089" s="17"/>
      <c r="C1089" s="100"/>
      <c r="D1089" s="97"/>
      <c r="E1089" s="52"/>
      <c r="F1089" s="54"/>
      <c r="G1089" s="95"/>
      <c r="H1089" s="58"/>
    </row>
    <row r="1090" spans="2:8" x14ac:dyDescent="0.25">
      <c r="B1090" s="17"/>
      <c r="C1090" s="100"/>
      <c r="D1090" s="97"/>
      <c r="E1090" s="52"/>
      <c r="F1090" s="54"/>
      <c r="G1090" s="95"/>
      <c r="H1090" s="58"/>
    </row>
    <row r="1091" spans="2:8" x14ac:dyDescent="0.25">
      <c r="B1091" s="17"/>
      <c r="C1091" s="100"/>
      <c r="D1091" s="97"/>
      <c r="E1091" s="52"/>
      <c r="F1091" s="54"/>
      <c r="G1091" s="95"/>
      <c r="H1091" s="58"/>
    </row>
    <row r="1092" spans="2:8" x14ac:dyDescent="0.25">
      <c r="B1092" s="17"/>
      <c r="C1092" s="100"/>
      <c r="D1092" s="97"/>
      <c r="E1092" s="52"/>
      <c r="F1092" s="54"/>
      <c r="G1092" s="95"/>
      <c r="H1092" s="58"/>
    </row>
    <row r="1093" spans="2:8" x14ac:dyDescent="0.25">
      <c r="B1093" s="17"/>
      <c r="C1093" s="100"/>
      <c r="D1093" s="97"/>
      <c r="E1093" s="52"/>
      <c r="F1093" s="54"/>
      <c r="G1093" s="95"/>
      <c r="H1093" s="58"/>
    </row>
    <row r="1094" spans="2:8" x14ac:dyDescent="0.25">
      <c r="B1094" s="17"/>
      <c r="C1094" s="100"/>
      <c r="D1094" s="97"/>
      <c r="E1094" s="52"/>
      <c r="F1094" s="54"/>
      <c r="G1094" s="95"/>
      <c r="H1094" s="58"/>
    </row>
    <row r="1095" spans="2:8" x14ac:dyDescent="0.25">
      <c r="B1095" s="17"/>
      <c r="C1095" s="100"/>
      <c r="D1095" s="97"/>
      <c r="E1095" s="52"/>
      <c r="F1095" s="54"/>
      <c r="G1095" s="95"/>
      <c r="H1095" s="58"/>
    </row>
    <row r="1096" spans="2:8" x14ac:dyDescent="0.25">
      <c r="B1096" s="17"/>
      <c r="C1096" s="100"/>
      <c r="D1096" s="97"/>
      <c r="E1096" s="52"/>
      <c r="F1096" s="54"/>
      <c r="G1096" s="95"/>
      <c r="H1096" s="58"/>
    </row>
    <row r="1097" spans="2:8" x14ac:dyDescent="0.25">
      <c r="B1097" s="17"/>
      <c r="C1097" s="100"/>
      <c r="D1097" s="97"/>
      <c r="E1097" s="52"/>
      <c r="F1097" s="54"/>
      <c r="G1097" s="95"/>
      <c r="H1097" s="58"/>
    </row>
    <row r="1098" spans="2:8" x14ac:dyDescent="0.25">
      <c r="B1098" s="17"/>
      <c r="C1098" s="100"/>
      <c r="D1098" s="97"/>
      <c r="E1098" s="52"/>
      <c r="F1098" s="54"/>
      <c r="G1098" s="95"/>
      <c r="H1098" s="58"/>
    </row>
    <row r="1099" spans="2:8" x14ac:dyDescent="0.25">
      <c r="B1099" s="17"/>
      <c r="C1099" s="100"/>
      <c r="D1099" s="97"/>
      <c r="E1099" s="52"/>
      <c r="F1099" s="54"/>
      <c r="G1099" s="95"/>
      <c r="H1099" s="58"/>
    </row>
    <row r="1100" spans="2:8" x14ac:dyDescent="0.25">
      <c r="B1100" s="17"/>
      <c r="C1100" s="100"/>
      <c r="D1100" s="97"/>
      <c r="E1100" s="52"/>
      <c r="F1100" s="54"/>
      <c r="G1100" s="95"/>
      <c r="H1100" s="58"/>
    </row>
    <row r="1101" spans="2:8" x14ac:dyDescent="0.25">
      <c r="B1101" s="16"/>
      <c r="C1101" s="100"/>
      <c r="D1101" s="97"/>
      <c r="E1101" s="52"/>
      <c r="F1101" s="54"/>
      <c r="G1101" s="95"/>
      <c r="H1101" s="58"/>
    </row>
    <row r="1102" spans="2:8" x14ac:dyDescent="0.25">
      <c r="B1102" s="17"/>
      <c r="C1102" s="100"/>
      <c r="D1102" s="97"/>
      <c r="E1102" s="52"/>
      <c r="F1102" s="54"/>
      <c r="G1102" s="95"/>
      <c r="H1102" s="58"/>
    </row>
    <row r="1103" spans="2:8" x14ac:dyDescent="0.25">
      <c r="B1103" s="17"/>
      <c r="C1103" s="100"/>
      <c r="D1103" s="97"/>
      <c r="E1103" s="52"/>
      <c r="F1103" s="54"/>
      <c r="G1103" s="95"/>
      <c r="H1103" s="58"/>
    </row>
    <row r="1104" spans="2:8" x14ac:dyDescent="0.25">
      <c r="B1104" s="17"/>
      <c r="C1104" s="100"/>
      <c r="D1104" s="97"/>
      <c r="E1104" s="52"/>
      <c r="F1104" s="54"/>
      <c r="G1104" s="95"/>
      <c r="H1104" s="58"/>
    </row>
    <row r="1105" spans="2:8" x14ac:dyDescent="0.25">
      <c r="B1105" s="17"/>
      <c r="C1105" s="100"/>
      <c r="D1105" s="97"/>
      <c r="E1105" s="52"/>
      <c r="F1105" s="54"/>
      <c r="G1105" s="95"/>
      <c r="H1105" s="58"/>
    </row>
    <row r="1106" spans="2:8" x14ac:dyDescent="0.25">
      <c r="B1106" s="16"/>
      <c r="C1106" s="100"/>
      <c r="D1106" s="97"/>
      <c r="E1106" s="52"/>
      <c r="F1106" s="54"/>
      <c r="G1106" s="95"/>
      <c r="H1106" s="58"/>
    </row>
    <row r="1107" spans="2:8" x14ac:dyDescent="0.25">
      <c r="B1107" s="17"/>
      <c r="C1107" s="100"/>
      <c r="D1107" s="97"/>
      <c r="E1107" s="52"/>
      <c r="F1107" s="54"/>
      <c r="G1107" s="95"/>
      <c r="H1107" s="58"/>
    </row>
    <row r="1108" spans="2:8" x14ac:dyDescent="0.25">
      <c r="B1108" s="17"/>
      <c r="C1108" s="100"/>
      <c r="D1108" s="97"/>
      <c r="E1108" s="52"/>
      <c r="F1108" s="54"/>
      <c r="G1108" s="95"/>
      <c r="H1108" s="58"/>
    </row>
    <row r="1109" spans="2:8" x14ac:dyDescent="0.25">
      <c r="B1109" s="17"/>
      <c r="C1109" s="100"/>
      <c r="D1109" s="97"/>
      <c r="E1109" s="52"/>
      <c r="F1109" s="54"/>
      <c r="G1109" s="95"/>
      <c r="H1109" s="58"/>
    </row>
    <row r="1110" spans="2:8" x14ac:dyDescent="0.25">
      <c r="B1110" s="17"/>
      <c r="C1110" s="100"/>
      <c r="D1110" s="97"/>
      <c r="E1110" s="52"/>
      <c r="F1110" s="54"/>
      <c r="G1110" s="95"/>
      <c r="H1110" s="58"/>
    </row>
    <row r="1111" spans="2:8" x14ac:dyDescent="0.25">
      <c r="B1111" s="17"/>
      <c r="C1111" s="100"/>
      <c r="D1111" s="97"/>
      <c r="E1111" s="52"/>
      <c r="F1111" s="54"/>
      <c r="G1111" s="95"/>
      <c r="H1111" s="58"/>
    </row>
    <row r="1112" spans="2:8" x14ac:dyDescent="0.25">
      <c r="B1112" s="17"/>
      <c r="C1112" s="100"/>
      <c r="D1112" s="97"/>
      <c r="E1112" s="52"/>
      <c r="F1112" s="54"/>
      <c r="G1112" s="95"/>
      <c r="H1112" s="58"/>
    </row>
    <row r="1113" spans="2:8" x14ac:dyDescent="0.25">
      <c r="B1113" s="16"/>
      <c r="C1113" s="100"/>
      <c r="D1113" s="97"/>
      <c r="E1113" s="52"/>
      <c r="F1113" s="54"/>
      <c r="G1113" s="95"/>
      <c r="H1113" s="58"/>
    </row>
    <row r="1114" spans="2:8" x14ac:dyDescent="0.25">
      <c r="B1114" s="17"/>
      <c r="C1114" s="100"/>
      <c r="D1114" s="97"/>
      <c r="E1114" s="52"/>
      <c r="F1114" s="54"/>
      <c r="G1114" s="95"/>
      <c r="H1114" s="58"/>
    </row>
    <row r="1115" spans="2:8" x14ac:dyDescent="0.25">
      <c r="B1115" s="17"/>
      <c r="C1115" s="100"/>
      <c r="D1115" s="97"/>
      <c r="E1115" s="52"/>
      <c r="F1115" s="54"/>
      <c r="G1115" s="95"/>
      <c r="H1115" s="58"/>
    </row>
    <row r="1116" spans="2:8" x14ac:dyDescent="0.25">
      <c r="B1116" s="17"/>
      <c r="C1116" s="100"/>
      <c r="D1116" s="97"/>
      <c r="E1116" s="52"/>
      <c r="F1116" s="54"/>
      <c r="G1116" s="95"/>
      <c r="H1116" s="58"/>
    </row>
    <row r="1117" spans="2:8" x14ac:dyDescent="0.25">
      <c r="B1117" s="17"/>
      <c r="C1117" s="100"/>
      <c r="D1117" s="97"/>
      <c r="E1117" s="52"/>
      <c r="F1117" s="54"/>
      <c r="G1117" s="95"/>
      <c r="H1117" s="58"/>
    </row>
    <row r="1118" spans="2:8" x14ac:dyDescent="0.25">
      <c r="B1118" s="17"/>
      <c r="C1118" s="100"/>
      <c r="D1118" s="97"/>
      <c r="E1118" s="52"/>
      <c r="F1118" s="54"/>
      <c r="G1118" s="95"/>
      <c r="H1118" s="58"/>
    </row>
    <row r="1119" spans="2:8" x14ac:dyDescent="0.25">
      <c r="B1119" s="17"/>
      <c r="C1119" s="100"/>
      <c r="D1119" s="97"/>
      <c r="E1119" s="52"/>
      <c r="F1119" s="54"/>
      <c r="G1119" s="95"/>
      <c r="H1119" s="58"/>
    </row>
    <row r="1120" spans="2:8" x14ac:dyDescent="0.25">
      <c r="B1120" s="17"/>
      <c r="C1120" s="100"/>
      <c r="D1120" s="97"/>
      <c r="E1120" s="52"/>
      <c r="F1120" s="54"/>
      <c r="G1120" s="95"/>
      <c r="H1120" s="58"/>
    </row>
    <row r="1121" spans="2:8" x14ac:dyDescent="0.25">
      <c r="B1121" s="17"/>
      <c r="C1121" s="100"/>
      <c r="D1121" s="97"/>
      <c r="E1121" s="52"/>
      <c r="F1121" s="54"/>
      <c r="G1121" s="95"/>
      <c r="H1121" s="58"/>
    </row>
    <row r="1122" spans="2:8" x14ac:dyDescent="0.25">
      <c r="B1122" s="17"/>
      <c r="C1122" s="100"/>
      <c r="D1122" s="97"/>
      <c r="E1122" s="52"/>
      <c r="F1122" s="54"/>
      <c r="G1122" s="95"/>
      <c r="H1122" s="58"/>
    </row>
    <row r="1123" spans="2:8" x14ac:dyDescent="0.25">
      <c r="B1123" s="17"/>
      <c r="C1123" s="100"/>
      <c r="D1123" s="97"/>
      <c r="E1123" s="52"/>
      <c r="F1123" s="54"/>
      <c r="G1123" s="95"/>
      <c r="H1123" s="58"/>
    </row>
    <row r="1124" spans="2:8" x14ac:dyDescent="0.25">
      <c r="B1124" s="17"/>
      <c r="C1124" s="100"/>
      <c r="D1124" s="97"/>
      <c r="E1124" s="52"/>
      <c r="F1124" s="54"/>
      <c r="G1124" s="95"/>
      <c r="H1124" s="58"/>
    </row>
    <row r="1125" spans="2:8" x14ac:dyDescent="0.25">
      <c r="B1125" s="16"/>
      <c r="C1125" s="100"/>
      <c r="D1125" s="97"/>
      <c r="E1125" s="52"/>
      <c r="F1125" s="54"/>
      <c r="G1125" s="95"/>
      <c r="H1125" s="58"/>
    </row>
    <row r="1126" spans="2:8" x14ac:dyDescent="0.25">
      <c r="B1126" s="17"/>
      <c r="C1126" s="100"/>
      <c r="D1126" s="97"/>
      <c r="E1126" s="52"/>
      <c r="F1126" s="54"/>
      <c r="G1126" s="95"/>
      <c r="H1126" s="58"/>
    </row>
    <row r="1127" spans="2:8" x14ac:dyDescent="0.25">
      <c r="B1127" s="17"/>
      <c r="C1127" s="100"/>
      <c r="D1127" s="97"/>
      <c r="E1127" s="52"/>
      <c r="F1127" s="54"/>
      <c r="G1127" s="95"/>
      <c r="H1127" s="58"/>
    </row>
    <row r="1128" spans="2:8" x14ac:dyDescent="0.25">
      <c r="B1128" s="17"/>
      <c r="C1128" s="100"/>
      <c r="D1128" s="97"/>
      <c r="E1128" s="52"/>
      <c r="F1128" s="54"/>
      <c r="G1128" s="95"/>
      <c r="H1128" s="58"/>
    </row>
    <row r="1129" spans="2:8" x14ac:dyDescent="0.25">
      <c r="B1129" s="16"/>
      <c r="C1129" s="100"/>
      <c r="D1129" s="97"/>
      <c r="E1129" s="52"/>
      <c r="F1129" s="54"/>
      <c r="G1129" s="95"/>
      <c r="H1129" s="58"/>
    </row>
    <row r="1130" spans="2:8" x14ac:dyDescent="0.25">
      <c r="B1130" s="17"/>
      <c r="C1130" s="100"/>
      <c r="D1130" s="97"/>
      <c r="E1130" s="52"/>
      <c r="F1130" s="54"/>
      <c r="G1130" s="95"/>
      <c r="H1130" s="58"/>
    </row>
    <row r="1131" spans="2:8" x14ac:dyDescent="0.25">
      <c r="B1131" s="17"/>
      <c r="C1131" s="100"/>
      <c r="D1131" s="97"/>
      <c r="E1131" s="52"/>
      <c r="F1131" s="54"/>
      <c r="G1131" s="95"/>
      <c r="H1131" s="58"/>
    </row>
    <row r="1132" spans="2:8" x14ac:dyDescent="0.25">
      <c r="B1132" s="17"/>
      <c r="C1132" s="100"/>
      <c r="D1132" s="97"/>
      <c r="E1132" s="52"/>
      <c r="F1132" s="54"/>
      <c r="G1132" s="95"/>
      <c r="H1132" s="58"/>
    </row>
    <row r="1133" spans="2:8" x14ac:dyDescent="0.25">
      <c r="B1133" s="17"/>
      <c r="C1133" s="100"/>
      <c r="D1133" s="97"/>
      <c r="E1133" s="52"/>
      <c r="F1133" s="54"/>
      <c r="G1133" s="95"/>
      <c r="H1133" s="58"/>
    </row>
    <row r="1134" spans="2:8" x14ac:dyDescent="0.25">
      <c r="B1134" s="16"/>
      <c r="C1134" s="100"/>
      <c r="D1134" s="97"/>
      <c r="E1134" s="52"/>
      <c r="F1134" s="54"/>
      <c r="G1134" s="95"/>
      <c r="H1134" s="58"/>
    </row>
    <row r="1135" spans="2:8" x14ac:dyDescent="0.25">
      <c r="B1135" s="17"/>
      <c r="C1135" s="100"/>
      <c r="D1135" s="97"/>
      <c r="E1135" s="52"/>
      <c r="F1135" s="54"/>
      <c r="G1135" s="95"/>
      <c r="H1135" s="58"/>
    </row>
    <row r="1136" spans="2:8" x14ac:dyDescent="0.25">
      <c r="B1136" s="17"/>
      <c r="C1136" s="100"/>
      <c r="D1136" s="97"/>
      <c r="E1136" s="52"/>
      <c r="F1136" s="54"/>
      <c r="G1136" s="95"/>
      <c r="H1136" s="58"/>
    </row>
    <row r="1137" spans="2:8" x14ac:dyDescent="0.25">
      <c r="B1137" s="17"/>
      <c r="C1137" s="100"/>
      <c r="D1137" s="97"/>
      <c r="E1137" s="52"/>
      <c r="F1137" s="54"/>
      <c r="G1137" s="95"/>
      <c r="H1137" s="58"/>
    </row>
    <row r="1138" spans="2:8" x14ac:dyDescent="0.25">
      <c r="B1138" s="17"/>
      <c r="C1138" s="100"/>
      <c r="D1138" s="97"/>
      <c r="E1138" s="52"/>
      <c r="F1138" s="54"/>
      <c r="G1138" s="95"/>
      <c r="H1138" s="58"/>
    </row>
    <row r="1139" spans="2:8" x14ac:dyDescent="0.25">
      <c r="B1139" s="16"/>
      <c r="C1139" s="100"/>
      <c r="D1139" s="97"/>
      <c r="E1139" s="52"/>
      <c r="F1139" s="54"/>
      <c r="G1139" s="95"/>
      <c r="H1139" s="58"/>
    </row>
    <row r="1140" spans="2:8" x14ac:dyDescent="0.25">
      <c r="B1140" s="17"/>
      <c r="C1140" s="100"/>
      <c r="D1140" s="97"/>
      <c r="E1140" s="52"/>
      <c r="F1140" s="54"/>
      <c r="G1140" s="95"/>
      <c r="H1140" s="58"/>
    </row>
    <row r="1141" spans="2:8" x14ac:dyDescent="0.25">
      <c r="B1141" s="17"/>
      <c r="C1141" s="100"/>
      <c r="D1141" s="97"/>
      <c r="E1141" s="52"/>
      <c r="F1141" s="54"/>
      <c r="G1141" s="95"/>
      <c r="H1141" s="58"/>
    </row>
    <row r="1142" spans="2:8" x14ac:dyDescent="0.25">
      <c r="B1142" s="17"/>
      <c r="C1142" s="100"/>
      <c r="D1142" s="97"/>
      <c r="E1142" s="52"/>
      <c r="F1142" s="54"/>
      <c r="G1142" s="95"/>
      <c r="H1142" s="58"/>
    </row>
    <row r="1143" spans="2:8" x14ac:dyDescent="0.25">
      <c r="B1143" s="17"/>
      <c r="C1143" s="100"/>
      <c r="D1143" s="97"/>
      <c r="E1143" s="52"/>
      <c r="F1143" s="54"/>
      <c r="G1143" s="95"/>
      <c r="H1143" s="58"/>
    </row>
    <row r="1144" spans="2:8" x14ac:dyDescent="0.25">
      <c r="B1144" s="16"/>
      <c r="C1144" s="100"/>
      <c r="D1144" s="97"/>
      <c r="E1144" s="52"/>
      <c r="F1144" s="54"/>
      <c r="G1144" s="95"/>
      <c r="H1144" s="58"/>
    </row>
    <row r="1145" spans="2:8" x14ac:dyDescent="0.25">
      <c r="B1145" s="17"/>
      <c r="C1145" s="100"/>
      <c r="D1145" s="97"/>
      <c r="E1145" s="52"/>
      <c r="F1145" s="54"/>
      <c r="G1145" s="95"/>
      <c r="H1145" s="58"/>
    </row>
    <row r="1146" spans="2:8" x14ac:dyDescent="0.25">
      <c r="B1146" s="17"/>
      <c r="C1146" s="100"/>
      <c r="D1146" s="97"/>
      <c r="E1146" s="52"/>
      <c r="F1146" s="54"/>
      <c r="G1146" s="95"/>
      <c r="H1146" s="58"/>
    </row>
    <row r="1147" spans="2:8" x14ac:dyDescent="0.25">
      <c r="B1147" s="17"/>
      <c r="C1147" s="100"/>
      <c r="D1147" s="97"/>
      <c r="E1147" s="52"/>
      <c r="F1147" s="54"/>
      <c r="G1147" s="95"/>
      <c r="H1147" s="58"/>
    </row>
    <row r="1148" spans="2:8" x14ac:dyDescent="0.25">
      <c r="B1148" s="17"/>
      <c r="C1148" s="100"/>
      <c r="D1148" s="97"/>
      <c r="E1148" s="52"/>
      <c r="F1148" s="54"/>
      <c r="G1148" s="95"/>
      <c r="H1148" s="58"/>
    </row>
    <row r="1149" spans="2:8" x14ac:dyDescent="0.25">
      <c r="B1149" s="17"/>
      <c r="C1149" s="100"/>
      <c r="D1149" s="97"/>
      <c r="E1149" s="52"/>
      <c r="F1149" s="54"/>
      <c r="G1149" s="95"/>
      <c r="H1149" s="58"/>
    </row>
    <row r="1150" spans="2:8" x14ac:dyDescent="0.25">
      <c r="B1150" s="17"/>
      <c r="C1150" s="100"/>
      <c r="D1150" s="97"/>
      <c r="E1150" s="52"/>
      <c r="F1150" s="54"/>
      <c r="G1150" s="95"/>
      <c r="H1150" s="58"/>
    </row>
    <row r="1151" spans="2:8" x14ac:dyDescent="0.25">
      <c r="B1151" s="16"/>
      <c r="C1151" s="100"/>
      <c r="D1151" s="97"/>
      <c r="E1151" s="52"/>
      <c r="F1151" s="54"/>
      <c r="G1151" s="95"/>
      <c r="H1151" s="58"/>
    </row>
    <row r="1152" spans="2:8" x14ac:dyDescent="0.25">
      <c r="B1152" s="17"/>
      <c r="C1152" s="100"/>
      <c r="D1152" s="97"/>
      <c r="E1152" s="52"/>
      <c r="F1152" s="54"/>
      <c r="G1152" s="95"/>
      <c r="H1152" s="58"/>
    </row>
    <row r="1153" spans="2:8" x14ac:dyDescent="0.25">
      <c r="B1153" s="17"/>
      <c r="C1153" s="100"/>
      <c r="D1153" s="97"/>
      <c r="E1153" s="52"/>
      <c r="F1153" s="54"/>
      <c r="G1153" s="95"/>
      <c r="H1153" s="58"/>
    </row>
    <row r="1154" spans="2:8" x14ac:dyDescent="0.25">
      <c r="B1154" s="17"/>
      <c r="C1154" s="100"/>
      <c r="D1154" s="97"/>
      <c r="E1154" s="52"/>
      <c r="F1154" s="54"/>
      <c r="G1154" s="95"/>
      <c r="H1154" s="58"/>
    </row>
    <row r="1155" spans="2:8" x14ac:dyDescent="0.25">
      <c r="B1155" s="17"/>
      <c r="C1155" s="100"/>
      <c r="D1155" s="97"/>
      <c r="E1155" s="52"/>
      <c r="F1155" s="54"/>
      <c r="G1155" s="95"/>
      <c r="H1155" s="58"/>
    </row>
    <row r="1156" spans="2:8" x14ac:dyDescent="0.25">
      <c r="B1156" s="17"/>
      <c r="C1156" s="100"/>
      <c r="D1156" s="97"/>
      <c r="E1156" s="52"/>
      <c r="F1156" s="54"/>
      <c r="G1156" s="95"/>
      <c r="H1156" s="58"/>
    </row>
    <row r="1157" spans="2:8" x14ac:dyDescent="0.25">
      <c r="B1157" s="17"/>
      <c r="C1157" s="100"/>
      <c r="D1157" s="97"/>
      <c r="E1157" s="52"/>
      <c r="F1157" s="54"/>
      <c r="G1157" s="95"/>
      <c r="H1157" s="58"/>
    </row>
    <row r="1158" spans="2:8" x14ac:dyDescent="0.25">
      <c r="B1158" s="16"/>
      <c r="C1158" s="100"/>
      <c r="D1158" s="97"/>
      <c r="E1158" s="52"/>
      <c r="F1158" s="54"/>
      <c r="G1158" s="95"/>
      <c r="H1158" s="58"/>
    </row>
    <row r="1159" spans="2:8" x14ac:dyDescent="0.25">
      <c r="B1159" s="17"/>
      <c r="C1159" s="100"/>
      <c r="D1159" s="97"/>
      <c r="E1159" s="52"/>
      <c r="F1159" s="54"/>
      <c r="G1159" s="95"/>
      <c r="H1159" s="58"/>
    </row>
    <row r="1160" spans="2:8" x14ac:dyDescent="0.25">
      <c r="B1160" s="17"/>
      <c r="C1160" s="100"/>
      <c r="D1160" s="97"/>
      <c r="E1160" s="52"/>
      <c r="F1160" s="54"/>
      <c r="G1160" s="95"/>
      <c r="H1160" s="58"/>
    </row>
    <row r="1161" spans="2:8" x14ac:dyDescent="0.25">
      <c r="B1161" s="17"/>
      <c r="C1161" s="100"/>
      <c r="D1161" s="97"/>
      <c r="E1161" s="52"/>
      <c r="F1161" s="54"/>
      <c r="G1161" s="95"/>
      <c r="H1161" s="58"/>
    </row>
    <row r="1162" spans="2:8" x14ac:dyDescent="0.25">
      <c r="B1162" s="17"/>
      <c r="C1162" s="100"/>
      <c r="D1162" s="97"/>
      <c r="E1162" s="52"/>
      <c r="F1162" s="54"/>
      <c r="G1162" s="95"/>
      <c r="H1162" s="58"/>
    </row>
    <row r="1163" spans="2:8" x14ac:dyDescent="0.25">
      <c r="B1163" s="17"/>
      <c r="C1163" s="100"/>
      <c r="D1163" s="97"/>
      <c r="E1163" s="52"/>
      <c r="F1163" s="54"/>
      <c r="G1163" s="95"/>
      <c r="H1163" s="58"/>
    </row>
    <row r="1164" spans="2:8" x14ac:dyDescent="0.25">
      <c r="B1164" s="17"/>
      <c r="C1164" s="100"/>
      <c r="D1164" s="97"/>
      <c r="E1164" s="52"/>
      <c r="F1164" s="54"/>
      <c r="G1164" s="95"/>
      <c r="H1164" s="58"/>
    </row>
    <row r="1165" spans="2:8" x14ac:dyDescent="0.25">
      <c r="B1165" s="16"/>
      <c r="C1165" s="100"/>
      <c r="D1165" s="97"/>
      <c r="E1165" s="52"/>
      <c r="F1165" s="54"/>
      <c r="G1165" s="95"/>
      <c r="H1165" s="58"/>
    </row>
    <row r="1166" spans="2:8" x14ac:dyDescent="0.25">
      <c r="B1166" s="17"/>
      <c r="C1166" s="100"/>
      <c r="D1166" s="97"/>
      <c r="E1166" s="52"/>
      <c r="F1166" s="54"/>
      <c r="G1166" s="95"/>
      <c r="H1166" s="58"/>
    </row>
    <row r="1167" spans="2:8" x14ac:dyDescent="0.25">
      <c r="B1167" s="17"/>
      <c r="C1167" s="100"/>
      <c r="D1167" s="97"/>
      <c r="E1167" s="52"/>
      <c r="F1167" s="54"/>
      <c r="G1167" s="95"/>
      <c r="H1167" s="58"/>
    </row>
    <row r="1168" spans="2:8" x14ac:dyDescent="0.25">
      <c r="B1168" s="17"/>
      <c r="C1168" s="100"/>
      <c r="D1168" s="97"/>
      <c r="E1168" s="52"/>
      <c r="F1168" s="54"/>
      <c r="G1168" s="95"/>
      <c r="H1168" s="58"/>
    </row>
    <row r="1169" spans="2:8" x14ac:dyDescent="0.25">
      <c r="B1169" s="17"/>
      <c r="C1169" s="100"/>
      <c r="D1169" s="97"/>
      <c r="E1169" s="52"/>
      <c r="F1169" s="54"/>
      <c r="G1169" s="95"/>
      <c r="H1169" s="58"/>
    </row>
    <row r="1170" spans="2:8" x14ac:dyDescent="0.25">
      <c r="B1170" s="17"/>
      <c r="C1170" s="100"/>
      <c r="D1170" s="97"/>
      <c r="E1170" s="52"/>
      <c r="F1170" s="54"/>
      <c r="G1170" s="95"/>
      <c r="H1170" s="58"/>
    </row>
    <row r="1171" spans="2:8" x14ac:dyDescent="0.25">
      <c r="B1171" s="17"/>
      <c r="C1171" s="100"/>
      <c r="D1171" s="97"/>
      <c r="E1171" s="52"/>
      <c r="F1171" s="54"/>
      <c r="G1171" s="95"/>
      <c r="H1171" s="58"/>
    </row>
    <row r="1172" spans="2:8" x14ac:dyDescent="0.25">
      <c r="B1172" s="16"/>
      <c r="C1172" s="100"/>
      <c r="D1172" s="97"/>
      <c r="E1172" s="52"/>
      <c r="F1172" s="54"/>
      <c r="G1172" s="95"/>
      <c r="H1172" s="58"/>
    </row>
    <row r="1173" spans="2:8" x14ac:dyDescent="0.25">
      <c r="B1173" s="17"/>
      <c r="C1173" s="100"/>
      <c r="D1173" s="97"/>
      <c r="E1173" s="52"/>
      <c r="F1173" s="54"/>
      <c r="G1173" s="95"/>
      <c r="H1173" s="58"/>
    </row>
    <row r="1174" spans="2:8" x14ac:dyDescent="0.25">
      <c r="B1174" s="17"/>
      <c r="C1174" s="100"/>
      <c r="D1174" s="97"/>
      <c r="E1174" s="52"/>
      <c r="F1174" s="54"/>
      <c r="G1174" s="95"/>
      <c r="H1174" s="58"/>
    </row>
    <row r="1175" spans="2:8" x14ac:dyDescent="0.25">
      <c r="B1175" s="17"/>
      <c r="C1175" s="100"/>
      <c r="D1175" s="97"/>
      <c r="E1175" s="52"/>
      <c r="F1175" s="54"/>
      <c r="G1175" s="95"/>
      <c r="H1175" s="58"/>
    </row>
    <row r="1176" spans="2:8" x14ac:dyDescent="0.25">
      <c r="B1176" s="17"/>
      <c r="C1176" s="100"/>
      <c r="D1176" s="97"/>
      <c r="E1176" s="52"/>
      <c r="F1176" s="54"/>
      <c r="G1176" s="95"/>
      <c r="H1176" s="58"/>
    </row>
    <row r="1177" spans="2:8" x14ac:dyDescent="0.25">
      <c r="B1177" s="17"/>
      <c r="C1177" s="100"/>
      <c r="D1177" s="97"/>
      <c r="E1177" s="52"/>
      <c r="F1177" s="54"/>
      <c r="G1177" s="95"/>
      <c r="H1177" s="58"/>
    </row>
    <row r="1178" spans="2:8" x14ac:dyDescent="0.25">
      <c r="B1178" s="17"/>
      <c r="C1178" s="100"/>
      <c r="D1178" s="97"/>
      <c r="E1178" s="52"/>
      <c r="F1178" s="54"/>
      <c r="G1178" s="95"/>
      <c r="H1178" s="58"/>
    </row>
    <row r="1179" spans="2:8" x14ac:dyDescent="0.25">
      <c r="B1179" s="17"/>
      <c r="C1179" s="100"/>
      <c r="D1179" s="97"/>
      <c r="E1179" s="52"/>
      <c r="F1179" s="54"/>
      <c r="G1179" s="95"/>
      <c r="H1179" s="58"/>
    </row>
    <row r="1180" spans="2:8" x14ac:dyDescent="0.25">
      <c r="B1180" s="17"/>
      <c r="C1180" s="100"/>
      <c r="D1180" s="97"/>
      <c r="E1180" s="52"/>
      <c r="F1180" s="54"/>
      <c r="G1180" s="95"/>
      <c r="H1180" s="58"/>
    </row>
    <row r="1181" spans="2:8" x14ac:dyDescent="0.25">
      <c r="B1181" s="17"/>
      <c r="C1181" s="100"/>
      <c r="D1181" s="97"/>
      <c r="E1181" s="52"/>
      <c r="F1181" s="54"/>
      <c r="G1181" s="95"/>
      <c r="H1181" s="58"/>
    </row>
    <row r="1182" spans="2:8" x14ac:dyDescent="0.25">
      <c r="B1182" s="17"/>
      <c r="C1182" s="100"/>
      <c r="D1182" s="97"/>
      <c r="E1182" s="52"/>
      <c r="F1182" s="54"/>
      <c r="G1182" s="95"/>
      <c r="H1182" s="58"/>
    </row>
    <row r="1183" spans="2:8" x14ac:dyDescent="0.25">
      <c r="B1183" s="17"/>
      <c r="C1183" s="100"/>
      <c r="D1183" s="97"/>
      <c r="E1183" s="52"/>
      <c r="F1183" s="54"/>
      <c r="G1183" s="95"/>
      <c r="H1183" s="58"/>
    </row>
    <row r="1184" spans="2:8" x14ac:dyDescent="0.25">
      <c r="B1184" s="16"/>
      <c r="C1184" s="100"/>
      <c r="D1184" s="97"/>
      <c r="E1184" s="52"/>
      <c r="F1184" s="54"/>
      <c r="G1184" s="95"/>
      <c r="H1184" s="58"/>
    </row>
    <row r="1185" spans="2:8" x14ac:dyDescent="0.25">
      <c r="B1185" s="17"/>
      <c r="C1185" s="100"/>
      <c r="D1185" s="97"/>
      <c r="E1185" s="52"/>
      <c r="F1185" s="54"/>
      <c r="G1185" s="95"/>
      <c r="H1185" s="58"/>
    </row>
    <row r="1186" spans="2:8" x14ac:dyDescent="0.25">
      <c r="B1186" s="17"/>
      <c r="C1186" s="100"/>
      <c r="D1186" s="97"/>
      <c r="E1186" s="52"/>
      <c r="F1186" s="54"/>
      <c r="G1186" s="95"/>
      <c r="H1186" s="58"/>
    </row>
    <row r="1187" spans="2:8" x14ac:dyDescent="0.25">
      <c r="B1187" s="17"/>
      <c r="C1187" s="100"/>
      <c r="D1187" s="97"/>
      <c r="E1187" s="52"/>
      <c r="F1187" s="54"/>
      <c r="G1187" s="95"/>
      <c r="H1187" s="58"/>
    </row>
    <row r="1188" spans="2:8" x14ac:dyDescent="0.25">
      <c r="B1188" s="17"/>
      <c r="C1188" s="100"/>
      <c r="D1188" s="97"/>
      <c r="E1188" s="52"/>
      <c r="F1188" s="54"/>
      <c r="G1188" s="95"/>
      <c r="H1188" s="58"/>
    </row>
    <row r="1189" spans="2:8" x14ac:dyDescent="0.25">
      <c r="B1189" s="17"/>
      <c r="C1189" s="100"/>
      <c r="D1189" s="97"/>
      <c r="E1189" s="52"/>
      <c r="F1189" s="54"/>
      <c r="G1189" s="95"/>
      <c r="H1189" s="58"/>
    </row>
    <row r="1190" spans="2:8" x14ac:dyDescent="0.25">
      <c r="B1190" s="17"/>
      <c r="C1190" s="100"/>
      <c r="D1190" s="97"/>
      <c r="E1190" s="52"/>
      <c r="F1190" s="54"/>
      <c r="G1190" s="95"/>
      <c r="H1190" s="58"/>
    </row>
    <row r="1191" spans="2:8" x14ac:dyDescent="0.25">
      <c r="B1191" s="17"/>
      <c r="C1191" s="100"/>
      <c r="D1191" s="97"/>
      <c r="E1191" s="52"/>
      <c r="F1191" s="54"/>
      <c r="G1191" s="95"/>
      <c r="H1191" s="58"/>
    </row>
    <row r="1192" spans="2:8" x14ac:dyDescent="0.25">
      <c r="B1192" s="16"/>
      <c r="C1192" s="100"/>
      <c r="D1192" s="97"/>
      <c r="E1192" s="52"/>
      <c r="F1192" s="54"/>
      <c r="G1192" s="95"/>
      <c r="H1192" s="58"/>
    </row>
    <row r="1193" spans="2:8" x14ac:dyDescent="0.25">
      <c r="B1193" s="17"/>
      <c r="C1193" s="100"/>
      <c r="D1193" s="97"/>
      <c r="E1193" s="52"/>
      <c r="F1193" s="54"/>
      <c r="G1193" s="95"/>
      <c r="H1193" s="58"/>
    </row>
    <row r="1194" spans="2:8" x14ac:dyDescent="0.25">
      <c r="B1194" s="17"/>
      <c r="C1194" s="100"/>
      <c r="D1194" s="97"/>
      <c r="E1194" s="52"/>
      <c r="F1194" s="54"/>
      <c r="G1194" s="95"/>
      <c r="H1194" s="58"/>
    </row>
    <row r="1195" spans="2:8" x14ac:dyDescent="0.25">
      <c r="B1195" s="17"/>
      <c r="C1195" s="100"/>
      <c r="D1195" s="97"/>
      <c r="E1195" s="52"/>
      <c r="F1195" s="54"/>
      <c r="G1195" s="95"/>
      <c r="H1195" s="58"/>
    </row>
    <row r="1196" spans="2:8" x14ac:dyDescent="0.25">
      <c r="B1196" s="16"/>
      <c r="C1196" s="100"/>
      <c r="D1196" s="97"/>
      <c r="E1196" s="52"/>
      <c r="F1196" s="54"/>
      <c r="G1196" s="95"/>
      <c r="H1196" s="58"/>
    </row>
    <row r="1197" spans="2:8" x14ac:dyDescent="0.25">
      <c r="B1197" s="17"/>
      <c r="C1197" s="100"/>
      <c r="D1197" s="97"/>
      <c r="E1197" s="52"/>
      <c r="F1197" s="54"/>
      <c r="G1197" s="95"/>
      <c r="H1197" s="58"/>
    </row>
    <row r="1198" spans="2:8" x14ac:dyDescent="0.25">
      <c r="B1198" s="17"/>
      <c r="C1198" s="100"/>
      <c r="D1198" s="97"/>
      <c r="E1198" s="52"/>
      <c r="F1198" s="54"/>
      <c r="G1198" s="95"/>
      <c r="H1198" s="58"/>
    </row>
    <row r="1199" spans="2:8" x14ac:dyDescent="0.25">
      <c r="B1199" s="17"/>
      <c r="C1199" s="100"/>
      <c r="D1199" s="97"/>
      <c r="E1199" s="52"/>
      <c r="F1199" s="54"/>
      <c r="G1199" s="95"/>
      <c r="H1199" s="58"/>
    </row>
    <row r="1200" spans="2:8" x14ac:dyDescent="0.25">
      <c r="B1200" s="16"/>
      <c r="C1200" s="100"/>
      <c r="D1200" s="97"/>
      <c r="E1200" s="52"/>
      <c r="F1200" s="54"/>
      <c r="G1200" s="95"/>
      <c r="H1200" s="58"/>
    </row>
    <row r="1201" spans="2:8" x14ac:dyDescent="0.25">
      <c r="B1201" s="17"/>
      <c r="C1201" s="100"/>
      <c r="D1201" s="97"/>
      <c r="E1201" s="52"/>
      <c r="F1201" s="54"/>
      <c r="G1201" s="95"/>
      <c r="H1201" s="58"/>
    </row>
    <row r="1202" spans="2:8" x14ac:dyDescent="0.25">
      <c r="B1202" s="17"/>
      <c r="C1202" s="100"/>
      <c r="D1202" s="97"/>
      <c r="E1202" s="52"/>
      <c r="F1202" s="54"/>
      <c r="G1202" s="95"/>
      <c r="H1202" s="58"/>
    </row>
    <row r="1203" spans="2:8" x14ac:dyDescent="0.25">
      <c r="B1203" s="17"/>
      <c r="C1203" s="100"/>
      <c r="D1203" s="97"/>
      <c r="E1203" s="52"/>
      <c r="F1203" s="54"/>
      <c r="G1203" s="95"/>
      <c r="H1203" s="58"/>
    </row>
    <row r="1204" spans="2:8" x14ac:dyDescent="0.25">
      <c r="B1204" s="16"/>
      <c r="C1204" s="100"/>
      <c r="D1204" s="97"/>
      <c r="E1204" s="52"/>
      <c r="F1204" s="54"/>
      <c r="G1204" s="95"/>
      <c r="H1204" s="58"/>
    </row>
    <row r="1205" spans="2:8" x14ac:dyDescent="0.25">
      <c r="B1205" s="17"/>
      <c r="C1205" s="100"/>
      <c r="D1205" s="97"/>
      <c r="E1205" s="52"/>
      <c r="F1205" s="54"/>
      <c r="G1205" s="95"/>
      <c r="H1205" s="58"/>
    </row>
    <row r="1206" spans="2:8" x14ac:dyDescent="0.25">
      <c r="B1206" s="17"/>
      <c r="C1206" s="100"/>
      <c r="D1206" s="97"/>
      <c r="E1206" s="52"/>
      <c r="F1206" s="54"/>
      <c r="G1206" s="95"/>
      <c r="H1206" s="58"/>
    </row>
    <row r="1207" spans="2:8" x14ac:dyDescent="0.25">
      <c r="B1207" s="17"/>
      <c r="C1207" s="100"/>
      <c r="D1207" s="97"/>
      <c r="E1207" s="52"/>
      <c r="F1207" s="54"/>
      <c r="G1207" s="95"/>
      <c r="H1207" s="58"/>
    </row>
    <row r="1208" spans="2:8" x14ac:dyDescent="0.25">
      <c r="B1208" s="16"/>
      <c r="C1208" s="100"/>
      <c r="D1208" s="97"/>
      <c r="E1208" s="52"/>
      <c r="F1208" s="54"/>
      <c r="G1208" s="95"/>
      <c r="H1208" s="58"/>
    </row>
    <row r="1209" spans="2:8" x14ac:dyDescent="0.25">
      <c r="B1209" s="17"/>
      <c r="C1209" s="100"/>
      <c r="D1209" s="97"/>
      <c r="E1209" s="52"/>
      <c r="F1209" s="54"/>
      <c r="G1209" s="95"/>
      <c r="H1209" s="58"/>
    </row>
    <row r="1210" spans="2:8" x14ac:dyDescent="0.25">
      <c r="B1210" s="17"/>
      <c r="C1210" s="100"/>
      <c r="D1210" s="97"/>
      <c r="E1210" s="52"/>
      <c r="F1210" s="54"/>
      <c r="G1210" s="95"/>
      <c r="H1210" s="58"/>
    </row>
    <row r="1211" spans="2:8" x14ac:dyDescent="0.25">
      <c r="B1211" s="17"/>
      <c r="C1211" s="100"/>
      <c r="D1211" s="97"/>
      <c r="E1211" s="52"/>
      <c r="F1211" s="54"/>
      <c r="G1211" s="95"/>
      <c r="H1211" s="58"/>
    </row>
    <row r="1212" spans="2:8" x14ac:dyDescent="0.25">
      <c r="B1212" s="16"/>
      <c r="C1212" s="100"/>
      <c r="D1212" s="97"/>
      <c r="E1212" s="52"/>
      <c r="F1212" s="54"/>
      <c r="G1212" s="95"/>
      <c r="H1212" s="58"/>
    </row>
    <row r="1213" spans="2:8" x14ac:dyDescent="0.25">
      <c r="B1213" s="17"/>
      <c r="C1213" s="100"/>
      <c r="D1213" s="97"/>
      <c r="E1213" s="52"/>
      <c r="F1213" s="54"/>
      <c r="G1213" s="95"/>
      <c r="H1213" s="58"/>
    </row>
    <row r="1214" spans="2:8" x14ac:dyDescent="0.25">
      <c r="B1214" s="17"/>
      <c r="C1214" s="100"/>
      <c r="D1214" s="97"/>
      <c r="E1214" s="52"/>
      <c r="F1214" s="54"/>
      <c r="G1214" s="95"/>
      <c r="H1214" s="58"/>
    </row>
    <row r="1215" spans="2:8" x14ac:dyDescent="0.25">
      <c r="B1215" s="17"/>
      <c r="C1215" s="100"/>
      <c r="D1215" s="97"/>
      <c r="E1215" s="52"/>
      <c r="F1215" s="54"/>
      <c r="G1215" s="95"/>
      <c r="H1215" s="58"/>
    </row>
    <row r="1216" spans="2:8" x14ac:dyDescent="0.25">
      <c r="B1216" s="17"/>
      <c r="C1216" s="100"/>
      <c r="D1216" s="97"/>
      <c r="E1216" s="52"/>
      <c r="F1216" s="54"/>
      <c r="G1216" s="95"/>
      <c r="H1216" s="58"/>
    </row>
    <row r="1217" spans="2:8" x14ac:dyDescent="0.25">
      <c r="B1217" s="16"/>
      <c r="C1217" s="100"/>
      <c r="D1217" s="97"/>
      <c r="E1217" s="52"/>
      <c r="F1217" s="54"/>
      <c r="G1217" s="95"/>
      <c r="H1217" s="58"/>
    </row>
    <row r="1218" spans="2:8" x14ac:dyDescent="0.25">
      <c r="B1218" s="17"/>
      <c r="C1218" s="100"/>
      <c r="D1218" s="97"/>
      <c r="E1218" s="52"/>
      <c r="F1218" s="54"/>
      <c r="G1218" s="95"/>
      <c r="H1218" s="58"/>
    </row>
    <row r="1219" spans="2:8" x14ac:dyDescent="0.25">
      <c r="B1219" s="17"/>
      <c r="C1219" s="100"/>
      <c r="D1219" s="97"/>
      <c r="E1219" s="52"/>
      <c r="F1219" s="54"/>
      <c r="G1219" s="95"/>
      <c r="H1219" s="58"/>
    </row>
    <row r="1220" spans="2:8" x14ac:dyDescent="0.25">
      <c r="B1220" s="17"/>
      <c r="C1220" s="100"/>
      <c r="D1220" s="97"/>
      <c r="E1220" s="52"/>
      <c r="F1220" s="54"/>
      <c r="G1220" s="95"/>
      <c r="H1220" s="58"/>
    </row>
    <row r="1221" spans="2:8" x14ac:dyDescent="0.25">
      <c r="B1221" s="17"/>
      <c r="C1221" s="100"/>
      <c r="D1221" s="97"/>
      <c r="E1221" s="52"/>
      <c r="F1221" s="54"/>
      <c r="G1221" s="95"/>
      <c r="H1221" s="58"/>
    </row>
    <row r="1222" spans="2:8" x14ac:dyDescent="0.25">
      <c r="B1222" s="16"/>
      <c r="C1222" s="100"/>
      <c r="D1222" s="97"/>
      <c r="E1222" s="52"/>
      <c r="F1222" s="54"/>
      <c r="G1222" s="95"/>
      <c r="H1222" s="58"/>
    </row>
    <row r="1223" spans="2:8" x14ac:dyDescent="0.25">
      <c r="B1223" s="17"/>
      <c r="C1223" s="100"/>
      <c r="D1223" s="97"/>
      <c r="E1223" s="52"/>
      <c r="F1223" s="54"/>
      <c r="G1223" s="95"/>
      <c r="H1223" s="58"/>
    </row>
    <row r="1224" spans="2:8" x14ac:dyDescent="0.25">
      <c r="B1224" s="17"/>
      <c r="C1224" s="100"/>
      <c r="D1224" s="97"/>
      <c r="E1224" s="52"/>
      <c r="F1224" s="54"/>
      <c r="G1224" s="95"/>
      <c r="H1224" s="58"/>
    </row>
    <row r="1225" spans="2:8" x14ac:dyDescent="0.25">
      <c r="B1225" s="17"/>
      <c r="C1225" s="100"/>
      <c r="D1225" s="97"/>
      <c r="E1225" s="52"/>
      <c r="F1225" s="54"/>
      <c r="G1225" s="95"/>
      <c r="H1225" s="58"/>
    </row>
    <row r="1226" spans="2:8" x14ac:dyDescent="0.25">
      <c r="B1226" s="16"/>
      <c r="C1226" s="100"/>
      <c r="D1226" s="97"/>
      <c r="E1226" s="52"/>
      <c r="F1226" s="54"/>
      <c r="G1226" s="95"/>
      <c r="H1226" s="58"/>
    </row>
    <row r="1227" spans="2:8" x14ac:dyDescent="0.25">
      <c r="B1227" s="17"/>
      <c r="C1227" s="100"/>
      <c r="D1227" s="97"/>
      <c r="E1227" s="52"/>
      <c r="F1227" s="54"/>
      <c r="G1227" s="95"/>
      <c r="H1227" s="58"/>
    </row>
    <row r="1228" spans="2:8" x14ac:dyDescent="0.25">
      <c r="B1228" s="17"/>
      <c r="C1228" s="100"/>
      <c r="D1228" s="97"/>
      <c r="E1228" s="52"/>
      <c r="F1228" s="54"/>
      <c r="G1228" s="95"/>
      <c r="H1228" s="58"/>
    </row>
    <row r="1229" spans="2:8" x14ac:dyDescent="0.25">
      <c r="B1229" s="17"/>
      <c r="C1229" s="100"/>
      <c r="D1229" s="97"/>
      <c r="E1229" s="52"/>
      <c r="F1229" s="54"/>
      <c r="G1229" s="95"/>
      <c r="H1229" s="58"/>
    </row>
    <row r="1230" spans="2:8" x14ac:dyDescent="0.25">
      <c r="B1230" s="16"/>
      <c r="C1230" s="100"/>
      <c r="D1230" s="97"/>
      <c r="E1230" s="52"/>
      <c r="F1230" s="54"/>
      <c r="G1230" s="95"/>
      <c r="H1230" s="58"/>
    </row>
    <row r="1231" spans="2:8" x14ac:dyDescent="0.25">
      <c r="B1231" s="17"/>
      <c r="C1231" s="100"/>
      <c r="D1231" s="97"/>
      <c r="E1231" s="52"/>
      <c r="F1231" s="54"/>
      <c r="G1231" s="95"/>
      <c r="H1231" s="58"/>
    </row>
    <row r="1232" spans="2:8" x14ac:dyDescent="0.25">
      <c r="B1232" s="17"/>
      <c r="C1232" s="100"/>
      <c r="D1232" s="97"/>
      <c r="E1232" s="52"/>
      <c r="F1232" s="54"/>
      <c r="G1232" s="95"/>
      <c r="H1232" s="58"/>
    </row>
    <row r="1233" spans="2:8" x14ac:dyDescent="0.25">
      <c r="B1233" s="17"/>
      <c r="C1233" s="100"/>
      <c r="D1233" s="97"/>
      <c r="E1233" s="52"/>
      <c r="F1233" s="54"/>
      <c r="G1233" s="95"/>
      <c r="H1233" s="58"/>
    </row>
    <row r="1234" spans="2:8" x14ac:dyDescent="0.25">
      <c r="B1234" s="17"/>
      <c r="C1234" s="100"/>
      <c r="D1234" s="97"/>
      <c r="E1234" s="52"/>
      <c r="F1234" s="54"/>
      <c r="G1234" s="95"/>
      <c r="H1234" s="58"/>
    </row>
    <row r="1235" spans="2:8" x14ac:dyDescent="0.25">
      <c r="B1235" s="17"/>
      <c r="C1235" s="100"/>
      <c r="D1235" s="97"/>
      <c r="E1235" s="52"/>
      <c r="F1235" s="54"/>
      <c r="G1235" s="95"/>
      <c r="H1235" s="58"/>
    </row>
    <row r="1236" spans="2:8" x14ac:dyDescent="0.25">
      <c r="B1236" s="17"/>
      <c r="C1236" s="100"/>
      <c r="D1236" s="97"/>
      <c r="E1236" s="52"/>
      <c r="F1236" s="54"/>
      <c r="G1236" s="95"/>
      <c r="H1236" s="58"/>
    </row>
    <row r="1237" spans="2:8" x14ac:dyDescent="0.25">
      <c r="B1237" s="17"/>
      <c r="C1237" s="100"/>
      <c r="D1237" s="97"/>
      <c r="E1237" s="52"/>
      <c r="F1237" s="54"/>
      <c r="G1237" s="95"/>
      <c r="H1237" s="58"/>
    </row>
    <row r="1238" spans="2:8" x14ac:dyDescent="0.25">
      <c r="B1238" s="16"/>
      <c r="C1238" s="100"/>
      <c r="D1238" s="97"/>
      <c r="E1238" s="52"/>
      <c r="F1238" s="54"/>
      <c r="G1238" s="95"/>
      <c r="H1238" s="58"/>
    </row>
    <row r="1239" spans="2:8" x14ac:dyDescent="0.25">
      <c r="B1239" s="17"/>
      <c r="C1239" s="100"/>
      <c r="D1239" s="97"/>
      <c r="E1239" s="52"/>
      <c r="F1239" s="54"/>
      <c r="G1239" s="95"/>
      <c r="H1239" s="58"/>
    </row>
    <row r="1240" spans="2:8" x14ac:dyDescent="0.25">
      <c r="B1240" s="17"/>
      <c r="C1240" s="100"/>
      <c r="D1240" s="97"/>
      <c r="E1240" s="52"/>
      <c r="F1240" s="54"/>
      <c r="G1240" s="95"/>
      <c r="H1240" s="58"/>
    </row>
    <row r="1241" spans="2:8" x14ac:dyDescent="0.25">
      <c r="B1241" s="17"/>
      <c r="C1241" s="100"/>
      <c r="D1241" s="97"/>
      <c r="E1241" s="52"/>
      <c r="F1241" s="54"/>
      <c r="G1241" s="95"/>
      <c r="H1241" s="58"/>
    </row>
    <row r="1242" spans="2:8" x14ac:dyDescent="0.25">
      <c r="B1242" s="17"/>
      <c r="C1242" s="100"/>
      <c r="D1242" s="97"/>
      <c r="E1242" s="52"/>
      <c r="F1242" s="54"/>
      <c r="G1242" s="95"/>
      <c r="H1242" s="58"/>
    </row>
    <row r="1243" spans="2:8" x14ac:dyDescent="0.25">
      <c r="B1243" s="17"/>
      <c r="C1243" s="100"/>
      <c r="D1243" s="97"/>
      <c r="E1243" s="52"/>
      <c r="F1243" s="54"/>
      <c r="G1243" s="95"/>
      <c r="H1243" s="58"/>
    </row>
    <row r="1244" spans="2:8" x14ac:dyDescent="0.25">
      <c r="B1244" s="17"/>
      <c r="C1244" s="100"/>
      <c r="D1244" s="97"/>
      <c r="E1244" s="52"/>
      <c r="F1244" s="54"/>
      <c r="G1244" s="95"/>
      <c r="H1244" s="58"/>
    </row>
    <row r="1245" spans="2:8" x14ac:dyDescent="0.25">
      <c r="B1245" s="17"/>
      <c r="C1245" s="100"/>
      <c r="D1245" s="97"/>
      <c r="E1245" s="52"/>
      <c r="F1245" s="54"/>
      <c r="G1245" s="95"/>
      <c r="H1245" s="58"/>
    </row>
    <row r="1246" spans="2:8" x14ac:dyDescent="0.25">
      <c r="B1246" s="16"/>
      <c r="C1246" s="100"/>
      <c r="D1246" s="97"/>
      <c r="E1246" s="52"/>
      <c r="F1246" s="54"/>
      <c r="G1246" s="95"/>
      <c r="H1246" s="58"/>
    </row>
    <row r="1247" spans="2:8" x14ac:dyDescent="0.25">
      <c r="B1247" s="17"/>
      <c r="C1247" s="100"/>
      <c r="D1247" s="97"/>
      <c r="E1247" s="52"/>
      <c r="F1247" s="54"/>
      <c r="G1247" s="95"/>
      <c r="H1247" s="58"/>
    </row>
    <row r="1248" spans="2:8" x14ac:dyDescent="0.25">
      <c r="B1248" s="17"/>
      <c r="C1248" s="100"/>
      <c r="D1248" s="97"/>
      <c r="E1248" s="52"/>
      <c r="F1248" s="54"/>
      <c r="G1248" s="95"/>
      <c r="H1248" s="58"/>
    </row>
    <row r="1249" spans="2:8" x14ac:dyDescent="0.25">
      <c r="B1249" s="17"/>
      <c r="C1249" s="100"/>
      <c r="D1249" s="97"/>
      <c r="E1249" s="52"/>
      <c r="F1249" s="54"/>
      <c r="G1249" s="95"/>
      <c r="H1249" s="58"/>
    </row>
    <row r="1250" spans="2:8" x14ac:dyDescent="0.25">
      <c r="B1250" s="17"/>
      <c r="C1250" s="100"/>
      <c r="D1250" s="97"/>
      <c r="E1250" s="52"/>
      <c r="F1250" s="54"/>
      <c r="G1250" s="95"/>
      <c r="H1250" s="58"/>
    </row>
    <row r="1251" spans="2:8" x14ac:dyDescent="0.25">
      <c r="B1251" s="17"/>
      <c r="C1251" s="100"/>
      <c r="D1251" s="97"/>
      <c r="E1251" s="52"/>
      <c r="F1251" s="54"/>
      <c r="G1251" s="95"/>
      <c r="H1251" s="58"/>
    </row>
    <row r="1252" spans="2:8" x14ac:dyDescent="0.25">
      <c r="B1252" s="17"/>
      <c r="C1252" s="100"/>
      <c r="D1252" s="97"/>
      <c r="E1252" s="52"/>
      <c r="F1252" s="54"/>
      <c r="G1252" s="95"/>
      <c r="H1252" s="58"/>
    </row>
    <row r="1253" spans="2:8" x14ac:dyDescent="0.25">
      <c r="B1253" s="17"/>
      <c r="C1253" s="100"/>
      <c r="D1253" s="97"/>
      <c r="E1253" s="52"/>
      <c r="F1253" s="54"/>
      <c r="G1253" s="95"/>
      <c r="H1253" s="58"/>
    </row>
    <row r="1254" spans="2:8" x14ac:dyDescent="0.25">
      <c r="B1254" s="16"/>
      <c r="C1254" s="100"/>
      <c r="D1254" s="97"/>
      <c r="E1254" s="52"/>
      <c r="F1254" s="54"/>
      <c r="G1254" s="95"/>
      <c r="H1254" s="58"/>
    </row>
    <row r="1255" spans="2:8" x14ac:dyDescent="0.25">
      <c r="B1255" s="17"/>
      <c r="C1255" s="100"/>
      <c r="D1255" s="97"/>
      <c r="E1255" s="52"/>
      <c r="F1255" s="54"/>
      <c r="G1255" s="95"/>
      <c r="H1255" s="58"/>
    </row>
    <row r="1256" spans="2:8" x14ac:dyDescent="0.25">
      <c r="B1256" s="17"/>
      <c r="C1256" s="100"/>
      <c r="D1256" s="97"/>
      <c r="E1256" s="52"/>
      <c r="F1256" s="54"/>
      <c r="G1256" s="95"/>
      <c r="H1256" s="58"/>
    </row>
    <row r="1257" spans="2:8" x14ac:dyDescent="0.25">
      <c r="B1257" s="17"/>
      <c r="C1257" s="100"/>
      <c r="D1257" s="97"/>
      <c r="E1257" s="52"/>
      <c r="F1257" s="54"/>
      <c r="G1257" s="95"/>
      <c r="H1257" s="58"/>
    </row>
    <row r="1258" spans="2:8" x14ac:dyDescent="0.25">
      <c r="B1258" s="17"/>
      <c r="C1258" s="100"/>
      <c r="D1258" s="97"/>
      <c r="E1258" s="52"/>
      <c r="F1258" s="54"/>
      <c r="G1258" s="95"/>
      <c r="H1258" s="58"/>
    </row>
    <row r="1259" spans="2:8" x14ac:dyDescent="0.25">
      <c r="B1259" s="17"/>
      <c r="C1259" s="100"/>
      <c r="D1259" s="97"/>
      <c r="E1259" s="52"/>
      <c r="F1259" s="54"/>
      <c r="G1259" s="95"/>
      <c r="H1259" s="58"/>
    </row>
    <row r="1260" spans="2:8" x14ac:dyDescent="0.25">
      <c r="B1260" s="17"/>
      <c r="C1260" s="100"/>
      <c r="D1260" s="97"/>
      <c r="E1260" s="52"/>
      <c r="F1260" s="54"/>
      <c r="G1260" s="95"/>
      <c r="H1260" s="58"/>
    </row>
    <row r="1261" spans="2:8" x14ac:dyDescent="0.25">
      <c r="B1261" s="17"/>
      <c r="C1261" s="100"/>
      <c r="D1261" s="97"/>
      <c r="E1261" s="52"/>
      <c r="F1261" s="54"/>
      <c r="G1261" s="95"/>
      <c r="H1261" s="58"/>
    </row>
    <row r="1262" spans="2:8" x14ac:dyDescent="0.25">
      <c r="B1262" s="16"/>
      <c r="C1262" s="100"/>
      <c r="D1262" s="97"/>
      <c r="E1262" s="52"/>
      <c r="F1262" s="54"/>
      <c r="G1262" s="95"/>
      <c r="H1262" s="58"/>
    </row>
    <row r="1263" spans="2:8" x14ac:dyDescent="0.25">
      <c r="B1263" s="17"/>
      <c r="C1263" s="100"/>
      <c r="D1263" s="97"/>
      <c r="E1263" s="52"/>
      <c r="F1263" s="54"/>
      <c r="G1263" s="95"/>
      <c r="H1263" s="58"/>
    </row>
    <row r="1264" spans="2:8" x14ac:dyDescent="0.25">
      <c r="B1264" s="17"/>
      <c r="C1264" s="100"/>
      <c r="D1264" s="97"/>
      <c r="E1264" s="52"/>
      <c r="F1264" s="54"/>
      <c r="G1264" s="95"/>
      <c r="H1264" s="58"/>
    </row>
    <row r="1265" spans="2:8" x14ac:dyDescent="0.25">
      <c r="B1265" s="17"/>
      <c r="C1265" s="100"/>
      <c r="D1265" s="97"/>
      <c r="E1265" s="52"/>
      <c r="F1265" s="54"/>
      <c r="G1265" s="95"/>
      <c r="H1265" s="58"/>
    </row>
    <row r="1266" spans="2:8" x14ac:dyDescent="0.25">
      <c r="B1266" s="17"/>
      <c r="C1266" s="100"/>
      <c r="D1266" s="97"/>
      <c r="E1266" s="52"/>
      <c r="F1266" s="54"/>
      <c r="G1266" s="95"/>
      <c r="H1266" s="58"/>
    </row>
    <row r="1267" spans="2:8" x14ac:dyDescent="0.25">
      <c r="B1267" s="17"/>
      <c r="C1267" s="100"/>
      <c r="D1267" s="97"/>
      <c r="E1267" s="52"/>
      <c r="F1267" s="54"/>
      <c r="G1267" s="95"/>
      <c r="H1267" s="58"/>
    </row>
    <row r="1268" spans="2:8" x14ac:dyDescent="0.25">
      <c r="B1268" s="17"/>
      <c r="C1268" s="100"/>
      <c r="D1268" s="97"/>
      <c r="E1268" s="52"/>
      <c r="F1268" s="54"/>
      <c r="G1268" s="95"/>
      <c r="H1268" s="58"/>
    </row>
    <row r="1269" spans="2:8" x14ac:dyDescent="0.25">
      <c r="B1269" s="17"/>
      <c r="C1269" s="100"/>
      <c r="D1269" s="97"/>
      <c r="E1269" s="52"/>
      <c r="F1269" s="54"/>
      <c r="G1269" s="95"/>
      <c r="H1269" s="58"/>
    </row>
    <row r="1270" spans="2:8" x14ac:dyDescent="0.25">
      <c r="B1270" s="16"/>
      <c r="C1270" s="100"/>
      <c r="D1270" s="97"/>
      <c r="E1270" s="52"/>
      <c r="F1270" s="54"/>
      <c r="G1270" s="95"/>
      <c r="H1270" s="58"/>
    </row>
    <row r="1271" spans="2:8" x14ac:dyDescent="0.25">
      <c r="B1271" s="17"/>
      <c r="C1271" s="100"/>
      <c r="D1271" s="97"/>
      <c r="E1271" s="52"/>
      <c r="F1271" s="54"/>
      <c r="G1271" s="95"/>
      <c r="H1271" s="58"/>
    </row>
    <row r="1272" spans="2:8" x14ac:dyDescent="0.25">
      <c r="B1272" s="17"/>
      <c r="C1272" s="100"/>
      <c r="D1272" s="97"/>
      <c r="E1272" s="52"/>
      <c r="F1272" s="54"/>
      <c r="G1272" s="95"/>
      <c r="H1272" s="58"/>
    </row>
    <row r="1273" spans="2:8" x14ac:dyDescent="0.25">
      <c r="B1273" s="17"/>
      <c r="C1273" s="100"/>
      <c r="D1273" s="97"/>
      <c r="E1273" s="52"/>
      <c r="F1273" s="54"/>
      <c r="G1273" s="95"/>
      <c r="H1273" s="58"/>
    </row>
    <row r="1274" spans="2:8" x14ac:dyDescent="0.25">
      <c r="B1274" s="17"/>
      <c r="C1274" s="100"/>
      <c r="D1274" s="97"/>
      <c r="E1274" s="52"/>
      <c r="F1274" s="54"/>
      <c r="G1274" s="95"/>
      <c r="H1274" s="58"/>
    </row>
    <row r="1275" spans="2:8" x14ac:dyDescent="0.25">
      <c r="B1275" s="17"/>
      <c r="C1275" s="100"/>
      <c r="D1275" s="97"/>
      <c r="E1275" s="52"/>
      <c r="F1275" s="54"/>
      <c r="G1275" s="95"/>
      <c r="H1275" s="58"/>
    </row>
    <row r="1276" spans="2:8" x14ac:dyDescent="0.25">
      <c r="B1276" s="17"/>
      <c r="C1276" s="100"/>
      <c r="D1276" s="97"/>
      <c r="E1276" s="52"/>
      <c r="F1276" s="54"/>
      <c r="G1276" s="95"/>
      <c r="H1276" s="58"/>
    </row>
    <row r="1277" spans="2:8" x14ac:dyDescent="0.25">
      <c r="B1277" s="17"/>
      <c r="C1277" s="100"/>
      <c r="D1277" s="97"/>
      <c r="E1277" s="52"/>
      <c r="F1277" s="54"/>
      <c r="G1277" s="95"/>
      <c r="H1277" s="58"/>
    </row>
    <row r="1278" spans="2:8" x14ac:dyDescent="0.25">
      <c r="B1278" s="17"/>
      <c r="C1278" s="100"/>
      <c r="D1278" s="97"/>
      <c r="E1278" s="52"/>
      <c r="F1278" s="54"/>
      <c r="G1278" s="95"/>
      <c r="H1278" s="58"/>
    </row>
    <row r="1279" spans="2:8" x14ac:dyDescent="0.25">
      <c r="B1279" s="17"/>
      <c r="C1279" s="100"/>
      <c r="D1279" s="97"/>
      <c r="E1279" s="52"/>
      <c r="F1279" s="54"/>
      <c r="G1279" s="95"/>
      <c r="H1279" s="58"/>
    </row>
    <row r="1280" spans="2:8" x14ac:dyDescent="0.25">
      <c r="B1280" s="16"/>
      <c r="C1280" s="100"/>
      <c r="D1280" s="97"/>
      <c r="E1280" s="52"/>
      <c r="F1280" s="54"/>
      <c r="G1280" s="95"/>
      <c r="H1280" s="58"/>
    </row>
    <row r="1281" spans="2:8" x14ac:dyDescent="0.25">
      <c r="B1281" s="17"/>
      <c r="C1281" s="100"/>
      <c r="D1281" s="97"/>
      <c r="E1281" s="52"/>
      <c r="F1281" s="54"/>
      <c r="G1281" s="95"/>
      <c r="H1281" s="58"/>
    </row>
    <row r="1282" spans="2:8" x14ac:dyDescent="0.25">
      <c r="B1282" s="17"/>
      <c r="C1282" s="100"/>
      <c r="D1282" s="97"/>
      <c r="E1282" s="52"/>
      <c r="F1282" s="54"/>
      <c r="G1282" s="95"/>
      <c r="H1282" s="58"/>
    </row>
    <row r="1283" spans="2:8" x14ac:dyDescent="0.25">
      <c r="B1283" s="17"/>
      <c r="C1283" s="100"/>
      <c r="D1283" s="97"/>
      <c r="E1283" s="52"/>
      <c r="F1283" s="54"/>
      <c r="G1283" s="95"/>
      <c r="H1283" s="58"/>
    </row>
    <row r="1284" spans="2:8" x14ac:dyDescent="0.25">
      <c r="B1284" s="17"/>
      <c r="C1284" s="100"/>
      <c r="D1284" s="97"/>
      <c r="E1284" s="52"/>
      <c r="F1284" s="54"/>
      <c r="G1284" s="95"/>
      <c r="H1284" s="58"/>
    </row>
    <row r="1285" spans="2:8" x14ac:dyDescent="0.25">
      <c r="B1285" s="17"/>
      <c r="C1285" s="100"/>
      <c r="D1285" s="97"/>
      <c r="E1285" s="52"/>
      <c r="F1285" s="54"/>
      <c r="G1285" s="95"/>
      <c r="H1285" s="58"/>
    </row>
    <row r="1286" spans="2:8" x14ac:dyDescent="0.25">
      <c r="B1286" s="17"/>
      <c r="C1286" s="100"/>
      <c r="D1286" s="97"/>
      <c r="E1286" s="52"/>
      <c r="F1286" s="54"/>
      <c r="G1286" s="95"/>
      <c r="H1286" s="58"/>
    </row>
    <row r="1287" spans="2:8" x14ac:dyDescent="0.25">
      <c r="B1287" s="17"/>
      <c r="C1287" s="100"/>
      <c r="D1287" s="97"/>
      <c r="E1287" s="52"/>
      <c r="F1287" s="54"/>
      <c r="G1287" s="95"/>
      <c r="H1287" s="58"/>
    </row>
    <row r="1288" spans="2:8" x14ac:dyDescent="0.25">
      <c r="B1288" s="17"/>
      <c r="C1288" s="100"/>
      <c r="D1288" s="97"/>
      <c r="E1288" s="52"/>
      <c r="F1288" s="54"/>
      <c r="G1288" s="95"/>
      <c r="H1288" s="58"/>
    </row>
    <row r="1289" spans="2:8" x14ac:dyDescent="0.25">
      <c r="B1289" s="17"/>
      <c r="C1289" s="100"/>
      <c r="D1289" s="97"/>
      <c r="E1289" s="52"/>
      <c r="F1289" s="54"/>
      <c r="G1289" s="95"/>
      <c r="H1289" s="58"/>
    </row>
    <row r="1290" spans="2:8" x14ac:dyDescent="0.25">
      <c r="B1290" s="16"/>
      <c r="C1290" s="100"/>
      <c r="D1290" s="97"/>
      <c r="E1290" s="52"/>
      <c r="F1290" s="54"/>
      <c r="G1290" s="95"/>
      <c r="H1290" s="58"/>
    </row>
    <row r="1291" spans="2:8" x14ac:dyDescent="0.25">
      <c r="B1291" s="17"/>
      <c r="C1291" s="100"/>
      <c r="D1291" s="97"/>
      <c r="E1291" s="52"/>
      <c r="F1291" s="54"/>
      <c r="G1291" s="95"/>
      <c r="H1291" s="58"/>
    </row>
    <row r="1292" spans="2:8" x14ac:dyDescent="0.25">
      <c r="B1292" s="17"/>
      <c r="C1292" s="100"/>
      <c r="D1292" s="97"/>
      <c r="E1292" s="52"/>
      <c r="F1292" s="54"/>
      <c r="G1292" s="95"/>
      <c r="H1292" s="58"/>
    </row>
    <row r="1293" spans="2:8" x14ac:dyDescent="0.25">
      <c r="B1293" s="17"/>
      <c r="C1293" s="100"/>
      <c r="D1293" s="97"/>
      <c r="E1293" s="52"/>
      <c r="F1293" s="54"/>
      <c r="G1293" s="95"/>
      <c r="H1293" s="58"/>
    </row>
    <row r="1294" spans="2:8" x14ac:dyDescent="0.25">
      <c r="B1294" s="17"/>
      <c r="C1294" s="100"/>
      <c r="D1294" s="97"/>
      <c r="E1294" s="52"/>
      <c r="F1294" s="54"/>
      <c r="G1294" s="95"/>
      <c r="H1294" s="58"/>
    </row>
    <row r="1295" spans="2:8" x14ac:dyDescent="0.25">
      <c r="B1295" s="17"/>
      <c r="C1295" s="100"/>
      <c r="D1295" s="97"/>
      <c r="E1295" s="52"/>
      <c r="F1295" s="54"/>
      <c r="G1295" s="95"/>
      <c r="H1295" s="58"/>
    </row>
    <row r="1296" spans="2:8" x14ac:dyDescent="0.25">
      <c r="B1296" s="17"/>
      <c r="C1296" s="100"/>
      <c r="D1296" s="97"/>
      <c r="E1296" s="52"/>
      <c r="F1296" s="54"/>
      <c r="G1296" s="95"/>
      <c r="H1296" s="58"/>
    </row>
    <row r="1297" spans="2:8" x14ac:dyDescent="0.25">
      <c r="B1297" s="17"/>
      <c r="C1297" s="100"/>
      <c r="D1297" s="97"/>
      <c r="E1297" s="52"/>
      <c r="F1297" s="54"/>
      <c r="G1297" s="95"/>
      <c r="H1297" s="58"/>
    </row>
    <row r="1298" spans="2:8" x14ac:dyDescent="0.25">
      <c r="B1298" s="17"/>
      <c r="C1298" s="100"/>
      <c r="D1298" s="97"/>
      <c r="E1298" s="52"/>
      <c r="F1298" s="54"/>
      <c r="G1298" s="95"/>
      <c r="H1298" s="58"/>
    </row>
    <row r="1299" spans="2:8" x14ac:dyDescent="0.25">
      <c r="B1299" s="17"/>
      <c r="C1299" s="100"/>
      <c r="D1299" s="97"/>
      <c r="E1299" s="52"/>
      <c r="F1299" s="54"/>
      <c r="G1299" s="95"/>
      <c r="H1299" s="58"/>
    </row>
    <row r="1300" spans="2:8" x14ac:dyDescent="0.25">
      <c r="B1300" s="16"/>
      <c r="C1300" s="100"/>
      <c r="D1300" s="97"/>
      <c r="E1300" s="52"/>
      <c r="F1300" s="54"/>
      <c r="G1300" s="95"/>
      <c r="H1300" s="58"/>
    </row>
    <row r="1301" spans="2:8" x14ac:dyDescent="0.25">
      <c r="B1301" s="17"/>
      <c r="C1301" s="100"/>
      <c r="D1301" s="97"/>
      <c r="E1301" s="52"/>
      <c r="F1301" s="54"/>
      <c r="G1301" s="95"/>
      <c r="H1301" s="58"/>
    </row>
    <row r="1302" spans="2:8" x14ac:dyDescent="0.25">
      <c r="B1302" s="17"/>
      <c r="C1302" s="100"/>
      <c r="D1302" s="97"/>
      <c r="E1302" s="52"/>
      <c r="F1302" s="54"/>
      <c r="G1302" s="95"/>
      <c r="H1302" s="58"/>
    </row>
    <row r="1303" spans="2:8" x14ac:dyDescent="0.25">
      <c r="B1303" s="17"/>
      <c r="C1303" s="100"/>
      <c r="D1303" s="97"/>
      <c r="E1303" s="52"/>
      <c r="F1303" s="54"/>
      <c r="G1303" s="95"/>
      <c r="H1303" s="58"/>
    </row>
    <row r="1304" spans="2:8" x14ac:dyDescent="0.25">
      <c r="B1304" s="17"/>
      <c r="C1304" s="100"/>
      <c r="D1304" s="97"/>
      <c r="E1304" s="52"/>
      <c r="F1304" s="54"/>
      <c r="G1304" s="95"/>
      <c r="H1304" s="58"/>
    </row>
    <row r="1305" spans="2:8" x14ac:dyDescent="0.25">
      <c r="B1305" s="17"/>
      <c r="C1305" s="100"/>
      <c r="D1305" s="97"/>
      <c r="E1305" s="52"/>
      <c r="F1305" s="54"/>
      <c r="G1305" s="95"/>
      <c r="H1305" s="58"/>
    </row>
    <row r="1306" spans="2:8" x14ac:dyDescent="0.25">
      <c r="B1306" s="17"/>
      <c r="C1306" s="100"/>
      <c r="D1306" s="97"/>
      <c r="E1306" s="52"/>
      <c r="F1306" s="54"/>
      <c r="G1306" s="95"/>
      <c r="H1306" s="58"/>
    </row>
    <row r="1307" spans="2:8" x14ac:dyDescent="0.25">
      <c r="B1307" s="17"/>
      <c r="C1307" s="100"/>
      <c r="D1307" s="97"/>
      <c r="E1307" s="52"/>
      <c r="F1307" s="54"/>
      <c r="G1307" s="95"/>
      <c r="H1307" s="58"/>
    </row>
    <row r="1308" spans="2:8" x14ac:dyDescent="0.25">
      <c r="B1308" s="17"/>
      <c r="C1308" s="100"/>
      <c r="D1308" s="97"/>
      <c r="E1308" s="52"/>
      <c r="F1308" s="54"/>
      <c r="G1308" s="95"/>
      <c r="H1308" s="58"/>
    </row>
    <row r="1309" spans="2:8" x14ac:dyDescent="0.25">
      <c r="B1309" s="17"/>
      <c r="C1309" s="100"/>
      <c r="D1309" s="97"/>
      <c r="E1309" s="52"/>
      <c r="F1309" s="54"/>
      <c r="G1309" s="95"/>
      <c r="H1309" s="58"/>
    </row>
    <row r="1310" spans="2:8" x14ac:dyDescent="0.25">
      <c r="B1310" s="16"/>
      <c r="C1310" s="100"/>
      <c r="D1310" s="97"/>
      <c r="E1310" s="52"/>
      <c r="F1310" s="54"/>
      <c r="G1310" s="95"/>
      <c r="H1310" s="58"/>
    </row>
    <row r="1311" spans="2:8" x14ac:dyDescent="0.25">
      <c r="B1311" s="17"/>
      <c r="C1311" s="100"/>
      <c r="D1311" s="97"/>
      <c r="E1311" s="52"/>
      <c r="F1311" s="54"/>
      <c r="G1311" s="95"/>
      <c r="H1311" s="58"/>
    </row>
    <row r="1312" spans="2:8" x14ac:dyDescent="0.25">
      <c r="B1312" s="17"/>
      <c r="C1312" s="100"/>
      <c r="D1312" s="97"/>
      <c r="E1312" s="52"/>
      <c r="F1312" s="54"/>
      <c r="G1312" s="95"/>
      <c r="H1312" s="58"/>
    </row>
    <row r="1313" spans="2:8" x14ac:dyDescent="0.25">
      <c r="B1313" s="17"/>
      <c r="C1313" s="100"/>
      <c r="D1313" s="97"/>
      <c r="E1313" s="52"/>
      <c r="F1313" s="54"/>
      <c r="G1313" s="95"/>
      <c r="H1313" s="58"/>
    </row>
    <row r="1314" spans="2:8" x14ac:dyDescent="0.25">
      <c r="B1314" s="17"/>
      <c r="C1314" s="100"/>
      <c r="D1314" s="97"/>
      <c r="E1314" s="52"/>
      <c r="F1314" s="54"/>
      <c r="G1314" s="95"/>
      <c r="H1314" s="58"/>
    </row>
    <row r="1315" spans="2:8" x14ac:dyDescent="0.25">
      <c r="B1315" s="17"/>
      <c r="C1315" s="100"/>
      <c r="D1315" s="97"/>
      <c r="E1315" s="52"/>
      <c r="F1315" s="54"/>
      <c r="G1315" s="95"/>
      <c r="H1315" s="58"/>
    </row>
    <row r="1316" spans="2:8" x14ac:dyDescent="0.25">
      <c r="B1316" s="17"/>
      <c r="C1316" s="100"/>
      <c r="D1316" s="97"/>
      <c r="E1316" s="52"/>
      <c r="F1316" s="54"/>
      <c r="G1316" s="95"/>
      <c r="H1316" s="58"/>
    </row>
    <row r="1317" spans="2:8" x14ac:dyDescent="0.25">
      <c r="B1317" s="17"/>
      <c r="C1317" s="100"/>
      <c r="D1317" s="97"/>
      <c r="E1317" s="52"/>
      <c r="F1317" s="54"/>
      <c r="G1317" s="95"/>
      <c r="H1317" s="58"/>
    </row>
    <row r="1318" spans="2:8" x14ac:dyDescent="0.25">
      <c r="B1318" s="17"/>
      <c r="C1318" s="100"/>
      <c r="D1318" s="97"/>
      <c r="E1318" s="52"/>
      <c r="F1318" s="54"/>
      <c r="G1318" s="95"/>
      <c r="H1318" s="58"/>
    </row>
    <row r="1319" spans="2:8" x14ac:dyDescent="0.25">
      <c r="B1319" s="17"/>
      <c r="C1319" s="100"/>
      <c r="D1319" s="97"/>
      <c r="E1319" s="52"/>
      <c r="F1319" s="54"/>
      <c r="G1319" s="95"/>
      <c r="H1319" s="58"/>
    </row>
    <row r="1320" spans="2:8" x14ac:dyDescent="0.25">
      <c r="B1320" s="16"/>
      <c r="C1320" s="100"/>
      <c r="D1320" s="97"/>
      <c r="E1320" s="52"/>
      <c r="F1320" s="54"/>
      <c r="G1320" s="95"/>
      <c r="H1320" s="58"/>
    </row>
    <row r="1321" spans="2:8" x14ac:dyDescent="0.25">
      <c r="B1321" s="17"/>
      <c r="C1321" s="100"/>
      <c r="D1321" s="97"/>
      <c r="E1321" s="52"/>
      <c r="F1321" s="54"/>
      <c r="G1321" s="95"/>
      <c r="H1321" s="58"/>
    </row>
    <row r="1322" spans="2:8" x14ac:dyDescent="0.25">
      <c r="B1322" s="17"/>
      <c r="C1322" s="100"/>
      <c r="D1322" s="97"/>
      <c r="E1322" s="52"/>
      <c r="F1322" s="54"/>
      <c r="G1322" s="95"/>
      <c r="H1322" s="58"/>
    </row>
    <row r="1323" spans="2:8" x14ac:dyDescent="0.25">
      <c r="B1323" s="17"/>
      <c r="C1323" s="100"/>
      <c r="D1323" s="97"/>
      <c r="E1323" s="52"/>
      <c r="F1323" s="54"/>
      <c r="G1323" s="95"/>
      <c r="H1323" s="58"/>
    </row>
    <row r="1324" spans="2:8" x14ac:dyDescent="0.25">
      <c r="B1324" s="17"/>
      <c r="C1324" s="100"/>
      <c r="D1324" s="97"/>
      <c r="E1324" s="52"/>
      <c r="F1324" s="54"/>
      <c r="G1324" s="95"/>
      <c r="H1324" s="58"/>
    </row>
    <row r="1325" spans="2:8" x14ac:dyDescent="0.25">
      <c r="B1325" s="17"/>
      <c r="C1325" s="100"/>
      <c r="D1325" s="97"/>
      <c r="E1325" s="52"/>
      <c r="F1325" s="54"/>
      <c r="G1325" s="95"/>
      <c r="H1325" s="58"/>
    </row>
    <row r="1326" spans="2:8" x14ac:dyDescent="0.25">
      <c r="B1326" s="17"/>
      <c r="C1326" s="100"/>
      <c r="D1326" s="97"/>
      <c r="E1326" s="52"/>
      <c r="F1326" s="54"/>
      <c r="G1326" s="95"/>
      <c r="H1326" s="58"/>
    </row>
    <row r="1327" spans="2:8" x14ac:dyDescent="0.25">
      <c r="B1327" s="17"/>
      <c r="C1327" s="100"/>
      <c r="D1327" s="97"/>
      <c r="E1327" s="52"/>
      <c r="F1327" s="54"/>
      <c r="G1327" s="95"/>
      <c r="H1327" s="58"/>
    </row>
    <row r="1328" spans="2:8" x14ac:dyDescent="0.25">
      <c r="B1328" s="17"/>
      <c r="C1328" s="100"/>
      <c r="D1328" s="97"/>
      <c r="E1328" s="52"/>
      <c r="F1328" s="54"/>
      <c r="G1328" s="95"/>
      <c r="H1328" s="58"/>
    </row>
    <row r="1329" spans="2:8" x14ac:dyDescent="0.25">
      <c r="B1329" s="17"/>
      <c r="C1329" s="100"/>
      <c r="D1329" s="97"/>
      <c r="E1329" s="52"/>
      <c r="F1329" s="54"/>
      <c r="G1329" s="95"/>
      <c r="H1329" s="58"/>
    </row>
    <row r="1330" spans="2:8" x14ac:dyDescent="0.25">
      <c r="B1330" s="16"/>
      <c r="C1330" s="100"/>
      <c r="D1330" s="97"/>
      <c r="E1330" s="52"/>
      <c r="F1330" s="54"/>
      <c r="G1330" s="95"/>
      <c r="H1330" s="58"/>
    </row>
    <row r="1331" spans="2:8" x14ac:dyDescent="0.25">
      <c r="B1331" s="17"/>
      <c r="C1331" s="100"/>
      <c r="D1331" s="97"/>
      <c r="E1331" s="52"/>
      <c r="F1331" s="54"/>
      <c r="G1331" s="95"/>
      <c r="H1331" s="58"/>
    </row>
    <row r="1332" spans="2:8" x14ac:dyDescent="0.25">
      <c r="B1332" s="17"/>
      <c r="C1332" s="100"/>
      <c r="D1332" s="97"/>
      <c r="E1332" s="52"/>
      <c r="F1332" s="54"/>
      <c r="G1332" s="95"/>
      <c r="H1332" s="58"/>
    </row>
    <row r="1333" spans="2:8" x14ac:dyDescent="0.25">
      <c r="B1333" s="17"/>
      <c r="C1333" s="100"/>
      <c r="D1333" s="97"/>
      <c r="E1333" s="52"/>
      <c r="F1333" s="54"/>
      <c r="G1333" s="95"/>
      <c r="H1333" s="58"/>
    </row>
    <row r="1334" spans="2:8" x14ac:dyDescent="0.25">
      <c r="B1334" s="17"/>
      <c r="C1334" s="100"/>
      <c r="D1334" s="97"/>
      <c r="E1334" s="52"/>
      <c r="F1334" s="54"/>
      <c r="G1334" s="95"/>
      <c r="H1334" s="58"/>
    </row>
    <row r="1335" spans="2:8" x14ac:dyDescent="0.25">
      <c r="B1335" s="17"/>
      <c r="C1335" s="100"/>
      <c r="D1335" s="97"/>
      <c r="E1335" s="52"/>
      <c r="F1335" s="54"/>
      <c r="G1335" s="95"/>
      <c r="H1335" s="58"/>
    </row>
    <row r="1336" spans="2:8" x14ac:dyDescent="0.25">
      <c r="B1336" s="17"/>
      <c r="C1336" s="100"/>
      <c r="D1336" s="97"/>
      <c r="E1336" s="52"/>
      <c r="F1336" s="54"/>
      <c r="G1336" s="95"/>
      <c r="H1336" s="58"/>
    </row>
    <row r="1337" spans="2:8" x14ac:dyDescent="0.25">
      <c r="B1337" s="17"/>
      <c r="C1337" s="100"/>
      <c r="D1337" s="97"/>
      <c r="E1337" s="52"/>
      <c r="F1337" s="54"/>
      <c r="G1337" s="95"/>
      <c r="H1337" s="58"/>
    </row>
    <row r="1338" spans="2:8" x14ac:dyDescent="0.25">
      <c r="B1338" s="17"/>
      <c r="C1338" s="100"/>
      <c r="D1338" s="97"/>
      <c r="E1338" s="52"/>
      <c r="F1338" s="54"/>
      <c r="G1338" s="95"/>
      <c r="H1338" s="58"/>
    </row>
    <row r="1339" spans="2:8" x14ac:dyDescent="0.25">
      <c r="B1339" s="17"/>
      <c r="C1339" s="100"/>
      <c r="D1339" s="97"/>
      <c r="E1339" s="52"/>
      <c r="F1339" s="54"/>
      <c r="G1339" s="95"/>
      <c r="H1339" s="58"/>
    </row>
    <row r="1340" spans="2:8" x14ac:dyDescent="0.25">
      <c r="B1340" s="16"/>
      <c r="C1340" s="100"/>
      <c r="D1340" s="97"/>
      <c r="E1340" s="52"/>
      <c r="F1340" s="54"/>
      <c r="G1340" s="95"/>
      <c r="H1340" s="58"/>
    </row>
    <row r="1341" spans="2:8" x14ac:dyDescent="0.25">
      <c r="B1341" s="17"/>
      <c r="C1341" s="100"/>
      <c r="D1341" s="97"/>
      <c r="E1341" s="52"/>
      <c r="F1341" s="54"/>
      <c r="G1341" s="95"/>
      <c r="H1341" s="58"/>
    </row>
    <row r="1342" spans="2:8" x14ac:dyDescent="0.25">
      <c r="B1342" s="17"/>
      <c r="C1342" s="100"/>
      <c r="D1342" s="97"/>
      <c r="E1342" s="52"/>
      <c r="F1342" s="54"/>
      <c r="G1342" s="95"/>
      <c r="H1342" s="58"/>
    </row>
    <row r="1343" spans="2:8" x14ac:dyDescent="0.25">
      <c r="B1343" s="17"/>
      <c r="C1343" s="100"/>
      <c r="D1343" s="97"/>
      <c r="E1343" s="52"/>
      <c r="F1343" s="54"/>
      <c r="G1343" s="95"/>
      <c r="H1343" s="58"/>
    </row>
    <row r="1344" spans="2:8" x14ac:dyDescent="0.25">
      <c r="B1344" s="17"/>
      <c r="C1344" s="100"/>
      <c r="D1344" s="97"/>
      <c r="E1344" s="52"/>
      <c r="F1344" s="54"/>
      <c r="G1344" s="95"/>
      <c r="H1344" s="58"/>
    </row>
    <row r="1345" spans="2:8" x14ac:dyDescent="0.25">
      <c r="B1345" s="17"/>
      <c r="C1345" s="100"/>
      <c r="D1345" s="97"/>
      <c r="E1345" s="52"/>
      <c r="F1345" s="54"/>
      <c r="G1345" s="95"/>
      <c r="H1345" s="58"/>
    </row>
    <row r="1346" spans="2:8" x14ac:dyDescent="0.25">
      <c r="B1346" s="17"/>
      <c r="C1346" s="100"/>
      <c r="D1346" s="97"/>
      <c r="E1346" s="52"/>
      <c r="F1346" s="54"/>
      <c r="G1346" s="95"/>
      <c r="H1346" s="58"/>
    </row>
    <row r="1347" spans="2:8" x14ac:dyDescent="0.25">
      <c r="B1347" s="17"/>
      <c r="C1347" s="100"/>
      <c r="D1347" s="97"/>
      <c r="E1347" s="52"/>
      <c r="F1347" s="54"/>
      <c r="G1347" s="95"/>
      <c r="H1347" s="58"/>
    </row>
    <row r="1348" spans="2:8" x14ac:dyDescent="0.25">
      <c r="B1348" s="17"/>
      <c r="C1348" s="100"/>
      <c r="D1348" s="97"/>
      <c r="E1348" s="52"/>
      <c r="F1348" s="54"/>
      <c r="G1348" s="95"/>
      <c r="H1348" s="58"/>
    </row>
    <row r="1349" spans="2:8" x14ac:dyDescent="0.25">
      <c r="B1349" s="17"/>
      <c r="C1349" s="100"/>
      <c r="D1349" s="97"/>
      <c r="E1349" s="52"/>
      <c r="F1349" s="54"/>
      <c r="G1349" s="95"/>
      <c r="H1349" s="58"/>
    </row>
    <row r="1350" spans="2:8" x14ac:dyDescent="0.25">
      <c r="B1350" s="16"/>
      <c r="C1350" s="100"/>
      <c r="D1350" s="97"/>
      <c r="E1350" s="52"/>
      <c r="F1350" s="54"/>
      <c r="G1350" s="95"/>
      <c r="H1350" s="58"/>
    </row>
    <row r="1351" spans="2:8" x14ac:dyDescent="0.25">
      <c r="B1351" s="17"/>
      <c r="C1351" s="100"/>
      <c r="D1351" s="97"/>
      <c r="E1351" s="52"/>
      <c r="F1351" s="54"/>
      <c r="G1351" s="95"/>
      <c r="H1351" s="58"/>
    </row>
    <row r="1352" spans="2:8" x14ac:dyDescent="0.25">
      <c r="B1352" s="17"/>
      <c r="C1352" s="100"/>
      <c r="D1352" s="97"/>
      <c r="E1352" s="52"/>
      <c r="F1352" s="54"/>
      <c r="G1352" s="95"/>
      <c r="H1352" s="58"/>
    </row>
    <row r="1353" spans="2:8" x14ac:dyDescent="0.25">
      <c r="B1353" s="17"/>
      <c r="C1353" s="100"/>
      <c r="D1353" s="97"/>
      <c r="E1353" s="52"/>
      <c r="F1353" s="54"/>
      <c r="G1353" s="95"/>
      <c r="H1353" s="58"/>
    </row>
    <row r="1354" spans="2:8" x14ac:dyDescent="0.25">
      <c r="B1354" s="17"/>
      <c r="C1354" s="100"/>
      <c r="D1354" s="97"/>
      <c r="E1354" s="52"/>
      <c r="F1354" s="54"/>
      <c r="G1354" s="95"/>
      <c r="H1354" s="58"/>
    </row>
    <row r="1355" spans="2:8" x14ac:dyDescent="0.25">
      <c r="B1355" s="17"/>
      <c r="C1355" s="100"/>
      <c r="D1355" s="97"/>
      <c r="E1355" s="52"/>
      <c r="F1355" s="54"/>
      <c r="G1355" s="95"/>
      <c r="H1355" s="58"/>
    </row>
    <row r="1356" spans="2:8" x14ac:dyDescent="0.25">
      <c r="B1356" s="17"/>
      <c r="C1356" s="100"/>
      <c r="D1356" s="97"/>
      <c r="E1356" s="52"/>
      <c r="F1356" s="54"/>
      <c r="G1356" s="95"/>
      <c r="H1356" s="58"/>
    </row>
    <row r="1357" spans="2:8" x14ac:dyDescent="0.25">
      <c r="B1357" s="17"/>
      <c r="C1357" s="100"/>
      <c r="D1357" s="97"/>
      <c r="E1357" s="52"/>
      <c r="F1357" s="54"/>
      <c r="G1357" s="95"/>
      <c r="H1357" s="58"/>
    </row>
    <row r="1358" spans="2:8" x14ac:dyDescent="0.25">
      <c r="B1358" s="17"/>
      <c r="C1358" s="100"/>
      <c r="D1358" s="97"/>
      <c r="E1358" s="52"/>
      <c r="F1358" s="54"/>
      <c r="G1358" s="95"/>
      <c r="H1358" s="58"/>
    </row>
    <row r="1359" spans="2:8" x14ac:dyDescent="0.25">
      <c r="B1359" s="17"/>
      <c r="C1359" s="100"/>
      <c r="D1359" s="97"/>
      <c r="E1359" s="52"/>
      <c r="F1359" s="54"/>
      <c r="G1359" s="95"/>
      <c r="H1359" s="58"/>
    </row>
    <row r="1360" spans="2:8" x14ac:dyDescent="0.25">
      <c r="B1360" s="17"/>
      <c r="C1360" s="100"/>
      <c r="D1360" s="97"/>
      <c r="E1360" s="52"/>
      <c r="F1360" s="54"/>
      <c r="G1360" s="95"/>
      <c r="H1360" s="58"/>
    </row>
    <row r="1361" spans="2:8" x14ac:dyDescent="0.25">
      <c r="B1361" s="17"/>
      <c r="C1361" s="100"/>
      <c r="D1361" s="97"/>
      <c r="E1361" s="52"/>
      <c r="F1361" s="54"/>
      <c r="G1361" s="95"/>
      <c r="H1361" s="58"/>
    </row>
    <row r="1362" spans="2:8" x14ac:dyDescent="0.25">
      <c r="B1362" s="17"/>
      <c r="C1362" s="100"/>
      <c r="D1362" s="97"/>
      <c r="E1362" s="52"/>
      <c r="F1362" s="54"/>
      <c r="G1362" s="95"/>
      <c r="H1362" s="58"/>
    </row>
    <row r="1363" spans="2:8" x14ac:dyDescent="0.25">
      <c r="B1363" s="17"/>
      <c r="C1363" s="100"/>
      <c r="D1363" s="97"/>
      <c r="E1363" s="52"/>
      <c r="F1363" s="54"/>
      <c r="G1363" s="95"/>
      <c r="H1363" s="58"/>
    </row>
    <row r="1364" spans="2:8" x14ac:dyDescent="0.25">
      <c r="B1364" s="16"/>
      <c r="C1364" s="100"/>
      <c r="D1364" s="97"/>
      <c r="E1364" s="52"/>
      <c r="F1364" s="54"/>
      <c r="G1364" s="95"/>
      <c r="H1364" s="58"/>
    </row>
    <row r="1365" spans="2:8" x14ac:dyDescent="0.25">
      <c r="B1365" s="17"/>
      <c r="C1365" s="100"/>
      <c r="D1365" s="97"/>
      <c r="E1365" s="52"/>
      <c r="F1365" s="54"/>
      <c r="G1365" s="95"/>
      <c r="H1365" s="58"/>
    </row>
    <row r="1366" spans="2:8" x14ac:dyDescent="0.25">
      <c r="B1366" s="17"/>
      <c r="C1366" s="100"/>
      <c r="D1366" s="97"/>
      <c r="E1366" s="52"/>
      <c r="F1366" s="54"/>
      <c r="G1366" s="95"/>
      <c r="H1366" s="58"/>
    </row>
    <row r="1367" spans="2:8" x14ac:dyDescent="0.25">
      <c r="B1367" s="17"/>
      <c r="C1367" s="100"/>
      <c r="D1367" s="97"/>
      <c r="E1367" s="52"/>
      <c r="F1367" s="54"/>
      <c r="G1367" s="95"/>
      <c r="H1367" s="58"/>
    </row>
    <row r="1368" spans="2:8" x14ac:dyDescent="0.25">
      <c r="B1368" s="16"/>
      <c r="C1368" s="100"/>
      <c r="D1368" s="97"/>
      <c r="E1368" s="52"/>
      <c r="F1368" s="54"/>
      <c r="G1368" s="95"/>
      <c r="H1368" s="58"/>
    </row>
    <row r="1369" spans="2:8" x14ac:dyDescent="0.25">
      <c r="B1369" s="17"/>
      <c r="C1369" s="100"/>
      <c r="D1369" s="97"/>
      <c r="E1369" s="52"/>
      <c r="F1369" s="54"/>
      <c r="G1369" s="95"/>
      <c r="H1369" s="58"/>
    </row>
    <row r="1370" spans="2:8" x14ac:dyDescent="0.25">
      <c r="B1370" s="17"/>
      <c r="C1370" s="100"/>
      <c r="D1370" s="97"/>
      <c r="E1370" s="52"/>
      <c r="F1370" s="54"/>
      <c r="G1370" s="95"/>
      <c r="H1370" s="58"/>
    </row>
    <row r="1371" spans="2:8" x14ac:dyDescent="0.25">
      <c r="B1371" s="17"/>
      <c r="C1371" s="100"/>
      <c r="D1371" s="97"/>
      <c r="E1371" s="52"/>
      <c r="F1371" s="54"/>
      <c r="G1371" s="95"/>
      <c r="H1371" s="58"/>
    </row>
    <row r="1372" spans="2:8" x14ac:dyDescent="0.25">
      <c r="B1372" s="17"/>
      <c r="C1372" s="100"/>
      <c r="D1372" s="97"/>
      <c r="E1372" s="52"/>
      <c r="F1372" s="54"/>
      <c r="G1372" s="95"/>
      <c r="H1372" s="58"/>
    </row>
    <row r="1373" spans="2:8" x14ac:dyDescent="0.25">
      <c r="B1373" s="17"/>
      <c r="C1373" s="100"/>
      <c r="D1373" s="97"/>
      <c r="E1373" s="52"/>
      <c r="F1373" s="54"/>
      <c r="G1373" s="95"/>
      <c r="H1373" s="58"/>
    </row>
    <row r="1374" spans="2:8" x14ac:dyDescent="0.25">
      <c r="B1374" s="17"/>
      <c r="C1374" s="100"/>
      <c r="D1374" s="97"/>
      <c r="E1374" s="52"/>
      <c r="F1374" s="54"/>
      <c r="G1374" s="95"/>
      <c r="H1374" s="58"/>
    </row>
    <row r="1375" spans="2:8" x14ac:dyDescent="0.25">
      <c r="B1375" s="17"/>
      <c r="C1375" s="100"/>
      <c r="D1375" s="97"/>
      <c r="E1375" s="52"/>
      <c r="F1375" s="54"/>
      <c r="G1375" s="95"/>
      <c r="H1375" s="58"/>
    </row>
    <row r="1376" spans="2:8" x14ac:dyDescent="0.25">
      <c r="B1376" s="17"/>
      <c r="C1376" s="100"/>
      <c r="D1376" s="97"/>
      <c r="E1376" s="52"/>
      <c r="F1376" s="54"/>
      <c r="G1376" s="95"/>
      <c r="H1376" s="58"/>
    </row>
    <row r="1377" spans="2:8" x14ac:dyDescent="0.25">
      <c r="B1377" s="17"/>
      <c r="C1377" s="100"/>
      <c r="D1377" s="97"/>
      <c r="E1377" s="52"/>
      <c r="F1377" s="54"/>
      <c r="G1377" s="95"/>
      <c r="H1377" s="58"/>
    </row>
    <row r="1378" spans="2:8" x14ac:dyDescent="0.25">
      <c r="B1378" s="17"/>
      <c r="C1378" s="100"/>
      <c r="D1378" s="97"/>
      <c r="E1378" s="52"/>
      <c r="F1378" s="54"/>
      <c r="G1378" s="95"/>
      <c r="H1378" s="58"/>
    </row>
    <row r="1379" spans="2:8" x14ac:dyDescent="0.25">
      <c r="B1379" s="17"/>
      <c r="C1379" s="100"/>
      <c r="D1379" s="97"/>
      <c r="E1379" s="52"/>
      <c r="F1379" s="54"/>
      <c r="G1379" s="95"/>
      <c r="H1379" s="58"/>
    </row>
    <row r="1380" spans="2:8" x14ac:dyDescent="0.25">
      <c r="B1380" s="17"/>
      <c r="C1380" s="100"/>
      <c r="D1380" s="97"/>
      <c r="E1380" s="52"/>
      <c r="F1380" s="54"/>
      <c r="G1380" s="95"/>
      <c r="H1380" s="58"/>
    </row>
    <row r="1381" spans="2:8" x14ac:dyDescent="0.25">
      <c r="B1381" s="17"/>
      <c r="C1381" s="100"/>
      <c r="D1381" s="97"/>
      <c r="E1381" s="52"/>
      <c r="F1381" s="54"/>
      <c r="G1381" s="95"/>
      <c r="H1381" s="58"/>
    </row>
    <row r="1382" spans="2:8" x14ac:dyDescent="0.25">
      <c r="B1382" s="17"/>
      <c r="C1382" s="100"/>
      <c r="D1382" s="97"/>
      <c r="E1382" s="52"/>
      <c r="F1382" s="54"/>
      <c r="G1382" s="95"/>
      <c r="H1382" s="58"/>
    </row>
    <row r="1383" spans="2:8" x14ac:dyDescent="0.25">
      <c r="B1383" s="17"/>
      <c r="C1383" s="100"/>
      <c r="D1383" s="97"/>
      <c r="E1383" s="52"/>
      <c r="F1383" s="54"/>
      <c r="G1383" s="95"/>
      <c r="H1383" s="58"/>
    </row>
    <row r="1384" spans="2:8" x14ac:dyDescent="0.25">
      <c r="B1384" s="17"/>
      <c r="C1384" s="100"/>
      <c r="D1384" s="97"/>
      <c r="E1384" s="52"/>
      <c r="F1384" s="54"/>
      <c r="G1384" s="95"/>
      <c r="H1384" s="58"/>
    </row>
    <row r="1385" spans="2:8" x14ac:dyDescent="0.25">
      <c r="B1385" s="17"/>
      <c r="C1385" s="100"/>
      <c r="D1385" s="97"/>
      <c r="E1385" s="52"/>
      <c r="F1385" s="54"/>
      <c r="G1385" s="95"/>
      <c r="H1385" s="58"/>
    </row>
    <row r="1386" spans="2:8" x14ac:dyDescent="0.25">
      <c r="B1386" s="17"/>
      <c r="C1386" s="100"/>
      <c r="D1386" s="97"/>
      <c r="E1386" s="52"/>
      <c r="F1386" s="54"/>
      <c r="G1386" s="95"/>
      <c r="H1386" s="58"/>
    </row>
    <row r="1387" spans="2:8" x14ac:dyDescent="0.25">
      <c r="B1387" s="17"/>
      <c r="C1387" s="100"/>
      <c r="D1387" s="97"/>
      <c r="E1387" s="52"/>
      <c r="F1387" s="54"/>
      <c r="G1387" s="95"/>
      <c r="H1387" s="58"/>
    </row>
    <row r="1388" spans="2:8" x14ac:dyDescent="0.25">
      <c r="B1388" s="17"/>
      <c r="C1388" s="100"/>
      <c r="D1388" s="97"/>
      <c r="E1388" s="52"/>
      <c r="F1388" s="54"/>
      <c r="G1388" s="95"/>
      <c r="H1388" s="58"/>
    </row>
    <row r="1389" spans="2:8" x14ac:dyDescent="0.25">
      <c r="B1389" s="17"/>
      <c r="C1389" s="100"/>
      <c r="D1389" s="97"/>
      <c r="E1389" s="52"/>
      <c r="F1389" s="54"/>
      <c r="G1389" s="95"/>
      <c r="H1389" s="58"/>
    </row>
    <row r="1390" spans="2:8" x14ac:dyDescent="0.25">
      <c r="B1390" s="17"/>
      <c r="C1390" s="100"/>
      <c r="D1390" s="97"/>
      <c r="E1390" s="52"/>
      <c r="F1390" s="54"/>
      <c r="G1390" s="95"/>
      <c r="H1390" s="58"/>
    </row>
    <row r="1391" spans="2:8" x14ac:dyDescent="0.25">
      <c r="B1391" s="17"/>
      <c r="C1391" s="100"/>
      <c r="D1391" s="97"/>
      <c r="E1391" s="52"/>
      <c r="F1391" s="54"/>
      <c r="G1391" s="95"/>
      <c r="H1391" s="58"/>
    </row>
    <row r="1392" spans="2:8" x14ac:dyDescent="0.25">
      <c r="B1392" s="17"/>
      <c r="C1392" s="100"/>
      <c r="D1392" s="97"/>
      <c r="E1392" s="52"/>
      <c r="F1392" s="54"/>
      <c r="G1392" s="95"/>
      <c r="H1392" s="58"/>
    </row>
    <row r="1393" spans="2:8" x14ac:dyDescent="0.25">
      <c r="B1393" s="17"/>
      <c r="C1393" s="100"/>
      <c r="D1393" s="97"/>
      <c r="E1393" s="52"/>
      <c r="F1393" s="54"/>
      <c r="G1393" s="95"/>
      <c r="H1393" s="58"/>
    </row>
    <row r="1394" spans="2:8" x14ac:dyDescent="0.25">
      <c r="B1394" s="17"/>
      <c r="C1394" s="100"/>
      <c r="D1394" s="97"/>
      <c r="E1394" s="52"/>
      <c r="F1394" s="54"/>
      <c r="G1394" s="95"/>
      <c r="H1394" s="58"/>
    </row>
    <row r="1395" spans="2:8" x14ac:dyDescent="0.25">
      <c r="B1395" s="17"/>
      <c r="C1395" s="100"/>
      <c r="D1395" s="97"/>
      <c r="E1395" s="52"/>
      <c r="F1395" s="54"/>
      <c r="G1395" s="95"/>
      <c r="H1395" s="58"/>
    </row>
    <row r="1396" spans="2:8" x14ac:dyDescent="0.25">
      <c r="B1396" s="17"/>
      <c r="C1396" s="100"/>
      <c r="D1396" s="97"/>
      <c r="E1396" s="52"/>
      <c r="F1396" s="54"/>
      <c r="G1396" s="95"/>
      <c r="H1396" s="58"/>
    </row>
    <row r="1397" spans="2:8" x14ac:dyDescent="0.25">
      <c r="B1397" s="17"/>
      <c r="C1397" s="100"/>
      <c r="D1397" s="97"/>
      <c r="E1397" s="52"/>
      <c r="F1397" s="54"/>
      <c r="G1397" s="95"/>
      <c r="H1397" s="58"/>
    </row>
    <row r="1398" spans="2:8" x14ac:dyDescent="0.25">
      <c r="B1398" s="16"/>
      <c r="C1398" s="100"/>
      <c r="D1398" s="97"/>
      <c r="E1398" s="52"/>
      <c r="F1398" s="54"/>
      <c r="G1398" s="95"/>
      <c r="H1398" s="58"/>
    </row>
    <row r="1399" spans="2:8" x14ac:dyDescent="0.25">
      <c r="B1399" s="17"/>
      <c r="C1399" s="100"/>
      <c r="D1399" s="97"/>
      <c r="E1399" s="52"/>
      <c r="F1399" s="54"/>
      <c r="G1399" s="95"/>
      <c r="H1399" s="58"/>
    </row>
    <row r="1400" spans="2:8" x14ac:dyDescent="0.25">
      <c r="B1400" s="17"/>
      <c r="C1400" s="100"/>
      <c r="D1400" s="97"/>
      <c r="E1400" s="52"/>
      <c r="F1400" s="54"/>
      <c r="G1400" s="95"/>
      <c r="H1400" s="58"/>
    </row>
    <row r="1401" spans="2:8" x14ac:dyDescent="0.25">
      <c r="B1401" s="17"/>
      <c r="C1401" s="100"/>
      <c r="D1401" s="97"/>
      <c r="E1401" s="52"/>
      <c r="F1401" s="54"/>
      <c r="G1401" s="95"/>
      <c r="H1401" s="58"/>
    </row>
    <row r="1402" spans="2:8" x14ac:dyDescent="0.25">
      <c r="B1402" s="17"/>
      <c r="C1402" s="100"/>
      <c r="D1402" s="97"/>
      <c r="E1402" s="52"/>
      <c r="F1402" s="54"/>
      <c r="G1402" s="95"/>
      <c r="H1402" s="58"/>
    </row>
    <row r="1403" spans="2:8" x14ac:dyDescent="0.25">
      <c r="B1403" s="17"/>
      <c r="C1403" s="100"/>
      <c r="D1403" s="97"/>
      <c r="E1403" s="52"/>
      <c r="F1403" s="54"/>
      <c r="G1403" s="95"/>
      <c r="H1403" s="58"/>
    </row>
    <row r="1404" spans="2:8" x14ac:dyDescent="0.25">
      <c r="B1404" s="17"/>
      <c r="C1404" s="100"/>
      <c r="D1404" s="97"/>
      <c r="E1404" s="52"/>
      <c r="F1404" s="54"/>
      <c r="G1404" s="95"/>
      <c r="H1404" s="58"/>
    </row>
    <row r="1405" spans="2:8" x14ac:dyDescent="0.25">
      <c r="B1405" s="17"/>
      <c r="C1405" s="100"/>
      <c r="D1405" s="97"/>
      <c r="E1405" s="52"/>
      <c r="F1405" s="54"/>
      <c r="G1405" s="95"/>
      <c r="H1405" s="58"/>
    </row>
    <row r="1406" spans="2:8" x14ac:dyDescent="0.25">
      <c r="B1406" s="17"/>
      <c r="C1406" s="100"/>
      <c r="D1406" s="97"/>
      <c r="E1406" s="52"/>
      <c r="F1406" s="54"/>
      <c r="G1406" s="95"/>
      <c r="H1406" s="58"/>
    </row>
    <row r="1407" spans="2:8" x14ac:dyDescent="0.25">
      <c r="B1407" s="17"/>
      <c r="C1407" s="100"/>
      <c r="D1407" s="97"/>
      <c r="E1407" s="52"/>
      <c r="F1407" s="54"/>
      <c r="G1407" s="95"/>
      <c r="H1407" s="58"/>
    </row>
    <row r="1408" spans="2:8" x14ac:dyDescent="0.25">
      <c r="B1408" s="17"/>
      <c r="C1408" s="100"/>
      <c r="D1408" s="97"/>
      <c r="E1408" s="52"/>
      <c r="F1408" s="54"/>
      <c r="G1408" s="95"/>
      <c r="H1408" s="58"/>
    </row>
    <row r="1409" spans="2:8" x14ac:dyDescent="0.25">
      <c r="B1409" s="17"/>
      <c r="C1409" s="100"/>
      <c r="D1409" s="97"/>
      <c r="E1409" s="52"/>
      <c r="F1409" s="54"/>
      <c r="G1409" s="95"/>
      <c r="H1409" s="58"/>
    </row>
    <row r="1410" spans="2:8" x14ac:dyDescent="0.25">
      <c r="B1410" s="17"/>
      <c r="C1410" s="100"/>
      <c r="D1410" s="97"/>
      <c r="E1410" s="52"/>
      <c r="F1410" s="54"/>
      <c r="G1410" s="95"/>
      <c r="H1410" s="58"/>
    </row>
    <row r="1411" spans="2:8" x14ac:dyDescent="0.25">
      <c r="B1411" s="17"/>
      <c r="C1411" s="100"/>
      <c r="D1411" s="97"/>
      <c r="E1411" s="52"/>
      <c r="F1411" s="54"/>
      <c r="G1411" s="95"/>
      <c r="H1411" s="58"/>
    </row>
    <row r="1412" spans="2:8" x14ac:dyDescent="0.25">
      <c r="B1412" s="17"/>
      <c r="C1412" s="100"/>
      <c r="D1412" s="97"/>
      <c r="E1412" s="52"/>
      <c r="F1412" s="54"/>
      <c r="G1412" s="95"/>
      <c r="H1412" s="58"/>
    </row>
    <row r="1413" spans="2:8" x14ac:dyDescent="0.25">
      <c r="B1413" s="17"/>
      <c r="C1413" s="100"/>
      <c r="D1413" s="97"/>
      <c r="E1413" s="52"/>
      <c r="F1413" s="54"/>
      <c r="G1413" s="95"/>
      <c r="H1413" s="58"/>
    </row>
    <row r="1414" spans="2:8" x14ac:dyDescent="0.25">
      <c r="B1414" s="17"/>
      <c r="C1414" s="100"/>
      <c r="D1414" s="97"/>
      <c r="E1414" s="52"/>
      <c r="F1414" s="54"/>
      <c r="G1414" s="95"/>
      <c r="H1414" s="58"/>
    </row>
    <row r="1415" spans="2:8" x14ac:dyDescent="0.25">
      <c r="B1415" s="17"/>
      <c r="C1415" s="100"/>
      <c r="D1415" s="97"/>
      <c r="E1415" s="52"/>
      <c r="F1415" s="54"/>
      <c r="G1415" s="95"/>
      <c r="H1415" s="58"/>
    </row>
    <row r="1416" spans="2:8" x14ac:dyDescent="0.25">
      <c r="B1416" s="17"/>
      <c r="C1416" s="100"/>
      <c r="D1416" s="97"/>
      <c r="E1416" s="52"/>
      <c r="F1416" s="54"/>
      <c r="G1416" s="95"/>
      <c r="H1416" s="58"/>
    </row>
    <row r="1417" spans="2:8" x14ac:dyDescent="0.25">
      <c r="B1417" s="17"/>
      <c r="C1417" s="100"/>
      <c r="D1417" s="97"/>
      <c r="E1417" s="52"/>
      <c r="F1417" s="54"/>
      <c r="G1417" s="95"/>
      <c r="H1417" s="58"/>
    </row>
    <row r="1418" spans="2:8" x14ac:dyDescent="0.25">
      <c r="B1418" s="17"/>
      <c r="C1418" s="100"/>
      <c r="D1418" s="97"/>
      <c r="E1418" s="52"/>
      <c r="F1418" s="54"/>
      <c r="G1418" s="95"/>
      <c r="H1418" s="58"/>
    </row>
    <row r="1419" spans="2:8" x14ac:dyDescent="0.25">
      <c r="B1419" s="17"/>
      <c r="C1419" s="100"/>
      <c r="D1419" s="97"/>
      <c r="E1419" s="52"/>
      <c r="F1419" s="54"/>
      <c r="G1419" s="95"/>
      <c r="H1419" s="58"/>
    </row>
    <row r="1420" spans="2:8" x14ac:dyDescent="0.25">
      <c r="B1420" s="17"/>
      <c r="C1420" s="100"/>
      <c r="D1420" s="97"/>
      <c r="E1420" s="52"/>
      <c r="F1420" s="54"/>
      <c r="G1420" s="95"/>
      <c r="H1420" s="58"/>
    </row>
    <row r="1421" spans="2:8" x14ac:dyDescent="0.25">
      <c r="B1421" s="17"/>
      <c r="C1421" s="100"/>
      <c r="D1421" s="97"/>
      <c r="E1421" s="52"/>
      <c r="F1421" s="54"/>
      <c r="G1421" s="95"/>
      <c r="H1421" s="58"/>
    </row>
    <row r="1422" spans="2:8" x14ac:dyDescent="0.25">
      <c r="B1422" s="17"/>
      <c r="C1422" s="100"/>
      <c r="D1422" s="97"/>
      <c r="E1422" s="52"/>
      <c r="F1422" s="54"/>
      <c r="G1422" s="95"/>
      <c r="H1422" s="58"/>
    </row>
    <row r="1423" spans="2:8" x14ac:dyDescent="0.25">
      <c r="B1423" s="17"/>
      <c r="C1423" s="100"/>
      <c r="D1423" s="97"/>
      <c r="E1423" s="52"/>
      <c r="F1423" s="54"/>
      <c r="G1423" s="95"/>
      <c r="H1423" s="58"/>
    </row>
    <row r="1424" spans="2:8" x14ac:dyDescent="0.25">
      <c r="B1424" s="17"/>
      <c r="C1424" s="100"/>
      <c r="D1424" s="97"/>
      <c r="E1424" s="52"/>
      <c r="F1424" s="54"/>
      <c r="G1424" s="95"/>
      <c r="H1424" s="58"/>
    </row>
    <row r="1425" spans="2:8" x14ac:dyDescent="0.25">
      <c r="B1425" s="17"/>
      <c r="C1425" s="100"/>
      <c r="D1425" s="97"/>
      <c r="E1425" s="52"/>
      <c r="F1425" s="54"/>
      <c r="G1425" s="95"/>
      <c r="H1425" s="58"/>
    </row>
    <row r="1426" spans="2:8" x14ac:dyDescent="0.25">
      <c r="B1426" s="17"/>
      <c r="C1426" s="100"/>
      <c r="D1426" s="97"/>
      <c r="E1426" s="52"/>
      <c r="F1426" s="54"/>
      <c r="G1426" s="95"/>
      <c r="H1426" s="58"/>
    </row>
    <row r="1427" spans="2:8" x14ac:dyDescent="0.25">
      <c r="B1427" s="17"/>
      <c r="C1427" s="100"/>
      <c r="D1427" s="97"/>
      <c r="E1427" s="52"/>
      <c r="F1427" s="54"/>
      <c r="G1427" s="95"/>
      <c r="H1427" s="58"/>
    </row>
    <row r="1428" spans="2:8" x14ac:dyDescent="0.25">
      <c r="B1428" s="16"/>
      <c r="C1428" s="100"/>
      <c r="D1428" s="97"/>
      <c r="E1428" s="52"/>
      <c r="F1428" s="54"/>
      <c r="G1428" s="95"/>
      <c r="H1428" s="58"/>
    </row>
    <row r="1429" spans="2:8" x14ac:dyDescent="0.25">
      <c r="B1429" s="17"/>
      <c r="C1429" s="100"/>
      <c r="D1429" s="97"/>
      <c r="E1429" s="52"/>
      <c r="F1429" s="54"/>
      <c r="G1429" s="95"/>
      <c r="H1429" s="58"/>
    </row>
    <row r="1430" spans="2:8" x14ac:dyDescent="0.25">
      <c r="B1430" s="17"/>
      <c r="C1430" s="100"/>
      <c r="D1430" s="97"/>
      <c r="E1430" s="52"/>
      <c r="F1430" s="54"/>
      <c r="G1430" s="95"/>
      <c r="H1430" s="58"/>
    </row>
    <row r="1431" spans="2:8" x14ac:dyDescent="0.25">
      <c r="B1431" s="17"/>
      <c r="C1431" s="100"/>
      <c r="D1431" s="97"/>
      <c r="E1431" s="52"/>
      <c r="F1431" s="54"/>
      <c r="G1431" s="95"/>
      <c r="H1431" s="58"/>
    </row>
    <row r="1432" spans="2:8" x14ac:dyDescent="0.25">
      <c r="B1432" s="17"/>
      <c r="C1432" s="100"/>
      <c r="D1432" s="97"/>
      <c r="E1432" s="52"/>
      <c r="F1432" s="54"/>
      <c r="G1432" s="95"/>
      <c r="H1432" s="58"/>
    </row>
    <row r="1433" spans="2:8" x14ac:dyDescent="0.25">
      <c r="B1433" s="17"/>
      <c r="C1433" s="100"/>
      <c r="D1433" s="97"/>
      <c r="E1433" s="52"/>
      <c r="F1433" s="54"/>
      <c r="G1433" s="95"/>
      <c r="H1433" s="58"/>
    </row>
    <row r="1434" spans="2:8" x14ac:dyDescent="0.25">
      <c r="B1434" s="17"/>
      <c r="C1434" s="100"/>
      <c r="D1434" s="97"/>
      <c r="E1434" s="52"/>
      <c r="F1434" s="54"/>
      <c r="G1434" s="95"/>
      <c r="H1434" s="58"/>
    </row>
    <row r="1435" spans="2:8" x14ac:dyDescent="0.25">
      <c r="B1435" s="17"/>
      <c r="C1435" s="100"/>
      <c r="D1435" s="97"/>
      <c r="E1435" s="52"/>
      <c r="F1435" s="54"/>
      <c r="G1435" s="95"/>
      <c r="H1435" s="58"/>
    </row>
    <row r="1436" spans="2:8" x14ac:dyDescent="0.25">
      <c r="B1436" s="17"/>
      <c r="C1436" s="100"/>
      <c r="D1436" s="97"/>
      <c r="E1436" s="52"/>
      <c r="F1436" s="54"/>
      <c r="G1436" s="95"/>
      <c r="H1436" s="58"/>
    </row>
    <row r="1437" spans="2:8" x14ac:dyDescent="0.25">
      <c r="B1437" s="17"/>
      <c r="C1437" s="100"/>
      <c r="D1437" s="97"/>
      <c r="E1437" s="52"/>
      <c r="F1437" s="54"/>
      <c r="G1437" s="95"/>
      <c r="H1437" s="58"/>
    </row>
    <row r="1438" spans="2:8" x14ac:dyDescent="0.25">
      <c r="B1438" s="17"/>
      <c r="C1438" s="100"/>
      <c r="D1438" s="97"/>
      <c r="E1438" s="52"/>
      <c r="F1438" s="54"/>
      <c r="G1438" s="95"/>
      <c r="H1438" s="58"/>
    </row>
    <row r="1439" spans="2:8" x14ac:dyDescent="0.25">
      <c r="B1439" s="17"/>
      <c r="C1439" s="100"/>
      <c r="D1439" s="97"/>
      <c r="E1439" s="52"/>
      <c r="F1439" s="54"/>
      <c r="G1439" s="95"/>
      <c r="H1439" s="58"/>
    </row>
    <row r="1440" spans="2:8" x14ac:dyDescent="0.25">
      <c r="B1440" s="17"/>
      <c r="C1440" s="100"/>
      <c r="D1440" s="97"/>
      <c r="E1440" s="52"/>
      <c r="F1440" s="54"/>
      <c r="G1440" s="95"/>
      <c r="H1440" s="58"/>
    </row>
    <row r="1441" spans="2:8" x14ac:dyDescent="0.25">
      <c r="B1441" s="17"/>
      <c r="C1441" s="100"/>
      <c r="D1441" s="97"/>
      <c r="E1441" s="52"/>
      <c r="F1441" s="54"/>
      <c r="G1441" s="95"/>
      <c r="H1441" s="58"/>
    </row>
    <row r="1442" spans="2:8" x14ac:dyDescent="0.25">
      <c r="B1442" s="17"/>
      <c r="C1442" s="100"/>
      <c r="D1442" s="97"/>
      <c r="E1442" s="52"/>
      <c r="F1442" s="54"/>
      <c r="G1442" s="95"/>
      <c r="H1442" s="58"/>
    </row>
    <row r="1443" spans="2:8" x14ac:dyDescent="0.25">
      <c r="B1443" s="17"/>
      <c r="C1443" s="100"/>
      <c r="D1443" s="97"/>
      <c r="E1443" s="52"/>
      <c r="F1443" s="54"/>
      <c r="G1443" s="95"/>
      <c r="H1443" s="58"/>
    </row>
    <row r="1444" spans="2:8" x14ac:dyDescent="0.25">
      <c r="B1444" s="17"/>
      <c r="C1444" s="100"/>
      <c r="D1444" s="97"/>
      <c r="E1444" s="52"/>
      <c r="F1444" s="54"/>
      <c r="G1444" s="95"/>
      <c r="H1444" s="58"/>
    </row>
    <row r="1445" spans="2:8" x14ac:dyDescent="0.25">
      <c r="B1445" s="17"/>
      <c r="C1445" s="100"/>
      <c r="D1445" s="97"/>
      <c r="E1445" s="52"/>
      <c r="F1445" s="54"/>
      <c r="G1445" s="95"/>
      <c r="H1445" s="58"/>
    </row>
    <row r="1446" spans="2:8" x14ac:dyDescent="0.25">
      <c r="B1446" s="17"/>
      <c r="C1446" s="100"/>
      <c r="D1446" s="97"/>
      <c r="E1446" s="52"/>
      <c r="F1446" s="54"/>
      <c r="G1446" s="95"/>
      <c r="H1446" s="58"/>
    </row>
    <row r="1447" spans="2:8" x14ac:dyDescent="0.25">
      <c r="B1447" s="17"/>
      <c r="C1447" s="100"/>
      <c r="D1447" s="97"/>
      <c r="E1447" s="52"/>
      <c r="F1447" s="54"/>
      <c r="G1447" s="95"/>
      <c r="H1447" s="58"/>
    </row>
    <row r="1448" spans="2:8" x14ac:dyDescent="0.25">
      <c r="B1448" s="17"/>
      <c r="C1448" s="100"/>
      <c r="D1448" s="97"/>
      <c r="E1448" s="52"/>
      <c r="F1448" s="54"/>
      <c r="G1448" s="95"/>
      <c r="H1448" s="58"/>
    </row>
    <row r="1449" spans="2:8" x14ac:dyDescent="0.25">
      <c r="B1449" s="17"/>
      <c r="C1449" s="100"/>
      <c r="D1449" s="97"/>
      <c r="E1449" s="52"/>
      <c r="F1449" s="54"/>
      <c r="G1449" s="95"/>
      <c r="H1449" s="58"/>
    </row>
    <row r="1450" spans="2:8" x14ac:dyDescent="0.25">
      <c r="B1450" s="17"/>
      <c r="C1450" s="100"/>
      <c r="D1450" s="97"/>
      <c r="E1450" s="52"/>
      <c r="F1450" s="54"/>
      <c r="G1450" s="95"/>
      <c r="H1450" s="58"/>
    </row>
    <row r="1451" spans="2:8" x14ac:dyDescent="0.25">
      <c r="B1451" s="17"/>
      <c r="C1451" s="100"/>
      <c r="D1451" s="97"/>
      <c r="E1451" s="52"/>
      <c r="F1451" s="54"/>
      <c r="G1451" s="95"/>
      <c r="H1451" s="58"/>
    </row>
    <row r="1452" spans="2:8" x14ac:dyDescent="0.25">
      <c r="B1452" s="17"/>
      <c r="C1452" s="100"/>
      <c r="D1452" s="97"/>
      <c r="E1452" s="52"/>
      <c r="F1452" s="54"/>
      <c r="G1452" s="95"/>
      <c r="H1452" s="58"/>
    </row>
    <row r="1453" spans="2:8" x14ac:dyDescent="0.25">
      <c r="B1453" s="17"/>
      <c r="C1453" s="100"/>
      <c r="D1453" s="97"/>
      <c r="E1453" s="52"/>
      <c r="F1453" s="54"/>
      <c r="G1453" s="95"/>
      <c r="H1453" s="58"/>
    </row>
    <row r="1454" spans="2:8" x14ac:dyDescent="0.25">
      <c r="B1454" s="17"/>
      <c r="C1454" s="100"/>
      <c r="D1454" s="97"/>
      <c r="E1454" s="52"/>
      <c r="F1454" s="54"/>
      <c r="G1454" s="95"/>
      <c r="H1454" s="58"/>
    </row>
    <row r="1455" spans="2:8" x14ac:dyDescent="0.25">
      <c r="B1455" s="17"/>
      <c r="C1455" s="100"/>
      <c r="D1455" s="97"/>
      <c r="E1455" s="52"/>
      <c r="F1455" s="54"/>
      <c r="G1455" s="95"/>
      <c r="H1455" s="58"/>
    </row>
    <row r="1456" spans="2:8" x14ac:dyDescent="0.25">
      <c r="B1456" s="17"/>
      <c r="C1456" s="100"/>
      <c r="D1456" s="97"/>
      <c r="E1456" s="52"/>
      <c r="F1456" s="54"/>
      <c r="G1456" s="95"/>
      <c r="H1456" s="58"/>
    </row>
    <row r="1457" spans="2:8" x14ac:dyDescent="0.25">
      <c r="B1457" s="17"/>
      <c r="C1457" s="100"/>
      <c r="D1457" s="97"/>
      <c r="E1457" s="52"/>
      <c r="F1457" s="54"/>
      <c r="G1457" s="95"/>
      <c r="H1457" s="58"/>
    </row>
    <row r="1458" spans="2:8" x14ac:dyDescent="0.25">
      <c r="B1458" s="16"/>
      <c r="C1458" s="100"/>
      <c r="D1458" s="97"/>
      <c r="E1458" s="52"/>
      <c r="F1458" s="54"/>
      <c r="G1458" s="95"/>
      <c r="H1458" s="58"/>
    </row>
    <row r="1459" spans="2:8" x14ac:dyDescent="0.25">
      <c r="B1459" s="17"/>
      <c r="C1459" s="100"/>
      <c r="D1459" s="97"/>
      <c r="E1459" s="52"/>
      <c r="F1459" s="54"/>
      <c r="G1459" s="95"/>
      <c r="H1459" s="58"/>
    </row>
    <row r="1460" spans="2:8" x14ac:dyDescent="0.25">
      <c r="B1460" s="17"/>
      <c r="C1460" s="100"/>
      <c r="D1460" s="97"/>
      <c r="E1460" s="52"/>
      <c r="F1460" s="54"/>
      <c r="G1460" s="95"/>
      <c r="H1460" s="58"/>
    </row>
    <row r="1461" spans="2:8" x14ac:dyDescent="0.25">
      <c r="B1461" s="17"/>
      <c r="C1461" s="100"/>
      <c r="D1461" s="97"/>
      <c r="E1461" s="52"/>
      <c r="F1461" s="54"/>
      <c r="G1461" s="95"/>
      <c r="H1461" s="58"/>
    </row>
    <row r="1462" spans="2:8" x14ac:dyDescent="0.25">
      <c r="B1462" s="17"/>
      <c r="C1462" s="100"/>
      <c r="D1462" s="97"/>
      <c r="E1462" s="52"/>
      <c r="F1462" s="54"/>
      <c r="G1462" s="95"/>
      <c r="H1462" s="58"/>
    </row>
    <row r="1463" spans="2:8" x14ac:dyDescent="0.25">
      <c r="B1463" s="17"/>
      <c r="C1463" s="100"/>
      <c r="D1463" s="97"/>
      <c r="E1463" s="52"/>
      <c r="F1463" s="54"/>
      <c r="G1463" s="95"/>
      <c r="H1463" s="58"/>
    </row>
    <row r="1464" spans="2:8" x14ac:dyDescent="0.25">
      <c r="B1464" s="17"/>
      <c r="C1464" s="100"/>
      <c r="D1464" s="97"/>
      <c r="E1464" s="52"/>
      <c r="F1464" s="54"/>
      <c r="G1464" s="95"/>
      <c r="H1464" s="58"/>
    </row>
    <row r="1465" spans="2:8" x14ac:dyDescent="0.25">
      <c r="B1465" s="17"/>
      <c r="C1465" s="100"/>
      <c r="D1465" s="97"/>
      <c r="E1465" s="52"/>
      <c r="F1465" s="54"/>
      <c r="G1465" s="95"/>
      <c r="H1465" s="58"/>
    </row>
    <row r="1466" spans="2:8" x14ac:dyDescent="0.25">
      <c r="B1466" s="17"/>
      <c r="C1466" s="100"/>
      <c r="D1466" s="97"/>
      <c r="E1466" s="52"/>
      <c r="F1466" s="54"/>
      <c r="G1466" s="95"/>
      <c r="H1466" s="58"/>
    </row>
    <row r="1467" spans="2:8" x14ac:dyDescent="0.25">
      <c r="B1467" s="17"/>
      <c r="C1467" s="100"/>
      <c r="D1467" s="97"/>
      <c r="E1467" s="52"/>
      <c r="F1467" s="54"/>
      <c r="G1467" s="95"/>
      <c r="H1467" s="58"/>
    </row>
    <row r="1468" spans="2:8" x14ac:dyDescent="0.25">
      <c r="B1468" s="17"/>
      <c r="C1468" s="100"/>
      <c r="D1468" s="97"/>
      <c r="E1468" s="52"/>
      <c r="F1468" s="54"/>
      <c r="G1468" s="95"/>
      <c r="H1468" s="58"/>
    </row>
    <row r="1469" spans="2:8" x14ac:dyDescent="0.25">
      <c r="B1469" s="17"/>
      <c r="C1469" s="100"/>
      <c r="D1469" s="97"/>
      <c r="E1469" s="52"/>
      <c r="F1469" s="54"/>
      <c r="G1469" s="95"/>
      <c r="H1469" s="58"/>
    </row>
    <row r="1470" spans="2:8" x14ac:dyDescent="0.25">
      <c r="B1470" s="17"/>
      <c r="C1470" s="100"/>
      <c r="D1470" s="97"/>
      <c r="E1470" s="52"/>
      <c r="F1470" s="54"/>
      <c r="G1470" s="95"/>
      <c r="H1470" s="58"/>
    </row>
    <row r="1471" spans="2:8" x14ac:dyDescent="0.25">
      <c r="B1471" s="17"/>
      <c r="C1471" s="100"/>
      <c r="D1471" s="97"/>
      <c r="E1471" s="52"/>
      <c r="F1471" s="54"/>
      <c r="G1471" s="95"/>
      <c r="H1471" s="58"/>
    </row>
    <row r="1472" spans="2:8" x14ac:dyDescent="0.25">
      <c r="B1472" s="17"/>
      <c r="C1472" s="100"/>
      <c r="D1472" s="97"/>
      <c r="E1472" s="52"/>
      <c r="F1472" s="54"/>
      <c r="G1472" s="95"/>
      <c r="H1472" s="58"/>
    </row>
    <row r="1473" spans="2:8" x14ac:dyDescent="0.25">
      <c r="B1473" s="17"/>
      <c r="C1473" s="100"/>
      <c r="D1473" s="97"/>
      <c r="E1473" s="52"/>
      <c r="F1473" s="54"/>
      <c r="G1473" s="95"/>
      <c r="H1473" s="58"/>
    </row>
    <row r="1474" spans="2:8" x14ac:dyDescent="0.25">
      <c r="B1474" s="17"/>
      <c r="C1474" s="100"/>
      <c r="D1474" s="97"/>
      <c r="E1474" s="52"/>
      <c r="F1474" s="54"/>
      <c r="G1474" s="95"/>
      <c r="H1474" s="58"/>
    </row>
    <row r="1475" spans="2:8" x14ac:dyDescent="0.25">
      <c r="B1475" s="17"/>
      <c r="C1475" s="100"/>
      <c r="D1475" s="97"/>
      <c r="E1475" s="52"/>
      <c r="F1475" s="54"/>
      <c r="G1475" s="95"/>
      <c r="H1475" s="58"/>
    </row>
    <row r="1476" spans="2:8" x14ac:dyDescent="0.25">
      <c r="B1476" s="17"/>
      <c r="C1476" s="100"/>
      <c r="D1476" s="97"/>
      <c r="E1476" s="52"/>
      <c r="F1476" s="54"/>
      <c r="G1476" s="95"/>
      <c r="H1476" s="58"/>
    </row>
    <row r="1477" spans="2:8" x14ac:dyDescent="0.25">
      <c r="B1477" s="17"/>
      <c r="C1477" s="100"/>
      <c r="D1477" s="97"/>
      <c r="E1477" s="52"/>
      <c r="F1477" s="54"/>
      <c r="G1477" s="95"/>
      <c r="H1477" s="58"/>
    </row>
    <row r="1478" spans="2:8" x14ac:dyDescent="0.25">
      <c r="B1478" s="17"/>
      <c r="C1478" s="100"/>
      <c r="D1478" s="97"/>
      <c r="E1478" s="52"/>
      <c r="F1478" s="54"/>
      <c r="G1478" s="95"/>
      <c r="H1478" s="58"/>
    </row>
    <row r="1479" spans="2:8" x14ac:dyDescent="0.25">
      <c r="B1479" s="17"/>
      <c r="C1479" s="100"/>
      <c r="D1479" s="97"/>
      <c r="E1479" s="52"/>
      <c r="F1479" s="54"/>
      <c r="G1479" s="95"/>
      <c r="H1479" s="58"/>
    </row>
    <row r="1480" spans="2:8" x14ac:dyDescent="0.25">
      <c r="B1480" s="17"/>
      <c r="C1480" s="100"/>
      <c r="D1480" s="97"/>
      <c r="E1480" s="52"/>
      <c r="F1480" s="54"/>
      <c r="G1480" s="95"/>
      <c r="H1480" s="58"/>
    </row>
    <row r="1481" spans="2:8" x14ac:dyDescent="0.25">
      <c r="B1481" s="17"/>
      <c r="C1481" s="100"/>
      <c r="D1481" s="97"/>
      <c r="E1481" s="52"/>
      <c r="F1481" s="54"/>
      <c r="G1481" s="95"/>
      <c r="H1481" s="58"/>
    </row>
    <row r="1482" spans="2:8" x14ac:dyDescent="0.25">
      <c r="B1482" s="17"/>
      <c r="C1482" s="100"/>
      <c r="D1482" s="97"/>
      <c r="E1482" s="52"/>
      <c r="F1482" s="54"/>
      <c r="G1482" s="95"/>
      <c r="H1482" s="58"/>
    </row>
    <row r="1483" spans="2:8" x14ac:dyDescent="0.25">
      <c r="B1483" s="17"/>
      <c r="C1483" s="100"/>
      <c r="D1483" s="97"/>
      <c r="E1483" s="52"/>
      <c r="F1483" s="54"/>
      <c r="G1483" s="95"/>
      <c r="H1483" s="58"/>
    </row>
    <row r="1484" spans="2:8" x14ac:dyDescent="0.25">
      <c r="B1484" s="17"/>
      <c r="C1484" s="100"/>
      <c r="D1484" s="97"/>
      <c r="E1484" s="52"/>
      <c r="F1484" s="54"/>
      <c r="G1484" s="95"/>
      <c r="H1484" s="58"/>
    </row>
    <row r="1485" spans="2:8" x14ac:dyDescent="0.25">
      <c r="B1485" s="17"/>
      <c r="C1485" s="100"/>
      <c r="D1485" s="97"/>
      <c r="E1485" s="52"/>
      <c r="F1485" s="54"/>
      <c r="G1485" s="95"/>
      <c r="H1485" s="58"/>
    </row>
    <row r="1486" spans="2:8" x14ac:dyDescent="0.25">
      <c r="B1486" s="17"/>
      <c r="C1486" s="100"/>
      <c r="D1486" s="97"/>
      <c r="E1486" s="52"/>
      <c r="F1486" s="54"/>
      <c r="G1486" s="95"/>
      <c r="H1486" s="58"/>
    </row>
    <row r="1487" spans="2:8" x14ac:dyDescent="0.25">
      <c r="B1487" s="17"/>
      <c r="C1487" s="100"/>
      <c r="D1487" s="97"/>
      <c r="E1487" s="52"/>
      <c r="F1487" s="54"/>
      <c r="G1487" s="95"/>
      <c r="H1487" s="58"/>
    </row>
    <row r="1488" spans="2:8" x14ac:dyDescent="0.25">
      <c r="B1488" s="16"/>
      <c r="C1488" s="100"/>
      <c r="D1488" s="97"/>
      <c r="E1488" s="52"/>
      <c r="F1488" s="54"/>
      <c r="G1488" s="95"/>
      <c r="H1488" s="58"/>
    </row>
    <row r="1489" spans="2:8" x14ac:dyDescent="0.25">
      <c r="B1489" s="17"/>
      <c r="C1489" s="100"/>
      <c r="D1489" s="97"/>
      <c r="E1489" s="52"/>
      <c r="F1489" s="54"/>
      <c r="G1489" s="95"/>
      <c r="H1489" s="58"/>
    </row>
    <row r="1490" spans="2:8" x14ac:dyDescent="0.25">
      <c r="B1490" s="17"/>
      <c r="C1490" s="100"/>
      <c r="D1490" s="97"/>
      <c r="E1490" s="52"/>
      <c r="F1490" s="54"/>
      <c r="G1490" s="95"/>
      <c r="H1490" s="58"/>
    </row>
    <row r="1491" spans="2:8" x14ac:dyDescent="0.25">
      <c r="B1491" s="17"/>
      <c r="C1491" s="100"/>
      <c r="D1491" s="97"/>
      <c r="E1491" s="52"/>
      <c r="F1491" s="54"/>
      <c r="G1491" s="95"/>
      <c r="H1491" s="58"/>
    </row>
    <row r="1492" spans="2:8" x14ac:dyDescent="0.25">
      <c r="B1492" s="17"/>
      <c r="C1492" s="100"/>
      <c r="D1492" s="97"/>
      <c r="E1492" s="52"/>
      <c r="F1492" s="54"/>
      <c r="G1492" s="95"/>
      <c r="H1492" s="58"/>
    </row>
    <row r="1493" spans="2:8" x14ac:dyDescent="0.25">
      <c r="B1493" s="17"/>
      <c r="C1493" s="100"/>
      <c r="D1493" s="97"/>
      <c r="E1493" s="52"/>
      <c r="F1493" s="54"/>
      <c r="G1493" s="95"/>
      <c r="H1493" s="58"/>
    </row>
    <row r="1494" spans="2:8" x14ac:dyDescent="0.25">
      <c r="B1494" s="17"/>
      <c r="C1494" s="100"/>
      <c r="D1494" s="97"/>
      <c r="E1494" s="52"/>
      <c r="F1494" s="54"/>
      <c r="G1494" s="95"/>
      <c r="H1494" s="58"/>
    </row>
    <row r="1495" spans="2:8" x14ac:dyDescent="0.25">
      <c r="B1495" s="17"/>
      <c r="C1495" s="100"/>
      <c r="D1495" s="97"/>
      <c r="E1495" s="52"/>
      <c r="F1495" s="54"/>
      <c r="G1495" s="95"/>
      <c r="H1495" s="58"/>
    </row>
    <row r="1496" spans="2:8" x14ac:dyDescent="0.25">
      <c r="B1496" s="17"/>
      <c r="C1496" s="100"/>
      <c r="D1496" s="97"/>
      <c r="E1496" s="52"/>
      <c r="F1496" s="54"/>
      <c r="G1496" s="95"/>
      <c r="H1496" s="58"/>
    </row>
    <row r="1497" spans="2:8" x14ac:dyDescent="0.25">
      <c r="B1497" s="17"/>
      <c r="C1497" s="100"/>
      <c r="D1497" s="97"/>
      <c r="E1497" s="52"/>
      <c r="F1497" s="54"/>
      <c r="G1497" s="95"/>
      <c r="H1497" s="58"/>
    </row>
    <row r="1498" spans="2:8" x14ac:dyDescent="0.25">
      <c r="B1498" s="17"/>
      <c r="C1498" s="100"/>
      <c r="D1498" s="97"/>
      <c r="E1498" s="52"/>
      <c r="F1498" s="54"/>
      <c r="G1498" s="95"/>
      <c r="H1498" s="58"/>
    </row>
    <row r="1499" spans="2:8" x14ac:dyDescent="0.25">
      <c r="B1499" s="17"/>
      <c r="C1499" s="100"/>
      <c r="D1499" s="97"/>
      <c r="E1499" s="52"/>
      <c r="F1499" s="54"/>
      <c r="G1499" s="95"/>
      <c r="H1499" s="58"/>
    </row>
    <row r="1500" spans="2:8" x14ac:dyDescent="0.25">
      <c r="B1500" s="17"/>
      <c r="C1500" s="100"/>
      <c r="D1500" s="97"/>
      <c r="E1500" s="52"/>
      <c r="F1500" s="54"/>
      <c r="G1500" s="95"/>
      <c r="H1500" s="58"/>
    </row>
    <row r="1501" spans="2:8" x14ac:dyDescent="0.25">
      <c r="B1501" s="17"/>
      <c r="C1501" s="100"/>
      <c r="D1501" s="97"/>
      <c r="E1501" s="52"/>
      <c r="F1501" s="54"/>
      <c r="G1501" s="95"/>
      <c r="H1501" s="58"/>
    </row>
    <row r="1502" spans="2:8" x14ac:dyDescent="0.25">
      <c r="B1502" s="17"/>
      <c r="C1502" s="100"/>
      <c r="D1502" s="97"/>
      <c r="E1502" s="52"/>
      <c r="F1502" s="54"/>
      <c r="G1502" s="95"/>
      <c r="H1502" s="58"/>
    </row>
    <row r="1503" spans="2:8" x14ac:dyDescent="0.25">
      <c r="B1503" s="17"/>
      <c r="C1503" s="100"/>
      <c r="D1503" s="97"/>
      <c r="E1503" s="52"/>
      <c r="F1503" s="54"/>
      <c r="G1503" s="95"/>
      <c r="H1503" s="58"/>
    </row>
    <row r="1504" spans="2:8" x14ac:dyDescent="0.25">
      <c r="B1504" s="17"/>
      <c r="C1504" s="100"/>
      <c r="D1504" s="97"/>
      <c r="E1504" s="52"/>
      <c r="F1504" s="54"/>
      <c r="G1504" s="95"/>
      <c r="H1504" s="58"/>
    </row>
    <row r="1505" spans="2:8" x14ac:dyDescent="0.25">
      <c r="B1505" s="17"/>
      <c r="C1505" s="100"/>
      <c r="D1505" s="97"/>
      <c r="E1505" s="52"/>
      <c r="F1505" s="54"/>
      <c r="G1505" s="95"/>
      <c r="H1505" s="58"/>
    </row>
    <row r="1506" spans="2:8" x14ac:dyDescent="0.25">
      <c r="B1506" s="17"/>
      <c r="C1506" s="100"/>
      <c r="D1506" s="97"/>
      <c r="E1506" s="52"/>
      <c r="F1506" s="54"/>
      <c r="G1506" s="95"/>
      <c r="H1506" s="58"/>
    </row>
    <row r="1507" spans="2:8" x14ac:dyDescent="0.25">
      <c r="B1507" s="17"/>
      <c r="C1507" s="100"/>
      <c r="D1507" s="97"/>
      <c r="E1507" s="52"/>
      <c r="F1507" s="54"/>
      <c r="G1507" s="95"/>
      <c r="H1507" s="58"/>
    </row>
    <row r="1508" spans="2:8" x14ac:dyDescent="0.25">
      <c r="B1508" s="17"/>
      <c r="C1508" s="100"/>
      <c r="D1508" s="97"/>
      <c r="E1508" s="52"/>
      <c r="F1508" s="54"/>
      <c r="G1508" s="95"/>
      <c r="H1508" s="58"/>
    </row>
    <row r="1509" spans="2:8" x14ac:dyDescent="0.25">
      <c r="B1509" s="17"/>
      <c r="C1509" s="100"/>
      <c r="D1509" s="97"/>
      <c r="E1509" s="52"/>
      <c r="F1509" s="54"/>
      <c r="G1509" s="95"/>
      <c r="H1509" s="58"/>
    </row>
    <row r="1510" spans="2:8" x14ac:dyDescent="0.25">
      <c r="B1510" s="17"/>
      <c r="C1510" s="100"/>
      <c r="D1510" s="97"/>
      <c r="E1510" s="52"/>
      <c r="F1510" s="54"/>
      <c r="G1510" s="95"/>
      <c r="H1510" s="58"/>
    </row>
    <row r="1511" spans="2:8" x14ac:dyDescent="0.25">
      <c r="B1511" s="17"/>
      <c r="C1511" s="100"/>
      <c r="D1511" s="97"/>
      <c r="E1511" s="52"/>
      <c r="F1511" s="54"/>
      <c r="G1511" s="95"/>
      <c r="H1511" s="58"/>
    </row>
    <row r="1512" spans="2:8" x14ac:dyDescent="0.25">
      <c r="B1512" s="17"/>
      <c r="C1512" s="100"/>
      <c r="D1512" s="97"/>
      <c r="E1512" s="52"/>
      <c r="F1512" s="54"/>
      <c r="G1512" s="95"/>
      <c r="H1512" s="58"/>
    </row>
    <row r="1513" spans="2:8" x14ac:dyDescent="0.25">
      <c r="B1513" s="17"/>
      <c r="C1513" s="100"/>
      <c r="D1513" s="97"/>
      <c r="E1513" s="52"/>
      <c r="F1513" s="54"/>
      <c r="G1513" s="95"/>
      <c r="H1513" s="58"/>
    </row>
    <row r="1514" spans="2:8" x14ac:dyDescent="0.25">
      <c r="B1514" s="17"/>
      <c r="C1514" s="100"/>
      <c r="D1514" s="97"/>
      <c r="E1514" s="52"/>
      <c r="F1514" s="54"/>
      <c r="G1514" s="95"/>
      <c r="H1514" s="58"/>
    </row>
    <row r="1515" spans="2:8" x14ac:dyDescent="0.25">
      <c r="B1515" s="17"/>
      <c r="C1515" s="100"/>
      <c r="D1515" s="97"/>
      <c r="E1515" s="52"/>
      <c r="F1515" s="54"/>
      <c r="G1515" s="95"/>
      <c r="H1515" s="58"/>
    </row>
    <row r="1516" spans="2:8" x14ac:dyDescent="0.25">
      <c r="B1516" s="17"/>
      <c r="C1516" s="100"/>
      <c r="D1516" s="97"/>
      <c r="E1516" s="52"/>
      <c r="F1516" s="54"/>
      <c r="G1516" s="95"/>
      <c r="H1516" s="58"/>
    </row>
    <row r="1517" spans="2:8" x14ac:dyDescent="0.25">
      <c r="B1517" s="17"/>
      <c r="C1517" s="100"/>
      <c r="D1517" s="97"/>
      <c r="E1517" s="52"/>
      <c r="F1517" s="54"/>
      <c r="G1517" s="95"/>
      <c r="H1517" s="58"/>
    </row>
    <row r="1518" spans="2:8" x14ac:dyDescent="0.25">
      <c r="B1518" s="16"/>
      <c r="C1518" s="100"/>
      <c r="D1518" s="97"/>
      <c r="E1518" s="52"/>
      <c r="F1518" s="54"/>
      <c r="G1518" s="95"/>
      <c r="H1518" s="58"/>
    </row>
    <row r="1519" spans="2:8" x14ac:dyDescent="0.25">
      <c r="B1519" s="17"/>
      <c r="C1519" s="100"/>
      <c r="D1519" s="97"/>
      <c r="E1519" s="52"/>
      <c r="F1519" s="54"/>
      <c r="G1519" s="95"/>
      <c r="H1519" s="58"/>
    </row>
    <row r="1520" spans="2:8" x14ac:dyDescent="0.25">
      <c r="B1520" s="17"/>
      <c r="C1520" s="100"/>
      <c r="D1520" s="97"/>
      <c r="E1520" s="52"/>
      <c r="F1520" s="54"/>
      <c r="G1520" s="95"/>
      <c r="H1520" s="58"/>
    </row>
    <row r="1521" spans="2:8" x14ac:dyDescent="0.25">
      <c r="B1521" s="17"/>
      <c r="C1521" s="100"/>
      <c r="D1521" s="97"/>
      <c r="E1521" s="52"/>
      <c r="F1521" s="54"/>
      <c r="G1521" s="95"/>
      <c r="H1521" s="58"/>
    </row>
    <row r="1522" spans="2:8" x14ac:dyDescent="0.25">
      <c r="B1522" s="17"/>
      <c r="C1522" s="100"/>
      <c r="D1522" s="97"/>
      <c r="E1522" s="52"/>
      <c r="F1522" s="54"/>
      <c r="G1522" s="95"/>
      <c r="H1522" s="58"/>
    </row>
    <row r="1523" spans="2:8" x14ac:dyDescent="0.25">
      <c r="B1523" s="17"/>
      <c r="C1523" s="100"/>
      <c r="D1523" s="97"/>
      <c r="E1523" s="52"/>
      <c r="F1523" s="54"/>
      <c r="G1523" s="95"/>
      <c r="H1523" s="58"/>
    </row>
    <row r="1524" spans="2:8" x14ac:dyDescent="0.25">
      <c r="B1524" s="17"/>
      <c r="C1524" s="100"/>
      <c r="D1524" s="97"/>
      <c r="E1524" s="52"/>
      <c r="F1524" s="54"/>
      <c r="G1524" s="95"/>
      <c r="H1524" s="58"/>
    </row>
    <row r="1525" spans="2:8" x14ac:dyDescent="0.25">
      <c r="B1525" s="17"/>
      <c r="C1525" s="100"/>
      <c r="D1525" s="97"/>
      <c r="E1525" s="52"/>
      <c r="F1525" s="54"/>
      <c r="G1525" s="95"/>
      <c r="H1525" s="58"/>
    </row>
    <row r="1526" spans="2:8" x14ac:dyDescent="0.25">
      <c r="B1526" s="17"/>
      <c r="C1526" s="100"/>
      <c r="D1526" s="97"/>
      <c r="E1526" s="52"/>
      <c r="F1526" s="54"/>
      <c r="G1526" s="95"/>
      <c r="H1526" s="58"/>
    </row>
    <row r="1527" spans="2:8" x14ac:dyDescent="0.25">
      <c r="B1527" s="17"/>
      <c r="C1527" s="100"/>
      <c r="D1527" s="97"/>
      <c r="E1527" s="52"/>
      <c r="F1527" s="54"/>
      <c r="G1527" s="95"/>
      <c r="H1527" s="58"/>
    </row>
    <row r="1528" spans="2:8" x14ac:dyDescent="0.25">
      <c r="B1528" s="17"/>
      <c r="C1528" s="100"/>
      <c r="D1528" s="97"/>
      <c r="E1528" s="52"/>
      <c r="F1528" s="54"/>
      <c r="G1528" s="95"/>
      <c r="H1528" s="58"/>
    </row>
    <row r="1529" spans="2:8" x14ac:dyDescent="0.25">
      <c r="B1529" s="17"/>
      <c r="C1529" s="100"/>
      <c r="D1529" s="97"/>
      <c r="E1529" s="52"/>
      <c r="F1529" s="54"/>
      <c r="G1529" s="95"/>
      <c r="H1529" s="58"/>
    </row>
    <row r="1530" spans="2:8" x14ac:dyDescent="0.25">
      <c r="B1530" s="17"/>
      <c r="C1530" s="100"/>
      <c r="D1530" s="97"/>
      <c r="E1530" s="52"/>
      <c r="F1530" s="54"/>
      <c r="G1530" s="95"/>
      <c r="H1530" s="58"/>
    </row>
    <row r="1531" spans="2:8" x14ac:dyDescent="0.25">
      <c r="B1531" s="17"/>
      <c r="C1531" s="100"/>
      <c r="D1531" s="97"/>
      <c r="E1531" s="52"/>
      <c r="F1531" s="54"/>
      <c r="G1531" s="95"/>
      <c r="H1531" s="58"/>
    </row>
    <row r="1532" spans="2:8" x14ac:dyDescent="0.25">
      <c r="B1532" s="17"/>
      <c r="C1532" s="100"/>
      <c r="D1532" s="97"/>
      <c r="E1532" s="52"/>
      <c r="F1532" s="54"/>
      <c r="G1532" s="95"/>
      <c r="H1532" s="58"/>
    </row>
    <row r="1533" spans="2:8" x14ac:dyDescent="0.25">
      <c r="B1533" s="17"/>
      <c r="C1533" s="100"/>
      <c r="D1533" s="97"/>
      <c r="E1533" s="52"/>
      <c r="F1533" s="54"/>
      <c r="G1533" s="95"/>
      <c r="H1533" s="58"/>
    </row>
    <row r="1534" spans="2:8" x14ac:dyDescent="0.25">
      <c r="B1534" s="17"/>
      <c r="C1534" s="100"/>
      <c r="D1534" s="97"/>
      <c r="E1534" s="52"/>
      <c r="F1534" s="54"/>
      <c r="G1534" s="95"/>
      <c r="H1534" s="58"/>
    </row>
    <row r="1535" spans="2:8" x14ac:dyDescent="0.25">
      <c r="B1535" s="17"/>
      <c r="C1535" s="100"/>
      <c r="D1535" s="97"/>
      <c r="E1535" s="52"/>
      <c r="F1535" s="54"/>
      <c r="G1535" s="95"/>
      <c r="H1535" s="58"/>
    </row>
    <row r="1536" spans="2:8" x14ac:dyDescent="0.25">
      <c r="B1536" s="17"/>
      <c r="C1536" s="100"/>
      <c r="D1536" s="97"/>
      <c r="E1536" s="52"/>
      <c r="F1536" s="54"/>
      <c r="G1536" s="95"/>
      <c r="H1536" s="58"/>
    </row>
    <row r="1537" spans="2:8" x14ac:dyDescent="0.25">
      <c r="B1537" s="17"/>
      <c r="C1537" s="100"/>
      <c r="D1537" s="97"/>
      <c r="E1537" s="52"/>
      <c r="F1537" s="54"/>
      <c r="G1537" s="95"/>
      <c r="H1537" s="58"/>
    </row>
    <row r="1538" spans="2:8" x14ac:dyDescent="0.25">
      <c r="B1538" s="17"/>
      <c r="C1538" s="100"/>
      <c r="D1538" s="97"/>
      <c r="E1538" s="52"/>
      <c r="F1538" s="54"/>
      <c r="G1538" s="95"/>
      <c r="H1538" s="58"/>
    </row>
    <row r="1539" spans="2:8" x14ac:dyDescent="0.25">
      <c r="B1539" s="17"/>
      <c r="C1539" s="100"/>
      <c r="D1539" s="97"/>
      <c r="E1539" s="52"/>
      <c r="F1539" s="54"/>
      <c r="G1539" s="95"/>
      <c r="H1539" s="58"/>
    </row>
    <row r="1540" spans="2:8" x14ac:dyDescent="0.25">
      <c r="B1540" s="17"/>
      <c r="C1540" s="100"/>
      <c r="D1540" s="97"/>
      <c r="E1540" s="52"/>
      <c r="F1540" s="54"/>
      <c r="G1540" s="95"/>
      <c r="H1540" s="58"/>
    </row>
    <row r="1541" spans="2:8" x14ac:dyDescent="0.25">
      <c r="B1541" s="17"/>
      <c r="C1541" s="100"/>
      <c r="D1541" s="97"/>
      <c r="E1541" s="52"/>
      <c r="F1541" s="54"/>
      <c r="G1541" s="95"/>
      <c r="H1541" s="58"/>
    </row>
    <row r="1542" spans="2:8" x14ac:dyDescent="0.25">
      <c r="B1542" s="17"/>
      <c r="C1542" s="100"/>
      <c r="D1542" s="97"/>
      <c r="E1542" s="52"/>
      <c r="F1542" s="54"/>
      <c r="G1542" s="95"/>
      <c r="H1542" s="58"/>
    </row>
    <row r="1543" spans="2:8" x14ac:dyDescent="0.25">
      <c r="B1543" s="17"/>
      <c r="C1543" s="100"/>
      <c r="D1543" s="97"/>
      <c r="E1543" s="52"/>
      <c r="F1543" s="54"/>
      <c r="G1543" s="95"/>
      <c r="H1543" s="58"/>
    </row>
    <row r="1544" spans="2:8" x14ac:dyDescent="0.25">
      <c r="B1544" s="17"/>
      <c r="C1544" s="100"/>
      <c r="D1544" s="97"/>
      <c r="E1544" s="52"/>
      <c r="F1544" s="54"/>
      <c r="G1544" s="95"/>
      <c r="H1544" s="58"/>
    </row>
    <row r="1545" spans="2:8" x14ac:dyDescent="0.25">
      <c r="B1545" s="17"/>
      <c r="C1545" s="100"/>
      <c r="D1545" s="97"/>
      <c r="E1545" s="52"/>
      <c r="F1545" s="54"/>
      <c r="G1545" s="95"/>
      <c r="H1545" s="58"/>
    </row>
    <row r="1546" spans="2:8" x14ac:dyDescent="0.25">
      <c r="B1546" s="17"/>
      <c r="C1546" s="100"/>
      <c r="D1546" s="97"/>
      <c r="E1546" s="52"/>
      <c r="F1546" s="54"/>
      <c r="G1546" s="95"/>
      <c r="H1546" s="58"/>
    </row>
    <row r="1547" spans="2:8" x14ac:dyDescent="0.25">
      <c r="B1547" s="17"/>
      <c r="C1547" s="100"/>
      <c r="D1547" s="97"/>
      <c r="E1547" s="52"/>
      <c r="F1547" s="54"/>
      <c r="G1547" s="95"/>
      <c r="H1547" s="58"/>
    </row>
    <row r="1548" spans="2:8" x14ac:dyDescent="0.25">
      <c r="B1548" s="16"/>
      <c r="C1548" s="100"/>
      <c r="D1548" s="97"/>
      <c r="E1548" s="52"/>
      <c r="F1548" s="54"/>
      <c r="G1548" s="95"/>
      <c r="H1548" s="58"/>
    </row>
    <row r="1549" spans="2:8" x14ac:dyDescent="0.25">
      <c r="B1549" s="17"/>
      <c r="C1549" s="100"/>
      <c r="D1549" s="97"/>
      <c r="E1549" s="52"/>
      <c r="F1549" s="54"/>
      <c r="G1549" s="95"/>
      <c r="H1549" s="58"/>
    </row>
    <row r="1550" spans="2:8" x14ac:dyDescent="0.25">
      <c r="B1550" s="17"/>
      <c r="C1550" s="100"/>
      <c r="D1550" s="97"/>
      <c r="E1550" s="52"/>
      <c r="F1550" s="54"/>
      <c r="G1550" s="95"/>
      <c r="H1550" s="58"/>
    </row>
    <row r="1551" spans="2:8" x14ac:dyDescent="0.25">
      <c r="B1551" s="17"/>
      <c r="C1551" s="100"/>
      <c r="D1551" s="97"/>
      <c r="E1551" s="52"/>
      <c r="F1551" s="54"/>
      <c r="G1551" s="95"/>
      <c r="H1551" s="58"/>
    </row>
    <row r="1552" spans="2:8" x14ac:dyDescent="0.25">
      <c r="B1552" s="17"/>
      <c r="C1552" s="100"/>
      <c r="D1552" s="97"/>
      <c r="E1552" s="52"/>
      <c r="F1552" s="54"/>
      <c r="G1552" s="95"/>
      <c r="H1552" s="58"/>
    </row>
    <row r="1553" spans="2:8" x14ac:dyDescent="0.25">
      <c r="B1553" s="17"/>
      <c r="C1553" s="100"/>
      <c r="D1553" s="97"/>
      <c r="E1553" s="52"/>
      <c r="F1553" s="54"/>
      <c r="G1553" s="95"/>
      <c r="H1553" s="58"/>
    </row>
    <row r="1554" spans="2:8" x14ac:dyDescent="0.25">
      <c r="B1554" s="17"/>
      <c r="C1554" s="100"/>
      <c r="D1554" s="97"/>
      <c r="E1554" s="52"/>
      <c r="F1554" s="54"/>
      <c r="G1554" s="95"/>
      <c r="H1554" s="58"/>
    </row>
    <row r="1555" spans="2:8" x14ac:dyDescent="0.25">
      <c r="B1555" s="17"/>
      <c r="C1555" s="100"/>
      <c r="D1555" s="97"/>
      <c r="E1555" s="52"/>
      <c r="F1555" s="54"/>
      <c r="G1555" s="95"/>
      <c r="H1555" s="58"/>
    </row>
    <row r="1556" spans="2:8" x14ac:dyDescent="0.25">
      <c r="B1556" s="17"/>
      <c r="C1556" s="100"/>
      <c r="D1556" s="97"/>
      <c r="E1556" s="52"/>
      <c r="F1556" s="54"/>
      <c r="G1556" s="95"/>
      <c r="H1556" s="58"/>
    </row>
    <row r="1557" spans="2:8" x14ac:dyDescent="0.25">
      <c r="B1557" s="17"/>
      <c r="C1557" s="100"/>
      <c r="D1557" s="97"/>
      <c r="E1557" s="52"/>
      <c r="F1557" s="54"/>
      <c r="G1557" s="95"/>
      <c r="H1557" s="58"/>
    </row>
    <row r="1558" spans="2:8" x14ac:dyDescent="0.25">
      <c r="B1558" s="17"/>
      <c r="C1558" s="100"/>
      <c r="D1558" s="97"/>
      <c r="E1558" s="52"/>
      <c r="F1558" s="54"/>
      <c r="G1558" s="95"/>
      <c r="H1558" s="58"/>
    </row>
    <row r="1559" spans="2:8" x14ac:dyDescent="0.25">
      <c r="B1559" s="17"/>
      <c r="C1559" s="100"/>
      <c r="D1559" s="97"/>
      <c r="E1559" s="52"/>
      <c r="F1559" s="54"/>
      <c r="G1559" s="95"/>
      <c r="H1559" s="58"/>
    </row>
    <row r="1560" spans="2:8" x14ac:dyDescent="0.25">
      <c r="B1560" s="17"/>
      <c r="C1560" s="100"/>
      <c r="D1560" s="97"/>
      <c r="E1560" s="52"/>
      <c r="F1560" s="54"/>
      <c r="G1560" s="95"/>
      <c r="H1560" s="58"/>
    </row>
    <row r="1561" spans="2:8" x14ac:dyDescent="0.25">
      <c r="B1561" s="17"/>
      <c r="C1561" s="100"/>
      <c r="D1561" s="97"/>
      <c r="E1561" s="52"/>
      <c r="F1561" s="54"/>
      <c r="G1561" s="95"/>
      <c r="H1561" s="58"/>
    </row>
    <row r="1562" spans="2:8" x14ac:dyDescent="0.25">
      <c r="B1562" s="17"/>
      <c r="C1562" s="100"/>
      <c r="D1562" s="97"/>
      <c r="E1562" s="52"/>
      <c r="F1562" s="54"/>
      <c r="G1562" s="95"/>
      <c r="H1562" s="58"/>
    </row>
    <row r="1563" spans="2:8" x14ac:dyDescent="0.25">
      <c r="B1563" s="17"/>
      <c r="C1563" s="100"/>
      <c r="D1563" s="97"/>
      <c r="E1563" s="52"/>
      <c r="F1563" s="54"/>
      <c r="G1563" s="95"/>
      <c r="H1563" s="58"/>
    </row>
    <row r="1564" spans="2:8" x14ac:dyDescent="0.25">
      <c r="B1564" s="17"/>
      <c r="C1564" s="100"/>
      <c r="D1564" s="97"/>
      <c r="E1564" s="52"/>
      <c r="F1564" s="54"/>
      <c r="G1564" s="95"/>
      <c r="H1564" s="58"/>
    </row>
    <row r="1565" spans="2:8" x14ac:dyDescent="0.25">
      <c r="B1565" s="17"/>
      <c r="C1565" s="100"/>
      <c r="D1565" s="97"/>
      <c r="E1565" s="52"/>
      <c r="F1565" s="54"/>
      <c r="G1565" s="95"/>
      <c r="H1565" s="58"/>
    </row>
    <row r="1566" spans="2:8" x14ac:dyDescent="0.25">
      <c r="B1566" s="17"/>
      <c r="C1566" s="100"/>
      <c r="D1566" s="97"/>
      <c r="E1566" s="52"/>
      <c r="F1566" s="54"/>
      <c r="G1566" s="95"/>
      <c r="H1566" s="58"/>
    </row>
    <row r="1567" spans="2:8" x14ac:dyDescent="0.25">
      <c r="B1567" s="17"/>
      <c r="C1567" s="100"/>
      <c r="D1567" s="97"/>
      <c r="E1567" s="52"/>
      <c r="F1567" s="54"/>
      <c r="G1567" s="95"/>
      <c r="H1567" s="58"/>
    </row>
    <row r="1568" spans="2:8" x14ac:dyDescent="0.25">
      <c r="B1568" s="17"/>
      <c r="C1568" s="100"/>
      <c r="D1568" s="97"/>
      <c r="E1568" s="52"/>
      <c r="F1568" s="54"/>
      <c r="G1568" s="95"/>
      <c r="H1568" s="58"/>
    </row>
    <row r="1569" spans="2:8" x14ac:dyDescent="0.25">
      <c r="B1569" s="17"/>
      <c r="C1569" s="100"/>
      <c r="D1569" s="97"/>
      <c r="E1569" s="52"/>
      <c r="F1569" s="54"/>
      <c r="G1569" s="95"/>
      <c r="H1569" s="58"/>
    </row>
    <row r="1570" spans="2:8" x14ac:dyDescent="0.25">
      <c r="B1570" s="17"/>
      <c r="C1570" s="100"/>
      <c r="D1570" s="97"/>
      <c r="E1570" s="52"/>
      <c r="F1570" s="54"/>
      <c r="G1570" s="95"/>
      <c r="H1570" s="58"/>
    </row>
    <row r="1571" spans="2:8" x14ac:dyDescent="0.25">
      <c r="B1571" s="17"/>
      <c r="C1571" s="100"/>
      <c r="D1571" s="97"/>
      <c r="E1571" s="52"/>
      <c r="F1571" s="54"/>
      <c r="G1571" s="95"/>
      <c r="H1571" s="58"/>
    </row>
    <row r="1572" spans="2:8" x14ac:dyDescent="0.25">
      <c r="B1572" s="17"/>
      <c r="C1572" s="100"/>
      <c r="D1572" s="97"/>
      <c r="E1572" s="52"/>
      <c r="F1572" s="54"/>
      <c r="G1572" s="95"/>
      <c r="H1572" s="58"/>
    </row>
    <row r="1573" spans="2:8" x14ac:dyDescent="0.25">
      <c r="B1573" s="17"/>
      <c r="C1573" s="100"/>
      <c r="D1573" s="97"/>
      <c r="E1573" s="52"/>
      <c r="F1573" s="54"/>
      <c r="G1573" s="95"/>
      <c r="H1573" s="58"/>
    </row>
    <row r="1574" spans="2:8" x14ac:dyDescent="0.25">
      <c r="B1574" s="17"/>
      <c r="C1574" s="100"/>
      <c r="D1574" s="97"/>
      <c r="E1574" s="52"/>
      <c r="F1574" s="54"/>
      <c r="G1574" s="95"/>
      <c r="H1574" s="58"/>
    </row>
    <row r="1575" spans="2:8" x14ac:dyDescent="0.25">
      <c r="B1575" s="17"/>
      <c r="C1575" s="100"/>
      <c r="D1575" s="97"/>
      <c r="E1575" s="52"/>
      <c r="F1575" s="54"/>
      <c r="G1575" s="95"/>
      <c r="H1575" s="58"/>
    </row>
    <row r="1576" spans="2:8" x14ac:dyDescent="0.25">
      <c r="B1576" s="17"/>
      <c r="C1576" s="100"/>
      <c r="D1576" s="97"/>
      <c r="E1576" s="52"/>
      <c r="F1576" s="54"/>
      <c r="G1576" s="95"/>
      <c r="H1576" s="58"/>
    </row>
    <row r="1577" spans="2:8" x14ac:dyDescent="0.25">
      <c r="B1577" s="17"/>
      <c r="C1577" s="100"/>
      <c r="D1577" s="97"/>
      <c r="E1577" s="52"/>
      <c r="F1577" s="54"/>
      <c r="G1577" s="95"/>
      <c r="H1577" s="58"/>
    </row>
    <row r="1578" spans="2:8" x14ac:dyDescent="0.25">
      <c r="B1578" s="16"/>
      <c r="C1578" s="100"/>
      <c r="D1578" s="97"/>
      <c r="E1578" s="52"/>
      <c r="F1578" s="54"/>
      <c r="G1578" s="95"/>
      <c r="H1578" s="58"/>
    </row>
    <row r="1579" spans="2:8" x14ac:dyDescent="0.25">
      <c r="B1579" s="17"/>
      <c r="C1579" s="100"/>
      <c r="D1579" s="97"/>
      <c r="E1579" s="52"/>
      <c r="F1579" s="54"/>
      <c r="G1579" s="95"/>
      <c r="H1579" s="58"/>
    </row>
    <row r="1580" spans="2:8" x14ac:dyDescent="0.25">
      <c r="B1580" s="17"/>
      <c r="C1580" s="100"/>
      <c r="D1580" s="97"/>
      <c r="E1580" s="52"/>
      <c r="F1580" s="54"/>
      <c r="G1580" s="95"/>
      <c r="H1580" s="58"/>
    </row>
    <row r="1581" spans="2:8" x14ac:dyDescent="0.25">
      <c r="B1581" s="17"/>
      <c r="C1581" s="100"/>
      <c r="D1581" s="97"/>
      <c r="E1581" s="52"/>
      <c r="F1581" s="54"/>
      <c r="G1581" s="95"/>
      <c r="H1581" s="58"/>
    </row>
    <row r="1582" spans="2:8" x14ac:dyDescent="0.25">
      <c r="B1582" s="17"/>
      <c r="C1582" s="100"/>
      <c r="D1582" s="97"/>
      <c r="E1582" s="52"/>
      <c r="F1582" s="54"/>
      <c r="G1582" s="95"/>
      <c r="H1582" s="58"/>
    </row>
    <row r="1583" spans="2:8" x14ac:dyDescent="0.25">
      <c r="B1583" s="17"/>
      <c r="C1583" s="100"/>
      <c r="D1583" s="97"/>
      <c r="E1583" s="52"/>
      <c r="F1583" s="54"/>
      <c r="G1583" s="95"/>
      <c r="H1583" s="58"/>
    </row>
    <row r="1584" spans="2:8" x14ac:dyDescent="0.25">
      <c r="B1584" s="17"/>
      <c r="C1584" s="100"/>
      <c r="D1584" s="97"/>
      <c r="E1584" s="52"/>
      <c r="F1584" s="54"/>
      <c r="G1584" s="95"/>
      <c r="H1584" s="58"/>
    </row>
    <row r="1585" spans="2:8" x14ac:dyDescent="0.25">
      <c r="B1585" s="17"/>
      <c r="C1585" s="100"/>
      <c r="D1585" s="97"/>
      <c r="E1585" s="52"/>
      <c r="F1585" s="54"/>
      <c r="G1585" s="95"/>
      <c r="H1585" s="58"/>
    </row>
    <row r="1586" spans="2:8" x14ac:dyDescent="0.25">
      <c r="B1586" s="17"/>
      <c r="C1586" s="100"/>
      <c r="D1586" s="97"/>
      <c r="E1586" s="52"/>
      <c r="F1586" s="54"/>
      <c r="G1586" s="95"/>
      <c r="H1586" s="58"/>
    </row>
    <row r="1587" spans="2:8" x14ac:dyDescent="0.25">
      <c r="B1587" s="17"/>
      <c r="C1587" s="100"/>
      <c r="D1587" s="97"/>
      <c r="E1587" s="52"/>
      <c r="F1587" s="54"/>
      <c r="G1587" s="95"/>
      <c r="H1587" s="58"/>
    </row>
    <row r="1588" spans="2:8" x14ac:dyDescent="0.25">
      <c r="B1588" s="17"/>
      <c r="C1588" s="100"/>
      <c r="D1588" s="97"/>
      <c r="E1588" s="52"/>
      <c r="F1588" s="54"/>
      <c r="G1588" s="95"/>
      <c r="H1588" s="58"/>
    </row>
    <row r="1589" spans="2:8" x14ac:dyDescent="0.25">
      <c r="B1589" s="17"/>
      <c r="C1589" s="100"/>
      <c r="D1589" s="97"/>
      <c r="E1589" s="52"/>
      <c r="F1589" s="54"/>
      <c r="G1589" s="95"/>
      <c r="H1589" s="58"/>
    </row>
    <row r="1590" spans="2:8" x14ac:dyDescent="0.25">
      <c r="B1590" s="17"/>
      <c r="C1590" s="100"/>
      <c r="D1590" s="97"/>
      <c r="E1590" s="52"/>
      <c r="F1590" s="54"/>
      <c r="G1590" s="95"/>
      <c r="H1590" s="58"/>
    </row>
    <row r="1591" spans="2:8" x14ac:dyDescent="0.25">
      <c r="B1591" s="17"/>
      <c r="C1591" s="100"/>
      <c r="D1591" s="97"/>
      <c r="E1591" s="52"/>
      <c r="F1591" s="54"/>
      <c r="G1591" s="95"/>
      <c r="H1591" s="58"/>
    </row>
    <row r="1592" spans="2:8" x14ac:dyDescent="0.25">
      <c r="B1592" s="17"/>
      <c r="C1592" s="100"/>
      <c r="D1592" s="97"/>
      <c r="E1592" s="52"/>
      <c r="F1592" s="54"/>
      <c r="G1592" s="95"/>
      <c r="H1592" s="58"/>
    </row>
    <row r="1593" spans="2:8" x14ac:dyDescent="0.25">
      <c r="B1593" s="17"/>
      <c r="C1593" s="100"/>
      <c r="D1593" s="97"/>
      <c r="E1593" s="52"/>
      <c r="F1593" s="54"/>
      <c r="G1593" s="95"/>
      <c r="H1593" s="58"/>
    </row>
    <row r="1594" spans="2:8" x14ac:dyDescent="0.25">
      <c r="B1594" s="17"/>
      <c r="C1594" s="100"/>
      <c r="D1594" s="97"/>
      <c r="E1594" s="52"/>
      <c r="F1594" s="54"/>
      <c r="G1594" s="95"/>
      <c r="H1594" s="58"/>
    </row>
    <row r="1595" spans="2:8" x14ac:dyDescent="0.25">
      <c r="B1595" s="17"/>
      <c r="C1595" s="100"/>
      <c r="D1595" s="97"/>
      <c r="E1595" s="52"/>
      <c r="F1595" s="54"/>
      <c r="G1595" s="95"/>
      <c r="H1595" s="58"/>
    </row>
    <row r="1596" spans="2:8" x14ac:dyDescent="0.25">
      <c r="B1596" s="17"/>
      <c r="C1596" s="100"/>
      <c r="D1596" s="97"/>
      <c r="E1596" s="52"/>
      <c r="F1596" s="54"/>
      <c r="G1596" s="95"/>
      <c r="H1596" s="58"/>
    </row>
    <row r="1597" spans="2:8" x14ac:dyDescent="0.25">
      <c r="B1597" s="17"/>
      <c r="C1597" s="100"/>
      <c r="D1597" s="97"/>
      <c r="E1597" s="52"/>
      <c r="F1597" s="54"/>
      <c r="G1597" s="95"/>
      <c r="H1597" s="58"/>
    </row>
    <row r="1598" spans="2:8" x14ac:dyDescent="0.25">
      <c r="B1598" s="17"/>
      <c r="C1598" s="100"/>
      <c r="D1598" s="97"/>
      <c r="E1598" s="52"/>
      <c r="F1598" s="54"/>
      <c r="G1598" s="95"/>
      <c r="H1598" s="58"/>
    </row>
    <row r="1599" spans="2:8" x14ac:dyDescent="0.25">
      <c r="B1599" s="17"/>
      <c r="C1599" s="100"/>
      <c r="D1599" s="97"/>
      <c r="E1599" s="52"/>
      <c r="F1599" s="54"/>
      <c r="G1599" s="95"/>
      <c r="H1599" s="58"/>
    </row>
    <row r="1600" spans="2:8" x14ac:dyDescent="0.25">
      <c r="B1600" s="17"/>
      <c r="C1600" s="100"/>
      <c r="D1600" s="97"/>
      <c r="E1600" s="52"/>
      <c r="F1600" s="54"/>
      <c r="G1600" s="95"/>
      <c r="H1600" s="58"/>
    </row>
    <row r="1601" spans="2:8" x14ac:dyDescent="0.25">
      <c r="B1601" s="17"/>
      <c r="C1601" s="100"/>
      <c r="D1601" s="97"/>
      <c r="E1601" s="52"/>
      <c r="F1601" s="54"/>
      <c r="G1601" s="95"/>
      <c r="H1601" s="58"/>
    </row>
    <row r="1602" spans="2:8" x14ac:dyDescent="0.25">
      <c r="B1602" s="17"/>
      <c r="C1602" s="100"/>
      <c r="D1602" s="97"/>
      <c r="E1602" s="52"/>
      <c r="F1602" s="54"/>
      <c r="G1602" s="95"/>
      <c r="H1602" s="58"/>
    </row>
    <row r="1603" spans="2:8" x14ac:dyDescent="0.25">
      <c r="B1603" s="17"/>
      <c r="C1603" s="100"/>
      <c r="D1603" s="97"/>
      <c r="E1603" s="52"/>
      <c r="F1603" s="54"/>
      <c r="G1603" s="95"/>
      <c r="H1603" s="58"/>
    </row>
    <row r="1604" spans="2:8" x14ac:dyDescent="0.25">
      <c r="B1604" s="17"/>
      <c r="C1604" s="100"/>
      <c r="D1604" s="97"/>
      <c r="E1604" s="52"/>
      <c r="F1604" s="54"/>
      <c r="G1604" s="95"/>
      <c r="H1604" s="58"/>
    </row>
    <row r="1605" spans="2:8" x14ac:dyDescent="0.25">
      <c r="B1605" s="17"/>
      <c r="C1605" s="100"/>
      <c r="D1605" s="97"/>
      <c r="E1605" s="52"/>
      <c r="F1605" s="54"/>
      <c r="G1605" s="95"/>
      <c r="H1605" s="58"/>
    </row>
    <row r="1606" spans="2:8" x14ac:dyDescent="0.25">
      <c r="B1606" s="17"/>
      <c r="C1606" s="100"/>
      <c r="D1606" s="97"/>
      <c r="E1606" s="52"/>
      <c r="F1606" s="54"/>
      <c r="G1606" s="95"/>
      <c r="H1606" s="58"/>
    </row>
    <row r="1607" spans="2:8" x14ac:dyDescent="0.25">
      <c r="B1607" s="17"/>
      <c r="C1607" s="100"/>
      <c r="D1607" s="97"/>
      <c r="E1607" s="52"/>
      <c r="F1607" s="54"/>
      <c r="G1607" s="95"/>
      <c r="H1607" s="58"/>
    </row>
    <row r="1608" spans="2:8" x14ac:dyDescent="0.25">
      <c r="B1608" s="16"/>
      <c r="C1608" s="100"/>
      <c r="D1608" s="97"/>
      <c r="E1608" s="52"/>
      <c r="F1608" s="54"/>
      <c r="G1608" s="95"/>
      <c r="H1608" s="58"/>
    </row>
    <row r="1609" spans="2:8" x14ac:dyDescent="0.25">
      <c r="B1609" s="17"/>
      <c r="C1609" s="100"/>
      <c r="D1609" s="97"/>
      <c r="E1609" s="52"/>
      <c r="F1609" s="54"/>
      <c r="G1609" s="95"/>
      <c r="H1609" s="58"/>
    </row>
    <row r="1610" spans="2:8" x14ac:dyDescent="0.25">
      <c r="B1610" s="17"/>
      <c r="C1610" s="100"/>
      <c r="D1610" s="97"/>
      <c r="E1610" s="52"/>
      <c r="F1610" s="54"/>
      <c r="G1610" s="95"/>
      <c r="H1610" s="58"/>
    </row>
    <row r="1611" spans="2:8" x14ac:dyDescent="0.25">
      <c r="B1611" s="17"/>
      <c r="C1611" s="100"/>
      <c r="D1611" s="97"/>
      <c r="E1611" s="52"/>
      <c r="F1611" s="54"/>
      <c r="G1611" s="95"/>
      <c r="H1611" s="58"/>
    </row>
    <row r="1612" spans="2:8" x14ac:dyDescent="0.25">
      <c r="B1612" s="17"/>
      <c r="C1612" s="100"/>
      <c r="D1612" s="97"/>
      <c r="E1612" s="52"/>
      <c r="F1612" s="54"/>
      <c r="G1612" s="95"/>
      <c r="H1612" s="58"/>
    </row>
    <row r="1613" spans="2:8" x14ac:dyDescent="0.25">
      <c r="B1613" s="17"/>
      <c r="C1613" s="100"/>
      <c r="D1613" s="97"/>
      <c r="E1613" s="52"/>
      <c r="F1613" s="54"/>
      <c r="G1613" s="95"/>
      <c r="H1613" s="58"/>
    </row>
    <row r="1614" spans="2:8" x14ac:dyDescent="0.25">
      <c r="B1614" s="17"/>
      <c r="C1614" s="100"/>
      <c r="D1614" s="97"/>
      <c r="E1614" s="52"/>
      <c r="F1614" s="54"/>
      <c r="G1614" s="95"/>
      <c r="H1614" s="58"/>
    </row>
    <row r="1615" spans="2:8" x14ac:dyDescent="0.25">
      <c r="B1615" s="17"/>
      <c r="C1615" s="100"/>
      <c r="D1615" s="97"/>
      <c r="E1615" s="52"/>
      <c r="F1615" s="54"/>
      <c r="G1615" s="95"/>
      <c r="H1615" s="58"/>
    </row>
    <row r="1616" spans="2:8" x14ac:dyDescent="0.25">
      <c r="B1616" s="17"/>
      <c r="C1616" s="100"/>
      <c r="D1616" s="97"/>
      <c r="E1616" s="52"/>
      <c r="F1616" s="54"/>
      <c r="G1616" s="95"/>
      <c r="H1616" s="58"/>
    </row>
    <row r="1617" spans="2:8" x14ac:dyDescent="0.25">
      <c r="B1617" s="17"/>
      <c r="C1617" s="100"/>
      <c r="D1617" s="97"/>
      <c r="E1617" s="52"/>
      <c r="F1617" s="54"/>
      <c r="G1617" s="95"/>
      <c r="H1617" s="58"/>
    </row>
    <row r="1618" spans="2:8" x14ac:dyDescent="0.25">
      <c r="B1618" s="17"/>
      <c r="C1618" s="100"/>
      <c r="D1618" s="97"/>
      <c r="E1618" s="52"/>
      <c r="F1618" s="54"/>
      <c r="G1618" s="95"/>
      <c r="H1618" s="58"/>
    </row>
    <row r="1619" spans="2:8" x14ac:dyDescent="0.25">
      <c r="B1619" s="17"/>
      <c r="C1619" s="100"/>
      <c r="D1619" s="97"/>
      <c r="E1619" s="52"/>
      <c r="F1619" s="54"/>
      <c r="G1619" s="95"/>
      <c r="H1619" s="58"/>
    </row>
    <row r="1620" spans="2:8" x14ac:dyDescent="0.25">
      <c r="B1620" s="17"/>
      <c r="C1620" s="100"/>
      <c r="D1620" s="97"/>
      <c r="E1620" s="52"/>
      <c r="F1620" s="54"/>
      <c r="G1620" s="95"/>
      <c r="H1620" s="58"/>
    </row>
    <row r="1621" spans="2:8" x14ac:dyDescent="0.25">
      <c r="B1621" s="17"/>
      <c r="C1621" s="100"/>
      <c r="D1621" s="97"/>
      <c r="E1621" s="52"/>
      <c r="F1621" s="54"/>
      <c r="G1621" s="95"/>
      <c r="H1621" s="58"/>
    </row>
    <row r="1622" spans="2:8" x14ac:dyDescent="0.25">
      <c r="B1622" s="17"/>
      <c r="C1622" s="100"/>
      <c r="D1622" s="97"/>
      <c r="E1622" s="52"/>
      <c r="F1622" s="54"/>
      <c r="G1622" s="95"/>
      <c r="H1622" s="58"/>
    </row>
    <row r="1623" spans="2:8" x14ac:dyDescent="0.25">
      <c r="B1623" s="17"/>
      <c r="C1623" s="100"/>
      <c r="D1623" s="97"/>
      <c r="E1623" s="52"/>
      <c r="F1623" s="54"/>
      <c r="G1623" s="95"/>
      <c r="H1623" s="58"/>
    </row>
    <row r="1624" spans="2:8" x14ac:dyDescent="0.25">
      <c r="B1624" s="17"/>
      <c r="C1624" s="100"/>
      <c r="D1624" s="97"/>
      <c r="E1624" s="52"/>
      <c r="F1624" s="54"/>
      <c r="G1624" s="95"/>
      <c r="H1624" s="58"/>
    </row>
    <row r="1625" spans="2:8" x14ac:dyDescent="0.25">
      <c r="B1625" s="17"/>
      <c r="C1625" s="100"/>
      <c r="D1625" s="97"/>
      <c r="E1625" s="52"/>
      <c r="F1625" s="54"/>
      <c r="G1625" s="95"/>
      <c r="H1625" s="58"/>
    </row>
    <row r="1626" spans="2:8" x14ac:dyDescent="0.25">
      <c r="B1626" s="17"/>
      <c r="C1626" s="100"/>
      <c r="D1626" s="97"/>
      <c r="E1626" s="52"/>
      <c r="F1626" s="54"/>
      <c r="G1626" s="95"/>
      <c r="H1626" s="58"/>
    </row>
    <row r="1627" spans="2:8" x14ac:dyDescent="0.25">
      <c r="B1627" s="17"/>
      <c r="C1627" s="100"/>
      <c r="D1627" s="97"/>
      <c r="E1627" s="52"/>
      <c r="F1627" s="54"/>
      <c r="G1627" s="95"/>
      <c r="H1627" s="58"/>
    </row>
    <row r="1628" spans="2:8" x14ac:dyDescent="0.25">
      <c r="B1628" s="17"/>
      <c r="C1628" s="100"/>
      <c r="D1628" s="97"/>
      <c r="E1628" s="52"/>
      <c r="F1628" s="54"/>
      <c r="G1628" s="95"/>
      <c r="H1628" s="58"/>
    </row>
    <row r="1629" spans="2:8" x14ac:dyDescent="0.25">
      <c r="B1629" s="17"/>
      <c r="C1629" s="100"/>
      <c r="D1629" s="97"/>
      <c r="E1629" s="52"/>
      <c r="F1629" s="54"/>
      <c r="G1629" s="95"/>
      <c r="H1629" s="58"/>
    </row>
    <row r="1630" spans="2:8" x14ac:dyDescent="0.25">
      <c r="B1630" s="17"/>
      <c r="C1630" s="100"/>
      <c r="D1630" s="97"/>
      <c r="E1630" s="52"/>
      <c r="F1630" s="54"/>
      <c r="G1630" s="95"/>
      <c r="H1630" s="58"/>
    </row>
    <row r="1631" spans="2:8" x14ac:dyDescent="0.25">
      <c r="B1631" s="17"/>
      <c r="C1631" s="100"/>
      <c r="D1631" s="97"/>
      <c r="E1631" s="52"/>
      <c r="F1631" s="54"/>
      <c r="G1631" s="95"/>
      <c r="H1631" s="58"/>
    </row>
    <row r="1632" spans="2:8" x14ac:dyDescent="0.25">
      <c r="B1632" s="17"/>
      <c r="C1632" s="100"/>
      <c r="D1632" s="97"/>
      <c r="E1632" s="52"/>
      <c r="F1632" s="54"/>
      <c r="G1632" s="95"/>
      <c r="H1632" s="58"/>
    </row>
    <row r="1633" spans="2:8" x14ac:dyDescent="0.25">
      <c r="B1633" s="17"/>
      <c r="C1633" s="100"/>
      <c r="D1633" s="97"/>
      <c r="E1633" s="52"/>
      <c r="F1633" s="54"/>
      <c r="G1633" s="95"/>
      <c r="H1633" s="58"/>
    </row>
    <row r="1634" spans="2:8" x14ac:dyDescent="0.25">
      <c r="B1634" s="17"/>
      <c r="C1634" s="100"/>
      <c r="D1634" s="97"/>
      <c r="E1634" s="52"/>
      <c r="F1634" s="54"/>
      <c r="G1634" s="95"/>
      <c r="H1634" s="58"/>
    </row>
    <row r="1635" spans="2:8" x14ac:dyDescent="0.25">
      <c r="B1635" s="17"/>
      <c r="C1635" s="100"/>
      <c r="D1635" s="97"/>
      <c r="E1635" s="52"/>
      <c r="F1635" s="54"/>
      <c r="G1635" s="95"/>
      <c r="H1635" s="58"/>
    </row>
    <row r="1636" spans="2:8" x14ac:dyDescent="0.25">
      <c r="B1636" s="17"/>
      <c r="C1636" s="100"/>
      <c r="D1636" s="97"/>
      <c r="E1636" s="52"/>
      <c r="F1636" s="54"/>
      <c r="G1636" s="95"/>
      <c r="H1636" s="58"/>
    </row>
    <row r="1637" spans="2:8" x14ac:dyDescent="0.25">
      <c r="B1637" s="17"/>
      <c r="C1637" s="100"/>
      <c r="D1637" s="97"/>
      <c r="E1637" s="52"/>
      <c r="F1637" s="54"/>
      <c r="G1637" s="95"/>
      <c r="H1637" s="58"/>
    </row>
    <row r="1638" spans="2:8" x14ac:dyDescent="0.25">
      <c r="B1638" s="16"/>
      <c r="C1638" s="100"/>
      <c r="D1638" s="97"/>
      <c r="E1638" s="52"/>
      <c r="F1638" s="54"/>
      <c r="G1638" s="95"/>
      <c r="H1638" s="58"/>
    </row>
    <row r="1639" spans="2:8" x14ac:dyDescent="0.25">
      <c r="B1639" s="17"/>
      <c r="C1639" s="100"/>
      <c r="D1639" s="97"/>
      <c r="E1639" s="52"/>
      <c r="F1639" s="54"/>
      <c r="G1639" s="95"/>
      <c r="H1639" s="58"/>
    </row>
    <row r="1640" spans="2:8" x14ac:dyDescent="0.25">
      <c r="B1640" s="17"/>
      <c r="C1640" s="100"/>
      <c r="D1640" s="97"/>
      <c r="E1640" s="52"/>
      <c r="F1640" s="54"/>
      <c r="G1640" s="95"/>
      <c r="H1640" s="58"/>
    </row>
    <row r="1641" spans="2:8" x14ac:dyDescent="0.25">
      <c r="B1641" s="17"/>
      <c r="C1641" s="100"/>
      <c r="D1641" s="97"/>
      <c r="E1641" s="52"/>
      <c r="F1641" s="54"/>
      <c r="G1641" s="95"/>
      <c r="H1641" s="58"/>
    </row>
    <row r="1642" spans="2:8" x14ac:dyDescent="0.25">
      <c r="B1642" s="17"/>
      <c r="C1642" s="100"/>
      <c r="D1642" s="97"/>
      <c r="E1642" s="52"/>
      <c r="F1642" s="54"/>
      <c r="G1642" s="95"/>
      <c r="H1642" s="58"/>
    </row>
    <row r="1643" spans="2:8" x14ac:dyDescent="0.25">
      <c r="B1643" s="17"/>
      <c r="C1643" s="100"/>
      <c r="D1643" s="97"/>
      <c r="E1643" s="52"/>
      <c r="F1643" s="54"/>
      <c r="G1643" s="95"/>
      <c r="H1643" s="58"/>
    </row>
    <row r="1644" spans="2:8" x14ac:dyDescent="0.25">
      <c r="B1644" s="17"/>
      <c r="C1644" s="100"/>
      <c r="D1644" s="97"/>
      <c r="E1644" s="52"/>
      <c r="F1644" s="54"/>
      <c r="G1644" s="95"/>
      <c r="H1644" s="58"/>
    </row>
    <row r="1645" spans="2:8" x14ac:dyDescent="0.25">
      <c r="B1645" s="17"/>
      <c r="C1645" s="100"/>
      <c r="D1645" s="97"/>
      <c r="E1645" s="52"/>
      <c r="F1645" s="54"/>
      <c r="G1645" s="95"/>
      <c r="H1645" s="58"/>
    </row>
    <row r="1646" spans="2:8" x14ac:dyDescent="0.25">
      <c r="B1646" s="17"/>
      <c r="C1646" s="100"/>
      <c r="D1646" s="97"/>
      <c r="E1646" s="52"/>
      <c r="F1646" s="54"/>
      <c r="G1646" s="95"/>
      <c r="H1646" s="58"/>
    </row>
    <row r="1647" spans="2:8" x14ac:dyDescent="0.25">
      <c r="B1647" s="17"/>
      <c r="C1647" s="100"/>
      <c r="D1647" s="97"/>
      <c r="E1647" s="52"/>
      <c r="F1647" s="54"/>
      <c r="G1647" s="95"/>
      <c r="H1647" s="58"/>
    </row>
    <row r="1648" spans="2:8" x14ac:dyDescent="0.25">
      <c r="B1648" s="17"/>
      <c r="C1648" s="100"/>
      <c r="D1648" s="97"/>
      <c r="E1648" s="52"/>
      <c r="F1648" s="54"/>
      <c r="G1648" s="95"/>
      <c r="H1648" s="58"/>
    </row>
    <row r="1649" spans="2:8" x14ac:dyDescent="0.25">
      <c r="B1649" s="17"/>
      <c r="C1649" s="100"/>
      <c r="D1649" s="97"/>
      <c r="E1649" s="52"/>
      <c r="F1649" s="54"/>
      <c r="G1649" s="95"/>
      <c r="H1649" s="58"/>
    </row>
    <row r="1650" spans="2:8" x14ac:dyDescent="0.25">
      <c r="B1650" s="17"/>
      <c r="C1650" s="100"/>
      <c r="D1650" s="97"/>
      <c r="E1650" s="52"/>
      <c r="F1650" s="54"/>
      <c r="G1650" s="95"/>
      <c r="H1650" s="58"/>
    </row>
    <row r="1651" spans="2:8" x14ac:dyDescent="0.25">
      <c r="B1651" s="17"/>
      <c r="C1651" s="100"/>
      <c r="D1651" s="97"/>
      <c r="E1651" s="52"/>
      <c r="F1651" s="54"/>
      <c r="G1651" s="95"/>
      <c r="H1651" s="58"/>
    </row>
    <row r="1652" spans="2:8" x14ac:dyDescent="0.25">
      <c r="B1652" s="17"/>
      <c r="C1652" s="100"/>
      <c r="D1652" s="97"/>
      <c r="E1652" s="52"/>
      <c r="F1652" s="54"/>
      <c r="G1652" s="95"/>
      <c r="H1652" s="58"/>
    </row>
    <row r="1653" spans="2:8" x14ac:dyDescent="0.25">
      <c r="B1653" s="17"/>
      <c r="C1653" s="100"/>
      <c r="D1653" s="97"/>
      <c r="E1653" s="52"/>
      <c r="F1653" s="54"/>
      <c r="G1653" s="95"/>
      <c r="H1653" s="58"/>
    </row>
    <row r="1654" spans="2:8" x14ac:dyDescent="0.25">
      <c r="B1654" s="17"/>
      <c r="C1654" s="100"/>
      <c r="D1654" s="97"/>
      <c r="E1654" s="52"/>
      <c r="F1654" s="54"/>
      <c r="G1654" s="95"/>
      <c r="H1654" s="58"/>
    </row>
    <row r="1655" spans="2:8" x14ac:dyDescent="0.25">
      <c r="B1655" s="17"/>
      <c r="C1655" s="100"/>
      <c r="D1655" s="97"/>
      <c r="E1655" s="52"/>
      <c r="F1655" s="54"/>
      <c r="G1655" s="95"/>
      <c r="H1655" s="58"/>
    </row>
    <row r="1656" spans="2:8" x14ac:dyDescent="0.25">
      <c r="B1656" s="17"/>
      <c r="C1656" s="100"/>
      <c r="D1656" s="97"/>
      <c r="E1656" s="52"/>
      <c r="F1656" s="54"/>
      <c r="G1656" s="95"/>
      <c r="H1656" s="58"/>
    </row>
    <row r="1657" spans="2:8" x14ac:dyDescent="0.25">
      <c r="B1657" s="17"/>
      <c r="C1657" s="100"/>
      <c r="D1657" s="97"/>
      <c r="E1657" s="52"/>
      <c r="F1657" s="54"/>
      <c r="G1657" s="95"/>
      <c r="H1657" s="58"/>
    </row>
    <row r="1658" spans="2:8" x14ac:dyDescent="0.25">
      <c r="B1658" s="17"/>
      <c r="C1658" s="100"/>
      <c r="D1658" s="97"/>
      <c r="E1658" s="52"/>
      <c r="F1658" s="54"/>
      <c r="G1658" s="95"/>
      <c r="H1658" s="58"/>
    </row>
    <row r="1659" spans="2:8" x14ac:dyDescent="0.25">
      <c r="B1659" s="17"/>
      <c r="C1659" s="100"/>
      <c r="D1659" s="97"/>
      <c r="E1659" s="52"/>
      <c r="F1659" s="54"/>
      <c r="G1659" s="95"/>
      <c r="H1659" s="58"/>
    </row>
    <row r="1660" spans="2:8" x14ac:dyDescent="0.25">
      <c r="B1660" s="17"/>
      <c r="C1660" s="100"/>
      <c r="D1660" s="97"/>
      <c r="E1660" s="52"/>
      <c r="F1660" s="54"/>
      <c r="G1660" s="95"/>
      <c r="H1660" s="58"/>
    </row>
    <row r="1661" spans="2:8" x14ac:dyDescent="0.25">
      <c r="B1661" s="17"/>
      <c r="C1661" s="100"/>
      <c r="D1661" s="97"/>
      <c r="E1661" s="52"/>
      <c r="F1661" s="54"/>
      <c r="G1661" s="95"/>
      <c r="H1661" s="58"/>
    </row>
    <row r="1662" spans="2:8" x14ac:dyDescent="0.25">
      <c r="B1662" s="17"/>
      <c r="C1662" s="100"/>
      <c r="D1662" s="97"/>
      <c r="E1662" s="52"/>
      <c r="F1662" s="54"/>
      <c r="G1662" s="95"/>
      <c r="H1662" s="58"/>
    </row>
    <row r="1663" spans="2:8" x14ac:dyDescent="0.25">
      <c r="B1663" s="17"/>
      <c r="C1663" s="100"/>
      <c r="D1663" s="97"/>
      <c r="E1663" s="52"/>
      <c r="F1663" s="54"/>
      <c r="G1663" s="95"/>
      <c r="H1663" s="58"/>
    </row>
    <row r="1664" spans="2:8" x14ac:dyDescent="0.25">
      <c r="B1664" s="17"/>
      <c r="C1664" s="100"/>
      <c r="D1664" s="97"/>
      <c r="E1664" s="52"/>
      <c r="F1664" s="54"/>
      <c r="G1664" s="95"/>
      <c r="H1664" s="58"/>
    </row>
    <row r="1665" spans="2:8" x14ac:dyDescent="0.25">
      <c r="B1665" s="17"/>
      <c r="C1665" s="100"/>
      <c r="D1665" s="97"/>
      <c r="E1665" s="52"/>
      <c r="F1665" s="54"/>
      <c r="G1665" s="95"/>
      <c r="H1665" s="58"/>
    </row>
    <row r="1666" spans="2:8" x14ac:dyDescent="0.25">
      <c r="B1666" s="17"/>
      <c r="C1666" s="100"/>
      <c r="D1666" s="97"/>
      <c r="E1666" s="52"/>
      <c r="F1666" s="54"/>
      <c r="G1666" s="95"/>
      <c r="H1666" s="58"/>
    </row>
    <row r="1667" spans="2:8" x14ac:dyDescent="0.25">
      <c r="B1667" s="17"/>
      <c r="C1667" s="100"/>
      <c r="D1667" s="97"/>
      <c r="E1667" s="52"/>
      <c r="F1667" s="54"/>
      <c r="G1667" s="95"/>
      <c r="H1667" s="58"/>
    </row>
    <row r="1668" spans="2:8" x14ac:dyDescent="0.25">
      <c r="B1668" s="16"/>
      <c r="C1668" s="100"/>
      <c r="D1668" s="97"/>
      <c r="E1668" s="52"/>
      <c r="F1668" s="54"/>
      <c r="G1668" s="95"/>
      <c r="H1668" s="58"/>
    </row>
    <row r="1669" spans="2:8" x14ac:dyDescent="0.25">
      <c r="B1669" s="17"/>
      <c r="C1669" s="100"/>
      <c r="D1669" s="97"/>
      <c r="E1669" s="52"/>
      <c r="F1669" s="54"/>
      <c r="G1669" s="95"/>
      <c r="H1669" s="58"/>
    </row>
    <row r="1670" spans="2:8" x14ac:dyDescent="0.25">
      <c r="B1670" s="17"/>
      <c r="C1670" s="100"/>
      <c r="D1670" s="97"/>
      <c r="E1670" s="52"/>
      <c r="F1670" s="54"/>
      <c r="G1670" s="95"/>
      <c r="H1670" s="58"/>
    </row>
    <row r="1671" spans="2:8" x14ac:dyDescent="0.25">
      <c r="B1671" s="17"/>
      <c r="C1671" s="100"/>
      <c r="D1671" s="97"/>
      <c r="E1671" s="52"/>
      <c r="F1671" s="54"/>
      <c r="G1671" s="95"/>
      <c r="H1671" s="58"/>
    </row>
    <row r="1672" spans="2:8" x14ac:dyDescent="0.25">
      <c r="B1672" s="17"/>
      <c r="C1672" s="100"/>
      <c r="D1672" s="97"/>
      <c r="E1672" s="52"/>
      <c r="F1672" s="54"/>
      <c r="G1672" s="95"/>
      <c r="H1672" s="58"/>
    </row>
    <row r="1673" spans="2:8" x14ac:dyDescent="0.25">
      <c r="B1673" s="17"/>
      <c r="C1673" s="100"/>
      <c r="D1673" s="97"/>
      <c r="E1673" s="52"/>
      <c r="F1673" s="54"/>
      <c r="G1673" s="95"/>
      <c r="H1673" s="58"/>
    </row>
    <row r="1674" spans="2:8" x14ac:dyDescent="0.25">
      <c r="B1674" s="17"/>
      <c r="C1674" s="100"/>
      <c r="D1674" s="97"/>
      <c r="E1674" s="52"/>
      <c r="F1674" s="54"/>
      <c r="G1674" s="95"/>
      <c r="H1674" s="58"/>
    </row>
    <row r="1675" spans="2:8" x14ac:dyDescent="0.25">
      <c r="B1675" s="17"/>
      <c r="C1675" s="100"/>
      <c r="D1675" s="97"/>
      <c r="E1675" s="52"/>
      <c r="F1675" s="54"/>
      <c r="G1675" s="95"/>
      <c r="H1675" s="58"/>
    </row>
    <row r="1676" spans="2:8" x14ac:dyDescent="0.25">
      <c r="B1676" s="17"/>
      <c r="C1676" s="100"/>
      <c r="D1676" s="97"/>
      <c r="E1676" s="52"/>
      <c r="F1676" s="54"/>
      <c r="G1676" s="95"/>
      <c r="H1676" s="58"/>
    </row>
    <row r="1677" spans="2:8" x14ac:dyDescent="0.25">
      <c r="B1677" s="17"/>
      <c r="C1677" s="100"/>
      <c r="D1677" s="97"/>
      <c r="E1677" s="52"/>
      <c r="F1677" s="54"/>
      <c r="G1677" s="95"/>
      <c r="H1677" s="58"/>
    </row>
    <row r="1678" spans="2:8" x14ac:dyDescent="0.25">
      <c r="B1678" s="17"/>
      <c r="C1678" s="100"/>
      <c r="D1678" s="97"/>
      <c r="E1678" s="52"/>
      <c r="F1678" s="54"/>
      <c r="G1678" s="95"/>
      <c r="H1678" s="58"/>
    </row>
    <row r="1679" spans="2:8" x14ac:dyDescent="0.25">
      <c r="B1679" s="17"/>
      <c r="C1679" s="100"/>
      <c r="D1679" s="97"/>
      <c r="E1679" s="52"/>
      <c r="F1679" s="54"/>
      <c r="G1679" s="95"/>
      <c r="H1679" s="58"/>
    </row>
    <row r="1680" spans="2:8" x14ac:dyDescent="0.25">
      <c r="B1680" s="17"/>
      <c r="C1680" s="100"/>
      <c r="D1680" s="97"/>
      <c r="E1680" s="52"/>
      <c r="F1680" s="54"/>
      <c r="G1680" s="95"/>
      <c r="H1680" s="58"/>
    </row>
    <row r="1681" spans="2:8" x14ac:dyDescent="0.25">
      <c r="B1681" s="17"/>
      <c r="C1681" s="100"/>
      <c r="D1681" s="97"/>
      <c r="E1681" s="52"/>
      <c r="F1681" s="54"/>
      <c r="G1681" s="95"/>
      <c r="H1681" s="58"/>
    </row>
    <row r="1682" spans="2:8" x14ac:dyDescent="0.25">
      <c r="B1682" s="17"/>
      <c r="C1682" s="100"/>
      <c r="D1682" s="97"/>
      <c r="E1682" s="52"/>
      <c r="F1682" s="54"/>
      <c r="G1682" s="95"/>
      <c r="H1682" s="58"/>
    </row>
    <row r="1683" spans="2:8" x14ac:dyDescent="0.25">
      <c r="B1683" s="17"/>
      <c r="C1683" s="100"/>
      <c r="D1683" s="97"/>
      <c r="E1683" s="52"/>
      <c r="F1683" s="54"/>
      <c r="G1683" s="95"/>
      <c r="H1683" s="58"/>
    </row>
    <row r="1684" spans="2:8" x14ac:dyDescent="0.25">
      <c r="B1684" s="17"/>
      <c r="C1684" s="100"/>
      <c r="D1684" s="97"/>
      <c r="E1684" s="52"/>
      <c r="F1684" s="54"/>
      <c r="G1684" s="95"/>
      <c r="H1684" s="58"/>
    </row>
    <row r="1685" spans="2:8" x14ac:dyDescent="0.25">
      <c r="B1685" s="17"/>
      <c r="C1685" s="100"/>
      <c r="D1685" s="97"/>
      <c r="E1685" s="52"/>
      <c r="F1685" s="54"/>
      <c r="G1685" s="95"/>
      <c r="H1685" s="58"/>
    </row>
    <row r="1686" spans="2:8" x14ac:dyDescent="0.25">
      <c r="B1686" s="17"/>
      <c r="C1686" s="100"/>
      <c r="D1686" s="97"/>
      <c r="E1686" s="52"/>
      <c r="F1686" s="54"/>
      <c r="G1686" s="95"/>
      <c r="H1686" s="58"/>
    </row>
    <row r="1687" spans="2:8" x14ac:dyDescent="0.25">
      <c r="B1687" s="17"/>
      <c r="C1687" s="100"/>
      <c r="D1687" s="97"/>
      <c r="E1687" s="52"/>
      <c r="F1687" s="54"/>
      <c r="G1687" s="95"/>
      <c r="H1687" s="58"/>
    </row>
    <row r="1688" spans="2:8" x14ac:dyDescent="0.25">
      <c r="B1688" s="17"/>
      <c r="C1688" s="100"/>
      <c r="D1688" s="97"/>
      <c r="E1688" s="52"/>
      <c r="F1688" s="54"/>
      <c r="G1688" s="95"/>
      <c r="H1688" s="58"/>
    </row>
    <row r="1689" spans="2:8" x14ac:dyDescent="0.25">
      <c r="B1689" s="17"/>
      <c r="C1689" s="100"/>
      <c r="D1689" s="97"/>
      <c r="E1689" s="52"/>
      <c r="F1689" s="54"/>
      <c r="G1689" s="95"/>
      <c r="H1689" s="58"/>
    </row>
    <row r="1690" spans="2:8" x14ac:dyDescent="0.25">
      <c r="B1690" s="17"/>
      <c r="C1690" s="100"/>
      <c r="D1690" s="97"/>
      <c r="E1690" s="52"/>
      <c r="F1690" s="54"/>
      <c r="G1690" s="95"/>
      <c r="H1690" s="58"/>
    </row>
    <row r="1691" spans="2:8" x14ac:dyDescent="0.25">
      <c r="B1691" s="17"/>
      <c r="C1691" s="100"/>
      <c r="D1691" s="97"/>
      <c r="E1691" s="52"/>
      <c r="F1691" s="54"/>
      <c r="G1691" s="95"/>
      <c r="H1691" s="58"/>
    </row>
    <row r="1692" spans="2:8" x14ac:dyDescent="0.25">
      <c r="B1692" s="17"/>
      <c r="C1692" s="100"/>
      <c r="D1692" s="97"/>
      <c r="E1692" s="52"/>
      <c r="F1692" s="54"/>
      <c r="G1692" s="95"/>
      <c r="H1692" s="58"/>
    </row>
    <row r="1693" spans="2:8" x14ac:dyDescent="0.25">
      <c r="B1693" s="17"/>
      <c r="C1693" s="100"/>
      <c r="D1693" s="97"/>
      <c r="E1693" s="52"/>
      <c r="F1693" s="54"/>
      <c r="G1693" s="95"/>
      <c r="H1693" s="58"/>
    </row>
    <row r="1694" spans="2:8" x14ac:dyDescent="0.25">
      <c r="B1694" s="17"/>
      <c r="C1694" s="100"/>
      <c r="D1694" s="97"/>
      <c r="E1694" s="52"/>
      <c r="F1694" s="54"/>
      <c r="G1694" s="95"/>
      <c r="H1694" s="58"/>
    </row>
    <row r="1695" spans="2:8" x14ac:dyDescent="0.25">
      <c r="B1695" s="17"/>
      <c r="C1695" s="100"/>
      <c r="D1695" s="97"/>
      <c r="E1695" s="52"/>
      <c r="F1695" s="54"/>
      <c r="G1695" s="95"/>
      <c r="H1695" s="58"/>
    </row>
    <row r="1696" spans="2:8" x14ac:dyDescent="0.25">
      <c r="B1696" s="17"/>
      <c r="C1696" s="100"/>
      <c r="D1696" s="97"/>
      <c r="E1696" s="52"/>
      <c r="F1696" s="54"/>
      <c r="G1696" s="95"/>
      <c r="H1696" s="58"/>
    </row>
    <row r="1697" spans="2:8" x14ac:dyDescent="0.25">
      <c r="B1697" s="17"/>
      <c r="C1697" s="100"/>
      <c r="D1697" s="97"/>
      <c r="E1697" s="52"/>
      <c r="F1697" s="54"/>
      <c r="G1697" s="95"/>
      <c r="H1697" s="58"/>
    </row>
    <row r="1698" spans="2:8" x14ac:dyDescent="0.25">
      <c r="B1698" s="16"/>
      <c r="C1698" s="100"/>
      <c r="D1698" s="97"/>
      <c r="E1698" s="52"/>
      <c r="F1698" s="54"/>
      <c r="G1698" s="95"/>
      <c r="H1698" s="58"/>
    </row>
    <row r="1699" spans="2:8" x14ac:dyDescent="0.25">
      <c r="B1699" s="17"/>
      <c r="C1699" s="100"/>
      <c r="D1699" s="97"/>
      <c r="E1699" s="52"/>
      <c r="F1699" s="54"/>
      <c r="G1699" s="95"/>
      <c r="H1699" s="58"/>
    </row>
    <row r="1700" spans="2:8" x14ac:dyDescent="0.25">
      <c r="B1700" s="17"/>
      <c r="C1700" s="100"/>
      <c r="D1700" s="97"/>
      <c r="E1700" s="52"/>
      <c r="F1700" s="54"/>
      <c r="G1700" s="95"/>
      <c r="H1700" s="58"/>
    </row>
    <row r="1701" spans="2:8" x14ac:dyDescent="0.25">
      <c r="B1701" s="17"/>
      <c r="C1701" s="100"/>
      <c r="D1701" s="97"/>
      <c r="E1701" s="52"/>
      <c r="F1701" s="54"/>
      <c r="G1701" s="95"/>
      <c r="H1701" s="58"/>
    </row>
    <row r="1702" spans="2:8" x14ac:dyDescent="0.25">
      <c r="B1702" s="17"/>
      <c r="C1702" s="100"/>
      <c r="D1702" s="97"/>
      <c r="E1702" s="52"/>
      <c r="F1702" s="54"/>
      <c r="G1702" s="95"/>
      <c r="H1702" s="58"/>
    </row>
    <row r="1703" spans="2:8" x14ac:dyDescent="0.25">
      <c r="B1703" s="17"/>
      <c r="C1703" s="100"/>
      <c r="D1703" s="97"/>
      <c r="E1703" s="52"/>
      <c r="F1703" s="54"/>
      <c r="G1703" s="95"/>
      <c r="H1703" s="58"/>
    </row>
    <row r="1704" spans="2:8" x14ac:dyDescent="0.25">
      <c r="B1704" s="17"/>
      <c r="C1704" s="100"/>
      <c r="D1704" s="97"/>
      <c r="E1704" s="52"/>
      <c r="F1704" s="54"/>
      <c r="G1704" s="95"/>
      <c r="H1704" s="58"/>
    </row>
    <row r="1705" spans="2:8" x14ac:dyDescent="0.25">
      <c r="B1705" s="17"/>
      <c r="C1705" s="100"/>
      <c r="D1705" s="97"/>
      <c r="E1705" s="52"/>
      <c r="F1705" s="54"/>
      <c r="G1705" s="95"/>
      <c r="H1705" s="58"/>
    </row>
    <row r="1706" spans="2:8" x14ac:dyDescent="0.25">
      <c r="B1706" s="17"/>
      <c r="C1706" s="100"/>
      <c r="D1706" s="97"/>
      <c r="E1706" s="52"/>
      <c r="F1706" s="54"/>
      <c r="G1706" s="95"/>
      <c r="H1706" s="58"/>
    </row>
    <row r="1707" spans="2:8" x14ac:dyDescent="0.25">
      <c r="B1707" s="17"/>
      <c r="C1707" s="100"/>
      <c r="D1707" s="97"/>
      <c r="E1707" s="52"/>
      <c r="F1707" s="54"/>
      <c r="G1707" s="95"/>
      <c r="H1707" s="58"/>
    </row>
    <row r="1708" spans="2:8" x14ac:dyDescent="0.25">
      <c r="B1708" s="17"/>
      <c r="C1708" s="100"/>
      <c r="D1708" s="97"/>
      <c r="E1708" s="52"/>
      <c r="F1708" s="54"/>
      <c r="G1708" s="95"/>
      <c r="H1708" s="58"/>
    </row>
    <row r="1709" spans="2:8" x14ac:dyDescent="0.25">
      <c r="B1709" s="17"/>
      <c r="C1709" s="100"/>
      <c r="D1709" s="97"/>
      <c r="E1709" s="52"/>
      <c r="F1709" s="54"/>
      <c r="G1709" s="95"/>
      <c r="H1709" s="58"/>
    </row>
    <row r="1710" spans="2:8" x14ac:dyDescent="0.25">
      <c r="B1710" s="17"/>
      <c r="C1710" s="100"/>
      <c r="D1710" s="97"/>
      <c r="E1710" s="52"/>
      <c r="F1710" s="54"/>
      <c r="G1710" s="95"/>
      <c r="H1710" s="58"/>
    </row>
    <row r="1711" spans="2:8" x14ac:dyDescent="0.25">
      <c r="B1711" s="17"/>
      <c r="C1711" s="100"/>
      <c r="D1711" s="97"/>
      <c r="E1711" s="52"/>
      <c r="F1711" s="54"/>
      <c r="G1711" s="95"/>
      <c r="H1711" s="58"/>
    </row>
    <row r="1712" spans="2:8" x14ac:dyDescent="0.25">
      <c r="B1712" s="17"/>
      <c r="C1712" s="100"/>
      <c r="D1712" s="97"/>
      <c r="E1712" s="52"/>
      <c r="F1712" s="54"/>
      <c r="G1712" s="95"/>
      <c r="H1712" s="58"/>
    </row>
    <row r="1713" spans="2:8" x14ac:dyDescent="0.25">
      <c r="B1713" s="17"/>
      <c r="C1713" s="100"/>
      <c r="D1713" s="97"/>
      <c r="E1713" s="52"/>
      <c r="F1713" s="54"/>
      <c r="G1713" s="95"/>
      <c r="H1713" s="58"/>
    </row>
    <row r="1714" spans="2:8" x14ac:dyDescent="0.25">
      <c r="B1714" s="17"/>
      <c r="C1714" s="100"/>
      <c r="D1714" s="97"/>
      <c r="E1714" s="52"/>
      <c r="F1714" s="54"/>
      <c r="G1714" s="95"/>
      <c r="H1714" s="58"/>
    </row>
    <row r="1715" spans="2:8" x14ac:dyDescent="0.25">
      <c r="B1715" s="17"/>
      <c r="C1715" s="100"/>
      <c r="D1715" s="97"/>
      <c r="E1715" s="52"/>
      <c r="F1715" s="54"/>
      <c r="G1715" s="95"/>
      <c r="H1715" s="58"/>
    </row>
    <row r="1716" spans="2:8" x14ac:dyDescent="0.25">
      <c r="B1716" s="17"/>
      <c r="C1716" s="100"/>
      <c r="D1716" s="97"/>
      <c r="E1716" s="52"/>
      <c r="F1716" s="54"/>
      <c r="G1716" s="95"/>
      <c r="H1716" s="58"/>
    </row>
    <row r="1717" spans="2:8" x14ac:dyDescent="0.25">
      <c r="B1717" s="17"/>
      <c r="C1717" s="100"/>
      <c r="D1717" s="97"/>
      <c r="E1717" s="52"/>
      <c r="F1717" s="54"/>
      <c r="G1717" s="95"/>
      <c r="H1717" s="58"/>
    </row>
    <row r="1718" spans="2:8" x14ac:dyDescent="0.25">
      <c r="B1718" s="17"/>
      <c r="C1718" s="100"/>
      <c r="D1718" s="97"/>
      <c r="E1718" s="52"/>
      <c r="F1718" s="54"/>
      <c r="G1718" s="95"/>
      <c r="H1718" s="58"/>
    </row>
    <row r="1719" spans="2:8" x14ac:dyDescent="0.25">
      <c r="B1719" s="17"/>
      <c r="C1719" s="100"/>
      <c r="D1719" s="97"/>
      <c r="E1719" s="52"/>
      <c r="F1719" s="54"/>
      <c r="G1719" s="95"/>
      <c r="H1719" s="58"/>
    </row>
    <row r="1720" spans="2:8" x14ac:dyDescent="0.25">
      <c r="B1720" s="17"/>
      <c r="C1720" s="100"/>
      <c r="D1720" s="97"/>
      <c r="E1720" s="52"/>
      <c r="F1720" s="54"/>
      <c r="G1720" s="95"/>
      <c r="H1720" s="58"/>
    </row>
    <row r="1721" spans="2:8" x14ac:dyDescent="0.25">
      <c r="B1721" s="17"/>
      <c r="C1721" s="100"/>
      <c r="D1721" s="97"/>
      <c r="E1721" s="52"/>
      <c r="F1721" s="54"/>
      <c r="G1721" s="95"/>
      <c r="H1721" s="58"/>
    </row>
    <row r="1722" spans="2:8" x14ac:dyDescent="0.25">
      <c r="B1722" s="17"/>
      <c r="C1722" s="100"/>
      <c r="D1722" s="97"/>
      <c r="E1722" s="52"/>
      <c r="F1722" s="54"/>
      <c r="G1722" s="95"/>
      <c r="H1722" s="58"/>
    </row>
    <row r="1723" spans="2:8" x14ac:dyDescent="0.25">
      <c r="B1723" s="17"/>
      <c r="C1723" s="100"/>
      <c r="D1723" s="97"/>
      <c r="E1723" s="52"/>
      <c r="F1723" s="54"/>
      <c r="G1723" s="95"/>
      <c r="H1723" s="58"/>
    </row>
    <row r="1724" spans="2:8" x14ac:dyDescent="0.25">
      <c r="B1724" s="17"/>
      <c r="C1724" s="100"/>
      <c r="D1724" s="97"/>
      <c r="E1724" s="52"/>
      <c r="F1724" s="54"/>
      <c r="G1724" s="95"/>
      <c r="H1724" s="58"/>
    </row>
    <row r="1725" spans="2:8" x14ac:dyDescent="0.25">
      <c r="B1725" s="17"/>
      <c r="C1725" s="100"/>
      <c r="D1725" s="97"/>
      <c r="E1725" s="52"/>
      <c r="F1725" s="54"/>
      <c r="G1725" s="95"/>
      <c r="H1725" s="58"/>
    </row>
    <row r="1726" spans="2:8" x14ac:dyDescent="0.25">
      <c r="B1726" s="17"/>
      <c r="C1726" s="100"/>
      <c r="D1726" s="97"/>
      <c r="E1726" s="52"/>
      <c r="F1726" s="54"/>
      <c r="G1726" s="95"/>
      <c r="H1726" s="58"/>
    </row>
    <row r="1727" spans="2:8" x14ac:dyDescent="0.25">
      <c r="B1727" s="17"/>
      <c r="C1727" s="100"/>
      <c r="D1727" s="97"/>
      <c r="E1727" s="52"/>
      <c r="F1727" s="54"/>
      <c r="G1727" s="95"/>
      <c r="H1727" s="58"/>
    </row>
    <row r="1728" spans="2:8" x14ac:dyDescent="0.25">
      <c r="B1728" s="16"/>
      <c r="C1728" s="100"/>
      <c r="D1728" s="97"/>
      <c r="E1728" s="52"/>
      <c r="F1728" s="54"/>
      <c r="G1728" s="95"/>
      <c r="H1728" s="58"/>
    </row>
    <row r="1729" spans="2:8" x14ac:dyDescent="0.25">
      <c r="B1729" s="17"/>
      <c r="C1729" s="100"/>
      <c r="D1729" s="97"/>
      <c r="E1729" s="52"/>
      <c r="F1729" s="54"/>
      <c r="G1729" s="95"/>
      <c r="H1729" s="58"/>
    </row>
    <row r="1730" spans="2:8" x14ac:dyDescent="0.25">
      <c r="B1730" s="17"/>
      <c r="C1730" s="100"/>
      <c r="D1730" s="97"/>
      <c r="E1730" s="52"/>
      <c r="F1730" s="54"/>
      <c r="G1730" s="95"/>
      <c r="H1730" s="58"/>
    </row>
    <row r="1731" spans="2:8" x14ac:dyDescent="0.25">
      <c r="B1731" s="17"/>
      <c r="C1731" s="100"/>
      <c r="D1731" s="97"/>
      <c r="E1731" s="52"/>
      <c r="F1731" s="54"/>
      <c r="G1731" s="95"/>
      <c r="H1731" s="58"/>
    </row>
    <row r="1732" spans="2:8" x14ac:dyDescent="0.25">
      <c r="B1732" s="17"/>
      <c r="C1732" s="100"/>
      <c r="D1732" s="97"/>
      <c r="E1732" s="52"/>
      <c r="F1732" s="54"/>
      <c r="G1732" s="95"/>
      <c r="H1732" s="58"/>
    </row>
    <row r="1733" spans="2:8" x14ac:dyDescent="0.25">
      <c r="B1733" s="17"/>
      <c r="C1733" s="100"/>
      <c r="D1733" s="97"/>
      <c r="E1733" s="52"/>
      <c r="F1733" s="54"/>
      <c r="G1733" s="95"/>
      <c r="H1733" s="58"/>
    </row>
    <row r="1734" spans="2:8" x14ac:dyDescent="0.25">
      <c r="B1734" s="17"/>
      <c r="C1734" s="100"/>
      <c r="D1734" s="97"/>
      <c r="E1734" s="52"/>
      <c r="F1734" s="54"/>
      <c r="G1734" s="95"/>
      <c r="H1734" s="58"/>
    </row>
    <row r="1735" spans="2:8" x14ac:dyDescent="0.25">
      <c r="B1735" s="17"/>
      <c r="C1735" s="100"/>
      <c r="D1735" s="97"/>
      <c r="E1735" s="52"/>
      <c r="F1735" s="54"/>
      <c r="G1735" s="95"/>
      <c r="H1735" s="58"/>
    </row>
    <row r="1736" spans="2:8" x14ac:dyDescent="0.25">
      <c r="B1736" s="17"/>
      <c r="C1736" s="100"/>
      <c r="D1736" s="97"/>
      <c r="E1736" s="52"/>
      <c r="F1736" s="54"/>
      <c r="G1736" s="95"/>
      <c r="H1736" s="58"/>
    </row>
    <row r="1737" spans="2:8" x14ac:dyDescent="0.25">
      <c r="B1737" s="17"/>
      <c r="C1737" s="100"/>
      <c r="D1737" s="97"/>
      <c r="E1737" s="52"/>
      <c r="F1737" s="54"/>
      <c r="G1737" s="95"/>
      <c r="H1737" s="58"/>
    </row>
    <row r="1738" spans="2:8" x14ac:dyDescent="0.25">
      <c r="B1738" s="17"/>
      <c r="C1738" s="100"/>
      <c r="D1738" s="97"/>
      <c r="E1738" s="52"/>
      <c r="F1738" s="54"/>
      <c r="G1738" s="95"/>
      <c r="H1738" s="58"/>
    </row>
    <row r="1739" spans="2:8" x14ac:dyDescent="0.25">
      <c r="B1739" s="17"/>
      <c r="C1739" s="100"/>
      <c r="D1739" s="97"/>
      <c r="E1739" s="52"/>
      <c r="F1739" s="54"/>
      <c r="G1739" s="95"/>
      <c r="H1739" s="58"/>
    </row>
    <row r="1740" spans="2:8" x14ac:dyDescent="0.25">
      <c r="B1740" s="17"/>
      <c r="C1740" s="100"/>
      <c r="D1740" s="97"/>
      <c r="E1740" s="52"/>
      <c r="F1740" s="54"/>
      <c r="G1740" s="95"/>
      <c r="H1740" s="58"/>
    </row>
    <row r="1741" spans="2:8" x14ac:dyDescent="0.25">
      <c r="B1741" s="17"/>
      <c r="C1741" s="100"/>
      <c r="D1741" s="97"/>
      <c r="E1741" s="52"/>
      <c r="F1741" s="54"/>
      <c r="G1741" s="95"/>
      <c r="H1741" s="58"/>
    </row>
    <row r="1742" spans="2:8" x14ac:dyDescent="0.25">
      <c r="B1742" s="17"/>
      <c r="C1742" s="100"/>
      <c r="D1742" s="97"/>
      <c r="E1742" s="52"/>
      <c r="F1742" s="54"/>
      <c r="G1742" s="95"/>
      <c r="H1742" s="58"/>
    </row>
    <row r="1743" spans="2:8" x14ac:dyDescent="0.25">
      <c r="B1743" s="17"/>
      <c r="C1743" s="100"/>
      <c r="D1743" s="97"/>
      <c r="E1743" s="52"/>
      <c r="F1743" s="54"/>
      <c r="G1743" s="95"/>
      <c r="H1743" s="58"/>
    </row>
    <row r="1744" spans="2:8" x14ac:dyDescent="0.25">
      <c r="B1744" s="17"/>
      <c r="C1744" s="100"/>
      <c r="D1744" s="97"/>
      <c r="E1744" s="52"/>
      <c r="F1744" s="54"/>
      <c r="G1744" s="95"/>
      <c r="H1744" s="58"/>
    </row>
    <row r="1745" spans="2:8" x14ac:dyDescent="0.25">
      <c r="B1745" s="17"/>
      <c r="C1745" s="100"/>
      <c r="D1745" s="97"/>
      <c r="E1745" s="52"/>
      <c r="F1745" s="54"/>
      <c r="G1745" s="95"/>
      <c r="H1745" s="58"/>
    </row>
    <row r="1746" spans="2:8" x14ac:dyDescent="0.25">
      <c r="B1746" s="17"/>
      <c r="C1746" s="100"/>
      <c r="D1746" s="97"/>
      <c r="E1746" s="52"/>
      <c r="F1746" s="54"/>
      <c r="G1746" s="95"/>
      <c r="H1746" s="58"/>
    </row>
    <row r="1747" spans="2:8" x14ac:dyDescent="0.25">
      <c r="B1747" s="17"/>
      <c r="C1747" s="100"/>
      <c r="D1747" s="97"/>
      <c r="E1747" s="52"/>
      <c r="F1747" s="54"/>
      <c r="G1747" s="95"/>
      <c r="H1747" s="58"/>
    </row>
    <row r="1748" spans="2:8" x14ac:dyDescent="0.25">
      <c r="B1748" s="17"/>
      <c r="C1748" s="100"/>
      <c r="D1748" s="97"/>
      <c r="E1748" s="52"/>
      <c r="F1748" s="54"/>
      <c r="G1748" s="95"/>
      <c r="H1748" s="58"/>
    </row>
    <row r="1749" spans="2:8" x14ac:dyDescent="0.25">
      <c r="B1749" s="17"/>
      <c r="C1749" s="100"/>
      <c r="D1749" s="97"/>
      <c r="E1749" s="52"/>
      <c r="F1749" s="54"/>
      <c r="G1749" s="95"/>
      <c r="H1749" s="58"/>
    </row>
    <row r="1750" spans="2:8" x14ac:dyDescent="0.25">
      <c r="B1750" s="17"/>
      <c r="C1750" s="100"/>
      <c r="D1750" s="97"/>
      <c r="E1750" s="52"/>
      <c r="F1750" s="54"/>
      <c r="G1750" s="95"/>
      <c r="H1750" s="58"/>
    </row>
    <row r="1751" spans="2:8" x14ac:dyDescent="0.25">
      <c r="B1751" s="17"/>
      <c r="C1751" s="100"/>
      <c r="D1751" s="97"/>
      <c r="E1751" s="52"/>
      <c r="F1751" s="54"/>
      <c r="G1751" s="95"/>
      <c r="H1751" s="58"/>
    </row>
    <row r="1752" spans="2:8" x14ac:dyDescent="0.25">
      <c r="B1752" s="17"/>
      <c r="C1752" s="100"/>
      <c r="D1752" s="97"/>
      <c r="E1752" s="52"/>
      <c r="F1752" s="54"/>
      <c r="G1752" s="95"/>
      <c r="H1752" s="58"/>
    </row>
    <row r="1753" spans="2:8" x14ac:dyDescent="0.25">
      <c r="B1753" s="17"/>
      <c r="C1753" s="100"/>
      <c r="D1753" s="97"/>
      <c r="E1753" s="52"/>
      <c r="F1753" s="54"/>
      <c r="G1753" s="95"/>
      <c r="H1753" s="58"/>
    </row>
    <row r="1754" spans="2:8" x14ac:dyDescent="0.25">
      <c r="B1754" s="17"/>
      <c r="C1754" s="100"/>
      <c r="D1754" s="97"/>
      <c r="E1754" s="52"/>
      <c r="F1754" s="54"/>
      <c r="G1754" s="95"/>
      <c r="H1754" s="58"/>
    </row>
    <row r="1755" spans="2:8" x14ac:dyDescent="0.25">
      <c r="B1755" s="17"/>
      <c r="C1755" s="100"/>
      <c r="D1755" s="97"/>
      <c r="E1755" s="52"/>
      <c r="F1755" s="54"/>
      <c r="G1755" s="95"/>
      <c r="H1755" s="58"/>
    </row>
    <row r="1756" spans="2:8" x14ac:dyDescent="0.25">
      <c r="B1756" s="17"/>
      <c r="C1756" s="100"/>
      <c r="D1756" s="97"/>
      <c r="E1756" s="52"/>
      <c r="F1756" s="54"/>
      <c r="G1756" s="95"/>
      <c r="H1756" s="58"/>
    </row>
    <row r="1757" spans="2:8" x14ac:dyDescent="0.25">
      <c r="B1757" s="17"/>
      <c r="C1757" s="100"/>
      <c r="D1757" s="97"/>
      <c r="E1757" s="52"/>
      <c r="F1757" s="54"/>
      <c r="G1757" s="95"/>
      <c r="H1757" s="58"/>
    </row>
    <row r="1758" spans="2:8" x14ac:dyDescent="0.25">
      <c r="B1758" s="16"/>
      <c r="C1758" s="100"/>
      <c r="D1758" s="97"/>
      <c r="E1758" s="52"/>
      <c r="F1758" s="54"/>
      <c r="G1758" s="95"/>
      <c r="H1758" s="58"/>
    </row>
    <row r="1759" spans="2:8" x14ac:dyDescent="0.25">
      <c r="B1759" s="17"/>
      <c r="C1759" s="100"/>
      <c r="D1759" s="97"/>
      <c r="E1759" s="52"/>
      <c r="F1759" s="54"/>
      <c r="G1759" s="95"/>
      <c r="H1759" s="58"/>
    </row>
    <row r="1760" spans="2:8" x14ac:dyDescent="0.25">
      <c r="B1760" s="17"/>
      <c r="C1760" s="100"/>
      <c r="D1760" s="97"/>
      <c r="E1760" s="52"/>
      <c r="F1760" s="54"/>
      <c r="G1760" s="95"/>
      <c r="H1760" s="58"/>
    </row>
    <row r="1761" spans="2:8" x14ac:dyDescent="0.25">
      <c r="B1761" s="17"/>
      <c r="C1761" s="100"/>
      <c r="D1761" s="97"/>
      <c r="E1761" s="52"/>
      <c r="F1761" s="54"/>
      <c r="G1761" s="95"/>
      <c r="H1761" s="58"/>
    </row>
    <row r="1762" spans="2:8" x14ac:dyDescent="0.25">
      <c r="B1762" s="17"/>
      <c r="C1762" s="100"/>
      <c r="D1762" s="97"/>
      <c r="E1762" s="52"/>
      <c r="F1762" s="54"/>
      <c r="G1762" s="95"/>
      <c r="H1762" s="58"/>
    </row>
    <row r="1763" spans="2:8" x14ac:dyDescent="0.25">
      <c r="B1763" s="17"/>
      <c r="C1763" s="100"/>
      <c r="D1763" s="97"/>
      <c r="E1763" s="52"/>
      <c r="F1763" s="54"/>
      <c r="G1763" s="95"/>
      <c r="H1763" s="58"/>
    </row>
    <row r="1764" spans="2:8" x14ac:dyDescent="0.25">
      <c r="B1764" s="17"/>
      <c r="C1764" s="100"/>
      <c r="D1764" s="97"/>
      <c r="E1764" s="52"/>
      <c r="F1764" s="54"/>
      <c r="G1764" s="95"/>
      <c r="H1764" s="58"/>
    </row>
    <row r="1765" spans="2:8" x14ac:dyDescent="0.25">
      <c r="B1765" s="17"/>
      <c r="C1765" s="100"/>
      <c r="D1765" s="97"/>
      <c r="E1765" s="52"/>
      <c r="F1765" s="54"/>
      <c r="G1765" s="95"/>
      <c r="H1765" s="58"/>
    </row>
    <row r="1766" spans="2:8" x14ac:dyDescent="0.25">
      <c r="B1766" s="17"/>
      <c r="C1766" s="100"/>
      <c r="D1766" s="97"/>
      <c r="E1766" s="52"/>
      <c r="F1766" s="54"/>
      <c r="G1766" s="95"/>
      <c r="H1766" s="58"/>
    </row>
    <row r="1767" spans="2:8" x14ac:dyDescent="0.25">
      <c r="B1767" s="17"/>
      <c r="C1767" s="100"/>
      <c r="D1767" s="97"/>
      <c r="E1767" s="52"/>
      <c r="F1767" s="54"/>
      <c r="G1767" s="95"/>
      <c r="H1767" s="58"/>
    </row>
    <row r="1768" spans="2:8" x14ac:dyDescent="0.25">
      <c r="B1768" s="17"/>
      <c r="C1768" s="100"/>
      <c r="D1768" s="97"/>
      <c r="E1768" s="52"/>
      <c r="F1768" s="54"/>
      <c r="G1768" s="95"/>
      <c r="H1768" s="58"/>
    </row>
    <row r="1769" spans="2:8" x14ac:dyDescent="0.25">
      <c r="B1769" s="17"/>
      <c r="C1769" s="100"/>
      <c r="D1769" s="97"/>
      <c r="E1769" s="52"/>
      <c r="F1769" s="54"/>
      <c r="G1769" s="95"/>
      <c r="H1769" s="58"/>
    </row>
    <row r="1770" spans="2:8" x14ac:dyDescent="0.25">
      <c r="B1770" s="17"/>
      <c r="C1770" s="100"/>
      <c r="D1770" s="97"/>
      <c r="E1770" s="52"/>
      <c r="F1770" s="54"/>
      <c r="G1770" s="95"/>
      <c r="H1770" s="58"/>
    </row>
    <row r="1771" spans="2:8" x14ac:dyDescent="0.25">
      <c r="B1771" s="17"/>
      <c r="C1771" s="100"/>
      <c r="D1771" s="97"/>
      <c r="E1771" s="52"/>
      <c r="F1771" s="54"/>
      <c r="G1771" s="95"/>
      <c r="H1771" s="58"/>
    </row>
    <row r="1772" spans="2:8" x14ac:dyDescent="0.25">
      <c r="B1772" s="17"/>
      <c r="C1772" s="100"/>
      <c r="D1772" s="97"/>
      <c r="E1772" s="52"/>
      <c r="F1772" s="54"/>
      <c r="G1772" s="95"/>
      <c r="H1772" s="58"/>
    </row>
    <row r="1773" spans="2:8" x14ac:dyDescent="0.25">
      <c r="B1773" s="17"/>
      <c r="C1773" s="100"/>
      <c r="D1773" s="97"/>
      <c r="E1773" s="52"/>
      <c r="F1773" s="54"/>
      <c r="G1773" s="95"/>
      <c r="H1773" s="58"/>
    </row>
    <row r="1774" spans="2:8" x14ac:dyDescent="0.25">
      <c r="B1774" s="17"/>
      <c r="C1774" s="100"/>
      <c r="D1774" s="97"/>
      <c r="E1774" s="52"/>
      <c r="F1774" s="54"/>
      <c r="G1774" s="95"/>
      <c r="H1774" s="58"/>
    </row>
    <row r="1775" spans="2:8" x14ac:dyDescent="0.25">
      <c r="B1775" s="17"/>
      <c r="C1775" s="100"/>
      <c r="D1775" s="97"/>
      <c r="E1775" s="52"/>
      <c r="F1775" s="54"/>
      <c r="G1775" s="95"/>
      <c r="H1775" s="58"/>
    </row>
    <row r="1776" spans="2:8" x14ac:dyDescent="0.25">
      <c r="B1776" s="17"/>
      <c r="C1776" s="100"/>
      <c r="D1776" s="97"/>
      <c r="E1776" s="52"/>
      <c r="F1776" s="54"/>
      <c r="G1776" s="95"/>
      <c r="H1776" s="58"/>
    </row>
    <row r="1777" spans="2:8" x14ac:dyDescent="0.25">
      <c r="B1777" s="17"/>
      <c r="C1777" s="100"/>
      <c r="D1777" s="97"/>
      <c r="E1777" s="52"/>
      <c r="F1777" s="54"/>
      <c r="G1777" s="95"/>
      <c r="H1777" s="58"/>
    </row>
    <row r="1778" spans="2:8" x14ac:dyDescent="0.25">
      <c r="B1778" s="17"/>
      <c r="C1778" s="100"/>
      <c r="D1778" s="97"/>
      <c r="E1778" s="52"/>
      <c r="F1778" s="54"/>
      <c r="G1778" s="95"/>
      <c r="H1778" s="58"/>
    </row>
    <row r="1779" spans="2:8" x14ac:dyDescent="0.25">
      <c r="B1779" s="17"/>
      <c r="C1779" s="100"/>
      <c r="D1779" s="97"/>
      <c r="E1779" s="52"/>
      <c r="F1779" s="54"/>
      <c r="G1779" s="95"/>
      <c r="H1779" s="58"/>
    </row>
    <row r="1780" spans="2:8" x14ac:dyDescent="0.25">
      <c r="B1780" s="17"/>
      <c r="C1780" s="100"/>
      <c r="D1780" s="97"/>
      <c r="E1780" s="52"/>
      <c r="F1780" s="54"/>
      <c r="G1780" s="95"/>
      <c r="H1780" s="58"/>
    </row>
    <row r="1781" spans="2:8" x14ac:dyDescent="0.25">
      <c r="B1781" s="17"/>
      <c r="C1781" s="100"/>
      <c r="D1781" s="97"/>
      <c r="E1781" s="52"/>
      <c r="F1781" s="54"/>
      <c r="G1781" s="95"/>
      <c r="H1781" s="58"/>
    </row>
    <row r="1782" spans="2:8" x14ac:dyDescent="0.25">
      <c r="B1782" s="17"/>
      <c r="C1782" s="100"/>
      <c r="D1782" s="97"/>
      <c r="E1782" s="52"/>
      <c r="F1782" s="54"/>
      <c r="G1782" s="95"/>
      <c r="H1782" s="58"/>
    </row>
    <row r="1783" spans="2:8" x14ac:dyDescent="0.25">
      <c r="B1783" s="17"/>
      <c r="C1783" s="100"/>
      <c r="D1783" s="97"/>
      <c r="E1783" s="52"/>
      <c r="F1783" s="54"/>
      <c r="G1783" s="95"/>
      <c r="H1783" s="58"/>
    </row>
    <row r="1784" spans="2:8" x14ac:dyDescent="0.25">
      <c r="B1784" s="17"/>
      <c r="C1784" s="100"/>
      <c r="D1784" s="97"/>
      <c r="E1784" s="52"/>
      <c r="F1784" s="54"/>
      <c r="G1784" s="95"/>
      <c r="H1784" s="58"/>
    </row>
    <row r="1785" spans="2:8" x14ac:dyDescent="0.25">
      <c r="B1785" s="17"/>
      <c r="C1785" s="100"/>
      <c r="D1785" s="97"/>
      <c r="E1785" s="52"/>
      <c r="F1785" s="54"/>
      <c r="G1785" s="95"/>
      <c r="H1785" s="58"/>
    </row>
    <row r="1786" spans="2:8" x14ac:dyDescent="0.25">
      <c r="B1786" s="17"/>
      <c r="C1786" s="100"/>
      <c r="D1786" s="97"/>
      <c r="E1786" s="52"/>
      <c r="F1786" s="54"/>
      <c r="G1786" s="95"/>
      <c r="H1786" s="58"/>
    </row>
    <row r="1787" spans="2:8" x14ac:dyDescent="0.25">
      <c r="B1787" s="17"/>
      <c r="C1787" s="100"/>
      <c r="D1787" s="97"/>
      <c r="E1787" s="52"/>
      <c r="F1787" s="54"/>
      <c r="G1787" s="95"/>
      <c r="H1787" s="58"/>
    </row>
    <row r="1788" spans="2:8" x14ac:dyDescent="0.25">
      <c r="B1788" s="16"/>
      <c r="C1788" s="100"/>
      <c r="D1788" s="97"/>
      <c r="E1788" s="52"/>
      <c r="F1788" s="54"/>
      <c r="G1788" s="95"/>
      <c r="H1788" s="58"/>
    </row>
    <row r="1789" spans="2:8" x14ac:dyDescent="0.25">
      <c r="B1789" s="17"/>
      <c r="C1789" s="100"/>
      <c r="D1789" s="97"/>
      <c r="E1789" s="52"/>
      <c r="F1789" s="54"/>
      <c r="G1789" s="95"/>
      <c r="H1789" s="58"/>
    </row>
    <row r="1790" spans="2:8" x14ac:dyDescent="0.25">
      <c r="B1790" s="17"/>
      <c r="C1790" s="100"/>
      <c r="D1790" s="97"/>
      <c r="E1790" s="52"/>
      <c r="F1790" s="54"/>
      <c r="G1790" s="95"/>
      <c r="H1790" s="58"/>
    </row>
    <row r="1791" spans="2:8" x14ac:dyDescent="0.25">
      <c r="B1791" s="16"/>
      <c r="C1791" s="100"/>
      <c r="D1791" s="97"/>
      <c r="E1791" s="52"/>
      <c r="F1791" s="54"/>
      <c r="G1791" s="95"/>
      <c r="H1791" s="58"/>
    </row>
    <row r="1792" spans="2:8" x14ac:dyDescent="0.25">
      <c r="B1792" s="17"/>
      <c r="C1792" s="100"/>
      <c r="D1792" s="97"/>
      <c r="E1792" s="52"/>
      <c r="F1792" s="54"/>
      <c r="G1792" s="95"/>
      <c r="H1792" s="58"/>
    </row>
    <row r="1793" spans="2:8" x14ac:dyDescent="0.25">
      <c r="B1793" s="17"/>
      <c r="C1793" s="100"/>
      <c r="D1793" s="97"/>
      <c r="E1793" s="52"/>
      <c r="F1793" s="54"/>
      <c r="G1793" s="95"/>
      <c r="H1793" s="58"/>
    </row>
    <row r="1794" spans="2:8" x14ac:dyDescent="0.25">
      <c r="B1794" s="16"/>
      <c r="C1794" s="100"/>
      <c r="D1794" s="97"/>
      <c r="E1794" s="52"/>
      <c r="F1794" s="54"/>
      <c r="G1794" s="95"/>
      <c r="H1794" s="58"/>
    </row>
    <row r="1795" spans="2:8" x14ac:dyDescent="0.25">
      <c r="B1795" s="17"/>
      <c r="C1795" s="100"/>
      <c r="D1795" s="97"/>
      <c r="E1795" s="52"/>
      <c r="F1795" s="54"/>
      <c r="G1795" s="95"/>
      <c r="H1795" s="58"/>
    </row>
    <row r="1796" spans="2:8" x14ac:dyDescent="0.25">
      <c r="B1796" s="17"/>
      <c r="C1796" s="100"/>
      <c r="D1796" s="97"/>
      <c r="E1796" s="52"/>
      <c r="F1796" s="54"/>
      <c r="G1796" s="95"/>
      <c r="H1796" s="58"/>
    </row>
    <row r="1797" spans="2:8" x14ac:dyDescent="0.25">
      <c r="B1797" s="16"/>
      <c r="C1797" s="100"/>
      <c r="D1797" s="97"/>
      <c r="E1797" s="52"/>
      <c r="F1797" s="54"/>
      <c r="G1797" s="95"/>
      <c r="H1797" s="58"/>
    </row>
    <row r="1798" spans="2:8" x14ac:dyDescent="0.25">
      <c r="B1798" s="17"/>
      <c r="C1798" s="100"/>
      <c r="D1798" s="97"/>
      <c r="E1798" s="52"/>
      <c r="F1798" s="54"/>
      <c r="G1798" s="95"/>
      <c r="H1798" s="58"/>
    </row>
    <row r="1799" spans="2:8" x14ac:dyDescent="0.25">
      <c r="B1799" s="17"/>
      <c r="C1799" s="100"/>
      <c r="D1799" s="97"/>
      <c r="E1799" s="52"/>
      <c r="F1799" s="54"/>
      <c r="G1799" s="95"/>
      <c r="H1799" s="58"/>
    </row>
    <row r="1800" spans="2:8" x14ac:dyDescent="0.25">
      <c r="B1800" s="16"/>
      <c r="C1800" s="100"/>
      <c r="D1800" s="97"/>
      <c r="E1800" s="52"/>
      <c r="F1800" s="54"/>
      <c r="G1800" s="95"/>
      <c r="H1800" s="58"/>
    </row>
    <row r="1801" spans="2:8" x14ac:dyDescent="0.25">
      <c r="B1801" s="17"/>
      <c r="C1801" s="100"/>
      <c r="D1801" s="97"/>
      <c r="E1801" s="52"/>
      <c r="F1801" s="54"/>
      <c r="G1801" s="95"/>
      <c r="H1801" s="58"/>
    </row>
    <row r="1802" spans="2:8" x14ac:dyDescent="0.25">
      <c r="B1802" s="17"/>
      <c r="C1802" s="100"/>
      <c r="D1802" s="97"/>
      <c r="E1802" s="52"/>
      <c r="F1802" s="54"/>
      <c r="G1802" s="95"/>
      <c r="H1802" s="58"/>
    </row>
    <row r="1803" spans="2:8" x14ac:dyDescent="0.25">
      <c r="B1803" s="16"/>
      <c r="C1803" s="100"/>
      <c r="D1803" s="97"/>
      <c r="E1803" s="52"/>
      <c r="F1803" s="54"/>
      <c r="G1803" s="95"/>
      <c r="H1803" s="58"/>
    </row>
    <row r="1804" spans="2:8" x14ac:dyDescent="0.25">
      <c r="B1804" s="17"/>
      <c r="C1804" s="100"/>
      <c r="D1804" s="97"/>
      <c r="E1804" s="52"/>
      <c r="F1804" s="54"/>
      <c r="G1804" s="95"/>
      <c r="H1804" s="58"/>
    </row>
    <row r="1805" spans="2:8" x14ac:dyDescent="0.25">
      <c r="B1805" s="17"/>
      <c r="C1805" s="100"/>
      <c r="D1805" s="97"/>
      <c r="E1805" s="52"/>
      <c r="F1805" s="54"/>
      <c r="G1805" s="95"/>
      <c r="H1805" s="58"/>
    </row>
    <row r="1806" spans="2:8" x14ac:dyDescent="0.25">
      <c r="B1806" s="16"/>
      <c r="C1806" s="100"/>
      <c r="D1806" s="97"/>
      <c r="E1806" s="52"/>
      <c r="F1806" s="54"/>
      <c r="G1806" s="95"/>
      <c r="H1806" s="58"/>
    </row>
    <row r="1807" spans="2:8" x14ac:dyDescent="0.25">
      <c r="B1807" s="17"/>
      <c r="C1807" s="100"/>
      <c r="D1807" s="97"/>
      <c r="E1807" s="52"/>
      <c r="F1807" s="54"/>
      <c r="G1807" s="95"/>
      <c r="H1807" s="58"/>
    </row>
    <row r="1808" spans="2:8" x14ac:dyDescent="0.25">
      <c r="B1808" s="17"/>
      <c r="C1808" s="100"/>
      <c r="D1808" s="97"/>
      <c r="E1808" s="52"/>
      <c r="F1808" s="54"/>
      <c r="G1808" s="95"/>
      <c r="H1808" s="58"/>
    </row>
    <row r="1809" spans="2:8" x14ac:dyDescent="0.25">
      <c r="B1809" s="16"/>
      <c r="C1809" s="100"/>
      <c r="D1809" s="97"/>
      <c r="E1809" s="52"/>
      <c r="F1809" s="54"/>
      <c r="G1809" s="95"/>
      <c r="H1809" s="58"/>
    </row>
    <row r="1810" spans="2:8" x14ac:dyDescent="0.25">
      <c r="B1810" s="17"/>
      <c r="C1810" s="100"/>
      <c r="D1810" s="97"/>
      <c r="E1810" s="52"/>
      <c r="F1810" s="54"/>
      <c r="G1810" s="95"/>
      <c r="H1810" s="58"/>
    </row>
    <row r="1811" spans="2:8" x14ac:dyDescent="0.25">
      <c r="B1811" s="17"/>
      <c r="C1811" s="100"/>
      <c r="D1811" s="97"/>
      <c r="E1811" s="52"/>
      <c r="F1811" s="54"/>
      <c r="G1811" s="95"/>
      <c r="H1811" s="58"/>
    </row>
    <row r="1812" spans="2:8" x14ac:dyDescent="0.25">
      <c r="B1812" s="16"/>
      <c r="C1812" s="100"/>
      <c r="D1812" s="97"/>
      <c r="E1812" s="52"/>
      <c r="F1812" s="54"/>
      <c r="G1812" s="95"/>
      <c r="H1812" s="58"/>
    </row>
    <row r="1813" spans="2:8" x14ac:dyDescent="0.25">
      <c r="B1813" s="17"/>
      <c r="C1813" s="100"/>
      <c r="D1813" s="97"/>
      <c r="E1813" s="52"/>
      <c r="F1813" s="54"/>
      <c r="G1813" s="95"/>
      <c r="H1813" s="58"/>
    </row>
    <row r="1814" spans="2:8" x14ac:dyDescent="0.25">
      <c r="B1814" s="17"/>
      <c r="C1814" s="100"/>
      <c r="D1814" s="97"/>
      <c r="E1814" s="52"/>
      <c r="F1814" s="54"/>
      <c r="G1814" s="95"/>
      <c r="H1814" s="58"/>
    </row>
    <row r="1815" spans="2:8" x14ac:dyDescent="0.25">
      <c r="B1815" s="16"/>
      <c r="C1815" s="100"/>
      <c r="D1815" s="97"/>
      <c r="E1815" s="52"/>
      <c r="F1815" s="54"/>
      <c r="G1815" s="95"/>
      <c r="H1815" s="58"/>
    </row>
    <row r="1816" spans="2:8" x14ac:dyDescent="0.25">
      <c r="B1816" s="17"/>
      <c r="C1816" s="100"/>
      <c r="D1816" s="97"/>
      <c r="E1816" s="52"/>
      <c r="F1816" s="54"/>
      <c r="G1816" s="95"/>
      <c r="H1816" s="58"/>
    </row>
    <row r="1817" spans="2:8" x14ac:dyDescent="0.25">
      <c r="B1817" s="17"/>
      <c r="C1817" s="100"/>
      <c r="D1817" s="97"/>
      <c r="E1817" s="52"/>
      <c r="F1817" s="54"/>
      <c r="G1817" s="95"/>
      <c r="H1817" s="58"/>
    </row>
    <row r="1818" spans="2:8" x14ac:dyDescent="0.25">
      <c r="B1818" s="16"/>
      <c r="C1818" s="100"/>
      <c r="D1818" s="97"/>
      <c r="E1818" s="52"/>
      <c r="F1818" s="54"/>
      <c r="G1818" s="95"/>
      <c r="H1818" s="58"/>
    </row>
    <row r="1819" spans="2:8" x14ac:dyDescent="0.25">
      <c r="B1819" s="17"/>
      <c r="C1819" s="100"/>
      <c r="D1819" s="97"/>
      <c r="E1819" s="52"/>
      <c r="F1819" s="54"/>
      <c r="G1819" s="95"/>
      <c r="H1819" s="58"/>
    </row>
    <row r="1820" spans="2:8" x14ac:dyDescent="0.25">
      <c r="B1820" s="17"/>
      <c r="C1820" s="100"/>
      <c r="D1820" s="97"/>
      <c r="E1820" s="52"/>
      <c r="F1820" s="54"/>
      <c r="G1820" s="95"/>
      <c r="H1820" s="58"/>
    </row>
    <row r="1821" spans="2:8" x14ac:dyDescent="0.25">
      <c r="B1821" s="16"/>
      <c r="C1821" s="100"/>
      <c r="D1821" s="97"/>
      <c r="E1821" s="52"/>
      <c r="F1821" s="54"/>
      <c r="G1821" s="95"/>
      <c r="H1821" s="58"/>
    </row>
    <row r="1822" spans="2:8" x14ac:dyDescent="0.25">
      <c r="B1822" s="17"/>
      <c r="C1822" s="100"/>
      <c r="D1822" s="97"/>
      <c r="E1822" s="52"/>
      <c r="F1822" s="54"/>
      <c r="G1822" s="95"/>
      <c r="H1822" s="58"/>
    </row>
    <row r="1823" spans="2:8" x14ac:dyDescent="0.25">
      <c r="B1823" s="17"/>
      <c r="C1823" s="100"/>
      <c r="D1823" s="97"/>
      <c r="E1823" s="52"/>
      <c r="F1823" s="54"/>
      <c r="G1823" s="95"/>
      <c r="H1823" s="58"/>
    </row>
    <row r="1824" spans="2:8" x14ac:dyDescent="0.25">
      <c r="B1824" s="16"/>
      <c r="C1824" s="100"/>
      <c r="D1824" s="97"/>
      <c r="E1824" s="52"/>
      <c r="F1824" s="54"/>
      <c r="G1824" s="95"/>
      <c r="H1824" s="58"/>
    </row>
    <row r="1825" spans="2:8" x14ac:dyDescent="0.25">
      <c r="B1825" s="17"/>
      <c r="C1825" s="100"/>
      <c r="D1825" s="97"/>
      <c r="E1825" s="52"/>
      <c r="F1825" s="54"/>
      <c r="G1825" s="95"/>
      <c r="H1825" s="58"/>
    </row>
    <row r="1826" spans="2:8" x14ac:dyDescent="0.25">
      <c r="B1826" s="17"/>
      <c r="C1826" s="100"/>
      <c r="D1826" s="97"/>
      <c r="E1826" s="52"/>
      <c r="F1826" s="54"/>
      <c r="G1826" s="95"/>
      <c r="H1826" s="58"/>
    </row>
    <row r="1827" spans="2:8" x14ac:dyDescent="0.25">
      <c r="B1827" s="16"/>
      <c r="C1827" s="100"/>
      <c r="D1827" s="97"/>
      <c r="E1827" s="52"/>
      <c r="F1827" s="54"/>
      <c r="G1827" s="95"/>
      <c r="H1827" s="58"/>
    </row>
    <row r="1828" spans="2:8" x14ac:dyDescent="0.25">
      <c r="B1828" s="17"/>
      <c r="C1828" s="100"/>
      <c r="D1828" s="97"/>
      <c r="E1828" s="52"/>
      <c r="F1828" s="54"/>
      <c r="G1828" s="95"/>
      <c r="H1828" s="58"/>
    </row>
    <row r="1829" spans="2:8" x14ac:dyDescent="0.25">
      <c r="B1829" s="17"/>
      <c r="C1829" s="100"/>
      <c r="D1829" s="97"/>
      <c r="E1829" s="52"/>
      <c r="F1829" s="54"/>
      <c r="G1829" s="95"/>
      <c r="H1829" s="58"/>
    </row>
    <row r="1830" spans="2:8" x14ac:dyDescent="0.25">
      <c r="B1830" s="16"/>
      <c r="C1830" s="100"/>
      <c r="D1830" s="97"/>
      <c r="E1830" s="52"/>
      <c r="F1830" s="54"/>
      <c r="G1830" s="95"/>
      <c r="H1830" s="58"/>
    </row>
    <row r="1831" spans="2:8" x14ac:dyDescent="0.25">
      <c r="B1831" s="17"/>
      <c r="C1831" s="100"/>
      <c r="D1831" s="97"/>
      <c r="E1831" s="52"/>
      <c r="F1831" s="54"/>
      <c r="G1831" s="95"/>
      <c r="H1831" s="58"/>
    </row>
    <row r="1832" spans="2:8" x14ac:dyDescent="0.25">
      <c r="B1832" s="17"/>
      <c r="C1832" s="100"/>
      <c r="D1832" s="97"/>
      <c r="E1832" s="52"/>
      <c r="F1832" s="54"/>
      <c r="G1832" s="95"/>
      <c r="H1832" s="58"/>
    </row>
    <row r="1833" spans="2:8" x14ac:dyDescent="0.25">
      <c r="B1833" s="16"/>
      <c r="C1833" s="100"/>
      <c r="D1833" s="97"/>
      <c r="E1833" s="52"/>
      <c r="F1833" s="54"/>
      <c r="G1833" s="95"/>
      <c r="H1833" s="58"/>
    </row>
    <row r="1834" spans="2:8" x14ac:dyDescent="0.25">
      <c r="B1834" s="17"/>
      <c r="C1834" s="100"/>
      <c r="D1834" s="97"/>
      <c r="E1834" s="52"/>
      <c r="F1834" s="54"/>
      <c r="G1834" s="95"/>
      <c r="H1834" s="58"/>
    </row>
    <row r="1835" spans="2:8" x14ac:dyDescent="0.25">
      <c r="B1835" s="17"/>
      <c r="C1835" s="100"/>
      <c r="D1835" s="97"/>
      <c r="E1835" s="52"/>
      <c r="F1835" s="54"/>
      <c r="G1835" s="95"/>
      <c r="H1835" s="58"/>
    </row>
    <row r="1836" spans="2:8" x14ac:dyDescent="0.25">
      <c r="B1836" s="16"/>
      <c r="C1836" s="100"/>
      <c r="D1836" s="97"/>
      <c r="E1836" s="52"/>
      <c r="F1836" s="54"/>
      <c r="G1836" s="95"/>
      <c r="H1836" s="58"/>
    </row>
    <row r="1837" spans="2:8" x14ac:dyDescent="0.25">
      <c r="B1837" s="17"/>
      <c r="C1837" s="100"/>
      <c r="D1837" s="97"/>
      <c r="E1837" s="52"/>
      <c r="F1837" s="54"/>
      <c r="G1837" s="95"/>
      <c r="H1837" s="58"/>
    </row>
    <row r="1838" spans="2:8" x14ac:dyDescent="0.25">
      <c r="B1838" s="17"/>
      <c r="C1838" s="100"/>
      <c r="D1838" s="97"/>
      <c r="E1838" s="52"/>
      <c r="F1838" s="54"/>
      <c r="G1838" s="95"/>
      <c r="H1838" s="58"/>
    </row>
    <row r="1839" spans="2:8" x14ac:dyDescent="0.25">
      <c r="B1839" s="16"/>
      <c r="C1839" s="100"/>
      <c r="D1839" s="97"/>
      <c r="E1839" s="52"/>
      <c r="F1839" s="54"/>
      <c r="G1839" s="95"/>
      <c r="H1839" s="58"/>
    </row>
    <row r="1840" spans="2:8" x14ac:dyDescent="0.25">
      <c r="B1840" s="17"/>
      <c r="C1840" s="100"/>
      <c r="D1840" s="97"/>
      <c r="E1840" s="52"/>
      <c r="F1840" s="54"/>
      <c r="G1840" s="95"/>
      <c r="H1840" s="58"/>
    </row>
    <row r="1841" spans="2:8" x14ac:dyDescent="0.25">
      <c r="B1841" s="17"/>
      <c r="C1841" s="100"/>
      <c r="D1841" s="97"/>
      <c r="E1841" s="52"/>
      <c r="F1841" s="54"/>
      <c r="G1841" s="95"/>
      <c r="H1841" s="58"/>
    </row>
    <row r="1842" spans="2:8" x14ac:dyDescent="0.25">
      <c r="B1842" s="16"/>
      <c r="C1842" s="100"/>
      <c r="D1842" s="97"/>
      <c r="E1842" s="52"/>
      <c r="F1842" s="54"/>
      <c r="G1842" s="95"/>
      <c r="H1842" s="58"/>
    </row>
    <row r="1843" spans="2:8" x14ac:dyDescent="0.25">
      <c r="B1843" s="17"/>
      <c r="C1843" s="100"/>
      <c r="D1843" s="97"/>
      <c r="E1843" s="52"/>
      <c r="F1843" s="54"/>
      <c r="G1843" s="95"/>
      <c r="H1843" s="58"/>
    </row>
    <row r="1844" spans="2:8" x14ac:dyDescent="0.25">
      <c r="B1844" s="17"/>
      <c r="C1844" s="100"/>
      <c r="D1844" s="97"/>
      <c r="E1844" s="52"/>
      <c r="F1844" s="54"/>
      <c r="G1844" s="95"/>
      <c r="H1844" s="58"/>
    </row>
    <row r="1845" spans="2:8" x14ac:dyDescent="0.25">
      <c r="B1845" s="16"/>
      <c r="C1845" s="100"/>
      <c r="D1845" s="97"/>
      <c r="E1845" s="52"/>
      <c r="F1845" s="54"/>
      <c r="G1845" s="95"/>
      <c r="H1845" s="58"/>
    </row>
    <row r="1846" spans="2:8" x14ac:dyDescent="0.25">
      <c r="B1846" s="17"/>
      <c r="C1846" s="100"/>
      <c r="D1846" s="97"/>
      <c r="E1846" s="52"/>
      <c r="F1846" s="54"/>
      <c r="G1846" s="95"/>
      <c r="H1846" s="58"/>
    </row>
    <row r="1847" spans="2:8" x14ac:dyDescent="0.25">
      <c r="B1847" s="17"/>
      <c r="C1847" s="100"/>
      <c r="D1847" s="97"/>
      <c r="E1847" s="52"/>
      <c r="F1847" s="54"/>
      <c r="G1847" s="95"/>
      <c r="H1847" s="58"/>
    </row>
    <row r="1848" spans="2:8" x14ac:dyDescent="0.25">
      <c r="B1848" s="16"/>
      <c r="C1848" s="100"/>
      <c r="D1848" s="97"/>
      <c r="E1848" s="52"/>
      <c r="F1848" s="54"/>
      <c r="G1848" s="95"/>
      <c r="H1848" s="58"/>
    </row>
    <row r="1849" spans="2:8" x14ac:dyDescent="0.25">
      <c r="B1849" s="17"/>
      <c r="C1849" s="100"/>
      <c r="D1849" s="97"/>
      <c r="E1849" s="52"/>
      <c r="F1849" s="54"/>
      <c r="G1849" s="95"/>
      <c r="H1849" s="58"/>
    </row>
    <row r="1850" spans="2:8" x14ac:dyDescent="0.25">
      <c r="B1850" s="17"/>
      <c r="C1850" s="100"/>
      <c r="D1850" s="97"/>
      <c r="E1850" s="52"/>
      <c r="F1850" s="54"/>
      <c r="G1850" s="95"/>
      <c r="H1850" s="58"/>
    </row>
    <row r="1851" spans="2:8" x14ac:dyDescent="0.25">
      <c r="B1851" s="16"/>
      <c r="C1851" s="100"/>
      <c r="D1851" s="97"/>
      <c r="E1851" s="52"/>
      <c r="F1851" s="54"/>
      <c r="G1851" s="95"/>
      <c r="H1851" s="58"/>
    </row>
    <row r="1852" spans="2:8" x14ac:dyDescent="0.25">
      <c r="B1852" s="17"/>
      <c r="C1852" s="100"/>
      <c r="D1852" s="97"/>
      <c r="E1852" s="52"/>
      <c r="F1852" s="54"/>
      <c r="G1852" s="95"/>
      <c r="H1852" s="58"/>
    </row>
    <row r="1853" spans="2:8" x14ac:dyDescent="0.25">
      <c r="B1853" s="17"/>
      <c r="C1853" s="100"/>
      <c r="D1853" s="97"/>
      <c r="E1853" s="52"/>
      <c r="F1853" s="54"/>
      <c r="G1853" s="95"/>
      <c r="H1853" s="58"/>
    </row>
    <row r="1854" spans="2:8" x14ac:dyDescent="0.25">
      <c r="B1854" s="16"/>
      <c r="C1854" s="100"/>
      <c r="D1854" s="97"/>
      <c r="E1854" s="52"/>
      <c r="F1854" s="54"/>
      <c r="G1854" s="95"/>
      <c r="H1854" s="58"/>
    </row>
    <row r="1855" spans="2:8" x14ac:dyDescent="0.25">
      <c r="B1855" s="17"/>
      <c r="C1855" s="100"/>
      <c r="D1855" s="97"/>
      <c r="E1855" s="52"/>
      <c r="F1855" s="54"/>
      <c r="G1855" s="95"/>
      <c r="H1855" s="58"/>
    </row>
    <row r="1856" spans="2:8" x14ac:dyDescent="0.25">
      <c r="B1856" s="17"/>
      <c r="C1856" s="100"/>
      <c r="D1856" s="97"/>
      <c r="E1856" s="52"/>
      <c r="F1856" s="54"/>
      <c r="G1856" s="95"/>
      <c r="H1856" s="58"/>
    </row>
    <row r="1857" spans="2:8" x14ac:dyDescent="0.25">
      <c r="B1857" s="16"/>
      <c r="C1857" s="100"/>
      <c r="D1857" s="97"/>
      <c r="E1857" s="52"/>
      <c r="F1857" s="54"/>
      <c r="G1857" s="95"/>
      <c r="H1857" s="58"/>
    </row>
    <row r="1858" spans="2:8" x14ac:dyDescent="0.25">
      <c r="B1858" s="17"/>
      <c r="C1858" s="100"/>
      <c r="D1858" s="97"/>
      <c r="E1858" s="52"/>
      <c r="F1858" s="54"/>
      <c r="G1858" s="95"/>
      <c r="H1858" s="58"/>
    </row>
    <row r="1859" spans="2:8" x14ac:dyDescent="0.25">
      <c r="B1859" s="17"/>
      <c r="C1859" s="100"/>
      <c r="D1859" s="97"/>
      <c r="E1859" s="52"/>
      <c r="F1859" s="54"/>
      <c r="G1859" s="95"/>
      <c r="H1859" s="58"/>
    </row>
    <row r="1860" spans="2:8" x14ac:dyDescent="0.25">
      <c r="B1860" s="17"/>
      <c r="C1860" s="100"/>
      <c r="D1860" s="97"/>
      <c r="E1860" s="52"/>
      <c r="F1860" s="54"/>
      <c r="G1860" s="95"/>
      <c r="H1860" s="58"/>
    </row>
    <row r="1861" spans="2:8" x14ac:dyDescent="0.25">
      <c r="B1861" s="17"/>
      <c r="C1861" s="100"/>
      <c r="D1861" s="97"/>
      <c r="E1861" s="52"/>
      <c r="F1861" s="54"/>
      <c r="G1861" s="95"/>
      <c r="H1861" s="58"/>
    </row>
    <row r="1862" spans="2:8" x14ac:dyDescent="0.25">
      <c r="B1862" s="17"/>
      <c r="C1862" s="100"/>
      <c r="D1862" s="97"/>
      <c r="E1862" s="52"/>
      <c r="F1862" s="54"/>
      <c r="G1862" s="95"/>
      <c r="H1862" s="58"/>
    </row>
    <row r="1863" spans="2:8" x14ac:dyDescent="0.25">
      <c r="B1863" s="16"/>
      <c r="C1863" s="100"/>
      <c r="D1863" s="97"/>
      <c r="E1863" s="52"/>
      <c r="F1863" s="54"/>
      <c r="G1863" s="95"/>
      <c r="H1863" s="58"/>
    </row>
    <row r="1864" spans="2:8" x14ac:dyDescent="0.25">
      <c r="B1864" s="17"/>
      <c r="C1864" s="100"/>
      <c r="D1864" s="97"/>
      <c r="E1864" s="52"/>
      <c r="F1864" s="54"/>
      <c r="G1864" s="95"/>
      <c r="H1864" s="58"/>
    </row>
    <row r="1865" spans="2:8" x14ac:dyDescent="0.25">
      <c r="B1865" s="17"/>
      <c r="C1865" s="100"/>
      <c r="D1865" s="97"/>
      <c r="E1865" s="52"/>
      <c r="F1865" s="54"/>
      <c r="G1865" s="95"/>
      <c r="H1865" s="58"/>
    </row>
    <row r="1866" spans="2:8" x14ac:dyDescent="0.25">
      <c r="B1866" s="16"/>
      <c r="C1866" s="100"/>
      <c r="D1866" s="97"/>
      <c r="E1866" s="52"/>
      <c r="F1866" s="54"/>
      <c r="G1866" s="95"/>
      <c r="H1866" s="58"/>
    </row>
    <row r="1867" spans="2:8" x14ac:dyDescent="0.25">
      <c r="B1867" s="17"/>
      <c r="C1867" s="100"/>
      <c r="D1867" s="97"/>
      <c r="E1867" s="52"/>
      <c r="F1867" s="54"/>
      <c r="G1867" s="95"/>
      <c r="H1867" s="58"/>
    </row>
    <row r="1868" spans="2:8" x14ac:dyDescent="0.25">
      <c r="B1868" s="17"/>
      <c r="C1868" s="100"/>
      <c r="D1868" s="97"/>
      <c r="E1868" s="52"/>
      <c r="F1868" s="54"/>
      <c r="G1868" s="95"/>
      <c r="H1868" s="58"/>
    </row>
    <row r="1869" spans="2:8" x14ac:dyDescent="0.25">
      <c r="B1869" s="16"/>
      <c r="C1869" s="100"/>
      <c r="D1869" s="97"/>
      <c r="E1869" s="52"/>
      <c r="F1869" s="54"/>
      <c r="G1869" s="95"/>
      <c r="H1869" s="58"/>
    </row>
    <row r="1870" spans="2:8" x14ac:dyDescent="0.25">
      <c r="B1870" s="17"/>
      <c r="C1870" s="100"/>
      <c r="D1870" s="97"/>
      <c r="E1870" s="52"/>
      <c r="F1870" s="54"/>
      <c r="G1870" s="95"/>
      <c r="H1870" s="58"/>
    </row>
    <row r="1871" spans="2:8" x14ac:dyDescent="0.25">
      <c r="B1871" s="17"/>
      <c r="C1871" s="100"/>
      <c r="D1871" s="97"/>
      <c r="E1871" s="52"/>
      <c r="F1871" s="54"/>
      <c r="G1871" s="95"/>
      <c r="H1871" s="58"/>
    </row>
    <row r="1872" spans="2:8" x14ac:dyDescent="0.25">
      <c r="B1872" s="16"/>
      <c r="C1872" s="100"/>
      <c r="D1872" s="97"/>
      <c r="E1872" s="52"/>
      <c r="F1872" s="54"/>
      <c r="G1872" s="95"/>
      <c r="H1872" s="58"/>
    </row>
    <row r="1873" spans="2:8" x14ac:dyDescent="0.25">
      <c r="B1873" s="17"/>
      <c r="C1873" s="100"/>
      <c r="D1873" s="97"/>
      <c r="E1873" s="52"/>
      <c r="F1873" s="54"/>
      <c r="G1873" s="95"/>
      <c r="H1873" s="58"/>
    </row>
    <row r="1874" spans="2:8" x14ac:dyDescent="0.25">
      <c r="B1874" s="17"/>
      <c r="C1874" s="100"/>
      <c r="D1874" s="97"/>
      <c r="E1874" s="52"/>
      <c r="F1874" s="54"/>
      <c r="G1874" s="95"/>
      <c r="H1874" s="58"/>
    </row>
    <row r="1875" spans="2:8" x14ac:dyDescent="0.25">
      <c r="B1875" s="16"/>
      <c r="C1875" s="100"/>
      <c r="D1875" s="97"/>
      <c r="E1875" s="52"/>
      <c r="F1875" s="54"/>
      <c r="G1875" s="95"/>
      <c r="H1875" s="58"/>
    </row>
    <row r="1876" spans="2:8" x14ac:dyDescent="0.25">
      <c r="B1876" s="17"/>
      <c r="C1876" s="100"/>
      <c r="D1876" s="97"/>
      <c r="E1876" s="52"/>
      <c r="F1876" s="54"/>
      <c r="G1876" s="95"/>
      <c r="H1876" s="58"/>
    </row>
    <row r="1877" spans="2:8" x14ac:dyDescent="0.25">
      <c r="B1877" s="17"/>
      <c r="C1877" s="100"/>
      <c r="D1877" s="97"/>
      <c r="E1877" s="52"/>
      <c r="F1877" s="54"/>
      <c r="G1877" s="95"/>
      <c r="H1877" s="58"/>
    </row>
    <row r="1878" spans="2:8" x14ac:dyDescent="0.25">
      <c r="B1878" s="17"/>
      <c r="C1878" s="100"/>
      <c r="D1878" s="97"/>
      <c r="E1878" s="52"/>
      <c r="F1878" s="54"/>
      <c r="G1878" s="95"/>
      <c r="H1878" s="58"/>
    </row>
    <row r="1879" spans="2:8" x14ac:dyDescent="0.25">
      <c r="B1879" s="17"/>
      <c r="C1879" s="100"/>
      <c r="D1879" s="97"/>
      <c r="E1879" s="52"/>
      <c r="F1879" s="54"/>
      <c r="G1879" s="95"/>
      <c r="H1879" s="58"/>
    </row>
    <row r="1880" spans="2:8" x14ac:dyDescent="0.25">
      <c r="B1880" s="16"/>
      <c r="C1880" s="100"/>
      <c r="D1880" s="97"/>
      <c r="E1880" s="52"/>
      <c r="F1880" s="54"/>
      <c r="G1880" s="95"/>
      <c r="H1880" s="58"/>
    </row>
    <row r="1881" spans="2:8" x14ac:dyDescent="0.25">
      <c r="B1881" s="17"/>
      <c r="C1881" s="100"/>
      <c r="D1881" s="97"/>
      <c r="E1881" s="52"/>
      <c r="F1881" s="54"/>
      <c r="G1881" s="95"/>
      <c r="H1881" s="58"/>
    </row>
    <row r="1882" spans="2:8" x14ac:dyDescent="0.25">
      <c r="B1882" s="17"/>
      <c r="C1882" s="100"/>
      <c r="D1882" s="97"/>
      <c r="E1882" s="52"/>
      <c r="F1882" s="54"/>
      <c r="G1882" s="95"/>
      <c r="H1882" s="58"/>
    </row>
    <row r="1883" spans="2:8" x14ac:dyDescent="0.25">
      <c r="B1883" s="16"/>
      <c r="C1883" s="100"/>
      <c r="D1883" s="97"/>
      <c r="E1883" s="52"/>
      <c r="F1883" s="54"/>
      <c r="G1883" s="95"/>
      <c r="H1883" s="58"/>
    </row>
    <row r="1884" spans="2:8" x14ac:dyDescent="0.25">
      <c r="B1884" s="17"/>
      <c r="C1884" s="100"/>
      <c r="D1884" s="97"/>
      <c r="E1884" s="52"/>
      <c r="F1884" s="54"/>
      <c r="G1884" s="95"/>
      <c r="H1884" s="58"/>
    </row>
    <row r="1885" spans="2:8" x14ac:dyDescent="0.25">
      <c r="B1885" s="17"/>
      <c r="C1885" s="100"/>
      <c r="D1885" s="97"/>
      <c r="E1885" s="52"/>
      <c r="F1885" s="54"/>
      <c r="G1885" s="95"/>
      <c r="H1885" s="58"/>
    </row>
    <row r="1886" spans="2:8" x14ac:dyDescent="0.25">
      <c r="B1886" s="16"/>
      <c r="C1886" s="100"/>
      <c r="D1886" s="97"/>
      <c r="E1886" s="52"/>
      <c r="F1886" s="54"/>
      <c r="G1886" s="95"/>
      <c r="H1886" s="58"/>
    </row>
    <row r="1887" spans="2:8" x14ac:dyDescent="0.25">
      <c r="B1887" s="17"/>
      <c r="C1887" s="100"/>
      <c r="D1887" s="97"/>
      <c r="E1887" s="52"/>
      <c r="F1887" s="54"/>
      <c r="G1887" s="95"/>
      <c r="H1887" s="58"/>
    </row>
    <row r="1888" spans="2:8" x14ac:dyDescent="0.25">
      <c r="B1888" s="17"/>
      <c r="C1888" s="100"/>
      <c r="D1888" s="97"/>
      <c r="E1888" s="52"/>
      <c r="F1888" s="54"/>
      <c r="G1888" s="95"/>
      <c r="H1888" s="58"/>
    </row>
    <row r="1889" spans="2:8" x14ac:dyDescent="0.25">
      <c r="B1889" s="17"/>
      <c r="C1889" s="100"/>
      <c r="D1889" s="97"/>
      <c r="E1889" s="52"/>
      <c r="F1889" s="54"/>
      <c r="G1889" s="95"/>
      <c r="H1889" s="58"/>
    </row>
    <row r="1890" spans="2:8" x14ac:dyDescent="0.25">
      <c r="B1890" s="17"/>
      <c r="C1890" s="100"/>
      <c r="D1890" s="97"/>
      <c r="E1890" s="52"/>
      <c r="F1890" s="54"/>
      <c r="G1890" s="95"/>
      <c r="H1890" s="58"/>
    </row>
    <row r="1891" spans="2:8" x14ac:dyDescent="0.25">
      <c r="B1891" s="17"/>
      <c r="C1891" s="100"/>
      <c r="D1891" s="97"/>
      <c r="E1891" s="52"/>
      <c r="F1891" s="54"/>
      <c r="G1891" s="95"/>
      <c r="H1891" s="58"/>
    </row>
    <row r="1892" spans="2:8" x14ac:dyDescent="0.25">
      <c r="B1892" s="17"/>
      <c r="C1892" s="100"/>
      <c r="D1892" s="97"/>
      <c r="E1892" s="52"/>
      <c r="F1892" s="54"/>
      <c r="G1892" s="95"/>
      <c r="H1892" s="58"/>
    </row>
    <row r="1893" spans="2:8" x14ac:dyDescent="0.25">
      <c r="B1893" s="17"/>
      <c r="C1893" s="100"/>
      <c r="D1893" s="97"/>
      <c r="E1893" s="52"/>
      <c r="F1893" s="54"/>
      <c r="G1893" s="95"/>
      <c r="H1893" s="58"/>
    </row>
    <row r="1894" spans="2:8" x14ac:dyDescent="0.25">
      <c r="B1894" s="17"/>
      <c r="C1894" s="100"/>
      <c r="D1894" s="97"/>
      <c r="E1894" s="52"/>
      <c r="F1894" s="54"/>
      <c r="G1894" s="95"/>
      <c r="H1894" s="58"/>
    </row>
    <row r="1895" spans="2:8" x14ac:dyDescent="0.25">
      <c r="B1895" s="17"/>
      <c r="C1895" s="100"/>
      <c r="D1895" s="97"/>
      <c r="E1895" s="52"/>
      <c r="F1895" s="54"/>
      <c r="G1895" s="95"/>
      <c r="H1895" s="58"/>
    </row>
    <row r="1896" spans="2:8" x14ac:dyDescent="0.25">
      <c r="B1896" s="17"/>
      <c r="C1896" s="100"/>
      <c r="D1896" s="97"/>
      <c r="E1896" s="52"/>
      <c r="F1896" s="54"/>
      <c r="G1896" s="95"/>
      <c r="H1896" s="58"/>
    </row>
    <row r="1897" spans="2:8" x14ac:dyDescent="0.25">
      <c r="B1897" s="17"/>
      <c r="C1897" s="100"/>
      <c r="D1897" s="97"/>
      <c r="E1897" s="52"/>
      <c r="F1897" s="54"/>
      <c r="G1897" s="95"/>
      <c r="H1897" s="58"/>
    </row>
    <row r="1898" spans="2:8" x14ac:dyDescent="0.25">
      <c r="B1898" s="17"/>
      <c r="C1898" s="100"/>
      <c r="D1898" s="97"/>
      <c r="E1898" s="52"/>
      <c r="F1898" s="54"/>
      <c r="G1898" s="95"/>
      <c r="H1898" s="58"/>
    </row>
    <row r="1899" spans="2:8" x14ac:dyDescent="0.25">
      <c r="B1899" s="17"/>
      <c r="C1899" s="100"/>
      <c r="D1899" s="97"/>
      <c r="E1899" s="52"/>
      <c r="F1899" s="54"/>
      <c r="G1899" s="95"/>
      <c r="H1899" s="58"/>
    </row>
    <row r="1900" spans="2:8" x14ac:dyDescent="0.25">
      <c r="B1900" s="17"/>
      <c r="C1900" s="100"/>
      <c r="D1900" s="97"/>
      <c r="E1900" s="52"/>
      <c r="F1900" s="54"/>
      <c r="G1900" s="95"/>
      <c r="H1900" s="58"/>
    </row>
    <row r="1901" spans="2:8" x14ac:dyDescent="0.25">
      <c r="B1901" s="17"/>
      <c r="C1901" s="100"/>
      <c r="D1901" s="97"/>
      <c r="E1901" s="52"/>
      <c r="F1901" s="54"/>
      <c r="G1901" s="95"/>
      <c r="H1901" s="58"/>
    </row>
    <row r="1902" spans="2:8" x14ac:dyDescent="0.25">
      <c r="B1902" s="17"/>
      <c r="C1902" s="100"/>
      <c r="D1902" s="97"/>
      <c r="E1902" s="52"/>
      <c r="F1902" s="54"/>
      <c r="G1902" s="95"/>
      <c r="H1902" s="58"/>
    </row>
    <row r="1903" spans="2:8" x14ac:dyDescent="0.25">
      <c r="B1903" s="17"/>
      <c r="C1903" s="100"/>
      <c r="D1903" s="97"/>
      <c r="E1903" s="52"/>
      <c r="F1903" s="54"/>
      <c r="G1903" s="95"/>
      <c r="H1903" s="58"/>
    </row>
    <row r="1904" spans="2:8" x14ac:dyDescent="0.25">
      <c r="B1904" s="17"/>
      <c r="C1904" s="100"/>
      <c r="D1904" s="97"/>
      <c r="E1904" s="52"/>
      <c r="F1904" s="54"/>
      <c r="G1904" s="95"/>
      <c r="H1904" s="58"/>
    </row>
    <row r="1905" spans="2:8" x14ac:dyDescent="0.25">
      <c r="B1905" s="17"/>
      <c r="C1905" s="100"/>
      <c r="D1905" s="97"/>
      <c r="E1905" s="52"/>
      <c r="F1905" s="54"/>
      <c r="G1905" s="95"/>
      <c r="H1905" s="58"/>
    </row>
    <row r="1906" spans="2:8" x14ac:dyDescent="0.25">
      <c r="B1906" s="17"/>
      <c r="C1906" s="100"/>
      <c r="D1906" s="97"/>
      <c r="E1906" s="52"/>
      <c r="F1906" s="54"/>
      <c r="G1906" s="95"/>
      <c r="H1906" s="58"/>
    </row>
    <row r="1907" spans="2:8" x14ac:dyDescent="0.25">
      <c r="B1907" s="16"/>
      <c r="C1907" s="100"/>
      <c r="D1907" s="97"/>
      <c r="E1907" s="52"/>
      <c r="F1907" s="54"/>
      <c r="G1907" s="95"/>
      <c r="H1907" s="58"/>
    </row>
    <row r="1908" spans="2:8" x14ac:dyDescent="0.25">
      <c r="B1908" s="17"/>
      <c r="C1908" s="100"/>
      <c r="D1908" s="97"/>
      <c r="E1908" s="52"/>
      <c r="F1908" s="54"/>
      <c r="G1908" s="95"/>
      <c r="H1908" s="58"/>
    </row>
    <row r="1909" spans="2:8" x14ac:dyDescent="0.25">
      <c r="B1909" s="17"/>
      <c r="C1909" s="100"/>
      <c r="D1909" s="97"/>
      <c r="E1909" s="52"/>
      <c r="F1909" s="54"/>
      <c r="G1909" s="95"/>
      <c r="H1909" s="58"/>
    </row>
    <row r="1910" spans="2:8" x14ac:dyDescent="0.25">
      <c r="B1910" s="17"/>
      <c r="C1910" s="100"/>
      <c r="D1910" s="97"/>
      <c r="E1910" s="52"/>
      <c r="F1910" s="54"/>
      <c r="G1910" s="95"/>
      <c r="H1910" s="58"/>
    </row>
    <row r="1911" spans="2:8" x14ac:dyDescent="0.25">
      <c r="B1911" s="17"/>
      <c r="C1911" s="100"/>
      <c r="D1911" s="97"/>
      <c r="E1911" s="52"/>
      <c r="F1911" s="54"/>
      <c r="G1911" s="95"/>
      <c r="H1911" s="58"/>
    </row>
    <row r="1912" spans="2:8" x14ac:dyDescent="0.25">
      <c r="B1912" s="17"/>
      <c r="C1912" s="100"/>
      <c r="D1912" s="97"/>
      <c r="E1912" s="52"/>
      <c r="F1912" s="54"/>
      <c r="G1912" s="95"/>
      <c r="H1912" s="58"/>
    </row>
    <row r="1913" spans="2:8" x14ac:dyDescent="0.25">
      <c r="B1913" s="17"/>
      <c r="C1913" s="100"/>
      <c r="D1913" s="97"/>
      <c r="E1913" s="52"/>
      <c r="F1913" s="54"/>
      <c r="G1913" s="95"/>
      <c r="H1913" s="58"/>
    </row>
    <row r="1914" spans="2:8" x14ac:dyDescent="0.25">
      <c r="B1914" s="17"/>
      <c r="C1914" s="100"/>
      <c r="D1914" s="97"/>
      <c r="E1914" s="52"/>
      <c r="F1914" s="54"/>
      <c r="G1914" s="95"/>
      <c r="H1914" s="58"/>
    </row>
    <row r="1915" spans="2:8" x14ac:dyDescent="0.25">
      <c r="B1915" s="17"/>
      <c r="C1915" s="100"/>
      <c r="D1915" s="97"/>
      <c r="E1915" s="52"/>
      <c r="F1915" s="54"/>
      <c r="G1915" s="95"/>
      <c r="H1915" s="58"/>
    </row>
    <row r="1916" spans="2:8" x14ac:dyDescent="0.25">
      <c r="B1916" s="17"/>
      <c r="C1916" s="100"/>
      <c r="D1916" s="97"/>
      <c r="E1916" s="52"/>
      <c r="F1916" s="54"/>
      <c r="G1916" s="95"/>
      <c r="H1916" s="58"/>
    </row>
    <row r="1917" spans="2:8" x14ac:dyDescent="0.25">
      <c r="B1917" s="16"/>
      <c r="C1917" s="100"/>
      <c r="D1917" s="97"/>
      <c r="E1917" s="52"/>
      <c r="F1917" s="54"/>
      <c r="G1917" s="95"/>
      <c r="H1917" s="58"/>
    </row>
    <row r="1918" spans="2:8" x14ac:dyDescent="0.25">
      <c r="B1918" s="17"/>
      <c r="C1918" s="100"/>
      <c r="D1918" s="97"/>
      <c r="E1918" s="52"/>
      <c r="F1918" s="54"/>
      <c r="G1918" s="95"/>
      <c r="H1918" s="58"/>
    </row>
    <row r="1919" spans="2:8" x14ac:dyDescent="0.25">
      <c r="B1919" s="17"/>
      <c r="C1919" s="100"/>
      <c r="D1919" s="97"/>
      <c r="E1919" s="52"/>
      <c r="F1919" s="54"/>
      <c r="G1919" s="95"/>
      <c r="H1919" s="58"/>
    </row>
    <row r="1920" spans="2:8" x14ac:dyDescent="0.25">
      <c r="B1920" s="17"/>
      <c r="C1920" s="100"/>
      <c r="D1920" s="97"/>
      <c r="E1920" s="52"/>
      <c r="F1920" s="54"/>
      <c r="G1920" s="95"/>
      <c r="H1920" s="58"/>
    </row>
    <row r="1921" spans="2:8" x14ac:dyDescent="0.25">
      <c r="B1921" s="17"/>
      <c r="C1921" s="100"/>
      <c r="D1921" s="97"/>
      <c r="E1921" s="52"/>
      <c r="F1921" s="54"/>
      <c r="G1921" s="95"/>
      <c r="H1921" s="58"/>
    </row>
    <row r="1922" spans="2:8" x14ac:dyDescent="0.25">
      <c r="B1922" s="17"/>
      <c r="C1922" s="100"/>
      <c r="D1922" s="97"/>
      <c r="E1922" s="52"/>
      <c r="F1922" s="54"/>
      <c r="G1922" s="95"/>
      <c r="H1922" s="58"/>
    </row>
    <row r="1923" spans="2:8" x14ac:dyDescent="0.25">
      <c r="B1923" s="17"/>
      <c r="C1923" s="100"/>
      <c r="D1923" s="97"/>
      <c r="E1923" s="52"/>
      <c r="F1923" s="54"/>
      <c r="G1923" s="95"/>
      <c r="H1923" s="58"/>
    </row>
    <row r="1924" spans="2:8" x14ac:dyDescent="0.25">
      <c r="B1924" s="17"/>
      <c r="C1924" s="100"/>
      <c r="D1924" s="97"/>
      <c r="E1924" s="52"/>
      <c r="F1924" s="54"/>
      <c r="G1924" s="95"/>
      <c r="H1924" s="58"/>
    </row>
    <row r="1925" spans="2:8" x14ac:dyDescent="0.25">
      <c r="B1925" s="16"/>
      <c r="C1925" s="100"/>
      <c r="D1925" s="97"/>
      <c r="E1925" s="52"/>
      <c r="F1925" s="54"/>
      <c r="G1925" s="95"/>
      <c r="H1925" s="58"/>
    </row>
    <row r="1926" spans="2:8" x14ac:dyDescent="0.25">
      <c r="B1926" s="17"/>
      <c r="C1926" s="100"/>
      <c r="D1926" s="97"/>
      <c r="E1926" s="52"/>
      <c r="F1926" s="54"/>
      <c r="G1926" s="95"/>
      <c r="H1926" s="58"/>
    </row>
    <row r="1927" spans="2:8" x14ac:dyDescent="0.25">
      <c r="B1927" s="17"/>
      <c r="C1927" s="100"/>
      <c r="D1927" s="97"/>
      <c r="E1927" s="52"/>
      <c r="F1927" s="54"/>
      <c r="G1927" s="95"/>
      <c r="H1927" s="58"/>
    </row>
    <row r="1928" spans="2:8" x14ac:dyDescent="0.25">
      <c r="B1928" s="17"/>
      <c r="C1928" s="100"/>
      <c r="D1928" s="97"/>
      <c r="E1928" s="52"/>
      <c r="F1928" s="54"/>
      <c r="G1928" s="95"/>
      <c r="H1928" s="58"/>
    </row>
    <row r="1929" spans="2:8" x14ac:dyDescent="0.25">
      <c r="B1929" s="17"/>
      <c r="C1929" s="100"/>
      <c r="D1929" s="97"/>
      <c r="E1929" s="52"/>
      <c r="F1929" s="54"/>
      <c r="G1929" s="95"/>
      <c r="H1929" s="58"/>
    </row>
    <row r="1930" spans="2:8" x14ac:dyDescent="0.25">
      <c r="B1930" s="17"/>
      <c r="C1930" s="100"/>
      <c r="D1930" s="97"/>
      <c r="E1930" s="52"/>
      <c r="F1930" s="54"/>
      <c r="G1930" s="95"/>
      <c r="H1930" s="58"/>
    </row>
    <row r="1931" spans="2:8" x14ac:dyDescent="0.25">
      <c r="B1931" s="16"/>
      <c r="C1931" s="100"/>
      <c r="D1931" s="97"/>
      <c r="E1931" s="52"/>
      <c r="F1931" s="54"/>
      <c r="G1931" s="95"/>
      <c r="H1931" s="58"/>
    </row>
    <row r="1932" spans="2:8" x14ac:dyDescent="0.25">
      <c r="B1932" s="17"/>
      <c r="C1932" s="100"/>
      <c r="D1932" s="97"/>
      <c r="E1932" s="52"/>
      <c r="F1932" s="54"/>
      <c r="G1932" s="95"/>
      <c r="H1932" s="58"/>
    </row>
    <row r="1933" spans="2:8" x14ac:dyDescent="0.25">
      <c r="B1933" s="17"/>
      <c r="C1933" s="100"/>
      <c r="D1933" s="97"/>
      <c r="E1933" s="52"/>
      <c r="F1933" s="54"/>
      <c r="G1933" s="95"/>
      <c r="H1933" s="58"/>
    </row>
    <row r="1934" spans="2:8" x14ac:dyDescent="0.25">
      <c r="B1934" s="17"/>
      <c r="C1934" s="100"/>
      <c r="D1934" s="97"/>
      <c r="E1934" s="52"/>
      <c r="F1934" s="54"/>
      <c r="G1934" s="95"/>
      <c r="H1934" s="58"/>
    </row>
    <row r="1935" spans="2:8" x14ac:dyDescent="0.25">
      <c r="B1935" s="17"/>
      <c r="C1935" s="100"/>
      <c r="D1935" s="97"/>
      <c r="E1935" s="52"/>
      <c r="F1935" s="54"/>
      <c r="G1935" s="95"/>
      <c r="H1935" s="58"/>
    </row>
    <row r="1936" spans="2:8" x14ac:dyDescent="0.25">
      <c r="B1936" s="17"/>
      <c r="C1936" s="100"/>
      <c r="D1936" s="97"/>
      <c r="E1936" s="52"/>
      <c r="F1936" s="54"/>
      <c r="G1936" s="95"/>
      <c r="H1936" s="58"/>
    </row>
    <row r="1937" spans="2:8" x14ac:dyDescent="0.25">
      <c r="B1937" s="17"/>
      <c r="C1937" s="100"/>
      <c r="D1937" s="97"/>
      <c r="E1937" s="52"/>
      <c r="F1937" s="54"/>
      <c r="G1937" s="95"/>
      <c r="H1937" s="58"/>
    </row>
    <row r="1938" spans="2:8" x14ac:dyDescent="0.25">
      <c r="B1938" s="17"/>
      <c r="C1938" s="100"/>
      <c r="D1938" s="97"/>
      <c r="E1938" s="52"/>
      <c r="F1938" s="54"/>
      <c r="G1938" s="95"/>
      <c r="H1938" s="58"/>
    </row>
    <row r="1939" spans="2:8" x14ac:dyDescent="0.25">
      <c r="B1939" s="17"/>
      <c r="C1939" s="100"/>
      <c r="D1939" s="97"/>
      <c r="E1939" s="52"/>
      <c r="F1939" s="54"/>
      <c r="G1939" s="95"/>
      <c r="H1939" s="58"/>
    </row>
    <row r="1940" spans="2:8" x14ac:dyDescent="0.25">
      <c r="B1940" s="17"/>
      <c r="C1940" s="100"/>
      <c r="D1940" s="97"/>
      <c r="E1940" s="52"/>
      <c r="F1940" s="54"/>
      <c r="G1940" s="95"/>
      <c r="H1940" s="58"/>
    </row>
    <row r="1941" spans="2:8" x14ac:dyDescent="0.25">
      <c r="B1941" s="17"/>
      <c r="C1941" s="100"/>
      <c r="D1941" s="97"/>
      <c r="E1941" s="52"/>
      <c r="F1941" s="54"/>
      <c r="G1941" s="95"/>
      <c r="H1941" s="58"/>
    </row>
    <row r="1942" spans="2:8" x14ac:dyDescent="0.25">
      <c r="B1942" s="17"/>
      <c r="C1942" s="100"/>
      <c r="D1942" s="97"/>
      <c r="E1942" s="52"/>
      <c r="F1942" s="54"/>
      <c r="G1942" s="95"/>
      <c r="H1942" s="58"/>
    </row>
    <row r="1943" spans="2:8" x14ac:dyDescent="0.25">
      <c r="B1943" s="17"/>
      <c r="C1943" s="100"/>
      <c r="D1943" s="97"/>
      <c r="E1943" s="52"/>
      <c r="F1943" s="54"/>
      <c r="G1943" s="95"/>
      <c r="H1943" s="58"/>
    </row>
    <row r="1944" spans="2:8" x14ac:dyDescent="0.25">
      <c r="B1944" s="16"/>
      <c r="C1944" s="100"/>
      <c r="D1944" s="97"/>
      <c r="E1944" s="52"/>
      <c r="F1944" s="54"/>
      <c r="G1944" s="95"/>
      <c r="H1944" s="58"/>
    </row>
    <row r="1945" spans="2:8" x14ac:dyDescent="0.25">
      <c r="B1945" s="17"/>
      <c r="C1945" s="100"/>
      <c r="D1945" s="97"/>
      <c r="E1945" s="52"/>
      <c r="F1945" s="54"/>
      <c r="G1945" s="95"/>
      <c r="H1945" s="58"/>
    </row>
    <row r="1946" spans="2:8" x14ac:dyDescent="0.25">
      <c r="B1946" s="17"/>
      <c r="C1946" s="100"/>
      <c r="D1946" s="97"/>
      <c r="E1946" s="52"/>
      <c r="F1946" s="54"/>
      <c r="G1946" s="95"/>
      <c r="H1946" s="58"/>
    </row>
    <row r="1947" spans="2:8" x14ac:dyDescent="0.25">
      <c r="B1947" s="17"/>
      <c r="C1947" s="100"/>
      <c r="D1947" s="97"/>
      <c r="E1947" s="52"/>
      <c r="F1947" s="54"/>
      <c r="G1947" s="95"/>
      <c r="H1947" s="58"/>
    </row>
    <row r="1948" spans="2:8" x14ac:dyDescent="0.25">
      <c r="B1948" s="17"/>
      <c r="C1948" s="100"/>
      <c r="D1948" s="97"/>
      <c r="E1948" s="52"/>
      <c r="F1948" s="54"/>
      <c r="G1948" s="95"/>
      <c r="H1948" s="58"/>
    </row>
    <row r="1949" spans="2:8" x14ac:dyDescent="0.25">
      <c r="B1949" s="17"/>
      <c r="C1949" s="100"/>
      <c r="D1949" s="97"/>
      <c r="E1949" s="52"/>
      <c r="F1949" s="54"/>
      <c r="G1949" s="95"/>
      <c r="H1949" s="58"/>
    </row>
    <row r="1950" spans="2:8" x14ac:dyDescent="0.25">
      <c r="B1950" s="17"/>
      <c r="C1950" s="100"/>
      <c r="D1950" s="97"/>
      <c r="E1950" s="52"/>
      <c r="F1950" s="54"/>
      <c r="G1950" s="95"/>
      <c r="H1950" s="58"/>
    </row>
    <row r="1951" spans="2:8" x14ac:dyDescent="0.25">
      <c r="B1951" s="16"/>
      <c r="C1951" s="100"/>
      <c r="D1951" s="97"/>
      <c r="E1951" s="52"/>
      <c r="F1951" s="54"/>
      <c r="G1951" s="95"/>
      <c r="H1951" s="58"/>
    </row>
    <row r="1952" spans="2:8" x14ac:dyDescent="0.25">
      <c r="B1952" s="17"/>
      <c r="C1952" s="100"/>
      <c r="D1952" s="97"/>
      <c r="E1952" s="52"/>
      <c r="F1952" s="54"/>
      <c r="G1952" s="95"/>
      <c r="H1952" s="58"/>
    </row>
    <row r="1953" spans="2:8" x14ac:dyDescent="0.25">
      <c r="B1953" s="17"/>
      <c r="C1953" s="100"/>
      <c r="D1953" s="97"/>
      <c r="E1953" s="52"/>
      <c r="F1953" s="54"/>
      <c r="G1953" s="95"/>
      <c r="H1953" s="58"/>
    </row>
    <row r="1954" spans="2:8" x14ac:dyDescent="0.25">
      <c r="B1954" s="17"/>
      <c r="C1954" s="100"/>
      <c r="D1954" s="97"/>
      <c r="E1954" s="52"/>
      <c r="F1954" s="54"/>
      <c r="G1954" s="95"/>
      <c r="H1954" s="58"/>
    </row>
    <row r="1955" spans="2:8" x14ac:dyDescent="0.25">
      <c r="B1955" s="17"/>
      <c r="C1955" s="100"/>
      <c r="D1955" s="97"/>
      <c r="E1955" s="52"/>
      <c r="F1955" s="54"/>
      <c r="G1955" s="95"/>
      <c r="H1955" s="58"/>
    </row>
    <row r="1956" spans="2:8" x14ac:dyDescent="0.25">
      <c r="B1956" s="17"/>
      <c r="C1956" s="100"/>
      <c r="D1956" s="97"/>
      <c r="E1956" s="52"/>
      <c r="F1956" s="54"/>
      <c r="G1956" s="95"/>
      <c r="H1956" s="58"/>
    </row>
    <row r="1957" spans="2:8" x14ac:dyDescent="0.25">
      <c r="B1957" s="17"/>
      <c r="C1957" s="100"/>
      <c r="D1957" s="97"/>
      <c r="E1957" s="52"/>
      <c r="F1957" s="54"/>
      <c r="G1957" s="95"/>
      <c r="H1957" s="58"/>
    </row>
    <row r="1958" spans="2:8" x14ac:dyDescent="0.25">
      <c r="B1958" s="17"/>
      <c r="C1958" s="100"/>
      <c r="D1958" s="97"/>
      <c r="E1958" s="52"/>
      <c r="F1958" s="54"/>
      <c r="G1958" s="95"/>
      <c r="H1958" s="58"/>
    </row>
    <row r="1959" spans="2:8" x14ac:dyDescent="0.25">
      <c r="B1959" s="17"/>
      <c r="C1959" s="100"/>
      <c r="D1959" s="97"/>
      <c r="E1959" s="52"/>
      <c r="F1959" s="54"/>
      <c r="G1959" s="95"/>
      <c r="H1959" s="58"/>
    </row>
    <row r="1960" spans="2:8" x14ac:dyDescent="0.25">
      <c r="B1960" s="17"/>
      <c r="C1960" s="100"/>
      <c r="D1960" s="97"/>
      <c r="E1960" s="52"/>
      <c r="F1960" s="54"/>
      <c r="G1960" s="95"/>
      <c r="H1960" s="58"/>
    </row>
    <row r="1961" spans="2:8" x14ac:dyDescent="0.25">
      <c r="B1961" s="17"/>
      <c r="C1961" s="100"/>
      <c r="D1961" s="97"/>
      <c r="E1961" s="52"/>
      <c r="F1961" s="54"/>
      <c r="G1961" s="95"/>
      <c r="H1961" s="58"/>
    </row>
    <row r="1962" spans="2:8" x14ac:dyDescent="0.25">
      <c r="B1962" s="17"/>
      <c r="C1962" s="100"/>
      <c r="D1962" s="97"/>
      <c r="E1962" s="52"/>
      <c r="F1962" s="54"/>
      <c r="G1962" s="95"/>
      <c r="H1962" s="58"/>
    </row>
    <row r="1963" spans="2:8" x14ac:dyDescent="0.25">
      <c r="B1963" s="17"/>
      <c r="C1963" s="100"/>
      <c r="D1963" s="97"/>
      <c r="E1963" s="52"/>
      <c r="F1963" s="54"/>
      <c r="G1963" s="95"/>
      <c r="H1963" s="58"/>
    </row>
    <row r="1964" spans="2:8" x14ac:dyDescent="0.25">
      <c r="B1964" s="17"/>
      <c r="C1964" s="100"/>
      <c r="D1964" s="97"/>
      <c r="E1964" s="52"/>
      <c r="F1964" s="54"/>
      <c r="G1964" s="95"/>
      <c r="H1964" s="58"/>
    </row>
    <row r="1965" spans="2:8" x14ac:dyDescent="0.25">
      <c r="B1965" s="17"/>
      <c r="C1965" s="100"/>
      <c r="D1965" s="97"/>
      <c r="E1965" s="52"/>
      <c r="F1965" s="54"/>
      <c r="G1965" s="95"/>
      <c r="H1965" s="58"/>
    </row>
    <row r="1966" spans="2:8" x14ac:dyDescent="0.25">
      <c r="B1966" s="16"/>
      <c r="C1966" s="100"/>
      <c r="D1966" s="97"/>
      <c r="E1966" s="52"/>
      <c r="F1966" s="54"/>
      <c r="G1966" s="95"/>
      <c r="H1966" s="58"/>
    </row>
    <row r="1967" spans="2:8" x14ac:dyDescent="0.25">
      <c r="B1967" s="17"/>
      <c r="C1967" s="100"/>
      <c r="D1967" s="97"/>
      <c r="E1967" s="52"/>
      <c r="F1967" s="54"/>
      <c r="G1967" s="95"/>
      <c r="H1967" s="58"/>
    </row>
    <row r="1968" spans="2:8" x14ac:dyDescent="0.25">
      <c r="B1968" s="17"/>
      <c r="C1968" s="100"/>
      <c r="D1968" s="97"/>
      <c r="E1968" s="52"/>
      <c r="F1968" s="54"/>
      <c r="G1968" s="95"/>
      <c r="H1968" s="58"/>
    </row>
    <row r="1969" spans="2:8" x14ac:dyDescent="0.25">
      <c r="B1969" s="17"/>
      <c r="C1969" s="100"/>
      <c r="D1969" s="97"/>
      <c r="E1969" s="52"/>
      <c r="F1969" s="54"/>
      <c r="G1969" s="95"/>
      <c r="H1969" s="58"/>
    </row>
    <row r="1970" spans="2:8" x14ac:dyDescent="0.25">
      <c r="B1970" s="17"/>
      <c r="C1970" s="100"/>
      <c r="D1970" s="97"/>
      <c r="E1970" s="52"/>
      <c r="F1970" s="54"/>
      <c r="G1970" s="95"/>
      <c r="H1970" s="58"/>
    </row>
    <row r="1971" spans="2:8" x14ac:dyDescent="0.25">
      <c r="B1971" s="17"/>
      <c r="C1971" s="100"/>
      <c r="D1971" s="97"/>
      <c r="E1971" s="52"/>
      <c r="F1971" s="54"/>
      <c r="G1971" s="95"/>
      <c r="H1971" s="58"/>
    </row>
    <row r="1972" spans="2:8" x14ac:dyDescent="0.25">
      <c r="B1972" s="17"/>
      <c r="C1972" s="100"/>
      <c r="D1972" s="97"/>
      <c r="E1972" s="52"/>
      <c r="F1972" s="54"/>
      <c r="G1972" s="95"/>
      <c r="H1972" s="58"/>
    </row>
    <row r="1973" spans="2:8" x14ac:dyDescent="0.25">
      <c r="B1973" s="17"/>
      <c r="C1973" s="100"/>
      <c r="D1973" s="97"/>
      <c r="E1973" s="52"/>
      <c r="F1973" s="54"/>
      <c r="G1973" s="95"/>
      <c r="H1973" s="58"/>
    </row>
    <row r="1974" spans="2:8" x14ac:dyDescent="0.25">
      <c r="B1974" s="17"/>
      <c r="C1974" s="100"/>
      <c r="D1974" s="97"/>
      <c r="E1974" s="52"/>
      <c r="F1974" s="54"/>
      <c r="G1974" s="95"/>
      <c r="H1974" s="58"/>
    </row>
    <row r="1975" spans="2:8" x14ac:dyDescent="0.25">
      <c r="B1975" s="17"/>
      <c r="C1975" s="100"/>
      <c r="D1975" s="97"/>
      <c r="E1975" s="52"/>
      <c r="F1975" s="54"/>
      <c r="G1975" s="95"/>
      <c r="H1975" s="58"/>
    </row>
    <row r="1976" spans="2:8" x14ac:dyDescent="0.25">
      <c r="B1976" s="17"/>
      <c r="C1976" s="100"/>
      <c r="D1976" s="97"/>
      <c r="E1976" s="52"/>
      <c r="F1976" s="54"/>
      <c r="G1976" s="95"/>
      <c r="H1976" s="58"/>
    </row>
    <row r="1977" spans="2:8" x14ac:dyDescent="0.25">
      <c r="B1977" s="17"/>
      <c r="C1977" s="100"/>
      <c r="D1977" s="97"/>
      <c r="E1977" s="52"/>
      <c r="F1977" s="54"/>
      <c r="G1977" s="95"/>
      <c r="H1977" s="58"/>
    </row>
    <row r="1978" spans="2:8" x14ac:dyDescent="0.25">
      <c r="B1978" s="17"/>
      <c r="C1978" s="100"/>
      <c r="D1978" s="97"/>
      <c r="E1978" s="52"/>
      <c r="F1978" s="54"/>
      <c r="G1978" s="95"/>
      <c r="H1978" s="58"/>
    </row>
    <row r="1979" spans="2:8" x14ac:dyDescent="0.25">
      <c r="B1979" s="16"/>
      <c r="C1979" s="100"/>
      <c r="D1979" s="97"/>
      <c r="E1979" s="52"/>
      <c r="F1979" s="54"/>
      <c r="G1979" s="95"/>
      <c r="H1979" s="58"/>
    </row>
    <row r="1980" spans="2:8" x14ac:dyDescent="0.25">
      <c r="B1980" s="17"/>
      <c r="C1980" s="100"/>
      <c r="D1980" s="97"/>
      <c r="E1980" s="52"/>
      <c r="F1980" s="54"/>
      <c r="G1980" s="95"/>
      <c r="H1980" s="58"/>
    </row>
    <row r="1981" spans="2:8" x14ac:dyDescent="0.25">
      <c r="B1981" s="17"/>
      <c r="C1981" s="100"/>
      <c r="D1981" s="97"/>
      <c r="E1981" s="52"/>
      <c r="F1981" s="54"/>
      <c r="G1981" s="95"/>
      <c r="H1981" s="58"/>
    </row>
    <row r="1982" spans="2:8" x14ac:dyDescent="0.25">
      <c r="B1982" s="17"/>
      <c r="C1982" s="100"/>
      <c r="D1982" s="97"/>
      <c r="E1982" s="52"/>
      <c r="F1982" s="54"/>
      <c r="G1982" s="95"/>
      <c r="H1982" s="58"/>
    </row>
    <row r="1983" spans="2:8" x14ac:dyDescent="0.25">
      <c r="B1983" s="17"/>
      <c r="C1983" s="100"/>
      <c r="D1983" s="97"/>
      <c r="E1983" s="52"/>
      <c r="F1983" s="54"/>
      <c r="G1983" s="95"/>
      <c r="H1983" s="58"/>
    </row>
    <row r="1984" spans="2:8" x14ac:dyDescent="0.25">
      <c r="B1984" s="17"/>
      <c r="C1984" s="100"/>
      <c r="D1984" s="97"/>
      <c r="E1984" s="52"/>
      <c r="F1984" s="54"/>
      <c r="G1984" s="95"/>
      <c r="H1984" s="58"/>
    </row>
    <row r="1985" spans="2:8" x14ac:dyDescent="0.25">
      <c r="B1985" s="17"/>
      <c r="C1985" s="100"/>
      <c r="D1985" s="97"/>
      <c r="E1985" s="52"/>
      <c r="F1985" s="54"/>
      <c r="G1985" s="95"/>
      <c r="H1985" s="58"/>
    </row>
    <row r="1986" spans="2:8" x14ac:dyDescent="0.25">
      <c r="B1986" s="16"/>
      <c r="C1986" s="100"/>
      <c r="D1986" s="97"/>
      <c r="E1986" s="52"/>
      <c r="F1986" s="54"/>
      <c r="G1986" s="95"/>
      <c r="H1986" s="58"/>
    </row>
    <row r="1987" spans="2:8" x14ac:dyDescent="0.25">
      <c r="B1987" s="17"/>
      <c r="C1987" s="100"/>
      <c r="D1987" s="97"/>
      <c r="E1987" s="52"/>
      <c r="F1987" s="54"/>
      <c r="G1987" s="95"/>
      <c r="H1987" s="58"/>
    </row>
    <row r="1988" spans="2:8" x14ac:dyDescent="0.25">
      <c r="B1988" s="17"/>
      <c r="C1988" s="100"/>
      <c r="D1988" s="97"/>
      <c r="E1988" s="52"/>
      <c r="F1988" s="54"/>
      <c r="G1988" s="95"/>
      <c r="H1988" s="58"/>
    </row>
    <row r="1989" spans="2:8" x14ac:dyDescent="0.25">
      <c r="B1989" s="17"/>
      <c r="C1989" s="100"/>
      <c r="D1989" s="97"/>
      <c r="E1989" s="52"/>
      <c r="F1989" s="54"/>
      <c r="G1989" s="95"/>
      <c r="H1989" s="58"/>
    </row>
    <row r="1990" spans="2:8" x14ac:dyDescent="0.25">
      <c r="B1990" s="17"/>
      <c r="C1990" s="100"/>
      <c r="D1990" s="97"/>
      <c r="E1990" s="52"/>
      <c r="F1990" s="54"/>
      <c r="G1990" s="95"/>
      <c r="H1990" s="58"/>
    </row>
    <row r="1991" spans="2:8" x14ac:dyDescent="0.25">
      <c r="B1991" s="17"/>
      <c r="C1991" s="100"/>
      <c r="D1991" s="97"/>
      <c r="E1991" s="52"/>
      <c r="F1991" s="54"/>
      <c r="G1991" s="95"/>
      <c r="H1991" s="58"/>
    </row>
    <row r="1992" spans="2:8" x14ac:dyDescent="0.25">
      <c r="B1992" s="17"/>
      <c r="C1992" s="100"/>
      <c r="D1992" s="97"/>
      <c r="E1992" s="52"/>
      <c r="F1992" s="54"/>
      <c r="G1992" s="95"/>
      <c r="H1992" s="58"/>
    </row>
    <row r="1993" spans="2:8" x14ac:dyDescent="0.25">
      <c r="B1993" s="17"/>
      <c r="C1993" s="100"/>
      <c r="D1993" s="97"/>
      <c r="E1993" s="52"/>
      <c r="F1993" s="54"/>
      <c r="G1993" s="95"/>
      <c r="H1993" s="58"/>
    </row>
    <row r="1994" spans="2:8" x14ac:dyDescent="0.25">
      <c r="B1994" s="17"/>
      <c r="C1994" s="100"/>
      <c r="D1994" s="97"/>
      <c r="E1994" s="52"/>
      <c r="F1994" s="54"/>
      <c r="G1994" s="95"/>
      <c r="H1994" s="58"/>
    </row>
    <row r="1995" spans="2:8" x14ac:dyDescent="0.25">
      <c r="B1995" s="17"/>
      <c r="C1995" s="100"/>
      <c r="D1995" s="97"/>
      <c r="E1995" s="52"/>
      <c r="F1995" s="54"/>
      <c r="G1995" s="95"/>
      <c r="H1995" s="58"/>
    </row>
    <row r="1996" spans="2:8" x14ac:dyDescent="0.25">
      <c r="B1996" s="17"/>
      <c r="C1996" s="100"/>
      <c r="D1996" s="97"/>
      <c r="E1996" s="52"/>
      <c r="F1996" s="54"/>
      <c r="G1996" s="95"/>
      <c r="H1996" s="58"/>
    </row>
    <row r="1997" spans="2:8" x14ac:dyDescent="0.25">
      <c r="B1997" s="17"/>
      <c r="C1997" s="100"/>
      <c r="D1997" s="97"/>
      <c r="E1997" s="52"/>
      <c r="F1997" s="54"/>
      <c r="G1997" s="95"/>
      <c r="H1997" s="58"/>
    </row>
    <row r="1998" spans="2:8" x14ac:dyDescent="0.25">
      <c r="B1998" s="17"/>
      <c r="C1998" s="100"/>
      <c r="D1998" s="97"/>
      <c r="E1998" s="52"/>
      <c r="F1998" s="54"/>
      <c r="G1998" s="95"/>
      <c r="H1998" s="58"/>
    </row>
    <row r="1999" spans="2:8" x14ac:dyDescent="0.25">
      <c r="B1999" s="17"/>
      <c r="C1999" s="100"/>
      <c r="D1999" s="97"/>
      <c r="E1999" s="52"/>
      <c r="F1999" s="54"/>
      <c r="G1999" s="95"/>
      <c r="H1999" s="58"/>
    </row>
    <row r="2000" spans="2:8" x14ac:dyDescent="0.25">
      <c r="B2000" s="17"/>
      <c r="C2000" s="100"/>
      <c r="D2000" s="97"/>
      <c r="E2000" s="52"/>
      <c r="F2000" s="54"/>
      <c r="G2000" s="95"/>
      <c r="H2000" s="58"/>
    </row>
    <row r="2001" spans="2:8" x14ac:dyDescent="0.25">
      <c r="B2001" s="17"/>
      <c r="C2001" s="100"/>
      <c r="D2001" s="97"/>
      <c r="E2001" s="52"/>
      <c r="F2001" s="54"/>
      <c r="G2001" s="95"/>
      <c r="H2001" s="58"/>
    </row>
    <row r="2002" spans="2:8" x14ac:dyDescent="0.25">
      <c r="B2002" s="17"/>
      <c r="C2002" s="100"/>
      <c r="D2002" s="97"/>
      <c r="E2002" s="52"/>
      <c r="F2002" s="54"/>
      <c r="G2002" s="95"/>
      <c r="H2002" s="58"/>
    </row>
    <row r="2003" spans="2:8" x14ac:dyDescent="0.25">
      <c r="B2003" s="16"/>
      <c r="C2003" s="100"/>
      <c r="D2003" s="97"/>
      <c r="E2003" s="52"/>
      <c r="F2003" s="54"/>
      <c r="G2003" s="95"/>
      <c r="H2003" s="58"/>
    </row>
    <row r="2004" spans="2:8" x14ac:dyDescent="0.25">
      <c r="B2004" s="17"/>
      <c r="C2004" s="100"/>
      <c r="D2004" s="97"/>
      <c r="E2004" s="52"/>
      <c r="F2004" s="54"/>
      <c r="G2004" s="95"/>
      <c r="H2004" s="58"/>
    </row>
    <row r="2005" spans="2:8" x14ac:dyDescent="0.25">
      <c r="B2005" s="17"/>
      <c r="C2005" s="100"/>
      <c r="D2005" s="97"/>
      <c r="E2005" s="52"/>
      <c r="F2005" s="54"/>
      <c r="G2005" s="95"/>
      <c r="H2005" s="58"/>
    </row>
    <row r="2006" spans="2:8" x14ac:dyDescent="0.25">
      <c r="B2006" s="17"/>
      <c r="C2006" s="100"/>
      <c r="D2006" s="97"/>
      <c r="E2006" s="52"/>
      <c r="F2006" s="54"/>
      <c r="G2006" s="95"/>
      <c r="H2006" s="58"/>
    </row>
    <row r="2007" spans="2:8" x14ac:dyDescent="0.25">
      <c r="B2007" s="17"/>
      <c r="C2007" s="100"/>
      <c r="D2007" s="97"/>
      <c r="E2007" s="52"/>
      <c r="F2007" s="54"/>
      <c r="G2007" s="95"/>
      <c r="H2007" s="58"/>
    </row>
    <row r="2008" spans="2:8" x14ac:dyDescent="0.25">
      <c r="B2008" s="17"/>
      <c r="C2008" s="100"/>
      <c r="D2008" s="97"/>
      <c r="E2008" s="52"/>
      <c r="F2008" s="54"/>
      <c r="G2008" s="95"/>
      <c r="H2008" s="58"/>
    </row>
    <row r="2009" spans="2:8" x14ac:dyDescent="0.25">
      <c r="B2009" s="17"/>
      <c r="C2009" s="100"/>
      <c r="D2009" s="97"/>
      <c r="E2009" s="52"/>
      <c r="F2009" s="54"/>
      <c r="G2009" s="95"/>
      <c r="H2009" s="58"/>
    </row>
    <row r="2010" spans="2:8" x14ac:dyDescent="0.25">
      <c r="B2010" s="17"/>
      <c r="C2010" s="100"/>
      <c r="D2010" s="97"/>
      <c r="E2010" s="52"/>
      <c r="F2010" s="54"/>
      <c r="G2010" s="95"/>
      <c r="H2010" s="58"/>
    </row>
    <row r="2011" spans="2:8" x14ac:dyDescent="0.25">
      <c r="B2011" s="17"/>
      <c r="C2011" s="100"/>
      <c r="D2011" s="97"/>
      <c r="E2011" s="52"/>
      <c r="F2011" s="54"/>
      <c r="G2011" s="95"/>
      <c r="H2011" s="58"/>
    </row>
    <row r="2012" spans="2:8" x14ac:dyDescent="0.25">
      <c r="B2012" s="17"/>
      <c r="C2012" s="100"/>
      <c r="D2012" s="97"/>
      <c r="E2012" s="52"/>
      <c r="F2012" s="54"/>
      <c r="G2012" s="95"/>
      <c r="H2012" s="58"/>
    </row>
    <row r="2013" spans="2:8" x14ac:dyDescent="0.25">
      <c r="B2013" s="17"/>
      <c r="C2013" s="100"/>
      <c r="D2013" s="97"/>
      <c r="E2013" s="52"/>
      <c r="F2013" s="54"/>
      <c r="G2013" s="95"/>
      <c r="H2013" s="58"/>
    </row>
    <row r="2014" spans="2:8" x14ac:dyDescent="0.25">
      <c r="B2014" s="17"/>
      <c r="C2014" s="100"/>
      <c r="D2014" s="97"/>
      <c r="E2014" s="52"/>
      <c r="F2014" s="54"/>
      <c r="G2014" s="95"/>
      <c r="H2014" s="58"/>
    </row>
    <row r="2015" spans="2:8" x14ac:dyDescent="0.25">
      <c r="B2015" s="17"/>
      <c r="C2015" s="100"/>
      <c r="D2015" s="97"/>
      <c r="E2015" s="52"/>
      <c r="F2015" s="54"/>
      <c r="G2015" s="95"/>
      <c r="H2015" s="58"/>
    </row>
    <row r="2016" spans="2:8" x14ac:dyDescent="0.25">
      <c r="B2016" s="17"/>
      <c r="C2016" s="100"/>
      <c r="D2016" s="97"/>
      <c r="E2016" s="52"/>
      <c r="F2016" s="54"/>
      <c r="G2016" s="95"/>
      <c r="H2016" s="58"/>
    </row>
    <row r="2017" spans="2:8" x14ac:dyDescent="0.25">
      <c r="B2017" s="17"/>
      <c r="C2017" s="100"/>
      <c r="D2017" s="97"/>
      <c r="E2017" s="52"/>
      <c r="F2017" s="54"/>
      <c r="G2017" s="95"/>
      <c r="H2017" s="58"/>
    </row>
    <row r="2018" spans="2:8" x14ac:dyDescent="0.25">
      <c r="B2018" s="17"/>
      <c r="C2018" s="100"/>
      <c r="D2018" s="97"/>
      <c r="E2018" s="52"/>
      <c r="F2018" s="54"/>
      <c r="G2018" s="95"/>
      <c r="H2018" s="58"/>
    </row>
    <row r="2019" spans="2:8" x14ac:dyDescent="0.25">
      <c r="B2019" s="17"/>
      <c r="C2019" s="100"/>
      <c r="D2019" s="97"/>
      <c r="E2019" s="52"/>
      <c r="F2019" s="54"/>
      <c r="G2019" s="95"/>
      <c r="H2019" s="58"/>
    </row>
    <row r="2020" spans="2:8" x14ac:dyDescent="0.25">
      <c r="B2020" s="17"/>
      <c r="C2020" s="100"/>
      <c r="D2020" s="97"/>
      <c r="E2020" s="52"/>
      <c r="F2020" s="54"/>
      <c r="G2020" s="95"/>
      <c r="H2020" s="58"/>
    </row>
    <row r="2021" spans="2:8" x14ac:dyDescent="0.25">
      <c r="B2021" s="17"/>
      <c r="C2021" s="100"/>
      <c r="D2021" s="97"/>
      <c r="E2021" s="52"/>
      <c r="F2021" s="54"/>
      <c r="G2021" s="95"/>
      <c r="H2021" s="58"/>
    </row>
    <row r="2022" spans="2:8" x14ac:dyDescent="0.25">
      <c r="B2022" s="17"/>
      <c r="C2022" s="100"/>
      <c r="D2022" s="97"/>
      <c r="E2022" s="52"/>
      <c r="F2022" s="54"/>
      <c r="G2022" s="95"/>
      <c r="H2022" s="58"/>
    </row>
    <row r="2023" spans="2:8" x14ac:dyDescent="0.25">
      <c r="B2023" s="17"/>
      <c r="C2023" s="100"/>
      <c r="D2023" s="97"/>
      <c r="E2023" s="52"/>
      <c r="F2023" s="54"/>
      <c r="G2023" s="95"/>
      <c r="H2023" s="58"/>
    </row>
    <row r="2024" spans="2:8" x14ac:dyDescent="0.25">
      <c r="B2024" s="17"/>
      <c r="C2024" s="100"/>
      <c r="D2024" s="97"/>
      <c r="E2024" s="52"/>
      <c r="F2024" s="54"/>
      <c r="G2024" s="95"/>
      <c r="H2024" s="58"/>
    </row>
    <row r="2025" spans="2:8" x14ac:dyDescent="0.25">
      <c r="B2025" s="17"/>
      <c r="C2025" s="100"/>
      <c r="D2025" s="97"/>
      <c r="E2025" s="52"/>
      <c r="F2025" s="54"/>
      <c r="G2025" s="95"/>
      <c r="H2025" s="58"/>
    </row>
    <row r="2026" spans="2:8" x14ac:dyDescent="0.25">
      <c r="B2026" s="17"/>
      <c r="C2026" s="100"/>
      <c r="D2026" s="97"/>
      <c r="E2026" s="52"/>
      <c r="F2026" s="54"/>
      <c r="G2026" s="95"/>
      <c r="H2026" s="58"/>
    </row>
    <row r="2027" spans="2:8" x14ac:dyDescent="0.25">
      <c r="B2027" s="17"/>
      <c r="C2027" s="100"/>
      <c r="D2027" s="97"/>
      <c r="E2027" s="52"/>
      <c r="F2027" s="54"/>
      <c r="G2027" s="95"/>
      <c r="H2027" s="58"/>
    </row>
    <row r="2028" spans="2:8" x14ac:dyDescent="0.25">
      <c r="B2028" s="17"/>
      <c r="C2028" s="100"/>
      <c r="D2028" s="97"/>
      <c r="E2028" s="52"/>
      <c r="F2028" s="54"/>
      <c r="G2028" s="95"/>
      <c r="H2028" s="58"/>
    </row>
    <row r="2029" spans="2:8" x14ac:dyDescent="0.25">
      <c r="B2029" s="17"/>
      <c r="C2029" s="100"/>
      <c r="D2029" s="97"/>
      <c r="E2029" s="52"/>
      <c r="F2029" s="54"/>
      <c r="G2029" s="95"/>
      <c r="H2029" s="58"/>
    </row>
    <row r="2030" spans="2:8" x14ac:dyDescent="0.25">
      <c r="B2030" s="17"/>
      <c r="C2030" s="100"/>
      <c r="D2030" s="97"/>
      <c r="E2030" s="52"/>
      <c r="F2030" s="54"/>
      <c r="G2030" s="95"/>
      <c r="H2030" s="58"/>
    </row>
    <row r="2031" spans="2:8" x14ac:dyDescent="0.25">
      <c r="B2031" s="17"/>
      <c r="C2031" s="100"/>
      <c r="D2031" s="97"/>
      <c r="E2031" s="52"/>
      <c r="F2031" s="54"/>
      <c r="G2031" s="95"/>
      <c r="H2031" s="58"/>
    </row>
    <row r="2032" spans="2:8" x14ac:dyDescent="0.25">
      <c r="B2032" s="16"/>
      <c r="C2032" s="100"/>
      <c r="D2032" s="97"/>
      <c r="E2032" s="52"/>
      <c r="F2032" s="54"/>
      <c r="G2032" s="95"/>
      <c r="H2032" s="58"/>
    </row>
    <row r="2033" spans="2:8" x14ac:dyDescent="0.25">
      <c r="B2033" s="17"/>
      <c r="C2033" s="100"/>
      <c r="D2033" s="97"/>
      <c r="E2033" s="52"/>
      <c r="F2033" s="54"/>
      <c r="G2033" s="95"/>
      <c r="H2033" s="58"/>
    </row>
    <row r="2034" spans="2:8" x14ac:dyDescent="0.25">
      <c r="B2034" s="17"/>
      <c r="C2034" s="100"/>
      <c r="D2034" s="97"/>
      <c r="E2034" s="52"/>
      <c r="F2034" s="54"/>
      <c r="G2034" s="95"/>
      <c r="H2034" s="58"/>
    </row>
    <row r="2035" spans="2:8" x14ac:dyDescent="0.25">
      <c r="B2035" s="17"/>
      <c r="C2035" s="100"/>
      <c r="D2035" s="97"/>
      <c r="E2035" s="52"/>
      <c r="F2035" s="54"/>
      <c r="G2035" s="95"/>
      <c r="H2035" s="58"/>
    </row>
    <row r="2036" spans="2:8" x14ac:dyDescent="0.25">
      <c r="B2036" s="17"/>
      <c r="C2036" s="100"/>
      <c r="D2036" s="97"/>
      <c r="E2036" s="52"/>
      <c r="F2036" s="54"/>
      <c r="G2036" s="95"/>
      <c r="H2036" s="58"/>
    </row>
    <row r="2037" spans="2:8" x14ac:dyDescent="0.25">
      <c r="B2037" s="17"/>
      <c r="C2037" s="100"/>
      <c r="D2037" s="97"/>
      <c r="E2037" s="52"/>
      <c r="F2037" s="54"/>
      <c r="G2037" s="95"/>
      <c r="H2037" s="58"/>
    </row>
    <row r="2038" spans="2:8" x14ac:dyDescent="0.25">
      <c r="B2038" s="17"/>
      <c r="C2038" s="100"/>
      <c r="D2038" s="97"/>
      <c r="E2038" s="52"/>
      <c r="F2038" s="54"/>
      <c r="G2038" s="95"/>
      <c r="H2038" s="58"/>
    </row>
    <row r="2039" spans="2:8" x14ac:dyDescent="0.25">
      <c r="B2039" s="17"/>
      <c r="C2039" s="100"/>
      <c r="D2039" s="97"/>
      <c r="E2039" s="52"/>
      <c r="F2039" s="54"/>
      <c r="G2039" s="95"/>
      <c r="H2039" s="58"/>
    </row>
    <row r="2040" spans="2:8" x14ac:dyDescent="0.25">
      <c r="B2040" s="17"/>
      <c r="C2040" s="100"/>
      <c r="D2040" s="97"/>
      <c r="E2040" s="52"/>
      <c r="F2040" s="54"/>
      <c r="G2040" s="95"/>
      <c r="H2040" s="58"/>
    </row>
    <row r="2041" spans="2:8" x14ac:dyDescent="0.25">
      <c r="B2041" s="17"/>
      <c r="C2041" s="100"/>
      <c r="D2041" s="97"/>
      <c r="E2041" s="52"/>
      <c r="F2041" s="54"/>
      <c r="G2041" s="95"/>
      <c r="H2041" s="58"/>
    </row>
    <row r="2042" spans="2:8" x14ac:dyDescent="0.25">
      <c r="B2042" s="17"/>
      <c r="C2042" s="100"/>
      <c r="D2042" s="97"/>
      <c r="E2042" s="52"/>
      <c r="F2042" s="54"/>
      <c r="G2042" s="95"/>
      <c r="H2042" s="58"/>
    </row>
    <row r="2043" spans="2:8" x14ac:dyDescent="0.25">
      <c r="B2043" s="17"/>
      <c r="C2043" s="100"/>
      <c r="D2043" s="97"/>
      <c r="E2043" s="52"/>
      <c r="F2043" s="54"/>
      <c r="G2043" s="95"/>
      <c r="H2043" s="58"/>
    </row>
    <row r="2044" spans="2:8" x14ac:dyDescent="0.25">
      <c r="B2044" s="17"/>
      <c r="C2044" s="100"/>
      <c r="D2044" s="97"/>
      <c r="E2044" s="52"/>
      <c r="F2044" s="54"/>
      <c r="G2044" s="95"/>
      <c r="H2044" s="58"/>
    </row>
    <row r="2045" spans="2:8" x14ac:dyDescent="0.25">
      <c r="B2045" s="17"/>
      <c r="C2045" s="100"/>
      <c r="D2045" s="97"/>
      <c r="E2045" s="52"/>
      <c r="F2045" s="54"/>
      <c r="G2045" s="95"/>
      <c r="H2045" s="58"/>
    </row>
    <row r="2046" spans="2:8" x14ac:dyDescent="0.25">
      <c r="B2046" s="17"/>
      <c r="C2046" s="100"/>
      <c r="D2046" s="97"/>
      <c r="E2046" s="52"/>
      <c r="F2046" s="54"/>
      <c r="G2046" s="95"/>
      <c r="H2046" s="58"/>
    </row>
    <row r="2047" spans="2:8" x14ac:dyDescent="0.25">
      <c r="B2047" s="17"/>
      <c r="C2047" s="100"/>
      <c r="D2047" s="97"/>
      <c r="E2047" s="52"/>
      <c r="F2047" s="54"/>
      <c r="G2047" s="95"/>
      <c r="H2047" s="58"/>
    </row>
    <row r="2048" spans="2:8" x14ac:dyDescent="0.25">
      <c r="B2048" s="17"/>
      <c r="C2048" s="100"/>
      <c r="D2048" s="97"/>
      <c r="E2048" s="52"/>
      <c r="F2048" s="54"/>
      <c r="G2048" s="95"/>
      <c r="H2048" s="58"/>
    </row>
    <row r="2049" spans="2:8" x14ac:dyDescent="0.25">
      <c r="B2049" s="17"/>
      <c r="C2049" s="100"/>
      <c r="D2049" s="97"/>
      <c r="E2049" s="52"/>
      <c r="F2049" s="54"/>
      <c r="G2049" s="95"/>
      <c r="H2049" s="58"/>
    </row>
    <row r="2050" spans="2:8" x14ac:dyDescent="0.25">
      <c r="B2050" s="17"/>
      <c r="C2050" s="100"/>
      <c r="D2050" s="97"/>
      <c r="E2050" s="52"/>
      <c r="F2050" s="54"/>
      <c r="G2050" s="95"/>
      <c r="H2050" s="58"/>
    </row>
    <row r="2051" spans="2:8" x14ac:dyDescent="0.25">
      <c r="B2051" s="17"/>
      <c r="C2051" s="100"/>
      <c r="D2051" s="97"/>
      <c r="E2051" s="52"/>
      <c r="F2051" s="54"/>
      <c r="G2051" s="95"/>
      <c r="H2051" s="58"/>
    </row>
    <row r="2052" spans="2:8" x14ac:dyDescent="0.25">
      <c r="B2052" s="17"/>
      <c r="C2052" s="100"/>
      <c r="D2052" s="97"/>
      <c r="E2052" s="52"/>
      <c r="F2052" s="54"/>
      <c r="G2052" s="95"/>
      <c r="H2052" s="58"/>
    </row>
    <row r="2053" spans="2:8" x14ac:dyDescent="0.25">
      <c r="B2053" s="17"/>
      <c r="C2053" s="100"/>
      <c r="D2053" s="97"/>
      <c r="E2053" s="52"/>
      <c r="F2053" s="54"/>
      <c r="G2053" s="95"/>
      <c r="H2053" s="58"/>
    </row>
    <row r="2054" spans="2:8" x14ac:dyDescent="0.25">
      <c r="B2054" s="17"/>
      <c r="C2054" s="100"/>
      <c r="D2054" s="97"/>
      <c r="E2054" s="52"/>
      <c r="F2054" s="54"/>
      <c r="G2054" s="95"/>
      <c r="H2054" s="58"/>
    </row>
    <row r="2055" spans="2:8" x14ac:dyDescent="0.25">
      <c r="B2055" s="17"/>
      <c r="C2055" s="100"/>
      <c r="D2055" s="97"/>
      <c r="E2055" s="52"/>
      <c r="F2055" s="54"/>
      <c r="G2055" s="95"/>
      <c r="H2055" s="58"/>
    </row>
    <row r="2056" spans="2:8" x14ac:dyDescent="0.25">
      <c r="B2056" s="17"/>
      <c r="C2056" s="100"/>
      <c r="D2056" s="97"/>
      <c r="E2056" s="52"/>
      <c r="F2056" s="54"/>
      <c r="G2056" s="95"/>
      <c r="H2056" s="58"/>
    </row>
    <row r="2057" spans="2:8" x14ac:dyDescent="0.25">
      <c r="B2057" s="17"/>
      <c r="C2057" s="100"/>
      <c r="D2057" s="97"/>
      <c r="E2057" s="52"/>
      <c r="F2057" s="54"/>
      <c r="G2057" s="95"/>
      <c r="H2057" s="58"/>
    </row>
    <row r="2058" spans="2:8" x14ac:dyDescent="0.25">
      <c r="B2058" s="17"/>
      <c r="C2058" s="100"/>
      <c r="D2058" s="97"/>
      <c r="E2058" s="52"/>
      <c r="F2058" s="54"/>
      <c r="G2058" s="95"/>
      <c r="H2058" s="58"/>
    </row>
    <row r="2059" spans="2:8" x14ac:dyDescent="0.25">
      <c r="B2059" s="17"/>
      <c r="C2059" s="100"/>
      <c r="D2059" s="97"/>
      <c r="E2059" s="52"/>
      <c r="F2059" s="54"/>
      <c r="G2059" s="95"/>
      <c r="H2059" s="58"/>
    </row>
    <row r="2060" spans="2:8" x14ac:dyDescent="0.25">
      <c r="B2060" s="17"/>
      <c r="C2060" s="100"/>
      <c r="D2060" s="97"/>
      <c r="E2060" s="52"/>
      <c r="F2060" s="54"/>
      <c r="G2060" s="95"/>
      <c r="H2060" s="58"/>
    </row>
    <row r="2061" spans="2:8" x14ac:dyDescent="0.25">
      <c r="B2061" s="16"/>
      <c r="C2061" s="100"/>
      <c r="D2061" s="97"/>
      <c r="E2061" s="52"/>
      <c r="F2061" s="54"/>
      <c r="G2061" s="95"/>
      <c r="H2061" s="58"/>
    </row>
    <row r="2062" spans="2:8" x14ac:dyDescent="0.25">
      <c r="B2062" s="17"/>
      <c r="C2062" s="100"/>
      <c r="D2062" s="97"/>
      <c r="E2062" s="52"/>
      <c r="F2062" s="54"/>
      <c r="G2062" s="95"/>
      <c r="H2062" s="58"/>
    </row>
    <row r="2063" spans="2:8" x14ac:dyDescent="0.25">
      <c r="B2063" s="17"/>
      <c r="C2063" s="100"/>
      <c r="D2063" s="97"/>
      <c r="E2063" s="52"/>
      <c r="F2063" s="54"/>
      <c r="G2063" s="95"/>
      <c r="H2063" s="58"/>
    </row>
    <row r="2064" spans="2:8" x14ac:dyDescent="0.25">
      <c r="B2064" s="17"/>
      <c r="C2064" s="100"/>
      <c r="D2064" s="97"/>
      <c r="E2064" s="52"/>
      <c r="F2064" s="54"/>
      <c r="G2064" s="95"/>
      <c r="H2064" s="58"/>
    </row>
    <row r="2065" spans="2:8" x14ac:dyDescent="0.25">
      <c r="B2065" s="17"/>
      <c r="C2065" s="100"/>
      <c r="D2065" s="97"/>
      <c r="E2065" s="52"/>
      <c r="F2065" s="54"/>
      <c r="G2065" s="95"/>
      <c r="H2065" s="58"/>
    </row>
    <row r="2066" spans="2:8" x14ac:dyDescent="0.25">
      <c r="B2066" s="17"/>
      <c r="C2066" s="100"/>
      <c r="D2066" s="97"/>
      <c r="E2066" s="52"/>
      <c r="F2066" s="54"/>
      <c r="G2066" s="95"/>
      <c r="H2066" s="58"/>
    </row>
    <row r="2067" spans="2:8" x14ac:dyDescent="0.25">
      <c r="B2067" s="17"/>
      <c r="C2067" s="100"/>
      <c r="D2067" s="97"/>
      <c r="E2067" s="52"/>
      <c r="F2067" s="54"/>
      <c r="G2067" s="95"/>
      <c r="H2067" s="58"/>
    </row>
    <row r="2068" spans="2:8" x14ac:dyDescent="0.25">
      <c r="B2068" s="17"/>
      <c r="C2068" s="100"/>
      <c r="D2068" s="97"/>
      <c r="E2068" s="52"/>
      <c r="F2068" s="54"/>
      <c r="G2068" s="95"/>
      <c r="H2068" s="58"/>
    </row>
    <row r="2069" spans="2:8" x14ac:dyDescent="0.25">
      <c r="B2069" s="17"/>
      <c r="C2069" s="100"/>
      <c r="D2069" s="97"/>
      <c r="E2069" s="52"/>
      <c r="F2069" s="54"/>
      <c r="G2069" s="95"/>
      <c r="H2069" s="58"/>
    </row>
    <row r="2070" spans="2:8" x14ac:dyDescent="0.25">
      <c r="B2070" s="17"/>
      <c r="C2070" s="100"/>
      <c r="D2070" s="97"/>
      <c r="E2070" s="52"/>
      <c r="F2070" s="54"/>
      <c r="G2070" s="95"/>
      <c r="H2070" s="58"/>
    </row>
    <row r="2071" spans="2:8" x14ac:dyDescent="0.25">
      <c r="B2071" s="17"/>
      <c r="C2071" s="100"/>
      <c r="D2071" s="97"/>
      <c r="E2071" s="52"/>
      <c r="F2071" s="54"/>
      <c r="G2071" s="95"/>
      <c r="H2071" s="58"/>
    </row>
    <row r="2072" spans="2:8" x14ac:dyDescent="0.25">
      <c r="B2072" s="17"/>
      <c r="C2072" s="100"/>
      <c r="D2072" s="97"/>
      <c r="E2072" s="52"/>
      <c r="F2072" s="54"/>
      <c r="G2072" s="95"/>
      <c r="H2072" s="58"/>
    </row>
    <row r="2073" spans="2:8" x14ac:dyDescent="0.25">
      <c r="B2073" s="17"/>
      <c r="C2073" s="100"/>
      <c r="D2073" s="97"/>
      <c r="E2073" s="52"/>
      <c r="F2073" s="54"/>
      <c r="G2073" s="95"/>
      <c r="H2073" s="58"/>
    </row>
    <row r="2074" spans="2:8" x14ac:dyDescent="0.25">
      <c r="B2074" s="17"/>
      <c r="C2074" s="100"/>
      <c r="D2074" s="97"/>
      <c r="E2074" s="52"/>
      <c r="F2074" s="54"/>
      <c r="G2074" s="95"/>
      <c r="H2074" s="58"/>
    </row>
    <row r="2075" spans="2:8" x14ac:dyDescent="0.25">
      <c r="B2075" s="17"/>
      <c r="C2075" s="100"/>
      <c r="D2075" s="97"/>
      <c r="E2075" s="52"/>
      <c r="F2075" s="54"/>
      <c r="G2075" s="95"/>
      <c r="H2075" s="58"/>
    </row>
    <row r="2076" spans="2:8" x14ac:dyDescent="0.25">
      <c r="B2076" s="16"/>
      <c r="C2076" s="100"/>
      <c r="D2076" s="97"/>
      <c r="E2076" s="52"/>
      <c r="F2076" s="54"/>
      <c r="G2076" s="95"/>
      <c r="H2076" s="58"/>
    </row>
    <row r="2077" spans="2:8" x14ac:dyDescent="0.25">
      <c r="B2077" s="17"/>
      <c r="C2077" s="100"/>
      <c r="D2077" s="97"/>
      <c r="E2077" s="52"/>
      <c r="F2077" s="54"/>
      <c r="G2077" s="95"/>
      <c r="H2077" s="58"/>
    </row>
    <row r="2078" spans="2:8" x14ac:dyDescent="0.25">
      <c r="B2078" s="17"/>
      <c r="C2078" s="100"/>
      <c r="D2078" s="97"/>
      <c r="E2078" s="52"/>
      <c r="F2078" s="54"/>
      <c r="G2078" s="95"/>
      <c r="H2078" s="58"/>
    </row>
    <row r="2079" spans="2:8" x14ac:dyDescent="0.25">
      <c r="B2079" s="17"/>
      <c r="C2079" s="100"/>
      <c r="D2079" s="97"/>
      <c r="E2079" s="52"/>
      <c r="F2079" s="54"/>
      <c r="G2079" s="95"/>
      <c r="H2079" s="58"/>
    </row>
    <row r="2080" spans="2:8" x14ac:dyDescent="0.25">
      <c r="B2080" s="17"/>
      <c r="C2080" s="100"/>
      <c r="D2080" s="97"/>
      <c r="E2080" s="52"/>
      <c r="F2080" s="54"/>
      <c r="G2080" s="95"/>
      <c r="H2080" s="58"/>
    </row>
    <row r="2081" spans="2:8" x14ac:dyDescent="0.25">
      <c r="B2081" s="17"/>
      <c r="C2081" s="100"/>
      <c r="D2081" s="97"/>
      <c r="E2081" s="52"/>
      <c r="F2081" s="54"/>
      <c r="G2081" s="95"/>
      <c r="H2081" s="58"/>
    </row>
    <row r="2082" spans="2:8" x14ac:dyDescent="0.25">
      <c r="B2082" s="17"/>
      <c r="C2082" s="100"/>
      <c r="D2082" s="97"/>
      <c r="E2082" s="52"/>
      <c r="F2082" s="54"/>
      <c r="G2082" s="95"/>
      <c r="H2082" s="58"/>
    </row>
    <row r="2083" spans="2:8" x14ac:dyDescent="0.25">
      <c r="B2083" s="17"/>
      <c r="C2083" s="100"/>
      <c r="D2083" s="97"/>
      <c r="E2083" s="52"/>
      <c r="F2083" s="54"/>
      <c r="G2083" s="95"/>
      <c r="H2083" s="58"/>
    </row>
    <row r="2084" spans="2:8" x14ac:dyDescent="0.25">
      <c r="B2084" s="17"/>
      <c r="C2084" s="100"/>
      <c r="D2084" s="97"/>
      <c r="E2084" s="52"/>
      <c r="F2084" s="54"/>
      <c r="G2084" s="95"/>
      <c r="H2084" s="58"/>
    </row>
    <row r="2085" spans="2:8" x14ac:dyDescent="0.25">
      <c r="B2085" s="17"/>
      <c r="C2085" s="100"/>
      <c r="D2085" s="97"/>
      <c r="E2085" s="52"/>
      <c r="F2085" s="54"/>
      <c r="G2085" s="95"/>
      <c r="H2085" s="58"/>
    </row>
    <row r="2086" spans="2:8" x14ac:dyDescent="0.25">
      <c r="B2086" s="17"/>
      <c r="C2086" s="100"/>
      <c r="D2086" s="97"/>
      <c r="E2086" s="52"/>
      <c r="F2086" s="54"/>
      <c r="G2086" s="95"/>
      <c r="H2086" s="58"/>
    </row>
    <row r="2087" spans="2:8" x14ac:dyDescent="0.25">
      <c r="B2087" s="17"/>
      <c r="C2087" s="100"/>
      <c r="D2087" s="97"/>
      <c r="E2087" s="52"/>
      <c r="F2087" s="54"/>
      <c r="G2087" s="95"/>
      <c r="H2087" s="58"/>
    </row>
    <row r="2088" spans="2:8" x14ac:dyDescent="0.25">
      <c r="B2088" s="17"/>
      <c r="C2088" s="100"/>
      <c r="D2088" s="97"/>
      <c r="E2088" s="52"/>
      <c r="F2088" s="54"/>
      <c r="G2088" s="95"/>
      <c r="H2088" s="58"/>
    </row>
    <row r="2089" spans="2:8" x14ac:dyDescent="0.25">
      <c r="B2089" s="17"/>
      <c r="C2089" s="100"/>
      <c r="D2089" s="97"/>
      <c r="E2089" s="52"/>
      <c r="F2089" s="54"/>
      <c r="G2089" s="95"/>
      <c r="H2089" s="58"/>
    </row>
    <row r="2090" spans="2:8" x14ac:dyDescent="0.25">
      <c r="B2090" s="17"/>
      <c r="C2090" s="100"/>
      <c r="D2090" s="97"/>
      <c r="E2090" s="52"/>
      <c r="F2090" s="54"/>
      <c r="G2090" s="95"/>
      <c r="H2090" s="58"/>
    </row>
    <row r="2091" spans="2:8" x14ac:dyDescent="0.25">
      <c r="B2091" s="17"/>
      <c r="C2091" s="100"/>
      <c r="D2091" s="97"/>
      <c r="E2091" s="52"/>
      <c r="F2091" s="54"/>
      <c r="G2091" s="95"/>
      <c r="H2091" s="58"/>
    </row>
    <row r="2092" spans="2:8" x14ac:dyDescent="0.25">
      <c r="B2092" s="17"/>
      <c r="C2092" s="100"/>
      <c r="D2092" s="97"/>
      <c r="E2092" s="52"/>
      <c r="F2092" s="54"/>
      <c r="G2092" s="95"/>
      <c r="H2092" s="58"/>
    </row>
    <row r="2093" spans="2:8" x14ac:dyDescent="0.25">
      <c r="B2093" s="17"/>
      <c r="C2093" s="100"/>
      <c r="D2093" s="97"/>
      <c r="E2093" s="52"/>
      <c r="F2093" s="54"/>
      <c r="G2093" s="95"/>
      <c r="H2093" s="58"/>
    </row>
    <row r="2094" spans="2:8" x14ac:dyDescent="0.25">
      <c r="B2094" s="17"/>
      <c r="C2094" s="100"/>
      <c r="D2094" s="97"/>
      <c r="E2094" s="52"/>
      <c r="F2094" s="54"/>
      <c r="G2094" s="95"/>
      <c r="H2094" s="58"/>
    </row>
    <row r="2095" spans="2:8" x14ac:dyDescent="0.25">
      <c r="B2095" s="17"/>
      <c r="C2095" s="100"/>
      <c r="D2095" s="97"/>
      <c r="E2095" s="52"/>
      <c r="F2095" s="54"/>
      <c r="G2095" s="95"/>
      <c r="H2095" s="58"/>
    </row>
    <row r="2096" spans="2:8" x14ac:dyDescent="0.25">
      <c r="B2096" s="16"/>
      <c r="C2096" s="100"/>
      <c r="D2096" s="97"/>
      <c r="E2096" s="52"/>
      <c r="F2096" s="54"/>
      <c r="G2096" s="95"/>
      <c r="H2096" s="58"/>
    </row>
    <row r="2097" spans="2:8" x14ac:dyDescent="0.25">
      <c r="B2097" s="17"/>
      <c r="C2097" s="100"/>
      <c r="D2097" s="97"/>
      <c r="E2097" s="52"/>
      <c r="F2097" s="54"/>
      <c r="G2097" s="95"/>
      <c r="H2097" s="58"/>
    </row>
    <row r="2098" spans="2:8" x14ac:dyDescent="0.25">
      <c r="B2098" s="17"/>
      <c r="C2098" s="100"/>
      <c r="D2098" s="97"/>
      <c r="E2098" s="52"/>
      <c r="F2098" s="54"/>
      <c r="G2098" s="95"/>
      <c r="H2098" s="58"/>
    </row>
    <row r="2099" spans="2:8" x14ac:dyDescent="0.25">
      <c r="B2099" s="17"/>
      <c r="C2099" s="100"/>
      <c r="D2099" s="97"/>
      <c r="E2099" s="52"/>
      <c r="F2099" s="54"/>
      <c r="G2099" s="95"/>
      <c r="H2099" s="58"/>
    </row>
    <row r="2100" spans="2:8" x14ac:dyDescent="0.25">
      <c r="B2100" s="17"/>
      <c r="C2100" s="100"/>
      <c r="D2100" s="97"/>
      <c r="E2100" s="52"/>
      <c r="F2100" s="54"/>
      <c r="G2100" s="95"/>
      <c r="H2100" s="58"/>
    </row>
    <row r="2101" spans="2:8" x14ac:dyDescent="0.25">
      <c r="B2101" s="17"/>
      <c r="C2101" s="100"/>
      <c r="D2101" s="97"/>
      <c r="E2101" s="52"/>
      <c r="F2101" s="54"/>
      <c r="G2101" s="95"/>
      <c r="H2101" s="58"/>
    </row>
    <row r="2102" spans="2:8" x14ac:dyDescent="0.25">
      <c r="B2102" s="17"/>
      <c r="C2102" s="100"/>
      <c r="D2102" s="97"/>
      <c r="E2102" s="52"/>
      <c r="F2102" s="54"/>
      <c r="G2102" s="95"/>
      <c r="H2102" s="58"/>
    </row>
    <row r="2103" spans="2:8" x14ac:dyDescent="0.25">
      <c r="B2103" s="17"/>
      <c r="C2103" s="100"/>
      <c r="D2103" s="97"/>
      <c r="E2103" s="52"/>
      <c r="F2103" s="54"/>
      <c r="G2103" s="95"/>
      <c r="H2103" s="58"/>
    </row>
    <row r="2104" spans="2:8" x14ac:dyDescent="0.25">
      <c r="B2104" s="17"/>
      <c r="C2104" s="100"/>
      <c r="D2104" s="97"/>
      <c r="E2104" s="52"/>
      <c r="F2104" s="54"/>
      <c r="G2104" s="95"/>
      <c r="H2104" s="58"/>
    </row>
    <row r="2105" spans="2:8" x14ac:dyDescent="0.25">
      <c r="B2105" s="17"/>
      <c r="C2105" s="100"/>
      <c r="D2105" s="97"/>
      <c r="E2105" s="52"/>
      <c r="F2105" s="54"/>
      <c r="G2105" s="95"/>
      <c r="H2105" s="58"/>
    </row>
    <row r="2106" spans="2:8" x14ac:dyDescent="0.25">
      <c r="B2106" s="17"/>
      <c r="C2106" s="100"/>
      <c r="D2106" s="97"/>
      <c r="E2106" s="52"/>
      <c r="F2106" s="54"/>
      <c r="G2106" s="95"/>
      <c r="H2106" s="58"/>
    </row>
    <row r="2107" spans="2:8" x14ac:dyDescent="0.25">
      <c r="B2107" s="17"/>
      <c r="C2107" s="100"/>
      <c r="D2107" s="97"/>
      <c r="E2107" s="52"/>
      <c r="F2107" s="54"/>
      <c r="G2107" s="95"/>
      <c r="H2107" s="58"/>
    </row>
    <row r="2108" spans="2:8" x14ac:dyDescent="0.25">
      <c r="B2108" s="17"/>
      <c r="C2108" s="100"/>
      <c r="D2108" s="97"/>
      <c r="E2108" s="52"/>
      <c r="F2108" s="54"/>
      <c r="G2108" s="95"/>
      <c r="H2108" s="58"/>
    </row>
    <row r="2109" spans="2:8" x14ac:dyDescent="0.25">
      <c r="B2109" s="17"/>
      <c r="C2109" s="100"/>
      <c r="D2109" s="97"/>
      <c r="E2109" s="52"/>
      <c r="F2109" s="54"/>
      <c r="G2109" s="95"/>
      <c r="H2109" s="58"/>
    </row>
    <row r="2110" spans="2:8" x14ac:dyDescent="0.25">
      <c r="B2110" s="17"/>
      <c r="C2110" s="100"/>
      <c r="D2110" s="97"/>
      <c r="E2110" s="52"/>
      <c r="F2110" s="54"/>
      <c r="G2110" s="95"/>
      <c r="H2110" s="58"/>
    </row>
    <row r="2111" spans="2:8" x14ac:dyDescent="0.25">
      <c r="B2111" s="17"/>
      <c r="C2111" s="100"/>
      <c r="D2111" s="97"/>
      <c r="E2111" s="52"/>
      <c r="F2111" s="54"/>
      <c r="G2111" s="95"/>
      <c r="H2111" s="58"/>
    </row>
    <row r="2112" spans="2:8" x14ac:dyDescent="0.25">
      <c r="B2112" s="17"/>
      <c r="C2112" s="100"/>
      <c r="D2112" s="97"/>
      <c r="E2112" s="52"/>
      <c r="F2112" s="54"/>
      <c r="G2112" s="95"/>
      <c r="H2112" s="58"/>
    </row>
    <row r="2113" spans="2:8" x14ac:dyDescent="0.25">
      <c r="B2113" s="17"/>
      <c r="C2113" s="100"/>
      <c r="D2113" s="97"/>
      <c r="E2113" s="52"/>
      <c r="F2113" s="54"/>
      <c r="G2113" s="95"/>
      <c r="H2113" s="58"/>
    </row>
    <row r="2114" spans="2:8" x14ac:dyDescent="0.25">
      <c r="B2114" s="17"/>
      <c r="C2114" s="100"/>
      <c r="D2114" s="97"/>
      <c r="E2114" s="52"/>
      <c r="F2114" s="54"/>
      <c r="G2114" s="95"/>
      <c r="H2114" s="58"/>
    </row>
    <row r="2115" spans="2:8" x14ac:dyDescent="0.25">
      <c r="B2115" s="17"/>
      <c r="C2115" s="100"/>
      <c r="D2115" s="97"/>
      <c r="E2115" s="52"/>
      <c r="F2115" s="54"/>
      <c r="G2115" s="95"/>
      <c r="H2115" s="58"/>
    </row>
    <row r="2116" spans="2:8" x14ac:dyDescent="0.25">
      <c r="B2116" s="16"/>
      <c r="C2116" s="100"/>
      <c r="D2116" s="97"/>
      <c r="E2116" s="52"/>
      <c r="F2116" s="54"/>
      <c r="G2116" s="95"/>
      <c r="H2116" s="58"/>
    </row>
    <row r="2117" spans="2:8" x14ac:dyDescent="0.25">
      <c r="B2117" s="17"/>
      <c r="C2117" s="100"/>
      <c r="D2117" s="97"/>
      <c r="E2117" s="52"/>
      <c r="F2117" s="54"/>
      <c r="G2117" s="95"/>
      <c r="H2117" s="58"/>
    </row>
    <row r="2118" spans="2:8" x14ac:dyDescent="0.25">
      <c r="B2118" s="17"/>
      <c r="C2118" s="100"/>
      <c r="D2118" s="97"/>
      <c r="E2118" s="52"/>
      <c r="F2118" s="54"/>
      <c r="G2118" s="95"/>
      <c r="H2118" s="58"/>
    </row>
    <row r="2119" spans="2:8" x14ac:dyDescent="0.25">
      <c r="B2119" s="17"/>
      <c r="C2119" s="100"/>
      <c r="D2119" s="97"/>
      <c r="E2119" s="52"/>
      <c r="F2119" s="54"/>
      <c r="G2119" s="95"/>
      <c r="H2119" s="58"/>
    </row>
    <row r="2120" spans="2:8" x14ac:dyDescent="0.25">
      <c r="B2120" s="17"/>
      <c r="C2120" s="100"/>
      <c r="D2120" s="97"/>
      <c r="E2120" s="52"/>
      <c r="F2120" s="54"/>
      <c r="G2120" s="95"/>
      <c r="H2120" s="58"/>
    </row>
    <row r="2121" spans="2:8" x14ac:dyDescent="0.25">
      <c r="B2121" s="17"/>
      <c r="C2121" s="100"/>
      <c r="D2121" s="97"/>
      <c r="E2121" s="52"/>
      <c r="F2121" s="54"/>
      <c r="G2121" s="95"/>
      <c r="H2121" s="58"/>
    </row>
    <row r="2122" spans="2:8" x14ac:dyDescent="0.25">
      <c r="B2122" s="16"/>
      <c r="C2122" s="100"/>
      <c r="D2122" s="97"/>
      <c r="E2122" s="52"/>
      <c r="F2122" s="54"/>
      <c r="G2122" s="95"/>
      <c r="H2122" s="58"/>
    </row>
    <row r="2123" spans="2:8" x14ac:dyDescent="0.25">
      <c r="B2123" s="17"/>
      <c r="C2123" s="100"/>
      <c r="D2123" s="97"/>
      <c r="E2123" s="52"/>
      <c r="F2123" s="54"/>
      <c r="G2123" s="95"/>
      <c r="H2123" s="58"/>
    </row>
    <row r="2124" spans="2:8" x14ac:dyDescent="0.25">
      <c r="B2124" s="17"/>
      <c r="C2124" s="100"/>
      <c r="D2124" s="97"/>
      <c r="E2124" s="52"/>
      <c r="F2124" s="54"/>
      <c r="G2124" s="95"/>
      <c r="H2124" s="58"/>
    </row>
    <row r="2125" spans="2:8" x14ac:dyDescent="0.25">
      <c r="B2125" s="17"/>
      <c r="C2125" s="100"/>
      <c r="D2125" s="97"/>
      <c r="E2125" s="52"/>
      <c r="F2125" s="54"/>
      <c r="G2125" s="95"/>
      <c r="H2125" s="58"/>
    </row>
    <row r="2126" spans="2:8" x14ac:dyDescent="0.25">
      <c r="B2126" s="17"/>
      <c r="C2126" s="100"/>
      <c r="D2126" s="97"/>
      <c r="E2126" s="52"/>
      <c r="F2126" s="54"/>
      <c r="G2126" s="95"/>
      <c r="H2126" s="58"/>
    </row>
    <row r="2127" spans="2:8" x14ac:dyDescent="0.25">
      <c r="B2127" s="17"/>
      <c r="C2127" s="100"/>
      <c r="D2127" s="97"/>
      <c r="E2127" s="52"/>
      <c r="F2127" s="54"/>
      <c r="G2127" s="95"/>
      <c r="H2127" s="58"/>
    </row>
    <row r="2128" spans="2:8" x14ac:dyDescent="0.25">
      <c r="B2128" s="17"/>
      <c r="C2128" s="100"/>
      <c r="D2128" s="97"/>
      <c r="E2128" s="52"/>
      <c r="F2128" s="54"/>
      <c r="G2128" s="95"/>
      <c r="H2128" s="58"/>
    </row>
    <row r="2129" spans="2:8" x14ac:dyDescent="0.25">
      <c r="B2129" s="17"/>
      <c r="C2129" s="100"/>
      <c r="D2129" s="97"/>
      <c r="E2129" s="52"/>
      <c r="F2129" s="54"/>
      <c r="G2129" s="95"/>
      <c r="H2129" s="58"/>
    </row>
    <row r="2130" spans="2:8" x14ac:dyDescent="0.25">
      <c r="B2130" s="17"/>
      <c r="C2130" s="100"/>
      <c r="D2130" s="97"/>
      <c r="E2130" s="52"/>
      <c r="F2130" s="54"/>
      <c r="G2130" s="95"/>
      <c r="H2130" s="58"/>
    </row>
    <row r="2131" spans="2:8" x14ac:dyDescent="0.25">
      <c r="B2131" s="17"/>
      <c r="C2131" s="100"/>
      <c r="D2131" s="97"/>
      <c r="E2131" s="52"/>
      <c r="F2131" s="54"/>
      <c r="G2131" s="95"/>
      <c r="H2131" s="58"/>
    </row>
    <row r="2132" spans="2:8" x14ac:dyDescent="0.25">
      <c r="B2132" s="17"/>
      <c r="C2132" s="100"/>
      <c r="D2132" s="97"/>
      <c r="E2132" s="52"/>
      <c r="F2132" s="54"/>
      <c r="G2132" s="95"/>
      <c r="H2132" s="58"/>
    </row>
    <row r="2133" spans="2:8" x14ac:dyDescent="0.25">
      <c r="B2133" s="17"/>
      <c r="C2133" s="100"/>
      <c r="D2133" s="97"/>
      <c r="E2133" s="52"/>
      <c r="F2133" s="54"/>
      <c r="G2133" s="95"/>
      <c r="H2133" s="58"/>
    </row>
    <row r="2134" spans="2:8" x14ac:dyDescent="0.25">
      <c r="B2134" s="17"/>
      <c r="C2134" s="100"/>
      <c r="D2134" s="97"/>
      <c r="E2134" s="52"/>
      <c r="F2134" s="54"/>
      <c r="G2134" s="95"/>
      <c r="H2134" s="58"/>
    </row>
    <row r="2135" spans="2:8" x14ac:dyDescent="0.25">
      <c r="B2135" s="17"/>
      <c r="C2135" s="100"/>
      <c r="D2135" s="97"/>
      <c r="E2135" s="52"/>
      <c r="F2135" s="54"/>
      <c r="G2135" s="95"/>
      <c r="H2135" s="58"/>
    </row>
    <row r="2136" spans="2:8" x14ac:dyDescent="0.25">
      <c r="B2136" s="17"/>
      <c r="C2136" s="100"/>
      <c r="D2136" s="97"/>
      <c r="E2136" s="52"/>
      <c r="F2136" s="54"/>
      <c r="G2136" s="95"/>
      <c r="H2136" s="58"/>
    </row>
    <row r="2137" spans="2:8" x14ac:dyDescent="0.25">
      <c r="B2137" s="17"/>
      <c r="C2137" s="100"/>
      <c r="D2137" s="97"/>
      <c r="E2137" s="52"/>
      <c r="F2137" s="54"/>
      <c r="G2137" s="95"/>
      <c r="H2137" s="58"/>
    </row>
    <row r="2138" spans="2:8" x14ac:dyDescent="0.25">
      <c r="B2138" s="17"/>
      <c r="C2138" s="100"/>
      <c r="D2138" s="97"/>
      <c r="E2138" s="52"/>
      <c r="F2138" s="54"/>
      <c r="G2138" s="95"/>
      <c r="H2138" s="58"/>
    </row>
    <row r="2139" spans="2:8" x14ac:dyDescent="0.25">
      <c r="B2139" s="17"/>
      <c r="C2139" s="100"/>
      <c r="D2139" s="97"/>
      <c r="E2139" s="52"/>
      <c r="F2139" s="54"/>
      <c r="G2139" s="95"/>
      <c r="H2139" s="58"/>
    </row>
    <row r="2140" spans="2:8" x14ac:dyDescent="0.25">
      <c r="B2140" s="17"/>
      <c r="C2140" s="100"/>
      <c r="D2140" s="97"/>
      <c r="E2140" s="52"/>
      <c r="F2140" s="54"/>
      <c r="G2140" s="95"/>
      <c r="H2140" s="58"/>
    </row>
    <row r="2141" spans="2:8" x14ac:dyDescent="0.25">
      <c r="B2141" s="17"/>
      <c r="C2141" s="100"/>
      <c r="D2141" s="97"/>
      <c r="E2141" s="52"/>
      <c r="F2141" s="54"/>
      <c r="G2141" s="95"/>
      <c r="H2141" s="58"/>
    </row>
    <row r="2142" spans="2:8" x14ac:dyDescent="0.25">
      <c r="B2142" s="17"/>
      <c r="C2142" s="100"/>
      <c r="D2142" s="97"/>
      <c r="E2142" s="52"/>
      <c r="F2142" s="54"/>
      <c r="G2142" s="95"/>
      <c r="H2142" s="58"/>
    </row>
    <row r="2143" spans="2:8" x14ac:dyDescent="0.25">
      <c r="B2143" s="17"/>
      <c r="C2143" s="100"/>
      <c r="D2143" s="97"/>
      <c r="E2143" s="52"/>
      <c r="F2143" s="54"/>
      <c r="G2143" s="95"/>
      <c r="H2143" s="58"/>
    </row>
    <row r="2144" spans="2:8" x14ac:dyDescent="0.25">
      <c r="B2144" s="17"/>
      <c r="C2144" s="100"/>
      <c r="D2144" s="97"/>
      <c r="E2144" s="52"/>
      <c r="F2144" s="54"/>
      <c r="G2144" s="95"/>
      <c r="H2144" s="58"/>
    </row>
    <row r="2145" spans="2:8" x14ac:dyDescent="0.25">
      <c r="B2145" s="17"/>
      <c r="C2145" s="100"/>
      <c r="D2145" s="97"/>
      <c r="E2145" s="52"/>
      <c r="F2145" s="54"/>
      <c r="G2145" s="95"/>
      <c r="H2145" s="58"/>
    </row>
    <row r="2146" spans="2:8" x14ac:dyDescent="0.25">
      <c r="B2146" s="17"/>
      <c r="C2146" s="100"/>
      <c r="D2146" s="97"/>
      <c r="E2146" s="52"/>
      <c r="F2146" s="54"/>
      <c r="G2146" s="95"/>
      <c r="H2146" s="58"/>
    </row>
    <row r="2147" spans="2:8" x14ac:dyDescent="0.25">
      <c r="B2147" s="17"/>
      <c r="C2147" s="100"/>
      <c r="D2147" s="97"/>
      <c r="E2147" s="52"/>
      <c r="F2147" s="54"/>
      <c r="G2147" s="95"/>
      <c r="H2147" s="58"/>
    </row>
    <row r="2148" spans="2:8" x14ac:dyDescent="0.25">
      <c r="B2148" s="17"/>
      <c r="C2148" s="100"/>
      <c r="D2148" s="97"/>
      <c r="E2148" s="52"/>
      <c r="F2148" s="54"/>
      <c r="G2148" s="95"/>
      <c r="H2148" s="58"/>
    </row>
    <row r="2149" spans="2:8" x14ac:dyDescent="0.25">
      <c r="B2149" s="17"/>
      <c r="C2149" s="100"/>
      <c r="D2149" s="97"/>
      <c r="E2149" s="52"/>
      <c r="F2149" s="54"/>
      <c r="G2149" s="95"/>
      <c r="H2149" s="58"/>
    </row>
    <row r="2150" spans="2:8" x14ac:dyDescent="0.25">
      <c r="B2150" s="16"/>
      <c r="C2150" s="100"/>
      <c r="D2150" s="97"/>
      <c r="E2150" s="52"/>
      <c r="F2150" s="54"/>
      <c r="G2150" s="95"/>
      <c r="H2150" s="58"/>
    </row>
    <row r="2151" spans="2:8" x14ac:dyDescent="0.25">
      <c r="B2151" s="17"/>
      <c r="C2151" s="100"/>
      <c r="D2151" s="97"/>
      <c r="E2151" s="52"/>
      <c r="F2151" s="54"/>
      <c r="G2151" s="95"/>
      <c r="H2151" s="58"/>
    </row>
    <row r="2152" spans="2:8" x14ac:dyDescent="0.25">
      <c r="B2152" s="17"/>
      <c r="C2152" s="100"/>
      <c r="D2152" s="97"/>
      <c r="E2152" s="52"/>
      <c r="F2152" s="54"/>
      <c r="G2152" s="95"/>
      <c r="H2152" s="58"/>
    </row>
    <row r="2153" spans="2:8" x14ac:dyDescent="0.25">
      <c r="B2153" s="17"/>
      <c r="C2153" s="100"/>
      <c r="D2153" s="97"/>
      <c r="E2153" s="52"/>
      <c r="F2153" s="54"/>
      <c r="G2153" s="95"/>
      <c r="H2153" s="58"/>
    </row>
    <row r="2154" spans="2:8" x14ac:dyDescent="0.25">
      <c r="B2154" s="17"/>
      <c r="C2154" s="100"/>
      <c r="D2154" s="97"/>
      <c r="E2154" s="52"/>
      <c r="F2154" s="54"/>
      <c r="G2154" s="95"/>
      <c r="H2154" s="58"/>
    </row>
    <row r="2155" spans="2:8" x14ac:dyDescent="0.25">
      <c r="B2155" s="17"/>
      <c r="C2155" s="100"/>
      <c r="D2155" s="97"/>
      <c r="E2155" s="52"/>
      <c r="F2155" s="54"/>
      <c r="G2155" s="95"/>
      <c r="H2155" s="58"/>
    </row>
    <row r="2156" spans="2:8" x14ac:dyDescent="0.25">
      <c r="B2156" s="17"/>
      <c r="C2156" s="100"/>
      <c r="D2156" s="97"/>
      <c r="E2156" s="52"/>
      <c r="F2156" s="54"/>
      <c r="G2156" s="95"/>
      <c r="H2156" s="58"/>
    </row>
    <row r="2157" spans="2:8" x14ac:dyDescent="0.25">
      <c r="B2157" s="17"/>
      <c r="C2157" s="100"/>
      <c r="D2157" s="97"/>
      <c r="E2157" s="52"/>
      <c r="F2157" s="54"/>
      <c r="G2157" s="95"/>
      <c r="H2157" s="58"/>
    </row>
    <row r="2158" spans="2:8" x14ac:dyDescent="0.25">
      <c r="B2158" s="17"/>
      <c r="C2158" s="100"/>
      <c r="D2158" s="97"/>
      <c r="E2158" s="52"/>
      <c r="F2158" s="54"/>
      <c r="G2158" s="95"/>
      <c r="H2158" s="58"/>
    </row>
    <row r="2159" spans="2:8" x14ac:dyDescent="0.25">
      <c r="B2159" s="17"/>
      <c r="C2159" s="100"/>
      <c r="D2159" s="97"/>
      <c r="E2159" s="52"/>
      <c r="F2159" s="54"/>
      <c r="G2159" s="95"/>
      <c r="H2159" s="58"/>
    </row>
    <row r="2160" spans="2:8" x14ac:dyDescent="0.25">
      <c r="B2160" s="17"/>
      <c r="C2160" s="100"/>
      <c r="D2160" s="97"/>
      <c r="E2160" s="52"/>
      <c r="F2160" s="54"/>
      <c r="G2160" s="95"/>
      <c r="H2160" s="58"/>
    </row>
    <row r="2161" spans="2:8" x14ac:dyDescent="0.25">
      <c r="B2161" s="17"/>
      <c r="C2161" s="100"/>
      <c r="D2161" s="97"/>
      <c r="E2161" s="52"/>
      <c r="F2161" s="54"/>
      <c r="G2161" s="95"/>
      <c r="H2161" s="58"/>
    </row>
    <row r="2162" spans="2:8" x14ac:dyDescent="0.25">
      <c r="B2162" s="17"/>
      <c r="C2162" s="100"/>
      <c r="D2162" s="97"/>
      <c r="E2162" s="52"/>
      <c r="F2162" s="54"/>
      <c r="G2162" s="95"/>
      <c r="H2162" s="58"/>
    </row>
    <row r="2163" spans="2:8" x14ac:dyDescent="0.25">
      <c r="B2163" s="17"/>
      <c r="C2163" s="100"/>
      <c r="D2163" s="97"/>
      <c r="E2163" s="52"/>
      <c r="F2163" s="54"/>
      <c r="G2163" s="95"/>
      <c r="H2163" s="58"/>
    </row>
    <row r="2164" spans="2:8" x14ac:dyDescent="0.25">
      <c r="B2164" s="17"/>
      <c r="C2164" s="100"/>
      <c r="D2164" s="97"/>
      <c r="E2164" s="52"/>
      <c r="F2164" s="54"/>
      <c r="G2164" s="95"/>
      <c r="H2164" s="58"/>
    </row>
    <row r="2165" spans="2:8" x14ac:dyDescent="0.25">
      <c r="B2165" s="17"/>
      <c r="C2165" s="100"/>
      <c r="D2165" s="97"/>
      <c r="E2165" s="52"/>
      <c r="F2165" s="54"/>
      <c r="G2165" s="95"/>
      <c r="H2165" s="58"/>
    </row>
    <row r="2166" spans="2:8" x14ac:dyDescent="0.25">
      <c r="B2166" s="17"/>
      <c r="C2166" s="100"/>
      <c r="D2166" s="97"/>
      <c r="E2166" s="52"/>
      <c r="F2166" s="54"/>
      <c r="G2166" s="95"/>
      <c r="H2166" s="58"/>
    </row>
    <row r="2167" spans="2:8" x14ac:dyDescent="0.25">
      <c r="B2167" s="17"/>
      <c r="C2167" s="100"/>
      <c r="D2167" s="97"/>
      <c r="E2167" s="52"/>
      <c r="F2167" s="54"/>
      <c r="G2167" s="95"/>
      <c r="H2167" s="58"/>
    </row>
    <row r="2168" spans="2:8" x14ac:dyDescent="0.25">
      <c r="B2168" s="17"/>
      <c r="C2168" s="100"/>
      <c r="D2168" s="97"/>
      <c r="E2168" s="52"/>
      <c r="F2168" s="54"/>
      <c r="G2168" s="95"/>
      <c r="H2168" s="58"/>
    </row>
    <row r="2169" spans="2:8" x14ac:dyDescent="0.25">
      <c r="B2169" s="17"/>
      <c r="C2169" s="100"/>
      <c r="D2169" s="97"/>
      <c r="E2169" s="52"/>
      <c r="F2169" s="54"/>
      <c r="G2169" s="95"/>
      <c r="H2169" s="58"/>
    </row>
    <row r="2170" spans="2:8" x14ac:dyDescent="0.25">
      <c r="B2170" s="17"/>
      <c r="C2170" s="100"/>
      <c r="D2170" s="97"/>
      <c r="E2170" s="52"/>
      <c r="F2170" s="54"/>
      <c r="G2170" s="95"/>
      <c r="H2170" s="58"/>
    </row>
    <row r="2171" spans="2:8" x14ac:dyDescent="0.25">
      <c r="B2171" s="17"/>
      <c r="C2171" s="100"/>
      <c r="D2171" s="97"/>
      <c r="E2171" s="52"/>
      <c r="F2171" s="54"/>
      <c r="G2171" s="95"/>
      <c r="H2171" s="58"/>
    </row>
    <row r="2172" spans="2:8" x14ac:dyDescent="0.25">
      <c r="B2172" s="17"/>
      <c r="C2172" s="100"/>
      <c r="D2172" s="97"/>
      <c r="E2172" s="52"/>
      <c r="F2172" s="54"/>
      <c r="G2172" s="95"/>
      <c r="H2172" s="58"/>
    </row>
    <row r="2173" spans="2:8" x14ac:dyDescent="0.25">
      <c r="B2173" s="17"/>
      <c r="C2173" s="100"/>
      <c r="D2173" s="97"/>
      <c r="E2173" s="52"/>
      <c r="F2173" s="54"/>
      <c r="G2173" s="95"/>
      <c r="H2173" s="58"/>
    </row>
    <row r="2174" spans="2:8" x14ac:dyDescent="0.25">
      <c r="B2174" s="17"/>
      <c r="C2174" s="100"/>
      <c r="D2174" s="97"/>
      <c r="E2174" s="52"/>
      <c r="F2174" s="54"/>
      <c r="G2174" s="95"/>
      <c r="H2174" s="58"/>
    </row>
    <row r="2175" spans="2:8" x14ac:dyDescent="0.25">
      <c r="B2175" s="17"/>
      <c r="C2175" s="100"/>
      <c r="D2175" s="97"/>
      <c r="E2175" s="52"/>
      <c r="F2175" s="54"/>
      <c r="G2175" s="95"/>
      <c r="H2175" s="58"/>
    </row>
    <row r="2176" spans="2:8" x14ac:dyDescent="0.25">
      <c r="B2176" s="17"/>
      <c r="C2176" s="100"/>
      <c r="D2176" s="97"/>
      <c r="E2176" s="52"/>
      <c r="F2176" s="54"/>
      <c r="G2176" s="95"/>
      <c r="H2176" s="58"/>
    </row>
    <row r="2177" spans="2:8" x14ac:dyDescent="0.25">
      <c r="B2177" s="17"/>
      <c r="C2177" s="100"/>
      <c r="D2177" s="97"/>
      <c r="E2177" s="52"/>
      <c r="F2177" s="54"/>
      <c r="G2177" s="95"/>
      <c r="H2177" s="58"/>
    </row>
    <row r="2178" spans="2:8" x14ac:dyDescent="0.25">
      <c r="B2178" s="17"/>
      <c r="C2178" s="100"/>
      <c r="D2178" s="97"/>
      <c r="E2178" s="52"/>
      <c r="F2178" s="54"/>
      <c r="G2178" s="95"/>
      <c r="H2178" s="58"/>
    </row>
    <row r="2179" spans="2:8" x14ac:dyDescent="0.25">
      <c r="B2179" s="17"/>
      <c r="C2179" s="100"/>
      <c r="D2179" s="97"/>
      <c r="E2179" s="52"/>
      <c r="F2179" s="54"/>
      <c r="G2179" s="95"/>
      <c r="H2179" s="58"/>
    </row>
    <row r="2180" spans="2:8" x14ac:dyDescent="0.25">
      <c r="B2180" s="17"/>
      <c r="C2180" s="100"/>
      <c r="D2180" s="97"/>
      <c r="E2180" s="52"/>
      <c r="F2180" s="54"/>
      <c r="G2180" s="95"/>
      <c r="H2180" s="58"/>
    </row>
    <row r="2181" spans="2:8" x14ac:dyDescent="0.25">
      <c r="B2181" s="16"/>
      <c r="C2181" s="100"/>
      <c r="D2181" s="97"/>
      <c r="E2181" s="52"/>
      <c r="F2181" s="54"/>
      <c r="G2181" s="95"/>
      <c r="H2181" s="58"/>
    </row>
    <row r="2182" spans="2:8" x14ac:dyDescent="0.25">
      <c r="B2182" s="17"/>
      <c r="C2182" s="100"/>
      <c r="D2182" s="97"/>
      <c r="E2182" s="52"/>
      <c r="F2182" s="54"/>
      <c r="G2182" s="95"/>
      <c r="H2182" s="58"/>
    </row>
    <row r="2183" spans="2:8" x14ac:dyDescent="0.25">
      <c r="B2183" s="17"/>
      <c r="C2183" s="100"/>
      <c r="D2183" s="97"/>
      <c r="E2183" s="52"/>
      <c r="F2183" s="54"/>
      <c r="G2183" s="95"/>
      <c r="H2183" s="58"/>
    </row>
    <row r="2184" spans="2:8" x14ac:dyDescent="0.25">
      <c r="B2184" s="17"/>
      <c r="C2184" s="100"/>
      <c r="D2184" s="97"/>
      <c r="E2184" s="52"/>
      <c r="F2184" s="54"/>
      <c r="G2184" s="95"/>
      <c r="H2184" s="58"/>
    </row>
    <row r="2185" spans="2:8" x14ac:dyDescent="0.25">
      <c r="B2185" s="17"/>
      <c r="C2185" s="100"/>
      <c r="D2185" s="97"/>
      <c r="E2185" s="52"/>
      <c r="F2185" s="54"/>
      <c r="G2185" s="95"/>
      <c r="H2185" s="58"/>
    </row>
    <row r="2186" spans="2:8" x14ac:dyDescent="0.25">
      <c r="B2186" s="17"/>
      <c r="C2186" s="100"/>
      <c r="D2186" s="97"/>
      <c r="E2186" s="52"/>
      <c r="F2186" s="54"/>
      <c r="G2186" s="95"/>
      <c r="H2186" s="58"/>
    </row>
    <row r="2187" spans="2:8" x14ac:dyDescent="0.25">
      <c r="B2187" s="17"/>
      <c r="C2187" s="100"/>
      <c r="D2187" s="97"/>
      <c r="E2187" s="52"/>
      <c r="F2187" s="54"/>
      <c r="G2187" s="95"/>
      <c r="H2187" s="58"/>
    </row>
    <row r="2188" spans="2:8" x14ac:dyDescent="0.25">
      <c r="B2188" s="17"/>
      <c r="C2188" s="100"/>
      <c r="D2188" s="97"/>
      <c r="E2188" s="52"/>
      <c r="F2188" s="54"/>
      <c r="G2188" s="95"/>
      <c r="H2188" s="58"/>
    </row>
    <row r="2189" spans="2:8" x14ac:dyDescent="0.25">
      <c r="B2189" s="17"/>
      <c r="C2189" s="100"/>
      <c r="D2189" s="97"/>
      <c r="E2189" s="52"/>
      <c r="F2189" s="54"/>
      <c r="G2189" s="95"/>
      <c r="H2189" s="58"/>
    </row>
    <row r="2190" spans="2:8" x14ac:dyDescent="0.25">
      <c r="B2190" s="17"/>
      <c r="C2190" s="100"/>
      <c r="D2190" s="97"/>
      <c r="E2190" s="52"/>
      <c r="F2190" s="54"/>
      <c r="G2190" s="95"/>
      <c r="H2190" s="58"/>
    </row>
    <row r="2191" spans="2:8" x14ac:dyDescent="0.25">
      <c r="B2191" s="17"/>
      <c r="C2191" s="100"/>
      <c r="D2191" s="97"/>
      <c r="E2191" s="52"/>
      <c r="F2191" s="54"/>
      <c r="G2191" s="95"/>
      <c r="H2191" s="58"/>
    </row>
    <row r="2192" spans="2:8" x14ac:dyDescent="0.25">
      <c r="B2192" s="17"/>
      <c r="C2192" s="100"/>
      <c r="D2192" s="97"/>
      <c r="E2192" s="52"/>
      <c r="F2192" s="54"/>
      <c r="G2192" s="95"/>
      <c r="H2192" s="58"/>
    </row>
    <row r="2193" spans="2:8" x14ac:dyDescent="0.25">
      <c r="B2193" s="17"/>
      <c r="C2193" s="100"/>
      <c r="D2193" s="97"/>
      <c r="E2193" s="52"/>
      <c r="F2193" s="54"/>
      <c r="G2193" s="95"/>
      <c r="H2193" s="58"/>
    </row>
    <row r="2194" spans="2:8" x14ac:dyDescent="0.25">
      <c r="B2194" s="17"/>
      <c r="C2194" s="100"/>
      <c r="D2194" s="97"/>
      <c r="E2194" s="52"/>
      <c r="F2194" s="54"/>
      <c r="G2194" s="95"/>
      <c r="H2194" s="58"/>
    </row>
    <row r="2195" spans="2:8" x14ac:dyDescent="0.25">
      <c r="B2195" s="17"/>
      <c r="C2195" s="100"/>
      <c r="D2195" s="97"/>
      <c r="E2195" s="52"/>
      <c r="F2195" s="54"/>
      <c r="G2195" s="95"/>
      <c r="H2195" s="58"/>
    </row>
    <row r="2196" spans="2:8" x14ac:dyDescent="0.25">
      <c r="B2196" s="17"/>
      <c r="C2196" s="100"/>
      <c r="D2196" s="97"/>
      <c r="E2196" s="52"/>
      <c r="F2196" s="54"/>
      <c r="G2196" s="95"/>
      <c r="H2196" s="58"/>
    </row>
    <row r="2197" spans="2:8" x14ac:dyDescent="0.25">
      <c r="B2197" s="17"/>
      <c r="C2197" s="100"/>
      <c r="D2197" s="97"/>
      <c r="E2197" s="52"/>
      <c r="F2197" s="54"/>
      <c r="G2197" s="95"/>
      <c r="H2197" s="58"/>
    </row>
    <row r="2198" spans="2:8" x14ac:dyDescent="0.25">
      <c r="B2198" s="17"/>
      <c r="C2198" s="100"/>
      <c r="D2198" s="97"/>
      <c r="E2198" s="52"/>
      <c r="F2198" s="54"/>
      <c r="G2198" s="95"/>
      <c r="H2198" s="58"/>
    </row>
    <row r="2199" spans="2:8" x14ac:dyDescent="0.25">
      <c r="B2199" s="17"/>
      <c r="C2199" s="100"/>
      <c r="D2199" s="97"/>
      <c r="E2199" s="52"/>
      <c r="F2199" s="54"/>
      <c r="G2199" s="95"/>
      <c r="H2199" s="58"/>
    </row>
    <row r="2200" spans="2:8" x14ac:dyDescent="0.25">
      <c r="B2200" s="17"/>
      <c r="C2200" s="100"/>
      <c r="D2200" s="97"/>
      <c r="E2200" s="52"/>
      <c r="F2200" s="54"/>
      <c r="G2200" s="95"/>
      <c r="H2200" s="58"/>
    </row>
    <row r="2201" spans="2:8" x14ac:dyDescent="0.25">
      <c r="B2201" s="17"/>
      <c r="C2201" s="100"/>
      <c r="D2201" s="97"/>
      <c r="E2201" s="52"/>
      <c r="F2201" s="54"/>
      <c r="G2201" s="95"/>
      <c r="H2201" s="58"/>
    </row>
    <row r="2202" spans="2:8" x14ac:dyDescent="0.25">
      <c r="B2202" s="17"/>
      <c r="C2202" s="100"/>
      <c r="D2202" s="97"/>
      <c r="E2202" s="52"/>
      <c r="F2202" s="54"/>
      <c r="G2202" s="95"/>
      <c r="H2202" s="58"/>
    </row>
    <row r="2203" spans="2:8" x14ac:dyDescent="0.25">
      <c r="B2203" s="17"/>
      <c r="C2203" s="100"/>
      <c r="D2203" s="97"/>
      <c r="E2203" s="52"/>
      <c r="F2203" s="54"/>
      <c r="G2203" s="95"/>
      <c r="H2203" s="58"/>
    </row>
    <row r="2204" spans="2:8" x14ac:dyDescent="0.25">
      <c r="B2204" s="17"/>
      <c r="C2204" s="100"/>
      <c r="D2204" s="97"/>
      <c r="E2204" s="52"/>
      <c r="F2204" s="54"/>
      <c r="G2204" s="95"/>
      <c r="H2204" s="58"/>
    </row>
    <row r="2205" spans="2:8" x14ac:dyDescent="0.25">
      <c r="B2205" s="17"/>
      <c r="C2205" s="100"/>
      <c r="D2205" s="97"/>
      <c r="E2205" s="52"/>
      <c r="F2205" s="54"/>
      <c r="G2205" s="95"/>
      <c r="H2205" s="58"/>
    </row>
    <row r="2206" spans="2:8" x14ac:dyDescent="0.25">
      <c r="B2206" s="17"/>
      <c r="C2206" s="100"/>
      <c r="D2206" s="97"/>
      <c r="E2206" s="52"/>
      <c r="F2206" s="54"/>
      <c r="G2206" s="95"/>
      <c r="H2206" s="58"/>
    </row>
    <row r="2207" spans="2:8" x14ac:dyDescent="0.25">
      <c r="B2207" s="16"/>
      <c r="C2207" s="100"/>
      <c r="D2207" s="97"/>
      <c r="E2207" s="52"/>
      <c r="F2207" s="54"/>
      <c r="G2207" s="95"/>
      <c r="H2207" s="58"/>
    </row>
    <row r="2208" spans="2:8" x14ac:dyDescent="0.25">
      <c r="B2208" s="17"/>
      <c r="C2208" s="100"/>
      <c r="D2208" s="97"/>
      <c r="E2208" s="52"/>
      <c r="F2208" s="54"/>
      <c r="G2208" s="95"/>
      <c r="H2208" s="58"/>
    </row>
    <row r="2209" spans="2:8" x14ac:dyDescent="0.25">
      <c r="B2209" s="17"/>
      <c r="C2209" s="100"/>
      <c r="D2209" s="97"/>
      <c r="E2209" s="52"/>
      <c r="F2209" s="54"/>
      <c r="G2209" s="95"/>
      <c r="H2209" s="58"/>
    </row>
    <row r="2210" spans="2:8" x14ac:dyDescent="0.25">
      <c r="B2210" s="16"/>
      <c r="C2210" s="100"/>
      <c r="D2210" s="97"/>
      <c r="E2210" s="52"/>
      <c r="F2210" s="54"/>
      <c r="G2210" s="95"/>
      <c r="H2210" s="58"/>
    </row>
    <row r="2211" spans="2:8" x14ac:dyDescent="0.25">
      <c r="B2211" s="17"/>
      <c r="C2211" s="100"/>
      <c r="D2211" s="97"/>
      <c r="E2211" s="52"/>
      <c r="F2211" s="54"/>
      <c r="G2211" s="95"/>
      <c r="H2211" s="58"/>
    </row>
    <row r="2212" spans="2:8" x14ac:dyDescent="0.25">
      <c r="B2212" s="17"/>
      <c r="C2212" s="100"/>
      <c r="D2212" s="97"/>
      <c r="E2212" s="52"/>
      <c r="F2212" s="54"/>
      <c r="G2212" s="95"/>
      <c r="H2212" s="58"/>
    </row>
    <row r="2213" spans="2:8" x14ac:dyDescent="0.25">
      <c r="B2213" s="16"/>
      <c r="C2213" s="100"/>
      <c r="D2213" s="97"/>
      <c r="E2213" s="52"/>
      <c r="F2213" s="54"/>
      <c r="G2213" s="95"/>
      <c r="H2213" s="58"/>
    </row>
    <row r="2214" spans="2:8" x14ac:dyDescent="0.25">
      <c r="B2214" s="17"/>
      <c r="C2214" s="100"/>
      <c r="D2214" s="97"/>
      <c r="E2214" s="52"/>
      <c r="F2214" s="54"/>
      <c r="G2214" s="95"/>
      <c r="H2214" s="58"/>
    </row>
    <row r="2215" spans="2:8" x14ac:dyDescent="0.25">
      <c r="B2215" s="17"/>
      <c r="C2215" s="100"/>
      <c r="D2215" s="97"/>
      <c r="E2215" s="52"/>
      <c r="F2215" s="54"/>
      <c r="G2215" s="95"/>
      <c r="H2215" s="58"/>
    </row>
    <row r="2216" spans="2:8" x14ac:dyDescent="0.25">
      <c r="B2216" s="17"/>
      <c r="C2216" s="100"/>
      <c r="D2216" s="97"/>
      <c r="E2216" s="52"/>
      <c r="F2216" s="54"/>
      <c r="G2216" s="95"/>
      <c r="H2216" s="58"/>
    </row>
    <row r="2217" spans="2:8" x14ac:dyDescent="0.25">
      <c r="B2217" s="17"/>
      <c r="C2217" s="100"/>
      <c r="D2217" s="97"/>
      <c r="E2217" s="52"/>
      <c r="F2217" s="54"/>
      <c r="G2217" s="95"/>
      <c r="H2217" s="58"/>
    </row>
    <row r="2218" spans="2:8" x14ac:dyDescent="0.25">
      <c r="B2218" s="17"/>
      <c r="C2218" s="100"/>
      <c r="D2218" s="97"/>
      <c r="E2218" s="52"/>
      <c r="F2218" s="54"/>
      <c r="G2218" s="95"/>
      <c r="H2218" s="58"/>
    </row>
    <row r="2219" spans="2:8" x14ac:dyDescent="0.25">
      <c r="B2219" s="17"/>
      <c r="C2219" s="100"/>
      <c r="D2219" s="97"/>
      <c r="E2219" s="52"/>
      <c r="F2219" s="54"/>
      <c r="G2219" s="95"/>
      <c r="H2219" s="58"/>
    </row>
    <row r="2220" spans="2:8" x14ac:dyDescent="0.25">
      <c r="B2220" s="17"/>
      <c r="C2220" s="100"/>
      <c r="D2220" s="97"/>
      <c r="E2220" s="52"/>
      <c r="F2220" s="54"/>
      <c r="G2220" s="95"/>
      <c r="H2220" s="58"/>
    </row>
    <row r="2221" spans="2:8" x14ac:dyDescent="0.25">
      <c r="B2221" s="17"/>
      <c r="C2221" s="100"/>
      <c r="D2221" s="97"/>
      <c r="E2221" s="52"/>
      <c r="F2221" s="54"/>
      <c r="G2221" s="95"/>
      <c r="H2221" s="58"/>
    </row>
    <row r="2222" spans="2:8" x14ac:dyDescent="0.25">
      <c r="B2222" s="17"/>
      <c r="C2222" s="100"/>
      <c r="D2222" s="97"/>
      <c r="E2222" s="52"/>
      <c r="F2222" s="54"/>
      <c r="G2222" s="95"/>
      <c r="H2222" s="58"/>
    </row>
    <row r="2223" spans="2:8" x14ac:dyDescent="0.25">
      <c r="B2223" s="17"/>
      <c r="C2223" s="100"/>
      <c r="D2223" s="97"/>
      <c r="E2223" s="52"/>
      <c r="F2223" s="54"/>
      <c r="G2223" s="95"/>
      <c r="H2223" s="58"/>
    </row>
    <row r="2224" spans="2:8" x14ac:dyDescent="0.25">
      <c r="B2224" s="17"/>
      <c r="C2224" s="100"/>
      <c r="D2224" s="97"/>
      <c r="E2224" s="52"/>
      <c r="F2224" s="54"/>
      <c r="G2224" s="95"/>
      <c r="H2224" s="58"/>
    </row>
    <row r="2225" spans="2:8" x14ac:dyDescent="0.25">
      <c r="B2225" s="17"/>
      <c r="C2225" s="100"/>
      <c r="D2225" s="97"/>
      <c r="E2225" s="52"/>
      <c r="F2225" s="54"/>
      <c r="G2225" s="95"/>
      <c r="H2225" s="58"/>
    </row>
    <row r="2226" spans="2:8" x14ac:dyDescent="0.25">
      <c r="B2226" s="17"/>
      <c r="C2226" s="100"/>
      <c r="D2226" s="97"/>
      <c r="E2226" s="52"/>
      <c r="F2226" s="54"/>
      <c r="G2226" s="95"/>
      <c r="H2226" s="58"/>
    </row>
    <row r="2227" spans="2:8" x14ac:dyDescent="0.25">
      <c r="B2227" s="16"/>
      <c r="C2227" s="100"/>
      <c r="D2227" s="97"/>
      <c r="E2227" s="52"/>
      <c r="F2227" s="54"/>
      <c r="G2227" s="95"/>
      <c r="H2227" s="58"/>
    </row>
    <row r="2228" spans="2:8" x14ac:dyDescent="0.25">
      <c r="B2228" s="17"/>
      <c r="C2228" s="100"/>
      <c r="D2228" s="97"/>
      <c r="E2228" s="52"/>
      <c r="F2228" s="54"/>
      <c r="G2228" s="95"/>
      <c r="H2228" s="58"/>
    </row>
    <row r="2229" spans="2:8" x14ac:dyDescent="0.25">
      <c r="B2229" s="17"/>
      <c r="C2229" s="100"/>
      <c r="D2229" s="97"/>
      <c r="E2229" s="52"/>
      <c r="F2229" s="54"/>
      <c r="G2229" s="95"/>
      <c r="H2229" s="58"/>
    </row>
    <row r="2230" spans="2:8" x14ac:dyDescent="0.25">
      <c r="B2230" s="17"/>
      <c r="C2230" s="100"/>
      <c r="D2230" s="97"/>
      <c r="E2230" s="52"/>
      <c r="F2230" s="54"/>
      <c r="G2230" s="95"/>
      <c r="H2230" s="58"/>
    </row>
    <row r="2231" spans="2:8" x14ac:dyDescent="0.25">
      <c r="B2231" s="17"/>
      <c r="C2231" s="100"/>
      <c r="D2231" s="97"/>
      <c r="E2231" s="52"/>
      <c r="F2231" s="54"/>
      <c r="G2231" s="95"/>
      <c r="H2231" s="58"/>
    </row>
    <row r="2232" spans="2:8" x14ac:dyDescent="0.25">
      <c r="B2232" s="16"/>
      <c r="C2232" s="100"/>
      <c r="D2232" s="97"/>
      <c r="E2232" s="52"/>
      <c r="F2232" s="54"/>
      <c r="G2232" s="95"/>
      <c r="H2232" s="58"/>
    </row>
    <row r="2233" spans="2:8" x14ac:dyDescent="0.25">
      <c r="B2233" s="17"/>
      <c r="C2233" s="100"/>
      <c r="D2233" s="97"/>
      <c r="E2233" s="52"/>
      <c r="F2233" s="54"/>
      <c r="G2233" s="95"/>
      <c r="H2233" s="58"/>
    </row>
    <row r="2234" spans="2:8" x14ac:dyDescent="0.25">
      <c r="B2234" s="17"/>
      <c r="C2234" s="100"/>
      <c r="D2234" s="97"/>
      <c r="E2234" s="52"/>
      <c r="F2234" s="54"/>
      <c r="G2234" s="95"/>
      <c r="H2234" s="58"/>
    </row>
    <row r="2235" spans="2:8" x14ac:dyDescent="0.25">
      <c r="B2235" s="17"/>
      <c r="C2235" s="100"/>
      <c r="D2235" s="97"/>
      <c r="E2235" s="52"/>
      <c r="F2235" s="54"/>
      <c r="G2235" s="95"/>
      <c r="H2235" s="58"/>
    </row>
    <row r="2236" spans="2:8" x14ac:dyDescent="0.25">
      <c r="B2236" s="17"/>
      <c r="C2236" s="100"/>
      <c r="D2236" s="97"/>
      <c r="E2236" s="52"/>
      <c r="F2236" s="54"/>
      <c r="G2236" s="95"/>
      <c r="H2236" s="58"/>
    </row>
    <row r="2237" spans="2:8" x14ac:dyDescent="0.25">
      <c r="B2237" s="16"/>
      <c r="C2237" s="100"/>
      <c r="D2237" s="97"/>
      <c r="E2237" s="52"/>
      <c r="F2237" s="54"/>
      <c r="G2237" s="95"/>
      <c r="H2237" s="58"/>
    </row>
    <row r="2238" spans="2:8" x14ac:dyDescent="0.25">
      <c r="B2238" s="17"/>
      <c r="C2238" s="100"/>
      <c r="D2238" s="97"/>
      <c r="E2238" s="52"/>
      <c r="F2238" s="54"/>
      <c r="G2238" s="95"/>
      <c r="H2238" s="58"/>
    </row>
    <row r="2239" spans="2:8" x14ac:dyDescent="0.25">
      <c r="B2239" s="17"/>
      <c r="C2239" s="100"/>
      <c r="D2239" s="97"/>
      <c r="E2239" s="52"/>
      <c r="F2239" s="54"/>
      <c r="G2239" s="95"/>
      <c r="H2239" s="58"/>
    </row>
    <row r="2240" spans="2:8" x14ac:dyDescent="0.25">
      <c r="B2240" s="17"/>
      <c r="C2240" s="100"/>
      <c r="D2240" s="97"/>
      <c r="E2240" s="52"/>
      <c r="F2240" s="54"/>
      <c r="G2240" s="95"/>
      <c r="H2240" s="58"/>
    </row>
    <row r="2241" spans="2:8" x14ac:dyDescent="0.25">
      <c r="B2241" s="17"/>
      <c r="C2241" s="100"/>
      <c r="D2241" s="97"/>
      <c r="E2241" s="52"/>
      <c r="F2241" s="54"/>
      <c r="G2241" s="95"/>
      <c r="H2241" s="58"/>
    </row>
    <row r="2242" spans="2:8" x14ac:dyDescent="0.25">
      <c r="B2242" s="16"/>
      <c r="C2242" s="100"/>
      <c r="D2242" s="97"/>
      <c r="E2242" s="52"/>
      <c r="F2242" s="54"/>
      <c r="G2242" s="95"/>
      <c r="H2242" s="58"/>
    </row>
    <row r="2243" spans="2:8" x14ac:dyDescent="0.25">
      <c r="B2243" s="17"/>
      <c r="C2243" s="100"/>
      <c r="D2243" s="97"/>
      <c r="E2243" s="52"/>
      <c r="F2243" s="54"/>
      <c r="G2243" s="95"/>
      <c r="H2243" s="58"/>
    </row>
    <row r="2244" spans="2:8" x14ac:dyDescent="0.25">
      <c r="B2244" s="17"/>
      <c r="C2244" s="100"/>
      <c r="D2244" s="97"/>
      <c r="E2244" s="52"/>
      <c r="F2244" s="54"/>
      <c r="G2244" s="95"/>
      <c r="H2244" s="58"/>
    </row>
    <row r="2245" spans="2:8" x14ac:dyDescent="0.25">
      <c r="B2245" s="17"/>
      <c r="C2245" s="100"/>
      <c r="D2245" s="97"/>
      <c r="E2245" s="52"/>
      <c r="F2245" s="54"/>
      <c r="G2245" s="95"/>
      <c r="H2245" s="58"/>
    </row>
    <row r="2246" spans="2:8" x14ac:dyDescent="0.25">
      <c r="B2246" s="17"/>
      <c r="C2246" s="100"/>
      <c r="D2246" s="97"/>
      <c r="E2246" s="52"/>
      <c r="F2246" s="54"/>
      <c r="G2246" s="95"/>
      <c r="H2246" s="58"/>
    </row>
    <row r="2247" spans="2:8" x14ac:dyDescent="0.25">
      <c r="B2247" s="16"/>
      <c r="C2247" s="100"/>
      <c r="D2247" s="97"/>
      <c r="E2247" s="52"/>
      <c r="F2247" s="54"/>
      <c r="G2247" s="95"/>
      <c r="H2247" s="58"/>
    </row>
    <row r="2248" spans="2:8" x14ac:dyDescent="0.25">
      <c r="B2248" s="17"/>
      <c r="C2248" s="100"/>
      <c r="D2248" s="97"/>
      <c r="E2248" s="52"/>
      <c r="F2248" s="54"/>
      <c r="G2248" s="95"/>
      <c r="H2248" s="58"/>
    </row>
    <row r="2249" spans="2:8" x14ac:dyDescent="0.25">
      <c r="B2249" s="17"/>
      <c r="C2249" s="100"/>
      <c r="D2249" s="97"/>
      <c r="E2249" s="52"/>
      <c r="F2249" s="54"/>
      <c r="G2249" s="95"/>
      <c r="H2249" s="58"/>
    </row>
    <row r="2250" spans="2:8" x14ac:dyDescent="0.25">
      <c r="B2250" s="17"/>
      <c r="C2250" s="100"/>
      <c r="D2250" s="97"/>
      <c r="E2250" s="52"/>
      <c r="F2250" s="54"/>
      <c r="G2250" s="95"/>
      <c r="H2250" s="58"/>
    </row>
    <row r="2251" spans="2:8" x14ac:dyDescent="0.25">
      <c r="B2251" s="17"/>
      <c r="C2251" s="100"/>
      <c r="D2251" s="97"/>
      <c r="E2251" s="52"/>
      <c r="F2251" s="54"/>
      <c r="G2251" s="95"/>
      <c r="H2251" s="58"/>
    </row>
    <row r="2252" spans="2:8" x14ac:dyDescent="0.25">
      <c r="B2252" s="16"/>
      <c r="C2252" s="100"/>
      <c r="D2252" s="97"/>
      <c r="E2252" s="52"/>
      <c r="F2252" s="54"/>
      <c r="G2252" s="95"/>
      <c r="H2252" s="58"/>
    </row>
    <row r="2253" spans="2:8" x14ac:dyDescent="0.25">
      <c r="B2253" s="17"/>
      <c r="C2253" s="100"/>
      <c r="D2253" s="97"/>
      <c r="E2253" s="52"/>
      <c r="F2253" s="54"/>
      <c r="G2253" s="95"/>
      <c r="H2253" s="58"/>
    </row>
    <row r="2254" spans="2:8" x14ac:dyDescent="0.25">
      <c r="B2254" s="17"/>
      <c r="C2254" s="100"/>
      <c r="D2254" s="97"/>
      <c r="E2254" s="52"/>
      <c r="F2254" s="54"/>
      <c r="G2254" s="95"/>
      <c r="H2254" s="58"/>
    </row>
    <row r="2255" spans="2:8" x14ac:dyDescent="0.25">
      <c r="B2255" s="17"/>
      <c r="C2255" s="100"/>
      <c r="D2255" s="97"/>
      <c r="E2255" s="52"/>
      <c r="F2255" s="54"/>
      <c r="G2255" s="95"/>
      <c r="H2255" s="58"/>
    </row>
    <row r="2256" spans="2:8" x14ac:dyDescent="0.25">
      <c r="B2256" s="17"/>
      <c r="C2256" s="100"/>
      <c r="D2256" s="97"/>
      <c r="E2256" s="52"/>
      <c r="F2256" s="54"/>
      <c r="G2256" s="95"/>
      <c r="H2256" s="58"/>
    </row>
    <row r="2257" spans="2:8" x14ac:dyDescent="0.25">
      <c r="B2257" s="16"/>
      <c r="C2257" s="100"/>
      <c r="D2257" s="97"/>
      <c r="E2257" s="52"/>
      <c r="F2257" s="54"/>
      <c r="G2257" s="95"/>
      <c r="H2257" s="58"/>
    </row>
    <row r="2258" spans="2:8" x14ac:dyDescent="0.25">
      <c r="B2258" s="17"/>
      <c r="C2258" s="100"/>
      <c r="D2258" s="97"/>
      <c r="E2258" s="52"/>
      <c r="F2258" s="54"/>
      <c r="G2258" s="95"/>
      <c r="H2258" s="58"/>
    </row>
    <row r="2259" spans="2:8" x14ac:dyDescent="0.25">
      <c r="B2259" s="17"/>
      <c r="C2259" s="100"/>
      <c r="D2259" s="97"/>
      <c r="E2259" s="52"/>
      <c r="F2259" s="54"/>
      <c r="G2259" s="95"/>
      <c r="H2259" s="58"/>
    </row>
    <row r="2260" spans="2:8" x14ac:dyDescent="0.25">
      <c r="B2260" s="17"/>
      <c r="C2260" s="100"/>
      <c r="D2260" s="97"/>
      <c r="E2260" s="52"/>
      <c r="F2260" s="54"/>
      <c r="G2260" s="95"/>
      <c r="H2260" s="58"/>
    </row>
    <row r="2261" spans="2:8" x14ac:dyDescent="0.25">
      <c r="B2261" s="17"/>
      <c r="C2261" s="100"/>
      <c r="D2261" s="97"/>
      <c r="E2261" s="52"/>
      <c r="F2261" s="54"/>
      <c r="G2261" s="95"/>
      <c r="H2261" s="58"/>
    </row>
    <row r="2262" spans="2:8" x14ac:dyDescent="0.25">
      <c r="B2262" s="16"/>
      <c r="C2262" s="100"/>
      <c r="D2262" s="97"/>
      <c r="E2262" s="52"/>
      <c r="F2262" s="54"/>
      <c r="G2262" s="95"/>
      <c r="H2262" s="58"/>
    </row>
    <row r="2263" spans="2:8" x14ac:dyDescent="0.25">
      <c r="B2263" s="17"/>
      <c r="C2263" s="100"/>
      <c r="D2263" s="97"/>
      <c r="E2263" s="52"/>
      <c r="F2263" s="54"/>
      <c r="G2263" s="95"/>
      <c r="H2263" s="58"/>
    </row>
    <row r="2264" spans="2:8" x14ac:dyDescent="0.25">
      <c r="B2264" s="17"/>
      <c r="C2264" s="100"/>
      <c r="D2264" s="97"/>
      <c r="E2264" s="52"/>
      <c r="F2264" s="54"/>
      <c r="G2264" s="95"/>
      <c r="H2264" s="58"/>
    </row>
    <row r="2265" spans="2:8" x14ac:dyDescent="0.25">
      <c r="B2265" s="17"/>
      <c r="C2265" s="100"/>
      <c r="D2265" s="97"/>
      <c r="E2265" s="52"/>
      <c r="F2265" s="54"/>
      <c r="G2265" s="95"/>
      <c r="H2265" s="58"/>
    </row>
    <row r="2266" spans="2:8" x14ac:dyDescent="0.25">
      <c r="B2266" s="17"/>
      <c r="C2266" s="100"/>
      <c r="D2266" s="97"/>
      <c r="E2266" s="52"/>
      <c r="F2266" s="54"/>
      <c r="G2266" s="95"/>
      <c r="H2266" s="58"/>
    </row>
    <row r="2267" spans="2:8" x14ac:dyDescent="0.25">
      <c r="B2267" s="16"/>
      <c r="C2267" s="100"/>
      <c r="D2267" s="97"/>
      <c r="E2267" s="52"/>
      <c r="F2267" s="54"/>
      <c r="G2267" s="95"/>
      <c r="H2267" s="58"/>
    </row>
    <row r="2268" spans="2:8" x14ac:dyDescent="0.25">
      <c r="B2268" s="17"/>
      <c r="C2268" s="100"/>
      <c r="D2268" s="97"/>
      <c r="E2268" s="52"/>
      <c r="F2268" s="54"/>
      <c r="G2268" s="95"/>
      <c r="H2268" s="58"/>
    </row>
    <row r="2269" spans="2:8" x14ac:dyDescent="0.25">
      <c r="B2269" s="17"/>
      <c r="C2269" s="100"/>
      <c r="D2269" s="97"/>
      <c r="E2269" s="52"/>
      <c r="F2269" s="54"/>
      <c r="G2269" s="95"/>
      <c r="H2269" s="58"/>
    </row>
    <row r="2270" spans="2:8" x14ac:dyDescent="0.25">
      <c r="B2270" s="17"/>
      <c r="C2270" s="100"/>
      <c r="D2270" s="97"/>
      <c r="E2270" s="52"/>
      <c r="F2270" s="54"/>
      <c r="G2270" s="95"/>
      <c r="H2270" s="58"/>
    </row>
    <row r="2271" spans="2:8" x14ac:dyDescent="0.25">
      <c r="B2271" s="17"/>
      <c r="C2271" s="100"/>
      <c r="D2271" s="97"/>
      <c r="E2271" s="52"/>
      <c r="F2271" s="54"/>
      <c r="G2271" s="95"/>
      <c r="H2271" s="58"/>
    </row>
    <row r="2272" spans="2:8" x14ac:dyDescent="0.25">
      <c r="B2272" s="17"/>
      <c r="C2272" s="100"/>
      <c r="D2272" s="97"/>
      <c r="E2272" s="52"/>
      <c r="F2272" s="54"/>
      <c r="G2272" s="95"/>
      <c r="H2272" s="58"/>
    </row>
    <row r="2273" spans="2:8" x14ac:dyDescent="0.25">
      <c r="B2273" s="16"/>
      <c r="C2273" s="100"/>
      <c r="D2273" s="97"/>
      <c r="E2273" s="52"/>
      <c r="F2273" s="54"/>
      <c r="G2273" s="95"/>
      <c r="H2273" s="58"/>
    </row>
    <row r="2274" spans="2:8" x14ac:dyDescent="0.25">
      <c r="B2274" s="17"/>
      <c r="C2274" s="100"/>
      <c r="D2274" s="97"/>
      <c r="E2274" s="52"/>
      <c r="F2274" s="54"/>
      <c r="G2274" s="95"/>
      <c r="H2274" s="58"/>
    </row>
    <row r="2275" spans="2:8" x14ac:dyDescent="0.25">
      <c r="B2275" s="17"/>
      <c r="C2275" s="100"/>
      <c r="D2275" s="97"/>
      <c r="E2275" s="52"/>
      <c r="F2275" s="54"/>
      <c r="G2275" s="95"/>
      <c r="H2275" s="58"/>
    </row>
    <row r="2276" spans="2:8" x14ac:dyDescent="0.25">
      <c r="B2276" s="17"/>
      <c r="C2276" s="100"/>
      <c r="D2276" s="97"/>
      <c r="E2276" s="52"/>
      <c r="F2276" s="54"/>
      <c r="G2276" s="95"/>
      <c r="H2276" s="58"/>
    </row>
    <row r="2277" spans="2:8" x14ac:dyDescent="0.25">
      <c r="B2277" s="17"/>
      <c r="C2277" s="100"/>
      <c r="D2277" s="97"/>
      <c r="E2277" s="52"/>
      <c r="F2277" s="54"/>
      <c r="G2277" s="95"/>
      <c r="H2277" s="58"/>
    </row>
    <row r="2278" spans="2:8" x14ac:dyDescent="0.25">
      <c r="B2278" s="17"/>
      <c r="C2278" s="100"/>
      <c r="D2278" s="97"/>
      <c r="E2278" s="52"/>
      <c r="F2278" s="54"/>
      <c r="G2278" s="95"/>
      <c r="H2278" s="58"/>
    </row>
    <row r="2279" spans="2:8" x14ac:dyDescent="0.25">
      <c r="B2279" s="16"/>
      <c r="C2279" s="100"/>
      <c r="D2279" s="97"/>
      <c r="E2279" s="52"/>
      <c r="F2279" s="54"/>
      <c r="G2279" s="95"/>
      <c r="H2279" s="58"/>
    </row>
    <row r="2280" spans="2:8" x14ac:dyDescent="0.25">
      <c r="B2280" s="17"/>
      <c r="C2280" s="100"/>
      <c r="D2280" s="97"/>
      <c r="E2280" s="52"/>
      <c r="F2280" s="54"/>
      <c r="G2280" s="95"/>
      <c r="H2280" s="58"/>
    </row>
    <row r="2281" spans="2:8" x14ac:dyDescent="0.25">
      <c r="B2281" s="17"/>
      <c r="C2281" s="100"/>
      <c r="D2281" s="97"/>
      <c r="E2281" s="52"/>
      <c r="F2281" s="54"/>
      <c r="G2281" s="95"/>
      <c r="H2281" s="58"/>
    </row>
    <row r="2282" spans="2:8" x14ac:dyDescent="0.25">
      <c r="B2282" s="17"/>
      <c r="C2282" s="100"/>
      <c r="D2282" s="97"/>
      <c r="E2282" s="52"/>
      <c r="F2282" s="54"/>
      <c r="G2282" s="95"/>
      <c r="H2282" s="58"/>
    </row>
    <row r="2283" spans="2:8" x14ac:dyDescent="0.25">
      <c r="B2283" s="17"/>
      <c r="C2283" s="100"/>
      <c r="D2283" s="97"/>
      <c r="E2283" s="52"/>
      <c r="F2283" s="54"/>
      <c r="G2283" s="95"/>
      <c r="H2283" s="58"/>
    </row>
    <row r="2284" spans="2:8" x14ac:dyDescent="0.25">
      <c r="B2284" s="17"/>
      <c r="C2284" s="100"/>
      <c r="D2284" s="97"/>
      <c r="E2284" s="52"/>
      <c r="F2284" s="54"/>
      <c r="G2284" s="95"/>
      <c r="H2284" s="58"/>
    </row>
    <row r="2285" spans="2:8" x14ac:dyDescent="0.25">
      <c r="B2285" s="17"/>
      <c r="C2285" s="100"/>
      <c r="D2285" s="97"/>
      <c r="E2285" s="52"/>
      <c r="F2285" s="54"/>
      <c r="G2285" s="95"/>
      <c r="H2285" s="58"/>
    </row>
    <row r="2286" spans="2:8" x14ac:dyDescent="0.25">
      <c r="B2286" s="16"/>
      <c r="C2286" s="100"/>
      <c r="D2286" s="97"/>
      <c r="E2286" s="52"/>
      <c r="F2286" s="54"/>
      <c r="G2286" s="95"/>
      <c r="H2286" s="58"/>
    </row>
    <row r="2287" spans="2:8" x14ac:dyDescent="0.25">
      <c r="B2287" s="17"/>
      <c r="C2287" s="100"/>
      <c r="D2287" s="97"/>
      <c r="E2287" s="52"/>
      <c r="F2287" s="54"/>
      <c r="G2287" s="95"/>
      <c r="H2287" s="58"/>
    </row>
    <row r="2288" spans="2:8" x14ac:dyDescent="0.25">
      <c r="B2288" s="17"/>
      <c r="C2288" s="100"/>
      <c r="D2288" s="97"/>
      <c r="E2288" s="52"/>
      <c r="F2288" s="54"/>
      <c r="G2288" s="95"/>
      <c r="H2288" s="58"/>
    </row>
    <row r="2289" spans="2:8" x14ac:dyDescent="0.25">
      <c r="B2289" s="17"/>
      <c r="C2289" s="100"/>
      <c r="D2289" s="97"/>
      <c r="E2289" s="52"/>
      <c r="F2289" s="54"/>
      <c r="G2289" s="95"/>
      <c r="H2289" s="58"/>
    </row>
    <row r="2290" spans="2:8" x14ac:dyDescent="0.25">
      <c r="B2290" s="17"/>
      <c r="C2290" s="100"/>
      <c r="D2290" s="97"/>
      <c r="E2290" s="52"/>
      <c r="F2290" s="54"/>
      <c r="G2290" s="95"/>
      <c r="H2290" s="58"/>
    </row>
    <row r="2291" spans="2:8" x14ac:dyDescent="0.25">
      <c r="B2291" s="17"/>
      <c r="C2291" s="100"/>
      <c r="D2291" s="97"/>
      <c r="E2291" s="52"/>
      <c r="F2291" s="54"/>
      <c r="G2291" s="95"/>
      <c r="H2291" s="58"/>
    </row>
    <row r="2292" spans="2:8" x14ac:dyDescent="0.25">
      <c r="B2292" s="17"/>
      <c r="C2292" s="100"/>
      <c r="D2292" s="97"/>
      <c r="E2292" s="52"/>
      <c r="F2292" s="54"/>
      <c r="G2292" s="95"/>
      <c r="H2292" s="58"/>
    </row>
    <row r="2293" spans="2:8" x14ac:dyDescent="0.25">
      <c r="B2293" s="16"/>
      <c r="C2293" s="100"/>
      <c r="D2293" s="97"/>
      <c r="E2293" s="52"/>
      <c r="F2293" s="54"/>
      <c r="G2293" s="95"/>
      <c r="H2293" s="58"/>
    </row>
    <row r="2294" spans="2:8" x14ac:dyDescent="0.25">
      <c r="B2294" s="17"/>
      <c r="C2294" s="100"/>
      <c r="D2294" s="97"/>
      <c r="E2294" s="52"/>
      <c r="F2294" s="54"/>
      <c r="G2294" s="95"/>
      <c r="H2294" s="58"/>
    </row>
    <row r="2295" spans="2:8" x14ac:dyDescent="0.25">
      <c r="B2295" s="17"/>
      <c r="C2295" s="100"/>
      <c r="D2295" s="97"/>
      <c r="E2295" s="52"/>
      <c r="F2295" s="54"/>
      <c r="G2295" s="95"/>
      <c r="H2295" s="58"/>
    </row>
    <row r="2296" spans="2:8" x14ac:dyDescent="0.25">
      <c r="B2296" s="17"/>
      <c r="C2296" s="100"/>
      <c r="D2296" s="97"/>
      <c r="E2296" s="52"/>
      <c r="F2296" s="54"/>
      <c r="G2296" s="95"/>
      <c r="H2296" s="58"/>
    </row>
    <row r="2297" spans="2:8" x14ac:dyDescent="0.25">
      <c r="B2297" s="17"/>
      <c r="C2297" s="100"/>
      <c r="D2297" s="97"/>
      <c r="E2297" s="52"/>
      <c r="F2297" s="54"/>
      <c r="G2297" s="95"/>
      <c r="H2297" s="58"/>
    </row>
    <row r="2298" spans="2:8" x14ac:dyDescent="0.25">
      <c r="B2298" s="16"/>
      <c r="C2298" s="100"/>
      <c r="D2298" s="97"/>
      <c r="E2298" s="52"/>
      <c r="F2298" s="54"/>
      <c r="G2298" s="95"/>
      <c r="H2298" s="58"/>
    </row>
    <row r="2299" spans="2:8" x14ac:dyDescent="0.25">
      <c r="B2299" s="17"/>
      <c r="C2299" s="100"/>
      <c r="D2299" s="97"/>
      <c r="E2299" s="52"/>
      <c r="F2299" s="54"/>
      <c r="G2299" s="95"/>
      <c r="H2299" s="58"/>
    </row>
    <row r="2300" spans="2:8" x14ac:dyDescent="0.25">
      <c r="B2300" s="17"/>
      <c r="C2300" s="100"/>
      <c r="D2300" s="97"/>
      <c r="E2300" s="52"/>
      <c r="F2300" s="54"/>
      <c r="G2300" s="95"/>
      <c r="H2300" s="58"/>
    </row>
    <row r="2301" spans="2:8" x14ac:dyDescent="0.25">
      <c r="B2301" s="17"/>
      <c r="C2301" s="100"/>
      <c r="D2301" s="97"/>
      <c r="E2301" s="52"/>
      <c r="F2301" s="54"/>
      <c r="G2301" s="95"/>
      <c r="H2301" s="58"/>
    </row>
    <row r="2302" spans="2:8" x14ac:dyDescent="0.25">
      <c r="B2302" s="17"/>
      <c r="C2302" s="100"/>
      <c r="D2302" s="97"/>
      <c r="E2302" s="52"/>
      <c r="F2302" s="54"/>
      <c r="G2302" s="95"/>
      <c r="H2302" s="58"/>
    </row>
    <row r="2303" spans="2:8" x14ac:dyDescent="0.25">
      <c r="B2303" s="17"/>
      <c r="C2303" s="100"/>
      <c r="D2303" s="97"/>
      <c r="E2303" s="52"/>
      <c r="F2303" s="54"/>
      <c r="G2303" s="95"/>
      <c r="H2303" s="58"/>
    </row>
    <row r="2304" spans="2:8" x14ac:dyDescent="0.25">
      <c r="B2304" s="17"/>
      <c r="C2304" s="100"/>
      <c r="D2304" s="97"/>
      <c r="E2304" s="52"/>
      <c r="F2304" s="54"/>
      <c r="G2304" s="95"/>
      <c r="H2304" s="58"/>
    </row>
    <row r="2305" spans="2:8" x14ac:dyDescent="0.25">
      <c r="B2305" s="17"/>
      <c r="C2305" s="100"/>
      <c r="D2305" s="97"/>
      <c r="E2305" s="52"/>
      <c r="F2305" s="54"/>
      <c r="G2305" s="95"/>
      <c r="H2305" s="58"/>
    </row>
    <row r="2306" spans="2:8" x14ac:dyDescent="0.25">
      <c r="B2306" s="17"/>
      <c r="C2306" s="100"/>
      <c r="D2306" s="97"/>
      <c r="E2306" s="52"/>
      <c r="F2306" s="54"/>
      <c r="G2306" s="95"/>
      <c r="H2306" s="58"/>
    </row>
    <row r="2307" spans="2:8" x14ac:dyDescent="0.25">
      <c r="B2307" s="17"/>
      <c r="C2307" s="100"/>
      <c r="D2307" s="97"/>
      <c r="E2307" s="52"/>
      <c r="F2307" s="54"/>
      <c r="G2307" s="95"/>
      <c r="H2307" s="58"/>
    </row>
    <row r="2308" spans="2:8" x14ac:dyDescent="0.25">
      <c r="B2308" s="17"/>
      <c r="C2308" s="100"/>
      <c r="D2308" s="97"/>
      <c r="E2308" s="52"/>
      <c r="F2308" s="54"/>
      <c r="G2308" s="95"/>
      <c r="H2308" s="58"/>
    </row>
    <row r="2309" spans="2:8" x14ac:dyDescent="0.25">
      <c r="B2309" s="17"/>
      <c r="C2309" s="100"/>
      <c r="D2309" s="97"/>
      <c r="E2309" s="52"/>
      <c r="F2309" s="54"/>
      <c r="G2309" s="95"/>
      <c r="H2309" s="58"/>
    </row>
    <row r="2310" spans="2:8" x14ac:dyDescent="0.25">
      <c r="B2310" s="17"/>
      <c r="C2310" s="100"/>
      <c r="D2310" s="97"/>
      <c r="E2310" s="52"/>
      <c r="F2310" s="54"/>
      <c r="G2310" s="95"/>
      <c r="H2310" s="58"/>
    </row>
    <row r="2311" spans="2:8" x14ac:dyDescent="0.25">
      <c r="B2311" s="17"/>
      <c r="C2311" s="100"/>
      <c r="D2311" s="97"/>
      <c r="E2311" s="52"/>
      <c r="F2311" s="54"/>
      <c r="G2311" s="95"/>
      <c r="H2311" s="58"/>
    </row>
    <row r="2312" spans="2:8" x14ac:dyDescent="0.25">
      <c r="B2312" s="17"/>
      <c r="C2312" s="100"/>
      <c r="D2312" s="97"/>
      <c r="E2312" s="52"/>
      <c r="F2312" s="54"/>
      <c r="G2312" s="95"/>
      <c r="H2312" s="58"/>
    </row>
    <row r="2313" spans="2:8" x14ac:dyDescent="0.25">
      <c r="B2313" s="17"/>
      <c r="C2313" s="100"/>
      <c r="D2313" s="97"/>
      <c r="E2313" s="52"/>
      <c r="F2313" s="54"/>
      <c r="G2313" s="95"/>
      <c r="H2313" s="58"/>
    </row>
    <row r="2314" spans="2:8" x14ac:dyDescent="0.25">
      <c r="B2314" s="17"/>
      <c r="C2314" s="100"/>
      <c r="D2314" s="97"/>
      <c r="E2314" s="52"/>
      <c r="F2314" s="54"/>
      <c r="G2314" s="95"/>
      <c r="H2314" s="58"/>
    </row>
    <row r="2315" spans="2:8" x14ac:dyDescent="0.25">
      <c r="B2315" s="17"/>
      <c r="C2315" s="100"/>
      <c r="D2315" s="97"/>
      <c r="E2315" s="52"/>
      <c r="F2315" s="54"/>
      <c r="G2315" s="95"/>
      <c r="H2315" s="58"/>
    </row>
    <row r="2316" spans="2:8" x14ac:dyDescent="0.25">
      <c r="B2316" s="17"/>
      <c r="C2316" s="100"/>
      <c r="D2316" s="97"/>
      <c r="E2316" s="52"/>
      <c r="F2316" s="54"/>
      <c r="G2316" s="95"/>
      <c r="H2316" s="58"/>
    </row>
    <row r="2317" spans="2:8" x14ac:dyDescent="0.25">
      <c r="B2317" s="16"/>
      <c r="C2317" s="100"/>
      <c r="D2317" s="97"/>
      <c r="E2317" s="52"/>
      <c r="F2317" s="54"/>
      <c r="G2317" s="95"/>
      <c r="H2317" s="58"/>
    </row>
    <row r="2318" spans="2:8" x14ac:dyDescent="0.25">
      <c r="B2318" s="17"/>
      <c r="C2318" s="100"/>
      <c r="D2318" s="97"/>
      <c r="E2318" s="52"/>
      <c r="F2318" s="54"/>
      <c r="G2318" s="95"/>
      <c r="H2318" s="58"/>
    </row>
    <row r="2319" spans="2:8" x14ac:dyDescent="0.25">
      <c r="B2319" s="17"/>
      <c r="C2319" s="100"/>
      <c r="D2319" s="97"/>
      <c r="E2319" s="52"/>
      <c r="F2319" s="54"/>
      <c r="G2319" s="95"/>
      <c r="H2319" s="58"/>
    </row>
    <row r="2320" spans="2:8" x14ac:dyDescent="0.25">
      <c r="B2320" s="16"/>
      <c r="C2320" s="100"/>
      <c r="D2320" s="97"/>
      <c r="E2320" s="52"/>
      <c r="F2320" s="54"/>
      <c r="G2320" s="95"/>
      <c r="H2320" s="58"/>
    </row>
    <row r="2321" spans="2:8" x14ac:dyDescent="0.25">
      <c r="B2321" s="17"/>
      <c r="C2321" s="100"/>
      <c r="D2321" s="97"/>
      <c r="E2321" s="52"/>
      <c r="F2321" s="54"/>
      <c r="G2321" s="95"/>
      <c r="H2321" s="58"/>
    </row>
    <row r="2322" spans="2:8" x14ac:dyDescent="0.25">
      <c r="B2322" s="17"/>
      <c r="C2322" s="100"/>
      <c r="D2322" s="97"/>
      <c r="E2322" s="52"/>
      <c r="F2322" s="54"/>
      <c r="G2322" s="95"/>
      <c r="H2322" s="58"/>
    </row>
    <row r="2323" spans="2:8" x14ac:dyDescent="0.25">
      <c r="B2323" s="16"/>
      <c r="C2323" s="100"/>
      <c r="D2323" s="97"/>
      <c r="E2323" s="52"/>
      <c r="F2323" s="54"/>
      <c r="G2323" s="95"/>
      <c r="H2323" s="58"/>
    </row>
    <row r="2324" spans="2:8" x14ac:dyDescent="0.25">
      <c r="B2324" s="17"/>
      <c r="C2324" s="100"/>
      <c r="D2324" s="97"/>
      <c r="E2324" s="52"/>
      <c r="F2324" s="54"/>
      <c r="G2324" s="95"/>
      <c r="H2324" s="58"/>
    </row>
    <row r="2325" spans="2:8" x14ac:dyDescent="0.25">
      <c r="B2325" s="17"/>
      <c r="C2325" s="100"/>
      <c r="D2325" s="97"/>
      <c r="E2325" s="52"/>
      <c r="F2325" s="54"/>
      <c r="G2325" s="95"/>
      <c r="H2325" s="58"/>
    </row>
    <row r="2326" spans="2:8" x14ac:dyDescent="0.25">
      <c r="B2326" s="16"/>
      <c r="C2326" s="100"/>
      <c r="D2326" s="97"/>
      <c r="E2326" s="52"/>
      <c r="F2326" s="54"/>
      <c r="G2326" s="95"/>
      <c r="H2326" s="58"/>
    </row>
    <row r="2327" spans="2:8" x14ac:dyDescent="0.25">
      <c r="B2327" s="17"/>
      <c r="C2327" s="100"/>
      <c r="D2327" s="97"/>
      <c r="E2327" s="52"/>
      <c r="F2327" s="54"/>
      <c r="G2327" s="95"/>
      <c r="H2327" s="58"/>
    </row>
    <row r="2328" spans="2:8" x14ac:dyDescent="0.25">
      <c r="B2328" s="17"/>
      <c r="C2328" s="100"/>
      <c r="D2328" s="97"/>
      <c r="E2328" s="52"/>
      <c r="F2328" s="54"/>
      <c r="G2328" s="95"/>
      <c r="H2328" s="58"/>
    </row>
    <row r="2329" spans="2:8" x14ac:dyDescent="0.25">
      <c r="B2329" s="17"/>
      <c r="C2329" s="100"/>
      <c r="D2329" s="97"/>
      <c r="E2329" s="52"/>
      <c r="F2329" s="54"/>
      <c r="G2329" s="95"/>
      <c r="H2329" s="58"/>
    </row>
    <row r="2330" spans="2:8" x14ac:dyDescent="0.25">
      <c r="B2330" s="17"/>
      <c r="C2330" s="100"/>
      <c r="D2330" s="97"/>
      <c r="E2330" s="52"/>
      <c r="F2330" s="54"/>
      <c r="G2330" s="95"/>
      <c r="H2330" s="58"/>
    </row>
    <row r="2331" spans="2:8" x14ac:dyDescent="0.25">
      <c r="B2331" s="17"/>
      <c r="C2331" s="100"/>
      <c r="D2331" s="97"/>
      <c r="E2331" s="52"/>
      <c r="F2331" s="54"/>
      <c r="G2331" s="95"/>
      <c r="H2331" s="58"/>
    </row>
    <row r="2332" spans="2:8" x14ac:dyDescent="0.25">
      <c r="B2332" s="17"/>
      <c r="C2332" s="100"/>
      <c r="D2332" s="97"/>
      <c r="E2332" s="52"/>
      <c r="F2332" s="54"/>
      <c r="G2332" s="95"/>
      <c r="H2332" s="58"/>
    </row>
    <row r="2333" spans="2:8" x14ac:dyDescent="0.25">
      <c r="B2333" s="16"/>
      <c r="C2333" s="100"/>
      <c r="D2333" s="97"/>
      <c r="E2333" s="52"/>
      <c r="F2333" s="54"/>
      <c r="G2333" s="95"/>
      <c r="H2333" s="58"/>
    </row>
    <row r="2334" spans="2:8" x14ac:dyDescent="0.25">
      <c r="B2334" s="17"/>
      <c r="C2334" s="100"/>
      <c r="D2334" s="97"/>
      <c r="E2334" s="52"/>
      <c r="F2334" s="54"/>
      <c r="G2334" s="95"/>
      <c r="H2334" s="58"/>
    </row>
    <row r="2335" spans="2:8" x14ac:dyDescent="0.25">
      <c r="B2335" s="17"/>
      <c r="C2335" s="100"/>
      <c r="D2335" s="97"/>
      <c r="E2335" s="52"/>
      <c r="F2335" s="54"/>
      <c r="G2335" s="95"/>
      <c r="H2335" s="58"/>
    </row>
    <row r="2336" spans="2:8" x14ac:dyDescent="0.25">
      <c r="B2336" s="17"/>
      <c r="C2336" s="100"/>
      <c r="D2336" s="97"/>
      <c r="E2336" s="52"/>
      <c r="F2336" s="54"/>
      <c r="G2336" s="95"/>
      <c r="H2336" s="58"/>
    </row>
    <row r="2337" spans="2:8" x14ac:dyDescent="0.25">
      <c r="B2337" s="17"/>
      <c r="C2337" s="100"/>
      <c r="D2337" s="97"/>
      <c r="E2337" s="52"/>
      <c r="F2337" s="54"/>
      <c r="G2337" s="95"/>
      <c r="H2337" s="58"/>
    </row>
    <row r="2338" spans="2:8" x14ac:dyDescent="0.25">
      <c r="B2338" s="17"/>
      <c r="C2338" s="100"/>
      <c r="D2338" s="97"/>
      <c r="E2338" s="52"/>
      <c r="F2338" s="54"/>
      <c r="G2338" s="95"/>
      <c r="H2338" s="58"/>
    </row>
    <row r="2339" spans="2:8" x14ac:dyDescent="0.25">
      <c r="B2339" s="17"/>
      <c r="C2339" s="100"/>
      <c r="D2339" s="97"/>
      <c r="E2339" s="52"/>
      <c r="F2339" s="54"/>
      <c r="G2339" s="95"/>
      <c r="H2339" s="58"/>
    </row>
    <row r="2340" spans="2:8" x14ac:dyDescent="0.25">
      <c r="B2340" s="16"/>
      <c r="C2340" s="100"/>
      <c r="D2340" s="97"/>
      <c r="E2340" s="52"/>
      <c r="F2340" s="54"/>
      <c r="G2340" s="95"/>
      <c r="H2340" s="58"/>
    </row>
    <row r="2341" spans="2:8" x14ac:dyDescent="0.25">
      <c r="B2341" s="17"/>
      <c r="C2341" s="100"/>
      <c r="D2341" s="97"/>
      <c r="E2341" s="52"/>
      <c r="F2341" s="54"/>
      <c r="G2341" s="95"/>
      <c r="H2341" s="58"/>
    </row>
    <row r="2342" spans="2:8" x14ac:dyDescent="0.25">
      <c r="B2342" s="17"/>
      <c r="C2342" s="100"/>
      <c r="D2342" s="97"/>
      <c r="E2342" s="52"/>
      <c r="F2342" s="54"/>
      <c r="G2342" s="95"/>
      <c r="H2342" s="58"/>
    </row>
    <row r="2343" spans="2:8" x14ac:dyDescent="0.25">
      <c r="B2343" s="16"/>
      <c r="C2343" s="100"/>
      <c r="D2343" s="97"/>
      <c r="E2343" s="52"/>
      <c r="F2343" s="54"/>
      <c r="G2343" s="95"/>
      <c r="H2343" s="58"/>
    </row>
    <row r="2344" spans="2:8" x14ac:dyDescent="0.25">
      <c r="B2344" s="16"/>
      <c r="C2344" s="100"/>
      <c r="D2344" s="97"/>
      <c r="E2344" s="52"/>
      <c r="F2344" s="54"/>
      <c r="G2344" s="95"/>
      <c r="H2344" s="58"/>
    </row>
    <row r="2345" spans="2:8" x14ac:dyDescent="0.25">
      <c r="B2345" s="16"/>
      <c r="C2345" s="100"/>
      <c r="D2345" s="97"/>
      <c r="E2345" s="52"/>
      <c r="F2345" s="54"/>
      <c r="G2345" s="95"/>
      <c r="H2345" s="58"/>
    </row>
    <row r="2346" spans="2:8" x14ac:dyDescent="0.25">
      <c r="B2346" s="16"/>
      <c r="C2346" s="100"/>
      <c r="D2346" s="97"/>
      <c r="E2346" s="52"/>
      <c r="F2346" s="54"/>
      <c r="G2346" s="95"/>
      <c r="H2346" s="58"/>
    </row>
    <row r="2347" spans="2:8" x14ac:dyDescent="0.25">
      <c r="B2347" s="16"/>
      <c r="C2347" s="100"/>
      <c r="D2347" s="97"/>
      <c r="E2347" s="52"/>
      <c r="F2347" s="54"/>
      <c r="G2347" s="95"/>
      <c r="H2347" s="58"/>
    </row>
    <row r="2348" spans="2:8" x14ac:dyDescent="0.25">
      <c r="B2348" s="16"/>
      <c r="C2348" s="100"/>
      <c r="D2348" s="97"/>
      <c r="E2348" s="52"/>
      <c r="F2348" s="54"/>
      <c r="G2348" s="95"/>
      <c r="H2348" s="58"/>
    </row>
    <row r="2349" spans="2:8" x14ac:dyDescent="0.25">
      <c r="B2349" s="16"/>
      <c r="C2349" s="100"/>
      <c r="D2349" s="97"/>
      <c r="E2349" s="52"/>
      <c r="F2349" s="54"/>
      <c r="G2349" s="95"/>
      <c r="H2349" s="58"/>
    </row>
    <row r="2350" spans="2:8" x14ac:dyDescent="0.25">
      <c r="B2350" s="16"/>
      <c r="C2350" s="100"/>
      <c r="D2350" s="97"/>
      <c r="E2350" s="52"/>
      <c r="F2350" s="54"/>
      <c r="G2350" s="95"/>
      <c r="H2350" s="58"/>
    </row>
    <row r="2351" spans="2:8" x14ac:dyDescent="0.25">
      <c r="B2351" s="16"/>
      <c r="C2351" s="100"/>
      <c r="D2351" s="97"/>
      <c r="E2351" s="52"/>
      <c r="F2351" s="54"/>
      <c r="G2351" s="95"/>
      <c r="H2351" s="58"/>
    </row>
    <row r="2352" spans="2:8" x14ac:dyDescent="0.25">
      <c r="B2352" s="16"/>
      <c r="C2352" s="100"/>
      <c r="D2352" s="97"/>
      <c r="E2352" s="52"/>
      <c r="F2352" s="54"/>
      <c r="G2352" s="95"/>
      <c r="H2352" s="58"/>
    </row>
    <row r="2353" spans="2:8" x14ac:dyDescent="0.25">
      <c r="B2353" s="16"/>
      <c r="C2353" s="100"/>
      <c r="D2353" s="97"/>
      <c r="E2353" s="52"/>
      <c r="F2353" s="54"/>
      <c r="G2353" s="95"/>
      <c r="H2353" s="58"/>
    </row>
    <row r="2354" spans="2:8" x14ac:dyDescent="0.25">
      <c r="B2354" s="16"/>
      <c r="C2354" s="100"/>
      <c r="D2354" s="97"/>
      <c r="E2354" s="52"/>
      <c r="F2354" s="54"/>
      <c r="G2354" s="95"/>
      <c r="H2354" s="58"/>
    </row>
    <row r="2355" spans="2:8" x14ac:dyDescent="0.25">
      <c r="B2355" s="16"/>
      <c r="C2355" s="100"/>
      <c r="D2355" s="97"/>
      <c r="E2355" s="52"/>
      <c r="F2355" s="54"/>
      <c r="G2355" s="95"/>
      <c r="H2355" s="58"/>
    </row>
    <row r="2356" spans="2:8" x14ac:dyDescent="0.25">
      <c r="B2356" s="16"/>
      <c r="C2356" s="100"/>
      <c r="D2356" s="97"/>
      <c r="E2356" s="52"/>
      <c r="F2356" s="54"/>
      <c r="G2356" s="95"/>
      <c r="H2356" s="58"/>
    </row>
    <row r="2357" spans="2:8" x14ac:dyDescent="0.25">
      <c r="B2357" s="16"/>
      <c r="C2357" s="100"/>
      <c r="D2357" s="97"/>
      <c r="E2357" s="52"/>
      <c r="F2357" s="54"/>
      <c r="G2357" s="95"/>
      <c r="H2357" s="58"/>
    </row>
    <row r="2358" spans="2:8" x14ac:dyDescent="0.25">
      <c r="B2358" s="16"/>
      <c r="C2358" s="100"/>
      <c r="D2358" s="97"/>
      <c r="E2358" s="52"/>
      <c r="F2358" s="54"/>
      <c r="G2358" s="95"/>
      <c r="H2358" s="58"/>
    </row>
    <row r="2359" spans="2:8" x14ac:dyDescent="0.25">
      <c r="B2359" s="16"/>
      <c r="C2359" s="100"/>
      <c r="D2359" s="97"/>
      <c r="E2359" s="52"/>
      <c r="F2359" s="54"/>
      <c r="G2359" s="95"/>
      <c r="H2359" s="58"/>
    </row>
    <row r="2360" spans="2:8" x14ac:dyDescent="0.25">
      <c r="B2360" s="16"/>
      <c r="C2360" s="100"/>
      <c r="D2360" s="97"/>
      <c r="E2360" s="52"/>
      <c r="F2360" s="54"/>
      <c r="G2360" s="95"/>
      <c r="H2360" s="58"/>
    </row>
    <row r="2361" spans="2:8" x14ac:dyDescent="0.25">
      <c r="B2361" s="16"/>
      <c r="C2361" s="100"/>
      <c r="D2361" s="97"/>
      <c r="E2361" s="52"/>
      <c r="F2361" s="54"/>
      <c r="G2361" s="95"/>
      <c r="H2361" s="58"/>
    </row>
    <row r="2362" spans="2:8" x14ac:dyDescent="0.25">
      <c r="B2362" s="16"/>
      <c r="C2362" s="100"/>
      <c r="D2362" s="97"/>
      <c r="E2362" s="52"/>
      <c r="F2362" s="54"/>
      <c r="G2362" s="95"/>
      <c r="H2362" s="58"/>
    </row>
    <row r="2363" spans="2:8" x14ac:dyDescent="0.25">
      <c r="B2363" s="16"/>
      <c r="C2363" s="100"/>
      <c r="D2363" s="97"/>
      <c r="E2363" s="52"/>
      <c r="F2363" s="54"/>
      <c r="G2363" s="95"/>
      <c r="H2363" s="58"/>
    </row>
    <row r="2364" spans="2:8" x14ac:dyDescent="0.25">
      <c r="B2364" s="16"/>
      <c r="C2364" s="100"/>
      <c r="D2364" s="97"/>
      <c r="E2364" s="52"/>
      <c r="F2364" s="54"/>
      <c r="G2364" s="95"/>
      <c r="H2364" s="58"/>
    </row>
    <row r="2365" spans="2:8" x14ac:dyDescent="0.25">
      <c r="B2365" s="16"/>
      <c r="C2365" s="100"/>
      <c r="D2365" s="97"/>
      <c r="E2365" s="52"/>
      <c r="F2365" s="54"/>
      <c r="G2365" s="95"/>
      <c r="H2365" s="58"/>
    </row>
    <row r="2366" spans="2:8" x14ac:dyDescent="0.25">
      <c r="B2366" s="16"/>
      <c r="C2366" s="100"/>
      <c r="D2366" s="97"/>
      <c r="E2366" s="52"/>
      <c r="F2366" s="54"/>
      <c r="G2366" s="95"/>
      <c r="H2366" s="58"/>
    </row>
    <row r="2367" spans="2:8" x14ac:dyDescent="0.25">
      <c r="B2367" s="16"/>
      <c r="C2367" s="100"/>
      <c r="D2367" s="97"/>
      <c r="E2367" s="52"/>
      <c r="F2367" s="54"/>
      <c r="G2367" s="95"/>
      <c r="H2367" s="58"/>
    </row>
    <row r="2368" spans="2:8" x14ac:dyDescent="0.25">
      <c r="B2368" s="16"/>
      <c r="C2368" s="100"/>
      <c r="D2368" s="97"/>
      <c r="E2368" s="52"/>
      <c r="F2368" s="54"/>
      <c r="G2368" s="95"/>
      <c r="H2368" s="58"/>
    </row>
    <row r="2369" spans="2:8" x14ac:dyDescent="0.25">
      <c r="B2369" s="16"/>
      <c r="C2369" s="100"/>
      <c r="D2369" s="97"/>
      <c r="E2369" s="52"/>
      <c r="F2369" s="54"/>
      <c r="G2369" s="95"/>
      <c r="H2369" s="58"/>
    </row>
    <row r="2370" spans="2:8" x14ac:dyDescent="0.25">
      <c r="B2370" s="16"/>
      <c r="C2370" s="100"/>
      <c r="D2370" s="97"/>
      <c r="E2370" s="52"/>
      <c r="F2370" s="54"/>
      <c r="G2370" s="95"/>
      <c r="H2370" s="58"/>
    </row>
    <row r="2371" spans="2:8" x14ac:dyDescent="0.25">
      <c r="B2371" s="16"/>
      <c r="C2371" s="100"/>
      <c r="D2371" s="97"/>
      <c r="E2371" s="52"/>
      <c r="F2371" s="54"/>
      <c r="G2371" s="95"/>
      <c r="H2371" s="58"/>
    </row>
    <row r="2372" spans="2:8" x14ac:dyDescent="0.25">
      <c r="B2372" s="16"/>
      <c r="C2372" s="100"/>
      <c r="D2372" s="97"/>
      <c r="E2372" s="52"/>
      <c r="F2372" s="54"/>
      <c r="G2372" s="95"/>
      <c r="H2372" s="58"/>
    </row>
    <row r="2373" spans="2:8" x14ac:dyDescent="0.25">
      <c r="B2373" s="16"/>
      <c r="C2373" s="100"/>
      <c r="D2373" s="97"/>
      <c r="E2373" s="52"/>
      <c r="F2373" s="54"/>
      <c r="G2373" s="95"/>
      <c r="H2373" s="58"/>
    </row>
    <row r="2374" spans="2:8" x14ac:dyDescent="0.25">
      <c r="B2374" s="16"/>
      <c r="C2374" s="100"/>
      <c r="D2374" s="97"/>
      <c r="E2374" s="52"/>
      <c r="F2374" s="54"/>
      <c r="G2374" s="95"/>
      <c r="H2374" s="58"/>
    </row>
    <row r="2375" spans="2:8" x14ac:dyDescent="0.25">
      <c r="B2375" s="16"/>
      <c r="C2375" s="100"/>
      <c r="D2375" s="97"/>
      <c r="E2375" s="52"/>
      <c r="F2375" s="54"/>
      <c r="G2375" s="95"/>
      <c r="H2375" s="58"/>
    </row>
    <row r="2376" spans="2:8" x14ac:dyDescent="0.25">
      <c r="B2376" s="16"/>
      <c r="C2376" s="100"/>
      <c r="D2376" s="97"/>
      <c r="E2376" s="52"/>
      <c r="F2376" s="54"/>
      <c r="G2376" s="95"/>
      <c r="H2376" s="58"/>
    </row>
    <row r="2377" spans="2:8" x14ac:dyDescent="0.25">
      <c r="B2377" s="16"/>
      <c r="C2377" s="100"/>
      <c r="D2377" s="97"/>
      <c r="E2377" s="52"/>
      <c r="F2377" s="54"/>
      <c r="G2377" s="95"/>
      <c r="H2377" s="58"/>
    </row>
    <row r="2378" spans="2:8" x14ac:dyDescent="0.25">
      <c r="B2378" s="16"/>
      <c r="C2378" s="100"/>
      <c r="D2378" s="97"/>
      <c r="E2378" s="52"/>
      <c r="F2378" s="54"/>
      <c r="G2378" s="95"/>
      <c r="H2378" s="58"/>
    </row>
    <row r="2379" spans="2:8" x14ac:dyDescent="0.25">
      <c r="B2379" s="16"/>
      <c r="C2379" s="100"/>
      <c r="D2379" s="97"/>
      <c r="E2379" s="52"/>
      <c r="F2379" s="54"/>
      <c r="G2379" s="95"/>
      <c r="H2379" s="58"/>
    </row>
    <row r="2380" spans="2:8" x14ac:dyDescent="0.25">
      <c r="B2380" s="16"/>
      <c r="C2380" s="100"/>
      <c r="D2380" s="97"/>
      <c r="E2380" s="52"/>
      <c r="F2380" s="54"/>
      <c r="G2380" s="95"/>
      <c r="H2380" s="58"/>
    </row>
    <row r="2381" spans="2:8" x14ac:dyDescent="0.25">
      <c r="B2381" s="16"/>
      <c r="C2381" s="100"/>
      <c r="D2381" s="97"/>
      <c r="E2381" s="52"/>
      <c r="F2381" s="54"/>
      <c r="G2381" s="95"/>
      <c r="H2381" s="58"/>
    </row>
    <row r="2382" spans="2:8" x14ac:dyDescent="0.25">
      <c r="B2382" s="16"/>
      <c r="C2382" s="100"/>
      <c r="D2382" s="97"/>
      <c r="E2382" s="52"/>
      <c r="F2382" s="54"/>
      <c r="G2382" s="95"/>
      <c r="H2382" s="58"/>
    </row>
    <row r="2383" spans="2:8" x14ac:dyDescent="0.25">
      <c r="B2383" s="16"/>
      <c r="C2383" s="100"/>
      <c r="D2383" s="97"/>
      <c r="E2383" s="52"/>
      <c r="F2383" s="54"/>
      <c r="G2383" s="95"/>
      <c r="H2383" s="58"/>
    </row>
    <row r="2384" spans="2:8" x14ac:dyDescent="0.25">
      <c r="B2384" s="16"/>
      <c r="C2384" s="100"/>
      <c r="D2384" s="97"/>
      <c r="E2384" s="52"/>
      <c r="F2384" s="54"/>
      <c r="G2384" s="95"/>
      <c r="H2384" s="58"/>
    </row>
    <row r="2385" spans="2:8" x14ac:dyDescent="0.25">
      <c r="B2385" s="16"/>
      <c r="C2385" s="100"/>
      <c r="D2385" s="97"/>
      <c r="E2385" s="52"/>
      <c r="F2385" s="54"/>
      <c r="G2385" s="95"/>
      <c r="H2385" s="58"/>
    </row>
    <row r="2386" spans="2:8" x14ac:dyDescent="0.25">
      <c r="B2386" s="16"/>
      <c r="C2386" s="100"/>
      <c r="D2386" s="97"/>
      <c r="E2386" s="52"/>
      <c r="F2386" s="54"/>
      <c r="G2386" s="95"/>
      <c r="H2386" s="58"/>
    </row>
    <row r="2387" spans="2:8" x14ac:dyDescent="0.25">
      <c r="B2387" s="16"/>
      <c r="C2387" s="100"/>
      <c r="D2387" s="97"/>
      <c r="E2387" s="52"/>
      <c r="F2387" s="54"/>
      <c r="G2387" s="95"/>
      <c r="H2387" s="58"/>
    </row>
    <row r="2388" spans="2:8" x14ac:dyDescent="0.25">
      <c r="B2388" s="16"/>
      <c r="C2388" s="100"/>
      <c r="D2388" s="97"/>
      <c r="E2388" s="52"/>
      <c r="F2388" s="54"/>
      <c r="G2388" s="95"/>
      <c r="H2388" s="58"/>
    </row>
    <row r="2389" spans="2:8" x14ac:dyDescent="0.25">
      <c r="B2389" s="16"/>
      <c r="C2389" s="100"/>
      <c r="D2389" s="97"/>
      <c r="E2389" s="52"/>
      <c r="F2389" s="54"/>
      <c r="G2389" s="95"/>
      <c r="H2389" s="58"/>
    </row>
    <row r="2390" spans="2:8" x14ac:dyDescent="0.25">
      <c r="B2390" s="16"/>
      <c r="C2390" s="100"/>
      <c r="D2390" s="97"/>
      <c r="E2390" s="52"/>
      <c r="F2390" s="54"/>
      <c r="G2390" s="95"/>
      <c r="H2390" s="58"/>
    </row>
    <row r="2391" spans="2:8" x14ac:dyDescent="0.25">
      <c r="B2391" s="16"/>
      <c r="C2391" s="100"/>
      <c r="D2391" s="97"/>
      <c r="E2391" s="52"/>
      <c r="F2391" s="54"/>
      <c r="G2391" s="95"/>
      <c r="H2391" s="58"/>
    </row>
    <row r="2392" spans="2:8" x14ac:dyDescent="0.25">
      <c r="B2392" s="16"/>
      <c r="C2392" s="100"/>
      <c r="D2392" s="97"/>
      <c r="E2392" s="52"/>
      <c r="F2392" s="54"/>
      <c r="G2392" s="95"/>
      <c r="H2392" s="58"/>
    </row>
    <row r="2393" spans="2:8" x14ac:dyDescent="0.25">
      <c r="B2393" s="16"/>
      <c r="C2393" s="100"/>
      <c r="D2393" s="97"/>
      <c r="E2393" s="52"/>
      <c r="F2393" s="54"/>
      <c r="G2393" s="95"/>
      <c r="H2393" s="58"/>
    </row>
    <row r="2394" spans="2:8" x14ac:dyDescent="0.25">
      <c r="B2394" s="16"/>
      <c r="C2394" s="100"/>
      <c r="D2394" s="97"/>
      <c r="E2394" s="52"/>
      <c r="F2394" s="54"/>
      <c r="G2394" s="95"/>
      <c r="H2394" s="58"/>
    </row>
    <row r="2395" spans="2:8" x14ac:dyDescent="0.25">
      <c r="B2395" s="16"/>
      <c r="C2395" s="100"/>
      <c r="D2395" s="97"/>
      <c r="E2395" s="52"/>
      <c r="F2395" s="54"/>
      <c r="G2395" s="95"/>
      <c r="H2395" s="58"/>
    </row>
    <row r="2396" spans="2:8" x14ac:dyDescent="0.25">
      <c r="B2396" s="16"/>
      <c r="C2396" s="100"/>
      <c r="D2396" s="97"/>
      <c r="E2396" s="52"/>
      <c r="F2396" s="54"/>
      <c r="G2396" s="95"/>
      <c r="H2396" s="58"/>
    </row>
    <row r="2397" spans="2:8" x14ac:dyDescent="0.25">
      <c r="B2397" s="16"/>
      <c r="C2397" s="100"/>
      <c r="D2397" s="97"/>
      <c r="E2397" s="52"/>
      <c r="F2397" s="54"/>
      <c r="G2397" s="95"/>
      <c r="H2397" s="58"/>
    </row>
    <row r="2398" spans="2:8" x14ac:dyDescent="0.25">
      <c r="B2398" s="16"/>
      <c r="C2398" s="100"/>
      <c r="D2398" s="97"/>
      <c r="E2398" s="52"/>
      <c r="F2398" s="54"/>
      <c r="G2398" s="95"/>
      <c r="H2398" s="58"/>
    </row>
    <row r="2399" spans="2:8" x14ac:dyDescent="0.25">
      <c r="B2399" s="16"/>
      <c r="C2399" s="100"/>
      <c r="D2399" s="97"/>
      <c r="E2399" s="52"/>
      <c r="F2399" s="54"/>
      <c r="G2399" s="95"/>
      <c r="H2399" s="58"/>
    </row>
    <row r="2400" spans="2:8" x14ac:dyDescent="0.25">
      <c r="B2400" s="16"/>
      <c r="C2400" s="100"/>
      <c r="D2400" s="97"/>
      <c r="E2400" s="52"/>
      <c r="F2400" s="54"/>
      <c r="G2400" s="95"/>
      <c r="H2400" s="58"/>
    </row>
    <row r="2401" spans="2:8" x14ac:dyDescent="0.25">
      <c r="B2401" s="16"/>
      <c r="C2401" s="100"/>
      <c r="D2401" s="97"/>
      <c r="E2401" s="52"/>
      <c r="F2401" s="54"/>
      <c r="G2401" s="95"/>
      <c r="H2401" s="58"/>
    </row>
    <row r="2402" spans="2:8" x14ac:dyDescent="0.25">
      <c r="B2402" s="16"/>
      <c r="C2402" s="100"/>
      <c r="D2402" s="97"/>
      <c r="E2402" s="52"/>
      <c r="F2402" s="54"/>
      <c r="G2402" s="95"/>
      <c r="H2402" s="58"/>
    </row>
    <row r="2403" spans="2:8" x14ac:dyDescent="0.25">
      <c r="B2403" s="16"/>
      <c r="C2403" s="100"/>
      <c r="D2403" s="97"/>
      <c r="E2403" s="52"/>
      <c r="F2403" s="54"/>
      <c r="G2403" s="95"/>
      <c r="H2403" s="58"/>
    </row>
    <row r="2404" spans="2:8" x14ac:dyDescent="0.25">
      <c r="B2404" s="16"/>
      <c r="C2404" s="100"/>
      <c r="D2404" s="97"/>
      <c r="E2404" s="52"/>
      <c r="F2404" s="54"/>
      <c r="G2404" s="95"/>
      <c r="H2404" s="58"/>
    </row>
    <row r="2405" spans="2:8" x14ac:dyDescent="0.25">
      <c r="B2405" s="16"/>
      <c r="C2405" s="100"/>
      <c r="D2405" s="97"/>
      <c r="E2405" s="52"/>
      <c r="F2405" s="54"/>
      <c r="G2405" s="95"/>
      <c r="H2405" s="58"/>
    </row>
    <row r="2406" spans="2:8" x14ac:dyDescent="0.25">
      <c r="B2406" s="16"/>
      <c r="C2406" s="100"/>
      <c r="D2406" s="97"/>
      <c r="E2406" s="52"/>
      <c r="F2406" s="54"/>
      <c r="G2406" s="95"/>
      <c r="H2406" s="58"/>
    </row>
    <row r="2407" spans="2:8" x14ac:dyDescent="0.25">
      <c r="B2407" s="16"/>
      <c r="C2407" s="100"/>
      <c r="D2407" s="97"/>
      <c r="E2407" s="52"/>
      <c r="F2407" s="54"/>
      <c r="G2407" s="95"/>
      <c r="H2407" s="58"/>
    </row>
    <row r="2408" spans="2:8" x14ac:dyDescent="0.25">
      <c r="B2408" s="16"/>
      <c r="C2408" s="100"/>
      <c r="D2408" s="97"/>
      <c r="E2408" s="52"/>
      <c r="F2408" s="54"/>
      <c r="G2408" s="95"/>
      <c r="H2408" s="58"/>
    </row>
    <row r="2409" spans="2:8" x14ac:dyDescent="0.25">
      <c r="B2409" s="16"/>
      <c r="C2409" s="100"/>
      <c r="D2409" s="97"/>
      <c r="E2409" s="52"/>
      <c r="F2409" s="54"/>
      <c r="G2409" s="95"/>
      <c r="H2409" s="58"/>
    </row>
    <row r="2410" spans="2:8" x14ac:dyDescent="0.25">
      <c r="B2410" s="16"/>
      <c r="C2410" s="100"/>
      <c r="D2410" s="97"/>
      <c r="E2410" s="52"/>
      <c r="F2410" s="54"/>
      <c r="G2410" s="95"/>
      <c r="H2410" s="58"/>
    </row>
    <row r="2411" spans="2:8" x14ac:dyDescent="0.25">
      <c r="B2411" s="16"/>
      <c r="C2411" s="100"/>
      <c r="D2411" s="97"/>
      <c r="E2411" s="52"/>
      <c r="F2411" s="54"/>
      <c r="G2411" s="95"/>
      <c r="H2411" s="58"/>
    </row>
    <row r="2412" spans="2:8" x14ac:dyDescent="0.25">
      <c r="B2412" s="16"/>
      <c r="C2412" s="100"/>
      <c r="D2412" s="97"/>
      <c r="E2412" s="52"/>
      <c r="F2412" s="54"/>
      <c r="G2412" s="95"/>
      <c r="H2412" s="58"/>
    </row>
    <row r="2413" spans="2:8" x14ac:dyDescent="0.25">
      <c r="B2413" s="16"/>
      <c r="C2413" s="100"/>
      <c r="D2413" s="97"/>
      <c r="E2413" s="52"/>
      <c r="F2413" s="54"/>
      <c r="G2413" s="95"/>
      <c r="H2413" s="58"/>
    </row>
    <row r="2414" spans="2:8" x14ac:dyDescent="0.25">
      <c r="B2414" s="16"/>
      <c r="C2414" s="100"/>
      <c r="D2414" s="97"/>
      <c r="E2414" s="52"/>
      <c r="F2414" s="54"/>
      <c r="G2414" s="95"/>
      <c r="H2414" s="58"/>
    </row>
    <row r="2415" spans="2:8" x14ac:dyDescent="0.25">
      <c r="B2415" s="16"/>
      <c r="C2415" s="100"/>
      <c r="D2415" s="97"/>
      <c r="E2415" s="52"/>
      <c r="F2415" s="54"/>
      <c r="G2415" s="95"/>
      <c r="H2415" s="58"/>
    </row>
    <row r="2416" spans="2:8" x14ac:dyDescent="0.25">
      <c r="B2416" s="16"/>
      <c r="C2416" s="100"/>
      <c r="D2416" s="97"/>
      <c r="E2416" s="52"/>
      <c r="F2416" s="54"/>
      <c r="G2416" s="95"/>
      <c r="H2416" s="58"/>
    </row>
    <row r="2417" spans="2:8" x14ac:dyDescent="0.25">
      <c r="B2417" s="16"/>
      <c r="C2417" s="100"/>
      <c r="D2417" s="97"/>
      <c r="E2417" s="52"/>
      <c r="F2417" s="54"/>
      <c r="G2417" s="95"/>
      <c r="H2417" s="58"/>
    </row>
    <row r="2418" spans="2:8" x14ac:dyDescent="0.25">
      <c r="B2418" s="16"/>
      <c r="C2418" s="100"/>
      <c r="D2418" s="97"/>
      <c r="E2418" s="52"/>
      <c r="F2418" s="54"/>
      <c r="G2418" s="95"/>
      <c r="H2418" s="58"/>
    </row>
    <row r="2419" spans="2:8" x14ac:dyDescent="0.25">
      <c r="B2419" s="16"/>
      <c r="C2419" s="100"/>
      <c r="D2419" s="97"/>
      <c r="E2419" s="52"/>
      <c r="F2419" s="54"/>
      <c r="G2419" s="95"/>
      <c r="H2419" s="58"/>
    </row>
    <row r="2420" spans="2:8" x14ac:dyDescent="0.25">
      <c r="B2420" s="16"/>
      <c r="C2420" s="100"/>
      <c r="D2420" s="97"/>
      <c r="E2420" s="52"/>
      <c r="F2420" s="54"/>
      <c r="G2420" s="95"/>
      <c r="H2420" s="58"/>
    </row>
    <row r="2421" spans="2:8" x14ac:dyDescent="0.25">
      <c r="B2421" s="16"/>
      <c r="C2421" s="100"/>
      <c r="D2421" s="97"/>
      <c r="E2421" s="52"/>
      <c r="F2421" s="54"/>
      <c r="G2421" s="95"/>
      <c r="H2421" s="58"/>
    </row>
    <row r="2422" spans="2:8" x14ac:dyDescent="0.25">
      <c r="B2422" s="16"/>
      <c r="C2422" s="100"/>
      <c r="D2422" s="97"/>
      <c r="E2422" s="52"/>
      <c r="F2422" s="54"/>
      <c r="G2422" s="95"/>
      <c r="H2422" s="58"/>
    </row>
    <row r="2423" spans="2:8" x14ac:dyDescent="0.25">
      <c r="B2423" s="16"/>
      <c r="C2423" s="100"/>
      <c r="D2423" s="97"/>
      <c r="E2423" s="52"/>
      <c r="F2423" s="54"/>
      <c r="G2423" s="95"/>
      <c r="H2423" s="58"/>
    </row>
    <row r="2424" spans="2:8" x14ac:dyDescent="0.25">
      <c r="B2424" s="16"/>
      <c r="C2424" s="100"/>
      <c r="D2424" s="97"/>
      <c r="E2424" s="52"/>
      <c r="F2424" s="54"/>
      <c r="G2424" s="95"/>
      <c r="H2424" s="58"/>
    </row>
    <row r="2425" spans="2:8" x14ac:dyDescent="0.25">
      <c r="B2425" s="16"/>
      <c r="C2425" s="100"/>
      <c r="D2425" s="97"/>
      <c r="E2425" s="52"/>
      <c r="F2425" s="54"/>
      <c r="G2425" s="95"/>
      <c r="H2425" s="58"/>
    </row>
    <row r="2426" spans="2:8" x14ac:dyDescent="0.25">
      <c r="B2426" s="16"/>
      <c r="C2426" s="100"/>
      <c r="D2426" s="97"/>
      <c r="E2426" s="52"/>
      <c r="F2426" s="54"/>
      <c r="G2426" s="95"/>
      <c r="H2426" s="58"/>
    </row>
    <row r="2427" spans="2:8" x14ac:dyDescent="0.25">
      <c r="B2427" s="16"/>
      <c r="C2427" s="100"/>
      <c r="D2427" s="97"/>
      <c r="E2427" s="52"/>
      <c r="F2427" s="54"/>
      <c r="G2427" s="95"/>
      <c r="H2427" s="58"/>
    </row>
    <row r="2428" spans="2:8" x14ac:dyDescent="0.25">
      <c r="B2428" s="16"/>
      <c r="C2428" s="100"/>
      <c r="D2428" s="97"/>
      <c r="E2428" s="52"/>
      <c r="F2428" s="54"/>
      <c r="G2428" s="95"/>
      <c r="H2428" s="58"/>
    </row>
    <row r="2429" spans="2:8" x14ac:dyDescent="0.25">
      <c r="B2429" s="16"/>
      <c r="C2429" s="100"/>
      <c r="D2429" s="97"/>
      <c r="E2429" s="52"/>
      <c r="F2429" s="54"/>
      <c r="G2429" s="95"/>
      <c r="H2429" s="58"/>
    </row>
    <row r="2430" spans="2:8" x14ac:dyDescent="0.25">
      <c r="B2430" s="16"/>
      <c r="C2430" s="100"/>
      <c r="D2430" s="97"/>
      <c r="E2430" s="52"/>
      <c r="F2430" s="54"/>
      <c r="G2430" s="95"/>
      <c r="H2430" s="58"/>
    </row>
    <row r="2431" spans="2:8" x14ac:dyDescent="0.25">
      <c r="B2431" s="16"/>
      <c r="C2431" s="100"/>
      <c r="D2431" s="97"/>
      <c r="E2431" s="52"/>
      <c r="F2431" s="54"/>
      <c r="G2431" s="95"/>
      <c r="H2431" s="58"/>
    </row>
    <row r="2432" spans="2:8" x14ac:dyDescent="0.25">
      <c r="B2432" s="16"/>
      <c r="C2432" s="100"/>
      <c r="D2432" s="97"/>
      <c r="E2432" s="52"/>
      <c r="F2432" s="54"/>
      <c r="G2432" s="95"/>
      <c r="H2432" s="58"/>
    </row>
    <row r="2433" spans="2:8" x14ac:dyDescent="0.25">
      <c r="B2433" s="16"/>
      <c r="C2433" s="100"/>
      <c r="D2433" s="97"/>
      <c r="E2433" s="52"/>
      <c r="F2433" s="54"/>
      <c r="G2433" s="95"/>
      <c r="H2433" s="58"/>
    </row>
    <row r="2434" spans="2:8" x14ac:dyDescent="0.25">
      <c r="B2434" s="16"/>
      <c r="C2434" s="100"/>
      <c r="D2434" s="97"/>
      <c r="E2434" s="52"/>
      <c r="F2434" s="54"/>
      <c r="G2434" s="95"/>
      <c r="H2434" s="58"/>
    </row>
    <row r="2435" spans="2:8" x14ac:dyDescent="0.25">
      <c r="B2435" s="16"/>
      <c r="C2435" s="100"/>
      <c r="D2435" s="97"/>
      <c r="E2435" s="52"/>
      <c r="F2435" s="54"/>
      <c r="G2435" s="95"/>
      <c r="H2435" s="58"/>
    </row>
    <row r="2436" spans="2:8" x14ac:dyDescent="0.25">
      <c r="B2436" s="16"/>
      <c r="C2436" s="100"/>
      <c r="D2436" s="97"/>
      <c r="E2436" s="52"/>
      <c r="F2436" s="54"/>
      <c r="G2436" s="95"/>
      <c r="H2436" s="58"/>
    </row>
    <row r="2437" spans="2:8" x14ac:dyDescent="0.25">
      <c r="B2437" s="16"/>
      <c r="C2437" s="100"/>
      <c r="D2437" s="97"/>
      <c r="E2437" s="52"/>
      <c r="F2437" s="54"/>
      <c r="G2437" s="95"/>
      <c r="H2437" s="58"/>
    </row>
    <row r="2438" spans="2:8" x14ac:dyDescent="0.25">
      <c r="B2438" s="16"/>
      <c r="C2438" s="100"/>
      <c r="D2438" s="97"/>
      <c r="E2438" s="52"/>
      <c r="F2438" s="54"/>
      <c r="G2438" s="95"/>
      <c r="H2438" s="58"/>
    </row>
    <row r="2439" spans="2:8" x14ac:dyDescent="0.25">
      <c r="B2439" s="16"/>
      <c r="C2439" s="100"/>
      <c r="D2439" s="97"/>
      <c r="E2439" s="52"/>
      <c r="F2439" s="54"/>
      <c r="G2439" s="95"/>
      <c r="H2439" s="58"/>
    </row>
    <row r="2440" spans="2:8" x14ac:dyDescent="0.25">
      <c r="B2440" s="16"/>
      <c r="C2440" s="100"/>
      <c r="D2440" s="97"/>
      <c r="E2440" s="52"/>
      <c r="F2440" s="54"/>
      <c r="G2440" s="95"/>
      <c r="H2440" s="58"/>
    </row>
    <row r="2441" spans="2:8" x14ac:dyDescent="0.25">
      <c r="B2441" s="16"/>
      <c r="C2441" s="100"/>
      <c r="D2441" s="97"/>
      <c r="E2441" s="52"/>
      <c r="F2441" s="54"/>
      <c r="G2441" s="95"/>
      <c r="H2441" s="58"/>
    </row>
    <row r="2442" spans="2:8" x14ac:dyDescent="0.25">
      <c r="B2442" s="16"/>
      <c r="C2442" s="100"/>
      <c r="D2442" s="97"/>
      <c r="E2442" s="52"/>
      <c r="F2442" s="54"/>
      <c r="G2442" s="95"/>
      <c r="H2442" s="58"/>
    </row>
    <row r="2443" spans="2:8" x14ac:dyDescent="0.25">
      <c r="B2443" s="16"/>
      <c r="C2443" s="100"/>
      <c r="D2443" s="97"/>
      <c r="E2443" s="52"/>
      <c r="F2443" s="54"/>
      <c r="G2443" s="95"/>
      <c r="H2443" s="58"/>
    </row>
    <row r="2444" spans="2:8" x14ac:dyDescent="0.25">
      <c r="B2444" s="16"/>
      <c r="C2444" s="100"/>
      <c r="D2444" s="97"/>
      <c r="E2444" s="52"/>
      <c r="F2444" s="54"/>
      <c r="G2444" s="95"/>
      <c r="H2444" s="58"/>
    </row>
    <row r="2445" spans="2:8" x14ac:dyDescent="0.25">
      <c r="B2445" s="16"/>
      <c r="C2445" s="100"/>
      <c r="D2445" s="97"/>
      <c r="E2445" s="52"/>
      <c r="F2445" s="54"/>
      <c r="G2445" s="95"/>
      <c r="H2445" s="58"/>
    </row>
    <row r="2446" spans="2:8" x14ac:dyDescent="0.25">
      <c r="B2446" s="16"/>
      <c r="C2446" s="100"/>
      <c r="D2446" s="97"/>
      <c r="E2446" s="52"/>
      <c r="F2446" s="54"/>
      <c r="G2446" s="95"/>
      <c r="H2446" s="58"/>
    </row>
    <row r="2447" spans="2:8" x14ac:dyDescent="0.25">
      <c r="B2447" s="16"/>
      <c r="C2447" s="100"/>
      <c r="D2447" s="97"/>
      <c r="E2447" s="52"/>
      <c r="F2447" s="54"/>
      <c r="G2447" s="95"/>
      <c r="H2447" s="58"/>
    </row>
    <row r="2448" spans="2:8" x14ac:dyDescent="0.25">
      <c r="B2448" s="16"/>
      <c r="C2448" s="100"/>
      <c r="D2448" s="97"/>
      <c r="E2448" s="52"/>
      <c r="F2448" s="54"/>
      <c r="G2448" s="95"/>
      <c r="H2448" s="58"/>
    </row>
    <row r="2449" spans="2:8" x14ac:dyDescent="0.25">
      <c r="B2449" s="16"/>
      <c r="C2449" s="100"/>
      <c r="D2449" s="97"/>
      <c r="E2449" s="52"/>
      <c r="F2449" s="54"/>
      <c r="G2449" s="95"/>
      <c r="H2449" s="58"/>
    </row>
    <row r="2450" spans="2:8" x14ac:dyDescent="0.25">
      <c r="B2450" s="16"/>
      <c r="C2450" s="100"/>
      <c r="D2450" s="97"/>
      <c r="E2450" s="52"/>
      <c r="F2450" s="54"/>
      <c r="G2450" s="95"/>
      <c r="H2450" s="58"/>
    </row>
    <row r="2451" spans="2:8" x14ac:dyDescent="0.25">
      <c r="B2451" s="16"/>
      <c r="C2451" s="100"/>
      <c r="D2451" s="97"/>
      <c r="E2451" s="52"/>
      <c r="F2451" s="54"/>
      <c r="G2451" s="95"/>
      <c r="H2451" s="58"/>
    </row>
    <row r="2452" spans="2:8" x14ac:dyDescent="0.25">
      <c r="B2452" s="16"/>
      <c r="C2452" s="100"/>
      <c r="D2452" s="97"/>
      <c r="E2452" s="52"/>
      <c r="F2452" s="54"/>
      <c r="G2452" s="95"/>
      <c r="H2452" s="58"/>
    </row>
    <row r="2453" spans="2:8" x14ac:dyDescent="0.25">
      <c r="B2453" s="16"/>
      <c r="C2453" s="100"/>
      <c r="D2453" s="97"/>
      <c r="E2453" s="52"/>
      <c r="F2453" s="54"/>
      <c r="G2453" s="95"/>
      <c r="H2453" s="58"/>
    </row>
    <row r="2454" spans="2:8" x14ac:dyDescent="0.25">
      <c r="B2454" s="16"/>
      <c r="C2454" s="100"/>
      <c r="D2454" s="97"/>
      <c r="E2454" s="52"/>
      <c r="F2454" s="54"/>
      <c r="G2454" s="95"/>
      <c r="H2454" s="58"/>
    </row>
    <row r="2455" spans="2:8" x14ac:dyDescent="0.25">
      <c r="B2455" s="16"/>
      <c r="C2455" s="100"/>
      <c r="D2455" s="97"/>
      <c r="E2455" s="52"/>
      <c r="F2455" s="54"/>
      <c r="G2455" s="95"/>
      <c r="H2455" s="58"/>
    </row>
    <row r="2456" spans="2:8" x14ac:dyDescent="0.25">
      <c r="B2456" s="16"/>
      <c r="C2456" s="100"/>
      <c r="D2456" s="97"/>
      <c r="E2456" s="52"/>
      <c r="F2456" s="54"/>
      <c r="G2456" s="95"/>
      <c r="H2456" s="58"/>
    </row>
    <row r="2457" spans="2:8" x14ac:dyDescent="0.25">
      <c r="B2457" s="16"/>
      <c r="C2457" s="100"/>
      <c r="D2457" s="97"/>
      <c r="E2457" s="52"/>
      <c r="F2457" s="54"/>
      <c r="G2457" s="95"/>
      <c r="H2457" s="58"/>
    </row>
    <row r="2458" spans="2:8" x14ac:dyDescent="0.25">
      <c r="B2458" s="16"/>
      <c r="C2458" s="100"/>
      <c r="D2458" s="97"/>
      <c r="E2458" s="52"/>
      <c r="F2458" s="54"/>
      <c r="G2458" s="95"/>
      <c r="H2458" s="58"/>
    </row>
    <row r="2459" spans="2:8" x14ac:dyDescent="0.25">
      <c r="B2459" s="16"/>
      <c r="C2459" s="100"/>
      <c r="D2459" s="97"/>
      <c r="E2459" s="52"/>
      <c r="F2459" s="54"/>
      <c r="G2459" s="95"/>
      <c r="H2459" s="58"/>
    </row>
    <row r="2460" spans="2:8" x14ac:dyDescent="0.25">
      <c r="B2460" s="16"/>
      <c r="C2460" s="100"/>
      <c r="D2460" s="97"/>
      <c r="E2460" s="52"/>
      <c r="F2460" s="54"/>
      <c r="G2460" s="95"/>
      <c r="H2460" s="58"/>
    </row>
    <row r="2461" spans="2:8" x14ac:dyDescent="0.25">
      <c r="B2461" s="16"/>
      <c r="C2461" s="100"/>
      <c r="D2461" s="97"/>
      <c r="E2461" s="52"/>
      <c r="F2461" s="54"/>
      <c r="G2461" s="95"/>
      <c r="H2461" s="58"/>
    </row>
    <row r="2462" spans="2:8" x14ac:dyDescent="0.25">
      <c r="B2462" s="16"/>
      <c r="C2462" s="100"/>
      <c r="D2462" s="97"/>
      <c r="E2462" s="52"/>
      <c r="F2462" s="54"/>
      <c r="G2462" s="95"/>
      <c r="H2462" s="58"/>
    </row>
    <row r="2463" spans="2:8" x14ac:dyDescent="0.25">
      <c r="B2463" s="16"/>
      <c r="C2463" s="100"/>
      <c r="D2463" s="97"/>
      <c r="E2463" s="52"/>
      <c r="F2463" s="54"/>
      <c r="G2463" s="95"/>
      <c r="H2463" s="58"/>
    </row>
    <row r="2464" spans="2:8" x14ac:dyDescent="0.25">
      <c r="B2464" s="16"/>
      <c r="C2464" s="100"/>
      <c r="D2464" s="97"/>
      <c r="E2464" s="52"/>
      <c r="F2464" s="54"/>
      <c r="G2464" s="95"/>
      <c r="H2464" s="58"/>
    </row>
    <row r="2465" spans="2:8" x14ac:dyDescent="0.25">
      <c r="B2465" s="16"/>
      <c r="C2465" s="100"/>
      <c r="D2465" s="97"/>
      <c r="E2465" s="52"/>
      <c r="F2465" s="54"/>
      <c r="G2465" s="95"/>
      <c r="H2465" s="58"/>
    </row>
    <row r="2466" spans="2:8" x14ac:dyDescent="0.25">
      <c r="B2466" s="16"/>
      <c r="C2466" s="100"/>
      <c r="D2466" s="97"/>
      <c r="E2466" s="52"/>
      <c r="F2466" s="54"/>
      <c r="G2466" s="95"/>
      <c r="H2466" s="58"/>
    </row>
    <row r="2467" spans="2:8" x14ac:dyDescent="0.25">
      <c r="B2467" s="16"/>
      <c r="C2467" s="100"/>
      <c r="D2467" s="97"/>
      <c r="E2467" s="52"/>
      <c r="F2467" s="54"/>
      <c r="G2467" s="95"/>
      <c r="H2467" s="58"/>
    </row>
    <row r="2468" spans="2:8" x14ac:dyDescent="0.25">
      <c r="B2468" s="16"/>
      <c r="C2468" s="100"/>
      <c r="D2468" s="97"/>
      <c r="E2468" s="52"/>
      <c r="F2468" s="54"/>
      <c r="G2468" s="95"/>
      <c r="H2468" s="58"/>
    </row>
    <row r="2469" spans="2:8" x14ac:dyDescent="0.25">
      <c r="B2469" s="16"/>
      <c r="C2469" s="100"/>
      <c r="D2469" s="97"/>
      <c r="E2469" s="52"/>
      <c r="F2469" s="54"/>
      <c r="G2469" s="95"/>
      <c r="H2469" s="58"/>
    </row>
    <row r="2470" spans="2:8" x14ac:dyDescent="0.25">
      <c r="B2470" s="16"/>
      <c r="C2470" s="100"/>
      <c r="D2470" s="97"/>
      <c r="E2470" s="52"/>
      <c r="F2470" s="54"/>
      <c r="G2470" s="95"/>
      <c r="H2470" s="58"/>
    </row>
    <row r="2471" spans="2:8" x14ac:dyDescent="0.25">
      <c r="B2471" s="16"/>
      <c r="C2471" s="100"/>
      <c r="D2471" s="97"/>
      <c r="E2471" s="52"/>
      <c r="F2471" s="54"/>
      <c r="G2471" s="95"/>
      <c r="H2471" s="58"/>
    </row>
    <row r="2472" spans="2:8" x14ac:dyDescent="0.25">
      <c r="B2472" s="16"/>
      <c r="C2472" s="100"/>
      <c r="D2472" s="97"/>
      <c r="E2472" s="52"/>
      <c r="F2472" s="54"/>
      <c r="G2472" s="95"/>
      <c r="H2472" s="58"/>
    </row>
    <row r="2473" spans="2:8" x14ac:dyDescent="0.25">
      <c r="B2473" s="16"/>
      <c r="C2473" s="100"/>
      <c r="D2473" s="97"/>
      <c r="E2473" s="52"/>
      <c r="F2473" s="54"/>
      <c r="G2473" s="95"/>
      <c r="H2473" s="58"/>
    </row>
    <row r="2474" spans="2:8" x14ac:dyDescent="0.25">
      <c r="B2474" s="16"/>
      <c r="C2474" s="100"/>
      <c r="D2474" s="97"/>
      <c r="E2474" s="52"/>
      <c r="F2474" s="54"/>
      <c r="G2474" s="95"/>
      <c r="H2474" s="58"/>
    </row>
    <row r="2475" spans="2:8" x14ac:dyDescent="0.25">
      <c r="B2475" s="16"/>
      <c r="C2475" s="100"/>
      <c r="D2475" s="97"/>
      <c r="E2475" s="52"/>
      <c r="F2475" s="54"/>
      <c r="G2475" s="95"/>
      <c r="H2475" s="58"/>
    </row>
    <row r="2476" spans="2:8" x14ac:dyDescent="0.25">
      <c r="B2476" s="16"/>
      <c r="C2476" s="100"/>
      <c r="D2476" s="97"/>
      <c r="E2476" s="52"/>
      <c r="F2476" s="54"/>
      <c r="G2476" s="95"/>
      <c r="H2476" s="58"/>
    </row>
    <row r="2477" spans="2:8" x14ac:dyDescent="0.25">
      <c r="B2477" s="16"/>
      <c r="C2477" s="100"/>
      <c r="D2477" s="97"/>
      <c r="E2477" s="52"/>
      <c r="F2477" s="54"/>
      <c r="G2477" s="95"/>
      <c r="H2477" s="58"/>
    </row>
    <row r="2478" spans="2:8" x14ac:dyDescent="0.25">
      <c r="B2478" s="16"/>
      <c r="C2478" s="100"/>
      <c r="D2478" s="97"/>
      <c r="E2478" s="52"/>
      <c r="F2478" s="54"/>
      <c r="G2478" s="95"/>
      <c r="H2478" s="58"/>
    </row>
    <row r="2479" spans="2:8" x14ac:dyDescent="0.25">
      <c r="B2479" s="16"/>
      <c r="C2479" s="100"/>
      <c r="D2479" s="97"/>
      <c r="E2479" s="52"/>
      <c r="F2479" s="54"/>
      <c r="G2479" s="95"/>
      <c r="H2479" s="58"/>
    </row>
    <row r="2480" spans="2:8" x14ac:dyDescent="0.25">
      <c r="B2480" s="16"/>
      <c r="C2480" s="100"/>
      <c r="D2480" s="97"/>
      <c r="E2480" s="52"/>
      <c r="F2480" s="54"/>
      <c r="G2480" s="95"/>
      <c r="H2480" s="58"/>
    </row>
    <row r="2481" spans="2:8" x14ac:dyDescent="0.25">
      <c r="B2481" s="16"/>
      <c r="C2481" s="100"/>
      <c r="D2481" s="97"/>
      <c r="E2481" s="52"/>
      <c r="F2481" s="54"/>
      <c r="G2481" s="95"/>
      <c r="H2481" s="58"/>
    </row>
    <row r="2482" spans="2:8" x14ac:dyDescent="0.25">
      <c r="B2482" s="16"/>
      <c r="C2482" s="100"/>
      <c r="D2482" s="97"/>
      <c r="E2482" s="52"/>
      <c r="F2482" s="54"/>
      <c r="G2482" s="95"/>
      <c r="H2482" s="58"/>
    </row>
    <row r="2483" spans="2:8" x14ac:dyDescent="0.25">
      <c r="B2483" s="16"/>
      <c r="C2483" s="100"/>
      <c r="D2483" s="97"/>
      <c r="E2483" s="52"/>
      <c r="F2483" s="54"/>
      <c r="G2483" s="95"/>
      <c r="H2483" s="58"/>
    </row>
    <row r="2484" spans="2:8" x14ac:dyDescent="0.25">
      <c r="B2484" s="16"/>
      <c r="C2484" s="100"/>
      <c r="D2484" s="97"/>
      <c r="E2484" s="52"/>
      <c r="F2484" s="54"/>
      <c r="G2484" s="95"/>
      <c r="H2484" s="58"/>
    </row>
    <row r="2485" spans="2:8" x14ac:dyDescent="0.25">
      <c r="B2485" s="16"/>
      <c r="C2485" s="100"/>
      <c r="D2485" s="97"/>
      <c r="E2485" s="52"/>
      <c r="F2485" s="54"/>
      <c r="G2485" s="95"/>
      <c r="H2485" s="58"/>
    </row>
    <row r="2486" spans="2:8" x14ac:dyDescent="0.25">
      <c r="B2486" s="16"/>
      <c r="C2486" s="100"/>
      <c r="D2486" s="97"/>
      <c r="E2486" s="52"/>
      <c r="F2486" s="54"/>
      <c r="G2486" s="95"/>
      <c r="H2486" s="58"/>
    </row>
    <row r="2487" spans="2:8" x14ac:dyDescent="0.25">
      <c r="B2487" s="16"/>
      <c r="C2487" s="100"/>
      <c r="D2487" s="97"/>
      <c r="E2487" s="52"/>
      <c r="F2487" s="54"/>
      <c r="G2487" s="95"/>
      <c r="H2487" s="58"/>
    </row>
    <row r="2488" spans="2:8" x14ac:dyDescent="0.25">
      <c r="B2488" s="16"/>
      <c r="C2488" s="100"/>
      <c r="D2488" s="97"/>
      <c r="E2488" s="52"/>
      <c r="F2488" s="54"/>
      <c r="G2488" s="95"/>
      <c r="H2488" s="58"/>
    </row>
    <row r="2489" spans="2:8" x14ac:dyDescent="0.25">
      <c r="B2489" s="16"/>
      <c r="C2489" s="100"/>
      <c r="D2489" s="97"/>
      <c r="E2489" s="52"/>
      <c r="F2489" s="54"/>
      <c r="G2489" s="95"/>
      <c r="H2489" s="58"/>
    </row>
    <row r="2490" spans="2:8" x14ac:dyDescent="0.25">
      <c r="B2490" s="16"/>
      <c r="C2490" s="100"/>
      <c r="D2490" s="97"/>
      <c r="E2490" s="52"/>
      <c r="F2490" s="54"/>
      <c r="G2490" s="95"/>
      <c r="H2490" s="58"/>
    </row>
    <row r="2491" spans="2:8" x14ac:dyDescent="0.25">
      <c r="B2491" s="16"/>
      <c r="C2491" s="100"/>
      <c r="D2491" s="97"/>
      <c r="E2491" s="52"/>
      <c r="F2491" s="54"/>
      <c r="G2491" s="95"/>
      <c r="H2491" s="58"/>
    </row>
    <row r="2492" spans="2:8" x14ac:dyDescent="0.25">
      <c r="B2492" s="16"/>
      <c r="C2492" s="100"/>
      <c r="D2492" s="97"/>
      <c r="E2492" s="52"/>
      <c r="F2492" s="54"/>
      <c r="G2492" s="95"/>
      <c r="H2492" s="58"/>
    </row>
    <row r="2493" spans="2:8" x14ac:dyDescent="0.25">
      <c r="B2493" s="16"/>
      <c r="C2493" s="100"/>
      <c r="D2493" s="97"/>
      <c r="E2493" s="52"/>
      <c r="F2493" s="54"/>
      <c r="G2493" s="95"/>
      <c r="H2493" s="58"/>
    </row>
    <row r="2494" spans="2:8" x14ac:dyDescent="0.25">
      <c r="B2494" s="16"/>
      <c r="C2494" s="100"/>
      <c r="D2494" s="97"/>
      <c r="E2494" s="52"/>
      <c r="F2494" s="54"/>
      <c r="G2494" s="95"/>
      <c r="H2494" s="58"/>
    </row>
    <row r="2495" spans="2:8" x14ac:dyDescent="0.25">
      <c r="B2495" s="16"/>
      <c r="C2495" s="100"/>
      <c r="D2495" s="97"/>
      <c r="E2495" s="52"/>
      <c r="F2495" s="54"/>
      <c r="G2495" s="95"/>
      <c r="H2495" s="58"/>
    </row>
    <row r="2496" spans="2:8" x14ac:dyDescent="0.25">
      <c r="B2496" s="16"/>
      <c r="C2496" s="100"/>
      <c r="D2496" s="97"/>
      <c r="E2496" s="52"/>
      <c r="F2496" s="54"/>
      <c r="G2496" s="95"/>
      <c r="H2496" s="58"/>
    </row>
    <row r="2497" spans="2:8" x14ac:dyDescent="0.25">
      <c r="B2497" s="16"/>
      <c r="C2497" s="100"/>
      <c r="D2497" s="97"/>
      <c r="E2497" s="52"/>
      <c r="F2497" s="54"/>
      <c r="G2497" s="95"/>
      <c r="H2497" s="58"/>
    </row>
    <row r="2498" spans="2:8" x14ac:dyDescent="0.25">
      <c r="B2498" s="16"/>
      <c r="C2498" s="100"/>
      <c r="D2498" s="97"/>
      <c r="E2498" s="52"/>
      <c r="F2498" s="54"/>
      <c r="G2498" s="95"/>
      <c r="H2498" s="58"/>
    </row>
    <row r="2499" spans="2:8" x14ac:dyDescent="0.25">
      <c r="B2499" s="16"/>
      <c r="C2499" s="100"/>
      <c r="D2499" s="97"/>
      <c r="E2499" s="52"/>
      <c r="F2499" s="54"/>
      <c r="G2499" s="95"/>
      <c r="H2499" s="58"/>
    </row>
    <row r="2500" spans="2:8" x14ac:dyDescent="0.25">
      <c r="B2500" s="16"/>
      <c r="C2500" s="100"/>
      <c r="D2500" s="97"/>
      <c r="E2500" s="52"/>
      <c r="F2500" s="54"/>
      <c r="G2500" s="95"/>
      <c r="H2500" s="58"/>
    </row>
    <row r="2501" spans="2:8" x14ac:dyDescent="0.25">
      <c r="B2501" s="16"/>
      <c r="C2501" s="100"/>
      <c r="D2501" s="97"/>
      <c r="E2501" s="52"/>
      <c r="F2501" s="54"/>
      <c r="G2501" s="95"/>
      <c r="H2501" s="58"/>
    </row>
    <row r="2502" spans="2:8" x14ac:dyDescent="0.25">
      <c r="B2502" s="16"/>
      <c r="C2502" s="100"/>
      <c r="D2502" s="97"/>
      <c r="E2502" s="52"/>
      <c r="F2502" s="54"/>
      <c r="G2502" s="95"/>
      <c r="H2502" s="58"/>
    </row>
    <row r="2503" spans="2:8" x14ac:dyDescent="0.25">
      <c r="B2503" s="16"/>
      <c r="C2503" s="100"/>
      <c r="D2503" s="97"/>
      <c r="E2503" s="52"/>
      <c r="F2503" s="54"/>
      <c r="G2503" s="95"/>
      <c r="H2503" s="58"/>
    </row>
    <row r="2504" spans="2:8" x14ac:dyDescent="0.25">
      <c r="B2504" s="16"/>
      <c r="C2504" s="100"/>
      <c r="D2504" s="97"/>
      <c r="E2504" s="52"/>
      <c r="F2504" s="54"/>
      <c r="G2504" s="95"/>
      <c r="H2504" s="58"/>
    </row>
    <row r="2505" spans="2:8" x14ac:dyDescent="0.25">
      <c r="B2505" s="16"/>
      <c r="C2505" s="100"/>
      <c r="D2505" s="97"/>
      <c r="E2505" s="52"/>
      <c r="F2505" s="54"/>
      <c r="G2505" s="95"/>
      <c r="H2505" s="58"/>
    </row>
    <row r="2506" spans="2:8" x14ac:dyDescent="0.25">
      <c r="B2506" s="16"/>
      <c r="C2506" s="100"/>
      <c r="D2506" s="97"/>
      <c r="E2506" s="52"/>
      <c r="F2506" s="54"/>
      <c r="G2506" s="95"/>
      <c r="H2506" s="58"/>
    </row>
    <row r="2507" spans="2:8" x14ac:dyDescent="0.25">
      <c r="B2507" s="16"/>
      <c r="C2507" s="100"/>
      <c r="D2507" s="97"/>
      <c r="E2507" s="52"/>
      <c r="F2507" s="54"/>
      <c r="G2507" s="95"/>
      <c r="H2507" s="58"/>
    </row>
    <row r="2508" spans="2:8" x14ac:dyDescent="0.25">
      <c r="B2508" s="16"/>
      <c r="C2508" s="100"/>
      <c r="D2508" s="97"/>
      <c r="E2508" s="52"/>
      <c r="F2508" s="54"/>
      <c r="G2508" s="95"/>
      <c r="H2508" s="58"/>
    </row>
    <row r="2509" spans="2:8" x14ac:dyDescent="0.25">
      <c r="B2509" s="16"/>
      <c r="C2509" s="100"/>
      <c r="D2509" s="97"/>
      <c r="E2509" s="52"/>
      <c r="F2509" s="54"/>
      <c r="G2509" s="95"/>
      <c r="H2509" s="58"/>
    </row>
    <row r="2510" spans="2:8" x14ac:dyDescent="0.25">
      <c r="B2510" s="16"/>
      <c r="C2510" s="100"/>
      <c r="D2510" s="97"/>
      <c r="E2510" s="52"/>
      <c r="F2510" s="54"/>
      <c r="G2510" s="95"/>
      <c r="H2510" s="58"/>
    </row>
    <row r="2511" spans="2:8" x14ac:dyDescent="0.25">
      <c r="B2511" s="16"/>
      <c r="C2511" s="100"/>
      <c r="D2511" s="97"/>
      <c r="E2511" s="52"/>
      <c r="F2511" s="54"/>
      <c r="G2511" s="95"/>
      <c r="H2511" s="58"/>
    </row>
    <row r="2512" spans="2:8" x14ac:dyDescent="0.25">
      <c r="B2512" s="16"/>
      <c r="C2512" s="100"/>
      <c r="D2512" s="97"/>
      <c r="E2512" s="52"/>
      <c r="F2512" s="54"/>
      <c r="G2512" s="95"/>
      <c r="H2512" s="58"/>
    </row>
    <row r="2513" spans="2:8" x14ac:dyDescent="0.25">
      <c r="B2513" s="16"/>
      <c r="C2513" s="100"/>
      <c r="D2513" s="97"/>
      <c r="E2513" s="52"/>
      <c r="F2513" s="54"/>
      <c r="G2513" s="95"/>
      <c r="H2513" s="58"/>
    </row>
    <row r="2514" spans="2:8" x14ac:dyDescent="0.25">
      <c r="B2514" s="16"/>
      <c r="C2514" s="100"/>
      <c r="D2514" s="97"/>
      <c r="E2514" s="52"/>
      <c r="F2514" s="54"/>
      <c r="G2514" s="95"/>
      <c r="H2514" s="58"/>
    </row>
    <row r="2515" spans="2:8" x14ac:dyDescent="0.25">
      <c r="B2515" s="16"/>
      <c r="C2515" s="100"/>
      <c r="D2515" s="97"/>
      <c r="E2515" s="52"/>
      <c r="F2515" s="54"/>
      <c r="G2515" s="95"/>
      <c r="H2515" s="58"/>
    </row>
    <row r="2516" spans="2:8" x14ac:dyDescent="0.25">
      <c r="B2516" s="16"/>
      <c r="C2516" s="100"/>
      <c r="D2516" s="97"/>
      <c r="E2516" s="52"/>
      <c r="F2516" s="54"/>
      <c r="G2516" s="95"/>
      <c r="H2516" s="58"/>
    </row>
    <row r="2517" spans="2:8" x14ac:dyDescent="0.25">
      <c r="B2517" s="16"/>
      <c r="C2517" s="100"/>
      <c r="D2517" s="97"/>
      <c r="E2517" s="52"/>
      <c r="F2517" s="54"/>
      <c r="G2517" s="95"/>
      <c r="H2517" s="58"/>
    </row>
    <row r="2518" spans="2:8" x14ac:dyDescent="0.25">
      <c r="B2518" s="16"/>
      <c r="C2518" s="100"/>
      <c r="D2518" s="97"/>
      <c r="E2518" s="52"/>
      <c r="F2518" s="54"/>
      <c r="G2518" s="95"/>
      <c r="H2518" s="58"/>
    </row>
    <row r="2519" spans="2:8" x14ac:dyDescent="0.25">
      <c r="B2519" s="16"/>
      <c r="C2519" s="100"/>
      <c r="D2519" s="97"/>
      <c r="E2519" s="52"/>
      <c r="F2519" s="54"/>
      <c r="G2519" s="95"/>
      <c r="H2519" s="58"/>
    </row>
    <row r="2520" spans="2:8" x14ac:dyDescent="0.25">
      <c r="B2520" s="16"/>
      <c r="C2520" s="100"/>
      <c r="D2520" s="97"/>
      <c r="E2520" s="52"/>
      <c r="F2520" s="54"/>
      <c r="G2520" s="95"/>
      <c r="H2520" s="58"/>
    </row>
    <row r="2521" spans="2:8" x14ac:dyDescent="0.25">
      <c r="B2521" s="16"/>
      <c r="C2521" s="100"/>
      <c r="D2521" s="97"/>
      <c r="E2521" s="52"/>
      <c r="F2521" s="54"/>
      <c r="G2521" s="95"/>
      <c r="H2521" s="58"/>
    </row>
    <row r="2522" spans="2:8" x14ac:dyDescent="0.25">
      <c r="B2522" s="16"/>
      <c r="C2522" s="100"/>
      <c r="D2522" s="97"/>
      <c r="E2522" s="52"/>
      <c r="F2522" s="54"/>
      <c r="G2522" s="95"/>
      <c r="H2522" s="58"/>
    </row>
    <row r="2523" spans="2:8" x14ac:dyDescent="0.25">
      <c r="B2523" s="16"/>
      <c r="C2523" s="100"/>
      <c r="D2523" s="97"/>
      <c r="E2523" s="52"/>
      <c r="F2523" s="54"/>
      <c r="G2523" s="95"/>
      <c r="H2523" s="58"/>
    </row>
    <row r="2524" spans="2:8" x14ac:dyDescent="0.25">
      <c r="B2524" s="16"/>
      <c r="C2524" s="100"/>
      <c r="D2524" s="97"/>
      <c r="E2524" s="52"/>
      <c r="F2524" s="54"/>
      <c r="G2524" s="95"/>
      <c r="H2524" s="58"/>
    </row>
    <row r="2525" spans="2:8" x14ac:dyDescent="0.25">
      <c r="B2525" s="16"/>
      <c r="C2525" s="100"/>
      <c r="D2525" s="97"/>
      <c r="E2525" s="52"/>
      <c r="F2525" s="54"/>
      <c r="G2525" s="95"/>
      <c r="H2525" s="58"/>
    </row>
    <row r="2526" spans="2:8" x14ac:dyDescent="0.25">
      <c r="B2526" s="16"/>
      <c r="C2526" s="100"/>
      <c r="D2526" s="97"/>
      <c r="E2526" s="52"/>
      <c r="F2526" s="54"/>
      <c r="G2526" s="95"/>
      <c r="H2526" s="58"/>
    </row>
    <row r="2527" spans="2:8" x14ac:dyDescent="0.25">
      <c r="B2527" s="16"/>
      <c r="C2527" s="100"/>
      <c r="D2527" s="97"/>
      <c r="E2527" s="52"/>
      <c r="F2527" s="54"/>
      <c r="G2527" s="95"/>
      <c r="H2527" s="58"/>
    </row>
    <row r="2528" spans="2:8" x14ac:dyDescent="0.25">
      <c r="B2528" s="16"/>
      <c r="C2528" s="100"/>
      <c r="D2528" s="97"/>
      <c r="E2528" s="52"/>
      <c r="F2528" s="54"/>
      <c r="G2528" s="95"/>
      <c r="H2528" s="58"/>
    </row>
    <row r="2529" spans="2:8" x14ac:dyDescent="0.25">
      <c r="B2529" s="16"/>
      <c r="C2529" s="100"/>
      <c r="D2529" s="97"/>
      <c r="E2529" s="52"/>
      <c r="F2529" s="54"/>
      <c r="G2529" s="95"/>
      <c r="H2529" s="58"/>
    </row>
    <row r="2530" spans="2:8" x14ac:dyDescent="0.25">
      <c r="B2530" s="16"/>
      <c r="C2530" s="100"/>
      <c r="D2530" s="97"/>
      <c r="E2530" s="52"/>
      <c r="F2530" s="54"/>
      <c r="G2530" s="95"/>
      <c r="H2530" s="58"/>
    </row>
    <row r="2531" spans="2:8" x14ac:dyDescent="0.25">
      <c r="B2531" s="16"/>
      <c r="C2531" s="100"/>
      <c r="D2531" s="97"/>
      <c r="E2531" s="52"/>
      <c r="F2531" s="54"/>
      <c r="G2531" s="95"/>
      <c r="H2531" s="58"/>
    </row>
    <row r="2532" spans="2:8" x14ac:dyDescent="0.25">
      <c r="B2532" s="16"/>
      <c r="C2532" s="100"/>
      <c r="D2532" s="97"/>
      <c r="E2532" s="52"/>
      <c r="F2532" s="54"/>
      <c r="G2532" s="95"/>
      <c r="H2532" s="58"/>
    </row>
    <row r="2533" spans="2:8" x14ac:dyDescent="0.25">
      <c r="B2533" s="16"/>
      <c r="C2533" s="100"/>
      <c r="D2533" s="97"/>
      <c r="E2533" s="52"/>
      <c r="F2533" s="54"/>
      <c r="G2533" s="95"/>
      <c r="H2533" s="58"/>
    </row>
    <row r="2534" spans="2:8" x14ac:dyDescent="0.25">
      <c r="B2534" s="16"/>
      <c r="C2534" s="100"/>
      <c r="D2534" s="97"/>
      <c r="E2534" s="52"/>
      <c r="F2534" s="54"/>
      <c r="G2534" s="95"/>
      <c r="H2534" s="58"/>
    </row>
    <row r="2535" spans="2:8" x14ac:dyDescent="0.25">
      <c r="B2535" s="16"/>
      <c r="C2535" s="100"/>
      <c r="D2535" s="97"/>
      <c r="E2535" s="52"/>
      <c r="F2535" s="54"/>
      <c r="G2535" s="95"/>
      <c r="H2535" s="58"/>
    </row>
    <row r="2536" spans="2:8" x14ac:dyDescent="0.25">
      <c r="B2536" s="16"/>
      <c r="C2536" s="100"/>
      <c r="D2536" s="97"/>
      <c r="E2536" s="52"/>
      <c r="F2536" s="54"/>
      <c r="G2536" s="95"/>
      <c r="H2536" s="58"/>
    </row>
    <row r="2537" spans="2:8" x14ac:dyDescent="0.25">
      <c r="B2537" s="16"/>
      <c r="C2537" s="100"/>
      <c r="D2537" s="97"/>
      <c r="E2537" s="52"/>
      <c r="F2537" s="54"/>
      <c r="G2537" s="95"/>
      <c r="H2537" s="58"/>
    </row>
    <row r="2538" spans="2:8" x14ac:dyDescent="0.25">
      <c r="B2538" s="16"/>
      <c r="C2538" s="100"/>
      <c r="D2538" s="97"/>
      <c r="E2538" s="52"/>
      <c r="F2538" s="54"/>
      <c r="G2538" s="95"/>
      <c r="H2538" s="58"/>
    </row>
    <row r="2539" spans="2:8" x14ac:dyDescent="0.25">
      <c r="B2539" s="16"/>
      <c r="C2539" s="100"/>
      <c r="D2539" s="97"/>
      <c r="E2539" s="52"/>
      <c r="F2539" s="54"/>
      <c r="G2539" s="95"/>
      <c r="H2539" s="58"/>
    </row>
    <row r="2540" spans="2:8" x14ac:dyDescent="0.25">
      <c r="B2540" s="16"/>
      <c r="C2540" s="100"/>
      <c r="D2540" s="97"/>
      <c r="E2540" s="52"/>
      <c r="F2540" s="54"/>
      <c r="G2540" s="95"/>
      <c r="H2540" s="58"/>
    </row>
    <row r="2541" spans="2:8" x14ac:dyDescent="0.25">
      <c r="B2541" s="16"/>
      <c r="C2541" s="100"/>
      <c r="D2541" s="97"/>
      <c r="E2541" s="52"/>
      <c r="F2541" s="54"/>
      <c r="G2541" s="95"/>
      <c r="H2541" s="58"/>
    </row>
    <row r="2542" spans="2:8" x14ac:dyDescent="0.25">
      <c r="B2542" s="16"/>
      <c r="C2542" s="100"/>
      <c r="D2542" s="97"/>
      <c r="E2542" s="52"/>
      <c r="F2542" s="54"/>
      <c r="G2542" s="95"/>
      <c r="H2542" s="58"/>
    </row>
    <row r="2543" spans="2:8" x14ac:dyDescent="0.25">
      <c r="B2543" s="16"/>
      <c r="C2543" s="100"/>
      <c r="D2543" s="97"/>
      <c r="E2543" s="52"/>
      <c r="F2543" s="54"/>
      <c r="G2543" s="95"/>
      <c r="H2543" s="58"/>
    </row>
    <row r="2544" spans="2:8" x14ac:dyDescent="0.25">
      <c r="B2544" s="16"/>
      <c r="C2544" s="100"/>
      <c r="D2544" s="97"/>
      <c r="E2544" s="52"/>
      <c r="F2544" s="54"/>
      <c r="G2544" s="95"/>
      <c r="H2544" s="58"/>
    </row>
    <row r="2545" spans="2:8" x14ac:dyDescent="0.25">
      <c r="B2545" s="16"/>
      <c r="C2545" s="100"/>
      <c r="D2545" s="97"/>
      <c r="E2545" s="52"/>
      <c r="F2545" s="54"/>
      <c r="G2545" s="95"/>
      <c r="H2545" s="58"/>
    </row>
    <row r="2546" spans="2:8" x14ac:dyDescent="0.25">
      <c r="B2546" s="16"/>
      <c r="C2546" s="100"/>
      <c r="D2546" s="97"/>
      <c r="E2546" s="52"/>
      <c r="F2546" s="54"/>
      <c r="G2546" s="95"/>
      <c r="H2546" s="58"/>
    </row>
    <row r="2547" spans="2:8" x14ac:dyDescent="0.25">
      <c r="B2547" s="16"/>
      <c r="C2547" s="100"/>
      <c r="D2547" s="97"/>
      <c r="E2547" s="52"/>
      <c r="F2547" s="54"/>
      <c r="G2547" s="95"/>
      <c r="H2547" s="58"/>
    </row>
    <row r="2548" spans="2:8" x14ac:dyDescent="0.25">
      <c r="B2548" s="16"/>
      <c r="C2548" s="100"/>
      <c r="D2548" s="97"/>
      <c r="E2548" s="52"/>
      <c r="F2548" s="54"/>
      <c r="G2548" s="95"/>
      <c r="H2548" s="58"/>
    </row>
    <row r="2549" spans="2:8" x14ac:dyDescent="0.25">
      <c r="B2549" s="16"/>
      <c r="C2549" s="100"/>
      <c r="D2549" s="97"/>
      <c r="E2549" s="52"/>
      <c r="F2549" s="54"/>
      <c r="G2549" s="95"/>
      <c r="H2549" s="58"/>
    </row>
    <row r="2550" spans="2:8" x14ac:dyDescent="0.25">
      <c r="B2550" s="16"/>
      <c r="C2550" s="100"/>
      <c r="D2550" s="97"/>
      <c r="E2550" s="52"/>
      <c r="F2550" s="54"/>
      <c r="G2550" s="95"/>
      <c r="H2550" s="58"/>
    </row>
    <row r="2551" spans="2:8" x14ac:dyDescent="0.25">
      <c r="B2551" s="16"/>
      <c r="C2551" s="100"/>
      <c r="D2551" s="97"/>
      <c r="E2551" s="52"/>
      <c r="F2551" s="54"/>
      <c r="G2551" s="95"/>
      <c r="H2551" s="58"/>
    </row>
    <row r="2552" spans="2:8" x14ac:dyDescent="0.25">
      <c r="B2552" s="16"/>
      <c r="C2552" s="100"/>
      <c r="D2552" s="97"/>
      <c r="E2552" s="52"/>
      <c r="F2552" s="54"/>
      <c r="G2552" s="95"/>
      <c r="H2552" s="58"/>
    </row>
    <row r="2553" spans="2:8" x14ac:dyDescent="0.25">
      <c r="B2553" s="16"/>
      <c r="C2553" s="100"/>
      <c r="D2553" s="97"/>
      <c r="E2553" s="52"/>
      <c r="F2553" s="54"/>
      <c r="G2553" s="95"/>
      <c r="H2553" s="58"/>
    </row>
    <row r="2554" spans="2:8" x14ac:dyDescent="0.25">
      <c r="B2554" s="16"/>
      <c r="C2554" s="100"/>
      <c r="D2554" s="97"/>
      <c r="E2554" s="52"/>
      <c r="F2554" s="54"/>
      <c r="G2554" s="95"/>
      <c r="H2554" s="58"/>
    </row>
    <row r="2555" spans="2:8" x14ac:dyDescent="0.25">
      <c r="B2555" s="16"/>
      <c r="C2555" s="100"/>
      <c r="D2555" s="97"/>
      <c r="E2555" s="52"/>
      <c r="F2555" s="54"/>
      <c r="G2555" s="95"/>
      <c r="H2555" s="58"/>
    </row>
    <row r="2556" spans="2:8" x14ac:dyDescent="0.25">
      <c r="B2556" s="16"/>
      <c r="C2556" s="100"/>
      <c r="D2556" s="97"/>
      <c r="E2556" s="52"/>
      <c r="F2556" s="54"/>
      <c r="G2556" s="95"/>
      <c r="H2556" s="58"/>
    </row>
    <row r="2557" spans="2:8" x14ac:dyDescent="0.25">
      <c r="B2557" s="16"/>
      <c r="C2557" s="100"/>
      <c r="D2557" s="97"/>
      <c r="E2557" s="52"/>
      <c r="F2557" s="54"/>
      <c r="G2557" s="95"/>
      <c r="H2557" s="58"/>
    </row>
    <row r="2558" spans="2:8" x14ac:dyDescent="0.25">
      <c r="B2558" s="16"/>
      <c r="C2558" s="100"/>
      <c r="D2558" s="97"/>
      <c r="E2558" s="52"/>
      <c r="F2558" s="54"/>
      <c r="G2558" s="95"/>
      <c r="H2558" s="58"/>
    </row>
    <row r="2559" spans="2:8" x14ac:dyDescent="0.25">
      <c r="B2559" s="16"/>
      <c r="C2559" s="100"/>
      <c r="D2559" s="97"/>
      <c r="E2559" s="52"/>
      <c r="F2559" s="54"/>
      <c r="G2559" s="95"/>
      <c r="H2559" s="58"/>
    </row>
    <row r="2560" spans="2:8" x14ac:dyDescent="0.25">
      <c r="B2560" s="16"/>
      <c r="C2560" s="100"/>
      <c r="D2560" s="97"/>
      <c r="E2560" s="52"/>
      <c r="F2560" s="54"/>
      <c r="G2560" s="95"/>
      <c r="H2560" s="58"/>
    </row>
    <row r="2561" spans="2:8" x14ac:dyDescent="0.25">
      <c r="B2561" s="16"/>
      <c r="C2561" s="100"/>
      <c r="D2561" s="97"/>
      <c r="E2561" s="52"/>
      <c r="F2561" s="54"/>
      <c r="G2561" s="95"/>
      <c r="H2561" s="58"/>
    </row>
    <row r="2562" spans="2:8" x14ac:dyDescent="0.25">
      <c r="B2562" s="16"/>
      <c r="C2562" s="100"/>
      <c r="D2562" s="97"/>
      <c r="E2562" s="52"/>
      <c r="F2562" s="54"/>
      <c r="G2562" s="95"/>
      <c r="H2562" s="58"/>
    </row>
  </sheetData>
  <mergeCells count="6">
    <mergeCell ref="B197:H197"/>
    <mergeCell ref="B143:H143"/>
    <mergeCell ref="B122:H122"/>
    <mergeCell ref="A268:F268"/>
    <mergeCell ref="B3:H3"/>
    <mergeCell ref="B52:H52"/>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61"/>
  <sheetViews>
    <sheetView topLeftCell="A3019" zoomScaleNormal="100" workbookViewId="0">
      <selection activeCell="K2986" sqref="K2986"/>
    </sheetView>
  </sheetViews>
  <sheetFormatPr defaultRowHeight="15" x14ac:dyDescent="0.25"/>
  <cols>
    <col min="1" max="1" width="10.7109375" style="101" customWidth="1"/>
    <col min="2" max="2" width="45.7109375" style="47" customWidth="1"/>
    <col min="3" max="3" width="9.7109375" style="102" customWidth="1"/>
    <col min="4" max="4" width="12.7109375" style="84" customWidth="1"/>
    <col min="5" max="5" width="10.7109375" style="53" customWidth="1"/>
    <col min="6" max="6" width="10.7109375" style="55" customWidth="1"/>
    <col min="7" max="7" width="15.7109375" style="93" customWidth="1"/>
    <col min="8" max="8" width="15.7109375" style="57" customWidth="1"/>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11" t="s">
        <v>570</v>
      </c>
      <c r="H2" s="11" t="s">
        <v>569</v>
      </c>
      <c r="I2" s="19"/>
    </row>
    <row r="3" spans="1:10" ht="57" customHeight="1" x14ac:dyDescent="0.25">
      <c r="A3" s="197" t="s">
        <v>22737</v>
      </c>
      <c r="B3" s="344" t="s">
        <v>22738</v>
      </c>
      <c r="C3" s="345"/>
      <c r="D3" s="345"/>
      <c r="E3" s="345"/>
      <c r="F3" s="345"/>
      <c r="G3" s="345"/>
      <c r="H3" s="346"/>
    </row>
    <row r="4" spans="1:10" ht="123.75" x14ac:dyDescent="0.25">
      <c r="A4" s="193" t="s">
        <v>13554</v>
      </c>
      <c r="B4" s="194" t="s">
        <v>22739</v>
      </c>
      <c r="C4" s="188" t="s">
        <v>6</v>
      </c>
      <c r="D4" s="177"/>
      <c r="E4" s="201">
        <v>11.6</v>
      </c>
      <c r="F4" s="201">
        <v>2.4900000000000002</v>
      </c>
      <c r="G4" s="88">
        <f t="shared" ref="G4:G67" si="0">D4*E4</f>
        <v>0</v>
      </c>
      <c r="H4" s="66">
        <f t="shared" ref="H4:H67" si="1">D4*F4</f>
        <v>0</v>
      </c>
    </row>
    <row r="5" spans="1:10" s="103" customFormat="1" ht="135" x14ac:dyDescent="0.2">
      <c r="A5" s="193" t="s">
        <v>13555</v>
      </c>
      <c r="B5" s="194" t="s">
        <v>22740</v>
      </c>
      <c r="C5" s="188" t="s">
        <v>6</v>
      </c>
      <c r="D5" s="181"/>
      <c r="E5" s="201">
        <v>6.2</v>
      </c>
      <c r="F5" s="201">
        <v>1.33</v>
      </c>
      <c r="G5" s="88">
        <f t="shared" si="0"/>
        <v>0</v>
      </c>
      <c r="H5" s="66">
        <f t="shared" si="1"/>
        <v>0</v>
      </c>
    </row>
    <row r="6" spans="1:10" ht="168.75" x14ac:dyDescent="0.25">
      <c r="A6" s="195" t="s">
        <v>13556</v>
      </c>
      <c r="B6" s="196" t="s">
        <v>22741</v>
      </c>
      <c r="C6" s="198"/>
      <c r="D6" s="199"/>
      <c r="E6" s="199"/>
      <c r="F6" s="199"/>
      <c r="G6" s="199"/>
      <c r="H6" s="200"/>
    </row>
    <row r="7" spans="1:10" x14ac:dyDescent="0.25">
      <c r="A7" s="193" t="s">
        <v>13557</v>
      </c>
      <c r="B7" s="194" t="s">
        <v>13558</v>
      </c>
      <c r="C7" s="188" t="s">
        <v>6</v>
      </c>
      <c r="D7" s="177"/>
      <c r="E7" s="201">
        <v>5.5</v>
      </c>
      <c r="F7" s="201">
        <v>2.4900000000000002</v>
      </c>
      <c r="G7" s="88">
        <f t="shared" si="0"/>
        <v>0</v>
      </c>
      <c r="H7" s="66">
        <f t="shared" si="1"/>
        <v>0</v>
      </c>
    </row>
    <row r="8" spans="1:10" s="103" customFormat="1" ht="12.75" x14ac:dyDescent="0.2">
      <c r="A8" s="193" t="s">
        <v>13559</v>
      </c>
      <c r="B8" s="194" t="s">
        <v>13560</v>
      </c>
      <c r="C8" s="188" t="s">
        <v>6</v>
      </c>
      <c r="D8" s="181"/>
      <c r="E8" s="201">
        <v>3.02</v>
      </c>
      <c r="F8" s="201">
        <v>1.37</v>
      </c>
      <c r="G8" s="88">
        <f t="shared" si="0"/>
        <v>0</v>
      </c>
      <c r="H8" s="66">
        <f t="shared" si="1"/>
        <v>0</v>
      </c>
    </row>
    <row r="9" spans="1:10" ht="168.75" x14ac:dyDescent="0.25">
      <c r="A9" s="195" t="s">
        <v>13561</v>
      </c>
      <c r="B9" s="196" t="s">
        <v>22742</v>
      </c>
      <c r="C9" s="198"/>
      <c r="D9" s="199"/>
      <c r="E9" s="199"/>
      <c r="F9" s="199"/>
      <c r="G9" s="199"/>
      <c r="H9" s="200"/>
    </row>
    <row r="10" spans="1:10" x14ac:dyDescent="0.25">
      <c r="A10" s="193" t="s">
        <v>13562</v>
      </c>
      <c r="B10" s="194" t="s">
        <v>13558</v>
      </c>
      <c r="C10" s="188" t="s">
        <v>6</v>
      </c>
      <c r="D10" s="177"/>
      <c r="E10" s="201">
        <v>14.5</v>
      </c>
      <c r="F10" s="201">
        <v>8</v>
      </c>
      <c r="G10" s="88">
        <f t="shared" si="0"/>
        <v>0</v>
      </c>
      <c r="H10" s="66">
        <f t="shared" si="1"/>
        <v>0</v>
      </c>
    </row>
    <row r="11" spans="1:10" s="103" customFormat="1" ht="12.75" x14ac:dyDescent="0.2">
      <c r="A11" s="193" t="s">
        <v>13563</v>
      </c>
      <c r="B11" s="194" t="s">
        <v>13560</v>
      </c>
      <c r="C11" s="188" t="s">
        <v>6</v>
      </c>
      <c r="D11" s="181"/>
      <c r="E11" s="201">
        <v>10.3</v>
      </c>
      <c r="F11" s="201">
        <v>5.7</v>
      </c>
      <c r="G11" s="88">
        <f t="shared" si="0"/>
        <v>0</v>
      </c>
      <c r="H11" s="66">
        <f t="shared" si="1"/>
        <v>0</v>
      </c>
    </row>
    <row r="12" spans="1:10" ht="168.75" x14ac:dyDescent="0.25">
      <c r="A12" s="195" t="s">
        <v>13564</v>
      </c>
      <c r="B12" s="196" t="s">
        <v>22743</v>
      </c>
      <c r="C12" s="198"/>
      <c r="D12" s="199"/>
      <c r="E12" s="199"/>
      <c r="F12" s="199"/>
      <c r="G12" s="199"/>
      <c r="H12" s="200"/>
    </row>
    <row r="13" spans="1:10" x14ac:dyDescent="0.25">
      <c r="A13" s="193" t="s">
        <v>13565</v>
      </c>
      <c r="B13" s="194" t="s">
        <v>13558</v>
      </c>
      <c r="C13" s="188" t="s">
        <v>6</v>
      </c>
      <c r="D13" s="177"/>
      <c r="E13" s="201">
        <v>26.2</v>
      </c>
      <c r="F13" s="201">
        <v>15</v>
      </c>
      <c r="G13" s="88">
        <f t="shared" si="0"/>
        <v>0</v>
      </c>
      <c r="H13" s="66">
        <f t="shared" si="1"/>
        <v>0</v>
      </c>
    </row>
    <row r="14" spans="1:10" s="103" customFormat="1" ht="12.75" x14ac:dyDescent="0.2">
      <c r="A14" s="193" t="s">
        <v>13566</v>
      </c>
      <c r="B14" s="194" t="s">
        <v>13560</v>
      </c>
      <c r="C14" s="188" t="s">
        <v>6</v>
      </c>
      <c r="D14" s="181"/>
      <c r="E14" s="201">
        <v>13.1</v>
      </c>
      <c r="F14" s="201">
        <v>7.5</v>
      </c>
      <c r="G14" s="88">
        <f t="shared" si="0"/>
        <v>0</v>
      </c>
      <c r="H14" s="66">
        <f t="shared" si="1"/>
        <v>0</v>
      </c>
    </row>
    <row r="15" spans="1:10" ht="146.25" x14ac:dyDescent="0.25">
      <c r="A15" s="195" t="s">
        <v>13567</v>
      </c>
      <c r="B15" s="196" t="s">
        <v>22744</v>
      </c>
      <c r="C15" s="198"/>
      <c r="D15" s="199"/>
      <c r="E15" s="199"/>
      <c r="F15" s="199"/>
      <c r="G15" s="199"/>
      <c r="H15" s="200"/>
    </row>
    <row r="16" spans="1:10" x14ac:dyDescent="0.25">
      <c r="A16" s="193" t="s">
        <v>13568</v>
      </c>
      <c r="B16" s="194" t="s">
        <v>13569</v>
      </c>
      <c r="C16" s="188" t="s">
        <v>6</v>
      </c>
      <c r="D16" s="177"/>
      <c r="E16" s="201">
        <v>16.100000000000001</v>
      </c>
      <c r="F16" s="201">
        <v>2.4900000000000002</v>
      </c>
      <c r="G16" s="88">
        <f t="shared" si="0"/>
        <v>0</v>
      </c>
      <c r="H16" s="66">
        <f t="shared" si="1"/>
        <v>0</v>
      </c>
    </row>
    <row r="17" spans="1:8" x14ac:dyDescent="0.25">
      <c r="A17" s="193" t="s">
        <v>13570</v>
      </c>
      <c r="B17" s="194" t="s">
        <v>13571</v>
      </c>
      <c r="C17" s="188" t="s">
        <v>6</v>
      </c>
      <c r="D17" s="177"/>
      <c r="E17" s="201">
        <v>19.2</v>
      </c>
      <c r="F17" s="201">
        <v>2.99</v>
      </c>
      <c r="G17" s="88">
        <f t="shared" si="0"/>
        <v>0</v>
      </c>
      <c r="H17" s="66">
        <f t="shared" si="1"/>
        <v>0</v>
      </c>
    </row>
    <row r="18" spans="1:8" x14ac:dyDescent="0.25">
      <c r="A18" s="193" t="s">
        <v>13572</v>
      </c>
      <c r="B18" s="194" t="s">
        <v>13573</v>
      </c>
      <c r="C18" s="188" t="s">
        <v>6</v>
      </c>
      <c r="D18" s="177"/>
      <c r="E18" s="201">
        <v>32.6</v>
      </c>
      <c r="F18" s="201">
        <v>2.99</v>
      </c>
      <c r="G18" s="88">
        <f t="shared" si="0"/>
        <v>0</v>
      </c>
      <c r="H18" s="66">
        <f t="shared" si="1"/>
        <v>0</v>
      </c>
    </row>
    <row r="19" spans="1:8" s="103" customFormat="1" ht="12.75" x14ac:dyDescent="0.2">
      <c r="A19" s="193" t="s">
        <v>13574</v>
      </c>
      <c r="B19" s="194" t="s">
        <v>13575</v>
      </c>
      <c r="C19" s="188" t="s">
        <v>6</v>
      </c>
      <c r="D19" s="181"/>
      <c r="E19" s="201">
        <v>36.299999999999997</v>
      </c>
      <c r="F19" s="201">
        <v>3.75</v>
      </c>
      <c r="G19" s="88">
        <f t="shared" si="0"/>
        <v>0</v>
      </c>
      <c r="H19" s="66">
        <f t="shared" si="1"/>
        <v>0</v>
      </c>
    </row>
    <row r="20" spans="1:8" ht="146.25" x14ac:dyDescent="0.25">
      <c r="A20" s="195" t="s">
        <v>13576</v>
      </c>
      <c r="B20" s="196" t="s">
        <v>22745</v>
      </c>
      <c r="C20" s="198"/>
      <c r="D20" s="199"/>
      <c r="E20" s="199"/>
      <c r="F20" s="199"/>
      <c r="G20" s="199"/>
      <c r="H20" s="200"/>
    </row>
    <row r="21" spans="1:8" x14ac:dyDescent="0.25">
      <c r="A21" s="193" t="s">
        <v>13577</v>
      </c>
      <c r="B21" s="194" t="s">
        <v>13569</v>
      </c>
      <c r="C21" s="188" t="s">
        <v>6</v>
      </c>
      <c r="D21" s="177"/>
      <c r="E21" s="201">
        <v>8.1</v>
      </c>
      <c r="F21" s="201">
        <v>1.5</v>
      </c>
      <c r="G21" s="88">
        <f t="shared" si="0"/>
        <v>0</v>
      </c>
      <c r="H21" s="66">
        <f t="shared" si="1"/>
        <v>0</v>
      </c>
    </row>
    <row r="22" spans="1:8" x14ac:dyDescent="0.25">
      <c r="A22" s="193" t="s">
        <v>13578</v>
      </c>
      <c r="B22" s="194" t="s">
        <v>13571</v>
      </c>
      <c r="C22" s="188" t="s">
        <v>6</v>
      </c>
      <c r="D22" s="177"/>
      <c r="E22" s="201">
        <v>10.9</v>
      </c>
      <c r="F22" s="201">
        <v>2.25</v>
      </c>
      <c r="G22" s="88">
        <f t="shared" si="0"/>
        <v>0</v>
      </c>
      <c r="H22" s="66">
        <f t="shared" si="1"/>
        <v>0</v>
      </c>
    </row>
    <row r="23" spans="1:8" x14ac:dyDescent="0.25">
      <c r="A23" s="193" t="s">
        <v>13579</v>
      </c>
      <c r="B23" s="194" t="s">
        <v>13573</v>
      </c>
      <c r="C23" s="188" t="s">
        <v>6</v>
      </c>
      <c r="D23" s="177"/>
      <c r="E23" s="201">
        <v>19</v>
      </c>
      <c r="F23" s="201">
        <v>2.25</v>
      </c>
      <c r="G23" s="88">
        <f t="shared" si="0"/>
        <v>0</v>
      </c>
      <c r="H23" s="66">
        <f t="shared" si="1"/>
        <v>0</v>
      </c>
    </row>
    <row r="24" spans="1:8" s="103" customFormat="1" ht="12.75" x14ac:dyDescent="0.2">
      <c r="A24" s="193" t="s">
        <v>13580</v>
      </c>
      <c r="B24" s="194" t="s">
        <v>13575</v>
      </c>
      <c r="C24" s="188" t="s">
        <v>6</v>
      </c>
      <c r="D24" s="181"/>
      <c r="E24" s="201">
        <v>20.9</v>
      </c>
      <c r="F24" s="201">
        <v>2.99</v>
      </c>
      <c r="G24" s="88">
        <f t="shared" si="0"/>
        <v>0</v>
      </c>
      <c r="H24" s="66">
        <f t="shared" si="1"/>
        <v>0</v>
      </c>
    </row>
    <row r="25" spans="1:8" ht="135" x14ac:dyDescent="0.25">
      <c r="A25" s="195" t="s">
        <v>13581</v>
      </c>
      <c r="B25" s="196" t="s">
        <v>22746</v>
      </c>
      <c r="C25" s="198"/>
      <c r="D25" s="199"/>
      <c r="E25" s="199"/>
      <c r="F25" s="199"/>
      <c r="G25" s="199"/>
      <c r="H25" s="200"/>
    </row>
    <row r="26" spans="1:8" x14ac:dyDescent="0.25">
      <c r="A26" s="193" t="s">
        <v>13582</v>
      </c>
      <c r="B26" s="194" t="s">
        <v>13583</v>
      </c>
      <c r="C26" s="188" t="s">
        <v>6</v>
      </c>
      <c r="D26" s="177"/>
      <c r="E26" s="201">
        <v>16.399999999999999</v>
      </c>
      <c r="F26" s="201">
        <v>2.77</v>
      </c>
      <c r="G26" s="88">
        <f t="shared" si="0"/>
        <v>0</v>
      </c>
      <c r="H26" s="66">
        <f t="shared" si="1"/>
        <v>0</v>
      </c>
    </row>
    <row r="27" spans="1:8" s="103" customFormat="1" ht="12.75" x14ac:dyDescent="0.2">
      <c r="A27" s="193" t="s">
        <v>13584</v>
      </c>
      <c r="B27" s="194" t="s">
        <v>13585</v>
      </c>
      <c r="C27" s="188" t="s">
        <v>6</v>
      </c>
      <c r="D27" s="181"/>
      <c r="E27" s="201">
        <v>22.1</v>
      </c>
      <c r="F27" s="201">
        <v>2.77</v>
      </c>
      <c r="G27" s="88">
        <f t="shared" si="0"/>
        <v>0</v>
      </c>
      <c r="H27" s="66">
        <f t="shared" si="1"/>
        <v>0</v>
      </c>
    </row>
    <row r="28" spans="1:8" ht="146.25" x14ac:dyDescent="0.25">
      <c r="A28" s="195" t="s">
        <v>13586</v>
      </c>
      <c r="B28" s="196" t="s">
        <v>22747</v>
      </c>
      <c r="C28" s="198"/>
      <c r="D28" s="199"/>
      <c r="E28" s="199"/>
      <c r="F28" s="199"/>
      <c r="G28" s="199"/>
      <c r="H28" s="200"/>
    </row>
    <row r="29" spans="1:8" x14ac:dyDescent="0.25">
      <c r="A29" s="193" t="s">
        <v>13587</v>
      </c>
      <c r="B29" s="194" t="s">
        <v>13583</v>
      </c>
      <c r="C29" s="188" t="s">
        <v>6</v>
      </c>
      <c r="D29" s="177"/>
      <c r="E29" s="201">
        <v>27</v>
      </c>
      <c r="F29" s="201">
        <v>2.77</v>
      </c>
      <c r="G29" s="88">
        <f t="shared" si="0"/>
        <v>0</v>
      </c>
      <c r="H29" s="66">
        <f t="shared" si="1"/>
        <v>0</v>
      </c>
    </row>
    <row r="30" spans="1:8" s="103" customFormat="1" ht="12.75" x14ac:dyDescent="0.2">
      <c r="A30" s="193" t="s">
        <v>13588</v>
      </c>
      <c r="B30" s="194" t="s">
        <v>13585</v>
      </c>
      <c r="C30" s="188" t="s">
        <v>6</v>
      </c>
      <c r="D30" s="181"/>
      <c r="E30" s="201">
        <v>38</v>
      </c>
      <c r="F30" s="201">
        <v>2.77</v>
      </c>
      <c r="G30" s="88">
        <f t="shared" si="0"/>
        <v>0</v>
      </c>
      <c r="H30" s="66">
        <f t="shared" si="1"/>
        <v>0</v>
      </c>
    </row>
    <row r="31" spans="1:8" ht="146.25" x14ac:dyDescent="0.25">
      <c r="A31" s="195" t="s">
        <v>13589</v>
      </c>
      <c r="B31" s="196" t="s">
        <v>22748</v>
      </c>
      <c r="C31" s="198"/>
      <c r="D31" s="199"/>
      <c r="E31" s="199"/>
      <c r="F31" s="199"/>
      <c r="G31" s="199"/>
      <c r="H31" s="200"/>
    </row>
    <row r="32" spans="1:8" x14ac:dyDescent="0.25">
      <c r="A32" s="193" t="s">
        <v>13590</v>
      </c>
      <c r="B32" s="194" t="s">
        <v>13583</v>
      </c>
      <c r="C32" s="188" t="s">
        <v>6</v>
      </c>
      <c r="D32" s="177"/>
      <c r="E32" s="201">
        <v>61</v>
      </c>
      <c r="F32" s="201">
        <v>2.75</v>
      </c>
      <c r="G32" s="88">
        <f t="shared" si="0"/>
        <v>0</v>
      </c>
      <c r="H32" s="66">
        <f t="shared" si="1"/>
        <v>0</v>
      </c>
    </row>
    <row r="33" spans="1:8" s="103" customFormat="1" ht="12.75" x14ac:dyDescent="0.2">
      <c r="A33" s="193" t="s">
        <v>13591</v>
      </c>
      <c r="B33" s="194" t="s">
        <v>13585</v>
      </c>
      <c r="C33" s="188" t="s">
        <v>6</v>
      </c>
      <c r="D33" s="181"/>
      <c r="E33" s="201">
        <v>90</v>
      </c>
      <c r="F33" s="201">
        <v>2.77</v>
      </c>
      <c r="G33" s="88">
        <f t="shared" si="0"/>
        <v>0</v>
      </c>
      <c r="H33" s="66">
        <f t="shared" si="1"/>
        <v>0</v>
      </c>
    </row>
    <row r="34" spans="1:8" ht="180" x14ac:dyDescent="0.25">
      <c r="A34" s="195" t="s">
        <v>13592</v>
      </c>
      <c r="B34" s="196" t="s">
        <v>22749</v>
      </c>
      <c r="C34" s="198"/>
      <c r="D34" s="199"/>
      <c r="E34" s="199"/>
      <c r="F34" s="199"/>
      <c r="G34" s="199"/>
      <c r="H34" s="200"/>
    </row>
    <row r="35" spans="1:8" x14ac:dyDescent="0.25">
      <c r="A35" s="193" t="s">
        <v>13593</v>
      </c>
      <c r="B35" s="194" t="s">
        <v>13560</v>
      </c>
      <c r="C35" s="188" t="s">
        <v>6</v>
      </c>
      <c r="D35" s="177"/>
      <c r="E35" s="201">
        <v>9.9</v>
      </c>
      <c r="F35" s="201">
        <v>1.67</v>
      </c>
      <c r="G35" s="88">
        <f t="shared" si="0"/>
        <v>0</v>
      </c>
      <c r="H35" s="66">
        <f t="shared" si="1"/>
        <v>0</v>
      </c>
    </row>
    <row r="36" spans="1:8" s="103" customFormat="1" ht="12.75" x14ac:dyDescent="0.2">
      <c r="A36" s="193" t="s">
        <v>13594</v>
      </c>
      <c r="B36" s="194" t="s">
        <v>13595</v>
      </c>
      <c r="C36" s="188" t="s">
        <v>6</v>
      </c>
      <c r="D36" s="181"/>
      <c r="E36" s="201">
        <v>8.9</v>
      </c>
      <c r="F36" s="201">
        <v>1.33</v>
      </c>
      <c r="G36" s="88">
        <f t="shared" si="0"/>
        <v>0</v>
      </c>
      <c r="H36" s="66">
        <f t="shared" si="1"/>
        <v>0</v>
      </c>
    </row>
    <row r="37" spans="1:8" ht="168.75" x14ac:dyDescent="0.25">
      <c r="A37" s="195" t="s">
        <v>13596</v>
      </c>
      <c r="B37" s="196" t="s">
        <v>22750</v>
      </c>
      <c r="C37" s="198"/>
      <c r="D37" s="199"/>
      <c r="E37" s="199"/>
      <c r="F37" s="199"/>
      <c r="G37" s="199"/>
      <c r="H37" s="200"/>
    </row>
    <row r="38" spans="1:8" x14ac:dyDescent="0.25">
      <c r="A38" s="193" t="s">
        <v>13597</v>
      </c>
      <c r="B38" s="194" t="s">
        <v>13560</v>
      </c>
      <c r="C38" s="188" t="s">
        <v>6</v>
      </c>
      <c r="D38" s="177"/>
      <c r="E38" s="201">
        <v>15.2</v>
      </c>
      <c r="F38" s="201">
        <v>1.39</v>
      </c>
      <c r="G38" s="88">
        <f t="shared" si="0"/>
        <v>0</v>
      </c>
      <c r="H38" s="66">
        <f t="shared" si="1"/>
        <v>0</v>
      </c>
    </row>
    <row r="39" spans="1:8" s="103" customFormat="1" ht="12.75" x14ac:dyDescent="0.2">
      <c r="A39" s="193" t="s">
        <v>13598</v>
      </c>
      <c r="B39" s="194" t="s">
        <v>13599</v>
      </c>
      <c r="C39" s="188" t="s">
        <v>6</v>
      </c>
      <c r="D39" s="181"/>
      <c r="E39" s="201">
        <v>12.5</v>
      </c>
      <c r="F39" s="201">
        <v>1.33</v>
      </c>
      <c r="G39" s="88">
        <f t="shared" si="0"/>
        <v>0</v>
      </c>
      <c r="H39" s="66">
        <f t="shared" si="1"/>
        <v>0</v>
      </c>
    </row>
    <row r="40" spans="1:8" ht="168.75" x14ac:dyDescent="0.25">
      <c r="A40" s="195" t="s">
        <v>13600</v>
      </c>
      <c r="B40" s="196" t="s">
        <v>22751</v>
      </c>
      <c r="C40" s="198"/>
      <c r="D40" s="199"/>
      <c r="E40" s="199"/>
      <c r="F40" s="199"/>
      <c r="G40" s="199"/>
      <c r="H40" s="200"/>
    </row>
    <row r="41" spans="1:8" ht="22.5" x14ac:dyDescent="0.25">
      <c r="A41" s="193" t="s">
        <v>13601</v>
      </c>
      <c r="B41" s="194" t="s">
        <v>13602</v>
      </c>
      <c r="C41" s="188" t="s">
        <v>6</v>
      </c>
      <c r="D41" s="177"/>
      <c r="E41" s="201">
        <v>17.899999999999999</v>
      </c>
      <c r="F41" s="201">
        <v>1.67</v>
      </c>
      <c r="G41" s="88">
        <f t="shared" si="0"/>
        <v>0</v>
      </c>
      <c r="H41" s="66">
        <f t="shared" si="1"/>
        <v>0</v>
      </c>
    </row>
    <row r="42" spans="1:8" ht="22.5" x14ac:dyDescent="0.25">
      <c r="A42" s="193" t="s">
        <v>13603</v>
      </c>
      <c r="B42" s="194" t="s">
        <v>13604</v>
      </c>
      <c r="C42" s="188" t="s">
        <v>6</v>
      </c>
      <c r="D42" s="177"/>
      <c r="E42" s="201">
        <v>20.7</v>
      </c>
      <c r="F42" s="201">
        <v>1.67</v>
      </c>
      <c r="G42" s="88">
        <f t="shared" si="0"/>
        <v>0</v>
      </c>
      <c r="H42" s="66">
        <f t="shared" si="1"/>
        <v>0</v>
      </c>
    </row>
    <row r="43" spans="1:8" ht="22.5" x14ac:dyDescent="0.25">
      <c r="A43" s="193" t="s">
        <v>13605</v>
      </c>
      <c r="B43" s="194" t="s">
        <v>13606</v>
      </c>
      <c r="C43" s="188" t="s">
        <v>6</v>
      </c>
      <c r="D43" s="177"/>
      <c r="E43" s="201">
        <v>36.299999999999997</v>
      </c>
      <c r="F43" s="201">
        <v>2.4900000000000002</v>
      </c>
      <c r="G43" s="88">
        <f t="shared" si="0"/>
        <v>0</v>
      </c>
      <c r="H43" s="66">
        <f t="shared" si="1"/>
        <v>0</v>
      </c>
    </row>
    <row r="44" spans="1:8" ht="22.5" x14ac:dyDescent="0.25">
      <c r="A44" s="193" t="s">
        <v>13607</v>
      </c>
      <c r="B44" s="194" t="s">
        <v>13608</v>
      </c>
      <c r="C44" s="188" t="s">
        <v>6</v>
      </c>
      <c r="D44" s="177"/>
      <c r="E44" s="201">
        <v>35.299999999999997</v>
      </c>
      <c r="F44" s="201">
        <v>1.67</v>
      </c>
      <c r="G44" s="88">
        <f t="shared" si="0"/>
        <v>0</v>
      </c>
      <c r="H44" s="66">
        <f t="shared" si="1"/>
        <v>0</v>
      </c>
    </row>
    <row r="45" spans="1:8" ht="22.5" x14ac:dyDescent="0.25">
      <c r="A45" s="193" t="s">
        <v>13609</v>
      </c>
      <c r="B45" s="194" t="s">
        <v>13610</v>
      </c>
      <c r="C45" s="188" t="s">
        <v>6</v>
      </c>
      <c r="D45" s="177"/>
      <c r="E45" s="201">
        <v>40.799999999999997</v>
      </c>
      <c r="F45" s="201">
        <v>1.67</v>
      </c>
      <c r="G45" s="88">
        <f t="shared" si="0"/>
        <v>0</v>
      </c>
      <c r="H45" s="66">
        <f t="shared" si="1"/>
        <v>0</v>
      </c>
    </row>
    <row r="46" spans="1:8" ht="22.5" x14ac:dyDescent="0.25">
      <c r="A46" s="193" t="s">
        <v>13611</v>
      </c>
      <c r="B46" s="194" t="s">
        <v>13610</v>
      </c>
      <c r="C46" s="188" t="s">
        <v>6</v>
      </c>
      <c r="D46" s="177"/>
      <c r="E46" s="201">
        <v>44.2</v>
      </c>
      <c r="F46" s="201">
        <v>2.4900000000000002</v>
      </c>
      <c r="G46" s="88">
        <f t="shared" si="0"/>
        <v>0</v>
      </c>
      <c r="H46" s="66">
        <f t="shared" si="1"/>
        <v>0</v>
      </c>
    </row>
    <row r="47" spans="1:8" x14ac:dyDescent="0.25">
      <c r="A47" s="193" t="s">
        <v>13612</v>
      </c>
      <c r="B47" s="194" t="s">
        <v>13613</v>
      </c>
      <c r="C47" s="188" t="s">
        <v>6</v>
      </c>
      <c r="D47" s="177"/>
      <c r="E47" s="201">
        <v>3.94</v>
      </c>
      <c r="F47" s="201">
        <v>1.5</v>
      </c>
      <c r="G47" s="88">
        <f t="shared" si="0"/>
        <v>0</v>
      </c>
      <c r="H47" s="66">
        <f t="shared" si="1"/>
        <v>0</v>
      </c>
    </row>
    <row r="48" spans="1:8" s="103" customFormat="1" ht="12.75" x14ac:dyDescent="0.2">
      <c r="A48" s="193" t="s">
        <v>13614</v>
      </c>
      <c r="B48" s="194" t="s">
        <v>13615</v>
      </c>
      <c r="C48" s="188" t="s">
        <v>6</v>
      </c>
      <c r="D48" s="181"/>
      <c r="E48" s="201">
        <v>6.1</v>
      </c>
      <c r="F48" s="201">
        <v>1.5</v>
      </c>
      <c r="G48" s="88">
        <f t="shared" si="0"/>
        <v>0</v>
      </c>
      <c r="H48" s="66">
        <f t="shared" si="1"/>
        <v>0</v>
      </c>
    </row>
    <row r="49" spans="1:8" ht="168.75" x14ac:dyDescent="0.25">
      <c r="A49" s="195" t="s">
        <v>13616</v>
      </c>
      <c r="B49" s="196" t="s">
        <v>22752</v>
      </c>
      <c r="C49" s="198"/>
      <c r="D49" s="199"/>
      <c r="E49" s="199"/>
      <c r="F49" s="199"/>
      <c r="G49" s="199"/>
      <c r="H49" s="200"/>
    </row>
    <row r="50" spans="1:8" x14ac:dyDescent="0.25">
      <c r="A50" s="193" t="s">
        <v>13617</v>
      </c>
      <c r="B50" s="194" t="s">
        <v>13618</v>
      </c>
      <c r="C50" s="188" t="s">
        <v>6</v>
      </c>
      <c r="D50" s="177"/>
      <c r="E50" s="201">
        <v>17</v>
      </c>
      <c r="F50" s="201">
        <v>1.67</v>
      </c>
      <c r="G50" s="88">
        <f t="shared" si="0"/>
        <v>0</v>
      </c>
      <c r="H50" s="66">
        <f t="shared" si="1"/>
        <v>0</v>
      </c>
    </row>
    <row r="51" spans="1:8" x14ac:dyDescent="0.25">
      <c r="A51" s="193" t="s">
        <v>13619</v>
      </c>
      <c r="B51" s="194" t="s">
        <v>13620</v>
      </c>
      <c r="C51" s="188" t="s">
        <v>6</v>
      </c>
      <c r="D51" s="177"/>
      <c r="E51" s="201">
        <v>19.5</v>
      </c>
      <c r="F51" s="201">
        <v>1.67</v>
      </c>
      <c r="G51" s="88">
        <f t="shared" si="0"/>
        <v>0</v>
      </c>
      <c r="H51" s="66">
        <f t="shared" si="1"/>
        <v>0</v>
      </c>
    </row>
    <row r="52" spans="1:8" x14ac:dyDescent="0.25">
      <c r="A52" s="193" t="s">
        <v>13621</v>
      </c>
      <c r="B52" s="194" t="s">
        <v>13622</v>
      </c>
      <c r="C52" s="188" t="s">
        <v>6</v>
      </c>
      <c r="D52" s="177"/>
      <c r="E52" s="201">
        <v>14</v>
      </c>
      <c r="F52" s="201">
        <v>1.67</v>
      </c>
      <c r="G52" s="88">
        <f t="shared" si="0"/>
        <v>0</v>
      </c>
      <c r="H52" s="66">
        <f t="shared" si="1"/>
        <v>0</v>
      </c>
    </row>
    <row r="53" spans="1:8" x14ac:dyDescent="0.25">
      <c r="A53" s="193" t="s">
        <v>13623</v>
      </c>
      <c r="B53" s="194" t="s">
        <v>13624</v>
      </c>
      <c r="C53" s="188" t="s">
        <v>6</v>
      </c>
      <c r="D53" s="177"/>
      <c r="E53" s="201">
        <v>16.100000000000001</v>
      </c>
      <c r="F53" s="201">
        <v>1.67</v>
      </c>
      <c r="G53" s="88">
        <f t="shared" si="0"/>
        <v>0</v>
      </c>
      <c r="H53" s="66">
        <f t="shared" si="1"/>
        <v>0</v>
      </c>
    </row>
    <row r="54" spans="1:8" ht="22.5" x14ac:dyDescent="0.25">
      <c r="A54" s="193" t="s">
        <v>13625</v>
      </c>
      <c r="B54" s="194" t="s">
        <v>13626</v>
      </c>
      <c r="C54" s="188" t="s">
        <v>6</v>
      </c>
      <c r="D54" s="177"/>
      <c r="E54" s="201">
        <v>18</v>
      </c>
      <c r="F54" s="201">
        <v>1.67</v>
      </c>
      <c r="G54" s="88">
        <f t="shared" si="0"/>
        <v>0</v>
      </c>
      <c r="H54" s="66">
        <f t="shared" si="1"/>
        <v>0</v>
      </c>
    </row>
    <row r="55" spans="1:8" ht="22.5" x14ac:dyDescent="0.25">
      <c r="A55" s="193" t="s">
        <v>13627</v>
      </c>
      <c r="B55" s="194" t="s">
        <v>13628</v>
      </c>
      <c r="C55" s="188" t="s">
        <v>6</v>
      </c>
      <c r="D55" s="177"/>
      <c r="E55" s="201">
        <v>20.6</v>
      </c>
      <c r="F55" s="201">
        <v>1.67</v>
      </c>
      <c r="G55" s="88">
        <f t="shared" si="0"/>
        <v>0</v>
      </c>
      <c r="H55" s="66">
        <f t="shared" si="1"/>
        <v>0</v>
      </c>
    </row>
    <row r="56" spans="1:8" ht="22.5" x14ac:dyDescent="0.25">
      <c r="A56" s="193" t="s">
        <v>13629</v>
      </c>
      <c r="B56" s="194" t="s">
        <v>13630</v>
      </c>
      <c r="C56" s="188" t="s">
        <v>6</v>
      </c>
      <c r="D56" s="177"/>
      <c r="E56" s="201">
        <v>30.5</v>
      </c>
      <c r="F56" s="201">
        <v>1.67</v>
      </c>
      <c r="G56" s="88">
        <f t="shared" si="0"/>
        <v>0</v>
      </c>
      <c r="H56" s="66">
        <f t="shared" si="1"/>
        <v>0</v>
      </c>
    </row>
    <row r="57" spans="1:8" ht="22.5" x14ac:dyDescent="0.25">
      <c r="A57" s="193" t="s">
        <v>13631</v>
      </c>
      <c r="B57" s="194" t="s">
        <v>13632</v>
      </c>
      <c r="C57" s="188" t="s">
        <v>6</v>
      </c>
      <c r="D57" s="177"/>
      <c r="E57" s="201">
        <v>37.1</v>
      </c>
      <c r="F57" s="201">
        <v>1.67</v>
      </c>
      <c r="G57" s="88">
        <f t="shared" si="0"/>
        <v>0</v>
      </c>
      <c r="H57" s="66">
        <f t="shared" si="1"/>
        <v>0</v>
      </c>
    </row>
    <row r="58" spans="1:8" x14ac:dyDescent="0.25">
      <c r="A58" s="193" t="s">
        <v>13633</v>
      </c>
      <c r="B58" s="194" t="s">
        <v>13634</v>
      </c>
      <c r="C58" s="188" t="s">
        <v>6</v>
      </c>
      <c r="D58" s="177"/>
      <c r="E58" s="201">
        <v>7</v>
      </c>
      <c r="F58" s="201">
        <v>0.83</v>
      </c>
      <c r="G58" s="88">
        <f t="shared" si="0"/>
        <v>0</v>
      </c>
      <c r="H58" s="66">
        <f t="shared" si="1"/>
        <v>0</v>
      </c>
    </row>
    <row r="59" spans="1:8" ht="22.5" x14ac:dyDescent="0.25">
      <c r="A59" s="193" t="s">
        <v>13635</v>
      </c>
      <c r="B59" s="194" t="s">
        <v>13636</v>
      </c>
      <c r="C59" s="188" t="s">
        <v>6</v>
      </c>
      <c r="D59" s="177"/>
      <c r="E59" s="201">
        <v>19.100000000000001</v>
      </c>
      <c r="F59" s="201">
        <v>0.83</v>
      </c>
      <c r="G59" s="88">
        <f t="shared" si="0"/>
        <v>0</v>
      </c>
      <c r="H59" s="66">
        <f t="shared" si="1"/>
        <v>0</v>
      </c>
    </row>
    <row r="60" spans="1:8" x14ac:dyDescent="0.25">
      <c r="A60" s="193" t="s">
        <v>13637</v>
      </c>
      <c r="B60" s="194" t="s">
        <v>13638</v>
      </c>
      <c r="C60" s="188" t="s">
        <v>6</v>
      </c>
      <c r="D60" s="177"/>
      <c r="E60" s="201">
        <v>20.3</v>
      </c>
      <c r="F60" s="201">
        <v>0.83</v>
      </c>
      <c r="G60" s="88">
        <f t="shared" si="0"/>
        <v>0</v>
      </c>
      <c r="H60" s="66">
        <f t="shared" si="1"/>
        <v>0</v>
      </c>
    </row>
    <row r="61" spans="1:8" x14ac:dyDescent="0.25">
      <c r="A61" s="193" t="s">
        <v>13639</v>
      </c>
      <c r="B61" s="194" t="s">
        <v>13613</v>
      </c>
      <c r="C61" s="188" t="s">
        <v>6</v>
      </c>
      <c r="D61" s="177"/>
      <c r="E61" s="201">
        <v>3.94</v>
      </c>
      <c r="F61" s="201">
        <v>1.5</v>
      </c>
      <c r="G61" s="88">
        <f t="shared" si="0"/>
        <v>0</v>
      </c>
      <c r="H61" s="66">
        <f t="shared" si="1"/>
        <v>0</v>
      </c>
    </row>
    <row r="62" spans="1:8" s="103" customFormat="1" ht="12.75" x14ac:dyDescent="0.2">
      <c r="A62" s="193" t="s">
        <v>13640</v>
      </c>
      <c r="B62" s="194" t="s">
        <v>13615</v>
      </c>
      <c r="C62" s="188" t="s">
        <v>6</v>
      </c>
      <c r="D62" s="181"/>
      <c r="E62" s="201">
        <v>6.1</v>
      </c>
      <c r="F62" s="201">
        <v>1.5</v>
      </c>
      <c r="G62" s="88">
        <f t="shared" si="0"/>
        <v>0</v>
      </c>
      <c r="H62" s="66">
        <f t="shared" si="1"/>
        <v>0</v>
      </c>
    </row>
    <row r="63" spans="1:8" ht="123.75" x14ac:dyDescent="0.25">
      <c r="A63" s="195" t="s">
        <v>13641</v>
      </c>
      <c r="B63" s="196" t="s">
        <v>22753</v>
      </c>
      <c r="C63" s="198"/>
      <c r="D63" s="199"/>
      <c r="E63" s="199"/>
      <c r="F63" s="199"/>
      <c r="G63" s="199"/>
      <c r="H63" s="200"/>
    </row>
    <row r="64" spans="1:8" ht="22.5" x14ac:dyDescent="0.25">
      <c r="A64" s="193" t="s">
        <v>13642</v>
      </c>
      <c r="B64" s="194" t="s">
        <v>13643</v>
      </c>
      <c r="C64" s="188" t="s">
        <v>6</v>
      </c>
      <c r="D64" s="177"/>
      <c r="E64" s="201">
        <v>57</v>
      </c>
      <c r="F64" s="201">
        <v>5.6</v>
      </c>
      <c r="G64" s="88">
        <f t="shared" si="0"/>
        <v>0</v>
      </c>
      <c r="H64" s="66">
        <f t="shared" si="1"/>
        <v>0</v>
      </c>
    </row>
    <row r="65" spans="1:8" s="103" customFormat="1" ht="12.75" x14ac:dyDescent="0.2">
      <c r="A65" s="193" t="s">
        <v>13644</v>
      </c>
      <c r="B65" s="194" t="s">
        <v>13645</v>
      </c>
      <c r="C65" s="188" t="s">
        <v>6</v>
      </c>
      <c r="D65" s="181"/>
      <c r="E65" s="201">
        <v>40.200000000000003</v>
      </c>
      <c r="F65" s="201">
        <v>3.96</v>
      </c>
      <c r="G65" s="88">
        <f t="shared" si="0"/>
        <v>0</v>
      </c>
      <c r="H65" s="66">
        <f t="shared" si="1"/>
        <v>0</v>
      </c>
    </row>
    <row r="66" spans="1:8" ht="90" x14ac:dyDescent="0.25">
      <c r="A66" s="195" t="s">
        <v>13646</v>
      </c>
      <c r="B66" s="196" t="s">
        <v>22754</v>
      </c>
      <c r="C66" s="198"/>
      <c r="D66" s="199"/>
      <c r="E66" s="199"/>
      <c r="F66" s="199"/>
      <c r="G66" s="199"/>
      <c r="H66" s="200"/>
    </row>
    <row r="67" spans="1:8" x14ac:dyDescent="0.25">
      <c r="A67" s="193" t="s">
        <v>13647</v>
      </c>
      <c r="B67" s="194" t="s">
        <v>13648</v>
      </c>
      <c r="C67" s="188" t="s">
        <v>6</v>
      </c>
      <c r="D67" s="177"/>
      <c r="E67" s="201">
        <v>10.5</v>
      </c>
      <c r="F67" s="201">
        <v>1.03</v>
      </c>
      <c r="G67" s="88">
        <f t="shared" si="0"/>
        <v>0</v>
      </c>
      <c r="H67" s="66">
        <f t="shared" si="1"/>
        <v>0</v>
      </c>
    </row>
    <row r="68" spans="1:8" x14ac:dyDescent="0.25">
      <c r="A68" s="193" t="s">
        <v>13649</v>
      </c>
      <c r="B68" s="194" t="s">
        <v>13650</v>
      </c>
      <c r="C68" s="188" t="s">
        <v>6</v>
      </c>
      <c r="D68" s="177"/>
      <c r="E68" s="201">
        <v>7.9</v>
      </c>
      <c r="F68" s="201">
        <v>0.78</v>
      </c>
      <c r="G68" s="88">
        <f t="shared" ref="G68:G131" si="2">D68*E68</f>
        <v>0</v>
      </c>
      <c r="H68" s="66">
        <f t="shared" ref="H68:H131" si="3">D68*F68</f>
        <v>0</v>
      </c>
    </row>
    <row r="69" spans="1:8" x14ac:dyDescent="0.25">
      <c r="A69" s="193" t="s">
        <v>13651</v>
      </c>
      <c r="B69" s="194" t="s">
        <v>13652</v>
      </c>
      <c r="C69" s="188" t="s">
        <v>6</v>
      </c>
      <c r="D69" s="177"/>
      <c r="E69" s="201">
        <v>13.7</v>
      </c>
      <c r="F69" s="201">
        <v>1.35</v>
      </c>
      <c r="G69" s="88">
        <f t="shared" si="2"/>
        <v>0</v>
      </c>
      <c r="H69" s="66">
        <f t="shared" si="3"/>
        <v>0</v>
      </c>
    </row>
    <row r="70" spans="1:8" s="103" customFormat="1" ht="22.5" x14ac:dyDescent="0.2">
      <c r="A70" s="193" t="s">
        <v>13653</v>
      </c>
      <c r="B70" s="194" t="s">
        <v>13654</v>
      </c>
      <c r="C70" s="188" t="s">
        <v>6</v>
      </c>
      <c r="D70" s="181"/>
      <c r="E70" s="201">
        <v>7.9</v>
      </c>
      <c r="F70" s="201">
        <v>0.78</v>
      </c>
      <c r="G70" s="88">
        <f t="shared" si="2"/>
        <v>0</v>
      </c>
      <c r="H70" s="66">
        <f t="shared" si="3"/>
        <v>0</v>
      </c>
    </row>
    <row r="71" spans="1:8" ht="67.5" x14ac:dyDescent="0.25">
      <c r="A71" s="195" t="s">
        <v>13655</v>
      </c>
      <c r="B71" s="196" t="s">
        <v>22755</v>
      </c>
      <c r="C71" s="198"/>
      <c r="D71" s="199"/>
      <c r="E71" s="199"/>
      <c r="F71" s="199"/>
      <c r="G71" s="199"/>
      <c r="H71" s="200"/>
    </row>
    <row r="72" spans="1:8" x14ac:dyDescent="0.25">
      <c r="A72" s="193" t="s">
        <v>13656</v>
      </c>
      <c r="B72" s="194" t="s">
        <v>13657</v>
      </c>
      <c r="C72" s="188" t="s">
        <v>6</v>
      </c>
      <c r="D72" s="177"/>
      <c r="E72" s="201">
        <v>4.8099999999999996</v>
      </c>
      <c r="F72" s="201">
        <v>0</v>
      </c>
      <c r="G72" s="88">
        <f t="shared" si="2"/>
        <v>0</v>
      </c>
      <c r="H72" s="66">
        <f t="shared" si="3"/>
        <v>0</v>
      </c>
    </row>
    <row r="73" spans="1:8" x14ac:dyDescent="0.25">
      <c r="A73" s="193" t="s">
        <v>13658</v>
      </c>
      <c r="B73" s="194" t="s">
        <v>13659</v>
      </c>
      <c r="C73" s="188" t="s">
        <v>6</v>
      </c>
      <c r="D73" s="177"/>
      <c r="E73" s="201">
        <v>6.7</v>
      </c>
      <c r="F73" s="201">
        <v>0</v>
      </c>
      <c r="G73" s="88">
        <f t="shared" si="2"/>
        <v>0</v>
      </c>
      <c r="H73" s="66">
        <f t="shared" si="3"/>
        <v>0</v>
      </c>
    </row>
    <row r="74" spans="1:8" x14ac:dyDescent="0.25">
      <c r="A74" s="193" t="s">
        <v>13660</v>
      </c>
      <c r="B74" s="194" t="s">
        <v>13661</v>
      </c>
      <c r="C74" s="188" t="s">
        <v>6</v>
      </c>
      <c r="D74" s="177"/>
      <c r="E74" s="201">
        <v>9.1999999999999993</v>
      </c>
      <c r="F74" s="201">
        <v>0</v>
      </c>
      <c r="G74" s="88">
        <f t="shared" si="2"/>
        <v>0</v>
      </c>
      <c r="H74" s="66">
        <f t="shared" si="3"/>
        <v>0</v>
      </c>
    </row>
    <row r="75" spans="1:8" ht="22.5" x14ac:dyDescent="0.25">
      <c r="A75" s="193" t="s">
        <v>13662</v>
      </c>
      <c r="B75" s="194" t="s">
        <v>13663</v>
      </c>
      <c r="C75" s="188" t="s">
        <v>6</v>
      </c>
      <c r="D75" s="177"/>
      <c r="E75" s="201">
        <v>5.8</v>
      </c>
      <c r="F75" s="201">
        <v>0</v>
      </c>
      <c r="G75" s="88">
        <f t="shared" si="2"/>
        <v>0</v>
      </c>
      <c r="H75" s="66">
        <f t="shared" si="3"/>
        <v>0</v>
      </c>
    </row>
    <row r="76" spans="1:8" ht="22.5" x14ac:dyDescent="0.25">
      <c r="A76" s="193" t="s">
        <v>13664</v>
      </c>
      <c r="B76" s="194" t="s">
        <v>13665</v>
      </c>
      <c r="C76" s="188" t="s">
        <v>6</v>
      </c>
      <c r="D76" s="177"/>
      <c r="E76" s="201">
        <v>8.9</v>
      </c>
      <c r="F76" s="201">
        <v>0</v>
      </c>
      <c r="G76" s="88">
        <f t="shared" si="2"/>
        <v>0</v>
      </c>
      <c r="H76" s="66">
        <f t="shared" si="3"/>
        <v>0</v>
      </c>
    </row>
    <row r="77" spans="1:8" s="103" customFormat="1" ht="22.5" x14ac:dyDescent="0.2">
      <c r="A77" s="193" t="s">
        <v>13666</v>
      </c>
      <c r="B77" s="194" t="s">
        <v>13667</v>
      </c>
      <c r="C77" s="188" t="s">
        <v>6</v>
      </c>
      <c r="D77" s="181"/>
      <c r="E77" s="201">
        <v>12.2</v>
      </c>
      <c r="F77" s="201">
        <v>0</v>
      </c>
      <c r="G77" s="88">
        <f t="shared" si="2"/>
        <v>0</v>
      </c>
      <c r="H77" s="66">
        <f t="shared" si="3"/>
        <v>0</v>
      </c>
    </row>
    <row r="78" spans="1:8" ht="78.75" x14ac:dyDescent="0.25">
      <c r="A78" s="195" t="s">
        <v>13668</v>
      </c>
      <c r="B78" s="196" t="s">
        <v>22756</v>
      </c>
      <c r="C78" s="198"/>
      <c r="D78" s="199"/>
      <c r="E78" s="199"/>
      <c r="F78" s="199"/>
      <c r="G78" s="199"/>
      <c r="H78" s="200"/>
    </row>
    <row r="79" spans="1:8" x14ac:dyDescent="0.25">
      <c r="A79" s="193" t="s">
        <v>13669</v>
      </c>
      <c r="B79" s="194" t="s">
        <v>13670</v>
      </c>
      <c r="C79" s="188" t="s">
        <v>6</v>
      </c>
      <c r="D79" s="177"/>
      <c r="E79" s="201">
        <v>11.4</v>
      </c>
      <c r="F79" s="201">
        <v>0</v>
      </c>
      <c r="G79" s="88">
        <f t="shared" si="2"/>
        <v>0</v>
      </c>
      <c r="H79" s="66">
        <f t="shared" si="3"/>
        <v>0</v>
      </c>
    </row>
    <row r="80" spans="1:8" x14ac:dyDescent="0.25">
      <c r="A80" s="193" t="s">
        <v>13671</v>
      </c>
      <c r="B80" s="194" t="s">
        <v>13672</v>
      </c>
      <c r="C80" s="188" t="s">
        <v>6</v>
      </c>
      <c r="D80" s="177"/>
      <c r="E80" s="201">
        <v>15.9</v>
      </c>
      <c r="F80" s="201">
        <v>0</v>
      </c>
      <c r="G80" s="88">
        <f t="shared" si="2"/>
        <v>0</v>
      </c>
      <c r="H80" s="66">
        <f t="shared" si="3"/>
        <v>0</v>
      </c>
    </row>
    <row r="81" spans="1:8" s="103" customFormat="1" ht="12.75" x14ac:dyDescent="0.2">
      <c r="A81" s="193" t="s">
        <v>13673</v>
      </c>
      <c r="B81" s="194" t="s">
        <v>13674</v>
      </c>
      <c r="C81" s="188" t="s">
        <v>6</v>
      </c>
      <c r="D81" s="181"/>
      <c r="E81" s="201">
        <v>22.2</v>
      </c>
      <c r="F81" s="201">
        <v>0</v>
      </c>
      <c r="G81" s="88">
        <f t="shared" si="2"/>
        <v>0</v>
      </c>
      <c r="H81" s="66">
        <f t="shared" si="3"/>
        <v>0</v>
      </c>
    </row>
    <row r="82" spans="1:8" ht="78.75" x14ac:dyDescent="0.25">
      <c r="A82" s="195" t="s">
        <v>13675</v>
      </c>
      <c r="B82" s="196" t="s">
        <v>22757</v>
      </c>
      <c r="C82" s="198"/>
      <c r="D82" s="199"/>
      <c r="E82" s="199"/>
      <c r="F82" s="199"/>
      <c r="G82" s="199"/>
      <c r="H82" s="200"/>
    </row>
    <row r="83" spans="1:8" x14ac:dyDescent="0.25">
      <c r="A83" s="193" t="s">
        <v>13676</v>
      </c>
      <c r="B83" s="194" t="s">
        <v>13677</v>
      </c>
      <c r="C83" s="188" t="s">
        <v>6</v>
      </c>
      <c r="D83" s="177"/>
      <c r="E83" s="201">
        <v>18.600000000000001</v>
      </c>
      <c r="F83" s="201">
        <v>1.83</v>
      </c>
      <c r="G83" s="88">
        <f t="shared" si="2"/>
        <v>0</v>
      </c>
      <c r="H83" s="66">
        <f t="shared" si="3"/>
        <v>0</v>
      </c>
    </row>
    <row r="84" spans="1:8" x14ac:dyDescent="0.25">
      <c r="A84" s="193" t="s">
        <v>13678</v>
      </c>
      <c r="B84" s="194" t="s">
        <v>13679</v>
      </c>
      <c r="C84" s="188" t="s">
        <v>6</v>
      </c>
      <c r="D84" s="177"/>
      <c r="E84" s="201">
        <v>38.9</v>
      </c>
      <c r="F84" s="201">
        <v>3.83</v>
      </c>
      <c r="G84" s="88">
        <f t="shared" si="2"/>
        <v>0</v>
      </c>
      <c r="H84" s="66">
        <f t="shared" si="3"/>
        <v>0</v>
      </c>
    </row>
    <row r="85" spans="1:8" x14ac:dyDescent="0.25">
      <c r="A85" s="193" t="s">
        <v>13680</v>
      </c>
      <c r="B85" s="194" t="s">
        <v>13681</v>
      </c>
      <c r="C85" s="188" t="s">
        <v>6</v>
      </c>
      <c r="D85" s="177"/>
      <c r="E85" s="201">
        <v>49.4</v>
      </c>
      <c r="F85" s="201">
        <v>4.8600000000000003</v>
      </c>
      <c r="G85" s="88">
        <f t="shared" si="2"/>
        <v>0</v>
      </c>
      <c r="H85" s="66">
        <f t="shared" si="3"/>
        <v>0</v>
      </c>
    </row>
    <row r="86" spans="1:8" s="103" customFormat="1" ht="78.75" x14ac:dyDescent="0.2">
      <c r="A86" s="193" t="s">
        <v>13682</v>
      </c>
      <c r="B86" s="194" t="s">
        <v>22758</v>
      </c>
      <c r="C86" s="188" t="s">
        <v>6</v>
      </c>
      <c r="D86" s="181"/>
      <c r="E86" s="201">
        <v>87</v>
      </c>
      <c r="F86" s="201">
        <v>8.6</v>
      </c>
      <c r="G86" s="88">
        <f t="shared" si="2"/>
        <v>0</v>
      </c>
      <c r="H86" s="66">
        <f t="shared" si="3"/>
        <v>0</v>
      </c>
    </row>
    <row r="87" spans="1:8" ht="56.25" x14ac:dyDescent="0.25">
      <c r="A87" s="195" t="s">
        <v>13683</v>
      </c>
      <c r="B87" s="196" t="s">
        <v>22759</v>
      </c>
      <c r="C87" s="198"/>
      <c r="D87" s="199"/>
      <c r="E87" s="199"/>
      <c r="F87" s="199"/>
      <c r="G87" s="199"/>
      <c r="H87" s="200"/>
    </row>
    <row r="88" spans="1:8" x14ac:dyDescent="0.25">
      <c r="A88" s="193" t="s">
        <v>13684</v>
      </c>
      <c r="B88" s="194" t="s">
        <v>13685</v>
      </c>
      <c r="C88" s="188" t="s">
        <v>6</v>
      </c>
      <c r="D88" s="177"/>
      <c r="E88" s="201">
        <v>11.1</v>
      </c>
      <c r="F88" s="201">
        <v>1.0900000000000001</v>
      </c>
      <c r="G88" s="88">
        <f t="shared" si="2"/>
        <v>0</v>
      </c>
      <c r="H88" s="66">
        <f t="shared" si="3"/>
        <v>0</v>
      </c>
    </row>
    <row r="89" spans="1:8" s="103" customFormat="1" ht="12.75" x14ac:dyDescent="0.2">
      <c r="A89" s="193" t="s">
        <v>13686</v>
      </c>
      <c r="B89" s="194" t="s">
        <v>13687</v>
      </c>
      <c r="C89" s="188" t="s">
        <v>6</v>
      </c>
      <c r="D89" s="181"/>
      <c r="E89" s="201">
        <v>13.4</v>
      </c>
      <c r="F89" s="201">
        <v>1.32</v>
      </c>
      <c r="G89" s="88">
        <f t="shared" si="2"/>
        <v>0</v>
      </c>
      <c r="H89" s="66">
        <f t="shared" si="3"/>
        <v>0</v>
      </c>
    </row>
    <row r="90" spans="1:8" ht="67.5" x14ac:dyDescent="0.25">
      <c r="A90" s="195" t="s">
        <v>13688</v>
      </c>
      <c r="B90" s="196" t="s">
        <v>22760</v>
      </c>
      <c r="C90" s="198"/>
      <c r="D90" s="199"/>
      <c r="E90" s="199"/>
      <c r="F90" s="199"/>
      <c r="G90" s="199"/>
      <c r="H90" s="200"/>
    </row>
    <row r="91" spans="1:8" x14ac:dyDescent="0.25">
      <c r="A91" s="193" t="s">
        <v>13689</v>
      </c>
      <c r="B91" s="194" t="s">
        <v>13690</v>
      </c>
      <c r="C91" s="188" t="s">
        <v>6</v>
      </c>
      <c r="D91" s="177"/>
      <c r="E91" s="201">
        <v>60</v>
      </c>
      <c r="F91" s="201">
        <v>5.9</v>
      </c>
      <c r="G91" s="88">
        <f t="shared" si="2"/>
        <v>0</v>
      </c>
      <c r="H91" s="66">
        <f t="shared" si="3"/>
        <v>0</v>
      </c>
    </row>
    <row r="92" spans="1:8" x14ac:dyDescent="0.25">
      <c r="A92" s="193" t="s">
        <v>13691</v>
      </c>
      <c r="B92" s="194" t="s">
        <v>13692</v>
      </c>
      <c r="C92" s="188" t="s">
        <v>6</v>
      </c>
      <c r="D92" s="177"/>
      <c r="E92" s="201">
        <v>58</v>
      </c>
      <c r="F92" s="201">
        <v>5.7</v>
      </c>
      <c r="G92" s="88">
        <f t="shared" si="2"/>
        <v>0</v>
      </c>
      <c r="H92" s="66">
        <f t="shared" si="3"/>
        <v>0</v>
      </c>
    </row>
    <row r="93" spans="1:8" x14ac:dyDescent="0.25">
      <c r="A93" s="193" t="s">
        <v>13693</v>
      </c>
      <c r="B93" s="194" t="s">
        <v>13694</v>
      </c>
      <c r="C93" s="188" t="s">
        <v>6</v>
      </c>
      <c r="D93" s="177"/>
      <c r="E93" s="201">
        <v>63</v>
      </c>
      <c r="F93" s="201">
        <v>6.2</v>
      </c>
      <c r="G93" s="88">
        <f t="shared" si="2"/>
        <v>0</v>
      </c>
      <c r="H93" s="66">
        <f t="shared" si="3"/>
        <v>0</v>
      </c>
    </row>
    <row r="94" spans="1:8" ht="33.75" x14ac:dyDescent="0.25">
      <c r="A94" s="193" t="s">
        <v>13695</v>
      </c>
      <c r="B94" s="194" t="s">
        <v>13696</v>
      </c>
      <c r="C94" s="188" t="s">
        <v>6</v>
      </c>
      <c r="D94" s="177"/>
      <c r="E94" s="201">
        <v>39.6</v>
      </c>
      <c r="F94" s="201">
        <v>3.9</v>
      </c>
      <c r="G94" s="88">
        <f t="shared" si="2"/>
        <v>0</v>
      </c>
      <c r="H94" s="66">
        <f t="shared" si="3"/>
        <v>0</v>
      </c>
    </row>
    <row r="95" spans="1:8" ht="57" customHeight="1" x14ac:dyDescent="0.25">
      <c r="A95" s="197" t="s">
        <v>22761</v>
      </c>
      <c r="B95" s="344" t="s">
        <v>22762</v>
      </c>
      <c r="C95" s="345"/>
      <c r="D95" s="345"/>
      <c r="E95" s="345"/>
      <c r="F95" s="345"/>
      <c r="G95" s="345"/>
      <c r="H95" s="346"/>
    </row>
    <row r="96" spans="1:8" ht="135" x14ac:dyDescent="0.25">
      <c r="A96" s="193" t="s">
        <v>13697</v>
      </c>
      <c r="B96" s="194" t="s">
        <v>22763</v>
      </c>
      <c r="C96" s="188" t="s">
        <v>6</v>
      </c>
      <c r="D96" s="177"/>
      <c r="E96" s="201">
        <v>13.5</v>
      </c>
      <c r="F96" s="201">
        <v>2.99</v>
      </c>
      <c r="G96" s="88">
        <f t="shared" si="2"/>
        <v>0</v>
      </c>
      <c r="H96" s="66">
        <f t="shared" si="3"/>
        <v>0</v>
      </c>
    </row>
    <row r="97" spans="1:8" ht="146.25" x14ac:dyDescent="0.25">
      <c r="A97" s="193" t="s">
        <v>13698</v>
      </c>
      <c r="B97" s="194" t="s">
        <v>22764</v>
      </c>
      <c r="C97" s="188" t="s">
        <v>6</v>
      </c>
      <c r="D97" s="177"/>
      <c r="E97" s="201">
        <v>5.5</v>
      </c>
      <c r="F97" s="201">
        <v>2.4900000000000002</v>
      </c>
      <c r="G97" s="88">
        <f t="shared" si="2"/>
        <v>0</v>
      </c>
      <c r="H97" s="66">
        <f t="shared" si="3"/>
        <v>0</v>
      </c>
    </row>
    <row r="98" spans="1:8" s="103" customFormat="1" ht="146.25" x14ac:dyDescent="0.2">
      <c r="A98" s="193" t="s">
        <v>13699</v>
      </c>
      <c r="B98" s="194" t="s">
        <v>22765</v>
      </c>
      <c r="C98" s="188" t="s">
        <v>6</v>
      </c>
      <c r="D98" s="181"/>
      <c r="E98" s="201">
        <v>14.5</v>
      </c>
      <c r="F98" s="201">
        <v>8</v>
      </c>
      <c r="G98" s="88">
        <f t="shared" si="2"/>
        <v>0</v>
      </c>
      <c r="H98" s="66">
        <f t="shared" si="3"/>
        <v>0</v>
      </c>
    </row>
    <row r="99" spans="1:8" ht="146.25" x14ac:dyDescent="0.25">
      <c r="A99" s="193" t="s">
        <v>13700</v>
      </c>
      <c r="B99" s="194" t="s">
        <v>22766</v>
      </c>
      <c r="C99" s="188" t="s">
        <v>6</v>
      </c>
      <c r="D99" s="177"/>
      <c r="E99" s="201">
        <v>26.2</v>
      </c>
      <c r="F99" s="201">
        <v>15</v>
      </c>
      <c r="G99" s="88">
        <f t="shared" si="2"/>
        <v>0</v>
      </c>
      <c r="H99" s="66">
        <f t="shared" si="3"/>
        <v>0</v>
      </c>
    </row>
    <row r="100" spans="1:8" ht="146.25" x14ac:dyDescent="0.25">
      <c r="A100" s="195" t="s">
        <v>13701</v>
      </c>
      <c r="B100" s="196" t="s">
        <v>22767</v>
      </c>
      <c r="C100" s="198"/>
      <c r="D100" s="199"/>
      <c r="E100" s="199"/>
      <c r="F100" s="199"/>
      <c r="G100" s="199"/>
      <c r="H100" s="200"/>
    </row>
    <row r="101" spans="1:8" x14ac:dyDescent="0.25">
      <c r="A101" s="193" t="s">
        <v>13702</v>
      </c>
      <c r="B101" s="194" t="s">
        <v>13703</v>
      </c>
      <c r="C101" s="188" t="s">
        <v>6</v>
      </c>
      <c r="D101" s="177"/>
      <c r="E101" s="201">
        <v>17.8</v>
      </c>
      <c r="F101" s="201">
        <v>2.74</v>
      </c>
      <c r="G101" s="88">
        <f t="shared" si="2"/>
        <v>0</v>
      </c>
      <c r="H101" s="66">
        <f t="shared" si="3"/>
        <v>0</v>
      </c>
    </row>
    <row r="102" spans="1:8" x14ac:dyDescent="0.25">
      <c r="A102" s="193" t="s">
        <v>13704</v>
      </c>
      <c r="B102" s="194" t="s">
        <v>13705</v>
      </c>
      <c r="C102" s="188" t="s">
        <v>6</v>
      </c>
      <c r="D102" s="177"/>
      <c r="E102" s="201">
        <v>21.6</v>
      </c>
      <c r="F102" s="201">
        <v>2.99</v>
      </c>
      <c r="G102" s="88">
        <f t="shared" si="2"/>
        <v>0</v>
      </c>
      <c r="H102" s="66">
        <f t="shared" si="3"/>
        <v>0</v>
      </c>
    </row>
    <row r="103" spans="1:8" s="103" customFormat="1" ht="12.75" x14ac:dyDescent="0.2">
      <c r="A103" s="193" t="s">
        <v>13706</v>
      </c>
      <c r="B103" s="194" t="s">
        <v>13707</v>
      </c>
      <c r="C103" s="188" t="s">
        <v>6</v>
      </c>
      <c r="D103" s="181"/>
      <c r="E103" s="201">
        <v>35.1</v>
      </c>
      <c r="F103" s="201">
        <v>2.99</v>
      </c>
      <c r="G103" s="88">
        <f t="shared" si="2"/>
        <v>0</v>
      </c>
      <c r="H103" s="66">
        <f t="shared" si="3"/>
        <v>0</v>
      </c>
    </row>
    <row r="104" spans="1:8" x14ac:dyDescent="0.25">
      <c r="A104" s="193" t="s">
        <v>13708</v>
      </c>
      <c r="B104" s="194" t="s">
        <v>13575</v>
      </c>
      <c r="C104" s="188" t="s">
        <v>6</v>
      </c>
      <c r="D104" s="177"/>
      <c r="E104" s="201">
        <v>38.799999999999997</v>
      </c>
      <c r="F104" s="201">
        <v>3.75</v>
      </c>
      <c r="G104" s="88">
        <f t="shared" si="2"/>
        <v>0</v>
      </c>
      <c r="H104" s="66">
        <f t="shared" si="3"/>
        <v>0</v>
      </c>
    </row>
    <row r="105" spans="1:8" ht="157.5" x14ac:dyDescent="0.25">
      <c r="A105" s="195" t="s">
        <v>13709</v>
      </c>
      <c r="B105" s="196" t="s">
        <v>22768</v>
      </c>
      <c r="C105" s="198"/>
      <c r="D105" s="199"/>
      <c r="E105" s="199"/>
      <c r="F105" s="199"/>
      <c r="G105" s="199"/>
      <c r="H105" s="200"/>
    </row>
    <row r="106" spans="1:8" x14ac:dyDescent="0.25">
      <c r="A106" s="193" t="s">
        <v>13710</v>
      </c>
      <c r="B106" s="194" t="s">
        <v>13711</v>
      </c>
      <c r="C106" s="188" t="s">
        <v>6</v>
      </c>
      <c r="D106" s="177"/>
      <c r="E106" s="201">
        <v>26.1</v>
      </c>
      <c r="F106" s="201">
        <v>1.67</v>
      </c>
      <c r="G106" s="88">
        <f t="shared" si="2"/>
        <v>0</v>
      </c>
      <c r="H106" s="66">
        <f t="shared" si="3"/>
        <v>0</v>
      </c>
    </row>
    <row r="107" spans="1:8" x14ac:dyDescent="0.25">
      <c r="A107" s="193" t="s">
        <v>13712</v>
      </c>
      <c r="B107" s="194" t="s">
        <v>13713</v>
      </c>
      <c r="C107" s="188" t="s">
        <v>6</v>
      </c>
      <c r="D107" s="177"/>
      <c r="E107" s="201">
        <v>33.700000000000003</v>
      </c>
      <c r="F107" s="201">
        <v>1.67</v>
      </c>
      <c r="G107" s="88">
        <f t="shared" si="2"/>
        <v>0</v>
      </c>
      <c r="H107" s="66">
        <f t="shared" si="3"/>
        <v>0</v>
      </c>
    </row>
    <row r="108" spans="1:8" s="103" customFormat="1" ht="12.75" x14ac:dyDescent="0.2">
      <c r="A108" s="193" t="s">
        <v>13714</v>
      </c>
      <c r="B108" s="194" t="s">
        <v>13715</v>
      </c>
      <c r="C108" s="188" t="s">
        <v>6</v>
      </c>
      <c r="D108" s="181"/>
      <c r="E108" s="201">
        <v>54</v>
      </c>
      <c r="F108" s="201">
        <v>1.66</v>
      </c>
      <c r="G108" s="88">
        <f t="shared" si="2"/>
        <v>0</v>
      </c>
      <c r="H108" s="66">
        <f t="shared" si="3"/>
        <v>0</v>
      </c>
    </row>
    <row r="109" spans="1:8" x14ac:dyDescent="0.25">
      <c r="A109" s="193" t="s">
        <v>13716</v>
      </c>
      <c r="B109" s="194" t="s">
        <v>13717</v>
      </c>
      <c r="C109" s="188" t="s">
        <v>6</v>
      </c>
      <c r="D109" s="177"/>
      <c r="E109" s="201">
        <v>71</v>
      </c>
      <c r="F109" s="201">
        <v>1.66</v>
      </c>
      <c r="G109" s="88">
        <f t="shared" si="2"/>
        <v>0</v>
      </c>
      <c r="H109" s="66">
        <f t="shared" si="3"/>
        <v>0</v>
      </c>
    </row>
    <row r="110" spans="1:8" ht="157.5" x14ac:dyDescent="0.25">
      <c r="A110" s="195" t="s">
        <v>13718</v>
      </c>
      <c r="B110" s="196" t="s">
        <v>22769</v>
      </c>
      <c r="C110" s="198"/>
      <c r="D110" s="199"/>
      <c r="E110" s="199"/>
      <c r="F110" s="199"/>
      <c r="G110" s="199"/>
      <c r="H110" s="200"/>
    </row>
    <row r="111" spans="1:8" x14ac:dyDescent="0.25">
      <c r="A111" s="193" t="s">
        <v>13719</v>
      </c>
      <c r="B111" s="194" t="s">
        <v>13711</v>
      </c>
      <c r="C111" s="188" t="s">
        <v>6</v>
      </c>
      <c r="D111" s="177"/>
      <c r="E111" s="201">
        <v>43.2</v>
      </c>
      <c r="F111" s="201">
        <v>1.67</v>
      </c>
      <c r="G111" s="88">
        <f t="shared" si="2"/>
        <v>0</v>
      </c>
      <c r="H111" s="66">
        <f t="shared" si="3"/>
        <v>0</v>
      </c>
    </row>
    <row r="112" spans="1:8" x14ac:dyDescent="0.25">
      <c r="A112" s="193" t="s">
        <v>13720</v>
      </c>
      <c r="B112" s="194" t="s">
        <v>13713</v>
      </c>
      <c r="C112" s="188" t="s">
        <v>6</v>
      </c>
      <c r="D112" s="177"/>
      <c r="E112" s="201">
        <v>56</v>
      </c>
      <c r="F112" s="201">
        <v>1.67</v>
      </c>
      <c r="G112" s="88">
        <f t="shared" si="2"/>
        <v>0</v>
      </c>
      <c r="H112" s="66">
        <f t="shared" si="3"/>
        <v>0</v>
      </c>
    </row>
    <row r="113" spans="1:8" s="103" customFormat="1" ht="12.75" x14ac:dyDescent="0.2">
      <c r="A113" s="193" t="s">
        <v>13721</v>
      </c>
      <c r="B113" s="194" t="s">
        <v>13715</v>
      </c>
      <c r="C113" s="188" t="s">
        <v>6</v>
      </c>
      <c r="D113" s="181"/>
      <c r="E113" s="201">
        <v>83</v>
      </c>
      <c r="F113" s="201">
        <v>1.68</v>
      </c>
      <c r="G113" s="88">
        <f t="shared" si="2"/>
        <v>0</v>
      </c>
      <c r="H113" s="66">
        <f t="shared" si="3"/>
        <v>0</v>
      </c>
    </row>
    <row r="114" spans="1:8" x14ac:dyDescent="0.25">
      <c r="A114" s="193" t="s">
        <v>13722</v>
      </c>
      <c r="B114" s="194" t="s">
        <v>13717</v>
      </c>
      <c r="C114" s="188" t="s">
        <v>6</v>
      </c>
      <c r="D114" s="177"/>
      <c r="E114" s="201">
        <v>109</v>
      </c>
      <c r="F114" s="201">
        <v>2.2000000000000002</v>
      </c>
      <c r="G114" s="88">
        <f t="shared" si="2"/>
        <v>0</v>
      </c>
      <c r="H114" s="66">
        <f t="shared" si="3"/>
        <v>0</v>
      </c>
    </row>
    <row r="115" spans="1:8" ht="146.25" x14ac:dyDescent="0.25">
      <c r="A115" s="195" t="s">
        <v>13723</v>
      </c>
      <c r="B115" s="196" t="s">
        <v>22770</v>
      </c>
      <c r="C115" s="198"/>
      <c r="D115" s="199"/>
      <c r="E115" s="199"/>
      <c r="F115" s="199"/>
      <c r="G115" s="199"/>
      <c r="H115" s="200"/>
    </row>
    <row r="116" spans="1:8" x14ac:dyDescent="0.25">
      <c r="A116" s="193" t="s">
        <v>13724</v>
      </c>
      <c r="B116" s="194" t="s">
        <v>13725</v>
      </c>
      <c r="C116" s="188" t="s">
        <v>6</v>
      </c>
      <c r="D116" s="177"/>
      <c r="E116" s="201">
        <v>102</v>
      </c>
      <c r="F116" s="201">
        <v>1.67</v>
      </c>
      <c r="G116" s="88">
        <f t="shared" si="2"/>
        <v>0</v>
      </c>
      <c r="H116" s="66">
        <f t="shared" si="3"/>
        <v>0</v>
      </c>
    </row>
    <row r="117" spans="1:8" x14ac:dyDescent="0.25">
      <c r="A117" s="193" t="s">
        <v>13726</v>
      </c>
      <c r="B117" s="194" t="s">
        <v>13713</v>
      </c>
      <c r="C117" s="188" t="s">
        <v>6</v>
      </c>
      <c r="D117" s="177"/>
      <c r="E117" s="201">
        <v>135</v>
      </c>
      <c r="F117" s="201">
        <v>1.67</v>
      </c>
      <c r="G117" s="88">
        <f t="shared" si="2"/>
        <v>0</v>
      </c>
      <c r="H117" s="66">
        <f t="shared" si="3"/>
        <v>0</v>
      </c>
    </row>
    <row r="118" spans="1:8" s="103" customFormat="1" ht="12.75" x14ac:dyDescent="0.2">
      <c r="A118" s="193" t="s">
        <v>13727</v>
      </c>
      <c r="B118" s="194" t="s">
        <v>13715</v>
      </c>
      <c r="C118" s="188" t="s">
        <v>6</v>
      </c>
      <c r="D118" s="181"/>
      <c r="E118" s="201">
        <v>151</v>
      </c>
      <c r="F118" s="201">
        <v>1.67</v>
      </c>
      <c r="G118" s="88">
        <f t="shared" si="2"/>
        <v>0</v>
      </c>
      <c r="H118" s="66">
        <f t="shared" si="3"/>
        <v>0</v>
      </c>
    </row>
    <row r="119" spans="1:8" x14ac:dyDescent="0.25">
      <c r="A119" s="193" t="s">
        <v>13728</v>
      </c>
      <c r="B119" s="194" t="s">
        <v>13717</v>
      </c>
      <c r="C119" s="188" t="s">
        <v>6</v>
      </c>
      <c r="D119" s="177"/>
      <c r="E119" s="201">
        <v>200</v>
      </c>
      <c r="F119" s="201">
        <v>1.67</v>
      </c>
      <c r="G119" s="88">
        <f t="shared" si="2"/>
        <v>0</v>
      </c>
      <c r="H119" s="66">
        <f t="shared" si="3"/>
        <v>0</v>
      </c>
    </row>
    <row r="120" spans="1:8" ht="168.75" x14ac:dyDescent="0.25">
      <c r="A120" s="195" t="s">
        <v>13729</v>
      </c>
      <c r="B120" s="196" t="s">
        <v>22771</v>
      </c>
      <c r="C120" s="198"/>
      <c r="D120" s="199"/>
      <c r="E120" s="199"/>
      <c r="F120" s="199"/>
      <c r="G120" s="199"/>
      <c r="H120" s="200"/>
    </row>
    <row r="121" spans="1:8" ht="22.5" x14ac:dyDescent="0.25">
      <c r="A121" s="193" t="s">
        <v>13730</v>
      </c>
      <c r="B121" s="194" t="s">
        <v>13731</v>
      </c>
      <c r="C121" s="188" t="s">
        <v>6</v>
      </c>
      <c r="D121" s="177"/>
      <c r="E121" s="201">
        <v>17.2</v>
      </c>
      <c r="F121" s="201">
        <v>1.67</v>
      </c>
      <c r="G121" s="88">
        <f t="shared" si="2"/>
        <v>0</v>
      </c>
      <c r="H121" s="66">
        <f t="shared" si="3"/>
        <v>0</v>
      </c>
    </row>
    <row r="122" spans="1:8" ht="22.5" x14ac:dyDescent="0.25">
      <c r="A122" s="193" t="s">
        <v>13732</v>
      </c>
      <c r="B122" s="194" t="s">
        <v>13733</v>
      </c>
      <c r="C122" s="188" t="s">
        <v>6</v>
      </c>
      <c r="D122" s="177"/>
      <c r="E122" s="201">
        <v>30.5</v>
      </c>
      <c r="F122" s="201">
        <v>1.67</v>
      </c>
      <c r="G122" s="88">
        <f t="shared" si="2"/>
        <v>0</v>
      </c>
      <c r="H122" s="66">
        <f t="shared" si="3"/>
        <v>0</v>
      </c>
    </row>
    <row r="123" spans="1:8" ht="22.5" x14ac:dyDescent="0.25">
      <c r="A123" s="193" t="s">
        <v>13734</v>
      </c>
      <c r="B123" s="194" t="s">
        <v>13735</v>
      </c>
      <c r="C123" s="188" t="s">
        <v>6</v>
      </c>
      <c r="D123" s="177"/>
      <c r="E123" s="201">
        <v>27.4</v>
      </c>
      <c r="F123" s="201">
        <v>2.4900000000000002</v>
      </c>
      <c r="G123" s="88">
        <f t="shared" si="2"/>
        <v>0</v>
      </c>
      <c r="H123" s="66">
        <f t="shared" si="3"/>
        <v>0</v>
      </c>
    </row>
    <row r="124" spans="1:8" ht="22.5" x14ac:dyDescent="0.25">
      <c r="A124" s="193" t="s">
        <v>13736</v>
      </c>
      <c r="B124" s="194" t="s">
        <v>13737</v>
      </c>
      <c r="C124" s="188" t="s">
        <v>6</v>
      </c>
      <c r="D124" s="177"/>
      <c r="E124" s="201">
        <v>31.8</v>
      </c>
      <c r="F124" s="201">
        <v>1.67</v>
      </c>
      <c r="G124" s="88">
        <f t="shared" si="2"/>
        <v>0</v>
      </c>
      <c r="H124" s="66">
        <f t="shared" si="3"/>
        <v>0</v>
      </c>
    </row>
    <row r="125" spans="1:8" ht="22.5" x14ac:dyDescent="0.25">
      <c r="A125" s="193" t="s">
        <v>13738</v>
      </c>
      <c r="B125" s="194" t="s">
        <v>13739</v>
      </c>
      <c r="C125" s="188" t="s">
        <v>6</v>
      </c>
      <c r="D125" s="177"/>
      <c r="E125" s="201">
        <v>27.3</v>
      </c>
      <c r="F125" s="201">
        <v>1.67</v>
      </c>
      <c r="G125" s="88">
        <f t="shared" si="2"/>
        <v>0</v>
      </c>
      <c r="H125" s="66">
        <f t="shared" si="3"/>
        <v>0</v>
      </c>
    </row>
    <row r="126" spans="1:8" ht="22.5" x14ac:dyDescent="0.25">
      <c r="A126" s="193" t="s">
        <v>13740</v>
      </c>
      <c r="B126" s="194" t="s">
        <v>13741</v>
      </c>
      <c r="C126" s="188" t="s">
        <v>6</v>
      </c>
      <c r="D126" s="177"/>
      <c r="E126" s="201">
        <v>34.9</v>
      </c>
      <c r="F126" s="201">
        <v>1.67</v>
      </c>
      <c r="G126" s="88">
        <f t="shared" si="2"/>
        <v>0</v>
      </c>
      <c r="H126" s="66">
        <f t="shared" si="3"/>
        <v>0</v>
      </c>
    </row>
    <row r="127" spans="1:8" ht="22.5" x14ac:dyDescent="0.25">
      <c r="A127" s="193" t="s">
        <v>13742</v>
      </c>
      <c r="B127" s="194" t="s">
        <v>13743</v>
      </c>
      <c r="C127" s="188" t="s">
        <v>6</v>
      </c>
      <c r="D127" s="177"/>
      <c r="E127" s="201">
        <v>29.9</v>
      </c>
      <c r="F127" s="201">
        <v>2.4900000000000002</v>
      </c>
      <c r="G127" s="88">
        <f t="shared" si="2"/>
        <v>0</v>
      </c>
      <c r="H127" s="66">
        <f t="shared" si="3"/>
        <v>0</v>
      </c>
    </row>
    <row r="128" spans="1:8" ht="22.5" x14ac:dyDescent="0.25">
      <c r="A128" s="193" t="s">
        <v>13744</v>
      </c>
      <c r="B128" s="194" t="s">
        <v>13745</v>
      </c>
      <c r="C128" s="188" t="s">
        <v>6</v>
      </c>
      <c r="D128" s="177"/>
      <c r="E128" s="201">
        <v>36.200000000000003</v>
      </c>
      <c r="F128" s="201">
        <v>1.67</v>
      </c>
      <c r="G128" s="88">
        <f t="shared" si="2"/>
        <v>0</v>
      </c>
      <c r="H128" s="66">
        <f t="shared" si="3"/>
        <v>0</v>
      </c>
    </row>
    <row r="129" spans="1:8" ht="22.5" x14ac:dyDescent="0.25">
      <c r="A129" s="193" t="s">
        <v>13746</v>
      </c>
      <c r="B129" s="219" t="s">
        <v>13747</v>
      </c>
      <c r="C129" s="188" t="s">
        <v>6</v>
      </c>
      <c r="D129" s="177"/>
      <c r="E129" s="201">
        <v>26.7</v>
      </c>
      <c r="F129" s="201">
        <v>1.67</v>
      </c>
      <c r="G129" s="88">
        <f t="shared" si="2"/>
        <v>0</v>
      </c>
      <c r="H129" s="66">
        <f t="shared" si="3"/>
        <v>0</v>
      </c>
    </row>
    <row r="130" spans="1:8" ht="22.5" x14ac:dyDescent="0.25">
      <c r="A130" s="193" t="s">
        <v>13748</v>
      </c>
      <c r="B130" s="194" t="s">
        <v>13749</v>
      </c>
      <c r="C130" s="188" t="s">
        <v>6</v>
      </c>
      <c r="D130" s="177"/>
      <c r="E130" s="201">
        <v>43.8</v>
      </c>
      <c r="F130" s="201">
        <v>1.67</v>
      </c>
      <c r="G130" s="88">
        <f t="shared" si="2"/>
        <v>0</v>
      </c>
      <c r="H130" s="66">
        <f t="shared" si="3"/>
        <v>0</v>
      </c>
    </row>
    <row r="131" spans="1:8" ht="22.5" x14ac:dyDescent="0.25">
      <c r="A131" s="193" t="s">
        <v>13750</v>
      </c>
      <c r="B131" s="194" t="s">
        <v>13751</v>
      </c>
      <c r="C131" s="188" t="s">
        <v>6</v>
      </c>
      <c r="D131" s="177"/>
      <c r="E131" s="201">
        <v>36.799999999999997</v>
      </c>
      <c r="F131" s="201">
        <v>2.4900000000000002</v>
      </c>
      <c r="G131" s="88">
        <f t="shared" si="2"/>
        <v>0</v>
      </c>
      <c r="H131" s="66">
        <f t="shared" si="3"/>
        <v>0</v>
      </c>
    </row>
    <row r="132" spans="1:8" ht="22.5" x14ac:dyDescent="0.25">
      <c r="A132" s="193" t="s">
        <v>13752</v>
      </c>
      <c r="B132" s="194" t="s">
        <v>13753</v>
      </c>
      <c r="C132" s="188" t="s">
        <v>6</v>
      </c>
      <c r="D132" s="177"/>
      <c r="E132" s="201">
        <v>45.1</v>
      </c>
      <c r="F132" s="201">
        <v>1.67</v>
      </c>
      <c r="G132" s="88">
        <f t="shared" ref="G132:G195" si="4">D132*E132</f>
        <v>0</v>
      </c>
      <c r="H132" s="66">
        <f t="shared" ref="H132:H195" si="5">D132*F132</f>
        <v>0</v>
      </c>
    </row>
    <row r="133" spans="1:8" ht="22.5" x14ac:dyDescent="0.25">
      <c r="A133" s="193" t="s">
        <v>13754</v>
      </c>
      <c r="B133" s="194" t="s">
        <v>13755</v>
      </c>
      <c r="C133" s="188" t="s">
        <v>6</v>
      </c>
      <c r="D133" s="177"/>
      <c r="E133" s="201">
        <v>32.4</v>
      </c>
      <c r="F133" s="201">
        <v>1.67</v>
      </c>
      <c r="G133" s="88">
        <f t="shared" si="4"/>
        <v>0</v>
      </c>
      <c r="H133" s="66">
        <f t="shared" si="5"/>
        <v>0</v>
      </c>
    </row>
    <row r="134" spans="1:8" ht="22.5" x14ac:dyDescent="0.25">
      <c r="A134" s="193" t="s">
        <v>13756</v>
      </c>
      <c r="B134" s="194" t="s">
        <v>13757</v>
      </c>
      <c r="C134" s="188" t="s">
        <v>6</v>
      </c>
      <c r="D134" s="177"/>
      <c r="E134" s="201">
        <v>52</v>
      </c>
      <c r="F134" s="201">
        <v>1.66</v>
      </c>
      <c r="G134" s="88">
        <f t="shared" si="4"/>
        <v>0</v>
      </c>
      <c r="H134" s="66">
        <f t="shared" si="5"/>
        <v>0</v>
      </c>
    </row>
    <row r="135" spans="1:8" ht="22.5" x14ac:dyDescent="0.25">
      <c r="A135" s="193" t="s">
        <v>13758</v>
      </c>
      <c r="B135" s="194" t="s">
        <v>13759</v>
      </c>
      <c r="C135" s="188" t="s">
        <v>6</v>
      </c>
      <c r="D135" s="177"/>
      <c r="E135" s="201">
        <v>42.5</v>
      </c>
      <c r="F135" s="201">
        <v>2.4900000000000002</v>
      </c>
      <c r="G135" s="88">
        <f t="shared" si="4"/>
        <v>0</v>
      </c>
      <c r="H135" s="66">
        <f t="shared" si="5"/>
        <v>0</v>
      </c>
    </row>
    <row r="136" spans="1:8" ht="22.5" x14ac:dyDescent="0.25">
      <c r="A136" s="193" t="s">
        <v>13760</v>
      </c>
      <c r="B136" s="194" t="s">
        <v>13761</v>
      </c>
      <c r="C136" s="188" t="s">
        <v>6</v>
      </c>
      <c r="D136" s="177"/>
      <c r="E136" s="201">
        <v>54</v>
      </c>
      <c r="F136" s="201">
        <v>1.68</v>
      </c>
      <c r="G136" s="88">
        <f t="shared" si="4"/>
        <v>0</v>
      </c>
      <c r="H136" s="66">
        <f t="shared" si="5"/>
        <v>0</v>
      </c>
    </row>
    <row r="137" spans="1:8" ht="22.5" x14ac:dyDescent="0.25">
      <c r="A137" s="193" t="s">
        <v>13762</v>
      </c>
      <c r="B137" s="194" t="s">
        <v>13763</v>
      </c>
      <c r="C137" s="188" t="s">
        <v>6</v>
      </c>
      <c r="D137" s="177"/>
      <c r="E137" s="201">
        <v>80</v>
      </c>
      <c r="F137" s="201">
        <v>2.4700000000000002</v>
      </c>
      <c r="G137" s="88">
        <f t="shared" si="4"/>
        <v>0</v>
      </c>
      <c r="H137" s="66">
        <f t="shared" si="5"/>
        <v>0</v>
      </c>
    </row>
    <row r="138" spans="1:8" ht="22.5" x14ac:dyDescent="0.25">
      <c r="A138" s="193" t="s">
        <v>13764</v>
      </c>
      <c r="B138" s="194" t="s">
        <v>13765</v>
      </c>
      <c r="C138" s="188" t="s">
        <v>6</v>
      </c>
      <c r="D138" s="177"/>
      <c r="E138" s="201">
        <v>128</v>
      </c>
      <c r="F138" s="201">
        <v>1.5</v>
      </c>
      <c r="G138" s="88">
        <f t="shared" si="4"/>
        <v>0</v>
      </c>
      <c r="H138" s="66">
        <f t="shared" si="5"/>
        <v>0</v>
      </c>
    </row>
    <row r="139" spans="1:8" s="103" customFormat="1" ht="22.5" x14ac:dyDescent="0.2">
      <c r="A139" s="193" t="s">
        <v>13766</v>
      </c>
      <c r="B139" s="194" t="s">
        <v>13767</v>
      </c>
      <c r="C139" s="188" t="s">
        <v>6</v>
      </c>
      <c r="D139" s="181"/>
      <c r="E139" s="201">
        <v>93</v>
      </c>
      <c r="F139" s="201">
        <v>2.4900000000000002</v>
      </c>
      <c r="G139" s="88">
        <f t="shared" si="4"/>
        <v>0</v>
      </c>
      <c r="H139" s="66">
        <f t="shared" si="5"/>
        <v>0</v>
      </c>
    </row>
    <row r="140" spans="1:8" ht="22.5" x14ac:dyDescent="0.25">
      <c r="A140" s="193" t="s">
        <v>13768</v>
      </c>
      <c r="B140" s="194" t="s">
        <v>13769</v>
      </c>
      <c r="C140" s="188" t="s">
        <v>6</v>
      </c>
      <c r="D140" s="177"/>
      <c r="E140" s="201">
        <v>122</v>
      </c>
      <c r="F140" s="201">
        <v>1.67</v>
      </c>
      <c r="G140" s="88">
        <f t="shared" si="4"/>
        <v>0</v>
      </c>
      <c r="H140" s="66">
        <f t="shared" si="5"/>
        <v>0</v>
      </c>
    </row>
    <row r="141" spans="1:8" ht="168.75" x14ac:dyDescent="0.25">
      <c r="A141" s="195" t="s">
        <v>13770</v>
      </c>
      <c r="B141" s="196" t="s">
        <v>22772</v>
      </c>
      <c r="C141" s="198"/>
      <c r="D141" s="199"/>
      <c r="E141" s="199"/>
      <c r="F141" s="199"/>
      <c r="G141" s="199"/>
      <c r="H141" s="200"/>
    </row>
    <row r="142" spans="1:8" x14ac:dyDescent="0.25">
      <c r="A142" s="193" t="s">
        <v>13771</v>
      </c>
      <c r="B142" s="194" t="s">
        <v>13772</v>
      </c>
      <c r="C142" s="188" t="s">
        <v>6</v>
      </c>
      <c r="D142" s="177"/>
      <c r="E142" s="201">
        <v>18.2</v>
      </c>
      <c r="F142" s="201">
        <v>1.67</v>
      </c>
      <c r="G142" s="88">
        <f t="shared" si="4"/>
        <v>0</v>
      </c>
      <c r="H142" s="66">
        <f t="shared" si="5"/>
        <v>0</v>
      </c>
    </row>
    <row r="143" spans="1:8" ht="22.5" x14ac:dyDescent="0.25">
      <c r="A143" s="193" t="s">
        <v>13773</v>
      </c>
      <c r="B143" s="194" t="s">
        <v>13774</v>
      </c>
      <c r="C143" s="188" t="s">
        <v>6</v>
      </c>
      <c r="D143" s="177"/>
      <c r="E143" s="201">
        <v>18.899999999999999</v>
      </c>
      <c r="F143" s="201">
        <v>1.67</v>
      </c>
      <c r="G143" s="88">
        <f t="shared" si="4"/>
        <v>0</v>
      </c>
      <c r="H143" s="66">
        <f t="shared" si="5"/>
        <v>0</v>
      </c>
    </row>
    <row r="144" spans="1:8" ht="22.5" x14ac:dyDescent="0.25">
      <c r="A144" s="193" t="s">
        <v>13775</v>
      </c>
      <c r="B144" s="194" t="s">
        <v>13776</v>
      </c>
      <c r="C144" s="188" t="s">
        <v>6</v>
      </c>
      <c r="D144" s="177"/>
      <c r="E144" s="201">
        <v>32.200000000000003</v>
      </c>
      <c r="F144" s="201">
        <v>1.67</v>
      </c>
      <c r="G144" s="88">
        <f t="shared" si="4"/>
        <v>0</v>
      </c>
      <c r="H144" s="66">
        <f t="shared" si="5"/>
        <v>0</v>
      </c>
    </row>
    <row r="145" spans="1:8" x14ac:dyDescent="0.25">
      <c r="A145" s="193" t="s">
        <v>13777</v>
      </c>
      <c r="B145" s="194" t="s">
        <v>13778</v>
      </c>
      <c r="C145" s="188" t="s">
        <v>6</v>
      </c>
      <c r="D145" s="177"/>
      <c r="E145" s="201">
        <v>20.9</v>
      </c>
      <c r="F145" s="201">
        <v>1.67</v>
      </c>
      <c r="G145" s="88">
        <f t="shared" si="4"/>
        <v>0</v>
      </c>
      <c r="H145" s="66">
        <f t="shared" si="5"/>
        <v>0</v>
      </c>
    </row>
    <row r="146" spans="1:8" x14ac:dyDescent="0.25">
      <c r="A146" s="193" t="s">
        <v>13779</v>
      </c>
      <c r="B146" s="194" t="s">
        <v>13780</v>
      </c>
      <c r="C146" s="188" t="s">
        <v>6</v>
      </c>
      <c r="D146" s="177"/>
      <c r="E146" s="201">
        <v>22.7</v>
      </c>
      <c r="F146" s="201">
        <v>1.67</v>
      </c>
      <c r="G146" s="88">
        <f t="shared" si="4"/>
        <v>0</v>
      </c>
      <c r="H146" s="66">
        <f t="shared" si="5"/>
        <v>0</v>
      </c>
    </row>
    <row r="147" spans="1:8" x14ac:dyDescent="0.25">
      <c r="A147" s="193" t="s">
        <v>13781</v>
      </c>
      <c r="B147" s="194" t="s">
        <v>13782</v>
      </c>
      <c r="C147" s="188" t="s">
        <v>6</v>
      </c>
      <c r="D147" s="177"/>
      <c r="E147" s="201">
        <v>37.799999999999997</v>
      </c>
      <c r="F147" s="201">
        <v>1.67</v>
      </c>
      <c r="G147" s="88">
        <f t="shared" si="4"/>
        <v>0</v>
      </c>
      <c r="H147" s="66">
        <f t="shared" si="5"/>
        <v>0</v>
      </c>
    </row>
    <row r="148" spans="1:8" x14ac:dyDescent="0.25">
      <c r="A148" s="193" t="s">
        <v>13783</v>
      </c>
      <c r="B148" s="194" t="s">
        <v>13784</v>
      </c>
      <c r="C148" s="188" t="s">
        <v>6</v>
      </c>
      <c r="D148" s="177"/>
      <c r="E148" s="201">
        <v>30.2</v>
      </c>
      <c r="F148" s="201">
        <v>1.67</v>
      </c>
      <c r="G148" s="88">
        <f t="shared" si="4"/>
        <v>0</v>
      </c>
      <c r="H148" s="66">
        <f t="shared" si="5"/>
        <v>0</v>
      </c>
    </row>
    <row r="149" spans="1:8" ht="22.5" x14ac:dyDescent="0.25">
      <c r="A149" s="193" t="s">
        <v>13785</v>
      </c>
      <c r="B149" s="194" t="s">
        <v>13786</v>
      </c>
      <c r="C149" s="188" t="s">
        <v>6</v>
      </c>
      <c r="D149" s="177"/>
      <c r="E149" s="201">
        <v>32.799999999999997</v>
      </c>
      <c r="F149" s="201">
        <v>1.67</v>
      </c>
      <c r="G149" s="88">
        <f t="shared" si="4"/>
        <v>0</v>
      </c>
      <c r="H149" s="66">
        <f t="shared" si="5"/>
        <v>0</v>
      </c>
    </row>
    <row r="150" spans="1:8" ht="22.5" x14ac:dyDescent="0.25">
      <c r="A150" s="193" t="s">
        <v>13787</v>
      </c>
      <c r="B150" s="194" t="s">
        <v>13788</v>
      </c>
      <c r="C150" s="188" t="s">
        <v>6</v>
      </c>
      <c r="D150" s="177"/>
      <c r="E150" s="201">
        <v>49.9</v>
      </c>
      <c r="F150" s="201">
        <v>1.67</v>
      </c>
      <c r="G150" s="88">
        <f t="shared" si="4"/>
        <v>0</v>
      </c>
      <c r="H150" s="66">
        <f t="shared" si="5"/>
        <v>0</v>
      </c>
    </row>
    <row r="151" spans="1:8" x14ac:dyDescent="0.25">
      <c r="A151" s="193" t="s">
        <v>13789</v>
      </c>
      <c r="B151" s="194" t="s">
        <v>13790</v>
      </c>
      <c r="C151" s="188" t="s">
        <v>6</v>
      </c>
      <c r="D151" s="177"/>
      <c r="E151" s="201">
        <v>36.6</v>
      </c>
      <c r="F151" s="201">
        <v>1.67</v>
      </c>
      <c r="G151" s="88">
        <f t="shared" si="4"/>
        <v>0</v>
      </c>
      <c r="H151" s="66">
        <f t="shared" si="5"/>
        <v>0</v>
      </c>
    </row>
    <row r="152" spans="1:8" x14ac:dyDescent="0.25">
      <c r="A152" s="193" t="s">
        <v>13791</v>
      </c>
      <c r="B152" s="194" t="s">
        <v>13792</v>
      </c>
      <c r="C152" s="188" t="s">
        <v>6</v>
      </c>
      <c r="D152" s="177"/>
      <c r="E152" s="201">
        <v>40.4</v>
      </c>
      <c r="F152" s="201">
        <v>1.67</v>
      </c>
      <c r="G152" s="88">
        <f t="shared" si="4"/>
        <v>0</v>
      </c>
      <c r="H152" s="66">
        <f t="shared" si="5"/>
        <v>0</v>
      </c>
    </row>
    <row r="153" spans="1:8" x14ac:dyDescent="0.25">
      <c r="A153" s="193" t="s">
        <v>13793</v>
      </c>
      <c r="B153" s="194" t="s">
        <v>13794</v>
      </c>
      <c r="C153" s="188" t="s">
        <v>6</v>
      </c>
      <c r="D153" s="177"/>
      <c r="E153" s="201">
        <v>60</v>
      </c>
      <c r="F153" s="201">
        <v>1.66</v>
      </c>
      <c r="G153" s="88">
        <f t="shared" si="4"/>
        <v>0</v>
      </c>
      <c r="H153" s="66">
        <f t="shared" si="5"/>
        <v>0</v>
      </c>
    </row>
    <row r="154" spans="1:8" x14ac:dyDescent="0.25">
      <c r="A154" s="193" t="s">
        <v>13795</v>
      </c>
      <c r="B154" s="194" t="s">
        <v>13796</v>
      </c>
      <c r="C154" s="188" t="s">
        <v>6</v>
      </c>
      <c r="D154" s="177"/>
      <c r="E154" s="201">
        <v>82</v>
      </c>
      <c r="F154" s="201">
        <v>1.67</v>
      </c>
      <c r="G154" s="88">
        <f t="shared" si="4"/>
        <v>0</v>
      </c>
      <c r="H154" s="66">
        <f t="shared" si="5"/>
        <v>0</v>
      </c>
    </row>
    <row r="155" spans="1:8" x14ac:dyDescent="0.25">
      <c r="A155" s="193" t="s">
        <v>13797</v>
      </c>
      <c r="B155" s="194" t="s">
        <v>13798</v>
      </c>
      <c r="C155" s="188" t="s">
        <v>6</v>
      </c>
      <c r="D155" s="177"/>
      <c r="E155" s="201">
        <v>88</v>
      </c>
      <c r="F155" s="201">
        <v>1.67</v>
      </c>
      <c r="G155" s="88">
        <f t="shared" si="4"/>
        <v>0</v>
      </c>
      <c r="H155" s="66">
        <f t="shared" si="5"/>
        <v>0</v>
      </c>
    </row>
    <row r="156" spans="1:8" x14ac:dyDescent="0.25">
      <c r="A156" s="193" t="s">
        <v>13799</v>
      </c>
      <c r="B156" s="194" t="s">
        <v>13800</v>
      </c>
      <c r="C156" s="188" t="s">
        <v>6</v>
      </c>
      <c r="D156" s="177"/>
      <c r="E156" s="201">
        <v>129</v>
      </c>
      <c r="F156" s="201">
        <v>1.67</v>
      </c>
      <c r="G156" s="88">
        <f t="shared" si="4"/>
        <v>0</v>
      </c>
      <c r="H156" s="66">
        <f t="shared" si="5"/>
        <v>0</v>
      </c>
    </row>
    <row r="157" spans="1:8" ht="22.5" x14ac:dyDescent="0.25">
      <c r="A157" s="193" t="s">
        <v>13801</v>
      </c>
      <c r="B157" s="194" t="s">
        <v>13802</v>
      </c>
      <c r="C157" s="188" t="s">
        <v>6</v>
      </c>
      <c r="D157" s="177"/>
      <c r="E157" s="201">
        <v>6.7</v>
      </c>
      <c r="F157" s="201">
        <v>0.83</v>
      </c>
      <c r="G157" s="88">
        <f t="shared" si="4"/>
        <v>0</v>
      </c>
      <c r="H157" s="66">
        <f t="shared" si="5"/>
        <v>0</v>
      </c>
    </row>
    <row r="158" spans="1:8" ht="22.5" x14ac:dyDescent="0.25">
      <c r="A158" s="193" t="s">
        <v>13803</v>
      </c>
      <c r="B158" s="194" t="s">
        <v>13804</v>
      </c>
      <c r="C158" s="188" t="s">
        <v>6</v>
      </c>
      <c r="D158" s="177"/>
      <c r="E158" s="201">
        <v>19.399999999999999</v>
      </c>
      <c r="F158" s="201">
        <v>0.83</v>
      </c>
      <c r="G158" s="88">
        <f t="shared" si="4"/>
        <v>0</v>
      </c>
      <c r="H158" s="66">
        <f t="shared" si="5"/>
        <v>0</v>
      </c>
    </row>
    <row r="159" spans="1:8" ht="22.5" x14ac:dyDescent="0.25">
      <c r="A159" s="193" t="s">
        <v>13805</v>
      </c>
      <c r="B159" s="194" t="s">
        <v>13806</v>
      </c>
      <c r="C159" s="188" t="s">
        <v>6</v>
      </c>
      <c r="D159" s="177"/>
      <c r="E159" s="201">
        <v>21.5</v>
      </c>
      <c r="F159" s="201">
        <v>0.83</v>
      </c>
      <c r="G159" s="88">
        <f t="shared" si="4"/>
        <v>0</v>
      </c>
      <c r="H159" s="66">
        <f t="shared" si="5"/>
        <v>0</v>
      </c>
    </row>
    <row r="160" spans="1:8" ht="22.5" x14ac:dyDescent="0.25">
      <c r="A160" s="193" t="s">
        <v>13807</v>
      </c>
      <c r="B160" s="194" t="s">
        <v>13808</v>
      </c>
      <c r="C160" s="188" t="s">
        <v>6</v>
      </c>
      <c r="D160" s="177"/>
      <c r="E160" s="201">
        <v>12.6</v>
      </c>
      <c r="F160" s="201">
        <v>1.33</v>
      </c>
      <c r="G160" s="88">
        <f t="shared" si="4"/>
        <v>0</v>
      </c>
      <c r="H160" s="66">
        <f t="shared" si="5"/>
        <v>0</v>
      </c>
    </row>
    <row r="161" spans="1:8" s="103" customFormat="1" ht="22.5" x14ac:dyDescent="0.2">
      <c r="A161" s="193" t="s">
        <v>13809</v>
      </c>
      <c r="B161" s="194" t="s">
        <v>13810</v>
      </c>
      <c r="C161" s="188" t="s">
        <v>6</v>
      </c>
      <c r="D161" s="181"/>
      <c r="E161" s="201">
        <v>32.1</v>
      </c>
      <c r="F161" s="201">
        <v>1.33</v>
      </c>
      <c r="G161" s="88">
        <f t="shared" si="4"/>
        <v>0</v>
      </c>
      <c r="H161" s="66">
        <f t="shared" si="5"/>
        <v>0</v>
      </c>
    </row>
    <row r="162" spans="1:8" ht="22.5" x14ac:dyDescent="0.25">
      <c r="A162" s="193" t="s">
        <v>13811</v>
      </c>
      <c r="B162" s="194" t="s">
        <v>13812</v>
      </c>
      <c r="C162" s="188" t="s">
        <v>6</v>
      </c>
      <c r="D162" s="177"/>
      <c r="E162" s="201">
        <v>33.700000000000003</v>
      </c>
      <c r="F162" s="201">
        <v>1.33</v>
      </c>
      <c r="G162" s="88">
        <f t="shared" si="4"/>
        <v>0</v>
      </c>
      <c r="H162" s="66">
        <f t="shared" si="5"/>
        <v>0</v>
      </c>
    </row>
    <row r="163" spans="1:8" ht="101.25" x14ac:dyDescent="0.25">
      <c r="A163" s="195" t="s">
        <v>13813</v>
      </c>
      <c r="B163" s="196" t="s">
        <v>22773</v>
      </c>
      <c r="C163" s="198"/>
      <c r="D163" s="199"/>
      <c r="E163" s="199"/>
      <c r="F163" s="199"/>
      <c r="G163" s="199"/>
      <c r="H163" s="200"/>
    </row>
    <row r="164" spans="1:8" x14ac:dyDescent="0.25">
      <c r="A164" s="193" t="s">
        <v>13814</v>
      </c>
      <c r="B164" s="194" t="s">
        <v>13815</v>
      </c>
      <c r="C164" s="188" t="s">
        <v>6</v>
      </c>
      <c r="D164" s="177"/>
      <c r="E164" s="201">
        <v>9</v>
      </c>
      <c r="F164" s="201">
        <v>0.75</v>
      </c>
      <c r="G164" s="88">
        <f t="shared" si="4"/>
        <v>0</v>
      </c>
      <c r="H164" s="66">
        <f t="shared" si="5"/>
        <v>0</v>
      </c>
    </row>
    <row r="165" spans="1:8" ht="22.5" x14ac:dyDescent="0.25">
      <c r="A165" s="193" t="s">
        <v>13816</v>
      </c>
      <c r="B165" s="194" t="s">
        <v>13817</v>
      </c>
      <c r="C165" s="188" t="s">
        <v>6</v>
      </c>
      <c r="D165" s="177"/>
      <c r="E165" s="201">
        <v>4.7300000000000004</v>
      </c>
      <c r="F165" s="201">
        <v>0.83</v>
      </c>
      <c r="G165" s="88">
        <f t="shared" si="4"/>
        <v>0</v>
      </c>
      <c r="H165" s="66">
        <f t="shared" si="5"/>
        <v>0</v>
      </c>
    </row>
    <row r="166" spans="1:8" x14ac:dyDescent="0.25">
      <c r="A166" s="193" t="s">
        <v>13818</v>
      </c>
      <c r="B166" s="194" t="s">
        <v>13819</v>
      </c>
      <c r="C166" s="188" t="s">
        <v>6</v>
      </c>
      <c r="D166" s="177"/>
      <c r="E166" s="201">
        <v>12.4</v>
      </c>
      <c r="F166" s="201">
        <v>1.39</v>
      </c>
      <c r="G166" s="88">
        <f t="shared" si="4"/>
        <v>0</v>
      </c>
      <c r="H166" s="66">
        <f t="shared" si="5"/>
        <v>0</v>
      </c>
    </row>
    <row r="167" spans="1:8" ht="22.5" x14ac:dyDescent="0.25">
      <c r="A167" s="193" t="s">
        <v>13820</v>
      </c>
      <c r="B167" s="194" t="s">
        <v>13821</v>
      </c>
      <c r="C167" s="188" t="s">
        <v>6</v>
      </c>
      <c r="D167" s="177"/>
      <c r="E167" s="201">
        <v>9.9</v>
      </c>
      <c r="F167" s="201">
        <v>0.83</v>
      </c>
      <c r="G167" s="88">
        <f t="shared" si="4"/>
        <v>0</v>
      </c>
      <c r="H167" s="66">
        <f t="shared" si="5"/>
        <v>0</v>
      </c>
    </row>
    <row r="168" spans="1:8" s="103" customFormat="1" ht="123.75" x14ac:dyDescent="0.2">
      <c r="A168" s="193" t="s">
        <v>13822</v>
      </c>
      <c r="B168" s="194" t="s">
        <v>22774</v>
      </c>
      <c r="C168" s="188" t="s">
        <v>6</v>
      </c>
      <c r="D168" s="181"/>
      <c r="E168" s="201">
        <v>6.2</v>
      </c>
      <c r="F168" s="201">
        <v>1.67</v>
      </c>
      <c r="G168" s="88">
        <f t="shared" si="4"/>
        <v>0</v>
      </c>
      <c r="H168" s="66">
        <f t="shared" si="5"/>
        <v>0</v>
      </c>
    </row>
    <row r="169" spans="1:8" ht="112.5" x14ac:dyDescent="0.25">
      <c r="A169" s="193" t="s">
        <v>13823</v>
      </c>
      <c r="B169" s="194" t="s">
        <v>22775</v>
      </c>
      <c r="C169" s="188" t="s">
        <v>6</v>
      </c>
      <c r="D169" s="177"/>
      <c r="E169" s="201">
        <v>73</v>
      </c>
      <c r="F169" s="201">
        <v>6.1</v>
      </c>
      <c r="G169" s="88">
        <f t="shared" si="4"/>
        <v>0</v>
      </c>
      <c r="H169" s="66">
        <f t="shared" si="5"/>
        <v>0</v>
      </c>
    </row>
    <row r="170" spans="1:8" ht="78.75" x14ac:dyDescent="0.25">
      <c r="A170" s="195" t="s">
        <v>13824</v>
      </c>
      <c r="B170" s="196" t="s">
        <v>22776</v>
      </c>
      <c r="C170" s="198"/>
      <c r="D170" s="199"/>
      <c r="E170" s="199"/>
      <c r="F170" s="199"/>
      <c r="G170" s="199"/>
      <c r="H170" s="200"/>
    </row>
    <row r="171" spans="1:8" ht="22.5" x14ac:dyDescent="0.25">
      <c r="A171" s="193" t="s">
        <v>13825</v>
      </c>
      <c r="B171" s="194" t="s">
        <v>13826</v>
      </c>
      <c r="C171" s="188" t="s">
        <v>6</v>
      </c>
      <c r="D171" s="177"/>
      <c r="E171" s="201">
        <v>18.399999999999999</v>
      </c>
      <c r="F171" s="201">
        <v>1.54</v>
      </c>
      <c r="G171" s="88">
        <f t="shared" si="4"/>
        <v>0</v>
      </c>
      <c r="H171" s="66">
        <f t="shared" si="5"/>
        <v>0</v>
      </c>
    </row>
    <row r="172" spans="1:8" x14ac:dyDescent="0.25">
      <c r="A172" s="193" t="s">
        <v>13827</v>
      </c>
      <c r="B172" s="194" t="s">
        <v>13828</v>
      </c>
      <c r="C172" s="188" t="s">
        <v>6</v>
      </c>
      <c r="D172" s="177"/>
      <c r="E172" s="201">
        <v>21.3</v>
      </c>
      <c r="F172" s="201">
        <v>1.78</v>
      </c>
      <c r="G172" s="88">
        <f t="shared" si="4"/>
        <v>0</v>
      </c>
      <c r="H172" s="66">
        <f t="shared" si="5"/>
        <v>0</v>
      </c>
    </row>
    <row r="173" spans="1:8" ht="22.5" x14ac:dyDescent="0.25">
      <c r="A173" s="193" t="s">
        <v>13829</v>
      </c>
      <c r="B173" s="194" t="s">
        <v>13830</v>
      </c>
      <c r="C173" s="188" t="s">
        <v>6</v>
      </c>
      <c r="D173" s="177"/>
      <c r="E173" s="201">
        <v>5.3</v>
      </c>
      <c r="F173" s="201">
        <v>0.44</v>
      </c>
      <c r="G173" s="88">
        <f t="shared" si="4"/>
        <v>0</v>
      </c>
      <c r="H173" s="66">
        <f t="shared" si="5"/>
        <v>0</v>
      </c>
    </row>
    <row r="174" spans="1:8" ht="22.5" x14ac:dyDescent="0.25">
      <c r="A174" s="193" t="s">
        <v>13831</v>
      </c>
      <c r="B174" s="194" t="s">
        <v>13832</v>
      </c>
      <c r="C174" s="188" t="s">
        <v>6</v>
      </c>
      <c r="D174" s="177"/>
      <c r="E174" s="201">
        <v>7</v>
      </c>
      <c r="F174" s="201">
        <v>0.57999999999999996</v>
      </c>
      <c r="G174" s="88">
        <f t="shared" si="4"/>
        <v>0</v>
      </c>
      <c r="H174" s="66">
        <f t="shared" si="5"/>
        <v>0</v>
      </c>
    </row>
    <row r="175" spans="1:8" ht="22.5" x14ac:dyDescent="0.25">
      <c r="A175" s="193" t="s">
        <v>13833</v>
      </c>
      <c r="B175" s="194" t="s">
        <v>13834</v>
      </c>
      <c r="C175" s="188" t="s">
        <v>6</v>
      </c>
      <c r="D175" s="177"/>
      <c r="E175" s="201">
        <v>13.9</v>
      </c>
      <c r="F175" s="201">
        <v>1.1599999999999999</v>
      </c>
      <c r="G175" s="88">
        <f t="shared" si="4"/>
        <v>0</v>
      </c>
      <c r="H175" s="66">
        <f t="shared" si="5"/>
        <v>0</v>
      </c>
    </row>
    <row r="176" spans="1:8" ht="22.5" x14ac:dyDescent="0.25">
      <c r="A176" s="193" t="s">
        <v>13835</v>
      </c>
      <c r="B176" s="194" t="s">
        <v>13836</v>
      </c>
      <c r="C176" s="188" t="s">
        <v>6</v>
      </c>
      <c r="D176" s="177"/>
      <c r="E176" s="201">
        <v>17.2</v>
      </c>
      <c r="F176" s="201">
        <v>1.44</v>
      </c>
      <c r="G176" s="88">
        <f t="shared" si="4"/>
        <v>0</v>
      </c>
      <c r="H176" s="66">
        <f t="shared" si="5"/>
        <v>0</v>
      </c>
    </row>
    <row r="177" spans="1:8" ht="22.5" x14ac:dyDescent="0.25">
      <c r="A177" s="193" t="s">
        <v>13837</v>
      </c>
      <c r="B177" s="194" t="s">
        <v>13838</v>
      </c>
      <c r="C177" s="188" t="s">
        <v>6</v>
      </c>
      <c r="D177" s="177"/>
      <c r="E177" s="201">
        <v>16.3</v>
      </c>
      <c r="F177" s="201">
        <v>1.36</v>
      </c>
      <c r="G177" s="88">
        <f t="shared" si="4"/>
        <v>0</v>
      </c>
      <c r="H177" s="66">
        <f t="shared" si="5"/>
        <v>0</v>
      </c>
    </row>
    <row r="178" spans="1:8" s="103" customFormat="1" ht="12.75" x14ac:dyDescent="0.2">
      <c r="A178" s="193" t="s">
        <v>13839</v>
      </c>
      <c r="B178" s="194" t="s">
        <v>13652</v>
      </c>
      <c r="C178" s="188" t="s">
        <v>6</v>
      </c>
      <c r="D178" s="181"/>
      <c r="E178" s="201">
        <v>13.5</v>
      </c>
      <c r="F178" s="201">
        <v>1.1299999999999999</v>
      </c>
      <c r="G178" s="88">
        <f t="shared" si="4"/>
        <v>0</v>
      </c>
      <c r="H178" s="66">
        <f t="shared" si="5"/>
        <v>0</v>
      </c>
    </row>
    <row r="179" spans="1:8" ht="22.5" x14ac:dyDescent="0.25">
      <c r="A179" s="193" t="s">
        <v>13840</v>
      </c>
      <c r="B179" s="194" t="s">
        <v>13654</v>
      </c>
      <c r="C179" s="188" t="s">
        <v>6</v>
      </c>
      <c r="D179" s="177"/>
      <c r="E179" s="201">
        <v>7.8</v>
      </c>
      <c r="F179" s="201">
        <v>0.65</v>
      </c>
      <c r="G179" s="88">
        <f t="shared" si="4"/>
        <v>0</v>
      </c>
      <c r="H179" s="66">
        <f t="shared" si="5"/>
        <v>0</v>
      </c>
    </row>
    <row r="180" spans="1:8" ht="90" x14ac:dyDescent="0.25">
      <c r="A180" s="195" t="s">
        <v>13841</v>
      </c>
      <c r="B180" s="196" t="s">
        <v>22777</v>
      </c>
      <c r="C180" s="198"/>
      <c r="D180" s="199"/>
      <c r="E180" s="199"/>
      <c r="F180" s="199"/>
      <c r="G180" s="199"/>
      <c r="H180" s="200"/>
    </row>
    <row r="181" spans="1:8" x14ac:dyDescent="0.25">
      <c r="A181" s="193" t="s">
        <v>13842</v>
      </c>
      <c r="B181" s="194" t="s">
        <v>13843</v>
      </c>
      <c r="C181" s="188" t="s">
        <v>6</v>
      </c>
      <c r="D181" s="177"/>
      <c r="E181" s="201">
        <v>7</v>
      </c>
      <c r="F181" s="201">
        <v>0</v>
      </c>
      <c r="G181" s="88">
        <f t="shared" si="4"/>
        <v>0</v>
      </c>
      <c r="H181" s="66">
        <f t="shared" si="5"/>
        <v>0</v>
      </c>
    </row>
    <row r="182" spans="1:8" x14ac:dyDescent="0.25">
      <c r="A182" s="193" t="s">
        <v>13844</v>
      </c>
      <c r="B182" s="194" t="s">
        <v>13845</v>
      </c>
      <c r="C182" s="188" t="s">
        <v>6</v>
      </c>
      <c r="D182" s="177"/>
      <c r="E182" s="201">
        <v>11</v>
      </c>
      <c r="F182" s="201">
        <v>0</v>
      </c>
      <c r="G182" s="88">
        <f t="shared" si="4"/>
        <v>0</v>
      </c>
      <c r="H182" s="66">
        <f t="shared" si="5"/>
        <v>0</v>
      </c>
    </row>
    <row r="183" spans="1:8" x14ac:dyDescent="0.25">
      <c r="A183" s="193" t="s">
        <v>13846</v>
      </c>
      <c r="B183" s="194" t="s">
        <v>13847</v>
      </c>
      <c r="C183" s="188" t="s">
        <v>6</v>
      </c>
      <c r="D183" s="177"/>
      <c r="E183" s="201">
        <v>30.2</v>
      </c>
      <c r="F183" s="201">
        <v>2.52</v>
      </c>
      <c r="G183" s="88">
        <f t="shared" si="4"/>
        <v>0</v>
      </c>
      <c r="H183" s="66">
        <f t="shared" si="5"/>
        <v>0</v>
      </c>
    </row>
    <row r="184" spans="1:8" s="103" customFormat="1" ht="22.5" x14ac:dyDescent="0.2">
      <c r="A184" s="193" t="s">
        <v>13848</v>
      </c>
      <c r="B184" s="194" t="s">
        <v>13849</v>
      </c>
      <c r="C184" s="188" t="s">
        <v>6</v>
      </c>
      <c r="D184" s="181"/>
      <c r="E184" s="201">
        <v>82</v>
      </c>
      <c r="F184" s="201">
        <v>6.9</v>
      </c>
      <c r="G184" s="88">
        <f t="shared" si="4"/>
        <v>0</v>
      </c>
      <c r="H184" s="66">
        <f t="shared" si="5"/>
        <v>0</v>
      </c>
    </row>
    <row r="185" spans="1:8" ht="22.5" x14ac:dyDescent="0.25">
      <c r="A185" s="193" t="s">
        <v>13850</v>
      </c>
      <c r="B185" s="194" t="s">
        <v>13851</v>
      </c>
      <c r="C185" s="188" t="s">
        <v>6</v>
      </c>
      <c r="D185" s="177"/>
      <c r="E185" s="201">
        <v>60</v>
      </c>
      <c r="F185" s="201">
        <v>5</v>
      </c>
      <c r="G185" s="88">
        <f t="shared" si="4"/>
        <v>0</v>
      </c>
      <c r="H185" s="66">
        <f t="shared" si="5"/>
        <v>0</v>
      </c>
    </row>
    <row r="186" spans="1:8" ht="101.25" x14ac:dyDescent="0.25">
      <c r="A186" s="195" t="s">
        <v>13852</v>
      </c>
      <c r="B186" s="196" t="s">
        <v>22778</v>
      </c>
      <c r="C186" s="198"/>
      <c r="D186" s="199"/>
      <c r="E186" s="199"/>
      <c r="F186" s="199"/>
      <c r="G186" s="199"/>
      <c r="H186" s="200"/>
    </row>
    <row r="187" spans="1:8" x14ac:dyDescent="0.25">
      <c r="A187" s="193" t="s">
        <v>13853</v>
      </c>
      <c r="B187" s="194" t="s">
        <v>13854</v>
      </c>
      <c r="C187" s="188" t="s">
        <v>6</v>
      </c>
      <c r="D187" s="177"/>
      <c r="E187" s="201">
        <v>15.1</v>
      </c>
      <c r="F187" s="201">
        <v>0.95</v>
      </c>
      <c r="G187" s="88">
        <f t="shared" si="4"/>
        <v>0</v>
      </c>
      <c r="H187" s="66">
        <f t="shared" si="5"/>
        <v>0</v>
      </c>
    </row>
    <row r="188" spans="1:8" x14ac:dyDescent="0.25">
      <c r="A188" s="193" t="s">
        <v>13855</v>
      </c>
      <c r="B188" s="194" t="s">
        <v>13856</v>
      </c>
      <c r="C188" s="188" t="s">
        <v>6</v>
      </c>
      <c r="D188" s="177"/>
      <c r="E188" s="201">
        <v>16.7</v>
      </c>
      <c r="F188" s="201">
        <v>1.05</v>
      </c>
      <c r="G188" s="88">
        <f t="shared" si="4"/>
        <v>0</v>
      </c>
      <c r="H188" s="66">
        <f t="shared" si="5"/>
        <v>0</v>
      </c>
    </row>
    <row r="189" spans="1:8" x14ac:dyDescent="0.25">
      <c r="A189" s="193" t="s">
        <v>13857</v>
      </c>
      <c r="B189" s="194" t="s">
        <v>13858</v>
      </c>
      <c r="C189" s="188" t="s">
        <v>6</v>
      </c>
      <c r="D189" s="177"/>
      <c r="E189" s="201">
        <v>31.5</v>
      </c>
      <c r="F189" s="201">
        <v>1.99</v>
      </c>
      <c r="G189" s="88">
        <f t="shared" si="4"/>
        <v>0</v>
      </c>
      <c r="H189" s="66">
        <f t="shared" si="5"/>
        <v>0</v>
      </c>
    </row>
    <row r="190" spans="1:8" x14ac:dyDescent="0.25">
      <c r="A190" s="193" t="s">
        <v>13859</v>
      </c>
      <c r="B190" s="194" t="s">
        <v>13860</v>
      </c>
      <c r="C190" s="188" t="s">
        <v>6</v>
      </c>
      <c r="D190" s="177"/>
      <c r="E190" s="201">
        <v>35.700000000000003</v>
      </c>
      <c r="F190" s="201">
        <v>2.25</v>
      </c>
      <c r="G190" s="88">
        <f t="shared" si="4"/>
        <v>0</v>
      </c>
      <c r="H190" s="66">
        <f t="shared" si="5"/>
        <v>0</v>
      </c>
    </row>
    <row r="191" spans="1:8" x14ac:dyDescent="0.25">
      <c r="A191" s="193" t="s">
        <v>13861</v>
      </c>
      <c r="B191" s="194" t="s">
        <v>13862</v>
      </c>
      <c r="C191" s="188" t="s">
        <v>6</v>
      </c>
      <c r="D191" s="177"/>
      <c r="E191" s="201">
        <v>54</v>
      </c>
      <c r="F191" s="201">
        <v>3.39</v>
      </c>
      <c r="G191" s="88">
        <f t="shared" si="4"/>
        <v>0</v>
      </c>
      <c r="H191" s="66">
        <f t="shared" si="5"/>
        <v>0</v>
      </c>
    </row>
    <row r="192" spans="1:8" x14ac:dyDescent="0.25">
      <c r="A192" s="193" t="s">
        <v>13863</v>
      </c>
      <c r="B192" s="194" t="s">
        <v>13864</v>
      </c>
      <c r="C192" s="188" t="s">
        <v>6</v>
      </c>
      <c r="D192" s="177"/>
      <c r="E192" s="201">
        <v>17.100000000000001</v>
      </c>
      <c r="F192" s="201">
        <v>1.08</v>
      </c>
      <c r="G192" s="88">
        <f t="shared" si="4"/>
        <v>0</v>
      </c>
      <c r="H192" s="66">
        <f t="shared" si="5"/>
        <v>0</v>
      </c>
    </row>
    <row r="193" spans="1:8" x14ac:dyDescent="0.25">
      <c r="A193" s="193" t="s">
        <v>13865</v>
      </c>
      <c r="B193" s="194" t="s">
        <v>13866</v>
      </c>
      <c r="C193" s="188" t="s">
        <v>6</v>
      </c>
      <c r="D193" s="177"/>
      <c r="E193" s="201">
        <v>19.2</v>
      </c>
      <c r="F193" s="201">
        <v>1.21</v>
      </c>
      <c r="G193" s="88">
        <f t="shared" si="4"/>
        <v>0</v>
      </c>
      <c r="H193" s="66">
        <f t="shared" si="5"/>
        <v>0</v>
      </c>
    </row>
    <row r="194" spans="1:8" x14ac:dyDescent="0.25">
      <c r="A194" s="193" t="s">
        <v>13867</v>
      </c>
      <c r="B194" s="194" t="s">
        <v>13868</v>
      </c>
      <c r="C194" s="188" t="s">
        <v>6</v>
      </c>
      <c r="D194" s="177"/>
      <c r="E194" s="201">
        <v>35.6</v>
      </c>
      <c r="F194" s="201">
        <v>2.25</v>
      </c>
      <c r="G194" s="88">
        <f t="shared" si="4"/>
        <v>0</v>
      </c>
      <c r="H194" s="66">
        <f t="shared" si="5"/>
        <v>0</v>
      </c>
    </row>
    <row r="195" spans="1:8" x14ac:dyDescent="0.25">
      <c r="A195" s="193" t="s">
        <v>13869</v>
      </c>
      <c r="B195" s="194" t="s">
        <v>13870</v>
      </c>
      <c r="C195" s="188" t="s">
        <v>6</v>
      </c>
      <c r="D195" s="177"/>
      <c r="E195" s="201">
        <v>40.200000000000003</v>
      </c>
      <c r="F195" s="201">
        <v>2.54</v>
      </c>
      <c r="G195" s="88">
        <f t="shared" si="4"/>
        <v>0</v>
      </c>
      <c r="H195" s="66">
        <f t="shared" si="5"/>
        <v>0</v>
      </c>
    </row>
    <row r="196" spans="1:8" x14ac:dyDescent="0.25">
      <c r="A196" s="193" t="s">
        <v>13871</v>
      </c>
      <c r="B196" s="194" t="s">
        <v>13872</v>
      </c>
      <c r="C196" s="188" t="s">
        <v>6</v>
      </c>
      <c r="D196" s="177"/>
      <c r="E196" s="201">
        <v>72</v>
      </c>
      <c r="F196" s="201">
        <v>4.53</v>
      </c>
      <c r="G196" s="88">
        <f t="shared" ref="G196:G259" si="6">D196*E196</f>
        <v>0</v>
      </c>
      <c r="H196" s="66">
        <f t="shared" ref="H196:H259" si="7">D196*F196</f>
        <v>0</v>
      </c>
    </row>
    <row r="197" spans="1:8" x14ac:dyDescent="0.25">
      <c r="A197" s="193" t="s">
        <v>13873</v>
      </c>
      <c r="B197" s="194" t="s">
        <v>13874</v>
      </c>
      <c r="C197" s="188" t="s">
        <v>6</v>
      </c>
      <c r="D197" s="177"/>
      <c r="E197" s="201">
        <v>16.2</v>
      </c>
      <c r="F197" s="201">
        <v>1.02</v>
      </c>
      <c r="G197" s="88">
        <f t="shared" si="6"/>
        <v>0</v>
      </c>
      <c r="H197" s="66">
        <f t="shared" si="7"/>
        <v>0</v>
      </c>
    </row>
    <row r="198" spans="1:8" x14ac:dyDescent="0.25">
      <c r="A198" s="193" t="s">
        <v>13875</v>
      </c>
      <c r="B198" s="194" t="s">
        <v>13876</v>
      </c>
      <c r="C198" s="188" t="s">
        <v>6</v>
      </c>
      <c r="D198" s="177"/>
      <c r="E198" s="201">
        <v>18.100000000000001</v>
      </c>
      <c r="F198" s="201">
        <v>1.1399999999999999</v>
      </c>
      <c r="G198" s="88">
        <f t="shared" si="6"/>
        <v>0</v>
      </c>
      <c r="H198" s="66">
        <f t="shared" si="7"/>
        <v>0</v>
      </c>
    </row>
    <row r="199" spans="1:8" x14ac:dyDescent="0.25">
      <c r="A199" s="193" t="s">
        <v>13877</v>
      </c>
      <c r="B199" s="194" t="s">
        <v>13878</v>
      </c>
      <c r="C199" s="188" t="s">
        <v>6</v>
      </c>
      <c r="D199" s="177"/>
      <c r="E199" s="201">
        <v>33.299999999999997</v>
      </c>
      <c r="F199" s="201">
        <v>1.53</v>
      </c>
      <c r="G199" s="88">
        <f t="shared" si="6"/>
        <v>0</v>
      </c>
      <c r="H199" s="66">
        <f t="shared" si="7"/>
        <v>0</v>
      </c>
    </row>
    <row r="200" spans="1:8" x14ac:dyDescent="0.25">
      <c r="A200" s="193" t="s">
        <v>13879</v>
      </c>
      <c r="B200" s="194" t="s">
        <v>13880</v>
      </c>
      <c r="C200" s="188" t="s">
        <v>6</v>
      </c>
      <c r="D200" s="177"/>
      <c r="E200" s="201">
        <v>37.700000000000003</v>
      </c>
      <c r="F200" s="201">
        <v>1.73</v>
      </c>
      <c r="G200" s="88">
        <f t="shared" si="6"/>
        <v>0</v>
      </c>
      <c r="H200" s="66">
        <f t="shared" si="7"/>
        <v>0</v>
      </c>
    </row>
    <row r="201" spans="1:8" x14ac:dyDescent="0.25">
      <c r="A201" s="193" t="s">
        <v>13881</v>
      </c>
      <c r="B201" s="194" t="s">
        <v>13882</v>
      </c>
      <c r="C201" s="188" t="s">
        <v>6</v>
      </c>
      <c r="D201" s="177"/>
      <c r="E201" s="201">
        <v>59</v>
      </c>
      <c r="F201" s="201">
        <v>2.73</v>
      </c>
      <c r="G201" s="88">
        <f t="shared" si="6"/>
        <v>0</v>
      </c>
      <c r="H201" s="66">
        <f t="shared" si="7"/>
        <v>0</v>
      </c>
    </row>
    <row r="202" spans="1:8" x14ac:dyDescent="0.25">
      <c r="A202" s="193" t="s">
        <v>13883</v>
      </c>
      <c r="B202" s="194" t="s">
        <v>13884</v>
      </c>
      <c r="C202" s="188" t="s">
        <v>6</v>
      </c>
      <c r="D202" s="177"/>
      <c r="E202" s="201">
        <v>18.100000000000001</v>
      </c>
      <c r="F202" s="201">
        <v>0.83</v>
      </c>
      <c r="G202" s="88">
        <f t="shared" si="6"/>
        <v>0</v>
      </c>
      <c r="H202" s="66">
        <f t="shared" si="7"/>
        <v>0</v>
      </c>
    </row>
    <row r="203" spans="1:8" x14ac:dyDescent="0.25">
      <c r="A203" s="193" t="s">
        <v>13885</v>
      </c>
      <c r="B203" s="194" t="s">
        <v>13886</v>
      </c>
      <c r="C203" s="188" t="s">
        <v>6</v>
      </c>
      <c r="D203" s="177"/>
      <c r="E203" s="201">
        <v>20.399999999999999</v>
      </c>
      <c r="F203" s="201">
        <v>0.94</v>
      </c>
      <c r="G203" s="88">
        <f t="shared" si="6"/>
        <v>0</v>
      </c>
      <c r="H203" s="66">
        <f t="shared" si="7"/>
        <v>0</v>
      </c>
    </row>
    <row r="204" spans="1:8" x14ac:dyDescent="0.25">
      <c r="A204" s="193" t="s">
        <v>13887</v>
      </c>
      <c r="B204" s="194" t="s">
        <v>13888</v>
      </c>
      <c r="C204" s="188" t="s">
        <v>6</v>
      </c>
      <c r="D204" s="177"/>
      <c r="E204" s="201">
        <v>38.1</v>
      </c>
      <c r="F204" s="201">
        <v>1.75</v>
      </c>
      <c r="G204" s="88">
        <f t="shared" si="6"/>
        <v>0</v>
      </c>
      <c r="H204" s="66">
        <f t="shared" si="7"/>
        <v>0</v>
      </c>
    </row>
    <row r="205" spans="1:8" x14ac:dyDescent="0.25">
      <c r="A205" s="193" t="s">
        <v>13889</v>
      </c>
      <c r="B205" s="194" t="s">
        <v>13890</v>
      </c>
      <c r="C205" s="188" t="s">
        <v>6</v>
      </c>
      <c r="D205" s="177"/>
      <c r="E205" s="201">
        <v>43.3</v>
      </c>
      <c r="F205" s="201">
        <v>1.99</v>
      </c>
      <c r="G205" s="88">
        <f t="shared" si="6"/>
        <v>0</v>
      </c>
      <c r="H205" s="66">
        <f t="shared" si="7"/>
        <v>0</v>
      </c>
    </row>
    <row r="206" spans="1:8" x14ac:dyDescent="0.25">
      <c r="A206" s="193" t="s">
        <v>13891</v>
      </c>
      <c r="B206" s="194" t="s">
        <v>13892</v>
      </c>
      <c r="C206" s="188" t="s">
        <v>6</v>
      </c>
      <c r="D206" s="177"/>
      <c r="E206" s="201">
        <v>85</v>
      </c>
      <c r="F206" s="201">
        <v>3.89</v>
      </c>
      <c r="G206" s="88">
        <f t="shared" si="6"/>
        <v>0</v>
      </c>
      <c r="H206" s="66">
        <f t="shared" si="7"/>
        <v>0</v>
      </c>
    </row>
    <row r="207" spans="1:8" x14ac:dyDescent="0.25">
      <c r="A207" s="193" t="s">
        <v>13893</v>
      </c>
      <c r="B207" s="194" t="s">
        <v>13894</v>
      </c>
      <c r="C207" s="188" t="s">
        <v>6</v>
      </c>
      <c r="D207" s="177"/>
      <c r="E207" s="201">
        <v>131</v>
      </c>
      <c r="F207" s="201">
        <v>6</v>
      </c>
      <c r="G207" s="88">
        <f t="shared" si="6"/>
        <v>0</v>
      </c>
      <c r="H207" s="66">
        <f t="shared" si="7"/>
        <v>0</v>
      </c>
    </row>
    <row r="208" spans="1:8" x14ac:dyDescent="0.25">
      <c r="A208" s="193" t="s">
        <v>13895</v>
      </c>
      <c r="B208" s="194" t="s">
        <v>13874</v>
      </c>
      <c r="C208" s="188" t="s">
        <v>6</v>
      </c>
      <c r="D208" s="177"/>
      <c r="E208" s="201">
        <v>17.2</v>
      </c>
      <c r="F208" s="201">
        <v>0.79</v>
      </c>
      <c r="G208" s="88">
        <f t="shared" si="6"/>
        <v>0</v>
      </c>
      <c r="H208" s="66">
        <f t="shared" si="7"/>
        <v>0</v>
      </c>
    </row>
    <row r="209" spans="1:8" x14ac:dyDescent="0.25">
      <c r="A209" s="193" t="s">
        <v>13896</v>
      </c>
      <c r="B209" s="194" t="s">
        <v>13897</v>
      </c>
      <c r="C209" s="188" t="s">
        <v>6</v>
      </c>
      <c r="D209" s="177"/>
      <c r="E209" s="201">
        <v>19.600000000000001</v>
      </c>
      <c r="F209" s="201">
        <v>0.9</v>
      </c>
      <c r="G209" s="88">
        <f t="shared" si="6"/>
        <v>0</v>
      </c>
      <c r="H209" s="66">
        <f t="shared" si="7"/>
        <v>0</v>
      </c>
    </row>
    <row r="210" spans="1:8" x14ac:dyDescent="0.25">
      <c r="A210" s="193" t="s">
        <v>13898</v>
      </c>
      <c r="B210" s="194" t="s">
        <v>13899</v>
      </c>
      <c r="C210" s="188" t="s">
        <v>6</v>
      </c>
      <c r="D210" s="177"/>
      <c r="E210" s="201">
        <v>36.6</v>
      </c>
      <c r="F210" s="201">
        <v>1.68</v>
      </c>
      <c r="G210" s="88">
        <f t="shared" si="6"/>
        <v>0</v>
      </c>
      <c r="H210" s="66">
        <f t="shared" si="7"/>
        <v>0</v>
      </c>
    </row>
    <row r="211" spans="1:8" x14ac:dyDescent="0.25">
      <c r="A211" s="193" t="s">
        <v>13900</v>
      </c>
      <c r="B211" s="194" t="s">
        <v>13901</v>
      </c>
      <c r="C211" s="188" t="s">
        <v>6</v>
      </c>
      <c r="D211" s="177"/>
      <c r="E211" s="201">
        <v>41.4</v>
      </c>
      <c r="F211" s="201">
        <v>1.9</v>
      </c>
      <c r="G211" s="88">
        <f t="shared" si="6"/>
        <v>0</v>
      </c>
      <c r="H211" s="66">
        <f t="shared" si="7"/>
        <v>0</v>
      </c>
    </row>
    <row r="212" spans="1:8" x14ac:dyDescent="0.25">
      <c r="A212" s="193" t="s">
        <v>13902</v>
      </c>
      <c r="B212" s="194" t="s">
        <v>13903</v>
      </c>
      <c r="C212" s="188" t="s">
        <v>6</v>
      </c>
      <c r="D212" s="177"/>
      <c r="E212" s="201">
        <v>59</v>
      </c>
      <c r="F212" s="201">
        <v>2.73</v>
      </c>
      <c r="G212" s="88">
        <f t="shared" si="6"/>
        <v>0</v>
      </c>
      <c r="H212" s="66">
        <f t="shared" si="7"/>
        <v>0</v>
      </c>
    </row>
    <row r="213" spans="1:8" x14ac:dyDescent="0.25">
      <c r="A213" s="193" t="s">
        <v>13904</v>
      </c>
      <c r="B213" s="194" t="s">
        <v>13905</v>
      </c>
      <c r="C213" s="188" t="s">
        <v>6</v>
      </c>
      <c r="D213" s="177"/>
      <c r="E213" s="201">
        <v>20.5</v>
      </c>
      <c r="F213" s="201">
        <v>1.01</v>
      </c>
      <c r="G213" s="88">
        <f t="shared" si="6"/>
        <v>0</v>
      </c>
      <c r="H213" s="66">
        <f t="shared" si="7"/>
        <v>0</v>
      </c>
    </row>
    <row r="214" spans="1:8" x14ac:dyDescent="0.25">
      <c r="A214" s="193" t="s">
        <v>13906</v>
      </c>
      <c r="B214" s="194" t="s">
        <v>13907</v>
      </c>
      <c r="C214" s="188" t="s">
        <v>6</v>
      </c>
      <c r="D214" s="177"/>
      <c r="E214" s="201">
        <v>23.1</v>
      </c>
      <c r="F214" s="201">
        <v>1.1399999999999999</v>
      </c>
      <c r="G214" s="88">
        <f t="shared" si="6"/>
        <v>0</v>
      </c>
      <c r="H214" s="66">
        <f t="shared" si="7"/>
        <v>0</v>
      </c>
    </row>
    <row r="215" spans="1:8" x14ac:dyDescent="0.25">
      <c r="A215" s="193" t="s">
        <v>13908</v>
      </c>
      <c r="B215" s="194" t="s">
        <v>13909</v>
      </c>
      <c r="C215" s="188" t="s">
        <v>6</v>
      </c>
      <c r="D215" s="177"/>
      <c r="E215" s="201">
        <v>40.799999999999997</v>
      </c>
      <c r="F215" s="201">
        <v>2.0099999999999998</v>
      </c>
      <c r="G215" s="88">
        <f t="shared" si="6"/>
        <v>0</v>
      </c>
      <c r="H215" s="66">
        <f t="shared" si="7"/>
        <v>0</v>
      </c>
    </row>
    <row r="216" spans="1:8" x14ac:dyDescent="0.25">
      <c r="A216" s="193" t="s">
        <v>13910</v>
      </c>
      <c r="B216" s="194" t="s">
        <v>13911</v>
      </c>
      <c r="C216" s="188" t="s">
        <v>6</v>
      </c>
      <c r="D216" s="177"/>
      <c r="E216" s="201">
        <v>46.1</v>
      </c>
      <c r="F216" s="201">
        <v>2.27</v>
      </c>
      <c r="G216" s="88">
        <f t="shared" si="6"/>
        <v>0</v>
      </c>
      <c r="H216" s="66">
        <f t="shared" si="7"/>
        <v>0</v>
      </c>
    </row>
    <row r="217" spans="1:8" x14ac:dyDescent="0.25">
      <c r="A217" s="193" t="s">
        <v>13912</v>
      </c>
      <c r="B217" s="194" t="s">
        <v>13913</v>
      </c>
      <c r="C217" s="188" t="s">
        <v>6</v>
      </c>
      <c r="D217" s="177"/>
      <c r="E217" s="201">
        <v>85</v>
      </c>
      <c r="F217" s="201">
        <v>4.17</v>
      </c>
      <c r="G217" s="88">
        <f t="shared" si="6"/>
        <v>0</v>
      </c>
      <c r="H217" s="66">
        <f t="shared" si="7"/>
        <v>0</v>
      </c>
    </row>
    <row r="218" spans="1:8" x14ac:dyDescent="0.25">
      <c r="A218" s="193" t="s">
        <v>13914</v>
      </c>
      <c r="B218" s="194" t="s">
        <v>13915</v>
      </c>
      <c r="C218" s="188" t="s">
        <v>6</v>
      </c>
      <c r="D218" s="177"/>
      <c r="E218" s="201">
        <v>131</v>
      </c>
      <c r="F218" s="201">
        <v>6.5</v>
      </c>
      <c r="G218" s="88">
        <f t="shared" si="6"/>
        <v>0</v>
      </c>
      <c r="H218" s="66">
        <f t="shared" si="7"/>
        <v>0</v>
      </c>
    </row>
    <row r="219" spans="1:8" ht="22.5" x14ac:dyDescent="0.25">
      <c r="A219" s="193" t="s">
        <v>13916</v>
      </c>
      <c r="B219" s="194" t="s">
        <v>13917</v>
      </c>
      <c r="C219" s="188" t="s">
        <v>6</v>
      </c>
      <c r="D219" s="177"/>
      <c r="E219" s="201">
        <v>117</v>
      </c>
      <c r="F219" s="201">
        <v>5.8</v>
      </c>
      <c r="G219" s="88">
        <f t="shared" si="6"/>
        <v>0</v>
      </c>
      <c r="H219" s="66">
        <f t="shared" si="7"/>
        <v>0</v>
      </c>
    </row>
    <row r="220" spans="1:8" ht="45" x14ac:dyDescent="0.25">
      <c r="A220" s="193" t="s">
        <v>13918</v>
      </c>
      <c r="B220" s="194" t="s">
        <v>13919</v>
      </c>
      <c r="C220" s="188" t="s">
        <v>6</v>
      </c>
      <c r="D220" s="177"/>
      <c r="E220" s="201">
        <v>15.4</v>
      </c>
      <c r="F220" s="201">
        <v>0.97</v>
      </c>
      <c r="G220" s="88">
        <f t="shared" si="6"/>
        <v>0</v>
      </c>
      <c r="H220" s="66">
        <f t="shared" si="7"/>
        <v>0</v>
      </c>
    </row>
    <row r="221" spans="1:8" s="103" customFormat="1" ht="45" x14ac:dyDescent="0.2">
      <c r="A221" s="193" t="s">
        <v>13920</v>
      </c>
      <c r="B221" s="194" t="s">
        <v>13921</v>
      </c>
      <c r="C221" s="188" t="s">
        <v>6</v>
      </c>
      <c r="D221" s="181"/>
      <c r="E221" s="201">
        <v>9.1</v>
      </c>
      <c r="F221" s="201">
        <v>0.56999999999999995</v>
      </c>
      <c r="G221" s="88">
        <f t="shared" si="6"/>
        <v>0</v>
      </c>
      <c r="H221" s="66">
        <f t="shared" si="7"/>
        <v>0</v>
      </c>
    </row>
    <row r="222" spans="1:8" ht="56.25" x14ac:dyDescent="0.25">
      <c r="A222" s="193" t="s">
        <v>13922</v>
      </c>
      <c r="B222" s="194" t="s">
        <v>13923</v>
      </c>
      <c r="C222" s="188" t="s">
        <v>6</v>
      </c>
      <c r="D222" s="177"/>
      <c r="E222" s="201">
        <v>18.7</v>
      </c>
      <c r="F222" s="201">
        <v>0.86</v>
      </c>
      <c r="G222" s="88">
        <f t="shared" si="6"/>
        <v>0</v>
      </c>
      <c r="H222" s="66">
        <f t="shared" si="7"/>
        <v>0</v>
      </c>
    </row>
    <row r="223" spans="1:8" ht="135" x14ac:dyDescent="0.25">
      <c r="A223" s="195" t="s">
        <v>13924</v>
      </c>
      <c r="B223" s="196" t="s">
        <v>22779</v>
      </c>
      <c r="C223" s="198"/>
      <c r="D223" s="199"/>
      <c r="E223" s="199"/>
      <c r="F223" s="199"/>
      <c r="G223" s="199"/>
      <c r="H223" s="200"/>
    </row>
    <row r="224" spans="1:8" ht="22.5" x14ac:dyDescent="0.25">
      <c r="A224" s="193" t="s">
        <v>13925</v>
      </c>
      <c r="B224" s="194" t="s">
        <v>13926</v>
      </c>
      <c r="C224" s="188" t="s">
        <v>6</v>
      </c>
      <c r="D224" s="177"/>
      <c r="E224" s="201">
        <v>66</v>
      </c>
      <c r="F224" s="201">
        <v>3.06</v>
      </c>
      <c r="G224" s="88">
        <f t="shared" si="6"/>
        <v>0</v>
      </c>
      <c r="H224" s="66">
        <f t="shared" si="7"/>
        <v>0</v>
      </c>
    </row>
    <row r="225" spans="1:8" ht="22.5" x14ac:dyDescent="0.25">
      <c r="A225" s="193" t="s">
        <v>13927</v>
      </c>
      <c r="B225" s="194" t="s">
        <v>13928</v>
      </c>
      <c r="C225" s="188" t="s">
        <v>6</v>
      </c>
      <c r="D225" s="177"/>
      <c r="E225" s="201">
        <v>78</v>
      </c>
      <c r="F225" s="201">
        <v>3.57</v>
      </c>
      <c r="G225" s="88">
        <f t="shared" si="6"/>
        <v>0</v>
      </c>
      <c r="H225" s="66">
        <f t="shared" si="7"/>
        <v>0</v>
      </c>
    </row>
    <row r="226" spans="1:8" x14ac:dyDescent="0.25">
      <c r="A226" s="193" t="s">
        <v>13929</v>
      </c>
      <c r="B226" s="194" t="s">
        <v>13930</v>
      </c>
      <c r="C226" s="188" t="s">
        <v>6</v>
      </c>
      <c r="D226" s="177"/>
      <c r="E226" s="201">
        <v>74</v>
      </c>
      <c r="F226" s="201">
        <v>3.38</v>
      </c>
      <c r="G226" s="88">
        <f t="shared" si="6"/>
        <v>0</v>
      </c>
      <c r="H226" s="66">
        <f t="shared" si="7"/>
        <v>0</v>
      </c>
    </row>
    <row r="227" spans="1:8" x14ac:dyDescent="0.25">
      <c r="A227" s="193" t="s">
        <v>13931</v>
      </c>
      <c r="B227" s="194" t="s">
        <v>13932</v>
      </c>
      <c r="C227" s="188" t="s">
        <v>6</v>
      </c>
      <c r="D227" s="177"/>
      <c r="E227" s="201">
        <v>85</v>
      </c>
      <c r="F227" s="201">
        <v>3.89</v>
      </c>
      <c r="G227" s="88">
        <f t="shared" si="6"/>
        <v>0</v>
      </c>
      <c r="H227" s="66">
        <f t="shared" si="7"/>
        <v>0</v>
      </c>
    </row>
    <row r="228" spans="1:8" x14ac:dyDescent="0.25">
      <c r="A228" s="193" t="s">
        <v>13933</v>
      </c>
      <c r="B228" s="194" t="s">
        <v>13934</v>
      </c>
      <c r="C228" s="188" t="s">
        <v>6</v>
      </c>
      <c r="D228" s="177"/>
      <c r="E228" s="201">
        <v>133</v>
      </c>
      <c r="F228" s="201">
        <v>6.1</v>
      </c>
      <c r="G228" s="88">
        <f t="shared" si="6"/>
        <v>0</v>
      </c>
      <c r="H228" s="66">
        <f t="shared" si="7"/>
        <v>0</v>
      </c>
    </row>
    <row r="229" spans="1:8" ht="22.5" x14ac:dyDescent="0.25">
      <c r="A229" s="193" t="s">
        <v>13935</v>
      </c>
      <c r="B229" s="194" t="s">
        <v>13936</v>
      </c>
      <c r="C229" s="188" t="s">
        <v>6</v>
      </c>
      <c r="D229" s="177"/>
      <c r="E229" s="201">
        <v>71</v>
      </c>
      <c r="F229" s="201">
        <v>3.48</v>
      </c>
      <c r="G229" s="88">
        <f t="shared" si="6"/>
        <v>0</v>
      </c>
      <c r="H229" s="66">
        <f t="shared" si="7"/>
        <v>0</v>
      </c>
    </row>
    <row r="230" spans="1:8" ht="22.5" x14ac:dyDescent="0.25">
      <c r="A230" s="193" t="s">
        <v>13937</v>
      </c>
      <c r="B230" s="194" t="s">
        <v>13938</v>
      </c>
      <c r="C230" s="188" t="s">
        <v>6</v>
      </c>
      <c r="D230" s="177"/>
      <c r="E230" s="201">
        <v>82</v>
      </c>
      <c r="F230" s="201">
        <v>4.0199999999999996</v>
      </c>
      <c r="G230" s="88">
        <f t="shared" si="6"/>
        <v>0</v>
      </c>
      <c r="H230" s="66">
        <f t="shared" si="7"/>
        <v>0</v>
      </c>
    </row>
    <row r="231" spans="1:8" ht="22.5" x14ac:dyDescent="0.25">
      <c r="A231" s="193" t="s">
        <v>13939</v>
      </c>
      <c r="B231" s="194" t="s">
        <v>13940</v>
      </c>
      <c r="C231" s="188" t="s">
        <v>6</v>
      </c>
      <c r="D231" s="177"/>
      <c r="E231" s="201">
        <v>105</v>
      </c>
      <c r="F231" s="201">
        <v>5.2</v>
      </c>
      <c r="G231" s="88">
        <f t="shared" si="6"/>
        <v>0</v>
      </c>
      <c r="H231" s="66">
        <f t="shared" si="7"/>
        <v>0</v>
      </c>
    </row>
    <row r="232" spans="1:8" x14ac:dyDescent="0.25">
      <c r="A232" s="193" t="s">
        <v>13941</v>
      </c>
      <c r="B232" s="194" t="s">
        <v>13942</v>
      </c>
      <c r="C232" s="188" t="s">
        <v>6</v>
      </c>
      <c r="D232" s="177"/>
      <c r="E232" s="201">
        <v>81</v>
      </c>
      <c r="F232" s="201">
        <v>3.97</v>
      </c>
      <c r="G232" s="88">
        <f t="shared" si="6"/>
        <v>0</v>
      </c>
      <c r="H232" s="66">
        <f t="shared" si="7"/>
        <v>0</v>
      </c>
    </row>
    <row r="233" spans="1:8" x14ac:dyDescent="0.25">
      <c r="A233" s="193" t="s">
        <v>13943</v>
      </c>
      <c r="B233" s="194" t="s">
        <v>13944</v>
      </c>
      <c r="C233" s="188" t="s">
        <v>6</v>
      </c>
      <c r="D233" s="177"/>
      <c r="E233" s="201">
        <v>93</v>
      </c>
      <c r="F233" s="201">
        <v>4.57</v>
      </c>
      <c r="G233" s="88">
        <f t="shared" si="6"/>
        <v>0</v>
      </c>
      <c r="H233" s="66">
        <f t="shared" si="7"/>
        <v>0</v>
      </c>
    </row>
    <row r="234" spans="1:8" x14ac:dyDescent="0.25">
      <c r="A234" s="193" t="s">
        <v>13945</v>
      </c>
      <c r="B234" s="194" t="s">
        <v>13946</v>
      </c>
      <c r="C234" s="188" t="s">
        <v>6</v>
      </c>
      <c r="D234" s="177"/>
      <c r="E234" s="201">
        <v>158</v>
      </c>
      <c r="F234" s="201">
        <v>7.8</v>
      </c>
      <c r="G234" s="88">
        <f t="shared" si="6"/>
        <v>0</v>
      </c>
      <c r="H234" s="66">
        <f t="shared" si="7"/>
        <v>0</v>
      </c>
    </row>
    <row r="235" spans="1:8" ht="22.5" x14ac:dyDescent="0.25">
      <c r="A235" s="193" t="s">
        <v>13947</v>
      </c>
      <c r="B235" s="194" t="s">
        <v>13948</v>
      </c>
      <c r="C235" s="188" t="s">
        <v>6</v>
      </c>
      <c r="D235" s="177"/>
      <c r="E235" s="201">
        <v>77</v>
      </c>
      <c r="F235" s="201">
        <v>3.77</v>
      </c>
      <c r="G235" s="88">
        <f t="shared" si="6"/>
        <v>0</v>
      </c>
      <c r="H235" s="66">
        <f t="shared" si="7"/>
        <v>0</v>
      </c>
    </row>
    <row r="236" spans="1:8" ht="22.5" x14ac:dyDescent="0.25">
      <c r="A236" s="193" t="s">
        <v>13949</v>
      </c>
      <c r="B236" s="194" t="s">
        <v>13950</v>
      </c>
      <c r="C236" s="188" t="s">
        <v>6</v>
      </c>
      <c r="D236" s="177"/>
      <c r="E236" s="201">
        <v>87</v>
      </c>
      <c r="F236" s="201">
        <v>4.2699999999999996</v>
      </c>
      <c r="G236" s="88">
        <f t="shared" si="6"/>
        <v>0</v>
      </c>
      <c r="H236" s="66">
        <f t="shared" si="7"/>
        <v>0</v>
      </c>
    </row>
    <row r="237" spans="1:8" ht="22.5" x14ac:dyDescent="0.25">
      <c r="A237" s="193" t="s">
        <v>13951</v>
      </c>
      <c r="B237" s="194" t="s">
        <v>13952</v>
      </c>
      <c r="C237" s="188" t="s">
        <v>6</v>
      </c>
      <c r="D237" s="177"/>
      <c r="E237" s="201">
        <v>112</v>
      </c>
      <c r="F237" s="201">
        <v>5.5</v>
      </c>
      <c r="G237" s="88">
        <f t="shared" si="6"/>
        <v>0</v>
      </c>
      <c r="H237" s="66">
        <f t="shared" si="7"/>
        <v>0</v>
      </c>
    </row>
    <row r="238" spans="1:8" x14ac:dyDescent="0.25">
      <c r="A238" s="193" t="s">
        <v>13953</v>
      </c>
      <c r="B238" s="194" t="s">
        <v>13954</v>
      </c>
      <c r="C238" s="188" t="s">
        <v>6</v>
      </c>
      <c r="D238" s="177"/>
      <c r="E238" s="201">
        <v>83</v>
      </c>
      <c r="F238" s="201">
        <v>4.07</v>
      </c>
      <c r="G238" s="88">
        <f t="shared" si="6"/>
        <v>0</v>
      </c>
      <c r="H238" s="66">
        <f t="shared" si="7"/>
        <v>0</v>
      </c>
    </row>
    <row r="239" spans="1:8" x14ac:dyDescent="0.25">
      <c r="A239" s="193" t="s">
        <v>13955</v>
      </c>
      <c r="B239" s="194" t="s">
        <v>13956</v>
      </c>
      <c r="C239" s="188" t="s">
        <v>6</v>
      </c>
      <c r="D239" s="177"/>
      <c r="E239" s="201">
        <v>100</v>
      </c>
      <c r="F239" s="201">
        <v>4.92</v>
      </c>
      <c r="G239" s="88">
        <f t="shared" si="6"/>
        <v>0</v>
      </c>
      <c r="H239" s="66">
        <f t="shared" si="7"/>
        <v>0</v>
      </c>
    </row>
    <row r="240" spans="1:8" x14ac:dyDescent="0.25">
      <c r="A240" s="193" t="s">
        <v>13957</v>
      </c>
      <c r="B240" s="194" t="s">
        <v>13958</v>
      </c>
      <c r="C240" s="188" t="s">
        <v>6</v>
      </c>
      <c r="D240" s="177"/>
      <c r="E240" s="201">
        <v>164</v>
      </c>
      <c r="F240" s="201">
        <v>8.1</v>
      </c>
      <c r="G240" s="88">
        <f t="shared" si="6"/>
        <v>0</v>
      </c>
      <c r="H240" s="66">
        <f t="shared" si="7"/>
        <v>0</v>
      </c>
    </row>
    <row r="241" spans="1:8" ht="22.5" x14ac:dyDescent="0.25">
      <c r="A241" s="193" t="s">
        <v>13959</v>
      </c>
      <c r="B241" s="194" t="s">
        <v>13917</v>
      </c>
      <c r="C241" s="188" t="s">
        <v>6</v>
      </c>
      <c r="D241" s="177"/>
      <c r="E241" s="201">
        <v>130</v>
      </c>
      <c r="F241" s="201">
        <v>6.4</v>
      </c>
      <c r="G241" s="88">
        <f t="shared" si="6"/>
        <v>0</v>
      </c>
      <c r="H241" s="66">
        <f t="shared" si="7"/>
        <v>0</v>
      </c>
    </row>
    <row r="242" spans="1:8" ht="45" x14ac:dyDescent="0.25">
      <c r="A242" s="193" t="s">
        <v>13960</v>
      </c>
      <c r="B242" s="194" t="s">
        <v>13961</v>
      </c>
      <c r="C242" s="188" t="s">
        <v>6</v>
      </c>
      <c r="D242" s="177"/>
      <c r="E242" s="201">
        <v>19</v>
      </c>
      <c r="F242" s="201">
        <v>1.2</v>
      </c>
      <c r="G242" s="88">
        <f t="shared" si="6"/>
        <v>0</v>
      </c>
      <c r="H242" s="66">
        <f t="shared" si="7"/>
        <v>0</v>
      </c>
    </row>
    <row r="243" spans="1:8" ht="45" x14ac:dyDescent="0.25">
      <c r="A243" s="193" t="s">
        <v>13962</v>
      </c>
      <c r="B243" s="194" t="s">
        <v>13963</v>
      </c>
      <c r="C243" s="188" t="s">
        <v>6</v>
      </c>
      <c r="D243" s="177"/>
      <c r="E243" s="201">
        <v>25.3</v>
      </c>
      <c r="F243" s="201">
        <v>1.6</v>
      </c>
      <c r="G243" s="88">
        <f t="shared" si="6"/>
        <v>0</v>
      </c>
      <c r="H243" s="66">
        <f t="shared" si="7"/>
        <v>0</v>
      </c>
    </row>
    <row r="244" spans="1:8" s="103" customFormat="1" ht="45" x14ac:dyDescent="0.2">
      <c r="A244" s="193" t="s">
        <v>13964</v>
      </c>
      <c r="B244" s="194" t="s">
        <v>13965</v>
      </c>
      <c r="C244" s="188" t="s">
        <v>6</v>
      </c>
      <c r="D244" s="181"/>
      <c r="E244" s="201">
        <v>35.799999999999997</v>
      </c>
      <c r="F244" s="201">
        <v>2.2599999999999998</v>
      </c>
      <c r="G244" s="88">
        <f t="shared" si="6"/>
        <v>0</v>
      </c>
      <c r="H244" s="66">
        <f t="shared" si="7"/>
        <v>0</v>
      </c>
    </row>
    <row r="245" spans="1:8" ht="45" x14ac:dyDescent="0.25">
      <c r="A245" s="193" t="s">
        <v>13966</v>
      </c>
      <c r="B245" s="194" t="s">
        <v>13967</v>
      </c>
      <c r="C245" s="188" t="s">
        <v>6</v>
      </c>
      <c r="D245" s="177"/>
      <c r="E245" s="201">
        <v>42.7</v>
      </c>
      <c r="F245" s="201">
        <v>2.7</v>
      </c>
      <c r="G245" s="88">
        <f t="shared" si="6"/>
        <v>0</v>
      </c>
      <c r="H245" s="66">
        <f t="shared" si="7"/>
        <v>0</v>
      </c>
    </row>
    <row r="246" spans="1:8" ht="135" x14ac:dyDescent="0.25">
      <c r="A246" s="195" t="s">
        <v>13968</v>
      </c>
      <c r="B246" s="196" t="s">
        <v>22780</v>
      </c>
      <c r="C246" s="198"/>
      <c r="D246" s="199"/>
      <c r="E246" s="199"/>
      <c r="F246" s="199"/>
      <c r="G246" s="199"/>
      <c r="H246" s="200"/>
    </row>
    <row r="247" spans="1:8" ht="22.5" x14ac:dyDescent="0.25">
      <c r="A247" s="193" t="s">
        <v>13969</v>
      </c>
      <c r="B247" s="194" t="s">
        <v>13926</v>
      </c>
      <c r="C247" s="188" t="s">
        <v>6</v>
      </c>
      <c r="D247" s="177"/>
      <c r="E247" s="201">
        <v>88</v>
      </c>
      <c r="F247" s="201">
        <v>4.32</v>
      </c>
      <c r="G247" s="88">
        <f t="shared" si="6"/>
        <v>0</v>
      </c>
      <c r="H247" s="66">
        <f t="shared" si="7"/>
        <v>0</v>
      </c>
    </row>
    <row r="248" spans="1:8" ht="22.5" x14ac:dyDescent="0.25">
      <c r="A248" s="193" t="s">
        <v>13970</v>
      </c>
      <c r="B248" s="194" t="s">
        <v>13928</v>
      </c>
      <c r="C248" s="188" t="s">
        <v>6</v>
      </c>
      <c r="D248" s="177"/>
      <c r="E248" s="201">
        <v>103</v>
      </c>
      <c r="F248" s="201">
        <v>5.0999999999999996</v>
      </c>
      <c r="G248" s="88">
        <f t="shared" si="6"/>
        <v>0</v>
      </c>
      <c r="H248" s="66">
        <f t="shared" si="7"/>
        <v>0</v>
      </c>
    </row>
    <row r="249" spans="1:8" x14ac:dyDescent="0.25">
      <c r="A249" s="193" t="s">
        <v>13971</v>
      </c>
      <c r="B249" s="194" t="s">
        <v>13930</v>
      </c>
      <c r="C249" s="188" t="s">
        <v>6</v>
      </c>
      <c r="D249" s="177"/>
      <c r="E249" s="201">
        <v>84</v>
      </c>
      <c r="F249" s="201">
        <v>4.12</v>
      </c>
      <c r="G249" s="88">
        <f t="shared" si="6"/>
        <v>0</v>
      </c>
      <c r="H249" s="66">
        <f t="shared" si="7"/>
        <v>0</v>
      </c>
    </row>
    <row r="250" spans="1:8" x14ac:dyDescent="0.25">
      <c r="A250" s="193" t="s">
        <v>13972</v>
      </c>
      <c r="B250" s="194" t="s">
        <v>13932</v>
      </c>
      <c r="C250" s="188" t="s">
        <v>6</v>
      </c>
      <c r="D250" s="177"/>
      <c r="E250" s="201">
        <v>105</v>
      </c>
      <c r="F250" s="201">
        <v>5.2</v>
      </c>
      <c r="G250" s="88">
        <f t="shared" si="6"/>
        <v>0</v>
      </c>
      <c r="H250" s="66">
        <f t="shared" si="7"/>
        <v>0</v>
      </c>
    </row>
    <row r="251" spans="1:8" x14ac:dyDescent="0.25">
      <c r="A251" s="193" t="s">
        <v>13973</v>
      </c>
      <c r="B251" s="194" t="s">
        <v>13934</v>
      </c>
      <c r="C251" s="188" t="s">
        <v>6</v>
      </c>
      <c r="D251" s="177"/>
      <c r="E251" s="201">
        <v>181</v>
      </c>
      <c r="F251" s="201">
        <v>8.9</v>
      </c>
      <c r="G251" s="88">
        <f t="shared" si="6"/>
        <v>0</v>
      </c>
      <c r="H251" s="66">
        <f t="shared" si="7"/>
        <v>0</v>
      </c>
    </row>
    <row r="252" spans="1:8" ht="22.5" x14ac:dyDescent="0.25">
      <c r="A252" s="193" t="s">
        <v>13974</v>
      </c>
      <c r="B252" s="194" t="s">
        <v>13936</v>
      </c>
      <c r="C252" s="188" t="s">
        <v>6</v>
      </c>
      <c r="D252" s="177"/>
      <c r="E252" s="201">
        <v>92</v>
      </c>
      <c r="F252" s="201">
        <v>4.5199999999999996</v>
      </c>
      <c r="G252" s="88">
        <f t="shared" si="6"/>
        <v>0</v>
      </c>
      <c r="H252" s="66">
        <f t="shared" si="7"/>
        <v>0</v>
      </c>
    </row>
    <row r="253" spans="1:8" ht="22.5" x14ac:dyDescent="0.25">
      <c r="A253" s="193" t="s">
        <v>13975</v>
      </c>
      <c r="B253" s="194" t="s">
        <v>13938</v>
      </c>
      <c r="C253" s="188" t="s">
        <v>6</v>
      </c>
      <c r="D253" s="177"/>
      <c r="E253" s="201">
        <v>108</v>
      </c>
      <c r="F253" s="201">
        <v>5.3</v>
      </c>
      <c r="G253" s="88">
        <f t="shared" si="6"/>
        <v>0</v>
      </c>
      <c r="H253" s="66">
        <f t="shared" si="7"/>
        <v>0</v>
      </c>
    </row>
    <row r="254" spans="1:8" ht="22.5" x14ac:dyDescent="0.25">
      <c r="A254" s="193" t="s">
        <v>13976</v>
      </c>
      <c r="B254" s="194" t="s">
        <v>13940</v>
      </c>
      <c r="C254" s="188" t="s">
        <v>6</v>
      </c>
      <c r="D254" s="177"/>
      <c r="E254" s="201">
        <v>151</v>
      </c>
      <c r="F254" s="201">
        <v>7.4</v>
      </c>
      <c r="G254" s="88">
        <f t="shared" si="6"/>
        <v>0</v>
      </c>
      <c r="H254" s="66">
        <f t="shared" si="7"/>
        <v>0</v>
      </c>
    </row>
    <row r="255" spans="1:8" x14ac:dyDescent="0.25">
      <c r="A255" s="193" t="s">
        <v>13977</v>
      </c>
      <c r="B255" s="194" t="s">
        <v>13942</v>
      </c>
      <c r="C255" s="188" t="s">
        <v>6</v>
      </c>
      <c r="D255" s="177"/>
      <c r="E255" s="201">
        <v>91</v>
      </c>
      <c r="F255" s="201">
        <v>4.47</v>
      </c>
      <c r="G255" s="88">
        <f t="shared" si="6"/>
        <v>0</v>
      </c>
      <c r="H255" s="66">
        <f t="shared" si="7"/>
        <v>0</v>
      </c>
    </row>
    <row r="256" spans="1:8" x14ac:dyDescent="0.25">
      <c r="A256" s="193" t="s">
        <v>13978</v>
      </c>
      <c r="B256" s="194" t="s">
        <v>13944</v>
      </c>
      <c r="C256" s="188" t="s">
        <v>6</v>
      </c>
      <c r="D256" s="177"/>
      <c r="E256" s="201">
        <v>108</v>
      </c>
      <c r="F256" s="201">
        <v>5.3</v>
      </c>
      <c r="G256" s="88">
        <f t="shared" si="6"/>
        <v>0</v>
      </c>
      <c r="H256" s="66">
        <f t="shared" si="7"/>
        <v>0</v>
      </c>
    </row>
    <row r="257" spans="1:8" x14ac:dyDescent="0.25">
      <c r="A257" s="193" t="s">
        <v>13979</v>
      </c>
      <c r="B257" s="194" t="s">
        <v>13946</v>
      </c>
      <c r="C257" s="188" t="s">
        <v>6</v>
      </c>
      <c r="D257" s="177"/>
      <c r="E257" s="201">
        <v>216</v>
      </c>
      <c r="F257" s="201">
        <v>10.6</v>
      </c>
      <c r="G257" s="88">
        <f t="shared" si="6"/>
        <v>0</v>
      </c>
      <c r="H257" s="66">
        <f t="shared" si="7"/>
        <v>0</v>
      </c>
    </row>
    <row r="258" spans="1:8" ht="22.5" x14ac:dyDescent="0.25">
      <c r="A258" s="193" t="s">
        <v>13980</v>
      </c>
      <c r="B258" s="194" t="s">
        <v>13948</v>
      </c>
      <c r="C258" s="188" t="s">
        <v>6</v>
      </c>
      <c r="D258" s="177"/>
      <c r="E258" s="201">
        <v>96</v>
      </c>
      <c r="F258" s="201">
        <v>4.72</v>
      </c>
      <c r="G258" s="88">
        <f t="shared" si="6"/>
        <v>0</v>
      </c>
      <c r="H258" s="66">
        <f t="shared" si="7"/>
        <v>0</v>
      </c>
    </row>
    <row r="259" spans="1:8" ht="22.5" x14ac:dyDescent="0.25">
      <c r="A259" s="193" t="s">
        <v>13981</v>
      </c>
      <c r="B259" s="194" t="s">
        <v>13950</v>
      </c>
      <c r="C259" s="188" t="s">
        <v>6</v>
      </c>
      <c r="D259" s="177"/>
      <c r="E259" s="201">
        <v>115</v>
      </c>
      <c r="F259" s="201">
        <v>5.7</v>
      </c>
      <c r="G259" s="88">
        <f t="shared" si="6"/>
        <v>0</v>
      </c>
      <c r="H259" s="66">
        <f t="shared" si="7"/>
        <v>0</v>
      </c>
    </row>
    <row r="260" spans="1:8" ht="22.5" x14ac:dyDescent="0.25">
      <c r="A260" s="193" t="s">
        <v>13982</v>
      </c>
      <c r="B260" s="194" t="s">
        <v>13952</v>
      </c>
      <c r="C260" s="188" t="s">
        <v>6</v>
      </c>
      <c r="D260" s="177"/>
      <c r="E260" s="201">
        <v>160</v>
      </c>
      <c r="F260" s="201">
        <v>7.9</v>
      </c>
      <c r="G260" s="88">
        <f t="shared" ref="G260:G322" si="8">D260*E260</f>
        <v>0</v>
      </c>
      <c r="H260" s="66">
        <f t="shared" ref="H260:H322" si="9">D260*F260</f>
        <v>0</v>
      </c>
    </row>
    <row r="261" spans="1:8" x14ac:dyDescent="0.25">
      <c r="A261" s="193" t="s">
        <v>13983</v>
      </c>
      <c r="B261" s="194" t="s">
        <v>13954</v>
      </c>
      <c r="C261" s="188" t="s">
        <v>6</v>
      </c>
      <c r="D261" s="177"/>
      <c r="E261" s="201">
        <v>102</v>
      </c>
      <c r="F261" s="201">
        <v>5</v>
      </c>
      <c r="G261" s="88">
        <f t="shared" si="8"/>
        <v>0</v>
      </c>
      <c r="H261" s="66">
        <f t="shared" si="9"/>
        <v>0</v>
      </c>
    </row>
    <row r="262" spans="1:8" x14ac:dyDescent="0.25">
      <c r="A262" s="193" t="s">
        <v>13984</v>
      </c>
      <c r="B262" s="194" t="s">
        <v>13956</v>
      </c>
      <c r="C262" s="188" t="s">
        <v>6</v>
      </c>
      <c r="D262" s="177"/>
      <c r="E262" s="201">
        <v>116</v>
      </c>
      <c r="F262" s="201">
        <v>5.7</v>
      </c>
      <c r="G262" s="88">
        <f t="shared" si="8"/>
        <v>0</v>
      </c>
      <c r="H262" s="66">
        <f t="shared" si="9"/>
        <v>0</v>
      </c>
    </row>
    <row r="263" spans="1:8" x14ac:dyDescent="0.25">
      <c r="A263" s="193" t="s">
        <v>13985</v>
      </c>
      <c r="B263" s="194" t="s">
        <v>13958</v>
      </c>
      <c r="C263" s="188" t="s">
        <v>6</v>
      </c>
      <c r="D263" s="177"/>
      <c r="E263" s="201">
        <v>225</v>
      </c>
      <c r="F263" s="201">
        <v>11.1</v>
      </c>
      <c r="G263" s="88">
        <f t="shared" si="8"/>
        <v>0</v>
      </c>
      <c r="H263" s="66">
        <f t="shared" si="9"/>
        <v>0</v>
      </c>
    </row>
    <row r="264" spans="1:8" ht="22.5" x14ac:dyDescent="0.25">
      <c r="A264" s="193" t="s">
        <v>13986</v>
      </c>
      <c r="B264" s="194" t="s">
        <v>13987</v>
      </c>
      <c r="C264" s="188" t="s">
        <v>6</v>
      </c>
      <c r="D264" s="177"/>
      <c r="E264" s="201">
        <v>162</v>
      </c>
      <c r="F264" s="201">
        <v>8</v>
      </c>
      <c r="G264" s="88">
        <f t="shared" si="8"/>
        <v>0</v>
      </c>
      <c r="H264" s="66">
        <f t="shared" si="9"/>
        <v>0</v>
      </c>
    </row>
    <row r="265" spans="1:8" ht="45" x14ac:dyDescent="0.25">
      <c r="A265" s="193" t="s">
        <v>13988</v>
      </c>
      <c r="B265" s="194" t="s">
        <v>13989</v>
      </c>
      <c r="C265" s="188" t="s">
        <v>6</v>
      </c>
      <c r="D265" s="177"/>
      <c r="E265" s="201">
        <v>23.3</v>
      </c>
      <c r="F265" s="201">
        <v>1.1499999999999999</v>
      </c>
      <c r="G265" s="88">
        <f t="shared" si="8"/>
        <v>0</v>
      </c>
      <c r="H265" s="66">
        <f t="shared" si="9"/>
        <v>0</v>
      </c>
    </row>
    <row r="266" spans="1:8" ht="56.25" x14ac:dyDescent="0.25">
      <c r="A266" s="193" t="s">
        <v>13990</v>
      </c>
      <c r="B266" s="194" t="s">
        <v>13991</v>
      </c>
      <c r="C266" s="188" t="s">
        <v>6</v>
      </c>
      <c r="D266" s="177"/>
      <c r="E266" s="201">
        <v>30.2</v>
      </c>
      <c r="F266" s="201">
        <v>1.49</v>
      </c>
      <c r="G266" s="88">
        <f t="shared" si="8"/>
        <v>0</v>
      </c>
      <c r="H266" s="66">
        <f t="shared" si="9"/>
        <v>0</v>
      </c>
    </row>
    <row r="267" spans="1:8" s="103" customFormat="1" ht="45" x14ac:dyDescent="0.2">
      <c r="A267" s="193" t="s">
        <v>13992</v>
      </c>
      <c r="B267" s="194" t="s">
        <v>13993</v>
      </c>
      <c r="C267" s="188" t="s">
        <v>6</v>
      </c>
      <c r="D267" s="181"/>
      <c r="E267" s="201">
        <v>49.7</v>
      </c>
      <c r="F267" s="201">
        <v>2.4500000000000002</v>
      </c>
      <c r="G267" s="88">
        <f t="shared" si="8"/>
        <v>0</v>
      </c>
      <c r="H267" s="66">
        <f t="shared" si="9"/>
        <v>0</v>
      </c>
    </row>
    <row r="268" spans="1:8" ht="56.25" x14ac:dyDescent="0.25">
      <c r="A268" s="193" t="s">
        <v>13994</v>
      </c>
      <c r="B268" s="194" t="s">
        <v>13995</v>
      </c>
      <c r="C268" s="188" t="s">
        <v>6</v>
      </c>
      <c r="D268" s="177"/>
      <c r="E268" s="201">
        <v>55</v>
      </c>
      <c r="F268" s="201">
        <v>2.73</v>
      </c>
      <c r="G268" s="88">
        <f t="shared" si="8"/>
        <v>0</v>
      </c>
      <c r="H268" s="66">
        <f t="shared" si="9"/>
        <v>0</v>
      </c>
    </row>
    <row r="269" spans="1:8" ht="56.25" x14ac:dyDescent="0.25">
      <c r="A269" s="195" t="s">
        <v>13996</v>
      </c>
      <c r="B269" s="196" t="s">
        <v>22781</v>
      </c>
      <c r="C269" s="198"/>
      <c r="D269" s="199"/>
      <c r="E269" s="199"/>
      <c r="F269" s="199"/>
      <c r="G269" s="199"/>
      <c r="H269" s="200"/>
    </row>
    <row r="270" spans="1:8" x14ac:dyDescent="0.25">
      <c r="A270" s="193" t="s">
        <v>13997</v>
      </c>
      <c r="B270" s="194" t="s">
        <v>13998</v>
      </c>
      <c r="C270" s="188" t="s">
        <v>6</v>
      </c>
      <c r="D270" s="177"/>
      <c r="E270" s="201">
        <v>59</v>
      </c>
      <c r="F270" s="201">
        <v>2.93</v>
      </c>
      <c r="G270" s="88">
        <f t="shared" si="8"/>
        <v>0</v>
      </c>
      <c r="H270" s="66">
        <f t="shared" si="9"/>
        <v>0</v>
      </c>
    </row>
    <row r="271" spans="1:8" x14ac:dyDescent="0.25">
      <c r="A271" s="193" t="s">
        <v>13999</v>
      </c>
      <c r="B271" s="194" t="s">
        <v>14000</v>
      </c>
      <c r="C271" s="188" t="s">
        <v>6</v>
      </c>
      <c r="D271" s="177"/>
      <c r="E271" s="201">
        <v>92</v>
      </c>
      <c r="F271" s="201">
        <v>4.5199999999999996</v>
      </c>
      <c r="G271" s="88">
        <f t="shared" si="8"/>
        <v>0</v>
      </c>
      <c r="H271" s="66">
        <f t="shared" si="9"/>
        <v>0</v>
      </c>
    </row>
    <row r="272" spans="1:8" x14ac:dyDescent="0.25">
      <c r="A272" s="193" t="s">
        <v>14001</v>
      </c>
      <c r="B272" s="194" t="s">
        <v>14002</v>
      </c>
      <c r="C272" s="188" t="s">
        <v>6</v>
      </c>
      <c r="D272" s="177"/>
      <c r="E272" s="201">
        <v>72</v>
      </c>
      <c r="F272" s="201">
        <v>3.53</v>
      </c>
      <c r="G272" s="88">
        <f t="shared" si="8"/>
        <v>0</v>
      </c>
      <c r="H272" s="66">
        <f t="shared" si="9"/>
        <v>0</v>
      </c>
    </row>
    <row r="273" spans="1:8" x14ac:dyDescent="0.25">
      <c r="A273" s="193" t="s">
        <v>14003</v>
      </c>
      <c r="B273" s="194" t="s">
        <v>14004</v>
      </c>
      <c r="C273" s="188" t="s">
        <v>6</v>
      </c>
      <c r="D273" s="177"/>
      <c r="E273" s="201">
        <v>99</v>
      </c>
      <c r="F273" s="201">
        <v>4.87</v>
      </c>
      <c r="G273" s="88">
        <f t="shared" si="8"/>
        <v>0</v>
      </c>
      <c r="H273" s="66">
        <f t="shared" si="9"/>
        <v>0</v>
      </c>
    </row>
    <row r="274" spans="1:8" x14ac:dyDescent="0.25">
      <c r="A274" s="193" t="s">
        <v>14005</v>
      </c>
      <c r="B274" s="194" t="s">
        <v>14006</v>
      </c>
      <c r="C274" s="188" t="s">
        <v>6</v>
      </c>
      <c r="D274" s="177"/>
      <c r="E274" s="201">
        <v>144</v>
      </c>
      <c r="F274" s="201">
        <v>7.1</v>
      </c>
      <c r="G274" s="88">
        <f t="shared" si="8"/>
        <v>0</v>
      </c>
      <c r="H274" s="66">
        <f t="shared" si="9"/>
        <v>0</v>
      </c>
    </row>
    <row r="275" spans="1:8" x14ac:dyDescent="0.25">
      <c r="A275" s="193" t="s">
        <v>14007</v>
      </c>
      <c r="B275" s="194" t="s">
        <v>14008</v>
      </c>
      <c r="C275" s="188" t="s">
        <v>6</v>
      </c>
      <c r="D275" s="177"/>
      <c r="E275" s="201">
        <v>72</v>
      </c>
      <c r="F275" s="201">
        <v>3.53</v>
      </c>
      <c r="G275" s="88">
        <f t="shared" si="8"/>
        <v>0</v>
      </c>
      <c r="H275" s="66">
        <f t="shared" si="9"/>
        <v>0</v>
      </c>
    </row>
    <row r="276" spans="1:8" x14ac:dyDescent="0.25">
      <c r="A276" s="193" t="s">
        <v>14009</v>
      </c>
      <c r="B276" s="194" t="s">
        <v>14010</v>
      </c>
      <c r="C276" s="188" t="s">
        <v>6</v>
      </c>
      <c r="D276" s="177"/>
      <c r="E276" s="201">
        <v>102</v>
      </c>
      <c r="F276" s="201">
        <v>5</v>
      </c>
      <c r="G276" s="88">
        <f t="shared" si="8"/>
        <v>0</v>
      </c>
      <c r="H276" s="66">
        <f t="shared" si="9"/>
        <v>0</v>
      </c>
    </row>
    <row r="277" spans="1:8" s="103" customFormat="1" ht="12.75" x14ac:dyDescent="0.2">
      <c r="A277" s="193" t="s">
        <v>14011</v>
      </c>
      <c r="B277" s="194" t="s">
        <v>14012</v>
      </c>
      <c r="C277" s="188" t="s">
        <v>6</v>
      </c>
      <c r="D277" s="181"/>
      <c r="E277" s="201">
        <v>158</v>
      </c>
      <c r="F277" s="201">
        <v>7.8</v>
      </c>
      <c r="G277" s="88">
        <f t="shared" si="8"/>
        <v>0</v>
      </c>
      <c r="H277" s="66">
        <f t="shared" si="9"/>
        <v>0</v>
      </c>
    </row>
    <row r="278" spans="1:8" ht="22.5" x14ac:dyDescent="0.25">
      <c r="A278" s="193" t="s">
        <v>14013</v>
      </c>
      <c r="B278" s="194" t="s">
        <v>13917</v>
      </c>
      <c r="C278" s="188" t="s">
        <v>6</v>
      </c>
      <c r="D278" s="177"/>
      <c r="E278" s="201">
        <v>138</v>
      </c>
      <c r="F278" s="201">
        <v>6.8</v>
      </c>
      <c r="G278" s="88">
        <f t="shared" si="8"/>
        <v>0</v>
      </c>
      <c r="H278" s="66">
        <f t="shared" si="9"/>
        <v>0</v>
      </c>
    </row>
    <row r="279" spans="1:8" ht="157.5" x14ac:dyDescent="0.25">
      <c r="A279" s="195" t="s">
        <v>14014</v>
      </c>
      <c r="B279" s="196" t="s">
        <v>22782</v>
      </c>
      <c r="C279" s="198"/>
      <c r="D279" s="199"/>
      <c r="E279" s="199"/>
      <c r="F279" s="199"/>
      <c r="G279" s="199"/>
      <c r="H279" s="200"/>
    </row>
    <row r="280" spans="1:8" ht="22.5" x14ac:dyDescent="0.25">
      <c r="A280" s="193" t="s">
        <v>14015</v>
      </c>
      <c r="B280" s="194" t="s">
        <v>14016</v>
      </c>
      <c r="C280" s="188" t="s">
        <v>6</v>
      </c>
      <c r="D280" s="177"/>
      <c r="E280" s="201">
        <v>51</v>
      </c>
      <c r="F280" s="201">
        <v>2.5299999999999998</v>
      </c>
      <c r="G280" s="88">
        <f t="shared" si="8"/>
        <v>0</v>
      </c>
      <c r="H280" s="66">
        <f t="shared" si="9"/>
        <v>0</v>
      </c>
    </row>
    <row r="281" spans="1:8" ht="22.5" x14ac:dyDescent="0.25">
      <c r="A281" s="193" t="s">
        <v>14017</v>
      </c>
      <c r="B281" s="194" t="s">
        <v>14018</v>
      </c>
      <c r="C281" s="188" t="s">
        <v>6</v>
      </c>
      <c r="D281" s="177"/>
      <c r="E281" s="201">
        <v>72</v>
      </c>
      <c r="F281" s="201">
        <v>3.53</v>
      </c>
      <c r="G281" s="88">
        <f t="shared" si="8"/>
        <v>0</v>
      </c>
      <c r="H281" s="66">
        <f t="shared" si="9"/>
        <v>0</v>
      </c>
    </row>
    <row r="282" spans="1:8" ht="22.5" x14ac:dyDescent="0.25">
      <c r="A282" s="193" t="s">
        <v>14019</v>
      </c>
      <c r="B282" s="194" t="s">
        <v>14020</v>
      </c>
      <c r="C282" s="188" t="s">
        <v>6</v>
      </c>
      <c r="D282" s="177"/>
      <c r="E282" s="201">
        <v>114</v>
      </c>
      <c r="F282" s="201">
        <v>5.6</v>
      </c>
      <c r="G282" s="88">
        <f t="shared" si="8"/>
        <v>0</v>
      </c>
      <c r="H282" s="66">
        <f t="shared" si="9"/>
        <v>0</v>
      </c>
    </row>
    <row r="283" spans="1:8" ht="22.5" x14ac:dyDescent="0.25">
      <c r="A283" s="193" t="s">
        <v>14021</v>
      </c>
      <c r="B283" s="194" t="s">
        <v>14022</v>
      </c>
      <c r="C283" s="188" t="s">
        <v>6</v>
      </c>
      <c r="D283" s="177"/>
      <c r="E283" s="201">
        <v>41.7</v>
      </c>
      <c r="F283" s="201">
        <v>2.06</v>
      </c>
      <c r="G283" s="88">
        <f t="shared" si="8"/>
        <v>0</v>
      </c>
      <c r="H283" s="66">
        <f t="shared" si="9"/>
        <v>0</v>
      </c>
    </row>
    <row r="284" spans="1:8" s="103" customFormat="1" ht="22.5" x14ac:dyDescent="0.2">
      <c r="A284" s="193" t="s">
        <v>14023</v>
      </c>
      <c r="B284" s="194" t="s">
        <v>14024</v>
      </c>
      <c r="C284" s="188" t="s">
        <v>6</v>
      </c>
      <c r="D284" s="181"/>
      <c r="E284" s="201">
        <v>59</v>
      </c>
      <c r="F284" s="201">
        <v>2.93</v>
      </c>
      <c r="G284" s="88">
        <f t="shared" si="8"/>
        <v>0</v>
      </c>
      <c r="H284" s="66">
        <f t="shared" si="9"/>
        <v>0</v>
      </c>
    </row>
    <row r="285" spans="1:8" ht="22.5" x14ac:dyDescent="0.25">
      <c r="A285" s="193" t="s">
        <v>14025</v>
      </c>
      <c r="B285" s="194" t="s">
        <v>14026</v>
      </c>
      <c r="C285" s="188" t="s">
        <v>6</v>
      </c>
      <c r="D285" s="177"/>
      <c r="E285" s="201">
        <v>93</v>
      </c>
      <c r="F285" s="201">
        <v>4.57</v>
      </c>
      <c r="G285" s="88">
        <f t="shared" si="8"/>
        <v>0</v>
      </c>
      <c r="H285" s="66">
        <f t="shared" si="9"/>
        <v>0</v>
      </c>
    </row>
    <row r="286" spans="1:8" ht="146.25" x14ac:dyDescent="0.25">
      <c r="A286" s="195" t="s">
        <v>14027</v>
      </c>
      <c r="B286" s="196" t="s">
        <v>22783</v>
      </c>
      <c r="C286" s="198"/>
      <c r="D286" s="199"/>
      <c r="E286" s="199"/>
      <c r="F286" s="199"/>
      <c r="G286" s="199"/>
      <c r="H286" s="200"/>
    </row>
    <row r="287" spans="1:8" x14ac:dyDescent="0.25">
      <c r="A287" s="193" t="s">
        <v>14028</v>
      </c>
      <c r="B287" s="194" t="s">
        <v>14029</v>
      </c>
      <c r="C287" s="188" t="s">
        <v>6</v>
      </c>
      <c r="D287" s="177"/>
      <c r="E287" s="201">
        <v>53</v>
      </c>
      <c r="F287" s="201">
        <v>2.63</v>
      </c>
      <c r="G287" s="88">
        <f t="shared" si="8"/>
        <v>0</v>
      </c>
      <c r="H287" s="66">
        <f t="shared" si="9"/>
        <v>0</v>
      </c>
    </row>
    <row r="288" spans="1:8" x14ac:dyDescent="0.25">
      <c r="A288" s="193" t="s">
        <v>14030</v>
      </c>
      <c r="B288" s="194" t="s">
        <v>14031</v>
      </c>
      <c r="C288" s="188" t="s">
        <v>6</v>
      </c>
      <c r="D288" s="177"/>
      <c r="E288" s="201">
        <v>74</v>
      </c>
      <c r="F288" s="201">
        <v>3.63</v>
      </c>
      <c r="G288" s="88">
        <f t="shared" si="8"/>
        <v>0</v>
      </c>
      <c r="H288" s="66">
        <f t="shared" si="9"/>
        <v>0</v>
      </c>
    </row>
    <row r="289" spans="1:8" ht="22.5" x14ac:dyDescent="0.25">
      <c r="A289" s="193" t="s">
        <v>14032</v>
      </c>
      <c r="B289" s="194" t="s">
        <v>14033</v>
      </c>
      <c r="C289" s="188" t="s">
        <v>6</v>
      </c>
      <c r="D289" s="177"/>
      <c r="E289" s="201">
        <v>116</v>
      </c>
      <c r="F289" s="201">
        <v>5.7</v>
      </c>
      <c r="G289" s="88">
        <f t="shared" si="8"/>
        <v>0</v>
      </c>
      <c r="H289" s="66">
        <f t="shared" si="9"/>
        <v>0</v>
      </c>
    </row>
    <row r="290" spans="1:8" ht="22.5" x14ac:dyDescent="0.25">
      <c r="A290" s="193" t="s">
        <v>14034</v>
      </c>
      <c r="B290" s="194" t="s">
        <v>14035</v>
      </c>
      <c r="C290" s="188" t="s">
        <v>6</v>
      </c>
      <c r="D290" s="177"/>
      <c r="E290" s="201">
        <v>30.9</v>
      </c>
      <c r="F290" s="201">
        <v>1.52</v>
      </c>
      <c r="G290" s="88">
        <f t="shared" si="8"/>
        <v>0</v>
      </c>
      <c r="H290" s="66">
        <f t="shared" si="9"/>
        <v>0</v>
      </c>
    </row>
    <row r="291" spans="1:8" ht="22.5" x14ac:dyDescent="0.25">
      <c r="A291" s="193" t="s">
        <v>14036</v>
      </c>
      <c r="B291" s="194" t="s">
        <v>14037</v>
      </c>
      <c r="C291" s="188" t="s">
        <v>6</v>
      </c>
      <c r="D291" s="177"/>
      <c r="E291" s="201">
        <v>69</v>
      </c>
      <c r="F291" s="201">
        <v>3.38</v>
      </c>
      <c r="G291" s="88">
        <f t="shared" si="8"/>
        <v>0</v>
      </c>
      <c r="H291" s="66">
        <f t="shared" si="9"/>
        <v>0</v>
      </c>
    </row>
    <row r="292" spans="1:8" ht="33.75" x14ac:dyDescent="0.25">
      <c r="A292" s="193" t="s">
        <v>14038</v>
      </c>
      <c r="B292" s="194" t="s">
        <v>14039</v>
      </c>
      <c r="C292" s="188" t="s">
        <v>6</v>
      </c>
      <c r="D292" s="177"/>
      <c r="E292" s="201">
        <v>27.5</v>
      </c>
      <c r="F292" s="201">
        <v>1.36</v>
      </c>
      <c r="G292" s="88">
        <f t="shared" si="8"/>
        <v>0</v>
      </c>
      <c r="H292" s="66">
        <f t="shared" si="9"/>
        <v>0</v>
      </c>
    </row>
    <row r="293" spans="1:8" ht="33.75" x14ac:dyDescent="0.25">
      <c r="A293" s="193" t="s">
        <v>14040</v>
      </c>
      <c r="B293" s="194" t="s">
        <v>14041</v>
      </c>
      <c r="C293" s="188" t="s">
        <v>6</v>
      </c>
      <c r="D293" s="177"/>
      <c r="E293" s="201">
        <v>38.4</v>
      </c>
      <c r="F293" s="201">
        <v>1.89</v>
      </c>
      <c r="G293" s="88">
        <f t="shared" si="8"/>
        <v>0</v>
      </c>
      <c r="H293" s="66">
        <f t="shared" si="9"/>
        <v>0</v>
      </c>
    </row>
    <row r="294" spans="1:8" ht="33.75" x14ac:dyDescent="0.25">
      <c r="A294" s="193" t="s">
        <v>14042</v>
      </c>
      <c r="B294" s="194" t="s">
        <v>14043</v>
      </c>
      <c r="C294" s="188" t="s">
        <v>6</v>
      </c>
      <c r="D294" s="177"/>
      <c r="E294" s="201">
        <v>58</v>
      </c>
      <c r="F294" s="201">
        <v>2.88</v>
      </c>
      <c r="G294" s="88">
        <f t="shared" si="8"/>
        <v>0</v>
      </c>
      <c r="H294" s="66">
        <f t="shared" si="9"/>
        <v>0</v>
      </c>
    </row>
    <row r="295" spans="1:8" s="103" customFormat="1" ht="33.75" x14ac:dyDescent="0.2">
      <c r="A295" s="193" t="s">
        <v>14044</v>
      </c>
      <c r="B295" s="194" t="s">
        <v>14045</v>
      </c>
      <c r="C295" s="188" t="s">
        <v>6</v>
      </c>
      <c r="D295" s="181"/>
      <c r="E295" s="201">
        <v>70</v>
      </c>
      <c r="F295" s="201">
        <v>3.43</v>
      </c>
      <c r="G295" s="88">
        <f t="shared" si="8"/>
        <v>0</v>
      </c>
      <c r="H295" s="66">
        <f t="shared" si="9"/>
        <v>0</v>
      </c>
    </row>
    <row r="296" spans="1:8" ht="33.75" x14ac:dyDescent="0.25">
      <c r="A296" s="193" t="s">
        <v>14046</v>
      </c>
      <c r="B296" s="194" t="s">
        <v>14047</v>
      </c>
      <c r="C296" s="188" t="s">
        <v>6</v>
      </c>
      <c r="D296" s="177"/>
      <c r="E296" s="201">
        <v>4.54</v>
      </c>
      <c r="F296" s="201">
        <v>0.223</v>
      </c>
      <c r="G296" s="88">
        <f t="shared" si="8"/>
        <v>0</v>
      </c>
      <c r="H296" s="66">
        <f t="shared" si="9"/>
        <v>0</v>
      </c>
    </row>
    <row r="297" spans="1:8" ht="101.25" x14ac:dyDescent="0.25">
      <c r="A297" s="195" t="s">
        <v>14048</v>
      </c>
      <c r="B297" s="196" t="s">
        <v>22784</v>
      </c>
      <c r="C297" s="198"/>
      <c r="D297" s="199"/>
      <c r="E297" s="199"/>
      <c r="F297" s="199"/>
      <c r="G297" s="199"/>
      <c r="H297" s="200"/>
    </row>
    <row r="298" spans="1:8" x14ac:dyDescent="0.25">
      <c r="A298" s="193" t="s">
        <v>14049</v>
      </c>
      <c r="B298" s="194" t="s">
        <v>14050</v>
      </c>
      <c r="C298" s="188" t="s">
        <v>6</v>
      </c>
      <c r="D298" s="177"/>
      <c r="E298" s="201">
        <v>32.200000000000003</v>
      </c>
      <c r="F298" s="201">
        <v>9.5</v>
      </c>
      <c r="G298" s="88">
        <f t="shared" si="8"/>
        <v>0</v>
      </c>
      <c r="H298" s="66">
        <f t="shared" si="9"/>
        <v>0</v>
      </c>
    </row>
    <row r="299" spans="1:8" x14ac:dyDescent="0.25">
      <c r="A299" s="193" t="s">
        <v>14051</v>
      </c>
      <c r="B299" s="194" t="s">
        <v>14052</v>
      </c>
      <c r="C299" s="188" t="s">
        <v>6</v>
      </c>
      <c r="D299" s="177"/>
      <c r="E299" s="201">
        <v>54</v>
      </c>
      <c r="F299" s="201">
        <v>15.7</v>
      </c>
      <c r="G299" s="88">
        <f t="shared" si="8"/>
        <v>0</v>
      </c>
      <c r="H299" s="66">
        <f t="shared" si="9"/>
        <v>0</v>
      </c>
    </row>
    <row r="300" spans="1:8" s="103" customFormat="1" ht="12.75" x14ac:dyDescent="0.2">
      <c r="A300" s="193" t="s">
        <v>14053</v>
      </c>
      <c r="B300" s="194" t="s">
        <v>14054</v>
      </c>
      <c r="C300" s="188" t="s">
        <v>6</v>
      </c>
      <c r="D300" s="181"/>
      <c r="E300" s="201">
        <v>12.8</v>
      </c>
      <c r="F300" s="201">
        <v>5.9</v>
      </c>
      <c r="G300" s="88">
        <f t="shared" si="8"/>
        <v>0</v>
      </c>
      <c r="H300" s="66">
        <f t="shared" si="9"/>
        <v>0</v>
      </c>
    </row>
    <row r="301" spans="1:8" x14ac:dyDescent="0.25">
      <c r="A301" s="193" t="s">
        <v>14055</v>
      </c>
      <c r="B301" s="194" t="s">
        <v>14056</v>
      </c>
      <c r="C301" s="188" t="s">
        <v>6</v>
      </c>
      <c r="D301" s="177"/>
      <c r="E301" s="201">
        <v>28</v>
      </c>
      <c r="F301" s="201">
        <v>13</v>
      </c>
      <c r="G301" s="88">
        <f t="shared" si="8"/>
        <v>0</v>
      </c>
      <c r="H301" s="66">
        <f t="shared" si="9"/>
        <v>0</v>
      </c>
    </row>
    <row r="302" spans="1:8" ht="90" x14ac:dyDescent="0.25">
      <c r="A302" s="195" t="s">
        <v>14057</v>
      </c>
      <c r="B302" s="196" t="s">
        <v>22785</v>
      </c>
      <c r="C302" s="198"/>
      <c r="D302" s="199"/>
      <c r="E302" s="199"/>
      <c r="F302" s="199"/>
      <c r="G302" s="199"/>
      <c r="H302" s="200"/>
    </row>
    <row r="303" spans="1:8" s="103" customFormat="1" ht="12.75" x14ac:dyDescent="0.2">
      <c r="A303" s="193" t="s">
        <v>14058</v>
      </c>
      <c r="B303" s="194" t="s">
        <v>14059</v>
      </c>
      <c r="C303" s="188" t="s">
        <v>6</v>
      </c>
      <c r="D303" s="181"/>
      <c r="E303" s="201">
        <v>49.2</v>
      </c>
      <c r="F303" s="201">
        <v>12.1</v>
      </c>
      <c r="G303" s="88">
        <f t="shared" si="8"/>
        <v>0</v>
      </c>
      <c r="H303" s="66">
        <f t="shared" si="9"/>
        <v>0</v>
      </c>
    </row>
    <row r="304" spans="1:8" x14ac:dyDescent="0.25">
      <c r="A304" s="193" t="s">
        <v>14060</v>
      </c>
      <c r="B304" s="194" t="s">
        <v>14061</v>
      </c>
      <c r="C304" s="188" t="s">
        <v>6</v>
      </c>
      <c r="D304" s="177"/>
      <c r="E304" s="201">
        <v>77</v>
      </c>
      <c r="F304" s="201">
        <v>18.899999999999999</v>
      </c>
      <c r="G304" s="88">
        <f t="shared" si="8"/>
        <v>0</v>
      </c>
      <c r="H304" s="66">
        <f t="shared" si="9"/>
        <v>0</v>
      </c>
    </row>
    <row r="305" spans="1:8" ht="67.5" x14ac:dyDescent="0.25">
      <c r="A305" s="195" t="s">
        <v>14062</v>
      </c>
      <c r="B305" s="196" t="s">
        <v>22786</v>
      </c>
      <c r="C305" s="198"/>
      <c r="D305" s="199"/>
      <c r="E305" s="199"/>
      <c r="F305" s="199"/>
      <c r="G305" s="199"/>
      <c r="H305" s="200"/>
    </row>
    <row r="306" spans="1:8" x14ac:dyDescent="0.25">
      <c r="A306" s="193" t="s">
        <v>14063</v>
      </c>
      <c r="B306" s="194" t="s">
        <v>13657</v>
      </c>
      <c r="C306" s="188" t="s">
        <v>6</v>
      </c>
      <c r="D306" s="177"/>
      <c r="E306" s="201">
        <v>4.7</v>
      </c>
      <c r="F306" s="201">
        <v>0.23100000000000001</v>
      </c>
      <c r="G306" s="88">
        <f t="shared" si="8"/>
        <v>0</v>
      </c>
      <c r="H306" s="66">
        <f t="shared" si="9"/>
        <v>0</v>
      </c>
    </row>
    <row r="307" spans="1:8" x14ac:dyDescent="0.25">
      <c r="A307" s="193" t="s">
        <v>14064</v>
      </c>
      <c r="B307" s="194" t="s">
        <v>13659</v>
      </c>
      <c r="C307" s="188" t="s">
        <v>6</v>
      </c>
      <c r="D307" s="177"/>
      <c r="E307" s="201">
        <v>6.6</v>
      </c>
      <c r="F307" s="201">
        <v>0.32300000000000001</v>
      </c>
      <c r="G307" s="88">
        <f t="shared" si="8"/>
        <v>0</v>
      </c>
      <c r="H307" s="66">
        <f t="shared" si="9"/>
        <v>0</v>
      </c>
    </row>
    <row r="308" spans="1:8" x14ac:dyDescent="0.25">
      <c r="A308" s="193" t="s">
        <v>14065</v>
      </c>
      <c r="B308" s="194" t="s">
        <v>13661</v>
      </c>
      <c r="C308" s="188" t="s">
        <v>6</v>
      </c>
      <c r="D308" s="177"/>
      <c r="E308" s="201">
        <v>9.1</v>
      </c>
      <c r="F308" s="201">
        <v>0.44700000000000001</v>
      </c>
      <c r="G308" s="88">
        <f t="shared" si="8"/>
        <v>0</v>
      </c>
      <c r="H308" s="66">
        <f t="shared" si="9"/>
        <v>0</v>
      </c>
    </row>
    <row r="309" spans="1:8" ht="22.5" x14ac:dyDescent="0.25">
      <c r="A309" s="193" t="s">
        <v>14066</v>
      </c>
      <c r="B309" s="194" t="s">
        <v>13663</v>
      </c>
      <c r="C309" s="188" t="s">
        <v>6</v>
      </c>
      <c r="D309" s="177"/>
      <c r="E309" s="201">
        <v>5.6</v>
      </c>
      <c r="F309" s="201">
        <v>0.27800000000000002</v>
      </c>
      <c r="G309" s="88">
        <f t="shared" si="8"/>
        <v>0</v>
      </c>
      <c r="H309" s="66">
        <f t="shared" si="9"/>
        <v>0</v>
      </c>
    </row>
    <row r="310" spans="1:8" s="103" customFormat="1" ht="22.5" x14ac:dyDescent="0.2">
      <c r="A310" s="193" t="s">
        <v>14067</v>
      </c>
      <c r="B310" s="194" t="s">
        <v>13665</v>
      </c>
      <c r="C310" s="188" t="s">
        <v>6</v>
      </c>
      <c r="D310" s="181"/>
      <c r="E310" s="201">
        <v>8.8000000000000007</v>
      </c>
      <c r="F310" s="201">
        <v>0.432</v>
      </c>
      <c r="G310" s="88">
        <f t="shared" si="8"/>
        <v>0</v>
      </c>
      <c r="H310" s="66">
        <f t="shared" si="9"/>
        <v>0</v>
      </c>
    </row>
    <row r="311" spans="1:8" ht="22.5" x14ac:dyDescent="0.25">
      <c r="A311" s="193" t="s">
        <v>14068</v>
      </c>
      <c r="B311" s="194" t="s">
        <v>13667</v>
      </c>
      <c r="C311" s="188" t="s">
        <v>6</v>
      </c>
      <c r="D311" s="177"/>
      <c r="E311" s="201">
        <v>11.9</v>
      </c>
      <c r="F311" s="201">
        <v>0.59</v>
      </c>
      <c r="G311" s="88">
        <f t="shared" si="8"/>
        <v>0</v>
      </c>
      <c r="H311" s="66">
        <f t="shared" si="9"/>
        <v>0</v>
      </c>
    </row>
    <row r="312" spans="1:8" ht="78.75" x14ac:dyDescent="0.25">
      <c r="A312" s="195" t="s">
        <v>14069</v>
      </c>
      <c r="B312" s="196" t="s">
        <v>22787</v>
      </c>
      <c r="C312" s="198"/>
      <c r="D312" s="199"/>
      <c r="E312" s="199"/>
      <c r="F312" s="199"/>
      <c r="G312" s="199"/>
      <c r="H312" s="200"/>
    </row>
    <row r="313" spans="1:8" x14ac:dyDescent="0.25">
      <c r="A313" s="193" t="s">
        <v>14070</v>
      </c>
      <c r="B313" s="194" t="s">
        <v>13670</v>
      </c>
      <c r="C313" s="188" t="s">
        <v>6</v>
      </c>
      <c r="D313" s="177"/>
      <c r="E313" s="201">
        <v>11.1</v>
      </c>
      <c r="F313" s="201">
        <v>0.55000000000000004</v>
      </c>
      <c r="G313" s="88">
        <f t="shared" si="8"/>
        <v>0</v>
      </c>
      <c r="H313" s="66">
        <f t="shared" si="9"/>
        <v>0</v>
      </c>
    </row>
    <row r="314" spans="1:8" x14ac:dyDescent="0.25">
      <c r="A314" s="193" t="s">
        <v>14071</v>
      </c>
      <c r="B314" s="194" t="s">
        <v>13672</v>
      </c>
      <c r="C314" s="188" t="s">
        <v>6</v>
      </c>
      <c r="D314" s="177"/>
      <c r="E314" s="201">
        <v>15.5</v>
      </c>
      <c r="F314" s="201">
        <v>0.76</v>
      </c>
      <c r="G314" s="88">
        <f t="shared" si="8"/>
        <v>0</v>
      </c>
      <c r="H314" s="66">
        <f t="shared" si="9"/>
        <v>0</v>
      </c>
    </row>
    <row r="315" spans="1:8" s="103" customFormat="1" ht="12.75" x14ac:dyDescent="0.2">
      <c r="A315" s="193" t="s">
        <v>14072</v>
      </c>
      <c r="B315" s="194" t="s">
        <v>13674</v>
      </c>
      <c r="C315" s="188" t="s">
        <v>6</v>
      </c>
      <c r="D315" s="181"/>
      <c r="E315" s="201">
        <v>21.7</v>
      </c>
      <c r="F315" s="201">
        <v>1.07</v>
      </c>
      <c r="G315" s="88">
        <f t="shared" si="8"/>
        <v>0</v>
      </c>
      <c r="H315" s="66">
        <f t="shared" si="9"/>
        <v>0</v>
      </c>
    </row>
    <row r="316" spans="1:8" ht="57" customHeight="1" x14ac:dyDescent="0.25">
      <c r="A316" s="197" t="s">
        <v>22788</v>
      </c>
      <c r="B316" s="344" t="s">
        <v>22789</v>
      </c>
      <c r="C316" s="345"/>
      <c r="D316" s="345"/>
      <c r="E316" s="345"/>
      <c r="F316" s="345"/>
      <c r="G316" s="345"/>
      <c r="H316" s="346"/>
    </row>
    <row r="317" spans="1:8" ht="157.5" x14ac:dyDescent="0.25">
      <c r="A317" s="193" t="s">
        <v>22790</v>
      </c>
      <c r="B317" s="194" t="s">
        <v>22791</v>
      </c>
      <c r="C317" s="188" t="s">
        <v>6</v>
      </c>
      <c r="D317" s="177"/>
      <c r="E317" s="201">
        <v>24.9</v>
      </c>
      <c r="F317" s="201">
        <v>13.8</v>
      </c>
      <c r="G317" s="88">
        <f t="shared" si="8"/>
        <v>0</v>
      </c>
      <c r="H317" s="66">
        <f t="shared" si="9"/>
        <v>0</v>
      </c>
    </row>
    <row r="318" spans="1:8" ht="112.5" x14ac:dyDescent="0.25">
      <c r="A318" s="195" t="s">
        <v>14074</v>
      </c>
      <c r="B318" s="196" t="s">
        <v>22792</v>
      </c>
      <c r="C318" s="198"/>
      <c r="D318" s="199"/>
      <c r="E318" s="199"/>
      <c r="F318" s="199"/>
      <c r="G318" s="199"/>
      <c r="H318" s="200"/>
    </row>
    <row r="319" spans="1:8" x14ac:dyDescent="0.25">
      <c r="A319" s="193" t="s">
        <v>14075</v>
      </c>
      <c r="B319" s="194" t="s">
        <v>14076</v>
      </c>
      <c r="C319" s="188" t="s">
        <v>6</v>
      </c>
      <c r="D319" s="177"/>
      <c r="E319" s="201">
        <v>8.1</v>
      </c>
      <c r="F319" s="201">
        <v>4.5</v>
      </c>
      <c r="G319" s="88">
        <f t="shared" si="8"/>
        <v>0</v>
      </c>
      <c r="H319" s="66">
        <f t="shared" si="9"/>
        <v>0</v>
      </c>
    </row>
    <row r="320" spans="1:8" s="103" customFormat="1" ht="12.75" x14ac:dyDescent="0.2">
      <c r="A320" s="193" t="s">
        <v>14077</v>
      </c>
      <c r="B320" s="194" t="s">
        <v>14078</v>
      </c>
      <c r="C320" s="188" t="s">
        <v>6</v>
      </c>
      <c r="D320" s="181"/>
      <c r="E320" s="201">
        <v>12.2</v>
      </c>
      <c r="F320" s="201">
        <v>6.8</v>
      </c>
      <c r="G320" s="88">
        <f t="shared" si="8"/>
        <v>0</v>
      </c>
      <c r="H320" s="66">
        <f t="shared" si="9"/>
        <v>0</v>
      </c>
    </row>
    <row r="321" spans="1:8" ht="22.5" x14ac:dyDescent="0.25">
      <c r="A321" s="193" t="s">
        <v>14079</v>
      </c>
      <c r="B321" s="194" t="s">
        <v>14080</v>
      </c>
      <c r="C321" s="188" t="s">
        <v>6</v>
      </c>
      <c r="D321" s="177"/>
      <c r="E321" s="201">
        <v>11.2</v>
      </c>
      <c r="F321" s="201">
        <v>6.2</v>
      </c>
      <c r="G321" s="88">
        <f t="shared" si="8"/>
        <v>0</v>
      </c>
      <c r="H321" s="66">
        <f t="shared" si="9"/>
        <v>0</v>
      </c>
    </row>
    <row r="322" spans="1:8" ht="146.25" x14ac:dyDescent="0.25">
      <c r="A322" s="193" t="s">
        <v>14081</v>
      </c>
      <c r="B322" s="194" t="s">
        <v>22793</v>
      </c>
      <c r="C322" s="188" t="s">
        <v>6</v>
      </c>
      <c r="D322" s="177"/>
      <c r="E322" s="201">
        <v>31.5</v>
      </c>
      <c r="F322" s="201">
        <v>12.7</v>
      </c>
      <c r="G322" s="88">
        <f t="shared" si="8"/>
        <v>0</v>
      </c>
      <c r="H322" s="66">
        <f t="shared" si="9"/>
        <v>0</v>
      </c>
    </row>
    <row r="323" spans="1:8" s="103" customFormat="1" ht="67.5" x14ac:dyDescent="0.2">
      <c r="A323" s="195" t="s">
        <v>14082</v>
      </c>
      <c r="B323" s="196" t="s">
        <v>22794</v>
      </c>
      <c r="C323" s="198"/>
      <c r="D323" s="199"/>
      <c r="E323" s="199"/>
      <c r="F323" s="199"/>
      <c r="G323" s="199"/>
      <c r="H323" s="200"/>
    </row>
    <row r="324" spans="1:8" x14ac:dyDescent="0.25">
      <c r="A324" s="193" t="s">
        <v>14083</v>
      </c>
      <c r="B324" s="194" t="s">
        <v>14084</v>
      </c>
      <c r="C324" s="188" t="s">
        <v>6</v>
      </c>
      <c r="D324" s="177"/>
      <c r="E324" s="201">
        <v>8</v>
      </c>
      <c r="F324" s="201">
        <v>4.4400000000000004</v>
      </c>
      <c r="G324" s="88">
        <f t="shared" ref="G324:G387" si="10">D324*E324</f>
        <v>0</v>
      </c>
      <c r="H324" s="66">
        <f t="shared" ref="H324:H387" si="11">D324*F324</f>
        <v>0</v>
      </c>
    </row>
    <row r="325" spans="1:8" x14ac:dyDescent="0.25">
      <c r="A325" s="193" t="s">
        <v>14085</v>
      </c>
      <c r="B325" s="194" t="s">
        <v>14086</v>
      </c>
      <c r="C325" s="188" t="s">
        <v>6</v>
      </c>
      <c r="D325" s="177"/>
      <c r="E325" s="201">
        <v>10.7</v>
      </c>
      <c r="F325" s="201">
        <v>5.9</v>
      </c>
      <c r="G325" s="88">
        <f t="shared" si="10"/>
        <v>0</v>
      </c>
      <c r="H325" s="66">
        <f t="shared" si="11"/>
        <v>0</v>
      </c>
    </row>
    <row r="326" spans="1:8" s="103" customFormat="1" ht="101.25" x14ac:dyDescent="0.2">
      <c r="A326" s="195" t="s">
        <v>14087</v>
      </c>
      <c r="B326" s="196" t="s">
        <v>22795</v>
      </c>
      <c r="C326" s="198"/>
      <c r="D326" s="199"/>
      <c r="E326" s="199"/>
      <c r="F326" s="199"/>
      <c r="G326" s="199"/>
      <c r="H326" s="200"/>
    </row>
    <row r="327" spans="1:8" x14ac:dyDescent="0.25">
      <c r="A327" s="193" t="s">
        <v>14088</v>
      </c>
      <c r="B327" s="194" t="s">
        <v>14089</v>
      </c>
      <c r="C327" s="188" t="s">
        <v>6</v>
      </c>
      <c r="D327" s="177"/>
      <c r="E327" s="201">
        <v>88</v>
      </c>
      <c r="F327" s="201">
        <v>23.1</v>
      </c>
      <c r="G327" s="88">
        <f t="shared" si="10"/>
        <v>0</v>
      </c>
      <c r="H327" s="66">
        <f t="shared" si="11"/>
        <v>0</v>
      </c>
    </row>
    <row r="328" spans="1:8" ht="22.5" x14ac:dyDescent="0.25">
      <c r="A328" s="193" t="s">
        <v>14090</v>
      </c>
      <c r="B328" s="194" t="s">
        <v>14091</v>
      </c>
      <c r="C328" s="188" t="s">
        <v>6</v>
      </c>
      <c r="D328" s="177"/>
      <c r="E328" s="201">
        <v>27.9</v>
      </c>
      <c r="F328" s="201">
        <v>7.3</v>
      </c>
      <c r="G328" s="88">
        <f t="shared" si="10"/>
        <v>0</v>
      </c>
      <c r="H328" s="66">
        <f t="shared" si="11"/>
        <v>0</v>
      </c>
    </row>
    <row r="329" spans="1:8" ht="146.25" x14ac:dyDescent="0.25">
      <c r="A329" s="195" t="s">
        <v>14092</v>
      </c>
      <c r="B329" s="196" t="s">
        <v>22796</v>
      </c>
      <c r="C329" s="198"/>
      <c r="D329" s="199"/>
      <c r="E329" s="199"/>
      <c r="F329" s="199"/>
      <c r="G329" s="199"/>
      <c r="H329" s="200"/>
    </row>
    <row r="330" spans="1:8" x14ac:dyDescent="0.25">
      <c r="A330" s="193" t="s">
        <v>14093</v>
      </c>
      <c r="B330" s="194" t="s">
        <v>14094</v>
      </c>
      <c r="C330" s="188" t="s">
        <v>6</v>
      </c>
      <c r="D330" s="177"/>
      <c r="E330" s="201">
        <v>572</v>
      </c>
      <c r="F330" s="201">
        <v>95</v>
      </c>
      <c r="G330" s="88">
        <f t="shared" si="10"/>
        <v>0</v>
      </c>
      <c r="H330" s="66">
        <f t="shared" si="11"/>
        <v>0</v>
      </c>
    </row>
    <row r="331" spans="1:8" x14ac:dyDescent="0.25">
      <c r="A331" s="193" t="s">
        <v>14095</v>
      </c>
      <c r="B331" s="194" t="s">
        <v>14096</v>
      </c>
      <c r="C331" s="188" t="s">
        <v>6</v>
      </c>
      <c r="D331" s="177"/>
      <c r="E331" s="201">
        <v>776</v>
      </c>
      <c r="F331" s="201">
        <v>111</v>
      </c>
      <c r="G331" s="88">
        <f t="shared" si="10"/>
        <v>0</v>
      </c>
      <c r="H331" s="66">
        <f t="shared" si="11"/>
        <v>0</v>
      </c>
    </row>
    <row r="332" spans="1:8" x14ac:dyDescent="0.25">
      <c r="A332" s="193" t="s">
        <v>14097</v>
      </c>
      <c r="B332" s="194" t="s">
        <v>14098</v>
      </c>
      <c r="C332" s="188" t="s">
        <v>6</v>
      </c>
      <c r="D332" s="177"/>
      <c r="E332" s="201">
        <v>1172</v>
      </c>
      <c r="F332" s="201">
        <v>95</v>
      </c>
      <c r="G332" s="88">
        <f t="shared" si="10"/>
        <v>0</v>
      </c>
      <c r="H332" s="66">
        <f t="shared" si="11"/>
        <v>0</v>
      </c>
    </row>
    <row r="333" spans="1:8" x14ac:dyDescent="0.25">
      <c r="A333" s="193" t="s">
        <v>14099</v>
      </c>
      <c r="B333" s="194" t="s">
        <v>14100</v>
      </c>
      <c r="C333" s="188" t="s">
        <v>6</v>
      </c>
      <c r="D333" s="177"/>
      <c r="E333" s="201">
        <v>1554</v>
      </c>
      <c r="F333" s="201">
        <v>111</v>
      </c>
      <c r="G333" s="88">
        <f t="shared" si="10"/>
        <v>0</v>
      </c>
      <c r="H333" s="66">
        <f t="shared" si="11"/>
        <v>0</v>
      </c>
    </row>
    <row r="334" spans="1:8" s="103" customFormat="1" ht="12.75" x14ac:dyDescent="0.2">
      <c r="A334" s="193" t="s">
        <v>14101</v>
      </c>
      <c r="B334" s="194" t="s">
        <v>14102</v>
      </c>
      <c r="C334" s="188" t="s">
        <v>6</v>
      </c>
      <c r="D334" s="181"/>
      <c r="E334" s="201">
        <v>22.3</v>
      </c>
      <c r="F334" s="201">
        <v>8.3000000000000007</v>
      </c>
      <c r="G334" s="88">
        <f t="shared" si="10"/>
        <v>0</v>
      </c>
      <c r="H334" s="66">
        <f t="shared" si="11"/>
        <v>0</v>
      </c>
    </row>
    <row r="335" spans="1:8" x14ac:dyDescent="0.25">
      <c r="A335" s="193" t="s">
        <v>14103</v>
      </c>
      <c r="B335" s="194" t="s">
        <v>14104</v>
      </c>
      <c r="C335" s="188" t="s">
        <v>6</v>
      </c>
      <c r="D335" s="177"/>
      <c r="E335" s="201">
        <v>77</v>
      </c>
      <c r="F335" s="201">
        <v>23.7</v>
      </c>
      <c r="G335" s="88">
        <f t="shared" si="10"/>
        <v>0</v>
      </c>
      <c r="H335" s="66">
        <f t="shared" si="11"/>
        <v>0</v>
      </c>
    </row>
    <row r="336" spans="1:8" x14ac:dyDescent="0.25">
      <c r="A336" s="193" t="s">
        <v>14105</v>
      </c>
      <c r="B336" s="194" t="s">
        <v>14106</v>
      </c>
      <c r="C336" s="188" t="s">
        <v>6</v>
      </c>
      <c r="D336" s="177"/>
      <c r="E336" s="201">
        <v>2611</v>
      </c>
      <c r="F336" s="201">
        <v>158</v>
      </c>
      <c r="G336" s="88">
        <f t="shared" si="10"/>
        <v>0</v>
      </c>
      <c r="H336" s="66">
        <f t="shared" si="11"/>
        <v>0</v>
      </c>
    </row>
    <row r="337" spans="1:8" ht="191.25" x14ac:dyDescent="0.25">
      <c r="A337" s="195" t="s">
        <v>14107</v>
      </c>
      <c r="B337" s="196" t="s">
        <v>22797</v>
      </c>
      <c r="C337" s="198"/>
      <c r="D337" s="199"/>
      <c r="E337" s="199"/>
      <c r="F337" s="199"/>
      <c r="G337" s="199"/>
      <c r="H337" s="200"/>
    </row>
    <row r="338" spans="1:8" x14ac:dyDescent="0.25">
      <c r="A338" s="193" t="s">
        <v>14108</v>
      </c>
      <c r="B338" s="194" t="s">
        <v>14109</v>
      </c>
      <c r="C338" s="188" t="s">
        <v>6</v>
      </c>
      <c r="D338" s="177"/>
      <c r="E338" s="201">
        <v>96</v>
      </c>
      <c r="F338" s="201">
        <v>15.8</v>
      </c>
      <c r="G338" s="88">
        <f t="shared" si="10"/>
        <v>0</v>
      </c>
      <c r="H338" s="66">
        <f t="shared" si="11"/>
        <v>0</v>
      </c>
    </row>
    <row r="339" spans="1:8" x14ac:dyDescent="0.25">
      <c r="A339" s="193" t="s">
        <v>14110</v>
      </c>
      <c r="B339" s="194" t="s">
        <v>14111</v>
      </c>
      <c r="C339" s="188" t="s">
        <v>6</v>
      </c>
      <c r="D339" s="177"/>
      <c r="E339" s="201">
        <v>212</v>
      </c>
      <c r="F339" s="201">
        <v>47.4</v>
      </c>
      <c r="G339" s="88">
        <f t="shared" si="10"/>
        <v>0</v>
      </c>
      <c r="H339" s="66">
        <f t="shared" si="11"/>
        <v>0</v>
      </c>
    </row>
    <row r="340" spans="1:8" x14ac:dyDescent="0.25">
      <c r="A340" s="193" t="s">
        <v>14112</v>
      </c>
      <c r="B340" s="194" t="s">
        <v>14113</v>
      </c>
      <c r="C340" s="188" t="s">
        <v>6</v>
      </c>
      <c r="D340" s="177"/>
      <c r="E340" s="201">
        <v>119</v>
      </c>
      <c r="F340" s="201">
        <v>15.8</v>
      </c>
      <c r="G340" s="88">
        <f t="shared" si="10"/>
        <v>0</v>
      </c>
      <c r="H340" s="66">
        <f t="shared" si="11"/>
        <v>0</v>
      </c>
    </row>
    <row r="341" spans="1:8" x14ac:dyDescent="0.25">
      <c r="A341" s="193" t="s">
        <v>14114</v>
      </c>
      <c r="B341" s="194" t="s">
        <v>14115</v>
      </c>
      <c r="C341" s="188" t="s">
        <v>6</v>
      </c>
      <c r="D341" s="177"/>
      <c r="E341" s="201">
        <v>42.4</v>
      </c>
      <c r="F341" s="201">
        <v>2.76</v>
      </c>
      <c r="G341" s="88">
        <f t="shared" si="10"/>
        <v>0</v>
      </c>
      <c r="H341" s="66">
        <f t="shared" si="11"/>
        <v>0</v>
      </c>
    </row>
    <row r="342" spans="1:8" x14ac:dyDescent="0.25">
      <c r="A342" s="193" t="s">
        <v>14116</v>
      </c>
      <c r="B342" s="194" t="s">
        <v>14117</v>
      </c>
      <c r="C342" s="188" t="s">
        <v>6</v>
      </c>
      <c r="D342" s="177"/>
      <c r="E342" s="201">
        <v>338</v>
      </c>
      <c r="F342" s="201">
        <v>15.8</v>
      </c>
      <c r="G342" s="88">
        <f t="shared" si="10"/>
        <v>0</v>
      </c>
      <c r="H342" s="66">
        <f t="shared" si="11"/>
        <v>0</v>
      </c>
    </row>
    <row r="343" spans="1:8" x14ac:dyDescent="0.25">
      <c r="A343" s="193" t="s">
        <v>14118</v>
      </c>
      <c r="B343" s="194" t="s">
        <v>14119</v>
      </c>
      <c r="C343" s="188" t="s">
        <v>6</v>
      </c>
      <c r="D343" s="177"/>
      <c r="E343" s="201">
        <v>410</v>
      </c>
      <c r="F343" s="201">
        <v>15.8</v>
      </c>
      <c r="G343" s="88">
        <f t="shared" si="10"/>
        <v>0</v>
      </c>
      <c r="H343" s="66">
        <f t="shared" si="11"/>
        <v>0</v>
      </c>
    </row>
    <row r="344" spans="1:8" x14ac:dyDescent="0.25">
      <c r="A344" s="193" t="s">
        <v>14120</v>
      </c>
      <c r="B344" s="194" t="s">
        <v>14121</v>
      </c>
      <c r="C344" s="188" t="s">
        <v>6</v>
      </c>
      <c r="D344" s="177"/>
      <c r="E344" s="201">
        <v>523</v>
      </c>
      <c r="F344" s="201">
        <v>15.8</v>
      </c>
      <c r="G344" s="88">
        <f t="shared" si="10"/>
        <v>0</v>
      </c>
      <c r="H344" s="66">
        <f t="shared" si="11"/>
        <v>0</v>
      </c>
    </row>
    <row r="345" spans="1:8" x14ac:dyDescent="0.25">
      <c r="A345" s="193" t="s">
        <v>14122</v>
      </c>
      <c r="B345" s="194" t="s">
        <v>14123</v>
      </c>
      <c r="C345" s="188" t="s">
        <v>6</v>
      </c>
      <c r="D345" s="177"/>
      <c r="E345" s="201">
        <v>773</v>
      </c>
      <c r="F345" s="201">
        <v>15.8</v>
      </c>
      <c r="G345" s="88">
        <f t="shared" si="10"/>
        <v>0</v>
      </c>
      <c r="H345" s="66">
        <f t="shared" si="11"/>
        <v>0</v>
      </c>
    </row>
    <row r="346" spans="1:8" x14ac:dyDescent="0.25">
      <c r="A346" s="193" t="s">
        <v>14124</v>
      </c>
      <c r="B346" s="194" t="s">
        <v>14125</v>
      </c>
      <c r="C346" s="188" t="s">
        <v>6</v>
      </c>
      <c r="D346" s="177"/>
      <c r="E346" s="201">
        <v>25.3</v>
      </c>
      <c r="F346" s="201">
        <v>7.9</v>
      </c>
      <c r="G346" s="88">
        <f t="shared" si="10"/>
        <v>0</v>
      </c>
      <c r="H346" s="66">
        <f t="shared" si="11"/>
        <v>0</v>
      </c>
    </row>
    <row r="347" spans="1:8" ht="22.5" x14ac:dyDescent="0.25">
      <c r="A347" s="193" t="s">
        <v>14126</v>
      </c>
      <c r="B347" s="194" t="s">
        <v>14127</v>
      </c>
      <c r="C347" s="188" t="s">
        <v>6</v>
      </c>
      <c r="D347" s="177"/>
      <c r="E347" s="201">
        <v>227</v>
      </c>
      <c r="F347" s="201">
        <v>31.6</v>
      </c>
      <c r="G347" s="88">
        <f t="shared" si="10"/>
        <v>0</v>
      </c>
      <c r="H347" s="66">
        <f t="shared" si="11"/>
        <v>0</v>
      </c>
    </row>
    <row r="348" spans="1:8" x14ac:dyDescent="0.25">
      <c r="A348" s="193" t="s">
        <v>14128</v>
      </c>
      <c r="B348" s="194" t="s">
        <v>14129</v>
      </c>
      <c r="C348" s="188" t="s">
        <v>6</v>
      </c>
      <c r="D348" s="177"/>
      <c r="E348" s="201">
        <v>132</v>
      </c>
      <c r="F348" s="201">
        <v>4.16</v>
      </c>
      <c r="G348" s="88">
        <f t="shared" si="10"/>
        <v>0</v>
      </c>
      <c r="H348" s="66">
        <f t="shared" si="11"/>
        <v>0</v>
      </c>
    </row>
    <row r="349" spans="1:8" x14ac:dyDescent="0.25">
      <c r="A349" s="193" t="s">
        <v>14130</v>
      </c>
      <c r="B349" s="194" t="s">
        <v>14131</v>
      </c>
      <c r="C349" s="188" t="s">
        <v>6</v>
      </c>
      <c r="D349" s="177"/>
      <c r="E349" s="201">
        <v>143</v>
      </c>
      <c r="F349" s="201">
        <v>8.3000000000000007</v>
      </c>
      <c r="G349" s="88">
        <f t="shared" si="10"/>
        <v>0</v>
      </c>
      <c r="H349" s="66">
        <f t="shared" si="11"/>
        <v>0</v>
      </c>
    </row>
    <row r="350" spans="1:8" s="103" customFormat="1" ht="12.75" x14ac:dyDescent="0.2">
      <c r="A350" s="193" t="s">
        <v>14132</v>
      </c>
      <c r="B350" s="194" t="s">
        <v>14133</v>
      </c>
      <c r="C350" s="188" t="s">
        <v>6</v>
      </c>
      <c r="D350" s="181"/>
      <c r="E350" s="201">
        <v>62</v>
      </c>
      <c r="F350" s="201">
        <v>15.8</v>
      </c>
      <c r="G350" s="88">
        <f t="shared" si="10"/>
        <v>0</v>
      </c>
      <c r="H350" s="66">
        <f t="shared" si="11"/>
        <v>0</v>
      </c>
    </row>
    <row r="351" spans="1:8" ht="22.5" x14ac:dyDescent="0.25">
      <c r="A351" s="193" t="s">
        <v>14134</v>
      </c>
      <c r="B351" s="194" t="s">
        <v>14135</v>
      </c>
      <c r="C351" s="188" t="s">
        <v>6</v>
      </c>
      <c r="D351" s="177"/>
      <c r="E351" s="201">
        <v>55</v>
      </c>
      <c r="F351" s="201">
        <v>7.9</v>
      </c>
      <c r="G351" s="88">
        <f t="shared" si="10"/>
        <v>0</v>
      </c>
      <c r="H351" s="66">
        <f t="shared" si="11"/>
        <v>0</v>
      </c>
    </row>
    <row r="352" spans="1:8" ht="101.25" x14ac:dyDescent="0.25">
      <c r="A352" s="193" t="s">
        <v>14136</v>
      </c>
      <c r="B352" s="194" t="s">
        <v>22798</v>
      </c>
      <c r="C352" s="188" t="s">
        <v>6</v>
      </c>
      <c r="D352" s="177"/>
      <c r="E352" s="201">
        <v>181</v>
      </c>
      <c r="F352" s="201">
        <v>15.8</v>
      </c>
      <c r="G352" s="88">
        <f t="shared" si="10"/>
        <v>0</v>
      </c>
      <c r="H352" s="66">
        <f t="shared" si="11"/>
        <v>0</v>
      </c>
    </row>
    <row r="353" spans="1:8" ht="101.25" x14ac:dyDescent="0.25">
      <c r="A353" s="195" t="s">
        <v>14137</v>
      </c>
      <c r="B353" s="196" t="s">
        <v>22799</v>
      </c>
      <c r="C353" s="198"/>
      <c r="D353" s="199"/>
      <c r="E353" s="199"/>
      <c r="F353" s="199"/>
      <c r="G353" s="199"/>
      <c r="H353" s="200"/>
    </row>
    <row r="354" spans="1:8" x14ac:dyDescent="0.25">
      <c r="A354" s="193" t="s">
        <v>14138</v>
      </c>
      <c r="B354" s="194" t="s">
        <v>14139</v>
      </c>
      <c r="C354" s="188" t="s">
        <v>6</v>
      </c>
      <c r="D354" s="177"/>
      <c r="E354" s="201">
        <v>16.100000000000001</v>
      </c>
      <c r="F354" s="201">
        <v>2.9</v>
      </c>
      <c r="G354" s="88">
        <f t="shared" si="10"/>
        <v>0</v>
      </c>
      <c r="H354" s="66">
        <f t="shared" si="11"/>
        <v>0</v>
      </c>
    </row>
    <row r="355" spans="1:8" x14ac:dyDescent="0.25">
      <c r="A355" s="193" t="s">
        <v>14140</v>
      </c>
      <c r="B355" s="194" t="s">
        <v>14141</v>
      </c>
      <c r="C355" s="188" t="s">
        <v>6</v>
      </c>
      <c r="D355" s="177"/>
      <c r="E355" s="201">
        <v>21.1</v>
      </c>
      <c r="F355" s="201">
        <v>3.8</v>
      </c>
      <c r="G355" s="88">
        <f t="shared" si="10"/>
        <v>0</v>
      </c>
      <c r="H355" s="66">
        <f t="shared" si="11"/>
        <v>0</v>
      </c>
    </row>
    <row r="356" spans="1:8" x14ac:dyDescent="0.25">
      <c r="A356" s="193" t="s">
        <v>14142</v>
      </c>
      <c r="B356" s="194" t="s">
        <v>14143</v>
      </c>
      <c r="C356" s="188" t="s">
        <v>6</v>
      </c>
      <c r="D356" s="177"/>
      <c r="E356" s="201">
        <v>28.6</v>
      </c>
      <c r="F356" s="201">
        <v>5.0999999999999996</v>
      </c>
      <c r="G356" s="88">
        <f t="shared" si="10"/>
        <v>0</v>
      </c>
      <c r="H356" s="66">
        <f t="shared" si="11"/>
        <v>0</v>
      </c>
    </row>
    <row r="357" spans="1:8" s="103" customFormat="1" ht="12.75" x14ac:dyDescent="0.2">
      <c r="A357" s="193" t="s">
        <v>14144</v>
      </c>
      <c r="B357" s="194" t="s">
        <v>14145</v>
      </c>
      <c r="C357" s="188" t="s">
        <v>6</v>
      </c>
      <c r="D357" s="181"/>
      <c r="E357" s="201">
        <v>28.2</v>
      </c>
      <c r="F357" s="201">
        <v>5.0999999999999996</v>
      </c>
      <c r="G357" s="88">
        <f t="shared" si="10"/>
        <v>0</v>
      </c>
      <c r="H357" s="66">
        <f t="shared" si="11"/>
        <v>0</v>
      </c>
    </row>
    <row r="358" spans="1:8" ht="78.75" x14ac:dyDescent="0.25">
      <c r="A358" s="193" t="s">
        <v>14146</v>
      </c>
      <c r="B358" s="194" t="s">
        <v>22800</v>
      </c>
      <c r="C358" s="188" t="s">
        <v>6</v>
      </c>
      <c r="D358" s="177"/>
      <c r="E358" s="201">
        <v>21.2</v>
      </c>
      <c r="F358" s="201">
        <v>3.82</v>
      </c>
      <c r="G358" s="88">
        <f t="shared" si="10"/>
        <v>0</v>
      </c>
      <c r="H358" s="66">
        <f t="shared" si="11"/>
        <v>0</v>
      </c>
    </row>
    <row r="359" spans="1:8" ht="67.5" x14ac:dyDescent="0.25">
      <c r="A359" s="193" t="s">
        <v>14073</v>
      </c>
      <c r="B359" s="194" t="s">
        <v>22801</v>
      </c>
      <c r="C359" s="188" t="s">
        <v>6</v>
      </c>
      <c r="D359" s="177"/>
      <c r="E359" s="201">
        <v>64</v>
      </c>
      <c r="F359" s="201">
        <v>11.5</v>
      </c>
      <c r="G359" s="88">
        <f t="shared" si="10"/>
        <v>0</v>
      </c>
      <c r="H359" s="66">
        <f t="shared" si="11"/>
        <v>0</v>
      </c>
    </row>
    <row r="360" spans="1:8" s="103" customFormat="1" ht="112.5" x14ac:dyDescent="0.2">
      <c r="A360" s="195" t="s">
        <v>14147</v>
      </c>
      <c r="B360" s="196" t="s">
        <v>22802</v>
      </c>
      <c r="C360" s="198"/>
      <c r="D360" s="199"/>
      <c r="E360" s="199"/>
      <c r="F360" s="199"/>
      <c r="G360" s="199"/>
      <c r="H360" s="200"/>
    </row>
    <row r="361" spans="1:8" x14ac:dyDescent="0.25">
      <c r="A361" s="193" t="s">
        <v>14148</v>
      </c>
      <c r="B361" s="194" t="s">
        <v>14149</v>
      </c>
      <c r="C361" s="188" t="s">
        <v>6</v>
      </c>
      <c r="D361" s="177"/>
      <c r="E361" s="201">
        <v>40.5</v>
      </c>
      <c r="F361" s="201">
        <v>7.3</v>
      </c>
      <c r="G361" s="88">
        <f t="shared" si="10"/>
        <v>0</v>
      </c>
      <c r="H361" s="66">
        <f t="shared" si="11"/>
        <v>0</v>
      </c>
    </row>
    <row r="362" spans="1:8" x14ac:dyDescent="0.25">
      <c r="A362" s="193" t="s">
        <v>14150</v>
      </c>
      <c r="B362" s="194" t="s">
        <v>14151</v>
      </c>
      <c r="C362" s="188" t="s">
        <v>6</v>
      </c>
      <c r="D362" s="177"/>
      <c r="E362" s="201">
        <v>44.5</v>
      </c>
      <c r="F362" s="201">
        <v>8</v>
      </c>
      <c r="G362" s="88">
        <f t="shared" si="10"/>
        <v>0</v>
      </c>
      <c r="H362" s="66">
        <f t="shared" si="11"/>
        <v>0</v>
      </c>
    </row>
    <row r="363" spans="1:8" ht="78.75" x14ac:dyDescent="0.25">
      <c r="A363" s="195" t="s">
        <v>14152</v>
      </c>
      <c r="B363" s="196" t="s">
        <v>22803</v>
      </c>
      <c r="C363" s="198"/>
      <c r="D363" s="199"/>
      <c r="E363" s="199"/>
      <c r="F363" s="199"/>
      <c r="G363" s="199"/>
      <c r="H363" s="200"/>
    </row>
    <row r="364" spans="1:8" x14ac:dyDescent="0.25">
      <c r="A364" s="193" t="s">
        <v>14153</v>
      </c>
      <c r="B364" s="194" t="s">
        <v>14154</v>
      </c>
      <c r="C364" s="188" t="s">
        <v>6</v>
      </c>
      <c r="D364" s="177"/>
      <c r="E364" s="201">
        <v>4.6500000000000004</v>
      </c>
      <c r="F364" s="201">
        <v>0.84</v>
      </c>
      <c r="G364" s="88">
        <f t="shared" si="10"/>
        <v>0</v>
      </c>
      <c r="H364" s="66">
        <f t="shared" si="11"/>
        <v>0</v>
      </c>
    </row>
    <row r="365" spans="1:8" x14ac:dyDescent="0.25">
      <c r="A365" s="193" t="s">
        <v>14155</v>
      </c>
      <c r="B365" s="194" t="s">
        <v>14156</v>
      </c>
      <c r="C365" s="188" t="s">
        <v>6</v>
      </c>
      <c r="D365" s="177"/>
      <c r="E365" s="201">
        <v>6.5</v>
      </c>
      <c r="F365" s="201">
        <v>1.17</v>
      </c>
      <c r="G365" s="88">
        <f t="shared" si="10"/>
        <v>0</v>
      </c>
      <c r="H365" s="66">
        <f t="shared" si="11"/>
        <v>0</v>
      </c>
    </row>
    <row r="366" spans="1:8" x14ac:dyDescent="0.25">
      <c r="A366" s="193" t="s">
        <v>14157</v>
      </c>
      <c r="B366" s="194" t="s">
        <v>14158</v>
      </c>
      <c r="C366" s="188" t="s">
        <v>6</v>
      </c>
      <c r="D366" s="177"/>
      <c r="E366" s="201">
        <v>9</v>
      </c>
      <c r="F366" s="201">
        <v>1.62</v>
      </c>
      <c r="G366" s="88">
        <f t="shared" si="10"/>
        <v>0</v>
      </c>
      <c r="H366" s="66">
        <f t="shared" si="11"/>
        <v>0</v>
      </c>
    </row>
    <row r="367" spans="1:8" s="103" customFormat="1" ht="22.5" x14ac:dyDescent="0.2">
      <c r="A367" s="193" t="s">
        <v>14159</v>
      </c>
      <c r="B367" s="194" t="s">
        <v>13663</v>
      </c>
      <c r="C367" s="188" t="s">
        <v>6</v>
      </c>
      <c r="D367" s="181"/>
      <c r="E367" s="201">
        <v>5.6</v>
      </c>
      <c r="F367" s="201">
        <v>1.01</v>
      </c>
      <c r="G367" s="88">
        <f t="shared" si="10"/>
        <v>0</v>
      </c>
      <c r="H367" s="66">
        <f t="shared" si="11"/>
        <v>0</v>
      </c>
    </row>
    <row r="368" spans="1:8" ht="22.5" x14ac:dyDescent="0.25">
      <c r="A368" s="193" t="s">
        <v>14160</v>
      </c>
      <c r="B368" s="194" t="s">
        <v>13665</v>
      </c>
      <c r="C368" s="188" t="s">
        <v>6</v>
      </c>
      <c r="D368" s="177"/>
      <c r="E368" s="201">
        <v>8.6999999999999993</v>
      </c>
      <c r="F368" s="201">
        <v>1.57</v>
      </c>
      <c r="G368" s="88">
        <f t="shared" si="10"/>
        <v>0</v>
      </c>
      <c r="H368" s="66">
        <f t="shared" si="11"/>
        <v>0</v>
      </c>
    </row>
    <row r="369" spans="1:8" ht="22.5" x14ac:dyDescent="0.25">
      <c r="A369" s="193" t="s">
        <v>14161</v>
      </c>
      <c r="B369" s="194" t="s">
        <v>13667</v>
      </c>
      <c r="C369" s="188" t="s">
        <v>6</v>
      </c>
      <c r="D369" s="177"/>
      <c r="E369" s="201">
        <v>11.8</v>
      </c>
      <c r="F369" s="201">
        <v>2.12</v>
      </c>
      <c r="G369" s="88">
        <f t="shared" si="10"/>
        <v>0</v>
      </c>
      <c r="H369" s="66">
        <f t="shared" si="11"/>
        <v>0</v>
      </c>
    </row>
    <row r="370" spans="1:8" ht="78.75" x14ac:dyDescent="0.25">
      <c r="A370" s="195" t="s">
        <v>14162</v>
      </c>
      <c r="B370" s="196" t="s">
        <v>22804</v>
      </c>
      <c r="C370" s="198"/>
      <c r="D370" s="199"/>
      <c r="E370" s="199"/>
      <c r="F370" s="199"/>
      <c r="G370" s="199"/>
      <c r="H370" s="200"/>
    </row>
    <row r="371" spans="1:8" x14ac:dyDescent="0.25">
      <c r="A371" s="193" t="s">
        <v>14163</v>
      </c>
      <c r="B371" s="194" t="s">
        <v>14164</v>
      </c>
      <c r="C371" s="188" t="s">
        <v>6</v>
      </c>
      <c r="D371" s="177"/>
      <c r="E371" s="201">
        <v>11</v>
      </c>
      <c r="F371" s="201">
        <v>1.98</v>
      </c>
      <c r="G371" s="88">
        <f t="shared" si="10"/>
        <v>0</v>
      </c>
      <c r="H371" s="66">
        <f t="shared" si="11"/>
        <v>0</v>
      </c>
    </row>
    <row r="372" spans="1:8" s="103" customFormat="1" ht="12.75" x14ac:dyDescent="0.2">
      <c r="A372" s="193" t="s">
        <v>14165</v>
      </c>
      <c r="B372" s="194" t="s">
        <v>14166</v>
      </c>
      <c r="C372" s="188" t="s">
        <v>6</v>
      </c>
      <c r="D372" s="181"/>
      <c r="E372" s="201">
        <v>15.3</v>
      </c>
      <c r="F372" s="201">
        <v>2.75</v>
      </c>
      <c r="G372" s="88">
        <f t="shared" si="10"/>
        <v>0</v>
      </c>
      <c r="H372" s="66">
        <f t="shared" si="11"/>
        <v>0</v>
      </c>
    </row>
    <row r="373" spans="1:8" x14ac:dyDescent="0.25">
      <c r="A373" s="193" t="s">
        <v>14167</v>
      </c>
      <c r="B373" s="194" t="s">
        <v>14168</v>
      </c>
      <c r="C373" s="188" t="s">
        <v>6</v>
      </c>
      <c r="D373" s="177"/>
      <c r="E373" s="201">
        <v>21.4</v>
      </c>
      <c r="F373" s="201">
        <v>3.85</v>
      </c>
      <c r="G373" s="88">
        <f t="shared" si="10"/>
        <v>0</v>
      </c>
      <c r="H373" s="66">
        <f t="shared" si="11"/>
        <v>0</v>
      </c>
    </row>
    <row r="374" spans="1:8" ht="135" x14ac:dyDescent="0.25">
      <c r="A374" s="195" t="s">
        <v>22805</v>
      </c>
      <c r="B374" s="196" t="s">
        <v>22806</v>
      </c>
      <c r="C374" s="198"/>
      <c r="D374" s="199"/>
      <c r="E374" s="199"/>
      <c r="F374" s="199"/>
      <c r="G374" s="199"/>
      <c r="H374" s="200"/>
    </row>
    <row r="375" spans="1:8" s="103" customFormat="1" ht="12.75" x14ac:dyDescent="0.2">
      <c r="A375" s="193" t="s">
        <v>22807</v>
      </c>
      <c r="B375" s="194" t="s">
        <v>22808</v>
      </c>
      <c r="C375" s="188" t="s">
        <v>6</v>
      </c>
      <c r="D375" s="181"/>
      <c r="E375" s="201">
        <v>222</v>
      </c>
      <c r="F375" s="201">
        <v>93</v>
      </c>
      <c r="G375" s="88">
        <f t="shared" si="10"/>
        <v>0</v>
      </c>
      <c r="H375" s="66">
        <f t="shared" si="11"/>
        <v>0</v>
      </c>
    </row>
    <row r="376" spans="1:8" x14ac:dyDescent="0.25">
      <c r="A376" s="193" t="s">
        <v>22809</v>
      </c>
      <c r="B376" s="194" t="s">
        <v>22810</v>
      </c>
      <c r="C376" s="188" t="s">
        <v>6</v>
      </c>
      <c r="D376" s="177"/>
      <c r="E376" s="201">
        <v>321</v>
      </c>
      <c r="F376" s="201">
        <v>124</v>
      </c>
      <c r="G376" s="88">
        <f t="shared" si="10"/>
        <v>0</v>
      </c>
      <c r="H376" s="66">
        <f t="shared" si="11"/>
        <v>0</v>
      </c>
    </row>
    <row r="377" spans="1:8" x14ac:dyDescent="0.25">
      <c r="A377" s="193" t="s">
        <v>22811</v>
      </c>
      <c r="B377" s="194" t="s">
        <v>22812</v>
      </c>
      <c r="C377" s="188" t="s">
        <v>6</v>
      </c>
      <c r="D377" s="177"/>
      <c r="E377" s="201">
        <v>430</v>
      </c>
      <c r="F377" s="201">
        <v>155</v>
      </c>
      <c r="G377" s="88">
        <f t="shared" si="10"/>
        <v>0</v>
      </c>
      <c r="H377" s="66">
        <f t="shared" si="11"/>
        <v>0</v>
      </c>
    </row>
    <row r="378" spans="1:8" s="103" customFormat="1" ht="90" x14ac:dyDescent="0.2">
      <c r="A378" s="195" t="s">
        <v>22813</v>
      </c>
      <c r="B378" s="196" t="s">
        <v>22814</v>
      </c>
      <c r="C378" s="198"/>
      <c r="D378" s="199"/>
      <c r="E378" s="199"/>
      <c r="F378" s="199"/>
      <c r="G378" s="199"/>
      <c r="H378" s="200"/>
    </row>
    <row r="379" spans="1:8" x14ac:dyDescent="0.25">
      <c r="A379" s="193" t="s">
        <v>22815</v>
      </c>
      <c r="B379" s="194" t="s">
        <v>22816</v>
      </c>
      <c r="C379" s="188" t="s">
        <v>6</v>
      </c>
      <c r="D379" s="177"/>
      <c r="E379" s="201">
        <v>171</v>
      </c>
      <c r="F379" s="201">
        <v>62</v>
      </c>
      <c r="G379" s="88">
        <f t="shared" si="10"/>
        <v>0</v>
      </c>
      <c r="H379" s="66">
        <f t="shared" si="11"/>
        <v>0</v>
      </c>
    </row>
    <row r="380" spans="1:8" x14ac:dyDescent="0.25">
      <c r="A380" s="193" t="s">
        <v>22817</v>
      </c>
      <c r="B380" s="194" t="s">
        <v>22818</v>
      </c>
      <c r="C380" s="188" t="s">
        <v>6</v>
      </c>
      <c r="D380" s="177"/>
      <c r="E380" s="201">
        <v>246</v>
      </c>
      <c r="F380" s="201">
        <v>93</v>
      </c>
      <c r="G380" s="88">
        <f t="shared" si="10"/>
        <v>0</v>
      </c>
      <c r="H380" s="66">
        <f t="shared" si="11"/>
        <v>0</v>
      </c>
    </row>
    <row r="381" spans="1:8" x14ac:dyDescent="0.25">
      <c r="A381" s="193" t="s">
        <v>22819</v>
      </c>
      <c r="B381" s="194" t="s">
        <v>22820</v>
      </c>
      <c r="C381" s="188" t="s">
        <v>6</v>
      </c>
      <c r="D381" s="177"/>
      <c r="E381" s="201">
        <v>324</v>
      </c>
      <c r="F381" s="201">
        <v>124</v>
      </c>
      <c r="G381" s="88">
        <f t="shared" si="10"/>
        <v>0</v>
      </c>
      <c r="H381" s="66">
        <f t="shared" si="11"/>
        <v>0</v>
      </c>
    </row>
    <row r="382" spans="1:8" ht="90" x14ac:dyDescent="0.25">
      <c r="A382" s="195" t="s">
        <v>22821</v>
      </c>
      <c r="B382" s="196" t="s">
        <v>22822</v>
      </c>
      <c r="C382" s="198"/>
      <c r="D382" s="199"/>
      <c r="E382" s="199"/>
      <c r="F382" s="199"/>
      <c r="G382" s="199"/>
      <c r="H382" s="200"/>
    </row>
    <row r="383" spans="1:8" x14ac:dyDescent="0.25">
      <c r="A383" s="193" t="s">
        <v>22823</v>
      </c>
      <c r="B383" s="194" t="s">
        <v>22824</v>
      </c>
      <c r="C383" s="188" t="s">
        <v>6</v>
      </c>
      <c r="D383" s="177"/>
      <c r="E383" s="201">
        <v>499</v>
      </c>
      <c r="F383" s="201">
        <v>155</v>
      </c>
      <c r="G383" s="88">
        <f t="shared" si="10"/>
        <v>0</v>
      </c>
      <c r="H383" s="66">
        <f t="shared" si="11"/>
        <v>0</v>
      </c>
    </row>
    <row r="384" spans="1:8" s="103" customFormat="1" ht="12.75" x14ac:dyDescent="0.2">
      <c r="A384" s="193" t="s">
        <v>22825</v>
      </c>
      <c r="B384" s="194" t="s">
        <v>22826</v>
      </c>
      <c r="C384" s="188" t="s">
        <v>6</v>
      </c>
      <c r="D384" s="181"/>
      <c r="E384" s="201">
        <v>646</v>
      </c>
      <c r="F384" s="201">
        <v>186</v>
      </c>
      <c r="G384" s="88">
        <f t="shared" si="10"/>
        <v>0</v>
      </c>
      <c r="H384" s="66">
        <f t="shared" si="11"/>
        <v>0</v>
      </c>
    </row>
    <row r="385" spans="1:8" x14ac:dyDescent="0.25">
      <c r="A385" s="193" t="s">
        <v>22827</v>
      </c>
      <c r="B385" s="194" t="s">
        <v>22828</v>
      </c>
      <c r="C385" s="188" t="s">
        <v>6</v>
      </c>
      <c r="D385" s="177"/>
      <c r="E385" s="201">
        <v>1059</v>
      </c>
      <c r="F385" s="201">
        <v>248</v>
      </c>
      <c r="G385" s="88">
        <f t="shared" si="10"/>
        <v>0</v>
      </c>
      <c r="H385" s="66">
        <f t="shared" si="11"/>
        <v>0</v>
      </c>
    </row>
    <row r="386" spans="1:8" ht="101.25" x14ac:dyDescent="0.25">
      <c r="A386" s="195" t="s">
        <v>22829</v>
      </c>
      <c r="B386" s="196" t="s">
        <v>22830</v>
      </c>
      <c r="C386" s="198"/>
      <c r="D386" s="199"/>
      <c r="E386" s="199"/>
      <c r="F386" s="199"/>
      <c r="G386" s="199"/>
      <c r="H386" s="200"/>
    </row>
    <row r="387" spans="1:8" x14ac:dyDescent="0.25">
      <c r="A387" s="193" t="s">
        <v>22831</v>
      </c>
      <c r="B387" s="194" t="s">
        <v>22832</v>
      </c>
      <c r="C387" s="188" t="s">
        <v>6</v>
      </c>
      <c r="D387" s="177"/>
      <c r="E387" s="201">
        <v>1143</v>
      </c>
      <c r="F387" s="201">
        <v>171</v>
      </c>
      <c r="G387" s="88">
        <f t="shared" si="10"/>
        <v>0</v>
      </c>
      <c r="H387" s="66">
        <f t="shared" si="11"/>
        <v>0</v>
      </c>
    </row>
    <row r="388" spans="1:8" x14ac:dyDescent="0.25">
      <c r="A388" s="193" t="s">
        <v>22833</v>
      </c>
      <c r="B388" s="194" t="s">
        <v>22834</v>
      </c>
      <c r="C388" s="188" t="s">
        <v>6</v>
      </c>
      <c r="D388" s="177"/>
      <c r="E388" s="201">
        <v>1264</v>
      </c>
      <c r="F388" s="201">
        <v>202</v>
      </c>
      <c r="G388" s="88">
        <f t="shared" ref="G388:G451" si="12">D388*E388</f>
        <v>0</v>
      </c>
      <c r="H388" s="66">
        <f t="shared" ref="H388:H451" si="13">D388*F388</f>
        <v>0</v>
      </c>
    </row>
    <row r="389" spans="1:8" x14ac:dyDescent="0.25">
      <c r="A389" s="193" t="s">
        <v>22835</v>
      </c>
      <c r="B389" s="194" t="s">
        <v>22836</v>
      </c>
      <c r="C389" s="188" t="s">
        <v>6</v>
      </c>
      <c r="D389" s="177"/>
      <c r="E389" s="201">
        <v>1438</v>
      </c>
      <c r="F389" s="201">
        <v>264</v>
      </c>
      <c r="G389" s="88">
        <f t="shared" si="12"/>
        <v>0</v>
      </c>
      <c r="H389" s="66">
        <f t="shared" si="13"/>
        <v>0</v>
      </c>
    </row>
    <row r="390" spans="1:8" s="103" customFormat="1" ht="12.75" x14ac:dyDescent="0.2">
      <c r="A390" s="193" t="s">
        <v>22837</v>
      </c>
      <c r="B390" s="194" t="s">
        <v>22838</v>
      </c>
      <c r="C390" s="188" t="s">
        <v>6</v>
      </c>
      <c r="D390" s="181"/>
      <c r="E390" s="201">
        <v>138</v>
      </c>
      <c r="F390" s="201">
        <v>15.5</v>
      </c>
      <c r="G390" s="88">
        <f t="shared" si="12"/>
        <v>0</v>
      </c>
      <c r="H390" s="66">
        <f t="shared" si="13"/>
        <v>0</v>
      </c>
    </row>
    <row r="391" spans="1:8" ht="112.5" x14ac:dyDescent="0.25">
      <c r="A391" s="195" t="s">
        <v>22839</v>
      </c>
      <c r="B391" s="196" t="s">
        <v>22840</v>
      </c>
      <c r="C391" s="198"/>
      <c r="D391" s="199"/>
      <c r="E391" s="199"/>
      <c r="F391" s="199"/>
      <c r="G391" s="199"/>
      <c r="H391" s="200"/>
    </row>
    <row r="392" spans="1:8" x14ac:dyDescent="0.25">
      <c r="A392" s="193" t="s">
        <v>22841</v>
      </c>
      <c r="B392" s="194" t="s">
        <v>22842</v>
      </c>
      <c r="C392" s="188" t="s">
        <v>6</v>
      </c>
      <c r="D392" s="177"/>
      <c r="E392" s="201">
        <v>267</v>
      </c>
      <c r="F392" s="201">
        <v>93</v>
      </c>
      <c r="G392" s="88">
        <f t="shared" si="12"/>
        <v>0</v>
      </c>
      <c r="H392" s="66">
        <f t="shared" si="13"/>
        <v>0</v>
      </c>
    </row>
    <row r="393" spans="1:8" x14ac:dyDescent="0.25">
      <c r="A393" s="193" t="s">
        <v>22843</v>
      </c>
      <c r="B393" s="194" t="s">
        <v>22844</v>
      </c>
      <c r="C393" s="188" t="s">
        <v>6</v>
      </c>
      <c r="D393" s="177"/>
      <c r="E393" s="201">
        <v>313</v>
      </c>
      <c r="F393" s="201">
        <v>0</v>
      </c>
      <c r="G393" s="88">
        <f t="shared" si="12"/>
        <v>0</v>
      </c>
      <c r="H393" s="66">
        <f t="shared" si="13"/>
        <v>0</v>
      </c>
    </row>
    <row r="394" spans="1:8" s="103" customFormat="1" ht="67.5" x14ac:dyDescent="0.2">
      <c r="A394" s="195" t="s">
        <v>22845</v>
      </c>
      <c r="B394" s="196" t="s">
        <v>22846</v>
      </c>
      <c r="C394" s="198"/>
      <c r="D394" s="199"/>
      <c r="E394" s="199"/>
      <c r="F394" s="199"/>
      <c r="G394" s="199"/>
      <c r="H394" s="200"/>
    </row>
    <row r="395" spans="1:8" x14ac:dyDescent="0.25">
      <c r="A395" s="193" t="s">
        <v>22847</v>
      </c>
      <c r="B395" s="194" t="s">
        <v>22848</v>
      </c>
      <c r="C395" s="188" t="s">
        <v>6</v>
      </c>
      <c r="D395" s="177"/>
      <c r="E395" s="201">
        <v>108</v>
      </c>
      <c r="F395" s="201">
        <v>46.5</v>
      </c>
      <c r="G395" s="88">
        <f t="shared" si="12"/>
        <v>0</v>
      </c>
      <c r="H395" s="66">
        <f t="shared" si="13"/>
        <v>0</v>
      </c>
    </row>
    <row r="396" spans="1:8" x14ac:dyDescent="0.25">
      <c r="A396" s="193" t="s">
        <v>22849</v>
      </c>
      <c r="B396" s="194" t="s">
        <v>22850</v>
      </c>
      <c r="C396" s="188" t="s">
        <v>6</v>
      </c>
      <c r="D396" s="177"/>
      <c r="E396" s="201">
        <v>159</v>
      </c>
      <c r="F396" s="201">
        <v>62</v>
      </c>
      <c r="G396" s="88">
        <f t="shared" si="12"/>
        <v>0</v>
      </c>
      <c r="H396" s="66">
        <f t="shared" si="13"/>
        <v>0</v>
      </c>
    </row>
    <row r="397" spans="1:8" x14ac:dyDescent="0.25">
      <c r="A397" s="193" t="s">
        <v>22851</v>
      </c>
      <c r="B397" s="194" t="s">
        <v>22852</v>
      </c>
      <c r="C397" s="188" t="s">
        <v>6</v>
      </c>
      <c r="D397" s="177"/>
      <c r="E397" s="201">
        <v>216</v>
      </c>
      <c r="F397" s="201">
        <v>78</v>
      </c>
      <c r="G397" s="88">
        <f t="shared" si="12"/>
        <v>0</v>
      </c>
      <c r="H397" s="66">
        <f t="shared" si="13"/>
        <v>0</v>
      </c>
    </row>
    <row r="398" spans="1:8" s="103" customFormat="1" ht="78.75" x14ac:dyDescent="0.2">
      <c r="A398" s="195" t="s">
        <v>22853</v>
      </c>
      <c r="B398" s="196" t="s">
        <v>22854</v>
      </c>
      <c r="C398" s="198"/>
      <c r="D398" s="199"/>
      <c r="E398" s="199"/>
      <c r="F398" s="199"/>
      <c r="G398" s="199"/>
      <c r="H398" s="200"/>
    </row>
    <row r="399" spans="1:8" x14ac:dyDescent="0.25">
      <c r="A399" s="193" t="s">
        <v>22855</v>
      </c>
      <c r="B399" s="194" t="s">
        <v>22856</v>
      </c>
      <c r="C399" s="188" t="s">
        <v>6</v>
      </c>
      <c r="D399" s="177"/>
      <c r="E399" s="201">
        <v>279</v>
      </c>
      <c r="F399" s="201">
        <v>62</v>
      </c>
      <c r="G399" s="88">
        <f t="shared" si="12"/>
        <v>0</v>
      </c>
      <c r="H399" s="66">
        <f t="shared" si="13"/>
        <v>0</v>
      </c>
    </row>
    <row r="400" spans="1:8" x14ac:dyDescent="0.25">
      <c r="A400" s="193" t="s">
        <v>22857</v>
      </c>
      <c r="B400" s="194" t="s">
        <v>22858</v>
      </c>
      <c r="C400" s="188" t="s">
        <v>6</v>
      </c>
      <c r="D400" s="177"/>
      <c r="E400" s="201">
        <v>330</v>
      </c>
      <c r="F400" s="201">
        <v>78</v>
      </c>
      <c r="G400" s="88">
        <f t="shared" si="12"/>
        <v>0</v>
      </c>
      <c r="H400" s="66">
        <f t="shared" si="13"/>
        <v>0</v>
      </c>
    </row>
    <row r="401" spans="1:8" x14ac:dyDescent="0.25">
      <c r="A401" s="193" t="s">
        <v>22859</v>
      </c>
      <c r="B401" s="194" t="s">
        <v>22860</v>
      </c>
      <c r="C401" s="188" t="s">
        <v>6</v>
      </c>
      <c r="D401" s="177"/>
      <c r="E401" s="201">
        <v>415</v>
      </c>
      <c r="F401" s="201">
        <v>93</v>
      </c>
      <c r="G401" s="88">
        <f t="shared" si="12"/>
        <v>0</v>
      </c>
      <c r="H401" s="66">
        <f t="shared" si="13"/>
        <v>0</v>
      </c>
    </row>
    <row r="402" spans="1:8" x14ac:dyDescent="0.25">
      <c r="A402" s="193" t="s">
        <v>22861</v>
      </c>
      <c r="B402" s="194" t="s">
        <v>22862</v>
      </c>
      <c r="C402" s="188" t="s">
        <v>6</v>
      </c>
      <c r="D402" s="177"/>
      <c r="E402" s="201">
        <v>512</v>
      </c>
      <c r="F402" s="201">
        <v>109</v>
      </c>
      <c r="G402" s="88">
        <f t="shared" si="12"/>
        <v>0</v>
      </c>
      <c r="H402" s="66">
        <f t="shared" si="13"/>
        <v>0</v>
      </c>
    </row>
    <row r="403" spans="1:8" s="103" customFormat="1" ht="90" x14ac:dyDescent="0.2">
      <c r="A403" s="195" t="s">
        <v>22863</v>
      </c>
      <c r="B403" s="196" t="s">
        <v>22864</v>
      </c>
      <c r="C403" s="198"/>
      <c r="D403" s="199"/>
      <c r="E403" s="199"/>
      <c r="F403" s="199"/>
      <c r="G403" s="199"/>
      <c r="H403" s="200"/>
    </row>
    <row r="404" spans="1:8" x14ac:dyDescent="0.25">
      <c r="A404" s="193" t="s">
        <v>22865</v>
      </c>
      <c r="B404" s="194" t="s">
        <v>22866</v>
      </c>
      <c r="C404" s="188" t="s">
        <v>6</v>
      </c>
      <c r="D404" s="177"/>
      <c r="E404" s="201">
        <v>323</v>
      </c>
      <c r="F404" s="201">
        <v>46.5</v>
      </c>
      <c r="G404" s="88">
        <f t="shared" si="12"/>
        <v>0</v>
      </c>
      <c r="H404" s="66">
        <f t="shared" si="13"/>
        <v>0</v>
      </c>
    </row>
    <row r="405" spans="1:8" x14ac:dyDescent="0.25">
      <c r="A405" s="193" t="s">
        <v>22867</v>
      </c>
      <c r="B405" s="194" t="s">
        <v>22868</v>
      </c>
      <c r="C405" s="188" t="s">
        <v>6</v>
      </c>
      <c r="D405" s="177"/>
      <c r="E405" s="201">
        <v>111</v>
      </c>
      <c r="F405" s="201">
        <v>15.5</v>
      </c>
      <c r="G405" s="88">
        <f t="shared" si="12"/>
        <v>0</v>
      </c>
      <c r="H405" s="66">
        <f t="shared" si="13"/>
        <v>0</v>
      </c>
    </row>
    <row r="406" spans="1:8" x14ac:dyDescent="0.25">
      <c r="A406" s="193" t="s">
        <v>22869</v>
      </c>
      <c r="B406" s="194" t="s">
        <v>22870</v>
      </c>
      <c r="C406" s="188" t="s">
        <v>6</v>
      </c>
      <c r="D406" s="177"/>
      <c r="E406" s="201">
        <v>148</v>
      </c>
      <c r="F406" s="201">
        <v>23.3</v>
      </c>
      <c r="G406" s="88">
        <f t="shared" si="12"/>
        <v>0</v>
      </c>
      <c r="H406" s="66">
        <f t="shared" si="13"/>
        <v>0</v>
      </c>
    </row>
    <row r="407" spans="1:8" s="103" customFormat="1" ht="12.75" x14ac:dyDescent="0.2">
      <c r="A407" s="193" t="s">
        <v>22871</v>
      </c>
      <c r="B407" s="194" t="s">
        <v>22872</v>
      </c>
      <c r="C407" s="188" t="s">
        <v>6</v>
      </c>
      <c r="D407" s="181"/>
      <c r="E407" s="201">
        <v>107</v>
      </c>
      <c r="F407" s="201">
        <v>15.5</v>
      </c>
      <c r="G407" s="88">
        <f t="shared" si="12"/>
        <v>0</v>
      </c>
      <c r="H407" s="66">
        <f t="shared" si="13"/>
        <v>0</v>
      </c>
    </row>
    <row r="408" spans="1:8" ht="78.75" x14ac:dyDescent="0.25">
      <c r="A408" s="195" t="s">
        <v>14169</v>
      </c>
      <c r="B408" s="196" t="s">
        <v>22873</v>
      </c>
      <c r="C408" s="198"/>
      <c r="D408" s="199"/>
      <c r="E408" s="199"/>
      <c r="F408" s="199"/>
      <c r="G408" s="199"/>
      <c r="H408" s="200"/>
    </row>
    <row r="409" spans="1:8" x14ac:dyDescent="0.25">
      <c r="A409" s="193" t="s">
        <v>14170</v>
      </c>
      <c r="B409" s="194" t="s">
        <v>14171</v>
      </c>
      <c r="C409" s="188" t="s">
        <v>6</v>
      </c>
      <c r="D409" s="177"/>
      <c r="E409" s="201">
        <v>26.4</v>
      </c>
      <c r="F409" s="201">
        <v>7.7</v>
      </c>
      <c r="G409" s="88">
        <f t="shared" si="12"/>
        <v>0</v>
      </c>
      <c r="H409" s="66">
        <f t="shared" si="13"/>
        <v>0</v>
      </c>
    </row>
    <row r="410" spans="1:8" x14ac:dyDescent="0.25">
      <c r="A410" s="193" t="s">
        <v>14172</v>
      </c>
      <c r="B410" s="194" t="s">
        <v>14173</v>
      </c>
      <c r="C410" s="188" t="s">
        <v>6</v>
      </c>
      <c r="D410" s="177"/>
      <c r="E410" s="201">
        <v>28.8</v>
      </c>
      <c r="F410" s="201">
        <v>8.4</v>
      </c>
      <c r="G410" s="88">
        <f t="shared" si="12"/>
        <v>0</v>
      </c>
      <c r="H410" s="66">
        <f t="shared" si="13"/>
        <v>0</v>
      </c>
    </row>
    <row r="411" spans="1:8" x14ac:dyDescent="0.25">
      <c r="A411" s="193" t="s">
        <v>14174</v>
      </c>
      <c r="B411" s="194" t="s">
        <v>14175</v>
      </c>
      <c r="C411" s="188" t="s">
        <v>6</v>
      </c>
      <c r="D411" s="177"/>
      <c r="E411" s="201">
        <v>31.1</v>
      </c>
      <c r="F411" s="201">
        <v>9.1</v>
      </c>
      <c r="G411" s="88">
        <f t="shared" si="12"/>
        <v>0</v>
      </c>
      <c r="H411" s="66">
        <f t="shared" si="13"/>
        <v>0</v>
      </c>
    </row>
    <row r="412" spans="1:8" ht="78.75" x14ac:dyDescent="0.25">
      <c r="A412" s="195" t="s">
        <v>14176</v>
      </c>
      <c r="B412" s="196" t="s">
        <v>22874</v>
      </c>
      <c r="C412" s="198"/>
      <c r="D412" s="199"/>
      <c r="E412" s="199"/>
      <c r="F412" s="199"/>
      <c r="G412" s="199"/>
      <c r="H412" s="200"/>
    </row>
    <row r="413" spans="1:8" x14ac:dyDescent="0.25">
      <c r="A413" s="193" t="s">
        <v>14177</v>
      </c>
      <c r="B413" s="194" t="s">
        <v>14178</v>
      </c>
      <c r="C413" s="188" t="s">
        <v>6</v>
      </c>
      <c r="D413" s="177"/>
      <c r="E413" s="201">
        <v>71</v>
      </c>
      <c r="F413" s="201">
        <v>13.4</v>
      </c>
      <c r="G413" s="88">
        <f t="shared" si="12"/>
        <v>0</v>
      </c>
      <c r="H413" s="66">
        <f t="shared" si="13"/>
        <v>0</v>
      </c>
    </row>
    <row r="414" spans="1:8" s="103" customFormat="1" ht="12.75" x14ac:dyDescent="0.2">
      <c r="A414" s="193" t="s">
        <v>14179</v>
      </c>
      <c r="B414" s="194" t="s">
        <v>14180</v>
      </c>
      <c r="C414" s="188" t="s">
        <v>6</v>
      </c>
      <c r="D414" s="181"/>
      <c r="E414" s="201">
        <v>72</v>
      </c>
      <c r="F414" s="201">
        <v>13.2</v>
      </c>
      <c r="G414" s="88">
        <f t="shared" si="12"/>
        <v>0</v>
      </c>
      <c r="H414" s="66">
        <f t="shared" si="13"/>
        <v>0</v>
      </c>
    </row>
    <row r="415" spans="1:8" x14ac:dyDescent="0.25">
      <c r="A415" s="193" t="s">
        <v>14181</v>
      </c>
      <c r="B415" s="194" t="s">
        <v>14182</v>
      </c>
      <c r="C415" s="188" t="s">
        <v>6</v>
      </c>
      <c r="D415" s="177"/>
      <c r="E415" s="201">
        <v>101</v>
      </c>
      <c r="F415" s="201">
        <v>13.2</v>
      </c>
      <c r="G415" s="88">
        <f t="shared" si="12"/>
        <v>0</v>
      </c>
      <c r="H415" s="66">
        <f t="shared" si="13"/>
        <v>0</v>
      </c>
    </row>
    <row r="416" spans="1:8" x14ac:dyDescent="0.25">
      <c r="A416" s="193" t="s">
        <v>14183</v>
      </c>
      <c r="B416" s="194" t="s">
        <v>14184</v>
      </c>
      <c r="C416" s="188" t="s">
        <v>6</v>
      </c>
      <c r="D416" s="177"/>
      <c r="E416" s="201">
        <v>66</v>
      </c>
      <c r="F416" s="201">
        <v>13.1</v>
      </c>
      <c r="G416" s="88">
        <f t="shared" si="12"/>
        <v>0</v>
      </c>
      <c r="H416" s="66">
        <f t="shared" si="13"/>
        <v>0</v>
      </c>
    </row>
    <row r="417" spans="1:8" x14ac:dyDescent="0.25">
      <c r="A417" s="193" t="s">
        <v>14185</v>
      </c>
      <c r="B417" s="194" t="s">
        <v>14186</v>
      </c>
      <c r="C417" s="188" t="s">
        <v>6</v>
      </c>
      <c r="D417" s="177"/>
      <c r="E417" s="201">
        <v>77</v>
      </c>
      <c r="F417" s="201">
        <v>13.2</v>
      </c>
      <c r="G417" s="88">
        <f t="shared" si="12"/>
        <v>0</v>
      </c>
      <c r="H417" s="66">
        <f t="shared" si="13"/>
        <v>0</v>
      </c>
    </row>
    <row r="418" spans="1:8" x14ac:dyDescent="0.25">
      <c r="A418" s="193" t="s">
        <v>14187</v>
      </c>
      <c r="B418" s="194" t="s">
        <v>14188</v>
      </c>
      <c r="C418" s="188" t="s">
        <v>6</v>
      </c>
      <c r="D418" s="177"/>
      <c r="E418" s="201">
        <v>89</v>
      </c>
      <c r="F418" s="201">
        <v>13</v>
      </c>
      <c r="G418" s="88">
        <f t="shared" si="12"/>
        <v>0</v>
      </c>
      <c r="H418" s="66">
        <f t="shared" si="13"/>
        <v>0</v>
      </c>
    </row>
    <row r="419" spans="1:8" ht="90" x14ac:dyDescent="0.25">
      <c r="A419" s="195" t="s">
        <v>14189</v>
      </c>
      <c r="B419" s="196" t="s">
        <v>22875</v>
      </c>
      <c r="C419" s="198"/>
      <c r="D419" s="199"/>
      <c r="E419" s="199"/>
      <c r="F419" s="199"/>
      <c r="G419" s="199"/>
      <c r="H419" s="200"/>
    </row>
    <row r="420" spans="1:8" ht="22.5" x14ac:dyDescent="0.25">
      <c r="A420" s="193" t="s">
        <v>14190</v>
      </c>
      <c r="B420" s="194" t="s">
        <v>14191</v>
      </c>
      <c r="C420" s="188" t="s">
        <v>6</v>
      </c>
      <c r="D420" s="177"/>
      <c r="E420" s="201">
        <v>133</v>
      </c>
      <c r="F420" s="201">
        <v>15.6</v>
      </c>
      <c r="G420" s="88">
        <f t="shared" si="12"/>
        <v>0</v>
      </c>
      <c r="H420" s="66">
        <f t="shared" si="13"/>
        <v>0</v>
      </c>
    </row>
    <row r="421" spans="1:8" ht="22.5" x14ac:dyDescent="0.25">
      <c r="A421" s="193" t="s">
        <v>14192</v>
      </c>
      <c r="B421" s="194" t="s">
        <v>14193</v>
      </c>
      <c r="C421" s="188" t="s">
        <v>6</v>
      </c>
      <c r="D421" s="177"/>
      <c r="E421" s="201">
        <v>251</v>
      </c>
      <c r="F421" s="201">
        <v>29.4</v>
      </c>
      <c r="G421" s="88">
        <f t="shared" si="12"/>
        <v>0</v>
      </c>
      <c r="H421" s="66">
        <f t="shared" si="13"/>
        <v>0</v>
      </c>
    </row>
    <row r="422" spans="1:8" ht="22.5" x14ac:dyDescent="0.25">
      <c r="A422" s="193" t="s">
        <v>14194</v>
      </c>
      <c r="B422" s="194" t="s">
        <v>14195</v>
      </c>
      <c r="C422" s="188" t="s">
        <v>6</v>
      </c>
      <c r="D422" s="177"/>
      <c r="E422" s="201">
        <v>176</v>
      </c>
      <c r="F422" s="201">
        <v>20.7</v>
      </c>
      <c r="G422" s="88">
        <f t="shared" si="12"/>
        <v>0</v>
      </c>
      <c r="H422" s="66">
        <f t="shared" si="13"/>
        <v>0</v>
      </c>
    </row>
    <row r="423" spans="1:8" ht="22.5" x14ac:dyDescent="0.25">
      <c r="A423" s="193" t="s">
        <v>14196</v>
      </c>
      <c r="B423" s="194" t="s">
        <v>14197</v>
      </c>
      <c r="C423" s="188" t="s">
        <v>6</v>
      </c>
      <c r="D423" s="177"/>
      <c r="E423" s="201">
        <v>139</v>
      </c>
      <c r="F423" s="201">
        <v>16.3</v>
      </c>
      <c r="G423" s="88">
        <f t="shared" si="12"/>
        <v>0</v>
      </c>
      <c r="H423" s="66">
        <f t="shared" si="13"/>
        <v>0</v>
      </c>
    </row>
    <row r="424" spans="1:8" ht="22.5" x14ac:dyDescent="0.25">
      <c r="A424" s="193" t="s">
        <v>14198</v>
      </c>
      <c r="B424" s="194" t="s">
        <v>14199</v>
      </c>
      <c r="C424" s="188" t="s">
        <v>6</v>
      </c>
      <c r="D424" s="177"/>
      <c r="E424" s="201">
        <v>264</v>
      </c>
      <c r="F424" s="201">
        <v>31</v>
      </c>
      <c r="G424" s="88">
        <f t="shared" si="12"/>
        <v>0</v>
      </c>
      <c r="H424" s="66">
        <f t="shared" si="13"/>
        <v>0</v>
      </c>
    </row>
    <row r="425" spans="1:8" ht="22.5" x14ac:dyDescent="0.25">
      <c r="A425" s="193" t="s">
        <v>14200</v>
      </c>
      <c r="B425" s="194" t="s">
        <v>14201</v>
      </c>
      <c r="C425" s="188" t="s">
        <v>6</v>
      </c>
      <c r="D425" s="177"/>
      <c r="E425" s="201">
        <v>204</v>
      </c>
      <c r="F425" s="201">
        <v>23.9</v>
      </c>
      <c r="G425" s="88">
        <f t="shared" si="12"/>
        <v>0</v>
      </c>
      <c r="H425" s="66">
        <f t="shared" si="13"/>
        <v>0</v>
      </c>
    </row>
    <row r="426" spans="1:8" ht="22.5" x14ac:dyDescent="0.25">
      <c r="A426" s="193" t="s">
        <v>14202</v>
      </c>
      <c r="B426" s="194" t="s">
        <v>14203</v>
      </c>
      <c r="C426" s="188" t="s">
        <v>6</v>
      </c>
      <c r="D426" s="177"/>
      <c r="E426" s="201">
        <v>6.8</v>
      </c>
      <c r="F426" s="201">
        <v>4.09</v>
      </c>
      <c r="G426" s="88">
        <f t="shared" si="12"/>
        <v>0</v>
      </c>
      <c r="H426" s="66">
        <f t="shared" si="13"/>
        <v>0</v>
      </c>
    </row>
    <row r="427" spans="1:8" x14ac:dyDescent="0.25">
      <c r="A427" s="193" t="s">
        <v>14204</v>
      </c>
      <c r="B427" s="194" t="s">
        <v>14205</v>
      </c>
      <c r="C427" s="188" t="s">
        <v>6</v>
      </c>
      <c r="D427" s="177"/>
      <c r="E427" s="201">
        <v>3.47</v>
      </c>
      <c r="F427" s="201">
        <v>4.2000000000000003E-2</v>
      </c>
      <c r="G427" s="88">
        <f t="shared" si="12"/>
        <v>0</v>
      </c>
      <c r="H427" s="66">
        <f t="shared" si="13"/>
        <v>0</v>
      </c>
    </row>
    <row r="428" spans="1:8" s="103" customFormat="1" ht="12.75" x14ac:dyDescent="0.2">
      <c r="A428" s="193" t="s">
        <v>14206</v>
      </c>
      <c r="B428" s="194" t="s">
        <v>14207</v>
      </c>
      <c r="C428" s="188" t="s">
        <v>6</v>
      </c>
      <c r="D428" s="181"/>
      <c r="E428" s="201">
        <v>4.16</v>
      </c>
      <c r="F428" s="201">
        <v>5.0999999999999997E-2</v>
      </c>
      <c r="G428" s="88">
        <f t="shared" si="12"/>
        <v>0</v>
      </c>
      <c r="H428" s="66">
        <f t="shared" si="13"/>
        <v>0</v>
      </c>
    </row>
    <row r="429" spans="1:8" x14ac:dyDescent="0.25">
      <c r="A429" s="193" t="s">
        <v>14208</v>
      </c>
      <c r="B429" s="194" t="s">
        <v>14209</v>
      </c>
      <c r="C429" s="188" t="s">
        <v>6</v>
      </c>
      <c r="D429" s="177"/>
      <c r="E429" s="201">
        <v>4.5599999999999996</v>
      </c>
      <c r="F429" s="201">
        <v>5.5E-2</v>
      </c>
      <c r="G429" s="88">
        <f t="shared" si="12"/>
        <v>0</v>
      </c>
      <c r="H429" s="66">
        <f t="shared" si="13"/>
        <v>0</v>
      </c>
    </row>
    <row r="430" spans="1:8" x14ac:dyDescent="0.25">
      <c r="A430" s="193" t="s">
        <v>14210</v>
      </c>
      <c r="B430" s="194" t="s">
        <v>14211</v>
      </c>
      <c r="C430" s="188" t="s">
        <v>6</v>
      </c>
      <c r="D430" s="177"/>
      <c r="E430" s="201">
        <v>5.7</v>
      </c>
      <c r="F430" s="201">
        <v>7.0000000000000007E-2</v>
      </c>
      <c r="G430" s="88">
        <f t="shared" si="12"/>
        <v>0</v>
      </c>
      <c r="H430" s="66">
        <f t="shared" si="13"/>
        <v>0</v>
      </c>
    </row>
    <row r="431" spans="1:8" x14ac:dyDescent="0.25">
      <c r="A431" s="193" t="s">
        <v>14212</v>
      </c>
      <c r="B431" s="194" t="s">
        <v>14213</v>
      </c>
      <c r="C431" s="188" t="s">
        <v>6</v>
      </c>
      <c r="D431" s="177"/>
      <c r="E431" s="201">
        <v>5.2</v>
      </c>
      <c r="F431" s="201">
        <v>6.3E-2</v>
      </c>
      <c r="G431" s="88">
        <f t="shared" si="12"/>
        <v>0</v>
      </c>
      <c r="H431" s="66">
        <f t="shared" si="13"/>
        <v>0</v>
      </c>
    </row>
    <row r="432" spans="1:8" x14ac:dyDescent="0.25">
      <c r="A432" s="193" t="s">
        <v>14214</v>
      </c>
      <c r="B432" s="194" t="s">
        <v>14215</v>
      </c>
      <c r="C432" s="188" t="s">
        <v>6</v>
      </c>
      <c r="D432" s="177"/>
      <c r="E432" s="201">
        <v>6.4</v>
      </c>
      <c r="F432" s="201">
        <v>7.8E-2</v>
      </c>
      <c r="G432" s="88">
        <f t="shared" si="12"/>
        <v>0</v>
      </c>
      <c r="H432" s="66">
        <f t="shared" si="13"/>
        <v>0</v>
      </c>
    </row>
    <row r="433" spans="1:8" s="103" customFormat="1" ht="157.5" x14ac:dyDescent="0.2">
      <c r="A433" s="195" t="s">
        <v>14216</v>
      </c>
      <c r="B433" s="196" t="s">
        <v>22876</v>
      </c>
      <c r="C433" s="198"/>
      <c r="D433" s="199"/>
      <c r="E433" s="199"/>
      <c r="F433" s="199"/>
      <c r="G433" s="199"/>
      <c r="H433" s="200"/>
    </row>
    <row r="434" spans="1:8" x14ac:dyDescent="0.25">
      <c r="A434" s="193" t="s">
        <v>14217</v>
      </c>
      <c r="B434" s="194" t="s">
        <v>14218</v>
      </c>
      <c r="C434" s="188" t="s">
        <v>6</v>
      </c>
      <c r="D434" s="177"/>
      <c r="E434" s="201">
        <v>3006</v>
      </c>
      <c r="F434" s="201">
        <v>301</v>
      </c>
      <c r="G434" s="88">
        <f t="shared" si="12"/>
        <v>0</v>
      </c>
      <c r="H434" s="66">
        <f t="shared" si="13"/>
        <v>0</v>
      </c>
    </row>
    <row r="435" spans="1:8" x14ac:dyDescent="0.25">
      <c r="A435" s="193" t="s">
        <v>14219</v>
      </c>
      <c r="B435" s="194" t="s">
        <v>14220</v>
      </c>
      <c r="C435" s="188" t="s">
        <v>6</v>
      </c>
      <c r="D435" s="177"/>
      <c r="E435" s="201">
        <v>3115</v>
      </c>
      <c r="F435" s="201">
        <v>312</v>
      </c>
      <c r="G435" s="88">
        <f t="shared" si="12"/>
        <v>0</v>
      </c>
      <c r="H435" s="66">
        <f t="shared" si="13"/>
        <v>0</v>
      </c>
    </row>
    <row r="436" spans="1:8" x14ac:dyDescent="0.25">
      <c r="A436" s="193" t="s">
        <v>14221</v>
      </c>
      <c r="B436" s="194" t="s">
        <v>14222</v>
      </c>
      <c r="C436" s="188" t="s">
        <v>6</v>
      </c>
      <c r="D436" s="177"/>
      <c r="E436" s="201">
        <v>4370</v>
      </c>
      <c r="F436" s="201">
        <v>437</v>
      </c>
      <c r="G436" s="88">
        <f t="shared" si="12"/>
        <v>0</v>
      </c>
      <c r="H436" s="66">
        <f t="shared" si="13"/>
        <v>0</v>
      </c>
    </row>
    <row r="437" spans="1:8" x14ac:dyDescent="0.25">
      <c r="A437" s="193" t="s">
        <v>14223</v>
      </c>
      <c r="B437" s="194" t="s">
        <v>14224</v>
      </c>
      <c r="C437" s="188" t="s">
        <v>6</v>
      </c>
      <c r="D437" s="177"/>
      <c r="E437" s="201">
        <v>6554</v>
      </c>
      <c r="F437" s="201">
        <v>655</v>
      </c>
      <c r="G437" s="88">
        <f t="shared" si="12"/>
        <v>0</v>
      </c>
      <c r="H437" s="66">
        <f t="shared" si="13"/>
        <v>0</v>
      </c>
    </row>
    <row r="438" spans="1:8" s="103" customFormat="1" ht="101.25" x14ac:dyDescent="0.2">
      <c r="A438" s="195" t="s">
        <v>14225</v>
      </c>
      <c r="B438" s="196" t="s">
        <v>22877</v>
      </c>
      <c r="C438" s="198"/>
      <c r="D438" s="199"/>
      <c r="E438" s="199"/>
      <c r="F438" s="199"/>
      <c r="G438" s="199"/>
      <c r="H438" s="200"/>
    </row>
    <row r="439" spans="1:8" x14ac:dyDescent="0.25">
      <c r="A439" s="193" t="s">
        <v>14226</v>
      </c>
      <c r="B439" s="194" t="s">
        <v>14227</v>
      </c>
      <c r="C439" s="188" t="s">
        <v>6</v>
      </c>
      <c r="D439" s="177"/>
      <c r="E439" s="201">
        <v>416</v>
      </c>
      <c r="F439" s="201">
        <v>41.6</v>
      </c>
      <c r="G439" s="88">
        <f t="shared" si="12"/>
        <v>0</v>
      </c>
      <c r="H439" s="66">
        <f t="shared" si="13"/>
        <v>0</v>
      </c>
    </row>
    <row r="440" spans="1:8" x14ac:dyDescent="0.25">
      <c r="A440" s="193" t="s">
        <v>14228</v>
      </c>
      <c r="B440" s="194" t="s">
        <v>14229</v>
      </c>
      <c r="C440" s="188" t="s">
        <v>6</v>
      </c>
      <c r="D440" s="177"/>
      <c r="E440" s="201">
        <v>475</v>
      </c>
      <c r="F440" s="201">
        <v>47.5</v>
      </c>
      <c r="G440" s="88">
        <f t="shared" si="12"/>
        <v>0</v>
      </c>
      <c r="H440" s="66">
        <f t="shared" si="13"/>
        <v>0</v>
      </c>
    </row>
    <row r="441" spans="1:8" x14ac:dyDescent="0.25">
      <c r="A441" s="193" t="s">
        <v>14230</v>
      </c>
      <c r="B441" s="194" t="s">
        <v>14231</v>
      </c>
      <c r="C441" s="188" t="s">
        <v>6</v>
      </c>
      <c r="D441" s="177"/>
      <c r="E441" s="201">
        <v>590</v>
      </c>
      <c r="F441" s="201">
        <v>59</v>
      </c>
      <c r="G441" s="88">
        <f t="shared" si="12"/>
        <v>0</v>
      </c>
      <c r="H441" s="66">
        <f t="shared" si="13"/>
        <v>0</v>
      </c>
    </row>
    <row r="442" spans="1:8" x14ac:dyDescent="0.25">
      <c r="A442" s="193" t="s">
        <v>14232</v>
      </c>
      <c r="B442" s="194" t="s">
        <v>14233</v>
      </c>
      <c r="C442" s="188" t="s">
        <v>6</v>
      </c>
      <c r="D442" s="177"/>
      <c r="E442" s="201">
        <v>989</v>
      </c>
      <c r="F442" s="201">
        <v>99</v>
      </c>
      <c r="G442" s="88">
        <f t="shared" si="12"/>
        <v>0</v>
      </c>
      <c r="H442" s="66">
        <f t="shared" si="13"/>
        <v>0</v>
      </c>
    </row>
    <row r="443" spans="1:8" ht="78.75" x14ac:dyDescent="0.25">
      <c r="A443" s="195" t="s">
        <v>14234</v>
      </c>
      <c r="B443" s="196" t="s">
        <v>22878</v>
      </c>
      <c r="C443" s="198"/>
      <c r="D443" s="199"/>
      <c r="E443" s="199"/>
      <c r="F443" s="199"/>
      <c r="G443" s="199"/>
      <c r="H443" s="200"/>
    </row>
    <row r="444" spans="1:8" ht="22.5" x14ac:dyDescent="0.25">
      <c r="A444" s="193" t="s">
        <v>14235</v>
      </c>
      <c r="B444" s="194" t="s">
        <v>14236</v>
      </c>
      <c r="C444" s="188" t="s">
        <v>6</v>
      </c>
      <c r="D444" s="177"/>
      <c r="E444" s="201">
        <v>239</v>
      </c>
      <c r="F444" s="201">
        <v>23.9</v>
      </c>
      <c r="G444" s="88">
        <f t="shared" si="12"/>
        <v>0</v>
      </c>
      <c r="H444" s="66">
        <f t="shared" si="13"/>
        <v>0</v>
      </c>
    </row>
    <row r="445" spans="1:8" x14ac:dyDescent="0.25">
      <c r="A445" s="193" t="s">
        <v>14237</v>
      </c>
      <c r="B445" s="194" t="s">
        <v>14238</v>
      </c>
      <c r="C445" s="188" t="s">
        <v>6</v>
      </c>
      <c r="D445" s="177"/>
      <c r="E445" s="201">
        <v>268</v>
      </c>
      <c r="F445" s="201">
        <v>26.8</v>
      </c>
      <c r="G445" s="88">
        <f t="shared" si="12"/>
        <v>0</v>
      </c>
      <c r="H445" s="66">
        <f t="shared" si="13"/>
        <v>0</v>
      </c>
    </row>
    <row r="446" spans="1:8" x14ac:dyDescent="0.25">
      <c r="A446" s="193" t="s">
        <v>14239</v>
      </c>
      <c r="B446" s="194" t="s">
        <v>14240</v>
      </c>
      <c r="C446" s="188" t="s">
        <v>6</v>
      </c>
      <c r="D446" s="177"/>
      <c r="E446" s="201">
        <v>237</v>
      </c>
      <c r="F446" s="201">
        <v>23.7</v>
      </c>
      <c r="G446" s="88">
        <f t="shared" si="12"/>
        <v>0</v>
      </c>
      <c r="H446" s="66">
        <f t="shared" si="13"/>
        <v>0</v>
      </c>
    </row>
    <row r="447" spans="1:8" s="103" customFormat="1" ht="12.75" x14ac:dyDescent="0.2">
      <c r="A447" s="193" t="s">
        <v>14241</v>
      </c>
      <c r="B447" s="194" t="s">
        <v>14242</v>
      </c>
      <c r="C447" s="188" t="s">
        <v>6</v>
      </c>
      <c r="D447" s="181"/>
      <c r="E447" s="201">
        <v>64</v>
      </c>
      <c r="F447" s="201">
        <v>6.4</v>
      </c>
      <c r="G447" s="88">
        <f t="shared" si="12"/>
        <v>0</v>
      </c>
      <c r="H447" s="66">
        <f t="shared" si="13"/>
        <v>0</v>
      </c>
    </row>
    <row r="448" spans="1:8" ht="22.5" x14ac:dyDescent="0.25">
      <c r="A448" s="193" t="s">
        <v>14243</v>
      </c>
      <c r="B448" s="194" t="s">
        <v>14244</v>
      </c>
      <c r="C448" s="188" t="s">
        <v>6</v>
      </c>
      <c r="D448" s="177"/>
      <c r="E448" s="201">
        <v>292</v>
      </c>
      <c r="F448" s="201">
        <v>29.2</v>
      </c>
      <c r="G448" s="88">
        <f t="shared" si="12"/>
        <v>0</v>
      </c>
      <c r="H448" s="66">
        <f t="shared" si="13"/>
        <v>0</v>
      </c>
    </row>
    <row r="449" spans="1:8" x14ac:dyDescent="0.25">
      <c r="A449" s="193" t="s">
        <v>14245</v>
      </c>
      <c r="B449" s="194" t="s">
        <v>14246</v>
      </c>
      <c r="C449" s="188" t="s">
        <v>6</v>
      </c>
      <c r="D449" s="177"/>
      <c r="E449" s="201">
        <v>1137</v>
      </c>
      <c r="F449" s="201">
        <v>114</v>
      </c>
      <c r="G449" s="88">
        <f t="shared" si="12"/>
        <v>0</v>
      </c>
      <c r="H449" s="66">
        <f t="shared" si="13"/>
        <v>0</v>
      </c>
    </row>
    <row r="450" spans="1:8" x14ac:dyDescent="0.25">
      <c r="A450" s="193" t="s">
        <v>14247</v>
      </c>
      <c r="B450" s="194" t="s">
        <v>14248</v>
      </c>
      <c r="C450" s="188" t="s">
        <v>6</v>
      </c>
      <c r="D450" s="177"/>
      <c r="E450" s="201">
        <v>70</v>
      </c>
      <c r="F450" s="201">
        <v>7</v>
      </c>
      <c r="G450" s="88">
        <f t="shared" si="12"/>
        <v>0</v>
      </c>
      <c r="H450" s="66">
        <f t="shared" si="13"/>
        <v>0</v>
      </c>
    </row>
    <row r="451" spans="1:8" x14ac:dyDescent="0.25">
      <c r="A451" s="193" t="s">
        <v>14249</v>
      </c>
      <c r="B451" s="194" t="s">
        <v>14250</v>
      </c>
      <c r="C451" s="188" t="s">
        <v>6</v>
      </c>
      <c r="D451" s="177"/>
      <c r="E451" s="201">
        <v>139</v>
      </c>
      <c r="F451" s="201">
        <v>13.9</v>
      </c>
      <c r="G451" s="88">
        <f t="shared" si="12"/>
        <v>0</v>
      </c>
      <c r="H451" s="66">
        <f t="shared" si="13"/>
        <v>0</v>
      </c>
    </row>
    <row r="452" spans="1:8" ht="123.75" x14ac:dyDescent="0.25">
      <c r="A452" s="195" t="s">
        <v>14251</v>
      </c>
      <c r="B452" s="196" t="s">
        <v>22879</v>
      </c>
      <c r="C452" s="198"/>
      <c r="D452" s="199"/>
      <c r="E452" s="199"/>
      <c r="F452" s="199"/>
      <c r="G452" s="199"/>
      <c r="H452" s="200"/>
    </row>
    <row r="453" spans="1:8" x14ac:dyDescent="0.25">
      <c r="A453" s="193" t="s">
        <v>14252</v>
      </c>
      <c r="B453" s="194" t="s">
        <v>14253</v>
      </c>
      <c r="C453" s="188" t="s">
        <v>6</v>
      </c>
      <c r="D453" s="177"/>
      <c r="E453" s="201">
        <v>109</v>
      </c>
      <c r="F453" s="201">
        <v>10.9</v>
      </c>
      <c r="G453" s="88">
        <f t="shared" ref="G453:G515" si="14">D453*E453</f>
        <v>0</v>
      </c>
      <c r="H453" s="66">
        <f t="shared" ref="H453:H515" si="15">D453*F453</f>
        <v>0</v>
      </c>
    </row>
    <row r="454" spans="1:8" x14ac:dyDescent="0.25">
      <c r="A454" s="193" t="s">
        <v>14254</v>
      </c>
      <c r="B454" s="194" t="s">
        <v>14255</v>
      </c>
      <c r="C454" s="188" t="s">
        <v>6</v>
      </c>
      <c r="D454" s="177"/>
      <c r="E454" s="201">
        <v>120</v>
      </c>
      <c r="F454" s="201">
        <v>12</v>
      </c>
      <c r="G454" s="88">
        <f t="shared" si="14"/>
        <v>0</v>
      </c>
      <c r="H454" s="66">
        <f t="shared" si="15"/>
        <v>0</v>
      </c>
    </row>
    <row r="455" spans="1:8" s="103" customFormat="1" ht="12.75" x14ac:dyDescent="0.2">
      <c r="A455" s="193" t="s">
        <v>14256</v>
      </c>
      <c r="B455" s="194" t="s">
        <v>14257</v>
      </c>
      <c r="C455" s="188" t="s">
        <v>6</v>
      </c>
      <c r="D455" s="181"/>
      <c r="E455" s="201">
        <v>120</v>
      </c>
      <c r="F455" s="201">
        <v>12</v>
      </c>
      <c r="G455" s="88">
        <f t="shared" si="14"/>
        <v>0</v>
      </c>
      <c r="H455" s="66">
        <f t="shared" si="15"/>
        <v>0</v>
      </c>
    </row>
    <row r="456" spans="1:8" x14ac:dyDescent="0.25">
      <c r="A456" s="193" t="s">
        <v>14258</v>
      </c>
      <c r="B456" s="194" t="s">
        <v>14259</v>
      </c>
      <c r="C456" s="188" t="s">
        <v>6</v>
      </c>
      <c r="D456" s="177"/>
      <c r="E456" s="201">
        <v>208</v>
      </c>
      <c r="F456" s="201">
        <v>20.8</v>
      </c>
      <c r="G456" s="88">
        <f t="shared" si="14"/>
        <v>0</v>
      </c>
      <c r="H456" s="66">
        <f t="shared" si="15"/>
        <v>0</v>
      </c>
    </row>
    <row r="457" spans="1:8" x14ac:dyDescent="0.25">
      <c r="A457" s="193" t="s">
        <v>14260</v>
      </c>
      <c r="B457" s="194" t="s">
        <v>14261</v>
      </c>
      <c r="C457" s="188" t="s">
        <v>6</v>
      </c>
      <c r="D457" s="177"/>
      <c r="E457" s="201">
        <v>219</v>
      </c>
      <c r="F457" s="201">
        <v>21.9</v>
      </c>
      <c r="G457" s="88">
        <f t="shared" si="14"/>
        <v>0</v>
      </c>
      <c r="H457" s="66">
        <f t="shared" si="15"/>
        <v>0</v>
      </c>
    </row>
    <row r="458" spans="1:8" x14ac:dyDescent="0.25">
      <c r="A458" s="193" t="s">
        <v>14262</v>
      </c>
      <c r="B458" s="194" t="s">
        <v>14263</v>
      </c>
      <c r="C458" s="188" t="s">
        <v>6</v>
      </c>
      <c r="D458" s="177"/>
      <c r="E458" s="201">
        <v>219</v>
      </c>
      <c r="F458" s="201">
        <v>21.9</v>
      </c>
      <c r="G458" s="88">
        <f t="shared" si="14"/>
        <v>0</v>
      </c>
      <c r="H458" s="66">
        <f t="shared" si="15"/>
        <v>0</v>
      </c>
    </row>
    <row r="459" spans="1:8" x14ac:dyDescent="0.25">
      <c r="A459" s="193" t="s">
        <v>14264</v>
      </c>
      <c r="B459" s="194" t="s">
        <v>14265</v>
      </c>
      <c r="C459" s="188" t="s">
        <v>6</v>
      </c>
      <c r="D459" s="177"/>
      <c r="E459" s="201">
        <v>134</v>
      </c>
      <c r="F459" s="201">
        <v>13.4</v>
      </c>
      <c r="G459" s="88">
        <f t="shared" si="14"/>
        <v>0</v>
      </c>
      <c r="H459" s="66">
        <f t="shared" si="15"/>
        <v>0</v>
      </c>
    </row>
    <row r="460" spans="1:8" s="103" customFormat="1" ht="101.25" x14ac:dyDescent="0.2">
      <c r="A460" s="195" t="s">
        <v>14266</v>
      </c>
      <c r="B460" s="196" t="s">
        <v>22880</v>
      </c>
      <c r="C460" s="198"/>
      <c r="D460" s="199"/>
      <c r="E460" s="199"/>
      <c r="F460" s="199"/>
      <c r="G460" s="199"/>
      <c r="H460" s="200"/>
    </row>
    <row r="461" spans="1:8" x14ac:dyDescent="0.25">
      <c r="A461" s="193" t="s">
        <v>14267</v>
      </c>
      <c r="B461" s="194" t="s">
        <v>14268</v>
      </c>
      <c r="C461" s="188" t="s">
        <v>6</v>
      </c>
      <c r="D461" s="177"/>
      <c r="E461" s="201">
        <v>114</v>
      </c>
      <c r="F461" s="201">
        <v>11.4</v>
      </c>
      <c r="G461" s="88">
        <f t="shared" si="14"/>
        <v>0</v>
      </c>
      <c r="H461" s="66">
        <f t="shared" si="15"/>
        <v>0</v>
      </c>
    </row>
    <row r="462" spans="1:8" x14ac:dyDescent="0.25">
      <c r="A462" s="193" t="s">
        <v>14269</v>
      </c>
      <c r="B462" s="194" t="s">
        <v>14270</v>
      </c>
      <c r="C462" s="188" t="s">
        <v>6</v>
      </c>
      <c r="D462" s="177"/>
      <c r="E462" s="201">
        <v>141</v>
      </c>
      <c r="F462" s="201">
        <v>14.1</v>
      </c>
      <c r="G462" s="88">
        <f t="shared" si="14"/>
        <v>0</v>
      </c>
      <c r="H462" s="66">
        <f t="shared" si="15"/>
        <v>0</v>
      </c>
    </row>
    <row r="463" spans="1:8" ht="22.5" x14ac:dyDescent="0.25">
      <c r="A463" s="193" t="s">
        <v>14271</v>
      </c>
      <c r="B463" s="194" t="s">
        <v>14272</v>
      </c>
      <c r="C463" s="188" t="s">
        <v>6</v>
      </c>
      <c r="D463" s="177"/>
      <c r="E463" s="201">
        <v>190</v>
      </c>
      <c r="F463" s="201">
        <v>19</v>
      </c>
      <c r="G463" s="88">
        <f t="shared" si="14"/>
        <v>0</v>
      </c>
      <c r="H463" s="66">
        <f t="shared" si="15"/>
        <v>0</v>
      </c>
    </row>
    <row r="464" spans="1:8" ht="22.5" x14ac:dyDescent="0.25">
      <c r="A464" s="193" t="s">
        <v>14273</v>
      </c>
      <c r="B464" s="194" t="s">
        <v>14274</v>
      </c>
      <c r="C464" s="188" t="s">
        <v>6</v>
      </c>
      <c r="D464" s="177"/>
      <c r="E464" s="201">
        <v>242</v>
      </c>
      <c r="F464" s="201">
        <v>24.2</v>
      </c>
      <c r="G464" s="88">
        <f t="shared" si="14"/>
        <v>0</v>
      </c>
      <c r="H464" s="66">
        <f t="shared" si="15"/>
        <v>0</v>
      </c>
    </row>
    <row r="465" spans="1:8" s="103" customFormat="1" ht="90" x14ac:dyDescent="0.2">
      <c r="A465" s="195" t="s">
        <v>14275</v>
      </c>
      <c r="B465" s="196" t="s">
        <v>22881</v>
      </c>
      <c r="C465" s="198"/>
      <c r="D465" s="199"/>
      <c r="E465" s="199"/>
      <c r="F465" s="199"/>
      <c r="G465" s="199"/>
      <c r="H465" s="200"/>
    </row>
    <row r="466" spans="1:8" x14ac:dyDescent="0.25">
      <c r="A466" s="193" t="s">
        <v>14276</v>
      </c>
      <c r="B466" s="194" t="s">
        <v>14277</v>
      </c>
      <c r="C466" s="188" t="s">
        <v>6</v>
      </c>
      <c r="D466" s="177"/>
      <c r="E466" s="201">
        <v>24.7</v>
      </c>
      <c r="F466" s="201">
        <v>2.4700000000000002</v>
      </c>
      <c r="G466" s="88">
        <f t="shared" si="14"/>
        <v>0</v>
      </c>
      <c r="H466" s="66">
        <f t="shared" si="15"/>
        <v>0</v>
      </c>
    </row>
    <row r="467" spans="1:8" x14ac:dyDescent="0.25">
      <c r="A467" s="193" t="s">
        <v>14278</v>
      </c>
      <c r="B467" s="194" t="s">
        <v>14279</v>
      </c>
      <c r="C467" s="188" t="s">
        <v>6</v>
      </c>
      <c r="D467" s="177"/>
      <c r="E467" s="201">
        <v>48.8</v>
      </c>
      <c r="F467" s="201">
        <v>4.88</v>
      </c>
      <c r="G467" s="88">
        <f t="shared" si="14"/>
        <v>0</v>
      </c>
      <c r="H467" s="66">
        <f t="shared" si="15"/>
        <v>0</v>
      </c>
    </row>
    <row r="468" spans="1:8" x14ac:dyDescent="0.25">
      <c r="A468" s="193" t="s">
        <v>14280</v>
      </c>
      <c r="B468" s="194" t="s">
        <v>14281</v>
      </c>
      <c r="C468" s="188" t="s">
        <v>6</v>
      </c>
      <c r="D468" s="177"/>
      <c r="E468" s="201">
        <v>39.200000000000003</v>
      </c>
      <c r="F468" s="201">
        <v>3.92</v>
      </c>
      <c r="G468" s="88">
        <f t="shared" si="14"/>
        <v>0</v>
      </c>
      <c r="H468" s="66">
        <f t="shared" si="15"/>
        <v>0</v>
      </c>
    </row>
    <row r="469" spans="1:8" x14ac:dyDescent="0.25">
      <c r="A469" s="193" t="s">
        <v>14282</v>
      </c>
      <c r="B469" s="194" t="s">
        <v>14283</v>
      </c>
      <c r="C469" s="188" t="s">
        <v>6</v>
      </c>
      <c r="D469" s="177"/>
      <c r="E469" s="201">
        <v>53</v>
      </c>
      <c r="F469" s="201">
        <v>5.3</v>
      </c>
      <c r="G469" s="88">
        <f t="shared" si="14"/>
        <v>0</v>
      </c>
      <c r="H469" s="66">
        <f t="shared" si="15"/>
        <v>0</v>
      </c>
    </row>
    <row r="470" spans="1:8" s="103" customFormat="1" ht="135" x14ac:dyDescent="0.2">
      <c r="A470" s="195" t="s">
        <v>14284</v>
      </c>
      <c r="B470" s="196" t="s">
        <v>22882</v>
      </c>
      <c r="C470" s="198"/>
      <c r="D470" s="199"/>
      <c r="E470" s="199"/>
      <c r="F470" s="199"/>
      <c r="G470" s="199"/>
      <c r="H470" s="200"/>
    </row>
    <row r="471" spans="1:8" ht="22.5" x14ac:dyDescent="0.25">
      <c r="A471" s="193" t="s">
        <v>14285</v>
      </c>
      <c r="B471" s="194" t="s">
        <v>14286</v>
      </c>
      <c r="C471" s="188" t="s">
        <v>6</v>
      </c>
      <c r="D471" s="177"/>
      <c r="E471" s="201">
        <v>307</v>
      </c>
      <c r="F471" s="201">
        <v>31.1</v>
      </c>
      <c r="G471" s="88">
        <f t="shared" si="14"/>
        <v>0</v>
      </c>
      <c r="H471" s="66">
        <f t="shared" si="15"/>
        <v>0</v>
      </c>
    </row>
    <row r="472" spans="1:8" ht="22.5" x14ac:dyDescent="0.25">
      <c r="A472" s="193" t="s">
        <v>14287</v>
      </c>
      <c r="B472" s="194" t="s">
        <v>14288</v>
      </c>
      <c r="C472" s="188" t="s">
        <v>6</v>
      </c>
      <c r="D472" s="177"/>
      <c r="E472" s="201">
        <v>467</v>
      </c>
      <c r="F472" s="201">
        <v>47.3</v>
      </c>
      <c r="G472" s="88">
        <f t="shared" si="14"/>
        <v>0</v>
      </c>
      <c r="H472" s="66">
        <f t="shared" si="15"/>
        <v>0</v>
      </c>
    </row>
    <row r="473" spans="1:8" ht="22.5" x14ac:dyDescent="0.25">
      <c r="A473" s="193" t="s">
        <v>14289</v>
      </c>
      <c r="B473" s="194" t="s">
        <v>14290</v>
      </c>
      <c r="C473" s="188" t="s">
        <v>6</v>
      </c>
      <c r="D473" s="177"/>
      <c r="E473" s="201">
        <v>565</v>
      </c>
      <c r="F473" s="201">
        <v>57</v>
      </c>
      <c r="G473" s="88">
        <f t="shared" si="14"/>
        <v>0</v>
      </c>
      <c r="H473" s="66">
        <f t="shared" si="15"/>
        <v>0</v>
      </c>
    </row>
    <row r="474" spans="1:8" s="103" customFormat="1" ht="12.75" x14ac:dyDescent="0.2">
      <c r="A474" s="193" t="s">
        <v>14291</v>
      </c>
      <c r="B474" s="194" t="s">
        <v>14292</v>
      </c>
      <c r="C474" s="188" t="s">
        <v>6</v>
      </c>
      <c r="D474" s="181"/>
      <c r="E474" s="201">
        <v>47.4</v>
      </c>
      <c r="F474" s="201">
        <v>4.8</v>
      </c>
      <c r="G474" s="88">
        <f t="shared" si="14"/>
        <v>0</v>
      </c>
      <c r="H474" s="66">
        <f t="shared" si="15"/>
        <v>0</v>
      </c>
    </row>
    <row r="475" spans="1:8" ht="157.5" x14ac:dyDescent="0.25">
      <c r="A475" s="195" t="s">
        <v>14293</v>
      </c>
      <c r="B475" s="196" t="s">
        <v>22883</v>
      </c>
      <c r="C475" s="198"/>
      <c r="D475" s="199"/>
      <c r="E475" s="199"/>
      <c r="F475" s="199"/>
      <c r="G475" s="199"/>
      <c r="H475" s="200"/>
    </row>
    <row r="476" spans="1:8" ht="22.5" x14ac:dyDescent="0.25">
      <c r="A476" s="193" t="s">
        <v>14294</v>
      </c>
      <c r="B476" s="194" t="s">
        <v>14295</v>
      </c>
      <c r="C476" s="188" t="s">
        <v>6</v>
      </c>
      <c r="D476" s="177"/>
      <c r="E476" s="201">
        <v>2780</v>
      </c>
      <c r="F476" s="201">
        <v>94</v>
      </c>
      <c r="G476" s="88">
        <f t="shared" si="14"/>
        <v>0</v>
      </c>
      <c r="H476" s="66">
        <f t="shared" si="15"/>
        <v>0</v>
      </c>
    </row>
    <row r="477" spans="1:8" s="103" customFormat="1" ht="22.5" x14ac:dyDescent="0.2">
      <c r="A477" s="193" t="s">
        <v>14296</v>
      </c>
      <c r="B477" s="194" t="s">
        <v>14297</v>
      </c>
      <c r="C477" s="188" t="s">
        <v>6</v>
      </c>
      <c r="D477" s="181"/>
      <c r="E477" s="201">
        <v>3349</v>
      </c>
      <c r="F477" s="201">
        <v>114</v>
      </c>
      <c r="G477" s="88">
        <f t="shared" si="14"/>
        <v>0</v>
      </c>
      <c r="H477" s="66">
        <f t="shared" si="15"/>
        <v>0</v>
      </c>
    </row>
    <row r="478" spans="1:8" x14ac:dyDescent="0.25">
      <c r="A478" s="193" t="s">
        <v>14298</v>
      </c>
      <c r="B478" s="194" t="s">
        <v>14299</v>
      </c>
      <c r="C478" s="188" t="s">
        <v>6</v>
      </c>
      <c r="D478" s="177"/>
      <c r="E478" s="201">
        <v>400</v>
      </c>
      <c r="F478" s="201">
        <v>13.6</v>
      </c>
      <c r="G478" s="88">
        <f t="shared" si="14"/>
        <v>0</v>
      </c>
      <c r="H478" s="66">
        <f t="shared" si="15"/>
        <v>0</v>
      </c>
    </row>
    <row r="479" spans="1:8" ht="180" x14ac:dyDescent="0.25">
      <c r="A479" s="195" t="s">
        <v>14300</v>
      </c>
      <c r="B479" s="196" t="s">
        <v>22884</v>
      </c>
      <c r="C479" s="198"/>
      <c r="D479" s="199"/>
      <c r="E479" s="199"/>
      <c r="F479" s="199"/>
      <c r="G479" s="199"/>
      <c r="H479" s="200"/>
    </row>
    <row r="480" spans="1:8" x14ac:dyDescent="0.25">
      <c r="A480" s="193" t="s">
        <v>14301</v>
      </c>
      <c r="B480" s="194" t="s">
        <v>14302</v>
      </c>
      <c r="C480" s="188" t="s">
        <v>6</v>
      </c>
      <c r="D480" s="177"/>
      <c r="E480" s="201">
        <v>1560</v>
      </c>
      <c r="F480" s="201">
        <v>63</v>
      </c>
      <c r="G480" s="88">
        <f t="shared" si="14"/>
        <v>0</v>
      </c>
      <c r="H480" s="66">
        <f t="shared" si="15"/>
        <v>0</v>
      </c>
    </row>
    <row r="481" spans="1:8" x14ac:dyDescent="0.25">
      <c r="A481" s="193" t="s">
        <v>14303</v>
      </c>
      <c r="B481" s="194" t="s">
        <v>14304</v>
      </c>
      <c r="C481" s="188" t="s">
        <v>6</v>
      </c>
      <c r="D481" s="177"/>
      <c r="E481" s="201">
        <v>60</v>
      </c>
      <c r="F481" s="201">
        <v>12</v>
      </c>
      <c r="G481" s="88">
        <f t="shared" si="14"/>
        <v>0</v>
      </c>
      <c r="H481" s="66">
        <f t="shared" si="15"/>
        <v>0</v>
      </c>
    </row>
    <row r="482" spans="1:8" ht="67.5" x14ac:dyDescent="0.25">
      <c r="A482" s="195" t="s">
        <v>14305</v>
      </c>
      <c r="B482" s="196" t="s">
        <v>22885</v>
      </c>
      <c r="C482" s="198"/>
      <c r="D482" s="199"/>
      <c r="E482" s="199"/>
      <c r="F482" s="199"/>
      <c r="G482" s="199"/>
      <c r="H482" s="200"/>
    </row>
    <row r="483" spans="1:8" ht="22.5" x14ac:dyDescent="0.25">
      <c r="A483" s="193" t="s">
        <v>14306</v>
      </c>
      <c r="B483" s="194" t="s">
        <v>14307</v>
      </c>
      <c r="C483" s="188" t="s">
        <v>6</v>
      </c>
      <c r="D483" s="177"/>
      <c r="E483" s="201">
        <v>94</v>
      </c>
      <c r="F483" s="201">
        <v>20.7</v>
      </c>
      <c r="G483" s="88">
        <f t="shared" si="14"/>
        <v>0</v>
      </c>
      <c r="H483" s="66">
        <f t="shared" si="15"/>
        <v>0</v>
      </c>
    </row>
    <row r="484" spans="1:8" ht="22.5" x14ac:dyDescent="0.25">
      <c r="A484" s="193" t="s">
        <v>14308</v>
      </c>
      <c r="B484" s="194" t="s">
        <v>14309</v>
      </c>
      <c r="C484" s="188" t="s">
        <v>6</v>
      </c>
      <c r="D484" s="177"/>
      <c r="E484" s="201">
        <v>134</v>
      </c>
      <c r="F484" s="201">
        <v>29.5</v>
      </c>
      <c r="G484" s="88">
        <f t="shared" si="14"/>
        <v>0</v>
      </c>
      <c r="H484" s="66">
        <f t="shared" si="15"/>
        <v>0</v>
      </c>
    </row>
    <row r="485" spans="1:8" x14ac:dyDescent="0.25">
      <c r="A485" s="193" t="s">
        <v>14310</v>
      </c>
      <c r="B485" s="194" t="s">
        <v>14311</v>
      </c>
      <c r="C485" s="188" t="s">
        <v>6</v>
      </c>
      <c r="D485" s="177"/>
      <c r="E485" s="201">
        <v>222</v>
      </c>
      <c r="F485" s="201">
        <v>48.8</v>
      </c>
      <c r="G485" s="88">
        <f t="shared" si="14"/>
        <v>0</v>
      </c>
      <c r="H485" s="66">
        <f t="shared" si="15"/>
        <v>0</v>
      </c>
    </row>
    <row r="486" spans="1:8" x14ac:dyDescent="0.25">
      <c r="A486" s="193" t="s">
        <v>14312</v>
      </c>
      <c r="B486" s="194" t="s">
        <v>14313</v>
      </c>
      <c r="C486" s="188" t="s">
        <v>6</v>
      </c>
      <c r="D486" s="177"/>
      <c r="E486" s="201">
        <v>247</v>
      </c>
      <c r="F486" s="201">
        <v>54</v>
      </c>
      <c r="G486" s="88">
        <f t="shared" si="14"/>
        <v>0</v>
      </c>
      <c r="H486" s="66">
        <f t="shared" si="15"/>
        <v>0</v>
      </c>
    </row>
    <row r="487" spans="1:8" x14ac:dyDescent="0.25">
      <c r="A487" s="193" t="s">
        <v>14314</v>
      </c>
      <c r="B487" s="194" t="s">
        <v>14315</v>
      </c>
      <c r="C487" s="188" t="s">
        <v>6</v>
      </c>
      <c r="D487" s="177"/>
      <c r="E487" s="201">
        <v>415</v>
      </c>
      <c r="F487" s="201">
        <v>91</v>
      </c>
      <c r="G487" s="88">
        <f t="shared" si="14"/>
        <v>0</v>
      </c>
      <c r="H487" s="66">
        <f t="shared" si="15"/>
        <v>0</v>
      </c>
    </row>
    <row r="488" spans="1:8" x14ac:dyDescent="0.25">
      <c r="A488" s="193" t="s">
        <v>14316</v>
      </c>
      <c r="B488" s="194" t="s">
        <v>14317</v>
      </c>
      <c r="C488" s="188" t="s">
        <v>6</v>
      </c>
      <c r="D488" s="177"/>
      <c r="E488" s="201">
        <v>158</v>
      </c>
      <c r="F488" s="201">
        <v>34.799999999999997</v>
      </c>
      <c r="G488" s="88">
        <f t="shared" si="14"/>
        <v>0</v>
      </c>
      <c r="H488" s="66">
        <f t="shared" si="15"/>
        <v>0</v>
      </c>
    </row>
    <row r="489" spans="1:8" x14ac:dyDescent="0.25">
      <c r="A489" s="193" t="s">
        <v>14318</v>
      </c>
      <c r="B489" s="194" t="s">
        <v>14319</v>
      </c>
      <c r="C489" s="188" t="s">
        <v>6</v>
      </c>
      <c r="D489" s="177"/>
      <c r="E489" s="201">
        <v>223</v>
      </c>
      <c r="F489" s="201">
        <v>49.1</v>
      </c>
      <c r="G489" s="88">
        <f t="shared" si="14"/>
        <v>0</v>
      </c>
      <c r="H489" s="66">
        <f t="shared" si="15"/>
        <v>0</v>
      </c>
    </row>
    <row r="490" spans="1:8" s="103" customFormat="1" ht="12.75" x14ac:dyDescent="0.2">
      <c r="A490" s="193" t="s">
        <v>14320</v>
      </c>
      <c r="B490" s="194" t="s">
        <v>14321</v>
      </c>
      <c r="C490" s="188" t="s">
        <v>6</v>
      </c>
      <c r="D490" s="181"/>
      <c r="E490" s="201">
        <v>306</v>
      </c>
      <c r="F490" s="201">
        <v>67</v>
      </c>
      <c r="G490" s="88">
        <f t="shared" si="14"/>
        <v>0</v>
      </c>
      <c r="H490" s="66">
        <f t="shared" si="15"/>
        <v>0</v>
      </c>
    </row>
    <row r="491" spans="1:8" x14ac:dyDescent="0.25">
      <c r="A491" s="193" t="s">
        <v>14322</v>
      </c>
      <c r="B491" s="194" t="s">
        <v>14323</v>
      </c>
      <c r="C491" s="188" t="s">
        <v>6</v>
      </c>
      <c r="D491" s="177"/>
      <c r="E491" s="201">
        <v>479</v>
      </c>
      <c r="F491" s="201">
        <v>105</v>
      </c>
      <c r="G491" s="88">
        <f t="shared" si="14"/>
        <v>0</v>
      </c>
      <c r="H491" s="66">
        <f t="shared" si="15"/>
        <v>0</v>
      </c>
    </row>
    <row r="492" spans="1:8" ht="22.5" x14ac:dyDescent="0.25">
      <c r="A492" s="193" t="s">
        <v>14324</v>
      </c>
      <c r="B492" s="194" t="s">
        <v>14325</v>
      </c>
      <c r="C492" s="188" t="s">
        <v>6</v>
      </c>
      <c r="D492" s="177"/>
      <c r="E492" s="201">
        <v>593</v>
      </c>
      <c r="F492" s="201">
        <v>130</v>
      </c>
      <c r="G492" s="88">
        <f t="shared" si="14"/>
        <v>0</v>
      </c>
      <c r="H492" s="66">
        <f t="shared" si="15"/>
        <v>0</v>
      </c>
    </row>
    <row r="493" spans="1:8" ht="22.5" x14ac:dyDescent="0.25">
      <c r="A493" s="193" t="s">
        <v>14326</v>
      </c>
      <c r="B493" s="194" t="s">
        <v>14327</v>
      </c>
      <c r="C493" s="188" t="s">
        <v>6</v>
      </c>
      <c r="D493" s="177"/>
      <c r="E493" s="201">
        <v>1176</v>
      </c>
      <c r="F493" s="201">
        <v>259</v>
      </c>
      <c r="G493" s="88">
        <f t="shared" si="14"/>
        <v>0</v>
      </c>
      <c r="H493" s="66">
        <f t="shared" si="15"/>
        <v>0</v>
      </c>
    </row>
    <row r="494" spans="1:8" ht="22.5" x14ac:dyDescent="0.25">
      <c r="A494" s="193" t="s">
        <v>14328</v>
      </c>
      <c r="B494" s="194" t="s">
        <v>14329</v>
      </c>
      <c r="C494" s="188" t="s">
        <v>6</v>
      </c>
      <c r="D494" s="177"/>
      <c r="E494" s="201">
        <v>2046</v>
      </c>
      <c r="F494" s="201">
        <v>450</v>
      </c>
      <c r="G494" s="88">
        <f t="shared" si="14"/>
        <v>0</v>
      </c>
      <c r="H494" s="66">
        <f t="shared" si="15"/>
        <v>0</v>
      </c>
    </row>
    <row r="495" spans="1:8" s="103" customFormat="1" ht="101.25" x14ac:dyDescent="0.2">
      <c r="A495" s="195" t="s">
        <v>14330</v>
      </c>
      <c r="B495" s="196" t="s">
        <v>22886</v>
      </c>
      <c r="C495" s="198"/>
      <c r="D495" s="199"/>
      <c r="E495" s="199"/>
      <c r="F495" s="199"/>
      <c r="G495" s="199"/>
      <c r="H495" s="200"/>
    </row>
    <row r="496" spans="1:8" x14ac:dyDescent="0.25">
      <c r="A496" s="193" t="s">
        <v>14331</v>
      </c>
      <c r="B496" s="194" t="s">
        <v>14332</v>
      </c>
      <c r="C496" s="188" t="s">
        <v>6</v>
      </c>
      <c r="D496" s="177"/>
      <c r="E496" s="201">
        <v>199</v>
      </c>
      <c r="F496" s="201">
        <v>43.8</v>
      </c>
      <c r="G496" s="88">
        <f t="shared" si="14"/>
        <v>0</v>
      </c>
      <c r="H496" s="66">
        <f t="shared" si="15"/>
        <v>0</v>
      </c>
    </row>
    <row r="497" spans="1:8" ht="22.5" x14ac:dyDescent="0.25">
      <c r="A497" s="193" t="s">
        <v>14333</v>
      </c>
      <c r="B497" s="194" t="s">
        <v>14334</v>
      </c>
      <c r="C497" s="188" t="s">
        <v>6</v>
      </c>
      <c r="D497" s="177"/>
      <c r="E497" s="201">
        <v>247</v>
      </c>
      <c r="F497" s="201">
        <v>54</v>
      </c>
      <c r="G497" s="88">
        <f t="shared" si="14"/>
        <v>0</v>
      </c>
      <c r="H497" s="66">
        <f t="shared" si="15"/>
        <v>0</v>
      </c>
    </row>
    <row r="498" spans="1:8" x14ac:dyDescent="0.25">
      <c r="A498" s="193" t="s">
        <v>14335</v>
      </c>
      <c r="B498" s="194" t="s">
        <v>14336</v>
      </c>
      <c r="C498" s="188" t="s">
        <v>6</v>
      </c>
      <c r="D498" s="177"/>
      <c r="E498" s="201">
        <v>554</v>
      </c>
      <c r="F498" s="201">
        <v>122</v>
      </c>
      <c r="G498" s="88">
        <f t="shared" si="14"/>
        <v>0</v>
      </c>
      <c r="H498" s="66">
        <f t="shared" si="15"/>
        <v>0</v>
      </c>
    </row>
    <row r="499" spans="1:8" x14ac:dyDescent="0.25">
      <c r="A499" s="193" t="s">
        <v>14337</v>
      </c>
      <c r="B499" s="194" t="s">
        <v>14338</v>
      </c>
      <c r="C499" s="188" t="s">
        <v>6</v>
      </c>
      <c r="D499" s="177"/>
      <c r="E499" s="201">
        <v>756</v>
      </c>
      <c r="F499" s="201">
        <v>166</v>
      </c>
      <c r="G499" s="88">
        <f t="shared" si="14"/>
        <v>0</v>
      </c>
      <c r="H499" s="66">
        <f t="shared" si="15"/>
        <v>0</v>
      </c>
    </row>
    <row r="500" spans="1:8" ht="101.25" x14ac:dyDescent="0.25">
      <c r="A500" s="195" t="s">
        <v>14339</v>
      </c>
      <c r="B500" s="196" t="s">
        <v>22887</v>
      </c>
      <c r="C500" s="198"/>
      <c r="D500" s="199"/>
      <c r="E500" s="199"/>
      <c r="F500" s="199"/>
      <c r="G500" s="199"/>
      <c r="H500" s="200"/>
    </row>
    <row r="501" spans="1:8" x14ac:dyDescent="0.25">
      <c r="A501" s="193" t="s">
        <v>14340</v>
      </c>
      <c r="B501" s="194" t="s">
        <v>14341</v>
      </c>
      <c r="C501" s="188" t="s">
        <v>6</v>
      </c>
      <c r="D501" s="177"/>
      <c r="E501" s="201">
        <v>171</v>
      </c>
      <c r="F501" s="201">
        <v>37.6</v>
      </c>
      <c r="G501" s="88">
        <f t="shared" si="14"/>
        <v>0</v>
      </c>
      <c r="H501" s="66">
        <f t="shared" si="15"/>
        <v>0</v>
      </c>
    </row>
    <row r="502" spans="1:8" x14ac:dyDescent="0.25">
      <c r="A502" s="193" t="s">
        <v>14342</v>
      </c>
      <c r="B502" s="194" t="s">
        <v>14343</v>
      </c>
      <c r="C502" s="188" t="s">
        <v>6</v>
      </c>
      <c r="D502" s="177"/>
      <c r="E502" s="201">
        <v>188</v>
      </c>
      <c r="F502" s="201">
        <v>41.4</v>
      </c>
      <c r="G502" s="88">
        <f t="shared" si="14"/>
        <v>0</v>
      </c>
      <c r="H502" s="66">
        <f t="shared" si="15"/>
        <v>0</v>
      </c>
    </row>
    <row r="503" spans="1:8" s="103" customFormat="1" ht="22.5" x14ac:dyDescent="0.2">
      <c r="A503" s="193" t="s">
        <v>14344</v>
      </c>
      <c r="B503" s="194" t="s">
        <v>14345</v>
      </c>
      <c r="C503" s="188" t="s">
        <v>6</v>
      </c>
      <c r="D503" s="181"/>
      <c r="E503" s="201">
        <v>252</v>
      </c>
      <c r="F503" s="201">
        <v>55</v>
      </c>
      <c r="G503" s="88">
        <f t="shared" si="14"/>
        <v>0</v>
      </c>
      <c r="H503" s="66">
        <f t="shared" si="15"/>
        <v>0</v>
      </c>
    </row>
    <row r="504" spans="1:8" ht="22.5" x14ac:dyDescent="0.25">
      <c r="A504" s="193" t="s">
        <v>14346</v>
      </c>
      <c r="B504" s="194" t="s">
        <v>14347</v>
      </c>
      <c r="C504" s="188" t="s">
        <v>6</v>
      </c>
      <c r="D504" s="177"/>
      <c r="E504" s="201">
        <v>287</v>
      </c>
      <c r="F504" s="201">
        <v>63</v>
      </c>
      <c r="G504" s="88">
        <f t="shared" si="14"/>
        <v>0</v>
      </c>
      <c r="H504" s="66">
        <f t="shared" si="15"/>
        <v>0</v>
      </c>
    </row>
    <row r="505" spans="1:8" ht="22.5" x14ac:dyDescent="0.25">
      <c r="A505" s="193" t="s">
        <v>14348</v>
      </c>
      <c r="B505" s="194" t="s">
        <v>14349</v>
      </c>
      <c r="C505" s="188" t="s">
        <v>6</v>
      </c>
      <c r="D505" s="177"/>
      <c r="E505" s="201">
        <v>381</v>
      </c>
      <c r="F505" s="201">
        <v>84</v>
      </c>
      <c r="G505" s="88">
        <f t="shared" si="14"/>
        <v>0</v>
      </c>
      <c r="H505" s="66">
        <f t="shared" si="15"/>
        <v>0</v>
      </c>
    </row>
    <row r="506" spans="1:8" ht="22.5" x14ac:dyDescent="0.25">
      <c r="A506" s="193" t="s">
        <v>14350</v>
      </c>
      <c r="B506" s="194" t="s">
        <v>14351</v>
      </c>
      <c r="C506" s="188" t="s">
        <v>6</v>
      </c>
      <c r="D506" s="177"/>
      <c r="E506" s="201">
        <v>550</v>
      </c>
      <c r="F506" s="201">
        <v>121</v>
      </c>
      <c r="G506" s="88">
        <f t="shared" si="14"/>
        <v>0</v>
      </c>
      <c r="H506" s="66">
        <f t="shared" si="15"/>
        <v>0</v>
      </c>
    </row>
    <row r="507" spans="1:8" x14ac:dyDescent="0.25">
      <c r="A507" s="193" t="s">
        <v>14352</v>
      </c>
      <c r="B507" s="194" t="s">
        <v>14353</v>
      </c>
      <c r="C507" s="188" t="s">
        <v>6</v>
      </c>
      <c r="D507" s="177"/>
      <c r="E507" s="201">
        <v>64</v>
      </c>
      <c r="F507" s="201">
        <v>14.1</v>
      </c>
      <c r="G507" s="88">
        <f t="shared" si="14"/>
        <v>0</v>
      </c>
      <c r="H507" s="66">
        <f t="shared" si="15"/>
        <v>0</v>
      </c>
    </row>
    <row r="508" spans="1:8" ht="123.75" x14ac:dyDescent="0.25">
      <c r="A508" s="195" t="s">
        <v>14354</v>
      </c>
      <c r="B508" s="196" t="s">
        <v>22888</v>
      </c>
      <c r="C508" s="198"/>
      <c r="D508" s="199"/>
      <c r="E508" s="199"/>
      <c r="F508" s="199"/>
      <c r="G508" s="199"/>
      <c r="H508" s="200"/>
    </row>
    <row r="509" spans="1:8" s="103" customFormat="1" ht="12.75" x14ac:dyDescent="0.2">
      <c r="A509" s="193" t="s">
        <v>14355</v>
      </c>
      <c r="B509" s="194" t="s">
        <v>14356</v>
      </c>
      <c r="C509" s="188" t="s">
        <v>6</v>
      </c>
      <c r="D509" s="181"/>
      <c r="E509" s="201">
        <v>521</v>
      </c>
      <c r="F509" s="201">
        <v>115</v>
      </c>
      <c r="G509" s="88">
        <f t="shared" si="14"/>
        <v>0</v>
      </c>
      <c r="H509" s="66">
        <f t="shared" si="15"/>
        <v>0</v>
      </c>
    </row>
    <row r="510" spans="1:8" ht="22.5" x14ac:dyDescent="0.25">
      <c r="A510" s="193" t="s">
        <v>14357</v>
      </c>
      <c r="B510" s="194" t="s">
        <v>14358</v>
      </c>
      <c r="C510" s="188" t="s">
        <v>6</v>
      </c>
      <c r="D510" s="177"/>
      <c r="E510" s="201">
        <v>690</v>
      </c>
      <c r="F510" s="201">
        <v>152</v>
      </c>
      <c r="G510" s="88">
        <f t="shared" si="14"/>
        <v>0</v>
      </c>
      <c r="H510" s="66">
        <f t="shared" si="15"/>
        <v>0</v>
      </c>
    </row>
    <row r="511" spans="1:8" x14ac:dyDescent="0.25">
      <c r="A511" s="193" t="s">
        <v>14359</v>
      </c>
      <c r="B511" s="194" t="s">
        <v>14360</v>
      </c>
      <c r="C511" s="188" t="s">
        <v>6</v>
      </c>
      <c r="D511" s="177"/>
      <c r="E511" s="201">
        <v>909</v>
      </c>
      <c r="F511" s="201">
        <v>200</v>
      </c>
      <c r="G511" s="88">
        <f t="shared" si="14"/>
        <v>0</v>
      </c>
      <c r="H511" s="66">
        <f t="shared" si="15"/>
        <v>0</v>
      </c>
    </row>
    <row r="512" spans="1:8" ht="22.5" x14ac:dyDescent="0.25">
      <c r="A512" s="193" t="s">
        <v>14361</v>
      </c>
      <c r="B512" s="194" t="s">
        <v>14362</v>
      </c>
      <c r="C512" s="188" t="s">
        <v>6</v>
      </c>
      <c r="D512" s="177"/>
      <c r="E512" s="201">
        <v>1172</v>
      </c>
      <c r="F512" s="201">
        <v>258</v>
      </c>
      <c r="G512" s="88">
        <f t="shared" si="14"/>
        <v>0</v>
      </c>
      <c r="H512" s="66">
        <f t="shared" si="15"/>
        <v>0</v>
      </c>
    </row>
    <row r="513" spans="1:8" x14ac:dyDescent="0.25">
      <c r="A513" s="193" t="s">
        <v>14363</v>
      </c>
      <c r="B513" s="194" t="s">
        <v>14353</v>
      </c>
      <c r="C513" s="188" t="s">
        <v>6</v>
      </c>
      <c r="D513" s="177"/>
      <c r="E513" s="201">
        <v>64</v>
      </c>
      <c r="F513" s="201">
        <v>14.1</v>
      </c>
      <c r="G513" s="88">
        <f t="shared" si="14"/>
        <v>0</v>
      </c>
      <c r="H513" s="66">
        <f t="shared" si="15"/>
        <v>0</v>
      </c>
    </row>
    <row r="514" spans="1:8" ht="78.75" x14ac:dyDescent="0.25">
      <c r="A514" s="195" t="s">
        <v>14364</v>
      </c>
      <c r="B514" s="196" t="s">
        <v>22889</v>
      </c>
      <c r="C514" s="198"/>
      <c r="D514" s="199"/>
      <c r="E514" s="199"/>
      <c r="F514" s="199"/>
      <c r="G514" s="199"/>
      <c r="H514" s="200"/>
    </row>
    <row r="515" spans="1:8" x14ac:dyDescent="0.25">
      <c r="A515" s="193" t="s">
        <v>14365</v>
      </c>
      <c r="B515" s="194" t="s">
        <v>14366</v>
      </c>
      <c r="C515" s="188" t="s">
        <v>6</v>
      </c>
      <c r="D515" s="177"/>
      <c r="E515" s="201">
        <v>1560</v>
      </c>
      <c r="F515" s="201">
        <v>343</v>
      </c>
      <c r="G515" s="88">
        <f t="shared" si="14"/>
        <v>0</v>
      </c>
      <c r="H515" s="66">
        <f t="shared" si="15"/>
        <v>0</v>
      </c>
    </row>
    <row r="516" spans="1:8" x14ac:dyDescent="0.25">
      <c r="A516" s="193" t="s">
        <v>14367</v>
      </c>
      <c r="B516" s="194" t="s">
        <v>14368</v>
      </c>
      <c r="C516" s="188" t="s">
        <v>6</v>
      </c>
      <c r="D516" s="177"/>
      <c r="E516" s="201">
        <v>2182</v>
      </c>
      <c r="F516" s="201">
        <v>480</v>
      </c>
      <c r="G516" s="88">
        <f t="shared" ref="G516:G579" si="16">D516*E516</f>
        <v>0</v>
      </c>
      <c r="H516" s="66">
        <f t="shared" ref="H516:H579" si="17">D516*F516</f>
        <v>0</v>
      </c>
    </row>
    <row r="517" spans="1:8" x14ac:dyDescent="0.25">
      <c r="A517" s="193" t="s">
        <v>14369</v>
      </c>
      <c r="B517" s="194" t="s">
        <v>14370</v>
      </c>
      <c r="C517" s="188" t="s">
        <v>6</v>
      </c>
      <c r="D517" s="177"/>
      <c r="E517" s="201">
        <v>2393</v>
      </c>
      <c r="F517" s="201">
        <v>526</v>
      </c>
      <c r="G517" s="88">
        <f t="shared" si="16"/>
        <v>0</v>
      </c>
      <c r="H517" s="66">
        <f t="shared" si="17"/>
        <v>0</v>
      </c>
    </row>
    <row r="518" spans="1:8" x14ac:dyDescent="0.25">
      <c r="A518" s="193" t="s">
        <v>14371</v>
      </c>
      <c r="B518" s="194" t="s">
        <v>14372</v>
      </c>
      <c r="C518" s="188" t="s">
        <v>6</v>
      </c>
      <c r="D518" s="177"/>
      <c r="E518" s="201">
        <v>2739</v>
      </c>
      <c r="F518" s="201">
        <v>603</v>
      </c>
      <c r="G518" s="88">
        <f t="shared" si="16"/>
        <v>0</v>
      </c>
      <c r="H518" s="66">
        <f t="shared" si="17"/>
        <v>0</v>
      </c>
    </row>
    <row r="519" spans="1:8" s="103" customFormat="1" ht="12.75" x14ac:dyDescent="0.2">
      <c r="A519" s="193" t="s">
        <v>14373</v>
      </c>
      <c r="B519" s="194" t="s">
        <v>14374</v>
      </c>
      <c r="C519" s="188" t="s">
        <v>6</v>
      </c>
      <c r="D519" s="181"/>
      <c r="E519" s="201">
        <v>2774</v>
      </c>
      <c r="F519" s="201">
        <v>610</v>
      </c>
      <c r="G519" s="88">
        <f t="shared" si="16"/>
        <v>0</v>
      </c>
      <c r="H519" s="66">
        <f t="shared" si="17"/>
        <v>0</v>
      </c>
    </row>
    <row r="520" spans="1:8" x14ac:dyDescent="0.25">
      <c r="A520" s="193" t="s">
        <v>14375</v>
      </c>
      <c r="B520" s="194" t="s">
        <v>14376</v>
      </c>
      <c r="C520" s="188" t="s">
        <v>6</v>
      </c>
      <c r="D520" s="177"/>
      <c r="E520" s="201">
        <v>3441</v>
      </c>
      <c r="F520" s="201">
        <v>757</v>
      </c>
      <c r="G520" s="88">
        <f t="shared" si="16"/>
        <v>0</v>
      </c>
      <c r="H520" s="66">
        <f t="shared" si="17"/>
        <v>0</v>
      </c>
    </row>
    <row r="521" spans="1:8" x14ac:dyDescent="0.25">
      <c r="A521" s="193" t="s">
        <v>14377</v>
      </c>
      <c r="B521" s="194" t="s">
        <v>14378</v>
      </c>
      <c r="C521" s="188" t="s">
        <v>6</v>
      </c>
      <c r="D521" s="177"/>
      <c r="E521" s="201">
        <v>3593</v>
      </c>
      <c r="F521" s="201">
        <v>790</v>
      </c>
      <c r="G521" s="88">
        <f t="shared" si="16"/>
        <v>0</v>
      </c>
      <c r="H521" s="66">
        <f t="shared" si="17"/>
        <v>0</v>
      </c>
    </row>
    <row r="522" spans="1:8" s="103" customFormat="1" ht="12.75" x14ac:dyDescent="0.2">
      <c r="A522" s="193" t="s">
        <v>14379</v>
      </c>
      <c r="B522" s="194" t="s">
        <v>14380</v>
      </c>
      <c r="C522" s="188" t="s">
        <v>6</v>
      </c>
      <c r="D522" s="181"/>
      <c r="E522" s="201">
        <v>4157</v>
      </c>
      <c r="F522" s="201">
        <v>915</v>
      </c>
      <c r="G522" s="88">
        <f t="shared" si="16"/>
        <v>0</v>
      </c>
      <c r="H522" s="66">
        <f t="shared" si="17"/>
        <v>0</v>
      </c>
    </row>
    <row r="523" spans="1:8" x14ac:dyDescent="0.25">
      <c r="A523" s="193" t="s">
        <v>14381</v>
      </c>
      <c r="B523" s="194" t="s">
        <v>14353</v>
      </c>
      <c r="C523" s="188" t="s">
        <v>6</v>
      </c>
      <c r="D523" s="177"/>
      <c r="E523" s="201">
        <v>64</v>
      </c>
      <c r="F523" s="201">
        <v>14.1</v>
      </c>
      <c r="G523" s="88">
        <f t="shared" si="16"/>
        <v>0</v>
      </c>
      <c r="H523" s="66">
        <f t="shared" si="17"/>
        <v>0</v>
      </c>
    </row>
    <row r="524" spans="1:8" ht="112.5" x14ac:dyDescent="0.25">
      <c r="A524" s="195" t="s">
        <v>14382</v>
      </c>
      <c r="B524" s="196" t="s">
        <v>22890</v>
      </c>
      <c r="C524" s="198"/>
      <c r="D524" s="199"/>
      <c r="E524" s="199"/>
      <c r="F524" s="199"/>
      <c r="G524" s="199"/>
      <c r="H524" s="200"/>
    </row>
    <row r="525" spans="1:8" s="103" customFormat="1" ht="12.75" x14ac:dyDescent="0.2">
      <c r="A525" s="193" t="s">
        <v>14383</v>
      </c>
      <c r="B525" s="194" t="s">
        <v>14384</v>
      </c>
      <c r="C525" s="188" t="s">
        <v>6</v>
      </c>
      <c r="D525" s="181"/>
      <c r="E525" s="201">
        <v>2817</v>
      </c>
      <c r="F525" s="201">
        <v>620</v>
      </c>
      <c r="G525" s="88">
        <f t="shared" si="16"/>
        <v>0</v>
      </c>
      <c r="H525" s="66">
        <f t="shared" si="17"/>
        <v>0</v>
      </c>
    </row>
    <row r="526" spans="1:8" x14ac:dyDescent="0.25">
      <c r="A526" s="193" t="s">
        <v>14385</v>
      </c>
      <c r="B526" s="194" t="s">
        <v>14353</v>
      </c>
      <c r="C526" s="188" t="s">
        <v>6</v>
      </c>
      <c r="D526" s="177"/>
      <c r="E526" s="201">
        <v>64</v>
      </c>
      <c r="F526" s="201">
        <v>14.1</v>
      </c>
      <c r="G526" s="88">
        <f t="shared" si="16"/>
        <v>0</v>
      </c>
      <c r="H526" s="66">
        <f t="shared" si="17"/>
        <v>0</v>
      </c>
    </row>
    <row r="527" spans="1:8" ht="78.75" x14ac:dyDescent="0.25">
      <c r="A527" s="195" t="s">
        <v>14386</v>
      </c>
      <c r="B527" s="196" t="s">
        <v>22891</v>
      </c>
      <c r="C527" s="198"/>
      <c r="D527" s="199"/>
      <c r="E527" s="199"/>
      <c r="F527" s="199"/>
      <c r="G527" s="199"/>
      <c r="H527" s="200"/>
    </row>
    <row r="528" spans="1:8" x14ac:dyDescent="0.25">
      <c r="A528" s="193" t="s">
        <v>14387</v>
      </c>
      <c r="B528" s="194" t="s">
        <v>14388</v>
      </c>
      <c r="C528" s="188" t="s">
        <v>6</v>
      </c>
      <c r="D528" s="177"/>
      <c r="E528" s="201">
        <v>860</v>
      </c>
      <c r="F528" s="201">
        <v>189</v>
      </c>
      <c r="G528" s="88">
        <f t="shared" si="16"/>
        <v>0</v>
      </c>
      <c r="H528" s="66">
        <f t="shared" si="17"/>
        <v>0</v>
      </c>
    </row>
    <row r="529" spans="1:8" ht="22.5" x14ac:dyDescent="0.25">
      <c r="A529" s="193" t="s">
        <v>14389</v>
      </c>
      <c r="B529" s="194" t="s">
        <v>14390</v>
      </c>
      <c r="C529" s="188" t="s">
        <v>6</v>
      </c>
      <c r="D529" s="177"/>
      <c r="E529" s="201">
        <v>1285</v>
      </c>
      <c r="F529" s="201">
        <v>283</v>
      </c>
      <c r="G529" s="88">
        <f t="shared" si="16"/>
        <v>0</v>
      </c>
      <c r="H529" s="66">
        <f t="shared" si="17"/>
        <v>0</v>
      </c>
    </row>
    <row r="530" spans="1:8" ht="90" x14ac:dyDescent="0.25">
      <c r="A530" s="195" t="s">
        <v>14391</v>
      </c>
      <c r="B530" s="196" t="s">
        <v>22892</v>
      </c>
      <c r="C530" s="198"/>
      <c r="D530" s="199"/>
      <c r="E530" s="199"/>
      <c r="F530" s="199"/>
      <c r="G530" s="199"/>
      <c r="H530" s="200"/>
    </row>
    <row r="531" spans="1:8" x14ac:dyDescent="0.25">
      <c r="A531" s="193" t="s">
        <v>14392</v>
      </c>
      <c r="B531" s="194" t="s">
        <v>14393</v>
      </c>
      <c r="C531" s="188" t="s">
        <v>6</v>
      </c>
      <c r="D531" s="177"/>
      <c r="E531" s="201">
        <v>234</v>
      </c>
      <c r="F531" s="201">
        <v>51</v>
      </c>
      <c r="G531" s="88">
        <f t="shared" si="16"/>
        <v>0</v>
      </c>
      <c r="H531" s="66">
        <f t="shared" si="17"/>
        <v>0</v>
      </c>
    </row>
    <row r="532" spans="1:8" x14ac:dyDescent="0.25">
      <c r="A532" s="193" t="s">
        <v>14394</v>
      </c>
      <c r="B532" s="194" t="s">
        <v>14395</v>
      </c>
      <c r="C532" s="188" t="s">
        <v>6</v>
      </c>
      <c r="D532" s="177"/>
      <c r="E532" s="201">
        <v>264</v>
      </c>
      <c r="F532" s="201">
        <v>58</v>
      </c>
      <c r="G532" s="88">
        <f t="shared" si="16"/>
        <v>0</v>
      </c>
      <c r="H532" s="66">
        <f t="shared" si="17"/>
        <v>0</v>
      </c>
    </row>
    <row r="533" spans="1:8" s="103" customFormat="1" ht="12.75" x14ac:dyDescent="0.2">
      <c r="A533" s="193" t="s">
        <v>14396</v>
      </c>
      <c r="B533" s="194" t="s">
        <v>14397</v>
      </c>
      <c r="C533" s="188" t="s">
        <v>6</v>
      </c>
      <c r="D533" s="181"/>
      <c r="E533" s="201">
        <v>501</v>
      </c>
      <c r="F533" s="201">
        <v>110</v>
      </c>
      <c r="G533" s="88">
        <f t="shared" si="16"/>
        <v>0</v>
      </c>
      <c r="H533" s="66">
        <f t="shared" si="17"/>
        <v>0</v>
      </c>
    </row>
    <row r="534" spans="1:8" x14ac:dyDescent="0.25">
      <c r="A534" s="193" t="s">
        <v>14398</v>
      </c>
      <c r="B534" s="194" t="s">
        <v>14399</v>
      </c>
      <c r="C534" s="188" t="s">
        <v>6</v>
      </c>
      <c r="D534" s="177"/>
      <c r="E534" s="201">
        <v>509</v>
      </c>
      <c r="F534" s="201">
        <v>112</v>
      </c>
      <c r="G534" s="88">
        <f t="shared" si="16"/>
        <v>0</v>
      </c>
      <c r="H534" s="66">
        <f t="shared" si="17"/>
        <v>0</v>
      </c>
    </row>
    <row r="535" spans="1:8" x14ac:dyDescent="0.25">
      <c r="A535" s="193" t="s">
        <v>14400</v>
      </c>
      <c r="B535" s="194" t="s">
        <v>14401</v>
      </c>
      <c r="C535" s="188" t="s">
        <v>6</v>
      </c>
      <c r="D535" s="177"/>
      <c r="E535" s="201">
        <v>568</v>
      </c>
      <c r="F535" s="201">
        <v>125</v>
      </c>
      <c r="G535" s="88">
        <f t="shared" si="16"/>
        <v>0</v>
      </c>
      <c r="H535" s="66">
        <f t="shared" si="17"/>
        <v>0</v>
      </c>
    </row>
    <row r="536" spans="1:8" x14ac:dyDescent="0.25">
      <c r="A536" s="193" t="s">
        <v>14402</v>
      </c>
      <c r="B536" s="194" t="s">
        <v>14403</v>
      </c>
      <c r="C536" s="188" t="s">
        <v>6</v>
      </c>
      <c r="D536" s="177"/>
      <c r="E536" s="201">
        <v>1266</v>
      </c>
      <c r="F536" s="201">
        <v>279</v>
      </c>
      <c r="G536" s="88">
        <f t="shared" si="16"/>
        <v>0</v>
      </c>
      <c r="H536" s="66">
        <f t="shared" si="17"/>
        <v>0</v>
      </c>
    </row>
    <row r="537" spans="1:8" x14ac:dyDescent="0.25">
      <c r="A537" s="193" t="s">
        <v>14404</v>
      </c>
      <c r="B537" s="194" t="s">
        <v>14353</v>
      </c>
      <c r="C537" s="188" t="s">
        <v>6</v>
      </c>
      <c r="D537" s="177"/>
      <c r="E537" s="201">
        <v>64</v>
      </c>
      <c r="F537" s="201">
        <v>14.1</v>
      </c>
      <c r="G537" s="88">
        <f t="shared" si="16"/>
        <v>0</v>
      </c>
      <c r="H537" s="66">
        <f t="shared" si="17"/>
        <v>0</v>
      </c>
    </row>
    <row r="538" spans="1:8" s="103" customFormat="1" ht="78.75" x14ac:dyDescent="0.2">
      <c r="A538" s="195" t="s">
        <v>14405</v>
      </c>
      <c r="B538" s="196" t="s">
        <v>22893</v>
      </c>
      <c r="C538" s="198"/>
      <c r="D538" s="199"/>
      <c r="E538" s="199"/>
      <c r="F538" s="199"/>
      <c r="G538" s="199"/>
      <c r="H538" s="200"/>
    </row>
    <row r="539" spans="1:8" x14ac:dyDescent="0.25">
      <c r="A539" s="193" t="s">
        <v>14406</v>
      </c>
      <c r="B539" s="194" t="s">
        <v>14407</v>
      </c>
      <c r="C539" s="188" t="s">
        <v>6</v>
      </c>
      <c r="D539" s="177"/>
      <c r="E539" s="201">
        <v>955</v>
      </c>
      <c r="F539" s="201">
        <v>210</v>
      </c>
      <c r="G539" s="88">
        <f t="shared" si="16"/>
        <v>0</v>
      </c>
      <c r="H539" s="66">
        <f t="shared" si="17"/>
        <v>0</v>
      </c>
    </row>
    <row r="540" spans="1:8" x14ac:dyDescent="0.25">
      <c r="A540" s="193" t="s">
        <v>14408</v>
      </c>
      <c r="B540" s="194" t="s">
        <v>14409</v>
      </c>
      <c r="C540" s="188" t="s">
        <v>6</v>
      </c>
      <c r="D540" s="177"/>
      <c r="E540" s="201">
        <v>1737</v>
      </c>
      <c r="F540" s="201">
        <v>382</v>
      </c>
      <c r="G540" s="88">
        <f t="shared" si="16"/>
        <v>0</v>
      </c>
      <c r="H540" s="66">
        <f t="shared" si="17"/>
        <v>0</v>
      </c>
    </row>
    <row r="541" spans="1:8" ht="123.75" x14ac:dyDescent="0.25">
      <c r="A541" s="193" t="s">
        <v>14410</v>
      </c>
      <c r="B541" s="194" t="s">
        <v>22894</v>
      </c>
      <c r="C541" s="188" t="s">
        <v>6</v>
      </c>
      <c r="D541" s="177"/>
      <c r="E541" s="201">
        <v>3316</v>
      </c>
      <c r="F541" s="201">
        <v>730</v>
      </c>
      <c r="G541" s="88">
        <f t="shared" si="16"/>
        <v>0</v>
      </c>
      <c r="H541" s="66">
        <f t="shared" si="17"/>
        <v>0</v>
      </c>
    </row>
    <row r="542" spans="1:8" ht="123.75" x14ac:dyDescent="0.25">
      <c r="A542" s="193" t="s">
        <v>14411</v>
      </c>
      <c r="B542" s="194" t="s">
        <v>22895</v>
      </c>
      <c r="C542" s="188" t="s">
        <v>6</v>
      </c>
      <c r="D542" s="177"/>
      <c r="E542" s="201">
        <v>603</v>
      </c>
      <c r="F542" s="201">
        <v>133</v>
      </c>
      <c r="G542" s="88">
        <f t="shared" si="16"/>
        <v>0</v>
      </c>
      <c r="H542" s="66">
        <f t="shared" si="17"/>
        <v>0</v>
      </c>
    </row>
    <row r="543" spans="1:8" ht="123.75" x14ac:dyDescent="0.25">
      <c r="A543" s="195" t="s">
        <v>14412</v>
      </c>
      <c r="B543" s="196" t="s">
        <v>22896</v>
      </c>
      <c r="C543" s="198"/>
      <c r="D543" s="199"/>
      <c r="E543" s="199"/>
      <c r="F543" s="199"/>
      <c r="G543" s="199"/>
      <c r="H543" s="200"/>
    </row>
    <row r="544" spans="1:8" s="103" customFormat="1" ht="12.75" x14ac:dyDescent="0.2">
      <c r="A544" s="193" t="s">
        <v>14413</v>
      </c>
      <c r="B544" s="194" t="s">
        <v>14414</v>
      </c>
      <c r="C544" s="188" t="s">
        <v>6</v>
      </c>
      <c r="D544" s="181"/>
      <c r="E544" s="201">
        <v>376</v>
      </c>
      <c r="F544" s="201">
        <v>83</v>
      </c>
      <c r="G544" s="88">
        <f t="shared" si="16"/>
        <v>0</v>
      </c>
      <c r="H544" s="66">
        <f t="shared" si="17"/>
        <v>0</v>
      </c>
    </row>
    <row r="545" spans="1:8" x14ac:dyDescent="0.25">
      <c r="A545" s="193" t="s">
        <v>14415</v>
      </c>
      <c r="B545" s="194" t="s">
        <v>14416</v>
      </c>
      <c r="C545" s="188" t="s">
        <v>6</v>
      </c>
      <c r="D545" s="177"/>
      <c r="E545" s="201">
        <v>721</v>
      </c>
      <c r="F545" s="201">
        <v>159</v>
      </c>
      <c r="G545" s="88">
        <f t="shared" si="16"/>
        <v>0</v>
      </c>
      <c r="H545" s="66">
        <f t="shared" si="17"/>
        <v>0</v>
      </c>
    </row>
    <row r="546" spans="1:8" x14ac:dyDescent="0.25">
      <c r="A546" s="193" t="s">
        <v>14417</v>
      </c>
      <c r="B546" s="194" t="s">
        <v>14418</v>
      </c>
      <c r="C546" s="188" t="s">
        <v>6</v>
      </c>
      <c r="D546" s="177"/>
      <c r="E546" s="201">
        <v>811</v>
      </c>
      <c r="F546" s="201">
        <v>178</v>
      </c>
      <c r="G546" s="88">
        <f t="shared" si="16"/>
        <v>0</v>
      </c>
      <c r="H546" s="66">
        <f t="shared" si="17"/>
        <v>0</v>
      </c>
    </row>
    <row r="547" spans="1:8" x14ac:dyDescent="0.25">
      <c r="A547" s="193" t="s">
        <v>14419</v>
      </c>
      <c r="B547" s="194" t="s">
        <v>14420</v>
      </c>
      <c r="C547" s="188" t="s">
        <v>6</v>
      </c>
      <c r="D547" s="177"/>
      <c r="E547" s="201">
        <v>1024</v>
      </c>
      <c r="F547" s="201">
        <v>225</v>
      </c>
      <c r="G547" s="88">
        <f t="shared" si="16"/>
        <v>0</v>
      </c>
      <c r="H547" s="66">
        <f t="shared" si="17"/>
        <v>0</v>
      </c>
    </row>
    <row r="548" spans="1:8" s="103" customFormat="1" ht="12.75" x14ac:dyDescent="0.2">
      <c r="A548" s="193" t="s">
        <v>14421</v>
      </c>
      <c r="B548" s="194" t="s">
        <v>14353</v>
      </c>
      <c r="C548" s="188" t="s">
        <v>6</v>
      </c>
      <c r="D548" s="181"/>
      <c r="E548" s="201">
        <v>64</v>
      </c>
      <c r="F548" s="201">
        <v>14.1</v>
      </c>
      <c r="G548" s="88">
        <f t="shared" si="16"/>
        <v>0</v>
      </c>
      <c r="H548" s="66">
        <f t="shared" si="17"/>
        <v>0</v>
      </c>
    </row>
    <row r="549" spans="1:8" ht="78.75" x14ac:dyDescent="0.25">
      <c r="A549" s="195" t="s">
        <v>14422</v>
      </c>
      <c r="B549" s="196" t="s">
        <v>22897</v>
      </c>
      <c r="C549" s="198"/>
      <c r="D549" s="199"/>
      <c r="E549" s="199"/>
      <c r="F549" s="199"/>
      <c r="G549" s="199"/>
      <c r="H549" s="200"/>
    </row>
    <row r="550" spans="1:8" ht="22.5" x14ac:dyDescent="0.25">
      <c r="A550" s="193" t="s">
        <v>14423</v>
      </c>
      <c r="B550" s="194" t="s">
        <v>14424</v>
      </c>
      <c r="C550" s="188" t="s">
        <v>6</v>
      </c>
      <c r="D550" s="177"/>
      <c r="E550" s="201">
        <v>470</v>
      </c>
      <c r="F550" s="201">
        <v>103</v>
      </c>
      <c r="G550" s="88">
        <f t="shared" si="16"/>
        <v>0</v>
      </c>
      <c r="H550" s="66">
        <f t="shared" si="17"/>
        <v>0</v>
      </c>
    </row>
    <row r="551" spans="1:8" ht="22.5" x14ac:dyDescent="0.25">
      <c r="A551" s="193" t="s">
        <v>14425</v>
      </c>
      <c r="B551" s="194" t="s">
        <v>14426</v>
      </c>
      <c r="C551" s="188" t="s">
        <v>6</v>
      </c>
      <c r="D551" s="177"/>
      <c r="E551" s="201">
        <v>603</v>
      </c>
      <c r="F551" s="201">
        <v>133</v>
      </c>
      <c r="G551" s="88">
        <f t="shared" si="16"/>
        <v>0</v>
      </c>
      <c r="H551" s="66">
        <f t="shared" si="17"/>
        <v>0</v>
      </c>
    </row>
    <row r="552" spans="1:8" ht="22.5" x14ac:dyDescent="0.25">
      <c r="A552" s="193" t="s">
        <v>14427</v>
      </c>
      <c r="B552" s="194" t="s">
        <v>14428</v>
      </c>
      <c r="C552" s="188" t="s">
        <v>6</v>
      </c>
      <c r="D552" s="177"/>
      <c r="E552" s="201">
        <v>613</v>
      </c>
      <c r="F552" s="201">
        <v>135</v>
      </c>
      <c r="G552" s="88">
        <f t="shared" si="16"/>
        <v>0</v>
      </c>
      <c r="H552" s="66">
        <f t="shared" si="17"/>
        <v>0</v>
      </c>
    </row>
    <row r="553" spans="1:8" ht="56.25" x14ac:dyDescent="0.25">
      <c r="A553" s="195" t="s">
        <v>14429</v>
      </c>
      <c r="B553" s="196" t="s">
        <v>22898</v>
      </c>
      <c r="C553" s="198"/>
      <c r="D553" s="199"/>
      <c r="E553" s="199"/>
      <c r="F553" s="199"/>
      <c r="G553" s="199"/>
      <c r="H553" s="200"/>
    </row>
    <row r="554" spans="1:8" s="103" customFormat="1" ht="22.5" x14ac:dyDescent="0.2">
      <c r="A554" s="193" t="s">
        <v>14430</v>
      </c>
      <c r="B554" s="194" t="s">
        <v>14431</v>
      </c>
      <c r="C554" s="188" t="s">
        <v>6</v>
      </c>
      <c r="D554" s="181"/>
      <c r="E554" s="201">
        <v>603</v>
      </c>
      <c r="F554" s="201">
        <v>133</v>
      </c>
      <c r="G554" s="88">
        <f t="shared" si="16"/>
        <v>0</v>
      </c>
      <c r="H554" s="66">
        <f t="shared" si="17"/>
        <v>0</v>
      </c>
    </row>
    <row r="555" spans="1:8" ht="22.5" x14ac:dyDescent="0.25">
      <c r="A555" s="193" t="s">
        <v>14432</v>
      </c>
      <c r="B555" s="194" t="s">
        <v>14433</v>
      </c>
      <c r="C555" s="188" t="s">
        <v>6</v>
      </c>
      <c r="D555" s="177"/>
      <c r="E555" s="201">
        <v>569</v>
      </c>
      <c r="F555" s="201">
        <v>125</v>
      </c>
      <c r="G555" s="88">
        <f t="shared" si="16"/>
        <v>0</v>
      </c>
      <c r="H555" s="66">
        <f t="shared" si="17"/>
        <v>0</v>
      </c>
    </row>
    <row r="556" spans="1:8" x14ac:dyDescent="0.25">
      <c r="A556" s="193" t="s">
        <v>14434</v>
      </c>
      <c r="B556" s="194" t="s">
        <v>14435</v>
      </c>
      <c r="C556" s="188" t="s">
        <v>6</v>
      </c>
      <c r="D556" s="177"/>
      <c r="E556" s="201">
        <v>722</v>
      </c>
      <c r="F556" s="201">
        <v>159</v>
      </c>
      <c r="G556" s="88">
        <f t="shared" si="16"/>
        <v>0</v>
      </c>
      <c r="H556" s="66">
        <f t="shared" si="17"/>
        <v>0</v>
      </c>
    </row>
    <row r="557" spans="1:8" ht="22.5" x14ac:dyDescent="0.25">
      <c r="A557" s="193" t="s">
        <v>14436</v>
      </c>
      <c r="B557" s="194" t="s">
        <v>14437</v>
      </c>
      <c r="C557" s="188" t="s">
        <v>6</v>
      </c>
      <c r="D557" s="177"/>
      <c r="E557" s="201">
        <v>692</v>
      </c>
      <c r="F557" s="201">
        <v>152</v>
      </c>
      <c r="G557" s="88">
        <f t="shared" si="16"/>
        <v>0</v>
      </c>
      <c r="H557" s="66">
        <f t="shared" si="17"/>
        <v>0</v>
      </c>
    </row>
    <row r="558" spans="1:8" x14ac:dyDescent="0.25">
      <c r="A558" s="193" t="s">
        <v>14438</v>
      </c>
      <c r="B558" s="194" t="s">
        <v>14353</v>
      </c>
      <c r="C558" s="188" t="s">
        <v>6</v>
      </c>
      <c r="D558" s="177"/>
      <c r="E558" s="201">
        <v>64</v>
      </c>
      <c r="F558" s="201">
        <v>14.1</v>
      </c>
      <c r="G558" s="88">
        <f t="shared" si="16"/>
        <v>0</v>
      </c>
      <c r="H558" s="66">
        <f t="shared" si="17"/>
        <v>0</v>
      </c>
    </row>
    <row r="559" spans="1:8" ht="101.25" x14ac:dyDescent="0.25">
      <c r="A559" s="195" t="s">
        <v>14439</v>
      </c>
      <c r="B559" s="196" t="s">
        <v>22899</v>
      </c>
      <c r="C559" s="198"/>
      <c r="D559" s="199"/>
      <c r="E559" s="199"/>
      <c r="F559" s="199"/>
      <c r="G559" s="199"/>
      <c r="H559" s="200"/>
    </row>
    <row r="560" spans="1:8" x14ac:dyDescent="0.25">
      <c r="A560" s="193" t="s">
        <v>14440</v>
      </c>
      <c r="B560" s="194" t="s">
        <v>14441</v>
      </c>
      <c r="C560" s="188" t="s">
        <v>6</v>
      </c>
      <c r="D560" s="177"/>
      <c r="E560" s="201">
        <v>162</v>
      </c>
      <c r="F560" s="201">
        <v>35.6</v>
      </c>
      <c r="G560" s="88">
        <f t="shared" si="16"/>
        <v>0</v>
      </c>
      <c r="H560" s="66">
        <f t="shared" si="17"/>
        <v>0</v>
      </c>
    </row>
    <row r="561" spans="1:8" s="103" customFormat="1" ht="12.75" x14ac:dyDescent="0.2">
      <c r="A561" s="193" t="s">
        <v>14442</v>
      </c>
      <c r="B561" s="194" t="s">
        <v>14443</v>
      </c>
      <c r="C561" s="188" t="s">
        <v>6</v>
      </c>
      <c r="D561" s="181"/>
      <c r="E561" s="201">
        <v>102</v>
      </c>
      <c r="F561" s="201">
        <v>22.4</v>
      </c>
      <c r="G561" s="88">
        <f t="shared" si="16"/>
        <v>0</v>
      </c>
      <c r="H561" s="66">
        <f t="shared" si="17"/>
        <v>0</v>
      </c>
    </row>
    <row r="562" spans="1:8" ht="22.5" x14ac:dyDescent="0.25">
      <c r="A562" s="193" t="s">
        <v>14444</v>
      </c>
      <c r="B562" s="194" t="s">
        <v>14445</v>
      </c>
      <c r="C562" s="188" t="s">
        <v>6</v>
      </c>
      <c r="D562" s="177"/>
      <c r="E562" s="201">
        <v>156</v>
      </c>
      <c r="F562" s="201">
        <v>34.299999999999997</v>
      </c>
      <c r="G562" s="88">
        <f t="shared" si="16"/>
        <v>0</v>
      </c>
      <c r="H562" s="66">
        <f t="shared" si="17"/>
        <v>0</v>
      </c>
    </row>
    <row r="563" spans="1:8" x14ac:dyDescent="0.25">
      <c r="A563" s="193" t="s">
        <v>14446</v>
      </c>
      <c r="B563" s="194" t="s">
        <v>14447</v>
      </c>
      <c r="C563" s="188" t="s">
        <v>6</v>
      </c>
      <c r="D563" s="177"/>
      <c r="E563" s="201">
        <v>227</v>
      </c>
      <c r="F563" s="201">
        <v>49.9</v>
      </c>
      <c r="G563" s="88">
        <f t="shared" si="16"/>
        <v>0</v>
      </c>
      <c r="H563" s="66">
        <f t="shared" si="17"/>
        <v>0</v>
      </c>
    </row>
    <row r="564" spans="1:8" x14ac:dyDescent="0.25">
      <c r="A564" s="193" t="s">
        <v>14448</v>
      </c>
      <c r="B564" s="194" t="s">
        <v>14449</v>
      </c>
      <c r="C564" s="188" t="s">
        <v>6</v>
      </c>
      <c r="D564" s="177"/>
      <c r="E564" s="201">
        <v>328</v>
      </c>
      <c r="F564" s="201">
        <v>72</v>
      </c>
      <c r="G564" s="88">
        <f t="shared" si="16"/>
        <v>0</v>
      </c>
      <c r="H564" s="66">
        <f t="shared" si="17"/>
        <v>0</v>
      </c>
    </row>
    <row r="565" spans="1:8" s="103" customFormat="1" ht="12.75" x14ac:dyDescent="0.2">
      <c r="A565" s="193" t="s">
        <v>14450</v>
      </c>
      <c r="B565" s="194" t="s">
        <v>14451</v>
      </c>
      <c r="C565" s="188" t="s">
        <v>6</v>
      </c>
      <c r="D565" s="181"/>
      <c r="E565" s="201">
        <v>192</v>
      </c>
      <c r="F565" s="201">
        <v>42.2</v>
      </c>
      <c r="G565" s="88">
        <f t="shared" si="16"/>
        <v>0</v>
      </c>
      <c r="H565" s="66">
        <f t="shared" si="17"/>
        <v>0</v>
      </c>
    </row>
    <row r="566" spans="1:8" ht="67.5" x14ac:dyDescent="0.25">
      <c r="A566" s="195" t="s">
        <v>14452</v>
      </c>
      <c r="B566" s="196" t="s">
        <v>22900</v>
      </c>
      <c r="C566" s="198"/>
      <c r="D566" s="199"/>
      <c r="E566" s="199"/>
      <c r="F566" s="199"/>
      <c r="G566" s="199"/>
      <c r="H566" s="200"/>
    </row>
    <row r="567" spans="1:8" x14ac:dyDescent="0.25">
      <c r="A567" s="193" t="s">
        <v>14453</v>
      </c>
      <c r="B567" s="194" t="s">
        <v>14454</v>
      </c>
      <c r="C567" s="188" t="s">
        <v>6</v>
      </c>
      <c r="D567" s="177"/>
      <c r="E567" s="201">
        <v>129</v>
      </c>
      <c r="F567" s="201">
        <v>28.4</v>
      </c>
      <c r="G567" s="88">
        <f t="shared" si="16"/>
        <v>0</v>
      </c>
      <c r="H567" s="66">
        <f t="shared" si="17"/>
        <v>0</v>
      </c>
    </row>
    <row r="568" spans="1:8" s="103" customFormat="1" ht="22.5" x14ac:dyDescent="0.2">
      <c r="A568" s="193" t="s">
        <v>14455</v>
      </c>
      <c r="B568" s="194" t="s">
        <v>14456</v>
      </c>
      <c r="C568" s="188" t="s">
        <v>6</v>
      </c>
      <c r="D568" s="181"/>
      <c r="E568" s="201">
        <v>257</v>
      </c>
      <c r="F568" s="201">
        <v>57</v>
      </c>
      <c r="G568" s="88">
        <f t="shared" si="16"/>
        <v>0</v>
      </c>
      <c r="H568" s="66">
        <f t="shared" si="17"/>
        <v>0</v>
      </c>
    </row>
    <row r="569" spans="1:8" ht="67.5" x14ac:dyDescent="0.25">
      <c r="A569" s="193" t="s">
        <v>14457</v>
      </c>
      <c r="B569" s="194" t="s">
        <v>22901</v>
      </c>
      <c r="C569" s="188" t="s">
        <v>6</v>
      </c>
      <c r="D569" s="177"/>
      <c r="E569" s="201">
        <v>75</v>
      </c>
      <c r="F569" s="201">
        <v>16.5</v>
      </c>
      <c r="G569" s="88">
        <f t="shared" si="16"/>
        <v>0</v>
      </c>
      <c r="H569" s="66">
        <f t="shared" si="17"/>
        <v>0</v>
      </c>
    </row>
    <row r="570" spans="1:8" ht="67.5" x14ac:dyDescent="0.25">
      <c r="A570" s="195" t="s">
        <v>14458</v>
      </c>
      <c r="B570" s="196" t="s">
        <v>22902</v>
      </c>
      <c r="C570" s="198"/>
      <c r="D570" s="199"/>
      <c r="E570" s="199"/>
      <c r="F570" s="199"/>
      <c r="G570" s="199"/>
      <c r="H570" s="200"/>
    </row>
    <row r="571" spans="1:8" x14ac:dyDescent="0.25">
      <c r="A571" s="193" t="s">
        <v>14459</v>
      </c>
      <c r="B571" s="194" t="s">
        <v>14460</v>
      </c>
      <c r="C571" s="188" t="s">
        <v>6</v>
      </c>
      <c r="D571" s="177"/>
      <c r="E571" s="201">
        <v>361</v>
      </c>
      <c r="F571" s="201">
        <v>79</v>
      </c>
      <c r="G571" s="88">
        <f t="shared" si="16"/>
        <v>0</v>
      </c>
      <c r="H571" s="66">
        <f t="shared" si="17"/>
        <v>0</v>
      </c>
    </row>
    <row r="572" spans="1:8" x14ac:dyDescent="0.25">
      <c r="A572" s="193" t="s">
        <v>14461</v>
      </c>
      <c r="B572" s="194" t="s">
        <v>14462</v>
      </c>
      <c r="C572" s="188" t="s">
        <v>6</v>
      </c>
      <c r="D572" s="177"/>
      <c r="E572" s="201">
        <v>361</v>
      </c>
      <c r="F572" s="201">
        <v>79</v>
      </c>
      <c r="G572" s="88">
        <f t="shared" si="16"/>
        <v>0</v>
      </c>
      <c r="H572" s="66">
        <f t="shared" si="17"/>
        <v>0</v>
      </c>
    </row>
    <row r="573" spans="1:8" s="103" customFormat="1" ht="112.5" x14ac:dyDescent="0.2">
      <c r="A573" s="195" t="s">
        <v>14463</v>
      </c>
      <c r="B573" s="196" t="s">
        <v>22903</v>
      </c>
      <c r="C573" s="198"/>
      <c r="D573" s="199"/>
      <c r="E573" s="199"/>
      <c r="F573" s="199"/>
      <c r="G573" s="199"/>
      <c r="H573" s="200"/>
    </row>
    <row r="574" spans="1:8" x14ac:dyDescent="0.25">
      <c r="A574" s="193" t="s">
        <v>14464</v>
      </c>
      <c r="B574" s="194" t="s">
        <v>14465</v>
      </c>
      <c r="C574" s="188" t="s">
        <v>6</v>
      </c>
      <c r="D574" s="177"/>
      <c r="E574" s="201">
        <v>168</v>
      </c>
      <c r="F574" s="201">
        <v>37</v>
      </c>
      <c r="G574" s="88">
        <f t="shared" si="16"/>
        <v>0</v>
      </c>
      <c r="H574" s="66">
        <f t="shared" si="17"/>
        <v>0</v>
      </c>
    </row>
    <row r="575" spans="1:8" x14ac:dyDescent="0.25">
      <c r="A575" s="193" t="s">
        <v>14466</v>
      </c>
      <c r="B575" s="194" t="s">
        <v>14467</v>
      </c>
      <c r="C575" s="188" t="s">
        <v>6</v>
      </c>
      <c r="D575" s="177"/>
      <c r="E575" s="201">
        <v>59</v>
      </c>
      <c r="F575" s="201">
        <v>13</v>
      </c>
      <c r="G575" s="88">
        <f t="shared" si="16"/>
        <v>0</v>
      </c>
      <c r="H575" s="66">
        <f t="shared" si="17"/>
        <v>0</v>
      </c>
    </row>
    <row r="576" spans="1:8" x14ac:dyDescent="0.25">
      <c r="A576" s="193" t="s">
        <v>14468</v>
      </c>
      <c r="B576" s="194" t="s">
        <v>14469</v>
      </c>
      <c r="C576" s="188" t="s">
        <v>6</v>
      </c>
      <c r="D576" s="177"/>
      <c r="E576" s="201">
        <v>47.4</v>
      </c>
      <c r="F576" s="201">
        <v>10.4</v>
      </c>
      <c r="G576" s="88">
        <f t="shared" si="16"/>
        <v>0</v>
      </c>
      <c r="H576" s="66">
        <f t="shared" si="17"/>
        <v>0</v>
      </c>
    </row>
    <row r="577" spans="1:8" x14ac:dyDescent="0.25">
      <c r="A577" s="193" t="s">
        <v>14470</v>
      </c>
      <c r="B577" s="194" t="s">
        <v>14471</v>
      </c>
      <c r="C577" s="188" t="s">
        <v>6</v>
      </c>
      <c r="D577" s="177"/>
      <c r="E577" s="201">
        <v>258</v>
      </c>
      <c r="F577" s="201">
        <v>57</v>
      </c>
      <c r="G577" s="88">
        <f t="shared" si="16"/>
        <v>0</v>
      </c>
      <c r="H577" s="66">
        <f t="shared" si="17"/>
        <v>0</v>
      </c>
    </row>
    <row r="578" spans="1:8" ht="78.75" x14ac:dyDescent="0.25">
      <c r="A578" s="195" t="s">
        <v>14472</v>
      </c>
      <c r="B578" s="196" t="s">
        <v>22904</v>
      </c>
      <c r="C578" s="198"/>
      <c r="D578" s="199"/>
      <c r="E578" s="199"/>
      <c r="F578" s="199"/>
      <c r="G578" s="199"/>
      <c r="H578" s="200"/>
    </row>
    <row r="579" spans="1:8" x14ac:dyDescent="0.25">
      <c r="A579" s="193" t="s">
        <v>14473</v>
      </c>
      <c r="B579" s="194" t="s">
        <v>14474</v>
      </c>
      <c r="C579" s="188" t="s">
        <v>6</v>
      </c>
      <c r="D579" s="177"/>
      <c r="E579" s="201">
        <v>248</v>
      </c>
      <c r="F579" s="201">
        <v>5.2</v>
      </c>
      <c r="G579" s="88">
        <f t="shared" si="16"/>
        <v>0</v>
      </c>
      <c r="H579" s="66">
        <f t="shared" si="17"/>
        <v>0</v>
      </c>
    </row>
    <row r="580" spans="1:8" x14ac:dyDescent="0.25">
      <c r="A580" s="193" t="s">
        <v>14475</v>
      </c>
      <c r="B580" s="194" t="s">
        <v>14476</v>
      </c>
      <c r="C580" s="188" t="s">
        <v>6</v>
      </c>
      <c r="D580" s="177"/>
      <c r="E580" s="201">
        <v>273</v>
      </c>
      <c r="F580" s="201">
        <v>5.7</v>
      </c>
      <c r="G580" s="88">
        <f t="shared" ref="G580:G643" si="18">D580*E580</f>
        <v>0</v>
      </c>
      <c r="H580" s="66">
        <f t="shared" ref="H580:H643" si="19">D580*F580</f>
        <v>0</v>
      </c>
    </row>
    <row r="581" spans="1:8" x14ac:dyDescent="0.25">
      <c r="A581" s="193" t="s">
        <v>14477</v>
      </c>
      <c r="B581" s="194" t="s">
        <v>14478</v>
      </c>
      <c r="C581" s="188" t="s">
        <v>6</v>
      </c>
      <c r="D581" s="177"/>
      <c r="E581" s="201">
        <v>301</v>
      </c>
      <c r="F581" s="201">
        <v>6.3</v>
      </c>
      <c r="G581" s="88">
        <f t="shared" si="18"/>
        <v>0</v>
      </c>
      <c r="H581" s="66">
        <f t="shared" si="19"/>
        <v>0</v>
      </c>
    </row>
    <row r="582" spans="1:8" s="103" customFormat="1" ht="12.75" x14ac:dyDescent="0.2">
      <c r="A582" s="193" t="s">
        <v>14479</v>
      </c>
      <c r="B582" s="194" t="s">
        <v>14480</v>
      </c>
      <c r="C582" s="188" t="s">
        <v>6</v>
      </c>
      <c r="D582" s="181"/>
      <c r="E582" s="201">
        <v>337</v>
      </c>
      <c r="F582" s="201">
        <v>7</v>
      </c>
      <c r="G582" s="88">
        <f t="shared" si="18"/>
        <v>0</v>
      </c>
      <c r="H582" s="66">
        <f t="shared" si="19"/>
        <v>0</v>
      </c>
    </row>
    <row r="583" spans="1:8" ht="22.5" x14ac:dyDescent="0.25">
      <c r="A583" s="193" t="s">
        <v>14481</v>
      </c>
      <c r="B583" s="194" t="s">
        <v>14482</v>
      </c>
      <c r="C583" s="188" t="s">
        <v>6</v>
      </c>
      <c r="D583" s="177"/>
      <c r="E583" s="201">
        <v>777</v>
      </c>
      <c r="F583" s="201">
        <v>16.2</v>
      </c>
      <c r="G583" s="88">
        <f t="shared" si="18"/>
        <v>0</v>
      </c>
      <c r="H583" s="66">
        <f t="shared" si="19"/>
        <v>0</v>
      </c>
    </row>
    <row r="584" spans="1:8" ht="22.5" x14ac:dyDescent="0.25">
      <c r="A584" s="193" t="s">
        <v>14483</v>
      </c>
      <c r="B584" s="194" t="s">
        <v>14484</v>
      </c>
      <c r="C584" s="188" t="s">
        <v>6</v>
      </c>
      <c r="D584" s="177"/>
      <c r="E584" s="201">
        <v>918</v>
      </c>
      <c r="F584" s="201">
        <v>19.2</v>
      </c>
      <c r="G584" s="88">
        <f t="shared" si="18"/>
        <v>0</v>
      </c>
      <c r="H584" s="66">
        <f t="shared" si="19"/>
        <v>0</v>
      </c>
    </row>
    <row r="585" spans="1:8" ht="22.5" x14ac:dyDescent="0.25">
      <c r="A585" s="193" t="s">
        <v>14485</v>
      </c>
      <c r="B585" s="194" t="s">
        <v>14486</v>
      </c>
      <c r="C585" s="188" t="s">
        <v>6</v>
      </c>
      <c r="D585" s="177"/>
      <c r="E585" s="201">
        <v>1001</v>
      </c>
      <c r="F585" s="201">
        <v>20.9</v>
      </c>
      <c r="G585" s="88">
        <f t="shared" si="18"/>
        <v>0</v>
      </c>
      <c r="H585" s="66">
        <f t="shared" si="19"/>
        <v>0</v>
      </c>
    </row>
    <row r="586" spans="1:8" ht="22.5" x14ac:dyDescent="0.25">
      <c r="A586" s="193" t="s">
        <v>14487</v>
      </c>
      <c r="B586" s="194" t="s">
        <v>14488</v>
      </c>
      <c r="C586" s="188" t="s">
        <v>6</v>
      </c>
      <c r="D586" s="177"/>
      <c r="E586" s="201">
        <v>1259</v>
      </c>
      <c r="F586" s="201">
        <v>26.3</v>
      </c>
      <c r="G586" s="88">
        <f t="shared" si="18"/>
        <v>0</v>
      </c>
      <c r="H586" s="66">
        <f t="shared" si="19"/>
        <v>0</v>
      </c>
    </row>
    <row r="587" spans="1:8" ht="56.25" x14ac:dyDescent="0.25">
      <c r="A587" s="195" t="s">
        <v>14489</v>
      </c>
      <c r="B587" s="196" t="s">
        <v>22905</v>
      </c>
      <c r="C587" s="198"/>
      <c r="D587" s="199"/>
      <c r="E587" s="199"/>
      <c r="F587" s="199"/>
      <c r="G587" s="199"/>
      <c r="H587" s="200"/>
    </row>
    <row r="588" spans="1:8" ht="22.5" x14ac:dyDescent="0.25">
      <c r="A588" s="193" t="s">
        <v>14490</v>
      </c>
      <c r="B588" s="194" t="s">
        <v>14491</v>
      </c>
      <c r="C588" s="188" t="s">
        <v>6</v>
      </c>
      <c r="D588" s="177"/>
      <c r="E588" s="201">
        <v>90</v>
      </c>
      <c r="F588" s="201">
        <v>1.88</v>
      </c>
      <c r="G588" s="88">
        <f t="shared" si="18"/>
        <v>0</v>
      </c>
      <c r="H588" s="66">
        <f t="shared" si="19"/>
        <v>0</v>
      </c>
    </row>
    <row r="589" spans="1:8" x14ac:dyDescent="0.25">
      <c r="A589" s="193" t="s">
        <v>14492</v>
      </c>
      <c r="B589" s="194" t="s">
        <v>14493</v>
      </c>
      <c r="C589" s="188" t="s">
        <v>6</v>
      </c>
      <c r="D589" s="177"/>
      <c r="E589" s="201">
        <v>15.9</v>
      </c>
      <c r="F589" s="201">
        <v>0.33100000000000002</v>
      </c>
      <c r="G589" s="88">
        <f t="shared" si="18"/>
        <v>0</v>
      </c>
      <c r="H589" s="66">
        <f t="shared" si="19"/>
        <v>0</v>
      </c>
    </row>
    <row r="590" spans="1:8" x14ac:dyDescent="0.25">
      <c r="A590" s="193" t="s">
        <v>14494</v>
      </c>
      <c r="B590" s="194" t="s">
        <v>14495</v>
      </c>
      <c r="C590" s="188" t="s">
        <v>6</v>
      </c>
      <c r="D590" s="177"/>
      <c r="E590" s="201">
        <v>20.399999999999999</v>
      </c>
      <c r="F590" s="201">
        <v>0.42499999999999999</v>
      </c>
      <c r="G590" s="88">
        <f t="shared" si="18"/>
        <v>0</v>
      </c>
      <c r="H590" s="66">
        <f t="shared" si="19"/>
        <v>0</v>
      </c>
    </row>
    <row r="591" spans="1:8" s="103" customFormat="1" ht="12.75" x14ac:dyDescent="0.2">
      <c r="A591" s="193" t="s">
        <v>14496</v>
      </c>
      <c r="B591" s="194" t="s">
        <v>14497</v>
      </c>
      <c r="C591" s="188" t="s">
        <v>6</v>
      </c>
      <c r="D591" s="181"/>
      <c r="E591" s="201">
        <v>29.5</v>
      </c>
      <c r="F591" s="201">
        <v>0.62</v>
      </c>
      <c r="G591" s="88">
        <f t="shared" si="18"/>
        <v>0</v>
      </c>
      <c r="H591" s="66">
        <f t="shared" si="19"/>
        <v>0</v>
      </c>
    </row>
    <row r="592" spans="1:8" x14ac:dyDescent="0.25">
      <c r="A592" s="193" t="s">
        <v>14498</v>
      </c>
      <c r="B592" s="194" t="s">
        <v>14499</v>
      </c>
      <c r="C592" s="188" t="s">
        <v>6</v>
      </c>
      <c r="D592" s="177"/>
      <c r="E592" s="201">
        <v>36.4</v>
      </c>
      <c r="F592" s="201">
        <v>0.76</v>
      </c>
      <c r="G592" s="88">
        <f t="shared" si="18"/>
        <v>0</v>
      </c>
      <c r="H592" s="66">
        <f t="shared" si="19"/>
        <v>0</v>
      </c>
    </row>
    <row r="593" spans="1:8" x14ac:dyDescent="0.25">
      <c r="A593" s="193" t="s">
        <v>14500</v>
      </c>
      <c r="B593" s="194" t="s">
        <v>14501</v>
      </c>
      <c r="C593" s="188" t="s">
        <v>6</v>
      </c>
      <c r="D593" s="177"/>
      <c r="E593" s="201">
        <v>55</v>
      </c>
      <c r="F593" s="201">
        <v>1.1499999999999999</v>
      </c>
      <c r="G593" s="88">
        <f t="shared" si="18"/>
        <v>0</v>
      </c>
      <c r="H593" s="66">
        <f t="shared" si="19"/>
        <v>0</v>
      </c>
    </row>
    <row r="594" spans="1:8" x14ac:dyDescent="0.25">
      <c r="A594" s="193" t="s">
        <v>14502</v>
      </c>
      <c r="B594" s="194" t="s">
        <v>14503</v>
      </c>
      <c r="C594" s="188" t="s">
        <v>6</v>
      </c>
      <c r="D594" s="177"/>
      <c r="E594" s="201">
        <v>131</v>
      </c>
      <c r="F594" s="201">
        <v>2.74</v>
      </c>
      <c r="G594" s="88">
        <f t="shared" si="18"/>
        <v>0</v>
      </c>
      <c r="H594" s="66">
        <f t="shared" si="19"/>
        <v>0</v>
      </c>
    </row>
    <row r="595" spans="1:8" x14ac:dyDescent="0.25">
      <c r="A595" s="193" t="s">
        <v>14504</v>
      </c>
      <c r="B595" s="194" t="s">
        <v>14505</v>
      </c>
      <c r="C595" s="188" t="s">
        <v>6</v>
      </c>
      <c r="D595" s="177"/>
      <c r="E595" s="201">
        <v>210</v>
      </c>
      <c r="F595" s="201">
        <v>4.38</v>
      </c>
      <c r="G595" s="88">
        <f t="shared" si="18"/>
        <v>0</v>
      </c>
      <c r="H595" s="66">
        <f t="shared" si="19"/>
        <v>0</v>
      </c>
    </row>
    <row r="596" spans="1:8" ht="258.75" x14ac:dyDescent="0.25">
      <c r="A596" s="195" t="s">
        <v>14506</v>
      </c>
      <c r="B596" s="196" t="s">
        <v>22906</v>
      </c>
      <c r="C596" s="198"/>
      <c r="D596" s="199"/>
      <c r="E596" s="199"/>
      <c r="F596" s="199"/>
      <c r="G596" s="199"/>
      <c r="H596" s="200"/>
    </row>
    <row r="597" spans="1:8" ht="22.5" x14ac:dyDescent="0.25">
      <c r="A597" s="193" t="s">
        <v>14507</v>
      </c>
      <c r="B597" s="194" t="s">
        <v>14508</v>
      </c>
      <c r="C597" s="188" t="s">
        <v>6</v>
      </c>
      <c r="D597" s="177"/>
      <c r="E597" s="201">
        <v>149</v>
      </c>
      <c r="F597" s="201">
        <v>7.5</v>
      </c>
      <c r="G597" s="88">
        <f t="shared" si="18"/>
        <v>0</v>
      </c>
      <c r="H597" s="66">
        <f t="shared" si="19"/>
        <v>0</v>
      </c>
    </row>
    <row r="598" spans="1:8" s="103" customFormat="1" ht="12.75" x14ac:dyDescent="0.2">
      <c r="A598" s="193" t="s">
        <v>14509</v>
      </c>
      <c r="B598" s="194" t="s">
        <v>14510</v>
      </c>
      <c r="C598" s="188" t="s">
        <v>6</v>
      </c>
      <c r="D598" s="181"/>
      <c r="E598" s="201">
        <v>24.7</v>
      </c>
      <c r="F598" s="201">
        <v>1.24</v>
      </c>
      <c r="G598" s="88">
        <f t="shared" si="18"/>
        <v>0</v>
      </c>
      <c r="H598" s="66">
        <f t="shared" si="19"/>
        <v>0</v>
      </c>
    </row>
    <row r="599" spans="1:8" x14ac:dyDescent="0.25">
      <c r="A599" s="193" t="s">
        <v>14511</v>
      </c>
      <c r="B599" s="194" t="s">
        <v>14512</v>
      </c>
      <c r="C599" s="188" t="s">
        <v>6</v>
      </c>
      <c r="D599" s="177"/>
      <c r="E599" s="201">
        <v>84</v>
      </c>
      <c r="F599" s="201">
        <v>4.2</v>
      </c>
      <c r="G599" s="88">
        <f t="shared" si="18"/>
        <v>0</v>
      </c>
      <c r="H599" s="66">
        <f t="shared" si="19"/>
        <v>0</v>
      </c>
    </row>
    <row r="600" spans="1:8" x14ac:dyDescent="0.25">
      <c r="A600" s="193" t="s">
        <v>14513</v>
      </c>
      <c r="B600" s="194" t="s">
        <v>14514</v>
      </c>
      <c r="C600" s="188" t="s">
        <v>6</v>
      </c>
      <c r="D600" s="177"/>
      <c r="E600" s="201">
        <v>29.7</v>
      </c>
      <c r="F600" s="201">
        <v>1.49</v>
      </c>
      <c r="G600" s="88">
        <f t="shared" si="18"/>
        <v>0</v>
      </c>
      <c r="H600" s="66">
        <f t="shared" si="19"/>
        <v>0</v>
      </c>
    </row>
    <row r="601" spans="1:8" x14ac:dyDescent="0.25">
      <c r="A601" s="193" t="s">
        <v>14515</v>
      </c>
      <c r="B601" s="194" t="s">
        <v>14516</v>
      </c>
      <c r="C601" s="188" t="s">
        <v>6</v>
      </c>
      <c r="D601" s="177"/>
      <c r="E601" s="201">
        <v>24.7</v>
      </c>
      <c r="F601" s="201">
        <v>1.24</v>
      </c>
      <c r="G601" s="88">
        <f t="shared" si="18"/>
        <v>0</v>
      </c>
      <c r="H601" s="66">
        <f t="shared" si="19"/>
        <v>0</v>
      </c>
    </row>
    <row r="602" spans="1:8" s="103" customFormat="1" ht="12.75" x14ac:dyDescent="0.2">
      <c r="A602" s="193" t="s">
        <v>14517</v>
      </c>
      <c r="B602" s="194" t="s">
        <v>14518</v>
      </c>
      <c r="C602" s="188" t="s">
        <v>6</v>
      </c>
      <c r="D602" s="181"/>
      <c r="E602" s="201">
        <v>84</v>
      </c>
      <c r="F602" s="201">
        <v>4.2</v>
      </c>
      <c r="G602" s="88">
        <f t="shared" si="18"/>
        <v>0</v>
      </c>
      <c r="H602" s="66">
        <f t="shared" si="19"/>
        <v>0</v>
      </c>
    </row>
    <row r="603" spans="1:8" ht="180" x14ac:dyDescent="0.25">
      <c r="A603" s="195" t="s">
        <v>14519</v>
      </c>
      <c r="B603" s="196" t="s">
        <v>22907</v>
      </c>
      <c r="C603" s="198"/>
      <c r="D603" s="199"/>
      <c r="E603" s="199"/>
      <c r="F603" s="199"/>
      <c r="G603" s="199"/>
      <c r="H603" s="200"/>
    </row>
    <row r="604" spans="1:8" x14ac:dyDescent="0.25">
      <c r="A604" s="193" t="s">
        <v>14520</v>
      </c>
      <c r="B604" s="194" t="s">
        <v>14521</v>
      </c>
      <c r="C604" s="188" t="s">
        <v>6</v>
      </c>
      <c r="D604" s="177"/>
      <c r="E604" s="201">
        <v>452</v>
      </c>
      <c r="F604" s="201">
        <v>22.6</v>
      </c>
      <c r="G604" s="88">
        <f t="shared" si="18"/>
        <v>0</v>
      </c>
      <c r="H604" s="66">
        <f t="shared" si="19"/>
        <v>0</v>
      </c>
    </row>
    <row r="605" spans="1:8" x14ac:dyDescent="0.25">
      <c r="A605" s="193" t="s">
        <v>14522</v>
      </c>
      <c r="B605" s="194" t="s">
        <v>14523</v>
      </c>
      <c r="C605" s="188" t="s">
        <v>6</v>
      </c>
      <c r="D605" s="177"/>
      <c r="E605" s="201">
        <v>901</v>
      </c>
      <c r="F605" s="201">
        <v>45.1</v>
      </c>
      <c r="G605" s="88">
        <f t="shared" si="18"/>
        <v>0</v>
      </c>
      <c r="H605" s="66">
        <f t="shared" si="19"/>
        <v>0</v>
      </c>
    </row>
    <row r="606" spans="1:8" s="103" customFormat="1" ht="12.75" x14ac:dyDescent="0.2">
      <c r="A606" s="193" t="s">
        <v>14524</v>
      </c>
      <c r="B606" s="194" t="s">
        <v>14525</v>
      </c>
      <c r="C606" s="188" t="s">
        <v>6</v>
      </c>
      <c r="D606" s="181"/>
      <c r="E606" s="201">
        <v>305</v>
      </c>
      <c r="F606" s="201">
        <v>15.3</v>
      </c>
      <c r="G606" s="88">
        <f t="shared" si="18"/>
        <v>0</v>
      </c>
      <c r="H606" s="66">
        <f t="shared" si="19"/>
        <v>0</v>
      </c>
    </row>
    <row r="607" spans="1:8" ht="168.75" x14ac:dyDescent="0.25">
      <c r="A607" s="195" t="s">
        <v>14526</v>
      </c>
      <c r="B607" s="196" t="s">
        <v>22908</v>
      </c>
      <c r="C607" s="198"/>
      <c r="D607" s="199"/>
      <c r="E607" s="199"/>
      <c r="F607" s="199"/>
      <c r="G607" s="199"/>
      <c r="H607" s="200"/>
    </row>
    <row r="608" spans="1:8" x14ac:dyDescent="0.25">
      <c r="A608" s="193" t="s">
        <v>14527</v>
      </c>
      <c r="B608" s="194" t="s">
        <v>14528</v>
      </c>
      <c r="C608" s="188" t="s">
        <v>6</v>
      </c>
      <c r="D608" s="177"/>
      <c r="E608" s="201">
        <v>313</v>
      </c>
      <c r="F608" s="201">
        <v>15.7</v>
      </c>
      <c r="G608" s="88">
        <f t="shared" si="18"/>
        <v>0</v>
      </c>
      <c r="H608" s="66">
        <f t="shared" si="19"/>
        <v>0</v>
      </c>
    </row>
    <row r="609" spans="1:8" x14ac:dyDescent="0.25">
      <c r="A609" s="193" t="s">
        <v>14529</v>
      </c>
      <c r="B609" s="194" t="s">
        <v>14530</v>
      </c>
      <c r="C609" s="188" t="s">
        <v>6</v>
      </c>
      <c r="D609" s="177"/>
      <c r="E609" s="201">
        <v>74</v>
      </c>
      <c r="F609" s="201">
        <v>3.7</v>
      </c>
      <c r="G609" s="88">
        <f t="shared" si="18"/>
        <v>0</v>
      </c>
      <c r="H609" s="66">
        <f t="shared" si="19"/>
        <v>0</v>
      </c>
    </row>
    <row r="610" spans="1:8" s="103" customFormat="1" ht="12.75" x14ac:dyDescent="0.2">
      <c r="A610" s="193" t="s">
        <v>14531</v>
      </c>
      <c r="B610" s="194" t="s">
        <v>14532</v>
      </c>
      <c r="C610" s="188" t="s">
        <v>6</v>
      </c>
      <c r="D610" s="181"/>
      <c r="E610" s="201">
        <v>346</v>
      </c>
      <c r="F610" s="201">
        <v>17.3</v>
      </c>
      <c r="G610" s="88">
        <f t="shared" si="18"/>
        <v>0</v>
      </c>
      <c r="H610" s="66">
        <f t="shared" si="19"/>
        <v>0</v>
      </c>
    </row>
    <row r="611" spans="1:8" ht="135" x14ac:dyDescent="0.25">
      <c r="A611" s="195" t="s">
        <v>14533</v>
      </c>
      <c r="B611" s="196" t="s">
        <v>22909</v>
      </c>
      <c r="C611" s="198"/>
      <c r="D611" s="199"/>
      <c r="E611" s="199"/>
      <c r="F611" s="199"/>
      <c r="G611" s="199"/>
      <c r="H611" s="200"/>
    </row>
    <row r="612" spans="1:8" s="103" customFormat="1" ht="12.75" x14ac:dyDescent="0.2">
      <c r="A612" s="193" t="s">
        <v>14534</v>
      </c>
      <c r="B612" s="194" t="s">
        <v>14535</v>
      </c>
      <c r="C612" s="188" t="s">
        <v>6</v>
      </c>
      <c r="D612" s="181"/>
      <c r="E612" s="201">
        <v>328</v>
      </c>
      <c r="F612" s="201">
        <v>16.399999999999999</v>
      </c>
      <c r="G612" s="88">
        <f t="shared" si="18"/>
        <v>0</v>
      </c>
      <c r="H612" s="66">
        <f t="shared" si="19"/>
        <v>0</v>
      </c>
    </row>
    <row r="613" spans="1:8" x14ac:dyDescent="0.25">
      <c r="A613" s="193" t="s">
        <v>14536</v>
      </c>
      <c r="B613" s="194" t="s">
        <v>14537</v>
      </c>
      <c r="C613" s="188" t="s">
        <v>6</v>
      </c>
      <c r="D613" s="177"/>
      <c r="E613" s="201">
        <v>149</v>
      </c>
      <c r="F613" s="201">
        <v>7.5</v>
      </c>
      <c r="G613" s="88">
        <f t="shared" si="18"/>
        <v>0</v>
      </c>
      <c r="H613" s="66">
        <f t="shared" si="19"/>
        <v>0</v>
      </c>
    </row>
    <row r="614" spans="1:8" x14ac:dyDescent="0.25">
      <c r="A614" s="193" t="s">
        <v>14538</v>
      </c>
      <c r="B614" s="194" t="s">
        <v>14539</v>
      </c>
      <c r="C614" s="188" t="s">
        <v>6</v>
      </c>
      <c r="D614" s="177"/>
      <c r="E614" s="201">
        <v>372</v>
      </c>
      <c r="F614" s="201">
        <v>18.600000000000001</v>
      </c>
      <c r="G614" s="88">
        <f t="shared" si="18"/>
        <v>0</v>
      </c>
      <c r="H614" s="66">
        <f t="shared" si="19"/>
        <v>0</v>
      </c>
    </row>
    <row r="615" spans="1:8" s="103" customFormat="1" ht="157.5" x14ac:dyDescent="0.2">
      <c r="A615" s="193" t="s">
        <v>14540</v>
      </c>
      <c r="B615" s="194" t="s">
        <v>22910</v>
      </c>
      <c r="C615" s="188" t="s">
        <v>6</v>
      </c>
      <c r="D615" s="181"/>
      <c r="E615" s="201">
        <v>149</v>
      </c>
      <c r="F615" s="201">
        <v>7.5</v>
      </c>
      <c r="G615" s="88">
        <f t="shared" si="18"/>
        <v>0</v>
      </c>
      <c r="H615" s="66">
        <f t="shared" si="19"/>
        <v>0</v>
      </c>
    </row>
    <row r="616" spans="1:8" ht="236.25" x14ac:dyDescent="0.25">
      <c r="A616" s="195" t="s">
        <v>14541</v>
      </c>
      <c r="B616" s="196" t="s">
        <v>22911</v>
      </c>
      <c r="C616" s="198"/>
      <c r="D616" s="199"/>
      <c r="E616" s="199"/>
      <c r="F616" s="199"/>
      <c r="G616" s="199"/>
      <c r="H616" s="200"/>
    </row>
    <row r="617" spans="1:8" x14ac:dyDescent="0.25">
      <c r="A617" s="193" t="s">
        <v>14542</v>
      </c>
      <c r="B617" s="194" t="s">
        <v>14543</v>
      </c>
      <c r="C617" s="188" t="s">
        <v>6</v>
      </c>
      <c r="D617" s="177"/>
      <c r="E617" s="201">
        <v>311</v>
      </c>
      <c r="F617" s="201">
        <v>15.6</v>
      </c>
      <c r="G617" s="88">
        <f t="shared" si="18"/>
        <v>0</v>
      </c>
      <c r="H617" s="66">
        <f t="shared" si="19"/>
        <v>0</v>
      </c>
    </row>
    <row r="618" spans="1:8" x14ac:dyDescent="0.25">
      <c r="A618" s="193" t="s">
        <v>14544</v>
      </c>
      <c r="B618" s="194" t="s">
        <v>14545</v>
      </c>
      <c r="C618" s="188" t="s">
        <v>6</v>
      </c>
      <c r="D618" s="177"/>
      <c r="E618" s="201">
        <v>273</v>
      </c>
      <c r="F618" s="201">
        <v>13.7</v>
      </c>
      <c r="G618" s="88">
        <f t="shared" si="18"/>
        <v>0</v>
      </c>
      <c r="H618" s="66">
        <f t="shared" si="19"/>
        <v>0</v>
      </c>
    </row>
    <row r="619" spans="1:8" s="103" customFormat="1" ht="180" x14ac:dyDescent="0.2">
      <c r="A619" s="195" t="s">
        <v>14546</v>
      </c>
      <c r="B619" s="196" t="s">
        <v>22912</v>
      </c>
      <c r="C619" s="198"/>
      <c r="D619" s="199"/>
      <c r="E619" s="199"/>
      <c r="F619" s="199"/>
      <c r="G619" s="199"/>
      <c r="H619" s="200"/>
    </row>
    <row r="620" spans="1:8" x14ac:dyDescent="0.25">
      <c r="A620" s="193" t="s">
        <v>14547</v>
      </c>
      <c r="B620" s="194" t="s">
        <v>14548</v>
      </c>
      <c r="C620" s="188" t="s">
        <v>6</v>
      </c>
      <c r="D620" s="177"/>
      <c r="E620" s="201">
        <v>271</v>
      </c>
      <c r="F620" s="201">
        <v>13.6</v>
      </c>
      <c r="G620" s="88">
        <f t="shared" si="18"/>
        <v>0</v>
      </c>
      <c r="H620" s="66">
        <f t="shared" si="19"/>
        <v>0</v>
      </c>
    </row>
    <row r="621" spans="1:8" x14ac:dyDescent="0.25">
      <c r="A621" s="193" t="s">
        <v>14549</v>
      </c>
      <c r="B621" s="194" t="s">
        <v>14550</v>
      </c>
      <c r="C621" s="188" t="s">
        <v>6</v>
      </c>
      <c r="D621" s="177"/>
      <c r="E621" s="201">
        <v>271</v>
      </c>
      <c r="F621" s="201">
        <v>13.6</v>
      </c>
      <c r="G621" s="88">
        <f t="shared" si="18"/>
        <v>0</v>
      </c>
      <c r="H621" s="66">
        <f t="shared" si="19"/>
        <v>0</v>
      </c>
    </row>
    <row r="622" spans="1:8" s="103" customFormat="1" ht="12.75" x14ac:dyDescent="0.2">
      <c r="A622" s="193" t="s">
        <v>14551</v>
      </c>
      <c r="B622" s="194" t="s">
        <v>14552</v>
      </c>
      <c r="C622" s="188" t="s">
        <v>6</v>
      </c>
      <c r="D622" s="181"/>
      <c r="E622" s="201">
        <v>287</v>
      </c>
      <c r="F622" s="201">
        <v>14.4</v>
      </c>
      <c r="G622" s="88">
        <f t="shared" si="18"/>
        <v>0</v>
      </c>
      <c r="H622" s="66">
        <f t="shared" si="19"/>
        <v>0</v>
      </c>
    </row>
    <row r="623" spans="1:8" ht="236.25" x14ac:dyDescent="0.25">
      <c r="A623" s="195" t="s">
        <v>14553</v>
      </c>
      <c r="B623" s="196" t="s">
        <v>22913</v>
      </c>
      <c r="C623" s="198"/>
      <c r="D623" s="199"/>
      <c r="E623" s="199"/>
      <c r="F623" s="199"/>
      <c r="G623" s="199"/>
      <c r="H623" s="200"/>
    </row>
    <row r="624" spans="1:8" x14ac:dyDescent="0.25">
      <c r="A624" s="193" t="s">
        <v>14554</v>
      </c>
      <c r="B624" s="194" t="s">
        <v>14555</v>
      </c>
      <c r="C624" s="188" t="s">
        <v>6</v>
      </c>
      <c r="D624" s="177"/>
      <c r="E624" s="201">
        <v>269</v>
      </c>
      <c r="F624" s="201">
        <v>13.5</v>
      </c>
      <c r="G624" s="88">
        <f t="shared" si="18"/>
        <v>0</v>
      </c>
      <c r="H624" s="66">
        <f t="shared" si="19"/>
        <v>0</v>
      </c>
    </row>
    <row r="625" spans="1:8" s="103" customFormat="1" ht="12.75" x14ac:dyDescent="0.2">
      <c r="A625" s="193" t="s">
        <v>14556</v>
      </c>
      <c r="B625" s="194" t="s">
        <v>14557</v>
      </c>
      <c r="C625" s="188" t="s">
        <v>6</v>
      </c>
      <c r="D625" s="181"/>
      <c r="E625" s="201">
        <v>382</v>
      </c>
      <c r="F625" s="201">
        <v>19.100000000000001</v>
      </c>
      <c r="G625" s="88">
        <f t="shared" si="18"/>
        <v>0</v>
      </c>
      <c r="H625" s="66">
        <f t="shared" si="19"/>
        <v>0</v>
      </c>
    </row>
    <row r="626" spans="1:8" ht="191.25" x14ac:dyDescent="0.25">
      <c r="A626" s="195" t="s">
        <v>14558</v>
      </c>
      <c r="B626" s="196" t="s">
        <v>22914</v>
      </c>
      <c r="C626" s="198"/>
      <c r="D626" s="199"/>
      <c r="E626" s="199"/>
      <c r="F626" s="199"/>
      <c r="G626" s="199"/>
      <c r="H626" s="200"/>
    </row>
    <row r="627" spans="1:8" ht="22.5" x14ac:dyDescent="0.25">
      <c r="A627" s="193" t="s">
        <v>14559</v>
      </c>
      <c r="B627" s="194" t="s">
        <v>14560</v>
      </c>
      <c r="C627" s="188" t="s">
        <v>6</v>
      </c>
      <c r="D627" s="177"/>
      <c r="E627" s="201">
        <v>326</v>
      </c>
      <c r="F627" s="201">
        <v>16.3</v>
      </c>
      <c r="G627" s="88">
        <f t="shared" si="18"/>
        <v>0</v>
      </c>
      <c r="H627" s="66">
        <f t="shared" si="19"/>
        <v>0</v>
      </c>
    </row>
    <row r="628" spans="1:8" ht="22.5" x14ac:dyDescent="0.25">
      <c r="A628" s="193" t="s">
        <v>14561</v>
      </c>
      <c r="B628" s="194" t="s">
        <v>14562</v>
      </c>
      <c r="C628" s="188" t="s">
        <v>6</v>
      </c>
      <c r="D628" s="177"/>
      <c r="E628" s="201">
        <v>1361</v>
      </c>
      <c r="F628" s="201">
        <v>68</v>
      </c>
      <c r="G628" s="88">
        <f t="shared" si="18"/>
        <v>0</v>
      </c>
      <c r="H628" s="66">
        <f t="shared" si="19"/>
        <v>0</v>
      </c>
    </row>
    <row r="629" spans="1:8" ht="57" customHeight="1" x14ac:dyDescent="0.25">
      <c r="A629" s="197" t="s">
        <v>22915</v>
      </c>
      <c r="B629" s="344" t="s">
        <v>22916</v>
      </c>
      <c r="C629" s="345"/>
      <c r="D629" s="345"/>
      <c r="E629" s="345"/>
      <c r="F629" s="345"/>
      <c r="G629" s="345"/>
      <c r="H629" s="346"/>
    </row>
    <row r="630" spans="1:8" ht="123.75" x14ac:dyDescent="0.25">
      <c r="A630" s="195" t="s">
        <v>14563</v>
      </c>
      <c r="B630" s="196" t="s">
        <v>22917</v>
      </c>
      <c r="C630" s="198"/>
      <c r="D630" s="199"/>
      <c r="E630" s="199"/>
      <c r="F630" s="199"/>
      <c r="G630" s="199"/>
      <c r="H630" s="200"/>
    </row>
    <row r="631" spans="1:8" x14ac:dyDescent="0.25">
      <c r="A631" s="193" t="s">
        <v>14564</v>
      </c>
      <c r="B631" s="194" t="s">
        <v>14565</v>
      </c>
      <c r="C631" s="188" t="s">
        <v>15</v>
      </c>
      <c r="D631" s="177"/>
      <c r="E631" s="201">
        <v>34</v>
      </c>
      <c r="F631" s="201">
        <v>3.23</v>
      </c>
      <c r="G631" s="88">
        <f t="shared" si="18"/>
        <v>0</v>
      </c>
      <c r="H631" s="66">
        <f t="shared" si="19"/>
        <v>0</v>
      </c>
    </row>
    <row r="632" spans="1:8" x14ac:dyDescent="0.25">
      <c r="A632" s="193" t="s">
        <v>14566</v>
      </c>
      <c r="B632" s="194" t="s">
        <v>14567</v>
      </c>
      <c r="C632" s="188" t="s">
        <v>15</v>
      </c>
      <c r="D632" s="177"/>
      <c r="E632" s="201">
        <v>26.6</v>
      </c>
      <c r="F632" s="201">
        <v>2.99</v>
      </c>
      <c r="G632" s="88">
        <f t="shared" si="18"/>
        <v>0</v>
      </c>
      <c r="H632" s="66">
        <f t="shared" si="19"/>
        <v>0</v>
      </c>
    </row>
    <row r="633" spans="1:8" x14ac:dyDescent="0.25">
      <c r="A633" s="193" t="s">
        <v>14568</v>
      </c>
      <c r="B633" s="194" t="s">
        <v>14569</v>
      </c>
      <c r="C633" s="188" t="s">
        <v>15</v>
      </c>
      <c r="D633" s="177"/>
      <c r="E633" s="201">
        <v>22.4</v>
      </c>
      <c r="F633" s="201">
        <v>2.74</v>
      </c>
      <c r="G633" s="88">
        <f t="shared" si="18"/>
        <v>0</v>
      </c>
      <c r="H633" s="66">
        <f t="shared" si="19"/>
        <v>0</v>
      </c>
    </row>
    <row r="634" spans="1:8" x14ac:dyDescent="0.25">
      <c r="A634" s="193" t="s">
        <v>14570</v>
      </c>
      <c r="B634" s="194" t="s">
        <v>14571</v>
      </c>
      <c r="C634" s="188" t="s">
        <v>15</v>
      </c>
      <c r="D634" s="177"/>
      <c r="E634" s="201">
        <v>18.399999999999999</v>
      </c>
      <c r="F634" s="201">
        <v>2.4900000000000002</v>
      </c>
      <c r="G634" s="88">
        <f t="shared" si="18"/>
        <v>0</v>
      </c>
      <c r="H634" s="66">
        <f t="shared" si="19"/>
        <v>0</v>
      </c>
    </row>
    <row r="635" spans="1:8" x14ac:dyDescent="0.25">
      <c r="A635" s="193" t="s">
        <v>14572</v>
      </c>
      <c r="B635" s="194" t="s">
        <v>14573</v>
      </c>
      <c r="C635" s="188" t="s">
        <v>15</v>
      </c>
      <c r="D635" s="177"/>
      <c r="E635" s="201">
        <v>15</v>
      </c>
      <c r="F635" s="201">
        <v>2.25</v>
      </c>
      <c r="G635" s="88">
        <f t="shared" si="18"/>
        <v>0</v>
      </c>
      <c r="H635" s="66">
        <f t="shared" si="19"/>
        <v>0</v>
      </c>
    </row>
    <row r="636" spans="1:8" x14ac:dyDescent="0.25">
      <c r="A636" s="193" t="s">
        <v>14574</v>
      </c>
      <c r="B636" s="194" t="s">
        <v>14575</v>
      </c>
      <c r="C636" s="188" t="s">
        <v>15</v>
      </c>
      <c r="D636" s="177"/>
      <c r="E636" s="201">
        <v>11.8</v>
      </c>
      <c r="F636" s="201">
        <v>1.74</v>
      </c>
      <c r="G636" s="88">
        <f t="shared" si="18"/>
        <v>0</v>
      </c>
      <c r="H636" s="66">
        <f t="shared" si="19"/>
        <v>0</v>
      </c>
    </row>
    <row r="637" spans="1:8" x14ac:dyDescent="0.25">
      <c r="A637" s="193" t="s">
        <v>14576</v>
      </c>
      <c r="B637" s="194" t="s">
        <v>14577</v>
      </c>
      <c r="C637" s="188" t="s">
        <v>15</v>
      </c>
      <c r="D637" s="177"/>
      <c r="E637" s="201">
        <v>9.1999999999999993</v>
      </c>
      <c r="F637" s="201">
        <v>1.65</v>
      </c>
      <c r="G637" s="88">
        <f t="shared" si="18"/>
        <v>0</v>
      </c>
      <c r="H637" s="66">
        <f t="shared" si="19"/>
        <v>0</v>
      </c>
    </row>
    <row r="638" spans="1:8" x14ac:dyDescent="0.25">
      <c r="A638" s="193" t="s">
        <v>14578</v>
      </c>
      <c r="B638" s="194" t="s">
        <v>14579</v>
      </c>
      <c r="C638" s="188" t="s">
        <v>15</v>
      </c>
      <c r="D638" s="177"/>
      <c r="E638" s="201">
        <v>6.9</v>
      </c>
      <c r="F638" s="201">
        <v>1.5</v>
      </c>
      <c r="G638" s="88">
        <f t="shared" si="18"/>
        <v>0</v>
      </c>
      <c r="H638" s="66">
        <f t="shared" si="19"/>
        <v>0</v>
      </c>
    </row>
    <row r="639" spans="1:8" x14ac:dyDescent="0.25">
      <c r="A639" s="193" t="s">
        <v>14580</v>
      </c>
      <c r="B639" s="194" t="s">
        <v>14581</v>
      </c>
      <c r="C639" s="188" t="s">
        <v>15</v>
      </c>
      <c r="D639" s="177"/>
      <c r="E639" s="201">
        <v>5.7</v>
      </c>
      <c r="F639" s="201">
        <v>1.5</v>
      </c>
      <c r="G639" s="88">
        <f t="shared" si="18"/>
        <v>0</v>
      </c>
      <c r="H639" s="66">
        <f t="shared" si="19"/>
        <v>0</v>
      </c>
    </row>
    <row r="640" spans="1:8" x14ac:dyDescent="0.25">
      <c r="A640" s="193" t="s">
        <v>14582</v>
      </c>
      <c r="B640" s="194" t="s">
        <v>14583</v>
      </c>
      <c r="C640" s="188" t="s">
        <v>15</v>
      </c>
      <c r="D640" s="177"/>
      <c r="E640" s="201">
        <v>4.18</v>
      </c>
      <c r="F640" s="201">
        <v>1.1200000000000001</v>
      </c>
      <c r="G640" s="88">
        <f t="shared" si="18"/>
        <v>0</v>
      </c>
      <c r="H640" s="66">
        <f t="shared" si="19"/>
        <v>0</v>
      </c>
    </row>
    <row r="641" spans="1:8" s="103" customFormat="1" ht="12.75" x14ac:dyDescent="0.2">
      <c r="A641" s="193" t="s">
        <v>14584</v>
      </c>
      <c r="B641" s="194" t="s">
        <v>14585</v>
      </c>
      <c r="C641" s="188" t="s">
        <v>15</v>
      </c>
      <c r="D641" s="181"/>
      <c r="E641" s="201">
        <v>3.26</v>
      </c>
      <c r="F641" s="201">
        <v>0.99</v>
      </c>
      <c r="G641" s="88">
        <f t="shared" si="18"/>
        <v>0</v>
      </c>
      <c r="H641" s="66">
        <f t="shared" si="19"/>
        <v>0</v>
      </c>
    </row>
    <row r="642" spans="1:8" x14ac:dyDescent="0.25">
      <c r="A642" s="193" t="s">
        <v>14586</v>
      </c>
      <c r="B642" s="194" t="s">
        <v>14587</v>
      </c>
      <c r="C642" s="188" t="s">
        <v>15</v>
      </c>
      <c r="D642" s="177"/>
      <c r="E642" s="201">
        <v>2.54</v>
      </c>
      <c r="F642" s="201">
        <v>0.87</v>
      </c>
      <c r="G642" s="88">
        <f t="shared" si="18"/>
        <v>0</v>
      </c>
      <c r="H642" s="66">
        <f t="shared" si="19"/>
        <v>0</v>
      </c>
    </row>
    <row r="643" spans="1:8" x14ac:dyDescent="0.25">
      <c r="A643" s="193" t="s">
        <v>14588</v>
      </c>
      <c r="B643" s="194" t="s">
        <v>14589</v>
      </c>
      <c r="C643" s="188" t="s">
        <v>15</v>
      </c>
      <c r="D643" s="177"/>
      <c r="E643" s="201">
        <v>2.12</v>
      </c>
      <c r="F643" s="201">
        <v>0.75</v>
      </c>
      <c r="G643" s="88">
        <f t="shared" si="18"/>
        <v>0</v>
      </c>
      <c r="H643" s="66">
        <f t="shared" si="19"/>
        <v>0</v>
      </c>
    </row>
    <row r="644" spans="1:8" x14ac:dyDescent="0.25">
      <c r="A644" s="193" t="s">
        <v>14590</v>
      </c>
      <c r="B644" s="194" t="s">
        <v>14591</v>
      </c>
      <c r="C644" s="188" t="s">
        <v>15</v>
      </c>
      <c r="D644" s="177"/>
      <c r="E644" s="201">
        <v>1.7</v>
      </c>
      <c r="F644" s="201">
        <v>0.61</v>
      </c>
      <c r="G644" s="88">
        <f t="shared" ref="G644:G707" si="20">D644*E644</f>
        <v>0</v>
      </c>
      <c r="H644" s="66">
        <f t="shared" ref="H644:H707" si="21">D644*F644</f>
        <v>0</v>
      </c>
    </row>
    <row r="645" spans="1:8" x14ac:dyDescent="0.25">
      <c r="A645" s="193" t="s">
        <v>14592</v>
      </c>
      <c r="B645" s="194" t="s">
        <v>14593</v>
      </c>
      <c r="C645" s="188" t="s">
        <v>15</v>
      </c>
      <c r="D645" s="177"/>
      <c r="E645" s="201">
        <v>1.38</v>
      </c>
      <c r="F645" s="201">
        <v>0.5</v>
      </c>
      <c r="G645" s="88">
        <f t="shared" si="20"/>
        <v>0</v>
      </c>
      <c r="H645" s="66">
        <f t="shared" si="21"/>
        <v>0</v>
      </c>
    </row>
    <row r="646" spans="1:8" ht="135" x14ac:dyDescent="0.25">
      <c r="A646" s="195" t="s">
        <v>14594</v>
      </c>
      <c r="B646" s="196" t="s">
        <v>22918</v>
      </c>
      <c r="C646" s="198"/>
      <c r="D646" s="199"/>
      <c r="E646" s="199"/>
      <c r="F646" s="199"/>
      <c r="G646" s="199"/>
      <c r="H646" s="200"/>
    </row>
    <row r="647" spans="1:8" x14ac:dyDescent="0.25">
      <c r="A647" s="193" t="s">
        <v>14595</v>
      </c>
      <c r="B647" s="194" t="s">
        <v>14596</v>
      </c>
      <c r="C647" s="188" t="s">
        <v>15</v>
      </c>
      <c r="D647" s="177"/>
      <c r="E647" s="201">
        <v>22.8</v>
      </c>
      <c r="F647" s="201">
        <v>3.3</v>
      </c>
      <c r="G647" s="88">
        <f t="shared" si="20"/>
        <v>0</v>
      </c>
      <c r="H647" s="66">
        <f t="shared" si="21"/>
        <v>0</v>
      </c>
    </row>
    <row r="648" spans="1:8" x14ac:dyDescent="0.25">
      <c r="A648" s="193" t="s">
        <v>14597</v>
      </c>
      <c r="B648" s="194" t="s">
        <v>14598</v>
      </c>
      <c r="C648" s="188" t="s">
        <v>15</v>
      </c>
      <c r="D648" s="177"/>
      <c r="E648" s="201">
        <v>15.8</v>
      </c>
      <c r="F648" s="201">
        <v>2.4</v>
      </c>
      <c r="G648" s="88">
        <f t="shared" si="20"/>
        <v>0</v>
      </c>
      <c r="H648" s="66">
        <f t="shared" si="21"/>
        <v>0</v>
      </c>
    </row>
    <row r="649" spans="1:8" x14ac:dyDescent="0.25">
      <c r="A649" s="193" t="s">
        <v>14599</v>
      </c>
      <c r="B649" s="194" t="s">
        <v>14600</v>
      </c>
      <c r="C649" s="188" t="s">
        <v>15</v>
      </c>
      <c r="D649" s="177"/>
      <c r="E649" s="201">
        <v>11.4</v>
      </c>
      <c r="F649" s="201">
        <v>2.09</v>
      </c>
      <c r="G649" s="88">
        <f t="shared" si="20"/>
        <v>0</v>
      </c>
      <c r="H649" s="66">
        <f t="shared" si="21"/>
        <v>0</v>
      </c>
    </row>
    <row r="650" spans="1:8" x14ac:dyDescent="0.25">
      <c r="A650" s="193" t="s">
        <v>14601</v>
      </c>
      <c r="B650" s="194" t="s">
        <v>14602</v>
      </c>
      <c r="C650" s="188" t="s">
        <v>15</v>
      </c>
      <c r="D650" s="177"/>
      <c r="E650" s="201">
        <v>7.9</v>
      </c>
      <c r="F650" s="201">
        <v>1.95</v>
      </c>
      <c r="G650" s="88">
        <f t="shared" si="20"/>
        <v>0</v>
      </c>
      <c r="H650" s="66">
        <f t="shared" si="21"/>
        <v>0</v>
      </c>
    </row>
    <row r="651" spans="1:8" x14ac:dyDescent="0.25">
      <c r="A651" s="193" t="s">
        <v>14603</v>
      </c>
      <c r="B651" s="194" t="s">
        <v>14604</v>
      </c>
      <c r="C651" s="188" t="s">
        <v>15</v>
      </c>
      <c r="D651" s="177"/>
      <c r="E651" s="201">
        <v>6.4</v>
      </c>
      <c r="F651" s="201">
        <v>1.8</v>
      </c>
      <c r="G651" s="88">
        <f t="shared" si="20"/>
        <v>0</v>
      </c>
      <c r="H651" s="66">
        <f t="shared" si="21"/>
        <v>0</v>
      </c>
    </row>
    <row r="652" spans="1:8" x14ac:dyDescent="0.25">
      <c r="A652" s="193" t="s">
        <v>14605</v>
      </c>
      <c r="B652" s="194" t="s">
        <v>14606</v>
      </c>
      <c r="C652" s="188" t="s">
        <v>15</v>
      </c>
      <c r="D652" s="177"/>
      <c r="E652" s="201">
        <v>4.9400000000000004</v>
      </c>
      <c r="F652" s="201">
        <v>1.5</v>
      </c>
      <c r="G652" s="88">
        <f t="shared" si="20"/>
        <v>0</v>
      </c>
      <c r="H652" s="66">
        <f t="shared" si="21"/>
        <v>0</v>
      </c>
    </row>
    <row r="653" spans="1:8" x14ac:dyDescent="0.25">
      <c r="A653" s="193" t="s">
        <v>14607</v>
      </c>
      <c r="B653" s="194" t="s">
        <v>14608</v>
      </c>
      <c r="C653" s="188" t="s">
        <v>15</v>
      </c>
      <c r="D653" s="177"/>
      <c r="E653" s="201">
        <v>4.12</v>
      </c>
      <c r="F653" s="201">
        <v>1.35</v>
      </c>
      <c r="G653" s="88">
        <f t="shared" si="20"/>
        <v>0</v>
      </c>
      <c r="H653" s="66">
        <f t="shared" si="21"/>
        <v>0</v>
      </c>
    </row>
    <row r="654" spans="1:8" x14ac:dyDescent="0.25">
      <c r="A654" s="193" t="s">
        <v>14609</v>
      </c>
      <c r="B654" s="194" t="s">
        <v>14610</v>
      </c>
      <c r="C654" s="188" t="s">
        <v>15</v>
      </c>
      <c r="D654" s="177"/>
      <c r="E654" s="201">
        <v>123</v>
      </c>
      <c r="F654" s="201">
        <v>7</v>
      </c>
      <c r="G654" s="88">
        <f t="shared" si="20"/>
        <v>0</v>
      </c>
      <c r="H654" s="66">
        <f t="shared" si="21"/>
        <v>0</v>
      </c>
    </row>
    <row r="655" spans="1:8" x14ac:dyDescent="0.25">
      <c r="A655" s="193" t="s">
        <v>14611</v>
      </c>
      <c r="B655" s="194" t="s">
        <v>14612</v>
      </c>
      <c r="C655" s="188" t="s">
        <v>15</v>
      </c>
      <c r="D655" s="177"/>
      <c r="E655" s="201">
        <v>93</v>
      </c>
      <c r="F655" s="201">
        <v>6.2</v>
      </c>
      <c r="G655" s="88">
        <f t="shared" si="20"/>
        <v>0</v>
      </c>
      <c r="H655" s="66">
        <f t="shared" si="21"/>
        <v>0</v>
      </c>
    </row>
    <row r="656" spans="1:8" x14ac:dyDescent="0.25">
      <c r="A656" s="193" t="s">
        <v>14613</v>
      </c>
      <c r="B656" s="194" t="s">
        <v>14614</v>
      </c>
      <c r="C656" s="188" t="s">
        <v>15</v>
      </c>
      <c r="D656" s="177"/>
      <c r="E656" s="201">
        <v>82</v>
      </c>
      <c r="F656" s="201">
        <v>5.5</v>
      </c>
      <c r="G656" s="88">
        <f t="shared" si="20"/>
        <v>0</v>
      </c>
      <c r="H656" s="66">
        <f t="shared" si="21"/>
        <v>0</v>
      </c>
    </row>
    <row r="657" spans="1:8" x14ac:dyDescent="0.25">
      <c r="A657" s="193" t="s">
        <v>14615</v>
      </c>
      <c r="B657" s="194" t="s">
        <v>14616</v>
      </c>
      <c r="C657" s="188" t="s">
        <v>15</v>
      </c>
      <c r="D657" s="177"/>
      <c r="E657" s="201">
        <v>67</v>
      </c>
      <c r="F657" s="201">
        <v>4.74</v>
      </c>
      <c r="G657" s="88">
        <f t="shared" si="20"/>
        <v>0</v>
      </c>
      <c r="H657" s="66">
        <f t="shared" si="21"/>
        <v>0</v>
      </c>
    </row>
    <row r="658" spans="1:8" x14ac:dyDescent="0.25">
      <c r="A658" s="193" t="s">
        <v>14617</v>
      </c>
      <c r="B658" s="194" t="s">
        <v>14618</v>
      </c>
      <c r="C658" s="188" t="s">
        <v>15</v>
      </c>
      <c r="D658" s="177"/>
      <c r="E658" s="201">
        <v>51</v>
      </c>
      <c r="F658" s="201">
        <v>4.2</v>
      </c>
      <c r="G658" s="88">
        <f t="shared" si="20"/>
        <v>0</v>
      </c>
      <c r="H658" s="66">
        <f t="shared" si="21"/>
        <v>0</v>
      </c>
    </row>
    <row r="659" spans="1:8" x14ac:dyDescent="0.25">
      <c r="A659" s="193" t="s">
        <v>14619</v>
      </c>
      <c r="B659" s="194" t="s">
        <v>14620</v>
      </c>
      <c r="C659" s="188" t="s">
        <v>15</v>
      </c>
      <c r="D659" s="177"/>
      <c r="E659" s="201">
        <v>39.5</v>
      </c>
      <c r="F659" s="201">
        <v>3.75</v>
      </c>
      <c r="G659" s="88">
        <f t="shared" si="20"/>
        <v>0</v>
      </c>
      <c r="H659" s="66">
        <f t="shared" si="21"/>
        <v>0</v>
      </c>
    </row>
    <row r="660" spans="1:8" x14ac:dyDescent="0.25">
      <c r="A660" s="193" t="s">
        <v>14621</v>
      </c>
      <c r="B660" s="194" t="s">
        <v>14622</v>
      </c>
      <c r="C660" s="188" t="s">
        <v>15</v>
      </c>
      <c r="D660" s="177"/>
      <c r="E660" s="201">
        <v>30.1</v>
      </c>
      <c r="F660" s="201">
        <v>3.49</v>
      </c>
      <c r="G660" s="88">
        <f t="shared" si="20"/>
        <v>0</v>
      </c>
      <c r="H660" s="66">
        <f t="shared" si="21"/>
        <v>0</v>
      </c>
    </row>
    <row r="661" spans="1:8" x14ac:dyDescent="0.25">
      <c r="A661" s="193" t="s">
        <v>14623</v>
      </c>
      <c r="B661" s="194" t="s">
        <v>14624</v>
      </c>
      <c r="C661" s="188" t="s">
        <v>15</v>
      </c>
      <c r="D661" s="177"/>
      <c r="E661" s="201">
        <v>22.7</v>
      </c>
      <c r="F661" s="201">
        <v>2.99</v>
      </c>
      <c r="G661" s="88">
        <f t="shared" si="20"/>
        <v>0</v>
      </c>
      <c r="H661" s="66">
        <f t="shared" si="21"/>
        <v>0</v>
      </c>
    </row>
    <row r="662" spans="1:8" x14ac:dyDescent="0.25">
      <c r="A662" s="193" t="s">
        <v>14625</v>
      </c>
      <c r="B662" s="194" t="s">
        <v>14626</v>
      </c>
      <c r="C662" s="188" t="s">
        <v>15</v>
      </c>
      <c r="D662" s="177"/>
      <c r="E662" s="201">
        <v>18.7</v>
      </c>
      <c r="F662" s="201">
        <v>2.74</v>
      </c>
      <c r="G662" s="88">
        <f t="shared" si="20"/>
        <v>0</v>
      </c>
      <c r="H662" s="66">
        <f t="shared" si="21"/>
        <v>0</v>
      </c>
    </row>
    <row r="663" spans="1:8" x14ac:dyDescent="0.25">
      <c r="A663" s="193" t="s">
        <v>14627</v>
      </c>
      <c r="B663" s="194" t="s">
        <v>14628</v>
      </c>
      <c r="C663" s="188" t="s">
        <v>15</v>
      </c>
      <c r="D663" s="177"/>
      <c r="E663" s="201">
        <v>13</v>
      </c>
      <c r="F663" s="201">
        <v>2</v>
      </c>
      <c r="G663" s="88">
        <f t="shared" si="20"/>
        <v>0</v>
      </c>
      <c r="H663" s="66">
        <f t="shared" si="21"/>
        <v>0</v>
      </c>
    </row>
    <row r="664" spans="1:8" x14ac:dyDescent="0.25">
      <c r="A664" s="193" t="s">
        <v>14629</v>
      </c>
      <c r="B664" s="194" t="s">
        <v>14630</v>
      </c>
      <c r="C664" s="188" t="s">
        <v>15</v>
      </c>
      <c r="D664" s="177"/>
      <c r="E664" s="201">
        <v>9.4</v>
      </c>
      <c r="F664" s="201">
        <v>1.74</v>
      </c>
      <c r="G664" s="88">
        <f t="shared" si="20"/>
        <v>0</v>
      </c>
      <c r="H664" s="66">
        <f t="shared" si="21"/>
        <v>0</v>
      </c>
    </row>
    <row r="665" spans="1:8" x14ac:dyDescent="0.25">
      <c r="A665" s="193" t="s">
        <v>14631</v>
      </c>
      <c r="B665" s="194" t="s">
        <v>14632</v>
      </c>
      <c r="C665" s="188" t="s">
        <v>15</v>
      </c>
      <c r="D665" s="177"/>
      <c r="E665" s="201">
        <v>7.1</v>
      </c>
      <c r="F665" s="201">
        <v>1.62</v>
      </c>
      <c r="G665" s="88">
        <f t="shared" si="20"/>
        <v>0</v>
      </c>
      <c r="H665" s="66">
        <f t="shared" si="21"/>
        <v>0</v>
      </c>
    </row>
    <row r="666" spans="1:8" x14ac:dyDescent="0.25">
      <c r="A666" s="193" t="s">
        <v>14633</v>
      </c>
      <c r="B666" s="194" t="s">
        <v>14634</v>
      </c>
      <c r="C666" s="188" t="s">
        <v>15</v>
      </c>
      <c r="D666" s="177"/>
      <c r="E666" s="201">
        <v>5.7</v>
      </c>
      <c r="F666" s="201">
        <v>1.5</v>
      </c>
      <c r="G666" s="88">
        <f t="shared" si="20"/>
        <v>0</v>
      </c>
      <c r="H666" s="66">
        <f t="shared" si="21"/>
        <v>0</v>
      </c>
    </row>
    <row r="667" spans="1:8" x14ac:dyDescent="0.25">
      <c r="A667" s="193" t="s">
        <v>14635</v>
      </c>
      <c r="B667" s="194" t="s">
        <v>14636</v>
      </c>
      <c r="C667" s="188" t="s">
        <v>15</v>
      </c>
      <c r="D667" s="177"/>
      <c r="E667" s="201">
        <v>4.5</v>
      </c>
      <c r="F667" s="201">
        <v>1.25</v>
      </c>
      <c r="G667" s="88">
        <f t="shared" si="20"/>
        <v>0</v>
      </c>
      <c r="H667" s="66">
        <f t="shared" si="21"/>
        <v>0</v>
      </c>
    </row>
    <row r="668" spans="1:8" x14ac:dyDescent="0.25">
      <c r="A668" s="193" t="s">
        <v>14637</v>
      </c>
      <c r="B668" s="194" t="s">
        <v>14638</v>
      </c>
      <c r="C668" s="188" t="s">
        <v>15</v>
      </c>
      <c r="D668" s="177"/>
      <c r="E668" s="201">
        <v>3.78</v>
      </c>
      <c r="F668" s="201">
        <v>1.1200000000000001</v>
      </c>
      <c r="G668" s="88">
        <f t="shared" si="20"/>
        <v>0</v>
      </c>
      <c r="H668" s="66">
        <f t="shared" si="21"/>
        <v>0</v>
      </c>
    </row>
    <row r="669" spans="1:8" x14ac:dyDescent="0.25">
      <c r="A669" s="193" t="s">
        <v>14639</v>
      </c>
      <c r="B669" s="194" t="s">
        <v>14640</v>
      </c>
      <c r="C669" s="188" t="s">
        <v>15</v>
      </c>
      <c r="D669" s="177"/>
      <c r="E669" s="201">
        <v>105</v>
      </c>
      <c r="F669" s="201">
        <v>7</v>
      </c>
      <c r="G669" s="88">
        <f t="shared" si="20"/>
        <v>0</v>
      </c>
      <c r="H669" s="66">
        <f t="shared" si="21"/>
        <v>0</v>
      </c>
    </row>
    <row r="670" spans="1:8" x14ac:dyDescent="0.25">
      <c r="A670" s="193" t="s">
        <v>14641</v>
      </c>
      <c r="B670" s="194" t="s">
        <v>14642</v>
      </c>
      <c r="C670" s="188" t="s">
        <v>15</v>
      </c>
      <c r="D670" s="177"/>
      <c r="E670" s="201">
        <v>83</v>
      </c>
      <c r="F670" s="201">
        <v>6.3</v>
      </c>
      <c r="G670" s="88">
        <f t="shared" si="20"/>
        <v>0</v>
      </c>
      <c r="H670" s="66">
        <f t="shared" si="21"/>
        <v>0</v>
      </c>
    </row>
    <row r="671" spans="1:8" x14ac:dyDescent="0.25">
      <c r="A671" s="193" t="s">
        <v>14643</v>
      </c>
      <c r="B671" s="194" t="s">
        <v>14644</v>
      </c>
      <c r="C671" s="188" t="s">
        <v>15</v>
      </c>
      <c r="D671" s="177"/>
      <c r="E671" s="201">
        <v>68</v>
      </c>
      <c r="F671" s="201">
        <v>5.4</v>
      </c>
      <c r="G671" s="88">
        <f t="shared" si="20"/>
        <v>0</v>
      </c>
      <c r="H671" s="66">
        <f t="shared" si="21"/>
        <v>0</v>
      </c>
    </row>
    <row r="672" spans="1:8" x14ac:dyDescent="0.25">
      <c r="A672" s="193" t="s">
        <v>14645</v>
      </c>
      <c r="B672" s="194" t="s">
        <v>14646</v>
      </c>
      <c r="C672" s="188" t="s">
        <v>15</v>
      </c>
      <c r="D672" s="177"/>
      <c r="E672" s="201">
        <v>54</v>
      </c>
      <c r="F672" s="201">
        <v>4.4800000000000004</v>
      </c>
      <c r="G672" s="88">
        <f t="shared" si="20"/>
        <v>0</v>
      </c>
      <c r="H672" s="66">
        <f t="shared" si="21"/>
        <v>0</v>
      </c>
    </row>
    <row r="673" spans="1:8" x14ac:dyDescent="0.25">
      <c r="A673" s="193" t="s">
        <v>14647</v>
      </c>
      <c r="B673" s="194" t="s">
        <v>14648</v>
      </c>
      <c r="C673" s="188" t="s">
        <v>15</v>
      </c>
      <c r="D673" s="177"/>
      <c r="E673" s="201">
        <v>43.7</v>
      </c>
      <c r="F673" s="201">
        <v>3.75</v>
      </c>
      <c r="G673" s="88">
        <f t="shared" si="20"/>
        <v>0</v>
      </c>
      <c r="H673" s="66">
        <f t="shared" si="21"/>
        <v>0</v>
      </c>
    </row>
    <row r="674" spans="1:8" x14ac:dyDescent="0.25">
      <c r="A674" s="193" t="s">
        <v>14649</v>
      </c>
      <c r="B674" s="194" t="s">
        <v>14650</v>
      </c>
      <c r="C674" s="188" t="s">
        <v>15</v>
      </c>
      <c r="D674" s="177"/>
      <c r="E674" s="201">
        <v>34.700000000000003</v>
      </c>
      <c r="F674" s="201">
        <v>3.49</v>
      </c>
      <c r="G674" s="88">
        <f t="shared" si="20"/>
        <v>0</v>
      </c>
      <c r="H674" s="66">
        <f t="shared" si="21"/>
        <v>0</v>
      </c>
    </row>
    <row r="675" spans="1:8" x14ac:dyDescent="0.25">
      <c r="A675" s="193" t="s">
        <v>14651</v>
      </c>
      <c r="B675" s="194" t="s">
        <v>14652</v>
      </c>
      <c r="C675" s="188" t="s">
        <v>15</v>
      </c>
      <c r="D675" s="177"/>
      <c r="E675" s="201">
        <v>26.6</v>
      </c>
      <c r="F675" s="201">
        <v>3.23</v>
      </c>
      <c r="G675" s="88">
        <f t="shared" si="20"/>
        <v>0</v>
      </c>
      <c r="H675" s="66">
        <f t="shared" si="21"/>
        <v>0</v>
      </c>
    </row>
    <row r="676" spans="1:8" x14ac:dyDescent="0.25">
      <c r="A676" s="193" t="s">
        <v>14653</v>
      </c>
      <c r="B676" s="194" t="s">
        <v>14654</v>
      </c>
      <c r="C676" s="188" t="s">
        <v>15</v>
      </c>
      <c r="D676" s="177"/>
      <c r="E676" s="201">
        <v>19.5</v>
      </c>
      <c r="F676" s="201">
        <v>2.74</v>
      </c>
      <c r="G676" s="88">
        <f t="shared" si="20"/>
        <v>0</v>
      </c>
      <c r="H676" s="66">
        <f t="shared" si="21"/>
        <v>0</v>
      </c>
    </row>
    <row r="677" spans="1:8" x14ac:dyDescent="0.25">
      <c r="A677" s="193" t="s">
        <v>14655</v>
      </c>
      <c r="B677" s="194" t="s">
        <v>14656</v>
      </c>
      <c r="C677" s="188" t="s">
        <v>15</v>
      </c>
      <c r="D677" s="177"/>
      <c r="E677" s="201">
        <v>15.4</v>
      </c>
      <c r="F677" s="201">
        <v>2.4900000000000002</v>
      </c>
      <c r="G677" s="88">
        <f t="shared" si="20"/>
        <v>0</v>
      </c>
      <c r="H677" s="66">
        <f t="shared" si="21"/>
        <v>0</v>
      </c>
    </row>
    <row r="678" spans="1:8" x14ac:dyDescent="0.25">
      <c r="A678" s="193" t="s">
        <v>14657</v>
      </c>
      <c r="B678" s="194" t="s">
        <v>14658</v>
      </c>
      <c r="C678" s="188" t="s">
        <v>15</v>
      </c>
      <c r="D678" s="177"/>
      <c r="E678" s="201">
        <v>9.6999999999999993</v>
      </c>
      <c r="F678" s="201">
        <v>1.25</v>
      </c>
      <c r="G678" s="88">
        <f t="shared" si="20"/>
        <v>0</v>
      </c>
      <c r="H678" s="66">
        <f t="shared" si="21"/>
        <v>0</v>
      </c>
    </row>
    <row r="679" spans="1:8" x14ac:dyDescent="0.25">
      <c r="A679" s="193" t="s">
        <v>14659</v>
      </c>
      <c r="B679" s="194" t="s">
        <v>14660</v>
      </c>
      <c r="C679" s="188" t="s">
        <v>15</v>
      </c>
      <c r="D679" s="177"/>
      <c r="E679" s="201">
        <v>8.1999999999999993</v>
      </c>
      <c r="F679" s="201">
        <v>1.74</v>
      </c>
      <c r="G679" s="88">
        <f t="shared" si="20"/>
        <v>0</v>
      </c>
      <c r="H679" s="66">
        <f t="shared" si="21"/>
        <v>0</v>
      </c>
    </row>
    <row r="680" spans="1:8" x14ac:dyDescent="0.25">
      <c r="A680" s="193" t="s">
        <v>14661</v>
      </c>
      <c r="B680" s="194" t="s">
        <v>14662</v>
      </c>
      <c r="C680" s="188" t="s">
        <v>15</v>
      </c>
      <c r="D680" s="177"/>
      <c r="E680" s="201">
        <v>5.2</v>
      </c>
      <c r="F680" s="201">
        <v>1.25</v>
      </c>
      <c r="G680" s="88">
        <f t="shared" si="20"/>
        <v>0</v>
      </c>
      <c r="H680" s="66">
        <f t="shared" si="21"/>
        <v>0</v>
      </c>
    </row>
    <row r="681" spans="1:8" x14ac:dyDescent="0.25">
      <c r="A681" s="193" t="s">
        <v>14663</v>
      </c>
      <c r="B681" s="194" t="s">
        <v>14664</v>
      </c>
      <c r="C681" s="188" t="s">
        <v>15</v>
      </c>
      <c r="D681" s="177"/>
      <c r="E681" s="201">
        <v>4.28</v>
      </c>
      <c r="F681" s="201">
        <v>1.1200000000000001</v>
      </c>
      <c r="G681" s="88">
        <f t="shared" si="20"/>
        <v>0</v>
      </c>
      <c r="H681" s="66">
        <f t="shared" si="21"/>
        <v>0</v>
      </c>
    </row>
    <row r="682" spans="1:8" x14ac:dyDescent="0.25">
      <c r="A682" s="193" t="s">
        <v>14665</v>
      </c>
      <c r="B682" s="194" t="s">
        <v>14666</v>
      </c>
      <c r="C682" s="188" t="s">
        <v>15</v>
      </c>
      <c r="D682" s="177"/>
      <c r="E682" s="201">
        <v>3.26</v>
      </c>
      <c r="F682" s="201">
        <v>0.99</v>
      </c>
      <c r="G682" s="88">
        <f t="shared" si="20"/>
        <v>0</v>
      </c>
      <c r="H682" s="66">
        <f t="shared" si="21"/>
        <v>0</v>
      </c>
    </row>
    <row r="683" spans="1:8" x14ac:dyDescent="0.25">
      <c r="A683" s="193" t="s">
        <v>14667</v>
      </c>
      <c r="B683" s="194" t="s">
        <v>14668</v>
      </c>
      <c r="C683" s="188" t="s">
        <v>15</v>
      </c>
      <c r="D683" s="177"/>
      <c r="E683" s="201">
        <v>2.74</v>
      </c>
      <c r="F683" s="201">
        <v>0.87</v>
      </c>
      <c r="G683" s="88">
        <f t="shared" si="20"/>
        <v>0</v>
      </c>
      <c r="H683" s="66">
        <f t="shared" si="21"/>
        <v>0</v>
      </c>
    </row>
    <row r="684" spans="1:8" x14ac:dyDescent="0.25">
      <c r="A684" s="193" t="s">
        <v>14669</v>
      </c>
      <c r="B684" s="194" t="s">
        <v>14670</v>
      </c>
      <c r="C684" s="188" t="s">
        <v>15</v>
      </c>
      <c r="D684" s="177"/>
      <c r="E684" s="201">
        <v>11</v>
      </c>
      <c r="F684" s="201">
        <v>2</v>
      </c>
      <c r="G684" s="88">
        <f t="shared" si="20"/>
        <v>0</v>
      </c>
      <c r="H684" s="66">
        <f t="shared" si="21"/>
        <v>0</v>
      </c>
    </row>
    <row r="685" spans="1:8" x14ac:dyDescent="0.25">
      <c r="A685" s="193" t="s">
        <v>14671</v>
      </c>
      <c r="B685" s="194" t="s">
        <v>14672</v>
      </c>
      <c r="C685" s="188" t="s">
        <v>15</v>
      </c>
      <c r="D685" s="177"/>
      <c r="E685" s="201">
        <v>8.1</v>
      </c>
      <c r="F685" s="201">
        <v>1.74</v>
      </c>
      <c r="G685" s="88">
        <f t="shared" si="20"/>
        <v>0</v>
      </c>
      <c r="H685" s="66">
        <f t="shared" si="21"/>
        <v>0</v>
      </c>
    </row>
    <row r="686" spans="1:8" s="103" customFormat="1" ht="12.75" x14ac:dyDescent="0.2">
      <c r="A686" s="193" t="s">
        <v>14673</v>
      </c>
      <c r="B686" s="194" t="s">
        <v>14674</v>
      </c>
      <c r="C686" s="188" t="s">
        <v>15</v>
      </c>
      <c r="D686" s="181"/>
      <c r="E686" s="201">
        <v>6</v>
      </c>
      <c r="F686" s="201">
        <v>1.5</v>
      </c>
      <c r="G686" s="88">
        <f t="shared" si="20"/>
        <v>0</v>
      </c>
      <c r="H686" s="66">
        <f t="shared" si="21"/>
        <v>0</v>
      </c>
    </row>
    <row r="687" spans="1:8" x14ac:dyDescent="0.25">
      <c r="A687" s="193" t="s">
        <v>14675</v>
      </c>
      <c r="B687" s="194" t="s">
        <v>14676</v>
      </c>
      <c r="C687" s="188" t="s">
        <v>15</v>
      </c>
      <c r="D687" s="177"/>
      <c r="E687" s="201">
        <v>4.18</v>
      </c>
      <c r="F687" s="201">
        <v>1.1200000000000001</v>
      </c>
      <c r="G687" s="88">
        <f t="shared" si="20"/>
        <v>0</v>
      </c>
      <c r="H687" s="66">
        <f t="shared" si="21"/>
        <v>0</v>
      </c>
    </row>
    <row r="688" spans="1:8" x14ac:dyDescent="0.25">
      <c r="A688" s="193" t="s">
        <v>14677</v>
      </c>
      <c r="B688" s="194" t="s">
        <v>14678</v>
      </c>
      <c r="C688" s="188" t="s">
        <v>15</v>
      </c>
      <c r="D688" s="177"/>
      <c r="E688" s="201">
        <v>3.46</v>
      </c>
      <c r="F688" s="201">
        <v>0.99</v>
      </c>
      <c r="G688" s="88">
        <f t="shared" si="20"/>
        <v>0</v>
      </c>
      <c r="H688" s="66">
        <f t="shared" si="21"/>
        <v>0</v>
      </c>
    </row>
    <row r="689" spans="1:8" x14ac:dyDescent="0.25">
      <c r="A689" s="193" t="s">
        <v>14679</v>
      </c>
      <c r="B689" s="194" t="s">
        <v>14680</v>
      </c>
      <c r="C689" s="188" t="s">
        <v>15</v>
      </c>
      <c r="D689" s="177"/>
      <c r="E689" s="201">
        <v>2.74</v>
      </c>
      <c r="F689" s="201">
        <v>0.87</v>
      </c>
      <c r="G689" s="88">
        <f t="shared" si="20"/>
        <v>0</v>
      </c>
      <c r="H689" s="66">
        <f t="shared" si="21"/>
        <v>0</v>
      </c>
    </row>
    <row r="690" spans="1:8" x14ac:dyDescent="0.25">
      <c r="A690" s="193" t="s">
        <v>14681</v>
      </c>
      <c r="B690" s="194" t="s">
        <v>14682</v>
      </c>
      <c r="C690" s="188" t="s">
        <v>15</v>
      </c>
      <c r="D690" s="177"/>
      <c r="E690" s="201">
        <v>2.3199999999999998</v>
      </c>
      <c r="F690" s="201">
        <v>0.75</v>
      </c>
      <c r="G690" s="88">
        <f t="shared" si="20"/>
        <v>0</v>
      </c>
      <c r="H690" s="66">
        <f t="shared" si="21"/>
        <v>0</v>
      </c>
    </row>
    <row r="691" spans="1:8" ht="146.25" x14ac:dyDescent="0.25">
      <c r="A691" s="195" t="s">
        <v>14683</v>
      </c>
      <c r="B691" s="196" t="s">
        <v>22919</v>
      </c>
      <c r="C691" s="198"/>
      <c r="D691" s="199"/>
      <c r="E691" s="199"/>
      <c r="F691" s="199"/>
      <c r="G691" s="199"/>
      <c r="H691" s="200"/>
    </row>
    <row r="692" spans="1:8" x14ac:dyDescent="0.25">
      <c r="A692" s="193" t="s">
        <v>14684</v>
      </c>
      <c r="B692" s="194" t="s">
        <v>14685</v>
      </c>
      <c r="C692" s="188" t="s">
        <v>15</v>
      </c>
      <c r="D692" s="177"/>
      <c r="E692" s="201">
        <v>17.600000000000001</v>
      </c>
      <c r="F692" s="201">
        <v>3.49</v>
      </c>
      <c r="G692" s="88">
        <f t="shared" si="20"/>
        <v>0</v>
      </c>
      <c r="H692" s="66">
        <f t="shared" si="21"/>
        <v>0</v>
      </c>
    </row>
    <row r="693" spans="1:8" x14ac:dyDescent="0.25">
      <c r="A693" s="193" t="s">
        <v>14686</v>
      </c>
      <c r="B693" s="194" t="s">
        <v>14687</v>
      </c>
      <c r="C693" s="188" t="s">
        <v>15</v>
      </c>
      <c r="D693" s="177"/>
      <c r="E693" s="201">
        <v>13.5</v>
      </c>
      <c r="F693" s="201">
        <v>2.99</v>
      </c>
      <c r="G693" s="88">
        <f t="shared" si="20"/>
        <v>0</v>
      </c>
      <c r="H693" s="66">
        <f t="shared" si="21"/>
        <v>0</v>
      </c>
    </row>
    <row r="694" spans="1:8" x14ac:dyDescent="0.25">
      <c r="A694" s="193" t="s">
        <v>14688</v>
      </c>
      <c r="B694" s="194" t="s">
        <v>14689</v>
      </c>
      <c r="C694" s="188" t="s">
        <v>15</v>
      </c>
      <c r="D694" s="177"/>
      <c r="E694" s="201">
        <v>14.5</v>
      </c>
      <c r="F694" s="201">
        <v>2.99</v>
      </c>
      <c r="G694" s="88">
        <f t="shared" si="20"/>
        <v>0</v>
      </c>
      <c r="H694" s="66">
        <f t="shared" si="21"/>
        <v>0</v>
      </c>
    </row>
    <row r="695" spans="1:8" x14ac:dyDescent="0.25">
      <c r="A695" s="193" t="s">
        <v>14690</v>
      </c>
      <c r="B695" s="194" t="s">
        <v>14691</v>
      </c>
      <c r="C695" s="188" t="s">
        <v>15</v>
      </c>
      <c r="D695" s="177"/>
      <c r="E695" s="201">
        <v>11.4</v>
      </c>
      <c r="F695" s="201">
        <v>2.7</v>
      </c>
      <c r="G695" s="88">
        <f t="shared" si="20"/>
        <v>0</v>
      </c>
      <c r="H695" s="66">
        <f t="shared" si="21"/>
        <v>0</v>
      </c>
    </row>
    <row r="696" spans="1:8" x14ac:dyDescent="0.25">
      <c r="A696" s="193" t="s">
        <v>14692</v>
      </c>
      <c r="B696" s="194" t="s">
        <v>14693</v>
      </c>
      <c r="C696" s="188" t="s">
        <v>15</v>
      </c>
      <c r="D696" s="177"/>
      <c r="E696" s="201">
        <v>12.4</v>
      </c>
      <c r="F696" s="201">
        <v>2.4900000000000002</v>
      </c>
      <c r="G696" s="88">
        <f t="shared" si="20"/>
        <v>0</v>
      </c>
      <c r="H696" s="66">
        <f t="shared" si="21"/>
        <v>0</v>
      </c>
    </row>
    <row r="697" spans="1:8" x14ac:dyDescent="0.25">
      <c r="A697" s="193" t="s">
        <v>14694</v>
      </c>
      <c r="B697" s="194" t="s">
        <v>14695</v>
      </c>
      <c r="C697" s="188" t="s">
        <v>15</v>
      </c>
      <c r="D697" s="177"/>
      <c r="E697" s="201">
        <v>9.3000000000000007</v>
      </c>
      <c r="F697" s="201">
        <v>2.13</v>
      </c>
      <c r="G697" s="88">
        <f t="shared" si="20"/>
        <v>0</v>
      </c>
      <c r="H697" s="66">
        <f t="shared" si="21"/>
        <v>0</v>
      </c>
    </row>
    <row r="698" spans="1:8" x14ac:dyDescent="0.25">
      <c r="A698" s="193" t="s">
        <v>14696</v>
      </c>
      <c r="B698" s="194" t="s">
        <v>14697</v>
      </c>
      <c r="C698" s="188" t="s">
        <v>15</v>
      </c>
      <c r="D698" s="177"/>
      <c r="E698" s="201">
        <v>9.9</v>
      </c>
      <c r="F698" s="201">
        <v>2.09</v>
      </c>
      <c r="G698" s="88">
        <f t="shared" si="20"/>
        <v>0</v>
      </c>
      <c r="H698" s="66">
        <f t="shared" si="21"/>
        <v>0</v>
      </c>
    </row>
    <row r="699" spans="1:8" s="103" customFormat="1" ht="12.75" x14ac:dyDescent="0.2">
      <c r="A699" s="193" t="s">
        <v>14698</v>
      </c>
      <c r="B699" s="194" t="s">
        <v>14699</v>
      </c>
      <c r="C699" s="188" t="s">
        <v>15</v>
      </c>
      <c r="D699" s="181"/>
      <c r="E699" s="201">
        <v>7.3</v>
      </c>
      <c r="F699" s="201">
        <v>1.8</v>
      </c>
      <c r="G699" s="88">
        <f t="shared" si="20"/>
        <v>0</v>
      </c>
      <c r="H699" s="66">
        <f t="shared" si="21"/>
        <v>0</v>
      </c>
    </row>
    <row r="700" spans="1:8" x14ac:dyDescent="0.25">
      <c r="A700" s="193" t="s">
        <v>14700</v>
      </c>
      <c r="B700" s="194" t="s">
        <v>14701</v>
      </c>
      <c r="C700" s="188" t="s">
        <v>15</v>
      </c>
      <c r="D700" s="177"/>
      <c r="E700" s="201">
        <v>8.6</v>
      </c>
      <c r="F700" s="201">
        <v>1.8</v>
      </c>
      <c r="G700" s="88">
        <f t="shared" si="20"/>
        <v>0</v>
      </c>
      <c r="H700" s="66">
        <f t="shared" si="21"/>
        <v>0</v>
      </c>
    </row>
    <row r="701" spans="1:8" x14ac:dyDescent="0.25">
      <c r="A701" s="193" t="s">
        <v>14702</v>
      </c>
      <c r="B701" s="194" t="s">
        <v>14703</v>
      </c>
      <c r="C701" s="188" t="s">
        <v>15</v>
      </c>
      <c r="D701" s="177"/>
      <c r="E701" s="201">
        <v>6.6</v>
      </c>
      <c r="F701" s="201">
        <v>1.5</v>
      </c>
      <c r="G701" s="88">
        <f t="shared" si="20"/>
        <v>0</v>
      </c>
      <c r="H701" s="66">
        <f t="shared" si="21"/>
        <v>0</v>
      </c>
    </row>
    <row r="702" spans="1:8" x14ac:dyDescent="0.25">
      <c r="A702" s="193" t="s">
        <v>14704</v>
      </c>
      <c r="B702" s="194" t="s">
        <v>14705</v>
      </c>
      <c r="C702" s="188" t="s">
        <v>15</v>
      </c>
      <c r="D702" s="177"/>
      <c r="E702" s="201">
        <v>6.8</v>
      </c>
      <c r="F702" s="201">
        <v>1.62</v>
      </c>
      <c r="G702" s="88">
        <f t="shared" si="20"/>
        <v>0</v>
      </c>
      <c r="H702" s="66">
        <f t="shared" si="21"/>
        <v>0</v>
      </c>
    </row>
    <row r="703" spans="1:8" x14ac:dyDescent="0.25">
      <c r="A703" s="193" t="s">
        <v>14706</v>
      </c>
      <c r="B703" s="194" t="s">
        <v>14707</v>
      </c>
      <c r="C703" s="188" t="s">
        <v>15</v>
      </c>
      <c r="D703" s="177"/>
      <c r="E703" s="201">
        <v>5.4</v>
      </c>
      <c r="F703" s="201">
        <v>1.36</v>
      </c>
      <c r="G703" s="88">
        <f t="shared" si="20"/>
        <v>0</v>
      </c>
      <c r="H703" s="66">
        <f t="shared" si="21"/>
        <v>0</v>
      </c>
    </row>
    <row r="704" spans="1:8" ht="157.5" x14ac:dyDescent="0.25">
      <c r="A704" s="195" t="s">
        <v>14708</v>
      </c>
      <c r="B704" s="196" t="s">
        <v>22920</v>
      </c>
      <c r="C704" s="198"/>
      <c r="D704" s="199"/>
      <c r="E704" s="199"/>
      <c r="F704" s="199"/>
      <c r="G704" s="199"/>
      <c r="H704" s="200"/>
    </row>
    <row r="705" spans="1:8" x14ac:dyDescent="0.25">
      <c r="A705" s="193" t="s">
        <v>14709</v>
      </c>
      <c r="B705" s="194" t="s">
        <v>14565</v>
      </c>
      <c r="C705" s="188" t="s">
        <v>15</v>
      </c>
      <c r="D705" s="177"/>
      <c r="E705" s="201">
        <v>36.6</v>
      </c>
      <c r="F705" s="201">
        <v>3.23</v>
      </c>
      <c r="G705" s="88">
        <f t="shared" si="20"/>
        <v>0</v>
      </c>
      <c r="H705" s="66">
        <f t="shared" si="21"/>
        <v>0</v>
      </c>
    </row>
    <row r="706" spans="1:8" x14ac:dyDescent="0.25">
      <c r="A706" s="193" t="s">
        <v>14710</v>
      </c>
      <c r="B706" s="194" t="s">
        <v>14567</v>
      </c>
      <c r="C706" s="188" t="s">
        <v>15</v>
      </c>
      <c r="D706" s="177"/>
      <c r="E706" s="201">
        <v>28.6</v>
      </c>
      <c r="F706" s="201">
        <v>2.99</v>
      </c>
      <c r="G706" s="88">
        <f t="shared" si="20"/>
        <v>0</v>
      </c>
      <c r="H706" s="66">
        <f t="shared" si="21"/>
        <v>0</v>
      </c>
    </row>
    <row r="707" spans="1:8" x14ac:dyDescent="0.25">
      <c r="A707" s="193" t="s">
        <v>14711</v>
      </c>
      <c r="B707" s="194" t="s">
        <v>14569</v>
      </c>
      <c r="C707" s="188" t="s">
        <v>15</v>
      </c>
      <c r="D707" s="177"/>
      <c r="E707" s="201">
        <v>24.2</v>
      </c>
      <c r="F707" s="201">
        <v>2.74</v>
      </c>
      <c r="G707" s="88">
        <f t="shared" si="20"/>
        <v>0</v>
      </c>
      <c r="H707" s="66">
        <f t="shared" si="21"/>
        <v>0</v>
      </c>
    </row>
    <row r="708" spans="1:8" x14ac:dyDescent="0.25">
      <c r="A708" s="193" t="s">
        <v>14712</v>
      </c>
      <c r="B708" s="194" t="s">
        <v>14571</v>
      </c>
      <c r="C708" s="188" t="s">
        <v>15</v>
      </c>
      <c r="D708" s="177"/>
      <c r="E708" s="201">
        <v>19.8</v>
      </c>
      <c r="F708" s="201">
        <v>2.4900000000000002</v>
      </c>
      <c r="G708" s="88">
        <f t="shared" ref="G708:G771" si="22">D708*E708</f>
        <v>0</v>
      </c>
      <c r="H708" s="66">
        <f t="shared" ref="H708:H771" si="23">D708*F708</f>
        <v>0</v>
      </c>
    </row>
    <row r="709" spans="1:8" x14ac:dyDescent="0.25">
      <c r="A709" s="193" t="s">
        <v>14713</v>
      </c>
      <c r="B709" s="194" t="s">
        <v>14573</v>
      </c>
      <c r="C709" s="188" t="s">
        <v>15</v>
      </c>
      <c r="D709" s="177"/>
      <c r="E709" s="201">
        <v>16.100000000000001</v>
      </c>
      <c r="F709" s="201">
        <v>2.25</v>
      </c>
      <c r="G709" s="88">
        <f t="shared" si="22"/>
        <v>0</v>
      </c>
      <c r="H709" s="66">
        <f t="shared" si="23"/>
        <v>0</v>
      </c>
    </row>
    <row r="710" spans="1:8" x14ac:dyDescent="0.25">
      <c r="A710" s="193" t="s">
        <v>14714</v>
      </c>
      <c r="B710" s="194" t="s">
        <v>14575</v>
      </c>
      <c r="C710" s="188" t="s">
        <v>15</v>
      </c>
      <c r="D710" s="177"/>
      <c r="E710" s="201">
        <v>12.6</v>
      </c>
      <c r="F710" s="201">
        <v>1.95</v>
      </c>
      <c r="G710" s="88">
        <f t="shared" si="22"/>
        <v>0</v>
      </c>
      <c r="H710" s="66">
        <f t="shared" si="23"/>
        <v>0</v>
      </c>
    </row>
    <row r="711" spans="1:8" s="103" customFormat="1" ht="12.75" x14ac:dyDescent="0.2">
      <c r="A711" s="193" t="s">
        <v>14715</v>
      </c>
      <c r="B711" s="194" t="s">
        <v>14577</v>
      </c>
      <c r="C711" s="188" t="s">
        <v>15</v>
      </c>
      <c r="D711" s="181"/>
      <c r="E711" s="201">
        <v>9.6999999999999993</v>
      </c>
      <c r="F711" s="201">
        <v>1.65</v>
      </c>
      <c r="G711" s="88">
        <f t="shared" si="22"/>
        <v>0</v>
      </c>
      <c r="H711" s="66">
        <f t="shared" si="23"/>
        <v>0</v>
      </c>
    </row>
    <row r="712" spans="1:8" x14ac:dyDescent="0.25">
      <c r="A712" s="193" t="s">
        <v>14716</v>
      </c>
      <c r="B712" s="194" t="s">
        <v>14579</v>
      </c>
      <c r="C712" s="188" t="s">
        <v>15</v>
      </c>
      <c r="D712" s="177"/>
      <c r="E712" s="201">
        <v>7.4</v>
      </c>
      <c r="F712" s="201">
        <v>1.5</v>
      </c>
      <c r="G712" s="88">
        <f t="shared" si="22"/>
        <v>0</v>
      </c>
      <c r="H712" s="66">
        <f t="shared" si="23"/>
        <v>0</v>
      </c>
    </row>
    <row r="713" spans="1:8" x14ac:dyDescent="0.25">
      <c r="A713" s="193" t="s">
        <v>14717</v>
      </c>
      <c r="B713" s="194" t="s">
        <v>14581</v>
      </c>
      <c r="C713" s="188" t="s">
        <v>15</v>
      </c>
      <c r="D713" s="177"/>
      <c r="E713" s="201">
        <v>6.2</v>
      </c>
      <c r="F713" s="201">
        <v>1.5</v>
      </c>
      <c r="G713" s="88">
        <f t="shared" si="22"/>
        <v>0</v>
      </c>
      <c r="H713" s="66">
        <f t="shared" si="23"/>
        <v>0</v>
      </c>
    </row>
    <row r="714" spans="1:8" x14ac:dyDescent="0.25">
      <c r="A714" s="193" t="s">
        <v>14718</v>
      </c>
      <c r="B714" s="194" t="s">
        <v>14583</v>
      </c>
      <c r="C714" s="188" t="s">
        <v>15</v>
      </c>
      <c r="D714" s="177"/>
      <c r="E714" s="201">
        <v>4.4800000000000004</v>
      </c>
      <c r="F714" s="201">
        <v>1.1200000000000001</v>
      </c>
      <c r="G714" s="88">
        <f t="shared" si="22"/>
        <v>0</v>
      </c>
      <c r="H714" s="66">
        <f t="shared" si="23"/>
        <v>0</v>
      </c>
    </row>
    <row r="715" spans="1:8" x14ac:dyDescent="0.25">
      <c r="A715" s="193" t="s">
        <v>14719</v>
      </c>
      <c r="B715" s="194" t="s">
        <v>14585</v>
      </c>
      <c r="C715" s="188" t="s">
        <v>15</v>
      </c>
      <c r="D715" s="177"/>
      <c r="E715" s="201">
        <v>3.56</v>
      </c>
      <c r="F715" s="201">
        <v>0.99</v>
      </c>
      <c r="G715" s="88">
        <f t="shared" si="22"/>
        <v>0</v>
      </c>
      <c r="H715" s="66">
        <f t="shared" si="23"/>
        <v>0</v>
      </c>
    </row>
    <row r="716" spans="1:8" ht="180" x14ac:dyDescent="0.25">
      <c r="A716" s="195" t="s">
        <v>14720</v>
      </c>
      <c r="B716" s="196" t="s">
        <v>22921</v>
      </c>
      <c r="C716" s="198"/>
      <c r="D716" s="199"/>
      <c r="E716" s="199"/>
      <c r="F716" s="199"/>
      <c r="G716" s="199"/>
      <c r="H716" s="200"/>
    </row>
    <row r="717" spans="1:8" x14ac:dyDescent="0.25">
      <c r="A717" s="193" t="s">
        <v>14721</v>
      </c>
      <c r="B717" s="194" t="s">
        <v>14596</v>
      </c>
      <c r="C717" s="188" t="s">
        <v>15</v>
      </c>
      <c r="D717" s="177"/>
      <c r="E717" s="201">
        <v>24.5</v>
      </c>
      <c r="F717" s="201">
        <v>3.3</v>
      </c>
      <c r="G717" s="88">
        <f t="shared" si="22"/>
        <v>0</v>
      </c>
      <c r="H717" s="66">
        <f t="shared" si="23"/>
        <v>0</v>
      </c>
    </row>
    <row r="718" spans="1:8" x14ac:dyDescent="0.25">
      <c r="A718" s="193" t="s">
        <v>14722</v>
      </c>
      <c r="B718" s="194" t="s">
        <v>14598</v>
      </c>
      <c r="C718" s="188" t="s">
        <v>15</v>
      </c>
      <c r="D718" s="177"/>
      <c r="E718" s="201">
        <v>16.899999999999999</v>
      </c>
      <c r="F718" s="201">
        <v>2.4</v>
      </c>
      <c r="G718" s="88">
        <f t="shared" si="22"/>
        <v>0</v>
      </c>
      <c r="H718" s="66">
        <f t="shared" si="23"/>
        <v>0</v>
      </c>
    </row>
    <row r="719" spans="1:8" x14ac:dyDescent="0.25">
      <c r="A719" s="193" t="s">
        <v>14723</v>
      </c>
      <c r="B719" s="194" t="s">
        <v>14600</v>
      </c>
      <c r="C719" s="188" t="s">
        <v>15</v>
      </c>
      <c r="D719" s="177"/>
      <c r="E719" s="201">
        <v>12.2</v>
      </c>
      <c r="F719" s="201">
        <v>2.09</v>
      </c>
      <c r="G719" s="88">
        <f t="shared" si="22"/>
        <v>0</v>
      </c>
      <c r="H719" s="66">
        <f t="shared" si="23"/>
        <v>0</v>
      </c>
    </row>
    <row r="720" spans="1:8" x14ac:dyDescent="0.25">
      <c r="A720" s="193" t="s">
        <v>14724</v>
      </c>
      <c r="B720" s="194" t="s">
        <v>14602</v>
      </c>
      <c r="C720" s="188" t="s">
        <v>15</v>
      </c>
      <c r="D720" s="177"/>
      <c r="E720" s="201">
        <v>8.4</v>
      </c>
      <c r="F720" s="201">
        <v>1.95</v>
      </c>
      <c r="G720" s="88">
        <f t="shared" si="22"/>
        <v>0</v>
      </c>
      <c r="H720" s="66">
        <f t="shared" si="23"/>
        <v>0</v>
      </c>
    </row>
    <row r="721" spans="1:8" x14ac:dyDescent="0.25">
      <c r="A721" s="193" t="s">
        <v>14725</v>
      </c>
      <c r="B721" s="194" t="s">
        <v>14604</v>
      </c>
      <c r="C721" s="188" t="s">
        <v>15</v>
      </c>
      <c r="D721" s="177"/>
      <c r="E721" s="201">
        <v>6.7</v>
      </c>
      <c r="F721" s="201">
        <v>1.8</v>
      </c>
      <c r="G721" s="88">
        <f t="shared" si="22"/>
        <v>0</v>
      </c>
      <c r="H721" s="66">
        <f t="shared" si="23"/>
        <v>0</v>
      </c>
    </row>
    <row r="722" spans="1:8" x14ac:dyDescent="0.25">
      <c r="A722" s="193" t="s">
        <v>14726</v>
      </c>
      <c r="B722" s="194" t="s">
        <v>14606</v>
      </c>
      <c r="C722" s="188" t="s">
        <v>15</v>
      </c>
      <c r="D722" s="177"/>
      <c r="E722" s="201">
        <v>5.0999999999999996</v>
      </c>
      <c r="F722" s="201">
        <v>1.5</v>
      </c>
      <c r="G722" s="88">
        <f t="shared" si="22"/>
        <v>0</v>
      </c>
      <c r="H722" s="66">
        <f t="shared" si="23"/>
        <v>0</v>
      </c>
    </row>
    <row r="723" spans="1:8" x14ac:dyDescent="0.25">
      <c r="A723" s="193" t="s">
        <v>14727</v>
      </c>
      <c r="B723" s="194" t="s">
        <v>14608</v>
      </c>
      <c r="C723" s="188" t="s">
        <v>15</v>
      </c>
      <c r="D723" s="177"/>
      <c r="E723" s="201">
        <v>4.32</v>
      </c>
      <c r="F723" s="201">
        <v>1.35</v>
      </c>
      <c r="G723" s="88">
        <f t="shared" si="22"/>
        <v>0</v>
      </c>
      <c r="H723" s="66">
        <f t="shared" si="23"/>
        <v>0</v>
      </c>
    </row>
    <row r="724" spans="1:8" x14ac:dyDescent="0.25">
      <c r="A724" s="193" t="s">
        <v>14728</v>
      </c>
      <c r="B724" s="194" t="s">
        <v>14618</v>
      </c>
      <c r="C724" s="188" t="s">
        <v>15</v>
      </c>
      <c r="D724" s="177"/>
      <c r="E724" s="201">
        <v>55</v>
      </c>
      <c r="F724" s="201">
        <v>4.22</v>
      </c>
      <c r="G724" s="88">
        <f t="shared" si="22"/>
        <v>0</v>
      </c>
      <c r="H724" s="66">
        <f t="shared" si="23"/>
        <v>0</v>
      </c>
    </row>
    <row r="725" spans="1:8" x14ac:dyDescent="0.25">
      <c r="A725" s="193" t="s">
        <v>14729</v>
      </c>
      <c r="B725" s="194" t="s">
        <v>14620</v>
      </c>
      <c r="C725" s="188" t="s">
        <v>15</v>
      </c>
      <c r="D725" s="177"/>
      <c r="E725" s="201">
        <v>42.3</v>
      </c>
      <c r="F725" s="201">
        <v>3.75</v>
      </c>
      <c r="G725" s="88">
        <f t="shared" si="22"/>
        <v>0</v>
      </c>
      <c r="H725" s="66">
        <f t="shared" si="23"/>
        <v>0</v>
      </c>
    </row>
    <row r="726" spans="1:8" x14ac:dyDescent="0.25">
      <c r="A726" s="193" t="s">
        <v>14730</v>
      </c>
      <c r="B726" s="194" t="s">
        <v>14622</v>
      </c>
      <c r="C726" s="188" t="s">
        <v>15</v>
      </c>
      <c r="D726" s="177"/>
      <c r="E726" s="201">
        <v>32.1</v>
      </c>
      <c r="F726" s="201">
        <v>3.49</v>
      </c>
      <c r="G726" s="88">
        <f t="shared" si="22"/>
        <v>0</v>
      </c>
      <c r="H726" s="66">
        <f t="shared" si="23"/>
        <v>0</v>
      </c>
    </row>
    <row r="727" spans="1:8" x14ac:dyDescent="0.25">
      <c r="A727" s="193" t="s">
        <v>14731</v>
      </c>
      <c r="B727" s="194" t="s">
        <v>14624</v>
      </c>
      <c r="C727" s="188" t="s">
        <v>15</v>
      </c>
      <c r="D727" s="177"/>
      <c r="E727" s="201">
        <v>24.3</v>
      </c>
      <c r="F727" s="201">
        <v>2.99</v>
      </c>
      <c r="G727" s="88">
        <f t="shared" si="22"/>
        <v>0</v>
      </c>
      <c r="H727" s="66">
        <f t="shared" si="23"/>
        <v>0</v>
      </c>
    </row>
    <row r="728" spans="1:8" x14ac:dyDescent="0.25">
      <c r="A728" s="193" t="s">
        <v>14732</v>
      </c>
      <c r="B728" s="194" t="s">
        <v>14626</v>
      </c>
      <c r="C728" s="188" t="s">
        <v>15</v>
      </c>
      <c r="D728" s="177"/>
      <c r="E728" s="201">
        <v>19.899999999999999</v>
      </c>
      <c r="F728" s="201">
        <v>2.4500000000000002</v>
      </c>
      <c r="G728" s="88">
        <f t="shared" si="22"/>
        <v>0</v>
      </c>
      <c r="H728" s="66">
        <f t="shared" si="23"/>
        <v>0</v>
      </c>
    </row>
    <row r="729" spans="1:8" x14ac:dyDescent="0.25">
      <c r="A729" s="193" t="s">
        <v>14733</v>
      </c>
      <c r="B729" s="194" t="s">
        <v>14628</v>
      </c>
      <c r="C729" s="188" t="s">
        <v>15</v>
      </c>
      <c r="D729" s="177"/>
      <c r="E729" s="201">
        <v>13.8</v>
      </c>
      <c r="F729" s="201">
        <v>2</v>
      </c>
      <c r="G729" s="88">
        <f t="shared" si="22"/>
        <v>0</v>
      </c>
      <c r="H729" s="66">
        <f t="shared" si="23"/>
        <v>0</v>
      </c>
    </row>
    <row r="730" spans="1:8" x14ac:dyDescent="0.25">
      <c r="A730" s="193" t="s">
        <v>14734</v>
      </c>
      <c r="B730" s="194" t="s">
        <v>14630</v>
      </c>
      <c r="C730" s="188" t="s">
        <v>15</v>
      </c>
      <c r="D730" s="177"/>
      <c r="E730" s="201">
        <v>9.9</v>
      </c>
      <c r="F730" s="201">
        <v>1.74</v>
      </c>
      <c r="G730" s="88">
        <f t="shared" si="22"/>
        <v>0</v>
      </c>
      <c r="H730" s="66">
        <f t="shared" si="23"/>
        <v>0</v>
      </c>
    </row>
    <row r="731" spans="1:8" x14ac:dyDescent="0.25">
      <c r="A731" s="193" t="s">
        <v>14735</v>
      </c>
      <c r="B731" s="194" t="s">
        <v>14632</v>
      </c>
      <c r="C731" s="188" t="s">
        <v>15</v>
      </c>
      <c r="D731" s="177"/>
      <c r="E731" s="201">
        <v>7.4</v>
      </c>
      <c r="F731" s="201">
        <v>1.62</v>
      </c>
      <c r="G731" s="88">
        <f t="shared" si="22"/>
        <v>0</v>
      </c>
      <c r="H731" s="66">
        <f t="shared" si="23"/>
        <v>0</v>
      </c>
    </row>
    <row r="732" spans="1:8" x14ac:dyDescent="0.25">
      <c r="A732" s="193" t="s">
        <v>14736</v>
      </c>
      <c r="B732" s="194" t="s">
        <v>14634</v>
      </c>
      <c r="C732" s="188" t="s">
        <v>15</v>
      </c>
      <c r="D732" s="177"/>
      <c r="E732" s="201">
        <v>5.9</v>
      </c>
      <c r="F732" s="201">
        <v>0.81</v>
      </c>
      <c r="G732" s="88">
        <f t="shared" si="22"/>
        <v>0</v>
      </c>
      <c r="H732" s="66">
        <f t="shared" si="23"/>
        <v>0</v>
      </c>
    </row>
    <row r="733" spans="1:8" x14ac:dyDescent="0.25">
      <c r="A733" s="193" t="s">
        <v>14737</v>
      </c>
      <c r="B733" s="194" t="s">
        <v>14636</v>
      </c>
      <c r="C733" s="188" t="s">
        <v>15</v>
      </c>
      <c r="D733" s="177"/>
      <c r="E733" s="201">
        <v>4.7</v>
      </c>
      <c r="F733" s="201">
        <v>1.25</v>
      </c>
      <c r="G733" s="88">
        <f t="shared" si="22"/>
        <v>0</v>
      </c>
      <c r="H733" s="66">
        <f t="shared" si="23"/>
        <v>0</v>
      </c>
    </row>
    <row r="734" spans="1:8" x14ac:dyDescent="0.25">
      <c r="A734" s="193" t="s">
        <v>14738</v>
      </c>
      <c r="B734" s="194" t="s">
        <v>14638</v>
      </c>
      <c r="C734" s="188" t="s">
        <v>15</v>
      </c>
      <c r="D734" s="177"/>
      <c r="E734" s="201">
        <v>3.98</v>
      </c>
      <c r="F734" s="201">
        <v>1.1200000000000001</v>
      </c>
      <c r="G734" s="88">
        <f t="shared" si="22"/>
        <v>0</v>
      </c>
      <c r="H734" s="66">
        <f t="shared" si="23"/>
        <v>0</v>
      </c>
    </row>
    <row r="735" spans="1:8" x14ac:dyDescent="0.25">
      <c r="A735" s="193" t="s">
        <v>14739</v>
      </c>
      <c r="B735" s="194" t="s">
        <v>14648</v>
      </c>
      <c r="C735" s="188" t="s">
        <v>15</v>
      </c>
      <c r="D735" s="177"/>
      <c r="E735" s="201">
        <v>47</v>
      </c>
      <c r="F735" s="201">
        <v>3.75</v>
      </c>
      <c r="G735" s="88">
        <f t="shared" si="22"/>
        <v>0</v>
      </c>
      <c r="H735" s="66">
        <f t="shared" si="23"/>
        <v>0</v>
      </c>
    </row>
    <row r="736" spans="1:8" x14ac:dyDescent="0.25">
      <c r="A736" s="193" t="s">
        <v>14740</v>
      </c>
      <c r="B736" s="194" t="s">
        <v>14650</v>
      </c>
      <c r="C736" s="188" t="s">
        <v>15</v>
      </c>
      <c r="D736" s="177"/>
      <c r="E736" s="201">
        <v>37.200000000000003</v>
      </c>
      <c r="F736" s="201">
        <v>3.49</v>
      </c>
      <c r="G736" s="88">
        <f t="shared" si="22"/>
        <v>0</v>
      </c>
      <c r="H736" s="66">
        <f t="shared" si="23"/>
        <v>0</v>
      </c>
    </row>
    <row r="737" spans="1:8" x14ac:dyDescent="0.25">
      <c r="A737" s="193" t="s">
        <v>14741</v>
      </c>
      <c r="B737" s="194" t="s">
        <v>14652</v>
      </c>
      <c r="C737" s="188" t="s">
        <v>15</v>
      </c>
      <c r="D737" s="177"/>
      <c r="E737" s="201">
        <v>28.6</v>
      </c>
      <c r="F737" s="201">
        <v>3.23</v>
      </c>
      <c r="G737" s="88">
        <f t="shared" si="22"/>
        <v>0</v>
      </c>
      <c r="H737" s="66">
        <f t="shared" si="23"/>
        <v>0</v>
      </c>
    </row>
    <row r="738" spans="1:8" x14ac:dyDescent="0.25">
      <c r="A738" s="193" t="s">
        <v>14742</v>
      </c>
      <c r="B738" s="194" t="s">
        <v>14654</v>
      </c>
      <c r="C738" s="188" t="s">
        <v>15</v>
      </c>
      <c r="D738" s="177"/>
      <c r="E738" s="201">
        <v>20.8</v>
      </c>
      <c r="F738" s="201">
        <v>2.74</v>
      </c>
      <c r="G738" s="88">
        <f t="shared" si="22"/>
        <v>0</v>
      </c>
      <c r="H738" s="66">
        <f t="shared" si="23"/>
        <v>0</v>
      </c>
    </row>
    <row r="739" spans="1:8" x14ac:dyDescent="0.25">
      <c r="A739" s="193" t="s">
        <v>14743</v>
      </c>
      <c r="B739" s="194" t="s">
        <v>14656</v>
      </c>
      <c r="C739" s="188" t="s">
        <v>15</v>
      </c>
      <c r="D739" s="177"/>
      <c r="E739" s="201">
        <v>16.600000000000001</v>
      </c>
      <c r="F739" s="201">
        <v>2.4900000000000002</v>
      </c>
      <c r="G739" s="88">
        <f t="shared" si="22"/>
        <v>0</v>
      </c>
      <c r="H739" s="66">
        <f t="shared" si="23"/>
        <v>0</v>
      </c>
    </row>
    <row r="740" spans="1:8" x14ac:dyDescent="0.25">
      <c r="A740" s="193" t="s">
        <v>14744</v>
      </c>
      <c r="B740" s="194" t="s">
        <v>14658</v>
      </c>
      <c r="C740" s="188" t="s">
        <v>15</v>
      </c>
      <c r="D740" s="177"/>
      <c r="E740" s="201">
        <v>10.3</v>
      </c>
      <c r="F740" s="201">
        <v>1.25</v>
      </c>
      <c r="G740" s="88">
        <f t="shared" si="22"/>
        <v>0</v>
      </c>
      <c r="H740" s="66">
        <f t="shared" si="23"/>
        <v>0</v>
      </c>
    </row>
    <row r="741" spans="1:8" x14ac:dyDescent="0.25">
      <c r="A741" s="193" t="s">
        <v>14745</v>
      </c>
      <c r="B741" s="194" t="s">
        <v>14660</v>
      </c>
      <c r="C741" s="188" t="s">
        <v>15</v>
      </c>
      <c r="D741" s="177"/>
      <c r="E741" s="201">
        <v>8.6999999999999993</v>
      </c>
      <c r="F741" s="201">
        <v>1.74</v>
      </c>
      <c r="G741" s="88">
        <f t="shared" si="22"/>
        <v>0</v>
      </c>
      <c r="H741" s="66">
        <f t="shared" si="23"/>
        <v>0</v>
      </c>
    </row>
    <row r="742" spans="1:8" x14ac:dyDescent="0.25">
      <c r="A742" s="193" t="s">
        <v>14746</v>
      </c>
      <c r="B742" s="194" t="s">
        <v>14662</v>
      </c>
      <c r="C742" s="188" t="s">
        <v>15</v>
      </c>
      <c r="D742" s="177"/>
      <c r="E742" s="201">
        <v>5.5</v>
      </c>
      <c r="F742" s="201">
        <v>1.25</v>
      </c>
      <c r="G742" s="88">
        <f t="shared" si="22"/>
        <v>0</v>
      </c>
      <c r="H742" s="66">
        <f t="shared" si="23"/>
        <v>0</v>
      </c>
    </row>
    <row r="743" spans="1:8" x14ac:dyDescent="0.25">
      <c r="A743" s="193" t="s">
        <v>14747</v>
      </c>
      <c r="B743" s="194" t="s">
        <v>14664</v>
      </c>
      <c r="C743" s="188" t="s">
        <v>15</v>
      </c>
      <c r="D743" s="177"/>
      <c r="E743" s="201">
        <v>4.4800000000000004</v>
      </c>
      <c r="F743" s="201">
        <v>1.1200000000000001</v>
      </c>
      <c r="G743" s="88">
        <f t="shared" si="22"/>
        <v>0</v>
      </c>
      <c r="H743" s="66">
        <f t="shared" si="23"/>
        <v>0</v>
      </c>
    </row>
    <row r="744" spans="1:8" x14ac:dyDescent="0.25">
      <c r="A744" s="193" t="s">
        <v>14748</v>
      </c>
      <c r="B744" s="194" t="s">
        <v>14666</v>
      </c>
      <c r="C744" s="188" t="s">
        <v>15</v>
      </c>
      <c r="D744" s="177"/>
      <c r="E744" s="201">
        <v>3.46</v>
      </c>
      <c r="F744" s="201">
        <v>0.99</v>
      </c>
      <c r="G744" s="88">
        <f t="shared" si="22"/>
        <v>0</v>
      </c>
      <c r="H744" s="66">
        <f t="shared" si="23"/>
        <v>0</v>
      </c>
    </row>
    <row r="745" spans="1:8" x14ac:dyDescent="0.25">
      <c r="A745" s="193" t="s">
        <v>14749</v>
      </c>
      <c r="B745" s="194" t="s">
        <v>14668</v>
      </c>
      <c r="C745" s="188" t="s">
        <v>15</v>
      </c>
      <c r="D745" s="177"/>
      <c r="E745" s="201">
        <v>2.84</v>
      </c>
      <c r="F745" s="201">
        <v>0.87</v>
      </c>
      <c r="G745" s="88">
        <f t="shared" si="22"/>
        <v>0</v>
      </c>
      <c r="H745" s="66">
        <f t="shared" si="23"/>
        <v>0</v>
      </c>
    </row>
    <row r="746" spans="1:8" x14ac:dyDescent="0.25">
      <c r="A746" s="193" t="s">
        <v>14750</v>
      </c>
      <c r="B746" s="194" t="s">
        <v>14672</v>
      </c>
      <c r="C746" s="188" t="s">
        <v>15</v>
      </c>
      <c r="D746" s="177"/>
      <c r="E746" s="201">
        <v>8.6</v>
      </c>
      <c r="F746" s="201">
        <v>1.74</v>
      </c>
      <c r="G746" s="88">
        <f t="shared" si="22"/>
        <v>0</v>
      </c>
      <c r="H746" s="66">
        <f t="shared" si="23"/>
        <v>0</v>
      </c>
    </row>
    <row r="747" spans="1:8" s="103" customFormat="1" ht="12.75" x14ac:dyDescent="0.2">
      <c r="A747" s="193" t="s">
        <v>14751</v>
      </c>
      <c r="B747" s="194" t="s">
        <v>14674</v>
      </c>
      <c r="C747" s="188" t="s">
        <v>15</v>
      </c>
      <c r="D747" s="181"/>
      <c r="E747" s="201">
        <v>6.4</v>
      </c>
      <c r="F747" s="201">
        <v>1.5</v>
      </c>
      <c r="G747" s="88">
        <f t="shared" si="22"/>
        <v>0</v>
      </c>
      <c r="H747" s="66">
        <f t="shared" si="23"/>
        <v>0</v>
      </c>
    </row>
    <row r="748" spans="1:8" x14ac:dyDescent="0.25">
      <c r="A748" s="193" t="s">
        <v>14752</v>
      </c>
      <c r="B748" s="194" t="s">
        <v>14676</v>
      </c>
      <c r="C748" s="188" t="s">
        <v>15</v>
      </c>
      <c r="D748" s="177"/>
      <c r="E748" s="201">
        <v>4.38</v>
      </c>
      <c r="F748" s="201">
        <v>1.1200000000000001</v>
      </c>
      <c r="G748" s="88">
        <f t="shared" si="22"/>
        <v>0</v>
      </c>
      <c r="H748" s="66">
        <f t="shared" si="23"/>
        <v>0</v>
      </c>
    </row>
    <row r="749" spans="1:8" x14ac:dyDescent="0.25">
      <c r="A749" s="193" t="s">
        <v>14753</v>
      </c>
      <c r="B749" s="194" t="s">
        <v>14678</v>
      </c>
      <c r="C749" s="188" t="s">
        <v>15</v>
      </c>
      <c r="D749" s="177"/>
      <c r="E749" s="201">
        <v>3.56</v>
      </c>
      <c r="F749" s="201">
        <v>0.99</v>
      </c>
      <c r="G749" s="88">
        <f t="shared" si="22"/>
        <v>0</v>
      </c>
      <c r="H749" s="66">
        <f t="shared" si="23"/>
        <v>0</v>
      </c>
    </row>
    <row r="750" spans="1:8" x14ac:dyDescent="0.25">
      <c r="A750" s="193" t="s">
        <v>14754</v>
      </c>
      <c r="B750" s="194" t="s">
        <v>14680</v>
      </c>
      <c r="C750" s="188" t="s">
        <v>15</v>
      </c>
      <c r="D750" s="177"/>
      <c r="E750" s="201">
        <v>2.94</v>
      </c>
      <c r="F750" s="201">
        <v>0.87</v>
      </c>
      <c r="G750" s="88">
        <f t="shared" si="22"/>
        <v>0</v>
      </c>
      <c r="H750" s="66">
        <f t="shared" si="23"/>
        <v>0</v>
      </c>
    </row>
    <row r="751" spans="1:8" x14ac:dyDescent="0.25">
      <c r="A751" s="193" t="s">
        <v>14755</v>
      </c>
      <c r="B751" s="194" t="s">
        <v>14682</v>
      </c>
      <c r="C751" s="188" t="s">
        <v>15</v>
      </c>
      <c r="D751" s="177"/>
      <c r="E751" s="201">
        <v>2.42</v>
      </c>
      <c r="F751" s="201">
        <v>0.75</v>
      </c>
      <c r="G751" s="88">
        <f t="shared" si="22"/>
        <v>0</v>
      </c>
      <c r="H751" s="66">
        <f t="shared" si="23"/>
        <v>0</v>
      </c>
    </row>
    <row r="752" spans="1:8" ht="135" x14ac:dyDescent="0.25">
      <c r="A752" s="195" t="s">
        <v>14756</v>
      </c>
      <c r="B752" s="196" t="s">
        <v>22922</v>
      </c>
      <c r="C752" s="198"/>
      <c r="D752" s="199"/>
      <c r="E752" s="199"/>
      <c r="F752" s="199"/>
      <c r="G752" s="199"/>
      <c r="H752" s="200"/>
    </row>
    <row r="753" spans="1:8" x14ac:dyDescent="0.25">
      <c r="A753" s="193" t="s">
        <v>14757</v>
      </c>
      <c r="B753" s="194" t="s">
        <v>14636</v>
      </c>
      <c r="C753" s="188" t="s">
        <v>15</v>
      </c>
      <c r="D753" s="177"/>
      <c r="E753" s="201">
        <v>6.5</v>
      </c>
      <c r="F753" s="201">
        <v>1.25</v>
      </c>
      <c r="G753" s="88">
        <f t="shared" si="22"/>
        <v>0</v>
      </c>
      <c r="H753" s="66">
        <f t="shared" si="23"/>
        <v>0</v>
      </c>
    </row>
    <row r="754" spans="1:8" x14ac:dyDescent="0.25">
      <c r="A754" s="193" t="s">
        <v>14758</v>
      </c>
      <c r="B754" s="194" t="s">
        <v>14638</v>
      </c>
      <c r="C754" s="188" t="s">
        <v>15</v>
      </c>
      <c r="D754" s="177"/>
      <c r="E754" s="201">
        <v>5.5</v>
      </c>
      <c r="F754" s="201">
        <v>1.1200000000000001</v>
      </c>
      <c r="G754" s="88">
        <f t="shared" si="22"/>
        <v>0</v>
      </c>
      <c r="H754" s="66">
        <f t="shared" si="23"/>
        <v>0</v>
      </c>
    </row>
    <row r="755" spans="1:8" x14ac:dyDescent="0.25">
      <c r="A755" s="193" t="s">
        <v>14759</v>
      </c>
      <c r="B755" s="194" t="s">
        <v>14666</v>
      </c>
      <c r="C755" s="188" t="s">
        <v>15</v>
      </c>
      <c r="D755" s="177"/>
      <c r="E755" s="201">
        <v>4.96</v>
      </c>
      <c r="F755" s="201">
        <v>0.99</v>
      </c>
      <c r="G755" s="88">
        <f t="shared" si="22"/>
        <v>0</v>
      </c>
      <c r="H755" s="66">
        <f t="shared" si="23"/>
        <v>0</v>
      </c>
    </row>
    <row r="756" spans="1:8" x14ac:dyDescent="0.25">
      <c r="A756" s="193" t="s">
        <v>14760</v>
      </c>
      <c r="B756" s="194" t="s">
        <v>14668</v>
      </c>
      <c r="C756" s="188" t="s">
        <v>15</v>
      </c>
      <c r="D756" s="177"/>
      <c r="E756" s="201">
        <v>4.1399999999999997</v>
      </c>
      <c r="F756" s="201">
        <v>0.87</v>
      </c>
      <c r="G756" s="88">
        <f t="shared" si="22"/>
        <v>0</v>
      </c>
      <c r="H756" s="66">
        <f t="shared" si="23"/>
        <v>0</v>
      </c>
    </row>
    <row r="757" spans="1:8" x14ac:dyDescent="0.25">
      <c r="A757" s="193" t="s">
        <v>14761</v>
      </c>
      <c r="B757" s="194" t="s">
        <v>14632</v>
      </c>
      <c r="C757" s="188" t="s">
        <v>15</v>
      </c>
      <c r="D757" s="177"/>
      <c r="E757" s="201">
        <v>9.9</v>
      </c>
      <c r="F757" s="201">
        <v>1.62</v>
      </c>
      <c r="G757" s="88">
        <f t="shared" si="22"/>
        <v>0</v>
      </c>
      <c r="H757" s="66">
        <f t="shared" si="23"/>
        <v>0</v>
      </c>
    </row>
    <row r="758" spans="1:8" x14ac:dyDescent="0.25">
      <c r="A758" s="193" t="s">
        <v>14762</v>
      </c>
      <c r="B758" s="194" t="s">
        <v>14634</v>
      </c>
      <c r="C758" s="188" t="s">
        <v>15</v>
      </c>
      <c r="D758" s="177"/>
      <c r="E758" s="201">
        <v>8</v>
      </c>
      <c r="F758" s="201">
        <v>1.5</v>
      </c>
      <c r="G758" s="88">
        <f t="shared" si="22"/>
        <v>0</v>
      </c>
      <c r="H758" s="66">
        <f t="shared" si="23"/>
        <v>0</v>
      </c>
    </row>
    <row r="759" spans="1:8" x14ac:dyDescent="0.25">
      <c r="A759" s="193" t="s">
        <v>14763</v>
      </c>
      <c r="B759" s="194" t="s">
        <v>14662</v>
      </c>
      <c r="C759" s="188" t="s">
        <v>15</v>
      </c>
      <c r="D759" s="177"/>
      <c r="E759" s="201">
        <v>7.3</v>
      </c>
      <c r="F759" s="201">
        <v>1.25</v>
      </c>
      <c r="G759" s="88">
        <f t="shared" si="22"/>
        <v>0</v>
      </c>
      <c r="H759" s="66">
        <f t="shared" si="23"/>
        <v>0</v>
      </c>
    </row>
    <row r="760" spans="1:8" x14ac:dyDescent="0.25">
      <c r="A760" s="193" t="s">
        <v>14764</v>
      </c>
      <c r="B760" s="194" t="s">
        <v>14664</v>
      </c>
      <c r="C760" s="188" t="s">
        <v>15</v>
      </c>
      <c r="D760" s="177"/>
      <c r="E760" s="201">
        <v>6.5</v>
      </c>
      <c r="F760" s="201">
        <v>1.1200000000000001</v>
      </c>
      <c r="G760" s="88">
        <f t="shared" si="22"/>
        <v>0</v>
      </c>
      <c r="H760" s="66">
        <f t="shared" si="23"/>
        <v>0</v>
      </c>
    </row>
    <row r="761" spans="1:8" x14ac:dyDescent="0.25">
      <c r="A761" s="193" t="s">
        <v>14765</v>
      </c>
      <c r="B761" s="194" t="s">
        <v>14676</v>
      </c>
      <c r="C761" s="188" t="s">
        <v>15</v>
      </c>
      <c r="D761" s="177"/>
      <c r="E761" s="201">
        <v>6</v>
      </c>
      <c r="F761" s="201">
        <v>1.1200000000000001</v>
      </c>
      <c r="G761" s="88">
        <f t="shared" si="22"/>
        <v>0</v>
      </c>
      <c r="H761" s="66">
        <f t="shared" si="23"/>
        <v>0</v>
      </c>
    </row>
    <row r="762" spans="1:8" x14ac:dyDescent="0.25">
      <c r="A762" s="193" t="s">
        <v>14766</v>
      </c>
      <c r="B762" s="194" t="s">
        <v>14678</v>
      </c>
      <c r="C762" s="188" t="s">
        <v>15</v>
      </c>
      <c r="D762" s="177"/>
      <c r="E762" s="201">
        <v>4.8600000000000003</v>
      </c>
      <c r="F762" s="201">
        <v>0.99</v>
      </c>
      <c r="G762" s="88">
        <f t="shared" si="22"/>
        <v>0</v>
      </c>
      <c r="H762" s="66">
        <f t="shared" si="23"/>
        <v>0</v>
      </c>
    </row>
    <row r="763" spans="1:8" x14ac:dyDescent="0.25">
      <c r="A763" s="193" t="s">
        <v>14767</v>
      </c>
      <c r="B763" s="194" t="s">
        <v>14680</v>
      </c>
      <c r="C763" s="188" t="s">
        <v>15</v>
      </c>
      <c r="D763" s="177"/>
      <c r="E763" s="201">
        <v>3.94</v>
      </c>
      <c r="F763" s="201">
        <v>0.87</v>
      </c>
      <c r="G763" s="88">
        <f t="shared" si="22"/>
        <v>0</v>
      </c>
      <c r="H763" s="66">
        <f t="shared" si="23"/>
        <v>0</v>
      </c>
    </row>
    <row r="764" spans="1:8" x14ac:dyDescent="0.25">
      <c r="A764" s="193" t="s">
        <v>14768</v>
      </c>
      <c r="B764" s="194" t="s">
        <v>14682</v>
      </c>
      <c r="C764" s="188" t="s">
        <v>15</v>
      </c>
      <c r="D764" s="177"/>
      <c r="E764" s="201">
        <v>3.42</v>
      </c>
      <c r="F764" s="201">
        <v>0.75</v>
      </c>
      <c r="G764" s="88">
        <f t="shared" si="22"/>
        <v>0</v>
      </c>
      <c r="H764" s="66">
        <f t="shared" si="23"/>
        <v>0</v>
      </c>
    </row>
    <row r="765" spans="1:8" x14ac:dyDescent="0.25">
      <c r="A765" s="193" t="s">
        <v>14769</v>
      </c>
      <c r="B765" s="194" t="s">
        <v>14608</v>
      </c>
      <c r="C765" s="188" t="s">
        <v>15</v>
      </c>
      <c r="D765" s="177"/>
      <c r="E765" s="201">
        <v>5.9</v>
      </c>
      <c r="F765" s="201">
        <v>1.35</v>
      </c>
      <c r="G765" s="88">
        <f t="shared" si="22"/>
        <v>0</v>
      </c>
      <c r="H765" s="66">
        <f t="shared" si="23"/>
        <v>0</v>
      </c>
    </row>
    <row r="766" spans="1:8" x14ac:dyDescent="0.25">
      <c r="A766" s="193" t="s">
        <v>14770</v>
      </c>
      <c r="B766" s="194" t="s">
        <v>14606</v>
      </c>
      <c r="C766" s="188" t="s">
        <v>15</v>
      </c>
      <c r="D766" s="177"/>
      <c r="E766" s="201">
        <v>7.1</v>
      </c>
      <c r="F766" s="201">
        <v>1.5</v>
      </c>
      <c r="G766" s="88">
        <f t="shared" si="22"/>
        <v>0</v>
      </c>
      <c r="H766" s="66">
        <f t="shared" si="23"/>
        <v>0</v>
      </c>
    </row>
    <row r="767" spans="1:8" x14ac:dyDescent="0.25">
      <c r="A767" s="193" t="s">
        <v>14771</v>
      </c>
      <c r="B767" s="194" t="s">
        <v>14604</v>
      </c>
      <c r="C767" s="188" t="s">
        <v>15</v>
      </c>
      <c r="D767" s="177"/>
      <c r="E767" s="201">
        <v>9</v>
      </c>
      <c r="F767" s="201">
        <v>1.8</v>
      </c>
      <c r="G767" s="88">
        <f t="shared" si="22"/>
        <v>0</v>
      </c>
      <c r="H767" s="66">
        <f t="shared" si="23"/>
        <v>0</v>
      </c>
    </row>
    <row r="768" spans="1:8" x14ac:dyDescent="0.25">
      <c r="A768" s="193" t="s">
        <v>14772</v>
      </c>
      <c r="B768" s="194" t="s">
        <v>14602</v>
      </c>
      <c r="C768" s="188" t="s">
        <v>15</v>
      </c>
      <c r="D768" s="177"/>
      <c r="E768" s="201">
        <v>11.5</v>
      </c>
      <c r="F768" s="201">
        <v>1.95</v>
      </c>
      <c r="G768" s="88">
        <f t="shared" si="22"/>
        <v>0</v>
      </c>
      <c r="H768" s="66">
        <f t="shared" si="23"/>
        <v>0</v>
      </c>
    </row>
    <row r="769" spans="1:8" x14ac:dyDescent="0.25">
      <c r="A769" s="193" t="s">
        <v>14773</v>
      </c>
      <c r="B769" s="194" t="s">
        <v>14600</v>
      </c>
      <c r="C769" s="188" t="s">
        <v>15</v>
      </c>
      <c r="D769" s="177"/>
      <c r="E769" s="201">
        <v>17.2</v>
      </c>
      <c r="F769" s="201">
        <v>2.09</v>
      </c>
      <c r="G769" s="88">
        <f t="shared" si="22"/>
        <v>0</v>
      </c>
      <c r="H769" s="66">
        <f t="shared" si="23"/>
        <v>0</v>
      </c>
    </row>
    <row r="770" spans="1:8" x14ac:dyDescent="0.25">
      <c r="A770" s="193" t="s">
        <v>14774</v>
      </c>
      <c r="B770" s="194" t="s">
        <v>14630</v>
      </c>
      <c r="C770" s="188" t="s">
        <v>15</v>
      </c>
      <c r="D770" s="177"/>
      <c r="E770" s="201">
        <v>13.6</v>
      </c>
      <c r="F770" s="201">
        <v>1.74</v>
      </c>
      <c r="G770" s="88">
        <f t="shared" si="22"/>
        <v>0</v>
      </c>
      <c r="H770" s="66">
        <f t="shared" si="23"/>
        <v>0</v>
      </c>
    </row>
    <row r="771" spans="1:8" x14ac:dyDescent="0.25">
      <c r="A771" s="193" t="s">
        <v>14775</v>
      </c>
      <c r="B771" s="194" t="s">
        <v>14660</v>
      </c>
      <c r="C771" s="188" t="s">
        <v>15</v>
      </c>
      <c r="D771" s="177"/>
      <c r="E771" s="201">
        <v>11.8</v>
      </c>
      <c r="F771" s="201">
        <v>1.74</v>
      </c>
      <c r="G771" s="88">
        <f t="shared" si="22"/>
        <v>0</v>
      </c>
      <c r="H771" s="66">
        <f t="shared" si="23"/>
        <v>0</v>
      </c>
    </row>
    <row r="772" spans="1:8" x14ac:dyDescent="0.25">
      <c r="A772" s="193" t="s">
        <v>14776</v>
      </c>
      <c r="B772" s="194" t="s">
        <v>14674</v>
      </c>
      <c r="C772" s="188" t="s">
        <v>15</v>
      </c>
      <c r="D772" s="177"/>
      <c r="E772" s="201">
        <v>8.6999999999999993</v>
      </c>
      <c r="F772" s="201">
        <v>1.5</v>
      </c>
      <c r="G772" s="88">
        <f t="shared" ref="G772:G835" si="24">D772*E772</f>
        <v>0</v>
      </c>
      <c r="H772" s="66">
        <f t="shared" ref="H772:H835" si="25">D772*F772</f>
        <v>0</v>
      </c>
    </row>
    <row r="773" spans="1:8" x14ac:dyDescent="0.25">
      <c r="A773" s="193" t="s">
        <v>14777</v>
      </c>
      <c r="B773" s="194" t="s">
        <v>14593</v>
      </c>
      <c r="C773" s="188" t="s">
        <v>15</v>
      </c>
      <c r="D773" s="177"/>
      <c r="E773" s="201">
        <v>2.58</v>
      </c>
      <c r="F773" s="201">
        <v>0.5</v>
      </c>
      <c r="G773" s="88">
        <f t="shared" si="24"/>
        <v>0</v>
      </c>
      <c r="H773" s="66">
        <f t="shared" si="25"/>
        <v>0</v>
      </c>
    </row>
    <row r="774" spans="1:8" x14ac:dyDescent="0.25">
      <c r="A774" s="193" t="s">
        <v>14778</v>
      </c>
      <c r="B774" s="194" t="s">
        <v>14591</v>
      </c>
      <c r="C774" s="188" t="s">
        <v>15</v>
      </c>
      <c r="D774" s="177"/>
      <c r="E774" s="201">
        <v>3</v>
      </c>
      <c r="F774" s="201">
        <v>0.62</v>
      </c>
      <c r="G774" s="88">
        <f t="shared" si="24"/>
        <v>0</v>
      </c>
      <c r="H774" s="66">
        <f t="shared" si="25"/>
        <v>0</v>
      </c>
    </row>
    <row r="775" spans="1:8" x14ac:dyDescent="0.25">
      <c r="A775" s="193" t="s">
        <v>14779</v>
      </c>
      <c r="B775" s="194" t="s">
        <v>14589</v>
      </c>
      <c r="C775" s="188" t="s">
        <v>15</v>
      </c>
      <c r="D775" s="177"/>
      <c r="E775" s="201">
        <v>3.42</v>
      </c>
      <c r="F775" s="201">
        <v>0.75</v>
      </c>
      <c r="G775" s="88">
        <f t="shared" si="24"/>
        <v>0</v>
      </c>
      <c r="H775" s="66">
        <f t="shared" si="25"/>
        <v>0</v>
      </c>
    </row>
    <row r="776" spans="1:8" x14ac:dyDescent="0.25">
      <c r="A776" s="193" t="s">
        <v>14780</v>
      </c>
      <c r="B776" s="194" t="s">
        <v>14587</v>
      </c>
      <c r="C776" s="188" t="s">
        <v>15</v>
      </c>
      <c r="D776" s="177"/>
      <c r="E776" s="201">
        <v>4.1399999999999997</v>
      </c>
      <c r="F776" s="201">
        <v>0.87</v>
      </c>
      <c r="G776" s="88">
        <f t="shared" si="24"/>
        <v>0</v>
      </c>
      <c r="H776" s="66">
        <f t="shared" si="25"/>
        <v>0</v>
      </c>
    </row>
    <row r="777" spans="1:8" x14ac:dyDescent="0.25">
      <c r="A777" s="193" t="s">
        <v>14781</v>
      </c>
      <c r="B777" s="194" t="s">
        <v>14585</v>
      </c>
      <c r="C777" s="188" t="s">
        <v>15</v>
      </c>
      <c r="D777" s="177"/>
      <c r="E777" s="201">
        <v>4.66</v>
      </c>
      <c r="F777" s="201">
        <v>0.99</v>
      </c>
      <c r="G777" s="88">
        <f t="shared" si="24"/>
        <v>0</v>
      </c>
      <c r="H777" s="66">
        <f t="shared" si="25"/>
        <v>0</v>
      </c>
    </row>
    <row r="778" spans="1:8" x14ac:dyDescent="0.25">
      <c r="A778" s="193" t="s">
        <v>14782</v>
      </c>
      <c r="B778" s="194" t="s">
        <v>14583</v>
      </c>
      <c r="C778" s="188" t="s">
        <v>15</v>
      </c>
      <c r="D778" s="177"/>
      <c r="E778" s="201">
        <v>6</v>
      </c>
      <c r="F778" s="201">
        <v>1.1200000000000001</v>
      </c>
      <c r="G778" s="88">
        <f t="shared" si="24"/>
        <v>0</v>
      </c>
      <c r="H778" s="66">
        <f t="shared" si="25"/>
        <v>0</v>
      </c>
    </row>
    <row r="779" spans="1:8" x14ac:dyDescent="0.25">
      <c r="A779" s="193" t="s">
        <v>14783</v>
      </c>
      <c r="B779" s="194" t="s">
        <v>14581</v>
      </c>
      <c r="C779" s="188" t="s">
        <v>15</v>
      </c>
      <c r="D779" s="177"/>
      <c r="E779" s="201">
        <v>8.1999999999999993</v>
      </c>
      <c r="F779" s="201">
        <v>1.5</v>
      </c>
      <c r="G779" s="88">
        <f t="shared" si="24"/>
        <v>0</v>
      </c>
      <c r="H779" s="66">
        <f t="shared" si="25"/>
        <v>0</v>
      </c>
    </row>
    <row r="780" spans="1:8" x14ac:dyDescent="0.25">
      <c r="A780" s="193" t="s">
        <v>14784</v>
      </c>
      <c r="B780" s="194" t="s">
        <v>14579</v>
      </c>
      <c r="C780" s="188" t="s">
        <v>15</v>
      </c>
      <c r="D780" s="177"/>
      <c r="E780" s="201">
        <v>9.6999999999999993</v>
      </c>
      <c r="F780" s="201">
        <v>1.5</v>
      </c>
      <c r="G780" s="88">
        <f t="shared" si="24"/>
        <v>0</v>
      </c>
      <c r="H780" s="66">
        <f t="shared" si="25"/>
        <v>0</v>
      </c>
    </row>
    <row r="781" spans="1:8" x14ac:dyDescent="0.25">
      <c r="A781" s="193" t="s">
        <v>14785</v>
      </c>
      <c r="B781" s="194" t="s">
        <v>14577</v>
      </c>
      <c r="C781" s="188" t="s">
        <v>15</v>
      </c>
      <c r="D781" s="177"/>
      <c r="E781" s="201">
        <v>12.6</v>
      </c>
      <c r="F781" s="201">
        <v>1.65</v>
      </c>
      <c r="G781" s="88">
        <f t="shared" si="24"/>
        <v>0</v>
      </c>
      <c r="H781" s="66">
        <f t="shared" si="25"/>
        <v>0</v>
      </c>
    </row>
    <row r="782" spans="1:8" x14ac:dyDescent="0.25">
      <c r="A782" s="193" t="s">
        <v>14786</v>
      </c>
      <c r="B782" s="194" t="s">
        <v>14575</v>
      </c>
      <c r="C782" s="188" t="s">
        <v>15</v>
      </c>
      <c r="D782" s="177"/>
      <c r="E782" s="201">
        <v>17.399999999999999</v>
      </c>
      <c r="F782" s="201">
        <v>1.95</v>
      </c>
      <c r="G782" s="88">
        <f t="shared" si="24"/>
        <v>0</v>
      </c>
      <c r="H782" s="66">
        <f t="shared" si="25"/>
        <v>0</v>
      </c>
    </row>
    <row r="783" spans="1:8" x14ac:dyDescent="0.25">
      <c r="A783" s="193" t="s">
        <v>14787</v>
      </c>
      <c r="B783" s="194" t="s">
        <v>14573</v>
      </c>
      <c r="C783" s="188" t="s">
        <v>15</v>
      </c>
      <c r="D783" s="177"/>
      <c r="E783" s="201">
        <v>22.1</v>
      </c>
      <c r="F783" s="201">
        <v>2.25</v>
      </c>
      <c r="G783" s="88">
        <f t="shared" si="24"/>
        <v>0</v>
      </c>
      <c r="H783" s="66">
        <f t="shared" si="25"/>
        <v>0</v>
      </c>
    </row>
    <row r="784" spans="1:8" s="103" customFormat="1" ht="12.75" x14ac:dyDescent="0.2">
      <c r="A784" s="193" t="s">
        <v>14788</v>
      </c>
      <c r="B784" s="194" t="s">
        <v>14571</v>
      </c>
      <c r="C784" s="188" t="s">
        <v>15</v>
      </c>
      <c r="D784" s="181"/>
      <c r="E784" s="201">
        <v>25.4</v>
      </c>
      <c r="F784" s="201">
        <v>2.4900000000000002</v>
      </c>
      <c r="G784" s="88">
        <f t="shared" si="24"/>
        <v>0</v>
      </c>
      <c r="H784" s="66">
        <f t="shared" si="25"/>
        <v>0</v>
      </c>
    </row>
    <row r="785" spans="1:8" x14ac:dyDescent="0.25">
      <c r="A785" s="193" t="s">
        <v>14789</v>
      </c>
      <c r="B785" s="194" t="s">
        <v>14569</v>
      </c>
      <c r="C785" s="188" t="s">
        <v>15</v>
      </c>
      <c r="D785" s="177"/>
      <c r="E785" s="201">
        <v>30.8</v>
      </c>
      <c r="F785" s="201">
        <v>2.74</v>
      </c>
      <c r="G785" s="88">
        <f t="shared" si="24"/>
        <v>0</v>
      </c>
      <c r="H785" s="66">
        <f t="shared" si="25"/>
        <v>0</v>
      </c>
    </row>
    <row r="786" spans="1:8" x14ac:dyDescent="0.25">
      <c r="A786" s="193" t="s">
        <v>14790</v>
      </c>
      <c r="B786" s="194" t="s">
        <v>14628</v>
      </c>
      <c r="C786" s="188" t="s">
        <v>15</v>
      </c>
      <c r="D786" s="177"/>
      <c r="E786" s="201">
        <v>18.600000000000001</v>
      </c>
      <c r="F786" s="201">
        <v>2</v>
      </c>
      <c r="G786" s="88">
        <f t="shared" si="24"/>
        <v>0</v>
      </c>
      <c r="H786" s="66">
        <f t="shared" si="25"/>
        <v>0</v>
      </c>
    </row>
    <row r="787" spans="1:8" x14ac:dyDescent="0.25">
      <c r="A787" s="193" t="s">
        <v>14791</v>
      </c>
      <c r="B787" s="194" t="s">
        <v>14658</v>
      </c>
      <c r="C787" s="188" t="s">
        <v>15</v>
      </c>
      <c r="D787" s="177"/>
      <c r="E787" s="201">
        <v>13.9</v>
      </c>
      <c r="F787" s="201">
        <v>1.25</v>
      </c>
      <c r="G787" s="88">
        <f t="shared" si="24"/>
        <v>0</v>
      </c>
      <c r="H787" s="66">
        <f t="shared" si="25"/>
        <v>0</v>
      </c>
    </row>
    <row r="788" spans="1:8" x14ac:dyDescent="0.25">
      <c r="A788" s="193" t="s">
        <v>14792</v>
      </c>
      <c r="B788" s="194" t="s">
        <v>14674</v>
      </c>
      <c r="C788" s="188" t="s">
        <v>15</v>
      </c>
      <c r="D788" s="177"/>
      <c r="E788" s="201">
        <v>11.6</v>
      </c>
      <c r="F788" s="201">
        <v>1.74</v>
      </c>
      <c r="G788" s="88">
        <f t="shared" si="24"/>
        <v>0</v>
      </c>
      <c r="H788" s="66">
        <f t="shared" si="25"/>
        <v>0</v>
      </c>
    </row>
    <row r="789" spans="1:8" ht="168.75" x14ac:dyDescent="0.25">
      <c r="A789" s="195" t="s">
        <v>14793</v>
      </c>
      <c r="B789" s="196" t="s">
        <v>22923</v>
      </c>
      <c r="C789" s="198"/>
      <c r="D789" s="199"/>
      <c r="E789" s="199"/>
      <c r="F789" s="199"/>
      <c r="G789" s="199"/>
      <c r="H789" s="200"/>
    </row>
    <row r="790" spans="1:8" x14ac:dyDescent="0.25">
      <c r="A790" s="193" t="s">
        <v>14794</v>
      </c>
      <c r="B790" s="194" t="s">
        <v>14685</v>
      </c>
      <c r="C790" s="188" t="s">
        <v>15</v>
      </c>
      <c r="D790" s="177"/>
      <c r="E790" s="201">
        <v>26.6</v>
      </c>
      <c r="F790" s="201">
        <v>3.49</v>
      </c>
      <c r="G790" s="88">
        <f t="shared" si="24"/>
        <v>0</v>
      </c>
      <c r="H790" s="66">
        <f t="shared" si="25"/>
        <v>0</v>
      </c>
    </row>
    <row r="791" spans="1:8" x14ac:dyDescent="0.25">
      <c r="A791" s="193" t="s">
        <v>14795</v>
      </c>
      <c r="B791" s="194" t="s">
        <v>14687</v>
      </c>
      <c r="C791" s="188" t="s">
        <v>15</v>
      </c>
      <c r="D791" s="177"/>
      <c r="E791" s="201">
        <v>21.5</v>
      </c>
      <c r="F791" s="201">
        <v>2.99</v>
      </c>
      <c r="G791" s="88">
        <f t="shared" si="24"/>
        <v>0</v>
      </c>
      <c r="H791" s="66">
        <f t="shared" si="25"/>
        <v>0</v>
      </c>
    </row>
    <row r="792" spans="1:8" x14ac:dyDescent="0.25">
      <c r="A792" s="193" t="s">
        <v>14796</v>
      </c>
      <c r="B792" s="194" t="s">
        <v>14689</v>
      </c>
      <c r="C792" s="188" t="s">
        <v>15</v>
      </c>
      <c r="D792" s="177"/>
      <c r="E792" s="201">
        <v>22.5</v>
      </c>
      <c r="F792" s="201">
        <v>2.99</v>
      </c>
      <c r="G792" s="88">
        <f t="shared" si="24"/>
        <v>0</v>
      </c>
      <c r="H792" s="66">
        <f t="shared" si="25"/>
        <v>0</v>
      </c>
    </row>
    <row r="793" spans="1:8" x14ac:dyDescent="0.25">
      <c r="A793" s="193" t="s">
        <v>14797</v>
      </c>
      <c r="B793" s="194" t="s">
        <v>14691</v>
      </c>
      <c r="C793" s="188" t="s">
        <v>15</v>
      </c>
      <c r="D793" s="177"/>
      <c r="E793" s="201">
        <v>18.399999999999999</v>
      </c>
      <c r="F793" s="201">
        <v>2.7</v>
      </c>
      <c r="G793" s="88">
        <f t="shared" si="24"/>
        <v>0</v>
      </c>
      <c r="H793" s="66">
        <f t="shared" si="25"/>
        <v>0</v>
      </c>
    </row>
    <row r="794" spans="1:8" x14ac:dyDescent="0.25">
      <c r="A794" s="193" t="s">
        <v>14798</v>
      </c>
      <c r="B794" s="194" t="s">
        <v>14697</v>
      </c>
      <c r="C794" s="188" t="s">
        <v>15</v>
      </c>
      <c r="D794" s="177"/>
      <c r="E794" s="201">
        <v>14.8</v>
      </c>
      <c r="F794" s="201">
        <v>2.09</v>
      </c>
      <c r="G794" s="88">
        <f t="shared" si="24"/>
        <v>0</v>
      </c>
      <c r="H794" s="66">
        <f t="shared" si="25"/>
        <v>0</v>
      </c>
    </row>
    <row r="795" spans="1:8" s="103" customFormat="1" ht="12.75" x14ac:dyDescent="0.2">
      <c r="A795" s="193" t="s">
        <v>14799</v>
      </c>
      <c r="B795" s="194" t="s">
        <v>14699</v>
      </c>
      <c r="C795" s="188" t="s">
        <v>15</v>
      </c>
      <c r="D795" s="181"/>
      <c r="E795" s="201">
        <v>12.3</v>
      </c>
      <c r="F795" s="201">
        <v>1.8</v>
      </c>
      <c r="G795" s="88">
        <f t="shared" si="24"/>
        <v>0</v>
      </c>
      <c r="H795" s="66">
        <f t="shared" si="25"/>
        <v>0</v>
      </c>
    </row>
    <row r="796" spans="1:8" x14ac:dyDescent="0.25">
      <c r="A796" s="193" t="s">
        <v>14800</v>
      </c>
      <c r="B796" s="194" t="s">
        <v>14701</v>
      </c>
      <c r="C796" s="188" t="s">
        <v>15</v>
      </c>
      <c r="D796" s="177"/>
      <c r="E796" s="201">
        <v>13</v>
      </c>
      <c r="F796" s="201">
        <v>1.8</v>
      </c>
      <c r="G796" s="88">
        <f t="shared" si="24"/>
        <v>0</v>
      </c>
      <c r="H796" s="66">
        <f t="shared" si="25"/>
        <v>0</v>
      </c>
    </row>
    <row r="797" spans="1:8" x14ac:dyDescent="0.25">
      <c r="A797" s="193" t="s">
        <v>14801</v>
      </c>
      <c r="B797" s="194" t="s">
        <v>14703</v>
      </c>
      <c r="C797" s="188" t="s">
        <v>15</v>
      </c>
      <c r="D797" s="177"/>
      <c r="E797" s="201">
        <v>10.5</v>
      </c>
      <c r="F797" s="201">
        <v>1.5</v>
      </c>
      <c r="G797" s="88">
        <f t="shared" si="24"/>
        <v>0</v>
      </c>
      <c r="H797" s="66">
        <f t="shared" si="25"/>
        <v>0</v>
      </c>
    </row>
    <row r="798" spans="1:8" x14ac:dyDescent="0.25">
      <c r="A798" s="193" t="s">
        <v>14802</v>
      </c>
      <c r="B798" s="194" t="s">
        <v>14705</v>
      </c>
      <c r="C798" s="188" t="s">
        <v>15</v>
      </c>
      <c r="D798" s="177"/>
      <c r="E798" s="201">
        <v>10.199999999999999</v>
      </c>
      <c r="F798" s="201">
        <v>1.62</v>
      </c>
      <c r="G798" s="88">
        <f t="shared" si="24"/>
        <v>0</v>
      </c>
      <c r="H798" s="66">
        <f t="shared" si="25"/>
        <v>0</v>
      </c>
    </row>
    <row r="799" spans="1:8" x14ac:dyDescent="0.25">
      <c r="A799" s="193" t="s">
        <v>14803</v>
      </c>
      <c r="B799" s="194" t="s">
        <v>14707</v>
      </c>
      <c r="C799" s="188" t="s">
        <v>15</v>
      </c>
      <c r="D799" s="177"/>
      <c r="E799" s="201">
        <v>8.5</v>
      </c>
      <c r="F799" s="201">
        <v>1.36</v>
      </c>
      <c r="G799" s="88">
        <f t="shared" si="24"/>
        <v>0</v>
      </c>
      <c r="H799" s="66">
        <f t="shared" si="25"/>
        <v>0</v>
      </c>
    </row>
    <row r="800" spans="1:8" ht="146.25" x14ac:dyDescent="0.25">
      <c r="A800" s="195" t="s">
        <v>14804</v>
      </c>
      <c r="B800" s="196" t="s">
        <v>22924</v>
      </c>
      <c r="C800" s="198"/>
      <c r="D800" s="199"/>
      <c r="E800" s="199"/>
      <c r="F800" s="199"/>
      <c r="G800" s="199"/>
      <c r="H800" s="200"/>
    </row>
    <row r="801" spans="1:8" x14ac:dyDescent="0.25">
      <c r="A801" s="193" t="s">
        <v>14805</v>
      </c>
      <c r="B801" s="194" t="s">
        <v>14565</v>
      </c>
      <c r="C801" s="188" t="s">
        <v>15</v>
      </c>
      <c r="D801" s="177"/>
      <c r="E801" s="201">
        <v>41.1</v>
      </c>
      <c r="F801" s="201">
        <v>2.99</v>
      </c>
      <c r="G801" s="88">
        <f t="shared" si="24"/>
        <v>0</v>
      </c>
      <c r="H801" s="66">
        <f t="shared" si="25"/>
        <v>0</v>
      </c>
    </row>
    <row r="802" spans="1:8" x14ac:dyDescent="0.25">
      <c r="A802" s="193" t="s">
        <v>14806</v>
      </c>
      <c r="B802" s="194" t="s">
        <v>14567</v>
      </c>
      <c r="C802" s="188" t="s">
        <v>15</v>
      </c>
      <c r="D802" s="177"/>
      <c r="E802" s="201">
        <v>32</v>
      </c>
      <c r="F802" s="201">
        <v>2.74</v>
      </c>
      <c r="G802" s="88">
        <f t="shared" si="24"/>
        <v>0</v>
      </c>
      <c r="H802" s="66">
        <f t="shared" si="25"/>
        <v>0</v>
      </c>
    </row>
    <row r="803" spans="1:8" x14ac:dyDescent="0.25">
      <c r="A803" s="193" t="s">
        <v>14807</v>
      </c>
      <c r="B803" s="194" t="s">
        <v>14569</v>
      </c>
      <c r="C803" s="188" t="s">
        <v>15</v>
      </c>
      <c r="D803" s="177"/>
      <c r="E803" s="201">
        <v>27</v>
      </c>
      <c r="F803" s="201">
        <v>2.4900000000000002</v>
      </c>
      <c r="G803" s="88">
        <f t="shared" si="24"/>
        <v>0</v>
      </c>
      <c r="H803" s="66">
        <f t="shared" si="25"/>
        <v>0</v>
      </c>
    </row>
    <row r="804" spans="1:8" x14ac:dyDescent="0.25">
      <c r="A804" s="193" t="s">
        <v>14808</v>
      </c>
      <c r="B804" s="194" t="s">
        <v>14571</v>
      </c>
      <c r="C804" s="188" t="s">
        <v>15</v>
      </c>
      <c r="D804" s="177"/>
      <c r="E804" s="201">
        <v>22.5</v>
      </c>
      <c r="F804" s="201">
        <v>2.25</v>
      </c>
      <c r="G804" s="88">
        <f t="shared" si="24"/>
        <v>0</v>
      </c>
      <c r="H804" s="66">
        <f t="shared" si="25"/>
        <v>0</v>
      </c>
    </row>
    <row r="805" spans="1:8" x14ac:dyDescent="0.25">
      <c r="A805" s="193" t="s">
        <v>14809</v>
      </c>
      <c r="B805" s="194" t="s">
        <v>14573</v>
      </c>
      <c r="C805" s="188" t="s">
        <v>15</v>
      </c>
      <c r="D805" s="177"/>
      <c r="E805" s="201">
        <v>18.100000000000001</v>
      </c>
      <c r="F805" s="201">
        <v>2</v>
      </c>
      <c r="G805" s="88">
        <f t="shared" si="24"/>
        <v>0</v>
      </c>
      <c r="H805" s="66">
        <f t="shared" si="25"/>
        <v>0</v>
      </c>
    </row>
    <row r="806" spans="1:8" x14ac:dyDescent="0.25">
      <c r="A806" s="193" t="s">
        <v>14810</v>
      </c>
      <c r="B806" s="194" t="s">
        <v>14575</v>
      </c>
      <c r="C806" s="188" t="s">
        <v>15</v>
      </c>
      <c r="D806" s="177"/>
      <c r="E806" s="201">
        <v>14</v>
      </c>
      <c r="F806" s="201">
        <v>1.74</v>
      </c>
      <c r="G806" s="88">
        <f t="shared" si="24"/>
        <v>0</v>
      </c>
      <c r="H806" s="66">
        <f t="shared" si="25"/>
        <v>0</v>
      </c>
    </row>
    <row r="807" spans="1:8" x14ac:dyDescent="0.25">
      <c r="A807" s="193" t="s">
        <v>14811</v>
      </c>
      <c r="B807" s="194" t="s">
        <v>14577</v>
      </c>
      <c r="C807" s="188" t="s">
        <v>15</v>
      </c>
      <c r="D807" s="177"/>
      <c r="E807" s="201">
        <v>10.5</v>
      </c>
      <c r="F807" s="201">
        <v>1.5</v>
      </c>
      <c r="G807" s="88">
        <f t="shared" si="24"/>
        <v>0</v>
      </c>
      <c r="H807" s="66">
        <f t="shared" si="25"/>
        <v>0</v>
      </c>
    </row>
    <row r="808" spans="1:8" x14ac:dyDescent="0.25">
      <c r="A808" s="193" t="s">
        <v>14812</v>
      </c>
      <c r="B808" s="194" t="s">
        <v>14579</v>
      </c>
      <c r="C808" s="188" t="s">
        <v>15</v>
      </c>
      <c r="D808" s="177"/>
      <c r="E808" s="201">
        <v>7.8</v>
      </c>
      <c r="F808" s="201">
        <v>1.25</v>
      </c>
      <c r="G808" s="88">
        <f t="shared" si="24"/>
        <v>0</v>
      </c>
      <c r="H808" s="66">
        <f t="shared" si="25"/>
        <v>0</v>
      </c>
    </row>
    <row r="809" spans="1:8" x14ac:dyDescent="0.25">
      <c r="A809" s="193" t="s">
        <v>14813</v>
      </c>
      <c r="B809" s="194" t="s">
        <v>14581</v>
      </c>
      <c r="C809" s="188" t="s">
        <v>15</v>
      </c>
      <c r="D809" s="177"/>
      <c r="E809" s="201">
        <v>6.1</v>
      </c>
      <c r="F809" s="201">
        <v>1.1200000000000001</v>
      </c>
      <c r="G809" s="88">
        <f t="shared" si="24"/>
        <v>0</v>
      </c>
      <c r="H809" s="66">
        <f t="shared" si="25"/>
        <v>0</v>
      </c>
    </row>
    <row r="810" spans="1:8" x14ac:dyDescent="0.25">
      <c r="A810" s="193" t="s">
        <v>14814</v>
      </c>
      <c r="B810" s="194" t="s">
        <v>14583</v>
      </c>
      <c r="C810" s="188" t="s">
        <v>15</v>
      </c>
      <c r="D810" s="177"/>
      <c r="E810" s="201">
        <v>4.4400000000000004</v>
      </c>
      <c r="F810" s="201">
        <v>0.87</v>
      </c>
      <c r="G810" s="88">
        <f t="shared" si="24"/>
        <v>0</v>
      </c>
      <c r="H810" s="66">
        <f t="shared" si="25"/>
        <v>0</v>
      </c>
    </row>
    <row r="811" spans="1:8" s="103" customFormat="1" ht="12.75" x14ac:dyDescent="0.2">
      <c r="A811" s="193" t="s">
        <v>14815</v>
      </c>
      <c r="B811" s="194" t="s">
        <v>14585</v>
      </c>
      <c r="C811" s="188" t="s">
        <v>15</v>
      </c>
      <c r="D811" s="181"/>
      <c r="E811" s="201">
        <v>3.32</v>
      </c>
      <c r="F811" s="201">
        <v>0.75</v>
      </c>
      <c r="G811" s="88">
        <f t="shared" si="24"/>
        <v>0</v>
      </c>
      <c r="H811" s="66">
        <f t="shared" si="25"/>
        <v>0</v>
      </c>
    </row>
    <row r="812" spans="1:8" x14ac:dyDescent="0.25">
      <c r="A812" s="193" t="s">
        <v>14816</v>
      </c>
      <c r="B812" s="194" t="s">
        <v>14587</v>
      </c>
      <c r="C812" s="188" t="s">
        <v>15</v>
      </c>
      <c r="D812" s="177"/>
      <c r="E812" s="201">
        <v>2.2000000000000002</v>
      </c>
      <c r="F812" s="201">
        <v>0.62</v>
      </c>
      <c r="G812" s="88">
        <f t="shared" si="24"/>
        <v>0</v>
      </c>
      <c r="H812" s="66">
        <f t="shared" si="25"/>
        <v>0</v>
      </c>
    </row>
    <row r="813" spans="1:8" x14ac:dyDescent="0.25">
      <c r="A813" s="193" t="s">
        <v>14817</v>
      </c>
      <c r="B813" s="194" t="s">
        <v>14589</v>
      </c>
      <c r="C813" s="188" t="s">
        <v>15</v>
      </c>
      <c r="D813" s="177"/>
      <c r="E813" s="201">
        <v>1.68</v>
      </c>
      <c r="F813" s="201">
        <v>0.5</v>
      </c>
      <c r="G813" s="88">
        <f t="shared" si="24"/>
        <v>0</v>
      </c>
      <c r="H813" s="66">
        <f t="shared" si="25"/>
        <v>0</v>
      </c>
    </row>
    <row r="814" spans="1:8" x14ac:dyDescent="0.25">
      <c r="A814" s="193" t="s">
        <v>14818</v>
      </c>
      <c r="B814" s="194" t="s">
        <v>14591</v>
      </c>
      <c r="C814" s="188" t="s">
        <v>15</v>
      </c>
      <c r="D814" s="177"/>
      <c r="E814" s="201">
        <v>1.26</v>
      </c>
      <c r="F814" s="201">
        <v>0.37</v>
      </c>
      <c r="G814" s="88">
        <f t="shared" si="24"/>
        <v>0</v>
      </c>
      <c r="H814" s="66">
        <f t="shared" si="25"/>
        <v>0</v>
      </c>
    </row>
    <row r="815" spans="1:8" x14ac:dyDescent="0.25">
      <c r="A815" s="193" t="s">
        <v>14819</v>
      </c>
      <c r="B815" s="194" t="s">
        <v>14593</v>
      </c>
      <c r="C815" s="188" t="s">
        <v>15</v>
      </c>
      <c r="D815" s="177"/>
      <c r="E815" s="201">
        <v>0.84</v>
      </c>
      <c r="F815" s="201">
        <v>0.24</v>
      </c>
      <c r="G815" s="88">
        <f t="shared" si="24"/>
        <v>0</v>
      </c>
      <c r="H815" s="66">
        <f t="shared" si="25"/>
        <v>0</v>
      </c>
    </row>
    <row r="816" spans="1:8" ht="90" x14ac:dyDescent="0.25">
      <c r="A816" s="195" t="s">
        <v>14820</v>
      </c>
      <c r="B816" s="196" t="s">
        <v>22925</v>
      </c>
      <c r="C816" s="198"/>
      <c r="D816" s="199"/>
      <c r="E816" s="199"/>
      <c r="F816" s="199"/>
      <c r="G816" s="199"/>
      <c r="H816" s="200"/>
    </row>
    <row r="817" spans="1:8" x14ac:dyDescent="0.25">
      <c r="A817" s="193" t="s">
        <v>14821</v>
      </c>
      <c r="B817" s="194" t="s">
        <v>14565</v>
      </c>
      <c r="C817" s="188" t="s">
        <v>15</v>
      </c>
      <c r="D817" s="177"/>
      <c r="E817" s="201">
        <v>33.200000000000003</v>
      </c>
      <c r="F817" s="201">
        <v>2.99</v>
      </c>
      <c r="G817" s="88">
        <f t="shared" si="24"/>
        <v>0</v>
      </c>
      <c r="H817" s="66">
        <f t="shared" si="25"/>
        <v>0</v>
      </c>
    </row>
    <row r="818" spans="1:8" x14ac:dyDescent="0.25">
      <c r="A818" s="193" t="s">
        <v>14822</v>
      </c>
      <c r="B818" s="194" t="s">
        <v>14567</v>
      </c>
      <c r="C818" s="188" t="s">
        <v>15</v>
      </c>
      <c r="D818" s="177"/>
      <c r="E818" s="201">
        <v>25.9</v>
      </c>
      <c r="F818" s="201">
        <v>2.74</v>
      </c>
      <c r="G818" s="88">
        <f t="shared" si="24"/>
        <v>0</v>
      </c>
      <c r="H818" s="66">
        <f t="shared" si="25"/>
        <v>0</v>
      </c>
    </row>
    <row r="819" spans="1:8" x14ac:dyDescent="0.25">
      <c r="A819" s="193" t="s">
        <v>14823</v>
      </c>
      <c r="B819" s="194" t="s">
        <v>14569</v>
      </c>
      <c r="C819" s="188" t="s">
        <v>15</v>
      </c>
      <c r="D819" s="177"/>
      <c r="E819" s="201">
        <v>21.7</v>
      </c>
      <c r="F819" s="201">
        <v>2.4900000000000002</v>
      </c>
      <c r="G819" s="88">
        <f t="shared" si="24"/>
        <v>0</v>
      </c>
      <c r="H819" s="66">
        <f t="shared" si="25"/>
        <v>0</v>
      </c>
    </row>
    <row r="820" spans="1:8" x14ac:dyDescent="0.25">
      <c r="A820" s="193" t="s">
        <v>14824</v>
      </c>
      <c r="B820" s="194" t="s">
        <v>14571</v>
      </c>
      <c r="C820" s="188" t="s">
        <v>15</v>
      </c>
      <c r="D820" s="177"/>
      <c r="E820" s="201">
        <v>17.8</v>
      </c>
      <c r="F820" s="201">
        <v>2.25</v>
      </c>
      <c r="G820" s="88">
        <f t="shared" si="24"/>
        <v>0</v>
      </c>
      <c r="H820" s="66">
        <f t="shared" si="25"/>
        <v>0</v>
      </c>
    </row>
    <row r="821" spans="1:8" x14ac:dyDescent="0.25">
      <c r="A821" s="193" t="s">
        <v>14825</v>
      </c>
      <c r="B821" s="194" t="s">
        <v>14573</v>
      </c>
      <c r="C821" s="188" t="s">
        <v>15</v>
      </c>
      <c r="D821" s="177"/>
      <c r="E821" s="201">
        <v>14.2</v>
      </c>
      <c r="F821" s="201">
        <v>2</v>
      </c>
      <c r="G821" s="88">
        <f t="shared" si="24"/>
        <v>0</v>
      </c>
      <c r="H821" s="66">
        <f t="shared" si="25"/>
        <v>0</v>
      </c>
    </row>
    <row r="822" spans="1:8" x14ac:dyDescent="0.25">
      <c r="A822" s="193" t="s">
        <v>14826</v>
      </c>
      <c r="B822" s="194" t="s">
        <v>14575</v>
      </c>
      <c r="C822" s="188" t="s">
        <v>15</v>
      </c>
      <c r="D822" s="177"/>
      <c r="E822" s="201">
        <v>11.1</v>
      </c>
      <c r="F822" s="201">
        <v>1.74</v>
      </c>
      <c r="G822" s="88">
        <f t="shared" si="24"/>
        <v>0</v>
      </c>
      <c r="H822" s="66">
        <f t="shared" si="25"/>
        <v>0</v>
      </c>
    </row>
    <row r="823" spans="1:8" x14ac:dyDescent="0.25">
      <c r="A823" s="193" t="s">
        <v>14827</v>
      </c>
      <c r="B823" s="194" t="s">
        <v>14577</v>
      </c>
      <c r="C823" s="188" t="s">
        <v>15</v>
      </c>
      <c r="D823" s="177"/>
      <c r="E823" s="201">
        <v>8.3000000000000007</v>
      </c>
      <c r="F823" s="201">
        <v>1.5</v>
      </c>
      <c r="G823" s="88">
        <f t="shared" si="24"/>
        <v>0</v>
      </c>
      <c r="H823" s="66">
        <f t="shared" si="25"/>
        <v>0</v>
      </c>
    </row>
    <row r="824" spans="1:8" x14ac:dyDescent="0.25">
      <c r="A824" s="193" t="s">
        <v>14828</v>
      </c>
      <c r="B824" s="194" t="s">
        <v>14579</v>
      </c>
      <c r="C824" s="188" t="s">
        <v>15</v>
      </c>
      <c r="D824" s="177"/>
      <c r="E824" s="201">
        <v>6.2</v>
      </c>
      <c r="F824" s="201">
        <v>1.25</v>
      </c>
      <c r="G824" s="88">
        <f t="shared" si="24"/>
        <v>0</v>
      </c>
      <c r="H824" s="66">
        <f t="shared" si="25"/>
        <v>0</v>
      </c>
    </row>
    <row r="825" spans="1:8" x14ac:dyDescent="0.25">
      <c r="A825" s="193" t="s">
        <v>14829</v>
      </c>
      <c r="B825" s="194" t="s">
        <v>14581</v>
      </c>
      <c r="C825" s="188" t="s">
        <v>15</v>
      </c>
      <c r="D825" s="177"/>
      <c r="E825" s="201">
        <v>4.88</v>
      </c>
      <c r="F825" s="201">
        <v>1.1200000000000001</v>
      </c>
      <c r="G825" s="88">
        <f t="shared" si="24"/>
        <v>0</v>
      </c>
      <c r="H825" s="66">
        <f t="shared" si="25"/>
        <v>0</v>
      </c>
    </row>
    <row r="826" spans="1:8" x14ac:dyDescent="0.25">
      <c r="A826" s="193" t="s">
        <v>14830</v>
      </c>
      <c r="B826" s="194" t="s">
        <v>14583</v>
      </c>
      <c r="C826" s="188" t="s">
        <v>15</v>
      </c>
      <c r="D826" s="177"/>
      <c r="E826" s="201">
        <v>3.44</v>
      </c>
      <c r="F826" s="201">
        <v>0.87</v>
      </c>
      <c r="G826" s="88">
        <f t="shared" si="24"/>
        <v>0</v>
      </c>
      <c r="H826" s="66">
        <f t="shared" si="25"/>
        <v>0</v>
      </c>
    </row>
    <row r="827" spans="1:8" s="103" customFormat="1" ht="12.75" x14ac:dyDescent="0.2">
      <c r="A827" s="193" t="s">
        <v>14831</v>
      </c>
      <c r="B827" s="194" t="s">
        <v>14585</v>
      </c>
      <c r="C827" s="188" t="s">
        <v>15</v>
      </c>
      <c r="D827" s="181"/>
      <c r="E827" s="201">
        <v>2.62</v>
      </c>
      <c r="F827" s="201">
        <v>0.75</v>
      </c>
      <c r="G827" s="88">
        <f t="shared" si="24"/>
        <v>0</v>
      </c>
      <c r="H827" s="66">
        <f t="shared" si="25"/>
        <v>0</v>
      </c>
    </row>
    <row r="828" spans="1:8" x14ac:dyDescent="0.25">
      <c r="A828" s="193" t="s">
        <v>14832</v>
      </c>
      <c r="B828" s="194" t="s">
        <v>14587</v>
      </c>
      <c r="C828" s="188" t="s">
        <v>15</v>
      </c>
      <c r="D828" s="177"/>
      <c r="E828" s="201">
        <v>1.8</v>
      </c>
      <c r="F828" s="201">
        <v>0.62</v>
      </c>
      <c r="G828" s="88">
        <f t="shared" si="24"/>
        <v>0</v>
      </c>
      <c r="H828" s="66">
        <f t="shared" si="25"/>
        <v>0</v>
      </c>
    </row>
    <row r="829" spans="1:8" x14ac:dyDescent="0.25">
      <c r="A829" s="193" t="s">
        <v>14833</v>
      </c>
      <c r="B829" s="194" t="s">
        <v>14589</v>
      </c>
      <c r="C829" s="188" t="s">
        <v>15</v>
      </c>
      <c r="D829" s="177"/>
      <c r="E829" s="201">
        <v>1.38</v>
      </c>
      <c r="F829" s="201">
        <v>0.5</v>
      </c>
      <c r="G829" s="88">
        <f t="shared" si="24"/>
        <v>0</v>
      </c>
      <c r="H829" s="66">
        <f t="shared" si="25"/>
        <v>0</v>
      </c>
    </row>
    <row r="830" spans="1:8" x14ac:dyDescent="0.25">
      <c r="A830" s="193" t="s">
        <v>14834</v>
      </c>
      <c r="B830" s="194" t="s">
        <v>14591</v>
      </c>
      <c r="C830" s="188" t="s">
        <v>15</v>
      </c>
      <c r="D830" s="177"/>
      <c r="E830" s="201">
        <v>0.96</v>
      </c>
      <c r="F830" s="201">
        <v>0.37</v>
      </c>
      <c r="G830" s="88">
        <f t="shared" si="24"/>
        <v>0</v>
      </c>
      <c r="H830" s="66">
        <f t="shared" si="25"/>
        <v>0</v>
      </c>
    </row>
    <row r="831" spans="1:8" x14ac:dyDescent="0.25">
      <c r="A831" s="193" t="s">
        <v>14835</v>
      </c>
      <c r="B831" s="194" t="s">
        <v>14593</v>
      </c>
      <c r="C831" s="188" t="s">
        <v>15</v>
      </c>
      <c r="D831" s="177"/>
      <c r="E831" s="201">
        <v>0.64</v>
      </c>
      <c r="F831" s="201">
        <v>0.24</v>
      </c>
      <c r="G831" s="88">
        <f t="shared" si="24"/>
        <v>0</v>
      </c>
      <c r="H831" s="66">
        <f t="shared" si="25"/>
        <v>0</v>
      </c>
    </row>
    <row r="832" spans="1:8" ht="112.5" x14ac:dyDescent="0.25">
      <c r="A832" s="195" t="s">
        <v>14836</v>
      </c>
      <c r="B832" s="196" t="s">
        <v>22926</v>
      </c>
      <c r="C832" s="198"/>
      <c r="D832" s="199"/>
      <c r="E832" s="199"/>
      <c r="F832" s="199"/>
      <c r="G832" s="199"/>
      <c r="H832" s="200"/>
    </row>
    <row r="833" spans="1:8" x14ac:dyDescent="0.25">
      <c r="A833" s="193" t="s">
        <v>14837</v>
      </c>
      <c r="B833" s="194" t="s">
        <v>14565</v>
      </c>
      <c r="C833" s="188" t="s">
        <v>15</v>
      </c>
      <c r="D833" s="177"/>
      <c r="E833" s="201">
        <v>35.9</v>
      </c>
      <c r="F833" s="201">
        <v>2.99</v>
      </c>
      <c r="G833" s="88">
        <f t="shared" si="24"/>
        <v>0</v>
      </c>
      <c r="H833" s="66">
        <f t="shared" si="25"/>
        <v>0</v>
      </c>
    </row>
    <row r="834" spans="1:8" x14ac:dyDescent="0.25">
      <c r="A834" s="193" t="s">
        <v>14838</v>
      </c>
      <c r="B834" s="194" t="s">
        <v>14567</v>
      </c>
      <c r="C834" s="188" t="s">
        <v>15</v>
      </c>
      <c r="D834" s="177"/>
      <c r="E834" s="201">
        <v>28.2</v>
      </c>
      <c r="F834" s="201">
        <v>2.74</v>
      </c>
      <c r="G834" s="88">
        <f t="shared" si="24"/>
        <v>0</v>
      </c>
      <c r="H834" s="66">
        <f t="shared" si="25"/>
        <v>0</v>
      </c>
    </row>
    <row r="835" spans="1:8" x14ac:dyDescent="0.25">
      <c r="A835" s="193" t="s">
        <v>14839</v>
      </c>
      <c r="B835" s="194" t="s">
        <v>14569</v>
      </c>
      <c r="C835" s="188" t="s">
        <v>15</v>
      </c>
      <c r="D835" s="177"/>
      <c r="E835" s="201">
        <v>23.5</v>
      </c>
      <c r="F835" s="201">
        <v>2.4900000000000002</v>
      </c>
      <c r="G835" s="88">
        <f t="shared" si="24"/>
        <v>0</v>
      </c>
      <c r="H835" s="66">
        <f t="shared" si="25"/>
        <v>0</v>
      </c>
    </row>
    <row r="836" spans="1:8" x14ac:dyDescent="0.25">
      <c r="A836" s="193" t="s">
        <v>14840</v>
      </c>
      <c r="B836" s="194" t="s">
        <v>14571</v>
      </c>
      <c r="C836" s="188" t="s">
        <v>15</v>
      </c>
      <c r="D836" s="177"/>
      <c r="E836" s="201">
        <v>19.2</v>
      </c>
      <c r="F836" s="201">
        <v>2.25</v>
      </c>
      <c r="G836" s="88">
        <f t="shared" ref="G836:G899" si="26">D836*E836</f>
        <v>0</v>
      </c>
      <c r="H836" s="66">
        <f t="shared" ref="H836:H899" si="27">D836*F836</f>
        <v>0</v>
      </c>
    </row>
    <row r="837" spans="1:8" x14ac:dyDescent="0.25">
      <c r="A837" s="193" t="s">
        <v>14841</v>
      </c>
      <c r="B837" s="194" t="s">
        <v>14573</v>
      </c>
      <c r="C837" s="188" t="s">
        <v>15</v>
      </c>
      <c r="D837" s="177"/>
      <c r="E837" s="201">
        <v>15.3</v>
      </c>
      <c r="F837" s="201">
        <v>2</v>
      </c>
      <c r="G837" s="88">
        <f t="shared" si="26"/>
        <v>0</v>
      </c>
      <c r="H837" s="66">
        <f t="shared" si="27"/>
        <v>0</v>
      </c>
    </row>
    <row r="838" spans="1:8" x14ac:dyDescent="0.25">
      <c r="A838" s="193" t="s">
        <v>14842</v>
      </c>
      <c r="B838" s="194" t="s">
        <v>14575</v>
      </c>
      <c r="C838" s="188" t="s">
        <v>15</v>
      </c>
      <c r="D838" s="177"/>
      <c r="E838" s="201">
        <v>12</v>
      </c>
      <c r="F838" s="201">
        <v>1.74</v>
      </c>
      <c r="G838" s="88">
        <f t="shared" si="26"/>
        <v>0</v>
      </c>
      <c r="H838" s="66">
        <f t="shared" si="27"/>
        <v>0</v>
      </c>
    </row>
    <row r="839" spans="1:8" x14ac:dyDescent="0.25">
      <c r="A839" s="193" t="s">
        <v>14843</v>
      </c>
      <c r="B839" s="194" t="s">
        <v>14577</v>
      </c>
      <c r="C839" s="188" t="s">
        <v>15</v>
      </c>
      <c r="D839" s="177"/>
      <c r="E839" s="201">
        <v>9</v>
      </c>
      <c r="F839" s="201">
        <v>1.5</v>
      </c>
      <c r="G839" s="88">
        <f t="shared" si="26"/>
        <v>0</v>
      </c>
      <c r="H839" s="66">
        <f t="shared" si="27"/>
        <v>0</v>
      </c>
    </row>
    <row r="840" spans="1:8" x14ac:dyDescent="0.25">
      <c r="A840" s="193" t="s">
        <v>14844</v>
      </c>
      <c r="B840" s="194" t="s">
        <v>14579</v>
      </c>
      <c r="C840" s="188" t="s">
        <v>15</v>
      </c>
      <c r="D840" s="177"/>
      <c r="E840" s="201">
        <v>6.7</v>
      </c>
      <c r="F840" s="201">
        <v>1.25</v>
      </c>
      <c r="G840" s="88">
        <f t="shared" si="26"/>
        <v>0</v>
      </c>
      <c r="H840" s="66">
        <f t="shared" si="27"/>
        <v>0</v>
      </c>
    </row>
    <row r="841" spans="1:8" x14ac:dyDescent="0.25">
      <c r="A841" s="193" t="s">
        <v>14845</v>
      </c>
      <c r="B841" s="194" t="s">
        <v>14581</v>
      </c>
      <c r="C841" s="188" t="s">
        <v>15</v>
      </c>
      <c r="D841" s="177"/>
      <c r="E841" s="201">
        <v>5.3</v>
      </c>
      <c r="F841" s="201">
        <v>1.1200000000000001</v>
      </c>
      <c r="G841" s="88">
        <f t="shared" si="26"/>
        <v>0</v>
      </c>
      <c r="H841" s="66">
        <f t="shared" si="27"/>
        <v>0</v>
      </c>
    </row>
    <row r="842" spans="1:8" x14ac:dyDescent="0.25">
      <c r="A842" s="193" t="s">
        <v>14846</v>
      </c>
      <c r="B842" s="194" t="s">
        <v>14583</v>
      </c>
      <c r="C842" s="188" t="s">
        <v>15</v>
      </c>
      <c r="D842" s="177"/>
      <c r="E842" s="201">
        <v>3.74</v>
      </c>
      <c r="F842" s="201">
        <v>0.87</v>
      </c>
      <c r="G842" s="88">
        <f t="shared" si="26"/>
        <v>0</v>
      </c>
      <c r="H842" s="66">
        <f t="shared" si="27"/>
        <v>0</v>
      </c>
    </row>
    <row r="843" spans="1:8" s="103" customFormat="1" ht="12.75" x14ac:dyDescent="0.2">
      <c r="A843" s="193" t="s">
        <v>14847</v>
      </c>
      <c r="B843" s="194" t="s">
        <v>14585</v>
      </c>
      <c r="C843" s="188" t="s">
        <v>15</v>
      </c>
      <c r="D843" s="181"/>
      <c r="E843" s="201">
        <v>2.82</v>
      </c>
      <c r="F843" s="201">
        <v>0.75</v>
      </c>
      <c r="G843" s="88">
        <f t="shared" si="26"/>
        <v>0</v>
      </c>
      <c r="H843" s="66">
        <f t="shared" si="27"/>
        <v>0</v>
      </c>
    </row>
    <row r="844" spans="1:8" x14ac:dyDescent="0.25">
      <c r="A844" s="193" t="s">
        <v>14848</v>
      </c>
      <c r="B844" s="194" t="s">
        <v>14587</v>
      </c>
      <c r="C844" s="188" t="s">
        <v>15</v>
      </c>
      <c r="D844" s="177"/>
      <c r="E844" s="201">
        <v>1.9</v>
      </c>
      <c r="F844" s="201">
        <v>0.62</v>
      </c>
      <c r="G844" s="88">
        <f t="shared" si="26"/>
        <v>0</v>
      </c>
      <c r="H844" s="66">
        <f t="shared" si="27"/>
        <v>0</v>
      </c>
    </row>
    <row r="845" spans="1:8" x14ac:dyDescent="0.25">
      <c r="A845" s="193" t="s">
        <v>14849</v>
      </c>
      <c r="B845" s="194" t="s">
        <v>14589</v>
      </c>
      <c r="C845" s="188" t="s">
        <v>15</v>
      </c>
      <c r="D845" s="177"/>
      <c r="E845" s="201">
        <v>1.48</v>
      </c>
      <c r="F845" s="201">
        <v>0.5</v>
      </c>
      <c r="G845" s="88">
        <f t="shared" si="26"/>
        <v>0</v>
      </c>
      <c r="H845" s="66">
        <f t="shared" si="27"/>
        <v>0</v>
      </c>
    </row>
    <row r="846" spans="1:8" x14ac:dyDescent="0.25">
      <c r="A846" s="193" t="s">
        <v>14850</v>
      </c>
      <c r="B846" s="194" t="s">
        <v>14591</v>
      </c>
      <c r="C846" s="188" t="s">
        <v>15</v>
      </c>
      <c r="D846" s="177"/>
      <c r="E846" s="201">
        <v>1.06</v>
      </c>
      <c r="F846" s="201">
        <v>0.37</v>
      </c>
      <c r="G846" s="88">
        <f t="shared" si="26"/>
        <v>0</v>
      </c>
      <c r="H846" s="66">
        <f t="shared" si="27"/>
        <v>0</v>
      </c>
    </row>
    <row r="847" spans="1:8" x14ac:dyDescent="0.25">
      <c r="A847" s="193" t="s">
        <v>14851</v>
      </c>
      <c r="B847" s="194" t="s">
        <v>14593</v>
      </c>
      <c r="C847" s="188" t="s">
        <v>15</v>
      </c>
      <c r="D847" s="177"/>
      <c r="E847" s="201">
        <v>0.74</v>
      </c>
      <c r="F847" s="201">
        <v>0.24</v>
      </c>
      <c r="G847" s="88">
        <f t="shared" si="26"/>
        <v>0</v>
      </c>
      <c r="H847" s="66">
        <f t="shared" si="27"/>
        <v>0</v>
      </c>
    </row>
    <row r="848" spans="1:8" ht="101.25" x14ac:dyDescent="0.25">
      <c r="A848" s="195" t="s">
        <v>14852</v>
      </c>
      <c r="B848" s="196" t="s">
        <v>22927</v>
      </c>
      <c r="C848" s="198"/>
      <c r="D848" s="199"/>
      <c r="E848" s="199"/>
      <c r="F848" s="199"/>
      <c r="G848" s="199"/>
      <c r="H848" s="200"/>
    </row>
    <row r="849" spans="1:8" x14ac:dyDescent="0.25">
      <c r="A849" s="193" t="s">
        <v>14853</v>
      </c>
      <c r="B849" s="194" t="s">
        <v>14602</v>
      </c>
      <c r="C849" s="188" t="s">
        <v>15</v>
      </c>
      <c r="D849" s="177"/>
      <c r="E849" s="201">
        <v>7.6</v>
      </c>
      <c r="F849" s="201">
        <v>1.95</v>
      </c>
      <c r="G849" s="88">
        <f t="shared" si="26"/>
        <v>0</v>
      </c>
      <c r="H849" s="66">
        <f t="shared" si="27"/>
        <v>0</v>
      </c>
    </row>
    <row r="850" spans="1:8" x14ac:dyDescent="0.25">
      <c r="A850" s="193" t="s">
        <v>14854</v>
      </c>
      <c r="B850" s="194" t="s">
        <v>14604</v>
      </c>
      <c r="C850" s="188" t="s">
        <v>15</v>
      </c>
      <c r="D850" s="177"/>
      <c r="E850" s="201">
        <v>6.2</v>
      </c>
      <c r="F850" s="201">
        <v>1.97</v>
      </c>
      <c r="G850" s="88">
        <f t="shared" si="26"/>
        <v>0</v>
      </c>
      <c r="H850" s="66">
        <f t="shared" si="27"/>
        <v>0</v>
      </c>
    </row>
    <row r="851" spans="1:8" x14ac:dyDescent="0.25">
      <c r="A851" s="193" t="s">
        <v>14855</v>
      </c>
      <c r="B851" s="194" t="s">
        <v>14606</v>
      </c>
      <c r="C851" s="188" t="s">
        <v>15</v>
      </c>
      <c r="D851" s="177"/>
      <c r="E851" s="201">
        <v>4.42</v>
      </c>
      <c r="F851" s="201">
        <v>1.35</v>
      </c>
      <c r="G851" s="88">
        <f t="shared" si="26"/>
        <v>0</v>
      </c>
      <c r="H851" s="66">
        <f t="shared" si="27"/>
        <v>0</v>
      </c>
    </row>
    <row r="852" spans="1:8" x14ac:dyDescent="0.25">
      <c r="A852" s="193" t="s">
        <v>14856</v>
      </c>
      <c r="B852" s="194" t="s">
        <v>14608</v>
      </c>
      <c r="C852" s="188" t="s">
        <v>15</v>
      </c>
      <c r="D852" s="177"/>
      <c r="E852" s="201">
        <v>2.72</v>
      </c>
      <c r="F852" s="201">
        <v>0.75</v>
      </c>
      <c r="G852" s="88">
        <f t="shared" si="26"/>
        <v>0</v>
      </c>
      <c r="H852" s="66">
        <f t="shared" si="27"/>
        <v>0</v>
      </c>
    </row>
    <row r="853" spans="1:8" x14ac:dyDescent="0.25">
      <c r="A853" s="193" t="s">
        <v>14857</v>
      </c>
      <c r="B853" s="194" t="s">
        <v>14632</v>
      </c>
      <c r="C853" s="188" t="s">
        <v>15</v>
      </c>
      <c r="D853" s="177"/>
      <c r="E853" s="201">
        <v>6.7</v>
      </c>
      <c r="F853" s="201">
        <v>1.62</v>
      </c>
      <c r="G853" s="88">
        <f t="shared" si="26"/>
        <v>0</v>
      </c>
      <c r="H853" s="66">
        <f t="shared" si="27"/>
        <v>0</v>
      </c>
    </row>
    <row r="854" spans="1:8" x14ac:dyDescent="0.25">
      <c r="A854" s="193" t="s">
        <v>14858</v>
      </c>
      <c r="B854" s="194" t="s">
        <v>14634</v>
      </c>
      <c r="C854" s="188" t="s">
        <v>15</v>
      </c>
      <c r="D854" s="177"/>
      <c r="E854" s="201">
        <v>5.4</v>
      </c>
      <c r="F854" s="201">
        <v>1.5</v>
      </c>
      <c r="G854" s="88">
        <f t="shared" si="26"/>
        <v>0</v>
      </c>
      <c r="H854" s="66">
        <f t="shared" si="27"/>
        <v>0</v>
      </c>
    </row>
    <row r="855" spans="1:8" x14ac:dyDescent="0.25">
      <c r="A855" s="193" t="s">
        <v>14859</v>
      </c>
      <c r="B855" s="194" t="s">
        <v>14636</v>
      </c>
      <c r="C855" s="188" t="s">
        <v>15</v>
      </c>
      <c r="D855" s="177"/>
      <c r="E855" s="201">
        <v>4.3</v>
      </c>
      <c r="F855" s="201">
        <v>1.25</v>
      </c>
      <c r="G855" s="88">
        <f t="shared" si="26"/>
        <v>0</v>
      </c>
      <c r="H855" s="66">
        <f t="shared" si="27"/>
        <v>0</v>
      </c>
    </row>
    <row r="856" spans="1:8" x14ac:dyDescent="0.25">
      <c r="A856" s="193" t="s">
        <v>14860</v>
      </c>
      <c r="B856" s="194" t="s">
        <v>14638</v>
      </c>
      <c r="C856" s="188" t="s">
        <v>15</v>
      </c>
      <c r="D856" s="177"/>
      <c r="E856" s="201">
        <v>3.58</v>
      </c>
      <c r="F856" s="201">
        <v>1.1200000000000001</v>
      </c>
      <c r="G856" s="88">
        <f t="shared" si="26"/>
        <v>0</v>
      </c>
      <c r="H856" s="66">
        <f t="shared" si="27"/>
        <v>0</v>
      </c>
    </row>
    <row r="857" spans="1:8" x14ac:dyDescent="0.25">
      <c r="A857" s="193" t="s">
        <v>14861</v>
      </c>
      <c r="B857" s="194" t="s">
        <v>14662</v>
      </c>
      <c r="C857" s="188" t="s">
        <v>15</v>
      </c>
      <c r="D857" s="177"/>
      <c r="E857" s="201">
        <v>4.9000000000000004</v>
      </c>
      <c r="F857" s="201">
        <v>1.25</v>
      </c>
      <c r="G857" s="88">
        <f t="shared" si="26"/>
        <v>0</v>
      </c>
      <c r="H857" s="66">
        <f t="shared" si="27"/>
        <v>0</v>
      </c>
    </row>
    <row r="858" spans="1:8" x14ac:dyDescent="0.25">
      <c r="A858" s="193" t="s">
        <v>14862</v>
      </c>
      <c r="B858" s="194" t="s">
        <v>14664</v>
      </c>
      <c r="C858" s="188" t="s">
        <v>15</v>
      </c>
      <c r="D858" s="177"/>
      <c r="E858" s="201">
        <v>3.98</v>
      </c>
      <c r="F858" s="201">
        <v>1.1200000000000001</v>
      </c>
      <c r="G858" s="88">
        <f t="shared" si="26"/>
        <v>0</v>
      </c>
      <c r="H858" s="66">
        <f t="shared" si="27"/>
        <v>0</v>
      </c>
    </row>
    <row r="859" spans="1:8" x14ac:dyDescent="0.25">
      <c r="A859" s="193" t="s">
        <v>14863</v>
      </c>
      <c r="B859" s="194" t="s">
        <v>14666</v>
      </c>
      <c r="C859" s="188" t="s">
        <v>15</v>
      </c>
      <c r="D859" s="177"/>
      <c r="E859" s="201">
        <v>3.06</v>
      </c>
      <c r="F859" s="201">
        <v>0.99</v>
      </c>
      <c r="G859" s="88">
        <f t="shared" si="26"/>
        <v>0</v>
      </c>
      <c r="H859" s="66">
        <f t="shared" si="27"/>
        <v>0</v>
      </c>
    </row>
    <row r="860" spans="1:8" s="103" customFormat="1" ht="12.75" x14ac:dyDescent="0.2">
      <c r="A860" s="193" t="s">
        <v>14864</v>
      </c>
      <c r="B860" s="194" t="s">
        <v>14668</v>
      </c>
      <c r="C860" s="188" t="s">
        <v>15</v>
      </c>
      <c r="D860" s="181"/>
      <c r="E860" s="201">
        <v>2.44</v>
      </c>
      <c r="F860" s="201">
        <v>0.87</v>
      </c>
      <c r="G860" s="88">
        <f t="shared" si="26"/>
        <v>0</v>
      </c>
      <c r="H860" s="66">
        <f t="shared" si="27"/>
        <v>0</v>
      </c>
    </row>
    <row r="861" spans="1:8" x14ac:dyDescent="0.25">
      <c r="A861" s="193" t="s">
        <v>14865</v>
      </c>
      <c r="B861" s="194" t="s">
        <v>14676</v>
      </c>
      <c r="C861" s="188" t="s">
        <v>15</v>
      </c>
      <c r="D861" s="177"/>
      <c r="E861" s="201">
        <v>3.88</v>
      </c>
      <c r="F861" s="201">
        <v>1.1200000000000001</v>
      </c>
      <c r="G861" s="88">
        <f t="shared" si="26"/>
        <v>0</v>
      </c>
      <c r="H861" s="66">
        <f t="shared" si="27"/>
        <v>0</v>
      </c>
    </row>
    <row r="862" spans="1:8" x14ac:dyDescent="0.25">
      <c r="A862" s="193" t="s">
        <v>14866</v>
      </c>
      <c r="B862" s="194" t="s">
        <v>14867</v>
      </c>
      <c r="C862" s="188" t="s">
        <v>15</v>
      </c>
      <c r="D862" s="177"/>
      <c r="E862" s="201">
        <v>3.16</v>
      </c>
      <c r="F862" s="201">
        <v>0.99</v>
      </c>
      <c r="G862" s="88">
        <f t="shared" si="26"/>
        <v>0</v>
      </c>
      <c r="H862" s="66">
        <f t="shared" si="27"/>
        <v>0</v>
      </c>
    </row>
    <row r="863" spans="1:8" s="103" customFormat="1" ht="12.75" x14ac:dyDescent="0.2">
      <c r="A863" s="193" t="s">
        <v>14868</v>
      </c>
      <c r="B863" s="194" t="s">
        <v>14680</v>
      </c>
      <c r="C863" s="188" t="s">
        <v>15</v>
      </c>
      <c r="D863" s="181"/>
      <c r="E863" s="201">
        <v>2.54</v>
      </c>
      <c r="F863" s="201">
        <v>0.87</v>
      </c>
      <c r="G863" s="88">
        <f t="shared" si="26"/>
        <v>0</v>
      </c>
      <c r="H863" s="66">
        <f t="shared" si="27"/>
        <v>0</v>
      </c>
    </row>
    <row r="864" spans="1:8" x14ac:dyDescent="0.25">
      <c r="A864" s="193" t="s">
        <v>14869</v>
      </c>
      <c r="B864" s="194" t="s">
        <v>14682</v>
      </c>
      <c r="C864" s="188" t="s">
        <v>15</v>
      </c>
      <c r="D864" s="177"/>
      <c r="E864" s="201">
        <v>2.12</v>
      </c>
      <c r="F864" s="201">
        <v>0.75</v>
      </c>
      <c r="G864" s="88">
        <f t="shared" si="26"/>
        <v>0</v>
      </c>
      <c r="H864" s="66">
        <f t="shared" si="27"/>
        <v>0</v>
      </c>
    </row>
    <row r="865" spans="1:8" ht="135" x14ac:dyDescent="0.25">
      <c r="A865" s="195" t="s">
        <v>14870</v>
      </c>
      <c r="B865" s="196" t="s">
        <v>22928</v>
      </c>
      <c r="C865" s="198"/>
      <c r="D865" s="199"/>
      <c r="E865" s="199"/>
      <c r="F865" s="199"/>
      <c r="G865" s="199"/>
      <c r="H865" s="200"/>
    </row>
    <row r="866" spans="1:8" s="103" customFormat="1" ht="12.75" x14ac:dyDescent="0.2">
      <c r="A866" s="193" t="s">
        <v>14871</v>
      </c>
      <c r="B866" s="194" t="s">
        <v>14872</v>
      </c>
      <c r="C866" s="188" t="s">
        <v>15</v>
      </c>
      <c r="D866" s="181"/>
      <c r="E866" s="201">
        <v>19.399999999999999</v>
      </c>
      <c r="F866" s="201">
        <v>4.97</v>
      </c>
      <c r="G866" s="88">
        <f t="shared" si="26"/>
        <v>0</v>
      </c>
      <c r="H866" s="66">
        <f t="shared" si="27"/>
        <v>0</v>
      </c>
    </row>
    <row r="867" spans="1:8" x14ac:dyDescent="0.25">
      <c r="A867" s="193" t="s">
        <v>14873</v>
      </c>
      <c r="B867" s="194" t="s">
        <v>14874</v>
      </c>
      <c r="C867" s="188" t="s">
        <v>15</v>
      </c>
      <c r="D867" s="177"/>
      <c r="E867" s="201">
        <v>15.3</v>
      </c>
      <c r="F867" s="201">
        <v>3.93</v>
      </c>
      <c r="G867" s="88">
        <f t="shared" si="26"/>
        <v>0</v>
      </c>
      <c r="H867" s="66">
        <f t="shared" si="27"/>
        <v>0</v>
      </c>
    </row>
    <row r="868" spans="1:8" ht="135" x14ac:dyDescent="0.25">
      <c r="A868" s="195" t="s">
        <v>14875</v>
      </c>
      <c r="B868" s="196" t="s">
        <v>22929</v>
      </c>
      <c r="C868" s="198"/>
      <c r="D868" s="199"/>
      <c r="E868" s="199"/>
      <c r="F868" s="199"/>
      <c r="G868" s="199"/>
      <c r="H868" s="200"/>
    </row>
    <row r="869" spans="1:8" x14ac:dyDescent="0.25">
      <c r="A869" s="193" t="s">
        <v>14876</v>
      </c>
      <c r="B869" s="194" t="s">
        <v>14630</v>
      </c>
      <c r="C869" s="188" t="s">
        <v>15</v>
      </c>
      <c r="D869" s="177"/>
      <c r="E869" s="201">
        <v>11.9</v>
      </c>
      <c r="F869" s="201">
        <v>3.05</v>
      </c>
      <c r="G869" s="88">
        <f t="shared" si="26"/>
        <v>0</v>
      </c>
      <c r="H869" s="66">
        <f t="shared" si="27"/>
        <v>0</v>
      </c>
    </row>
    <row r="870" spans="1:8" x14ac:dyDescent="0.25">
      <c r="A870" s="193" t="s">
        <v>14877</v>
      </c>
      <c r="B870" s="194" t="s">
        <v>14674</v>
      </c>
      <c r="C870" s="188" t="s">
        <v>15</v>
      </c>
      <c r="D870" s="177"/>
      <c r="E870" s="201">
        <v>10.3</v>
      </c>
      <c r="F870" s="201">
        <v>2.64</v>
      </c>
      <c r="G870" s="88">
        <f t="shared" si="26"/>
        <v>0</v>
      </c>
      <c r="H870" s="66">
        <f t="shared" si="27"/>
        <v>0</v>
      </c>
    </row>
    <row r="871" spans="1:8" ht="135" x14ac:dyDescent="0.25">
      <c r="A871" s="195" t="s">
        <v>14878</v>
      </c>
      <c r="B871" s="196" t="s">
        <v>22930</v>
      </c>
      <c r="C871" s="198"/>
      <c r="D871" s="199"/>
      <c r="E871" s="199"/>
      <c r="F871" s="199"/>
      <c r="G871" s="199"/>
      <c r="H871" s="200"/>
    </row>
    <row r="872" spans="1:8" x14ac:dyDescent="0.25">
      <c r="A872" s="193" t="s">
        <v>14879</v>
      </c>
      <c r="B872" s="194" t="s">
        <v>14880</v>
      </c>
      <c r="C872" s="188" t="s">
        <v>15</v>
      </c>
      <c r="D872" s="177"/>
      <c r="E872" s="201">
        <v>24.6</v>
      </c>
      <c r="F872" s="201">
        <v>6.3</v>
      </c>
      <c r="G872" s="88">
        <f t="shared" si="26"/>
        <v>0</v>
      </c>
      <c r="H872" s="66">
        <f t="shared" si="27"/>
        <v>0</v>
      </c>
    </row>
    <row r="873" spans="1:8" x14ac:dyDescent="0.25">
      <c r="A873" s="193" t="s">
        <v>14881</v>
      </c>
      <c r="B873" s="194" t="s">
        <v>14882</v>
      </c>
      <c r="C873" s="188" t="s">
        <v>6</v>
      </c>
      <c r="D873" s="177"/>
      <c r="E873" s="201">
        <v>33.700000000000003</v>
      </c>
      <c r="F873" s="201">
        <v>8.6</v>
      </c>
      <c r="G873" s="88">
        <f t="shared" si="26"/>
        <v>0</v>
      </c>
      <c r="H873" s="66">
        <f t="shared" si="27"/>
        <v>0</v>
      </c>
    </row>
    <row r="874" spans="1:8" s="103" customFormat="1" ht="12.75" x14ac:dyDescent="0.2">
      <c r="A874" s="193" t="s">
        <v>14883</v>
      </c>
      <c r="B874" s="194" t="s">
        <v>14884</v>
      </c>
      <c r="C874" s="188" t="s">
        <v>6</v>
      </c>
      <c r="D874" s="181"/>
      <c r="E874" s="201">
        <v>15.9</v>
      </c>
      <c r="F874" s="201">
        <v>4.0599999999999996</v>
      </c>
      <c r="G874" s="88">
        <f t="shared" si="26"/>
        <v>0</v>
      </c>
      <c r="H874" s="66">
        <f t="shared" si="27"/>
        <v>0</v>
      </c>
    </row>
    <row r="875" spans="1:8" x14ac:dyDescent="0.25">
      <c r="A875" s="193" t="s">
        <v>14885</v>
      </c>
      <c r="B875" s="194" t="s">
        <v>14886</v>
      </c>
      <c r="C875" s="188" t="s">
        <v>6</v>
      </c>
      <c r="D875" s="177"/>
      <c r="E875" s="201">
        <v>20.5</v>
      </c>
      <c r="F875" s="201">
        <v>5.3</v>
      </c>
      <c r="G875" s="88">
        <f t="shared" si="26"/>
        <v>0</v>
      </c>
      <c r="H875" s="66">
        <f t="shared" si="27"/>
        <v>0</v>
      </c>
    </row>
    <row r="876" spans="1:8" x14ac:dyDescent="0.25">
      <c r="A876" s="193" t="s">
        <v>14887</v>
      </c>
      <c r="B876" s="194" t="s">
        <v>14888</v>
      </c>
      <c r="C876" s="188" t="s">
        <v>6</v>
      </c>
      <c r="D876" s="177"/>
      <c r="E876" s="201">
        <v>15</v>
      </c>
      <c r="F876" s="201">
        <v>3.85</v>
      </c>
      <c r="G876" s="88">
        <f t="shared" si="26"/>
        <v>0</v>
      </c>
      <c r="H876" s="66">
        <f t="shared" si="27"/>
        <v>0</v>
      </c>
    </row>
    <row r="877" spans="1:8" x14ac:dyDescent="0.25">
      <c r="A877" s="193" t="s">
        <v>14889</v>
      </c>
      <c r="B877" s="194" t="s">
        <v>14890</v>
      </c>
      <c r="C877" s="188" t="s">
        <v>6</v>
      </c>
      <c r="D877" s="177"/>
      <c r="E877" s="201">
        <v>10.7</v>
      </c>
      <c r="F877" s="201">
        <v>2.75</v>
      </c>
      <c r="G877" s="88">
        <f t="shared" si="26"/>
        <v>0</v>
      </c>
      <c r="H877" s="66">
        <f t="shared" si="27"/>
        <v>0</v>
      </c>
    </row>
    <row r="878" spans="1:8" x14ac:dyDescent="0.25">
      <c r="A878" s="193" t="s">
        <v>14891</v>
      </c>
      <c r="B878" s="194" t="s">
        <v>14892</v>
      </c>
      <c r="C878" s="188" t="s">
        <v>6</v>
      </c>
      <c r="D878" s="177"/>
      <c r="E878" s="201">
        <v>16.100000000000001</v>
      </c>
      <c r="F878" s="201">
        <v>4.1100000000000003</v>
      </c>
      <c r="G878" s="88">
        <f t="shared" si="26"/>
        <v>0</v>
      </c>
      <c r="H878" s="66">
        <f t="shared" si="27"/>
        <v>0</v>
      </c>
    </row>
    <row r="879" spans="1:8" ht="135" x14ac:dyDescent="0.25">
      <c r="A879" s="195" t="s">
        <v>14893</v>
      </c>
      <c r="B879" s="196" t="s">
        <v>22931</v>
      </c>
      <c r="C879" s="198"/>
      <c r="D879" s="199"/>
      <c r="E879" s="199"/>
      <c r="F879" s="199"/>
      <c r="G879" s="199"/>
      <c r="H879" s="200"/>
    </row>
    <row r="880" spans="1:8" x14ac:dyDescent="0.25">
      <c r="A880" s="193" t="s">
        <v>14894</v>
      </c>
      <c r="B880" s="194" t="s">
        <v>14895</v>
      </c>
      <c r="C880" s="188" t="s">
        <v>15</v>
      </c>
      <c r="D880" s="177"/>
      <c r="E880" s="201">
        <v>36.4</v>
      </c>
      <c r="F880" s="201">
        <v>9.3000000000000007</v>
      </c>
      <c r="G880" s="88">
        <f t="shared" si="26"/>
        <v>0</v>
      </c>
      <c r="H880" s="66">
        <f t="shared" si="27"/>
        <v>0</v>
      </c>
    </row>
    <row r="881" spans="1:8" x14ac:dyDescent="0.25">
      <c r="A881" s="193" t="s">
        <v>14896</v>
      </c>
      <c r="B881" s="194" t="s">
        <v>14897</v>
      </c>
      <c r="C881" s="188" t="s">
        <v>15</v>
      </c>
      <c r="D881" s="177"/>
      <c r="E881" s="201">
        <v>40.799999999999997</v>
      </c>
      <c r="F881" s="201">
        <v>10.4</v>
      </c>
      <c r="G881" s="88">
        <f t="shared" si="26"/>
        <v>0</v>
      </c>
      <c r="H881" s="66">
        <f t="shared" si="27"/>
        <v>0</v>
      </c>
    </row>
    <row r="882" spans="1:8" x14ac:dyDescent="0.25">
      <c r="A882" s="193" t="s">
        <v>14898</v>
      </c>
      <c r="B882" s="194" t="s">
        <v>14882</v>
      </c>
      <c r="C882" s="188" t="s">
        <v>6</v>
      </c>
      <c r="D882" s="177"/>
      <c r="E882" s="201">
        <v>60</v>
      </c>
      <c r="F882" s="201">
        <v>15.5</v>
      </c>
      <c r="G882" s="88">
        <f t="shared" si="26"/>
        <v>0</v>
      </c>
      <c r="H882" s="66">
        <f t="shared" si="27"/>
        <v>0</v>
      </c>
    </row>
    <row r="883" spans="1:8" s="103" customFormat="1" ht="12.75" x14ac:dyDescent="0.2">
      <c r="A883" s="193" t="s">
        <v>14899</v>
      </c>
      <c r="B883" s="194" t="s">
        <v>14900</v>
      </c>
      <c r="C883" s="188" t="s">
        <v>6</v>
      </c>
      <c r="D883" s="181"/>
      <c r="E883" s="201">
        <v>15.9</v>
      </c>
      <c r="F883" s="201">
        <v>4.0599999999999996</v>
      </c>
      <c r="G883" s="88">
        <f t="shared" si="26"/>
        <v>0</v>
      </c>
      <c r="H883" s="66">
        <f t="shared" si="27"/>
        <v>0</v>
      </c>
    </row>
    <row r="884" spans="1:8" x14ac:dyDescent="0.25">
      <c r="A884" s="193" t="s">
        <v>14901</v>
      </c>
      <c r="B884" s="194" t="s">
        <v>14886</v>
      </c>
      <c r="C884" s="188" t="s">
        <v>6</v>
      </c>
      <c r="D884" s="177"/>
      <c r="E884" s="201">
        <v>20.5</v>
      </c>
      <c r="F884" s="201">
        <v>5.3</v>
      </c>
      <c r="G884" s="88">
        <f t="shared" si="26"/>
        <v>0</v>
      </c>
      <c r="H884" s="66">
        <f t="shared" si="27"/>
        <v>0</v>
      </c>
    </row>
    <row r="885" spans="1:8" x14ac:dyDescent="0.25">
      <c r="A885" s="193" t="s">
        <v>14902</v>
      </c>
      <c r="B885" s="194" t="s">
        <v>14888</v>
      </c>
      <c r="C885" s="188" t="s">
        <v>6</v>
      </c>
      <c r="D885" s="177"/>
      <c r="E885" s="201">
        <v>15</v>
      </c>
      <c r="F885" s="201">
        <v>3.85</v>
      </c>
      <c r="G885" s="88">
        <f t="shared" si="26"/>
        <v>0</v>
      </c>
      <c r="H885" s="66">
        <f t="shared" si="27"/>
        <v>0</v>
      </c>
    </row>
    <row r="886" spans="1:8" x14ac:dyDescent="0.25">
      <c r="A886" s="193" t="s">
        <v>14903</v>
      </c>
      <c r="B886" s="194" t="s">
        <v>14890</v>
      </c>
      <c r="C886" s="188" t="s">
        <v>6</v>
      </c>
      <c r="D886" s="177"/>
      <c r="E886" s="201">
        <v>10.7</v>
      </c>
      <c r="F886" s="201">
        <v>2.75</v>
      </c>
      <c r="G886" s="88">
        <f t="shared" si="26"/>
        <v>0</v>
      </c>
      <c r="H886" s="66">
        <f t="shared" si="27"/>
        <v>0</v>
      </c>
    </row>
    <row r="887" spans="1:8" x14ac:dyDescent="0.25">
      <c r="A887" s="193" t="s">
        <v>14904</v>
      </c>
      <c r="B887" s="194" t="s">
        <v>14905</v>
      </c>
      <c r="C887" s="188" t="s">
        <v>6</v>
      </c>
      <c r="D887" s="177"/>
      <c r="E887" s="201">
        <v>18.100000000000001</v>
      </c>
      <c r="F887" s="201">
        <v>4.6500000000000004</v>
      </c>
      <c r="G887" s="88">
        <f t="shared" si="26"/>
        <v>0</v>
      </c>
      <c r="H887" s="66">
        <f t="shared" si="27"/>
        <v>0</v>
      </c>
    </row>
    <row r="888" spans="1:8" ht="135" x14ac:dyDescent="0.25">
      <c r="A888" s="195" t="s">
        <v>14906</v>
      </c>
      <c r="B888" s="196" t="s">
        <v>22932</v>
      </c>
      <c r="C888" s="198"/>
      <c r="D888" s="199"/>
      <c r="E888" s="199"/>
      <c r="F888" s="199"/>
      <c r="G888" s="199"/>
      <c r="H888" s="200"/>
    </row>
    <row r="889" spans="1:8" x14ac:dyDescent="0.25">
      <c r="A889" s="193" t="s">
        <v>14907</v>
      </c>
      <c r="B889" s="194" t="s">
        <v>14880</v>
      </c>
      <c r="C889" s="188" t="s">
        <v>15</v>
      </c>
      <c r="D889" s="177"/>
      <c r="E889" s="201">
        <v>24.5</v>
      </c>
      <c r="F889" s="201">
        <v>5.4</v>
      </c>
      <c r="G889" s="88">
        <f t="shared" si="26"/>
        <v>0</v>
      </c>
      <c r="H889" s="66">
        <f t="shared" si="27"/>
        <v>0</v>
      </c>
    </row>
    <row r="890" spans="1:8" x14ac:dyDescent="0.25">
      <c r="A890" s="193" t="s">
        <v>14908</v>
      </c>
      <c r="B890" s="194" t="s">
        <v>14882</v>
      </c>
      <c r="C890" s="188" t="s">
        <v>6</v>
      </c>
      <c r="D890" s="177"/>
      <c r="E890" s="201">
        <v>43.4</v>
      </c>
      <c r="F890" s="201">
        <v>9.6999999999999993</v>
      </c>
      <c r="G890" s="88">
        <f t="shared" si="26"/>
        <v>0</v>
      </c>
      <c r="H890" s="66">
        <f t="shared" si="27"/>
        <v>0</v>
      </c>
    </row>
    <row r="891" spans="1:8" s="103" customFormat="1" ht="12.75" x14ac:dyDescent="0.2">
      <c r="A891" s="193" t="s">
        <v>14909</v>
      </c>
      <c r="B891" s="194" t="s">
        <v>14884</v>
      </c>
      <c r="C891" s="188" t="s">
        <v>6</v>
      </c>
      <c r="D891" s="181"/>
      <c r="E891" s="201">
        <v>17</v>
      </c>
      <c r="F891" s="201">
        <v>4.16</v>
      </c>
      <c r="G891" s="88">
        <f t="shared" si="26"/>
        <v>0</v>
      </c>
      <c r="H891" s="66">
        <f t="shared" si="27"/>
        <v>0</v>
      </c>
    </row>
    <row r="892" spans="1:8" x14ac:dyDescent="0.25">
      <c r="A892" s="193" t="s">
        <v>14910</v>
      </c>
      <c r="B892" s="194" t="s">
        <v>14886</v>
      </c>
      <c r="C892" s="188" t="s">
        <v>6</v>
      </c>
      <c r="D892" s="177"/>
      <c r="E892" s="201">
        <v>21</v>
      </c>
      <c r="F892" s="201">
        <v>5.4</v>
      </c>
      <c r="G892" s="88">
        <f t="shared" si="26"/>
        <v>0</v>
      </c>
      <c r="H892" s="66">
        <f t="shared" si="27"/>
        <v>0</v>
      </c>
    </row>
    <row r="893" spans="1:8" x14ac:dyDescent="0.25">
      <c r="A893" s="193" t="s">
        <v>14911</v>
      </c>
      <c r="B893" s="194" t="s">
        <v>14888</v>
      </c>
      <c r="C893" s="188" t="s">
        <v>6</v>
      </c>
      <c r="D893" s="177"/>
      <c r="E893" s="201">
        <v>15</v>
      </c>
      <c r="F893" s="201">
        <v>3.89</v>
      </c>
      <c r="G893" s="88">
        <f t="shared" si="26"/>
        <v>0</v>
      </c>
      <c r="H893" s="66">
        <f t="shared" si="27"/>
        <v>0</v>
      </c>
    </row>
    <row r="894" spans="1:8" x14ac:dyDescent="0.25">
      <c r="A894" s="193" t="s">
        <v>14912</v>
      </c>
      <c r="B894" s="194" t="s">
        <v>14890</v>
      </c>
      <c r="C894" s="188" t="s">
        <v>6</v>
      </c>
      <c r="D894" s="177"/>
      <c r="E894" s="201">
        <v>10.7</v>
      </c>
      <c r="F894" s="201">
        <v>2.78</v>
      </c>
      <c r="G894" s="88">
        <f t="shared" si="26"/>
        <v>0</v>
      </c>
      <c r="H894" s="66">
        <f t="shared" si="27"/>
        <v>0</v>
      </c>
    </row>
    <row r="895" spans="1:8" x14ac:dyDescent="0.25">
      <c r="A895" s="193" t="s">
        <v>14913</v>
      </c>
      <c r="B895" s="194" t="s">
        <v>14892</v>
      </c>
      <c r="C895" s="188" t="s">
        <v>6</v>
      </c>
      <c r="D895" s="177"/>
      <c r="E895" s="201">
        <v>16.100000000000001</v>
      </c>
      <c r="F895" s="201">
        <v>4.16</v>
      </c>
      <c r="G895" s="88">
        <f t="shared" si="26"/>
        <v>0</v>
      </c>
      <c r="H895" s="66">
        <f t="shared" si="27"/>
        <v>0</v>
      </c>
    </row>
    <row r="896" spans="1:8" ht="135" x14ac:dyDescent="0.25">
      <c r="A896" s="195" t="s">
        <v>14914</v>
      </c>
      <c r="B896" s="196" t="s">
        <v>22933</v>
      </c>
      <c r="C896" s="198"/>
      <c r="D896" s="199"/>
      <c r="E896" s="199"/>
      <c r="F896" s="199"/>
      <c r="G896" s="199"/>
      <c r="H896" s="200"/>
    </row>
    <row r="897" spans="1:8" x14ac:dyDescent="0.25">
      <c r="A897" s="193" t="s">
        <v>14915</v>
      </c>
      <c r="B897" s="194" t="s">
        <v>14895</v>
      </c>
      <c r="C897" s="188" t="s">
        <v>15</v>
      </c>
      <c r="D897" s="177"/>
      <c r="E897" s="201">
        <v>42.4</v>
      </c>
      <c r="F897" s="201">
        <v>9.3000000000000007</v>
      </c>
      <c r="G897" s="88">
        <f t="shared" si="26"/>
        <v>0</v>
      </c>
      <c r="H897" s="66">
        <f t="shared" si="27"/>
        <v>0</v>
      </c>
    </row>
    <row r="898" spans="1:8" x14ac:dyDescent="0.25">
      <c r="A898" s="193" t="s">
        <v>14916</v>
      </c>
      <c r="B898" s="194" t="s">
        <v>14897</v>
      </c>
      <c r="C898" s="188" t="s">
        <v>15</v>
      </c>
      <c r="D898" s="177"/>
      <c r="E898" s="201">
        <v>46</v>
      </c>
      <c r="F898" s="201">
        <v>10.3</v>
      </c>
      <c r="G898" s="88">
        <f t="shared" si="26"/>
        <v>0</v>
      </c>
      <c r="H898" s="66">
        <f t="shared" si="27"/>
        <v>0</v>
      </c>
    </row>
    <row r="899" spans="1:8" x14ac:dyDescent="0.25">
      <c r="A899" s="193" t="s">
        <v>14917</v>
      </c>
      <c r="B899" s="194" t="s">
        <v>14882</v>
      </c>
      <c r="C899" s="188" t="s">
        <v>6</v>
      </c>
      <c r="D899" s="177"/>
      <c r="E899" s="201">
        <v>65</v>
      </c>
      <c r="F899" s="201">
        <v>15.8</v>
      </c>
      <c r="G899" s="88">
        <f t="shared" si="26"/>
        <v>0</v>
      </c>
      <c r="H899" s="66">
        <f t="shared" si="27"/>
        <v>0</v>
      </c>
    </row>
    <row r="900" spans="1:8" s="103" customFormat="1" ht="12.75" x14ac:dyDescent="0.2">
      <c r="A900" s="193" t="s">
        <v>14918</v>
      </c>
      <c r="B900" s="194" t="s">
        <v>14900</v>
      </c>
      <c r="C900" s="188" t="s">
        <v>6</v>
      </c>
      <c r="D900" s="181"/>
      <c r="E900" s="201">
        <v>15.9</v>
      </c>
      <c r="F900" s="201">
        <v>4.1100000000000003</v>
      </c>
      <c r="G900" s="88">
        <f t="shared" ref="G900:G963" si="28">D900*E900</f>
        <v>0</v>
      </c>
      <c r="H900" s="66">
        <f t="shared" ref="H900:H963" si="29">D900*F900</f>
        <v>0</v>
      </c>
    </row>
    <row r="901" spans="1:8" x14ac:dyDescent="0.25">
      <c r="A901" s="193" t="s">
        <v>14919</v>
      </c>
      <c r="B901" s="194" t="s">
        <v>14886</v>
      </c>
      <c r="C901" s="188" t="s">
        <v>6</v>
      </c>
      <c r="D901" s="177"/>
      <c r="E901" s="201">
        <v>20.6</v>
      </c>
      <c r="F901" s="201">
        <v>5.3</v>
      </c>
      <c r="G901" s="88">
        <f t="shared" si="28"/>
        <v>0</v>
      </c>
      <c r="H901" s="66">
        <f t="shared" si="29"/>
        <v>0</v>
      </c>
    </row>
    <row r="902" spans="1:8" x14ac:dyDescent="0.25">
      <c r="A902" s="193" t="s">
        <v>14920</v>
      </c>
      <c r="B902" s="194" t="s">
        <v>14888</v>
      </c>
      <c r="C902" s="188" t="s">
        <v>6</v>
      </c>
      <c r="D902" s="177"/>
      <c r="E902" s="201">
        <v>15</v>
      </c>
      <c r="F902" s="201">
        <v>3.89</v>
      </c>
      <c r="G902" s="88">
        <f t="shared" si="28"/>
        <v>0</v>
      </c>
      <c r="H902" s="66">
        <f t="shared" si="29"/>
        <v>0</v>
      </c>
    </row>
    <row r="903" spans="1:8" x14ac:dyDescent="0.25">
      <c r="A903" s="193" t="s">
        <v>14921</v>
      </c>
      <c r="B903" s="194" t="s">
        <v>14890</v>
      </c>
      <c r="C903" s="188" t="s">
        <v>6</v>
      </c>
      <c r="D903" s="177"/>
      <c r="E903" s="201">
        <v>10.7</v>
      </c>
      <c r="F903" s="201">
        <v>2.78</v>
      </c>
      <c r="G903" s="88">
        <f t="shared" si="28"/>
        <v>0</v>
      </c>
      <c r="H903" s="66">
        <f t="shared" si="29"/>
        <v>0</v>
      </c>
    </row>
    <row r="904" spans="1:8" s="103" customFormat="1" ht="12.75" x14ac:dyDescent="0.2">
      <c r="A904" s="193" t="s">
        <v>14922</v>
      </c>
      <c r="B904" s="194" t="s">
        <v>14905</v>
      </c>
      <c r="C904" s="188" t="s">
        <v>6</v>
      </c>
      <c r="D904" s="181"/>
      <c r="E904" s="201">
        <v>18.2</v>
      </c>
      <c r="F904" s="201">
        <v>4.7</v>
      </c>
      <c r="G904" s="88">
        <f t="shared" si="28"/>
        <v>0</v>
      </c>
      <c r="H904" s="66">
        <f t="shared" si="29"/>
        <v>0</v>
      </c>
    </row>
    <row r="905" spans="1:8" ht="56.25" x14ac:dyDescent="0.25">
      <c r="A905" s="195" t="s">
        <v>14923</v>
      </c>
      <c r="B905" s="196" t="s">
        <v>22934</v>
      </c>
      <c r="C905" s="198"/>
      <c r="D905" s="199"/>
      <c r="E905" s="199"/>
      <c r="F905" s="199"/>
      <c r="G905" s="199"/>
      <c r="H905" s="200"/>
    </row>
    <row r="906" spans="1:8" x14ac:dyDescent="0.25">
      <c r="A906" s="193" t="s">
        <v>14924</v>
      </c>
      <c r="B906" s="194" t="s">
        <v>14925</v>
      </c>
      <c r="C906" s="188" t="s">
        <v>6</v>
      </c>
      <c r="D906" s="177"/>
      <c r="E906" s="201">
        <v>1.0900000000000001</v>
      </c>
      <c r="F906" s="201">
        <v>0.251</v>
      </c>
      <c r="G906" s="88">
        <f t="shared" si="28"/>
        <v>0</v>
      </c>
      <c r="H906" s="66">
        <f t="shared" si="29"/>
        <v>0</v>
      </c>
    </row>
    <row r="907" spans="1:8" s="103" customFormat="1" ht="12.75" x14ac:dyDescent="0.2">
      <c r="A907" s="193" t="s">
        <v>14926</v>
      </c>
      <c r="B907" s="194" t="s">
        <v>14927</v>
      </c>
      <c r="C907" s="188" t="s">
        <v>6</v>
      </c>
      <c r="D907" s="181"/>
      <c r="E907" s="201">
        <v>2.58</v>
      </c>
      <c r="F907" s="201">
        <v>0.59</v>
      </c>
      <c r="G907" s="88">
        <f t="shared" si="28"/>
        <v>0</v>
      </c>
      <c r="H907" s="66">
        <f t="shared" si="29"/>
        <v>0</v>
      </c>
    </row>
    <row r="908" spans="1:8" x14ac:dyDescent="0.25">
      <c r="A908" s="193" t="s">
        <v>14928</v>
      </c>
      <c r="B908" s="194" t="s">
        <v>14929</v>
      </c>
      <c r="C908" s="188" t="s">
        <v>6</v>
      </c>
      <c r="D908" s="177"/>
      <c r="E908" s="201">
        <v>1.59</v>
      </c>
      <c r="F908" s="201">
        <v>0.36599999999999999</v>
      </c>
      <c r="G908" s="88">
        <f t="shared" si="28"/>
        <v>0</v>
      </c>
      <c r="H908" s="66">
        <f t="shared" si="29"/>
        <v>0</v>
      </c>
    </row>
    <row r="909" spans="1:8" ht="78.75" x14ac:dyDescent="0.25">
      <c r="A909" s="195" t="s">
        <v>14930</v>
      </c>
      <c r="B909" s="196" t="s">
        <v>22935</v>
      </c>
      <c r="C909" s="198"/>
      <c r="D909" s="199"/>
      <c r="E909" s="199"/>
      <c r="F909" s="199"/>
      <c r="G909" s="199"/>
      <c r="H909" s="200"/>
    </row>
    <row r="910" spans="1:8" x14ac:dyDescent="0.25">
      <c r="A910" s="193" t="s">
        <v>14931</v>
      </c>
      <c r="B910" s="194" t="s">
        <v>14932</v>
      </c>
      <c r="C910" s="188" t="s">
        <v>6</v>
      </c>
      <c r="D910" s="177"/>
      <c r="E910" s="201">
        <v>9.1999999999999993</v>
      </c>
      <c r="F910" s="201">
        <v>2.12</v>
      </c>
      <c r="G910" s="88">
        <f t="shared" si="28"/>
        <v>0</v>
      </c>
      <c r="H910" s="66">
        <f t="shared" si="29"/>
        <v>0</v>
      </c>
    </row>
    <row r="911" spans="1:8" x14ac:dyDescent="0.25">
      <c r="A911" s="193" t="s">
        <v>14933</v>
      </c>
      <c r="B911" s="194" t="s">
        <v>14934</v>
      </c>
      <c r="C911" s="188" t="s">
        <v>6</v>
      </c>
      <c r="D911" s="177"/>
      <c r="E911" s="201">
        <v>15.4</v>
      </c>
      <c r="F911" s="201">
        <v>3.54</v>
      </c>
      <c r="G911" s="88">
        <f t="shared" si="28"/>
        <v>0</v>
      </c>
      <c r="H911" s="66">
        <f t="shared" si="29"/>
        <v>0</v>
      </c>
    </row>
    <row r="912" spans="1:8" ht="135" x14ac:dyDescent="0.25">
      <c r="A912" s="195" t="s">
        <v>14935</v>
      </c>
      <c r="B912" s="196" t="s">
        <v>22936</v>
      </c>
      <c r="C912" s="198"/>
      <c r="D912" s="199"/>
      <c r="E912" s="199"/>
      <c r="F912" s="199"/>
      <c r="G912" s="199"/>
      <c r="H912" s="200"/>
    </row>
    <row r="913" spans="1:8" x14ac:dyDescent="0.25">
      <c r="A913" s="193" t="s">
        <v>14936</v>
      </c>
      <c r="B913" s="194" t="s">
        <v>14937</v>
      </c>
      <c r="C913" s="188" t="s">
        <v>15</v>
      </c>
      <c r="D913" s="177"/>
      <c r="E913" s="201">
        <v>40.6</v>
      </c>
      <c r="F913" s="201">
        <v>8.9</v>
      </c>
      <c r="G913" s="88">
        <f t="shared" si="28"/>
        <v>0</v>
      </c>
      <c r="H913" s="66">
        <f t="shared" si="29"/>
        <v>0</v>
      </c>
    </row>
    <row r="914" spans="1:8" x14ac:dyDescent="0.25">
      <c r="A914" s="193" t="s">
        <v>14938</v>
      </c>
      <c r="B914" s="194" t="s">
        <v>14939</v>
      </c>
      <c r="C914" s="188" t="s">
        <v>15</v>
      </c>
      <c r="D914" s="177"/>
      <c r="E914" s="201">
        <v>34</v>
      </c>
      <c r="F914" s="201">
        <v>7.6</v>
      </c>
      <c r="G914" s="88">
        <f t="shared" si="28"/>
        <v>0</v>
      </c>
      <c r="H914" s="66">
        <f t="shared" si="29"/>
        <v>0</v>
      </c>
    </row>
    <row r="915" spans="1:8" x14ac:dyDescent="0.25">
      <c r="A915" s="193" t="s">
        <v>14940</v>
      </c>
      <c r="B915" s="194" t="s">
        <v>14941</v>
      </c>
      <c r="C915" s="188" t="s">
        <v>6</v>
      </c>
      <c r="D915" s="177"/>
      <c r="E915" s="201">
        <v>68</v>
      </c>
      <c r="F915" s="201">
        <v>16.600000000000001</v>
      </c>
      <c r="G915" s="88">
        <f t="shared" si="28"/>
        <v>0</v>
      </c>
      <c r="H915" s="66">
        <f t="shared" si="29"/>
        <v>0</v>
      </c>
    </row>
    <row r="916" spans="1:8" x14ac:dyDescent="0.25">
      <c r="A916" s="193" t="s">
        <v>14942</v>
      </c>
      <c r="B916" s="194" t="s">
        <v>14943</v>
      </c>
      <c r="C916" s="188" t="s">
        <v>6</v>
      </c>
      <c r="D916" s="177"/>
      <c r="E916" s="201">
        <v>88</v>
      </c>
      <c r="F916" s="201">
        <v>22.7</v>
      </c>
      <c r="G916" s="88">
        <f t="shared" si="28"/>
        <v>0</v>
      </c>
      <c r="H916" s="66">
        <f t="shared" si="29"/>
        <v>0</v>
      </c>
    </row>
    <row r="917" spans="1:8" x14ac:dyDescent="0.25">
      <c r="A917" s="193" t="s">
        <v>14944</v>
      </c>
      <c r="B917" s="194" t="s">
        <v>14945</v>
      </c>
      <c r="C917" s="188" t="s">
        <v>6</v>
      </c>
      <c r="D917" s="177"/>
      <c r="E917" s="201">
        <v>36.4</v>
      </c>
      <c r="F917" s="201">
        <v>9.4</v>
      </c>
      <c r="G917" s="88">
        <f t="shared" si="28"/>
        <v>0</v>
      </c>
      <c r="H917" s="66">
        <f t="shared" si="29"/>
        <v>0</v>
      </c>
    </row>
    <row r="918" spans="1:8" x14ac:dyDescent="0.25">
      <c r="A918" s="193" t="s">
        <v>14946</v>
      </c>
      <c r="B918" s="194" t="s">
        <v>14947</v>
      </c>
      <c r="C918" s="188" t="s">
        <v>6</v>
      </c>
      <c r="D918" s="177"/>
      <c r="E918" s="201">
        <v>43.4</v>
      </c>
      <c r="F918" s="201">
        <v>11.2</v>
      </c>
      <c r="G918" s="88">
        <f t="shared" si="28"/>
        <v>0</v>
      </c>
      <c r="H918" s="66">
        <f t="shared" si="29"/>
        <v>0</v>
      </c>
    </row>
    <row r="919" spans="1:8" s="103" customFormat="1" ht="12.75" x14ac:dyDescent="0.2">
      <c r="A919" s="193" t="s">
        <v>14948</v>
      </c>
      <c r="B919" s="194" t="s">
        <v>14949</v>
      </c>
      <c r="C919" s="188" t="s">
        <v>6</v>
      </c>
      <c r="D919" s="181"/>
      <c r="E919" s="201">
        <v>62</v>
      </c>
      <c r="F919" s="201">
        <v>15.9</v>
      </c>
      <c r="G919" s="88">
        <f t="shared" si="28"/>
        <v>0</v>
      </c>
      <c r="H919" s="66">
        <f t="shared" si="29"/>
        <v>0</v>
      </c>
    </row>
    <row r="920" spans="1:8" x14ac:dyDescent="0.25">
      <c r="A920" s="193" t="s">
        <v>14950</v>
      </c>
      <c r="B920" s="194" t="s">
        <v>14951</v>
      </c>
      <c r="C920" s="188" t="s">
        <v>6</v>
      </c>
      <c r="D920" s="177"/>
      <c r="E920" s="201">
        <v>68</v>
      </c>
      <c r="F920" s="201">
        <v>17.600000000000001</v>
      </c>
      <c r="G920" s="88">
        <f t="shared" si="28"/>
        <v>0</v>
      </c>
      <c r="H920" s="66">
        <f t="shared" si="29"/>
        <v>0</v>
      </c>
    </row>
    <row r="921" spans="1:8" x14ac:dyDescent="0.25">
      <c r="A921" s="193" t="s">
        <v>14952</v>
      </c>
      <c r="B921" s="194" t="s">
        <v>14953</v>
      </c>
      <c r="C921" s="188" t="s">
        <v>6</v>
      </c>
      <c r="D921" s="177"/>
      <c r="E921" s="201">
        <v>12.8</v>
      </c>
      <c r="F921" s="201">
        <v>3.32</v>
      </c>
      <c r="G921" s="88">
        <f t="shared" si="28"/>
        <v>0</v>
      </c>
      <c r="H921" s="66">
        <f t="shared" si="29"/>
        <v>0</v>
      </c>
    </row>
    <row r="922" spans="1:8" x14ac:dyDescent="0.25">
      <c r="A922" s="193" t="s">
        <v>14954</v>
      </c>
      <c r="B922" s="194" t="s">
        <v>14955</v>
      </c>
      <c r="C922" s="188" t="s">
        <v>6</v>
      </c>
      <c r="D922" s="177"/>
      <c r="E922" s="201">
        <v>11.3</v>
      </c>
      <c r="F922" s="201">
        <v>2.92</v>
      </c>
      <c r="G922" s="88">
        <f t="shared" si="28"/>
        <v>0</v>
      </c>
      <c r="H922" s="66">
        <f t="shared" si="29"/>
        <v>0</v>
      </c>
    </row>
    <row r="923" spans="1:8" x14ac:dyDescent="0.25">
      <c r="A923" s="193" t="s">
        <v>14956</v>
      </c>
      <c r="B923" s="194" t="s">
        <v>14957</v>
      </c>
      <c r="C923" s="188" t="s">
        <v>6</v>
      </c>
      <c r="D923" s="177"/>
      <c r="E923" s="201">
        <v>23.2</v>
      </c>
      <c r="F923" s="201">
        <v>6</v>
      </c>
      <c r="G923" s="88">
        <f t="shared" si="28"/>
        <v>0</v>
      </c>
      <c r="H923" s="66">
        <f t="shared" si="29"/>
        <v>0</v>
      </c>
    </row>
    <row r="924" spans="1:8" ht="180" x14ac:dyDescent="0.25">
      <c r="A924" s="195" t="s">
        <v>14958</v>
      </c>
      <c r="B924" s="196" t="s">
        <v>22937</v>
      </c>
      <c r="C924" s="198"/>
      <c r="D924" s="199"/>
      <c r="E924" s="199"/>
      <c r="F924" s="199"/>
      <c r="G924" s="199"/>
      <c r="H924" s="200"/>
    </row>
    <row r="925" spans="1:8" x14ac:dyDescent="0.25">
      <c r="A925" s="193" t="s">
        <v>14959</v>
      </c>
      <c r="B925" s="194" t="s">
        <v>14960</v>
      </c>
      <c r="C925" s="188" t="s">
        <v>15</v>
      </c>
      <c r="D925" s="177"/>
      <c r="E925" s="201">
        <v>63</v>
      </c>
      <c r="F925" s="201">
        <v>4.8499999999999996</v>
      </c>
      <c r="G925" s="88">
        <f t="shared" si="28"/>
        <v>0</v>
      </c>
      <c r="H925" s="66">
        <f t="shared" si="29"/>
        <v>0</v>
      </c>
    </row>
    <row r="926" spans="1:8" x14ac:dyDescent="0.25">
      <c r="A926" s="193" t="s">
        <v>14961</v>
      </c>
      <c r="B926" s="194" t="s">
        <v>14962</v>
      </c>
      <c r="C926" s="188" t="s">
        <v>15</v>
      </c>
      <c r="D926" s="177"/>
      <c r="E926" s="201">
        <v>90</v>
      </c>
      <c r="F926" s="201">
        <v>4.9800000000000004</v>
      </c>
      <c r="G926" s="88">
        <f t="shared" si="28"/>
        <v>0</v>
      </c>
      <c r="H926" s="66">
        <f t="shared" si="29"/>
        <v>0</v>
      </c>
    </row>
    <row r="927" spans="1:8" x14ac:dyDescent="0.25">
      <c r="A927" s="193" t="s">
        <v>14963</v>
      </c>
      <c r="B927" s="194" t="s">
        <v>14964</v>
      </c>
      <c r="C927" s="188" t="s">
        <v>15</v>
      </c>
      <c r="D927" s="177"/>
      <c r="E927" s="201">
        <v>157</v>
      </c>
      <c r="F927" s="201">
        <v>6.2</v>
      </c>
      <c r="G927" s="88">
        <f t="shared" si="28"/>
        <v>0</v>
      </c>
      <c r="H927" s="66">
        <f t="shared" si="29"/>
        <v>0</v>
      </c>
    </row>
    <row r="928" spans="1:8" x14ac:dyDescent="0.25">
      <c r="A928" s="193" t="s">
        <v>14965</v>
      </c>
      <c r="B928" s="194" t="s">
        <v>14966</v>
      </c>
      <c r="C928" s="188" t="s">
        <v>15</v>
      </c>
      <c r="D928" s="177"/>
      <c r="E928" s="201">
        <v>196</v>
      </c>
      <c r="F928" s="201">
        <v>7.8</v>
      </c>
      <c r="G928" s="88">
        <f t="shared" si="28"/>
        <v>0</v>
      </c>
      <c r="H928" s="66">
        <f t="shared" si="29"/>
        <v>0</v>
      </c>
    </row>
    <row r="929" spans="1:8" x14ac:dyDescent="0.25">
      <c r="A929" s="193" t="s">
        <v>14967</v>
      </c>
      <c r="B929" s="194" t="s">
        <v>14968</v>
      </c>
      <c r="C929" s="188" t="s">
        <v>6</v>
      </c>
      <c r="D929" s="177"/>
      <c r="E929" s="201">
        <v>183</v>
      </c>
      <c r="F929" s="201">
        <v>14.2</v>
      </c>
      <c r="G929" s="88">
        <f t="shared" si="28"/>
        <v>0</v>
      </c>
      <c r="H929" s="66">
        <f t="shared" si="29"/>
        <v>0</v>
      </c>
    </row>
    <row r="930" spans="1:8" x14ac:dyDescent="0.25">
      <c r="A930" s="193" t="s">
        <v>14969</v>
      </c>
      <c r="B930" s="194" t="s">
        <v>14970</v>
      </c>
      <c r="C930" s="188" t="s">
        <v>6</v>
      </c>
      <c r="D930" s="177"/>
      <c r="E930" s="201">
        <v>236</v>
      </c>
      <c r="F930" s="201">
        <v>7</v>
      </c>
      <c r="G930" s="88">
        <f t="shared" si="28"/>
        <v>0</v>
      </c>
      <c r="H930" s="66">
        <f t="shared" si="29"/>
        <v>0</v>
      </c>
    </row>
    <row r="931" spans="1:8" x14ac:dyDescent="0.25">
      <c r="A931" s="193" t="s">
        <v>14971</v>
      </c>
      <c r="B931" s="194" t="s">
        <v>14972</v>
      </c>
      <c r="C931" s="188" t="s">
        <v>6</v>
      </c>
      <c r="D931" s="177"/>
      <c r="E931" s="201">
        <v>400</v>
      </c>
      <c r="F931" s="201">
        <v>15.8</v>
      </c>
      <c r="G931" s="88">
        <f t="shared" si="28"/>
        <v>0</v>
      </c>
      <c r="H931" s="66">
        <f t="shared" si="29"/>
        <v>0</v>
      </c>
    </row>
    <row r="932" spans="1:8" x14ac:dyDescent="0.25">
      <c r="A932" s="193" t="s">
        <v>14973</v>
      </c>
      <c r="B932" s="194" t="s">
        <v>14974</v>
      </c>
      <c r="C932" s="188" t="s">
        <v>6</v>
      </c>
      <c r="D932" s="177"/>
      <c r="E932" s="201">
        <v>601</v>
      </c>
      <c r="F932" s="201">
        <v>23.8</v>
      </c>
      <c r="G932" s="88">
        <f t="shared" si="28"/>
        <v>0</v>
      </c>
      <c r="H932" s="66">
        <f t="shared" si="29"/>
        <v>0</v>
      </c>
    </row>
    <row r="933" spans="1:8" x14ac:dyDescent="0.25">
      <c r="A933" s="193" t="s">
        <v>14975</v>
      </c>
      <c r="B933" s="194" t="s">
        <v>14976</v>
      </c>
      <c r="C933" s="188" t="s">
        <v>6</v>
      </c>
      <c r="D933" s="177"/>
      <c r="E933" s="201">
        <v>114</v>
      </c>
      <c r="F933" s="201">
        <v>8.8000000000000007</v>
      </c>
      <c r="G933" s="88">
        <f t="shared" si="28"/>
        <v>0</v>
      </c>
      <c r="H933" s="66">
        <f t="shared" si="29"/>
        <v>0</v>
      </c>
    </row>
    <row r="934" spans="1:8" x14ac:dyDescent="0.25">
      <c r="A934" s="193" t="s">
        <v>14977</v>
      </c>
      <c r="B934" s="194" t="s">
        <v>14978</v>
      </c>
      <c r="C934" s="188" t="s">
        <v>6</v>
      </c>
      <c r="D934" s="177"/>
      <c r="E934" s="201">
        <v>164</v>
      </c>
      <c r="F934" s="201">
        <v>12.7</v>
      </c>
      <c r="G934" s="88">
        <f t="shared" si="28"/>
        <v>0</v>
      </c>
      <c r="H934" s="66">
        <f t="shared" si="29"/>
        <v>0</v>
      </c>
    </row>
    <row r="935" spans="1:8" s="103" customFormat="1" ht="12.75" x14ac:dyDescent="0.2">
      <c r="A935" s="193" t="s">
        <v>14979</v>
      </c>
      <c r="B935" s="194" t="s">
        <v>14980</v>
      </c>
      <c r="C935" s="188" t="s">
        <v>6</v>
      </c>
      <c r="D935" s="181"/>
      <c r="E935" s="201">
        <v>469</v>
      </c>
      <c r="F935" s="201">
        <v>26</v>
      </c>
      <c r="G935" s="88">
        <f t="shared" si="28"/>
        <v>0</v>
      </c>
      <c r="H935" s="66">
        <f t="shared" si="29"/>
        <v>0</v>
      </c>
    </row>
    <row r="936" spans="1:8" x14ac:dyDescent="0.25">
      <c r="A936" s="193" t="s">
        <v>14981</v>
      </c>
      <c r="B936" s="194" t="s">
        <v>14982</v>
      </c>
      <c r="C936" s="188" t="s">
        <v>6</v>
      </c>
      <c r="D936" s="177"/>
      <c r="E936" s="201">
        <v>820</v>
      </c>
      <c r="F936" s="201">
        <v>32.5</v>
      </c>
      <c r="G936" s="88">
        <f t="shared" si="28"/>
        <v>0</v>
      </c>
      <c r="H936" s="66">
        <f t="shared" si="29"/>
        <v>0</v>
      </c>
    </row>
    <row r="937" spans="1:8" x14ac:dyDescent="0.25">
      <c r="A937" s="193" t="s">
        <v>14983</v>
      </c>
      <c r="B937" s="194" t="s">
        <v>14984</v>
      </c>
      <c r="C937" s="188" t="s">
        <v>6</v>
      </c>
      <c r="D937" s="177"/>
      <c r="E937" s="201">
        <v>37.5</v>
      </c>
      <c r="F937" s="201">
        <v>2.08</v>
      </c>
      <c r="G937" s="88">
        <f t="shared" si="28"/>
        <v>0</v>
      </c>
      <c r="H937" s="66">
        <f t="shared" si="29"/>
        <v>0</v>
      </c>
    </row>
    <row r="938" spans="1:8" x14ac:dyDescent="0.25">
      <c r="A938" s="193" t="s">
        <v>14985</v>
      </c>
      <c r="B938" s="194" t="s">
        <v>14986</v>
      </c>
      <c r="C938" s="188" t="s">
        <v>6</v>
      </c>
      <c r="D938" s="177"/>
      <c r="E938" s="201">
        <v>62</v>
      </c>
      <c r="F938" s="201">
        <v>2.4700000000000002</v>
      </c>
      <c r="G938" s="88">
        <f t="shared" si="28"/>
        <v>0</v>
      </c>
      <c r="H938" s="66">
        <f t="shared" si="29"/>
        <v>0</v>
      </c>
    </row>
    <row r="939" spans="1:8" x14ac:dyDescent="0.25">
      <c r="A939" s="193" t="s">
        <v>14987</v>
      </c>
      <c r="B939" s="194" t="s">
        <v>14988</v>
      </c>
      <c r="C939" s="188" t="s">
        <v>6</v>
      </c>
      <c r="D939" s="177"/>
      <c r="E939" s="201">
        <v>63</v>
      </c>
      <c r="F939" s="201">
        <v>2.5099999999999998</v>
      </c>
      <c r="G939" s="88">
        <f t="shared" si="28"/>
        <v>0</v>
      </c>
      <c r="H939" s="66">
        <f t="shared" si="29"/>
        <v>0</v>
      </c>
    </row>
    <row r="940" spans="1:8" ht="101.25" x14ac:dyDescent="0.25">
      <c r="A940" s="195" t="s">
        <v>14989</v>
      </c>
      <c r="B940" s="196" t="s">
        <v>22938</v>
      </c>
      <c r="C940" s="198"/>
      <c r="D940" s="199"/>
      <c r="E940" s="199"/>
      <c r="F940" s="199"/>
      <c r="G940" s="199"/>
      <c r="H940" s="200"/>
    </row>
    <row r="941" spans="1:8" s="103" customFormat="1" ht="12.75" x14ac:dyDescent="0.2">
      <c r="A941" s="193" t="s">
        <v>14990</v>
      </c>
      <c r="B941" s="194" t="s">
        <v>14573</v>
      </c>
      <c r="C941" s="188" t="s">
        <v>15</v>
      </c>
      <c r="D941" s="181"/>
      <c r="E941" s="201">
        <v>37.200000000000003</v>
      </c>
      <c r="F941" s="201">
        <v>5.0999999999999996</v>
      </c>
      <c r="G941" s="88">
        <f t="shared" si="28"/>
        <v>0</v>
      </c>
      <c r="H941" s="66">
        <f t="shared" si="29"/>
        <v>0</v>
      </c>
    </row>
    <row r="942" spans="1:8" x14ac:dyDescent="0.25">
      <c r="A942" s="193" t="s">
        <v>14991</v>
      </c>
      <c r="B942" s="194" t="s">
        <v>14575</v>
      </c>
      <c r="C942" s="188" t="s">
        <v>15</v>
      </c>
      <c r="D942" s="177"/>
      <c r="E942" s="201">
        <v>35.9</v>
      </c>
      <c r="F942" s="201">
        <v>4.91</v>
      </c>
      <c r="G942" s="88">
        <f t="shared" si="28"/>
        <v>0</v>
      </c>
      <c r="H942" s="66">
        <f t="shared" si="29"/>
        <v>0</v>
      </c>
    </row>
    <row r="943" spans="1:8" x14ac:dyDescent="0.25">
      <c r="A943" s="193" t="s">
        <v>14992</v>
      </c>
      <c r="B943" s="194" t="s">
        <v>14577</v>
      </c>
      <c r="C943" s="188" t="s">
        <v>15</v>
      </c>
      <c r="D943" s="177"/>
      <c r="E943" s="201">
        <v>30.1</v>
      </c>
      <c r="F943" s="201">
        <v>4.12</v>
      </c>
      <c r="G943" s="88">
        <f t="shared" si="28"/>
        <v>0</v>
      </c>
      <c r="H943" s="66">
        <f t="shared" si="29"/>
        <v>0</v>
      </c>
    </row>
    <row r="944" spans="1:8" x14ac:dyDescent="0.25">
      <c r="A944" s="193" t="s">
        <v>14993</v>
      </c>
      <c r="B944" s="194" t="s">
        <v>14579</v>
      </c>
      <c r="C944" s="188" t="s">
        <v>15</v>
      </c>
      <c r="D944" s="177"/>
      <c r="E944" s="201">
        <v>29.4</v>
      </c>
      <c r="F944" s="201">
        <v>4.0199999999999996</v>
      </c>
      <c r="G944" s="88">
        <f t="shared" si="28"/>
        <v>0</v>
      </c>
      <c r="H944" s="66">
        <f t="shared" si="29"/>
        <v>0</v>
      </c>
    </row>
    <row r="945" spans="1:8" x14ac:dyDescent="0.25">
      <c r="A945" s="193" t="s">
        <v>14994</v>
      </c>
      <c r="B945" s="194" t="s">
        <v>14581</v>
      </c>
      <c r="C945" s="188" t="s">
        <v>15</v>
      </c>
      <c r="D945" s="177"/>
      <c r="E945" s="201">
        <v>29</v>
      </c>
      <c r="F945" s="201">
        <v>3.97</v>
      </c>
      <c r="G945" s="88">
        <f t="shared" si="28"/>
        <v>0</v>
      </c>
      <c r="H945" s="66">
        <f t="shared" si="29"/>
        <v>0</v>
      </c>
    </row>
    <row r="946" spans="1:8" ht="78.75" x14ac:dyDescent="0.25">
      <c r="A946" s="195" t="s">
        <v>14995</v>
      </c>
      <c r="B946" s="196" t="s">
        <v>22939</v>
      </c>
      <c r="C946" s="198"/>
      <c r="D946" s="199"/>
      <c r="E946" s="199"/>
      <c r="F946" s="199"/>
      <c r="G946" s="199"/>
      <c r="H946" s="200"/>
    </row>
    <row r="947" spans="1:8" x14ac:dyDescent="0.25">
      <c r="A947" s="193" t="s">
        <v>14996</v>
      </c>
      <c r="B947" s="194" t="s">
        <v>14565</v>
      </c>
      <c r="C947" s="188" t="s">
        <v>15</v>
      </c>
      <c r="D947" s="177"/>
      <c r="E947" s="201">
        <v>30.8</v>
      </c>
      <c r="F947" s="201">
        <v>4.21</v>
      </c>
      <c r="G947" s="88">
        <f t="shared" si="28"/>
        <v>0</v>
      </c>
      <c r="H947" s="66">
        <f t="shared" si="29"/>
        <v>0</v>
      </c>
    </row>
    <row r="948" spans="1:8" x14ac:dyDescent="0.25">
      <c r="A948" s="193" t="s">
        <v>14997</v>
      </c>
      <c r="B948" s="194" t="s">
        <v>14567</v>
      </c>
      <c r="C948" s="188" t="s">
        <v>15</v>
      </c>
      <c r="D948" s="177"/>
      <c r="E948" s="201">
        <v>27.8</v>
      </c>
      <c r="F948" s="201">
        <v>3.8</v>
      </c>
      <c r="G948" s="88">
        <f t="shared" si="28"/>
        <v>0</v>
      </c>
      <c r="H948" s="66">
        <f t="shared" si="29"/>
        <v>0</v>
      </c>
    </row>
    <row r="949" spans="1:8" x14ac:dyDescent="0.25">
      <c r="A949" s="193" t="s">
        <v>14998</v>
      </c>
      <c r="B949" s="194" t="s">
        <v>14569</v>
      </c>
      <c r="C949" s="188" t="s">
        <v>15</v>
      </c>
      <c r="D949" s="177"/>
      <c r="E949" s="201">
        <v>24.4</v>
      </c>
      <c r="F949" s="201">
        <v>3.34</v>
      </c>
      <c r="G949" s="88">
        <f t="shared" si="28"/>
        <v>0</v>
      </c>
      <c r="H949" s="66">
        <f t="shared" si="29"/>
        <v>0</v>
      </c>
    </row>
    <row r="950" spans="1:8" s="103" customFormat="1" ht="12.75" x14ac:dyDescent="0.2">
      <c r="A950" s="193" t="s">
        <v>14999</v>
      </c>
      <c r="B950" s="194" t="s">
        <v>14573</v>
      </c>
      <c r="C950" s="188" t="s">
        <v>15</v>
      </c>
      <c r="D950" s="181"/>
      <c r="E950" s="201">
        <v>18.100000000000001</v>
      </c>
      <c r="F950" s="201">
        <v>2.48</v>
      </c>
      <c r="G950" s="88">
        <f t="shared" si="28"/>
        <v>0</v>
      </c>
      <c r="H950" s="66">
        <f t="shared" si="29"/>
        <v>0</v>
      </c>
    </row>
    <row r="951" spans="1:8" x14ac:dyDescent="0.25">
      <c r="A951" s="193" t="s">
        <v>15000</v>
      </c>
      <c r="B951" s="194" t="s">
        <v>14575</v>
      </c>
      <c r="C951" s="188" t="s">
        <v>15</v>
      </c>
      <c r="D951" s="177"/>
      <c r="E951" s="201">
        <v>15.5</v>
      </c>
      <c r="F951" s="201">
        <v>2.13</v>
      </c>
      <c r="G951" s="88">
        <f t="shared" si="28"/>
        <v>0</v>
      </c>
      <c r="H951" s="66">
        <f t="shared" si="29"/>
        <v>0</v>
      </c>
    </row>
    <row r="952" spans="1:8" x14ac:dyDescent="0.25">
      <c r="A952" s="193" t="s">
        <v>15001</v>
      </c>
      <c r="B952" s="194" t="s">
        <v>14577</v>
      </c>
      <c r="C952" s="188" t="s">
        <v>15</v>
      </c>
      <c r="D952" s="177"/>
      <c r="E952" s="201">
        <v>13.8</v>
      </c>
      <c r="F952" s="201">
        <v>2.57</v>
      </c>
      <c r="G952" s="88">
        <f t="shared" si="28"/>
        <v>0</v>
      </c>
      <c r="H952" s="66">
        <f t="shared" si="29"/>
        <v>0</v>
      </c>
    </row>
    <row r="953" spans="1:8" x14ac:dyDescent="0.25">
      <c r="A953" s="193" t="s">
        <v>15002</v>
      </c>
      <c r="B953" s="194" t="s">
        <v>14579</v>
      </c>
      <c r="C953" s="188" t="s">
        <v>15</v>
      </c>
      <c r="D953" s="177"/>
      <c r="E953" s="201">
        <v>12.2</v>
      </c>
      <c r="F953" s="201">
        <v>1.66</v>
      </c>
      <c r="G953" s="88">
        <f t="shared" si="28"/>
        <v>0</v>
      </c>
      <c r="H953" s="66">
        <f t="shared" si="29"/>
        <v>0</v>
      </c>
    </row>
    <row r="954" spans="1:8" x14ac:dyDescent="0.25">
      <c r="A954" s="193" t="s">
        <v>15003</v>
      </c>
      <c r="B954" s="194" t="s">
        <v>14581</v>
      </c>
      <c r="C954" s="188" t="s">
        <v>15</v>
      </c>
      <c r="D954" s="177"/>
      <c r="E954" s="201">
        <v>11.5</v>
      </c>
      <c r="F954" s="201">
        <v>1.57</v>
      </c>
      <c r="G954" s="88">
        <f t="shared" si="28"/>
        <v>0</v>
      </c>
      <c r="H954" s="66">
        <f t="shared" si="29"/>
        <v>0</v>
      </c>
    </row>
    <row r="955" spans="1:8" ht="78.75" x14ac:dyDescent="0.25">
      <c r="A955" s="195" t="s">
        <v>15004</v>
      </c>
      <c r="B955" s="196" t="s">
        <v>22940</v>
      </c>
      <c r="C955" s="198"/>
      <c r="D955" s="199"/>
      <c r="E955" s="199"/>
      <c r="F955" s="199"/>
      <c r="G955" s="199"/>
      <c r="H955" s="200"/>
    </row>
    <row r="956" spans="1:8" x14ac:dyDescent="0.25">
      <c r="A956" s="193" t="s">
        <v>15005</v>
      </c>
      <c r="B956" s="194" t="s">
        <v>14648</v>
      </c>
      <c r="C956" s="188" t="s">
        <v>15</v>
      </c>
      <c r="D956" s="177"/>
      <c r="E956" s="201">
        <v>45.1</v>
      </c>
      <c r="F956" s="201">
        <v>6.2</v>
      </c>
      <c r="G956" s="88">
        <f t="shared" si="28"/>
        <v>0</v>
      </c>
      <c r="H956" s="66">
        <f t="shared" si="29"/>
        <v>0</v>
      </c>
    </row>
    <row r="957" spans="1:8" x14ac:dyDescent="0.25">
      <c r="A957" s="193" t="s">
        <v>15006</v>
      </c>
      <c r="B957" s="194" t="s">
        <v>14650</v>
      </c>
      <c r="C957" s="188" t="s">
        <v>15</v>
      </c>
      <c r="D957" s="177"/>
      <c r="E957" s="201">
        <v>38.9</v>
      </c>
      <c r="F957" s="201">
        <v>5.3</v>
      </c>
      <c r="G957" s="88">
        <f t="shared" si="28"/>
        <v>0</v>
      </c>
      <c r="H957" s="66">
        <f t="shared" si="29"/>
        <v>0</v>
      </c>
    </row>
    <row r="958" spans="1:8" x14ac:dyDescent="0.25">
      <c r="A958" s="193" t="s">
        <v>15007</v>
      </c>
      <c r="B958" s="194" t="s">
        <v>14652</v>
      </c>
      <c r="C958" s="188" t="s">
        <v>15</v>
      </c>
      <c r="D958" s="177"/>
      <c r="E958" s="201">
        <v>34.1</v>
      </c>
      <c r="F958" s="201">
        <v>4.66</v>
      </c>
      <c r="G958" s="88">
        <f t="shared" si="28"/>
        <v>0</v>
      </c>
      <c r="H958" s="66">
        <f t="shared" si="29"/>
        <v>0</v>
      </c>
    </row>
    <row r="959" spans="1:8" s="103" customFormat="1" ht="12.75" x14ac:dyDescent="0.2">
      <c r="A959" s="193" t="s">
        <v>15008</v>
      </c>
      <c r="B959" s="194" t="s">
        <v>14654</v>
      </c>
      <c r="C959" s="188" t="s">
        <v>15</v>
      </c>
      <c r="D959" s="181"/>
      <c r="E959" s="201">
        <v>30.5</v>
      </c>
      <c r="F959" s="201">
        <v>4.17</v>
      </c>
      <c r="G959" s="88">
        <f t="shared" si="28"/>
        <v>0</v>
      </c>
      <c r="H959" s="66">
        <f t="shared" si="29"/>
        <v>0</v>
      </c>
    </row>
    <row r="960" spans="1:8" x14ac:dyDescent="0.25">
      <c r="A960" s="193" t="s">
        <v>15009</v>
      </c>
      <c r="B960" s="194" t="s">
        <v>14656</v>
      </c>
      <c r="C960" s="188" t="s">
        <v>15</v>
      </c>
      <c r="D960" s="177"/>
      <c r="E960" s="201">
        <v>28.9</v>
      </c>
      <c r="F960" s="201">
        <v>3.96</v>
      </c>
      <c r="G960" s="88">
        <f t="shared" si="28"/>
        <v>0</v>
      </c>
      <c r="H960" s="66">
        <f t="shared" si="29"/>
        <v>0</v>
      </c>
    </row>
    <row r="961" spans="1:8" x14ac:dyDescent="0.25">
      <c r="A961" s="193" t="s">
        <v>15010</v>
      </c>
      <c r="B961" s="194" t="s">
        <v>14644</v>
      </c>
      <c r="C961" s="188" t="s">
        <v>15</v>
      </c>
      <c r="D961" s="177"/>
      <c r="E961" s="201">
        <v>65</v>
      </c>
      <c r="F961" s="201">
        <v>9</v>
      </c>
      <c r="G961" s="88">
        <f t="shared" si="28"/>
        <v>0</v>
      </c>
      <c r="H961" s="66">
        <f t="shared" si="29"/>
        <v>0</v>
      </c>
    </row>
    <row r="962" spans="1:8" ht="123.75" x14ac:dyDescent="0.25">
      <c r="A962" s="193" t="s">
        <v>15011</v>
      </c>
      <c r="B962" s="194" t="s">
        <v>22941</v>
      </c>
      <c r="C962" s="188" t="s">
        <v>15</v>
      </c>
      <c r="D962" s="177"/>
      <c r="E962" s="201">
        <v>2.97</v>
      </c>
      <c r="F962" s="201">
        <v>0.40600000000000003</v>
      </c>
      <c r="G962" s="88">
        <f t="shared" si="28"/>
        <v>0</v>
      </c>
      <c r="H962" s="66">
        <f t="shared" si="29"/>
        <v>0</v>
      </c>
    </row>
    <row r="963" spans="1:8" s="103" customFormat="1" ht="123.75" x14ac:dyDescent="0.2">
      <c r="A963" s="193" t="s">
        <v>15012</v>
      </c>
      <c r="B963" s="194" t="s">
        <v>22942</v>
      </c>
      <c r="C963" s="188" t="s">
        <v>15</v>
      </c>
      <c r="D963" s="181"/>
      <c r="E963" s="201">
        <v>3.07</v>
      </c>
      <c r="F963" s="201">
        <v>0.42</v>
      </c>
      <c r="G963" s="88">
        <f t="shared" si="28"/>
        <v>0</v>
      </c>
      <c r="H963" s="66">
        <f t="shared" si="29"/>
        <v>0</v>
      </c>
    </row>
    <row r="964" spans="1:8" ht="135" x14ac:dyDescent="0.25">
      <c r="A964" s="195" t="s">
        <v>15013</v>
      </c>
      <c r="B964" s="196" t="s">
        <v>22943</v>
      </c>
      <c r="C964" s="198"/>
      <c r="D964" s="199"/>
      <c r="E964" s="199"/>
      <c r="F964" s="199"/>
      <c r="G964" s="199"/>
      <c r="H964" s="200"/>
    </row>
    <row r="965" spans="1:8" x14ac:dyDescent="0.25">
      <c r="A965" s="193" t="s">
        <v>15014</v>
      </c>
      <c r="B965" s="194" t="s">
        <v>15015</v>
      </c>
      <c r="C965" s="188" t="s">
        <v>15</v>
      </c>
      <c r="D965" s="177"/>
      <c r="E965" s="201">
        <v>5.3</v>
      </c>
      <c r="F965" s="201">
        <v>0.73</v>
      </c>
      <c r="G965" s="88">
        <f t="shared" ref="G965:G1027" si="30">D965*E965</f>
        <v>0</v>
      </c>
      <c r="H965" s="66">
        <f t="shared" ref="H965:H1027" si="31">D965*F965</f>
        <v>0</v>
      </c>
    </row>
    <row r="966" spans="1:8" x14ac:dyDescent="0.25">
      <c r="A966" s="193" t="s">
        <v>15016</v>
      </c>
      <c r="B966" s="194" t="s">
        <v>15017</v>
      </c>
      <c r="C966" s="188" t="s">
        <v>15</v>
      </c>
      <c r="D966" s="177"/>
      <c r="E966" s="201">
        <v>3.89</v>
      </c>
      <c r="F966" s="201">
        <v>0.53</v>
      </c>
      <c r="G966" s="88">
        <f t="shared" si="30"/>
        <v>0</v>
      </c>
      <c r="H966" s="66">
        <f t="shared" si="31"/>
        <v>0</v>
      </c>
    </row>
    <row r="967" spans="1:8" x14ac:dyDescent="0.25">
      <c r="A967" s="193" t="s">
        <v>15018</v>
      </c>
      <c r="B967" s="194" t="s">
        <v>15019</v>
      </c>
      <c r="C967" s="188" t="s">
        <v>15</v>
      </c>
      <c r="D967" s="177"/>
      <c r="E967" s="201">
        <v>4.5</v>
      </c>
      <c r="F967" s="201">
        <v>0.62</v>
      </c>
      <c r="G967" s="88">
        <f t="shared" si="30"/>
        <v>0</v>
      </c>
      <c r="H967" s="66">
        <f t="shared" si="31"/>
        <v>0</v>
      </c>
    </row>
    <row r="968" spans="1:8" ht="90" x14ac:dyDescent="0.25">
      <c r="A968" s="195" t="s">
        <v>15020</v>
      </c>
      <c r="B968" s="196" t="s">
        <v>22944</v>
      </c>
      <c r="C968" s="198"/>
      <c r="D968" s="199"/>
      <c r="E968" s="199"/>
      <c r="F968" s="199"/>
      <c r="G968" s="199"/>
      <c r="H968" s="200"/>
    </row>
    <row r="969" spans="1:8" s="103" customFormat="1" ht="12.75" x14ac:dyDescent="0.2">
      <c r="A969" s="193" t="s">
        <v>15021</v>
      </c>
      <c r="B969" s="194" t="s">
        <v>15022</v>
      </c>
      <c r="C969" s="188" t="s">
        <v>15</v>
      </c>
      <c r="D969" s="181"/>
      <c r="E969" s="201">
        <v>1.94</v>
      </c>
      <c r="F969" s="201">
        <v>0.26600000000000001</v>
      </c>
      <c r="G969" s="88">
        <f t="shared" si="30"/>
        <v>0</v>
      </c>
      <c r="H969" s="66">
        <f t="shared" si="31"/>
        <v>0</v>
      </c>
    </row>
    <row r="970" spans="1:8" x14ac:dyDescent="0.25">
      <c r="A970" s="193" t="s">
        <v>15023</v>
      </c>
      <c r="B970" s="194" t="s">
        <v>15024</v>
      </c>
      <c r="C970" s="188" t="s">
        <v>15</v>
      </c>
      <c r="D970" s="177"/>
      <c r="E970" s="201">
        <v>2.0499999999999998</v>
      </c>
      <c r="F970" s="201">
        <v>0.28000000000000003</v>
      </c>
      <c r="G970" s="88">
        <f t="shared" si="30"/>
        <v>0</v>
      </c>
      <c r="H970" s="66">
        <f t="shared" si="31"/>
        <v>0</v>
      </c>
    </row>
    <row r="971" spans="1:8" x14ac:dyDescent="0.25">
      <c r="A971" s="193" t="s">
        <v>15025</v>
      </c>
      <c r="B971" s="194" t="s">
        <v>15026</v>
      </c>
      <c r="C971" s="188" t="s">
        <v>15</v>
      </c>
      <c r="D971" s="177"/>
      <c r="E971" s="201">
        <v>3.58</v>
      </c>
      <c r="F971" s="201">
        <v>0.49</v>
      </c>
      <c r="G971" s="88">
        <f t="shared" si="30"/>
        <v>0</v>
      </c>
      <c r="H971" s="66">
        <f t="shared" si="31"/>
        <v>0</v>
      </c>
    </row>
    <row r="972" spans="1:8" x14ac:dyDescent="0.25">
      <c r="A972" s="193" t="s">
        <v>15027</v>
      </c>
      <c r="B972" s="194" t="s">
        <v>15028</v>
      </c>
      <c r="C972" s="188" t="s">
        <v>15</v>
      </c>
      <c r="D972" s="177"/>
      <c r="E972" s="201">
        <v>3.07</v>
      </c>
      <c r="F972" s="201">
        <v>0.42</v>
      </c>
      <c r="G972" s="88">
        <f t="shared" si="30"/>
        <v>0</v>
      </c>
      <c r="H972" s="66">
        <f t="shared" si="31"/>
        <v>0</v>
      </c>
    </row>
    <row r="973" spans="1:8" x14ac:dyDescent="0.25">
      <c r="A973" s="193" t="s">
        <v>15029</v>
      </c>
      <c r="B973" s="194" t="s">
        <v>15030</v>
      </c>
      <c r="C973" s="188" t="s">
        <v>15</v>
      </c>
      <c r="D973" s="177"/>
      <c r="E973" s="201">
        <v>3.58</v>
      </c>
      <c r="F973" s="201">
        <v>0.49</v>
      </c>
      <c r="G973" s="88">
        <f t="shared" si="30"/>
        <v>0</v>
      </c>
      <c r="H973" s="66">
        <f t="shared" si="31"/>
        <v>0</v>
      </c>
    </row>
    <row r="974" spans="1:8" ht="123.75" x14ac:dyDescent="0.25">
      <c r="A974" s="195" t="s">
        <v>15031</v>
      </c>
      <c r="B974" s="196" t="s">
        <v>22945</v>
      </c>
      <c r="C974" s="198"/>
      <c r="D974" s="199"/>
      <c r="E974" s="199"/>
      <c r="F974" s="199"/>
      <c r="G974" s="199"/>
      <c r="H974" s="200"/>
    </row>
    <row r="975" spans="1:8" x14ac:dyDescent="0.25">
      <c r="A975" s="193" t="s">
        <v>15032</v>
      </c>
      <c r="B975" s="194" t="s">
        <v>15022</v>
      </c>
      <c r="C975" s="188" t="s">
        <v>15</v>
      </c>
      <c r="D975" s="177"/>
      <c r="E975" s="201">
        <v>1.23</v>
      </c>
      <c r="F975" s="201">
        <v>0.16800000000000001</v>
      </c>
      <c r="G975" s="88">
        <f t="shared" si="30"/>
        <v>0</v>
      </c>
      <c r="H975" s="66">
        <f t="shared" si="31"/>
        <v>0</v>
      </c>
    </row>
    <row r="976" spans="1:8" x14ac:dyDescent="0.25">
      <c r="A976" s="193" t="s">
        <v>15033</v>
      </c>
      <c r="B976" s="194" t="s">
        <v>15034</v>
      </c>
      <c r="C976" s="188" t="s">
        <v>15</v>
      </c>
      <c r="D976" s="177"/>
      <c r="E976" s="201">
        <v>1.53</v>
      </c>
      <c r="F976" s="201">
        <v>0.21</v>
      </c>
      <c r="G976" s="88">
        <f t="shared" si="30"/>
        <v>0</v>
      </c>
      <c r="H976" s="66">
        <f t="shared" si="31"/>
        <v>0</v>
      </c>
    </row>
    <row r="977" spans="1:8" x14ac:dyDescent="0.25">
      <c r="A977" s="193" t="s">
        <v>15035</v>
      </c>
      <c r="B977" s="194" t="s">
        <v>15036</v>
      </c>
      <c r="C977" s="188" t="s">
        <v>15</v>
      </c>
      <c r="D977" s="177"/>
      <c r="E977" s="201">
        <v>2.0499999999999998</v>
      </c>
      <c r="F977" s="201">
        <v>0.28000000000000003</v>
      </c>
      <c r="G977" s="88">
        <f t="shared" si="30"/>
        <v>0</v>
      </c>
      <c r="H977" s="66">
        <f t="shared" si="31"/>
        <v>0</v>
      </c>
    </row>
    <row r="978" spans="1:8" x14ac:dyDescent="0.25">
      <c r="A978" s="193" t="s">
        <v>15037</v>
      </c>
      <c r="B978" s="194" t="s">
        <v>15038</v>
      </c>
      <c r="C978" s="188" t="s">
        <v>15</v>
      </c>
      <c r="D978" s="177"/>
      <c r="E978" s="201">
        <v>2.35</v>
      </c>
      <c r="F978" s="201">
        <v>0.32200000000000001</v>
      </c>
      <c r="G978" s="88">
        <f t="shared" si="30"/>
        <v>0</v>
      </c>
      <c r="H978" s="66">
        <f t="shared" si="31"/>
        <v>0</v>
      </c>
    </row>
    <row r="979" spans="1:8" x14ac:dyDescent="0.25">
      <c r="A979" s="193" t="s">
        <v>15039</v>
      </c>
      <c r="B979" s="194" t="s">
        <v>15040</v>
      </c>
      <c r="C979" s="188" t="s">
        <v>15</v>
      </c>
      <c r="D979" s="177"/>
      <c r="E979" s="201">
        <v>2.97</v>
      </c>
      <c r="F979" s="201">
        <v>0.40600000000000003</v>
      </c>
      <c r="G979" s="88">
        <f t="shared" si="30"/>
        <v>0</v>
      </c>
      <c r="H979" s="66">
        <f t="shared" si="31"/>
        <v>0</v>
      </c>
    </row>
    <row r="980" spans="1:8" x14ac:dyDescent="0.25">
      <c r="A980" s="193" t="s">
        <v>15041</v>
      </c>
      <c r="B980" s="194" t="s">
        <v>15042</v>
      </c>
      <c r="C980" s="188" t="s">
        <v>15</v>
      </c>
      <c r="D980" s="177"/>
      <c r="E980" s="201">
        <v>3.27</v>
      </c>
      <c r="F980" s="201">
        <v>0.44800000000000001</v>
      </c>
      <c r="G980" s="88">
        <f t="shared" si="30"/>
        <v>0</v>
      </c>
      <c r="H980" s="66">
        <f t="shared" si="31"/>
        <v>0</v>
      </c>
    </row>
    <row r="981" spans="1:8" x14ac:dyDescent="0.25">
      <c r="A981" s="193" t="s">
        <v>15043</v>
      </c>
      <c r="B981" s="194" t="s">
        <v>15044</v>
      </c>
      <c r="C981" s="188" t="s">
        <v>15</v>
      </c>
      <c r="D981" s="177"/>
      <c r="E981" s="201">
        <v>3.58</v>
      </c>
      <c r="F981" s="201">
        <v>0.49</v>
      </c>
      <c r="G981" s="88">
        <f t="shared" si="30"/>
        <v>0</v>
      </c>
      <c r="H981" s="66">
        <f t="shared" si="31"/>
        <v>0</v>
      </c>
    </row>
    <row r="982" spans="1:8" x14ac:dyDescent="0.25">
      <c r="A982" s="193" t="s">
        <v>15045</v>
      </c>
      <c r="B982" s="194" t="s">
        <v>15046</v>
      </c>
      <c r="C982" s="188" t="s">
        <v>15</v>
      </c>
      <c r="D982" s="177"/>
      <c r="E982" s="201">
        <v>3.99</v>
      </c>
      <c r="F982" s="201">
        <v>0.55000000000000004</v>
      </c>
      <c r="G982" s="88">
        <f t="shared" si="30"/>
        <v>0</v>
      </c>
      <c r="H982" s="66">
        <f t="shared" si="31"/>
        <v>0</v>
      </c>
    </row>
    <row r="983" spans="1:8" s="103" customFormat="1" ht="12.75" x14ac:dyDescent="0.2">
      <c r="A983" s="193" t="s">
        <v>15047</v>
      </c>
      <c r="B983" s="194" t="s">
        <v>15048</v>
      </c>
      <c r="C983" s="188" t="s">
        <v>15</v>
      </c>
      <c r="D983" s="181"/>
      <c r="E983" s="201">
        <v>4.45</v>
      </c>
      <c r="F983" s="201">
        <v>0.61</v>
      </c>
      <c r="G983" s="88">
        <f t="shared" si="30"/>
        <v>0</v>
      </c>
      <c r="H983" s="66">
        <f t="shared" si="31"/>
        <v>0</v>
      </c>
    </row>
    <row r="984" spans="1:8" x14ac:dyDescent="0.25">
      <c r="A984" s="193" t="s">
        <v>15049</v>
      </c>
      <c r="B984" s="194" t="s">
        <v>15050</v>
      </c>
      <c r="C984" s="188" t="s">
        <v>15</v>
      </c>
      <c r="D984" s="177"/>
      <c r="E984" s="201">
        <v>5.0999999999999996</v>
      </c>
      <c r="F984" s="201">
        <v>0.69</v>
      </c>
      <c r="G984" s="88">
        <f t="shared" si="30"/>
        <v>0</v>
      </c>
      <c r="H984" s="66">
        <f t="shared" si="31"/>
        <v>0</v>
      </c>
    </row>
    <row r="985" spans="1:8" x14ac:dyDescent="0.25">
      <c r="A985" s="193" t="s">
        <v>15051</v>
      </c>
      <c r="B985" s="194" t="s">
        <v>15052</v>
      </c>
      <c r="C985" s="188" t="s">
        <v>15</v>
      </c>
      <c r="D985" s="177"/>
      <c r="E985" s="201">
        <v>5.5</v>
      </c>
      <c r="F985" s="201">
        <v>0.76</v>
      </c>
      <c r="G985" s="88">
        <f t="shared" si="30"/>
        <v>0</v>
      </c>
      <c r="H985" s="66">
        <f t="shared" si="31"/>
        <v>0</v>
      </c>
    </row>
    <row r="986" spans="1:8" ht="90" x14ac:dyDescent="0.25">
      <c r="A986" s="193" t="s">
        <v>15053</v>
      </c>
      <c r="B986" s="194" t="s">
        <v>22946</v>
      </c>
      <c r="C986" s="188" t="s">
        <v>15</v>
      </c>
      <c r="D986" s="177"/>
      <c r="E986" s="201">
        <v>2.0499999999999998</v>
      </c>
      <c r="F986" s="201">
        <v>0.28000000000000003</v>
      </c>
      <c r="G986" s="88">
        <f t="shared" si="30"/>
        <v>0</v>
      </c>
      <c r="H986" s="66">
        <f t="shared" si="31"/>
        <v>0</v>
      </c>
    </row>
    <row r="987" spans="1:8" ht="90" x14ac:dyDescent="0.25">
      <c r="A987" s="193" t="s">
        <v>15054</v>
      </c>
      <c r="B987" s="194" t="s">
        <v>22947</v>
      </c>
      <c r="C987" s="188" t="s">
        <v>15</v>
      </c>
      <c r="D987" s="177"/>
      <c r="E987" s="201">
        <v>1.84</v>
      </c>
      <c r="F987" s="201">
        <v>0.252</v>
      </c>
      <c r="G987" s="88">
        <f t="shared" si="30"/>
        <v>0</v>
      </c>
      <c r="H987" s="66">
        <f t="shared" si="31"/>
        <v>0</v>
      </c>
    </row>
    <row r="988" spans="1:8" ht="157.5" x14ac:dyDescent="0.25">
      <c r="A988" s="195" t="s">
        <v>15055</v>
      </c>
      <c r="B988" s="196" t="s">
        <v>22948</v>
      </c>
      <c r="C988" s="198"/>
      <c r="D988" s="199"/>
      <c r="E988" s="199"/>
      <c r="F988" s="199"/>
      <c r="G988" s="199"/>
      <c r="H988" s="200"/>
    </row>
    <row r="989" spans="1:8" x14ac:dyDescent="0.25">
      <c r="A989" s="193" t="s">
        <v>15056</v>
      </c>
      <c r="B989" s="194" t="s">
        <v>15057</v>
      </c>
      <c r="C989" s="188" t="s">
        <v>15</v>
      </c>
      <c r="D989" s="177"/>
      <c r="E989" s="201">
        <v>1.02</v>
      </c>
      <c r="F989" s="201">
        <v>0.14000000000000001</v>
      </c>
      <c r="G989" s="88">
        <f t="shared" si="30"/>
        <v>0</v>
      </c>
      <c r="H989" s="66">
        <f t="shared" si="31"/>
        <v>0</v>
      </c>
    </row>
    <row r="990" spans="1:8" x14ac:dyDescent="0.25">
      <c r="A990" s="193" t="s">
        <v>15058</v>
      </c>
      <c r="B990" s="194" t="s">
        <v>15059</v>
      </c>
      <c r="C990" s="188" t="s">
        <v>15</v>
      </c>
      <c r="D990" s="177"/>
      <c r="E990" s="201">
        <v>1.28</v>
      </c>
      <c r="F990" s="201">
        <v>0.17499999999999999</v>
      </c>
      <c r="G990" s="88">
        <f t="shared" si="30"/>
        <v>0</v>
      </c>
      <c r="H990" s="66">
        <f t="shared" si="31"/>
        <v>0</v>
      </c>
    </row>
    <row r="991" spans="1:8" x14ac:dyDescent="0.25">
      <c r="A991" s="193" t="s">
        <v>15060</v>
      </c>
      <c r="B991" s="194" t="s">
        <v>15061</v>
      </c>
      <c r="C991" s="188" t="s">
        <v>15</v>
      </c>
      <c r="D991" s="177"/>
      <c r="E991" s="201">
        <v>1.48</v>
      </c>
      <c r="F991" s="201">
        <v>0.20300000000000001</v>
      </c>
      <c r="G991" s="88">
        <f t="shared" si="30"/>
        <v>0</v>
      </c>
      <c r="H991" s="66">
        <f t="shared" si="31"/>
        <v>0</v>
      </c>
    </row>
    <row r="992" spans="1:8" x14ac:dyDescent="0.25">
      <c r="A992" s="193" t="s">
        <v>15062</v>
      </c>
      <c r="B992" s="194" t="s">
        <v>15063</v>
      </c>
      <c r="C992" s="188" t="s">
        <v>15</v>
      </c>
      <c r="D992" s="177"/>
      <c r="E992" s="201">
        <v>2.0499999999999998</v>
      </c>
      <c r="F992" s="201">
        <v>0.28000000000000003</v>
      </c>
      <c r="G992" s="88">
        <f t="shared" si="30"/>
        <v>0</v>
      </c>
      <c r="H992" s="66">
        <f t="shared" si="31"/>
        <v>0</v>
      </c>
    </row>
    <row r="993" spans="1:8" x14ac:dyDescent="0.25">
      <c r="A993" s="193" t="s">
        <v>15064</v>
      </c>
      <c r="B993" s="194" t="s">
        <v>15065</v>
      </c>
      <c r="C993" s="188" t="s">
        <v>15</v>
      </c>
      <c r="D993" s="177"/>
      <c r="E993" s="201">
        <v>2.4500000000000002</v>
      </c>
      <c r="F993" s="201">
        <v>0.33600000000000002</v>
      </c>
      <c r="G993" s="88">
        <f t="shared" si="30"/>
        <v>0</v>
      </c>
      <c r="H993" s="66">
        <f t="shared" si="31"/>
        <v>0</v>
      </c>
    </row>
    <row r="994" spans="1:8" x14ac:dyDescent="0.25">
      <c r="A994" s="193" t="s">
        <v>15066</v>
      </c>
      <c r="B994" s="194" t="s">
        <v>15067</v>
      </c>
      <c r="C994" s="188" t="s">
        <v>15</v>
      </c>
      <c r="D994" s="177"/>
      <c r="E994" s="201">
        <v>1.74</v>
      </c>
      <c r="F994" s="201">
        <v>0.23799999999999999</v>
      </c>
      <c r="G994" s="88">
        <f t="shared" si="30"/>
        <v>0</v>
      </c>
      <c r="H994" s="66">
        <f t="shared" si="31"/>
        <v>0</v>
      </c>
    </row>
    <row r="995" spans="1:8" x14ac:dyDescent="0.25">
      <c r="A995" s="193" t="s">
        <v>15068</v>
      </c>
      <c r="B995" s="194" t="s">
        <v>15069</v>
      </c>
      <c r="C995" s="188" t="s">
        <v>15</v>
      </c>
      <c r="D995" s="177"/>
      <c r="E995" s="201">
        <v>2.0499999999999998</v>
      </c>
      <c r="F995" s="201">
        <v>0.28000000000000003</v>
      </c>
      <c r="G995" s="88">
        <f t="shared" si="30"/>
        <v>0</v>
      </c>
      <c r="H995" s="66">
        <f t="shared" si="31"/>
        <v>0</v>
      </c>
    </row>
    <row r="996" spans="1:8" x14ac:dyDescent="0.25">
      <c r="A996" s="193" t="s">
        <v>15070</v>
      </c>
      <c r="B996" s="194" t="s">
        <v>15071</v>
      </c>
      <c r="C996" s="188" t="s">
        <v>15</v>
      </c>
      <c r="D996" s="177"/>
      <c r="E996" s="201">
        <v>2.56</v>
      </c>
      <c r="F996" s="201">
        <v>0.35</v>
      </c>
      <c r="G996" s="88">
        <f t="shared" si="30"/>
        <v>0</v>
      </c>
      <c r="H996" s="66">
        <f t="shared" si="31"/>
        <v>0</v>
      </c>
    </row>
    <row r="997" spans="1:8" s="103" customFormat="1" ht="12.75" x14ac:dyDescent="0.2">
      <c r="A997" s="193" t="s">
        <v>15072</v>
      </c>
      <c r="B997" s="194" t="s">
        <v>15073</v>
      </c>
      <c r="C997" s="188" t="s">
        <v>15</v>
      </c>
      <c r="D997" s="181"/>
      <c r="E997" s="201">
        <v>2.76</v>
      </c>
      <c r="F997" s="201">
        <v>0.378</v>
      </c>
      <c r="G997" s="88">
        <f t="shared" si="30"/>
        <v>0</v>
      </c>
      <c r="H997" s="66">
        <f t="shared" si="31"/>
        <v>0</v>
      </c>
    </row>
    <row r="998" spans="1:8" x14ac:dyDescent="0.25">
      <c r="A998" s="193" t="s">
        <v>15074</v>
      </c>
      <c r="B998" s="194" t="s">
        <v>15075</v>
      </c>
      <c r="C998" s="188" t="s">
        <v>15</v>
      </c>
      <c r="D998" s="177"/>
      <c r="E998" s="201">
        <v>2.76</v>
      </c>
      <c r="F998" s="201">
        <v>0.378</v>
      </c>
      <c r="G998" s="88">
        <f t="shared" si="30"/>
        <v>0</v>
      </c>
      <c r="H998" s="66">
        <f t="shared" si="31"/>
        <v>0</v>
      </c>
    </row>
    <row r="999" spans="1:8" x14ac:dyDescent="0.25">
      <c r="A999" s="193" t="s">
        <v>15076</v>
      </c>
      <c r="B999" s="194" t="s">
        <v>15077</v>
      </c>
      <c r="C999" s="188" t="s">
        <v>15</v>
      </c>
      <c r="D999" s="177"/>
      <c r="E999" s="201">
        <v>2.4500000000000002</v>
      </c>
      <c r="F999" s="201">
        <v>0.33600000000000002</v>
      </c>
      <c r="G999" s="88">
        <f t="shared" si="30"/>
        <v>0</v>
      </c>
      <c r="H999" s="66">
        <f t="shared" si="31"/>
        <v>0</v>
      </c>
    </row>
    <row r="1000" spans="1:8" x14ac:dyDescent="0.25">
      <c r="A1000" s="193" t="s">
        <v>15078</v>
      </c>
      <c r="B1000" s="194" t="s">
        <v>15079</v>
      </c>
      <c r="C1000" s="188" t="s">
        <v>15</v>
      </c>
      <c r="D1000" s="177"/>
      <c r="E1000" s="201">
        <v>2.76</v>
      </c>
      <c r="F1000" s="201">
        <v>0.378</v>
      </c>
      <c r="G1000" s="88">
        <f t="shared" si="30"/>
        <v>0</v>
      </c>
      <c r="H1000" s="66">
        <f t="shared" si="31"/>
        <v>0</v>
      </c>
    </row>
    <row r="1001" spans="1:8" x14ac:dyDescent="0.25">
      <c r="A1001" s="193" t="s">
        <v>15080</v>
      </c>
      <c r="B1001" s="194" t="s">
        <v>15081</v>
      </c>
      <c r="C1001" s="188" t="s">
        <v>15</v>
      </c>
      <c r="D1001" s="177"/>
      <c r="E1001" s="201">
        <v>3.27</v>
      </c>
      <c r="F1001" s="201">
        <v>0.44800000000000001</v>
      </c>
      <c r="G1001" s="88">
        <f t="shared" si="30"/>
        <v>0</v>
      </c>
      <c r="H1001" s="66">
        <f t="shared" si="31"/>
        <v>0</v>
      </c>
    </row>
    <row r="1002" spans="1:8" ht="101.25" x14ac:dyDescent="0.25">
      <c r="A1002" s="195" t="s">
        <v>15082</v>
      </c>
      <c r="B1002" s="196" t="s">
        <v>22949</v>
      </c>
      <c r="C1002" s="198"/>
      <c r="D1002" s="199"/>
      <c r="E1002" s="199"/>
      <c r="F1002" s="199"/>
      <c r="G1002" s="199"/>
      <c r="H1002" s="200"/>
    </row>
    <row r="1003" spans="1:8" x14ac:dyDescent="0.25">
      <c r="A1003" s="193" t="s">
        <v>15083</v>
      </c>
      <c r="B1003" s="194" t="s">
        <v>15084</v>
      </c>
      <c r="C1003" s="188" t="s">
        <v>15</v>
      </c>
      <c r="D1003" s="177"/>
      <c r="E1003" s="201">
        <v>1.62</v>
      </c>
      <c r="F1003" s="201">
        <v>0.75</v>
      </c>
      <c r="G1003" s="88">
        <f t="shared" si="30"/>
        <v>0</v>
      </c>
      <c r="H1003" s="66">
        <f t="shared" si="31"/>
        <v>0</v>
      </c>
    </row>
    <row r="1004" spans="1:8" x14ac:dyDescent="0.25">
      <c r="A1004" s="193" t="s">
        <v>15085</v>
      </c>
      <c r="B1004" s="194" t="s">
        <v>15086</v>
      </c>
      <c r="C1004" s="188" t="s">
        <v>15</v>
      </c>
      <c r="D1004" s="177"/>
      <c r="E1004" s="201">
        <v>1.82</v>
      </c>
      <c r="F1004" s="201">
        <v>0.75</v>
      </c>
      <c r="G1004" s="88">
        <f t="shared" si="30"/>
        <v>0</v>
      </c>
      <c r="H1004" s="66">
        <f t="shared" si="31"/>
        <v>0</v>
      </c>
    </row>
    <row r="1005" spans="1:8" x14ac:dyDescent="0.25">
      <c r="A1005" s="193" t="s">
        <v>15087</v>
      </c>
      <c r="B1005" s="194" t="s">
        <v>15088</v>
      </c>
      <c r="C1005" s="188" t="s">
        <v>15</v>
      </c>
      <c r="D1005" s="177"/>
      <c r="E1005" s="201">
        <v>2.36</v>
      </c>
      <c r="F1005" s="201">
        <v>0.99</v>
      </c>
      <c r="G1005" s="88">
        <f t="shared" si="30"/>
        <v>0</v>
      </c>
      <c r="H1005" s="66">
        <f t="shared" si="31"/>
        <v>0</v>
      </c>
    </row>
    <row r="1006" spans="1:8" x14ac:dyDescent="0.25">
      <c r="A1006" s="193" t="s">
        <v>15089</v>
      </c>
      <c r="B1006" s="194" t="s">
        <v>15090</v>
      </c>
      <c r="C1006" s="188" t="s">
        <v>15</v>
      </c>
      <c r="D1006" s="177"/>
      <c r="E1006" s="201">
        <v>3.2</v>
      </c>
      <c r="F1006" s="201">
        <v>1.25</v>
      </c>
      <c r="G1006" s="88">
        <f t="shared" si="30"/>
        <v>0</v>
      </c>
      <c r="H1006" s="66">
        <f t="shared" si="31"/>
        <v>0</v>
      </c>
    </row>
    <row r="1007" spans="1:8" s="103" customFormat="1" ht="12.75" x14ac:dyDescent="0.2">
      <c r="A1007" s="193" t="s">
        <v>15091</v>
      </c>
      <c r="B1007" s="194" t="s">
        <v>15092</v>
      </c>
      <c r="C1007" s="188" t="s">
        <v>15</v>
      </c>
      <c r="D1007" s="181"/>
      <c r="E1007" s="201">
        <v>4.9800000000000004</v>
      </c>
      <c r="F1007" s="201">
        <v>1.75</v>
      </c>
      <c r="G1007" s="88">
        <f t="shared" si="30"/>
        <v>0</v>
      </c>
      <c r="H1007" s="66">
        <f t="shared" si="31"/>
        <v>0</v>
      </c>
    </row>
    <row r="1008" spans="1:8" x14ac:dyDescent="0.25">
      <c r="A1008" s="193" t="s">
        <v>15093</v>
      </c>
      <c r="B1008" s="194" t="s">
        <v>15094</v>
      </c>
      <c r="C1008" s="188" t="s">
        <v>15</v>
      </c>
      <c r="D1008" s="177"/>
      <c r="E1008" s="201">
        <v>10.1</v>
      </c>
      <c r="F1008" s="201">
        <v>3.75</v>
      </c>
      <c r="G1008" s="88">
        <f t="shared" si="30"/>
        <v>0</v>
      </c>
      <c r="H1008" s="66">
        <f t="shared" si="31"/>
        <v>0</v>
      </c>
    </row>
    <row r="1009" spans="1:8" x14ac:dyDescent="0.25">
      <c r="A1009" s="193" t="s">
        <v>15095</v>
      </c>
      <c r="B1009" s="194" t="s">
        <v>15096</v>
      </c>
      <c r="C1009" s="188" t="s">
        <v>15</v>
      </c>
      <c r="D1009" s="177"/>
      <c r="E1009" s="201">
        <v>13.8</v>
      </c>
      <c r="F1009" s="201">
        <v>4.5</v>
      </c>
      <c r="G1009" s="88">
        <f t="shared" si="30"/>
        <v>0</v>
      </c>
      <c r="H1009" s="66">
        <f t="shared" si="31"/>
        <v>0</v>
      </c>
    </row>
    <row r="1010" spans="1:8" x14ac:dyDescent="0.25">
      <c r="A1010" s="193" t="s">
        <v>15097</v>
      </c>
      <c r="B1010" s="194" t="s">
        <v>15098</v>
      </c>
      <c r="C1010" s="188" t="s">
        <v>15</v>
      </c>
      <c r="D1010" s="177"/>
      <c r="E1010" s="201">
        <v>18.899999999999999</v>
      </c>
      <c r="F1010" s="201">
        <v>5.5</v>
      </c>
      <c r="G1010" s="88">
        <f t="shared" si="30"/>
        <v>0</v>
      </c>
      <c r="H1010" s="66">
        <f t="shared" si="31"/>
        <v>0</v>
      </c>
    </row>
    <row r="1011" spans="1:8" x14ac:dyDescent="0.25">
      <c r="A1011" s="193" t="s">
        <v>15099</v>
      </c>
      <c r="B1011" s="194" t="s">
        <v>15100</v>
      </c>
      <c r="C1011" s="188" t="s">
        <v>15</v>
      </c>
      <c r="D1011" s="177"/>
      <c r="E1011" s="201">
        <v>30.3</v>
      </c>
      <c r="F1011" s="201">
        <v>6.2</v>
      </c>
      <c r="G1011" s="88">
        <f t="shared" si="30"/>
        <v>0</v>
      </c>
      <c r="H1011" s="66">
        <f t="shared" si="31"/>
        <v>0</v>
      </c>
    </row>
    <row r="1012" spans="1:8" ht="101.25" x14ac:dyDescent="0.25">
      <c r="A1012" s="195" t="s">
        <v>15101</v>
      </c>
      <c r="B1012" s="196" t="s">
        <v>22950</v>
      </c>
      <c r="C1012" s="198"/>
      <c r="D1012" s="199"/>
      <c r="E1012" s="199"/>
      <c r="F1012" s="199"/>
      <c r="G1012" s="199"/>
      <c r="H1012" s="200"/>
    </row>
    <row r="1013" spans="1:8" x14ac:dyDescent="0.25">
      <c r="A1013" s="193" t="s">
        <v>15102</v>
      </c>
      <c r="B1013" s="194" t="s">
        <v>15103</v>
      </c>
      <c r="C1013" s="188" t="s">
        <v>15</v>
      </c>
      <c r="D1013" s="177"/>
      <c r="E1013" s="201">
        <v>3.02</v>
      </c>
      <c r="F1013" s="201">
        <v>1.38</v>
      </c>
      <c r="G1013" s="88">
        <f t="shared" si="30"/>
        <v>0</v>
      </c>
      <c r="H1013" s="66">
        <f t="shared" si="31"/>
        <v>0</v>
      </c>
    </row>
    <row r="1014" spans="1:8" x14ac:dyDescent="0.25">
      <c r="A1014" s="193" t="s">
        <v>15104</v>
      </c>
      <c r="B1014" s="194" t="s">
        <v>15105</v>
      </c>
      <c r="C1014" s="188" t="s">
        <v>15</v>
      </c>
      <c r="D1014" s="177"/>
      <c r="E1014" s="201">
        <v>3.12</v>
      </c>
      <c r="F1014" s="201">
        <v>1.38</v>
      </c>
      <c r="G1014" s="88">
        <f t="shared" si="30"/>
        <v>0</v>
      </c>
      <c r="H1014" s="66">
        <f t="shared" si="31"/>
        <v>0</v>
      </c>
    </row>
    <row r="1015" spans="1:8" s="103" customFormat="1" ht="12.75" x14ac:dyDescent="0.2">
      <c r="A1015" s="193" t="s">
        <v>15106</v>
      </c>
      <c r="B1015" s="194" t="s">
        <v>15107</v>
      </c>
      <c r="C1015" s="188" t="s">
        <v>15</v>
      </c>
      <c r="D1015" s="181"/>
      <c r="E1015" s="201">
        <v>4.66</v>
      </c>
      <c r="F1015" s="201">
        <v>2.13</v>
      </c>
      <c r="G1015" s="88">
        <f t="shared" si="30"/>
        <v>0</v>
      </c>
      <c r="H1015" s="66">
        <f t="shared" si="31"/>
        <v>0</v>
      </c>
    </row>
    <row r="1016" spans="1:8" x14ac:dyDescent="0.25">
      <c r="A1016" s="193" t="s">
        <v>15108</v>
      </c>
      <c r="B1016" s="194" t="s">
        <v>15109</v>
      </c>
      <c r="C1016" s="188" t="s">
        <v>15</v>
      </c>
      <c r="D1016" s="177"/>
      <c r="E1016" s="201">
        <v>2.7</v>
      </c>
      <c r="F1016" s="201">
        <v>1.23</v>
      </c>
      <c r="G1016" s="88">
        <f t="shared" si="30"/>
        <v>0</v>
      </c>
      <c r="H1016" s="66">
        <f t="shared" si="31"/>
        <v>0</v>
      </c>
    </row>
    <row r="1017" spans="1:8" x14ac:dyDescent="0.25">
      <c r="A1017" s="193" t="s">
        <v>15110</v>
      </c>
      <c r="B1017" s="194" t="s">
        <v>15111</v>
      </c>
      <c r="C1017" s="188" t="s">
        <v>15</v>
      </c>
      <c r="D1017" s="177"/>
      <c r="E1017" s="201">
        <v>2.91</v>
      </c>
      <c r="F1017" s="201">
        <v>1.33</v>
      </c>
      <c r="G1017" s="88">
        <f t="shared" si="30"/>
        <v>0</v>
      </c>
      <c r="H1017" s="66">
        <f t="shared" si="31"/>
        <v>0</v>
      </c>
    </row>
    <row r="1018" spans="1:8" x14ac:dyDescent="0.25">
      <c r="A1018" s="193" t="s">
        <v>15112</v>
      </c>
      <c r="B1018" s="194" t="s">
        <v>15113</v>
      </c>
      <c r="C1018" s="188" t="s">
        <v>15</v>
      </c>
      <c r="D1018" s="177"/>
      <c r="E1018" s="201">
        <v>3.16</v>
      </c>
      <c r="F1018" s="201">
        <v>1.6</v>
      </c>
      <c r="G1018" s="88">
        <f t="shared" si="30"/>
        <v>0</v>
      </c>
      <c r="H1018" s="66">
        <f t="shared" si="31"/>
        <v>0</v>
      </c>
    </row>
    <row r="1019" spans="1:8" x14ac:dyDescent="0.25">
      <c r="A1019" s="193" t="s">
        <v>15114</v>
      </c>
      <c r="B1019" s="194" t="s">
        <v>15115</v>
      </c>
      <c r="C1019" s="188" t="s">
        <v>15</v>
      </c>
      <c r="D1019" s="177"/>
      <c r="E1019" s="201">
        <v>3.46</v>
      </c>
      <c r="F1019" s="201">
        <v>1.64</v>
      </c>
      <c r="G1019" s="88">
        <f t="shared" si="30"/>
        <v>0</v>
      </c>
      <c r="H1019" s="66">
        <f t="shared" si="31"/>
        <v>0</v>
      </c>
    </row>
    <row r="1020" spans="1:8" s="103" customFormat="1" ht="146.25" x14ac:dyDescent="0.2">
      <c r="A1020" s="195" t="s">
        <v>15116</v>
      </c>
      <c r="B1020" s="196" t="s">
        <v>22951</v>
      </c>
      <c r="C1020" s="198"/>
      <c r="D1020" s="199"/>
      <c r="E1020" s="199"/>
      <c r="F1020" s="199"/>
      <c r="G1020" s="199"/>
      <c r="H1020" s="200"/>
    </row>
    <row r="1021" spans="1:8" x14ac:dyDescent="0.25">
      <c r="A1021" s="193" t="s">
        <v>15117</v>
      </c>
      <c r="B1021" s="194" t="s">
        <v>15118</v>
      </c>
      <c r="C1021" s="188" t="s">
        <v>15</v>
      </c>
      <c r="D1021" s="177"/>
      <c r="E1021" s="201">
        <v>9.6</v>
      </c>
      <c r="F1021" s="201">
        <v>4.3899999999999997</v>
      </c>
      <c r="G1021" s="88">
        <f t="shared" si="30"/>
        <v>0</v>
      </c>
      <c r="H1021" s="66">
        <f t="shared" si="31"/>
        <v>0</v>
      </c>
    </row>
    <row r="1022" spans="1:8" x14ac:dyDescent="0.25">
      <c r="A1022" s="193" t="s">
        <v>15119</v>
      </c>
      <c r="B1022" s="194" t="s">
        <v>15120</v>
      </c>
      <c r="C1022" s="188" t="s">
        <v>15</v>
      </c>
      <c r="D1022" s="177"/>
      <c r="E1022" s="201">
        <v>7.4</v>
      </c>
      <c r="F1022" s="201">
        <v>3.4</v>
      </c>
      <c r="G1022" s="88">
        <f t="shared" si="30"/>
        <v>0</v>
      </c>
      <c r="H1022" s="66">
        <f t="shared" si="31"/>
        <v>0</v>
      </c>
    </row>
    <row r="1023" spans="1:8" x14ac:dyDescent="0.25">
      <c r="A1023" s="193" t="s">
        <v>15121</v>
      </c>
      <c r="B1023" s="194" t="s">
        <v>15122</v>
      </c>
      <c r="C1023" s="188" t="s">
        <v>15</v>
      </c>
      <c r="D1023" s="177"/>
      <c r="E1023" s="201">
        <v>6.2</v>
      </c>
      <c r="F1023" s="201">
        <v>2.81</v>
      </c>
      <c r="G1023" s="88">
        <f t="shared" si="30"/>
        <v>0</v>
      </c>
      <c r="H1023" s="66">
        <f t="shared" si="31"/>
        <v>0</v>
      </c>
    </row>
    <row r="1024" spans="1:8" x14ac:dyDescent="0.25">
      <c r="A1024" s="193" t="s">
        <v>15123</v>
      </c>
      <c r="B1024" s="194" t="s">
        <v>15124</v>
      </c>
      <c r="C1024" s="188" t="s">
        <v>15</v>
      </c>
      <c r="D1024" s="177"/>
      <c r="E1024" s="201">
        <v>5.4</v>
      </c>
      <c r="F1024" s="201">
        <v>2.44</v>
      </c>
      <c r="G1024" s="88">
        <f t="shared" si="30"/>
        <v>0</v>
      </c>
      <c r="H1024" s="66">
        <f t="shared" si="31"/>
        <v>0</v>
      </c>
    </row>
    <row r="1025" spans="1:8" ht="157.5" x14ac:dyDescent="0.25">
      <c r="A1025" s="195" t="s">
        <v>15125</v>
      </c>
      <c r="B1025" s="196" t="s">
        <v>22952</v>
      </c>
      <c r="C1025" s="198"/>
      <c r="D1025" s="199"/>
      <c r="E1025" s="199"/>
      <c r="F1025" s="199"/>
      <c r="G1025" s="199"/>
      <c r="H1025" s="200"/>
    </row>
    <row r="1026" spans="1:8" s="103" customFormat="1" ht="12.75" x14ac:dyDescent="0.2">
      <c r="A1026" s="193" t="s">
        <v>15126</v>
      </c>
      <c r="B1026" s="194" t="s">
        <v>15118</v>
      </c>
      <c r="C1026" s="188" t="s">
        <v>15</v>
      </c>
      <c r="D1026" s="181"/>
      <c r="E1026" s="201">
        <v>8.6</v>
      </c>
      <c r="F1026" s="201">
        <v>3.94</v>
      </c>
      <c r="G1026" s="88">
        <f t="shared" si="30"/>
        <v>0</v>
      </c>
      <c r="H1026" s="66">
        <f t="shared" si="31"/>
        <v>0</v>
      </c>
    </row>
    <row r="1027" spans="1:8" x14ac:dyDescent="0.25">
      <c r="A1027" s="193" t="s">
        <v>15127</v>
      </c>
      <c r="B1027" s="194" t="s">
        <v>15120</v>
      </c>
      <c r="C1027" s="188" t="s">
        <v>15</v>
      </c>
      <c r="D1027" s="177"/>
      <c r="E1027" s="201">
        <v>6.9</v>
      </c>
      <c r="F1027" s="201">
        <v>3.15</v>
      </c>
      <c r="G1027" s="88">
        <f t="shared" si="30"/>
        <v>0</v>
      </c>
      <c r="H1027" s="66">
        <f t="shared" si="31"/>
        <v>0</v>
      </c>
    </row>
    <row r="1028" spans="1:8" x14ac:dyDescent="0.25">
      <c r="A1028" s="193" t="s">
        <v>15128</v>
      </c>
      <c r="B1028" s="194" t="s">
        <v>15122</v>
      </c>
      <c r="C1028" s="188" t="s">
        <v>15</v>
      </c>
      <c r="D1028" s="177"/>
      <c r="E1028" s="201">
        <v>5.8</v>
      </c>
      <c r="F1028" s="201">
        <v>2.66</v>
      </c>
      <c r="G1028" s="88">
        <f t="shared" ref="G1028:G1091" si="32">D1028*E1028</f>
        <v>0</v>
      </c>
      <c r="H1028" s="66">
        <f t="shared" ref="H1028:H1091" si="33">D1028*F1028</f>
        <v>0</v>
      </c>
    </row>
    <row r="1029" spans="1:8" x14ac:dyDescent="0.25">
      <c r="A1029" s="193" t="s">
        <v>15129</v>
      </c>
      <c r="B1029" s="194" t="s">
        <v>15124</v>
      </c>
      <c r="C1029" s="188" t="s">
        <v>15</v>
      </c>
      <c r="D1029" s="177"/>
      <c r="E1029" s="201">
        <v>4.72</v>
      </c>
      <c r="F1029" s="201">
        <v>2.15</v>
      </c>
      <c r="G1029" s="88">
        <f t="shared" si="32"/>
        <v>0</v>
      </c>
      <c r="H1029" s="66">
        <f t="shared" si="33"/>
        <v>0</v>
      </c>
    </row>
    <row r="1030" spans="1:8" x14ac:dyDescent="0.25">
      <c r="A1030" s="193" t="s">
        <v>15130</v>
      </c>
      <c r="B1030" s="194" t="s">
        <v>15131</v>
      </c>
      <c r="C1030" s="188" t="s">
        <v>15</v>
      </c>
      <c r="D1030" s="177"/>
      <c r="E1030" s="201">
        <v>4.18</v>
      </c>
      <c r="F1030" s="201">
        <v>1.91</v>
      </c>
      <c r="G1030" s="88">
        <f t="shared" si="32"/>
        <v>0</v>
      </c>
      <c r="H1030" s="66">
        <f t="shared" si="33"/>
        <v>0</v>
      </c>
    </row>
    <row r="1031" spans="1:8" ht="146.25" x14ac:dyDescent="0.25">
      <c r="A1031" s="195" t="s">
        <v>15132</v>
      </c>
      <c r="B1031" s="196" t="s">
        <v>22953</v>
      </c>
      <c r="C1031" s="198"/>
      <c r="D1031" s="199"/>
      <c r="E1031" s="199"/>
      <c r="F1031" s="199"/>
      <c r="G1031" s="199"/>
      <c r="H1031" s="200"/>
    </row>
    <row r="1032" spans="1:8" x14ac:dyDescent="0.25">
      <c r="A1032" s="193" t="s">
        <v>15133</v>
      </c>
      <c r="B1032" s="194" t="s">
        <v>15134</v>
      </c>
      <c r="C1032" s="188" t="s">
        <v>15</v>
      </c>
      <c r="D1032" s="177"/>
      <c r="E1032" s="201">
        <v>7.7</v>
      </c>
      <c r="F1032" s="201">
        <v>3.5</v>
      </c>
      <c r="G1032" s="88">
        <f t="shared" si="32"/>
        <v>0</v>
      </c>
      <c r="H1032" s="66">
        <f t="shared" si="33"/>
        <v>0</v>
      </c>
    </row>
    <row r="1033" spans="1:8" x14ac:dyDescent="0.25">
      <c r="A1033" s="193" t="s">
        <v>15135</v>
      </c>
      <c r="B1033" s="194" t="s">
        <v>15136</v>
      </c>
      <c r="C1033" s="188" t="s">
        <v>15</v>
      </c>
      <c r="D1033" s="177"/>
      <c r="E1033" s="201">
        <v>8.3000000000000007</v>
      </c>
      <c r="F1033" s="201">
        <v>3.79</v>
      </c>
      <c r="G1033" s="88">
        <f t="shared" si="32"/>
        <v>0</v>
      </c>
      <c r="H1033" s="66">
        <f t="shared" si="33"/>
        <v>0</v>
      </c>
    </row>
    <row r="1034" spans="1:8" x14ac:dyDescent="0.25">
      <c r="A1034" s="193" t="s">
        <v>15137</v>
      </c>
      <c r="B1034" s="194" t="s">
        <v>15138</v>
      </c>
      <c r="C1034" s="188" t="s">
        <v>15</v>
      </c>
      <c r="D1034" s="177"/>
      <c r="E1034" s="201">
        <v>9.6999999999999993</v>
      </c>
      <c r="F1034" s="201">
        <v>4.4400000000000004</v>
      </c>
      <c r="G1034" s="88">
        <f t="shared" si="32"/>
        <v>0</v>
      </c>
      <c r="H1034" s="66">
        <f t="shared" si="33"/>
        <v>0</v>
      </c>
    </row>
    <row r="1035" spans="1:8" x14ac:dyDescent="0.25">
      <c r="A1035" s="193" t="s">
        <v>15139</v>
      </c>
      <c r="B1035" s="194" t="s">
        <v>15140</v>
      </c>
      <c r="C1035" s="188" t="s">
        <v>15</v>
      </c>
      <c r="D1035" s="177"/>
      <c r="E1035" s="201">
        <v>11.9</v>
      </c>
      <c r="F1035" s="201">
        <v>5.4</v>
      </c>
      <c r="G1035" s="88">
        <f t="shared" si="32"/>
        <v>0</v>
      </c>
      <c r="H1035" s="66">
        <f t="shared" si="33"/>
        <v>0</v>
      </c>
    </row>
    <row r="1036" spans="1:8" x14ac:dyDescent="0.25">
      <c r="A1036" s="193" t="s">
        <v>15141</v>
      </c>
      <c r="B1036" s="194" t="s">
        <v>15142</v>
      </c>
      <c r="C1036" s="188" t="s">
        <v>15</v>
      </c>
      <c r="D1036" s="177"/>
      <c r="E1036" s="201">
        <v>8.5</v>
      </c>
      <c r="F1036" s="201">
        <v>3.89</v>
      </c>
      <c r="G1036" s="88">
        <f t="shared" si="32"/>
        <v>0</v>
      </c>
      <c r="H1036" s="66">
        <f t="shared" si="33"/>
        <v>0</v>
      </c>
    </row>
    <row r="1037" spans="1:8" x14ac:dyDescent="0.25">
      <c r="A1037" s="193" t="s">
        <v>15143</v>
      </c>
      <c r="B1037" s="194" t="s">
        <v>15144</v>
      </c>
      <c r="C1037" s="188" t="s">
        <v>15</v>
      </c>
      <c r="D1037" s="177"/>
      <c r="E1037" s="201">
        <v>9.4</v>
      </c>
      <c r="F1037" s="201">
        <v>4.29</v>
      </c>
      <c r="G1037" s="88">
        <f t="shared" si="32"/>
        <v>0</v>
      </c>
      <c r="H1037" s="66">
        <f t="shared" si="33"/>
        <v>0</v>
      </c>
    </row>
    <row r="1038" spans="1:8" x14ac:dyDescent="0.25">
      <c r="A1038" s="193" t="s">
        <v>15145</v>
      </c>
      <c r="B1038" s="194" t="s">
        <v>15146</v>
      </c>
      <c r="C1038" s="188" t="s">
        <v>15</v>
      </c>
      <c r="D1038" s="177"/>
      <c r="E1038" s="201">
        <v>11.8</v>
      </c>
      <c r="F1038" s="201">
        <v>5.4</v>
      </c>
      <c r="G1038" s="88">
        <f t="shared" si="32"/>
        <v>0</v>
      </c>
      <c r="H1038" s="66">
        <f t="shared" si="33"/>
        <v>0</v>
      </c>
    </row>
    <row r="1039" spans="1:8" x14ac:dyDescent="0.25">
      <c r="A1039" s="193" t="s">
        <v>15147</v>
      </c>
      <c r="B1039" s="194" t="s">
        <v>15148</v>
      </c>
      <c r="C1039" s="188" t="s">
        <v>15</v>
      </c>
      <c r="D1039" s="177"/>
      <c r="E1039" s="201">
        <v>9.5</v>
      </c>
      <c r="F1039" s="201">
        <v>4.34</v>
      </c>
      <c r="G1039" s="88">
        <f t="shared" si="32"/>
        <v>0</v>
      </c>
      <c r="H1039" s="66">
        <f t="shared" si="33"/>
        <v>0</v>
      </c>
    </row>
    <row r="1040" spans="1:8" x14ac:dyDescent="0.25">
      <c r="A1040" s="193" t="s">
        <v>15149</v>
      </c>
      <c r="B1040" s="194" t="s">
        <v>15150</v>
      </c>
      <c r="C1040" s="188" t="s">
        <v>15</v>
      </c>
      <c r="D1040" s="177"/>
      <c r="E1040" s="201">
        <v>10.6</v>
      </c>
      <c r="F1040" s="201">
        <v>4.83</v>
      </c>
      <c r="G1040" s="88">
        <f t="shared" si="32"/>
        <v>0</v>
      </c>
      <c r="H1040" s="66">
        <f t="shared" si="33"/>
        <v>0</v>
      </c>
    </row>
    <row r="1041" spans="1:8" x14ac:dyDescent="0.25">
      <c r="A1041" s="193" t="s">
        <v>15151</v>
      </c>
      <c r="B1041" s="194" t="s">
        <v>15152</v>
      </c>
      <c r="C1041" s="188" t="s">
        <v>15</v>
      </c>
      <c r="D1041" s="177"/>
      <c r="E1041" s="201">
        <v>13.2</v>
      </c>
      <c r="F1041" s="201">
        <v>6</v>
      </c>
      <c r="G1041" s="88">
        <f t="shared" si="32"/>
        <v>0</v>
      </c>
      <c r="H1041" s="66">
        <f t="shared" si="33"/>
        <v>0</v>
      </c>
    </row>
    <row r="1042" spans="1:8" x14ac:dyDescent="0.25">
      <c r="A1042" s="193" t="s">
        <v>15153</v>
      </c>
      <c r="B1042" s="194" t="s">
        <v>15154</v>
      </c>
      <c r="C1042" s="188" t="s">
        <v>15</v>
      </c>
      <c r="D1042" s="177"/>
      <c r="E1042" s="201">
        <v>13.5</v>
      </c>
      <c r="F1042" s="201">
        <v>6.2</v>
      </c>
      <c r="G1042" s="88">
        <f t="shared" si="32"/>
        <v>0</v>
      </c>
      <c r="H1042" s="66">
        <f t="shared" si="33"/>
        <v>0</v>
      </c>
    </row>
    <row r="1043" spans="1:8" x14ac:dyDescent="0.25">
      <c r="A1043" s="193" t="s">
        <v>15155</v>
      </c>
      <c r="B1043" s="194" t="s">
        <v>15156</v>
      </c>
      <c r="C1043" s="188" t="s">
        <v>15</v>
      </c>
      <c r="D1043" s="177"/>
      <c r="E1043" s="201">
        <v>15.1</v>
      </c>
      <c r="F1043" s="201">
        <v>6.9</v>
      </c>
      <c r="G1043" s="88">
        <f t="shared" si="32"/>
        <v>0</v>
      </c>
      <c r="H1043" s="66">
        <f t="shared" si="33"/>
        <v>0</v>
      </c>
    </row>
    <row r="1044" spans="1:8" s="103" customFormat="1" ht="12.75" x14ac:dyDescent="0.2">
      <c r="A1044" s="193" t="s">
        <v>15157</v>
      </c>
      <c r="B1044" s="194" t="s">
        <v>15158</v>
      </c>
      <c r="C1044" s="188" t="s">
        <v>15</v>
      </c>
      <c r="D1044" s="181"/>
      <c r="E1044" s="201">
        <v>18</v>
      </c>
      <c r="F1044" s="201">
        <v>8.1999999999999993</v>
      </c>
      <c r="G1044" s="88">
        <f t="shared" si="32"/>
        <v>0</v>
      </c>
      <c r="H1044" s="66">
        <f t="shared" si="33"/>
        <v>0</v>
      </c>
    </row>
    <row r="1045" spans="1:8" x14ac:dyDescent="0.25">
      <c r="A1045" s="193" t="s">
        <v>15159</v>
      </c>
      <c r="B1045" s="194" t="s">
        <v>15160</v>
      </c>
      <c r="C1045" s="188" t="s">
        <v>15</v>
      </c>
      <c r="D1045" s="177"/>
      <c r="E1045" s="201">
        <v>8.6</v>
      </c>
      <c r="F1045" s="201">
        <v>3.94</v>
      </c>
      <c r="G1045" s="88">
        <f t="shared" si="32"/>
        <v>0</v>
      </c>
      <c r="H1045" s="66">
        <f t="shared" si="33"/>
        <v>0</v>
      </c>
    </row>
    <row r="1046" spans="1:8" x14ac:dyDescent="0.25">
      <c r="A1046" s="193" t="s">
        <v>15161</v>
      </c>
      <c r="B1046" s="194" t="s">
        <v>15162</v>
      </c>
      <c r="C1046" s="188" t="s">
        <v>15</v>
      </c>
      <c r="D1046" s="177"/>
      <c r="E1046" s="201">
        <v>9.1999999999999993</v>
      </c>
      <c r="F1046" s="201">
        <v>4.1900000000000004</v>
      </c>
      <c r="G1046" s="88">
        <f t="shared" si="32"/>
        <v>0</v>
      </c>
      <c r="H1046" s="66">
        <f t="shared" si="33"/>
        <v>0</v>
      </c>
    </row>
    <row r="1047" spans="1:8" ht="135" x14ac:dyDescent="0.25">
      <c r="A1047" s="193" t="s">
        <v>15163</v>
      </c>
      <c r="B1047" s="194" t="s">
        <v>22954</v>
      </c>
      <c r="C1047" s="188" t="s">
        <v>15</v>
      </c>
      <c r="D1047" s="177"/>
      <c r="E1047" s="201">
        <v>1.18</v>
      </c>
      <c r="F1047" s="201">
        <v>0.54</v>
      </c>
      <c r="G1047" s="88">
        <f t="shared" si="32"/>
        <v>0</v>
      </c>
      <c r="H1047" s="66">
        <f t="shared" si="33"/>
        <v>0</v>
      </c>
    </row>
    <row r="1048" spans="1:8" ht="146.25" x14ac:dyDescent="0.25">
      <c r="A1048" s="193" t="s">
        <v>15164</v>
      </c>
      <c r="B1048" s="194" t="s">
        <v>22955</v>
      </c>
      <c r="C1048" s="188" t="s">
        <v>15</v>
      </c>
      <c r="D1048" s="177"/>
      <c r="E1048" s="201">
        <v>7.8</v>
      </c>
      <c r="F1048" s="201">
        <v>3.55</v>
      </c>
      <c r="G1048" s="88">
        <f t="shared" si="32"/>
        <v>0</v>
      </c>
      <c r="H1048" s="66">
        <f t="shared" si="33"/>
        <v>0</v>
      </c>
    </row>
    <row r="1049" spans="1:8" ht="146.25" x14ac:dyDescent="0.25">
      <c r="A1049" s="195" t="s">
        <v>15165</v>
      </c>
      <c r="B1049" s="196" t="s">
        <v>22956</v>
      </c>
      <c r="C1049" s="198"/>
      <c r="D1049" s="199"/>
      <c r="E1049" s="199"/>
      <c r="F1049" s="199"/>
      <c r="G1049" s="199"/>
      <c r="H1049" s="200"/>
    </row>
    <row r="1050" spans="1:8" x14ac:dyDescent="0.25">
      <c r="A1050" s="193" t="s">
        <v>15166</v>
      </c>
      <c r="B1050" s="194" t="s">
        <v>14682</v>
      </c>
      <c r="C1050" s="188" t="s">
        <v>15</v>
      </c>
      <c r="D1050" s="177"/>
      <c r="E1050" s="201">
        <v>11.9</v>
      </c>
      <c r="F1050" s="201">
        <v>5.4</v>
      </c>
      <c r="G1050" s="88">
        <f t="shared" si="32"/>
        <v>0</v>
      </c>
      <c r="H1050" s="66">
        <f t="shared" si="33"/>
        <v>0</v>
      </c>
    </row>
    <row r="1051" spans="1:8" x14ac:dyDescent="0.25">
      <c r="A1051" s="193" t="s">
        <v>15167</v>
      </c>
      <c r="B1051" s="194" t="s">
        <v>14680</v>
      </c>
      <c r="C1051" s="188" t="s">
        <v>15</v>
      </c>
      <c r="D1051" s="177"/>
      <c r="E1051" s="201">
        <v>13.5</v>
      </c>
      <c r="F1051" s="201">
        <v>6.2</v>
      </c>
      <c r="G1051" s="88">
        <f t="shared" si="32"/>
        <v>0</v>
      </c>
      <c r="H1051" s="66">
        <f t="shared" si="33"/>
        <v>0</v>
      </c>
    </row>
    <row r="1052" spans="1:8" x14ac:dyDescent="0.25">
      <c r="A1052" s="193" t="s">
        <v>15168</v>
      </c>
      <c r="B1052" s="194" t="s">
        <v>14678</v>
      </c>
      <c r="C1052" s="188" t="s">
        <v>15</v>
      </c>
      <c r="D1052" s="177"/>
      <c r="E1052" s="201">
        <v>15.9</v>
      </c>
      <c r="F1052" s="201">
        <v>7.2</v>
      </c>
      <c r="G1052" s="88">
        <f t="shared" si="32"/>
        <v>0</v>
      </c>
      <c r="H1052" s="66">
        <f t="shared" si="33"/>
        <v>0</v>
      </c>
    </row>
    <row r="1053" spans="1:8" x14ac:dyDescent="0.25">
      <c r="A1053" s="193" t="s">
        <v>15169</v>
      </c>
      <c r="B1053" s="194" t="s">
        <v>14676</v>
      </c>
      <c r="C1053" s="188" t="s">
        <v>15</v>
      </c>
      <c r="D1053" s="177"/>
      <c r="E1053" s="201">
        <v>18.2</v>
      </c>
      <c r="F1053" s="201">
        <v>8.3000000000000007</v>
      </c>
      <c r="G1053" s="88">
        <f t="shared" si="32"/>
        <v>0</v>
      </c>
      <c r="H1053" s="66">
        <f t="shared" si="33"/>
        <v>0</v>
      </c>
    </row>
    <row r="1054" spans="1:8" x14ac:dyDescent="0.25">
      <c r="A1054" s="193" t="s">
        <v>15170</v>
      </c>
      <c r="B1054" s="194" t="s">
        <v>14674</v>
      </c>
      <c r="C1054" s="188" t="s">
        <v>15</v>
      </c>
      <c r="D1054" s="177"/>
      <c r="E1054" s="201">
        <v>21.7</v>
      </c>
      <c r="F1054" s="201">
        <v>9.9</v>
      </c>
      <c r="G1054" s="88">
        <f t="shared" si="32"/>
        <v>0</v>
      </c>
      <c r="H1054" s="66">
        <f t="shared" si="33"/>
        <v>0</v>
      </c>
    </row>
    <row r="1055" spans="1:8" x14ac:dyDescent="0.25">
      <c r="A1055" s="193" t="s">
        <v>15171</v>
      </c>
      <c r="B1055" s="194" t="s">
        <v>14672</v>
      </c>
      <c r="C1055" s="188" t="s">
        <v>15</v>
      </c>
      <c r="D1055" s="177"/>
      <c r="E1055" s="201">
        <v>28.1</v>
      </c>
      <c r="F1055" s="201">
        <v>12.8</v>
      </c>
      <c r="G1055" s="88">
        <f t="shared" si="32"/>
        <v>0</v>
      </c>
      <c r="H1055" s="66">
        <f t="shared" si="33"/>
        <v>0</v>
      </c>
    </row>
    <row r="1056" spans="1:8" x14ac:dyDescent="0.25">
      <c r="A1056" s="193" t="s">
        <v>15172</v>
      </c>
      <c r="B1056" s="194" t="s">
        <v>14670</v>
      </c>
      <c r="C1056" s="188" t="s">
        <v>15</v>
      </c>
      <c r="D1056" s="177"/>
      <c r="E1056" s="201">
        <v>37.1</v>
      </c>
      <c r="F1056" s="201">
        <v>17</v>
      </c>
      <c r="G1056" s="88">
        <f t="shared" si="32"/>
        <v>0</v>
      </c>
      <c r="H1056" s="66">
        <f t="shared" si="33"/>
        <v>0</v>
      </c>
    </row>
    <row r="1057" spans="1:8" x14ac:dyDescent="0.25">
      <c r="A1057" s="193" t="s">
        <v>15173</v>
      </c>
      <c r="B1057" s="194" t="s">
        <v>14668</v>
      </c>
      <c r="C1057" s="188" t="s">
        <v>15</v>
      </c>
      <c r="D1057" s="177"/>
      <c r="E1057" s="201">
        <v>12.6</v>
      </c>
      <c r="F1057" s="201">
        <v>5.8</v>
      </c>
      <c r="G1057" s="88">
        <f t="shared" si="32"/>
        <v>0</v>
      </c>
      <c r="H1057" s="66">
        <f t="shared" si="33"/>
        <v>0</v>
      </c>
    </row>
    <row r="1058" spans="1:8" x14ac:dyDescent="0.25">
      <c r="A1058" s="193" t="s">
        <v>15174</v>
      </c>
      <c r="B1058" s="194" t="s">
        <v>14666</v>
      </c>
      <c r="C1058" s="188" t="s">
        <v>15</v>
      </c>
      <c r="D1058" s="177"/>
      <c r="E1058" s="201">
        <v>15</v>
      </c>
      <c r="F1058" s="201">
        <v>6.9</v>
      </c>
      <c r="G1058" s="88">
        <f t="shared" si="32"/>
        <v>0</v>
      </c>
      <c r="H1058" s="66">
        <f t="shared" si="33"/>
        <v>0</v>
      </c>
    </row>
    <row r="1059" spans="1:8" x14ac:dyDescent="0.25">
      <c r="A1059" s="193" t="s">
        <v>15175</v>
      </c>
      <c r="B1059" s="194" t="s">
        <v>14664</v>
      </c>
      <c r="C1059" s="188" t="s">
        <v>15</v>
      </c>
      <c r="D1059" s="177"/>
      <c r="E1059" s="201">
        <v>17.399999999999999</v>
      </c>
      <c r="F1059" s="201">
        <v>7.9</v>
      </c>
      <c r="G1059" s="88">
        <f t="shared" si="32"/>
        <v>0</v>
      </c>
      <c r="H1059" s="66">
        <f t="shared" si="33"/>
        <v>0</v>
      </c>
    </row>
    <row r="1060" spans="1:8" x14ac:dyDescent="0.25">
      <c r="A1060" s="193" t="s">
        <v>15176</v>
      </c>
      <c r="B1060" s="194" t="s">
        <v>14662</v>
      </c>
      <c r="C1060" s="188" t="s">
        <v>15</v>
      </c>
      <c r="D1060" s="177"/>
      <c r="E1060" s="201">
        <v>20.399999999999999</v>
      </c>
      <c r="F1060" s="201">
        <v>9.3000000000000007</v>
      </c>
      <c r="G1060" s="88">
        <f t="shared" si="32"/>
        <v>0</v>
      </c>
      <c r="H1060" s="66">
        <f t="shared" si="33"/>
        <v>0</v>
      </c>
    </row>
    <row r="1061" spans="1:8" x14ac:dyDescent="0.25">
      <c r="A1061" s="193" t="s">
        <v>15177</v>
      </c>
      <c r="B1061" s="194" t="s">
        <v>14660</v>
      </c>
      <c r="C1061" s="188" t="s">
        <v>15</v>
      </c>
      <c r="D1061" s="177"/>
      <c r="E1061" s="201">
        <v>24.7</v>
      </c>
      <c r="F1061" s="201">
        <v>11.3</v>
      </c>
      <c r="G1061" s="88">
        <f t="shared" si="32"/>
        <v>0</v>
      </c>
      <c r="H1061" s="66">
        <f t="shared" si="33"/>
        <v>0</v>
      </c>
    </row>
    <row r="1062" spans="1:8" x14ac:dyDescent="0.25">
      <c r="A1062" s="193" t="s">
        <v>15178</v>
      </c>
      <c r="B1062" s="194" t="s">
        <v>14658</v>
      </c>
      <c r="C1062" s="188" t="s">
        <v>15</v>
      </c>
      <c r="D1062" s="177"/>
      <c r="E1062" s="201">
        <v>30.2</v>
      </c>
      <c r="F1062" s="201">
        <v>13.8</v>
      </c>
      <c r="G1062" s="88">
        <f t="shared" si="32"/>
        <v>0</v>
      </c>
      <c r="H1062" s="66">
        <f t="shared" si="33"/>
        <v>0</v>
      </c>
    </row>
    <row r="1063" spans="1:8" x14ac:dyDescent="0.25">
      <c r="A1063" s="193" t="s">
        <v>15179</v>
      </c>
      <c r="B1063" s="194" t="s">
        <v>14656</v>
      </c>
      <c r="C1063" s="188" t="s">
        <v>15</v>
      </c>
      <c r="D1063" s="177"/>
      <c r="E1063" s="201">
        <v>46.3</v>
      </c>
      <c r="F1063" s="201">
        <v>21.1</v>
      </c>
      <c r="G1063" s="88">
        <f t="shared" si="32"/>
        <v>0</v>
      </c>
      <c r="H1063" s="66">
        <f t="shared" si="33"/>
        <v>0</v>
      </c>
    </row>
    <row r="1064" spans="1:8" x14ac:dyDescent="0.25">
      <c r="A1064" s="193" t="s">
        <v>15180</v>
      </c>
      <c r="B1064" s="194" t="s">
        <v>14638</v>
      </c>
      <c r="C1064" s="188" t="s">
        <v>15</v>
      </c>
      <c r="D1064" s="177"/>
      <c r="E1064" s="201">
        <v>14.9</v>
      </c>
      <c r="F1064" s="201">
        <v>6.8</v>
      </c>
      <c r="G1064" s="88">
        <f t="shared" si="32"/>
        <v>0</v>
      </c>
      <c r="H1064" s="66">
        <f t="shared" si="33"/>
        <v>0</v>
      </c>
    </row>
    <row r="1065" spans="1:8" x14ac:dyDescent="0.25">
      <c r="A1065" s="193" t="s">
        <v>15181</v>
      </c>
      <c r="B1065" s="194" t="s">
        <v>14636</v>
      </c>
      <c r="C1065" s="188" t="s">
        <v>15</v>
      </c>
      <c r="D1065" s="177"/>
      <c r="E1065" s="201">
        <v>17.3</v>
      </c>
      <c r="F1065" s="201">
        <v>7.9</v>
      </c>
      <c r="G1065" s="88">
        <f t="shared" si="32"/>
        <v>0</v>
      </c>
      <c r="H1065" s="66">
        <f t="shared" si="33"/>
        <v>0</v>
      </c>
    </row>
    <row r="1066" spans="1:8" x14ac:dyDescent="0.25">
      <c r="A1066" s="193" t="s">
        <v>15182</v>
      </c>
      <c r="B1066" s="194" t="s">
        <v>14634</v>
      </c>
      <c r="C1066" s="188" t="s">
        <v>15</v>
      </c>
      <c r="D1066" s="177"/>
      <c r="E1066" s="201">
        <v>20.399999999999999</v>
      </c>
      <c r="F1066" s="201">
        <v>9.3000000000000007</v>
      </c>
      <c r="G1066" s="88">
        <f t="shared" si="32"/>
        <v>0</v>
      </c>
      <c r="H1066" s="66">
        <f t="shared" si="33"/>
        <v>0</v>
      </c>
    </row>
    <row r="1067" spans="1:8" x14ac:dyDescent="0.25">
      <c r="A1067" s="193" t="s">
        <v>15183</v>
      </c>
      <c r="B1067" s="194" t="s">
        <v>14632</v>
      </c>
      <c r="C1067" s="188" t="s">
        <v>15</v>
      </c>
      <c r="D1067" s="177"/>
      <c r="E1067" s="201">
        <v>23.8</v>
      </c>
      <c r="F1067" s="201">
        <v>10.8</v>
      </c>
      <c r="G1067" s="88">
        <f t="shared" si="32"/>
        <v>0</v>
      </c>
      <c r="H1067" s="66">
        <f t="shared" si="33"/>
        <v>0</v>
      </c>
    </row>
    <row r="1068" spans="1:8" s="103" customFormat="1" ht="12.75" x14ac:dyDescent="0.2">
      <c r="A1068" s="193" t="s">
        <v>15184</v>
      </c>
      <c r="B1068" s="194" t="s">
        <v>14630</v>
      </c>
      <c r="C1068" s="188" t="s">
        <v>15</v>
      </c>
      <c r="D1068" s="181"/>
      <c r="E1068" s="201">
        <v>30.4</v>
      </c>
      <c r="F1068" s="201">
        <v>13.9</v>
      </c>
      <c r="G1068" s="88">
        <f t="shared" si="32"/>
        <v>0</v>
      </c>
      <c r="H1068" s="66">
        <f t="shared" si="33"/>
        <v>0</v>
      </c>
    </row>
    <row r="1069" spans="1:8" x14ac:dyDescent="0.25">
      <c r="A1069" s="193" t="s">
        <v>15185</v>
      </c>
      <c r="B1069" s="194" t="s">
        <v>14628</v>
      </c>
      <c r="C1069" s="188" t="s">
        <v>15</v>
      </c>
      <c r="D1069" s="177"/>
      <c r="E1069" s="201">
        <v>41.6</v>
      </c>
      <c r="F1069" s="201">
        <v>19</v>
      </c>
      <c r="G1069" s="88">
        <f t="shared" si="32"/>
        <v>0</v>
      </c>
      <c r="H1069" s="66">
        <f t="shared" si="33"/>
        <v>0</v>
      </c>
    </row>
    <row r="1070" spans="1:8" x14ac:dyDescent="0.25">
      <c r="A1070" s="193" t="s">
        <v>15186</v>
      </c>
      <c r="B1070" s="194" t="s">
        <v>14626</v>
      </c>
      <c r="C1070" s="188" t="s">
        <v>15</v>
      </c>
      <c r="D1070" s="177"/>
      <c r="E1070" s="201">
        <v>57</v>
      </c>
      <c r="F1070" s="201">
        <v>26.1</v>
      </c>
      <c r="G1070" s="88">
        <f t="shared" si="32"/>
        <v>0</v>
      </c>
      <c r="H1070" s="66">
        <f t="shared" si="33"/>
        <v>0</v>
      </c>
    </row>
    <row r="1071" spans="1:8" s="103" customFormat="1" ht="123.75" x14ac:dyDescent="0.2">
      <c r="A1071" s="193" t="s">
        <v>15187</v>
      </c>
      <c r="B1071" s="194" t="s">
        <v>22957</v>
      </c>
      <c r="C1071" s="188" t="s">
        <v>15</v>
      </c>
      <c r="D1071" s="181"/>
      <c r="E1071" s="201">
        <v>1.39</v>
      </c>
      <c r="F1071" s="201">
        <v>0.64</v>
      </c>
      <c r="G1071" s="88">
        <f t="shared" si="32"/>
        <v>0</v>
      </c>
      <c r="H1071" s="66">
        <f t="shared" si="33"/>
        <v>0</v>
      </c>
    </row>
    <row r="1072" spans="1:8" ht="146.25" x14ac:dyDescent="0.25">
      <c r="A1072" s="193" t="s">
        <v>15188</v>
      </c>
      <c r="B1072" s="194" t="s">
        <v>22958</v>
      </c>
      <c r="C1072" s="188" t="s">
        <v>15</v>
      </c>
      <c r="D1072" s="177"/>
      <c r="E1072" s="201">
        <v>9.3000000000000007</v>
      </c>
      <c r="F1072" s="201">
        <v>4.24</v>
      </c>
      <c r="G1072" s="88">
        <f t="shared" si="32"/>
        <v>0</v>
      </c>
      <c r="H1072" s="66">
        <f t="shared" si="33"/>
        <v>0</v>
      </c>
    </row>
    <row r="1073" spans="1:8" ht="67.5" x14ac:dyDescent="0.25">
      <c r="A1073" s="195" t="s">
        <v>15189</v>
      </c>
      <c r="B1073" s="196" t="s">
        <v>22959</v>
      </c>
      <c r="C1073" s="198"/>
      <c r="D1073" s="199"/>
      <c r="E1073" s="199"/>
      <c r="F1073" s="199"/>
      <c r="G1073" s="199"/>
      <c r="H1073" s="200"/>
    </row>
    <row r="1074" spans="1:8" s="103" customFormat="1" ht="12.75" x14ac:dyDescent="0.2">
      <c r="A1074" s="193" t="s">
        <v>15190</v>
      </c>
      <c r="B1074" s="194" t="s">
        <v>15191</v>
      </c>
      <c r="C1074" s="188" t="s">
        <v>15</v>
      </c>
      <c r="D1074" s="181"/>
      <c r="E1074" s="201">
        <v>75</v>
      </c>
      <c r="F1074" s="201">
        <v>33.799999999999997</v>
      </c>
      <c r="G1074" s="88">
        <f t="shared" si="32"/>
        <v>0</v>
      </c>
      <c r="H1074" s="66">
        <f t="shared" si="33"/>
        <v>0</v>
      </c>
    </row>
    <row r="1075" spans="1:8" x14ac:dyDescent="0.25">
      <c r="A1075" s="193" t="s">
        <v>15192</v>
      </c>
      <c r="B1075" s="194" t="s">
        <v>15193</v>
      </c>
      <c r="C1075" s="188" t="s">
        <v>15</v>
      </c>
      <c r="D1075" s="177"/>
      <c r="E1075" s="201">
        <v>138</v>
      </c>
      <c r="F1075" s="201">
        <v>62</v>
      </c>
      <c r="G1075" s="88">
        <f t="shared" si="32"/>
        <v>0</v>
      </c>
      <c r="H1075" s="66">
        <f t="shared" si="33"/>
        <v>0</v>
      </c>
    </row>
    <row r="1076" spans="1:8" ht="123.75" x14ac:dyDescent="0.25">
      <c r="A1076" s="195" t="s">
        <v>15194</v>
      </c>
      <c r="B1076" s="196" t="s">
        <v>22960</v>
      </c>
      <c r="C1076" s="198"/>
      <c r="D1076" s="199"/>
      <c r="E1076" s="199"/>
      <c r="F1076" s="199"/>
      <c r="G1076" s="199"/>
      <c r="H1076" s="200"/>
    </row>
    <row r="1077" spans="1:8" x14ac:dyDescent="0.25">
      <c r="A1077" s="193" t="s">
        <v>15195</v>
      </c>
      <c r="B1077" s="194" t="s">
        <v>15196</v>
      </c>
      <c r="C1077" s="188" t="s">
        <v>15</v>
      </c>
      <c r="D1077" s="177"/>
      <c r="E1077" s="201">
        <v>2.72</v>
      </c>
      <c r="F1077" s="201">
        <v>0.75</v>
      </c>
      <c r="G1077" s="88">
        <f t="shared" si="32"/>
        <v>0</v>
      </c>
      <c r="H1077" s="66">
        <f t="shared" si="33"/>
        <v>0</v>
      </c>
    </row>
    <row r="1078" spans="1:8" x14ac:dyDescent="0.25">
      <c r="A1078" s="193" t="s">
        <v>15197</v>
      </c>
      <c r="B1078" s="194" t="s">
        <v>15198</v>
      </c>
      <c r="C1078" s="188" t="s">
        <v>15</v>
      </c>
      <c r="D1078" s="177"/>
      <c r="E1078" s="201">
        <v>3.74</v>
      </c>
      <c r="F1078" s="201">
        <v>0.87</v>
      </c>
      <c r="G1078" s="88">
        <f t="shared" si="32"/>
        <v>0</v>
      </c>
      <c r="H1078" s="66">
        <f t="shared" si="33"/>
        <v>0</v>
      </c>
    </row>
    <row r="1079" spans="1:8" ht="57" customHeight="1" x14ac:dyDescent="0.25">
      <c r="A1079" s="197" t="s">
        <v>22961</v>
      </c>
      <c r="B1079" s="344" t="s">
        <v>22962</v>
      </c>
      <c r="C1079" s="345"/>
      <c r="D1079" s="345"/>
      <c r="E1079" s="345"/>
      <c r="F1079" s="345"/>
      <c r="G1079" s="345"/>
      <c r="H1079" s="346"/>
    </row>
    <row r="1080" spans="1:8" ht="101.25" x14ac:dyDescent="0.25">
      <c r="A1080" s="195" t="s">
        <v>15199</v>
      </c>
      <c r="B1080" s="196" t="s">
        <v>22963</v>
      </c>
      <c r="C1080" s="198"/>
      <c r="D1080" s="199"/>
      <c r="E1080" s="199"/>
      <c r="F1080" s="199"/>
      <c r="G1080" s="199"/>
      <c r="H1080" s="200"/>
    </row>
    <row r="1081" spans="1:8" s="103" customFormat="1" ht="12.75" x14ac:dyDescent="0.2">
      <c r="A1081" s="193" t="s">
        <v>15200</v>
      </c>
      <c r="B1081" s="194" t="s">
        <v>15201</v>
      </c>
      <c r="C1081" s="188" t="s">
        <v>15</v>
      </c>
      <c r="D1081" s="181"/>
      <c r="E1081" s="201">
        <v>1.76</v>
      </c>
      <c r="F1081" s="201">
        <v>0.99</v>
      </c>
      <c r="G1081" s="88">
        <f t="shared" si="32"/>
        <v>0</v>
      </c>
      <c r="H1081" s="66">
        <f t="shared" si="33"/>
        <v>0</v>
      </c>
    </row>
    <row r="1082" spans="1:8" x14ac:dyDescent="0.25">
      <c r="A1082" s="193" t="s">
        <v>15202</v>
      </c>
      <c r="B1082" s="194" t="s">
        <v>15203</v>
      </c>
      <c r="C1082" s="188" t="s">
        <v>15</v>
      </c>
      <c r="D1082" s="177"/>
      <c r="E1082" s="201">
        <v>1.98</v>
      </c>
      <c r="F1082" s="201">
        <v>1.1200000000000001</v>
      </c>
      <c r="G1082" s="88">
        <f t="shared" si="32"/>
        <v>0</v>
      </c>
      <c r="H1082" s="66">
        <f t="shared" si="33"/>
        <v>0</v>
      </c>
    </row>
    <row r="1083" spans="1:8" x14ac:dyDescent="0.25">
      <c r="A1083" s="193" t="s">
        <v>15204</v>
      </c>
      <c r="B1083" s="194" t="s">
        <v>15205</v>
      </c>
      <c r="C1083" s="188" t="s">
        <v>15</v>
      </c>
      <c r="D1083" s="177"/>
      <c r="E1083" s="201">
        <v>2.64</v>
      </c>
      <c r="F1083" s="201">
        <v>1.5</v>
      </c>
      <c r="G1083" s="88">
        <f t="shared" si="32"/>
        <v>0</v>
      </c>
      <c r="H1083" s="66">
        <f t="shared" si="33"/>
        <v>0</v>
      </c>
    </row>
    <row r="1084" spans="1:8" x14ac:dyDescent="0.25">
      <c r="A1084" s="193" t="s">
        <v>15206</v>
      </c>
      <c r="B1084" s="194" t="s">
        <v>15207</v>
      </c>
      <c r="C1084" s="188" t="s">
        <v>15</v>
      </c>
      <c r="D1084" s="177"/>
      <c r="E1084" s="201">
        <v>3.28</v>
      </c>
      <c r="F1084" s="201">
        <v>1.74</v>
      </c>
      <c r="G1084" s="88">
        <f t="shared" si="32"/>
        <v>0</v>
      </c>
      <c r="H1084" s="66">
        <f t="shared" si="33"/>
        <v>0</v>
      </c>
    </row>
    <row r="1085" spans="1:8" x14ac:dyDescent="0.25">
      <c r="A1085" s="193" t="s">
        <v>15208</v>
      </c>
      <c r="B1085" s="194" t="s">
        <v>15209</v>
      </c>
      <c r="C1085" s="188" t="s">
        <v>15</v>
      </c>
      <c r="D1085" s="177"/>
      <c r="E1085" s="201">
        <v>3.6</v>
      </c>
      <c r="F1085" s="201">
        <v>1.87</v>
      </c>
      <c r="G1085" s="88">
        <f t="shared" si="32"/>
        <v>0</v>
      </c>
      <c r="H1085" s="66">
        <f t="shared" si="33"/>
        <v>0</v>
      </c>
    </row>
    <row r="1086" spans="1:8" x14ac:dyDescent="0.25">
      <c r="A1086" s="193" t="s">
        <v>15210</v>
      </c>
      <c r="B1086" s="194" t="s">
        <v>15211</v>
      </c>
      <c r="C1086" s="188" t="s">
        <v>15</v>
      </c>
      <c r="D1086" s="177"/>
      <c r="E1086" s="201">
        <v>4.4400000000000004</v>
      </c>
      <c r="F1086" s="201">
        <v>2.11</v>
      </c>
      <c r="G1086" s="88">
        <f t="shared" si="32"/>
        <v>0</v>
      </c>
      <c r="H1086" s="66">
        <f t="shared" si="33"/>
        <v>0</v>
      </c>
    </row>
    <row r="1087" spans="1:8" ht="78.75" x14ac:dyDescent="0.25">
      <c r="A1087" s="195" t="s">
        <v>15212</v>
      </c>
      <c r="B1087" s="196" t="s">
        <v>22964</v>
      </c>
      <c r="C1087" s="198"/>
      <c r="D1087" s="199"/>
      <c r="E1087" s="199"/>
      <c r="F1087" s="199"/>
      <c r="G1087" s="199"/>
      <c r="H1087" s="200"/>
    </row>
    <row r="1088" spans="1:8" x14ac:dyDescent="0.25">
      <c r="A1088" s="193" t="s">
        <v>15213</v>
      </c>
      <c r="B1088" s="194" t="s">
        <v>15214</v>
      </c>
      <c r="C1088" s="188" t="s">
        <v>15</v>
      </c>
      <c r="D1088" s="177"/>
      <c r="E1088" s="201">
        <v>3.96</v>
      </c>
      <c r="F1088" s="201">
        <v>2.25</v>
      </c>
      <c r="G1088" s="88">
        <f t="shared" si="32"/>
        <v>0</v>
      </c>
      <c r="H1088" s="66">
        <f t="shared" si="33"/>
        <v>0</v>
      </c>
    </row>
    <row r="1089" spans="1:8" x14ac:dyDescent="0.25">
      <c r="A1089" s="193" t="s">
        <v>15215</v>
      </c>
      <c r="B1089" s="194" t="s">
        <v>15203</v>
      </c>
      <c r="C1089" s="188" t="s">
        <v>15</v>
      </c>
      <c r="D1089" s="177"/>
      <c r="E1089" s="201">
        <v>4.5</v>
      </c>
      <c r="F1089" s="201">
        <v>2.4900000000000002</v>
      </c>
      <c r="G1089" s="88">
        <f t="shared" si="32"/>
        <v>0</v>
      </c>
      <c r="H1089" s="66">
        <f t="shared" si="33"/>
        <v>0</v>
      </c>
    </row>
    <row r="1090" spans="1:8" s="103" customFormat="1" ht="12.75" x14ac:dyDescent="0.2">
      <c r="A1090" s="193" t="s">
        <v>15216</v>
      </c>
      <c r="B1090" s="194" t="s">
        <v>15205</v>
      </c>
      <c r="C1090" s="188" t="s">
        <v>15</v>
      </c>
      <c r="D1090" s="181"/>
      <c r="E1090" s="201">
        <v>5</v>
      </c>
      <c r="F1090" s="201">
        <v>2.74</v>
      </c>
      <c r="G1090" s="88">
        <f t="shared" si="32"/>
        <v>0</v>
      </c>
      <c r="H1090" s="66">
        <f t="shared" si="33"/>
        <v>0</v>
      </c>
    </row>
    <row r="1091" spans="1:8" x14ac:dyDescent="0.25">
      <c r="A1091" s="193" t="s">
        <v>15217</v>
      </c>
      <c r="B1091" s="194" t="s">
        <v>15207</v>
      </c>
      <c r="C1091" s="188" t="s">
        <v>15</v>
      </c>
      <c r="D1091" s="177"/>
      <c r="E1091" s="201">
        <v>5.7</v>
      </c>
      <c r="F1091" s="201">
        <v>2.99</v>
      </c>
      <c r="G1091" s="88">
        <f t="shared" si="32"/>
        <v>0</v>
      </c>
      <c r="H1091" s="66">
        <f t="shared" si="33"/>
        <v>0</v>
      </c>
    </row>
    <row r="1092" spans="1:8" x14ac:dyDescent="0.25">
      <c r="A1092" s="193" t="s">
        <v>15218</v>
      </c>
      <c r="B1092" s="194" t="s">
        <v>15209</v>
      </c>
      <c r="C1092" s="188" t="s">
        <v>15</v>
      </c>
      <c r="D1092" s="177"/>
      <c r="E1092" s="201">
        <v>6.3</v>
      </c>
      <c r="F1092" s="201">
        <v>3.23</v>
      </c>
      <c r="G1092" s="88">
        <f t="shared" ref="G1092:G1154" si="34">D1092*E1092</f>
        <v>0</v>
      </c>
      <c r="H1092" s="66">
        <f t="shared" ref="H1092:H1154" si="35">D1092*F1092</f>
        <v>0</v>
      </c>
    </row>
    <row r="1093" spans="1:8" x14ac:dyDescent="0.25">
      <c r="A1093" s="193" t="s">
        <v>15219</v>
      </c>
      <c r="B1093" s="194" t="s">
        <v>15211</v>
      </c>
      <c r="C1093" s="188" t="s">
        <v>15</v>
      </c>
      <c r="D1093" s="177"/>
      <c r="E1093" s="201">
        <v>7.9</v>
      </c>
      <c r="F1093" s="201">
        <v>3.75</v>
      </c>
      <c r="G1093" s="88">
        <f t="shared" si="34"/>
        <v>0</v>
      </c>
      <c r="H1093" s="66">
        <f t="shared" si="35"/>
        <v>0</v>
      </c>
    </row>
    <row r="1094" spans="1:8" x14ac:dyDescent="0.25">
      <c r="A1094" s="193" t="s">
        <v>15220</v>
      </c>
      <c r="B1094" s="194" t="s">
        <v>15221</v>
      </c>
      <c r="C1094" s="188" t="s">
        <v>15</v>
      </c>
      <c r="D1094" s="177"/>
      <c r="E1094" s="201">
        <v>1.08</v>
      </c>
      <c r="F1094" s="201">
        <v>0</v>
      </c>
      <c r="G1094" s="88">
        <f t="shared" si="34"/>
        <v>0</v>
      </c>
      <c r="H1094" s="66">
        <f t="shared" si="35"/>
        <v>0</v>
      </c>
    </row>
    <row r="1095" spans="1:8" x14ac:dyDescent="0.25">
      <c r="A1095" s="193" t="s">
        <v>15222</v>
      </c>
      <c r="B1095" s="194" t="s">
        <v>15223</v>
      </c>
      <c r="C1095" s="188" t="s">
        <v>15</v>
      </c>
      <c r="D1095" s="177"/>
      <c r="E1095" s="201">
        <v>2.06</v>
      </c>
      <c r="F1095" s="201">
        <v>0</v>
      </c>
      <c r="G1095" s="88">
        <f t="shared" si="34"/>
        <v>0</v>
      </c>
      <c r="H1095" s="66">
        <f t="shared" si="35"/>
        <v>0</v>
      </c>
    </row>
    <row r="1096" spans="1:8" ht="90" x14ac:dyDescent="0.25">
      <c r="A1096" s="195" t="s">
        <v>15224</v>
      </c>
      <c r="B1096" s="196" t="s">
        <v>22965</v>
      </c>
      <c r="C1096" s="198"/>
      <c r="D1096" s="199"/>
      <c r="E1096" s="199"/>
      <c r="F1096" s="199"/>
      <c r="G1096" s="199"/>
      <c r="H1096" s="200"/>
    </row>
    <row r="1097" spans="1:8" x14ac:dyDescent="0.25">
      <c r="A1097" s="193" t="s">
        <v>15225</v>
      </c>
      <c r="B1097" s="194" t="s">
        <v>15214</v>
      </c>
      <c r="C1097" s="188" t="s">
        <v>15</v>
      </c>
      <c r="D1097" s="177"/>
      <c r="E1097" s="201">
        <v>4.66</v>
      </c>
      <c r="F1097" s="201">
        <v>2.25</v>
      </c>
      <c r="G1097" s="88">
        <f t="shared" si="34"/>
        <v>0</v>
      </c>
      <c r="H1097" s="66">
        <f t="shared" si="35"/>
        <v>0</v>
      </c>
    </row>
    <row r="1098" spans="1:8" x14ac:dyDescent="0.25">
      <c r="A1098" s="193" t="s">
        <v>15226</v>
      </c>
      <c r="B1098" s="194" t="s">
        <v>15203</v>
      </c>
      <c r="C1098" s="188" t="s">
        <v>15</v>
      </c>
      <c r="D1098" s="177"/>
      <c r="E1098" s="201">
        <v>5.3</v>
      </c>
      <c r="F1098" s="201">
        <v>2.4900000000000002</v>
      </c>
      <c r="G1098" s="88">
        <f t="shared" si="34"/>
        <v>0</v>
      </c>
      <c r="H1098" s="66">
        <f t="shared" si="35"/>
        <v>0</v>
      </c>
    </row>
    <row r="1099" spans="1:8" s="103" customFormat="1" ht="12.75" x14ac:dyDescent="0.2">
      <c r="A1099" s="193" t="s">
        <v>15227</v>
      </c>
      <c r="B1099" s="194" t="s">
        <v>15205</v>
      </c>
      <c r="C1099" s="188" t="s">
        <v>15</v>
      </c>
      <c r="D1099" s="181"/>
      <c r="E1099" s="201">
        <v>6.2</v>
      </c>
      <c r="F1099" s="201">
        <v>2.74</v>
      </c>
      <c r="G1099" s="88">
        <f t="shared" si="34"/>
        <v>0</v>
      </c>
      <c r="H1099" s="66">
        <f t="shared" si="35"/>
        <v>0</v>
      </c>
    </row>
    <row r="1100" spans="1:8" x14ac:dyDescent="0.25">
      <c r="A1100" s="193" t="s">
        <v>15228</v>
      </c>
      <c r="B1100" s="194" t="s">
        <v>15207</v>
      </c>
      <c r="C1100" s="188" t="s">
        <v>15</v>
      </c>
      <c r="D1100" s="177"/>
      <c r="E1100" s="201">
        <v>7.7</v>
      </c>
      <c r="F1100" s="201">
        <v>3.23</v>
      </c>
      <c r="G1100" s="88">
        <f t="shared" si="34"/>
        <v>0</v>
      </c>
      <c r="H1100" s="66">
        <f t="shared" si="35"/>
        <v>0</v>
      </c>
    </row>
    <row r="1101" spans="1:8" x14ac:dyDescent="0.25">
      <c r="A1101" s="193" t="s">
        <v>15229</v>
      </c>
      <c r="B1101" s="194" t="s">
        <v>15209</v>
      </c>
      <c r="C1101" s="188" t="s">
        <v>15</v>
      </c>
      <c r="D1101" s="177"/>
      <c r="E1101" s="201">
        <v>8.5</v>
      </c>
      <c r="F1101" s="201">
        <v>2.99</v>
      </c>
      <c r="G1101" s="88">
        <f t="shared" si="34"/>
        <v>0</v>
      </c>
      <c r="H1101" s="66">
        <f t="shared" si="35"/>
        <v>0</v>
      </c>
    </row>
    <row r="1102" spans="1:8" x14ac:dyDescent="0.25">
      <c r="A1102" s="193" t="s">
        <v>15230</v>
      </c>
      <c r="B1102" s="194" t="s">
        <v>15211</v>
      </c>
      <c r="C1102" s="188" t="s">
        <v>15</v>
      </c>
      <c r="D1102" s="177"/>
      <c r="E1102" s="201">
        <v>11.1</v>
      </c>
      <c r="F1102" s="201">
        <v>3.75</v>
      </c>
      <c r="G1102" s="88">
        <f t="shared" si="34"/>
        <v>0</v>
      </c>
      <c r="H1102" s="66">
        <f t="shared" si="35"/>
        <v>0</v>
      </c>
    </row>
    <row r="1103" spans="1:8" x14ac:dyDescent="0.25">
      <c r="A1103" s="193" t="s">
        <v>15231</v>
      </c>
      <c r="B1103" s="194" t="s">
        <v>15221</v>
      </c>
      <c r="C1103" s="188" t="s">
        <v>15</v>
      </c>
      <c r="D1103" s="177"/>
      <c r="E1103" s="201">
        <v>1.06</v>
      </c>
      <c r="F1103" s="201">
        <v>0.35699999999999998</v>
      </c>
      <c r="G1103" s="88">
        <f t="shared" si="34"/>
        <v>0</v>
      </c>
      <c r="H1103" s="66">
        <f t="shared" si="35"/>
        <v>0</v>
      </c>
    </row>
    <row r="1104" spans="1:8" x14ac:dyDescent="0.25">
      <c r="A1104" s="193" t="s">
        <v>15232</v>
      </c>
      <c r="B1104" s="194" t="s">
        <v>15223</v>
      </c>
      <c r="C1104" s="188" t="s">
        <v>15</v>
      </c>
      <c r="D1104" s="177"/>
      <c r="E1104" s="201">
        <v>2.0099999999999998</v>
      </c>
      <c r="F1104" s="201">
        <v>0.68</v>
      </c>
      <c r="G1104" s="88">
        <f t="shared" si="34"/>
        <v>0</v>
      </c>
      <c r="H1104" s="66">
        <f t="shared" si="35"/>
        <v>0</v>
      </c>
    </row>
    <row r="1105" spans="1:8" ht="78.75" x14ac:dyDescent="0.25">
      <c r="A1105" s="195" t="s">
        <v>15233</v>
      </c>
      <c r="B1105" s="196" t="s">
        <v>22966</v>
      </c>
      <c r="C1105" s="198"/>
      <c r="D1105" s="199"/>
      <c r="E1105" s="199"/>
      <c r="F1105" s="199"/>
      <c r="G1105" s="199"/>
      <c r="H1105" s="200"/>
    </row>
    <row r="1106" spans="1:8" s="103" customFormat="1" ht="12.75" x14ac:dyDescent="0.2">
      <c r="A1106" s="193" t="s">
        <v>15234</v>
      </c>
      <c r="B1106" s="194" t="s">
        <v>15214</v>
      </c>
      <c r="C1106" s="188" t="s">
        <v>15</v>
      </c>
      <c r="D1106" s="181"/>
      <c r="E1106" s="201">
        <v>5.2</v>
      </c>
      <c r="F1106" s="201">
        <v>2.25</v>
      </c>
      <c r="G1106" s="88">
        <f t="shared" si="34"/>
        <v>0</v>
      </c>
      <c r="H1106" s="66">
        <f t="shared" si="35"/>
        <v>0</v>
      </c>
    </row>
    <row r="1107" spans="1:8" x14ac:dyDescent="0.25">
      <c r="A1107" s="193" t="s">
        <v>15235</v>
      </c>
      <c r="B1107" s="194" t="s">
        <v>15203</v>
      </c>
      <c r="C1107" s="188" t="s">
        <v>15</v>
      </c>
      <c r="D1107" s="177"/>
      <c r="E1107" s="201">
        <v>5.7</v>
      </c>
      <c r="F1107" s="201">
        <v>2.4900000000000002</v>
      </c>
      <c r="G1107" s="88">
        <f t="shared" si="34"/>
        <v>0</v>
      </c>
      <c r="H1107" s="66">
        <f t="shared" si="35"/>
        <v>0</v>
      </c>
    </row>
    <row r="1108" spans="1:8" x14ac:dyDescent="0.25">
      <c r="A1108" s="193" t="s">
        <v>15236</v>
      </c>
      <c r="B1108" s="194" t="s">
        <v>15205</v>
      </c>
      <c r="C1108" s="188" t="s">
        <v>15</v>
      </c>
      <c r="D1108" s="177"/>
      <c r="E1108" s="201">
        <v>6.5</v>
      </c>
      <c r="F1108" s="201">
        <v>2.74</v>
      </c>
      <c r="G1108" s="88">
        <f t="shared" si="34"/>
        <v>0</v>
      </c>
      <c r="H1108" s="66">
        <f t="shared" si="35"/>
        <v>0</v>
      </c>
    </row>
    <row r="1109" spans="1:8" x14ac:dyDescent="0.25">
      <c r="A1109" s="193" t="s">
        <v>15237</v>
      </c>
      <c r="B1109" s="194" t="s">
        <v>15207</v>
      </c>
      <c r="C1109" s="188" t="s">
        <v>15</v>
      </c>
      <c r="D1109" s="177"/>
      <c r="E1109" s="201">
        <v>7.8</v>
      </c>
      <c r="F1109" s="201">
        <v>3.23</v>
      </c>
      <c r="G1109" s="88">
        <f t="shared" si="34"/>
        <v>0</v>
      </c>
      <c r="H1109" s="66">
        <f t="shared" si="35"/>
        <v>0</v>
      </c>
    </row>
    <row r="1110" spans="1:8" x14ac:dyDescent="0.25">
      <c r="A1110" s="193" t="s">
        <v>15238</v>
      </c>
      <c r="B1110" s="194" t="s">
        <v>15209</v>
      </c>
      <c r="C1110" s="188" t="s">
        <v>15</v>
      </c>
      <c r="D1110" s="177"/>
      <c r="E1110" s="201">
        <v>9.1999999999999993</v>
      </c>
      <c r="F1110" s="201">
        <v>2.99</v>
      </c>
      <c r="G1110" s="88">
        <f t="shared" si="34"/>
        <v>0</v>
      </c>
      <c r="H1110" s="66">
        <f t="shared" si="35"/>
        <v>0</v>
      </c>
    </row>
    <row r="1111" spans="1:8" x14ac:dyDescent="0.25">
      <c r="A1111" s="193" t="s">
        <v>15239</v>
      </c>
      <c r="B1111" s="194" t="s">
        <v>15211</v>
      </c>
      <c r="C1111" s="188" t="s">
        <v>15</v>
      </c>
      <c r="D1111" s="177"/>
      <c r="E1111" s="201">
        <v>11.3</v>
      </c>
      <c r="F1111" s="201">
        <v>3.75</v>
      </c>
      <c r="G1111" s="88">
        <f t="shared" si="34"/>
        <v>0</v>
      </c>
      <c r="H1111" s="66">
        <f t="shared" si="35"/>
        <v>0</v>
      </c>
    </row>
    <row r="1112" spans="1:8" ht="90" x14ac:dyDescent="0.25">
      <c r="A1112" s="195" t="s">
        <v>15240</v>
      </c>
      <c r="B1112" s="196" t="s">
        <v>22967</v>
      </c>
      <c r="C1112" s="198"/>
      <c r="D1112" s="199"/>
      <c r="E1112" s="199"/>
      <c r="F1112" s="199"/>
      <c r="G1112" s="199"/>
      <c r="H1112" s="200"/>
    </row>
    <row r="1113" spans="1:8" s="103" customFormat="1" ht="12.75" x14ac:dyDescent="0.2">
      <c r="A1113" s="193" t="s">
        <v>15241</v>
      </c>
      <c r="B1113" s="194" t="s">
        <v>15214</v>
      </c>
      <c r="C1113" s="188" t="s">
        <v>15</v>
      </c>
      <c r="D1113" s="181"/>
      <c r="E1113" s="201">
        <v>5.8</v>
      </c>
      <c r="F1113" s="201">
        <v>2.25</v>
      </c>
      <c r="G1113" s="88">
        <f t="shared" si="34"/>
        <v>0</v>
      </c>
      <c r="H1113" s="66">
        <f t="shared" si="35"/>
        <v>0</v>
      </c>
    </row>
    <row r="1114" spans="1:8" x14ac:dyDescent="0.25">
      <c r="A1114" s="193" t="s">
        <v>15242</v>
      </c>
      <c r="B1114" s="194" t="s">
        <v>15203</v>
      </c>
      <c r="C1114" s="188" t="s">
        <v>15</v>
      </c>
      <c r="D1114" s="177"/>
      <c r="E1114" s="201">
        <v>6.5</v>
      </c>
      <c r="F1114" s="201">
        <v>2.4900000000000002</v>
      </c>
      <c r="G1114" s="88">
        <f t="shared" si="34"/>
        <v>0</v>
      </c>
      <c r="H1114" s="66">
        <f t="shared" si="35"/>
        <v>0</v>
      </c>
    </row>
    <row r="1115" spans="1:8" x14ac:dyDescent="0.25">
      <c r="A1115" s="193" t="s">
        <v>15243</v>
      </c>
      <c r="B1115" s="194" t="s">
        <v>15205</v>
      </c>
      <c r="C1115" s="188" t="s">
        <v>15</v>
      </c>
      <c r="D1115" s="177"/>
      <c r="E1115" s="201">
        <v>7.6</v>
      </c>
      <c r="F1115" s="201">
        <v>2.74</v>
      </c>
      <c r="G1115" s="88">
        <f t="shared" si="34"/>
        <v>0</v>
      </c>
      <c r="H1115" s="66">
        <f t="shared" si="35"/>
        <v>0</v>
      </c>
    </row>
    <row r="1116" spans="1:8" x14ac:dyDescent="0.25">
      <c r="A1116" s="193" t="s">
        <v>15244</v>
      </c>
      <c r="B1116" s="194" t="s">
        <v>15207</v>
      </c>
      <c r="C1116" s="188" t="s">
        <v>15</v>
      </c>
      <c r="D1116" s="177"/>
      <c r="E1116" s="201">
        <v>8.3000000000000007</v>
      </c>
      <c r="F1116" s="201">
        <v>2.74</v>
      </c>
      <c r="G1116" s="88">
        <f t="shared" si="34"/>
        <v>0</v>
      </c>
      <c r="H1116" s="66">
        <f t="shared" si="35"/>
        <v>0</v>
      </c>
    </row>
    <row r="1117" spans="1:8" x14ac:dyDescent="0.25">
      <c r="A1117" s="193" t="s">
        <v>15245</v>
      </c>
      <c r="B1117" s="194" t="s">
        <v>15209</v>
      </c>
      <c r="C1117" s="188" t="s">
        <v>15</v>
      </c>
      <c r="D1117" s="177"/>
      <c r="E1117" s="201">
        <v>11.2</v>
      </c>
      <c r="F1117" s="201">
        <v>2.99</v>
      </c>
      <c r="G1117" s="88">
        <f t="shared" si="34"/>
        <v>0</v>
      </c>
      <c r="H1117" s="66">
        <f t="shared" si="35"/>
        <v>0</v>
      </c>
    </row>
    <row r="1118" spans="1:8" x14ac:dyDescent="0.25">
      <c r="A1118" s="193" t="s">
        <v>15246</v>
      </c>
      <c r="B1118" s="194" t="s">
        <v>15211</v>
      </c>
      <c r="C1118" s="188" t="s">
        <v>15</v>
      </c>
      <c r="D1118" s="177"/>
      <c r="E1118" s="201">
        <v>14</v>
      </c>
      <c r="F1118" s="201">
        <v>3.75</v>
      </c>
      <c r="G1118" s="88">
        <f t="shared" si="34"/>
        <v>0</v>
      </c>
      <c r="H1118" s="66">
        <f t="shared" si="35"/>
        <v>0</v>
      </c>
    </row>
    <row r="1119" spans="1:8" ht="90" x14ac:dyDescent="0.25">
      <c r="A1119" s="195" t="s">
        <v>15247</v>
      </c>
      <c r="B1119" s="196" t="s">
        <v>22968</v>
      </c>
      <c r="C1119" s="198"/>
      <c r="D1119" s="199"/>
      <c r="E1119" s="199"/>
      <c r="F1119" s="199"/>
      <c r="G1119" s="199"/>
      <c r="H1119" s="200"/>
    </row>
    <row r="1120" spans="1:8" s="103" customFormat="1" ht="12.75" x14ac:dyDescent="0.2">
      <c r="A1120" s="193" t="s">
        <v>15248</v>
      </c>
      <c r="B1120" s="194" t="s">
        <v>15249</v>
      </c>
      <c r="C1120" s="188" t="s">
        <v>15</v>
      </c>
      <c r="D1120" s="181"/>
      <c r="E1120" s="201">
        <v>4.68</v>
      </c>
      <c r="F1120" s="201">
        <v>1.74</v>
      </c>
      <c r="G1120" s="88">
        <f t="shared" si="34"/>
        <v>0</v>
      </c>
      <c r="H1120" s="66">
        <f t="shared" si="35"/>
        <v>0</v>
      </c>
    </row>
    <row r="1121" spans="1:8" x14ac:dyDescent="0.25">
      <c r="A1121" s="193" t="s">
        <v>15250</v>
      </c>
      <c r="B1121" s="194" t="s">
        <v>15251</v>
      </c>
      <c r="C1121" s="188" t="s">
        <v>15</v>
      </c>
      <c r="D1121" s="177"/>
      <c r="E1121" s="201">
        <v>4.88</v>
      </c>
      <c r="F1121" s="201">
        <v>1.74</v>
      </c>
      <c r="G1121" s="88">
        <f t="shared" si="34"/>
        <v>0</v>
      </c>
      <c r="H1121" s="66">
        <f t="shared" si="35"/>
        <v>0</v>
      </c>
    </row>
    <row r="1122" spans="1:8" x14ac:dyDescent="0.25">
      <c r="A1122" s="193" t="s">
        <v>15252</v>
      </c>
      <c r="B1122" s="194" t="s">
        <v>15253</v>
      </c>
      <c r="C1122" s="188" t="s">
        <v>15</v>
      </c>
      <c r="D1122" s="177"/>
      <c r="E1122" s="201">
        <v>5.3</v>
      </c>
      <c r="F1122" s="201">
        <v>2</v>
      </c>
      <c r="G1122" s="88">
        <f t="shared" si="34"/>
        <v>0</v>
      </c>
      <c r="H1122" s="66">
        <f t="shared" si="35"/>
        <v>0</v>
      </c>
    </row>
    <row r="1123" spans="1:8" x14ac:dyDescent="0.25">
      <c r="A1123" s="193" t="s">
        <v>15254</v>
      </c>
      <c r="B1123" s="194" t="s">
        <v>15255</v>
      </c>
      <c r="C1123" s="188" t="s">
        <v>15</v>
      </c>
      <c r="D1123" s="177"/>
      <c r="E1123" s="201">
        <v>6.6</v>
      </c>
      <c r="F1123" s="201">
        <v>2.25</v>
      </c>
      <c r="G1123" s="88">
        <f t="shared" si="34"/>
        <v>0</v>
      </c>
      <c r="H1123" s="66">
        <f t="shared" si="35"/>
        <v>0</v>
      </c>
    </row>
    <row r="1124" spans="1:8" x14ac:dyDescent="0.25">
      <c r="A1124" s="193" t="s">
        <v>15256</v>
      </c>
      <c r="B1124" s="194" t="s">
        <v>15257</v>
      </c>
      <c r="C1124" s="188" t="s">
        <v>15</v>
      </c>
      <c r="D1124" s="177"/>
      <c r="E1124" s="201">
        <v>7.8</v>
      </c>
      <c r="F1124" s="201">
        <v>2.74</v>
      </c>
      <c r="G1124" s="88">
        <f t="shared" si="34"/>
        <v>0</v>
      </c>
      <c r="H1124" s="66">
        <f t="shared" si="35"/>
        <v>0</v>
      </c>
    </row>
    <row r="1125" spans="1:8" x14ac:dyDescent="0.25">
      <c r="A1125" s="193" t="s">
        <v>15258</v>
      </c>
      <c r="B1125" s="194" t="s">
        <v>15259</v>
      </c>
      <c r="C1125" s="188" t="s">
        <v>15</v>
      </c>
      <c r="D1125" s="177"/>
      <c r="E1125" s="201">
        <v>10.1</v>
      </c>
      <c r="F1125" s="201">
        <v>2.99</v>
      </c>
      <c r="G1125" s="88">
        <f t="shared" si="34"/>
        <v>0</v>
      </c>
      <c r="H1125" s="66">
        <f t="shared" si="35"/>
        <v>0</v>
      </c>
    </row>
    <row r="1126" spans="1:8" ht="67.5" x14ac:dyDescent="0.25">
      <c r="A1126" s="195" t="s">
        <v>15260</v>
      </c>
      <c r="B1126" s="196" t="s">
        <v>22969</v>
      </c>
      <c r="C1126" s="198"/>
      <c r="D1126" s="199"/>
      <c r="E1126" s="199"/>
      <c r="F1126" s="199"/>
      <c r="G1126" s="199"/>
      <c r="H1126" s="200"/>
    </row>
    <row r="1127" spans="1:8" x14ac:dyDescent="0.25">
      <c r="A1127" s="193" t="s">
        <v>15261</v>
      </c>
      <c r="B1127" s="194" t="s">
        <v>15214</v>
      </c>
      <c r="C1127" s="188" t="s">
        <v>15</v>
      </c>
      <c r="D1127" s="177"/>
      <c r="E1127" s="201">
        <v>7.7</v>
      </c>
      <c r="F1127" s="201">
        <v>2.99</v>
      </c>
      <c r="G1127" s="88">
        <f t="shared" si="34"/>
        <v>0</v>
      </c>
      <c r="H1127" s="66">
        <f t="shared" si="35"/>
        <v>0</v>
      </c>
    </row>
    <row r="1128" spans="1:8" s="103" customFormat="1" ht="12.75" x14ac:dyDescent="0.2">
      <c r="A1128" s="193" t="s">
        <v>15262</v>
      </c>
      <c r="B1128" s="194" t="s">
        <v>15203</v>
      </c>
      <c r="C1128" s="188" t="s">
        <v>15</v>
      </c>
      <c r="D1128" s="181"/>
      <c r="E1128" s="201">
        <v>8.3000000000000007</v>
      </c>
      <c r="F1128" s="201">
        <v>2.99</v>
      </c>
      <c r="G1128" s="88">
        <f t="shared" si="34"/>
        <v>0</v>
      </c>
      <c r="H1128" s="66">
        <f t="shared" si="35"/>
        <v>0</v>
      </c>
    </row>
    <row r="1129" spans="1:8" x14ac:dyDescent="0.25">
      <c r="A1129" s="193" t="s">
        <v>15263</v>
      </c>
      <c r="B1129" s="194" t="s">
        <v>15205</v>
      </c>
      <c r="C1129" s="188" t="s">
        <v>15</v>
      </c>
      <c r="D1129" s="177"/>
      <c r="E1129" s="201">
        <v>10.3</v>
      </c>
      <c r="F1129" s="201">
        <v>3.49</v>
      </c>
      <c r="G1129" s="88">
        <f t="shared" si="34"/>
        <v>0</v>
      </c>
      <c r="H1129" s="66">
        <f t="shared" si="35"/>
        <v>0</v>
      </c>
    </row>
    <row r="1130" spans="1:8" x14ac:dyDescent="0.25">
      <c r="A1130" s="193" t="s">
        <v>15264</v>
      </c>
      <c r="B1130" s="194" t="s">
        <v>15207</v>
      </c>
      <c r="C1130" s="188" t="s">
        <v>15</v>
      </c>
      <c r="D1130" s="177"/>
      <c r="E1130" s="201">
        <v>11.8</v>
      </c>
      <c r="F1130" s="201">
        <v>3.75</v>
      </c>
      <c r="G1130" s="88">
        <f t="shared" si="34"/>
        <v>0</v>
      </c>
      <c r="H1130" s="66">
        <f t="shared" si="35"/>
        <v>0</v>
      </c>
    </row>
    <row r="1131" spans="1:8" x14ac:dyDescent="0.25">
      <c r="A1131" s="193" t="s">
        <v>15265</v>
      </c>
      <c r="B1131" s="194" t="s">
        <v>15209</v>
      </c>
      <c r="C1131" s="188" t="s">
        <v>15</v>
      </c>
      <c r="D1131" s="177"/>
      <c r="E1131" s="201">
        <v>14</v>
      </c>
      <c r="F1131" s="201">
        <v>4.5</v>
      </c>
      <c r="G1131" s="88">
        <f t="shared" si="34"/>
        <v>0</v>
      </c>
      <c r="H1131" s="66">
        <f t="shared" si="35"/>
        <v>0</v>
      </c>
    </row>
    <row r="1132" spans="1:8" x14ac:dyDescent="0.25">
      <c r="A1132" s="193" t="s">
        <v>15266</v>
      </c>
      <c r="B1132" s="194" t="s">
        <v>15211</v>
      </c>
      <c r="C1132" s="188" t="s">
        <v>15</v>
      </c>
      <c r="D1132" s="177"/>
      <c r="E1132" s="201">
        <v>16.2</v>
      </c>
      <c r="F1132" s="201">
        <v>4.9400000000000004</v>
      </c>
      <c r="G1132" s="88">
        <f t="shared" si="34"/>
        <v>0</v>
      </c>
      <c r="H1132" s="66">
        <f t="shared" si="35"/>
        <v>0</v>
      </c>
    </row>
    <row r="1133" spans="1:8" x14ac:dyDescent="0.25">
      <c r="A1133" s="193" t="s">
        <v>15267</v>
      </c>
      <c r="B1133" s="194" t="s">
        <v>15268</v>
      </c>
      <c r="C1133" s="188" t="s">
        <v>15</v>
      </c>
      <c r="D1133" s="177"/>
      <c r="E1133" s="201">
        <v>23.2</v>
      </c>
      <c r="F1133" s="201">
        <v>6.7</v>
      </c>
      <c r="G1133" s="88">
        <f t="shared" si="34"/>
        <v>0</v>
      </c>
      <c r="H1133" s="66">
        <f t="shared" si="35"/>
        <v>0</v>
      </c>
    </row>
    <row r="1134" spans="1:8" ht="67.5" x14ac:dyDescent="0.25">
      <c r="A1134" s="195" t="s">
        <v>15269</v>
      </c>
      <c r="B1134" s="196" t="s">
        <v>22970</v>
      </c>
      <c r="C1134" s="198"/>
      <c r="D1134" s="199"/>
      <c r="E1134" s="199"/>
      <c r="F1134" s="199"/>
      <c r="G1134" s="199"/>
      <c r="H1134" s="200"/>
    </row>
    <row r="1135" spans="1:8" x14ac:dyDescent="0.25">
      <c r="A1135" s="193" t="s">
        <v>15270</v>
      </c>
      <c r="B1135" s="194" t="s">
        <v>15249</v>
      </c>
      <c r="C1135" s="188" t="s">
        <v>15</v>
      </c>
      <c r="D1135" s="177"/>
      <c r="E1135" s="201">
        <v>5.3</v>
      </c>
      <c r="F1135" s="201">
        <v>1.25</v>
      </c>
      <c r="G1135" s="88">
        <f t="shared" si="34"/>
        <v>0</v>
      </c>
      <c r="H1135" s="66">
        <f t="shared" si="35"/>
        <v>0</v>
      </c>
    </row>
    <row r="1136" spans="1:8" x14ac:dyDescent="0.25">
      <c r="A1136" s="193" t="s">
        <v>15271</v>
      </c>
      <c r="B1136" s="194" t="s">
        <v>15272</v>
      </c>
      <c r="C1136" s="188" t="s">
        <v>15</v>
      </c>
      <c r="D1136" s="177"/>
      <c r="E1136" s="201">
        <v>6.4</v>
      </c>
      <c r="F1136" s="201">
        <v>1.5</v>
      </c>
      <c r="G1136" s="88">
        <f t="shared" si="34"/>
        <v>0</v>
      </c>
      <c r="H1136" s="66">
        <f t="shared" si="35"/>
        <v>0</v>
      </c>
    </row>
    <row r="1137" spans="1:8" x14ac:dyDescent="0.25">
      <c r="A1137" s="193" t="s">
        <v>15273</v>
      </c>
      <c r="B1137" s="194" t="s">
        <v>15253</v>
      </c>
      <c r="C1137" s="188" t="s">
        <v>15</v>
      </c>
      <c r="D1137" s="177"/>
      <c r="E1137" s="201">
        <v>9.4</v>
      </c>
      <c r="F1137" s="201">
        <v>2.4900000000000002</v>
      </c>
      <c r="G1137" s="88">
        <f t="shared" si="34"/>
        <v>0</v>
      </c>
      <c r="H1137" s="66">
        <f t="shared" si="35"/>
        <v>0</v>
      </c>
    </row>
    <row r="1138" spans="1:8" x14ac:dyDescent="0.25">
      <c r="A1138" s="193" t="s">
        <v>15274</v>
      </c>
      <c r="B1138" s="194" t="s">
        <v>15255</v>
      </c>
      <c r="C1138" s="188" t="s">
        <v>15</v>
      </c>
      <c r="D1138" s="177"/>
      <c r="E1138" s="201">
        <v>10.199999999999999</v>
      </c>
      <c r="F1138" s="201">
        <v>2</v>
      </c>
      <c r="G1138" s="88">
        <f t="shared" si="34"/>
        <v>0</v>
      </c>
      <c r="H1138" s="66">
        <f t="shared" si="35"/>
        <v>0</v>
      </c>
    </row>
    <row r="1139" spans="1:8" x14ac:dyDescent="0.25">
      <c r="A1139" s="193" t="s">
        <v>15275</v>
      </c>
      <c r="B1139" s="194" t="s">
        <v>15276</v>
      </c>
      <c r="C1139" s="188" t="s">
        <v>6</v>
      </c>
      <c r="D1139" s="177"/>
      <c r="E1139" s="201">
        <v>6.1</v>
      </c>
      <c r="F1139" s="201">
        <v>0.75</v>
      </c>
      <c r="G1139" s="88">
        <f t="shared" si="34"/>
        <v>0</v>
      </c>
      <c r="H1139" s="66">
        <f t="shared" si="35"/>
        <v>0</v>
      </c>
    </row>
    <row r="1140" spans="1:8" x14ac:dyDescent="0.25">
      <c r="A1140" s="193" t="s">
        <v>15277</v>
      </c>
      <c r="B1140" s="194" t="s">
        <v>15278</v>
      </c>
      <c r="C1140" s="188" t="s">
        <v>6</v>
      </c>
      <c r="D1140" s="177"/>
      <c r="E1140" s="201">
        <v>6.9</v>
      </c>
      <c r="F1140" s="201">
        <v>0.75</v>
      </c>
      <c r="G1140" s="88">
        <f t="shared" si="34"/>
        <v>0</v>
      </c>
      <c r="H1140" s="66">
        <f t="shared" si="35"/>
        <v>0</v>
      </c>
    </row>
    <row r="1141" spans="1:8" s="103" customFormat="1" ht="12.75" x14ac:dyDescent="0.2">
      <c r="A1141" s="193" t="s">
        <v>15279</v>
      </c>
      <c r="B1141" s="194" t="s">
        <v>15280</v>
      </c>
      <c r="C1141" s="188" t="s">
        <v>6</v>
      </c>
      <c r="D1141" s="181"/>
      <c r="E1141" s="201">
        <v>8.5</v>
      </c>
      <c r="F1141" s="201">
        <v>0.75</v>
      </c>
      <c r="G1141" s="88">
        <f t="shared" si="34"/>
        <v>0</v>
      </c>
      <c r="H1141" s="66">
        <f t="shared" si="35"/>
        <v>0</v>
      </c>
    </row>
    <row r="1142" spans="1:8" x14ac:dyDescent="0.25">
      <c r="A1142" s="193" t="s">
        <v>15281</v>
      </c>
      <c r="B1142" s="194" t="s">
        <v>15282</v>
      </c>
      <c r="C1142" s="188" t="s">
        <v>6</v>
      </c>
      <c r="D1142" s="177"/>
      <c r="E1142" s="201">
        <v>10.9</v>
      </c>
      <c r="F1142" s="201">
        <v>0.75</v>
      </c>
      <c r="G1142" s="88">
        <f t="shared" si="34"/>
        <v>0</v>
      </c>
      <c r="H1142" s="66">
        <f t="shared" si="35"/>
        <v>0</v>
      </c>
    </row>
    <row r="1143" spans="1:8" x14ac:dyDescent="0.25">
      <c r="A1143" s="193" t="s">
        <v>15283</v>
      </c>
      <c r="B1143" s="194" t="s">
        <v>15284</v>
      </c>
      <c r="C1143" s="188" t="s">
        <v>15</v>
      </c>
      <c r="D1143" s="177"/>
      <c r="E1143" s="201">
        <v>16.5</v>
      </c>
      <c r="F1143" s="201">
        <v>2.99</v>
      </c>
      <c r="G1143" s="88">
        <f t="shared" si="34"/>
        <v>0</v>
      </c>
      <c r="H1143" s="66">
        <f t="shared" si="35"/>
        <v>0</v>
      </c>
    </row>
    <row r="1144" spans="1:8" x14ac:dyDescent="0.25">
      <c r="A1144" s="193" t="s">
        <v>15285</v>
      </c>
      <c r="B1144" s="194" t="s">
        <v>15259</v>
      </c>
      <c r="C1144" s="188" t="s">
        <v>15</v>
      </c>
      <c r="D1144" s="177"/>
      <c r="E1144" s="201">
        <v>19.3</v>
      </c>
      <c r="F1144" s="201">
        <v>3.75</v>
      </c>
      <c r="G1144" s="88">
        <f t="shared" si="34"/>
        <v>0</v>
      </c>
      <c r="H1144" s="66">
        <f t="shared" si="35"/>
        <v>0</v>
      </c>
    </row>
    <row r="1145" spans="1:8" x14ac:dyDescent="0.25">
      <c r="A1145" s="193" t="s">
        <v>15286</v>
      </c>
      <c r="B1145" s="194" t="s">
        <v>15287</v>
      </c>
      <c r="C1145" s="188" t="s">
        <v>6</v>
      </c>
      <c r="D1145" s="177"/>
      <c r="E1145" s="201">
        <v>16.600000000000001</v>
      </c>
      <c r="F1145" s="201">
        <v>1.5</v>
      </c>
      <c r="G1145" s="88">
        <f t="shared" si="34"/>
        <v>0</v>
      </c>
      <c r="H1145" s="66">
        <f t="shared" si="35"/>
        <v>0</v>
      </c>
    </row>
    <row r="1146" spans="1:8" x14ac:dyDescent="0.25">
      <c r="A1146" s="193" t="s">
        <v>15288</v>
      </c>
      <c r="B1146" s="194" t="s">
        <v>15289</v>
      </c>
      <c r="C1146" s="188" t="s">
        <v>6</v>
      </c>
      <c r="D1146" s="177"/>
      <c r="E1146" s="201">
        <v>27.4</v>
      </c>
      <c r="F1146" s="201">
        <v>1.5</v>
      </c>
      <c r="G1146" s="88">
        <f t="shared" si="34"/>
        <v>0</v>
      </c>
      <c r="H1146" s="66">
        <f t="shared" si="35"/>
        <v>0</v>
      </c>
    </row>
    <row r="1147" spans="1:8" ht="67.5" x14ac:dyDescent="0.25">
      <c r="A1147" s="195" t="s">
        <v>15290</v>
      </c>
      <c r="B1147" s="196" t="s">
        <v>22971</v>
      </c>
      <c r="C1147" s="198"/>
      <c r="D1147" s="199"/>
      <c r="E1147" s="199"/>
      <c r="F1147" s="199"/>
      <c r="G1147" s="199"/>
      <c r="H1147" s="200"/>
    </row>
    <row r="1148" spans="1:8" x14ac:dyDescent="0.25">
      <c r="A1148" s="193" t="s">
        <v>15291</v>
      </c>
      <c r="B1148" s="194" t="s">
        <v>15292</v>
      </c>
      <c r="C1148" s="188" t="s">
        <v>6</v>
      </c>
      <c r="D1148" s="177"/>
      <c r="E1148" s="201">
        <v>7.8</v>
      </c>
      <c r="F1148" s="201">
        <v>2.73</v>
      </c>
      <c r="G1148" s="88">
        <f t="shared" si="34"/>
        <v>0</v>
      </c>
      <c r="H1148" s="66">
        <f t="shared" si="35"/>
        <v>0</v>
      </c>
    </row>
    <row r="1149" spans="1:8" s="103" customFormat="1" ht="12.75" x14ac:dyDescent="0.2">
      <c r="A1149" s="193" t="s">
        <v>15293</v>
      </c>
      <c r="B1149" s="194" t="s">
        <v>15294</v>
      </c>
      <c r="C1149" s="188" t="s">
        <v>6</v>
      </c>
      <c r="D1149" s="181"/>
      <c r="E1149" s="201">
        <v>9.6</v>
      </c>
      <c r="F1149" s="201">
        <v>3.36</v>
      </c>
      <c r="G1149" s="88">
        <f t="shared" si="34"/>
        <v>0</v>
      </c>
      <c r="H1149" s="66">
        <f t="shared" si="35"/>
        <v>0</v>
      </c>
    </row>
    <row r="1150" spans="1:8" x14ac:dyDescent="0.25">
      <c r="A1150" s="193" t="s">
        <v>15295</v>
      </c>
      <c r="B1150" s="194" t="s">
        <v>15296</v>
      </c>
      <c r="C1150" s="188" t="s">
        <v>6</v>
      </c>
      <c r="D1150" s="177"/>
      <c r="E1150" s="201">
        <v>11.3</v>
      </c>
      <c r="F1150" s="201">
        <v>3.96</v>
      </c>
      <c r="G1150" s="88">
        <f t="shared" si="34"/>
        <v>0</v>
      </c>
      <c r="H1150" s="66">
        <f t="shared" si="35"/>
        <v>0</v>
      </c>
    </row>
    <row r="1151" spans="1:8" x14ac:dyDescent="0.25">
      <c r="A1151" s="193" t="s">
        <v>15297</v>
      </c>
      <c r="B1151" s="194" t="s">
        <v>15298</v>
      </c>
      <c r="C1151" s="188" t="s">
        <v>6</v>
      </c>
      <c r="D1151" s="177"/>
      <c r="E1151" s="201">
        <v>15</v>
      </c>
      <c r="F1151" s="201">
        <v>5.3</v>
      </c>
      <c r="G1151" s="88">
        <f t="shared" si="34"/>
        <v>0</v>
      </c>
      <c r="H1151" s="66">
        <f t="shared" si="35"/>
        <v>0</v>
      </c>
    </row>
    <row r="1152" spans="1:8" x14ac:dyDescent="0.25">
      <c r="A1152" s="193" t="s">
        <v>15299</v>
      </c>
      <c r="B1152" s="194" t="s">
        <v>15300</v>
      </c>
      <c r="C1152" s="188" t="s">
        <v>6</v>
      </c>
      <c r="D1152" s="177"/>
      <c r="E1152" s="201">
        <v>27.3</v>
      </c>
      <c r="F1152" s="201">
        <v>9.6</v>
      </c>
      <c r="G1152" s="88">
        <f t="shared" si="34"/>
        <v>0</v>
      </c>
      <c r="H1152" s="66">
        <f t="shared" si="35"/>
        <v>0</v>
      </c>
    </row>
    <row r="1153" spans="1:8" x14ac:dyDescent="0.25">
      <c r="A1153" s="193" t="s">
        <v>15301</v>
      </c>
      <c r="B1153" s="194" t="s">
        <v>15302</v>
      </c>
      <c r="C1153" s="188" t="s">
        <v>6</v>
      </c>
      <c r="D1153" s="177"/>
      <c r="E1153" s="201">
        <v>41</v>
      </c>
      <c r="F1153" s="201">
        <v>14.4</v>
      </c>
      <c r="G1153" s="88">
        <f t="shared" si="34"/>
        <v>0</v>
      </c>
      <c r="H1153" s="66">
        <f t="shared" si="35"/>
        <v>0</v>
      </c>
    </row>
    <row r="1154" spans="1:8" x14ac:dyDescent="0.25">
      <c r="A1154" s="193" t="s">
        <v>15303</v>
      </c>
      <c r="B1154" s="194" t="s">
        <v>15304</v>
      </c>
      <c r="C1154" s="188" t="s">
        <v>6</v>
      </c>
      <c r="D1154" s="177"/>
      <c r="E1154" s="201">
        <v>75</v>
      </c>
      <c r="F1154" s="201">
        <v>26.3</v>
      </c>
      <c r="G1154" s="88">
        <f t="shared" si="34"/>
        <v>0</v>
      </c>
      <c r="H1154" s="66">
        <f t="shared" si="35"/>
        <v>0</v>
      </c>
    </row>
    <row r="1155" spans="1:8" ht="56.25" x14ac:dyDescent="0.25">
      <c r="A1155" s="195" t="s">
        <v>15305</v>
      </c>
      <c r="B1155" s="196" t="s">
        <v>22972</v>
      </c>
      <c r="C1155" s="198"/>
      <c r="D1155" s="199"/>
      <c r="E1155" s="199"/>
      <c r="F1155" s="199"/>
      <c r="G1155" s="199"/>
      <c r="H1155" s="200"/>
    </row>
    <row r="1156" spans="1:8" x14ac:dyDescent="0.25">
      <c r="A1156" s="193" t="s">
        <v>15306</v>
      </c>
      <c r="B1156" s="194" t="s">
        <v>15307</v>
      </c>
      <c r="C1156" s="188" t="s">
        <v>6</v>
      </c>
      <c r="D1156" s="177"/>
      <c r="E1156" s="201">
        <v>3.12</v>
      </c>
      <c r="F1156" s="201">
        <v>1.0900000000000001</v>
      </c>
      <c r="G1156" s="88">
        <f t="shared" ref="G1156:G1219" si="36">D1156*E1156</f>
        <v>0</v>
      </c>
      <c r="H1156" s="66">
        <f t="shared" ref="H1156:H1219" si="37">D1156*F1156</f>
        <v>0</v>
      </c>
    </row>
    <row r="1157" spans="1:8" x14ac:dyDescent="0.25">
      <c r="A1157" s="193" t="s">
        <v>15308</v>
      </c>
      <c r="B1157" s="194" t="s">
        <v>15309</v>
      </c>
      <c r="C1157" s="188" t="s">
        <v>6</v>
      </c>
      <c r="D1157" s="177"/>
      <c r="E1157" s="201">
        <v>3.22</v>
      </c>
      <c r="F1157" s="201">
        <v>1.1299999999999999</v>
      </c>
      <c r="G1157" s="88">
        <f t="shared" si="36"/>
        <v>0</v>
      </c>
      <c r="H1157" s="66">
        <f t="shared" si="37"/>
        <v>0</v>
      </c>
    </row>
    <row r="1158" spans="1:8" s="103" customFormat="1" ht="12.75" x14ac:dyDescent="0.2">
      <c r="A1158" s="193" t="s">
        <v>15310</v>
      </c>
      <c r="B1158" s="194" t="s">
        <v>15311</v>
      </c>
      <c r="C1158" s="188" t="s">
        <v>6</v>
      </c>
      <c r="D1158" s="181"/>
      <c r="E1158" s="201">
        <v>3.42</v>
      </c>
      <c r="F1158" s="201">
        <v>1.2</v>
      </c>
      <c r="G1158" s="88">
        <f t="shared" si="36"/>
        <v>0</v>
      </c>
      <c r="H1158" s="66">
        <f t="shared" si="37"/>
        <v>0</v>
      </c>
    </row>
    <row r="1159" spans="1:8" x14ac:dyDescent="0.25">
      <c r="A1159" s="193" t="s">
        <v>15312</v>
      </c>
      <c r="B1159" s="194" t="s">
        <v>15313</v>
      </c>
      <c r="C1159" s="188" t="s">
        <v>6</v>
      </c>
      <c r="D1159" s="177"/>
      <c r="E1159" s="201">
        <v>3.87</v>
      </c>
      <c r="F1159" s="201">
        <v>1.35</v>
      </c>
      <c r="G1159" s="88">
        <f t="shared" si="36"/>
        <v>0</v>
      </c>
      <c r="H1159" s="66">
        <f t="shared" si="37"/>
        <v>0</v>
      </c>
    </row>
    <row r="1160" spans="1:8" x14ac:dyDescent="0.25">
      <c r="A1160" s="193" t="s">
        <v>15314</v>
      </c>
      <c r="B1160" s="194" t="s">
        <v>15315</v>
      </c>
      <c r="C1160" s="188" t="s">
        <v>6</v>
      </c>
      <c r="D1160" s="177"/>
      <c r="E1160" s="201">
        <v>4.63</v>
      </c>
      <c r="F1160" s="201">
        <v>1.62</v>
      </c>
      <c r="G1160" s="88">
        <f t="shared" si="36"/>
        <v>0</v>
      </c>
      <c r="H1160" s="66">
        <f t="shared" si="37"/>
        <v>0</v>
      </c>
    </row>
    <row r="1161" spans="1:8" x14ac:dyDescent="0.25">
      <c r="A1161" s="193" t="s">
        <v>15316</v>
      </c>
      <c r="B1161" s="194" t="s">
        <v>15317</v>
      </c>
      <c r="C1161" s="188" t="s">
        <v>6</v>
      </c>
      <c r="D1161" s="177"/>
      <c r="E1161" s="201">
        <v>5.4</v>
      </c>
      <c r="F1161" s="201">
        <v>1.89</v>
      </c>
      <c r="G1161" s="88">
        <f t="shared" si="36"/>
        <v>0</v>
      </c>
      <c r="H1161" s="66">
        <f t="shared" si="37"/>
        <v>0</v>
      </c>
    </row>
    <row r="1162" spans="1:8" x14ac:dyDescent="0.25">
      <c r="A1162" s="193" t="s">
        <v>15318</v>
      </c>
      <c r="B1162" s="194" t="s">
        <v>15319</v>
      </c>
      <c r="C1162" s="188" t="s">
        <v>6</v>
      </c>
      <c r="D1162" s="177"/>
      <c r="E1162" s="201">
        <v>10.199999999999999</v>
      </c>
      <c r="F1162" s="201">
        <v>3.57</v>
      </c>
      <c r="G1162" s="88">
        <f t="shared" si="36"/>
        <v>0</v>
      </c>
      <c r="H1162" s="66">
        <f t="shared" si="37"/>
        <v>0</v>
      </c>
    </row>
    <row r="1163" spans="1:8" x14ac:dyDescent="0.25">
      <c r="A1163" s="193" t="s">
        <v>15320</v>
      </c>
      <c r="B1163" s="194" t="s">
        <v>15321</v>
      </c>
      <c r="C1163" s="188" t="s">
        <v>6</v>
      </c>
      <c r="D1163" s="177"/>
      <c r="E1163" s="201">
        <v>13.6</v>
      </c>
      <c r="F1163" s="201">
        <v>4.76</v>
      </c>
      <c r="G1163" s="88">
        <f t="shared" si="36"/>
        <v>0</v>
      </c>
      <c r="H1163" s="66">
        <f t="shared" si="37"/>
        <v>0</v>
      </c>
    </row>
    <row r="1164" spans="1:8" ht="67.5" x14ac:dyDescent="0.25">
      <c r="A1164" s="195" t="s">
        <v>15322</v>
      </c>
      <c r="B1164" s="196" t="s">
        <v>22973</v>
      </c>
      <c r="C1164" s="198"/>
      <c r="D1164" s="199"/>
      <c r="E1164" s="199"/>
      <c r="F1164" s="199"/>
      <c r="G1164" s="199"/>
      <c r="H1164" s="200"/>
    </row>
    <row r="1165" spans="1:8" x14ac:dyDescent="0.25">
      <c r="A1165" s="193" t="s">
        <v>15323</v>
      </c>
      <c r="B1165" s="194" t="s">
        <v>15324</v>
      </c>
      <c r="C1165" s="188" t="s">
        <v>6</v>
      </c>
      <c r="D1165" s="177"/>
      <c r="E1165" s="201">
        <v>4.58</v>
      </c>
      <c r="F1165" s="201">
        <v>1.6</v>
      </c>
      <c r="G1165" s="88">
        <f t="shared" si="36"/>
        <v>0</v>
      </c>
      <c r="H1165" s="66">
        <f t="shared" si="37"/>
        <v>0</v>
      </c>
    </row>
    <row r="1166" spans="1:8" s="103" customFormat="1" ht="12.75" x14ac:dyDescent="0.2">
      <c r="A1166" s="193" t="s">
        <v>15325</v>
      </c>
      <c r="B1166" s="194" t="s">
        <v>15326</v>
      </c>
      <c r="C1166" s="188" t="s">
        <v>6</v>
      </c>
      <c r="D1166" s="181"/>
      <c r="E1166" s="201">
        <v>4.68</v>
      </c>
      <c r="F1166" s="201">
        <v>1.64</v>
      </c>
      <c r="G1166" s="88">
        <f t="shared" si="36"/>
        <v>0</v>
      </c>
      <c r="H1166" s="66">
        <f t="shared" si="37"/>
        <v>0</v>
      </c>
    </row>
    <row r="1167" spans="1:8" x14ac:dyDescent="0.25">
      <c r="A1167" s="193" t="s">
        <v>15327</v>
      </c>
      <c r="B1167" s="194" t="s">
        <v>15328</v>
      </c>
      <c r="C1167" s="188" t="s">
        <v>6</v>
      </c>
      <c r="D1167" s="177"/>
      <c r="E1167" s="201">
        <v>5.3</v>
      </c>
      <c r="F1167" s="201">
        <v>1.86</v>
      </c>
      <c r="G1167" s="88">
        <f t="shared" si="36"/>
        <v>0</v>
      </c>
      <c r="H1167" s="66">
        <f t="shared" si="37"/>
        <v>0</v>
      </c>
    </row>
    <row r="1168" spans="1:8" x14ac:dyDescent="0.25">
      <c r="A1168" s="193" t="s">
        <v>15329</v>
      </c>
      <c r="B1168" s="194" t="s">
        <v>15330</v>
      </c>
      <c r="C1168" s="188" t="s">
        <v>6</v>
      </c>
      <c r="D1168" s="177"/>
      <c r="E1168" s="201">
        <v>8</v>
      </c>
      <c r="F1168" s="201">
        <v>2.8</v>
      </c>
      <c r="G1168" s="88">
        <f t="shared" si="36"/>
        <v>0</v>
      </c>
      <c r="H1168" s="66">
        <f t="shared" si="37"/>
        <v>0</v>
      </c>
    </row>
    <row r="1169" spans="1:8" s="103" customFormat="1" ht="12.75" x14ac:dyDescent="0.2">
      <c r="A1169" s="193" t="s">
        <v>15331</v>
      </c>
      <c r="B1169" s="194" t="s">
        <v>15332</v>
      </c>
      <c r="C1169" s="188" t="s">
        <v>6</v>
      </c>
      <c r="D1169" s="181"/>
      <c r="E1169" s="201">
        <v>10.7</v>
      </c>
      <c r="F1169" s="201">
        <v>3.75</v>
      </c>
      <c r="G1169" s="88">
        <f t="shared" si="36"/>
        <v>0</v>
      </c>
      <c r="H1169" s="66">
        <f t="shared" si="37"/>
        <v>0</v>
      </c>
    </row>
    <row r="1170" spans="1:8" x14ac:dyDescent="0.25">
      <c r="A1170" s="193" t="s">
        <v>15333</v>
      </c>
      <c r="B1170" s="194" t="s">
        <v>15334</v>
      </c>
      <c r="C1170" s="188" t="s">
        <v>6</v>
      </c>
      <c r="D1170" s="177"/>
      <c r="E1170" s="201">
        <v>17.899999999999999</v>
      </c>
      <c r="F1170" s="201">
        <v>6.3</v>
      </c>
      <c r="G1170" s="88">
        <f t="shared" si="36"/>
        <v>0</v>
      </c>
      <c r="H1170" s="66">
        <f t="shared" si="37"/>
        <v>0</v>
      </c>
    </row>
    <row r="1171" spans="1:8" x14ac:dyDescent="0.25">
      <c r="A1171" s="193" t="s">
        <v>15335</v>
      </c>
      <c r="B1171" s="194" t="s">
        <v>15336</v>
      </c>
      <c r="C1171" s="188" t="s">
        <v>6</v>
      </c>
      <c r="D1171" s="177"/>
      <c r="E1171" s="201">
        <v>22.9</v>
      </c>
      <c r="F1171" s="201">
        <v>8</v>
      </c>
      <c r="G1171" s="88">
        <f t="shared" si="36"/>
        <v>0</v>
      </c>
      <c r="H1171" s="66">
        <f t="shared" si="37"/>
        <v>0</v>
      </c>
    </row>
    <row r="1172" spans="1:8" ht="56.25" x14ac:dyDescent="0.25">
      <c r="A1172" s="195" t="s">
        <v>15337</v>
      </c>
      <c r="B1172" s="196" t="s">
        <v>22974</v>
      </c>
      <c r="C1172" s="198"/>
      <c r="D1172" s="199"/>
      <c r="E1172" s="199"/>
      <c r="F1172" s="199"/>
      <c r="G1172" s="199"/>
      <c r="H1172" s="200"/>
    </row>
    <row r="1173" spans="1:8" x14ac:dyDescent="0.25">
      <c r="A1173" s="193" t="s">
        <v>15338</v>
      </c>
      <c r="B1173" s="194" t="s">
        <v>15339</v>
      </c>
      <c r="C1173" s="188" t="s">
        <v>6</v>
      </c>
      <c r="D1173" s="177"/>
      <c r="E1173" s="201">
        <v>4.58</v>
      </c>
      <c r="F1173" s="201">
        <v>1.6</v>
      </c>
      <c r="G1173" s="88">
        <f t="shared" si="36"/>
        <v>0</v>
      </c>
      <c r="H1173" s="66">
        <f t="shared" si="37"/>
        <v>0</v>
      </c>
    </row>
    <row r="1174" spans="1:8" x14ac:dyDescent="0.25">
      <c r="A1174" s="193" t="s">
        <v>15340</v>
      </c>
      <c r="B1174" s="194" t="s">
        <v>15341</v>
      </c>
      <c r="C1174" s="188" t="s">
        <v>6</v>
      </c>
      <c r="D1174" s="177"/>
      <c r="E1174" s="201">
        <v>9.1</v>
      </c>
      <c r="F1174" s="201">
        <v>3.19</v>
      </c>
      <c r="G1174" s="88">
        <f t="shared" si="36"/>
        <v>0</v>
      </c>
      <c r="H1174" s="66">
        <f t="shared" si="37"/>
        <v>0</v>
      </c>
    </row>
    <row r="1175" spans="1:8" ht="78.75" x14ac:dyDescent="0.25">
      <c r="A1175" s="195" t="s">
        <v>15342</v>
      </c>
      <c r="B1175" s="196" t="s">
        <v>22975</v>
      </c>
      <c r="C1175" s="198"/>
      <c r="D1175" s="199"/>
      <c r="E1175" s="199"/>
      <c r="F1175" s="199"/>
      <c r="G1175" s="199"/>
      <c r="H1175" s="200"/>
    </row>
    <row r="1176" spans="1:8" x14ac:dyDescent="0.25">
      <c r="A1176" s="193" t="s">
        <v>15343</v>
      </c>
      <c r="B1176" s="194" t="s">
        <v>15211</v>
      </c>
      <c r="C1176" s="188" t="s">
        <v>15</v>
      </c>
      <c r="D1176" s="177"/>
      <c r="E1176" s="201">
        <v>3.82</v>
      </c>
      <c r="F1176" s="201">
        <v>1.34</v>
      </c>
      <c r="G1176" s="88">
        <f t="shared" si="36"/>
        <v>0</v>
      </c>
      <c r="H1176" s="66">
        <f t="shared" si="37"/>
        <v>0</v>
      </c>
    </row>
    <row r="1177" spans="1:8" x14ac:dyDescent="0.25">
      <c r="A1177" s="193" t="s">
        <v>15344</v>
      </c>
      <c r="B1177" s="194" t="s">
        <v>15268</v>
      </c>
      <c r="C1177" s="188" t="s">
        <v>15</v>
      </c>
      <c r="D1177" s="177"/>
      <c r="E1177" s="201">
        <v>4.43</v>
      </c>
      <c r="F1177" s="201">
        <v>1.55</v>
      </c>
      <c r="G1177" s="88">
        <f t="shared" si="36"/>
        <v>0</v>
      </c>
      <c r="H1177" s="66">
        <f t="shared" si="37"/>
        <v>0</v>
      </c>
    </row>
    <row r="1178" spans="1:8" x14ac:dyDescent="0.25">
      <c r="A1178" s="193" t="s">
        <v>15345</v>
      </c>
      <c r="B1178" s="194" t="s">
        <v>15346</v>
      </c>
      <c r="C1178" s="188" t="s">
        <v>15</v>
      </c>
      <c r="D1178" s="177"/>
      <c r="E1178" s="201">
        <v>5.3</v>
      </c>
      <c r="F1178" s="201">
        <v>1.86</v>
      </c>
      <c r="G1178" s="88">
        <f t="shared" si="36"/>
        <v>0</v>
      </c>
      <c r="H1178" s="66">
        <f t="shared" si="37"/>
        <v>0</v>
      </c>
    </row>
    <row r="1179" spans="1:8" x14ac:dyDescent="0.25">
      <c r="A1179" s="193" t="s">
        <v>15347</v>
      </c>
      <c r="B1179" s="194" t="s">
        <v>15348</v>
      </c>
      <c r="C1179" s="188" t="s">
        <v>15</v>
      </c>
      <c r="D1179" s="177"/>
      <c r="E1179" s="201">
        <v>9.1</v>
      </c>
      <c r="F1179" s="201">
        <v>3.19</v>
      </c>
      <c r="G1179" s="88">
        <f t="shared" si="36"/>
        <v>0</v>
      </c>
      <c r="H1179" s="66">
        <f t="shared" si="37"/>
        <v>0</v>
      </c>
    </row>
    <row r="1180" spans="1:8" x14ac:dyDescent="0.25">
      <c r="A1180" s="193" t="s">
        <v>15349</v>
      </c>
      <c r="B1180" s="194" t="s">
        <v>15350</v>
      </c>
      <c r="C1180" s="188" t="s">
        <v>15</v>
      </c>
      <c r="D1180" s="177"/>
      <c r="E1180" s="201">
        <v>13.2</v>
      </c>
      <c r="F1180" s="201">
        <v>4.62</v>
      </c>
      <c r="G1180" s="88">
        <f t="shared" si="36"/>
        <v>0</v>
      </c>
      <c r="H1180" s="66">
        <f t="shared" si="37"/>
        <v>0</v>
      </c>
    </row>
    <row r="1181" spans="1:8" s="103" customFormat="1" ht="12.75" x14ac:dyDescent="0.2">
      <c r="A1181" s="193" t="s">
        <v>15351</v>
      </c>
      <c r="B1181" s="194" t="s">
        <v>15352</v>
      </c>
      <c r="C1181" s="188" t="s">
        <v>15</v>
      </c>
      <c r="D1181" s="181"/>
      <c r="E1181" s="201">
        <v>17.2</v>
      </c>
      <c r="F1181" s="201">
        <v>6</v>
      </c>
      <c r="G1181" s="88">
        <f t="shared" si="36"/>
        <v>0</v>
      </c>
      <c r="H1181" s="66">
        <f t="shared" si="37"/>
        <v>0</v>
      </c>
    </row>
    <row r="1182" spans="1:8" x14ac:dyDescent="0.25">
      <c r="A1182" s="193" t="s">
        <v>15353</v>
      </c>
      <c r="B1182" s="194" t="s">
        <v>15354</v>
      </c>
      <c r="C1182" s="188" t="s">
        <v>15</v>
      </c>
      <c r="D1182" s="177"/>
      <c r="E1182" s="201">
        <v>1.71</v>
      </c>
      <c r="F1182" s="201">
        <v>0.6</v>
      </c>
      <c r="G1182" s="88">
        <f t="shared" si="36"/>
        <v>0</v>
      </c>
      <c r="H1182" s="66">
        <f t="shared" si="37"/>
        <v>0</v>
      </c>
    </row>
    <row r="1183" spans="1:8" x14ac:dyDescent="0.25">
      <c r="A1183" s="193" t="s">
        <v>15355</v>
      </c>
      <c r="B1183" s="194" t="s">
        <v>15356</v>
      </c>
      <c r="C1183" s="188" t="s">
        <v>15</v>
      </c>
      <c r="D1183" s="177"/>
      <c r="E1183" s="201">
        <v>4.8600000000000003</v>
      </c>
      <c r="F1183" s="201">
        <v>1.7</v>
      </c>
      <c r="G1183" s="88">
        <f t="shared" si="36"/>
        <v>0</v>
      </c>
      <c r="H1183" s="66">
        <f t="shared" si="37"/>
        <v>0</v>
      </c>
    </row>
    <row r="1184" spans="1:8" x14ac:dyDescent="0.25">
      <c r="A1184" s="193" t="s">
        <v>15357</v>
      </c>
      <c r="B1184" s="194" t="s">
        <v>15358</v>
      </c>
      <c r="C1184" s="188" t="s">
        <v>15</v>
      </c>
      <c r="D1184" s="177"/>
      <c r="E1184" s="201">
        <v>6.3</v>
      </c>
      <c r="F1184" s="201">
        <v>2.21</v>
      </c>
      <c r="G1184" s="88">
        <f t="shared" si="36"/>
        <v>0</v>
      </c>
      <c r="H1184" s="66">
        <f t="shared" si="37"/>
        <v>0</v>
      </c>
    </row>
    <row r="1185" spans="1:8" x14ac:dyDescent="0.25">
      <c r="A1185" s="193" t="s">
        <v>15359</v>
      </c>
      <c r="B1185" s="194" t="s">
        <v>15360</v>
      </c>
      <c r="C1185" s="188" t="s">
        <v>15</v>
      </c>
      <c r="D1185" s="177"/>
      <c r="E1185" s="201">
        <v>6.9</v>
      </c>
      <c r="F1185" s="201">
        <v>2.42</v>
      </c>
      <c r="G1185" s="88">
        <f t="shared" si="36"/>
        <v>0</v>
      </c>
      <c r="H1185" s="66">
        <f t="shared" si="37"/>
        <v>0</v>
      </c>
    </row>
    <row r="1186" spans="1:8" x14ac:dyDescent="0.25">
      <c r="A1186" s="193" t="s">
        <v>15361</v>
      </c>
      <c r="B1186" s="194" t="s">
        <v>15362</v>
      </c>
      <c r="C1186" s="188" t="s">
        <v>15</v>
      </c>
      <c r="D1186" s="177"/>
      <c r="E1186" s="201">
        <v>7.7</v>
      </c>
      <c r="F1186" s="201">
        <v>2.7</v>
      </c>
      <c r="G1186" s="88">
        <f t="shared" si="36"/>
        <v>0</v>
      </c>
      <c r="H1186" s="66">
        <f t="shared" si="37"/>
        <v>0</v>
      </c>
    </row>
    <row r="1187" spans="1:8" ht="101.25" x14ac:dyDescent="0.25">
      <c r="A1187" s="195" t="s">
        <v>15363</v>
      </c>
      <c r="B1187" s="196" t="s">
        <v>22976</v>
      </c>
      <c r="C1187" s="198"/>
      <c r="D1187" s="199"/>
      <c r="E1187" s="199"/>
      <c r="F1187" s="199"/>
      <c r="G1187" s="199"/>
      <c r="H1187" s="200"/>
    </row>
    <row r="1188" spans="1:8" x14ac:dyDescent="0.25">
      <c r="A1188" s="193" t="s">
        <v>15364</v>
      </c>
      <c r="B1188" s="194" t="s">
        <v>15365</v>
      </c>
      <c r="C1188" s="188" t="s">
        <v>15</v>
      </c>
      <c r="D1188" s="177"/>
      <c r="E1188" s="201">
        <v>16.899999999999999</v>
      </c>
      <c r="F1188" s="201">
        <v>6.2</v>
      </c>
      <c r="G1188" s="88">
        <f t="shared" si="36"/>
        <v>0</v>
      </c>
      <c r="H1188" s="66">
        <f t="shared" si="37"/>
        <v>0</v>
      </c>
    </row>
    <row r="1189" spans="1:8" x14ac:dyDescent="0.25">
      <c r="A1189" s="193" t="s">
        <v>15366</v>
      </c>
      <c r="B1189" s="194" t="s">
        <v>15367</v>
      </c>
      <c r="C1189" s="188" t="s">
        <v>15</v>
      </c>
      <c r="D1189" s="177"/>
      <c r="E1189" s="201">
        <v>17.600000000000001</v>
      </c>
      <c r="F1189" s="201">
        <v>6.2</v>
      </c>
      <c r="G1189" s="88">
        <f t="shared" si="36"/>
        <v>0</v>
      </c>
      <c r="H1189" s="66">
        <f t="shared" si="37"/>
        <v>0</v>
      </c>
    </row>
    <row r="1190" spans="1:8" x14ac:dyDescent="0.25">
      <c r="A1190" s="193" t="s">
        <v>15368</v>
      </c>
      <c r="B1190" s="194" t="s">
        <v>15369</v>
      </c>
      <c r="C1190" s="188" t="s">
        <v>15</v>
      </c>
      <c r="D1190" s="177"/>
      <c r="E1190" s="201">
        <v>18.8</v>
      </c>
      <c r="F1190" s="201">
        <v>6.2</v>
      </c>
      <c r="G1190" s="88">
        <f t="shared" si="36"/>
        <v>0</v>
      </c>
      <c r="H1190" s="66">
        <f t="shared" si="37"/>
        <v>0</v>
      </c>
    </row>
    <row r="1191" spans="1:8" x14ac:dyDescent="0.25">
      <c r="A1191" s="193" t="s">
        <v>15370</v>
      </c>
      <c r="B1191" s="194" t="s">
        <v>15371</v>
      </c>
      <c r="C1191" s="188" t="s">
        <v>15</v>
      </c>
      <c r="D1191" s="177"/>
      <c r="E1191" s="201">
        <v>21.5</v>
      </c>
      <c r="F1191" s="201">
        <v>6.2</v>
      </c>
      <c r="G1191" s="88">
        <f t="shared" si="36"/>
        <v>0</v>
      </c>
      <c r="H1191" s="66">
        <f t="shared" si="37"/>
        <v>0</v>
      </c>
    </row>
    <row r="1192" spans="1:8" ht="22.5" x14ac:dyDescent="0.25">
      <c r="A1192" s="193" t="s">
        <v>15372</v>
      </c>
      <c r="B1192" s="194" t="s">
        <v>15373</v>
      </c>
      <c r="C1192" s="188" t="s">
        <v>15</v>
      </c>
      <c r="D1192" s="177"/>
      <c r="E1192" s="201">
        <v>25.3</v>
      </c>
      <c r="F1192" s="201">
        <v>6.2</v>
      </c>
      <c r="G1192" s="88">
        <f t="shared" si="36"/>
        <v>0</v>
      </c>
      <c r="H1192" s="66">
        <f t="shared" si="37"/>
        <v>0</v>
      </c>
    </row>
    <row r="1193" spans="1:8" ht="22.5" x14ac:dyDescent="0.25">
      <c r="A1193" s="193" t="s">
        <v>15374</v>
      </c>
      <c r="B1193" s="194" t="s">
        <v>15375</v>
      </c>
      <c r="C1193" s="188" t="s">
        <v>15</v>
      </c>
      <c r="D1193" s="177"/>
      <c r="E1193" s="201">
        <v>30.6</v>
      </c>
      <c r="F1193" s="201">
        <v>6.2</v>
      </c>
      <c r="G1193" s="88">
        <f t="shared" si="36"/>
        <v>0</v>
      </c>
      <c r="H1193" s="66">
        <f t="shared" si="37"/>
        <v>0</v>
      </c>
    </row>
    <row r="1194" spans="1:8" x14ac:dyDescent="0.25">
      <c r="A1194" s="193" t="s">
        <v>15376</v>
      </c>
      <c r="B1194" s="194" t="s">
        <v>15377</v>
      </c>
      <c r="C1194" s="188" t="s">
        <v>6</v>
      </c>
      <c r="D1194" s="177"/>
      <c r="E1194" s="201">
        <v>16.2</v>
      </c>
      <c r="F1194" s="201">
        <v>4.67</v>
      </c>
      <c r="G1194" s="88">
        <f t="shared" si="36"/>
        <v>0</v>
      </c>
      <c r="H1194" s="66">
        <f t="shared" si="37"/>
        <v>0</v>
      </c>
    </row>
    <row r="1195" spans="1:8" x14ac:dyDescent="0.25">
      <c r="A1195" s="193" t="s">
        <v>15378</v>
      </c>
      <c r="B1195" s="194" t="s">
        <v>15379</v>
      </c>
      <c r="C1195" s="188" t="s">
        <v>6</v>
      </c>
      <c r="D1195" s="177"/>
      <c r="E1195" s="201">
        <v>17.7</v>
      </c>
      <c r="F1195" s="201">
        <v>4.67</v>
      </c>
      <c r="G1195" s="88">
        <f t="shared" si="36"/>
        <v>0</v>
      </c>
      <c r="H1195" s="66">
        <f t="shared" si="37"/>
        <v>0</v>
      </c>
    </row>
    <row r="1196" spans="1:8" x14ac:dyDescent="0.25">
      <c r="A1196" s="193" t="s">
        <v>15380</v>
      </c>
      <c r="B1196" s="194" t="s">
        <v>15381</v>
      </c>
      <c r="C1196" s="188" t="s">
        <v>6</v>
      </c>
      <c r="D1196" s="177"/>
      <c r="E1196" s="201">
        <v>19.7</v>
      </c>
      <c r="F1196" s="201">
        <v>4.67</v>
      </c>
      <c r="G1196" s="88">
        <f t="shared" si="36"/>
        <v>0</v>
      </c>
      <c r="H1196" s="66">
        <f t="shared" si="37"/>
        <v>0</v>
      </c>
    </row>
    <row r="1197" spans="1:8" x14ac:dyDescent="0.25">
      <c r="A1197" s="193" t="s">
        <v>15382</v>
      </c>
      <c r="B1197" s="194" t="s">
        <v>15383</v>
      </c>
      <c r="C1197" s="188" t="s">
        <v>6</v>
      </c>
      <c r="D1197" s="177"/>
      <c r="E1197" s="201">
        <v>22</v>
      </c>
      <c r="F1197" s="201">
        <v>4.67</v>
      </c>
      <c r="G1197" s="88">
        <f t="shared" si="36"/>
        <v>0</v>
      </c>
      <c r="H1197" s="66">
        <f t="shared" si="37"/>
        <v>0</v>
      </c>
    </row>
    <row r="1198" spans="1:8" ht="22.5" x14ac:dyDescent="0.25">
      <c r="A1198" s="193" t="s">
        <v>15384</v>
      </c>
      <c r="B1198" s="194" t="s">
        <v>15385</v>
      </c>
      <c r="C1198" s="188" t="s">
        <v>6</v>
      </c>
      <c r="D1198" s="177"/>
      <c r="E1198" s="201">
        <v>27.7</v>
      </c>
      <c r="F1198" s="201">
        <v>4.67</v>
      </c>
      <c r="G1198" s="88">
        <f t="shared" si="36"/>
        <v>0</v>
      </c>
      <c r="H1198" s="66">
        <f t="shared" si="37"/>
        <v>0</v>
      </c>
    </row>
    <row r="1199" spans="1:8" ht="22.5" x14ac:dyDescent="0.25">
      <c r="A1199" s="193" t="s">
        <v>15386</v>
      </c>
      <c r="B1199" s="194" t="s">
        <v>15387</v>
      </c>
      <c r="C1199" s="188" t="s">
        <v>6</v>
      </c>
      <c r="D1199" s="177"/>
      <c r="E1199" s="201">
        <v>33.299999999999997</v>
      </c>
      <c r="F1199" s="201">
        <v>4.67</v>
      </c>
      <c r="G1199" s="88">
        <f t="shared" si="36"/>
        <v>0</v>
      </c>
      <c r="H1199" s="66">
        <f t="shared" si="37"/>
        <v>0</v>
      </c>
    </row>
    <row r="1200" spans="1:8" x14ac:dyDescent="0.25">
      <c r="A1200" s="193" t="s">
        <v>15388</v>
      </c>
      <c r="B1200" s="194" t="s">
        <v>15389</v>
      </c>
      <c r="C1200" s="188" t="s">
        <v>6</v>
      </c>
      <c r="D1200" s="177"/>
      <c r="E1200" s="201">
        <v>26.6</v>
      </c>
      <c r="F1200" s="201">
        <v>6.7</v>
      </c>
      <c r="G1200" s="88">
        <f t="shared" si="36"/>
        <v>0</v>
      </c>
      <c r="H1200" s="66">
        <f t="shared" si="37"/>
        <v>0</v>
      </c>
    </row>
    <row r="1201" spans="1:8" x14ac:dyDescent="0.25">
      <c r="A1201" s="193" t="s">
        <v>15390</v>
      </c>
      <c r="B1201" s="194" t="s">
        <v>15391</v>
      </c>
      <c r="C1201" s="188" t="s">
        <v>6</v>
      </c>
      <c r="D1201" s="177"/>
      <c r="E1201" s="201">
        <v>28</v>
      </c>
      <c r="F1201" s="201">
        <v>6.7</v>
      </c>
      <c r="G1201" s="88">
        <f t="shared" si="36"/>
        <v>0</v>
      </c>
      <c r="H1201" s="66">
        <f t="shared" si="37"/>
        <v>0</v>
      </c>
    </row>
    <row r="1202" spans="1:8" x14ac:dyDescent="0.25">
      <c r="A1202" s="193" t="s">
        <v>15392</v>
      </c>
      <c r="B1202" s="194" t="s">
        <v>15393</v>
      </c>
      <c r="C1202" s="188" t="s">
        <v>6</v>
      </c>
      <c r="D1202" s="177"/>
      <c r="E1202" s="201">
        <v>29.8</v>
      </c>
      <c r="F1202" s="201">
        <v>6.7</v>
      </c>
      <c r="G1202" s="88">
        <f t="shared" si="36"/>
        <v>0</v>
      </c>
      <c r="H1202" s="66">
        <f t="shared" si="37"/>
        <v>0</v>
      </c>
    </row>
    <row r="1203" spans="1:8" x14ac:dyDescent="0.25">
      <c r="A1203" s="193" t="s">
        <v>15394</v>
      </c>
      <c r="B1203" s="194" t="s">
        <v>15395</v>
      </c>
      <c r="C1203" s="188" t="s">
        <v>6</v>
      </c>
      <c r="D1203" s="177"/>
      <c r="E1203" s="201">
        <v>32.799999999999997</v>
      </c>
      <c r="F1203" s="201">
        <v>6.7</v>
      </c>
      <c r="G1203" s="88">
        <f t="shared" si="36"/>
        <v>0</v>
      </c>
      <c r="H1203" s="66">
        <f t="shared" si="37"/>
        <v>0</v>
      </c>
    </row>
    <row r="1204" spans="1:8" ht="22.5" x14ac:dyDescent="0.25">
      <c r="A1204" s="193" t="s">
        <v>15396</v>
      </c>
      <c r="B1204" s="194" t="s">
        <v>15397</v>
      </c>
      <c r="C1204" s="188" t="s">
        <v>6</v>
      </c>
      <c r="D1204" s="177"/>
      <c r="E1204" s="201">
        <v>38</v>
      </c>
      <c r="F1204" s="201">
        <v>6.7</v>
      </c>
      <c r="G1204" s="88">
        <f t="shared" si="36"/>
        <v>0</v>
      </c>
      <c r="H1204" s="66">
        <f t="shared" si="37"/>
        <v>0</v>
      </c>
    </row>
    <row r="1205" spans="1:8" ht="22.5" x14ac:dyDescent="0.25">
      <c r="A1205" s="193" t="s">
        <v>15398</v>
      </c>
      <c r="B1205" s="194" t="s">
        <v>15399</v>
      </c>
      <c r="C1205" s="188" t="s">
        <v>6</v>
      </c>
      <c r="D1205" s="177"/>
      <c r="E1205" s="201">
        <v>43</v>
      </c>
      <c r="F1205" s="201">
        <v>6.7</v>
      </c>
      <c r="G1205" s="88">
        <f t="shared" si="36"/>
        <v>0</v>
      </c>
      <c r="H1205" s="66">
        <f t="shared" si="37"/>
        <v>0</v>
      </c>
    </row>
    <row r="1206" spans="1:8" x14ac:dyDescent="0.25">
      <c r="A1206" s="193" t="s">
        <v>15400</v>
      </c>
      <c r="B1206" s="194" t="s">
        <v>15401</v>
      </c>
      <c r="C1206" s="188" t="s">
        <v>6</v>
      </c>
      <c r="D1206" s="177"/>
      <c r="E1206" s="201">
        <v>37.9</v>
      </c>
      <c r="F1206" s="201">
        <v>8.8000000000000007</v>
      </c>
      <c r="G1206" s="88">
        <f t="shared" si="36"/>
        <v>0</v>
      </c>
      <c r="H1206" s="66">
        <f t="shared" si="37"/>
        <v>0</v>
      </c>
    </row>
    <row r="1207" spans="1:8" x14ac:dyDescent="0.25">
      <c r="A1207" s="193" t="s">
        <v>15402</v>
      </c>
      <c r="B1207" s="194" t="s">
        <v>15403</v>
      </c>
      <c r="C1207" s="188" t="s">
        <v>6</v>
      </c>
      <c r="D1207" s="177"/>
      <c r="E1207" s="201">
        <v>39.4</v>
      </c>
      <c r="F1207" s="201">
        <v>8.8000000000000007</v>
      </c>
      <c r="G1207" s="88">
        <f t="shared" si="36"/>
        <v>0</v>
      </c>
      <c r="H1207" s="66">
        <f t="shared" si="37"/>
        <v>0</v>
      </c>
    </row>
    <row r="1208" spans="1:8" x14ac:dyDescent="0.25">
      <c r="A1208" s="193" t="s">
        <v>15404</v>
      </c>
      <c r="B1208" s="194" t="s">
        <v>15405</v>
      </c>
      <c r="C1208" s="188" t="s">
        <v>6</v>
      </c>
      <c r="D1208" s="177"/>
      <c r="E1208" s="201">
        <v>42.3</v>
      </c>
      <c r="F1208" s="201">
        <v>8.8000000000000007</v>
      </c>
      <c r="G1208" s="88">
        <f t="shared" si="36"/>
        <v>0</v>
      </c>
      <c r="H1208" s="66">
        <f t="shared" si="37"/>
        <v>0</v>
      </c>
    </row>
    <row r="1209" spans="1:8" x14ac:dyDescent="0.25">
      <c r="A1209" s="193" t="s">
        <v>15406</v>
      </c>
      <c r="B1209" s="194" t="s">
        <v>15407</v>
      </c>
      <c r="C1209" s="188" t="s">
        <v>6</v>
      </c>
      <c r="D1209" s="177"/>
      <c r="E1209" s="201">
        <v>43.2</v>
      </c>
      <c r="F1209" s="201">
        <v>8.8000000000000007</v>
      </c>
      <c r="G1209" s="88">
        <f t="shared" si="36"/>
        <v>0</v>
      </c>
      <c r="H1209" s="66">
        <f t="shared" si="37"/>
        <v>0</v>
      </c>
    </row>
    <row r="1210" spans="1:8" ht="22.5" x14ac:dyDescent="0.25">
      <c r="A1210" s="193" t="s">
        <v>15408</v>
      </c>
      <c r="B1210" s="194" t="s">
        <v>15409</v>
      </c>
      <c r="C1210" s="188" t="s">
        <v>6</v>
      </c>
      <c r="D1210" s="177"/>
      <c r="E1210" s="201">
        <v>46</v>
      </c>
      <c r="F1210" s="201">
        <v>8.8000000000000007</v>
      </c>
      <c r="G1210" s="88">
        <f t="shared" si="36"/>
        <v>0</v>
      </c>
      <c r="H1210" s="66">
        <f t="shared" si="37"/>
        <v>0</v>
      </c>
    </row>
    <row r="1211" spans="1:8" ht="22.5" x14ac:dyDescent="0.25">
      <c r="A1211" s="193" t="s">
        <v>15410</v>
      </c>
      <c r="B1211" s="194" t="s">
        <v>15411</v>
      </c>
      <c r="C1211" s="188" t="s">
        <v>6</v>
      </c>
      <c r="D1211" s="177"/>
      <c r="E1211" s="201">
        <v>55</v>
      </c>
      <c r="F1211" s="201">
        <v>8.9</v>
      </c>
      <c r="G1211" s="88">
        <f t="shared" si="36"/>
        <v>0</v>
      </c>
      <c r="H1211" s="66">
        <f t="shared" si="37"/>
        <v>0</v>
      </c>
    </row>
    <row r="1212" spans="1:8" s="103" customFormat="1" ht="12.75" x14ac:dyDescent="0.2">
      <c r="A1212" s="193" t="s">
        <v>15412</v>
      </c>
      <c r="B1212" s="194" t="s">
        <v>15413</v>
      </c>
      <c r="C1212" s="188" t="s">
        <v>6</v>
      </c>
      <c r="D1212" s="181"/>
      <c r="E1212" s="201">
        <v>17.899999999999999</v>
      </c>
      <c r="F1212" s="201">
        <v>4.67</v>
      </c>
      <c r="G1212" s="88">
        <f t="shared" si="36"/>
        <v>0</v>
      </c>
      <c r="H1212" s="66">
        <f t="shared" si="37"/>
        <v>0</v>
      </c>
    </row>
    <row r="1213" spans="1:8" x14ac:dyDescent="0.25">
      <c r="A1213" s="193" t="s">
        <v>15414</v>
      </c>
      <c r="B1213" s="194" t="s">
        <v>15415</v>
      </c>
      <c r="C1213" s="188" t="s">
        <v>6</v>
      </c>
      <c r="D1213" s="177"/>
      <c r="E1213" s="201">
        <v>24.1</v>
      </c>
      <c r="F1213" s="201">
        <v>4.67</v>
      </c>
      <c r="G1213" s="88">
        <f t="shared" si="36"/>
        <v>0</v>
      </c>
      <c r="H1213" s="66">
        <f t="shared" si="37"/>
        <v>0</v>
      </c>
    </row>
    <row r="1214" spans="1:8" x14ac:dyDescent="0.25">
      <c r="A1214" s="193" t="s">
        <v>15416</v>
      </c>
      <c r="B1214" s="194" t="s">
        <v>15417</v>
      </c>
      <c r="C1214" s="188" t="s">
        <v>6</v>
      </c>
      <c r="D1214" s="177"/>
      <c r="E1214" s="201">
        <v>26.7</v>
      </c>
      <c r="F1214" s="201">
        <v>4.67</v>
      </c>
      <c r="G1214" s="88">
        <f t="shared" si="36"/>
        <v>0</v>
      </c>
      <c r="H1214" s="66">
        <f t="shared" si="37"/>
        <v>0</v>
      </c>
    </row>
    <row r="1215" spans="1:8" x14ac:dyDescent="0.25">
      <c r="A1215" s="193" t="s">
        <v>15418</v>
      </c>
      <c r="B1215" s="194" t="s">
        <v>15419</v>
      </c>
      <c r="C1215" s="188" t="s">
        <v>6</v>
      </c>
      <c r="D1215" s="177"/>
      <c r="E1215" s="201">
        <v>29.5</v>
      </c>
      <c r="F1215" s="201">
        <v>4.67</v>
      </c>
      <c r="G1215" s="88">
        <f t="shared" si="36"/>
        <v>0</v>
      </c>
      <c r="H1215" s="66">
        <f t="shared" si="37"/>
        <v>0</v>
      </c>
    </row>
    <row r="1216" spans="1:8" x14ac:dyDescent="0.25">
      <c r="A1216" s="193" t="s">
        <v>15420</v>
      </c>
      <c r="B1216" s="194" t="s">
        <v>15421</v>
      </c>
      <c r="C1216" s="188" t="s">
        <v>6</v>
      </c>
      <c r="D1216" s="177"/>
      <c r="E1216" s="201">
        <v>39.1</v>
      </c>
      <c r="F1216" s="201">
        <v>5.0999999999999996</v>
      </c>
      <c r="G1216" s="88">
        <f t="shared" si="36"/>
        <v>0</v>
      </c>
      <c r="H1216" s="66">
        <f t="shared" si="37"/>
        <v>0</v>
      </c>
    </row>
    <row r="1217" spans="1:8" x14ac:dyDescent="0.25">
      <c r="A1217" s="193" t="s">
        <v>15422</v>
      </c>
      <c r="B1217" s="194" t="s">
        <v>15423</v>
      </c>
      <c r="C1217" s="188" t="s">
        <v>6</v>
      </c>
      <c r="D1217" s="177"/>
      <c r="E1217" s="201">
        <v>2.87</v>
      </c>
      <c r="F1217" s="201">
        <v>1.03</v>
      </c>
      <c r="G1217" s="88">
        <f t="shared" si="36"/>
        <v>0</v>
      </c>
      <c r="H1217" s="66">
        <f t="shared" si="37"/>
        <v>0</v>
      </c>
    </row>
    <row r="1218" spans="1:8" ht="90" x14ac:dyDescent="0.25">
      <c r="A1218" s="195" t="s">
        <v>15424</v>
      </c>
      <c r="B1218" s="196" t="s">
        <v>22977</v>
      </c>
      <c r="C1218" s="198"/>
      <c r="D1218" s="199"/>
      <c r="E1218" s="199"/>
      <c r="F1218" s="199"/>
      <c r="G1218" s="199"/>
      <c r="H1218" s="200"/>
    </row>
    <row r="1219" spans="1:8" x14ac:dyDescent="0.25">
      <c r="A1219" s="193" t="s">
        <v>15425</v>
      </c>
      <c r="B1219" s="194" t="s">
        <v>15426</v>
      </c>
      <c r="C1219" s="188" t="s">
        <v>15</v>
      </c>
      <c r="D1219" s="177"/>
      <c r="E1219" s="201">
        <v>18.3</v>
      </c>
      <c r="F1219" s="201">
        <v>6.7</v>
      </c>
      <c r="G1219" s="88">
        <f t="shared" si="36"/>
        <v>0</v>
      </c>
      <c r="H1219" s="66">
        <f t="shared" si="37"/>
        <v>0</v>
      </c>
    </row>
    <row r="1220" spans="1:8" x14ac:dyDescent="0.25">
      <c r="A1220" s="193" t="s">
        <v>15427</v>
      </c>
      <c r="B1220" s="194" t="s">
        <v>15428</v>
      </c>
      <c r="C1220" s="188" t="s">
        <v>15</v>
      </c>
      <c r="D1220" s="177"/>
      <c r="E1220" s="201">
        <v>20.100000000000001</v>
      </c>
      <c r="F1220" s="201">
        <v>7.4</v>
      </c>
      <c r="G1220" s="88">
        <f t="shared" ref="G1220:G1283" si="38">D1220*E1220</f>
        <v>0</v>
      </c>
      <c r="H1220" s="66">
        <f t="shared" ref="H1220:H1283" si="39">D1220*F1220</f>
        <v>0</v>
      </c>
    </row>
    <row r="1221" spans="1:8" x14ac:dyDescent="0.25">
      <c r="A1221" s="193" t="s">
        <v>15429</v>
      </c>
      <c r="B1221" s="194" t="s">
        <v>15430</v>
      </c>
      <c r="C1221" s="188" t="s">
        <v>15</v>
      </c>
      <c r="D1221" s="177"/>
      <c r="E1221" s="201">
        <v>22.3</v>
      </c>
      <c r="F1221" s="201">
        <v>8.1999999999999993</v>
      </c>
      <c r="G1221" s="88">
        <f t="shared" si="38"/>
        <v>0</v>
      </c>
      <c r="H1221" s="66">
        <f t="shared" si="39"/>
        <v>0</v>
      </c>
    </row>
    <row r="1222" spans="1:8" x14ac:dyDescent="0.25">
      <c r="A1222" s="193" t="s">
        <v>15431</v>
      </c>
      <c r="B1222" s="194" t="s">
        <v>15432</v>
      </c>
      <c r="C1222" s="188" t="s">
        <v>15</v>
      </c>
      <c r="D1222" s="177"/>
      <c r="E1222" s="201">
        <v>26.6</v>
      </c>
      <c r="F1222" s="201">
        <v>9.8000000000000007</v>
      </c>
      <c r="G1222" s="88">
        <f t="shared" si="38"/>
        <v>0</v>
      </c>
      <c r="H1222" s="66">
        <f t="shared" si="39"/>
        <v>0</v>
      </c>
    </row>
    <row r="1223" spans="1:8" x14ac:dyDescent="0.25">
      <c r="A1223" s="193" t="s">
        <v>15433</v>
      </c>
      <c r="B1223" s="194" t="s">
        <v>15434</v>
      </c>
      <c r="C1223" s="188" t="s">
        <v>15</v>
      </c>
      <c r="D1223" s="177"/>
      <c r="E1223" s="201">
        <v>31.4</v>
      </c>
      <c r="F1223" s="201">
        <v>11.6</v>
      </c>
      <c r="G1223" s="88">
        <f t="shared" si="38"/>
        <v>0</v>
      </c>
      <c r="H1223" s="66">
        <f t="shared" si="39"/>
        <v>0</v>
      </c>
    </row>
    <row r="1224" spans="1:8" x14ac:dyDescent="0.25">
      <c r="A1224" s="193" t="s">
        <v>15435</v>
      </c>
      <c r="B1224" s="194" t="s">
        <v>15436</v>
      </c>
      <c r="C1224" s="188" t="s">
        <v>6</v>
      </c>
      <c r="D1224" s="177"/>
      <c r="E1224" s="201">
        <v>13.1</v>
      </c>
      <c r="F1224" s="201">
        <v>4.82</v>
      </c>
      <c r="G1224" s="88">
        <f t="shared" si="38"/>
        <v>0</v>
      </c>
      <c r="H1224" s="66">
        <f t="shared" si="39"/>
        <v>0</v>
      </c>
    </row>
    <row r="1225" spans="1:8" x14ac:dyDescent="0.25">
      <c r="A1225" s="193" t="s">
        <v>15437</v>
      </c>
      <c r="B1225" s="194" t="s">
        <v>15438</v>
      </c>
      <c r="C1225" s="188" t="s">
        <v>6</v>
      </c>
      <c r="D1225" s="177"/>
      <c r="E1225" s="201">
        <v>15.3</v>
      </c>
      <c r="F1225" s="201">
        <v>5.6</v>
      </c>
      <c r="G1225" s="88">
        <f t="shared" si="38"/>
        <v>0</v>
      </c>
      <c r="H1225" s="66">
        <f t="shared" si="39"/>
        <v>0</v>
      </c>
    </row>
    <row r="1226" spans="1:8" x14ac:dyDescent="0.25">
      <c r="A1226" s="193" t="s">
        <v>15439</v>
      </c>
      <c r="B1226" s="194" t="s">
        <v>15440</v>
      </c>
      <c r="C1226" s="188" t="s">
        <v>6</v>
      </c>
      <c r="D1226" s="177"/>
      <c r="E1226" s="201">
        <v>17.100000000000001</v>
      </c>
      <c r="F1226" s="201">
        <v>6.3</v>
      </c>
      <c r="G1226" s="88">
        <f t="shared" si="38"/>
        <v>0</v>
      </c>
      <c r="H1226" s="66">
        <f t="shared" si="39"/>
        <v>0</v>
      </c>
    </row>
    <row r="1227" spans="1:8" x14ac:dyDescent="0.25">
      <c r="A1227" s="193" t="s">
        <v>15441</v>
      </c>
      <c r="B1227" s="194" t="s">
        <v>15442</v>
      </c>
      <c r="C1227" s="188" t="s">
        <v>6</v>
      </c>
      <c r="D1227" s="177"/>
      <c r="E1227" s="201">
        <v>21.2</v>
      </c>
      <c r="F1227" s="201">
        <v>7.8</v>
      </c>
      <c r="G1227" s="88">
        <f t="shared" si="38"/>
        <v>0</v>
      </c>
      <c r="H1227" s="66">
        <f t="shared" si="39"/>
        <v>0</v>
      </c>
    </row>
    <row r="1228" spans="1:8" x14ac:dyDescent="0.25">
      <c r="A1228" s="193" t="s">
        <v>15443</v>
      </c>
      <c r="B1228" s="194" t="s">
        <v>15444</v>
      </c>
      <c r="C1228" s="188" t="s">
        <v>6</v>
      </c>
      <c r="D1228" s="177"/>
      <c r="E1228" s="201">
        <v>24.9</v>
      </c>
      <c r="F1228" s="201">
        <v>9.1999999999999993</v>
      </c>
      <c r="G1228" s="88">
        <f t="shared" si="38"/>
        <v>0</v>
      </c>
      <c r="H1228" s="66">
        <f t="shared" si="39"/>
        <v>0</v>
      </c>
    </row>
    <row r="1229" spans="1:8" x14ac:dyDescent="0.25">
      <c r="A1229" s="193" t="s">
        <v>15445</v>
      </c>
      <c r="B1229" s="194" t="s">
        <v>15446</v>
      </c>
      <c r="C1229" s="188" t="s">
        <v>6</v>
      </c>
      <c r="D1229" s="177"/>
      <c r="E1229" s="201">
        <v>20.2</v>
      </c>
      <c r="F1229" s="201">
        <v>7.4</v>
      </c>
      <c r="G1229" s="88">
        <f t="shared" si="38"/>
        <v>0</v>
      </c>
      <c r="H1229" s="66">
        <f t="shared" si="39"/>
        <v>0</v>
      </c>
    </row>
    <row r="1230" spans="1:8" x14ac:dyDescent="0.25">
      <c r="A1230" s="193" t="s">
        <v>15447</v>
      </c>
      <c r="B1230" s="194" t="s">
        <v>15448</v>
      </c>
      <c r="C1230" s="188" t="s">
        <v>6</v>
      </c>
      <c r="D1230" s="177"/>
      <c r="E1230" s="201">
        <v>22.8</v>
      </c>
      <c r="F1230" s="201">
        <v>8.4</v>
      </c>
      <c r="G1230" s="88">
        <f t="shared" si="38"/>
        <v>0</v>
      </c>
      <c r="H1230" s="66">
        <f t="shared" si="39"/>
        <v>0</v>
      </c>
    </row>
    <row r="1231" spans="1:8" x14ac:dyDescent="0.25">
      <c r="A1231" s="193" t="s">
        <v>15449</v>
      </c>
      <c r="B1231" s="194" t="s">
        <v>15450</v>
      </c>
      <c r="C1231" s="188" t="s">
        <v>6</v>
      </c>
      <c r="D1231" s="177"/>
      <c r="E1231" s="201">
        <v>24.5</v>
      </c>
      <c r="F1231" s="201">
        <v>9</v>
      </c>
      <c r="G1231" s="88">
        <f t="shared" si="38"/>
        <v>0</v>
      </c>
      <c r="H1231" s="66">
        <f t="shared" si="39"/>
        <v>0</v>
      </c>
    </row>
    <row r="1232" spans="1:8" x14ac:dyDescent="0.25">
      <c r="A1232" s="193" t="s">
        <v>15451</v>
      </c>
      <c r="B1232" s="194" t="s">
        <v>15452</v>
      </c>
      <c r="C1232" s="188" t="s">
        <v>6</v>
      </c>
      <c r="D1232" s="177"/>
      <c r="E1232" s="201">
        <v>29.7</v>
      </c>
      <c r="F1232" s="201">
        <v>10.9</v>
      </c>
      <c r="G1232" s="88">
        <f t="shared" si="38"/>
        <v>0</v>
      </c>
      <c r="H1232" s="66">
        <f t="shared" si="39"/>
        <v>0</v>
      </c>
    </row>
    <row r="1233" spans="1:8" x14ac:dyDescent="0.25">
      <c r="A1233" s="193" t="s">
        <v>15453</v>
      </c>
      <c r="B1233" s="194" t="s">
        <v>15454</v>
      </c>
      <c r="C1233" s="188" t="s">
        <v>6</v>
      </c>
      <c r="D1233" s="177"/>
      <c r="E1233" s="201">
        <v>35.1</v>
      </c>
      <c r="F1233" s="201">
        <v>12.9</v>
      </c>
      <c r="G1233" s="88">
        <f t="shared" si="38"/>
        <v>0</v>
      </c>
      <c r="H1233" s="66">
        <f t="shared" si="39"/>
        <v>0</v>
      </c>
    </row>
    <row r="1234" spans="1:8" x14ac:dyDescent="0.25">
      <c r="A1234" s="193" t="s">
        <v>15455</v>
      </c>
      <c r="B1234" s="194" t="s">
        <v>15456</v>
      </c>
      <c r="C1234" s="188" t="s">
        <v>6</v>
      </c>
      <c r="D1234" s="177"/>
      <c r="E1234" s="201">
        <v>21.3</v>
      </c>
      <c r="F1234" s="201">
        <v>7.8</v>
      </c>
      <c r="G1234" s="88">
        <f t="shared" si="38"/>
        <v>0</v>
      </c>
      <c r="H1234" s="66">
        <f t="shared" si="39"/>
        <v>0</v>
      </c>
    </row>
    <row r="1235" spans="1:8" x14ac:dyDescent="0.25">
      <c r="A1235" s="193" t="s">
        <v>15457</v>
      </c>
      <c r="B1235" s="194" t="s">
        <v>15458</v>
      </c>
      <c r="C1235" s="188" t="s">
        <v>6</v>
      </c>
      <c r="D1235" s="177"/>
      <c r="E1235" s="201">
        <v>23.1</v>
      </c>
      <c r="F1235" s="201">
        <v>8.5</v>
      </c>
      <c r="G1235" s="88">
        <f t="shared" si="38"/>
        <v>0</v>
      </c>
      <c r="H1235" s="66">
        <f t="shared" si="39"/>
        <v>0</v>
      </c>
    </row>
    <row r="1236" spans="1:8" x14ac:dyDescent="0.25">
      <c r="A1236" s="193" t="s">
        <v>15459</v>
      </c>
      <c r="B1236" s="194" t="s">
        <v>15460</v>
      </c>
      <c r="C1236" s="188" t="s">
        <v>6</v>
      </c>
      <c r="D1236" s="177"/>
      <c r="E1236" s="201">
        <v>30.6</v>
      </c>
      <c r="F1236" s="201">
        <v>11.3</v>
      </c>
      <c r="G1236" s="88">
        <f t="shared" si="38"/>
        <v>0</v>
      </c>
      <c r="H1236" s="66">
        <f t="shared" si="39"/>
        <v>0</v>
      </c>
    </row>
    <row r="1237" spans="1:8" x14ac:dyDescent="0.25">
      <c r="A1237" s="193" t="s">
        <v>15461</v>
      </c>
      <c r="B1237" s="194" t="s">
        <v>15462</v>
      </c>
      <c r="C1237" s="188" t="s">
        <v>6</v>
      </c>
      <c r="D1237" s="177"/>
      <c r="E1237" s="201">
        <v>34.9</v>
      </c>
      <c r="F1237" s="201">
        <v>12.9</v>
      </c>
      <c r="G1237" s="88">
        <f t="shared" si="38"/>
        <v>0</v>
      </c>
      <c r="H1237" s="66">
        <f t="shared" si="39"/>
        <v>0</v>
      </c>
    </row>
    <row r="1238" spans="1:8" s="103" customFormat="1" ht="12.75" x14ac:dyDescent="0.2">
      <c r="A1238" s="193" t="s">
        <v>15463</v>
      </c>
      <c r="B1238" s="194" t="s">
        <v>15464</v>
      </c>
      <c r="C1238" s="188" t="s">
        <v>6</v>
      </c>
      <c r="D1238" s="181"/>
      <c r="E1238" s="201">
        <v>41.5</v>
      </c>
      <c r="F1238" s="201">
        <v>15.3</v>
      </c>
      <c r="G1238" s="88">
        <f t="shared" si="38"/>
        <v>0</v>
      </c>
      <c r="H1238" s="66">
        <f t="shared" si="39"/>
        <v>0</v>
      </c>
    </row>
    <row r="1239" spans="1:8" x14ac:dyDescent="0.25">
      <c r="A1239" s="193" t="s">
        <v>15465</v>
      </c>
      <c r="B1239" s="194" t="s">
        <v>15415</v>
      </c>
      <c r="C1239" s="188" t="s">
        <v>6</v>
      </c>
      <c r="D1239" s="177"/>
      <c r="E1239" s="201">
        <v>15.8</v>
      </c>
      <c r="F1239" s="201">
        <v>5.8</v>
      </c>
      <c r="G1239" s="88">
        <f t="shared" si="38"/>
        <v>0</v>
      </c>
      <c r="H1239" s="66">
        <f t="shared" si="39"/>
        <v>0</v>
      </c>
    </row>
    <row r="1240" spans="1:8" x14ac:dyDescent="0.25">
      <c r="A1240" s="193" t="s">
        <v>15466</v>
      </c>
      <c r="B1240" s="194" t="s">
        <v>15467</v>
      </c>
      <c r="C1240" s="188" t="s">
        <v>6</v>
      </c>
      <c r="D1240" s="177"/>
      <c r="E1240" s="201">
        <v>18.399999999999999</v>
      </c>
      <c r="F1240" s="201">
        <v>6.8</v>
      </c>
      <c r="G1240" s="88">
        <f t="shared" si="38"/>
        <v>0</v>
      </c>
      <c r="H1240" s="66">
        <f t="shared" si="39"/>
        <v>0</v>
      </c>
    </row>
    <row r="1241" spans="1:8" x14ac:dyDescent="0.25">
      <c r="A1241" s="193" t="s">
        <v>15468</v>
      </c>
      <c r="B1241" s="194" t="s">
        <v>15419</v>
      </c>
      <c r="C1241" s="188" t="s">
        <v>6</v>
      </c>
      <c r="D1241" s="177"/>
      <c r="E1241" s="201">
        <v>21.1</v>
      </c>
      <c r="F1241" s="201">
        <v>7.8</v>
      </c>
      <c r="G1241" s="88">
        <f t="shared" si="38"/>
        <v>0</v>
      </c>
      <c r="H1241" s="66">
        <f t="shared" si="39"/>
        <v>0</v>
      </c>
    </row>
    <row r="1242" spans="1:8" x14ac:dyDescent="0.25">
      <c r="A1242" s="193" t="s">
        <v>15469</v>
      </c>
      <c r="B1242" s="194" t="s">
        <v>15421</v>
      </c>
      <c r="C1242" s="188" t="s">
        <v>6</v>
      </c>
      <c r="D1242" s="177"/>
      <c r="E1242" s="201">
        <v>24.3</v>
      </c>
      <c r="F1242" s="201">
        <v>9</v>
      </c>
      <c r="G1242" s="88">
        <f t="shared" si="38"/>
        <v>0</v>
      </c>
      <c r="H1242" s="66">
        <f t="shared" si="39"/>
        <v>0</v>
      </c>
    </row>
    <row r="1243" spans="1:8" x14ac:dyDescent="0.25">
      <c r="A1243" s="193" t="s">
        <v>15470</v>
      </c>
      <c r="B1243" s="194" t="s">
        <v>15423</v>
      </c>
      <c r="C1243" s="188" t="s">
        <v>6</v>
      </c>
      <c r="D1243" s="177"/>
      <c r="E1243" s="201">
        <v>2.46</v>
      </c>
      <c r="F1243" s="201">
        <v>0.91</v>
      </c>
      <c r="G1243" s="88">
        <f t="shared" si="38"/>
        <v>0</v>
      </c>
      <c r="H1243" s="66">
        <f t="shared" si="39"/>
        <v>0</v>
      </c>
    </row>
    <row r="1244" spans="1:8" s="103" customFormat="1" ht="90" x14ac:dyDescent="0.2">
      <c r="A1244" s="195" t="s">
        <v>15471</v>
      </c>
      <c r="B1244" s="196" t="s">
        <v>22978</v>
      </c>
      <c r="C1244" s="198"/>
      <c r="D1244" s="199"/>
      <c r="E1244" s="199"/>
      <c r="F1244" s="199"/>
      <c r="G1244" s="199"/>
      <c r="H1244" s="200"/>
    </row>
    <row r="1245" spans="1:8" x14ac:dyDescent="0.25">
      <c r="A1245" s="193" t="s">
        <v>15472</v>
      </c>
      <c r="B1245" s="194" t="s">
        <v>15473</v>
      </c>
      <c r="C1245" s="188" t="s">
        <v>6</v>
      </c>
      <c r="D1245" s="177"/>
      <c r="E1245" s="201">
        <v>6</v>
      </c>
      <c r="F1245" s="201">
        <v>2.1</v>
      </c>
      <c r="G1245" s="88">
        <f t="shared" si="38"/>
        <v>0</v>
      </c>
      <c r="H1245" s="66">
        <f t="shared" si="39"/>
        <v>0</v>
      </c>
    </row>
    <row r="1246" spans="1:8" x14ac:dyDescent="0.25">
      <c r="A1246" s="193" t="s">
        <v>15474</v>
      </c>
      <c r="B1246" s="194" t="s">
        <v>15475</v>
      </c>
      <c r="C1246" s="188" t="s">
        <v>6</v>
      </c>
      <c r="D1246" s="177"/>
      <c r="E1246" s="201">
        <v>7.1</v>
      </c>
      <c r="F1246" s="201">
        <v>2.4900000000000002</v>
      </c>
      <c r="G1246" s="88">
        <f t="shared" si="38"/>
        <v>0</v>
      </c>
      <c r="H1246" s="66">
        <f t="shared" si="39"/>
        <v>0</v>
      </c>
    </row>
    <row r="1247" spans="1:8" x14ac:dyDescent="0.25">
      <c r="A1247" s="193" t="s">
        <v>15476</v>
      </c>
      <c r="B1247" s="194" t="s">
        <v>15477</v>
      </c>
      <c r="C1247" s="188" t="s">
        <v>6</v>
      </c>
      <c r="D1247" s="177"/>
      <c r="E1247" s="201">
        <v>8</v>
      </c>
      <c r="F1247" s="201">
        <v>2.8</v>
      </c>
      <c r="G1247" s="88">
        <f t="shared" si="38"/>
        <v>0</v>
      </c>
      <c r="H1247" s="66">
        <f t="shared" si="39"/>
        <v>0</v>
      </c>
    </row>
    <row r="1248" spans="1:8" x14ac:dyDescent="0.25">
      <c r="A1248" s="193" t="s">
        <v>15478</v>
      </c>
      <c r="B1248" s="194" t="s">
        <v>15479</v>
      </c>
      <c r="C1248" s="188" t="s">
        <v>6</v>
      </c>
      <c r="D1248" s="177"/>
      <c r="E1248" s="201">
        <v>9.1</v>
      </c>
      <c r="F1248" s="201">
        <v>3.19</v>
      </c>
      <c r="G1248" s="88">
        <f t="shared" si="38"/>
        <v>0</v>
      </c>
      <c r="H1248" s="66">
        <f t="shared" si="39"/>
        <v>0</v>
      </c>
    </row>
    <row r="1249" spans="1:8" x14ac:dyDescent="0.25">
      <c r="A1249" s="193" t="s">
        <v>15480</v>
      </c>
      <c r="B1249" s="194" t="s">
        <v>15481</v>
      </c>
      <c r="C1249" s="188" t="s">
        <v>6</v>
      </c>
      <c r="D1249" s="177"/>
      <c r="E1249" s="201">
        <v>10.1</v>
      </c>
      <c r="F1249" s="201">
        <v>3.54</v>
      </c>
      <c r="G1249" s="88">
        <f t="shared" si="38"/>
        <v>0</v>
      </c>
      <c r="H1249" s="66">
        <f t="shared" si="39"/>
        <v>0</v>
      </c>
    </row>
    <row r="1250" spans="1:8" ht="78.75" x14ac:dyDescent="0.25">
      <c r="A1250" s="195" t="s">
        <v>15482</v>
      </c>
      <c r="B1250" s="196" t="s">
        <v>22979</v>
      </c>
      <c r="C1250" s="198"/>
      <c r="D1250" s="199"/>
      <c r="E1250" s="199"/>
      <c r="F1250" s="199"/>
      <c r="G1250" s="199"/>
      <c r="H1250" s="200"/>
    </row>
    <row r="1251" spans="1:8" x14ac:dyDescent="0.25">
      <c r="A1251" s="193" t="s">
        <v>15483</v>
      </c>
      <c r="B1251" s="194" t="s">
        <v>15426</v>
      </c>
      <c r="C1251" s="188" t="s">
        <v>15</v>
      </c>
      <c r="D1251" s="177"/>
      <c r="E1251" s="201">
        <v>19.600000000000001</v>
      </c>
      <c r="F1251" s="201">
        <v>7.2</v>
      </c>
      <c r="G1251" s="88">
        <f t="shared" si="38"/>
        <v>0</v>
      </c>
      <c r="H1251" s="66">
        <f t="shared" si="39"/>
        <v>0</v>
      </c>
    </row>
    <row r="1252" spans="1:8" x14ac:dyDescent="0.25">
      <c r="A1252" s="193" t="s">
        <v>15484</v>
      </c>
      <c r="B1252" s="194" t="s">
        <v>15428</v>
      </c>
      <c r="C1252" s="188" t="s">
        <v>15</v>
      </c>
      <c r="D1252" s="177"/>
      <c r="E1252" s="201">
        <v>22.2</v>
      </c>
      <c r="F1252" s="201">
        <v>8.1999999999999993</v>
      </c>
      <c r="G1252" s="88">
        <f t="shared" si="38"/>
        <v>0</v>
      </c>
      <c r="H1252" s="66">
        <f t="shared" si="39"/>
        <v>0</v>
      </c>
    </row>
    <row r="1253" spans="1:8" x14ac:dyDescent="0.25">
      <c r="A1253" s="193" t="s">
        <v>15485</v>
      </c>
      <c r="B1253" s="194" t="s">
        <v>15430</v>
      </c>
      <c r="C1253" s="188" t="s">
        <v>15</v>
      </c>
      <c r="D1253" s="177"/>
      <c r="E1253" s="201">
        <v>25.3</v>
      </c>
      <c r="F1253" s="201">
        <v>9.3000000000000007</v>
      </c>
      <c r="G1253" s="88">
        <f t="shared" si="38"/>
        <v>0</v>
      </c>
      <c r="H1253" s="66">
        <f t="shared" si="39"/>
        <v>0</v>
      </c>
    </row>
    <row r="1254" spans="1:8" x14ac:dyDescent="0.25">
      <c r="A1254" s="193" t="s">
        <v>15486</v>
      </c>
      <c r="B1254" s="194" t="s">
        <v>15432</v>
      </c>
      <c r="C1254" s="188" t="s">
        <v>15</v>
      </c>
      <c r="D1254" s="177"/>
      <c r="E1254" s="201">
        <v>30.7</v>
      </c>
      <c r="F1254" s="201">
        <v>11.3</v>
      </c>
      <c r="G1254" s="88">
        <f t="shared" si="38"/>
        <v>0</v>
      </c>
      <c r="H1254" s="66">
        <f t="shared" si="39"/>
        <v>0</v>
      </c>
    </row>
    <row r="1255" spans="1:8" x14ac:dyDescent="0.25">
      <c r="A1255" s="193" t="s">
        <v>15487</v>
      </c>
      <c r="B1255" s="194" t="s">
        <v>15436</v>
      </c>
      <c r="C1255" s="188" t="s">
        <v>6</v>
      </c>
      <c r="D1255" s="177"/>
      <c r="E1255" s="201">
        <v>15.3</v>
      </c>
      <c r="F1255" s="201">
        <v>5.6</v>
      </c>
      <c r="G1255" s="88">
        <f t="shared" si="38"/>
        <v>0</v>
      </c>
      <c r="H1255" s="66">
        <f t="shared" si="39"/>
        <v>0</v>
      </c>
    </row>
    <row r="1256" spans="1:8" x14ac:dyDescent="0.25">
      <c r="A1256" s="193" t="s">
        <v>15488</v>
      </c>
      <c r="B1256" s="194" t="s">
        <v>15489</v>
      </c>
      <c r="C1256" s="188" t="s">
        <v>6</v>
      </c>
      <c r="D1256" s="177"/>
      <c r="E1256" s="201">
        <v>19.5</v>
      </c>
      <c r="F1256" s="201">
        <v>7.2</v>
      </c>
      <c r="G1256" s="88">
        <f t="shared" si="38"/>
        <v>0</v>
      </c>
      <c r="H1256" s="66">
        <f t="shared" si="39"/>
        <v>0</v>
      </c>
    </row>
    <row r="1257" spans="1:8" x14ac:dyDescent="0.25">
      <c r="A1257" s="193" t="s">
        <v>15490</v>
      </c>
      <c r="B1257" s="194" t="s">
        <v>15440</v>
      </c>
      <c r="C1257" s="188" t="s">
        <v>6</v>
      </c>
      <c r="D1257" s="177"/>
      <c r="E1257" s="201">
        <v>20.6</v>
      </c>
      <c r="F1257" s="201">
        <v>7.6</v>
      </c>
      <c r="G1257" s="88">
        <f t="shared" si="38"/>
        <v>0</v>
      </c>
      <c r="H1257" s="66">
        <f t="shared" si="39"/>
        <v>0</v>
      </c>
    </row>
    <row r="1258" spans="1:8" x14ac:dyDescent="0.25">
      <c r="A1258" s="193" t="s">
        <v>15491</v>
      </c>
      <c r="B1258" s="194" t="s">
        <v>15442</v>
      </c>
      <c r="C1258" s="188" t="s">
        <v>6</v>
      </c>
      <c r="D1258" s="177"/>
      <c r="E1258" s="201">
        <v>26.5</v>
      </c>
      <c r="F1258" s="201">
        <v>9.8000000000000007</v>
      </c>
      <c r="G1258" s="88">
        <f t="shared" si="38"/>
        <v>0</v>
      </c>
      <c r="H1258" s="66">
        <f t="shared" si="39"/>
        <v>0</v>
      </c>
    </row>
    <row r="1259" spans="1:8" x14ac:dyDescent="0.25">
      <c r="A1259" s="193" t="s">
        <v>15492</v>
      </c>
      <c r="B1259" s="194" t="s">
        <v>15446</v>
      </c>
      <c r="C1259" s="188" t="s">
        <v>6</v>
      </c>
      <c r="D1259" s="177"/>
      <c r="E1259" s="201">
        <v>22.9</v>
      </c>
      <c r="F1259" s="201">
        <v>8.4</v>
      </c>
      <c r="G1259" s="88">
        <f t="shared" si="38"/>
        <v>0</v>
      </c>
      <c r="H1259" s="66">
        <f t="shared" si="39"/>
        <v>0</v>
      </c>
    </row>
    <row r="1260" spans="1:8" x14ac:dyDescent="0.25">
      <c r="A1260" s="193" t="s">
        <v>15493</v>
      </c>
      <c r="B1260" s="194" t="s">
        <v>15494</v>
      </c>
      <c r="C1260" s="188" t="s">
        <v>6</v>
      </c>
      <c r="D1260" s="177"/>
      <c r="E1260" s="201">
        <v>24.3</v>
      </c>
      <c r="F1260" s="201">
        <v>9</v>
      </c>
      <c r="G1260" s="88">
        <f t="shared" si="38"/>
        <v>0</v>
      </c>
      <c r="H1260" s="66">
        <f t="shared" si="39"/>
        <v>0</v>
      </c>
    </row>
    <row r="1261" spans="1:8" x14ac:dyDescent="0.25">
      <c r="A1261" s="193" t="s">
        <v>15495</v>
      </c>
      <c r="B1261" s="194" t="s">
        <v>15450</v>
      </c>
      <c r="C1261" s="188" t="s">
        <v>6</v>
      </c>
      <c r="D1261" s="177"/>
      <c r="E1261" s="201">
        <v>28</v>
      </c>
      <c r="F1261" s="201">
        <v>10.3</v>
      </c>
      <c r="G1261" s="88">
        <f t="shared" si="38"/>
        <v>0</v>
      </c>
      <c r="H1261" s="66">
        <f t="shared" si="39"/>
        <v>0</v>
      </c>
    </row>
    <row r="1262" spans="1:8" x14ac:dyDescent="0.25">
      <c r="A1262" s="193" t="s">
        <v>15496</v>
      </c>
      <c r="B1262" s="194" t="s">
        <v>15452</v>
      </c>
      <c r="C1262" s="188" t="s">
        <v>6</v>
      </c>
      <c r="D1262" s="177"/>
      <c r="E1262" s="201">
        <v>34.799999999999997</v>
      </c>
      <c r="F1262" s="201">
        <v>12.8</v>
      </c>
      <c r="G1262" s="88">
        <f t="shared" si="38"/>
        <v>0</v>
      </c>
      <c r="H1262" s="66">
        <f t="shared" si="39"/>
        <v>0</v>
      </c>
    </row>
    <row r="1263" spans="1:8" x14ac:dyDescent="0.25">
      <c r="A1263" s="193" t="s">
        <v>15497</v>
      </c>
      <c r="B1263" s="194" t="s">
        <v>15456</v>
      </c>
      <c r="C1263" s="188" t="s">
        <v>6</v>
      </c>
      <c r="D1263" s="177"/>
      <c r="E1263" s="201">
        <v>31</v>
      </c>
      <c r="F1263" s="201">
        <v>11.4</v>
      </c>
      <c r="G1263" s="88">
        <f t="shared" si="38"/>
        <v>0</v>
      </c>
      <c r="H1263" s="66">
        <f t="shared" si="39"/>
        <v>0</v>
      </c>
    </row>
    <row r="1264" spans="1:8" x14ac:dyDescent="0.25">
      <c r="A1264" s="193" t="s">
        <v>15498</v>
      </c>
      <c r="B1264" s="194" t="s">
        <v>15499</v>
      </c>
      <c r="C1264" s="188" t="s">
        <v>6</v>
      </c>
      <c r="D1264" s="177"/>
      <c r="E1264" s="201">
        <v>33.700000000000003</v>
      </c>
      <c r="F1264" s="201">
        <v>12.4</v>
      </c>
      <c r="G1264" s="88">
        <f t="shared" si="38"/>
        <v>0</v>
      </c>
      <c r="H1264" s="66">
        <f t="shared" si="39"/>
        <v>0</v>
      </c>
    </row>
    <row r="1265" spans="1:8" s="103" customFormat="1" ht="12.75" x14ac:dyDescent="0.2">
      <c r="A1265" s="193" t="s">
        <v>15500</v>
      </c>
      <c r="B1265" s="194" t="s">
        <v>15460</v>
      </c>
      <c r="C1265" s="188" t="s">
        <v>6</v>
      </c>
      <c r="D1265" s="181"/>
      <c r="E1265" s="201">
        <v>35.299999999999997</v>
      </c>
      <c r="F1265" s="201">
        <v>13</v>
      </c>
      <c r="G1265" s="88">
        <f t="shared" si="38"/>
        <v>0</v>
      </c>
      <c r="H1265" s="66">
        <f t="shared" si="39"/>
        <v>0</v>
      </c>
    </row>
    <row r="1266" spans="1:8" x14ac:dyDescent="0.25">
      <c r="A1266" s="193" t="s">
        <v>15501</v>
      </c>
      <c r="B1266" s="194" t="s">
        <v>15462</v>
      </c>
      <c r="C1266" s="188" t="s">
        <v>6</v>
      </c>
      <c r="D1266" s="177"/>
      <c r="E1266" s="201">
        <v>41.7</v>
      </c>
      <c r="F1266" s="201">
        <v>15.4</v>
      </c>
      <c r="G1266" s="88">
        <f t="shared" si="38"/>
        <v>0</v>
      </c>
      <c r="H1266" s="66">
        <f t="shared" si="39"/>
        <v>0</v>
      </c>
    </row>
    <row r="1267" spans="1:8" x14ac:dyDescent="0.25">
      <c r="A1267" s="193" t="s">
        <v>15502</v>
      </c>
      <c r="B1267" s="194" t="s">
        <v>15503</v>
      </c>
      <c r="C1267" s="188" t="s">
        <v>6</v>
      </c>
      <c r="D1267" s="177"/>
      <c r="E1267" s="201">
        <v>20.8</v>
      </c>
      <c r="F1267" s="201">
        <v>7.7</v>
      </c>
      <c r="G1267" s="88">
        <f t="shared" si="38"/>
        <v>0</v>
      </c>
      <c r="H1267" s="66">
        <f t="shared" si="39"/>
        <v>0</v>
      </c>
    </row>
    <row r="1268" spans="1:8" x14ac:dyDescent="0.25">
      <c r="A1268" s="193" t="s">
        <v>15504</v>
      </c>
      <c r="B1268" s="194" t="s">
        <v>15417</v>
      </c>
      <c r="C1268" s="188" t="s">
        <v>6</v>
      </c>
      <c r="D1268" s="177"/>
      <c r="E1268" s="201">
        <v>24.6</v>
      </c>
      <c r="F1268" s="201">
        <v>9.1</v>
      </c>
      <c r="G1268" s="88">
        <f t="shared" si="38"/>
        <v>0</v>
      </c>
      <c r="H1268" s="66">
        <f t="shared" si="39"/>
        <v>0</v>
      </c>
    </row>
    <row r="1269" spans="1:8" x14ac:dyDescent="0.25">
      <c r="A1269" s="193" t="s">
        <v>15505</v>
      </c>
      <c r="B1269" s="194" t="s">
        <v>15419</v>
      </c>
      <c r="C1269" s="188" t="s">
        <v>6</v>
      </c>
      <c r="D1269" s="177"/>
      <c r="E1269" s="201">
        <v>28.9</v>
      </c>
      <c r="F1269" s="201">
        <v>10.7</v>
      </c>
      <c r="G1269" s="88">
        <f t="shared" si="38"/>
        <v>0</v>
      </c>
      <c r="H1269" s="66">
        <f t="shared" si="39"/>
        <v>0</v>
      </c>
    </row>
    <row r="1270" spans="1:8" x14ac:dyDescent="0.25">
      <c r="A1270" s="193" t="s">
        <v>15506</v>
      </c>
      <c r="B1270" s="194" t="s">
        <v>15423</v>
      </c>
      <c r="C1270" s="188" t="s">
        <v>6</v>
      </c>
      <c r="D1270" s="177"/>
      <c r="E1270" s="201">
        <v>2.46</v>
      </c>
      <c r="F1270" s="201">
        <v>0.91</v>
      </c>
      <c r="G1270" s="88">
        <f t="shared" si="38"/>
        <v>0</v>
      </c>
      <c r="H1270" s="66">
        <f t="shared" si="39"/>
        <v>0</v>
      </c>
    </row>
    <row r="1271" spans="1:8" s="103" customFormat="1" ht="112.5" x14ac:dyDescent="0.2">
      <c r="A1271" s="195" t="s">
        <v>15507</v>
      </c>
      <c r="B1271" s="196" t="s">
        <v>22980</v>
      </c>
      <c r="C1271" s="198"/>
      <c r="D1271" s="199"/>
      <c r="E1271" s="199"/>
      <c r="F1271" s="199"/>
      <c r="G1271" s="199"/>
      <c r="H1271" s="200"/>
    </row>
    <row r="1272" spans="1:8" x14ac:dyDescent="0.25">
      <c r="A1272" s="193" t="s">
        <v>15508</v>
      </c>
      <c r="B1272" s="194" t="s">
        <v>15473</v>
      </c>
      <c r="C1272" s="188" t="s">
        <v>6</v>
      </c>
      <c r="D1272" s="177"/>
      <c r="E1272" s="201">
        <v>7.4</v>
      </c>
      <c r="F1272" s="201">
        <v>2.59</v>
      </c>
      <c r="G1272" s="88">
        <f t="shared" si="38"/>
        <v>0</v>
      </c>
      <c r="H1272" s="66">
        <f t="shared" si="39"/>
        <v>0</v>
      </c>
    </row>
    <row r="1273" spans="1:8" x14ac:dyDescent="0.25">
      <c r="A1273" s="193" t="s">
        <v>15509</v>
      </c>
      <c r="B1273" s="194" t="s">
        <v>15475</v>
      </c>
      <c r="C1273" s="188" t="s">
        <v>6</v>
      </c>
      <c r="D1273" s="177"/>
      <c r="E1273" s="201">
        <v>8.5</v>
      </c>
      <c r="F1273" s="201">
        <v>2.98</v>
      </c>
      <c r="G1273" s="88">
        <f t="shared" si="38"/>
        <v>0</v>
      </c>
      <c r="H1273" s="66">
        <f t="shared" si="39"/>
        <v>0</v>
      </c>
    </row>
    <row r="1274" spans="1:8" s="103" customFormat="1" ht="12.75" x14ac:dyDescent="0.2">
      <c r="A1274" s="193" t="s">
        <v>15510</v>
      </c>
      <c r="B1274" s="194" t="s">
        <v>15477</v>
      </c>
      <c r="C1274" s="188" t="s">
        <v>6</v>
      </c>
      <c r="D1274" s="181"/>
      <c r="E1274" s="201">
        <v>9.1</v>
      </c>
      <c r="F1274" s="201">
        <v>3.19</v>
      </c>
      <c r="G1274" s="88">
        <f t="shared" si="38"/>
        <v>0</v>
      </c>
      <c r="H1274" s="66">
        <f t="shared" si="39"/>
        <v>0</v>
      </c>
    </row>
    <row r="1275" spans="1:8" x14ac:dyDescent="0.25">
      <c r="A1275" s="193" t="s">
        <v>15511</v>
      </c>
      <c r="B1275" s="194" t="s">
        <v>15479</v>
      </c>
      <c r="C1275" s="188" t="s">
        <v>6</v>
      </c>
      <c r="D1275" s="177"/>
      <c r="E1275" s="201">
        <v>11.6</v>
      </c>
      <c r="F1275" s="201">
        <v>4.0599999999999996</v>
      </c>
      <c r="G1275" s="88">
        <f t="shared" si="38"/>
        <v>0</v>
      </c>
      <c r="H1275" s="66">
        <f t="shared" si="39"/>
        <v>0</v>
      </c>
    </row>
    <row r="1276" spans="1:8" ht="78.75" x14ac:dyDescent="0.25">
      <c r="A1276" s="193" t="s">
        <v>15512</v>
      </c>
      <c r="B1276" s="194" t="s">
        <v>22981</v>
      </c>
      <c r="C1276" s="188" t="s">
        <v>15</v>
      </c>
      <c r="D1276" s="177"/>
      <c r="E1276" s="201">
        <v>6.9</v>
      </c>
      <c r="F1276" s="201">
        <v>2.42</v>
      </c>
      <c r="G1276" s="88">
        <f t="shared" si="38"/>
        <v>0</v>
      </c>
      <c r="H1276" s="66">
        <f t="shared" si="39"/>
        <v>0</v>
      </c>
    </row>
    <row r="1277" spans="1:8" ht="146.25" x14ac:dyDescent="0.25">
      <c r="A1277" s="195" t="s">
        <v>15513</v>
      </c>
      <c r="B1277" s="196" t="s">
        <v>22982</v>
      </c>
      <c r="C1277" s="198"/>
      <c r="D1277" s="199"/>
      <c r="E1277" s="199"/>
      <c r="F1277" s="199"/>
      <c r="G1277" s="199"/>
      <c r="H1277" s="200"/>
    </row>
    <row r="1278" spans="1:8" x14ac:dyDescent="0.25">
      <c r="A1278" s="193" t="s">
        <v>15514</v>
      </c>
      <c r="B1278" s="194" t="s">
        <v>15515</v>
      </c>
      <c r="C1278" s="188" t="s">
        <v>15</v>
      </c>
      <c r="D1278" s="177"/>
      <c r="E1278" s="201">
        <v>8.3000000000000007</v>
      </c>
      <c r="F1278" s="201">
        <v>2.91</v>
      </c>
      <c r="G1278" s="88">
        <f t="shared" si="38"/>
        <v>0</v>
      </c>
      <c r="H1278" s="66">
        <f t="shared" si="39"/>
        <v>0</v>
      </c>
    </row>
    <row r="1279" spans="1:8" x14ac:dyDescent="0.25">
      <c r="A1279" s="193" t="s">
        <v>15516</v>
      </c>
      <c r="B1279" s="194" t="s">
        <v>15517</v>
      </c>
      <c r="C1279" s="188" t="s">
        <v>15</v>
      </c>
      <c r="D1279" s="177"/>
      <c r="E1279" s="201">
        <v>0.55000000000000004</v>
      </c>
      <c r="F1279" s="201">
        <v>0.193</v>
      </c>
      <c r="G1279" s="88">
        <f t="shared" si="38"/>
        <v>0</v>
      </c>
      <c r="H1279" s="66">
        <f t="shared" si="39"/>
        <v>0</v>
      </c>
    </row>
    <row r="1280" spans="1:8" ht="101.25" x14ac:dyDescent="0.25">
      <c r="A1280" s="195" t="s">
        <v>15518</v>
      </c>
      <c r="B1280" s="196" t="s">
        <v>22983</v>
      </c>
      <c r="C1280" s="198"/>
      <c r="D1280" s="199"/>
      <c r="E1280" s="199"/>
      <c r="F1280" s="199"/>
      <c r="G1280" s="199"/>
      <c r="H1280" s="200"/>
    </row>
    <row r="1281" spans="1:8" x14ac:dyDescent="0.25">
      <c r="A1281" s="193" t="s">
        <v>15519</v>
      </c>
      <c r="B1281" s="194" t="s">
        <v>15520</v>
      </c>
      <c r="C1281" s="188" t="s">
        <v>15</v>
      </c>
      <c r="D1281" s="177"/>
      <c r="E1281" s="201">
        <v>6.8</v>
      </c>
      <c r="F1281" s="201">
        <v>2.38</v>
      </c>
      <c r="G1281" s="88">
        <f t="shared" si="38"/>
        <v>0</v>
      </c>
      <c r="H1281" s="66">
        <f t="shared" si="39"/>
        <v>0</v>
      </c>
    </row>
    <row r="1282" spans="1:8" x14ac:dyDescent="0.25">
      <c r="A1282" s="193" t="s">
        <v>15521</v>
      </c>
      <c r="B1282" s="194" t="s">
        <v>15522</v>
      </c>
      <c r="C1282" s="188" t="s">
        <v>15</v>
      </c>
      <c r="D1282" s="177"/>
      <c r="E1282" s="201">
        <v>8.1</v>
      </c>
      <c r="F1282" s="201">
        <v>2.84</v>
      </c>
      <c r="G1282" s="88">
        <f t="shared" si="38"/>
        <v>0</v>
      </c>
      <c r="H1282" s="66">
        <f t="shared" si="39"/>
        <v>0</v>
      </c>
    </row>
    <row r="1283" spans="1:8" x14ac:dyDescent="0.25">
      <c r="A1283" s="193" t="s">
        <v>15523</v>
      </c>
      <c r="B1283" s="194" t="s">
        <v>15524</v>
      </c>
      <c r="C1283" s="188" t="s">
        <v>15</v>
      </c>
      <c r="D1283" s="177"/>
      <c r="E1283" s="201">
        <v>8.9</v>
      </c>
      <c r="F1283" s="201">
        <v>3.12</v>
      </c>
      <c r="G1283" s="88">
        <f t="shared" si="38"/>
        <v>0</v>
      </c>
      <c r="H1283" s="66">
        <f t="shared" si="39"/>
        <v>0</v>
      </c>
    </row>
    <row r="1284" spans="1:8" x14ac:dyDescent="0.25">
      <c r="A1284" s="193" t="s">
        <v>15525</v>
      </c>
      <c r="B1284" s="194" t="s">
        <v>15526</v>
      </c>
      <c r="C1284" s="188" t="s">
        <v>15</v>
      </c>
      <c r="D1284" s="177"/>
      <c r="E1284" s="201">
        <v>10.1</v>
      </c>
      <c r="F1284" s="201">
        <v>3.54</v>
      </c>
      <c r="G1284" s="88">
        <f t="shared" ref="G1284:G1347" si="40">D1284*E1284</f>
        <v>0</v>
      </c>
      <c r="H1284" s="66">
        <f t="shared" ref="H1284:H1347" si="41">D1284*F1284</f>
        <v>0</v>
      </c>
    </row>
    <row r="1285" spans="1:8" x14ac:dyDescent="0.25">
      <c r="A1285" s="193" t="s">
        <v>15527</v>
      </c>
      <c r="B1285" s="194" t="s">
        <v>15528</v>
      </c>
      <c r="C1285" s="188" t="s">
        <v>15</v>
      </c>
      <c r="D1285" s="177"/>
      <c r="E1285" s="201">
        <v>7.2</v>
      </c>
      <c r="F1285" s="201">
        <v>2.52</v>
      </c>
      <c r="G1285" s="88">
        <f t="shared" si="40"/>
        <v>0</v>
      </c>
      <c r="H1285" s="66">
        <f t="shared" si="41"/>
        <v>0</v>
      </c>
    </row>
    <row r="1286" spans="1:8" x14ac:dyDescent="0.25">
      <c r="A1286" s="193" t="s">
        <v>15529</v>
      </c>
      <c r="B1286" s="194" t="s">
        <v>15530</v>
      </c>
      <c r="C1286" s="188" t="s">
        <v>15</v>
      </c>
      <c r="D1286" s="177"/>
      <c r="E1286" s="201">
        <v>8.9</v>
      </c>
      <c r="F1286" s="201">
        <v>3.12</v>
      </c>
      <c r="G1286" s="88">
        <f t="shared" si="40"/>
        <v>0</v>
      </c>
      <c r="H1286" s="66">
        <f t="shared" si="41"/>
        <v>0</v>
      </c>
    </row>
    <row r="1287" spans="1:8" x14ac:dyDescent="0.25">
      <c r="A1287" s="193" t="s">
        <v>15531</v>
      </c>
      <c r="B1287" s="194" t="s">
        <v>15532</v>
      </c>
      <c r="C1287" s="188" t="s">
        <v>15</v>
      </c>
      <c r="D1287" s="177"/>
      <c r="E1287" s="201">
        <v>10.1</v>
      </c>
      <c r="F1287" s="201">
        <v>3.54</v>
      </c>
      <c r="G1287" s="88">
        <f t="shared" si="40"/>
        <v>0</v>
      </c>
      <c r="H1287" s="66">
        <f t="shared" si="41"/>
        <v>0</v>
      </c>
    </row>
    <row r="1288" spans="1:8" x14ac:dyDescent="0.25">
      <c r="A1288" s="193" t="s">
        <v>15533</v>
      </c>
      <c r="B1288" s="194" t="s">
        <v>15534</v>
      </c>
      <c r="C1288" s="188" t="s">
        <v>15</v>
      </c>
      <c r="D1288" s="177"/>
      <c r="E1288" s="201">
        <v>11.4</v>
      </c>
      <c r="F1288" s="201">
        <v>3.99</v>
      </c>
      <c r="G1288" s="88">
        <f t="shared" si="40"/>
        <v>0</v>
      </c>
      <c r="H1288" s="66">
        <f t="shared" si="41"/>
        <v>0</v>
      </c>
    </row>
    <row r="1289" spans="1:8" x14ac:dyDescent="0.25">
      <c r="A1289" s="193" t="s">
        <v>15535</v>
      </c>
      <c r="B1289" s="194" t="s">
        <v>15536</v>
      </c>
      <c r="C1289" s="188" t="s">
        <v>15</v>
      </c>
      <c r="D1289" s="177"/>
      <c r="E1289" s="201">
        <v>13.4</v>
      </c>
      <c r="F1289" s="201">
        <v>4.6900000000000004</v>
      </c>
      <c r="G1289" s="88">
        <f t="shared" si="40"/>
        <v>0</v>
      </c>
      <c r="H1289" s="66">
        <f t="shared" si="41"/>
        <v>0</v>
      </c>
    </row>
    <row r="1290" spans="1:8" x14ac:dyDescent="0.25">
      <c r="A1290" s="193" t="s">
        <v>15537</v>
      </c>
      <c r="B1290" s="194" t="s">
        <v>15538</v>
      </c>
      <c r="C1290" s="188" t="s">
        <v>15</v>
      </c>
      <c r="D1290" s="177"/>
      <c r="E1290" s="201">
        <v>12.1</v>
      </c>
      <c r="F1290" s="201">
        <v>4.24</v>
      </c>
      <c r="G1290" s="88">
        <f t="shared" si="40"/>
        <v>0</v>
      </c>
      <c r="H1290" s="66">
        <f t="shared" si="41"/>
        <v>0</v>
      </c>
    </row>
    <row r="1291" spans="1:8" x14ac:dyDescent="0.25">
      <c r="A1291" s="193" t="s">
        <v>15539</v>
      </c>
      <c r="B1291" s="194" t="s">
        <v>15540</v>
      </c>
      <c r="C1291" s="188" t="s">
        <v>15</v>
      </c>
      <c r="D1291" s="177"/>
      <c r="E1291" s="201">
        <v>13.6</v>
      </c>
      <c r="F1291" s="201">
        <v>4.76</v>
      </c>
      <c r="G1291" s="88">
        <f t="shared" si="40"/>
        <v>0</v>
      </c>
      <c r="H1291" s="66">
        <f t="shared" si="41"/>
        <v>0</v>
      </c>
    </row>
    <row r="1292" spans="1:8" x14ac:dyDescent="0.25">
      <c r="A1292" s="193" t="s">
        <v>15541</v>
      </c>
      <c r="B1292" s="194" t="s">
        <v>15542</v>
      </c>
      <c r="C1292" s="188" t="s">
        <v>15</v>
      </c>
      <c r="D1292" s="177"/>
      <c r="E1292" s="201">
        <v>16</v>
      </c>
      <c r="F1292" s="201">
        <v>5.6</v>
      </c>
      <c r="G1292" s="88">
        <f t="shared" si="40"/>
        <v>0</v>
      </c>
      <c r="H1292" s="66">
        <f t="shared" si="41"/>
        <v>0</v>
      </c>
    </row>
    <row r="1293" spans="1:8" x14ac:dyDescent="0.25">
      <c r="A1293" s="193" t="s">
        <v>15543</v>
      </c>
      <c r="B1293" s="194" t="s">
        <v>15544</v>
      </c>
      <c r="C1293" s="188" t="s">
        <v>15</v>
      </c>
      <c r="D1293" s="177"/>
      <c r="E1293" s="201">
        <v>21</v>
      </c>
      <c r="F1293" s="201">
        <v>7.4</v>
      </c>
      <c r="G1293" s="88">
        <f t="shared" si="40"/>
        <v>0</v>
      </c>
      <c r="H1293" s="66">
        <f t="shared" si="41"/>
        <v>0</v>
      </c>
    </row>
    <row r="1294" spans="1:8" x14ac:dyDescent="0.25">
      <c r="A1294" s="193" t="s">
        <v>15545</v>
      </c>
      <c r="B1294" s="194" t="s">
        <v>15546</v>
      </c>
      <c r="C1294" s="188" t="s">
        <v>6</v>
      </c>
      <c r="D1294" s="177"/>
      <c r="E1294" s="201">
        <v>1.1599999999999999</v>
      </c>
      <c r="F1294" s="201">
        <v>0.40600000000000003</v>
      </c>
      <c r="G1294" s="88">
        <f t="shared" si="40"/>
        <v>0</v>
      </c>
      <c r="H1294" s="66">
        <f t="shared" si="41"/>
        <v>0</v>
      </c>
    </row>
    <row r="1295" spans="1:8" x14ac:dyDescent="0.25">
      <c r="A1295" s="193" t="s">
        <v>15547</v>
      </c>
      <c r="B1295" s="194" t="s">
        <v>15548</v>
      </c>
      <c r="C1295" s="188" t="s">
        <v>6</v>
      </c>
      <c r="D1295" s="177"/>
      <c r="E1295" s="201">
        <v>1.19</v>
      </c>
      <c r="F1295" s="201">
        <v>0.41699999999999998</v>
      </c>
      <c r="G1295" s="88">
        <f t="shared" si="40"/>
        <v>0</v>
      </c>
      <c r="H1295" s="66">
        <f t="shared" si="41"/>
        <v>0</v>
      </c>
    </row>
    <row r="1296" spans="1:8" x14ac:dyDescent="0.25">
      <c r="A1296" s="193" t="s">
        <v>15549</v>
      </c>
      <c r="B1296" s="194" t="s">
        <v>15550</v>
      </c>
      <c r="C1296" s="188" t="s">
        <v>6</v>
      </c>
      <c r="D1296" s="177"/>
      <c r="E1296" s="201">
        <v>1.26</v>
      </c>
      <c r="F1296" s="201">
        <v>0.441</v>
      </c>
      <c r="G1296" s="88">
        <f t="shared" si="40"/>
        <v>0</v>
      </c>
      <c r="H1296" s="66">
        <f t="shared" si="41"/>
        <v>0</v>
      </c>
    </row>
    <row r="1297" spans="1:8" x14ac:dyDescent="0.25">
      <c r="A1297" s="193" t="s">
        <v>15551</v>
      </c>
      <c r="B1297" s="194" t="s">
        <v>15552</v>
      </c>
      <c r="C1297" s="188" t="s">
        <v>6</v>
      </c>
      <c r="D1297" s="177"/>
      <c r="E1297" s="201">
        <v>1.36</v>
      </c>
      <c r="F1297" s="201">
        <v>0.47599999999999998</v>
      </c>
      <c r="G1297" s="88">
        <f t="shared" si="40"/>
        <v>0</v>
      </c>
      <c r="H1297" s="66">
        <f t="shared" si="41"/>
        <v>0</v>
      </c>
    </row>
    <row r="1298" spans="1:8" x14ac:dyDescent="0.25">
      <c r="A1298" s="193" t="s">
        <v>15553</v>
      </c>
      <c r="B1298" s="194" t="s">
        <v>15554</v>
      </c>
      <c r="C1298" s="188" t="s">
        <v>6</v>
      </c>
      <c r="D1298" s="177"/>
      <c r="E1298" s="201">
        <v>1.41</v>
      </c>
      <c r="F1298" s="201">
        <v>0.49399999999999999</v>
      </c>
      <c r="G1298" s="88">
        <f t="shared" si="40"/>
        <v>0</v>
      </c>
      <c r="H1298" s="66">
        <f t="shared" si="41"/>
        <v>0</v>
      </c>
    </row>
    <row r="1299" spans="1:8" x14ac:dyDescent="0.25">
      <c r="A1299" s="193" t="s">
        <v>15555</v>
      </c>
      <c r="B1299" s="194" t="s">
        <v>15556</v>
      </c>
      <c r="C1299" s="188" t="s">
        <v>6</v>
      </c>
      <c r="D1299" s="177"/>
      <c r="E1299" s="201">
        <v>1.71</v>
      </c>
      <c r="F1299" s="201">
        <v>0.6</v>
      </c>
      <c r="G1299" s="88">
        <f t="shared" si="40"/>
        <v>0</v>
      </c>
      <c r="H1299" s="66">
        <f t="shared" si="41"/>
        <v>0</v>
      </c>
    </row>
    <row r="1300" spans="1:8" x14ac:dyDescent="0.25">
      <c r="A1300" s="193" t="s">
        <v>15557</v>
      </c>
      <c r="B1300" s="194" t="s">
        <v>15558</v>
      </c>
      <c r="C1300" s="188" t="s">
        <v>6</v>
      </c>
      <c r="D1300" s="177"/>
      <c r="E1300" s="201">
        <v>3.79</v>
      </c>
      <c r="F1300" s="201">
        <v>1.33</v>
      </c>
      <c r="G1300" s="88">
        <f t="shared" si="40"/>
        <v>0</v>
      </c>
      <c r="H1300" s="66">
        <f t="shared" si="41"/>
        <v>0</v>
      </c>
    </row>
    <row r="1301" spans="1:8" x14ac:dyDescent="0.25">
      <c r="A1301" s="193" t="s">
        <v>15559</v>
      </c>
      <c r="B1301" s="194" t="s">
        <v>15560</v>
      </c>
      <c r="C1301" s="188" t="s">
        <v>6</v>
      </c>
      <c r="D1301" s="177"/>
      <c r="E1301" s="201">
        <v>3.82</v>
      </c>
      <c r="F1301" s="201">
        <v>1.34</v>
      </c>
      <c r="G1301" s="88">
        <f t="shared" si="40"/>
        <v>0</v>
      </c>
      <c r="H1301" s="66">
        <f t="shared" si="41"/>
        <v>0</v>
      </c>
    </row>
    <row r="1302" spans="1:8" x14ac:dyDescent="0.25">
      <c r="A1302" s="193" t="s">
        <v>15561</v>
      </c>
      <c r="B1302" s="194" t="s">
        <v>15562</v>
      </c>
      <c r="C1302" s="188" t="s">
        <v>6</v>
      </c>
      <c r="D1302" s="177"/>
      <c r="E1302" s="201">
        <v>4.1500000000000004</v>
      </c>
      <c r="F1302" s="201">
        <v>1.45</v>
      </c>
      <c r="G1302" s="88">
        <f t="shared" si="40"/>
        <v>0</v>
      </c>
      <c r="H1302" s="66">
        <f t="shared" si="41"/>
        <v>0</v>
      </c>
    </row>
    <row r="1303" spans="1:8" x14ac:dyDescent="0.25">
      <c r="A1303" s="193" t="s">
        <v>15563</v>
      </c>
      <c r="B1303" s="194" t="s">
        <v>15564</v>
      </c>
      <c r="C1303" s="188" t="s">
        <v>6</v>
      </c>
      <c r="D1303" s="177"/>
      <c r="E1303" s="201">
        <v>4.47</v>
      </c>
      <c r="F1303" s="201">
        <v>1.56</v>
      </c>
      <c r="G1303" s="88">
        <f t="shared" si="40"/>
        <v>0</v>
      </c>
      <c r="H1303" s="66">
        <f t="shared" si="41"/>
        <v>0</v>
      </c>
    </row>
    <row r="1304" spans="1:8" x14ac:dyDescent="0.25">
      <c r="A1304" s="193" t="s">
        <v>15565</v>
      </c>
      <c r="B1304" s="194" t="s">
        <v>15566</v>
      </c>
      <c r="C1304" s="188" t="s">
        <v>6</v>
      </c>
      <c r="D1304" s="177"/>
      <c r="E1304" s="201">
        <v>3.92</v>
      </c>
      <c r="F1304" s="201">
        <v>1.37</v>
      </c>
      <c r="G1304" s="88">
        <f t="shared" si="40"/>
        <v>0</v>
      </c>
      <c r="H1304" s="66">
        <f t="shared" si="41"/>
        <v>0</v>
      </c>
    </row>
    <row r="1305" spans="1:8" x14ac:dyDescent="0.25">
      <c r="A1305" s="193" t="s">
        <v>15567</v>
      </c>
      <c r="B1305" s="194" t="s">
        <v>15568</v>
      </c>
      <c r="C1305" s="188" t="s">
        <v>6</v>
      </c>
      <c r="D1305" s="177"/>
      <c r="E1305" s="201">
        <v>4.3600000000000003</v>
      </c>
      <c r="F1305" s="201">
        <v>1.53</v>
      </c>
      <c r="G1305" s="88">
        <f t="shared" si="40"/>
        <v>0</v>
      </c>
      <c r="H1305" s="66">
        <f t="shared" si="41"/>
        <v>0</v>
      </c>
    </row>
    <row r="1306" spans="1:8" x14ac:dyDescent="0.25">
      <c r="A1306" s="193" t="s">
        <v>15569</v>
      </c>
      <c r="B1306" s="194" t="s">
        <v>15570</v>
      </c>
      <c r="C1306" s="188" t="s">
        <v>6</v>
      </c>
      <c r="D1306" s="177"/>
      <c r="E1306" s="201">
        <v>4.08</v>
      </c>
      <c r="F1306" s="201">
        <v>1.43</v>
      </c>
      <c r="G1306" s="88">
        <f t="shared" si="40"/>
        <v>0</v>
      </c>
      <c r="H1306" s="66">
        <f t="shared" si="41"/>
        <v>0</v>
      </c>
    </row>
    <row r="1307" spans="1:8" x14ac:dyDescent="0.25">
      <c r="A1307" s="193" t="s">
        <v>15571</v>
      </c>
      <c r="B1307" s="194" t="s">
        <v>15572</v>
      </c>
      <c r="C1307" s="188" t="s">
        <v>6</v>
      </c>
      <c r="D1307" s="177"/>
      <c r="E1307" s="201">
        <v>4.7300000000000004</v>
      </c>
      <c r="F1307" s="201">
        <v>1.66</v>
      </c>
      <c r="G1307" s="88">
        <f t="shared" si="40"/>
        <v>0</v>
      </c>
      <c r="H1307" s="66">
        <f t="shared" si="41"/>
        <v>0</v>
      </c>
    </row>
    <row r="1308" spans="1:8" x14ac:dyDescent="0.25">
      <c r="A1308" s="193" t="s">
        <v>15573</v>
      </c>
      <c r="B1308" s="194" t="s">
        <v>15574</v>
      </c>
      <c r="C1308" s="188" t="s">
        <v>6</v>
      </c>
      <c r="D1308" s="177"/>
      <c r="E1308" s="201">
        <v>12.9</v>
      </c>
      <c r="F1308" s="201">
        <v>4.5199999999999996</v>
      </c>
      <c r="G1308" s="88">
        <f t="shared" si="40"/>
        <v>0</v>
      </c>
      <c r="H1308" s="66">
        <f t="shared" si="41"/>
        <v>0</v>
      </c>
    </row>
    <row r="1309" spans="1:8" x14ac:dyDescent="0.25">
      <c r="A1309" s="193" t="s">
        <v>15575</v>
      </c>
      <c r="B1309" s="194" t="s">
        <v>15576</v>
      </c>
      <c r="C1309" s="188" t="s">
        <v>6</v>
      </c>
      <c r="D1309" s="177"/>
      <c r="E1309" s="201">
        <v>4.53</v>
      </c>
      <c r="F1309" s="201">
        <v>1.59</v>
      </c>
      <c r="G1309" s="88">
        <f t="shared" si="40"/>
        <v>0</v>
      </c>
      <c r="H1309" s="66">
        <f t="shared" si="41"/>
        <v>0</v>
      </c>
    </row>
    <row r="1310" spans="1:8" x14ac:dyDescent="0.25">
      <c r="A1310" s="193" t="s">
        <v>15577</v>
      </c>
      <c r="B1310" s="194" t="s">
        <v>15578</v>
      </c>
      <c r="C1310" s="188" t="s">
        <v>6</v>
      </c>
      <c r="D1310" s="177"/>
      <c r="E1310" s="201">
        <v>4.83</v>
      </c>
      <c r="F1310" s="201">
        <v>1.69</v>
      </c>
      <c r="G1310" s="88">
        <f t="shared" si="40"/>
        <v>0</v>
      </c>
      <c r="H1310" s="66">
        <f t="shared" si="41"/>
        <v>0</v>
      </c>
    </row>
    <row r="1311" spans="1:8" x14ac:dyDescent="0.25">
      <c r="A1311" s="193" t="s">
        <v>15579</v>
      </c>
      <c r="B1311" s="194" t="s">
        <v>15580</v>
      </c>
      <c r="C1311" s="188" t="s">
        <v>6</v>
      </c>
      <c r="D1311" s="177"/>
      <c r="E1311" s="201">
        <v>13.1</v>
      </c>
      <c r="F1311" s="201">
        <v>4.59</v>
      </c>
      <c r="G1311" s="88">
        <f t="shared" si="40"/>
        <v>0</v>
      </c>
      <c r="H1311" s="66">
        <f t="shared" si="41"/>
        <v>0</v>
      </c>
    </row>
    <row r="1312" spans="1:8" x14ac:dyDescent="0.25">
      <c r="A1312" s="193" t="s">
        <v>15581</v>
      </c>
      <c r="B1312" s="194" t="s">
        <v>15582</v>
      </c>
      <c r="C1312" s="188" t="s">
        <v>6</v>
      </c>
      <c r="D1312" s="177"/>
      <c r="E1312" s="201">
        <v>13.7</v>
      </c>
      <c r="F1312" s="201">
        <v>4.8</v>
      </c>
      <c r="G1312" s="88">
        <f t="shared" si="40"/>
        <v>0</v>
      </c>
      <c r="H1312" s="66">
        <f t="shared" si="41"/>
        <v>0</v>
      </c>
    </row>
    <row r="1313" spans="1:8" x14ac:dyDescent="0.25">
      <c r="A1313" s="193" t="s">
        <v>15583</v>
      </c>
      <c r="B1313" s="194" t="s">
        <v>15584</v>
      </c>
      <c r="C1313" s="188" t="s">
        <v>6</v>
      </c>
      <c r="D1313" s="177"/>
      <c r="E1313" s="201">
        <v>3.67</v>
      </c>
      <c r="F1313" s="201">
        <v>1.28</v>
      </c>
      <c r="G1313" s="88">
        <f t="shared" si="40"/>
        <v>0</v>
      </c>
      <c r="H1313" s="66">
        <f t="shared" si="41"/>
        <v>0</v>
      </c>
    </row>
    <row r="1314" spans="1:8" x14ac:dyDescent="0.25">
      <c r="A1314" s="193" t="s">
        <v>15585</v>
      </c>
      <c r="B1314" s="194" t="s">
        <v>15586</v>
      </c>
      <c r="C1314" s="188" t="s">
        <v>6</v>
      </c>
      <c r="D1314" s="177"/>
      <c r="E1314" s="201">
        <v>3.72</v>
      </c>
      <c r="F1314" s="201">
        <v>1.3</v>
      </c>
      <c r="G1314" s="88">
        <f t="shared" si="40"/>
        <v>0</v>
      </c>
      <c r="H1314" s="66">
        <f t="shared" si="41"/>
        <v>0</v>
      </c>
    </row>
    <row r="1315" spans="1:8" x14ac:dyDescent="0.25">
      <c r="A1315" s="193" t="s">
        <v>15587</v>
      </c>
      <c r="B1315" s="194" t="s">
        <v>15588</v>
      </c>
      <c r="C1315" s="188" t="s">
        <v>6</v>
      </c>
      <c r="D1315" s="177"/>
      <c r="E1315" s="201">
        <v>4.4800000000000004</v>
      </c>
      <c r="F1315" s="201">
        <v>1.57</v>
      </c>
      <c r="G1315" s="88">
        <f t="shared" si="40"/>
        <v>0</v>
      </c>
      <c r="H1315" s="66">
        <f t="shared" si="41"/>
        <v>0</v>
      </c>
    </row>
    <row r="1316" spans="1:8" x14ac:dyDescent="0.25">
      <c r="A1316" s="193" t="s">
        <v>15589</v>
      </c>
      <c r="B1316" s="194" t="s">
        <v>15590</v>
      </c>
      <c r="C1316" s="188" t="s">
        <v>6</v>
      </c>
      <c r="D1316" s="177"/>
      <c r="E1316" s="201">
        <v>4.7300000000000004</v>
      </c>
      <c r="F1316" s="201">
        <v>1.66</v>
      </c>
      <c r="G1316" s="88">
        <f t="shared" si="40"/>
        <v>0</v>
      </c>
      <c r="H1316" s="66">
        <f t="shared" si="41"/>
        <v>0</v>
      </c>
    </row>
    <row r="1317" spans="1:8" x14ac:dyDescent="0.25">
      <c r="A1317" s="193" t="s">
        <v>15591</v>
      </c>
      <c r="B1317" s="194" t="s">
        <v>15584</v>
      </c>
      <c r="C1317" s="188" t="s">
        <v>6</v>
      </c>
      <c r="D1317" s="177"/>
      <c r="E1317" s="201">
        <v>3.79</v>
      </c>
      <c r="F1317" s="201">
        <v>1.33</v>
      </c>
      <c r="G1317" s="88">
        <f t="shared" si="40"/>
        <v>0</v>
      </c>
      <c r="H1317" s="66">
        <f t="shared" si="41"/>
        <v>0</v>
      </c>
    </row>
    <row r="1318" spans="1:8" x14ac:dyDescent="0.25">
      <c r="A1318" s="193" t="s">
        <v>15592</v>
      </c>
      <c r="B1318" s="194" t="s">
        <v>15586</v>
      </c>
      <c r="C1318" s="188" t="s">
        <v>6</v>
      </c>
      <c r="D1318" s="177"/>
      <c r="E1318" s="201">
        <v>3.98</v>
      </c>
      <c r="F1318" s="201">
        <v>1.39</v>
      </c>
      <c r="G1318" s="88">
        <f t="shared" si="40"/>
        <v>0</v>
      </c>
      <c r="H1318" s="66">
        <f t="shared" si="41"/>
        <v>0</v>
      </c>
    </row>
    <row r="1319" spans="1:8" x14ac:dyDescent="0.25">
      <c r="A1319" s="193" t="s">
        <v>15593</v>
      </c>
      <c r="B1319" s="194" t="s">
        <v>15588</v>
      </c>
      <c r="C1319" s="188" t="s">
        <v>6</v>
      </c>
      <c r="D1319" s="177"/>
      <c r="E1319" s="201">
        <v>4.68</v>
      </c>
      <c r="F1319" s="201">
        <v>1.64</v>
      </c>
      <c r="G1319" s="88">
        <f t="shared" si="40"/>
        <v>0</v>
      </c>
      <c r="H1319" s="66">
        <f t="shared" si="41"/>
        <v>0</v>
      </c>
    </row>
    <row r="1320" spans="1:8" x14ac:dyDescent="0.25">
      <c r="A1320" s="193" t="s">
        <v>15594</v>
      </c>
      <c r="B1320" s="194" t="s">
        <v>15595</v>
      </c>
      <c r="C1320" s="188" t="s">
        <v>6</v>
      </c>
      <c r="D1320" s="177"/>
      <c r="E1320" s="201">
        <v>5</v>
      </c>
      <c r="F1320" s="201">
        <v>1.75</v>
      </c>
      <c r="G1320" s="88">
        <f t="shared" si="40"/>
        <v>0</v>
      </c>
      <c r="H1320" s="66">
        <f t="shared" si="41"/>
        <v>0</v>
      </c>
    </row>
    <row r="1321" spans="1:8" x14ac:dyDescent="0.25">
      <c r="A1321" s="193" t="s">
        <v>15596</v>
      </c>
      <c r="B1321" s="194" t="s">
        <v>15597</v>
      </c>
      <c r="C1321" s="188" t="s">
        <v>6</v>
      </c>
      <c r="D1321" s="177"/>
      <c r="E1321" s="201">
        <v>14.7</v>
      </c>
      <c r="F1321" s="201">
        <v>5.0999999999999996</v>
      </c>
      <c r="G1321" s="88">
        <f t="shared" si="40"/>
        <v>0</v>
      </c>
      <c r="H1321" s="66">
        <f t="shared" si="41"/>
        <v>0</v>
      </c>
    </row>
    <row r="1322" spans="1:8" x14ac:dyDescent="0.25">
      <c r="A1322" s="193" t="s">
        <v>15598</v>
      </c>
      <c r="B1322" s="194" t="s">
        <v>15599</v>
      </c>
      <c r="C1322" s="188" t="s">
        <v>6</v>
      </c>
      <c r="D1322" s="177"/>
      <c r="E1322" s="201">
        <v>20.3</v>
      </c>
      <c r="F1322" s="201">
        <v>7.1</v>
      </c>
      <c r="G1322" s="88">
        <f t="shared" si="40"/>
        <v>0</v>
      </c>
      <c r="H1322" s="66">
        <f t="shared" si="41"/>
        <v>0</v>
      </c>
    </row>
    <row r="1323" spans="1:8" x14ac:dyDescent="0.25">
      <c r="A1323" s="193" t="s">
        <v>15600</v>
      </c>
      <c r="B1323" s="194" t="s">
        <v>15601</v>
      </c>
      <c r="C1323" s="188" t="s">
        <v>6</v>
      </c>
      <c r="D1323" s="177"/>
      <c r="E1323" s="201">
        <v>5.2</v>
      </c>
      <c r="F1323" s="201">
        <v>1.82</v>
      </c>
      <c r="G1323" s="88">
        <f t="shared" si="40"/>
        <v>0</v>
      </c>
      <c r="H1323" s="66">
        <f t="shared" si="41"/>
        <v>0</v>
      </c>
    </row>
    <row r="1324" spans="1:8" x14ac:dyDescent="0.25">
      <c r="A1324" s="193" t="s">
        <v>15602</v>
      </c>
      <c r="B1324" s="194" t="s">
        <v>15603</v>
      </c>
      <c r="C1324" s="188" t="s">
        <v>6</v>
      </c>
      <c r="D1324" s="177"/>
      <c r="E1324" s="201">
        <v>5.5</v>
      </c>
      <c r="F1324" s="201">
        <v>1.93</v>
      </c>
      <c r="G1324" s="88">
        <f t="shared" si="40"/>
        <v>0</v>
      </c>
      <c r="H1324" s="66">
        <f t="shared" si="41"/>
        <v>0</v>
      </c>
    </row>
    <row r="1325" spans="1:8" x14ac:dyDescent="0.25">
      <c r="A1325" s="193" t="s">
        <v>15604</v>
      </c>
      <c r="B1325" s="194" t="s">
        <v>15605</v>
      </c>
      <c r="C1325" s="188" t="s">
        <v>6</v>
      </c>
      <c r="D1325" s="177"/>
      <c r="E1325" s="201">
        <v>15.6</v>
      </c>
      <c r="F1325" s="201">
        <v>5.5</v>
      </c>
      <c r="G1325" s="88">
        <f t="shared" si="40"/>
        <v>0</v>
      </c>
      <c r="H1325" s="66">
        <f t="shared" si="41"/>
        <v>0</v>
      </c>
    </row>
    <row r="1326" spans="1:8" x14ac:dyDescent="0.25">
      <c r="A1326" s="193" t="s">
        <v>15606</v>
      </c>
      <c r="B1326" s="194" t="s">
        <v>15607</v>
      </c>
      <c r="C1326" s="188" t="s">
        <v>6</v>
      </c>
      <c r="D1326" s="177"/>
      <c r="E1326" s="201">
        <v>21.1</v>
      </c>
      <c r="F1326" s="201">
        <v>7.4</v>
      </c>
      <c r="G1326" s="88">
        <f t="shared" si="40"/>
        <v>0</v>
      </c>
      <c r="H1326" s="66">
        <f t="shared" si="41"/>
        <v>0</v>
      </c>
    </row>
    <row r="1327" spans="1:8" x14ac:dyDescent="0.25">
      <c r="A1327" s="193" t="s">
        <v>15608</v>
      </c>
      <c r="B1327" s="194" t="s">
        <v>15609</v>
      </c>
      <c r="C1327" s="188" t="s">
        <v>6</v>
      </c>
      <c r="D1327" s="177"/>
      <c r="E1327" s="201">
        <v>17.100000000000001</v>
      </c>
      <c r="F1327" s="201">
        <v>6</v>
      </c>
      <c r="G1327" s="88">
        <f t="shared" si="40"/>
        <v>0</v>
      </c>
      <c r="H1327" s="66">
        <f t="shared" si="41"/>
        <v>0</v>
      </c>
    </row>
    <row r="1328" spans="1:8" x14ac:dyDescent="0.25">
      <c r="A1328" s="193" t="s">
        <v>15610</v>
      </c>
      <c r="B1328" s="194" t="s">
        <v>15611</v>
      </c>
      <c r="C1328" s="188" t="s">
        <v>6</v>
      </c>
      <c r="D1328" s="177"/>
      <c r="E1328" s="201">
        <v>22.5</v>
      </c>
      <c r="F1328" s="201">
        <v>7.9</v>
      </c>
      <c r="G1328" s="88">
        <f t="shared" si="40"/>
        <v>0</v>
      </c>
      <c r="H1328" s="66">
        <f t="shared" si="41"/>
        <v>0</v>
      </c>
    </row>
    <row r="1329" spans="1:8" x14ac:dyDescent="0.25">
      <c r="A1329" s="193" t="s">
        <v>15612</v>
      </c>
      <c r="B1329" s="194" t="s">
        <v>15613</v>
      </c>
      <c r="C1329" s="188" t="s">
        <v>6</v>
      </c>
      <c r="D1329" s="177"/>
      <c r="E1329" s="201">
        <v>8.8000000000000007</v>
      </c>
      <c r="F1329" s="201">
        <v>3.08</v>
      </c>
      <c r="G1329" s="88">
        <f t="shared" si="40"/>
        <v>0</v>
      </c>
      <c r="H1329" s="66">
        <f t="shared" si="41"/>
        <v>0</v>
      </c>
    </row>
    <row r="1330" spans="1:8" x14ac:dyDescent="0.25">
      <c r="A1330" s="193" t="s">
        <v>15614</v>
      </c>
      <c r="B1330" s="194" t="s">
        <v>15615</v>
      </c>
      <c r="C1330" s="188" t="s">
        <v>6</v>
      </c>
      <c r="D1330" s="177"/>
      <c r="E1330" s="201">
        <v>18.7</v>
      </c>
      <c r="F1330" s="201">
        <v>6.5</v>
      </c>
      <c r="G1330" s="88">
        <f t="shared" si="40"/>
        <v>0</v>
      </c>
      <c r="H1330" s="66">
        <f t="shared" si="41"/>
        <v>0</v>
      </c>
    </row>
    <row r="1331" spans="1:8" x14ac:dyDescent="0.25">
      <c r="A1331" s="193" t="s">
        <v>15616</v>
      </c>
      <c r="B1331" s="194" t="s">
        <v>15617</v>
      </c>
      <c r="C1331" s="188" t="s">
        <v>6</v>
      </c>
      <c r="D1331" s="177"/>
      <c r="E1331" s="201">
        <v>1.51</v>
      </c>
      <c r="F1331" s="201">
        <v>0.53</v>
      </c>
      <c r="G1331" s="88">
        <f t="shared" si="40"/>
        <v>0</v>
      </c>
      <c r="H1331" s="66">
        <f t="shared" si="41"/>
        <v>0</v>
      </c>
    </row>
    <row r="1332" spans="1:8" x14ac:dyDescent="0.25">
      <c r="A1332" s="193" t="s">
        <v>15618</v>
      </c>
      <c r="B1332" s="194" t="s">
        <v>15619</v>
      </c>
      <c r="C1332" s="188" t="s">
        <v>6</v>
      </c>
      <c r="D1332" s="177"/>
      <c r="E1332" s="201">
        <v>2.0099999999999998</v>
      </c>
      <c r="F1332" s="201">
        <v>0.7</v>
      </c>
      <c r="G1332" s="88">
        <f t="shared" si="40"/>
        <v>0</v>
      </c>
      <c r="H1332" s="66">
        <f t="shared" si="41"/>
        <v>0</v>
      </c>
    </row>
    <row r="1333" spans="1:8" s="103" customFormat="1" ht="12.75" x14ac:dyDescent="0.2">
      <c r="A1333" s="193" t="s">
        <v>15620</v>
      </c>
      <c r="B1333" s="194" t="s">
        <v>15621</v>
      </c>
      <c r="C1333" s="188" t="s">
        <v>6</v>
      </c>
      <c r="D1333" s="181"/>
      <c r="E1333" s="201">
        <v>2.62</v>
      </c>
      <c r="F1333" s="201">
        <v>0.92</v>
      </c>
      <c r="G1333" s="88">
        <f t="shared" si="40"/>
        <v>0</v>
      </c>
      <c r="H1333" s="66">
        <f t="shared" si="41"/>
        <v>0</v>
      </c>
    </row>
    <row r="1334" spans="1:8" x14ac:dyDescent="0.25">
      <c r="A1334" s="193" t="s">
        <v>15622</v>
      </c>
      <c r="B1334" s="194" t="s">
        <v>15623</v>
      </c>
      <c r="C1334" s="188" t="s">
        <v>15</v>
      </c>
      <c r="D1334" s="177"/>
      <c r="E1334" s="201">
        <v>10.1</v>
      </c>
      <c r="F1334" s="201">
        <v>3.54</v>
      </c>
      <c r="G1334" s="88">
        <f t="shared" si="40"/>
        <v>0</v>
      </c>
      <c r="H1334" s="66">
        <f t="shared" si="41"/>
        <v>0</v>
      </c>
    </row>
    <row r="1335" spans="1:8" x14ac:dyDescent="0.25">
      <c r="A1335" s="193" t="s">
        <v>15624</v>
      </c>
      <c r="B1335" s="194" t="s">
        <v>15625</v>
      </c>
      <c r="C1335" s="188" t="s">
        <v>15</v>
      </c>
      <c r="D1335" s="177"/>
      <c r="E1335" s="201">
        <v>11.6</v>
      </c>
      <c r="F1335" s="201">
        <v>4.0599999999999996</v>
      </c>
      <c r="G1335" s="88">
        <f t="shared" si="40"/>
        <v>0</v>
      </c>
      <c r="H1335" s="66">
        <f t="shared" si="41"/>
        <v>0</v>
      </c>
    </row>
    <row r="1336" spans="1:8" x14ac:dyDescent="0.25">
      <c r="A1336" s="193" t="s">
        <v>15626</v>
      </c>
      <c r="B1336" s="194" t="s">
        <v>15627</v>
      </c>
      <c r="C1336" s="188" t="s">
        <v>15</v>
      </c>
      <c r="D1336" s="177"/>
      <c r="E1336" s="201">
        <v>13.1</v>
      </c>
      <c r="F1336" s="201">
        <v>4.59</v>
      </c>
      <c r="G1336" s="88">
        <f t="shared" si="40"/>
        <v>0</v>
      </c>
      <c r="H1336" s="66">
        <f t="shared" si="41"/>
        <v>0</v>
      </c>
    </row>
    <row r="1337" spans="1:8" x14ac:dyDescent="0.25">
      <c r="A1337" s="193" t="s">
        <v>15628</v>
      </c>
      <c r="B1337" s="194" t="s">
        <v>15629</v>
      </c>
      <c r="C1337" s="188" t="s">
        <v>15</v>
      </c>
      <c r="D1337" s="177"/>
      <c r="E1337" s="201">
        <v>14.6</v>
      </c>
      <c r="F1337" s="201">
        <v>5.0999999999999996</v>
      </c>
      <c r="G1337" s="88">
        <f t="shared" si="40"/>
        <v>0</v>
      </c>
      <c r="H1337" s="66">
        <f t="shared" si="41"/>
        <v>0</v>
      </c>
    </row>
    <row r="1338" spans="1:8" x14ac:dyDescent="0.25">
      <c r="A1338" s="193" t="s">
        <v>15630</v>
      </c>
      <c r="B1338" s="194" t="s">
        <v>15631</v>
      </c>
      <c r="C1338" s="188" t="s">
        <v>15</v>
      </c>
      <c r="D1338" s="177"/>
      <c r="E1338" s="201">
        <v>18.100000000000001</v>
      </c>
      <c r="F1338" s="201">
        <v>6.3</v>
      </c>
      <c r="G1338" s="88">
        <f t="shared" si="40"/>
        <v>0</v>
      </c>
      <c r="H1338" s="66">
        <f t="shared" si="41"/>
        <v>0</v>
      </c>
    </row>
    <row r="1339" spans="1:8" ht="90" x14ac:dyDescent="0.25">
      <c r="A1339" s="195" t="s">
        <v>15632</v>
      </c>
      <c r="B1339" s="196" t="s">
        <v>22984</v>
      </c>
      <c r="C1339" s="198"/>
      <c r="D1339" s="199"/>
      <c r="E1339" s="199"/>
      <c r="F1339" s="199"/>
      <c r="G1339" s="199"/>
      <c r="H1339" s="200"/>
    </row>
    <row r="1340" spans="1:8" x14ac:dyDescent="0.25">
      <c r="A1340" s="193" t="s">
        <v>15633</v>
      </c>
      <c r="B1340" s="194" t="s">
        <v>15634</v>
      </c>
      <c r="C1340" s="188" t="s">
        <v>15</v>
      </c>
      <c r="D1340" s="177"/>
      <c r="E1340" s="201">
        <v>5.0999999999999996</v>
      </c>
      <c r="F1340" s="201">
        <v>1.79</v>
      </c>
      <c r="G1340" s="88">
        <f t="shared" si="40"/>
        <v>0</v>
      </c>
      <c r="H1340" s="66">
        <f t="shared" si="41"/>
        <v>0</v>
      </c>
    </row>
    <row r="1341" spans="1:8" x14ac:dyDescent="0.25">
      <c r="A1341" s="193" t="s">
        <v>15635</v>
      </c>
      <c r="B1341" s="194" t="s">
        <v>15636</v>
      </c>
      <c r="C1341" s="188" t="s">
        <v>15</v>
      </c>
      <c r="D1341" s="177"/>
      <c r="E1341" s="201">
        <v>5.2</v>
      </c>
      <c r="F1341" s="201">
        <v>1.82</v>
      </c>
      <c r="G1341" s="88">
        <f t="shared" si="40"/>
        <v>0</v>
      </c>
      <c r="H1341" s="66">
        <f t="shared" si="41"/>
        <v>0</v>
      </c>
    </row>
    <row r="1342" spans="1:8" x14ac:dyDescent="0.25">
      <c r="A1342" s="193" t="s">
        <v>15637</v>
      </c>
      <c r="B1342" s="194" t="s">
        <v>15638</v>
      </c>
      <c r="C1342" s="188" t="s">
        <v>15</v>
      </c>
      <c r="D1342" s="177"/>
      <c r="E1342" s="201">
        <v>5.4</v>
      </c>
      <c r="F1342" s="201">
        <v>1.89</v>
      </c>
      <c r="G1342" s="88">
        <f t="shared" si="40"/>
        <v>0</v>
      </c>
      <c r="H1342" s="66">
        <f t="shared" si="41"/>
        <v>0</v>
      </c>
    </row>
    <row r="1343" spans="1:8" x14ac:dyDescent="0.25">
      <c r="A1343" s="193" t="s">
        <v>15639</v>
      </c>
      <c r="B1343" s="194" t="s">
        <v>15640</v>
      </c>
      <c r="C1343" s="188" t="s">
        <v>15</v>
      </c>
      <c r="D1343" s="177"/>
      <c r="E1343" s="201">
        <v>5.6</v>
      </c>
      <c r="F1343" s="201">
        <v>1.96</v>
      </c>
      <c r="G1343" s="88">
        <f t="shared" si="40"/>
        <v>0</v>
      </c>
      <c r="H1343" s="66">
        <f t="shared" si="41"/>
        <v>0</v>
      </c>
    </row>
    <row r="1344" spans="1:8" s="103" customFormat="1" ht="12.75" x14ac:dyDescent="0.2">
      <c r="A1344" s="193" t="s">
        <v>15641</v>
      </c>
      <c r="B1344" s="194" t="s">
        <v>15642</v>
      </c>
      <c r="C1344" s="188" t="s">
        <v>15</v>
      </c>
      <c r="D1344" s="181"/>
      <c r="E1344" s="201">
        <v>5.3</v>
      </c>
      <c r="F1344" s="201">
        <v>1.86</v>
      </c>
      <c r="G1344" s="88">
        <f t="shared" si="40"/>
        <v>0</v>
      </c>
      <c r="H1344" s="66">
        <f t="shared" si="41"/>
        <v>0</v>
      </c>
    </row>
    <row r="1345" spans="1:8" x14ac:dyDescent="0.25">
      <c r="A1345" s="193" t="s">
        <v>15643</v>
      </c>
      <c r="B1345" s="194" t="s">
        <v>15644</v>
      </c>
      <c r="C1345" s="188" t="s">
        <v>15</v>
      </c>
      <c r="D1345" s="177"/>
      <c r="E1345" s="201">
        <v>5.5</v>
      </c>
      <c r="F1345" s="201">
        <v>1.93</v>
      </c>
      <c r="G1345" s="88">
        <f t="shared" si="40"/>
        <v>0</v>
      </c>
      <c r="H1345" s="66">
        <f t="shared" si="41"/>
        <v>0</v>
      </c>
    </row>
    <row r="1346" spans="1:8" x14ac:dyDescent="0.25">
      <c r="A1346" s="193" t="s">
        <v>15645</v>
      </c>
      <c r="B1346" s="194" t="s">
        <v>15646</v>
      </c>
      <c r="C1346" s="188" t="s">
        <v>15</v>
      </c>
      <c r="D1346" s="177"/>
      <c r="E1346" s="201">
        <v>6.4</v>
      </c>
      <c r="F1346" s="201">
        <v>2.2400000000000002</v>
      </c>
      <c r="G1346" s="88">
        <f t="shared" si="40"/>
        <v>0</v>
      </c>
      <c r="H1346" s="66">
        <f t="shared" si="41"/>
        <v>0</v>
      </c>
    </row>
    <row r="1347" spans="1:8" x14ac:dyDescent="0.25">
      <c r="A1347" s="193" t="s">
        <v>15647</v>
      </c>
      <c r="B1347" s="194" t="s">
        <v>15648</v>
      </c>
      <c r="C1347" s="188" t="s">
        <v>15</v>
      </c>
      <c r="D1347" s="177"/>
      <c r="E1347" s="201">
        <v>8.1</v>
      </c>
      <c r="F1347" s="201">
        <v>2.84</v>
      </c>
      <c r="G1347" s="88">
        <f t="shared" si="40"/>
        <v>0</v>
      </c>
      <c r="H1347" s="66">
        <f t="shared" si="41"/>
        <v>0</v>
      </c>
    </row>
    <row r="1348" spans="1:8" x14ac:dyDescent="0.25">
      <c r="A1348" s="193" t="s">
        <v>15649</v>
      </c>
      <c r="B1348" s="194" t="s">
        <v>15650</v>
      </c>
      <c r="C1348" s="188" t="s">
        <v>6</v>
      </c>
      <c r="D1348" s="177"/>
      <c r="E1348" s="201">
        <v>2.52</v>
      </c>
      <c r="F1348" s="201">
        <v>0.88</v>
      </c>
      <c r="G1348" s="88">
        <f t="shared" ref="G1348:G1411" si="42">D1348*E1348</f>
        <v>0</v>
      </c>
      <c r="H1348" s="66">
        <f t="shared" ref="H1348:H1411" si="43">D1348*F1348</f>
        <v>0</v>
      </c>
    </row>
    <row r="1349" spans="1:8" x14ac:dyDescent="0.25">
      <c r="A1349" s="193" t="s">
        <v>15651</v>
      </c>
      <c r="B1349" s="194" t="s">
        <v>15652</v>
      </c>
      <c r="C1349" s="188" t="s">
        <v>6</v>
      </c>
      <c r="D1349" s="177"/>
      <c r="E1349" s="201">
        <v>3.77</v>
      </c>
      <c r="F1349" s="201">
        <v>1.32</v>
      </c>
      <c r="G1349" s="88">
        <f t="shared" si="42"/>
        <v>0</v>
      </c>
      <c r="H1349" s="66">
        <f t="shared" si="43"/>
        <v>0</v>
      </c>
    </row>
    <row r="1350" spans="1:8" ht="112.5" x14ac:dyDescent="0.25">
      <c r="A1350" s="195" t="s">
        <v>15653</v>
      </c>
      <c r="B1350" s="196" t="s">
        <v>22985</v>
      </c>
      <c r="C1350" s="198"/>
      <c r="D1350" s="199"/>
      <c r="E1350" s="199"/>
      <c r="F1350" s="199"/>
      <c r="G1350" s="199"/>
      <c r="H1350" s="200"/>
    </row>
    <row r="1351" spans="1:8" x14ac:dyDescent="0.25">
      <c r="A1351" s="193" t="s">
        <v>15654</v>
      </c>
      <c r="B1351" s="194" t="s">
        <v>15655</v>
      </c>
      <c r="C1351" s="188" t="s">
        <v>15</v>
      </c>
      <c r="D1351" s="177"/>
      <c r="E1351" s="201">
        <v>4.5999999999999996</v>
      </c>
      <c r="F1351" s="201">
        <v>2.4900000000000002</v>
      </c>
      <c r="G1351" s="88">
        <f t="shared" si="42"/>
        <v>0</v>
      </c>
      <c r="H1351" s="66">
        <f t="shared" si="43"/>
        <v>0</v>
      </c>
    </row>
    <row r="1352" spans="1:8" x14ac:dyDescent="0.25">
      <c r="A1352" s="193" t="s">
        <v>15656</v>
      </c>
      <c r="B1352" s="194" t="s">
        <v>15268</v>
      </c>
      <c r="C1352" s="188" t="s">
        <v>15</v>
      </c>
      <c r="D1352" s="177"/>
      <c r="E1352" s="201">
        <v>4.9000000000000004</v>
      </c>
      <c r="F1352" s="201">
        <v>2.4900000000000002</v>
      </c>
      <c r="G1352" s="88">
        <f t="shared" si="42"/>
        <v>0</v>
      </c>
      <c r="H1352" s="66">
        <f t="shared" si="43"/>
        <v>0</v>
      </c>
    </row>
    <row r="1353" spans="1:8" x14ac:dyDescent="0.25">
      <c r="A1353" s="193" t="s">
        <v>15657</v>
      </c>
      <c r="B1353" s="194" t="s">
        <v>15658</v>
      </c>
      <c r="C1353" s="188" t="s">
        <v>15</v>
      </c>
      <c r="D1353" s="177"/>
      <c r="E1353" s="201">
        <v>5.0999999999999996</v>
      </c>
      <c r="F1353" s="201">
        <v>2.4900000000000002</v>
      </c>
      <c r="G1353" s="88">
        <f t="shared" si="42"/>
        <v>0</v>
      </c>
      <c r="H1353" s="66">
        <f t="shared" si="43"/>
        <v>0</v>
      </c>
    </row>
    <row r="1354" spans="1:8" s="103" customFormat="1" ht="12.75" x14ac:dyDescent="0.2">
      <c r="A1354" s="193" t="s">
        <v>15659</v>
      </c>
      <c r="B1354" s="194" t="s">
        <v>15660</v>
      </c>
      <c r="C1354" s="188" t="s">
        <v>15</v>
      </c>
      <c r="D1354" s="181"/>
      <c r="E1354" s="201">
        <v>6.2</v>
      </c>
      <c r="F1354" s="201">
        <v>2.99</v>
      </c>
      <c r="G1354" s="88">
        <f t="shared" si="42"/>
        <v>0</v>
      </c>
      <c r="H1354" s="66">
        <f t="shared" si="43"/>
        <v>0</v>
      </c>
    </row>
    <row r="1355" spans="1:8" x14ac:dyDescent="0.25">
      <c r="A1355" s="193" t="s">
        <v>15661</v>
      </c>
      <c r="B1355" s="194" t="s">
        <v>15662</v>
      </c>
      <c r="C1355" s="188" t="s">
        <v>15</v>
      </c>
      <c r="D1355" s="177"/>
      <c r="E1355" s="201">
        <v>6.9</v>
      </c>
      <c r="F1355" s="201">
        <v>3.23</v>
      </c>
      <c r="G1355" s="88">
        <f t="shared" si="42"/>
        <v>0</v>
      </c>
      <c r="H1355" s="66">
        <f t="shared" si="43"/>
        <v>0</v>
      </c>
    </row>
    <row r="1356" spans="1:8" x14ac:dyDescent="0.25">
      <c r="A1356" s="193" t="s">
        <v>15663</v>
      </c>
      <c r="B1356" s="194" t="s">
        <v>15360</v>
      </c>
      <c r="C1356" s="188" t="s">
        <v>15</v>
      </c>
      <c r="D1356" s="177"/>
      <c r="E1356" s="201">
        <v>8</v>
      </c>
      <c r="F1356" s="201">
        <v>3.49</v>
      </c>
      <c r="G1356" s="88">
        <f t="shared" si="42"/>
        <v>0</v>
      </c>
      <c r="H1356" s="66">
        <f t="shared" si="43"/>
        <v>0</v>
      </c>
    </row>
    <row r="1357" spans="1:8" s="103" customFormat="1" ht="12.75" x14ac:dyDescent="0.2">
      <c r="A1357" s="193" t="s">
        <v>15664</v>
      </c>
      <c r="B1357" s="194" t="s">
        <v>15362</v>
      </c>
      <c r="C1357" s="188" t="s">
        <v>15</v>
      </c>
      <c r="D1357" s="181"/>
      <c r="E1357" s="201">
        <v>8.6999999999999993</v>
      </c>
      <c r="F1357" s="201">
        <v>3.49</v>
      </c>
      <c r="G1357" s="88">
        <f t="shared" si="42"/>
        <v>0</v>
      </c>
      <c r="H1357" s="66">
        <f t="shared" si="43"/>
        <v>0</v>
      </c>
    </row>
    <row r="1358" spans="1:8" x14ac:dyDescent="0.25">
      <c r="A1358" s="193" t="s">
        <v>15665</v>
      </c>
      <c r="B1358" s="194" t="s">
        <v>15666</v>
      </c>
      <c r="C1358" s="188" t="s">
        <v>15</v>
      </c>
      <c r="D1358" s="177"/>
      <c r="E1358" s="201">
        <v>10.7</v>
      </c>
      <c r="F1358" s="201">
        <v>4.24</v>
      </c>
      <c r="G1358" s="88">
        <f t="shared" si="42"/>
        <v>0</v>
      </c>
      <c r="H1358" s="66">
        <f t="shared" si="43"/>
        <v>0</v>
      </c>
    </row>
    <row r="1359" spans="1:8" x14ac:dyDescent="0.25">
      <c r="A1359" s="193" t="s">
        <v>15667</v>
      </c>
      <c r="B1359" s="194" t="s">
        <v>15668</v>
      </c>
      <c r="C1359" s="188" t="s">
        <v>15</v>
      </c>
      <c r="D1359" s="177"/>
      <c r="E1359" s="201">
        <v>14.2</v>
      </c>
      <c r="F1359" s="201">
        <v>5.2</v>
      </c>
      <c r="G1359" s="88">
        <f t="shared" si="42"/>
        <v>0</v>
      </c>
      <c r="H1359" s="66">
        <f t="shared" si="43"/>
        <v>0</v>
      </c>
    </row>
    <row r="1360" spans="1:8" ht="157.5" x14ac:dyDescent="0.25">
      <c r="A1360" s="195" t="s">
        <v>15669</v>
      </c>
      <c r="B1360" s="196" t="s">
        <v>22986</v>
      </c>
      <c r="C1360" s="198"/>
      <c r="D1360" s="199"/>
      <c r="E1360" s="199"/>
      <c r="F1360" s="199"/>
      <c r="G1360" s="199"/>
      <c r="H1360" s="200"/>
    </row>
    <row r="1361" spans="1:8" x14ac:dyDescent="0.25">
      <c r="A1361" s="193" t="s">
        <v>15670</v>
      </c>
      <c r="B1361" s="194" t="s">
        <v>13106</v>
      </c>
      <c r="C1361" s="188" t="s">
        <v>15</v>
      </c>
      <c r="D1361" s="177"/>
      <c r="E1361" s="201">
        <v>21.6</v>
      </c>
      <c r="F1361" s="201">
        <v>7.6</v>
      </c>
      <c r="G1361" s="88">
        <f t="shared" si="42"/>
        <v>0</v>
      </c>
      <c r="H1361" s="66">
        <f t="shared" si="43"/>
        <v>0</v>
      </c>
    </row>
    <row r="1362" spans="1:8" x14ac:dyDescent="0.25">
      <c r="A1362" s="193" t="s">
        <v>15671</v>
      </c>
      <c r="B1362" s="194" t="s">
        <v>15672</v>
      </c>
      <c r="C1362" s="188" t="s">
        <v>15</v>
      </c>
      <c r="D1362" s="177"/>
      <c r="E1362" s="201">
        <v>1.66</v>
      </c>
      <c r="F1362" s="201">
        <v>0.57999999999999996</v>
      </c>
      <c r="G1362" s="88">
        <f t="shared" si="42"/>
        <v>0</v>
      </c>
      <c r="H1362" s="66">
        <f t="shared" si="43"/>
        <v>0</v>
      </c>
    </row>
    <row r="1363" spans="1:8" ht="90" x14ac:dyDescent="0.25">
      <c r="A1363" s="195" t="s">
        <v>15673</v>
      </c>
      <c r="B1363" s="196" t="s">
        <v>22987</v>
      </c>
      <c r="C1363" s="198"/>
      <c r="D1363" s="199"/>
      <c r="E1363" s="199"/>
      <c r="F1363" s="199"/>
      <c r="G1363" s="199"/>
      <c r="H1363" s="200"/>
    </row>
    <row r="1364" spans="1:8" x14ac:dyDescent="0.25">
      <c r="A1364" s="193" t="s">
        <v>15674</v>
      </c>
      <c r="B1364" s="194" t="s">
        <v>15675</v>
      </c>
      <c r="C1364" s="188" t="s">
        <v>15</v>
      </c>
      <c r="D1364" s="177"/>
      <c r="E1364" s="201">
        <v>16.7</v>
      </c>
      <c r="F1364" s="201">
        <v>5.8</v>
      </c>
      <c r="G1364" s="88">
        <f t="shared" si="42"/>
        <v>0</v>
      </c>
      <c r="H1364" s="66">
        <f t="shared" si="43"/>
        <v>0</v>
      </c>
    </row>
    <row r="1365" spans="1:8" x14ac:dyDescent="0.25">
      <c r="A1365" s="193" t="s">
        <v>15676</v>
      </c>
      <c r="B1365" s="194" t="s">
        <v>15677</v>
      </c>
      <c r="C1365" s="188" t="s">
        <v>15</v>
      </c>
      <c r="D1365" s="177"/>
      <c r="E1365" s="201">
        <v>17.7</v>
      </c>
      <c r="F1365" s="201">
        <v>6.2</v>
      </c>
      <c r="G1365" s="88">
        <f t="shared" si="42"/>
        <v>0</v>
      </c>
      <c r="H1365" s="66">
        <f t="shared" si="43"/>
        <v>0</v>
      </c>
    </row>
    <row r="1366" spans="1:8" x14ac:dyDescent="0.25">
      <c r="A1366" s="193" t="s">
        <v>15678</v>
      </c>
      <c r="B1366" s="194" t="s">
        <v>15679</v>
      </c>
      <c r="C1366" s="188" t="s">
        <v>15</v>
      </c>
      <c r="D1366" s="177"/>
      <c r="E1366" s="201">
        <v>18.600000000000001</v>
      </c>
      <c r="F1366" s="201">
        <v>6.5</v>
      </c>
      <c r="G1366" s="88">
        <f t="shared" si="42"/>
        <v>0</v>
      </c>
      <c r="H1366" s="66">
        <f t="shared" si="43"/>
        <v>0</v>
      </c>
    </row>
    <row r="1367" spans="1:8" x14ac:dyDescent="0.25">
      <c r="A1367" s="193" t="s">
        <v>15680</v>
      </c>
      <c r="B1367" s="194" t="s">
        <v>15681</v>
      </c>
      <c r="C1367" s="188" t="s">
        <v>15</v>
      </c>
      <c r="D1367" s="177"/>
      <c r="E1367" s="201">
        <v>19.600000000000001</v>
      </c>
      <c r="F1367" s="201">
        <v>6.9</v>
      </c>
      <c r="G1367" s="88">
        <f t="shared" si="42"/>
        <v>0</v>
      </c>
      <c r="H1367" s="66">
        <f t="shared" si="43"/>
        <v>0</v>
      </c>
    </row>
    <row r="1368" spans="1:8" x14ac:dyDescent="0.25">
      <c r="A1368" s="193" t="s">
        <v>15682</v>
      </c>
      <c r="B1368" s="194" t="s">
        <v>15683</v>
      </c>
      <c r="C1368" s="188" t="s">
        <v>15</v>
      </c>
      <c r="D1368" s="177"/>
      <c r="E1368" s="201">
        <v>22.6</v>
      </c>
      <c r="F1368" s="201">
        <v>7.9</v>
      </c>
      <c r="G1368" s="88">
        <f t="shared" si="42"/>
        <v>0</v>
      </c>
      <c r="H1368" s="66">
        <f t="shared" si="43"/>
        <v>0</v>
      </c>
    </row>
    <row r="1369" spans="1:8" x14ac:dyDescent="0.25">
      <c r="A1369" s="193" t="s">
        <v>15684</v>
      </c>
      <c r="B1369" s="194" t="s">
        <v>15685</v>
      </c>
      <c r="C1369" s="188" t="s">
        <v>15</v>
      </c>
      <c r="D1369" s="177"/>
      <c r="E1369" s="201">
        <v>25.6</v>
      </c>
      <c r="F1369" s="201">
        <v>9</v>
      </c>
      <c r="G1369" s="88">
        <f t="shared" si="42"/>
        <v>0</v>
      </c>
      <c r="H1369" s="66">
        <f t="shared" si="43"/>
        <v>0</v>
      </c>
    </row>
    <row r="1370" spans="1:8" x14ac:dyDescent="0.25">
      <c r="A1370" s="193" t="s">
        <v>15686</v>
      </c>
      <c r="B1370" s="194" t="s">
        <v>15687</v>
      </c>
      <c r="C1370" s="188" t="s">
        <v>15</v>
      </c>
      <c r="D1370" s="177"/>
      <c r="E1370" s="201">
        <v>19.100000000000001</v>
      </c>
      <c r="F1370" s="201">
        <v>6.7</v>
      </c>
      <c r="G1370" s="88">
        <f t="shared" si="42"/>
        <v>0</v>
      </c>
      <c r="H1370" s="66">
        <f t="shared" si="43"/>
        <v>0</v>
      </c>
    </row>
    <row r="1371" spans="1:8" x14ac:dyDescent="0.25">
      <c r="A1371" s="193" t="s">
        <v>15688</v>
      </c>
      <c r="B1371" s="194" t="s">
        <v>15689</v>
      </c>
      <c r="C1371" s="188" t="s">
        <v>15</v>
      </c>
      <c r="D1371" s="177"/>
      <c r="E1371" s="201">
        <v>21.5</v>
      </c>
      <c r="F1371" s="201">
        <v>7.5</v>
      </c>
      <c r="G1371" s="88">
        <f t="shared" si="42"/>
        <v>0</v>
      </c>
      <c r="H1371" s="66">
        <f t="shared" si="43"/>
        <v>0</v>
      </c>
    </row>
    <row r="1372" spans="1:8" x14ac:dyDescent="0.25">
      <c r="A1372" s="193" t="s">
        <v>15690</v>
      </c>
      <c r="B1372" s="194" t="s">
        <v>15691</v>
      </c>
      <c r="C1372" s="188" t="s">
        <v>15</v>
      </c>
      <c r="D1372" s="177"/>
      <c r="E1372" s="201">
        <v>25.7</v>
      </c>
      <c r="F1372" s="201">
        <v>9</v>
      </c>
      <c r="G1372" s="88">
        <f t="shared" si="42"/>
        <v>0</v>
      </c>
      <c r="H1372" s="66">
        <f t="shared" si="43"/>
        <v>0</v>
      </c>
    </row>
    <row r="1373" spans="1:8" x14ac:dyDescent="0.25">
      <c r="A1373" s="193" t="s">
        <v>15692</v>
      </c>
      <c r="B1373" s="194" t="s">
        <v>15693</v>
      </c>
      <c r="C1373" s="188" t="s">
        <v>15</v>
      </c>
      <c r="D1373" s="177"/>
      <c r="E1373" s="201">
        <v>27.7</v>
      </c>
      <c r="F1373" s="201">
        <v>9.6999999999999993</v>
      </c>
      <c r="G1373" s="88">
        <f t="shared" si="42"/>
        <v>0</v>
      </c>
      <c r="H1373" s="66">
        <f t="shared" si="43"/>
        <v>0</v>
      </c>
    </row>
    <row r="1374" spans="1:8" s="103" customFormat="1" ht="12.75" x14ac:dyDescent="0.2">
      <c r="A1374" s="193" t="s">
        <v>15694</v>
      </c>
      <c r="B1374" s="194" t="s">
        <v>15695</v>
      </c>
      <c r="C1374" s="188" t="s">
        <v>15</v>
      </c>
      <c r="D1374" s="181"/>
      <c r="E1374" s="201">
        <v>8.3000000000000007</v>
      </c>
      <c r="F1374" s="201">
        <v>2.91</v>
      </c>
      <c r="G1374" s="88">
        <f t="shared" si="42"/>
        <v>0</v>
      </c>
      <c r="H1374" s="66">
        <f t="shared" si="43"/>
        <v>0</v>
      </c>
    </row>
    <row r="1375" spans="1:8" x14ac:dyDescent="0.25">
      <c r="A1375" s="193" t="s">
        <v>15696</v>
      </c>
      <c r="B1375" s="194" t="s">
        <v>15697</v>
      </c>
      <c r="C1375" s="188" t="s">
        <v>15</v>
      </c>
      <c r="D1375" s="177"/>
      <c r="E1375" s="201">
        <v>8.9</v>
      </c>
      <c r="F1375" s="201">
        <v>3.12</v>
      </c>
      <c r="G1375" s="88">
        <f t="shared" si="42"/>
        <v>0</v>
      </c>
      <c r="H1375" s="66">
        <f t="shared" si="43"/>
        <v>0</v>
      </c>
    </row>
    <row r="1376" spans="1:8" x14ac:dyDescent="0.25">
      <c r="A1376" s="193" t="s">
        <v>15698</v>
      </c>
      <c r="B1376" s="194" t="s">
        <v>15699</v>
      </c>
      <c r="C1376" s="188" t="s">
        <v>15</v>
      </c>
      <c r="D1376" s="177"/>
      <c r="E1376" s="201">
        <v>9.3000000000000007</v>
      </c>
      <c r="F1376" s="201">
        <v>3.26</v>
      </c>
      <c r="G1376" s="88">
        <f t="shared" si="42"/>
        <v>0</v>
      </c>
      <c r="H1376" s="66">
        <f t="shared" si="43"/>
        <v>0</v>
      </c>
    </row>
    <row r="1377" spans="1:8" x14ac:dyDescent="0.25">
      <c r="A1377" s="193" t="s">
        <v>15700</v>
      </c>
      <c r="B1377" s="194" t="s">
        <v>15701</v>
      </c>
      <c r="C1377" s="188" t="s">
        <v>15</v>
      </c>
      <c r="D1377" s="177"/>
      <c r="E1377" s="201">
        <v>9.8000000000000007</v>
      </c>
      <c r="F1377" s="201">
        <v>3.43</v>
      </c>
      <c r="G1377" s="88">
        <f t="shared" si="42"/>
        <v>0</v>
      </c>
      <c r="H1377" s="66">
        <f t="shared" si="43"/>
        <v>0</v>
      </c>
    </row>
    <row r="1378" spans="1:8" x14ac:dyDescent="0.25">
      <c r="A1378" s="193" t="s">
        <v>15702</v>
      </c>
      <c r="B1378" s="194" t="s">
        <v>15703</v>
      </c>
      <c r="C1378" s="188" t="s">
        <v>15</v>
      </c>
      <c r="D1378" s="177"/>
      <c r="E1378" s="201">
        <v>11.4</v>
      </c>
      <c r="F1378" s="201">
        <v>3.99</v>
      </c>
      <c r="G1378" s="88">
        <f t="shared" si="42"/>
        <v>0</v>
      </c>
      <c r="H1378" s="66">
        <f t="shared" si="43"/>
        <v>0</v>
      </c>
    </row>
    <row r="1379" spans="1:8" x14ac:dyDescent="0.25">
      <c r="A1379" s="193" t="s">
        <v>15704</v>
      </c>
      <c r="B1379" s="194" t="s">
        <v>15705</v>
      </c>
      <c r="C1379" s="188" t="s">
        <v>15</v>
      </c>
      <c r="D1379" s="177"/>
      <c r="E1379" s="201">
        <v>12.9</v>
      </c>
      <c r="F1379" s="201">
        <v>4.5199999999999996</v>
      </c>
      <c r="G1379" s="88">
        <f t="shared" si="42"/>
        <v>0</v>
      </c>
      <c r="H1379" s="66">
        <f t="shared" si="43"/>
        <v>0</v>
      </c>
    </row>
    <row r="1380" spans="1:8" ht="112.5" x14ac:dyDescent="0.25">
      <c r="A1380" s="195" t="s">
        <v>15706</v>
      </c>
      <c r="B1380" s="196" t="s">
        <v>22988</v>
      </c>
      <c r="C1380" s="198"/>
      <c r="D1380" s="199"/>
      <c r="E1380" s="199"/>
      <c r="F1380" s="199"/>
      <c r="G1380" s="199"/>
      <c r="H1380" s="200"/>
    </row>
    <row r="1381" spans="1:8" x14ac:dyDescent="0.25">
      <c r="A1381" s="193" t="s">
        <v>15707</v>
      </c>
      <c r="B1381" s="194" t="s">
        <v>15426</v>
      </c>
      <c r="C1381" s="188" t="s">
        <v>15</v>
      </c>
      <c r="D1381" s="177"/>
      <c r="E1381" s="201">
        <v>21.1</v>
      </c>
      <c r="F1381" s="201">
        <v>7.4</v>
      </c>
      <c r="G1381" s="88">
        <f t="shared" si="42"/>
        <v>0</v>
      </c>
      <c r="H1381" s="66">
        <f t="shared" si="43"/>
        <v>0</v>
      </c>
    </row>
    <row r="1382" spans="1:8" x14ac:dyDescent="0.25">
      <c r="A1382" s="193" t="s">
        <v>15708</v>
      </c>
      <c r="B1382" s="194" t="s">
        <v>15430</v>
      </c>
      <c r="C1382" s="188" t="s">
        <v>15</v>
      </c>
      <c r="D1382" s="177"/>
      <c r="E1382" s="201">
        <v>26.7</v>
      </c>
      <c r="F1382" s="201">
        <v>9.3000000000000007</v>
      </c>
      <c r="G1382" s="88">
        <f t="shared" si="42"/>
        <v>0</v>
      </c>
      <c r="H1382" s="66">
        <f t="shared" si="43"/>
        <v>0</v>
      </c>
    </row>
    <row r="1383" spans="1:8" x14ac:dyDescent="0.25">
      <c r="A1383" s="193" t="s">
        <v>15709</v>
      </c>
      <c r="B1383" s="194" t="s">
        <v>15432</v>
      </c>
      <c r="C1383" s="188" t="s">
        <v>15</v>
      </c>
      <c r="D1383" s="177"/>
      <c r="E1383" s="201">
        <v>33.1</v>
      </c>
      <c r="F1383" s="201">
        <v>11.6</v>
      </c>
      <c r="G1383" s="88">
        <f t="shared" si="42"/>
        <v>0</v>
      </c>
      <c r="H1383" s="66">
        <f t="shared" si="43"/>
        <v>0</v>
      </c>
    </row>
    <row r="1384" spans="1:8" x14ac:dyDescent="0.25">
      <c r="A1384" s="193" t="s">
        <v>15710</v>
      </c>
      <c r="B1384" s="194" t="s">
        <v>15434</v>
      </c>
      <c r="C1384" s="188" t="s">
        <v>15</v>
      </c>
      <c r="D1384" s="177"/>
      <c r="E1384" s="201">
        <v>36.700000000000003</v>
      </c>
      <c r="F1384" s="201">
        <v>12.8</v>
      </c>
      <c r="G1384" s="88">
        <f t="shared" si="42"/>
        <v>0</v>
      </c>
      <c r="H1384" s="66">
        <f t="shared" si="43"/>
        <v>0</v>
      </c>
    </row>
    <row r="1385" spans="1:8" x14ac:dyDescent="0.25">
      <c r="A1385" s="193" t="s">
        <v>15711</v>
      </c>
      <c r="B1385" s="194" t="s">
        <v>15712</v>
      </c>
      <c r="C1385" s="188" t="s">
        <v>15</v>
      </c>
      <c r="D1385" s="177"/>
      <c r="E1385" s="201">
        <v>15.9</v>
      </c>
      <c r="F1385" s="201">
        <v>5.6</v>
      </c>
      <c r="G1385" s="88">
        <f t="shared" si="42"/>
        <v>0</v>
      </c>
      <c r="H1385" s="66">
        <f t="shared" si="43"/>
        <v>0</v>
      </c>
    </row>
    <row r="1386" spans="1:8" x14ac:dyDescent="0.25">
      <c r="A1386" s="193" t="s">
        <v>15713</v>
      </c>
      <c r="B1386" s="194" t="s">
        <v>15714</v>
      </c>
      <c r="C1386" s="188" t="s">
        <v>15</v>
      </c>
      <c r="D1386" s="177"/>
      <c r="E1386" s="201">
        <v>21.5</v>
      </c>
      <c r="F1386" s="201">
        <v>7.5</v>
      </c>
      <c r="G1386" s="88">
        <f t="shared" si="42"/>
        <v>0</v>
      </c>
      <c r="H1386" s="66">
        <f t="shared" si="43"/>
        <v>0</v>
      </c>
    </row>
    <row r="1387" spans="1:8" x14ac:dyDescent="0.25">
      <c r="A1387" s="193" t="s">
        <v>15715</v>
      </c>
      <c r="B1387" s="194" t="s">
        <v>15716</v>
      </c>
      <c r="C1387" s="188" t="s">
        <v>15</v>
      </c>
      <c r="D1387" s="177"/>
      <c r="E1387" s="201">
        <v>27.5</v>
      </c>
      <c r="F1387" s="201">
        <v>9.6</v>
      </c>
      <c r="G1387" s="88">
        <f t="shared" si="42"/>
        <v>0</v>
      </c>
      <c r="H1387" s="66">
        <f t="shared" si="43"/>
        <v>0</v>
      </c>
    </row>
    <row r="1388" spans="1:8" x14ac:dyDescent="0.25">
      <c r="A1388" s="193" t="s">
        <v>15717</v>
      </c>
      <c r="B1388" s="194" t="s">
        <v>15718</v>
      </c>
      <c r="C1388" s="188" t="s">
        <v>15</v>
      </c>
      <c r="D1388" s="177"/>
      <c r="E1388" s="201">
        <v>31.7</v>
      </c>
      <c r="F1388" s="201">
        <v>11.1</v>
      </c>
      <c r="G1388" s="88">
        <f t="shared" si="42"/>
        <v>0</v>
      </c>
      <c r="H1388" s="66">
        <f t="shared" si="43"/>
        <v>0</v>
      </c>
    </row>
    <row r="1389" spans="1:8" x14ac:dyDescent="0.25">
      <c r="A1389" s="193" t="s">
        <v>15719</v>
      </c>
      <c r="B1389" s="194" t="s">
        <v>15720</v>
      </c>
      <c r="C1389" s="188" t="s">
        <v>15</v>
      </c>
      <c r="D1389" s="177"/>
      <c r="E1389" s="201">
        <v>23.5</v>
      </c>
      <c r="F1389" s="201">
        <v>8.1999999999999993</v>
      </c>
      <c r="G1389" s="88">
        <f t="shared" si="42"/>
        <v>0</v>
      </c>
      <c r="H1389" s="66">
        <f t="shared" si="43"/>
        <v>0</v>
      </c>
    </row>
    <row r="1390" spans="1:8" x14ac:dyDescent="0.25">
      <c r="A1390" s="193" t="s">
        <v>15721</v>
      </c>
      <c r="B1390" s="194" t="s">
        <v>15722</v>
      </c>
      <c r="C1390" s="188" t="s">
        <v>15</v>
      </c>
      <c r="D1390" s="177"/>
      <c r="E1390" s="201">
        <v>28.9</v>
      </c>
      <c r="F1390" s="201">
        <v>10.1</v>
      </c>
      <c r="G1390" s="88">
        <f t="shared" si="42"/>
        <v>0</v>
      </c>
      <c r="H1390" s="66">
        <f t="shared" si="43"/>
        <v>0</v>
      </c>
    </row>
    <row r="1391" spans="1:8" x14ac:dyDescent="0.25">
      <c r="A1391" s="193" t="s">
        <v>15723</v>
      </c>
      <c r="B1391" s="194" t="s">
        <v>15724</v>
      </c>
      <c r="C1391" s="188" t="s">
        <v>15</v>
      </c>
      <c r="D1391" s="177"/>
      <c r="E1391" s="201">
        <v>36</v>
      </c>
      <c r="F1391" s="201">
        <v>12.6</v>
      </c>
      <c r="G1391" s="88">
        <f t="shared" si="42"/>
        <v>0</v>
      </c>
      <c r="H1391" s="66">
        <f t="shared" si="43"/>
        <v>0</v>
      </c>
    </row>
    <row r="1392" spans="1:8" x14ac:dyDescent="0.25">
      <c r="A1392" s="193" t="s">
        <v>15725</v>
      </c>
      <c r="B1392" s="194" t="s">
        <v>15726</v>
      </c>
      <c r="C1392" s="188" t="s">
        <v>15</v>
      </c>
      <c r="D1392" s="177"/>
      <c r="E1392" s="201">
        <v>40.200000000000003</v>
      </c>
      <c r="F1392" s="201">
        <v>14.1</v>
      </c>
      <c r="G1392" s="88">
        <f t="shared" si="42"/>
        <v>0</v>
      </c>
      <c r="H1392" s="66">
        <f t="shared" si="43"/>
        <v>0</v>
      </c>
    </row>
    <row r="1393" spans="1:8" x14ac:dyDescent="0.25">
      <c r="A1393" s="193" t="s">
        <v>15727</v>
      </c>
      <c r="B1393" s="194" t="s">
        <v>15728</v>
      </c>
      <c r="C1393" s="188" t="s">
        <v>15</v>
      </c>
      <c r="D1393" s="177"/>
      <c r="E1393" s="201">
        <v>25.7</v>
      </c>
      <c r="F1393" s="201">
        <v>9</v>
      </c>
      <c r="G1393" s="88">
        <f t="shared" si="42"/>
        <v>0</v>
      </c>
      <c r="H1393" s="66">
        <f t="shared" si="43"/>
        <v>0</v>
      </c>
    </row>
    <row r="1394" spans="1:8" x14ac:dyDescent="0.25">
      <c r="A1394" s="193" t="s">
        <v>15729</v>
      </c>
      <c r="B1394" s="194" t="s">
        <v>15730</v>
      </c>
      <c r="C1394" s="188" t="s">
        <v>15</v>
      </c>
      <c r="D1394" s="177"/>
      <c r="E1394" s="201">
        <v>29.8</v>
      </c>
      <c r="F1394" s="201">
        <v>10.4</v>
      </c>
      <c r="G1394" s="88">
        <f t="shared" si="42"/>
        <v>0</v>
      </c>
      <c r="H1394" s="66">
        <f t="shared" si="43"/>
        <v>0</v>
      </c>
    </row>
    <row r="1395" spans="1:8" x14ac:dyDescent="0.25">
      <c r="A1395" s="193" t="s">
        <v>15731</v>
      </c>
      <c r="B1395" s="194" t="s">
        <v>15732</v>
      </c>
      <c r="C1395" s="188" t="s">
        <v>15</v>
      </c>
      <c r="D1395" s="177"/>
      <c r="E1395" s="201">
        <v>36.700000000000003</v>
      </c>
      <c r="F1395" s="201">
        <v>12.8</v>
      </c>
      <c r="G1395" s="88">
        <f t="shared" si="42"/>
        <v>0</v>
      </c>
      <c r="H1395" s="66">
        <f t="shared" si="43"/>
        <v>0</v>
      </c>
    </row>
    <row r="1396" spans="1:8" s="103" customFormat="1" ht="12.75" x14ac:dyDescent="0.2">
      <c r="A1396" s="193" t="s">
        <v>15733</v>
      </c>
      <c r="B1396" s="194" t="s">
        <v>15734</v>
      </c>
      <c r="C1396" s="188" t="s">
        <v>15</v>
      </c>
      <c r="D1396" s="181"/>
      <c r="E1396" s="201">
        <v>42.8</v>
      </c>
      <c r="F1396" s="201">
        <v>15</v>
      </c>
      <c r="G1396" s="88">
        <f t="shared" si="42"/>
        <v>0</v>
      </c>
      <c r="H1396" s="66">
        <f t="shared" si="43"/>
        <v>0</v>
      </c>
    </row>
    <row r="1397" spans="1:8" x14ac:dyDescent="0.25">
      <c r="A1397" s="193" t="s">
        <v>15735</v>
      </c>
      <c r="B1397" s="194" t="s">
        <v>15736</v>
      </c>
      <c r="C1397" s="188" t="s">
        <v>15</v>
      </c>
      <c r="D1397" s="177"/>
      <c r="E1397" s="201">
        <v>21.9</v>
      </c>
      <c r="F1397" s="201">
        <v>7.7</v>
      </c>
      <c r="G1397" s="88">
        <f t="shared" si="42"/>
        <v>0</v>
      </c>
      <c r="H1397" s="66">
        <f t="shared" si="43"/>
        <v>0</v>
      </c>
    </row>
    <row r="1398" spans="1:8" x14ac:dyDescent="0.25">
      <c r="A1398" s="193" t="s">
        <v>15737</v>
      </c>
      <c r="B1398" s="194" t="s">
        <v>15738</v>
      </c>
      <c r="C1398" s="188" t="s">
        <v>15</v>
      </c>
      <c r="D1398" s="177"/>
      <c r="E1398" s="201">
        <v>23.6</v>
      </c>
      <c r="F1398" s="201">
        <v>8.3000000000000007</v>
      </c>
      <c r="G1398" s="88">
        <f t="shared" si="42"/>
        <v>0</v>
      </c>
      <c r="H1398" s="66">
        <f t="shared" si="43"/>
        <v>0</v>
      </c>
    </row>
    <row r="1399" spans="1:8" x14ac:dyDescent="0.25">
      <c r="A1399" s="193" t="s">
        <v>15739</v>
      </c>
      <c r="B1399" s="194" t="s">
        <v>15740</v>
      </c>
      <c r="C1399" s="188" t="s">
        <v>15</v>
      </c>
      <c r="D1399" s="177"/>
      <c r="E1399" s="201">
        <v>27.7</v>
      </c>
      <c r="F1399" s="201">
        <v>9.6999999999999993</v>
      </c>
      <c r="G1399" s="88">
        <f t="shared" si="42"/>
        <v>0</v>
      </c>
      <c r="H1399" s="66">
        <f t="shared" si="43"/>
        <v>0</v>
      </c>
    </row>
    <row r="1400" spans="1:8" x14ac:dyDescent="0.25">
      <c r="A1400" s="193" t="s">
        <v>15741</v>
      </c>
      <c r="B1400" s="194" t="s">
        <v>15423</v>
      </c>
      <c r="C1400" s="188" t="s">
        <v>15</v>
      </c>
      <c r="D1400" s="177"/>
      <c r="E1400" s="201">
        <v>3.27</v>
      </c>
      <c r="F1400" s="201">
        <v>1.1399999999999999</v>
      </c>
      <c r="G1400" s="88">
        <f t="shared" si="42"/>
        <v>0</v>
      </c>
      <c r="H1400" s="66">
        <f t="shared" si="43"/>
        <v>0</v>
      </c>
    </row>
    <row r="1401" spans="1:8" ht="101.25" x14ac:dyDescent="0.25">
      <c r="A1401" s="193" t="s">
        <v>15742</v>
      </c>
      <c r="B1401" s="194" t="s">
        <v>22989</v>
      </c>
      <c r="C1401" s="188" t="s">
        <v>15</v>
      </c>
      <c r="D1401" s="177"/>
      <c r="E1401" s="201">
        <v>6.2</v>
      </c>
      <c r="F1401" s="201">
        <v>1.49</v>
      </c>
      <c r="G1401" s="88">
        <f t="shared" si="42"/>
        <v>0</v>
      </c>
      <c r="H1401" s="66">
        <f t="shared" si="43"/>
        <v>0</v>
      </c>
    </row>
    <row r="1402" spans="1:8" ht="90" x14ac:dyDescent="0.25">
      <c r="A1402" s="195" t="s">
        <v>15743</v>
      </c>
      <c r="B1402" s="196" t="s">
        <v>22990</v>
      </c>
      <c r="C1402" s="198"/>
      <c r="D1402" s="199"/>
      <c r="E1402" s="199"/>
      <c r="F1402" s="199"/>
      <c r="G1402" s="199"/>
      <c r="H1402" s="200"/>
    </row>
    <row r="1403" spans="1:8" x14ac:dyDescent="0.25">
      <c r="A1403" s="193" t="s">
        <v>15744</v>
      </c>
      <c r="B1403" s="194" t="s">
        <v>15745</v>
      </c>
      <c r="C1403" s="188" t="s">
        <v>6</v>
      </c>
      <c r="D1403" s="177"/>
      <c r="E1403" s="201">
        <v>92</v>
      </c>
      <c r="F1403" s="201">
        <v>32.200000000000003</v>
      </c>
      <c r="G1403" s="88">
        <f t="shared" si="42"/>
        <v>0</v>
      </c>
      <c r="H1403" s="66">
        <f t="shared" si="43"/>
        <v>0</v>
      </c>
    </row>
    <row r="1404" spans="1:8" x14ac:dyDescent="0.25">
      <c r="A1404" s="193" t="s">
        <v>15746</v>
      </c>
      <c r="B1404" s="194" t="s">
        <v>15747</v>
      </c>
      <c r="C1404" s="188" t="s">
        <v>6</v>
      </c>
      <c r="D1404" s="177"/>
      <c r="E1404" s="201">
        <v>115</v>
      </c>
      <c r="F1404" s="201">
        <v>40.299999999999997</v>
      </c>
      <c r="G1404" s="88">
        <f t="shared" si="42"/>
        <v>0</v>
      </c>
      <c r="H1404" s="66">
        <f t="shared" si="43"/>
        <v>0</v>
      </c>
    </row>
    <row r="1405" spans="1:8" x14ac:dyDescent="0.25">
      <c r="A1405" s="193" t="s">
        <v>15748</v>
      </c>
      <c r="B1405" s="194" t="s">
        <v>15749</v>
      </c>
      <c r="C1405" s="188" t="s">
        <v>6</v>
      </c>
      <c r="D1405" s="177"/>
      <c r="E1405" s="201">
        <v>70</v>
      </c>
      <c r="F1405" s="201">
        <v>24.5</v>
      </c>
      <c r="G1405" s="88">
        <f t="shared" si="42"/>
        <v>0</v>
      </c>
      <c r="H1405" s="66">
        <f t="shared" si="43"/>
        <v>0</v>
      </c>
    </row>
    <row r="1406" spans="1:8" s="103" customFormat="1" ht="12.75" x14ac:dyDescent="0.2">
      <c r="A1406" s="193" t="s">
        <v>15750</v>
      </c>
      <c r="B1406" s="194" t="s">
        <v>15751</v>
      </c>
      <c r="C1406" s="188" t="s">
        <v>6</v>
      </c>
      <c r="D1406" s="181"/>
      <c r="E1406" s="201">
        <v>91</v>
      </c>
      <c r="F1406" s="201">
        <v>31.9</v>
      </c>
      <c r="G1406" s="88">
        <f t="shared" si="42"/>
        <v>0</v>
      </c>
      <c r="H1406" s="66">
        <f t="shared" si="43"/>
        <v>0</v>
      </c>
    </row>
    <row r="1407" spans="1:8" x14ac:dyDescent="0.25">
      <c r="A1407" s="193" t="s">
        <v>15752</v>
      </c>
      <c r="B1407" s="194" t="s">
        <v>15753</v>
      </c>
      <c r="C1407" s="188" t="s">
        <v>6</v>
      </c>
      <c r="D1407" s="177"/>
      <c r="E1407" s="201">
        <v>121</v>
      </c>
      <c r="F1407" s="201">
        <v>42.4</v>
      </c>
      <c r="G1407" s="88">
        <f t="shared" si="42"/>
        <v>0</v>
      </c>
      <c r="H1407" s="66">
        <f t="shared" si="43"/>
        <v>0</v>
      </c>
    </row>
    <row r="1408" spans="1:8" x14ac:dyDescent="0.25">
      <c r="A1408" s="193" t="s">
        <v>15754</v>
      </c>
      <c r="B1408" s="194" t="s">
        <v>15755</v>
      </c>
      <c r="C1408" s="188" t="s">
        <v>6</v>
      </c>
      <c r="D1408" s="177"/>
      <c r="E1408" s="201">
        <v>136</v>
      </c>
      <c r="F1408" s="201">
        <v>47.6</v>
      </c>
      <c r="G1408" s="88">
        <f t="shared" si="42"/>
        <v>0</v>
      </c>
      <c r="H1408" s="66">
        <f t="shared" si="43"/>
        <v>0</v>
      </c>
    </row>
    <row r="1409" spans="1:8" x14ac:dyDescent="0.25">
      <c r="A1409" s="193" t="s">
        <v>15756</v>
      </c>
      <c r="B1409" s="194" t="s">
        <v>15757</v>
      </c>
      <c r="C1409" s="188" t="s">
        <v>6</v>
      </c>
      <c r="D1409" s="177"/>
      <c r="E1409" s="201">
        <v>9.9</v>
      </c>
      <c r="F1409" s="201">
        <v>3.47</v>
      </c>
      <c r="G1409" s="88">
        <f t="shared" si="42"/>
        <v>0</v>
      </c>
      <c r="H1409" s="66">
        <f t="shared" si="43"/>
        <v>0</v>
      </c>
    </row>
    <row r="1410" spans="1:8" x14ac:dyDescent="0.25">
      <c r="A1410" s="193" t="s">
        <v>15758</v>
      </c>
      <c r="B1410" s="194" t="s">
        <v>15759</v>
      </c>
      <c r="C1410" s="188" t="s">
        <v>6</v>
      </c>
      <c r="D1410" s="177"/>
      <c r="E1410" s="201">
        <v>15.6</v>
      </c>
      <c r="F1410" s="201">
        <v>5.5</v>
      </c>
      <c r="G1410" s="88">
        <f t="shared" si="42"/>
        <v>0</v>
      </c>
      <c r="H1410" s="66">
        <f t="shared" si="43"/>
        <v>0</v>
      </c>
    </row>
    <row r="1411" spans="1:8" x14ac:dyDescent="0.25">
      <c r="A1411" s="193" t="s">
        <v>15760</v>
      </c>
      <c r="B1411" s="194" t="s">
        <v>15761</v>
      </c>
      <c r="C1411" s="188" t="s">
        <v>6</v>
      </c>
      <c r="D1411" s="177"/>
      <c r="E1411" s="201">
        <v>20.100000000000001</v>
      </c>
      <c r="F1411" s="201">
        <v>7</v>
      </c>
      <c r="G1411" s="88">
        <f t="shared" si="42"/>
        <v>0</v>
      </c>
      <c r="H1411" s="66">
        <f t="shared" si="43"/>
        <v>0</v>
      </c>
    </row>
    <row r="1412" spans="1:8" s="103" customFormat="1" ht="191.25" x14ac:dyDescent="0.2">
      <c r="A1412" s="195" t="s">
        <v>15762</v>
      </c>
      <c r="B1412" s="196" t="s">
        <v>22991</v>
      </c>
      <c r="C1412" s="198"/>
      <c r="D1412" s="199"/>
      <c r="E1412" s="199"/>
      <c r="F1412" s="199"/>
      <c r="G1412" s="199"/>
      <c r="H1412" s="200"/>
    </row>
    <row r="1413" spans="1:8" x14ac:dyDescent="0.25">
      <c r="A1413" s="193" t="s">
        <v>15763</v>
      </c>
      <c r="B1413" s="194" t="s">
        <v>15764</v>
      </c>
      <c r="C1413" s="188" t="s">
        <v>6</v>
      </c>
      <c r="D1413" s="177"/>
      <c r="E1413" s="201">
        <v>216</v>
      </c>
      <c r="F1413" s="201">
        <v>76</v>
      </c>
      <c r="G1413" s="88">
        <f t="shared" ref="G1413:G1475" si="44">D1413*E1413</f>
        <v>0</v>
      </c>
      <c r="H1413" s="66">
        <f t="shared" ref="H1413:H1475" si="45">D1413*F1413</f>
        <v>0</v>
      </c>
    </row>
    <row r="1414" spans="1:8" x14ac:dyDescent="0.25">
      <c r="A1414" s="193" t="s">
        <v>15765</v>
      </c>
      <c r="B1414" s="194" t="s">
        <v>15766</v>
      </c>
      <c r="C1414" s="188" t="s">
        <v>6</v>
      </c>
      <c r="D1414" s="177"/>
      <c r="E1414" s="201">
        <v>337</v>
      </c>
      <c r="F1414" s="201">
        <v>118</v>
      </c>
      <c r="G1414" s="88">
        <f t="shared" si="44"/>
        <v>0</v>
      </c>
      <c r="H1414" s="66">
        <f t="shared" si="45"/>
        <v>0</v>
      </c>
    </row>
    <row r="1415" spans="1:8" x14ac:dyDescent="0.25">
      <c r="A1415" s="193" t="s">
        <v>15767</v>
      </c>
      <c r="B1415" s="194" t="s">
        <v>15757</v>
      </c>
      <c r="C1415" s="188" t="s">
        <v>6</v>
      </c>
      <c r="D1415" s="177"/>
      <c r="E1415" s="201">
        <v>18.100000000000001</v>
      </c>
      <c r="F1415" s="201">
        <v>6.3</v>
      </c>
      <c r="G1415" s="88">
        <f t="shared" si="44"/>
        <v>0</v>
      </c>
      <c r="H1415" s="66">
        <f t="shared" si="45"/>
        <v>0</v>
      </c>
    </row>
    <row r="1416" spans="1:8" x14ac:dyDescent="0.25">
      <c r="A1416" s="193" t="s">
        <v>15768</v>
      </c>
      <c r="B1416" s="194" t="s">
        <v>15759</v>
      </c>
      <c r="C1416" s="188" t="s">
        <v>6</v>
      </c>
      <c r="D1416" s="177"/>
      <c r="E1416" s="201">
        <v>27.2</v>
      </c>
      <c r="F1416" s="201">
        <v>9.5</v>
      </c>
      <c r="G1416" s="88">
        <f t="shared" si="44"/>
        <v>0</v>
      </c>
      <c r="H1416" s="66">
        <f t="shared" si="45"/>
        <v>0</v>
      </c>
    </row>
    <row r="1417" spans="1:8" x14ac:dyDescent="0.25">
      <c r="A1417" s="193" t="s">
        <v>15769</v>
      </c>
      <c r="B1417" s="194" t="s">
        <v>15761</v>
      </c>
      <c r="C1417" s="188" t="s">
        <v>6</v>
      </c>
      <c r="D1417" s="177"/>
      <c r="E1417" s="201">
        <v>38.200000000000003</v>
      </c>
      <c r="F1417" s="201">
        <v>13.4</v>
      </c>
      <c r="G1417" s="88">
        <f t="shared" si="44"/>
        <v>0</v>
      </c>
      <c r="H1417" s="66">
        <f t="shared" si="45"/>
        <v>0</v>
      </c>
    </row>
    <row r="1418" spans="1:8" ht="57" customHeight="1" x14ac:dyDescent="0.25">
      <c r="A1418" s="197" t="s">
        <v>22992</v>
      </c>
      <c r="B1418" s="344" t="s">
        <v>22993</v>
      </c>
      <c r="C1418" s="345"/>
      <c r="D1418" s="345"/>
      <c r="E1418" s="345"/>
      <c r="F1418" s="345"/>
      <c r="G1418" s="345"/>
      <c r="H1418" s="346"/>
    </row>
    <row r="1419" spans="1:8" ht="101.25" x14ac:dyDescent="0.25">
      <c r="A1419" s="195" t="s">
        <v>15770</v>
      </c>
      <c r="B1419" s="196" t="s">
        <v>22994</v>
      </c>
      <c r="C1419" s="198"/>
      <c r="D1419" s="199"/>
      <c r="E1419" s="199"/>
      <c r="F1419" s="199"/>
      <c r="G1419" s="199"/>
      <c r="H1419" s="200"/>
    </row>
    <row r="1420" spans="1:8" x14ac:dyDescent="0.25">
      <c r="A1420" s="193" t="s">
        <v>15771</v>
      </c>
      <c r="B1420" s="194" t="s">
        <v>15772</v>
      </c>
      <c r="C1420" s="188" t="s">
        <v>6</v>
      </c>
      <c r="D1420" s="177"/>
      <c r="E1420" s="201">
        <v>19.2</v>
      </c>
      <c r="F1420" s="201">
        <v>2.0699999999999998</v>
      </c>
      <c r="G1420" s="88">
        <f t="shared" si="44"/>
        <v>0</v>
      </c>
      <c r="H1420" s="66">
        <f t="shared" si="45"/>
        <v>0</v>
      </c>
    </row>
    <row r="1421" spans="1:8" x14ac:dyDescent="0.25">
      <c r="A1421" s="193" t="s">
        <v>15773</v>
      </c>
      <c r="B1421" s="194" t="s">
        <v>15774</v>
      </c>
      <c r="C1421" s="188" t="s">
        <v>6</v>
      </c>
      <c r="D1421" s="177"/>
      <c r="E1421" s="201">
        <v>17.7</v>
      </c>
      <c r="F1421" s="201">
        <v>1.91</v>
      </c>
      <c r="G1421" s="88">
        <f t="shared" si="44"/>
        <v>0</v>
      </c>
      <c r="H1421" s="66">
        <f t="shared" si="45"/>
        <v>0</v>
      </c>
    </row>
    <row r="1422" spans="1:8" x14ac:dyDescent="0.25">
      <c r="A1422" s="193" t="s">
        <v>15775</v>
      </c>
      <c r="B1422" s="194" t="s">
        <v>15776</v>
      </c>
      <c r="C1422" s="188" t="s">
        <v>6</v>
      </c>
      <c r="D1422" s="177"/>
      <c r="E1422" s="201">
        <v>21.2</v>
      </c>
      <c r="F1422" s="201">
        <v>2.2799999999999998</v>
      </c>
      <c r="G1422" s="88">
        <f t="shared" si="44"/>
        <v>0</v>
      </c>
      <c r="H1422" s="66">
        <f t="shared" si="45"/>
        <v>0</v>
      </c>
    </row>
    <row r="1423" spans="1:8" x14ac:dyDescent="0.25">
      <c r="A1423" s="193" t="s">
        <v>15777</v>
      </c>
      <c r="B1423" s="194" t="s">
        <v>15778</v>
      </c>
      <c r="C1423" s="188" t="s">
        <v>6</v>
      </c>
      <c r="D1423" s="177"/>
      <c r="E1423" s="201">
        <v>35</v>
      </c>
      <c r="F1423" s="201">
        <v>3.77</v>
      </c>
      <c r="G1423" s="88">
        <f t="shared" si="44"/>
        <v>0</v>
      </c>
      <c r="H1423" s="66">
        <f t="shared" si="45"/>
        <v>0</v>
      </c>
    </row>
    <row r="1424" spans="1:8" x14ac:dyDescent="0.25">
      <c r="A1424" s="193" t="s">
        <v>15779</v>
      </c>
      <c r="B1424" s="194" t="s">
        <v>15780</v>
      </c>
      <c r="C1424" s="188" t="s">
        <v>6</v>
      </c>
      <c r="D1424" s="177"/>
      <c r="E1424" s="201">
        <v>31.5</v>
      </c>
      <c r="F1424" s="201">
        <v>3.4</v>
      </c>
      <c r="G1424" s="88">
        <f t="shared" si="44"/>
        <v>0</v>
      </c>
      <c r="H1424" s="66">
        <f t="shared" si="45"/>
        <v>0</v>
      </c>
    </row>
    <row r="1425" spans="1:8" x14ac:dyDescent="0.25">
      <c r="A1425" s="193" t="s">
        <v>15781</v>
      </c>
      <c r="B1425" s="194" t="s">
        <v>15782</v>
      </c>
      <c r="C1425" s="188" t="s">
        <v>6</v>
      </c>
      <c r="D1425" s="177"/>
      <c r="E1425" s="201">
        <v>38.9</v>
      </c>
      <c r="F1425" s="201">
        <v>4.1900000000000004</v>
      </c>
      <c r="G1425" s="88">
        <f t="shared" si="44"/>
        <v>0</v>
      </c>
      <c r="H1425" s="66">
        <f t="shared" si="45"/>
        <v>0</v>
      </c>
    </row>
    <row r="1426" spans="1:8" x14ac:dyDescent="0.25">
      <c r="A1426" s="193" t="s">
        <v>15783</v>
      </c>
      <c r="B1426" s="194" t="s">
        <v>15784</v>
      </c>
      <c r="C1426" s="188" t="s">
        <v>6</v>
      </c>
      <c r="D1426" s="177"/>
      <c r="E1426" s="201">
        <v>39.9</v>
      </c>
      <c r="F1426" s="201">
        <v>4.3</v>
      </c>
      <c r="G1426" s="88">
        <f t="shared" si="44"/>
        <v>0</v>
      </c>
      <c r="H1426" s="66">
        <f t="shared" si="45"/>
        <v>0</v>
      </c>
    </row>
    <row r="1427" spans="1:8" x14ac:dyDescent="0.25">
      <c r="A1427" s="193" t="s">
        <v>15785</v>
      </c>
      <c r="B1427" s="194" t="s">
        <v>15786</v>
      </c>
      <c r="C1427" s="188" t="s">
        <v>6</v>
      </c>
      <c r="D1427" s="177"/>
      <c r="E1427" s="201">
        <v>35.4</v>
      </c>
      <c r="F1427" s="201">
        <v>3.81</v>
      </c>
      <c r="G1427" s="88">
        <f t="shared" si="44"/>
        <v>0</v>
      </c>
      <c r="H1427" s="66">
        <f t="shared" si="45"/>
        <v>0</v>
      </c>
    </row>
    <row r="1428" spans="1:8" s="103" customFormat="1" ht="12.75" x14ac:dyDescent="0.2">
      <c r="A1428" s="193" t="s">
        <v>15787</v>
      </c>
      <c r="B1428" s="194" t="s">
        <v>15788</v>
      </c>
      <c r="C1428" s="188" t="s">
        <v>6</v>
      </c>
      <c r="D1428" s="181"/>
      <c r="E1428" s="201">
        <v>43.4</v>
      </c>
      <c r="F1428" s="201">
        <v>4.67</v>
      </c>
      <c r="G1428" s="88">
        <f t="shared" si="44"/>
        <v>0</v>
      </c>
      <c r="H1428" s="66">
        <f t="shared" si="45"/>
        <v>0</v>
      </c>
    </row>
    <row r="1429" spans="1:8" x14ac:dyDescent="0.25">
      <c r="A1429" s="193" t="s">
        <v>15789</v>
      </c>
      <c r="B1429" s="194" t="s">
        <v>15790</v>
      </c>
      <c r="C1429" s="188" t="s">
        <v>6</v>
      </c>
      <c r="D1429" s="177"/>
      <c r="E1429" s="201">
        <v>59</v>
      </c>
      <c r="F1429" s="201">
        <v>6.4</v>
      </c>
      <c r="G1429" s="88">
        <f t="shared" si="44"/>
        <v>0</v>
      </c>
      <c r="H1429" s="66">
        <f t="shared" si="45"/>
        <v>0</v>
      </c>
    </row>
    <row r="1430" spans="1:8" x14ac:dyDescent="0.25">
      <c r="A1430" s="193" t="s">
        <v>15791</v>
      </c>
      <c r="B1430" s="194" t="s">
        <v>15792</v>
      </c>
      <c r="C1430" s="188" t="s">
        <v>6</v>
      </c>
      <c r="D1430" s="177"/>
      <c r="E1430" s="201">
        <v>55</v>
      </c>
      <c r="F1430" s="201">
        <v>5.9</v>
      </c>
      <c r="G1430" s="88">
        <f t="shared" si="44"/>
        <v>0</v>
      </c>
      <c r="H1430" s="66">
        <f t="shared" si="45"/>
        <v>0</v>
      </c>
    </row>
    <row r="1431" spans="1:8" x14ac:dyDescent="0.25">
      <c r="A1431" s="193" t="s">
        <v>15793</v>
      </c>
      <c r="B1431" s="194" t="s">
        <v>15794</v>
      </c>
      <c r="C1431" s="188" t="s">
        <v>6</v>
      </c>
      <c r="D1431" s="177"/>
      <c r="E1431" s="201">
        <v>67</v>
      </c>
      <c r="F1431" s="201">
        <v>7.2</v>
      </c>
      <c r="G1431" s="88">
        <f t="shared" si="44"/>
        <v>0</v>
      </c>
      <c r="H1431" s="66">
        <f t="shared" si="45"/>
        <v>0</v>
      </c>
    </row>
    <row r="1432" spans="1:8" x14ac:dyDescent="0.25">
      <c r="A1432" s="193" t="s">
        <v>15795</v>
      </c>
      <c r="B1432" s="194" t="s">
        <v>15796</v>
      </c>
      <c r="C1432" s="188" t="s">
        <v>6</v>
      </c>
      <c r="D1432" s="177"/>
      <c r="E1432" s="201">
        <v>78</v>
      </c>
      <c r="F1432" s="201">
        <v>8.4</v>
      </c>
      <c r="G1432" s="88">
        <f t="shared" si="44"/>
        <v>0</v>
      </c>
      <c r="H1432" s="66">
        <f t="shared" si="45"/>
        <v>0</v>
      </c>
    </row>
    <row r="1433" spans="1:8" x14ac:dyDescent="0.25">
      <c r="A1433" s="193" t="s">
        <v>15797</v>
      </c>
      <c r="B1433" s="194" t="s">
        <v>15798</v>
      </c>
      <c r="C1433" s="188" t="s">
        <v>6</v>
      </c>
      <c r="D1433" s="177"/>
      <c r="E1433" s="201">
        <v>68</v>
      </c>
      <c r="F1433" s="201">
        <v>7.3</v>
      </c>
      <c r="G1433" s="88">
        <f t="shared" si="44"/>
        <v>0</v>
      </c>
      <c r="H1433" s="66">
        <f t="shared" si="45"/>
        <v>0</v>
      </c>
    </row>
    <row r="1434" spans="1:8" s="103" customFormat="1" ht="12.75" x14ac:dyDescent="0.2">
      <c r="A1434" s="193" t="s">
        <v>15799</v>
      </c>
      <c r="B1434" s="194" t="s">
        <v>15800</v>
      </c>
      <c r="C1434" s="188" t="s">
        <v>6</v>
      </c>
      <c r="D1434" s="181"/>
      <c r="E1434" s="201">
        <v>84</v>
      </c>
      <c r="F1434" s="201">
        <v>9.1</v>
      </c>
      <c r="G1434" s="88">
        <f t="shared" si="44"/>
        <v>0</v>
      </c>
      <c r="H1434" s="66">
        <f t="shared" si="45"/>
        <v>0</v>
      </c>
    </row>
    <row r="1435" spans="1:8" ht="101.25" x14ac:dyDescent="0.25">
      <c r="A1435" s="195" t="s">
        <v>15801</v>
      </c>
      <c r="B1435" s="196" t="s">
        <v>22995</v>
      </c>
      <c r="C1435" s="198"/>
      <c r="D1435" s="199"/>
      <c r="E1435" s="199"/>
      <c r="F1435" s="199"/>
      <c r="G1435" s="199"/>
      <c r="H1435" s="200"/>
    </row>
    <row r="1436" spans="1:8" x14ac:dyDescent="0.25">
      <c r="A1436" s="193" t="s">
        <v>15802</v>
      </c>
      <c r="B1436" s="194" t="s">
        <v>15803</v>
      </c>
      <c r="C1436" s="188" t="s">
        <v>6</v>
      </c>
      <c r="D1436" s="177"/>
      <c r="E1436" s="201">
        <v>14.8</v>
      </c>
      <c r="F1436" s="201">
        <v>1.59</v>
      </c>
      <c r="G1436" s="88">
        <f t="shared" si="44"/>
        <v>0</v>
      </c>
      <c r="H1436" s="66">
        <f t="shared" si="45"/>
        <v>0</v>
      </c>
    </row>
    <row r="1437" spans="1:8" x14ac:dyDescent="0.25">
      <c r="A1437" s="193" t="s">
        <v>15804</v>
      </c>
      <c r="B1437" s="194" t="s">
        <v>15805</v>
      </c>
      <c r="C1437" s="188" t="s">
        <v>6</v>
      </c>
      <c r="D1437" s="177"/>
      <c r="E1437" s="201">
        <v>24.1</v>
      </c>
      <c r="F1437" s="201">
        <v>2.6</v>
      </c>
      <c r="G1437" s="88">
        <f t="shared" si="44"/>
        <v>0</v>
      </c>
      <c r="H1437" s="66">
        <f t="shared" si="45"/>
        <v>0</v>
      </c>
    </row>
    <row r="1438" spans="1:8" x14ac:dyDescent="0.25">
      <c r="A1438" s="193" t="s">
        <v>15806</v>
      </c>
      <c r="B1438" s="194" t="s">
        <v>15807</v>
      </c>
      <c r="C1438" s="188" t="s">
        <v>6</v>
      </c>
      <c r="D1438" s="177"/>
      <c r="E1438" s="201">
        <v>29.5</v>
      </c>
      <c r="F1438" s="201">
        <v>3.18</v>
      </c>
      <c r="G1438" s="88">
        <f t="shared" si="44"/>
        <v>0</v>
      </c>
      <c r="H1438" s="66">
        <f t="shared" si="45"/>
        <v>0</v>
      </c>
    </row>
    <row r="1439" spans="1:8" x14ac:dyDescent="0.25">
      <c r="A1439" s="193" t="s">
        <v>15808</v>
      </c>
      <c r="B1439" s="194" t="s">
        <v>15809</v>
      </c>
      <c r="C1439" s="188" t="s">
        <v>6</v>
      </c>
      <c r="D1439" s="177"/>
      <c r="E1439" s="201">
        <v>49.3</v>
      </c>
      <c r="F1439" s="201">
        <v>5.3</v>
      </c>
      <c r="G1439" s="88">
        <f t="shared" si="44"/>
        <v>0</v>
      </c>
      <c r="H1439" s="66">
        <f t="shared" si="45"/>
        <v>0</v>
      </c>
    </row>
    <row r="1440" spans="1:8" x14ac:dyDescent="0.25">
      <c r="A1440" s="193" t="s">
        <v>15810</v>
      </c>
      <c r="B1440" s="194" t="s">
        <v>15811</v>
      </c>
      <c r="C1440" s="188" t="s">
        <v>6</v>
      </c>
      <c r="D1440" s="177"/>
      <c r="E1440" s="201">
        <v>65</v>
      </c>
      <c r="F1440" s="201">
        <v>7</v>
      </c>
      <c r="G1440" s="88">
        <f t="shared" si="44"/>
        <v>0</v>
      </c>
      <c r="H1440" s="66">
        <f t="shared" si="45"/>
        <v>0</v>
      </c>
    </row>
    <row r="1441" spans="1:8" s="103" customFormat="1" ht="101.25" x14ac:dyDescent="0.2">
      <c r="A1441" s="195" t="s">
        <v>15812</v>
      </c>
      <c r="B1441" s="196" t="s">
        <v>22996</v>
      </c>
      <c r="C1441" s="198"/>
      <c r="D1441" s="199"/>
      <c r="E1441" s="199"/>
      <c r="F1441" s="199"/>
      <c r="G1441" s="199"/>
      <c r="H1441" s="200"/>
    </row>
    <row r="1442" spans="1:8" x14ac:dyDescent="0.25">
      <c r="A1442" s="193" t="s">
        <v>15813</v>
      </c>
      <c r="B1442" s="194" t="s">
        <v>15814</v>
      </c>
      <c r="C1442" s="188" t="s">
        <v>6</v>
      </c>
      <c r="D1442" s="177"/>
      <c r="E1442" s="201">
        <v>23.6</v>
      </c>
      <c r="F1442" s="201">
        <v>2.54</v>
      </c>
      <c r="G1442" s="88">
        <f t="shared" si="44"/>
        <v>0</v>
      </c>
      <c r="H1442" s="66">
        <f t="shared" si="45"/>
        <v>0</v>
      </c>
    </row>
    <row r="1443" spans="1:8" x14ac:dyDescent="0.25">
      <c r="A1443" s="193" t="s">
        <v>15815</v>
      </c>
      <c r="B1443" s="194" t="s">
        <v>15816</v>
      </c>
      <c r="C1443" s="188" t="s">
        <v>6</v>
      </c>
      <c r="D1443" s="177"/>
      <c r="E1443" s="201">
        <v>23.1</v>
      </c>
      <c r="F1443" s="201">
        <v>2.4900000000000002</v>
      </c>
      <c r="G1443" s="88">
        <f t="shared" si="44"/>
        <v>0</v>
      </c>
      <c r="H1443" s="66">
        <f t="shared" si="45"/>
        <v>0</v>
      </c>
    </row>
    <row r="1444" spans="1:8" s="103" customFormat="1" ht="12.75" x14ac:dyDescent="0.2">
      <c r="A1444" s="193" t="s">
        <v>15817</v>
      </c>
      <c r="B1444" s="194" t="s">
        <v>15818</v>
      </c>
      <c r="C1444" s="188" t="s">
        <v>6</v>
      </c>
      <c r="D1444" s="181"/>
      <c r="E1444" s="201">
        <v>23.6</v>
      </c>
      <c r="F1444" s="201">
        <v>2.54</v>
      </c>
      <c r="G1444" s="88">
        <f t="shared" si="44"/>
        <v>0</v>
      </c>
      <c r="H1444" s="66">
        <f t="shared" si="45"/>
        <v>0</v>
      </c>
    </row>
    <row r="1445" spans="1:8" x14ac:dyDescent="0.25">
      <c r="A1445" s="193" t="s">
        <v>15819</v>
      </c>
      <c r="B1445" s="194" t="s">
        <v>15820</v>
      </c>
      <c r="C1445" s="188" t="s">
        <v>6</v>
      </c>
      <c r="D1445" s="177"/>
      <c r="E1445" s="201">
        <v>24.1</v>
      </c>
      <c r="F1445" s="201">
        <v>2.6</v>
      </c>
      <c r="G1445" s="88">
        <f t="shared" si="44"/>
        <v>0</v>
      </c>
      <c r="H1445" s="66">
        <f t="shared" si="45"/>
        <v>0</v>
      </c>
    </row>
    <row r="1446" spans="1:8" x14ac:dyDescent="0.25">
      <c r="A1446" s="193" t="s">
        <v>15821</v>
      </c>
      <c r="B1446" s="194" t="s">
        <v>15822</v>
      </c>
      <c r="C1446" s="188" t="s">
        <v>6</v>
      </c>
      <c r="D1446" s="177"/>
      <c r="E1446" s="201">
        <v>46.8</v>
      </c>
      <c r="F1446" s="201">
        <v>5</v>
      </c>
      <c r="G1446" s="88">
        <f t="shared" si="44"/>
        <v>0</v>
      </c>
      <c r="H1446" s="66">
        <f t="shared" si="45"/>
        <v>0</v>
      </c>
    </row>
    <row r="1447" spans="1:8" x14ac:dyDescent="0.25">
      <c r="A1447" s="193" t="s">
        <v>15823</v>
      </c>
      <c r="B1447" s="194" t="s">
        <v>15824</v>
      </c>
      <c r="C1447" s="188" t="s">
        <v>6</v>
      </c>
      <c r="D1447" s="177"/>
      <c r="E1447" s="201">
        <v>60</v>
      </c>
      <c r="F1447" s="201">
        <v>6.5</v>
      </c>
      <c r="G1447" s="88">
        <f t="shared" si="44"/>
        <v>0</v>
      </c>
      <c r="H1447" s="66">
        <f t="shared" si="45"/>
        <v>0</v>
      </c>
    </row>
    <row r="1448" spans="1:8" ht="101.25" x14ac:dyDescent="0.25">
      <c r="A1448" s="195" t="s">
        <v>15825</v>
      </c>
      <c r="B1448" s="196" t="s">
        <v>22997</v>
      </c>
      <c r="C1448" s="198"/>
      <c r="D1448" s="199"/>
      <c r="E1448" s="199"/>
      <c r="F1448" s="199"/>
      <c r="G1448" s="199"/>
      <c r="H1448" s="200"/>
    </row>
    <row r="1449" spans="1:8" x14ac:dyDescent="0.25">
      <c r="A1449" s="193" t="s">
        <v>15826</v>
      </c>
      <c r="B1449" s="194" t="s">
        <v>15827</v>
      </c>
      <c r="C1449" s="188" t="s">
        <v>6</v>
      </c>
      <c r="D1449" s="177"/>
      <c r="E1449" s="201">
        <v>23.6</v>
      </c>
      <c r="F1449" s="201">
        <v>2.54</v>
      </c>
      <c r="G1449" s="88">
        <f t="shared" si="44"/>
        <v>0</v>
      </c>
      <c r="H1449" s="66">
        <f t="shared" si="45"/>
        <v>0</v>
      </c>
    </row>
    <row r="1450" spans="1:8" x14ac:dyDescent="0.25">
      <c r="A1450" s="193" t="s">
        <v>15828</v>
      </c>
      <c r="B1450" s="194" t="s">
        <v>15818</v>
      </c>
      <c r="C1450" s="188" t="s">
        <v>6</v>
      </c>
      <c r="D1450" s="177"/>
      <c r="E1450" s="201">
        <v>24.6</v>
      </c>
      <c r="F1450" s="201">
        <v>2.65</v>
      </c>
      <c r="G1450" s="88">
        <f t="shared" si="44"/>
        <v>0</v>
      </c>
      <c r="H1450" s="66">
        <f t="shared" si="45"/>
        <v>0</v>
      </c>
    </row>
    <row r="1451" spans="1:8" s="103" customFormat="1" ht="90" x14ac:dyDescent="0.2">
      <c r="A1451" s="195" t="s">
        <v>15829</v>
      </c>
      <c r="B1451" s="196" t="s">
        <v>22998</v>
      </c>
      <c r="C1451" s="198"/>
      <c r="D1451" s="199"/>
      <c r="E1451" s="199"/>
      <c r="F1451" s="199"/>
      <c r="G1451" s="199"/>
      <c r="H1451" s="200"/>
    </row>
    <row r="1452" spans="1:8" x14ac:dyDescent="0.25">
      <c r="A1452" s="193" t="s">
        <v>15830</v>
      </c>
      <c r="B1452" s="194" t="s">
        <v>15814</v>
      </c>
      <c r="C1452" s="188" t="s">
        <v>6</v>
      </c>
      <c r="D1452" s="177"/>
      <c r="E1452" s="201">
        <v>34.5</v>
      </c>
      <c r="F1452" s="201">
        <v>3.72</v>
      </c>
      <c r="G1452" s="88">
        <f t="shared" si="44"/>
        <v>0</v>
      </c>
      <c r="H1452" s="66">
        <f t="shared" si="45"/>
        <v>0</v>
      </c>
    </row>
    <row r="1453" spans="1:8" x14ac:dyDescent="0.25">
      <c r="A1453" s="193" t="s">
        <v>15831</v>
      </c>
      <c r="B1453" s="194" t="s">
        <v>15816</v>
      </c>
      <c r="C1453" s="188" t="s">
        <v>6</v>
      </c>
      <c r="D1453" s="177"/>
      <c r="E1453" s="201">
        <v>33</v>
      </c>
      <c r="F1453" s="201">
        <v>3.55</v>
      </c>
      <c r="G1453" s="88">
        <f t="shared" si="44"/>
        <v>0</v>
      </c>
      <c r="H1453" s="66">
        <f t="shared" si="45"/>
        <v>0</v>
      </c>
    </row>
    <row r="1454" spans="1:8" x14ac:dyDescent="0.25">
      <c r="A1454" s="193" t="s">
        <v>15832</v>
      </c>
      <c r="B1454" s="194" t="s">
        <v>15818</v>
      </c>
      <c r="C1454" s="188" t="s">
        <v>6</v>
      </c>
      <c r="D1454" s="177"/>
      <c r="E1454" s="201">
        <v>38</v>
      </c>
      <c r="F1454" s="201">
        <v>4.09</v>
      </c>
      <c r="G1454" s="88">
        <f t="shared" si="44"/>
        <v>0</v>
      </c>
      <c r="H1454" s="66">
        <f t="shared" si="45"/>
        <v>0</v>
      </c>
    </row>
    <row r="1455" spans="1:8" s="103" customFormat="1" ht="12.75" x14ac:dyDescent="0.2">
      <c r="A1455" s="193" t="s">
        <v>15833</v>
      </c>
      <c r="B1455" s="194" t="s">
        <v>15820</v>
      </c>
      <c r="C1455" s="188" t="s">
        <v>6</v>
      </c>
      <c r="D1455" s="181"/>
      <c r="E1455" s="201">
        <v>34</v>
      </c>
      <c r="F1455" s="201">
        <v>3.66</v>
      </c>
      <c r="G1455" s="88">
        <f t="shared" si="44"/>
        <v>0</v>
      </c>
      <c r="H1455" s="66">
        <f t="shared" si="45"/>
        <v>0</v>
      </c>
    </row>
    <row r="1456" spans="1:8" x14ac:dyDescent="0.25">
      <c r="A1456" s="193" t="s">
        <v>15834</v>
      </c>
      <c r="B1456" s="194" t="s">
        <v>15822</v>
      </c>
      <c r="C1456" s="188" t="s">
        <v>6</v>
      </c>
      <c r="D1456" s="177"/>
      <c r="E1456" s="201">
        <v>56</v>
      </c>
      <c r="F1456" s="201">
        <v>6</v>
      </c>
      <c r="G1456" s="88">
        <f t="shared" si="44"/>
        <v>0</v>
      </c>
      <c r="H1456" s="66">
        <f t="shared" si="45"/>
        <v>0</v>
      </c>
    </row>
    <row r="1457" spans="1:8" x14ac:dyDescent="0.25">
      <c r="A1457" s="193" t="s">
        <v>15835</v>
      </c>
      <c r="B1457" s="194" t="s">
        <v>15824</v>
      </c>
      <c r="C1457" s="188" t="s">
        <v>6</v>
      </c>
      <c r="D1457" s="177"/>
      <c r="E1457" s="201">
        <v>71</v>
      </c>
      <c r="F1457" s="201">
        <v>7.7</v>
      </c>
      <c r="G1457" s="88">
        <f t="shared" si="44"/>
        <v>0</v>
      </c>
      <c r="H1457" s="66">
        <f t="shared" si="45"/>
        <v>0</v>
      </c>
    </row>
    <row r="1458" spans="1:8" ht="90" x14ac:dyDescent="0.25">
      <c r="A1458" s="195" t="s">
        <v>15836</v>
      </c>
      <c r="B1458" s="196" t="s">
        <v>22999</v>
      </c>
      <c r="C1458" s="198"/>
      <c r="D1458" s="199"/>
      <c r="E1458" s="199"/>
      <c r="F1458" s="199"/>
      <c r="G1458" s="199"/>
      <c r="H1458" s="200"/>
    </row>
    <row r="1459" spans="1:8" x14ac:dyDescent="0.25">
      <c r="A1459" s="193" t="s">
        <v>15837</v>
      </c>
      <c r="B1459" s="194" t="s">
        <v>15814</v>
      </c>
      <c r="C1459" s="188" t="s">
        <v>6</v>
      </c>
      <c r="D1459" s="177"/>
      <c r="E1459" s="201">
        <v>36.4</v>
      </c>
      <c r="F1459" s="201">
        <v>3.92</v>
      </c>
      <c r="G1459" s="88">
        <f t="shared" si="44"/>
        <v>0</v>
      </c>
      <c r="H1459" s="66">
        <f t="shared" si="45"/>
        <v>0</v>
      </c>
    </row>
    <row r="1460" spans="1:8" x14ac:dyDescent="0.25">
      <c r="A1460" s="193" t="s">
        <v>15838</v>
      </c>
      <c r="B1460" s="194" t="s">
        <v>15816</v>
      </c>
      <c r="C1460" s="188" t="s">
        <v>6</v>
      </c>
      <c r="D1460" s="177"/>
      <c r="E1460" s="201">
        <v>33.5</v>
      </c>
      <c r="F1460" s="201">
        <v>3.61</v>
      </c>
      <c r="G1460" s="88">
        <f t="shared" si="44"/>
        <v>0</v>
      </c>
      <c r="H1460" s="66">
        <f t="shared" si="45"/>
        <v>0</v>
      </c>
    </row>
    <row r="1461" spans="1:8" x14ac:dyDescent="0.25">
      <c r="A1461" s="193" t="s">
        <v>15839</v>
      </c>
      <c r="B1461" s="194" t="s">
        <v>15818</v>
      </c>
      <c r="C1461" s="188" t="s">
        <v>6</v>
      </c>
      <c r="D1461" s="177"/>
      <c r="E1461" s="201">
        <v>40.9</v>
      </c>
      <c r="F1461" s="201">
        <v>4.41</v>
      </c>
      <c r="G1461" s="88">
        <f t="shared" si="44"/>
        <v>0</v>
      </c>
      <c r="H1461" s="66">
        <f t="shared" si="45"/>
        <v>0</v>
      </c>
    </row>
    <row r="1462" spans="1:8" ht="101.25" x14ac:dyDescent="0.25">
      <c r="A1462" s="195" t="s">
        <v>15840</v>
      </c>
      <c r="B1462" s="196" t="s">
        <v>23000</v>
      </c>
      <c r="C1462" s="198"/>
      <c r="D1462" s="199"/>
      <c r="E1462" s="199"/>
      <c r="F1462" s="199"/>
      <c r="G1462" s="199"/>
      <c r="H1462" s="200"/>
    </row>
    <row r="1463" spans="1:8" x14ac:dyDescent="0.25">
      <c r="A1463" s="193" t="s">
        <v>15841</v>
      </c>
      <c r="B1463" s="194" t="s">
        <v>15772</v>
      </c>
      <c r="C1463" s="188" t="s">
        <v>6</v>
      </c>
      <c r="D1463" s="177"/>
      <c r="E1463" s="201">
        <v>21.2</v>
      </c>
      <c r="F1463" s="201">
        <v>2.2799999999999998</v>
      </c>
      <c r="G1463" s="88">
        <f t="shared" si="44"/>
        <v>0</v>
      </c>
      <c r="H1463" s="66">
        <f t="shared" si="45"/>
        <v>0</v>
      </c>
    </row>
    <row r="1464" spans="1:8" x14ac:dyDescent="0.25">
      <c r="A1464" s="193" t="s">
        <v>15842</v>
      </c>
      <c r="B1464" s="194" t="s">
        <v>15774</v>
      </c>
      <c r="C1464" s="188" t="s">
        <v>6</v>
      </c>
      <c r="D1464" s="177"/>
      <c r="E1464" s="201">
        <v>19.2</v>
      </c>
      <c r="F1464" s="201">
        <v>2.0699999999999998</v>
      </c>
      <c r="G1464" s="88">
        <f t="shared" si="44"/>
        <v>0</v>
      </c>
      <c r="H1464" s="66">
        <f t="shared" si="45"/>
        <v>0</v>
      </c>
    </row>
    <row r="1465" spans="1:8" x14ac:dyDescent="0.25">
      <c r="A1465" s="193" t="s">
        <v>15843</v>
      </c>
      <c r="B1465" s="194" t="s">
        <v>15776</v>
      </c>
      <c r="C1465" s="188" t="s">
        <v>6</v>
      </c>
      <c r="D1465" s="177"/>
      <c r="E1465" s="201">
        <v>23.6</v>
      </c>
      <c r="F1465" s="201">
        <v>2.54</v>
      </c>
      <c r="G1465" s="88">
        <f t="shared" si="44"/>
        <v>0</v>
      </c>
      <c r="H1465" s="66">
        <f t="shared" si="45"/>
        <v>0</v>
      </c>
    </row>
    <row r="1466" spans="1:8" x14ac:dyDescent="0.25">
      <c r="A1466" s="193" t="s">
        <v>15844</v>
      </c>
      <c r="B1466" s="194" t="s">
        <v>15778</v>
      </c>
      <c r="C1466" s="188" t="s">
        <v>6</v>
      </c>
      <c r="D1466" s="177"/>
      <c r="E1466" s="201">
        <v>39.4</v>
      </c>
      <c r="F1466" s="201">
        <v>4.24</v>
      </c>
      <c r="G1466" s="88">
        <f t="shared" si="44"/>
        <v>0</v>
      </c>
      <c r="H1466" s="66">
        <f t="shared" si="45"/>
        <v>0</v>
      </c>
    </row>
    <row r="1467" spans="1:8" x14ac:dyDescent="0.25">
      <c r="A1467" s="193" t="s">
        <v>15845</v>
      </c>
      <c r="B1467" s="194" t="s">
        <v>15780</v>
      </c>
      <c r="C1467" s="188" t="s">
        <v>6</v>
      </c>
      <c r="D1467" s="177"/>
      <c r="E1467" s="201">
        <v>35</v>
      </c>
      <c r="F1467" s="201">
        <v>3.77</v>
      </c>
      <c r="G1467" s="88">
        <f t="shared" si="44"/>
        <v>0</v>
      </c>
      <c r="H1467" s="66">
        <f t="shared" si="45"/>
        <v>0</v>
      </c>
    </row>
    <row r="1468" spans="1:8" x14ac:dyDescent="0.25">
      <c r="A1468" s="193" t="s">
        <v>15846</v>
      </c>
      <c r="B1468" s="194" t="s">
        <v>15782</v>
      </c>
      <c r="C1468" s="188" t="s">
        <v>6</v>
      </c>
      <c r="D1468" s="177"/>
      <c r="E1468" s="201">
        <v>42.3</v>
      </c>
      <c r="F1468" s="201">
        <v>4.5599999999999996</v>
      </c>
      <c r="G1468" s="88">
        <f t="shared" si="44"/>
        <v>0</v>
      </c>
      <c r="H1468" s="66">
        <f t="shared" si="45"/>
        <v>0</v>
      </c>
    </row>
    <row r="1469" spans="1:8" x14ac:dyDescent="0.25">
      <c r="A1469" s="193" t="s">
        <v>15847</v>
      </c>
      <c r="B1469" s="194" t="s">
        <v>15784</v>
      </c>
      <c r="C1469" s="188" t="s">
        <v>6</v>
      </c>
      <c r="D1469" s="177"/>
      <c r="E1469" s="201">
        <v>42.3</v>
      </c>
      <c r="F1469" s="201">
        <v>4.5599999999999996</v>
      </c>
      <c r="G1469" s="88">
        <f t="shared" si="44"/>
        <v>0</v>
      </c>
      <c r="H1469" s="66">
        <f t="shared" si="45"/>
        <v>0</v>
      </c>
    </row>
    <row r="1470" spans="1:8" x14ac:dyDescent="0.25">
      <c r="A1470" s="193" t="s">
        <v>15848</v>
      </c>
      <c r="B1470" s="194" t="s">
        <v>15786</v>
      </c>
      <c r="C1470" s="188" t="s">
        <v>6</v>
      </c>
      <c r="D1470" s="177"/>
      <c r="E1470" s="201">
        <v>38</v>
      </c>
      <c r="F1470" s="201">
        <v>4.09</v>
      </c>
      <c r="G1470" s="88">
        <f t="shared" si="44"/>
        <v>0</v>
      </c>
      <c r="H1470" s="66">
        <f t="shared" si="45"/>
        <v>0</v>
      </c>
    </row>
    <row r="1471" spans="1:8" s="103" customFormat="1" ht="12.75" x14ac:dyDescent="0.2">
      <c r="A1471" s="193" t="s">
        <v>15849</v>
      </c>
      <c r="B1471" s="194" t="s">
        <v>15788</v>
      </c>
      <c r="C1471" s="188" t="s">
        <v>6</v>
      </c>
      <c r="D1471" s="181"/>
      <c r="E1471" s="201">
        <v>45.8</v>
      </c>
      <c r="F1471" s="201">
        <v>4.93</v>
      </c>
      <c r="G1471" s="88">
        <f t="shared" si="44"/>
        <v>0</v>
      </c>
      <c r="H1471" s="66">
        <f t="shared" si="45"/>
        <v>0</v>
      </c>
    </row>
    <row r="1472" spans="1:8" x14ac:dyDescent="0.25">
      <c r="A1472" s="193" t="s">
        <v>15850</v>
      </c>
      <c r="B1472" s="194" t="s">
        <v>15790</v>
      </c>
      <c r="C1472" s="188" t="s">
        <v>6</v>
      </c>
      <c r="D1472" s="177"/>
      <c r="E1472" s="201">
        <v>66</v>
      </c>
      <c r="F1472" s="201">
        <v>7.1</v>
      </c>
      <c r="G1472" s="88">
        <f t="shared" si="44"/>
        <v>0</v>
      </c>
      <c r="H1472" s="66">
        <f t="shared" si="45"/>
        <v>0</v>
      </c>
    </row>
    <row r="1473" spans="1:8" x14ac:dyDescent="0.25">
      <c r="A1473" s="193" t="s">
        <v>15851</v>
      </c>
      <c r="B1473" s="194" t="s">
        <v>15792</v>
      </c>
      <c r="C1473" s="188" t="s">
        <v>6</v>
      </c>
      <c r="D1473" s="177"/>
      <c r="E1473" s="201">
        <v>60</v>
      </c>
      <c r="F1473" s="201">
        <v>6.5</v>
      </c>
      <c r="G1473" s="88">
        <f t="shared" si="44"/>
        <v>0</v>
      </c>
      <c r="H1473" s="66">
        <f t="shared" si="45"/>
        <v>0</v>
      </c>
    </row>
    <row r="1474" spans="1:8" x14ac:dyDescent="0.25">
      <c r="A1474" s="193" t="s">
        <v>15852</v>
      </c>
      <c r="B1474" s="194" t="s">
        <v>15794</v>
      </c>
      <c r="C1474" s="188" t="s">
        <v>6</v>
      </c>
      <c r="D1474" s="177"/>
      <c r="E1474" s="201">
        <v>74</v>
      </c>
      <c r="F1474" s="201">
        <v>8</v>
      </c>
      <c r="G1474" s="88">
        <f t="shared" si="44"/>
        <v>0</v>
      </c>
      <c r="H1474" s="66">
        <f t="shared" si="45"/>
        <v>0</v>
      </c>
    </row>
    <row r="1475" spans="1:8" x14ac:dyDescent="0.25">
      <c r="A1475" s="193" t="s">
        <v>15853</v>
      </c>
      <c r="B1475" s="194" t="s">
        <v>15796</v>
      </c>
      <c r="C1475" s="188" t="s">
        <v>6</v>
      </c>
      <c r="D1475" s="177"/>
      <c r="E1475" s="201">
        <v>85</v>
      </c>
      <c r="F1475" s="201">
        <v>9.1999999999999993</v>
      </c>
      <c r="G1475" s="88">
        <f t="shared" si="44"/>
        <v>0</v>
      </c>
      <c r="H1475" s="66">
        <f t="shared" si="45"/>
        <v>0</v>
      </c>
    </row>
    <row r="1476" spans="1:8" x14ac:dyDescent="0.25">
      <c r="A1476" s="193" t="s">
        <v>15854</v>
      </c>
      <c r="B1476" s="194" t="s">
        <v>15798</v>
      </c>
      <c r="C1476" s="188" t="s">
        <v>6</v>
      </c>
      <c r="D1476" s="177"/>
      <c r="E1476" s="201">
        <v>77</v>
      </c>
      <c r="F1476" s="201">
        <v>8.3000000000000007</v>
      </c>
      <c r="G1476" s="88">
        <f t="shared" ref="G1476:G1539" si="46">D1476*E1476</f>
        <v>0</v>
      </c>
      <c r="H1476" s="66">
        <f t="shared" ref="H1476:H1539" si="47">D1476*F1476</f>
        <v>0</v>
      </c>
    </row>
    <row r="1477" spans="1:8" x14ac:dyDescent="0.25">
      <c r="A1477" s="193" t="s">
        <v>15855</v>
      </c>
      <c r="B1477" s="194" t="s">
        <v>15800</v>
      </c>
      <c r="C1477" s="188" t="s">
        <v>6</v>
      </c>
      <c r="D1477" s="177"/>
      <c r="E1477" s="201">
        <v>98</v>
      </c>
      <c r="F1477" s="201">
        <v>10.5</v>
      </c>
      <c r="G1477" s="88">
        <f t="shared" si="46"/>
        <v>0</v>
      </c>
      <c r="H1477" s="66">
        <f t="shared" si="47"/>
        <v>0</v>
      </c>
    </row>
    <row r="1478" spans="1:8" ht="101.25" x14ac:dyDescent="0.25">
      <c r="A1478" s="195" t="s">
        <v>15856</v>
      </c>
      <c r="B1478" s="196" t="s">
        <v>23001</v>
      </c>
      <c r="C1478" s="198"/>
      <c r="D1478" s="199"/>
      <c r="E1478" s="199"/>
      <c r="F1478" s="199"/>
      <c r="G1478" s="199"/>
      <c r="H1478" s="200"/>
    </row>
    <row r="1479" spans="1:8" x14ac:dyDescent="0.25">
      <c r="A1479" s="193" t="s">
        <v>15857</v>
      </c>
      <c r="B1479" s="194" t="s">
        <v>15774</v>
      </c>
      <c r="C1479" s="188" t="s">
        <v>6</v>
      </c>
      <c r="D1479" s="177"/>
      <c r="E1479" s="201">
        <v>22.7</v>
      </c>
      <c r="F1479" s="201">
        <v>2.44</v>
      </c>
      <c r="G1479" s="88">
        <f t="shared" si="46"/>
        <v>0</v>
      </c>
      <c r="H1479" s="66">
        <f t="shared" si="47"/>
        <v>0</v>
      </c>
    </row>
    <row r="1480" spans="1:8" s="103" customFormat="1" ht="12.75" x14ac:dyDescent="0.2">
      <c r="A1480" s="193" t="s">
        <v>15858</v>
      </c>
      <c r="B1480" s="194" t="s">
        <v>15776</v>
      </c>
      <c r="C1480" s="188" t="s">
        <v>6</v>
      </c>
      <c r="D1480" s="181"/>
      <c r="E1480" s="201">
        <v>28.5</v>
      </c>
      <c r="F1480" s="201">
        <v>3.07</v>
      </c>
      <c r="G1480" s="88">
        <f t="shared" si="46"/>
        <v>0</v>
      </c>
      <c r="H1480" s="66">
        <f t="shared" si="47"/>
        <v>0</v>
      </c>
    </row>
    <row r="1481" spans="1:8" x14ac:dyDescent="0.25">
      <c r="A1481" s="193" t="s">
        <v>15859</v>
      </c>
      <c r="B1481" s="194" t="s">
        <v>15786</v>
      </c>
      <c r="C1481" s="188" t="s">
        <v>6</v>
      </c>
      <c r="D1481" s="177"/>
      <c r="E1481" s="201">
        <v>43.9</v>
      </c>
      <c r="F1481" s="201">
        <v>4.72</v>
      </c>
      <c r="G1481" s="88">
        <f t="shared" si="46"/>
        <v>0</v>
      </c>
      <c r="H1481" s="66">
        <f t="shared" si="47"/>
        <v>0</v>
      </c>
    </row>
    <row r="1482" spans="1:8" x14ac:dyDescent="0.25">
      <c r="A1482" s="193" t="s">
        <v>15860</v>
      </c>
      <c r="B1482" s="194" t="s">
        <v>15788</v>
      </c>
      <c r="C1482" s="188" t="s">
        <v>6</v>
      </c>
      <c r="D1482" s="177"/>
      <c r="E1482" s="201">
        <v>48.2</v>
      </c>
      <c r="F1482" s="201">
        <v>5.2</v>
      </c>
      <c r="G1482" s="88">
        <f t="shared" si="46"/>
        <v>0</v>
      </c>
      <c r="H1482" s="66">
        <f t="shared" si="47"/>
        <v>0</v>
      </c>
    </row>
    <row r="1483" spans="1:8" x14ac:dyDescent="0.25">
      <c r="A1483" s="193" t="s">
        <v>15861</v>
      </c>
      <c r="B1483" s="194" t="s">
        <v>15792</v>
      </c>
      <c r="C1483" s="188" t="s">
        <v>6</v>
      </c>
      <c r="D1483" s="177"/>
      <c r="E1483" s="201">
        <v>66</v>
      </c>
      <c r="F1483" s="201">
        <v>7.1</v>
      </c>
      <c r="G1483" s="88">
        <f t="shared" si="46"/>
        <v>0</v>
      </c>
      <c r="H1483" s="66">
        <f t="shared" si="47"/>
        <v>0</v>
      </c>
    </row>
    <row r="1484" spans="1:8" x14ac:dyDescent="0.25">
      <c r="A1484" s="193" t="s">
        <v>15862</v>
      </c>
      <c r="B1484" s="194" t="s">
        <v>15794</v>
      </c>
      <c r="C1484" s="188" t="s">
        <v>6</v>
      </c>
      <c r="D1484" s="177"/>
      <c r="E1484" s="201">
        <v>80</v>
      </c>
      <c r="F1484" s="201">
        <v>8.6999999999999993</v>
      </c>
      <c r="G1484" s="88">
        <f t="shared" si="46"/>
        <v>0</v>
      </c>
      <c r="H1484" s="66">
        <f t="shared" si="47"/>
        <v>0</v>
      </c>
    </row>
    <row r="1485" spans="1:8" x14ac:dyDescent="0.25">
      <c r="A1485" s="193" t="s">
        <v>15863</v>
      </c>
      <c r="B1485" s="194" t="s">
        <v>15798</v>
      </c>
      <c r="C1485" s="188" t="s">
        <v>6</v>
      </c>
      <c r="D1485" s="177"/>
      <c r="E1485" s="201">
        <v>87</v>
      </c>
      <c r="F1485" s="201">
        <v>9.3000000000000007</v>
      </c>
      <c r="G1485" s="88">
        <f t="shared" si="46"/>
        <v>0</v>
      </c>
      <c r="H1485" s="66">
        <f t="shared" si="47"/>
        <v>0</v>
      </c>
    </row>
    <row r="1486" spans="1:8" x14ac:dyDescent="0.25">
      <c r="A1486" s="193" t="s">
        <v>15864</v>
      </c>
      <c r="B1486" s="194" t="s">
        <v>15800</v>
      </c>
      <c r="C1486" s="188" t="s">
        <v>6</v>
      </c>
      <c r="D1486" s="177"/>
      <c r="E1486" s="201">
        <v>108</v>
      </c>
      <c r="F1486" s="201">
        <v>11.6</v>
      </c>
      <c r="G1486" s="88">
        <f t="shared" si="46"/>
        <v>0</v>
      </c>
      <c r="H1486" s="66">
        <f t="shared" si="47"/>
        <v>0</v>
      </c>
    </row>
    <row r="1487" spans="1:8" ht="101.25" x14ac:dyDescent="0.25">
      <c r="A1487" s="195" t="s">
        <v>15865</v>
      </c>
      <c r="B1487" s="196" t="s">
        <v>23002</v>
      </c>
      <c r="C1487" s="198"/>
      <c r="D1487" s="199"/>
      <c r="E1487" s="199"/>
      <c r="F1487" s="199"/>
      <c r="G1487" s="199"/>
      <c r="H1487" s="200"/>
    </row>
    <row r="1488" spans="1:8" x14ac:dyDescent="0.25">
      <c r="A1488" s="193" t="s">
        <v>15866</v>
      </c>
      <c r="B1488" s="194" t="s">
        <v>15867</v>
      </c>
      <c r="C1488" s="188" t="s">
        <v>6</v>
      </c>
      <c r="D1488" s="177"/>
      <c r="E1488" s="201">
        <v>42.3</v>
      </c>
      <c r="F1488" s="201">
        <v>4.5599999999999996</v>
      </c>
      <c r="G1488" s="88">
        <f t="shared" si="46"/>
        <v>0</v>
      </c>
      <c r="H1488" s="66">
        <f t="shared" si="47"/>
        <v>0</v>
      </c>
    </row>
    <row r="1489" spans="1:8" x14ac:dyDescent="0.25">
      <c r="A1489" s="193" t="s">
        <v>15868</v>
      </c>
      <c r="B1489" s="194" t="s">
        <v>15869</v>
      </c>
      <c r="C1489" s="188" t="s">
        <v>6</v>
      </c>
      <c r="D1489" s="177"/>
      <c r="E1489" s="201">
        <v>40.9</v>
      </c>
      <c r="F1489" s="201">
        <v>4.4000000000000004</v>
      </c>
      <c r="G1489" s="88">
        <f t="shared" si="46"/>
        <v>0</v>
      </c>
      <c r="H1489" s="66">
        <f t="shared" si="47"/>
        <v>0</v>
      </c>
    </row>
    <row r="1490" spans="1:8" s="103" customFormat="1" ht="12.75" x14ac:dyDescent="0.2">
      <c r="A1490" s="193" t="s">
        <v>15870</v>
      </c>
      <c r="B1490" s="194" t="s">
        <v>15871</v>
      </c>
      <c r="C1490" s="188" t="s">
        <v>6</v>
      </c>
      <c r="D1490" s="181"/>
      <c r="E1490" s="201">
        <v>46.8</v>
      </c>
      <c r="F1490" s="201">
        <v>5</v>
      </c>
      <c r="G1490" s="88">
        <f t="shared" si="46"/>
        <v>0</v>
      </c>
      <c r="H1490" s="66">
        <f t="shared" si="47"/>
        <v>0</v>
      </c>
    </row>
    <row r="1491" spans="1:8" x14ac:dyDescent="0.25">
      <c r="A1491" s="193" t="s">
        <v>15872</v>
      </c>
      <c r="B1491" s="194" t="s">
        <v>15873</v>
      </c>
      <c r="C1491" s="188" t="s">
        <v>6</v>
      </c>
      <c r="D1491" s="177"/>
      <c r="E1491" s="201">
        <v>64</v>
      </c>
      <c r="F1491" s="201">
        <v>6.9</v>
      </c>
      <c r="G1491" s="88">
        <f t="shared" si="46"/>
        <v>0</v>
      </c>
      <c r="H1491" s="66">
        <f t="shared" si="47"/>
        <v>0</v>
      </c>
    </row>
    <row r="1492" spans="1:8" x14ac:dyDescent="0.25">
      <c r="A1492" s="193" t="s">
        <v>15874</v>
      </c>
      <c r="B1492" s="194" t="s">
        <v>15875</v>
      </c>
      <c r="C1492" s="188" t="s">
        <v>6</v>
      </c>
      <c r="D1492" s="177"/>
      <c r="E1492" s="201">
        <v>61</v>
      </c>
      <c r="F1492" s="201">
        <v>6.6</v>
      </c>
      <c r="G1492" s="88">
        <f t="shared" si="46"/>
        <v>0</v>
      </c>
      <c r="H1492" s="66">
        <f t="shared" si="47"/>
        <v>0</v>
      </c>
    </row>
    <row r="1493" spans="1:8" x14ac:dyDescent="0.25">
      <c r="A1493" s="193" t="s">
        <v>15876</v>
      </c>
      <c r="B1493" s="194" t="s">
        <v>15877</v>
      </c>
      <c r="C1493" s="188" t="s">
        <v>6</v>
      </c>
      <c r="D1493" s="177"/>
      <c r="E1493" s="201">
        <v>74</v>
      </c>
      <c r="F1493" s="201">
        <v>8</v>
      </c>
      <c r="G1493" s="88">
        <f t="shared" si="46"/>
        <v>0</v>
      </c>
      <c r="H1493" s="66">
        <f t="shared" si="47"/>
        <v>0</v>
      </c>
    </row>
    <row r="1494" spans="1:8" x14ac:dyDescent="0.25">
      <c r="A1494" s="193" t="s">
        <v>15878</v>
      </c>
      <c r="B1494" s="194" t="s">
        <v>15879</v>
      </c>
      <c r="C1494" s="188" t="s">
        <v>6</v>
      </c>
      <c r="D1494" s="177"/>
      <c r="E1494" s="201">
        <v>83</v>
      </c>
      <c r="F1494" s="201">
        <v>9</v>
      </c>
      <c r="G1494" s="88">
        <f t="shared" si="46"/>
        <v>0</v>
      </c>
      <c r="H1494" s="66">
        <f t="shared" si="47"/>
        <v>0</v>
      </c>
    </row>
    <row r="1495" spans="1:8" x14ac:dyDescent="0.25">
      <c r="A1495" s="193" t="s">
        <v>15880</v>
      </c>
      <c r="B1495" s="194" t="s">
        <v>15881</v>
      </c>
      <c r="C1495" s="188" t="s">
        <v>6</v>
      </c>
      <c r="D1495" s="177"/>
      <c r="E1495" s="201">
        <v>74</v>
      </c>
      <c r="F1495" s="201">
        <v>8</v>
      </c>
      <c r="G1495" s="88">
        <f t="shared" si="46"/>
        <v>0</v>
      </c>
      <c r="H1495" s="66">
        <f t="shared" si="47"/>
        <v>0</v>
      </c>
    </row>
    <row r="1496" spans="1:8" x14ac:dyDescent="0.25">
      <c r="A1496" s="193" t="s">
        <v>15882</v>
      </c>
      <c r="B1496" s="194" t="s">
        <v>15883</v>
      </c>
      <c r="C1496" s="188" t="s">
        <v>6</v>
      </c>
      <c r="D1496" s="177"/>
      <c r="E1496" s="201">
        <v>97</v>
      </c>
      <c r="F1496" s="201">
        <v>10.4</v>
      </c>
      <c r="G1496" s="88">
        <f t="shared" si="46"/>
        <v>0</v>
      </c>
      <c r="H1496" s="66">
        <f t="shared" si="47"/>
        <v>0</v>
      </c>
    </row>
    <row r="1497" spans="1:8" ht="101.25" x14ac:dyDescent="0.25">
      <c r="A1497" s="195" t="s">
        <v>15884</v>
      </c>
      <c r="B1497" s="196" t="s">
        <v>23003</v>
      </c>
      <c r="C1497" s="198"/>
      <c r="D1497" s="199"/>
      <c r="E1497" s="199"/>
      <c r="F1497" s="199"/>
      <c r="G1497" s="199"/>
      <c r="H1497" s="200"/>
    </row>
    <row r="1498" spans="1:8" x14ac:dyDescent="0.25">
      <c r="A1498" s="193" t="s">
        <v>15885</v>
      </c>
      <c r="B1498" s="194" t="s">
        <v>15867</v>
      </c>
      <c r="C1498" s="188" t="s">
        <v>6</v>
      </c>
      <c r="D1498" s="177"/>
      <c r="E1498" s="201">
        <v>45.3</v>
      </c>
      <c r="F1498" s="201">
        <v>4.88</v>
      </c>
      <c r="G1498" s="88">
        <f t="shared" si="46"/>
        <v>0</v>
      </c>
      <c r="H1498" s="66">
        <f t="shared" si="47"/>
        <v>0</v>
      </c>
    </row>
    <row r="1499" spans="1:8" x14ac:dyDescent="0.25">
      <c r="A1499" s="193" t="s">
        <v>15886</v>
      </c>
      <c r="B1499" s="194" t="s">
        <v>15869</v>
      </c>
      <c r="C1499" s="188" t="s">
        <v>6</v>
      </c>
      <c r="D1499" s="177"/>
      <c r="E1499" s="201">
        <v>40.9</v>
      </c>
      <c r="F1499" s="201">
        <v>4.41</v>
      </c>
      <c r="G1499" s="88">
        <f t="shared" si="46"/>
        <v>0</v>
      </c>
      <c r="H1499" s="66">
        <f t="shared" si="47"/>
        <v>0</v>
      </c>
    </row>
    <row r="1500" spans="1:8" s="103" customFormat="1" ht="12.75" x14ac:dyDescent="0.2">
      <c r="A1500" s="193" t="s">
        <v>15887</v>
      </c>
      <c r="B1500" s="194" t="s">
        <v>15871</v>
      </c>
      <c r="C1500" s="188" t="s">
        <v>6</v>
      </c>
      <c r="D1500" s="181"/>
      <c r="E1500" s="201">
        <v>49.3</v>
      </c>
      <c r="F1500" s="201">
        <v>5.3</v>
      </c>
      <c r="G1500" s="88">
        <f t="shared" si="46"/>
        <v>0</v>
      </c>
      <c r="H1500" s="66">
        <f t="shared" si="47"/>
        <v>0</v>
      </c>
    </row>
    <row r="1501" spans="1:8" x14ac:dyDescent="0.25">
      <c r="A1501" s="193" t="s">
        <v>15888</v>
      </c>
      <c r="B1501" s="194" t="s">
        <v>15873</v>
      </c>
      <c r="C1501" s="188" t="s">
        <v>6</v>
      </c>
      <c r="D1501" s="177"/>
      <c r="E1501" s="201">
        <v>70</v>
      </c>
      <c r="F1501" s="201">
        <v>7.6</v>
      </c>
      <c r="G1501" s="88">
        <f t="shared" si="46"/>
        <v>0</v>
      </c>
      <c r="H1501" s="66">
        <f t="shared" si="47"/>
        <v>0</v>
      </c>
    </row>
    <row r="1502" spans="1:8" x14ac:dyDescent="0.25">
      <c r="A1502" s="193" t="s">
        <v>15889</v>
      </c>
      <c r="B1502" s="194" t="s">
        <v>15875</v>
      </c>
      <c r="C1502" s="188" t="s">
        <v>6</v>
      </c>
      <c r="D1502" s="177"/>
      <c r="E1502" s="201">
        <v>64</v>
      </c>
      <c r="F1502" s="201">
        <v>6.9</v>
      </c>
      <c r="G1502" s="88">
        <f t="shared" si="46"/>
        <v>0</v>
      </c>
      <c r="H1502" s="66">
        <f t="shared" si="47"/>
        <v>0</v>
      </c>
    </row>
    <row r="1503" spans="1:8" x14ac:dyDescent="0.25">
      <c r="A1503" s="193" t="s">
        <v>15890</v>
      </c>
      <c r="B1503" s="194" t="s">
        <v>15877</v>
      </c>
      <c r="C1503" s="188" t="s">
        <v>6</v>
      </c>
      <c r="D1503" s="177"/>
      <c r="E1503" s="201">
        <v>78</v>
      </c>
      <c r="F1503" s="201">
        <v>8.4</v>
      </c>
      <c r="G1503" s="88">
        <f t="shared" si="46"/>
        <v>0</v>
      </c>
      <c r="H1503" s="66">
        <f t="shared" si="47"/>
        <v>0</v>
      </c>
    </row>
    <row r="1504" spans="1:8" x14ac:dyDescent="0.25">
      <c r="A1504" s="193" t="s">
        <v>15891</v>
      </c>
      <c r="B1504" s="194" t="s">
        <v>15879</v>
      </c>
      <c r="C1504" s="188" t="s">
        <v>6</v>
      </c>
      <c r="D1504" s="177"/>
      <c r="E1504" s="201">
        <v>92</v>
      </c>
      <c r="F1504" s="201">
        <v>9.9</v>
      </c>
      <c r="G1504" s="88">
        <f t="shared" si="46"/>
        <v>0</v>
      </c>
      <c r="H1504" s="66">
        <f t="shared" si="47"/>
        <v>0</v>
      </c>
    </row>
    <row r="1505" spans="1:8" x14ac:dyDescent="0.25">
      <c r="A1505" s="193" t="s">
        <v>15892</v>
      </c>
      <c r="B1505" s="194" t="s">
        <v>15881</v>
      </c>
      <c r="C1505" s="188" t="s">
        <v>6</v>
      </c>
      <c r="D1505" s="177"/>
      <c r="E1505" s="201">
        <v>83</v>
      </c>
      <c r="F1505" s="201">
        <v>9</v>
      </c>
      <c r="G1505" s="88">
        <f t="shared" si="46"/>
        <v>0</v>
      </c>
      <c r="H1505" s="66">
        <f t="shared" si="47"/>
        <v>0</v>
      </c>
    </row>
    <row r="1506" spans="1:8" x14ac:dyDescent="0.25">
      <c r="A1506" s="193" t="s">
        <v>15893</v>
      </c>
      <c r="B1506" s="194" t="s">
        <v>15883</v>
      </c>
      <c r="C1506" s="188" t="s">
        <v>6</v>
      </c>
      <c r="D1506" s="177"/>
      <c r="E1506" s="201">
        <v>105</v>
      </c>
      <c r="F1506" s="201">
        <v>11.3</v>
      </c>
      <c r="G1506" s="88">
        <f t="shared" si="46"/>
        <v>0</v>
      </c>
      <c r="H1506" s="66">
        <f t="shared" si="47"/>
        <v>0</v>
      </c>
    </row>
    <row r="1507" spans="1:8" ht="101.25" x14ac:dyDescent="0.25">
      <c r="A1507" s="195" t="s">
        <v>15894</v>
      </c>
      <c r="B1507" s="196" t="s">
        <v>23004</v>
      </c>
      <c r="C1507" s="198"/>
      <c r="D1507" s="199"/>
      <c r="E1507" s="199"/>
      <c r="F1507" s="199"/>
      <c r="G1507" s="199"/>
      <c r="H1507" s="200"/>
    </row>
    <row r="1508" spans="1:8" x14ac:dyDescent="0.25">
      <c r="A1508" s="193" t="s">
        <v>15895</v>
      </c>
      <c r="B1508" s="194" t="s">
        <v>15896</v>
      </c>
      <c r="C1508" s="188" t="s">
        <v>6</v>
      </c>
      <c r="D1508" s="177"/>
      <c r="E1508" s="201">
        <v>21.7</v>
      </c>
      <c r="F1508" s="201">
        <v>2.33</v>
      </c>
      <c r="G1508" s="88">
        <f t="shared" si="46"/>
        <v>0</v>
      </c>
      <c r="H1508" s="66">
        <f t="shared" si="47"/>
        <v>0</v>
      </c>
    </row>
    <row r="1509" spans="1:8" s="103" customFormat="1" ht="12.75" x14ac:dyDescent="0.2">
      <c r="A1509" s="193" t="s">
        <v>15897</v>
      </c>
      <c r="B1509" s="194" t="s">
        <v>15776</v>
      </c>
      <c r="C1509" s="188" t="s">
        <v>6</v>
      </c>
      <c r="D1509" s="181"/>
      <c r="E1509" s="201">
        <v>28.1</v>
      </c>
      <c r="F1509" s="201">
        <v>3.03</v>
      </c>
      <c r="G1509" s="88">
        <f t="shared" si="46"/>
        <v>0</v>
      </c>
      <c r="H1509" s="66">
        <f t="shared" si="47"/>
        <v>0</v>
      </c>
    </row>
    <row r="1510" spans="1:8" x14ac:dyDescent="0.25">
      <c r="A1510" s="193" t="s">
        <v>15898</v>
      </c>
      <c r="B1510" s="194" t="s">
        <v>15786</v>
      </c>
      <c r="C1510" s="188" t="s">
        <v>6</v>
      </c>
      <c r="D1510" s="177"/>
      <c r="E1510" s="201">
        <v>44.4</v>
      </c>
      <c r="F1510" s="201">
        <v>4.78</v>
      </c>
      <c r="G1510" s="88">
        <f t="shared" si="46"/>
        <v>0</v>
      </c>
      <c r="H1510" s="66">
        <f t="shared" si="47"/>
        <v>0</v>
      </c>
    </row>
    <row r="1511" spans="1:8" x14ac:dyDescent="0.25">
      <c r="A1511" s="193" t="s">
        <v>15899</v>
      </c>
      <c r="B1511" s="194" t="s">
        <v>15788</v>
      </c>
      <c r="C1511" s="188" t="s">
        <v>6</v>
      </c>
      <c r="D1511" s="177"/>
      <c r="E1511" s="201">
        <v>48.2</v>
      </c>
      <c r="F1511" s="201">
        <v>5.2</v>
      </c>
      <c r="G1511" s="88">
        <f t="shared" si="46"/>
        <v>0</v>
      </c>
      <c r="H1511" s="66">
        <f t="shared" si="47"/>
        <v>0</v>
      </c>
    </row>
    <row r="1512" spans="1:8" x14ac:dyDescent="0.25">
      <c r="A1512" s="193" t="s">
        <v>15900</v>
      </c>
      <c r="B1512" s="194" t="s">
        <v>15792</v>
      </c>
      <c r="C1512" s="188" t="s">
        <v>6</v>
      </c>
      <c r="D1512" s="177"/>
      <c r="E1512" s="201">
        <v>66</v>
      </c>
      <c r="F1512" s="201">
        <v>7.1</v>
      </c>
      <c r="G1512" s="88">
        <f t="shared" si="46"/>
        <v>0</v>
      </c>
      <c r="H1512" s="66">
        <f t="shared" si="47"/>
        <v>0</v>
      </c>
    </row>
    <row r="1513" spans="1:8" x14ac:dyDescent="0.25">
      <c r="A1513" s="193" t="s">
        <v>15901</v>
      </c>
      <c r="B1513" s="194" t="s">
        <v>15794</v>
      </c>
      <c r="C1513" s="188" t="s">
        <v>6</v>
      </c>
      <c r="D1513" s="177"/>
      <c r="E1513" s="201">
        <v>78</v>
      </c>
      <c r="F1513" s="201">
        <v>8.4</v>
      </c>
      <c r="G1513" s="88">
        <f t="shared" si="46"/>
        <v>0</v>
      </c>
      <c r="H1513" s="66">
        <f t="shared" si="47"/>
        <v>0</v>
      </c>
    </row>
    <row r="1514" spans="1:8" x14ac:dyDescent="0.25">
      <c r="A1514" s="193" t="s">
        <v>15902</v>
      </c>
      <c r="B1514" s="194" t="s">
        <v>15798</v>
      </c>
      <c r="C1514" s="188" t="s">
        <v>6</v>
      </c>
      <c r="D1514" s="177"/>
      <c r="E1514" s="201">
        <v>87</v>
      </c>
      <c r="F1514" s="201">
        <v>9.3000000000000007</v>
      </c>
      <c r="G1514" s="88">
        <f t="shared" si="46"/>
        <v>0</v>
      </c>
      <c r="H1514" s="66">
        <f t="shared" si="47"/>
        <v>0</v>
      </c>
    </row>
    <row r="1515" spans="1:8" x14ac:dyDescent="0.25">
      <c r="A1515" s="193" t="s">
        <v>15903</v>
      </c>
      <c r="B1515" s="194" t="s">
        <v>15800</v>
      </c>
      <c r="C1515" s="188" t="s">
        <v>6</v>
      </c>
      <c r="D1515" s="177"/>
      <c r="E1515" s="201">
        <v>108</v>
      </c>
      <c r="F1515" s="201">
        <v>11.6</v>
      </c>
      <c r="G1515" s="88">
        <f t="shared" si="46"/>
        <v>0</v>
      </c>
      <c r="H1515" s="66">
        <f t="shared" si="47"/>
        <v>0</v>
      </c>
    </row>
    <row r="1516" spans="1:8" ht="90" x14ac:dyDescent="0.25">
      <c r="A1516" s="195" t="s">
        <v>15904</v>
      </c>
      <c r="B1516" s="196" t="s">
        <v>23005</v>
      </c>
      <c r="C1516" s="198"/>
      <c r="D1516" s="199"/>
      <c r="E1516" s="199"/>
      <c r="F1516" s="199"/>
      <c r="G1516" s="199"/>
      <c r="H1516" s="200"/>
    </row>
    <row r="1517" spans="1:8" x14ac:dyDescent="0.25">
      <c r="A1517" s="193" t="s">
        <v>15905</v>
      </c>
      <c r="B1517" s="194" t="s">
        <v>15906</v>
      </c>
      <c r="C1517" s="188" t="s">
        <v>6</v>
      </c>
      <c r="D1517" s="177"/>
      <c r="E1517" s="201">
        <v>72</v>
      </c>
      <c r="F1517" s="201">
        <v>6.5</v>
      </c>
      <c r="G1517" s="88">
        <f t="shared" si="46"/>
        <v>0</v>
      </c>
      <c r="H1517" s="66">
        <f t="shared" si="47"/>
        <v>0</v>
      </c>
    </row>
    <row r="1518" spans="1:8" x14ac:dyDescent="0.25">
      <c r="A1518" s="193" t="s">
        <v>15907</v>
      </c>
      <c r="B1518" s="194" t="s">
        <v>15908</v>
      </c>
      <c r="C1518" s="188" t="s">
        <v>6</v>
      </c>
      <c r="D1518" s="177"/>
      <c r="E1518" s="201">
        <v>72</v>
      </c>
      <c r="F1518" s="201">
        <v>6.5</v>
      </c>
      <c r="G1518" s="88">
        <f t="shared" si="46"/>
        <v>0</v>
      </c>
      <c r="H1518" s="66">
        <f t="shared" si="47"/>
        <v>0</v>
      </c>
    </row>
    <row r="1519" spans="1:8" x14ac:dyDescent="0.25">
      <c r="A1519" s="193" t="s">
        <v>15909</v>
      </c>
      <c r="B1519" s="194" t="s">
        <v>15910</v>
      </c>
      <c r="C1519" s="188" t="s">
        <v>6</v>
      </c>
      <c r="D1519" s="177"/>
      <c r="E1519" s="201">
        <v>78</v>
      </c>
      <c r="F1519" s="201">
        <v>7.1</v>
      </c>
      <c r="G1519" s="88">
        <f t="shared" si="46"/>
        <v>0</v>
      </c>
      <c r="H1519" s="66">
        <f t="shared" si="47"/>
        <v>0</v>
      </c>
    </row>
    <row r="1520" spans="1:8" x14ac:dyDescent="0.25">
      <c r="A1520" s="193" t="s">
        <v>15911</v>
      </c>
      <c r="B1520" s="194" t="s">
        <v>15912</v>
      </c>
      <c r="C1520" s="188" t="s">
        <v>6</v>
      </c>
      <c r="D1520" s="177"/>
      <c r="E1520" s="201">
        <v>108</v>
      </c>
      <c r="F1520" s="201">
        <v>9.8000000000000007</v>
      </c>
      <c r="G1520" s="88">
        <f t="shared" si="46"/>
        <v>0</v>
      </c>
      <c r="H1520" s="66">
        <f t="shared" si="47"/>
        <v>0</v>
      </c>
    </row>
    <row r="1521" spans="1:8" x14ac:dyDescent="0.25">
      <c r="A1521" s="193" t="s">
        <v>15913</v>
      </c>
      <c r="B1521" s="194" t="s">
        <v>15914</v>
      </c>
      <c r="C1521" s="188" t="s">
        <v>6</v>
      </c>
      <c r="D1521" s="177"/>
      <c r="E1521" s="201">
        <v>64</v>
      </c>
      <c r="F1521" s="201">
        <v>5.8</v>
      </c>
      <c r="G1521" s="88">
        <f t="shared" si="46"/>
        <v>0</v>
      </c>
      <c r="H1521" s="66">
        <f t="shared" si="47"/>
        <v>0</v>
      </c>
    </row>
    <row r="1522" spans="1:8" x14ac:dyDescent="0.25">
      <c r="A1522" s="193" t="s">
        <v>15915</v>
      </c>
      <c r="B1522" s="194" t="s">
        <v>15916</v>
      </c>
      <c r="C1522" s="188" t="s">
        <v>6</v>
      </c>
      <c r="D1522" s="177"/>
      <c r="E1522" s="201">
        <v>69</v>
      </c>
      <c r="F1522" s="201">
        <v>6.3</v>
      </c>
      <c r="G1522" s="88">
        <f t="shared" si="46"/>
        <v>0</v>
      </c>
      <c r="H1522" s="66">
        <f t="shared" si="47"/>
        <v>0</v>
      </c>
    </row>
    <row r="1523" spans="1:8" x14ac:dyDescent="0.25">
      <c r="A1523" s="193" t="s">
        <v>15917</v>
      </c>
      <c r="B1523" s="194" t="s">
        <v>15918</v>
      </c>
      <c r="C1523" s="188" t="s">
        <v>6</v>
      </c>
      <c r="D1523" s="177"/>
      <c r="E1523" s="201">
        <v>96</v>
      </c>
      <c r="F1523" s="201">
        <v>8.8000000000000007</v>
      </c>
      <c r="G1523" s="88">
        <f t="shared" si="46"/>
        <v>0</v>
      </c>
      <c r="H1523" s="66">
        <f t="shared" si="47"/>
        <v>0</v>
      </c>
    </row>
    <row r="1524" spans="1:8" x14ac:dyDescent="0.25">
      <c r="A1524" s="193" t="s">
        <v>15919</v>
      </c>
      <c r="B1524" s="194" t="s">
        <v>15920</v>
      </c>
      <c r="C1524" s="188" t="s">
        <v>6</v>
      </c>
      <c r="D1524" s="177"/>
      <c r="E1524" s="201">
        <v>108</v>
      </c>
      <c r="F1524" s="201">
        <v>9.8000000000000007</v>
      </c>
      <c r="G1524" s="88">
        <f t="shared" si="46"/>
        <v>0</v>
      </c>
      <c r="H1524" s="66">
        <f t="shared" si="47"/>
        <v>0</v>
      </c>
    </row>
    <row r="1525" spans="1:8" x14ac:dyDescent="0.25">
      <c r="A1525" s="193" t="s">
        <v>15921</v>
      </c>
      <c r="B1525" s="194" t="s">
        <v>15922</v>
      </c>
      <c r="C1525" s="188" t="s">
        <v>6</v>
      </c>
      <c r="D1525" s="177"/>
      <c r="E1525" s="201">
        <v>114</v>
      </c>
      <c r="F1525" s="201">
        <v>10.3</v>
      </c>
      <c r="G1525" s="88">
        <f t="shared" si="46"/>
        <v>0</v>
      </c>
      <c r="H1525" s="66">
        <f t="shared" si="47"/>
        <v>0</v>
      </c>
    </row>
    <row r="1526" spans="1:8" x14ac:dyDescent="0.25">
      <c r="A1526" s="193" t="s">
        <v>15923</v>
      </c>
      <c r="B1526" s="194" t="s">
        <v>15924</v>
      </c>
      <c r="C1526" s="188" t="s">
        <v>6</v>
      </c>
      <c r="D1526" s="177"/>
      <c r="E1526" s="201">
        <v>167</v>
      </c>
      <c r="F1526" s="201">
        <v>15.2</v>
      </c>
      <c r="G1526" s="88">
        <f t="shared" si="46"/>
        <v>0</v>
      </c>
      <c r="H1526" s="66">
        <f t="shared" si="47"/>
        <v>0</v>
      </c>
    </row>
    <row r="1527" spans="1:8" x14ac:dyDescent="0.25">
      <c r="A1527" s="193" t="s">
        <v>15925</v>
      </c>
      <c r="B1527" s="194" t="s">
        <v>15926</v>
      </c>
      <c r="C1527" s="188" t="s">
        <v>6</v>
      </c>
      <c r="D1527" s="177"/>
      <c r="E1527" s="201">
        <v>89</v>
      </c>
      <c r="F1527" s="201">
        <v>8.1</v>
      </c>
      <c r="G1527" s="88">
        <f t="shared" si="46"/>
        <v>0</v>
      </c>
      <c r="H1527" s="66">
        <f t="shared" si="47"/>
        <v>0</v>
      </c>
    </row>
    <row r="1528" spans="1:8" x14ac:dyDescent="0.25">
      <c r="A1528" s="193" t="s">
        <v>15927</v>
      </c>
      <c r="B1528" s="194" t="s">
        <v>15928</v>
      </c>
      <c r="C1528" s="188" t="s">
        <v>6</v>
      </c>
      <c r="D1528" s="177"/>
      <c r="E1528" s="201">
        <v>103</v>
      </c>
      <c r="F1528" s="201">
        <v>9.3000000000000007</v>
      </c>
      <c r="G1528" s="88">
        <f t="shared" si="46"/>
        <v>0</v>
      </c>
      <c r="H1528" s="66">
        <f t="shared" si="47"/>
        <v>0</v>
      </c>
    </row>
    <row r="1529" spans="1:8" x14ac:dyDescent="0.25">
      <c r="A1529" s="193" t="s">
        <v>15929</v>
      </c>
      <c r="B1529" s="194" t="s">
        <v>15930</v>
      </c>
      <c r="C1529" s="188" t="s">
        <v>6</v>
      </c>
      <c r="D1529" s="177"/>
      <c r="E1529" s="201">
        <v>114</v>
      </c>
      <c r="F1529" s="201">
        <v>10.3</v>
      </c>
      <c r="G1529" s="88">
        <f t="shared" si="46"/>
        <v>0</v>
      </c>
      <c r="H1529" s="66">
        <f t="shared" si="47"/>
        <v>0</v>
      </c>
    </row>
    <row r="1530" spans="1:8" x14ac:dyDescent="0.25">
      <c r="A1530" s="193" t="s">
        <v>15931</v>
      </c>
      <c r="B1530" s="194" t="s">
        <v>15932</v>
      </c>
      <c r="C1530" s="188" t="s">
        <v>6</v>
      </c>
      <c r="D1530" s="177"/>
      <c r="E1530" s="201">
        <v>61</v>
      </c>
      <c r="F1530" s="201">
        <v>5.5</v>
      </c>
      <c r="G1530" s="88">
        <f t="shared" si="46"/>
        <v>0</v>
      </c>
      <c r="H1530" s="66">
        <f t="shared" si="47"/>
        <v>0</v>
      </c>
    </row>
    <row r="1531" spans="1:8" x14ac:dyDescent="0.25">
      <c r="A1531" s="193" t="s">
        <v>15933</v>
      </c>
      <c r="B1531" s="194" t="s">
        <v>15934</v>
      </c>
      <c r="C1531" s="188" t="s">
        <v>6</v>
      </c>
      <c r="D1531" s="177"/>
      <c r="E1531" s="201">
        <v>42.2</v>
      </c>
      <c r="F1531" s="201">
        <v>3.83</v>
      </c>
      <c r="G1531" s="88">
        <f t="shared" si="46"/>
        <v>0</v>
      </c>
      <c r="H1531" s="66">
        <f t="shared" si="47"/>
        <v>0</v>
      </c>
    </row>
    <row r="1532" spans="1:8" x14ac:dyDescent="0.25">
      <c r="A1532" s="193" t="s">
        <v>15935</v>
      </c>
      <c r="B1532" s="194" t="s">
        <v>15936</v>
      </c>
      <c r="C1532" s="188" t="s">
        <v>6</v>
      </c>
      <c r="D1532" s="177"/>
      <c r="E1532" s="201">
        <v>59</v>
      </c>
      <c r="F1532" s="201">
        <v>5.3</v>
      </c>
      <c r="G1532" s="88">
        <f t="shared" si="46"/>
        <v>0</v>
      </c>
      <c r="H1532" s="66">
        <f t="shared" si="47"/>
        <v>0</v>
      </c>
    </row>
    <row r="1533" spans="1:8" x14ac:dyDescent="0.25">
      <c r="A1533" s="193" t="s">
        <v>15937</v>
      </c>
      <c r="B1533" s="194" t="s">
        <v>15938</v>
      </c>
      <c r="C1533" s="188" t="s">
        <v>6</v>
      </c>
      <c r="D1533" s="177"/>
      <c r="E1533" s="201">
        <v>77</v>
      </c>
      <c r="F1533" s="201">
        <v>7</v>
      </c>
      <c r="G1533" s="88">
        <f t="shared" si="46"/>
        <v>0</v>
      </c>
      <c r="H1533" s="66">
        <f t="shared" si="47"/>
        <v>0</v>
      </c>
    </row>
    <row r="1534" spans="1:8" x14ac:dyDescent="0.25">
      <c r="A1534" s="193" t="s">
        <v>15939</v>
      </c>
      <c r="B1534" s="194" t="s">
        <v>15940</v>
      </c>
      <c r="C1534" s="188" t="s">
        <v>6</v>
      </c>
      <c r="D1534" s="177"/>
      <c r="E1534" s="201">
        <v>50</v>
      </c>
      <c r="F1534" s="201">
        <v>4.55</v>
      </c>
      <c r="G1534" s="88">
        <f t="shared" si="46"/>
        <v>0</v>
      </c>
      <c r="H1534" s="66">
        <f t="shared" si="47"/>
        <v>0</v>
      </c>
    </row>
    <row r="1535" spans="1:8" x14ac:dyDescent="0.25">
      <c r="A1535" s="193" t="s">
        <v>15941</v>
      </c>
      <c r="B1535" s="194" t="s">
        <v>15942</v>
      </c>
      <c r="C1535" s="188" t="s">
        <v>6</v>
      </c>
      <c r="D1535" s="177"/>
      <c r="E1535" s="201">
        <v>56</v>
      </c>
      <c r="F1535" s="201">
        <v>5.0999999999999996</v>
      </c>
      <c r="G1535" s="88">
        <f t="shared" si="46"/>
        <v>0</v>
      </c>
      <c r="H1535" s="66">
        <f t="shared" si="47"/>
        <v>0</v>
      </c>
    </row>
    <row r="1536" spans="1:8" x14ac:dyDescent="0.25">
      <c r="A1536" s="193" t="s">
        <v>15943</v>
      </c>
      <c r="B1536" s="194" t="s">
        <v>15944</v>
      </c>
      <c r="C1536" s="188" t="s">
        <v>6</v>
      </c>
      <c r="D1536" s="177"/>
      <c r="E1536" s="201">
        <v>75</v>
      </c>
      <c r="F1536" s="201">
        <v>6.8</v>
      </c>
      <c r="G1536" s="88">
        <f t="shared" si="46"/>
        <v>0</v>
      </c>
      <c r="H1536" s="66">
        <f t="shared" si="47"/>
        <v>0</v>
      </c>
    </row>
    <row r="1537" spans="1:8" x14ac:dyDescent="0.25">
      <c r="A1537" s="193" t="s">
        <v>15945</v>
      </c>
      <c r="B1537" s="194" t="s">
        <v>15946</v>
      </c>
      <c r="C1537" s="188" t="s">
        <v>6</v>
      </c>
      <c r="D1537" s="177"/>
      <c r="E1537" s="201">
        <v>86</v>
      </c>
      <c r="F1537" s="201">
        <v>7.8</v>
      </c>
      <c r="G1537" s="88">
        <f t="shared" si="46"/>
        <v>0</v>
      </c>
      <c r="H1537" s="66">
        <f t="shared" si="47"/>
        <v>0</v>
      </c>
    </row>
    <row r="1538" spans="1:8" x14ac:dyDescent="0.25">
      <c r="A1538" s="193" t="s">
        <v>15947</v>
      </c>
      <c r="B1538" s="194" t="s">
        <v>15948</v>
      </c>
      <c r="C1538" s="188" t="s">
        <v>6</v>
      </c>
      <c r="D1538" s="177"/>
      <c r="E1538" s="201">
        <v>89</v>
      </c>
      <c r="F1538" s="201">
        <v>8.1</v>
      </c>
      <c r="G1538" s="88">
        <f t="shared" si="46"/>
        <v>0</v>
      </c>
      <c r="H1538" s="66">
        <f t="shared" si="47"/>
        <v>0</v>
      </c>
    </row>
    <row r="1539" spans="1:8" x14ac:dyDescent="0.25">
      <c r="A1539" s="193" t="s">
        <v>15949</v>
      </c>
      <c r="B1539" s="194" t="s">
        <v>15950</v>
      </c>
      <c r="C1539" s="188" t="s">
        <v>6</v>
      </c>
      <c r="D1539" s="177"/>
      <c r="E1539" s="201">
        <v>135</v>
      </c>
      <c r="F1539" s="201">
        <v>12.3</v>
      </c>
      <c r="G1539" s="88">
        <f t="shared" si="46"/>
        <v>0</v>
      </c>
      <c r="H1539" s="66">
        <f t="shared" si="47"/>
        <v>0</v>
      </c>
    </row>
    <row r="1540" spans="1:8" x14ac:dyDescent="0.25">
      <c r="A1540" s="193" t="s">
        <v>15951</v>
      </c>
      <c r="B1540" s="194" t="s">
        <v>15952</v>
      </c>
      <c r="C1540" s="188" t="s">
        <v>6</v>
      </c>
      <c r="D1540" s="177"/>
      <c r="E1540" s="201">
        <v>76</v>
      </c>
      <c r="F1540" s="201">
        <v>6.9</v>
      </c>
      <c r="G1540" s="88">
        <f t="shared" ref="G1540:G1603" si="48">D1540*E1540</f>
        <v>0</v>
      </c>
      <c r="H1540" s="66">
        <f t="shared" ref="H1540:H1603" si="49">D1540*F1540</f>
        <v>0</v>
      </c>
    </row>
    <row r="1541" spans="1:8" x14ac:dyDescent="0.25">
      <c r="A1541" s="193" t="s">
        <v>15953</v>
      </c>
      <c r="B1541" s="194" t="s">
        <v>15954</v>
      </c>
      <c r="C1541" s="188" t="s">
        <v>6</v>
      </c>
      <c r="D1541" s="177"/>
      <c r="E1541" s="201">
        <v>83</v>
      </c>
      <c r="F1541" s="201">
        <v>7.6</v>
      </c>
      <c r="G1541" s="88">
        <f t="shared" si="48"/>
        <v>0</v>
      </c>
      <c r="H1541" s="66">
        <f t="shared" si="49"/>
        <v>0</v>
      </c>
    </row>
    <row r="1542" spans="1:8" x14ac:dyDescent="0.25">
      <c r="A1542" s="193" t="s">
        <v>15955</v>
      </c>
      <c r="B1542" s="194" t="s">
        <v>15956</v>
      </c>
      <c r="C1542" s="188" t="s">
        <v>6</v>
      </c>
      <c r="D1542" s="177"/>
      <c r="E1542" s="201">
        <v>96</v>
      </c>
      <c r="F1542" s="201">
        <v>8.8000000000000007</v>
      </c>
      <c r="G1542" s="88">
        <f t="shared" si="48"/>
        <v>0</v>
      </c>
      <c r="H1542" s="66">
        <f t="shared" si="49"/>
        <v>0</v>
      </c>
    </row>
    <row r="1543" spans="1:8" x14ac:dyDescent="0.25">
      <c r="A1543" s="193" t="s">
        <v>15957</v>
      </c>
      <c r="B1543" s="194" t="s">
        <v>15958</v>
      </c>
      <c r="C1543" s="188" t="s">
        <v>6</v>
      </c>
      <c r="D1543" s="177"/>
      <c r="E1543" s="201">
        <v>82</v>
      </c>
      <c r="F1543" s="201">
        <v>7.5</v>
      </c>
      <c r="G1543" s="88">
        <f t="shared" si="48"/>
        <v>0</v>
      </c>
      <c r="H1543" s="66">
        <f t="shared" si="49"/>
        <v>0</v>
      </c>
    </row>
    <row r="1544" spans="1:8" x14ac:dyDescent="0.25">
      <c r="A1544" s="193" t="s">
        <v>15959</v>
      </c>
      <c r="B1544" s="194" t="s">
        <v>15960</v>
      </c>
      <c r="C1544" s="188" t="s">
        <v>6</v>
      </c>
      <c r="D1544" s="177"/>
      <c r="E1544" s="201">
        <v>103</v>
      </c>
      <c r="F1544" s="201">
        <v>9.3000000000000007</v>
      </c>
      <c r="G1544" s="88">
        <f t="shared" si="48"/>
        <v>0</v>
      </c>
      <c r="H1544" s="66">
        <f t="shared" si="49"/>
        <v>0</v>
      </c>
    </row>
    <row r="1545" spans="1:8" x14ac:dyDescent="0.25">
      <c r="A1545" s="193" t="s">
        <v>15961</v>
      </c>
      <c r="B1545" s="194" t="s">
        <v>15962</v>
      </c>
      <c r="C1545" s="188" t="s">
        <v>6</v>
      </c>
      <c r="D1545" s="177"/>
      <c r="E1545" s="201">
        <v>117</v>
      </c>
      <c r="F1545" s="201">
        <v>10.6</v>
      </c>
      <c r="G1545" s="88">
        <f t="shared" si="48"/>
        <v>0</v>
      </c>
      <c r="H1545" s="66">
        <f t="shared" si="49"/>
        <v>0</v>
      </c>
    </row>
    <row r="1546" spans="1:8" x14ac:dyDescent="0.25">
      <c r="A1546" s="193" t="s">
        <v>15963</v>
      </c>
      <c r="B1546" s="194" t="s">
        <v>15964</v>
      </c>
      <c r="C1546" s="188" t="s">
        <v>6</v>
      </c>
      <c r="D1546" s="177"/>
      <c r="E1546" s="201">
        <v>139</v>
      </c>
      <c r="F1546" s="201">
        <v>12.6</v>
      </c>
      <c r="G1546" s="88">
        <f t="shared" si="48"/>
        <v>0</v>
      </c>
      <c r="H1546" s="66">
        <f t="shared" si="49"/>
        <v>0</v>
      </c>
    </row>
    <row r="1547" spans="1:8" x14ac:dyDescent="0.25">
      <c r="A1547" s="193" t="s">
        <v>15965</v>
      </c>
      <c r="B1547" s="194" t="s">
        <v>15966</v>
      </c>
      <c r="C1547" s="188" t="s">
        <v>6</v>
      </c>
      <c r="D1547" s="177"/>
      <c r="E1547" s="201">
        <v>114</v>
      </c>
      <c r="F1547" s="201">
        <v>10.3</v>
      </c>
      <c r="G1547" s="88">
        <f t="shared" si="48"/>
        <v>0</v>
      </c>
      <c r="H1547" s="66">
        <f t="shared" si="49"/>
        <v>0</v>
      </c>
    </row>
    <row r="1548" spans="1:8" x14ac:dyDescent="0.25">
      <c r="A1548" s="193" t="s">
        <v>15967</v>
      </c>
      <c r="B1548" s="194" t="s">
        <v>15968</v>
      </c>
      <c r="C1548" s="188" t="s">
        <v>6</v>
      </c>
      <c r="D1548" s="177"/>
      <c r="E1548" s="201">
        <v>104</v>
      </c>
      <c r="F1548" s="201">
        <v>9.4</v>
      </c>
      <c r="G1548" s="88">
        <f t="shared" si="48"/>
        <v>0</v>
      </c>
      <c r="H1548" s="66">
        <f t="shared" si="49"/>
        <v>0</v>
      </c>
    </row>
    <row r="1549" spans="1:8" x14ac:dyDescent="0.25">
      <c r="A1549" s="193" t="s">
        <v>15969</v>
      </c>
      <c r="B1549" s="194" t="s">
        <v>15970</v>
      </c>
      <c r="C1549" s="188" t="s">
        <v>6</v>
      </c>
      <c r="D1549" s="177"/>
      <c r="E1549" s="201">
        <v>139</v>
      </c>
      <c r="F1549" s="201">
        <v>12.6</v>
      </c>
      <c r="G1549" s="88">
        <f t="shared" si="48"/>
        <v>0</v>
      </c>
      <c r="H1549" s="66">
        <f t="shared" si="49"/>
        <v>0</v>
      </c>
    </row>
    <row r="1550" spans="1:8" x14ac:dyDescent="0.25">
      <c r="A1550" s="193" t="s">
        <v>15971</v>
      </c>
      <c r="B1550" s="194" t="s">
        <v>15972</v>
      </c>
      <c r="C1550" s="188" t="s">
        <v>6</v>
      </c>
      <c r="D1550" s="177"/>
      <c r="E1550" s="201">
        <v>198</v>
      </c>
      <c r="F1550" s="201">
        <v>18</v>
      </c>
      <c r="G1550" s="88">
        <f t="shared" si="48"/>
        <v>0</v>
      </c>
      <c r="H1550" s="66">
        <f t="shared" si="49"/>
        <v>0</v>
      </c>
    </row>
    <row r="1551" spans="1:8" x14ac:dyDescent="0.25">
      <c r="A1551" s="193" t="s">
        <v>15973</v>
      </c>
      <c r="B1551" s="194" t="s">
        <v>15974</v>
      </c>
      <c r="C1551" s="188" t="s">
        <v>6</v>
      </c>
      <c r="D1551" s="177"/>
      <c r="E1551" s="201">
        <v>155</v>
      </c>
      <c r="F1551" s="201">
        <v>14.1</v>
      </c>
      <c r="G1551" s="88">
        <f t="shared" si="48"/>
        <v>0</v>
      </c>
      <c r="H1551" s="66">
        <f t="shared" si="49"/>
        <v>0</v>
      </c>
    </row>
    <row r="1552" spans="1:8" x14ac:dyDescent="0.25">
      <c r="A1552" s="193" t="s">
        <v>15975</v>
      </c>
      <c r="B1552" s="194" t="s">
        <v>15976</v>
      </c>
      <c r="C1552" s="188" t="s">
        <v>6</v>
      </c>
      <c r="D1552" s="177"/>
      <c r="E1552" s="201">
        <v>213</v>
      </c>
      <c r="F1552" s="201">
        <v>19.399999999999999</v>
      </c>
      <c r="G1552" s="88">
        <f t="shared" si="48"/>
        <v>0</v>
      </c>
      <c r="H1552" s="66">
        <f t="shared" si="49"/>
        <v>0</v>
      </c>
    </row>
    <row r="1553" spans="1:8" x14ac:dyDescent="0.25">
      <c r="A1553" s="193" t="s">
        <v>15977</v>
      </c>
      <c r="B1553" s="194" t="s">
        <v>15978</v>
      </c>
      <c r="C1553" s="188" t="s">
        <v>6</v>
      </c>
      <c r="D1553" s="177"/>
      <c r="E1553" s="201">
        <v>718</v>
      </c>
      <c r="F1553" s="201">
        <v>65</v>
      </c>
      <c r="G1553" s="88">
        <f t="shared" si="48"/>
        <v>0</v>
      </c>
      <c r="H1553" s="66">
        <f t="shared" si="49"/>
        <v>0</v>
      </c>
    </row>
    <row r="1554" spans="1:8" x14ac:dyDescent="0.25">
      <c r="A1554" s="193" t="s">
        <v>15979</v>
      </c>
      <c r="B1554" s="194" t="s">
        <v>15980</v>
      </c>
      <c r="C1554" s="188" t="s">
        <v>6</v>
      </c>
      <c r="D1554" s="177"/>
      <c r="E1554" s="201">
        <v>281</v>
      </c>
      <c r="F1554" s="201">
        <v>25.5</v>
      </c>
      <c r="G1554" s="88">
        <f t="shared" si="48"/>
        <v>0</v>
      </c>
      <c r="H1554" s="66">
        <f t="shared" si="49"/>
        <v>0</v>
      </c>
    </row>
    <row r="1555" spans="1:8" s="103" customFormat="1" ht="12.75" x14ac:dyDescent="0.2">
      <c r="A1555" s="193" t="s">
        <v>15981</v>
      </c>
      <c r="B1555" s="194" t="s">
        <v>15982</v>
      </c>
      <c r="C1555" s="188" t="s">
        <v>6</v>
      </c>
      <c r="D1555" s="181"/>
      <c r="E1555" s="201">
        <v>292</v>
      </c>
      <c r="F1555" s="201">
        <v>26.5</v>
      </c>
      <c r="G1555" s="88">
        <f t="shared" si="48"/>
        <v>0</v>
      </c>
      <c r="H1555" s="66">
        <f t="shared" si="49"/>
        <v>0</v>
      </c>
    </row>
    <row r="1556" spans="1:8" ht="22.5" x14ac:dyDescent="0.25">
      <c r="A1556" s="193" t="s">
        <v>15983</v>
      </c>
      <c r="B1556" s="194" t="s">
        <v>15984</v>
      </c>
      <c r="C1556" s="188" t="s">
        <v>6</v>
      </c>
      <c r="D1556" s="177"/>
      <c r="E1556" s="201">
        <v>329</v>
      </c>
      <c r="F1556" s="201">
        <v>29.9</v>
      </c>
      <c r="G1556" s="88">
        <f t="shared" si="48"/>
        <v>0</v>
      </c>
      <c r="H1556" s="66">
        <f t="shared" si="49"/>
        <v>0</v>
      </c>
    </row>
    <row r="1557" spans="1:8" x14ac:dyDescent="0.25">
      <c r="A1557" s="193" t="s">
        <v>15985</v>
      </c>
      <c r="B1557" s="194" t="s">
        <v>15986</v>
      </c>
      <c r="C1557" s="188" t="s">
        <v>6</v>
      </c>
      <c r="D1557" s="177"/>
      <c r="E1557" s="201">
        <v>319</v>
      </c>
      <c r="F1557" s="201">
        <v>28.9</v>
      </c>
      <c r="G1557" s="88">
        <f t="shared" si="48"/>
        <v>0</v>
      </c>
      <c r="H1557" s="66">
        <f t="shared" si="49"/>
        <v>0</v>
      </c>
    </row>
    <row r="1558" spans="1:8" x14ac:dyDescent="0.25">
      <c r="A1558" s="193" t="s">
        <v>15987</v>
      </c>
      <c r="B1558" s="194" t="s">
        <v>15988</v>
      </c>
      <c r="C1558" s="188" t="s">
        <v>6</v>
      </c>
      <c r="D1558" s="177"/>
      <c r="E1558" s="201">
        <v>289</v>
      </c>
      <c r="F1558" s="201">
        <v>26.3</v>
      </c>
      <c r="G1558" s="88">
        <f t="shared" si="48"/>
        <v>0</v>
      </c>
      <c r="H1558" s="66">
        <f t="shared" si="49"/>
        <v>0</v>
      </c>
    </row>
    <row r="1559" spans="1:8" x14ac:dyDescent="0.25">
      <c r="A1559" s="193" t="s">
        <v>15989</v>
      </c>
      <c r="B1559" s="194" t="s">
        <v>15990</v>
      </c>
      <c r="C1559" s="188" t="s">
        <v>6</v>
      </c>
      <c r="D1559" s="177"/>
      <c r="E1559" s="201">
        <v>314</v>
      </c>
      <c r="F1559" s="201">
        <v>28.5</v>
      </c>
      <c r="G1559" s="88">
        <f t="shared" si="48"/>
        <v>0</v>
      </c>
      <c r="H1559" s="66">
        <f t="shared" si="49"/>
        <v>0</v>
      </c>
    </row>
    <row r="1560" spans="1:8" x14ac:dyDescent="0.25">
      <c r="A1560" s="193" t="s">
        <v>15991</v>
      </c>
      <c r="B1560" s="194" t="s">
        <v>15992</v>
      </c>
      <c r="C1560" s="188" t="s">
        <v>6</v>
      </c>
      <c r="D1560" s="177"/>
      <c r="E1560" s="201">
        <v>331</v>
      </c>
      <c r="F1560" s="201">
        <v>30</v>
      </c>
      <c r="G1560" s="88">
        <f t="shared" si="48"/>
        <v>0</v>
      </c>
      <c r="H1560" s="66">
        <f t="shared" si="49"/>
        <v>0</v>
      </c>
    </row>
    <row r="1561" spans="1:8" ht="22.5" x14ac:dyDescent="0.25">
      <c r="A1561" s="193" t="s">
        <v>15993</v>
      </c>
      <c r="B1561" s="194" t="s">
        <v>15994</v>
      </c>
      <c r="C1561" s="188" t="s">
        <v>6</v>
      </c>
      <c r="D1561" s="177"/>
      <c r="E1561" s="201">
        <v>348</v>
      </c>
      <c r="F1561" s="201">
        <v>31.6</v>
      </c>
      <c r="G1561" s="88">
        <f t="shared" si="48"/>
        <v>0</v>
      </c>
      <c r="H1561" s="66">
        <f t="shared" si="49"/>
        <v>0</v>
      </c>
    </row>
    <row r="1562" spans="1:8" ht="101.25" x14ac:dyDescent="0.25">
      <c r="A1562" s="195" t="s">
        <v>15995</v>
      </c>
      <c r="B1562" s="196" t="s">
        <v>23006</v>
      </c>
      <c r="C1562" s="198"/>
      <c r="D1562" s="199"/>
      <c r="E1562" s="199"/>
      <c r="F1562" s="199"/>
      <c r="G1562" s="199"/>
      <c r="H1562" s="200"/>
    </row>
    <row r="1563" spans="1:8" x14ac:dyDescent="0.25">
      <c r="A1563" s="193" t="s">
        <v>15996</v>
      </c>
      <c r="B1563" s="194" t="s">
        <v>15997</v>
      </c>
      <c r="C1563" s="188" t="s">
        <v>6</v>
      </c>
      <c r="D1563" s="177"/>
      <c r="E1563" s="201">
        <v>66</v>
      </c>
      <c r="F1563" s="201">
        <v>6</v>
      </c>
      <c r="G1563" s="88">
        <f t="shared" si="48"/>
        <v>0</v>
      </c>
      <c r="H1563" s="66">
        <f t="shared" si="49"/>
        <v>0</v>
      </c>
    </row>
    <row r="1564" spans="1:8" x14ac:dyDescent="0.25">
      <c r="A1564" s="193" t="s">
        <v>15998</v>
      </c>
      <c r="B1564" s="194" t="s">
        <v>15999</v>
      </c>
      <c r="C1564" s="188" t="s">
        <v>6</v>
      </c>
      <c r="D1564" s="177"/>
      <c r="E1564" s="201">
        <v>81</v>
      </c>
      <c r="F1564" s="201">
        <v>7.4</v>
      </c>
      <c r="G1564" s="88">
        <f t="shared" si="48"/>
        <v>0</v>
      </c>
      <c r="H1564" s="66">
        <f t="shared" si="49"/>
        <v>0</v>
      </c>
    </row>
    <row r="1565" spans="1:8" x14ac:dyDescent="0.25">
      <c r="A1565" s="193" t="s">
        <v>16000</v>
      </c>
      <c r="B1565" s="194" t="s">
        <v>16001</v>
      </c>
      <c r="C1565" s="188" t="s">
        <v>6</v>
      </c>
      <c r="D1565" s="177"/>
      <c r="E1565" s="201">
        <v>89</v>
      </c>
      <c r="F1565" s="201">
        <v>8.1</v>
      </c>
      <c r="G1565" s="88">
        <f t="shared" si="48"/>
        <v>0</v>
      </c>
      <c r="H1565" s="66">
        <f t="shared" si="49"/>
        <v>0</v>
      </c>
    </row>
    <row r="1566" spans="1:8" x14ac:dyDescent="0.25">
      <c r="A1566" s="193" t="s">
        <v>16002</v>
      </c>
      <c r="B1566" s="194" t="s">
        <v>16003</v>
      </c>
      <c r="C1566" s="188" t="s">
        <v>6</v>
      </c>
      <c r="D1566" s="177"/>
      <c r="E1566" s="201">
        <v>76</v>
      </c>
      <c r="F1566" s="201">
        <v>6.9</v>
      </c>
      <c r="G1566" s="88">
        <f t="shared" si="48"/>
        <v>0</v>
      </c>
      <c r="H1566" s="66">
        <f t="shared" si="49"/>
        <v>0</v>
      </c>
    </row>
    <row r="1567" spans="1:8" x14ac:dyDescent="0.25">
      <c r="A1567" s="193" t="s">
        <v>16004</v>
      </c>
      <c r="B1567" s="194" t="s">
        <v>16005</v>
      </c>
      <c r="C1567" s="188" t="s">
        <v>6</v>
      </c>
      <c r="D1567" s="177"/>
      <c r="E1567" s="201">
        <v>98</v>
      </c>
      <c r="F1567" s="201">
        <v>8.9</v>
      </c>
      <c r="G1567" s="88">
        <f t="shared" si="48"/>
        <v>0</v>
      </c>
      <c r="H1567" s="66">
        <f t="shared" si="49"/>
        <v>0</v>
      </c>
    </row>
    <row r="1568" spans="1:8" x14ac:dyDescent="0.25">
      <c r="A1568" s="193" t="s">
        <v>16006</v>
      </c>
      <c r="B1568" s="194" t="s">
        <v>16007</v>
      </c>
      <c r="C1568" s="188" t="s">
        <v>6</v>
      </c>
      <c r="D1568" s="177"/>
      <c r="E1568" s="201">
        <v>56</v>
      </c>
      <c r="F1568" s="201">
        <v>5.0999999999999996</v>
      </c>
      <c r="G1568" s="88">
        <f t="shared" si="48"/>
        <v>0</v>
      </c>
      <c r="H1568" s="66">
        <f t="shared" si="49"/>
        <v>0</v>
      </c>
    </row>
    <row r="1569" spans="1:8" x14ac:dyDescent="0.25">
      <c r="A1569" s="193" t="s">
        <v>16008</v>
      </c>
      <c r="B1569" s="194" t="s">
        <v>16009</v>
      </c>
      <c r="C1569" s="188" t="s">
        <v>6</v>
      </c>
      <c r="D1569" s="177"/>
      <c r="E1569" s="201">
        <v>72</v>
      </c>
      <c r="F1569" s="201">
        <v>6.5</v>
      </c>
      <c r="G1569" s="88">
        <f t="shared" si="48"/>
        <v>0</v>
      </c>
      <c r="H1569" s="66">
        <f t="shared" si="49"/>
        <v>0</v>
      </c>
    </row>
    <row r="1570" spans="1:8" x14ac:dyDescent="0.25">
      <c r="A1570" s="193" t="s">
        <v>16010</v>
      </c>
      <c r="B1570" s="194" t="s">
        <v>16011</v>
      </c>
      <c r="C1570" s="188" t="s">
        <v>6</v>
      </c>
      <c r="D1570" s="177"/>
      <c r="E1570" s="201">
        <v>76</v>
      </c>
      <c r="F1570" s="201">
        <v>6.9</v>
      </c>
      <c r="G1570" s="88">
        <f t="shared" si="48"/>
        <v>0</v>
      </c>
      <c r="H1570" s="66">
        <f t="shared" si="49"/>
        <v>0</v>
      </c>
    </row>
    <row r="1571" spans="1:8" x14ac:dyDescent="0.25">
      <c r="A1571" s="193" t="s">
        <v>16012</v>
      </c>
      <c r="B1571" s="194" t="s">
        <v>16013</v>
      </c>
      <c r="C1571" s="188" t="s">
        <v>6</v>
      </c>
      <c r="D1571" s="177"/>
      <c r="E1571" s="201">
        <v>86</v>
      </c>
      <c r="F1571" s="201">
        <v>7.8</v>
      </c>
      <c r="G1571" s="88">
        <f t="shared" si="48"/>
        <v>0</v>
      </c>
      <c r="H1571" s="66">
        <f t="shared" si="49"/>
        <v>0</v>
      </c>
    </row>
    <row r="1572" spans="1:8" x14ac:dyDescent="0.25">
      <c r="A1572" s="193" t="s">
        <v>16014</v>
      </c>
      <c r="B1572" s="194" t="s">
        <v>16015</v>
      </c>
      <c r="C1572" s="188" t="s">
        <v>6</v>
      </c>
      <c r="D1572" s="177"/>
      <c r="E1572" s="201">
        <v>43.2</v>
      </c>
      <c r="F1572" s="201">
        <v>3.93</v>
      </c>
      <c r="G1572" s="88">
        <f t="shared" si="48"/>
        <v>0</v>
      </c>
      <c r="H1572" s="66">
        <f t="shared" si="49"/>
        <v>0</v>
      </c>
    </row>
    <row r="1573" spans="1:8" x14ac:dyDescent="0.25">
      <c r="A1573" s="193" t="s">
        <v>16016</v>
      </c>
      <c r="B1573" s="194" t="s">
        <v>16017</v>
      </c>
      <c r="C1573" s="188" t="s">
        <v>6</v>
      </c>
      <c r="D1573" s="177"/>
      <c r="E1573" s="201">
        <v>48.1</v>
      </c>
      <c r="F1573" s="201">
        <v>4.37</v>
      </c>
      <c r="G1573" s="88">
        <f t="shared" si="48"/>
        <v>0</v>
      </c>
      <c r="H1573" s="66">
        <f t="shared" si="49"/>
        <v>0</v>
      </c>
    </row>
    <row r="1574" spans="1:8" x14ac:dyDescent="0.25">
      <c r="A1574" s="193" t="s">
        <v>16018</v>
      </c>
      <c r="B1574" s="194" t="s">
        <v>16019</v>
      </c>
      <c r="C1574" s="188" t="s">
        <v>6</v>
      </c>
      <c r="D1574" s="177"/>
      <c r="E1574" s="201">
        <v>86</v>
      </c>
      <c r="F1574" s="201">
        <v>7.8</v>
      </c>
      <c r="G1574" s="88">
        <f t="shared" si="48"/>
        <v>0</v>
      </c>
      <c r="H1574" s="66">
        <f t="shared" si="49"/>
        <v>0</v>
      </c>
    </row>
    <row r="1575" spans="1:8" x14ac:dyDescent="0.25">
      <c r="A1575" s="193" t="s">
        <v>16020</v>
      </c>
      <c r="B1575" s="194" t="s">
        <v>16021</v>
      </c>
      <c r="C1575" s="188" t="s">
        <v>6</v>
      </c>
      <c r="D1575" s="177"/>
      <c r="E1575" s="201">
        <v>81</v>
      </c>
      <c r="F1575" s="201">
        <v>7.4</v>
      </c>
      <c r="G1575" s="88">
        <f t="shared" si="48"/>
        <v>0</v>
      </c>
      <c r="H1575" s="66">
        <f t="shared" si="49"/>
        <v>0</v>
      </c>
    </row>
    <row r="1576" spans="1:8" x14ac:dyDescent="0.25">
      <c r="A1576" s="193" t="s">
        <v>16022</v>
      </c>
      <c r="B1576" s="194" t="s">
        <v>16023</v>
      </c>
      <c r="C1576" s="188" t="s">
        <v>6</v>
      </c>
      <c r="D1576" s="177"/>
      <c r="E1576" s="201">
        <v>98</v>
      </c>
      <c r="F1576" s="201">
        <v>8.9</v>
      </c>
      <c r="G1576" s="88">
        <f t="shared" si="48"/>
        <v>0</v>
      </c>
      <c r="H1576" s="66">
        <f t="shared" si="49"/>
        <v>0</v>
      </c>
    </row>
    <row r="1577" spans="1:8" x14ac:dyDescent="0.25">
      <c r="A1577" s="193" t="s">
        <v>16024</v>
      </c>
      <c r="B1577" s="194" t="s">
        <v>16025</v>
      </c>
      <c r="C1577" s="188" t="s">
        <v>6</v>
      </c>
      <c r="D1577" s="177"/>
      <c r="E1577" s="201">
        <v>36.299999999999997</v>
      </c>
      <c r="F1577" s="201">
        <v>3.3</v>
      </c>
      <c r="G1577" s="88">
        <f t="shared" si="48"/>
        <v>0</v>
      </c>
      <c r="H1577" s="66">
        <f t="shared" si="49"/>
        <v>0</v>
      </c>
    </row>
    <row r="1578" spans="1:8" x14ac:dyDescent="0.25">
      <c r="A1578" s="193" t="s">
        <v>16026</v>
      </c>
      <c r="B1578" s="194" t="s">
        <v>16027</v>
      </c>
      <c r="C1578" s="188" t="s">
        <v>6</v>
      </c>
      <c r="D1578" s="177"/>
      <c r="E1578" s="201">
        <v>45.7</v>
      </c>
      <c r="F1578" s="201">
        <v>4.1500000000000004</v>
      </c>
      <c r="G1578" s="88">
        <f t="shared" si="48"/>
        <v>0</v>
      </c>
      <c r="H1578" s="66">
        <f t="shared" si="49"/>
        <v>0</v>
      </c>
    </row>
    <row r="1579" spans="1:8" x14ac:dyDescent="0.25">
      <c r="A1579" s="193" t="s">
        <v>16028</v>
      </c>
      <c r="B1579" s="194" t="s">
        <v>16029</v>
      </c>
      <c r="C1579" s="188" t="s">
        <v>6</v>
      </c>
      <c r="D1579" s="177"/>
      <c r="E1579" s="201">
        <v>61</v>
      </c>
      <c r="F1579" s="201">
        <v>5.5</v>
      </c>
      <c r="G1579" s="88">
        <f t="shared" si="48"/>
        <v>0</v>
      </c>
      <c r="H1579" s="66">
        <f t="shared" si="49"/>
        <v>0</v>
      </c>
    </row>
    <row r="1580" spans="1:8" x14ac:dyDescent="0.25">
      <c r="A1580" s="193" t="s">
        <v>16030</v>
      </c>
      <c r="B1580" s="194" t="s">
        <v>16031</v>
      </c>
      <c r="C1580" s="188" t="s">
        <v>6</v>
      </c>
      <c r="D1580" s="177"/>
      <c r="E1580" s="201">
        <v>56</v>
      </c>
      <c r="F1580" s="201">
        <v>5.0999999999999996</v>
      </c>
      <c r="G1580" s="88">
        <f t="shared" si="48"/>
        <v>0</v>
      </c>
      <c r="H1580" s="66">
        <f t="shared" si="49"/>
        <v>0</v>
      </c>
    </row>
    <row r="1581" spans="1:8" x14ac:dyDescent="0.25">
      <c r="A1581" s="193" t="s">
        <v>16032</v>
      </c>
      <c r="B1581" s="194" t="s">
        <v>16033</v>
      </c>
      <c r="C1581" s="188" t="s">
        <v>6</v>
      </c>
      <c r="D1581" s="177"/>
      <c r="E1581" s="201">
        <v>61</v>
      </c>
      <c r="F1581" s="201">
        <v>5.5</v>
      </c>
      <c r="G1581" s="88">
        <f t="shared" si="48"/>
        <v>0</v>
      </c>
      <c r="H1581" s="66">
        <f t="shared" si="49"/>
        <v>0</v>
      </c>
    </row>
    <row r="1582" spans="1:8" x14ac:dyDescent="0.25">
      <c r="A1582" s="193" t="s">
        <v>16034</v>
      </c>
      <c r="B1582" s="194" t="s">
        <v>16035</v>
      </c>
      <c r="C1582" s="188" t="s">
        <v>6</v>
      </c>
      <c r="D1582" s="177"/>
      <c r="E1582" s="201">
        <v>101</v>
      </c>
      <c r="F1582" s="201">
        <v>9.1999999999999993</v>
      </c>
      <c r="G1582" s="88">
        <f t="shared" si="48"/>
        <v>0</v>
      </c>
      <c r="H1582" s="66">
        <f t="shared" si="49"/>
        <v>0</v>
      </c>
    </row>
    <row r="1583" spans="1:8" x14ac:dyDescent="0.25">
      <c r="A1583" s="193" t="s">
        <v>16036</v>
      </c>
      <c r="B1583" s="194" t="s">
        <v>16037</v>
      </c>
      <c r="C1583" s="188" t="s">
        <v>6</v>
      </c>
      <c r="D1583" s="177"/>
      <c r="E1583" s="201">
        <v>246</v>
      </c>
      <c r="F1583" s="201">
        <v>22.3</v>
      </c>
      <c r="G1583" s="88">
        <f t="shared" si="48"/>
        <v>0</v>
      </c>
      <c r="H1583" s="66">
        <f t="shared" si="49"/>
        <v>0</v>
      </c>
    </row>
    <row r="1584" spans="1:8" x14ac:dyDescent="0.25">
      <c r="A1584" s="193" t="s">
        <v>16038</v>
      </c>
      <c r="B1584" s="194" t="s">
        <v>16039</v>
      </c>
      <c r="C1584" s="188" t="s">
        <v>6</v>
      </c>
      <c r="D1584" s="177"/>
      <c r="E1584" s="201">
        <v>111</v>
      </c>
      <c r="F1584" s="201">
        <v>10</v>
      </c>
      <c r="G1584" s="88">
        <f t="shared" si="48"/>
        <v>0</v>
      </c>
      <c r="H1584" s="66">
        <f t="shared" si="49"/>
        <v>0</v>
      </c>
    </row>
    <row r="1585" spans="1:8" x14ac:dyDescent="0.25">
      <c r="A1585" s="193" t="s">
        <v>16040</v>
      </c>
      <c r="B1585" s="194" t="s">
        <v>16041</v>
      </c>
      <c r="C1585" s="188" t="s">
        <v>6</v>
      </c>
      <c r="D1585" s="177"/>
      <c r="E1585" s="201">
        <v>122</v>
      </c>
      <c r="F1585" s="201">
        <v>11.1</v>
      </c>
      <c r="G1585" s="88">
        <f t="shared" si="48"/>
        <v>0</v>
      </c>
      <c r="H1585" s="66">
        <f t="shared" si="49"/>
        <v>0</v>
      </c>
    </row>
    <row r="1586" spans="1:8" x14ac:dyDescent="0.25">
      <c r="A1586" s="193" t="s">
        <v>16042</v>
      </c>
      <c r="B1586" s="194" t="s">
        <v>16043</v>
      </c>
      <c r="C1586" s="188" t="s">
        <v>6</v>
      </c>
      <c r="D1586" s="177"/>
      <c r="E1586" s="201">
        <v>269</v>
      </c>
      <c r="F1586" s="201">
        <v>24.4</v>
      </c>
      <c r="G1586" s="88">
        <f t="shared" si="48"/>
        <v>0</v>
      </c>
      <c r="H1586" s="66">
        <f t="shared" si="49"/>
        <v>0</v>
      </c>
    </row>
    <row r="1587" spans="1:8" s="103" customFormat="1" ht="12.75" x14ac:dyDescent="0.2">
      <c r="A1587" s="193" t="s">
        <v>16044</v>
      </c>
      <c r="B1587" s="194" t="s">
        <v>16045</v>
      </c>
      <c r="C1587" s="188" t="s">
        <v>6</v>
      </c>
      <c r="D1587" s="181"/>
      <c r="E1587" s="201">
        <v>83</v>
      </c>
      <c r="F1587" s="201">
        <v>7.6</v>
      </c>
      <c r="G1587" s="88">
        <f t="shared" si="48"/>
        <v>0</v>
      </c>
      <c r="H1587" s="66">
        <f t="shared" si="49"/>
        <v>0</v>
      </c>
    </row>
    <row r="1588" spans="1:8" x14ac:dyDescent="0.25">
      <c r="A1588" s="193" t="s">
        <v>16046</v>
      </c>
      <c r="B1588" s="194" t="s">
        <v>16047</v>
      </c>
      <c r="C1588" s="188" t="s">
        <v>6</v>
      </c>
      <c r="D1588" s="177"/>
      <c r="E1588" s="201">
        <v>131</v>
      </c>
      <c r="F1588" s="201">
        <v>11.9</v>
      </c>
      <c r="G1588" s="88">
        <f t="shared" si="48"/>
        <v>0</v>
      </c>
      <c r="H1588" s="66">
        <f t="shared" si="49"/>
        <v>0</v>
      </c>
    </row>
    <row r="1589" spans="1:8" x14ac:dyDescent="0.25">
      <c r="A1589" s="193" t="s">
        <v>16048</v>
      </c>
      <c r="B1589" s="194" t="s">
        <v>16049</v>
      </c>
      <c r="C1589" s="188" t="s">
        <v>6</v>
      </c>
      <c r="D1589" s="177"/>
      <c r="E1589" s="201">
        <v>101</v>
      </c>
      <c r="F1589" s="201">
        <v>9.1999999999999993</v>
      </c>
      <c r="G1589" s="88">
        <f t="shared" si="48"/>
        <v>0</v>
      </c>
      <c r="H1589" s="66">
        <f t="shared" si="49"/>
        <v>0</v>
      </c>
    </row>
    <row r="1590" spans="1:8" x14ac:dyDescent="0.25">
      <c r="A1590" s="193" t="s">
        <v>16050</v>
      </c>
      <c r="B1590" s="194" t="s">
        <v>16051</v>
      </c>
      <c r="C1590" s="188" t="s">
        <v>6</v>
      </c>
      <c r="D1590" s="177"/>
      <c r="E1590" s="201">
        <v>120</v>
      </c>
      <c r="F1590" s="201">
        <v>10.9</v>
      </c>
      <c r="G1590" s="88">
        <f t="shared" si="48"/>
        <v>0</v>
      </c>
      <c r="H1590" s="66">
        <f t="shared" si="49"/>
        <v>0</v>
      </c>
    </row>
    <row r="1591" spans="1:8" s="103" customFormat="1" ht="12.75" x14ac:dyDescent="0.2">
      <c r="A1591" s="193" t="s">
        <v>16052</v>
      </c>
      <c r="B1591" s="194" t="s">
        <v>16053</v>
      </c>
      <c r="C1591" s="188" t="s">
        <v>6</v>
      </c>
      <c r="D1591" s="181"/>
      <c r="E1591" s="201">
        <v>112</v>
      </c>
      <c r="F1591" s="201">
        <v>10.1</v>
      </c>
      <c r="G1591" s="88">
        <f t="shared" si="48"/>
        <v>0</v>
      </c>
      <c r="H1591" s="66">
        <f t="shared" si="49"/>
        <v>0</v>
      </c>
    </row>
    <row r="1592" spans="1:8" x14ac:dyDescent="0.25">
      <c r="A1592" s="193" t="s">
        <v>16054</v>
      </c>
      <c r="B1592" s="194" t="s">
        <v>16055</v>
      </c>
      <c r="C1592" s="188" t="s">
        <v>6</v>
      </c>
      <c r="D1592" s="177"/>
      <c r="E1592" s="201">
        <v>148</v>
      </c>
      <c r="F1592" s="201">
        <v>13.5</v>
      </c>
      <c r="G1592" s="88">
        <f t="shared" si="48"/>
        <v>0</v>
      </c>
      <c r="H1592" s="66">
        <f t="shared" si="49"/>
        <v>0</v>
      </c>
    </row>
    <row r="1593" spans="1:8" x14ac:dyDescent="0.25">
      <c r="A1593" s="193" t="s">
        <v>16056</v>
      </c>
      <c r="B1593" s="194" t="s">
        <v>16057</v>
      </c>
      <c r="C1593" s="188" t="s">
        <v>6</v>
      </c>
      <c r="D1593" s="177"/>
      <c r="E1593" s="201">
        <v>123</v>
      </c>
      <c r="F1593" s="201">
        <v>11.2</v>
      </c>
      <c r="G1593" s="88">
        <f t="shared" si="48"/>
        <v>0</v>
      </c>
      <c r="H1593" s="66">
        <f t="shared" si="49"/>
        <v>0</v>
      </c>
    </row>
    <row r="1594" spans="1:8" ht="101.25" x14ac:dyDescent="0.25">
      <c r="A1594" s="195" t="s">
        <v>16058</v>
      </c>
      <c r="B1594" s="196" t="s">
        <v>23007</v>
      </c>
      <c r="C1594" s="198"/>
      <c r="D1594" s="199"/>
      <c r="E1594" s="199"/>
      <c r="F1594" s="199"/>
      <c r="G1594" s="199"/>
      <c r="H1594" s="200"/>
    </row>
    <row r="1595" spans="1:8" x14ac:dyDescent="0.25">
      <c r="A1595" s="193" t="s">
        <v>16059</v>
      </c>
      <c r="B1595" s="194" t="s">
        <v>16060</v>
      </c>
      <c r="C1595" s="188" t="s">
        <v>6</v>
      </c>
      <c r="D1595" s="177"/>
      <c r="E1595" s="201">
        <v>51</v>
      </c>
      <c r="F1595" s="201">
        <v>4.6100000000000003</v>
      </c>
      <c r="G1595" s="88">
        <f t="shared" si="48"/>
        <v>0</v>
      </c>
      <c r="H1595" s="66">
        <f t="shared" si="49"/>
        <v>0</v>
      </c>
    </row>
    <row r="1596" spans="1:8" x14ac:dyDescent="0.25">
      <c r="A1596" s="193" t="s">
        <v>16061</v>
      </c>
      <c r="B1596" s="194" t="s">
        <v>16062</v>
      </c>
      <c r="C1596" s="188" t="s">
        <v>6</v>
      </c>
      <c r="D1596" s="177"/>
      <c r="E1596" s="201">
        <v>64</v>
      </c>
      <c r="F1596" s="201">
        <v>5.8</v>
      </c>
      <c r="G1596" s="88">
        <f t="shared" si="48"/>
        <v>0</v>
      </c>
      <c r="H1596" s="66">
        <f t="shared" si="49"/>
        <v>0</v>
      </c>
    </row>
    <row r="1597" spans="1:8" x14ac:dyDescent="0.25">
      <c r="A1597" s="193" t="s">
        <v>16063</v>
      </c>
      <c r="B1597" s="194" t="s">
        <v>16064</v>
      </c>
      <c r="C1597" s="188" t="s">
        <v>6</v>
      </c>
      <c r="D1597" s="177"/>
      <c r="E1597" s="201">
        <v>68</v>
      </c>
      <c r="F1597" s="201">
        <v>6.2</v>
      </c>
      <c r="G1597" s="88">
        <f t="shared" si="48"/>
        <v>0</v>
      </c>
      <c r="H1597" s="66">
        <f t="shared" si="49"/>
        <v>0</v>
      </c>
    </row>
    <row r="1598" spans="1:8" ht="101.25" x14ac:dyDescent="0.25">
      <c r="A1598" s="195" t="s">
        <v>16065</v>
      </c>
      <c r="B1598" s="196" t="s">
        <v>23008</v>
      </c>
      <c r="C1598" s="198"/>
      <c r="D1598" s="199"/>
      <c r="E1598" s="199"/>
      <c r="F1598" s="199"/>
      <c r="G1598" s="199"/>
      <c r="H1598" s="200"/>
    </row>
    <row r="1599" spans="1:8" x14ac:dyDescent="0.25">
      <c r="A1599" s="193" t="s">
        <v>16066</v>
      </c>
      <c r="B1599" s="194" t="s">
        <v>16060</v>
      </c>
      <c r="C1599" s="188" t="s">
        <v>6</v>
      </c>
      <c r="D1599" s="177"/>
      <c r="E1599" s="201">
        <v>91</v>
      </c>
      <c r="F1599" s="201">
        <v>8.3000000000000007</v>
      </c>
      <c r="G1599" s="88">
        <f t="shared" si="48"/>
        <v>0</v>
      </c>
      <c r="H1599" s="66">
        <f t="shared" si="49"/>
        <v>0</v>
      </c>
    </row>
    <row r="1600" spans="1:8" s="103" customFormat="1" ht="12.75" x14ac:dyDescent="0.2">
      <c r="A1600" s="193" t="s">
        <v>16067</v>
      </c>
      <c r="B1600" s="194" t="s">
        <v>16068</v>
      </c>
      <c r="C1600" s="188" t="s">
        <v>6</v>
      </c>
      <c r="D1600" s="181"/>
      <c r="E1600" s="201">
        <v>106</v>
      </c>
      <c r="F1600" s="201">
        <v>9.6</v>
      </c>
      <c r="G1600" s="88">
        <f t="shared" si="48"/>
        <v>0</v>
      </c>
      <c r="H1600" s="66">
        <f t="shared" si="49"/>
        <v>0</v>
      </c>
    </row>
    <row r="1601" spans="1:8" x14ac:dyDescent="0.25">
      <c r="A1601" s="193" t="s">
        <v>16069</v>
      </c>
      <c r="B1601" s="194" t="s">
        <v>16062</v>
      </c>
      <c r="C1601" s="188" t="s">
        <v>6</v>
      </c>
      <c r="D1601" s="177"/>
      <c r="E1601" s="201">
        <v>90</v>
      </c>
      <c r="F1601" s="201">
        <v>8.1999999999999993</v>
      </c>
      <c r="G1601" s="88">
        <f t="shared" si="48"/>
        <v>0</v>
      </c>
      <c r="H1601" s="66">
        <f t="shared" si="49"/>
        <v>0</v>
      </c>
    </row>
    <row r="1602" spans="1:8" x14ac:dyDescent="0.25">
      <c r="A1602" s="193" t="s">
        <v>16070</v>
      </c>
      <c r="B1602" s="194" t="s">
        <v>16071</v>
      </c>
      <c r="C1602" s="188" t="s">
        <v>6</v>
      </c>
      <c r="D1602" s="177"/>
      <c r="E1602" s="201">
        <v>100</v>
      </c>
      <c r="F1602" s="201">
        <v>9.1</v>
      </c>
      <c r="G1602" s="88">
        <f t="shared" si="48"/>
        <v>0</v>
      </c>
      <c r="H1602" s="66">
        <f t="shared" si="49"/>
        <v>0</v>
      </c>
    </row>
    <row r="1603" spans="1:8" x14ac:dyDescent="0.25">
      <c r="A1603" s="193" t="s">
        <v>16072</v>
      </c>
      <c r="B1603" s="194" t="s">
        <v>16064</v>
      </c>
      <c r="C1603" s="188" t="s">
        <v>6</v>
      </c>
      <c r="D1603" s="177"/>
      <c r="E1603" s="201">
        <v>112</v>
      </c>
      <c r="F1603" s="201">
        <v>10.1</v>
      </c>
      <c r="G1603" s="88">
        <f t="shared" si="48"/>
        <v>0</v>
      </c>
      <c r="H1603" s="66">
        <f t="shared" si="49"/>
        <v>0</v>
      </c>
    </row>
    <row r="1604" spans="1:8" x14ac:dyDescent="0.25">
      <c r="A1604" s="193" t="s">
        <v>16073</v>
      </c>
      <c r="B1604" s="194" t="s">
        <v>16074</v>
      </c>
      <c r="C1604" s="188" t="s">
        <v>6</v>
      </c>
      <c r="D1604" s="177"/>
      <c r="E1604" s="201">
        <v>134</v>
      </c>
      <c r="F1604" s="201">
        <v>12.2</v>
      </c>
      <c r="G1604" s="88">
        <f t="shared" ref="G1604:G1667" si="50">D1604*E1604</f>
        <v>0</v>
      </c>
      <c r="H1604" s="66">
        <f t="shared" ref="H1604:H1667" si="51">D1604*F1604</f>
        <v>0</v>
      </c>
    </row>
    <row r="1605" spans="1:8" x14ac:dyDescent="0.25">
      <c r="A1605" s="193" t="s">
        <v>16075</v>
      </c>
      <c r="B1605" s="194" t="s">
        <v>16076</v>
      </c>
      <c r="C1605" s="188" t="s">
        <v>6</v>
      </c>
      <c r="D1605" s="177"/>
      <c r="E1605" s="201">
        <v>100</v>
      </c>
      <c r="F1605" s="201">
        <v>9.1</v>
      </c>
      <c r="G1605" s="88">
        <f t="shared" si="50"/>
        <v>0</v>
      </c>
      <c r="H1605" s="66">
        <f t="shared" si="51"/>
        <v>0</v>
      </c>
    </row>
    <row r="1606" spans="1:8" x14ac:dyDescent="0.25">
      <c r="A1606" s="193" t="s">
        <v>16077</v>
      </c>
      <c r="B1606" s="194" t="s">
        <v>16078</v>
      </c>
      <c r="C1606" s="188" t="s">
        <v>6</v>
      </c>
      <c r="D1606" s="177"/>
      <c r="E1606" s="201">
        <v>120</v>
      </c>
      <c r="F1606" s="201">
        <v>10.9</v>
      </c>
      <c r="G1606" s="88">
        <f t="shared" si="50"/>
        <v>0</v>
      </c>
      <c r="H1606" s="66">
        <f t="shared" si="51"/>
        <v>0</v>
      </c>
    </row>
    <row r="1607" spans="1:8" ht="112.5" x14ac:dyDescent="0.25">
      <c r="A1607" s="195" t="s">
        <v>16079</v>
      </c>
      <c r="B1607" s="196" t="s">
        <v>23009</v>
      </c>
      <c r="C1607" s="198"/>
      <c r="D1607" s="199"/>
      <c r="E1607" s="199"/>
      <c r="F1607" s="199"/>
      <c r="G1607" s="199"/>
      <c r="H1607" s="200"/>
    </row>
    <row r="1608" spans="1:8" x14ac:dyDescent="0.25">
      <c r="A1608" s="193" t="s">
        <v>16080</v>
      </c>
      <c r="B1608" s="194" t="s">
        <v>16081</v>
      </c>
      <c r="C1608" s="188" t="s">
        <v>6</v>
      </c>
      <c r="D1608" s="177"/>
      <c r="E1608" s="201">
        <v>284</v>
      </c>
      <c r="F1608" s="201">
        <v>18.600000000000001</v>
      </c>
      <c r="G1608" s="88">
        <f t="shared" si="50"/>
        <v>0</v>
      </c>
      <c r="H1608" s="66">
        <f t="shared" si="51"/>
        <v>0</v>
      </c>
    </row>
    <row r="1609" spans="1:8" x14ac:dyDescent="0.25">
      <c r="A1609" s="193" t="s">
        <v>16082</v>
      </c>
      <c r="B1609" s="194" t="s">
        <v>16083</v>
      </c>
      <c r="C1609" s="188" t="s">
        <v>6</v>
      </c>
      <c r="D1609" s="177"/>
      <c r="E1609" s="201">
        <v>339</v>
      </c>
      <c r="F1609" s="201">
        <v>22.2</v>
      </c>
      <c r="G1609" s="88">
        <f t="shared" si="50"/>
        <v>0</v>
      </c>
      <c r="H1609" s="66">
        <f t="shared" si="51"/>
        <v>0</v>
      </c>
    </row>
    <row r="1610" spans="1:8" x14ac:dyDescent="0.25">
      <c r="A1610" s="193" t="s">
        <v>16084</v>
      </c>
      <c r="B1610" s="194" t="s">
        <v>16085</v>
      </c>
      <c r="C1610" s="188" t="s">
        <v>6</v>
      </c>
      <c r="D1610" s="177"/>
      <c r="E1610" s="201">
        <v>455</v>
      </c>
      <c r="F1610" s="201">
        <v>29.8</v>
      </c>
      <c r="G1610" s="88">
        <f t="shared" si="50"/>
        <v>0</v>
      </c>
      <c r="H1610" s="66">
        <f t="shared" si="51"/>
        <v>0</v>
      </c>
    </row>
    <row r="1611" spans="1:8" x14ac:dyDescent="0.25">
      <c r="A1611" s="193" t="s">
        <v>16086</v>
      </c>
      <c r="B1611" s="194" t="s">
        <v>16087</v>
      </c>
      <c r="C1611" s="188" t="s">
        <v>6</v>
      </c>
      <c r="D1611" s="177"/>
      <c r="E1611" s="201">
        <v>606</v>
      </c>
      <c r="F1611" s="201">
        <v>39.700000000000003</v>
      </c>
      <c r="G1611" s="88">
        <f t="shared" si="50"/>
        <v>0</v>
      </c>
      <c r="H1611" s="66">
        <f t="shared" si="51"/>
        <v>0</v>
      </c>
    </row>
    <row r="1612" spans="1:8" x14ac:dyDescent="0.25">
      <c r="A1612" s="193" t="s">
        <v>16088</v>
      </c>
      <c r="B1612" s="194" t="s">
        <v>16089</v>
      </c>
      <c r="C1612" s="188" t="s">
        <v>6</v>
      </c>
      <c r="D1612" s="177"/>
      <c r="E1612" s="201">
        <v>637</v>
      </c>
      <c r="F1612" s="201">
        <v>41.7</v>
      </c>
      <c r="G1612" s="88">
        <f t="shared" si="50"/>
        <v>0</v>
      </c>
      <c r="H1612" s="66">
        <f t="shared" si="51"/>
        <v>0</v>
      </c>
    </row>
    <row r="1613" spans="1:8" x14ac:dyDescent="0.25">
      <c r="A1613" s="193" t="s">
        <v>16090</v>
      </c>
      <c r="B1613" s="194" t="s">
        <v>16091</v>
      </c>
      <c r="C1613" s="188" t="s">
        <v>6</v>
      </c>
      <c r="D1613" s="177"/>
      <c r="E1613" s="201">
        <v>764</v>
      </c>
      <c r="F1613" s="201">
        <v>50</v>
      </c>
      <c r="G1613" s="88">
        <f t="shared" si="50"/>
        <v>0</v>
      </c>
      <c r="H1613" s="66">
        <f t="shared" si="51"/>
        <v>0</v>
      </c>
    </row>
    <row r="1614" spans="1:8" x14ac:dyDescent="0.25">
      <c r="A1614" s="193" t="s">
        <v>16092</v>
      </c>
      <c r="B1614" s="194" t="s">
        <v>16093</v>
      </c>
      <c r="C1614" s="188" t="s">
        <v>6</v>
      </c>
      <c r="D1614" s="177"/>
      <c r="E1614" s="201">
        <v>404</v>
      </c>
      <c r="F1614" s="201">
        <v>26.5</v>
      </c>
      <c r="G1614" s="88">
        <f t="shared" si="50"/>
        <v>0</v>
      </c>
      <c r="H1614" s="66">
        <f t="shared" si="51"/>
        <v>0</v>
      </c>
    </row>
    <row r="1615" spans="1:8" x14ac:dyDescent="0.25">
      <c r="A1615" s="193" t="s">
        <v>16094</v>
      </c>
      <c r="B1615" s="194" t="s">
        <v>16095</v>
      </c>
      <c r="C1615" s="188" t="s">
        <v>6</v>
      </c>
      <c r="D1615" s="177"/>
      <c r="E1615" s="201">
        <v>504</v>
      </c>
      <c r="F1615" s="201">
        <v>33.1</v>
      </c>
      <c r="G1615" s="88">
        <f t="shared" si="50"/>
        <v>0</v>
      </c>
      <c r="H1615" s="66">
        <f t="shared" si="51"/>
        <v>0</v>
      </c>
    </row>
    <row r="1616" spans="1:8" x14ac:dyDescent="0.25">
      <c r="A1616" s="193" t="s">
        <v>16096</v>
      </c>
      <c r="B1616" s="194" t="s">
        <v>16097</v>
      </c>
      <c r="C1616" s="188" t="s">
        <v>6</v>
      </c>
      <c r="D1616" s="177"/>
      <c r="E1616" s="201">
        <v>535</v>
      </c>
      <c r="F1616" s="201">
        <v>35</v>
      </c>
      <c r="G1616" s="88">
        <f t="shared" si="50"/>
        <v>0</v>
      </c>
      <c r="H1616" s="66">
        <f t="shared" si="51"/>
        <v>0</v>
      </c>
    </row>
    <row r="1617" spans="1:8" x14ac:dyDescent="0.25">
      <c r="A1617" s="193" t="s">
        <v>16098</v>
      </c>
      <c r="B1617" s="194" t="s">
        <v>16099</v>
      </c>
      <c r="C1617" s="188" t="s">
        <v>6</v>
      </c>
      <c r="D1617" s="177"/>
      <c r="E1617" s="201">
        <v>636</v>
      </c>
      <c r="F1617" s="201">
        <v>41.7</v>
      </c>
      <c r="G1617" s="88">
        <f t="shared" si="50"/>
        <v>0</v>
      </c>
      <c r="H1617" s="66">
        <f t="shared" si="51"/>
        <v>0</v>
      </c>
    </row>
    <row r="1618" spans="1:8" x14ac:dyDescent="0.25">
      <c r="A1618" s="193" t="s">
        <v>16100</v>
      </c>
      <c r="B1618" s="194" t="s">
        <v>16101</v>
      </c>
      <c r="C1618" s="188" t="s">
        <v>6</v>
      </c>
      <c r="D1618" s="177"/>
      <c r="E1618" s="201">
        <v>682</v>
      </c>
      <c r="F1618" s="201">
        <v>44.7</v>
      </c>
      <c r="G1618" s="88">
        <f t="shared" si="50"/>
        <v>0</v>
      </c>
      <c r="H1618" s="66">
        <f t="shared" si="51"/>
        <v>0</v>
      </c>
    </row>
    <row r="1619" spans="1:8" x14ac:dyDescent="0.25">
      <c r="A1619" s="193" t="s">
        <v>16102</v>
      </c>
      <c r="B1619" s="194" t="s">
        <v>16103</v>
      </c>
      <c r="C1619" s="188" t="s">
        <v>6</v>
      </c>
      <c r="D1619" s="177"/>
      <c r="E1619" s="201">
        <v>859</v>
      </c>
      <c r="F1619" s="201">
        <v>56</v>
      </c>
      <c r="G1619" s="88">
        <f t="shared" si="50"/>
        <v>0</v>
      </c>
      <c r="H1619" s="66">
        <f t="shared" si="51"/>
        <v>0</v>
      </c>
    </row>
    <row r="1620" spans="1:8" x14ac:dyDescent="0.25">
      <c r="A1620" s="193" t="s">
        <v>16104</v>
      </c>
      <c r="B1620" s="194" t="s">
        <v>16105</v>
      </c>
      <c r="C1620" s="188" t="s">
        <v>6</v>
      </c>
      <c r="D1620" s="177"/>
      <c r="E1620" s="201">
        <v>521</v>
      </c>
      <c r="F1620" s="201">
        <v>34.1</v>
      </c>
      <c r="G1620" s="88">
        <f t="shared" si="50"/>
        <v>0</v>
      </c>
      <c r="H1620" s="66">
        <f t="shared" si="51"/>
        <v>0</v>
      </c>
    </row>
    <row r="1621" spans="1:8" x14ac:dyDescent="0.25">
      <c r="A1621" s="193" t="s">
        <v>16106</v>
      </c>
      <c r="B1621" s="194" t="s">
        <v>16107</v>
      </c>
      <c r="C1621" s="188" t="s">
        <v>6</v>
      </c>
      <c r="D1621" s="177"/>
      <c r="E1621" s="201">
        <v>657</v>
      </c>
      <c r="F1621" s="201">
        <v>43.1</v>
      </c>
      <c r="G1621" s="88">
        <f t="shared" si="50"/>
        <v>0</v>
      </c>
      <c r="H1621" s="66">
        <f t="shared" si="51"/>
        <v>0</v>
      </c>
    </row>
    <row r="1622" spans="1:8" x14ac:dyDescent="0.25">
      <c r="A1622" s="193" t="s">
        <v>16108</v>
      </c>
      <c r="B1622" s="194" t="s">
        <v>16109</v>
      </c>
      <c r="C1622" s="188" t="s">
        <v>6</v>
      </c>
      <c r="D1622" s="177"/>
      <c r="E1622" s="201">
        <v>617</v>
      </c>
      <c r="F1622" s="201">
        <v>40.4</v>
      </c>
      <c r="G1622" s="88">
        <f t="shared" si="50"/>
        <v>0</v>
      </c>
      <c r="H1622" s="66">
        <f t="shared" si="51"/>
        <v>0</v>
      </c>
    </row>
    <row r="1623" spans="1:8" x14ac:dyDescent="0.25">
      <c r="A1623" s="193" t="s">
        <v>16110</v>
      </c>
      <c r="B1623" s="194" t="s">
        <v>16111</v>
      </c>
      <c r="C1623" s="188" t="s">
        <v>6</v>
      </c>
      <c r="D1623" s="177"/>
      <c r="E1623" s="201">
        <v>758</v>
      </c>
      <c r="F1623" s="201">
        <v>49.7</v>
      </c>
      <c r="G1623" s="88">
        <f t="shared" si="50"/>
        <v>0</v>
      </c>
      <c r="H1623" s="66">
        <f t="shared" si="51"/>
        <v>0</v>
      </c>
    </row>
    <row r="1624" spans="1:8" x14ac:dyDescent="0.25">
      <c r="A1624" s="193" t="s">
        <v>16112</v>
      </c>
      <c r="B1624" s="194" t="s">
        <v>16113</v>
      </c>
      <c r="C1624" s="188" t="s">
        <v>6</v>
      </c>
      <c r="D1624" s="177"/>
      <c r="E1624" s="201">
        <v>768</v>
      </c>
      <c r="F1624" s="201">
        <v>50</v>
      </c>
      <c r="G1624" s="88">
        <f t="shared" si="50"/>
        <v>0</v>
      </c>
      <c r="H1624" s="66">
        <f t="shared" si="51"/>
        <v>0</v>
      </c>
    </row>
    <row r="1625" spans="1:8" x14ac:dyDescent="0.25">
      <c r="A1625" s="193" t="s">
        <v>16114</v>
      </c>
      <c r="B1625" s="194" t="s">
        <v>16115</v>
      </c>
      <c r="C1625" s="188" t="s">
        <v>6</v>
      </c>
      <c r="D1625" s="177"/>
      <c r="E1625" s="201">
        <v>960</v>
      </c>
      <c r="F1625" s="201">
        <v>63</v>
      </c>
      <c r="G1625" s="88">
        <f t="shared" si="50"/>
        <v>0</v>
      </c>
      <c r="H1625" s="66">
        <f t="shared" si="51"/>
        <v>0</v>
      </c>
    </row>
    <row r="1626" spans="1:8" x14ac:dyDescent="0.25">
      <c r="A1626" s="193" t="s">
        <v>16116</v>
      </c>
      <c r="B1626" s="194" t="s">
        <v>16117</v>
      </c>
      <c r="C1626" s="188" t="s">
        <v>6</v>
      </c>
      <c r="D1626" s="177"/>
      <c r="E1626" s="201">
        <v>1314</v>
      </c>
      <c r="F1626" s="201">
        <v>86</v>
      </c>
      <c r="G1626" s="88">
        <f t="shared" si="50"/>
        <v>0</v>
      </c>
      <c r="H1626" s="66">
        <f t="shared" si="51"/>
        <v>0</v>
      </c>
    </row>
    <row r="1627" spans="1:8" s="103" customFormat="1" ht="12.75" x14ac:dyDescent="0.2">
      <c r="A1627" s="193" t="s">
        <v>16118</v>
      </c>
      <c r="B1627" s="194" t="s">
        <v>16119</v>
      </c>
      <c r="C1627" s="188" t="s">
        <v>6</v>
      </c>
      <c r="D1627" s="181"/>
      <c r="E1627" s="201">
        <v>1616</v>
      </c>
      <c r="F1627" s="201">
        <v>106</v>
      </c>
      <c r="G1627" s="88">
        <f t="shared" si="50"/>
        <v>0</v>
      </c>
      <c r="H1627" s="66">
        <f t="shared" si="51"/>
        <v>0</v>
      </c>
    </row>
    <row r="1628" spans="1:8" x14ac:dyDescent="0.25">
      <c r="A1628" s="193" t="s">
        <v>16120</v>
      </c>
      <c r="B1628" s="194" t="s">
        <v>16121</v>
      </c>
      <c r="C1628" s="188" t="s">
        <v>6</v>
      </c>
      <c r="D1628" s="177"/>
      <c r="E1628" s="201">
        <v>1919</v>
      </c>
      <c r="F1628" s="201">
        <v>126</v>
      </c>
      <c r="G1628" s="88">
        <f t="shared" si="50"/>
        <v>0</v>
      </c>
      <c r="H1628" s="66">
        <f t="shared" si="51"/>
        <v>0</v>
      </c>
    </row>
    <row r="1629" spans="1:8" x14ac:dyDescent="0.25">
      <c r="A1629" s="193" t="s">
        <v>16122</v>
      </c>
      <c r="B1629" s="194" t="s">
        <v>16123</v>
      </c>
      <c r="C1629" s="188" t="s">
        <v>6</v>
      </c>
      <c r="D1629" s="177"/>
      <c r="E1629" s="201">
        <v>2374</v>
      </c>
      <c r="F1629" s="201">
        <v>156</v>
      </c>
      <c r="G1629" s="88">
        <f t="shared" si="50"/>
        <v>0</v>
      </c>
      <c r="H1629" s="66">
        <f t="shared" si="51"/>
        <v>0</v>
      </c>
    </row>
    <row r="1630" spans="1:8" s="103" customFormat="1" ht="12.75" x14ac:dyDescent="0.2">
      <c r="A1630" s="193" t="s">
        <v>16124</v>
      </c>
      <c r="B1630" s="194" t="s">
        <v>16125</v>
      </c>
      <c r="C1630" s="188" t="s">
        <v>6</v>
      </c>
      <c r="D1630" s="181"/>
      <c r="E1630" s="201">
        <v>2426</v>
      </c>
      <c r="F1630" s="201">
        <v>159</v>
      </c>
      <c r="G1630" s="88">
        <f t="shared" si="50"/>
        <v>0</v>
      </c>
      <c r="H1630" s="66">
        <f t="shared" si="51"/>
        <v>0</v>
      </c>
    </row>
    <row r="1631" spans="1:8" x14ac:dyDescent="0.25">
      <c r="A1631" s="193" t="s">
        <v>16126</v>
      </c>
      <c r="B1631" s="194" t="s">
        <v>16127</v>
      </c>
      <c r="C1631" s="188" t="s">
        <v>6</v>
      </c>
      <c r="D1631" s="177"/>
      <c r="E1631" s="201">
        <v>2729</v>
      </c>
      <c r="F1631" s="201">
        <v>179</v>
      </c>
      <c r="G1631" s="88">
        <f t="shared" si="50"/>
        <v>0</v>
      </c>
      <c r="H1631" s="66">
        <f t="shared" si="51"/>
        <v>0</v>
      </c>
    </row>
    <row r="1632" spans="1:8" x14ac:dyDescent="0.25">
      <c r="A1632" s="193" t="s">
        <v>16128</v>
      </c>
      <c r="B1632" s="194" t="s">
        <v>16129</v>
      </c>
      <c r="C1632" s="188" t="s">
        <v>6</v>
      </c>
      <c r="D1632" s="177"/>
      <c r="E1632" s="201">
        <v>2981</v>
      </c>
      <c r="F1632" s="201">
        <v>195</v>
      </c>
      <c r="G1632" s="88">
        <f t="shared" si="50"/>
        <v>0</v>
      </c>
      <c r="H1632" s="66">
        <f t="shared" si="51"/>
        <v>0</v>
      </c>
    </row>
    <row r="1633" spans="1:8" x14ac:dyDescent="0.25">
      <c r="A1633" s="193" t="s">
        <v>16130</v>
      </c>
      <c r="B1633" s="194" t="s">
        <v>16131</v>
      </c>
      <c r="C1633" s="188" t="s">
        <v>6</v>
      </c>
      <c r="D1633" s="177"/>
      <c r="E1633" s="201">
        <v>3183</v>
      </c>
      <c r="F1633" s="201">
        <v>209</v>
      </c>
      <c r="G1633" s="88">
        <f t="shared" si="50"/>
        <v>0</v>
      </c>
      <c r="H1633" s="66">
        <f t="shared" si="51"/>
        <v>0</v>
      </c>
    </row>
    <row r="1634" spans="1:8" ht="101.25" x14ac:dyDescent="0.25">
      <c r="A1634" s="195" t="s">
        <v>16132</v>
      </c>
      <c r="B1634" s="196" t="s">
        <v>23010</v>
      </c>
      <c r="C1634" s="198"/>
      <c r="D1634" s="199"/>
      <c r="E1634" s="199"/>
      <c r="F1634" s="199"/>
      <c r="G1634" s="199"/>
      <c r="H1634" s="200"/>
    </row>
    <row r="1635" spans="1:8" x14ac:dyDescent="0.25">
      <c r="A1635" s="193" t="s">
        <v>16133</v>
      </c>
      <c r="B1635" s="194" t="s">
        <v>16134</v>
      </c>
      <c r="C1635" s="188" t="s">
        <v>6</v>
      </c>
      <c r="D1635" s="177"/>
      <c r="E1635" s="201">
        <v>143</v>
      </c>
      <c r="F1635" s="201">
        <v>14.3</v>
      </c>
      <c r="G1635" s="88">
        <f t="shared" si="50"/>
        <v>0</v>
      </c>
      <c r="H1635" s="66">
        <f t="shared" si="51"/>
        <v>0</v>
      </c>
    </row>
    <row r="1636" spans="1:8" x14ac:dyDescent="0.25">
      <c r="A1636" s="193" t="s">
        <v>16135</v>
      </c>
      <c r="B1636" s="194" t="s">
        <v>16136</v>
      </c>
      <c r="C1636" s="188" t="s">
        <v>6</v>
      </c>
      <c r="D1636" s="177"/>
      <c r="E1636" s="201">
        <v>241</v>
      </c>
      <c r="F1636" s="201">
        <v>24.1</v>
      </c>
      <c r="G1636" s="88">
        <f t="shared" si="50"/>
        <v>0</v>
      </c>
      <c r="H1636" s="66">
        <f t="shared" si="51"/>
        <v>0</v>
      </c>
    </row>
    <row r="1637" spans="1:8" ht="67.5" x14ac:dyDescent="0.25">
      <c r="A1637" s="195" t="s">
        <v>16137</v>
      </c>
      <c r="B1637" s="196" t="s">
        <v>23011</v>
      </c>
      <c r="C1637" s="198"/>
      <c r="D1637" s="199"/>
      <c r="E1637" s="199"/>
      <c r="F1637" s="199"/>
      <c r="G1637" s="199"/>
      <c r="H1637" s="200"/>
    </row>
    <row r="1638" spans="1:8" x14ac:dyDescent="0.25">
      <c r="A1638" s="193" t="s">
        <v>16138</v>
      </c>
      <c r="B1638" s="194" t="s">
        <v>16139</v>
      </c>
      <c r="C1638" s="188" t="s">
        <v>6</v>
      </c>
      <c r="D1638" s="177"/>
      <c r="E1638" s="201">
        <v>72</v>
      </c>
      <c r="F1638" s="201">
        <v>4.7</v>
      </c>
      <c r="G1638" s="88">
        <f t="shared" si="50"/>
        <v>0</v>
      </c>
      <c r="H1638" s="66">
        <f t="shared" si="51"/>
        <v>0</v>
      </c>
    </row>
    <row r="1639" spans="1:8" x14ac:dyDescent="0.25">
      <c r="A1639" s="193" t="s">
        <v>16140</v>
      </c>
      <c r="B1639" s="194" t="s">
        <v>16141</v>
      </c>
      <c r="C1639" s="188" t="s">
        <v>6</v>
      </c>
      <c r="D1639" s="177"/>
      <c r="E1639" s="201">
        <v>86</v>
      </c>
      <c r="F1639" s="201">
        <v>5.6</v>
      </c>
      <c r="G1639" s="88">
        <f t="shared" si="50"/>
        <v>0</v>
      </c>
      <c r="H1639" s="66">
        <f t="shared" si="51"/>
        <v>0</v>
      </c>
    </row>
    <row r="1640" spans="1:8" x14ac:dyDescent="0.25">
      <c r="A1640" s="193" t="s">
        <v>16142</v>
      </c>
      <c r="B1640" s="194" t="s">
        <v>16143</v>
      </c>
      <c r="C1640" s="188" t="s">
        <v>6</v>
      </c>
      <c r="D1640" s="177"/>
      <c r="E1640" s="201">
        <v>344</v>
      </c>
      <c r="F1640" s="201">
        <v>22.5</v>
      </c>
      <c r="G1640" s="88">
        <f t="shared" si="50"/>
        <v>0</v>
      </c>
      <c r="H1640" s="66">
        <f t="shared" si="51"/>
        <v>0</v>
      </c>
    </row>
    <row r="1641" spans="1:8" x14ac:dyDescent="0.25">
      <c r="A1641" s="193" t="s">
        <v>16144</v>
      </c>
      <c r="B1641" s="194" t="s">
        <v>16145</v>
      </c>
      <c r="C1641" s="188" t="s">
        <v>6</v>
      </c>
      <c r="D1641" s="177"/>
      <c r="E1641" s="201">
        <v>480</v>
      </c>
      <c r="F1641" s="201">
        <v>31.5</v>
      </c>
      <c r="G1641" s="88">
        <f t="shared" si="50"/>
        <v>0</v>
      </c>
      <c r="H1641" s="66">
        <f t="shared" si="51"/>
        <v>0</v>
      </c>
    </row>
    <row r="1642" spans="1:8" x14ac:dyDescent="0.25">
      <c r="A1642" s="193" t="s">
        <v>16146</v>
      </c>
      <c r="B1642" s="194" t="s">
        <v>16147</v>
      </c>
      <c r="C1642" s="188" t="s">
        <v>6</v>
      </c>
      <c r="D1642" s="177"/>
      <c r="E1642" s="201">
        <v>367</v>
      </c>
      <c r="F1642" s="201">
        <v>24</v>
      </c>
      <c r="G1642" s="88">
        <f t="shared" si="50"/>
        <v>0</v>
      </c>
      <c r="H1642" s="66">
        <f t="shared" si="51"/>
        <v>0</v>
      </c>
    </row>
    <row r="1643" spans="1:8" x14ac:dyDescent="0.25">
      <c r="A1643" s="193" t="s">
        <v>16148</v>
      </c>
      <c r="B1643" s="194" t="s">
        <v>16149</v>
      </c>
      <c r="C1643" s="188" t="s">
        <v>6</v>
      </c>
      <c r="D1643" s="177"/>
      <c r="E1643" s="201">
        <v>707</v>
      </c>
      <c r="F1643" s="201">
        <v>46.4</v>
      </c>
      <c r="G1643" s="88">
        <f t="shared" si="50"/>
        <v>0</v>
      </c>
      <c r="H1643" s="66">
        <f t="shared" si="51"/>
        <v>0</v>
      </c>
    </row>
    <row r="1644" spans="1:8" x14ac:dyDescent="0.25">
      <c r="A1644" s="193" t="s">
        <v>16150</v>
      </c>
      <c r="B1644" s="194" t="s">
        <v>16151</v>
      </c>
      <c r="C1644" s="188" t="s">
        <v>6</v>
      </c>
      <c r="D1644" s="177"/>
      <c r="E1644" s="201">
        <v>66</v>
      </c>
      <c r="F1644" s="201">
        <v>4.3099999999999996</v>
      </c>
      <c r="G1644" s="88">
        <f t="shared" si="50"/>
        <v>0</v>
      </c>
      <c r="H1644" s="66">
        <f t="shared" si="51"/>
        <v>0</v>
      </c>
    </row>
    <row r="1645" spans="1:8" x14ac:dyDescent="0.25">
      <c r="A1645" s="193" t="s">
        <v>16152</v>
      </c>
      <c r="B1645" s="194" t="s">
        <v>16153</v>
      </c>
      <c r="C1645" s="188" t="s">
        <v>6</v>
      </c>
      <c r="D1645" s="177"/>
      <c r="E1645" s="201">
        <v>107</v>
      </c>
      <c r="F1645" s="201">
        <v>7</v>
      </c>
      <c r="G1645" s="88">
        <f t="shared" si="50"/>
        <v>0</v>
      </c>
      <c r="H1645" s="66">
        <f t="shared" si="51"/>
        <v>0</v>
      </c>
    </row>
    <row r="1646" spans="1:8" x14ac:dyDescent="0.25">
      <c r="A1646" s="193" t="s">
        <v>16154</v>
      </c>
      <c r="B1646" s="194" t="s">
        <v>16155</v>
      </c>
      <c r="C1646" s="188" t="s">
        <v>6</v>
      </c>
      <c r="D1646" s="177"/>
      <c r="E1646" s="201">
        <v>162</v>
      </c>
      <c r="F1646" s="201">
        <v>10.6</v>
      </c>
      <c r="G1646" s="88">
        <f t="shared" si="50"/>
        <v>0</v>
      </c>
      <c r="H1646" s="66">
        <f t="shared" si="51"/>
        <v>0</v>
      </c>
    </row>
    <row r="1647" spans="1:8" x14ac:dyDescent="0.25">
      <c r="A1647" s="193" t="s">
        <v>16156</v>
      </c>
      <c r="B1647" s="194" t="s">
        <v>16157</v>
      </c>
      <c r="C1647" s="188" t="s">
        <v>6</v>
      </c>
      <c r="D1647" s="177"/>
      <c r="E1647" s="201">
        <v>243</v>
      </c>
      <c r="F1647" s="201">
        <v>15.9</v>
      </c>
      <c r="G1647" s="88">
        <f t="shared" si="50"/>
        <v>0</v>
      </c>
      <c r="H1647" s="66">
        <f t="shared" si="51"/>
        <v>0</v>
      </c>
    </row>
    <row r="1648" spans="1:8" s="103" customFormat="1" ht="12.75" x14ac:dyDescent="0.2">
      <c r="A1648" s="193" t="s">
        <v>16158</v>
      </c>
      <c r="B1648" s="194" t="s">
        <v>16159</v>
      </c>
      <c r="C1648" s="188" t="s">
        <v>6</v>
      </c>
      <c r="D1648" s="181"/>
      <c r="E1648" s="201">
        <v>76</v>
      </c>
      <c r="F1648" s="201">
        <v>4.97</v>
      </c>
      <c r="G1648" s="88">
        <f t="shared" si="50"/>
        <v>0</v>
      </c>
      <c r="H1648" s="66">
        <f t="shared" si="51"/>
        <v>0</v>
      </c>
    </row>
    <row r="1649" spans="1:8" x14ac:dyDescent="0.25">
      <c r="A1649" s="193" t="s">
        <v>16160</v>
      </c>
      <c r="B1649" s="194" t="s">
        <v>16161</v>
      </c>
      <c r="C1649" s="188" t="s">
        <v>6</v>
      </c>
      <c r="D1649" s="177"/>
      <c r="E1649" s="201">
        <v>35.200000000000003</v>
      </c>
      <c r="F1649" s="201">
        <v>2.31</v>
      </c>
      <c r="G1649" s="88">
        <f t="shared" si="50"/>
        <v>0</v>
      </c>
      <c r="H1649" s="66">
        <f t="shared" si="51"/>
        <v>0</v>
      </c>
    </row>
    <row r="1650" spans="1:8" x14ac:dyDescent="0.25">
      <c r="A1650" s="193" t="s">
        <v>16162</v>
      </c>
      <c r="B1650" s="194" t="s">
        <v>16163</v>
      </c>
      <c r="C1650" s="188" t="s">
        <v>6</v>
      </c>
      <c r="D1650" s="177"/>
      <c r="E1650" s="201">
        <v>56</v>
      </c>
      <c r="F1650" s="201">
        <v>3.64</v>
      </c>
      <c r="G1650" s="88">
        <f t="shared" si="50"/>
        <v>0</v>
      </c>
      <c r="H1650" s="66">
        <f t="shared" si="51"/>
        <v>0</v>
      </c>
    </row>
    <row r="1651" spans="1:8" x14ac:dyDescent="0.25">
      <c r="A1651" s="193" t="s">
        <v>16164</v>
      </c>
      <c r="B1651" s="194" t="s">
        <v>16165</v>
      </c>
      <c r="C1651" s="188" t="s">
        <v>6</v>
      </c>
      <c r="D1651" s="177"/>
      <c r="E1651" s="201">
        <v>657</v>
      </c>
      <c r="F1651" s="201">
        <v>43.1</v>
      </c>
      <c r="G1651" s="88">
        <f t="shared" si="50"/>
        <v>0</v>
      </c>
      <c r="H1651" s="66">
        <f t="shared" si="51"/>
        <v>0</v>
      </c>
    </row>
    <row r="1652" spans="1:8" x14ac:dyDescent="0.25">
      <c r="A1652" s="193" t="s">
        <v>16166</v>
      </c>
      <c r="B1652" s="194" t="s">
        <v>16167</v>
      </c>
      <c r="C1652" s="188" t="s">
        <v>6</v>
      </c>
      <c r="D1652" s="177"/>
      <c r="E1652" s="201">
        <v>40.6</v>
      </c>
      <c r="F1652" s="201">
        <v>2.66</v>
      </c>
      <c r="G1652" s="88">
        <f t="shared" si="50"/>
        <v>0</v>
      </c>
      <c r="H1652" s="66">
        <f t="shared" si="51"/>
        <v>0</v>
      </c>
    </row>
    <row r="1653" spans="1:8" ht="22.5" x14ac:dyDescent="0.25">
      <c r="A1653" s="193" t="s">
        <v>16168</v>
      </c>
      <c r="B1653" s="194" t="s">
        <v>16169</v>
      </c>
      <c r="C1653" s="188" t="s">
        <v>6</v>
      </c>
      <c r="D1653" s="177"/>
      <c r="E1653" s="201">
        <v>1010</v>
      </c>
      <c r="F1653" s="201">
        <v>66</v>
      </c>
      <c r="G1653" s="88">
        <f t="shared" si="50"/>
        <v>0</v>
      </c>
      <c r="H1653" s="66">
        <f t="shared" si="51"/>
        <v>0</v>
      </c>
    </row>
    <row r="1654" spans="1:8" ht="22.5" x14ac:dyDescent="0.25">
      <c r="A1654" s="193" t="s">
        <v>16170</v>
      </c>
      <c r="B1654" s="194" t="s">
        <v>16171</v>
      </c>
      <c r="C1654" s="188" t="s">
        <v>6</v>
      </c>
      <c r="D1654" s="177"/>
      <c r="E1654" s="201">
        <v>1919</v>
      </c>
      <c r="F1654" s="201">
        <v>126</v>
      </c>
      <c r="G1654" s="88">
        <f t="shared" si="50"/>
        <v>0</v>
      </c>
      <c r="H1654" s="66">
        <f t="shared" si="51"/>
        <v>0</v>
      </c>
    </row>
    <row r="1655" spans="1:8" ht="112.5" x14ac:dyDescent="0.25">
      <c r="A1655" s="195" t="s">
        <v>16172</v>
      </c>
      <c r="B1655" s="196" t="s">
        <v>23012</v>
      </c>
      <c r="C1655" s="198"/>
      <c r="D1655" s="199"/>
      <c r="E1655" s="199"/>
      <c r="F1655" s="199"/>
      <c r="G1655" s="199"/>
      <c r="H1655" s="200"/>
    </row>
    <row r="1656" spans="1:8" x14ac:dyDescent="0.25">
      <c r="A1656" s="193" t="s">
        <v>16173</v>
      </c>
      <c r="B1656" s="194" t="s">
        <v>16174</v>
      </c>
      <c r="C1656" s="188" t="s">
        <v>6</v>
      </c>
      <c r="D1656" s="177"/>
      <c r="E1656" s="201">
        <v>97</v>
      </c>
      <c r="F1656" s="201">
        <v>6.4</v>
      </c>
      <c r="G1656" s="88">
        <f t="shared" si="50"/>
        <v>0</v>
      </c>
      <c r="H1656" s="66">
        <f t="shared" si="51"/>
        <v>0</v>
      </c>
    </row>
    <row r="1657" spans="1:8" x14ac:dyDescent="0.25">
      <c r="A1657" s="193" t="s">
        <v>16175</v>
      </c>
      <c r="B1657" s="194" t="s">
        <v>16176</v>
      </c>
      <c r="C1657" s="188" t="s">
        <v>6</v>
      </c>
      <c r="D1657" s="177"/>
      <c r="E1657" s="201">
        <v>183</v>
      </c>
      <c r="F1657" s="201">
        <v>12</v>
      </c>
      <c r="G1657" s="88">
        <f t="shared" si="50"/>
        <v>0</v>
      </c>
      <c r="H1657" s="66">
        <f t="shared" si="51"/>
        <v>0</v>
      </c>
    </row>
    <row r="1658" spans="1:8" x14ac:dyDescent="0.25">
      <c r="A1658" s="193" t="s">
        <v>16177</v>
      </c>
      <c r="B1658" s="194" t="s">
        <v>16178</v>
      </c>
      <c r="C1658" s="188" t="s">
        <v>6</v>
      </c>
      <c r="D1658" s="177"/>
      <c r="E1658" s="201">
        <v>128</v>
      </c>
      <c r="F1658" s="201">
        <v>8.4</v>
      </c>
      <c r="G1658" s="88">
        <f t="shared" si="50"/>
        <v>0</v>
      </c>
      <c r="H1658" s="66">
        <f t="shared" si="51"/>
        <v>0</v>
      </c>
    </row>
    <row r="1659" spans="1:8" x14ac:dyDescent="0.25">
      <c r="A1659" s="193" t="s">
        <v>16179</v>
      </c>
      <c r="B1659" s="194" t="s">
        <v>16180</v>
      </c>
      <c r="C1659" s="188" t="s">
        <v>6</v>
      </c>
      <c r="D1659" s="177"/>
      <c r="E1659" s="201">
        <v>239</v>
      </c>
      <c r="F1659" s="201">
        <v>15.6</v>
      </c>
      <c r="G1659" s="88">
        <f t="shared" si="50"/>
        <v>0</v>
      </c>
      <c r="H1659" s="66">
        <f t="shared" si="51"/>
        <v>0</v>
      </c>
    </row>
    <row r="1660" spans="1:8" x14ac:dyDescent="0.25">
      <c r="A1660" s="193" t="s">
        <v>16181</v>
      </c>
      <c r="B1660" s="194" t="s">
        <v>16182</v>
      </c>
      <c r="C1660" s="188" t="s">
        <v>6</v>
      </c>
      <c r="D1660" s="177"/>
      <c r="E1660" s="201">
        <v>115</v>
      </c>
      <c r="F1660" s="201">
        <v>7.6</v>
      </c>
      <c r="G1660" s="88">
        <f t="shared" si="50"/>
        <v>0</v>
      </c>
      <c r="H1660" s="66">
        <f t="shared" si="51"/>
        <v>0</v>
      </c>
    </row>
    <row r="1661" spans="1:8" x14ac:dyDescent="0.25">
      <c r="A1661" s="193" t="s">
        <v>16183</v>
      </c>
      <c r="B1661" s="194" t="s">
        <v>16184</v>
      </c>
      <c r="C1661" s="188" t="s">
        <v>6</v>
      </c>
      <c r="D1661" s="177"/>
      <c r="E1661" s="201">
        <v>210</v>
      </c>
      <c r="F1661" s="201">
        <v>13.8</v>
      </c>
      <c r="G1661" s="88">
        <f t="shared" si="50"/>
        <v>0</v>
      </c>
      <c r="H1661" s="66">
        <f t="shared" si="51"/>
        <v>0</v>
      </c>
    </row>
    <row r="1662" spans="1:8" x14ac:dyDescent="0.25">
      <c r="A1662" s="193" t="s">
        <v>16185</v>
      </c>
      <c r="B1662" s="194" t="s">
        <v>16186</v>
      </c>
      <c r="C1662" s="188" t="s">
        <v>6</v>
      </c>
      <c r="D1662" s="177"/>
      <c r="E1662" s="201">
        <v>141</v>
      </c>
      <c r="F1662" s="201">
        <v>9.3000000000000007</v>
      </c>
      <c r="G1662" s="88">
        <f t="shared" si="50"/>
        <v>0</v>
      </c>
      <c r="H1662" s="66">
        <f t="shared" si="51"/>
        <v>0</v>
      </c>
    </row>
    <row r="1663" spans="1:8" x14ac:dyDescent="0.25">
      <c r="A1663" s="193" t="s">
        <v>16187</v>
      </c>
      <c r="B1663" s="194" t="s">
        <v>16188</v>
      </c>
      <c r="C1663" s="188" t="s">
        <v>6</v>
      </c>
      <c r="D1663" s="177"/>
      <c r="E1663" s="201">
        <v>272</v>
      </c>
      <c r="F1663" s="201">
        <v>17.8</v>
      </c>
      <c r="G1663" s="88">
        <f t="shared" si="50"/>
        <v>0</v>
      </c>
      <c r="H1663" s="66">
        <f t="shared" si="51"/>
        <v>0</v>
      </c>
    </row>
    <row r="1664" spans="1:8" x14ac:dyDescent="0.25">
      <c r="A1664" s="193" t="s">
        <v>16189</v>
      </c>
      <c r="B1664" s="194" t="s">
        <v>16190</v>
      </c>
      <c r="C1664" s="188" t="s">
        <v>6</v>
      </c>
      <c r="D1664" s="177"/>
      <c r="E1664" s="201">
        <v>215</v>
      </c>
      <c r="F1664" s="201">
        <v>14.1</v>
      </c>
      <c r="G1664" s="88">
        <f t="shared" si="50"/>
        <v>0</v>
      </c>
      <c r="H1664" s="66">
        <f t="shared" si="51"/>
        <v>0</v>
      </c>
    </row>
    <row r="1665" spans="1:8" x14ac:dyDescent="0.25">
      <c r="A1665" s="193" t="s">
        <v>16191</v>
      </c>
      <c r="B1665" s="194" t="s">
        <v>16192</v>
      </c>
      <c r="C1665" s="188" t="s">
        <v>6</v>
      </c>
      <c r="D1665" s="177"/>
      <c r="E1665" s="201">
        <v>312</v>
      </c>
      <c r="F1665" s="201">
        <v>20.5</v>
      </c>
      <c r="G1665" s="88">
        <f t="shared" si="50"/>
        <v>0</v>
      </c>
      <c r="H1665" s="66">
        <f t="shared" si="51"/>
        <v>0</v>
      </c>
    </row>
    <row r="1666" spans="1:8" x14ac:dyDescent="0.25">
      <c r="A1666" s="193" t="s">
        <v>16193</v>
      </c>
      <c r="B1666" s="194" t="s">
        <v>16194</v>
      </c>
      <c r="C1666" s="188" t="s">
        <v>6</v>
      </c>
      <c r="D1666" s="177"/>
      <c r="E1666" s="201">
        <v>290</v>
      </c>
      <c r="F1666" s="201">
        <v>19</v>
      </c>
      <c r="G1666" s="88">
        <f t="shared" si="50"/>
        <v>0</v>
      </c>
      <c r="H1666" s="66">
        <f t="shared" si="51"/>
        <v>0</v>
      </c>
    </row>
    <row r="1667" spans="1:8" x14ac:dyDescent="0.25">
      <c r="A1667" s="193" t="s">
        <v>16195</v>
      </c>
      <c r="B1667" s="194" t="s">
        <v>16196</v>
      </c>
      <c r="C1667" s="188" t="s">
        <v>6</v>
      </c>
      <c r="D1667" s="177"/>
      <c r="E1667" s="201">
        <v>399</v>
      </c>
      <c r="F1667" s="201">
        <v>26.2</v>
      </c>
      <c r="G1667" s="88">
        <f t="shared" si="50"/>
        <v>0</v>
      </c>
      <c r="H1667" s="66">
        <f t="shared" si="51"/>
        <v>0</v>
      </c>
    </row>
    <row r="1668" spans="1:8" x14ac:dyDescent="0.25">
      <c r="A1668" s="193" t="s">
        <v>16197</v>
      </c>
      <c r="B1668" s="194" t="s">
        <v>16198</v>
      </c>
      <c r="C1668" s="188" t="s">
        <v>6</v>
      </c>
      <c r="D1668" s="177"/>
      <c r="E1668" s="201">
        <v>41.5</v>
      </c>
      <c r="F1668" s="201">
        <v>2.72</v>
      </c>
      <c r="G1668" s="88">
        <f t="shared" ref="G1668:G1731" si="52">D1668*E1668</f>
        <v>0</v>
      </c>
      <c r="H1668" s="66">
        <f t="shared" ref="H1668:H1731" si="53">D1668*F1668</f>
        <v>0</v>
      </c>
    </row>
    <row r="1669" spans="1:8" x14ac:dyDescent="0.25">
      <c r="A1669" s="193" t="s">
        <v>16199</v>
      </c>
      <c r="B1669" s="194" t="s">
        <v>16200</v>
      </c>
      <c r="C1669" s="188" t="s">
        <v>6</v>
      </c>
      <c r="D1669" s="177"/>
      <c r="E1669" s="201">
        <v>31</v>
      </c>
      <c r="F1669" s="201">
        <v>2.0299999999999998</v>
      </c>
      <c r="G1669" s="88">
        <f t="shared" si="52"/>
        <v>0</v>
      </c>
      <c r="H1669" s="66">
        <f t="shared" si="53"/>
        <v>0</v>
      </c>
    </row>
    <row r="1670" spans="1:8" x14ac:dyDescent="0.25">
      <c r="A1670" s="193" t="s">
        <v>16201</v>
      </c>
      <c r="B1670" s="194" t="s">
        <v>16202</v>
      </c>
      <c r="C1670" s="188" t="s">
        <v>6</v>
      </c>
      <c r="D1670" s="177"/>
      <c r="E1670" s="201">
        <v>210</v>
      </c>
      <c r="F1670" s="201">
        <v>13.8</v>
      </c>
      <c r="G1670" s="88">
        <f t="shared" si="52"/>
        <v>0</v>
      </c>
      <c r="H1670" s="66">
        <f t="shared" si="53"/>
        <v>0</v>
      </c>
    </row>
    <row r="1671" spans="1:8" s="103" customFormat="1" ht="12.75" x14ac:dyDescent="0.2">
      <c r="A1671" s="193" t="s">
        <v>16203</v>
      </c>
      <c r="B1671" s="194" t="s">
        <v>16204</v>
      </c>
      <c r="C1671" s="188" t="s">
        <v>6</v>
      </c>
      <c r="D1671" s="181"/>
      <c r="E1671" s="201">
        <v>65</v>
      </c>
      <c r="F1671" s="201">
        <v>4.24</v>
      </c>
      <c r="G1671" s="88">
        <f t="shared" si="52"/>
        <v>0</v>
      </c>
      <c r="H1671" s="66">
        <f t="shared" si="53"/>
        <v>0</v>
      </c>
    </row>
    <row r="1672" spans="1:8" x14ac:dyDescent="0.25">
      <c r="A1672" s="193" t="s">
        <v>16205</v>
      </c>
      <c r="B1672" s="194" t="s">
        <v>16206</v>
      </c>
      <c r="C1672" s="188" t="s">
        <v>6</v>
      </c>
      <c r="D1672" s="177"/>
      <c r="E1672" s="201">
        <v>46.8</v>
      </c>
      <c r="F1672" s="201">
        <v>3.07</v>
      </c>
      <c r="G1672" s="88">
        <f t="shared" si="52"/>
        <v>0</v>
      </c>
      <c r="H1672" s="66">
        <f t="shared" si="53"/>
        <v>0</v>
      </c>
    </row>
    <row r="1673" spans="1:8" ht="22.5" x14ac:dyDescent="0.25">
      <c r="A1673" s="193" t="s">
        <v>16207</v>
      </c>
      <c r="B1673" s="194" t="s">
        <v>16208</v>
      </c>
      <c r="C1673" s="188" t="s">
        <v>6</v>
      </c>
      <c r="D1673" s="177"/>
      <c r="E1673" s="201">
        <v>49.9</v>
      </c>
      <c r="F1673" s="201">
        <v>3.27</v>
      </c>
      <c r="G1673" s="88">
        <f t="shared" si="52"/>
        <v>0</v>
      </c>
      <c r="H1673" s="66">
        <f t="shared" si="53"/>
        <v>0</v>
      </c>
    </row>
    <row r="1674" spans="1:8" ht="22.5" x14ac:dyDescent="0.25">
      <c r="A1674" s="193" t="s">
        <v>16209</v>
      </c>
      <c r="B1674" s="194" t="s">
        <v>16210</v>
      </c>
      <c r="C1674" s="188" t="s">
        <v>6</v>
      </c>
      <c r="D1674" s="177"/>
      <c r="E1674" s="201">
        <v>179</v>
      </c>
      <c r="F1674" s="201">
        <v>11.7</v>
      </c>
      <c r="G1674" s="88">
        <f t="shared" si="52"/>
        <v>0</v>
      </c>
      <c r="H1674" s="66">
        <f t="shared" si="53"/>
        <v>0</v>
      </c>
    </row>
    <row r="1675" spans="1:8" ht="22.5" x14ac:dyDescent="0.25">
      <c r="A1675" s="193" t="s">
        <v>16211</v>
      </c>
      <c r="B1675" s="194" t="s">
        <v>16212</v>
      </c>
      <c r="C1675" s="188" t="s">
        <v>6</v>
      </c>
      <c r="D1675" s="177"/>
      <c r="E1675" s="201">
        <v>198</v>
      </c>
      <c r="F1675" s="201">
        <v>13</v>
      </c>
      <c r="G1675" s="88">
        <f t="shared" si="52"/>
        <v>0</v>
      </c>
      <c r="H1675" s="66">
        <f t="shared" si="53"/>
        <v>0</v>
      </c>
    </row>
    <row r="1676" spans="1:8" ht="22.5" x14ac:dyDescent="0.25">
      <c r="A1676" s="193" t="s">
        <v>16213</v>
      </c>
      <c r="B1676" s="194" t="s">
        <v>16214</v>
      </c>
      <c r="C1676" s="188" t="s">
        <v>6</v>
      </c>
      <c r="D1676" s="177"/>
      <c r="E1676" s="201">
        <v>267</v>
      </c>
      <c r="F1676" s="201">
        <v>17.5</v>
      </c>
      <c r="G1676" s="88">
        <f t="shared" si="52"/>
        <v>0</v>
      </c>
      <c r="H1676" s="66">
        <f t="shared" si="53"/>
        <v>0</v>
      </c>
    </row>
    <row r="1677" spans="1:8" ht="22.5" x14ac:dyDescent="0.25">
      <c r="A1677" s="193" t="s">
        <v>16215</v>
      </c>
      <c r="B1677" s="194" t="s">
        <v>23013</v>
      </c>
      <c r="C1677" s="188" t="s">
        <v>6</v>
      </c>
      <c r="D1677" s="177"/>
      <c r="E1677" s="201">
        <v>292</v>
      </c>
      <c r="F1677" s="201">
        <v>19.100000000000001</v>
      </c>
      <c r="G1677" s="88">
        <f t="shared" si="52"/>
        <v>0</v>
      </c>
      <c r="H1677" s="66">
        <f t="shared" si="53"/>
        <v>0</v>
      </c>
    </row>
    <row r="1678" spans="1:8" ht="78.75" x14ac:dyDescent="0.25">
      <c r="A1678" s="195" t="s">
        <v>16216</v>
      </c>
      <c r="B1678" s="196" t="s">
        <v>23014</v>
      </c>
      <c r="C1678" s="198"/>
      <c r="D1678" s="199"/>
      <c r="E1678" s="199"/>
      <c r="F1678" s="199"/>
      <c r="G1678" s="199"/>
      <c r="H1678" s="200"/>
    </row>
    <row r="1679" spans="1:8" x14ac:dyDescent="0.25">
      <c r="A1679" s="193" t="s">
        <v>16217</v>
      </c>
      <c r="B1679" s="194" t="s">
        <v>16218</v>
      </c>
      <c r="C1679" s="188" t="s">
        <v>6</v>
      </c>
      <c r="D1679" s="177"/>
      <c r="E1679" s="201">
        <v>30.3</v>
      </c>
      <c r="F1679" s="201">
        <v>1.99</v>
      </c>
      <c r="G1679" s="88">
        <f t="shared" si="52"/>
        <v>0</v>
      </c>
      <c r="H1679" s="66">
        <f t="shared" si="53"/>
        <v>0</v>
      </c>
    </row>
    <row r="1680" spans="1:8" x14ac:dyDescent="0.25">
      <c r="A1680" s="193" t="s">
        <v>16219</v>
      </c>
      <c r="B1680" s="194" t="s">
        <v>16220</v>
      </c>
      <c r="C1680" s="188" t="s">
        <v>6</v>
      </c>
      <c r="D1680" s="177"/>
      <c r="E1680" s="201">
        <v>40.1</v>
      </c>
      <c r="F1680" s="201">
        <v>2.63</v>
      </c>
      <c r="G1680" s="88">
        <f t="shared" si="52"/>
        <v>0</v>
      </c>
      <c r="H1680" s="66">
        <f t="shared" si="53"/>
        <v>0</v>
      </c>
    </row>
    <row r="1681" spans="1:8" x14ac:dyDescent="0.25">
      <c r="A1681" s="193" t="s">
        <v>16221</v>
      </c>
      <c r="B1681" s="194" t="s">
        <v>16222</v>
      </c>
      <c r="C1681" s="188" t="s">
        <v>6</v>
      </c>
      <c r="D1681" s="177"/>
      <c r="E1681" s="201">
        <v>76</v>
      </c>
      <c r="F1681" s="201">
        <v>4.97</v>
      </c>
      <c r="G1681" s="88">
        <f t="shared" si="52"/>
        <v>0</v>
      </c>
      <c r="H1681" s="66">
        <f t="shared" si="53"/>
        <v>0</v>
      </c>
    </row>
    <row r="1682" spans="1:8" x14ac:dyDescent="0.25">
      <c r="A1682" s="193" t="s">
        <v>16223</v>
      </c>
      <c r="B1682" s="194" t="s">
        <v>16224</v>
      </c>
      <c r="C1682" s="188" t="s">
        <v>6</v>
      </c>
      <c r="D1682" s="177"/>
      <c r="E1682" s="201">
        <v>126</v>
      </c>
      <c r="F1682" s="201">
        <v>8.3000000000000007</v>
      </c>
      <c r="G1682" s="88">
        <f t="shared" si="52"/>
        <v>0</v>
      </c>
      <c r="H1682" s="66">
        <f t="shared" si="53"/>
        <v>0</v>
      </c>
    </row>
    <row r="1683" spans="1:8" x14ac:dyDescent="0.25">
      <c r="A1683" s="193" t="s">
        <v>16225</v>
      </c>
      <c r="B1683" s="194" t="s">
        <v>16226</v>
      </c>
      <c r="C1683" s="188" t="s">
        <v>6</v>
      </c>
      <c r="D1683" s="177"/>
      <c r="E1683" s="201">
        <v>177</v>
      </c>
      <c r="F1683" s="201">
        <v>11.6</v>
      </c>
      <c r="G1683" s="88">
        <f t="shared" si="52"/>
        <v>0</v>
      </c>
      <c r="H1683" s="66">
        <f t="shared" si="53"/>
        <v>0</v>
      </c>
    </row>
    <row r="1684" spans="1:8" x14ac:dyDescent="0.25">
      <c r="A1684" s="193" t="s">
        <v>16227</v>
      </c>
      <c r="B1684" s="194" t="s">
        <v>16228</v>
      </c>
      <c r="C1684" s="188" t="s">
        <v>6</v>
      </c>
      <c r="D1684" s="177"/>
      <c r="E1684" s="201">
        <v>201</v>
      </c>
      <c r="F1684" s="201">
        <v>13.2</v>
      </c>
      <c r="G1684" s="88">
        <f t="shared" si="52"/>
        <v>0</v>
      </c>
      <c r="H1684" s="66">
        <f t="shared" si="53"/>
        <v>0</v>
      </c>
    </row>
    <row r="1685" spans="1:8" x14ac:dyDescent="0.25">
      <c r="A1685" s="193" t="s">
        <v>16229</v>
      </c>
      <c r="B1685" s="194" t="s">
        <v>16230</v>
      </c>
      <c r="C1685" s="188" t="s">
        <v>6</v>
      </c>
      <c r="D1685" s="177"/>
      <c r="E1685" s="201">
        <v>293</v>
      </c>
      <c r="F1685" s="201">
        <v>19.2</v>
      </c>
      <c r="G1685" s="88">
        <f t="shared" si="52"/>
        <v>0</v>
      </c>
      <c r="H1685" s="66">
        <f t="shared" si="53"/>
        <v>0</v>
      </c>
    </row>
    <row r="1686" spans="1:8" x14ac:dyDescent="0.25">
      <c r="A1686" s="193" t="s">
        <v>16231</v>
      </c>
      <c r="B1686" s="194" t="s">
        <v>16232</v>
      </c>
      <c r="C1686" s="188" t="s">
        <v>6</v>
      </c>
      <c r="D1686" s="177"/>
      <c r="E1686" s="201">
        <v>455</v>
      </c>
      <c r="F1686" s="201">
        <v>29.8</v>
      </c>
      <c r="G1686" s="88">
        <f t="shared" si="52"/>
        <v>0</v>
      </c>
      <c r="H1686" s="66">
        <f t="shared" si="53"/>
        <v>0</v>
      </c>
    </row>
    <row r="1687" spans="1:8" x14ac:dyDescent="0.25">
      <c r="A1687" s="193" t="s">
        <v>16233</v>
      </c>
      <c r="B1687" s="194" t="s">
        <v>16234</v>
      </c>
      <c r="C1687" s="188" t="s">
        <v>6</v>
      </c>
      <c r="D1687" s="177"/>
      <c r="E1687" s="201">
        <v>25.5</v>
      </c>
      <c r="F1687" s="201">
        <v>1.67</v>
      </c>
      <c r="G1687" s="88">
        <f t="shared" si="52"/>
        <v>0</v>
      </c>
      <c r="H1687" s="66">
        <f t="shared" si="53"/>
        <v>0</v>
      </c>
    </row>
    <row r="1688" spans="1:8" x14ac:dyDescent="0.25">
      <c r="A1688" s="193" t="s">
        <v>16235</v>
      </c>
      <c r="B1688" s="194" t="s">
        <v>16236</v>
      </c>
      <c r="C1688" s="188" t="s">
        <v>6</v>
      </c>
      <c r="D1688" s="177"/>
      <c r="E1688" s="201">
        <v>29.3</v>
      </c>
      <c r="F1688" s="201">
        <v>1.92</v>
      </c>
      <c r="G1688" s="88">
        <f t="shared" si="52"/>
        <v>0</v>
      </c>
      <c r="H1688" s="66">
        <f t="shared" si="53"/>
        <v>0</v>
      </c>
    </row>
    <row r="1689" spans="1:8" x14ac:dyDescent="0.25">
      <c r="A1689" s="193" t="s">
        <v>16237</v>
      </c>
      <c r="B1689" s="194" t="s">
        <v>16238</v>
      </c>
      <c r="C1689" s="188" t="s">
        <v>6</v>
      </c>
      <c r="D1689" s="177"/>
      <c r="E1689" s="201">
        <v>44.5</v>
      </c>
      <c r="F1689" s="201">
        <v>2.91</v>
      </c>
      <c r="G1689" s="88">
        <f t="shared" si="52"/>
        <v>0</v>
      </c>
      <c r="H1689" s="66">
        <f t="shared" si="53"/>
        <v>0</v>
      </c>
    </row>
    <row r="1690" spans="1:8" x14ac:dyDescent="0.25">
      <c r="A1690" s="193" t="s">
        <v>16239</v>
      </c>
      <c r="B1690" s="194" t="s">
        <v>16240</v>
      </c>
      <c r="C1690" s="188" t="s">
        <v>6</v>
      </c>
      <c r="D1690" s="177"/>
      <c r="E1690" s="201">
        <v>66</v>
      </c>
      <c r="F1690" s="201">
        <v>4.3099999999999996</v>
      </c>
      <c r="G1690" s="88">
        <f t="shared" si="52"/>
        <v>0</v>
      </c>
      <c r="H1690" s="66">
        <f t="shared" si="53"/>
        <v>0</v>
      </c>
    </row>
    <row r="1691" spans="1:8" x14ac:dyDescent="0.25">
      <c r="A1691" s="193" t="s">
        <v>16241</v>
      </c>
      <c r="B1691" s="194" t="s">
        <v>16242</v>
      </c>
      <c r="C1691" s="188" t="s">
        <v>6</v>
      </c>
      <c r="D1691" s="177"/>
      <c r="E1691" s="201">
        <v>76</v>
      </c>
      <c r="F1691" s="201">
        <v>4.97</v>
      </c>
      <c r="G1691" s="88">
        <f t="shared" si="52"/>
        <v>0</v>
      </c>
      <c r="H1691" s="66">
        <f t="shared" si="53"/>
        <v>0</v>
      </c>
    </row>
    <row r="1692" spans="1:8" x14ac:dyDescent="0.25">
      <c r="A1692" s="193" t="s">
        <v>16243</v>
      </c>
      <c r="B1692" s="194" t="s">
        <v>16244</v>
      </c>
      <c r="C1692" s="188" t="s">
        <v>6</v>
      </c>
      <c r="D1692" s="177"/>
      <c r="E1692" s="201">
        <v>117</v>
      </c>
      <c r="F1692" s="201">
        <v>7.7</v>
      </c>
      <c r="G1692" s="88">
        <f t="shared" si="52"/>
        <v>0</v>
      </c>
      <c r="H1692" s="66">
        <f t="shared" si="53"/>
        <v>0</v>
      </c>
    </row>
    <row r="1693" spans="1:8" s="103" customFormat="1" ht="12.75" x14ac:dyDescent="0.2">
      <c r="A1693" s="193" t="s">
        <v>16245</v>
      </c>
      <c r="B1693" s="194" t="s">
        <v>16246</v>
      </c>
      <c r="C1693" s="188" t="s">
        <v>6</v>
      </c>
      <c r="D1693" s="181"/>
      <c r="E1693" s="201">
        <v>126</v>
      </c>
      <c r="F1693" s="201">
        <v>8.3000000000000007</v>
      </c>
      <c r="G1693" s="88">
        <f t="shared" si="52"/>
        <v>0</v>
      </c>
      <c r="H1693" s="66">
        <f t="shared" si="53"/>
        <v>0</v>
      </c>
    </row>
    <row r="1694" spans="1:8" x14ac:dyDescent="0.25">
      <c r="A1694" s="193" t="s">
        <v>16247</v>
      </c>
      <c r="B1694" s="194" t="s">
        <v>16248</v>
      </c>
      <c r="C1694" s="188" t="s">
        <v>6</v>
      </c>
      <c r="D1694" s="177"/>
      <c r="E1694" s="201">
        <v>27.4</v>
      </c>
      <c r="F1694" s="201">
        <v>1.8</v>
      </c>
      <c r="G1694" s="88">
        <f t="shared" si="52"/>
        <v>0</v>
      </c>
      <c r="H1694" s="66">
        <f t="shared" si="53"/>
        <v>0</v>
      </c>
    </row>
    <row r="1695" spans="1:8" x14ac:dyDescent="0.25">
      <c r="A1695" s="193" t="s">
        <v>16249</v>
      </c>
      <c r="B1695" s="194" t="s">
        <v>16250</v>
      </c>
      <c r="C1695" s="188" t="s">
        <v>6</v>
      </c>
      <c r="D1695" s="177"/>
      <c r="E1695" s="201">
        <v>52</v>
      </c>
      <c r="F1695" s="201">
        <v>3.38</v>
      </c>
      <c r="G1695" s="88">
        <f t="shared" si="52"/>
        <v>0</v>
      </c>
      <c r="H1695" s="66">
        <f t="shared" si="53"/>
        <v>0</v>
      </c>
    </row>
    <row r="1696" spans="1:8" x14ac:dyDescent="0.25">
      <c r="A1696" s="193" t="s">
        <v>16251</v>
      </c>
      <c r="B1696" s="194" t="s">
        <v>16252</v>
      </c>
      <c r="C1696" s="188" t="s">
        <v>6</v>
      </c>
      <c r="D1696" s="177"/>
      <c r="E1696" s="201">
        <v>139</v>
      </c>
      <c r="F1696" s="201">
        <v>9.1</v>
      </c>
      <c r="G1696" s="88">
        <f t="shared" si="52"/>
        <v>0</v>
      </c>
      <c r="H1696" s="66">
        <f t="shared" si="53"/>
        <v>0</v>
      </c>
    </row>
    <row r="1697" spans="1:8" x14ac:dyDescent="0.25">
      <c r="A1697" s="193" t="s">
        <v>16253</v>
      </c>
      <c r="B1697" s="194" t="s">
        <v>16254</v>
      </c>
      <c r="C1697" s="188" t="s">
        <v>6</v>
      </c>
      <c r="D1697" s="177"/>
      <c r="E1697" s="201">
        <v>22.9</v>
      </c>
      <c r="F1697" s="201">
        <v>1.5</v>
      </c>
      <c r="G1697" s="88">
        <f t="shared" si="52"/>
        <v>0</v>
      </c>
      <c r="H1697" s="66">
        <f t="shared" si="53"/>
        <v>0</v>
      </c>
    </row>
    <row r="1698" spans="1:8" x14ac:dyDescent="0.25">
      <c r="A1698" s="193" t="s">
        <v>16255</v>
      </c>
      <c r="B1698" s="194" t="s">
        <v>16256</v>
      </c>
      <c r="C1698" s="188" t="s">
        <v>6</v>
      </c>
      <c r="D1698" s="177"/>
      <c r="E1698" s="201">
        <v>14.1</v>
      </c>
      <c r="F1698" s="201">
        <v>0.93</v>
      </c>
      <c r="G1698" s="88">
        <f t="shared" si="52"/>
        <v>0</v>
      </c>
      <c r="H1698" s="66">
        <f t="shared" si="53"/>
        <v>0</v>
      </c>
    </row>
    <row r="1699" spans="1:8" x14ac:dyDescent="0.25">
      <c r="A1699" s="193" t="s">
        <v>16257</v>
      </c>
      <c r="B1699" s="194" t="s">
        <v>16258</v>
      </c>
      <c r="C1699" s="188" t="s">
        <v>6</v>
      </c>
      <c r="D1699" s="177"/>
      <c r="E1699" s="201">
        <v>24.5</v>
      </c>
      <c r="F1699" s="201">
        <v>1.6</v>
      </c>
      <c r="G1699" s="88">
        <f t="shared" si="52"/>
        <v>0</v>
      </c>
      <c r="H1699" s="66">
        <f t="shared" si="53"/>
        <v>0</v>
      </c>
    </row>
    <row r="1700" spans="1:8" ht="67.5" x14ac:dyDescent="0.25">
      <c r="A1700" s="195" t="s">
        <v>16259</v>
      </c>
      <c r="B1700" s="196" t="s">
        <v>23015</v>
      </c>
      <c r="C1700" s="198"/>
      <c r="D1700" s="199"/>
      <c r="E1700" s="199"/>
      <c r="F1700" s="199"/>
      <c r="G1700" s="199"/>
      <c r="H1700" s="200"/>
    </row>
    <row r="1701" spans="1:8" x14ac:dyDescent="0.25">
      <c r="A1701" s="193" t="s">
        <v>16260</v>
      </c>
      <c r="B1701" s="194" t="s">
        <v>16261</v>
      </c>
      <c r="C1701" s="188" t="s">
        <v>6</v>
      </c>
      <c r="D1701" s="177"/>
      <c r="E1701" s="201">
        <v>35.200000000000003</v>
      </c>
      <c r="F1701" s="201">
        <v>2.31</v>
      </c>
      <c r="G1701" s="88">
        <f t="shared" si="52"/>
        <v>0</v>
      </c>
      <c r="H1701" s="66">
        <f t="shared" si="53"/>
        <v>0</v>
      </c>
    </row>
    <row r="1702" spans="1:8" s="103" customFormat="1" ht="12.75" x14ac:dyDescent="0.2">
      <c r="A1702" s="193" t="s">
        <v>16262</v>
      </c>
      <c r="B1702" s="194" t="s">
        <v>16263</v>
      </c>
      <c r="C1702" s="188" t="s">
        <v>6</v>
      </c>
      <c r="D1702" s="181"/>
      <c r="E1702" s="201">
        <v>36.200000000000003</v>
      </c>
      <c r="F1702" s="201">
        <v>2.37</v>
      </c>
      <c r="G1702" s="88">
        <f t="shared" si="52"/>
        <v>0</v>
      </c>
      <c r="H1702" s="66">
        <f t="shared" si="53"/>
        <v>0</v>
      </c>
    </row>
    <row r="1703" spans="1:8" x14ac:dyDescent="0.25">
      <c r="A1703" s="193" t="s">
        <v>16264</v>
      </c>
      <c r="B1703" s="194" t="s">
        <v>16265</v>
      </c>
      <c r="C1703" s="188" t="s">
        <v>6</v>
      </c>
      <c r="D1703" s="177"/>
      <c r="E1703" s="201">
        <v>45.5</v>
      </c>
      <c r="F1703" s="201">
        <v>2.98</v>
      </c>
      <c r="G1703" s="88">
        <f t="shared" si="52"/>
        <v>0</v>
      </c>
      <c r="H1703" s="66">
        <f t="shared" si="53"/>
        <v>0</v>
      </c>
    </row>
    <row r="1704" spans="1:8" x14ac:dyDescent="0.25">
      <c r="A1704" s="193" t="s">
        <v>16266</v>
      </c>
      <c r="B1704" s="194" t="s">
        <v>16267</v>
      </c>
      <c r="C1704" s="188" t="s">
        <v>6</v>
      </c>
      <c r="D1704" s="177"/>
      <c r="E1704" s="201">
        <v>32.700000000000003</v>
      </c>
      <c r="F1704" s="201">
        <v>2.15</v>
      </c>
      <c r="G1704" s="88">
        <f t="shared" si="52"/>
        <v>0</v>
      </c>
      <c r="H1704" s="66">
        <f t="shared" si="53"/>
        <v>0</v>
      </c>
    </row>
    <row r="1705" spans="1:8" x14ac:dyDescent="0.25">
      <c r="A1705" s="193" t="s">
        <v>16268</v>
      </c>
      <c r="B1705" s="194" t="s">
        <v>16269</v>
      </c>
      <c r="C1705" s="188" t="s">
        <v>6</v>
      </c>
      <c r="D1705" s="177"/>
      <c r="E1705" s="201">
        <v>34.299999999999997</v>
      </c>
      <c r="F1705" s="201">
        <v>2.25</v>
      </c>
      <c r="G1705" s="88">
        <f t="shared" si="52"/>
        <v>0</v>
      </c>
      <c r="H1705" s="66">
        <f t="shared" si="53"/>
        <v>0</v>
      </c>
    </row>
    <row r="1706" spans="1:8" x14ac:dyDescent="0.25">
      <c r="A1706" s="193" t="s">
        <v>16270</v>
      </c>
      <c r="B1706" s="194" t="s">
        <v>16271</v>
      </c>
      <c r="C1706" s="188" t="s">
        <v>6</v>
      </c>
      <c r="D1706" s="177"/>
      <c r="E1706" s="201">
        <v>30.3</v>
      </c>
      <c r="F1706" s="201">
        <v>1.99</v>
      </c>
      <c r="G1706" s="88">
        <f t="shared" si="52"/>
        <v>0</v>
      </c>
      <c r="H1706" s="66">
        <f t="shared" si="53"/>
        <v>0</v>
      </c>
    </row>
    <row r="1707" spans="1:8" x14ac:dyDescent="0.25">
      <c r="A1707" s="193" t="s">
        <v>16272</v>
      </c>
      <c r="B1707" s="194" t="s">
        <v>16273</v>
      </c>
      <c r="C1707" s="188" t="s">
        <v>6</v>
      </c>
      <c r="D1707" s="177"/>
      <c r="E1707" s="201">
        <v>25.5</v>
      </c>
      <c r="F1707" s="201">
        <v>1.67</v>
      </c>
      <c r="G1707" s="88">
        <f t="shared" si="52"/>
        <v>0</v>
      </c>
      <c r="H1707" s="66">
        <f t="shared" si="53"/>
        <v>0</v>
      </c>
    </row>
    <row r="1708" spans="1:8" x14ac:dyDescent="0.25">
      <c r="A1708" s="193" t="s">
        <v>16274</v>
      </c>
      <c r="B1708" s="194" t="s">
        <v>16275</v>
      </c>
      <c r="C1708" s="188" t="s">
        <v>6</v>
      </c>
      <c r="D1708" s="177"/>
      <c r="E1708" s="201">
        <v>40.6</v>
      </c>
      <c r="F1708" s="201">
        <v>2.66</v>
      </c>
      <c r="G1708" s="88">
        <f t="shared" si="52"/>
        <v>0</v>
      </c>
      <c r="H1708" s="66">
        <f t="shared" si="53"/>
        <v>0</v>
      </c>
    </row>
    <row r="1709" spans="1:8" ht="56.25" x14ac:dyDescent="0.25">
      <c r="A1709" s="195" t="s">
        <v>16276</v>
      </c>
      <c r="B1709" s="196" t="s">
        <v>23016</v>
      </c>
      <c r="C1709" s="198"/>
      <c r="D1709" s="199"/>
      <c r="E1709" s="199"/>
      <c r="F1709" s="199"/>
      <c r="G1709" s="199"/>
      <c r="H1709" s="200"/>
    </row>
    <row r="1710" spans="1:8" x14ac:dyDescent="0.25">
      <c r="A1710" s="193" t="s">
        <v>16277</v>
      </c>
      <c r="B1710" s="194" t="s">
        <v>16278</v>
      </c>
      <c r="C1710" s="188" t="s">
        <v>6</v>
      </c>
      <c r="D1710" s="177"/>
      <c r="E1710" s="201">
        <v>100</v>
      </c>
      <c r="F1710" s="201">
        <v>6.6</v>
      </c>
      <c r="G1710" s="88">
        <f t="shared" si="52"/>
        <v>0</v>
      </c>
      <c r="H1710" s="66">
        <f t="shared" si="53"/>
        <v>0</v>
      </c>
    </row>
    <row r="1711" spans="1:8" x14ac:dyDescent="0.25">
      <c r="A1711" s="193" t="s">
        <v>16279</v>
      </c>
      <c r="B1711" s="194" t="s">
        <v>16280</v>
      </c>
      <c r="C1711" s="188" t="s">
        <v>6</v>
      </c>
      <c r="D1711" s="177"/>
      <c r="E1711" s="201">
        <v>112</v>
      </c>
      <c r="F1711" s="201">
        <v>7.4</v>
      </c>
      <c r="G1711" s="88">
        <f t="shared" si="52"/>
        <v>0</v>
      </c>
      <c r="H1711" s="66">
        <f t="shared" si="53"/>
        <v>0</v>
      </c>
    </row>
    <row r="1712" spans="1:8" x14ac:dyDescent="0.25">
      <c r="A1712" s="193" t="s">
        <v>16281</v>
      </c>
      <c r="B1712" s="194" t="s">
        <v>16282</v>
      </c>
      <c r="C1712" s="188" t="s">
        <v>6</v>
      </c>
      <c r="D1712" s="177"/>
      <c r="E1712" s="201">
        <v>118</v>
      </c>
      <c r="F1712" s="201">
        <v>7.8</v>
      </c>
      <c r="G1712" s="88">
        <f t="shared" si="52"/>
        <v>0</v>
      </c>
      <c r="H1712" s="66">
        <f t="shared" si="53"/>
        <v>0</v>
      </c>
    </row>
    <row r="1713" spans="1:8" x14ac:dyDescent="0.25">
      <c r="A1713" s="193" t="s">
        <v>16283</v>
      </c>
      <c r="B1713" s="194" t="s">
        <v>16284</v>
      </c>
      <c r="C1713" s="188" t="s">
        <v>6</v>
      </c>
      <c r="D1713" s="177"/>
      <c r="E1713" s="201">
        <v>147</v>
      </c>
      <c r="F1713" s="201">
        <v>9.6</v>
      </c>
      <c r="G1713" s="88">
        <f t="shared" si="52"/>
        <v>0</v>
      </c>
      <c r="H1713" s="66">
        <f t="shared" si="53"/>
        <v>0</v>
      </c>
    </row>
    <row r="1714" spans="1:8" x14ac:dyDescent="0.25">
      <c r="A1714" s="193" t="s">
        <v>16285</v>
      </c>
      <c r="B1714" s="194" t="s">
        <v>16286</v>
      </c>
      <c r="C1714" s="188" t="s">
        <v>6</v>
      </c>
      <c r="D1714" s="177"/>
      <c r="E1714" s="201">
        <v>186</v>
      </c>
      <c r="F1714" s="201">
        <v>12.2</v>
      </c>
      <c r="G1714" s="88">
        <f t="shared" si="52"/>
        <v>0</v>
      </c>
      <c r="H1714" s="66">
        <f t="shared" si="53"/>
        <v>0</v>
      </c>
    </row>
    <row r="1715" spans="1:8" x14ac:dyDescent="0.25">
      <c r="A1715" s="193" t="s">
        <v>16287</v>
      </c>
      <c r="B1715" s="194" t="s">
        <v>16288</v>
      </c>
      <c r="C1715" s="188" t="s">
        <v>6</v>
      </c>
      <c r="D1715" s="177"/>
      <c r="E1715" s="201">
        <v>220</v>
      </c>
      <c r="F1715" s="201">
        <v>14.4</v>
      </c>
      <c r="G1715" s="88">
        <f t="shared" si="52"/>
        <v>0</v>
      </c>
      <c r="H1715" s="66">
        <f t="shared" si="53"/>
        <v>0</v>
      </c>
    </row>
    <row r="1716" spans="1:8" x14ac:dyDescent="0.25">
      <c r="A1716" s="193" t="s">
        <v>16289</v>
      </c>
      <c r="B1716" s="194" t="s">
        <v>16290</v>
      </c>
      <c r="C1716" s="188" t="s">
        <v>6</v>
      </c>
      <c r="D1716" s="177"/>
      <c r="E1716" s="201">
        <v>300</v>
      </c>
      <c r="F1716" s="201">
        <v>19.7</v>
      </c>
      <c r="G1716" s="88">
        <f t="shared" si="52"/>
        <v>0</v>
      </c>
      <c r="H1716" s="66">
        <f t="shared" si="53"/>
        <v>0</v>
      </c>
    </row>
    <row r="1717" spans="1:8" x14ac:dyDescent="0.25">
      <c r="A1717" s="193" t="s">
        <v>16291</v>
      </c>
      <c r="B1717" s="194" t="s">
        <v>16292</v>
      </c>
      <c r="C1717" s="188" t="s">
        <v>6</v>
      </c>
      <c r="D1717" s="177"/>
      <c r="E1717" s="201">
        <v>182</v>
      </c>
      <c r="F1717" s="201">
        <v>11.9</v>
      </c>
      <c r="G1717" s="88">
        <f t="shared" si="52"/>
        <v>0</v>
      </c>
      <c r="H1717" s="66">
        <f t="shared" si="53"/>
        <v>0</v>
      </c>
    </row>
    <row r="1718" spans="1:8" x14ac:dyDescent="0.25">
      <c r="A1718" s="193" t="s">
        <v>16293</v>
      </c>
      <c r="B1718" s="194" t="s">
        <v>16294</v>
      </c>
      <c r="C1718" s="188" t="s">
        <v>6</v>
      </c>
      <c r="D1718" s="177"/>
      <c r="E1718" s="201">
        <v>259</v>
      </c>
      <c r="F1718" s="201">
        <v>17</v>
      </c>
      <c r="G1718" s="88">
        <f t="shared" si="52"/>
        <v>0</v>
      </c>
      <c r="H1718" s="66">
        <f t="shared" si="53"/>
        <v>0</v>
      </c>
    </row>
    <row r="1719" spans="1:8" x14ac:dyDescent="0.25">
      <c r="A1719" s="193" t="s">
        <v>16295</v>
      </c>
      <c r="B1719" s="194" t="s">
        <v>16296</v>
      </c>
      <c r="C1719" s="188" t="s">
        <v>6</v>
      </c>
      <c r="D1719" s="177"/>
      <c r="E1719" s="201">
        <v>500</v>
      </c>
      <c r="F1719" s="201">
        <v>32.799999999999997</v>
      </c>
      <c r="G1719" s="88">
        <f t="shared" si="52"/>
        <v>0</v>
      </c>
      <c r="H1719" s="66">
        <f t="shared" si="53"/>
        <v>0</v>
      </c>
    </row>
    <row r="1720" spans="1:8" x14ac:dyDescent="0.25">
      <c r="A1720" s="193" t="s">
        <v>16297</v>
      </c>
      <c r="B1720" s="194" t="s">
        <v>16298</v>
      </c>
      <c r="C1720" s="188" t="s">
        <v>6</v>
      </c>
      <c r="D1720" s="177"/>
      <c r="E1720" s="201">
        <v>639</v>
      </c>
      <c r="F1720" s="201">
        <v>41.9</v>
      </c>
      <c r="G1720" s="88">
        <f t="shared" si="52"/>
        <v>0</v>
      </c>
      <c r="H1720" s="66">
        <f t="shared" si="53"/>
        <v>0</v>
      </c>
    </row>
    <row r="1721" spans="1:8" x14ac:dyDescent="0.25">
      <c r="A1721" s="193" t="s">
        <v>16299</v>
      </c>
      <c r="B1721" s="194" t="s">
        <v>16300</v>
      </c>
      <c r="C1721" s="188" t="s">
        <v>6</v>
      </c>
      <c r="D1721" s="177"/>
      <c r="E1721" s="201">
        <v>23.4</v>
      </c>
      <c r="F1721" s="201">
        <v>1.54</v>
      </c>
      <c r="G1721" s="88">
        <f t="shared" si="52"/>
        <v>0</v>
      </c>
      <c r="H1721" s="66">
        <f t="shared" si="53"/>
        <v>0</v>
      </c>
    </row>
    <row r="1722" spans="1:8" x14ac:dyDescent="0.25">
      <c r="A1722" s="193" t="s">
        <v>16301</v>
      </c>
      <c r="B1722" s="194" t="s">
        <v>16302</v>
      </c>
      <c r="C1722" s="188" t="s">
        <v>6</v>
      </c>
      <c r="D1722" s="177"/>
      <c r="E1722" s="201">
        <v>21.5</v>
      </c>
      <c r="F1722" s="201">
        <v>1.41</v>
      </c>
      <c r="G1722" s="88">
        <f t="shared" si="52"/>
        <v>0</v>
      </c>
      <c r="H1722" s="66">
        <f t="shared" si="53"/>
        <v>0</v>
      </c>
    </row>
    <row r="1723" spans="1:8" s="103" customFormat="1" ht="12.75" x14ac:dyDescent="0.2">
      <c r="A1723" s="193" t="s">
        <v>16303</v>
      </c>
      <c r="B1723" s="194" t="s">
        <v>16304</v>
      </c>
      <c r="C1723" s="188" t="s">
        <v>6</v>
      </c>
      <c r="D1723" s="181"/>
      <c r="E1723" s="201">
        <v>35.200000000000003</v>
      </c>
      <c r="F1723" s="201">
        <v>2.31</v>
      </c>
      <c r="G1723" s="88">
        <f t="shared" si="52"/>
        <v>0</v>
      </c>
      <c r="H1723" s="66">
        <f t="shared" si="53"/>
        <v>0</v>
      </c>
    </row>
    <row r="1724" spans="1:8" x14ac:dyDescent="0.25">
      <c r="A1724" s="193" t="s">
        <v>16305</v>
      </c>
      <c r="B1724" s="194" t="s">
        <v>16306</v>
      </c>
      <c r="C1724" s="188" t="s">
        <v>6</v>
      </c>
      <c r="D1724" s="177"/>
      <c r="E1724" s="201">
        <v>53</v>
      </c>
      <c r="F1724" s="201">
        <v>3.44</v>
      </c>
      <c r="G1724" s="88">
        <f t="shared" si="52"/>
        <v>0</v>
      </c>
      <c r="H1724" s="66">
        <f t="shared" si="53"/>
        <v>0</v>
      </c>
    </row>
    <row r="1725" spans="1:8" x14ac:dyDescent="0.25">
      <c r="A1725" s="193" t="s">
        <v>16307</v>
      </c>
      <c r="B1725" s="194" t="s">
        <v>16167</v>
      </c>
      <c r="C1725" s="188" t="s">
        <v>6</v>
      </c>
      <c r="D1725" s="177"/>
      <c r="E1725" s="201">
        <v>38.1</v>
      </c>
      <c r="F1725" s="201">
        <v>2.5</v>
      </c>
      <c r="G1725" s="88">
        <f t="shared" si="52"/>
        <v>0</v>
      </c>
      <c r="H1725" s="66">
        <f t="shared" si="53"/>
        <v>0</v>
      </c>
    </row>
    <row r="1726" spans="1:8" x14ac:dyDescent="0.25">
      <c r="A1726" s="193" t="s">
        <v>16308</v>
      </c>
      <c r="B1726" s="194" t="s">
        <v>16309</v>
      </c>
      <c r="C1726" s="188" t="s">
        <v>6</v>
      </c>
      <c r="D1726" s="177"/>
      <c r="E1726" s="201">
        <v>96</v>
      </c>
      <c r="F1726" s="201">
        <v>6.3</v>
      </c>
      <c r="G1726" s="88">
        <f t="shared" si="52"/>
        <v>0</v>
      </c>
      <c r="H1726" s="66">
        <f t="shared" si="53"/>
        <v>0</v>
      </c>
    </row>
    <row r="1727" spans="1:8" x14ac:dyDescent="0.25">
      <c r="A1727" s="193" t="s">
        <v>16310</v>
      </c>
      <c r="B1727" s="194" t="s">
        <v>16311</v>
      </c>
      <c r="C1727" s="188" t="s">
        <v>6</v>
      </c>
      <c r="D1727" s="177"/>
      <c r="E1727" s="201">
        <v>112</v>
      </c>
      <c r="F1727" s="201">
        <v>7.4</v>
      </c>
      <c r="G1727" s="88">
        <f t="shared" si="52"/>
        <v>0</v>
      </c>
      <c r="H1727" s="66">
        <f t="shared" si="53"/>
        <v>0</v>
      </c>
    </row>
    <row r="1728" spans="1:8" s="103" customFormat="1" ht="78.75" x14ac:dyDescent="0.2">
      <c r="A1728" s="193" t="s">
        <v>16312</v>
      </c>
      <c r="B1728" s="194" t="s">
        <v>23017</v>
      </c>
      <c r="C1728" s="188" t="s">
        <v>6</v>
      </c>
      <c r="D1728" s="181"/>
      <c r="E1728" s="201">
        <v>138</v>
      </c>
      <c r="F1728" s="201">
        <v>14.9</v>
      </c>
      <c r="G1728" s="88">
        <f t="shared" si="52"/>
        <v>0</v>
      </c>
      <c r="H1728" s="66">
        <f t="shared" si="53"/>
        <v>0</v>
      </c>
    </row>
    <row r="1729" spans="1:8" ht="67.5" x14ac:dyDescent="0.25">
      <c r="A1729" s="193" t="s">
        <v>16313</v>
      </c>
      <c r="B1729" s="194" t="s">
        <v>23018</v>
      </c>
      <c r="C1729" s="188" t="s">
        <v>6</v>
      </c>
      <c r="D1729" s="177"/>
      <c r="E1729" s="201">
        <v>38.1</v>
      </c>
      <c r="F1729" s="201">
        <v>2.5</v>
      </c>
      <c r="G1729" s="88">
        <f t="shared" si="52"/>
        <v>0</v>
      </c>
      <c r="H1729" s="66">
        <f t="shared" si="53"/>
        <v>0</v>
      </c>
    </row>
    <row r="1730" spans="1:8" ht="146.25" x14ac:dyDescent="0.25">
      <c r="A1730" s="195" t="s">
        <v>16314</v>
      </c>
      <c r="B1730" s="196" t="s">
        <v>23019</v>
      </c>
      <c r="C1730" s="198"/>
      <c r="D1730" s="199"/>
      <c r="E1730" s="199"/>
      <c r="F1730" s="199"/>
      <c r="G1730" s="199"/>
      <c r="H1730" s="200"/>
    </row>
    <row r="1731" spans="1:8" x14ac:dyDescent="0.25">
      <c r="A1731" s="193" t="s">
        <v>16315</v>
      </c>
      <c r="B1731" s="194" t="s">
        <v>16316</v>
      </c>
      <c r="C1731" s="188" t="s">
        <v>6</v>
      </c>
      <c r="D1731" s="177"/>
      <c r="E1731" s="201">
        <v>2526</v>
      </c>
      <c r="F1731" s="201">
        <v>166</v>
      </c>
      <c r="G1731" s="88">
        <f t="shared" si="52"/>
        <v>0</v>
      </c>
      <c r="H1731" s="66">
        <f t="shared" si="53"/>
        <v>0</v>
      </c>
    </row>
    <row r="1732" spans="1:8" x14ac:dyDescent="0.25">
      <c r="A1732" s="193" t="s">
        <v>16317</v>
      </c>
      <c r="B1732" s="194" t="s">
        <v>16318</v>
      </c>
      <c r="C1732" s="188" t="s">
        <v>6</v>
      </c>
      <c r="D1732" s="177"/>
      <c r="E1732" s="201">
        <v>3056</v>
      </c>
      <c r="F1732" s="201">
        <v>200</v>
      </c>
      <c r="G1732" s="88">
        <f t="shared" ref="G1732:G1795" si="54">D1732*E1732</f>
        <v>0</v>
      </c>
      <c r="H1732" s="66">
        <f t="shared" ref="H1732:H1795" si="55">D1732*F1732</f>
        <v>0</v>
      </c>
    </row>
    <row r="1733" spans="1:8" ht="67.5" x14ac:dyDescent="0.25">
      <c r="A1733" s="193" t="s">
        <v>16319</v>
      </c>
      <c r="B1733" s="194" t="s">
        <v>23020</v>
      </c>
      <c r="C1733" s="188" t="s">
        <v>6</v>
      </c>
      <c r="D1733" s="177"/>
      <c r="E1733" s="201">
        <v>82</v>
      </c>
      <c r="F1733" s="201">
        <v>5.4</v>
      </c>
      <c r="G1733" s="88">
        <f t="shared" si="54"/>
        <v>0</v>
      </c>
      <c r="H1733" s="66">
        <f t="shared" si="55"/>
        <v>0</v>
      </c>
    </row>
    <row r="1734" spans="1:8" ht="67.5" x14ac:dyDescent="0.25">
      <c r="A1734" s="193" t="s">
        <v>16320</v>
      </c>
      <c r="B1734" s="194" t="s">
        <v>23021</v>
      </c>
      <c r="C1734" s="188" t="s">
        <v>6</v>
      </c>
      <c r="D1734" s="177"/>
      <c r="E1734" s="201">
        <v>391</v>
      </c>
      <c r="F1734" s="201">
        <v>25.6</v>
      </c>
      <c r="G1734" s="88">
        <f t="shared" si="54"/>
        <v>0</v>
      </c>
      <c r="H1734" s="66">
        <f t="shared" si="55"/>
        <v>0</v>
      </c>
    </row>
    <row r="1735" spans="1:8" ht="67.5" x14ac:dyDescent="0.25">
      <c r="A1735" s="195" t="s">
        <v>16321</v>
      </c>
      <c r="B1735" s="196" t="s">
        <v>23022</v>
      </c>
      <c r="C1735" s="198"/>
      <c r="D1735" s="199"/>
      <c r="E1735" s="199"/>
      <c r="F1735" s="199"/>
      <c r="G1735" s="199"/>
      <c r="H1735" s="200"/>
    </row>
    <row r="1736" spans="1:8" x14ac:dyDescent="0.25">
      <c r="A1736" s="193" t="s">
        <v>16322</v>
      </c>
      <c r="B1736" s="194" t="s">
        <v>16323</v>
      </c>
      <c r="C1736" s="188" t="s">
        <v>6</v>
      </c>
      <c r="D1736" s="177"/>
      <c r="E1736" s="201">
        <v>13.7</v>
      </c>
      <c r="F1736" s="201">
        <v>1.48</v>
      </c>
      <c r="G1736" s="88">
        <f t="shared" si="54"/>
        <v>0</v>
      </c>
      <c r="H1736" s="66">
        <f t="shared" si="55"/>
        <v>0</v>
      </c>
    </row>
    <row r="1737" spans="1:8" x14ac:dyDescent="0.25">
      <c r="A1737" s="193" t="s">
        <v>16324</v>
      </c>
      <c r="B1737" s="194" t="s">
        <v>16325</v>
      </c>
      <c r="C1737" s="188" t="s">
        <v>6</v>
      </c>
      <c r="D1737" s="177"/>
      <c r="E1737" s="201">
        <v>24.1</v>
      </c>
      <c r="F1737" s="201">
        <v>2.6</v>
      </c>
      <c r="G1737" s="88">
        <f t="shared" si="54"/>
        <v>0</v>
      </c>
      <c r="H1737" s="66">
        <f t="shared" si="55"/>
        <v>0</v>
      </c>
    </row>
    <row r="1738" spans="1:8" x14ac:dyDescent="0.25">
      <c r="A1738" s="193" t="s">
        <v>16326</v>
      </c>
      <c r="B1738" s="194" t="s">
        <v>16327</v>
      </c>
      <c r="C1738" s="188" t="s">
        <v>6</v>
      </c>
      <c r="D1738" s="177"/>
      <c r="E1738" s="201">
        <v>36.4</v>
      </c>
      <c r="F1738" s="201">
        <v>3.92</v>
      </c>
      <c r="G1738" s="88">
        <f t="shared" si="54"/>
        <v>0</v>
      </c>
      <c r="H1738" s="66">
        <f t="shared" si="55"/>
        <v>0</v>
      </c>
    </row>
    <row r="1739" spans="1:8" x14ac:dyDescent="0.25">
      <c r="A1739" s="193" t="s">
        <v>16328</v>
      </c>
      <c r="B1739" s="194" t="s">
        <v>16329</v>
      </c>
      <c r="C1739" s="188" t="s">
        <v>6</v>
      </c>
      <c r="D1739" s="177"/>
      <c r="E1739" s="201">
        <v>47.3</v>
      </c>
      <c r="F1739" s="201">
        <v>5.0999999999999996</v>
      </c>
      <c r="G1739" s="88">
        <f t="shared" si="54"/>
        <v>0</v>
      </c>
      <c r="H1739" s="66">
        <f t="shared" si="55"/>
        <v>0</v>
      </c>
    </row>
    <row r="1740" spans="1:8" x14ac:dyDescent="0.25">
      <c r="A1740" s="193" t="s">
        <v>16330</v>
      </c>
      <c r="B1740" s="194" t="s">
        <v>16331</v>
      </c>
      <c r="C1740" s="188" t="s">
        <v>6</v>
      </c>
      <c r="D1740" s="177"/>
      <c r="E1740" s="201">
        <v>17.7</v>
      </c>
      <c r="F1740" s="201">
        <v>1.91</v>
      </c>
      <c r="G1740" s="88">
        <f t="shared" si="54"/>
        <v>0</v>
      </c>
      <c r="H1740" s="66">
        <f t="shared" si="55"/>
        <v>0</v>
      </c>
    </row>
    <row r="1741" spans="1:8" x14ac:dyDescent="0.25">
      <c r="A1741" s="193" t="s">
        <v>16332</v>
      </c>
      <c r="B1741" s="194" t="s">
        <v>16333</v>
      </c>
      <c r="C1741" s="188" t="s">
        <v>6</v>
      </c>
      <c r="D1741" s="177"/>
      <c r="E1741" s="201">
        <v>33</v>
      </c>
      <c r="F1741" s="201">
        <v>3.55</v>
      </c>
      <c r="G1741" s="88">
        <f t="shared" si="54"/>
        <v>0</v>
      </c>
      <c r="H1741" s="66">
        <f t="shared" si="55"/>
        <v>0</v>
      </c>
    </row>
    <row r="1742" spans="1:8" x14ac:dyDescent="0.25">
      <c r="A1742" s="193" t="s">
        <v>16334</v>
      </c>
      <c r="B1742" s="194" t="s">
        <v>16335</v>
      </c>
      <c r="C1742" s="188" t="s">
        <v>6</v>
      </c>
      <c r="D1742" s="177"/>
      <c r="E1742" s="201">
        <v>51</v>
      </c>
      <c r="F1742" s="201">
        <v>5.5</v>
      </c>
      <c r="G1742" s="88">
        <f t="shared" si="54"/>
        <v>0</v>
      </c>
      <c r="H1742" s="66">
        <f t="shared" si="55"/>
        <v>0</v>
      </c>
    </row>
    <row r="1743" spans="1:8" x14ac:dyDescent="0.25">
      <c r="A1743" s="193" t="s">
        <v>16336</v>
      </c>
      <c r="B1743" s="194" t="s">
        <v>16337</v>
      </c>
      <c r="C1743" s="188" t="s">
        <v>6</v>
      </c>
      <c r="D1743" s="177"/>
      <c r="E1743" s="201">
        <v>67</v>
      </c>
      <c r="F1743" s="201">
        <v>7.2</v>
      </c>
      <c r="G1743" s="88">
        <f t="shared" si="54"/>
        <v>0</v>
      </c>
      <c r="H1743" s="66">
        <f t="shared" si="55"/>
        <v>0</v>
      </c>
    </row>
    <row r="1744" spans="1:8" x14ac:dyDescent="0.25">
      <c r="A1744" s="193" t="s">
        <v>16338</v>
      </c>
      <c r="B1744" s="194" t="s">
        <v>16339</v>
      </c>
      <c r="C1744" s="188" t="s">
        <v>6</v>
      </c>
      <c r="D1744" s="177"/>
      <c r="E1744" s="201">
        <v>36.9</v>
      </c>
      <c r="F1744" s="201">
        <v>3.98</v>
      </c>
      <c r="G1744" s="88">
        <f t="shared" si="54"/>
        <v>0</v>
      </c>
      <c r="H1744" s="66">
        <f t="shared" si="55"/>
        <v>0</v>
      </c>
    </row>
    <row r="1745" spans="1:8" x14ac:dyDescent="0.25">
      <c r="A1745" s="193" t="s">
        <v>16340</v>
      </c>
      <c r="B1745" s="194" t="s">
        <v>16341</v>
      </c>
      <c r="C1745" s="188" t="s">
        <v>6</v>
      </c>
      <c r="D1745" s="177"/>
      <c r="E1745" s="201">
        <v>55</v>
      </c>
      <c r="F1745" s="201">
        <v>5.9</v>
      </c>
      <c r="G1745" s="88">
        <f t="shared" si="54"/>
        <v>0</v>
      </c>
      <c r="H1745" s="66">
        <f t="shared" si="55"/>
        <v>0</v>
      </c>
    </row>
    <row r="1746" spans="1:8" x14ac:dyDescent="0.25">
      <c r="A1746" s="193" t="s">
        <v>16342</v>
      </c>
      <c r="B1746" s="194" t="s">
        <v>16343</v>
      </c>
      <c r="C1746" s="188" t="s">
        <v>6</v>
      </c>
      <c r="D1746" s="177"/>
      <c r="E1746" s="201">
        <v>72</v>
      </c>
      <c r="F1746" s="201">
        <v>7.8</v>
      </c>
      <c r="G1746" s="88">
        <f t="shared" si="54"/>
        <v>0</v>
      </c>
      <c r="H1746" s="66">
        <f t="shared" si="55"/>
        <v>0</v>
      </c>
    </row>
    <row r="1747" spans="1:8" x14ac:dyDescent="0.25">
      <c r="A1747" s="193" t="s">
        <v>16344</v>
      </c>
      <c r="B1747" s="194" t="s">
        <v>16345</v>
      </c>
      <c r="C1747" s="188" t="s">
        <v>6</v>
      </c>
      <c r="D1747" s="177"/>
      <c r="E1747" s="201">
        <v>16.8</v>
      </c>
      <c r="F1747" s="201">
        <v>1.81</v>
      </c>
      <c r="G1747" s="88">
        <f t="shared" si="54"/>
        <v>0</v>
      </c>
      <c r="H1747" s="66">
        <f t="shared" si="55"/>
        <v>0</v>
      </c>
    </row>
    <row r="1748" spans="1:8" x14ac:dyDescent="0.25">
      <c r="A1748" s="193" t="s">
        <v>16346</v>
      </c>
      <c r="B1748" s="194" t="s">
        <v>16347</v>
      </c>
      <c r="C1748" s="188" t="s">
        <v>6</v>
      </c>
      <c r="D1748" s="177"/>
      <c r="E1748" s="201">
        <v>27.6</v>
      </c>
      <c r="F1748" s="201">
        <v>2.97</v>
      </c>
      <c r="G1748" s="88">
        <f t="shared" si="54"/>
        <v>0</v>
      </c>
      <c r="H1748" s="66">
        <f t="shared" si="55"/>
        <v>0</v>
      </c>
    </row>
    <row r="1749" spans="1:8" x14ac:dyDescent="0.25">
      <c r="A1749" s="193" t="s">
        <v>16348</v>
      </c>
      <c r="B1749" s="194" t="s">
        <v>16349</v>
      </c>
      <c r="C1749" s="188" t="s">
        <v>6</v>
      </c>
      <c r="D1749" s="177"/>
      <c r="E1749" s="201">
        <v>19.7</v>
      </c>
      <c r="F1749" s="201">
        <v>2.13</v>
      </c>
      <c r="G1749" s="88">
        <f t="shared" si="54"/>
        <v>0</v>
      </c>
      <c r="H1749" s="66">
        <f t="shared" si="55"/>
        <v>0</v>
      </c>
    </row>
    <row r="1750" spans="1:8" x14ac:dyDescent="0.25">
      <c r="A1750" s="193" t="s">
        <v>16350</v>
      </c>
      <c r="B1750" s="194" t="s">
        <v>16351</v>
      </c>
      <c r="C1750" s="188" t="s">
        <v>6</v>
      </c>
      <c r="D1750" s="177"/>
      <c r="E1750" s="201">
        <v>35.4</v>
      </c>
      <c r="F1750" s="201">
        <v>3.81</v>
      </c>
      <c r="G1750" s="88">
        <f t="shared" si="54"/>
        <v>0</v>
      </c>
      <c r="H1750" s="66">
        <f t="shared" si="55"/>
        <v>0</v>
      </c>
    </row>
    <row r="1751" spans="1:8" x14ac:dyDescent="0.25">
      <c r="A1751" s="193" t="s">
        <v>16352</v>
      </c>
      <c r="B1751" s="194" t="s">
        <v>16353</v>
      </c>
      <c r="C1751" s="188" t="s">
        <v>6</v>
      </c>
      <c r="D1751" s="177"/>
      <c r="E1751" s="201">
        <v>10.8</v>
      </c>
      <c r="F1751" s="201">
        <v>1.1599999999999999</v>
      </c>
      <c r="G1751" s="88">
        <f t="shared" si="54"/>
        <v>0</v>
      </c>
      <c r="H1751" s="66">
        <f t="shared" si="55"/>
        <v>0</v>
      </c>
    </row>
    <row r="1752" spans="1:8" x14ac:dyDescent="0.25">
      <c r="A1752" s="193" t="s">
        <v>16354</v>
      </c>
      <c r="B1752" s="194" t="s">
        <v>16355</v>
      </c>
      <c r="C1752" s="188" t="s">
        <v>6</v>
      </c>
      <c r="D1752" s="177"/>
      <c r="E1752" s="201">
        <v>20.7</v>
      </c>
      <c r="F1752" s="201">
        <v>2.23</v>
      </c>
      <c r="G1752" s="88">
        <f t="shared" si="54"/>
        <v>0</v>
      </c>
      <c r="H1752" s="66">
        <f t="shared" si="55"/>
        <v>0</v>
      </c>
    </row>
    <row r="1753" spans="1:8" x14ac:dyDescent="0.25">
      <c r="A1753" s="193" t="s">
        <v>16356</v>
      </c>
      <c r="B1753" s="194" t="s">
        <v>16357</v>
      </c>
      <c r="C1753" s="188" t="s">
        <v>6</v>
      </c>
      <c r="D1753" s="177"/>
      <c r="E1753" s="201">
        <v>31</v>
      </c>
      <c r="F1753" s="201">
        <v>3.34</v>
      </c>
      <c r="G1753" s="88">
        <f t="shared" si="54"/>
        <v>0</v>
      </c>
      <c r="H1753" s="66">
        <f t="shared" si="55"/>
        <v>0</v>
      </c>
    </row>
    <row r="1754" spans="1:8" x14ac:dyDescent="0.25">
      <c r="A1754" s="193" t="s">
        <v>16358</v>
      </c>
      <c r="B1754" s="194" t="s">
        <v>16359</v>
      </c>
      <c r="C1754" s="188" t="s">
        <v>6</v>
      </c>
      <c r="D1754" s="177"/>
      <c r="E1754" s="201">
        <v>41.3</v>
      </c>
      <c r="F1754" s="201">
        <v>4.45</v>
      </c>
      <c r="G1754" s="88">
        <f t="shared" si="54"/>
        <v>0</v>
      </c>
      <c r="H1754" s="66">
        <f t="shared" si="55"/>
        <v>0</v>
      </c>
    </row>
    <row r="1755" spans="1:8" x14ac:dyDescent="0.25">
      <c r="A1755" s="193" t="s">
        <v>16360</v>
      </c>
      <c r="B1755" s="194" t="s">
        <v>16361</v>
      </c>
      <c r="C1755" s="188" t="s">
        <v>6</v>
      </c>
      <c r="D1755" s="177"/>
      <c r="E1755" s="201">
        <v>13.7</v>
      </c>
      <c r="F1755" s="201">
        <v>1.48</v>
      </c>
      <c r="G1755" s="88">
        <f t="shared" si="54"/>
        <v>0</v>
      </c>
      <c r="H1755" s="66">
        <f t="shared" si="55"/>
        <v>0</v>
      </c>
    </row>
    <row r="1756" spans="1:8" x14ac:dyDescent="0.25">
      <c r="A1756" s="193" t="s">
        <v>16362</v>
      </c>
      <c r="B1756" s="194" t="s">
        <v>16363</v>
      </c>
      <c r="C1756" s="188" t="s">
        <v>6</v>
      </c>
      <c r="D1756" s="177"/>
      <c r="E1756" s="201">
        <v>27.6</v>
      </c>
      <c r="F1756" s="201">
        <v>2.97</v>
      </c>
      <c r="G1756" s="88">
        <f t="shared" si="54"/>
        <v>0</v>
      </c>
      <c r="H1756" s="66">
        <f t="shared" si="55"/>
        <v>0</v>
      </c>
    </row>
    <row r="1757" spans="1:8" x14ac:dyDescent="0.25">
      <c r="A1757" s="193" t="s">
        <v>16364</v>
      </c>
      <c r="B1757" s="194" t="s">
        <v>16365</v>
      </c>
      <c r="C1757" s="188" t="s">
        <v>6</v>
      </c>
      <c r="D1757" s="177"/>
      <c r="E1757" s="201">
        <v>39.4</v>
      </c>
      <c r="F1757" s="201">
        <v>4.24</v>
      </c>
      <c r="G1757" s="88">
        <f t="shared" si="54"/>
        <v>0</v>
      </c>
      <c r="H1757" s="66">
        <f t="shared" si="55"/>
        <v>0</v>
      </c>
    </row>
    <row r="1758" spans="1:8" x14ac:dyDescent="0.25">
      <c r="A1758" s="193" t="s">
        <v>16366</v>
      </c>
      <c r="B1758" s="194" t="s">
        <v>16367</v>
      </c>
      <c r="C1758" s="188" t="s">
        <v>6</v>
      </c>
      <c r="D1758" s="177"/>
      <c r="E1758" s="201">
        <v>51</v>
      </c>
      <c r="F1758" s="201">
        <v>5.5</v>
      </c>
      <c r="G1758" s="88">
        <f t="shared" si="54"/>
        <v>0</v>
      </c>
      <c r="H1758" s="66">
        <f t="shared" si="55"/>
        <v>0</v>
      </c>
    </row>
    <row r="1759" spans="1:8" x14ac:dyDescent="0.25">
      <c r="A1759" s="193" t="s">
        <v>16368</v>
      </c>
      <c r="B1759" s="194" t="s">
        <v>16369</v>
      </c>
      <c r="C1759" s="188" t="s">
        <v>6</v>
      </c>
      <c r="D1759" s="177"/>
      <c r="E1759" s="201">
        <v>14.8</v>
      </c>
      <c r="F1759" s="201">
        <v>1.59</v>
      </c>
      <c r="G1759" s="88">
        <f t="shared" si="54"/>
        <v>0</v>
      </c>
      <c r="H1759" s="66">
        <f t="shared" si="55"/>
        <v>0</v>
      </c>
    </row>
    <row r="1760" spans="1:8" x14ac:dyDescent="0.25">
      <c r="A1760" s="193" t="s">
        <v>16370</v>
      </c>
      <c r="B1760" s="194" t="s">
        <v>16371</v>
      </c>
      <c r="C1760" s="188" t="s">
        <v>6</v>
      </c>
      <c r="D1760" s="177"/>
      <c r="E1760" s="201">
        <v>16.3</v>
      </c>
      <c r="F1760" s="201">
        <v>1.75</v>
      </c>
      <c r="G1760" s="88">
        <f t="shared" si="54"/>
        <v>0</v>
      </c>
      <c r="H1760" s="66">
        <f t="shared" si="55"/>
        <v>0</v>
      </c>
    </row>
    <row r="1761" spans="1:8" x14ac:dyDescent="0.25">
      <c r="A1761" s="193" t="s">
        <v>16372</v>
      </c>
      <c r="B1761" s="194" t="s">
        <v>16373</v>
      </c>
      <c r="C1761" s="188" t="s">
        <v>6</v>
      </c>
      <c r="D1761" s="177"/>
      <c r="E1761" s="201">
        <v>14.2</v>
      </c>
      <c r="F1761" s="201">
        <v>1.53</v>
      </c>
      <c r="G1761" s="88">
        <f t="shared" si="54"/>
        <v>0</v>
      </c>
      <c r="H1761" s="66">
        <f t="shared" si="55"/>
        <v>0</v>
      </c>
    </row>
    <row r="1762" spans="1:8" x14ac:dyDescent="0.25">
      <c r="A1762" s="193" t="s">
        <v>16374</v>
      </c>
      <c r="B1762" s="194" t="s">
        <v>16375</v>
      </c>
      <c r="C1762" s="188" t="s">
        <v>6</v>
      </c>
      <c r="D1762" s="177"/>
      <c r="E1762" s="201">
        <v>13.7</v>
      </c>
      <c r="F1762" s="201">
        <v>1.48</v>
      </c>
      <c r="G1762" s="88">
        <f t="shared" si="54"/>
        <v>0</v>
      </c>
      <c r="H1762" s="66">
        <f t="shared" si="55"/>
        <v>0</v>
      </c>
    </row>
    <row r="1763" spans="1:8" x14ac:dyDescent="0.25">
      <c r="A1763" s="193" t="s">
        <v>16376</v>
      </c>
      <c r="B1763" s="194" t="s">
        <v>16377</v>
      </c>
      <c r="C1763" s="188" t="s">
        <v>6</v>
      </c>
      <c r="D1763" s="177"/>
      <c r="E1763" s="201">
        <v>24.1</v>
      </c>
      <c r="F1763" s="201">
        <v>2.6</v>
      </c>
      <c r="G1763" s="88">
        <f t="shared" si="54"/>
        <v>0</v>
      </c>
      <c r="H1763" s="66">
        <f t="shared" si="55"/>
        <v>0</v>
      </c>
    </row>
    <row r="1764" spans="1:8" x14ac:dyDescent="0.25">
      <c r="A1764" s="193" t="s">
        <v>16378</v>
      </c>
      <c r="B1764" s="194" t="s">
        <v>16379</v>
      </c>
      <c r="C1764" s="188" t="s">
        <v>6</v>
      </c>
      <c r="D1764" s="177"/>
      <c r="E1764" s="201">
        <v>33.5</v>
      </c>
      <c r="F1764" s="201">
        <v>3.61</v>
      </c>
      <c r="G1764" s="88">
        <f t="shared" si="54"/>
        <v>0</v>
      </c>
      <c r="H1764" s="66">
        <f t="shared" si="55"/>
        <v>0</v>
      </c>
    </row>
    <row r="1765" spans="1:8" x14ac:dyDescent="0.25">
      <c r="A1765" s="193" t="s">
        <v>16380</v>
      </c>
      <c r="B1765" s="194" t="s">
        <v>16381</v>
      </c>
      <c r="C1765" s="188" t="s">
        <v>6</v>
      </c>
      <c r="D1765" s="177"/>
      <c r="E1765" s="201">
        <v>41.8</v>
      </c>
      <c r="F1765" s="201">
        <v>4.5</v>
      </c>
      <c r="G1765" s="88">
        <f t="shared" si="54"/>
        <v>0</v>
      </c>
      <c r="H1765" s="66">
        <f t="shared" si="55"/>
        <v>0</v>
      </c>
    </row>
    <row r="1766" spans="1:8" x14ac:dyDescent="0.25">
      <c r="A1766" s="193" t="s">
        <v>16382</v>
      </c>
      <c r="B1766" s="194" t="s">
        <v>16383</v>
      </c>
      <c r="C1766" s="188" t="s">
        <v>6</v>
      </c>
      <c r="D1766" s="177"/>
      <c r="E1766" s="201">
        <v>23.1</v>
      </c>
      <c r="F1766" s="201">
        <v>2.4900000000000002</v>
      </c>
      <c r="G1766" s="88">
        <f t="shared" si="54"/>
        <v>0</v>
      </c>
      <c r="H1766" s="66">
        <f t="shared" si="55"/>
        <v>0</v>
      </c>
    </row>
    <row r="1767" spans="1:8" x14ac:dyDescent="0.25">
      <c r="A1767" s="193" t="s">
        <v>16384</v>
      </c>
      <c r="B1767" s="194" t="s">
        <v>16385</v>
      </c>
      <c r="C1767" s="188" t="s">
        <v>6</v>
      </c>
      <c r="D1767" s="177"/>
      <c r="E1767" s="201">
        <v>32.5</v>
      </c>
      <c r="F1767" s="201">
        <v>3.5</v>
      </c>
      <c r="G1767" s="88">
        <f t="shared" si="54"/>
        <v>0</v>
      </c>
      <c r="H1767" s="66">
        <f t="shared" si="55"/>
        <v>0</v>
      </c>
    </row>
    <row r="1768" spans="1:8" x14ac:dyDescent="0.25">
      <c r="A1768" s="193" t="s">
        <v>16386</v>
      </c>
      <c r="B1768" s="194" t="s">
        <v>16387</v>
      </c>
      <c r="C1768" s="188" t="s">
        <v>6</v>
      </c>
      <c r="D1768" s="177"/>
      <c r="E1768" s="201">
        <v>57</v>
      </c>
      <c r="F1768" s="201">
        <v>6.1</v>
      </c>
      <c r="G1768" s="88">
        <f t="shared" si="54"/>
        <v>0</v>
      </c>
      <c r="H1768" s="66">
        <f t="shared" si="55"/>
        <v>0</v>
      </c>
    </row>
    <row r="1769" spans="1:8" x14ac:dyDescent="0.25">
      <c r="A1769" s="193" t="s">
        <v>16388</v>
      </c>
      <c r="B1769" s="194" t="s">
        <v>16389</v>
      </c>
      <c r="C1769" s="188" t="s">
        <v>6</v>
      </c>
      <c r="D1769" s="177"/>
      <c r="E1769" s="201">
        <v>38.4</v>
      </c>
      <c r="F1769" s="201">
        <v>4.13</v>
      </c>
      <c r="G1769" s="88">
        <f t="shared" si="54"/>
        <v>0</v>
      </c>
      <c r="H1769" s="66">
        <f t="shared" si="55"/>
        <v>0</v>
      </c>
    </row>
    <row r="1770" spans="1:8" x14ac:dyDescent="0.25">
      <c r="A1770" s="193" t="s">
        <v>16390</v>
      </c>
      <c r="B1770" s="194" t="s">
        <v>16391</v>
      </c>
      <c r="C1770" s="188" t="s">
        <v>6</v>
      </c>
      <c r="D1770" s="177"/>
      <c r="E1770" s="201">
        <v>55</v>
      </c>
      <c r="F1770" s="201">
        <v>5.9</v>
      </c>
      <c r="G1770" s="88">
        <f t="shared" si="54"/>
        <v>0</v>
      </c>
      <c r="H1770" s="66">
        <f t="shared" si="55"/>
        <v>0</v>
      </c>
    </row>
    <row r="1771" spans="1:8" x14ac:dyDescent="0.25">
      <c r="A1771" s="193" t="s">
        <v>16392</v>
      </c>
      <c r="B1771" s="194" t="s">
        <v>16393</v>
      </c>
      <c r="C1771" s="188" t="s">
        <v>6</v>
      </c>
      <c r="D1771" s="177"/>
      <c r="E1771" s="201">
        <v>55</v>
      </c>
      <c r="F1771" s="201">
        <v>5.9</v>
      </c>
      <c r="G1771" s="88">
        <f t="shared" si="54"/>
        <v>0</v>
      </c>
      <c r="H1771" s="66">
        <f t="shared" si="55"/>
        <v>0</v>
      </c>
    </row>
    <row r="1772" spans="1:8" ht="22.5" x14ac:dyDescent="0.25">
      <c r="A1772" s="193" t="s">
        <v>16394</v>
      </c>
      <c r="B1772" s="194" t="s">
        <v>16395</v>
      </c>
      <c r="C1772" s="188" t="s">
        <v>6</v>
      </c>
      <c r="D1772" s="177"/>
      <c r="E1772" s="201">
        <v>49.3</v>
      </c>
      <c r="F1772" s="201">
        <v>5.3</v>
      </c>
      <c r="G1772" s="88">
        <f t="shared" si="54"/>
        <v>0</v>
      </c>
      <c r="H1772" s="66">
        <f t="shared" si="55"/>
        <v>0</v>
      </c>
    </row>
    <row r="1773" spans="1:8" ht="22.5" x14ac:dyDescent="0.25">
      <c r="A1773" s="193" t="s">
        <v>16396</v>
      </c>
      <c r="B1773" s="194" t="s">
        <v>16397</v>
      </c>
      <c r="C1773" s="188" t="s">
        <v>6</v>
      </c>
      <c r="D1773" s="177"/>
      <c r="E1773" s="201">
        <v>65</v>
      </c>
      <c r="F1773" s="201">
        <v>7</v>
      </c>
      <c r="G1773" s="88">
        <f t="shared" si="54"/>
        <v>0</v>
      </c>
      <c r="H1773" s="66">
        <f t="shared" si="55"/>
        <v>0</v>
      </c>
    </row>
    <row r="1774" spans="1:8" ht="22.5" x14ac:dyDescent="0.25">
      <c r="A1774" s="193" t="s">
        <v>16398</v>
      </c>
      <c r="B1774" s="194" t="s">
        <v>16399</v>
      </c>
      <c r="C1774" s="188" t="s">
        <v>6</v>
      </c>
      <c r="D1774" s="177"/>
      <c r="E1774" s="201">
        <v>87</v>
      </c>
      <c r="F1774" s="201">
        <v>9.3000000000000007</v>
      </c>
      <c r="G1774" s="88">
        <f t="shared" si="54"/>
        <v>0</v>
      </c>
      <c r="H1774" s="66">
        <f t="shared" si="55"/>
        <v>0</v>
      </c>
    </row>
    <row r="1775" spans="1:8" ht="22.5" x14ac:dyDescent="0.25">
      <c r="A1775" s="193" t="s">
        <v>16400</v>
      </c>
      <c r="B1775" s="194" t="s">
        <v>16401</v>
      </c>
      <c r="C1775" s="188" t="s">
        <v>6</v>
      </c>
      <c r="D1775" s="177"/>
      <c r="E1775" s="201">
        <v>153</v>
      </c>
      <c r="F1775" s="201">
        <v>16.399999999999999</v>
      </c>
      <c r="G1775" s="88">
        <f t="shared" si="54"/>
        <v>0</v>
      </c>
      <c r="H1775" s="66">
        <f t="shared" si="55"/>
        <v>0</v>
      </c>
    </row>
    <row r="1776" spans="1:8" ht="22.5" x14ac:dyDescent="0.25">
      <c r="A1776" s="193" t="s">
        <v>16402</v>
      </c>
      <c r="B1776" s="194" t="s">
        <v>16403</v>
      </c>
      <c r="C1776" s="188" t="s">
        <v>6</v>
      </c>
      <c r="D1776" s="177"/>
      <c r="E1776" s="201">
        <v>305</v>
      </c>
      <c r="F1776" s="201">
        <v>32.9</v>
      </c>
      <c r="G1776" s="88">
        <f t="shared" si="54"/>
        <v>0</v>
      </c>
      <c r="H1776" s="66">
        <f t="shared" si="55"/>
        <v>0</v>
      </c>
    </row>
    <row r="1777" spans="1:8" x14ac:dyDescent="0.25">
      <c r="A1777" s="193" t="s">
        <v>16404</v>
      </c>
      <c r="B1777" s="194" t="s">
        <v>16405</v>
      </c>
      <c r="C1777" s="188" t="s">
        <v>6</v>
      </c>
      <c r="D1777" s="177"/>
      <c r="E1777" s="201">
        <v>21.7</v>
      </c>
      <c r="F1777" s="201">
        <v>2.33</v>
      </c>
      <c r="G1777" s="88">
        <f t="shared" si="54"/>
        <v>0</v>
      </c>
      <c r="H1777" s="66">
        <f t="shared" si="55"/>
        <v>0</v>
      </c>
    </row>
    <row r="1778" spans="1:8" x14ac:dyDescent="0.25">
      <c r="A1778" s="193" t="s">
        <v>16406</v>
      </c>
      <c r="B1778" s="194" t="s">
        <v>16407</v>
      </c>
      <c r="C1778" s="188" t="s">
        <v>6</v>
      </c>
      <c r="D1778" s="177"/>
      <c r="E1778" s="201">
        <v>24.1</v>
      </c>
      <c r="F1778" s="201">
        <v>2.6</v>
      </c>
      <c r="G1778" s="88">
        <f t="shared" si="54"/>
        <v>0</v>
      </c>
      <c r="H1778" s="66">
        <f t="shared" si="55"/>
        <v>0</v>
      </c>
    </row>
    <row r="1779" spans="1:8" x14ac:dyDescent="0.25">
      <c r="A1779" s="193" t="s">
        <v>16408</v>
      </c>
      <c r="B1779" s="194" t="s">
        <v>16409</v>
      </c>
      <c r="C1779" s="188" t="s">
        <v>6</v>
      </c>
      <c r="D1779" s="177"/>
      <c r="E1779" s="201">
        <v>34</v>
      </c>
      <c r="F1779" s="201">
        <v>3.66</v>
      </c>
      <c r="G1779" s="88">
        <f t="shared" si="54"/>
        <v>0</v>
      </c>
      <c r="H1779" s="66">
        <f t="shared" si="55"/>
        <v>0</v>
      </c>
    </row>
    <row r="1780" spans="1:8" x14ac:dyDescent="0.25">
      <c r="A1780" s="193" t="s">
        <v>16410</v>
      </c>
      <c r="B1780" s="194" t="s">
        <v>16411</v>
      </c>
      <c r="C1780" s="188" t="s">
        <v>6</v>
      </c>
      <c r="D1780" s="177"/>
      <c r="E1780" s="201">
        <v>186</v>
      </c>
      <c r="F1780" s="201">
        <v>20.100000000000001</v>
      </c>
      <c r="G1780" s="88">
        <f t="shared" si="54"/>
        <v>0</v>
      </c>
      <c r="H1780" s="66">
        <f t="shared" si="55"/>
        <v>0</v>
      </c>
    </row>
    <row r="1781" spans="1:8" x14ac:dyDescent="0.25">
      <c r="A1781" s="193" t="s">
        <v>16412</v>
      </c>
      <c r="B1781" s="194" t="s">
        <v>16413</v>
      </c>
      <c r="C1781" s="188" t="s">
        <v>6</v>
      </c>
      <c r="D1781" s="177"/>
      <c r="E1781" s="201">
        <v>80</v>
      </c>
      <c r="F1781" s="201">
        <v>8.6999999999999993</v>
      </c>
      <c r="G1781" s="88">
        <f t="shared" si="54"/>
        <v>0</v>
      </c>
      <c r="H1781" s="66">
        <f t="shared" si="55"/>
        <v>0</v>
      </c>
    </row>
    <row r="1782" spans="1:8" x14ac:dyDescent="0.25">
      <c r="A1782" s="193" t="s">
        <v>16414</v>
      </c>
      <c r="B1782" s="194" t="s">
        <v>16415</v>
      </c>
      <c r="C1782" s="188" t="s">
        <v>6</v>
      </c>
      <c r="D1782" s="177"/>
      <c r="E1782" s="201">
        <v>31.5</v>
      </c>
      <c r="F1782" s="201">
        <v>3.4</v>
      </c>
      <c r="G1782" s="88">
        <f t="shared" si="54"/>
        <v>0</v>
      </c>
      <c r="H1782" s="66">
        <f t="shared" si="55"/>
        <v>0</v>
      </c>
    </row>
    <row r="1783" spans="1:8" x14ac:dyDescent="0.25">
      <c r="A1783" s="193" t="s">
        <v>16416</v>
      </c>
      <c r="B1783" s="194" t="s">
        <v>16417</v>
      </c>
      <c r="C1783" s="188" t="s">
        <v>6</v>
      </c>
      <c r="D1783" s="177"/>
      <c r="E1783" s="201">
        <v>32</v>
      </c>
      <c r="F1783" s="201">
        <v>3.44</v>
      </c>
      <c r="G1783" s="88">
        <f t="shared" si="54"/>
        <v>0</v>
      </c>
      <c r="H1783" s="66">
        <f t="shared" si="55"/>
        <v>0</v>
      </c>
    </row>
    <row r="1784" spans="1:8" x14ac:dyDescent="0.25">
      <c r="A1784" s="193" t="s">
        <v>16418</v>
      </c>
      <c r="B1784" s="194" t="s">
        <v>16419</v>
      </c>
      <c r="C1784" s="188" t="s">
        <v>6</v>
      </c>
      <c r="D1784" s="177"/>
      <c r="E1784" s="201">
        <v>79</v>
      </c>
      <c r="F1784" s="201">
        <v>8.5</v>
      </c>
      <c r="G1784" s="88">
        <f t="shared" si="54"/>
        <v>0</v>
      </c>
      <c r="H1784" s="66">
        <f t="shared" si="55"/>
        <v>0</v>
      </c>
    </row>
    <row r="1785" spans="1:8" x14ac:dyDescent="0.25">
      <c r="A1785" s="193" t="s">
        <v>16420</v>
      </c>
      <c r="B1785" s="194" t="s">
        <v>16421</v>
      </c>
      <c r="C1785" s="188" t="s">
        <v>6</v>
      </c>
      <c r="D1785" s="177"/>
      <c r="E1785" s="201">
        <v>76</v>
      </c>
      <c r="F1785" s="201">
        <v>8.1999999999999993</v>
      </c>
      <c r="G1785" s="88">
        <f t="shared" si="54"/>
        <v>0</v>
      </c>
      <c r="H1785" s="66">
        <f t="shared" si="55"/>
        <v>0</v>
      </c>
    </row>
    <row r="1786" spans="1:8" x14ac:dyDescent="0.25">
      <c r="A1786" s="193" t="s">
        <v>16422</v>
      </c>
      <c r="B1786" s="194" t="s">
        <v>16423</v>
      </c>
      <c r="C1786" s="188" t="s">
        <v>6</v>
      </c>
      <c r="D1786" s="177"/>
      <c r="E1786" s="201">
        <v>81</v>
      </c>
      <c r="F1786" s="201">
        <v>8.8000000000000007</v>
      </c>
      <c r="G1786" s="88">
        <f t="shared" si="54"/>
        <v>0</v>
      </c>
      <c r="H1786" s="66">
        <f t="shared" si="55"/>
        <v>0</v>
      </c>
    </row>
    <row r="1787" spans="1:8" x14ac:dyDescent="0.25">
      <c r="A1787" s="193" t="s">
        <v>16424</v>
      </c>
      <c r="B1787" s="194" t="s">
        <v>16425</v>
      </c>
      <c r="C1787" s="188" t="s">
        <v>6</v>
      </c>
      <c r="D1787" s="177"/>
      <c r="E1787" s="201">
        <v>122</v>
      </c>
      <c r="F1787" s="201">
        <v>13.2</v>
      </c>
      <c r="G1787" s="88">
        <f t="shared" si="54"/>
        <v>0</v>
      </c>
      <c r="H1787" s="66">
        <f t="shared" si="55"/>
        <v>0</v>
      </c>
    </row>
    <row r="1788" spans="1:8" x14ac:dyDescent="0.25">
      <c r="A1788" s="193" t="s">
        <v>16426</v>
      </c>
      <c r="B1788" s="194" t="s">
        <v>16427</v>
      </c>
      <c r="C1788" s="188" t="s">
        <v>6</v>
      </c>
      <c r="D1788" s="177"/>
      <c r="E1788" s="201">
        <v>30.5</v>
      </c>
      <c r="F1788" s="201">
        <v>3.29</v>
      </c>
      <c r="G1788" s="88">
        <f t="shared" si="54"/>
        <v>0</v>
      </c>
      <c r="H1788" s="66">
        <f t="shared" si="55"/>
        <v>0</v>
      </c>
    </row>
    <row r="1789" spans="1:8" x14ac:dyDescent="0.25">
      <c r="A1789" s="193" t="s">
        <v>16428</v>
      </c>
      <c r="B1789" s="194" t="s">
        <v>16429</v>
      </c>
      <c r="C1789" s="188" t="s">
        <v>6</v>
      </c>
      <c r="D1789" s="177"/>
      <c r="E1789" s="201">
        <v>33.5</v>
      </c>
      <c r="F1789" s="201">
        <v>3.61</v>
      </c>
      <c r="G1789" s="88">
        <f t="shared" si="54"/>
        <v>0</v>
      </c>
      <c r="H1789" s="66">
        <f t="shared" si="55"/>
        <v>0</v>
      </c>
    </row>
    <row r="1790" spans="1:8" x14ac:dyDescent="0.25">
      <c r="A1790" s="193" t="s">
        <v>16430</v>
      </c>
      <c r="B1790" s="194" t="s">
        <v>16431</v>
      </c>
      <c r="C1790" s="188" t="s">
        <v>6</v>
      </c>
      <c r="D1790" s="177"/>
      <c r="E1790" s="201">
        <v>29.1</v>
      </c>
      <c r="F1790" s="201">
        <v>3.13</v>
      </c>
      <c r="G1790" s="88">
        <f t="shared" si="54"/>
        <v>0</v>
      </c>
      <c r="H1790" s="66">
        <f t="shared" si="55"/>
        <v>0</v>
      </c>
    </row>
    <row r="1791" spans="1:8" x14ac:dyDescent="0.25">
      <c r="A1791" s="193" t="s">
        <v>16432</v>
      </c>
      <c r="B1791" s="194" t="s">
        <v>16433</v>
      </c>
      <c r="C1791" s="188" t="s">
        <v>6</v>
      </c>
      <c r="D1791" s="177"/>
      <c r="E1791" s="201">
        <v>24.1</v>
      </c>
      <c r="F1791" s="201">
        <v>2.6</v>
      </c>
      <c r="G1791" s="88">
        <f t="shared" si="54"/>
        <v>0</v>
      </c>
      <c r="H1791" s="66">
        <f t="shared" si="55"/>
        <v>0</v>
      </c>
    </row>
    <row r="1792" spans="1:8" x14ac:dyDescent="0.25">
      <c r="A1792" s="193" t="s">
        <v>16434</v>
      </c>
      <c r="B1792" s="194" t="s">
        <v>16435</v>
      </c>
      <c r="C1792" s="188" t="s">
        <v>6</v>
      </c>
      <c r="D1792" s="177"/>
      <c r="E1792" s="201">
        <v>41.3</v>
      </c>
      <c r="F1792" s="201">
        <v>4.45</v>
      </c>
      <c r="G1792" s="88">
        <f t="shared" si="54"/>
        <v>0</v>
      </c>
      <c r="H1792" s="66">
        <f t="shared" si="55"/>
        <v>0</v>
      </c>
    </row>
    <row r="1793" spans="1:8" x14ac:dyDescent="0.25">
      <c r="A1793" s="193" t="s">
        <v>16436</v>
      </c>
      <c r="B1793" s="194" t="s">
        <v>16437</v>
      </c>
      <c r="C1793" s="188" t="s">
        <v>6</v>
      </c>
      <c r="D1793" s="177"/>
      <c r="E1793" s="201">
        <v>15.3</v>
      </c>
      <c r="F1793" s="201">
        <v>1.64</v>
      </c>
      <c r="G1793" s="88">
        <f t="shared" si="54"/>
        <v>0</v>
      </c>
      <c r="H1793" s="66">
        <f t="shared" si="55"/>
        <v>0</v>
      </c>
    </row>
    <row r="1794" spans="1:8" x14ac:dyDescent="0.25">
      <c r="A1794" s="193" t="s">
        <v>16438</v>
      </c>
      <c r="B1794" s="194" t="s">
        <v>16439</v>
      </c>
      <c r="C1794" s="188" t="s">
        <v>6</v>
      </c>
      <c r="D1794" s="177"/>
      <c r="E1794" s="201">
        <v>21.7</v>
      </c>
      <c r="F1794" s="201">
        <v>2.33</v>
      </c>
      <c r="G1794" s="88">
        <f t="shared" si="54"/>
        <v>0</v>
      </c>
      <c r="H1794" s="66">
        <f t="shared" si="55"/>
        <v>0</v>
      </c>
    </row>
    <row r="1795" spans="1:8" x14ac:dyDescent="0.25">
      <c r="A1795" s="193" t="s">
        <v>16440</v>
      </c>
      <c r="B1795" s="194" t="s">
        <v>16441</v>
      </c>
      <c r="C1795" s="188" t="s">
        <v>6</v>
      </c>
      <c r="D1795" s="177"/>
      <c r="E1795" s="201">
        <v>21.7</v>
      </c>
      <c r="F1795" s="201">
        <v>2.33</v>
      </c>
      <c r="G1795" s="88">
        <f t="shared" si="54"/>
        <v>0</v>
      </c>
      <c r="H1795" s="66">
        <f t="shared" si="55"/>
        <v>0</v>
      </c>
    </row>
    <row r="1796" spans="1:8" x14ac:dyDescent="0.25">
      <c r="A1796" s="193" t="s">
        <v>16442</v>
      </c>
      <c r="B1796" s="194" t="s">
        <v>16443</v>
      </c>
      <c r="C1796" s="188" t="s">
        <v>6</v>
      </c>
      <c r="D1796" s="177"/>
      <c r="E1796" s="201">
        <v>10.8</v>
      </c>
      <c r="F1796" s="201">
        <v>1.1599999999999999</v>
      </c>
      <c r="G1796" s="88">
        <f t="shared" ref="G1796:G1859" si="56">D1796*E1796</f>
        <v>0</v>
      </c>
      <c r="H1796" s="66">
        <f t="shared" ref="H1796:H1859" si="57">D1796*F1796</f>
        <v>0</v>
      </c>
    </row>
    <row r="1797" spans="1:8" x14ac:dyDescent="0.25">
      <c r="A1797" s="193" t="s">
        <v>16444</v>
      </c>
      <c r="B1797" s="194" t="s">
        <v>16445</v>
      </c>
      <c r="C1797" s="188" t="s">
        <v>6</v>
      </c>
      <c r="D1797" s="177"/>
      <c r="E1797" s="201">
        <v>13.7</v>
      </c>
      <c r="F1797" s="201">
        <v>1.48</v>
      </c>
      <c r="G1797" s="88">
        <f t="shared" si="56"/>
        <v>0</v>
      </c>
      <c r="H1797" s="66">
        <f t="shared" si="57"/>
        <v>0</v>
      </c>
    </row>
    <row r="1798" spans="1:8" x14ac:dyDescent="0.25">
      <c r="A1798" s="193" t="s">
        <v>16446</v>
      </c>
      <c r="B1798" s="194" t="s">
        <v>16447</v>
      </c>
      <c r="C1798" s="188" t="s">
        <v>6</v>
      </c>
      <c r="D1798" s="177"/>
      <c r="E1798" s="201">
        <v>113</v>
      </c>
      <c r="F1798" s="201">
        <v>12.2</v>
      </c>
      <c r="G1798" s="88">
        <f t="shared" si="56"/>
        <v>0</v>
      </c>
      <c r="H1798" s="66">
        <f t="shared" si="57"/>
        <v>0</v>
      </c>
    </row>
    <row r="1799" spans="1:8" x14ac:dyDescent="0.25">
      <c r="A1799" s="193" t="s">
        <v>16448</v>
      </c>
      <c r="B1799" s="194" t="s">
        <v>16449</v>
      </c>
      <c r="C1799" s="188" t="s">
        <v>6</v>
      </c>
      <c r="D1799" s="177"/>
      <c r="E1799" s="201">
        <v>46.3</v>
      </c>
      <c r="F1799" s="201">
        <v>4.99</v>
      </c>
      <c r="G1799" s="88">
        <f t="shared" si="56"/>
        <v>0</v>
      </c>
      <c r="H1799" s="66">
        <f t="shared" si="57"/>
        <v>0</v>
      </c>
    </row>
    <row r="1800" spans="1:8" x14ac:dyDescent="0.25">
      <c r="A1800" s="193" t="s">
        <v>16450</v>
      </c>
      <c r="B1800" s="194" t="s">
        <v>16451</v>
      </c>
      <c r="C1800" s="188" t="s">
        <v>6</v>
      </c>
      <c r="D1800" s="177"/>
      <c r="E1800" s="201">
        <v>60</v>
      </c>
      <c r="F1800" s="201">
        <v>6.5</v>
      </c>
      <c r="G1800" s="88">
        <f t="shared" si="56"/>
        <v>0</v>
      </c>
      <c r="H1800" s="66">
        <f t="shared" si="57"/>
        <v>0</v>
      </c>
    </row>
    <row r="1801" spans="1:8" x14ac:dyDescent="0.25">
      <c r="A1801" s="193" t="s">
        <v>16452</v>
      </c>
      <c r="B1801" s="194" t="s">
        <v>16453</v>
      </c>
      <c r="C1801" s="188" t="s">
        <v>6</v>
      </c>
      <c r="D1801" s="177"/>
      <c r="E1801" s="201">
        <v>73</v>
      </c>
      <c r="F1801" s="201">
        <v>7.9</v>
      </c>
      <c r="G1801" s="88">
        <f t="shared" si="56"/>
        <v>0</v>
      </c>
      <c r="H1801" s="66">
        <f t="shared" si="57"/>
        <v>0</v>
      </c>
    </row>
    <row r="1802" spans="1:8" x14ac:dyDescent="0.25">
      <c r="A1802" s="193" t="s">
        <v>16454</v>
      </c>
      <c r="B1802" s="194" t="s">
        <v>16455</v>
      </c>
      <c r="C1802" s="188" t="s">
        <v>6</v>
      </c>
      <c r="D1802" s="177"/>
      <c r="E1802" s="201">
        <v>11.3</v>
      </c>
      <c r="F1802" s="201">
        <v>1.22</v>
      </c>
      <c r="G1802" s="88">
        <f t="shared" si="56"/>
        <v>0</v>
      </c>
      <c r="H1802" s="66">
        <f t="shared" si="57"/>
        <v>0</v>
      </c>
    </row>
    <row r="1803" spans="1:8" x14ac:dyDescent="0.25">
      <c r="A1803" s="193" t="s">
        <v>16456</v>
      </c>
      <c r="B1803" s="194" t="s">
        <v>16457</v>
      </c>
      <c r="C1803" s="188" t="s">
        <v>6</v>
      </c>
      <c r="D1803" s="177"/>
      <c r="E1803" s="201">
        <v>25.6</v>
      </c>
      <c r="F1803" s="201">
        <v>2.76</v>
      </c>
      <c r="G1803" s="88">
        <f t="shared" si="56"/>
        <v>0</v>
      </c>
      <c r="H1803" s="66">
        <f t="shared" si="57"/>
        <v>0</v>
      </c>
    </row>
    <row r="1804" spans="1:8" x14ac:dyDescent="0.25">
      <c r="A1804" s="193" t="s">
        <v>16458</v>
      </c>
      <c r="B1804" s="194" t="s">
        <v>16459</v>
      </c>
      <c r="C1804" s="188" t="s">
        <v>6</v>
      </c>
      <c r="D1804" s="177"/>
      <c r="E1804" s="201">
        <v>10.4</v>
      </c>
      <c r="F1804" s="201">
        <v>1.1200000000000001</v>
      </c>
      <c r="G1804" s="88">
        <f t="shared" si="56"/>
        <v>0</v>
      </c>
      <c r="H1804" s="66">
        <f t="shared" si="57"/>
        <v>0</v>
      </c>
    </row>
    <row r="1805" spans="1:8" x14ac:dyDescent="0.25">
      <c r="A1805" s="193" t="s">
        <v>16460</v>
      </c>
      <c r="B1805" s="194" t="s">
        <v>16461</v>
      </c>
      <c r="C1805" s="188" t="s">
        <v>6</v>
      </c>
      <c r="D1805" s="177"/>
      <c r="E1805" s="201">
        <v>16.3</v>
      </c>
      <c r="F1805" s="201">
        <v>1.75</v>
      </c>
      <c r="G1805" s="88">
        <f t="shared" si="56"/>
        <v>0</v>
      </c>
      <c r="H1805" s="66">
        <f t="shared" si="57"/>
        <v>0</v>
      </c>
    </row>
    <row r="1806" spans="1:8" x14ac:dyDescent="0.25">
      <c r="A1806" s="193" t="s">
        <v>16462</v>
      </c>
      <c r="B1806" s="194" t="s">
        <v>16463</v>
      </c>
      <c r="C1806" s="188" t="s">
        <v>6</v>
      </c>
      <c r="D1806" s="177"/>
      <c r="E1806" s="201">
        <v>18.7</v>
      </c>
      <c r="F1806" s="201">
        <v>2.02</v>
      </c>
      <c r="G1806" s="88">
        <f t="shared" si="56"/>
        <v>0</v>
      </c>
      <c r="H1806" s="66">
        <f t="shared" si="57"/>
        <v>0</v>
      </c>
    </row>
    <row r="1807" spans="1:8" x14ac:dyDescent="0.25">
      <c r="A1807" s="193" t="s">
        <v>16464</v>
      </c>
      <c r="B1807" s="194" t="s">
        <v>16465</v>
      </c>
      <c r="C1807" s="188" t="s">
        <v>6</v>
      </c>
      <c r="D1807" s="177"/>
      <c r="E1807" s="201">
        <v>108</v>
      </c>
      <c r="F1807" s="201">
        <v>11.6</v>
      </c>
      <c r="G1807" s="88">
        <f t="shared" si="56"/>
        <v>0</v>
      </c>
      <c r="H1807" s="66">
        <f t="shared" si="57"/>
        <v>0</v>
      </c>
    </row>
    <row r="1808" spans="1:8" x14ac:dyDescent="0.25">
      <c r="A1808" s="193" t="s">
        <v>16466</v>
      </c>
      <c r="B1808" s="194" t="s">
        <v>16467</v>
      </c>
      <c r="C1808" s="188" t="s">
        <v>6</v>
      </c>
      <c r="D1808" s="177"/>
      <c r="E1808" s="201">
        <v>34.5</v>
      </c>
      <c r="F1808" s="201">
        <v>3.72</v>
      </c>
      <c r="G1808" s="88">
        <f t="shared" si="56"/>
        <v>0</v>
      </c>
      <c r="H1808" s="66">
        <f t="shared" si="57"/>
        <v>0</v>
      </c>
    </row>
    <row r="1809" spans="1:8" x14ac:dyDescent="0.25">
      <c r="A1809" s="193" t="s">
        <v>16468</v>
      </c>
      <c r="B1809" s="194" t="s">
        <v>16469</v>
      </c>
      <c r="C1809" s="188" t="s">
        <v>6</v>
      </c>
      <c r="D1809" s="177"/>
      <c r="E1809" s="201">
        <v>41.3</v>
      </c>
      <c r="F1809" s="201">
        <v>4.45</v>
      </c>
      <c r="G1809" s="88">
        <f t="shared" si="56"/>
        <v>0</v>
      </c>
      <c r="H1809" s="66">
        <f t="shared" si="57"/>
        <v>0</v>
      </c>
    </row>
    <row r="1810" spans="1:8" x14ac:dyDescent="0.25">
      <c r="A1810" s="193" t="s">
        <v>16470</v>
      </c>
      <c r="B1810" s="194" t="s">
        <v>16471</v>
      </c>
      <c r="C1810" s="188" t="s">
        <v>6</v>
      </c>
      <c r="D1810" s="177"/>
      <c r="E1810" s="201">
        <v>55</v>
      </c>
      <c r="F1810" s="201">
        <v>5.9</v>
      </c>
      <c r="G1810" s="88">
        <f t="shared" si="56"/>
        <v>0</v>
      </c>
      <c r="H1810" s="66">
        <f t="shared" si="57"/>
        <v>0</v>
      </c>
    </row>
    <row r="1811" spans="1:8" x14ac:dyDescent="0.25">
      <c r="A1811" s="193" t="s">
        <v>16472</v>
      </c>
      <c r="B1811" s="194" t="s">
        <v>16473</v>
      </c>
      <c r="C1811" s="188" t="s">
        <v>6</v>
      </c>
      <c r="D1811" s="177"/>
      <c r="E1811" s="201">
        <v>80</v>
      </c>
      <c r="F1811" s="201">
        <v>8.6999999999999993</v>
      </c>
      <c r="G1811" s="88">
        <f t="shared" si="56"/>
        <v>0</v>
      </c>
      <c r="H1811" s="66">
        <f t="shared" si="57"/>
        <v>0</v>
      </c>
    </row>
    <row r="1812" spans="1:8" ht="22.5" x14ac:dyDescent="0.25">
      <c r="A1812" s="193" t="s">
        <v>16474</v>
      </c>
      <c r="B1812" s="194" t="s">
        <v>16475</v>
      </c>
      <c r="C1812" s="188" t="s">
        <v>6</v>
      </c>
      <c r="D1812" s="177"/>
      <c r="E1812" s="201">
        <v>37.5</v>
      </c>
      <c r="F1812" s="201">
        <v>4.03</v>
      </c>
      <c r="G1812" s="88">
        <f t="shared" si="56"/>
        <v>0</v>
      </c>
      <c r="H1812" s="66">
        <f t="shared" si="57"/>
        <v>0</v>
      </c>
    </row>
    <row r="1813" spans="1:8" ht="22.5" x14ac:dyDescent="0.25">
      <c r="A1813" s="193" t="s">
        <v>16476</v>
      </c>
      <c r="B1813" s="194" t="s">
        <v>16477</v>
      </c>
      <c r="C1813" s="188" t="s">
        <v>6</v>
      </c>
      <c r="D1813" s="177"/>
      <c r="E1813" s="201">
        <v>40.9</v>
      </c>
      <c r="F1813" s="201">
        <v>4.41</v>
      </c>
      <c r="G1813" s="88">
        <f t="shared" si="56"/>
        <v>0</v>
      </c>
      <c r="H1813" s="66">
        <f t="shared" si="57"/>
        <v>0</v>
      </c>
    </row>
    <row r="1814" spans="1:8" s="103" customFormat="1" ht="22.5" x14ac:dyDescent="0.2">
      <c r="A1814" s="193" t="s">
        <v>16478</v>
      </c>
      <c r="B1814" s="194" t="s">
        <v>16479</v>
      </c>
      <c r="C1814" s="188" t="s">
        <v>6</v>
      </c>
      <c r="D1814" s="181"/>
      <c r="E1814" s="201">
        <v>77</v>
      </c>
      <c r="F1814" s="201">
        <v>8.3000000000000007</v>
      </c>
      <c r="G1814" s="88">
        <f t="shared" si="56"/>
        <v>0</v>
      </c>
      <c r="H1814" s="66">
        <f t="shared" si="57"/>
        <v>0</v>
      </c>
    </row>
    <row r="1815" spans="1:8" ht="22.5" x14ac:dyDescent="0.25">
      <c r="A1815" s="193" t="s">
        <v>16480</v>
      </c>
      <c r="B1815" s="194" t="s">
        <v>16481</v>
      </c>
      <c r="C1815" s="188" t="s">
        <v>6</v>
      </c>
      <c r="D1815" s="177"/>
      <c r="E1815" s="201">
        <v>81</v>
      </c>
      <c r="F1815" s="201">
        <v>8.8000000000000007</v>
      </c>
      <c r="G1815" s="88">
        <f t="shared" si="56"/>
        <v>0</v>
      </c>
      <c r="H1815" s="66">
        <f t="shared" si="57"/>
        <v>0</v>
      </c>
    </row>
    <row r="1816" spans="1:8" ht="22.5" x14ac:dyDescent="0.25">
      <c r="A1816" s="193" t="s">
        <v>16482</v>
      </c>
      <c r="B1816" s="194" t="s">
        <v>16483</v>
      </c>
      <c r="C1816" s="188" t="s">
        <v>6</v>
      </c>
      <c r="D1816" s="177"/>
      <c r="E1816" s="201">
        <v>87</v>
      </c>
      <c r="F1816" s="201">
        <v>9.3000000000000007</v>
      </c>
      <c r="G1816" s="88">
        <f t="shared" si="56"/>
        <v>0</v>
      </c>
      <c r="H1816" s="66">
        <f t="shared" si="57"/>
        <v>0</v>
      </c>
    </row>
    <row r="1817" spans="1:8" ht="22.5" x14ac:dyDescent="0.25">
      <c r="A1817" s="193" t="s">
        <v>16484</v>
      </c>
      <c r="B1817" s="194" t="s">
        <v>16485</v>
      </c>
      <c r="C1817" s="188" t="s">
        <v>6</v>
      </c>
      <c r="D1817" s="177"/>
      <c r="E1817" s="201">
        <v>35.9</v>
      </c>
      <c r="F1817" s="201">
        <v>3.87</v>
      </c>
      <c r="G1817" s="88">
        <f t="shared" si="56"/>
        <v>0</v>
      </c>
      <c r="H1817" s="66">
        <f t="shared" si="57"/>
        <v>0</v>
      </c>
    </row>
    <row r="1818" spans="1:8" ht="22.5" x14ac:dyDescent="0.25">
      <c r="A1818" s="193" t="s">
        <v>16486</v>
      </c>
      <c r="B1818" s="194" t="s">
        <v>16487</v>
      </c>
      <c r="C1818" s="188" t="s">
        <v>6</v>
      </c>
      <c r="D1818" s="177"/>
      <c r="E1818" s="201">
        <v>38.4</v>
      </c>
      <c r="F1818" s="201">
        <v>4.13</v>
      </c>
      <c r="G1818" s="88">
        <f t="shared" si="56"/>
        <v>0</v>
      </c>
      <c r="H1818" s="66">
        <f t="shared" si="57"/>
        <v>0</v>
      </c>
    </row>
    <row r="1819" spans="1:8" ht="22.5" x14ac:dyDescent="0.25">
      <c r="A1819" s="193" t="s">
        <v>16488</v>
      </c>
      <c r="B1819" s="194" t="s">
        <v>16489</v>
      </c>
      <c r="C1819" s="188" t="s">
        <v>6</v>
      </c>
      <c r="D1819" s="177"/>
      <c r="E1819" s="201">
        <v>90</v>
      </c>
      <c r="F1819" s="201">
        <v>9.6</v>
      </c>
      <c r="G1819" s="88">
        <f t="shared" si="56"/>
        <v>0</v>
      </c>
      <c r="H1819" s="66">
        <f t="shared" si="57"/>
        <v>0</v>
      </c>
    </row>
    <row r="1820" spans="1:8" ht="22.5" x14ac:dyDescent="0.25">
      <c r="A1820" s="193" t="s">
        <v>16490</v>
      </c>
      <c r="B1820" s="194" t="s">
        <v>16491</v>
      </c>
      <c r="C1820" s="188" t="s">
        <v>6</v>
      </c>
      <c r="D1820" s="177"/>
      <c r="E1820" s="201">
        <v>119</v>
      </c>
      <c r="F1820" s="201">
        <v>12.8</v>
      </c>
      <c r="G1820" s="88">
        <f t="shared" si="56"/>
        <v>0</v>
      </c>
      <c r="H1820" s="66">
        <f t="shared" si="57"/>
        <v>0</v>
      </c>
    </row>
    <row r="1821" spans="1:8" ht="101.25" x14ac:dyDescent="0.25">
      <c r="A1821" s="195" t="s">
        <v>16492</v>
      </c>
      <c r="B1821" s="196" t="s">
        <v>23023</v>
      </c>
      <c r="C1821" s="198"/>
      <c r="D1821" s="199"/>
      <c r="E1821" s="199"/>
      <c r="F1821" s="199"/>
      <c r="G1821" s="199"/>
      <c r="H1821" s="200"/>
    </row>
    <row r="1822" spans="1:8" x14ac:dyDescent="0.25">
      <c r="A1822" s="193" t="s">
        <v>16493</v>
      </c>
      <c r="B1822" s="194" t="s">
        <v>16494</v>
      </c>
      <c r="C1822" s="188" t="s">
        <v>6</v>
      </c>
      <c r="D1822" s="177"/>
      <c r="E1822" s="201">
        <v>205</v>
      </c>
      <c r="F1822" s="201">
        <v>82</v>
      </c>
      <c r="G1822" s="88">
        <f t="shared" si="56"/>
        <v>0</v>
      </c>
      <c r="H1822" s="66">
        <f t="shared" si="57"/>
        <v>0</v>
      </c>
    </row>
    <row r="1823" spans="1:8" x14ac:dyDescent="0.25">
      <c r="A1823" s="193" t="s">
        <v>16495</v>
      </c>
      <c r="B1823" s="194" t="s">
        <v>16496</v>
      </c>
      <c r="C1823" s="188" t="s">
        <v>6</v>
      </c>
      <c r="D1823" s="177"/>
      <c r="E1823" s="201">
        <v>246</v>
      </c>
      <c r="F1823" s="201">
        <v>98</v>
      </c>
      <c r="G1823" s="88">
        <f t="shared" si="56"/>
        <v>0</v>
      </c>
      <c r="H1823" s="66">
        <f t="shared" si="57"/>
        <v>0</v>
      </c>
    </row>
    <row r="1824" spans="1:8" x14ac:dyDescent="0.25">
      <c r="A1824" s="193" t="s">
        <v>16497</v>
      </c>
      <c r="B1824" s="194" t="s">
        <v>16498</v>
      </c>
      <c r="C1824" s="188" t="s">
        <v>6</v>
      </c>
      <c r="D1824" s="177"/>
      <c r="E1824" s="201">
        <v>281</v>
      </c>
      <c r="F1824" s="201">
        <v>113</v>
      </c>
      <c r="G1824" s="88">
        <f t="shared" si="56"/>
        <v>0</v>
      </c>
      <c r="H1824" s="66">
        <f t="shared" si="57"/>
        <v>0</v>
      </c>
    </row>
    <row r="1825" spans="1:8" s="103" customFormat="1" ht="12.75" x14ac:dyDescent="0.2">
      <c r="A1825" s="193" t="s">
        <v>16499</v>
      </c>
      <c r="B1825" s="194" t="s">
        <v>16500</v>
      </c>
      <c r="C1825" s="188" t="s">
        <v>6</v>
      </c>
      <c r="D1825" s="181"/>
      <c r="E1825" s="201">
        <v>270</v>
      </c>
      <c r="F1825" s="201">
        <v>108</v>
      </c>
      <c r="G1825" s="88">
        <f t="shared" si="56"/>
        <v>0</v>
      </c>
      <c r="H1825" s="66">
        <f t="shared" si="57"/>
        <v>0</v>
      </c>
    </row>
    <row r="1826" spans="1:8" x14ac:dyDescent="0.25">
      <c r="A1826" s="193" t="s">
        <v>16501</v>
      </c>
      <c r="B1826" s="194" t="s">
        <v>16502</v>
      </c>
      <c r="C1826" s="188" t="s">
        <v>6</v>
      </c>
      <c r="D1826" s="177"/>
      <c r="E1826" s="201">
        <v>338</v>
      </c>
      <c r="F1826" s="201">
        <v>135</v>
      </c>
      <c r="G1826" s="88">
        <f t="shared" si="56"/>
        <v>0</v>
      </c>
      <c r="H1826" s="66">
        <f t="shared" si="57"/>
        <v>0</v>
      </c>
    </row>
    <row r="1827" spans="1:8" x14ac:dyDescent="0.25">
      <c r="A1827" s="193" t="s">
        <v>16503</v>
      </c>
      <c r="B1827" s="194" t="s">
        <v>16504</v>
      </c>
      <c r="C1827" s="188" t="s">
        <v>6</v>
      </c>
      <c r="D1827" s="177"/>
      <c r="E1827" s="201">
        <v>375</v>
      </c>
      <c r="F1827" s="201">
        <v>150</v>
      </c>
      <c r="G1827" s="88">
        <f t="shared" si="56"/>
        <v>0</v>
      </c>
      <c r="H1827" s="66">
        <f t="shared" si="57"/>
        <v>0</v>
      </c>
    </row>
    <row r="1828" spans="1:8" x14ac:dyDescent="0.25">
      <c r="A1828" s="193" t="s">
        <v>16505</v>
      </c>
      <c r="B1828" s="194" t="s">
        <v>16506</v>
      </c>
      <c r="C1828" s="188" t="s">
        <v>6</v>
      </c>
      <c r="D1828" s="177"/>
      <c r="E1828" s="201">
        <v>437</v>
      </c>
      <c r="F1828" s="201">
        <v>175</v>
      </c>
      <c r="G1828" s="88">
        <f t="shared" si="56"/>
        <v>0</v>
      </c>
      <c r="H1828" s="66">
        <f t="shared" si="57"/>
        <v>0</v>
      </c>
    </row>
    <row r="1829" spans="1:8" x14ac:dyDescent="0.25">
      <c r="A1829" s="193" t="s">
        <v>16507</v>
      </c>
      <c r="B1829" s="194" t="s">
        <v>16508</v>
      </c>
      <c r="C1829" s="188" t="s">
        <v>6</v>
      </c>
      <c r="D1829" s="177"/>
      <c r="E1829" s="201">
        <v>338</v>
      </c>
      <c r="F1829" s="201">
        <v>135</v>
      </c>
      <c r="G1829" s="88">
        <f t="shared" si="56"/>
        <v>0</v>
      </c>
      <c r="H1829" s="66">
        <f t="shared" si="57"/>
        <v>0</v>
      </c>
    </row>
    <row r="1830" spans="1:8" x14ac:dyDescent="0.25">
      <c r="A1830" s="193" t="s">
        <v>16509</v>
      </c>
      <c r="B1830" s="194" t="s">
        <v>16510</v>
      </c>
      <c r="C1830" s="188" t="s">
        <v>6</v>
      </c>
      <c r="D1830" s="177"/>
      <c r="E1830" s="201">
        <v>404</v>
      </c>
      <c r="F1830" s="201">
        <v>162</v>
      </c>
      <c r="G1830" s="88">
        <f t="shared" si="56"/>
        <v>0</v>
      </c>
      <c r="H1830" s="66">
        <f t="shared" si="57"/>
        <v>0</v>
      </c>
    </row>
    <row r="1831" spans="1:8" x14ac:dyDescent="0.25">
      <c r="A1831" s="193" t="s">
        <v>16511</v>
      </c>
      <c r="B1831" s="194" t="s">
        <v>16512</v>
      </c>
      <c r="C1831" s="188" t="s">
        <v>6</v>
      </c>
      <c r="D1831" s="177"/>
      <c r="E1831" s="201">
        <v>617</v>
      </c>
      <c r="F1831" s="201">
        <v>247</v>
      </c>
      <c r="G1831" s="88">
        <f t="shared" si="56"/>
        <v>0</v>
      </c>
      <c r="H1831" s="66">
        <f t="shared" si="57"/>
        <v>0</v>
      </c>
    </row>
    <row r="1832" spans="1:8" ht="112.5" x14ac:dyDescent="0.25">
      <c r="A1832" s="195" t="s">
        <v>16513</v>
      </c>
      <c r="B1832" s="196" t="s">
        <v>23024</v>
      </c>
      <c r="C1832" s="198"/>
      <c r="D1832" s="199"/>
      <c r="E1832" s="199"/>
      <c r="F1832" s="199"/>
      <c r="G1832" s="199"/>
      <c r="H1832" s="200"/>
    </row>
    <row r="1833" spans="1:8" x14ac:dyDescent="0.25">
      <c r="A1833" s="193" t="s">
        <v>16514</v>
      </c>
      <c r="B1833" s="194" t="s">
        <v>16494</v>
      </c>
      <c r="C1833" s="188" t="s">
        <v>6</v>
      </c>
      <c r="D1833" s="177"/>
      <c r="E1833" s="201">
        <v>241</v>
      </c>
      <c r="F1833" s="201">
        <v>96</v>
      </c>
      <c r="G1833" s="88">
        <f t="shared" si="56"/>
        <v>0</v>
      </c>
      <c r="H1833" s="66">
        <f t="shared" si="57"/>
        <v>0</v>
      </c>
    </row>
    <row r="1834" spans="1:8" x14ac:dyDescent="0.25">
      <c r="A1834" s="193" t="s">
        <v>16515</v>
      </c>
      <c r="B1834" s="194" t="s">
        <v>16496</v>
      </c>
      <c r="C1834" s="188" t="s">
        <v>6</v>
      </c>
      <c r="D1834" s="177"/>
      <c r="E1834" s="201">
        <v>290</v>
      </c>
      <c r="F1834" s="201">
        <v>116</v>
      </c>
      <c r="G1834" s="88">
        <f t="shared" si="56"/>
        <v>0</v>
      </c>
      <c r="H1834" s="66">
        <f t="shared" si="57"/>
        <v>0</v>
      </c>
    </row>
    <row r="1835" spans="1:8" s="103" customFormat="1" ht="12.75" x14ac:dyDescent="0.2">
      <c r="A1835" s="193" t="s">
        <v>16516</v>
      </c>
      <c r="B1835" s="194" t="s">
        <v>16498</v>
      </c>
      <c r="C1835" s="188" t="s">
        <v>6</v>
      </c>
      <c r="D1835" s="181"/>
      <c r="E1835" s="201">
        <v>338</v>
      </c>
      <c r="F1835" s="201">
        <v>135</v>
      </c>
      <c r="G1835" s="88">
        <f t="shared" si="56"/>
        <v>0</v>
      </c>
      <c r="H1835" s="66">
        <f t="shared" si="57"/>
        <v>0</v>
      </c>
    </row>
    <row r="1836" spans="1:8" x14ac:dyDescent="0.25">
      <c r="A1836" s="193" t="s">
        <v>16517</v>
      </c>
      <c r="B1836" s="194" t="s">
        <v>16500</v>
      </c>
      <c r="C1836" s="188" t="s">
        <v>6</v>
      </c>
      <c r="D1836" s="177"/>
      <c r="E1836" s="201">
        <v>355</v>
      </c>
      <c r="F1836" s="201">
        <v>142</v>
      </c>
      <c r="G1836" s="88">
        <f t="shared" si="56"/>
        <v>0</v>
      </c>
      <c r="H1836" s="66">
        <f t="shared" si="57"/>
        <v>0</v>
      </c>
    </row>
    <row r="1837" spans="1:8" x14ac:dyDescent="0.25">
      <c r="A1837" s="193" t="s">
        <v>16518</v>
      </c>
      <c r="B1837" s="194" t="s">
        <v>16502</v>
      </c>
      <c r="C1837" s="188" t="s">
        <v>6</v>
      </c>
      <c r="D1837" s="177"/>
      <c r="E1837" s="201">
        <v>452</v>
      </c>
      <c r="F1837" s="201">
        <v>181</v>
      </c>
      <c r="G1837" s="88">
        <f t="shared" si="56"/>
        <v>0</v>
      </c>
      <c r="H1837" s="66">
        <f t="shared" si="57"/>
        <v>0</v>
      </c>
    </row>
    <row r="1838" spans="1:8" x14ac:dyDescent="0.25">
      <c r="A1838" s="193" t="s">
        <v>16519</v>
      </c>
      <c r="B1838" s="194" t="s">
        <v>16504</v>
      </c>
      <c r="C1838" s="188" t="s">
        <v>6</v>
      </c>
      <c r="D1838" s="177"/>
      <c r="E1838" s="201">
        <v>537</v>
      </c>
      <c r="F1838" s="201">
        <v>215</v>
      </c>
      <c r="G1838" s="88">
        <f t="shared" si="56"/>
        <v>0</v>
      </c>
      <c r="H1838" s="66">
        <f t="shared" si="57"/>
        <v>0</v>
      </c>
    </row>
    <row r="1839" spans="1:8" x14ac:dyDescent="0.25">
      <c r="A1839" s="193" t="s">
        <v>16520</v>
      </c>
      <c r="B1839" s="194" t="s">
        <v>16506</v>
      </c>
      <c r="C1839" s="188" t="s">
        <v>6</v>
      </c>
      <c r="D1839" s="177"/>
      <c r="E1839" s="201">
        <v>614</v>
      </c>
      <c r="F1839" s="201">
        <v>246</v>
      </c>
      <c r="G1839" s="88">
        <f t="shared" si="56"/>
        <v>0</v>
      </c>
      <c r="H1839" s="66">
        <f t="shared" si="57"/>
        <v>0</v>
      </c>
    </row>
    <row r="1840" spans="1:8" x14ac:dyDescent="0.25">
      <c r="A1840" s="193" t="s">
        <v>16521</v>
      </c>
      <c r="B1840" s="194" t="s">
        <v>16510</v>
      </c>
      <c r="C1840" s="188" t="s">
        <v>6</v>
      </c>
      <c r="D1840" s="177"/>
      <c r="E1840" s="201">
        <v>763</v>
      </c>
      <c r="F1840" s="201">
        <v>306</v>
      </c>
      <c r="G1840" s="88">
        <f t="shared" si="56"/>
        <v>0</v>
      </c>
      <c r="H1840" s="66">
        <f t="shared" si="57"/>
        <v>0</v>
      </c>
    </row>
    <row r="1841" spans="1:8" x14ac:dyDescent="0.25">
      <c r="A1841" s="193" t="s">
        <v>16522</v>
      </c>
      <c r="B1841" s="194" t="s">
        <v>16512</v>
      </c>
      <c r="C1841" s="188" t="s">
        <v>6</v>
      </c>
      <c r="D1841" s="177"/>
      <c r="E1841" s="201">
        <v>940</v>
      </c>
      <c r="F1841" s="201">
        <v>376</v>
      </c>
      <c r="G1841" s="88">
        <f t="shared" si="56"/>
        <v>0</v>
      </c>
      <c r="H1841" s="66">
        <f t="shared" si="57"/>
        <v>0</v>
      </c>
    </row>
    <row r="1842" spans="1:8" s="103" customFormat="1" ht="67.5" x14ac:dyDescent="0.2">
      <c r="A1842" s="195" t="s">
        <v>16523</v>
      </c>
      <c r="B1842" s="196" t="s">
        <v>23025</v>
      </c>
      <c r="C1842" s="198"/>
      <c r="D1842" s="199"/>
      <c r="E1842" s="199"/>
      <c r="F1842" s="199"/>
      <c r="G1842" s="199"/>
      <c r="H1842" s="200"/>
    </row>
    <row r="1843" spans="1:8" x14ac:dyDescent="0.25">
      <c r="A1843" s="193" t="s">
        <v>16524</v>
      </c>
      <c r="B1843" s="194" t="s">
        <v>16525</v>
      </c>
      <c r="C1843" s="188" t="s">
        <v>6</v>
      </c>
      <c r="D1843" s="177"/>
      <c r="E1843" s="201">
        <v>41.4</v>
      </c>
      <c r="F1843" s="201">
        <v>16.600000000000001</v>
      </c>
      <c r="G1843" s="88">
        <f t="shared" si="56"/>
        <v>0</v>
      </c>
      <c r="H1843" s="66">
        <f t="shared" si="57"/>
        <v>0</v>
      </c>
    </row>
    <row r="1844" spans="1:8" x14ac:dyDescent="0.25">
      <c r="A1844" s="193" t="s">
        <v>16526</v>
      </c>
      <c r="B1844" s="194" t="s">
        <v>16527</v>
      </c>
      <c r="C1844" s="188" t="s">
        <v>6</v>
      </c>
      <c r="D1844" s="177"/>
      <c r="E1844" s="201">
        <v>59</v>
      </c>
      <c r="F1844" s="201">
        <v>23.6</v>
      </c>
      <c r="G1844" s="88">
        <f t="shared" si="56"/>
        <v>0</v>
      </c>
      <c r="H1844" s="66">
        <f t="shared" si="57"/>
        <v>0</v>
      </c>
    </row>
    <row r="1845" spans="1:8" x14ac:dyDescent="0.25">
      <c r="A1845" s="193" t="s">
        <v>16528</v>
      </c>
      <c r="B1845" s="194" t="s">
        <v>16529</v>
      </c>
      <c r="C1845" s="188" t="s">
        <v>6</v>
      </c>
      <c r="D1845" s="177"/>
      <c r="E1845" s="201">
        <v>82</v>
      </c>
      <c r="F1845" s="201">
        <v>33</v>
      </c>
      <c r="G1845" s="88">
        <f t="shared" si="56"/>
        <v>0</v>
      </c>
      <c r="H1845" s="66">
        <f t="shared" si="57"/>
        <v>0</v>
      </c>
    </row>
    <row r="1846" spans="1:8" x14ac:dyDescent="0.25">
      <c r="A1846" s="193" t="s">
        <v>16530</v>
      </c>
      <c r="B1846" s="194" t="s">
        <v>16531</v>
      </c>
      <c r="C1846" s="188" t="s">
        <v>6</v>
      </c>
      <c r="D1846" s="177"/>
      <c r="E1846" s="201">
        <v>138</v>
      </c>
      <c r="F1846" s="201">
        <v>55</v>
      </c>
      <c r="G1846" s="88">
        <f t="shared" si="56"/>
        <v>0</v>
      </c>
      <c r="H1846" s="66">
        <f t="shared" si="57"/>
        <v>0</v>
      </c>
    </row>
    <row r="1847" spans="1:8" x14ac:dyDescent="0.25">
      <c r="A1847" s="193" t="s">
        <v>16532</v>
      </c>
      <c r="B1847" s="194" t="s">
        <v>16533</v>
      </c>
      <c r="C1847" s="188" t="s">
        <v>6</v>
      </c>
      <c r="D1847" s="177"/>
      <c r="E1847" s="201">
        <v>176</v>
      </c>
      <c r="F1847" s="201">
        <v>71</v>
      </c>
      <c r="G1847" s="88">
        <f t="shared" si="56"/>
        <v>0</v>
      </c>
      <c r="H1847" s="66">
        <f t="shared" si="57"/>
        <v>0</v>
      </c>
    </row>
    <row r="1848" spans="1:8" x14ac:dyDescent="0.25">
      <c r="A1848" s="193" t="s">
        <v>16534</v>
      </c>
      <c r="B1848" s="194" t="s">
        <v>16535</v>
      </c>
      <c r="C1848" s="188" t="s">
        <v>6</v>
      </c>
      <c r="D1848" s="177"/>
      <c r="E1848" s="201">
        <v>246</v>
      </c>
      <c r="F1848" s="201">
        <v>98</v>
      </c>
      <c r="G1848" s="88">
        <f t="shared" si="56"/>
        <v>0</v>
      </c>
      <c r="H1848" s="66">
        <f t="shared" si="57"/>
        <v>0</v>
      </c>
    </row>
    <row r="1849" spans="1:8" ht="56.25" x14ac:dyDescent="0.25">
      <c r="A1849" s="195" t="s">
        <v>16536</v>
      </c>
      <c r="B1849" s="196" t="s">
        <v>23026</v>
      </c>
      <c r="C1849" s="198"/>
      <c r="D1849" s="199"/>
      <c r="E1849" s="199"/>
      <c r="F1849" s="199"/>
      <c r="G1849" s="199"/>
      <c r="H1849" s="200"/>
    </row>
    <row r="1850" spans="1:8" x14ac:dyDescent="0.25">
      <c r="A1850" s="193" t="s">
        <v>16537</v>
      </c>
      <c r="B1850" s="194" t="s">
        <v>16538</v>
      </c>
      <c r="C1850" s="188" t="s">
        <v>6</v>
      </c>
      <c r="D1850" s="177"/>
      <c r="E1850" s="201">
        <v>23.3</v>
      </c>
      <c r="F1850" s="201">
        <v>9.3000000000000007</v>
      </c>
      <c r="G1850" s="88">
        <f t="shared" si="56"/>
        <v>0</v>
      </c>
      <c r="H1850" s="66">
        <f t="shared" si="57"/>
        <v>0</v>
      </c>
    </row>
    <row r="1851" spans="1:8" s="103" customFormat="1" ht="12.75" x14ac:dyDescent="0.2">
      <c r="A1851" s="193" t="s">
        <v>16539</v>
      </c>
      <c r="B1851" s="194" t="s">
        <v>16540</v>
      </c>
      <c r="C1851" s="188" t="s">
        <v>6</v>
      </c>
      <c r="D1851" s="181"/>
      <c r="E1851" s="201">
        <v>26.4</v>
      </c>
      <c r="F1851" s="201">
        <v>10.6</v>
      </c>
      <c r="G1851" s="88">
        <f t="shared" si="56"/>
        <v>0</v>
      </c>
      <c r="H1851" s="66">
        <f t="shared" si="57"/>
        <v>0</v>
      </c>
    </row>
    <row r="1852" spans="1:8" x14ac:dyDescent="0.25">
      <c r="A1852" s="193" t="s">
        <v>16541</v>
      </c>
      <c r="B1852" s="194" t="s">
        <v>16542</v>
      </c>
      <c r="C1852" s="188" t="s">
        <v>6</v>
      </c>
      <c r="D1852" s="177"/>
      <c r="E1852" s="201">
        <v>35.200000000000003</v>
      </c>
      <c r="F1852" s="201">
        <v>14.1</v>
      </c>
      <c r="G1852" s="88">
        <f t="shared" si="56"/>
        <v>0</v>
      </c>
      <c r="H1852" s="66">
        <f t="shared" si="57"/>
        <v>0</v>
      </c>
    </row>
    <row r="1853" spans="1:8" x14ac:dyDescent="0.25">
      <c r="A1853" s="193" t="s">
        <v>16543</v>
      </c>
      <c r="B1853" s="194" t="s">
        <v>16527</v>
      </c>
      <c r="C1853" s="188" t="s">
        <v>6</v>
      </c>
      <c r="D1853" s="177"/>
      <c r="E1853" s="201">
        <v>44.5</v>
      </c>
      <c r="F1853" s="201">
        <v>17.8</v>
      </c>
      <c r="G1853" s="88">
        <f t="shared" si="56"/>
        <v>0</v>
      </c>
      <c r="H1853" s="66">
        <f t="shared" si="57"/>
        <v>0</v>
      </c>
    </row>
    <row r="1854" spans="1:8" x14ac:dyDescent="0.25">
      <c r="A1854" s="193" t="s">
        <v>16544</v>
      </c>
      <c r="B1854" s="194" t="s">
        <v>16529</v>
      </c>
      <c r="C1854" s="188" t="s">
        <v>6</v>
      </c>
      <c r="D1854" s="177"/>
      <c r="E1854" s="201">
        <v>75</v>
      </c>
      <c r="F1854" s="201">
        <v>30</v>
      </c>
      <c r="G1854" s="88">
        <f t="shared" si="56"/>
        <v>0</v>
      </c>
      <c r="H1854" s="66">
        <f t="shared" si="57"/>
        <v>0</v>
      </c>
    </row>
    <row r="1855" spans="1:8" x14ac:dyDescent="0.25">
      <c r="A1855" s="193" t="s">
        <v>16545</v>
      </c>
      <c r="B1855" s="194" t="s">
        <v>16531</v>
      </c>
      <c r="C1855" s="188" t="s">
        <v>6</v>
      </c>
      <c r="D1855" s="177"/>
      <c r="E1855" s="201">
        <v>106</v>
      </c>
      <c r="F1855" s="201">
        <v>42.4</v>
      </c>
      <c r="G1855" s="88">
        <f t="shared" si="56"/>
        <v>0</v>
      </c>
      <c r="H1855" s="66">
        <f t="shared" si="57"/>
        <v>0</v>
      </c>
    </row>
    <row r="1856" spans="1:8" x14ac:dyDescent="0.25">
      <c r="A1856" s="193" t="s">
        <v>16546</v>
      </c>
      <c r="B1856" s="194" t="s">
        <v>16533</v>
      </c>
      <c r="C1856" s="188" t="s">
        <v>6</v>
      </c>
      <c r="D1856" s="177"/>
      <c r="E1856" s="201">
        <v>146</v>
      </c>
      <c r="F1856" s="201">
        <v>59</v>
      </c>
      <c r="G1856" s="88">
        <f t="shared" si="56"/>
        <v>0</v>
      </c>
      <c r="H1856" s="66">
        <f t="shared" si="57"/>
        <v>0</v>
      </c>
    </row>
    <row r="1857" spans="1:8" s="103" customFormat="1" ht="12.75" x14ac:dyDescent="0.2">
      <c r="A1857" s="193" t="s">
        <v>16547</v>
      </c>
      <c r="B1857" s="194" t="s">
        <v>16535</v>
      </c>
      <c r="C1857" s="188" t="s">
        <v>6</v>
      </c>
      <c r="D1857" s="181"/>
      <c r="E1857" s="201">
        <v>206</v>
      </c>
      <c r="F1857" s="201">
        <v>83</v>
      </c>
      <c r="G1857" s="88">
        <f t="shared" si="56"/>
        <v>0</v>
      </c>
      <c r="H1857" s="66">
        <f t="shared" si="57"/>
        <v>0</v>
      </c>
    </row>
    <row r="1858" spans="1:8" ht="56.25" x14ac:dyDescent="0.25">
      <c r="A1858" s="195" t="s">
        <v>16548</v>
      </c>
      <c r="B1858" s="196" t="s">
        <v>23027</v>
      </c>
      <c r="C1858" s="198"/>
      <c r="D1858" s="199"/>
      <c r="E1858" s="199"/>
      <c r="F1858" s="199"/>
      <c r="G1858" s="199"/>
      <c r="H1858" s="200"/>
    </row>
    <row r="1859" spans="1:8" x14ac:dyDescent="0.25">
      <c r="A1859" s="193" t="s">
        <v>16549</v>
      </c>
      <c r="B1859" s="194" t="s">
        <v>16525</v>
      </c>
      <c r="C1859" s="188" t="s">
        <v>6</v>
      </c>
      <c r="D1859" s="177"/>
      <c r="E1859" s="201">
        <v>26.4</v>
      </c>
      <c r="F1859" s="201">
        <v>10.6</v>
      </c>
      <c r="G1859" s="88">
        <f t="shared" si="56"/>
        <v>0</v>
      </c>
      <c r="H1859" s="66">
        <f t="shared" si="57"/>
        <v>0</v>
      </c>
    </row>
    <row r="1860" spans="1:8" x14ac:dyDescent="0.25">
      <c r="A1860" s="193" t="s">
        <v>16550</v>
      </c>
      <c r="B1860" s="194" t="s">
        <v>16527</v>
      </c>
      <c r="C1860" s="188" t="s">
        <v>6</v>
      </c>
      <c r="D1860" s="177"/>
      <c r="E1860" s="201">
        <v>38.299999999999997</v>
      </c>
      <c r="F1860" s="201">
        <v>15.3</v>
      </c>
      <c r="G1860" s="88">
        <f t="shared" ref="G1860:G1923" si="58">D1860*E1860</f>
        <v>0</v>
      </c>
      <c r="H1860" s="66">
        <f t="shared" ref="H1860:H1923" si="59">D1860*F1860</f>
        <v>0</v>
      </c>
    </row>
    <row r="1861" spans="1:8" x14ac:dyDescent="0.25">
      <c r="A1861" s="193" t="s">
        <v>16551</v>
      </c>
      <c r="B1861" s="194" t="s">
        <v>16529</v>
      </c>
      <c r="C1861" s="188" t="s">
        <v>6</v>
      </c>
      <c r="D1861" s="177"/>
      <c r="E1861" s="201">
        <v>59</v>
      </c>
      <c r="F1861" s="201">
        <v>23.6</v>
      </c>
      <c r="G1861" s="88">
        <f t="shared" si="58"/>
        <v>0</v>
      </c>
      <c r="H1861" s="66">
        <f t="shared" si="59"/>
        <v>0</v>
      </c>
    </row>
    <row r="1862" spans="1:8" x14ac:dyDescent="0.25">
      <c r="A1862" s="193" t="s">
        <v>16552</v>
      </c>
      <c r="B1862" s="194" t="s">
        <v>16531</v>
      </c>
      <c r="C1862" s="188" t="s">
        <v>6</v>
      </c>
      <c r="D1862" s="177"/>
      <c r="E1862" s="201">
        <v>91</v>
      </c>
      <c r="F1862" s="201">
        <v>36.4</v>
      </c>
      <c r="G1862" s="88">
        <f t="shared" si="58"/>
        <v>0</v>
      </c>
      <c r="H1862" s="66">
        <f t="shared" si="59"/>
        <v>0</v>
      </c>
    </row>
    <row r="1863" spans="1:8" x14ac:dyDescent="0.25">
      <c r="A1863" s="193" t="s">
        <v>16553</v>
      </c>
      <c r="B1863" s="194" t="s">
        <v>16533</v>
      </c>
      <c r="C1863" s="188" t="s">
        <v>6</v>
      </c>
      <c r="D1863" s="177"/>
      <c r="E1863" s="201">
        <v>146</v>
      </c>
      <c r="F1863" s="201">
        <v>59</v>
      </c>
      <c r="G1863" s="88">
        <f t="shared" si="58"/>
        <v>0</v>
      </c>
      <c r="H1863" s="66">
        <f t="shared" si="59"/>
        <v>0</v>
      </c>
    </row>
    <row r="1864" spans="1:8" ht="90" x14ac:dyDescent="0.25">
      <c r="A1864" s="195" t="s">
        <v>16554</v>
      </c>
      <c r="B1864" s="196" t="s">
        <v>23028</v>
      </c>
      <c r="C1864" s="198"/>
      <c r="D1864" s="199"/>
      <c r="E1864" s="199"/>
      <c r="F1864" s="199"/>
      <c r="G1864" s="199"/>
      <c r="H1864" s="200"/>
    </row>
    <row r="1865" spans="1:8" x14ac:dyDescent="0.25">
      <c r="A1865" s="193" t="s">
        <v>16555</v>
      </c>
      <c r="B1865" s="194" t="s">
        <v>16556</v>
      </c>
      <c r="C1865" s="188" t="s">
        <v>6</v>
      </c>
      <c r="D1865" s="177"/>
      <c r="E1865" s="201">
        <v>1969</v>
      </c>
      <c r="F1865" s="201">
        <v>789</v>
      </c>
      <c r="G1865" s="88">
        <f t="shared" si="58"/>
        <v>0</v>
      </c>
      <c r="H1865" s="66">
        <f t="shared" si="59"/>
        <v>0</v>
      </c>
    </row>
    <row r="1866" spans="1:8" s="103" customFormat="1" ht="12.75" x14ac:dyDescent="0.2">
      <c r="A1866" s="193" t="s">
        <v>16557</v>
      </c>
      <c r="B1866" s="194" t="s">
        <v>16558</v>
      </c>
      <c r="C1866" s="188" t="s">
        <v>6</v>
      </c>
      <c r="D1866" s="181"/>
      <c r="E1866" s="201">
        <v>2173</v>
      </c>
      <c r="F1866" s="201">
        <v>871</v>
      </c>
      <c r="G1866" s="88">
        <f t="shared" si="58"/>
        <v>0</v>
      </c>
      <c r="H1866" s="66">
        <f t="shared" si="59"/>
        <v>0</v>
      </c>
    </row>
    <row r="1867" spans="1:8" x14ac:dyDescent="0.25">
      <c r="A1867" s="193" t="s">
        <v>16559</v>
      </c>
      <c r="B1867" s="194" t="s">
        <v>16560</v>
      </c>
      <c r="C1867" s="188" t="s">
        <v>6</v>
      </c>
      <c r="D1867" s="177"/>
      <c r="E1867" s="201">
        <v>401</v>
      </c>
      <c r="F1867" s="201">
        <v>161</v>
      </c>
      <c r="G1867" s="88">
        <f t="shared" si="58"/>
        <v>0</v>
      </c>
      <c r="H1867" s="66">
        <f t="shared" si="59"/>
        <v>0</v>
      </c>
    </row>
    <row r="1868" spans="1:8" x14ac:dyDescent="0.25">
      <c r="A1868" s="193" t="s">
        <v>16561</v>
      </c>
      <c r="B1868" s="194" t="s">
        <v>16562</v>
      </c>
      <c r="C1868" s="188" t="s">
        <v>6</v>
      </c>
      <c r="D1868" s="177"/>
      <c r="E1868" s="201">
        <v>321</v>
      </c>
      <c r="F1868" s="201">
        <v>128</v>
      </c>
      <c r="G1868" s="88">
        <f t="shared" si="58"/>
        <v>0</v>
      </c>
      <c r="H1868" s="66">
        <f t="shared" si="59"/>
        <v>0</v>
      </c>
    </row>
    <row r="1869" spans="1:8" x14ac:dyDescent="0.25">
      <c r="A1869" s="193" t="s">
        <v>16563</v>
      </c>
      <c r="B1869" s="194" t="s">
        <v>16564</v>
      </c>
      <c r="C1869" s="188" t="s">
        <v>6</v>
      </c>
      <c r="D1869" s="177"/>
      <c r="E1869" s="201">
        <v>1551</v>
      </c>
      <c r="F1869" s="201">
        <v>621</v>
      </c>
      <c r="G1869" s="88">
        <f t="shared" si="58"/>
        <v>0</v>
      </c>
      <c r="H1869" s="66">
        <f t="shared" si="59"/>
        <v>0</v>
      </c>
    </row>
    <row r="1870" spans="1:8" x14ac:dyDescent="0.25">
      <c r="A1870" s="193" t="s">
        <v>16565</v>
      </c>
      <c r="B1870" s="194" t="s">
        <v>16566</v>
      </c>
      <c r="C1870" s="188" t="s">
        <v>6</v>
      </c>
      <c r="D1870" s="177"/>
      <c r="E1870" s="201">
        <v>1709</v>
      </c>
      <c r="F1870" s="201">
        <v>685</v>
      </c>
      <c r="G1870" s="88">
        <f t="shared" si="58"/>
        <v>0</v>
      </c>
      <c r="H1870" s="66">
        <f t="shared" si="59"/>
        <v>0</v>
      </c>
    </row>
    <row r="1871" spans="1:8" x14ac:dyDescent="0.25">
      <c r="A1871" s="193" t="s">
        <v>16567</v>
      </c>
      <c r="B1871" s="194" t="s">
        <v>16568</v>
      </c>
      <c r="C1871" s="188" t="s">
        <v>6</v>
      </c>
      <c r="D1871" s="177"/>
      <c r="E1871" s="201">
        <v>337</v>
      </c>
      <c r="F1871" s="201">
        <v>135</v>
      </c>
      <c r="G1871" s="88">
        <f t="shared" si="58"/>
        <v>0</v>
      </c>
      <c r="H1871" s="66">
        <f t="shared" si="59"/>
        <v>0</v>
      </c>
    </row>
    <row r="1872" spans="1:8" x14ac:dyDescent="0.25">
      <c r="A1872" s="193" t="s">
        <v>16569</v>
      </c>
      <c r="B1872" s="194" t="s">
        <v>16570</v>
      </c>
      <c r="C1872" s="188" t="s">
        <v>6</v>
      </c>
      <c r="D1872" s="177"/>
      <c r="E1872" s="201">
        <v>257</v>
      </c>
      <c r="F1872" s="201">
        <v>103</v>
      </c>
      <c r="G1872" s="88">
        <f t="shared" si="58"/>
        <v>0</v>
      </c>
      <c r="H1872" s="66">
        <f t="shared" si="59"/>
        <v>0</v>
      </c>
    </row>
    <row r="1873" spans="1:8" ht="67.5" x14ac:dyDescent="0.25">
      <c r="A1873" s="195" t="s">
        <v>16571</v>
      </c>
      <c r="B1873" s="196" t="s">
        <v>23029</v>
      </c>
      <c r="C1873" s="198"/>
      <c r="D1873" s="199"/>
      <c r="E1873" s="199"/>
      <c r="F1873" s="199"/>
      <c r="G1873" s="199"/>
      <c r="H1873" s="200"/>
    </row>
    <row r="1874" spans="1:8" x14ac:dyDescent="0.25">
      <c r="A1874" s="193" t="s">
        <v>16572</v>
      </c>
      <c r="B1874" s="194" t="s">
        <v>16573</v>
      </c>
      <c r="C1874" s="188" t="s">
        <v>6</v>
      </c>
      <c r="D1874" s="177"/>
      <c r="E1874" s="201">
        <v>375</v>
      </c>
      <c r="F1874" s="201">
        <v>37.5</v>
      </c>
      <c r="G1874" s="88">
        <f t="shared" si="58"/>
        <v>0</v>
      </c>
      <c r="H1874" s="66">
        <f t="shared" si="59"/>
        <v>0</v>
      </c>
    </row>
    <row r="1875" spans="1:8" x14ac:dyDescent="0.25">
      <c r="A1875" s="193" t="s">
        <v>16574</v>
      </c>
      <c r="B1875" s="194" t="s">
        <v>16575</v>
      </c>
      <c r="C1875" s="188" t="s">
        <v>6</v>
      </c>
      <c r="D1875" s="177"/>
      <c r="E1875" s="201">
        <v>499</v>
      </c>
      <c r="F1875" s="201">
        <v>49.9</v>
      </c>
      <c r="G1875" s="88">
        <f t="shared" si="58"/>
        <v>0</v>
      </c>
      <c r="H1875" s="66">
        <f t="shared" si="59"/>
        <v>0</v>
      </c>
    </row>
    <row r="1876" spans="1:8" x14ac:dyDescent="0.25">
      <c r="A1876" s="193" t="s">
        <v>16576</v>
      </c>
      <c r="B1876" s="194" t="s">
        <v>16577</v>
      </c>
      <c r="C1876" s="188" t="s">
        <v>6</v>
      </c>
      <c r="D1876" s="177"/>
      <c r="E1876" s="201">
        <v>537</v>
      </c>
      <c r="F1876" s="201">
        <v>54</v>
      </c>
      <c r="G1876" s="88">
        <f t="shared" si="58"/>
        <v>0</v>
      </c>
      <c r="H1876" s="66">
        <f t="shared" si="59"/>
        <v>0</v>
      </c>
    </row>
    <row r="1877" spans="1:8" x14ac:dyDescent="0.25">
      <c r="A1877" s="193" t="s">
        <v>16578</v>
      </c>
      <c r="B1877" s="194" t="s">
        <v>16579</v>
      </c>
      <c r="C1877" s="188" t="s">
        <v>6</v>
      </c>
      <c r="D1877" s="177"/>
      <c r="E1877" s="201">
        <v>624</v>
      </c>
      <c r="F1877" s="201">
        <v>62</v>
      </c>
      <c r="G1877" s="88">
        <f t="shared" si="58"/>
        <v>0</v>
      </c>
      <c r="H1877" s="66">
        <f t="shared" si="59"/>
        <v>0</v>
      </c>
    </row>
    <row r="1878" spans="1:8" s="103" customFormat="1" ht="12.75" x14ac:dyDescent="0.2">
      <c r="A1878" s="193" t="s">
        <v>16580</v>
      </c>
      <c r="B1878" s="194" t="s">
        <v>16581</v>
      </c>
      <c r="C1878" s="188" t="s">
        <v>6</v>
      </c>
      <c r="D1878" s="181"/>
      <c r="E1878" s="201">
        <v>687</v>
      </c>
      <c r="F1878" s="201">
        <v>69</v>
      </c>
      <c r="G1878" s="88">
        <f t="shared" si="58"/>
        <v>0</v>
      </c>
      <c r="H1878" s="66">
        <f t="shared" si="59"/>
        <v>0</v>
      </c>
    </row>
    <row r="1879" spans="1:8" x14ac:dyDescent="0.25">
      <c r="A1879" s="193" t="s">
        <v>16582</v>
      </c>
      <c r="B1879" s="194" t="s">
        <v>16583</v>
      </c>
      <c r="C1879" s="188" t="s">
        <v>6</v>
      </c>
      <c r="D1879" s="177"/>
      <c r="E1879" s="201">
        <v>1062</v>
      </c>
      <c r="F1879" s="201">
        <v>106</v>
      </c>
      <c r="G1879" s="88">
        <f t="shared" si="58"/>
        <v>0</v>
      </c>
      <c r="H1879" s="66">
        <f t="shared" si="59"/>
        <v>0</v>
      </c>
    </row>
    <row r="1880" spans="1:8" x14ac:dyDescent="0.25">
      <c r="A1880" s="193" t="s">
        <v>16584</v>
      </c>
      <c r="B1880" s="194" t="s">
        <v>16585</v>
      </c>
      <c r="C1880" s="188" t="s">
        <v>6</v>
      </c>
      <c r="D1880" s="177"/>
      <c r="E1880" s="201">
        <v>1125</v>
      </c>
      <c r="F1880" s="201">
        <v>113</v>
      </c>
      <c r="G1880" s="88">
        <f t="shared" si="58"/>
        <v>0</v>
      </c>
      <c r="H1880" s="66">
        <f t="shared" si="59"/>
        <v>0</v>
      </c>
    </row>
    <row r="1881" spans="1:8" x14ac:dyDescent="0.25">
      <c r="A1881" s="193" t="s">
        <v>16586</v>
      </c>
      <c r="B1881" s="194" t="s">
        <v>16587</v>
      </c>
      <c r="C1881" s="188" t="s">
        <v>6</v>
      </c>
      <c r="D1881" s="177"/>
      <c r="E1881" s="201">
        <v>1312</v>
      </c>
      <c r="F1881" s="201">
        <v>131</v>
      </c>
      <c r="G1881" s="88">
        <f t="shared" si="58"/>
        <v>0</v>
      </c>
      <c r="H1881" s="66">
        <f t="shared" si="59"/>
        <v>0</v>
      </c>
    </row>
    <row r="1882" spans="1:8" x14ac:dyDescent="0.25">
      <c r="A1882" s="193" t="s">
        <v>16588</v>
      </c>
      <c r="B1882" s="194" t="s">
        <v>16589</v>
      </c>
      <c r="C1882" s="188" t="s">
        <v>6</v>
      </c>
      <c r="D1882" s="177"/>
      <c r="E1882" s="201">
        <v>1375</v>
      </c>
      <c r="F1882" s="201">
        <v>138</v>
      </c>
      <c r="G1882" s="88">
        <f t="shared" si="58"/>
        <v>0</v>
      </c>
      <c r="H1882" s="66">
        <f t="shared" si="59"/>
        <v>0</v>
      </c>
    </row>
    <row r="1883" spans="1:8" ht="135" x14ac:dyDescent="0.25">
      <c r="A1883" s="193" t="s">
        <v>16590</v>
      </c>
      <c r="B1883" s="194" t="s">
        <v>23030</v>
      </c>
      <c r="C1883" s="188" t="s">
        <v>6</v>
      </c>
      <c r="D1883" s="177"/>
      <c r="E1883" s="201">
        <v>702</v>
      </c>
      <c r="F1883" s="201">
        <v>70</v>
      </c>
      <c r="G1883" s="88">
        <f t="shared" si="58"/>
        <v>0</v>
      </c>
      <c r="H1883" s="66">
        <f t="shared" si="59"/>
        <v>0</v>
      </c>
    </row>
    <row r="1884" spans="1:8" s="103" customFormat="1" ht="112.5" x14ac:dyDescent="0.2">
      <c r="A1884" s="193" t="s">
        <v>16591</v>
      </c>
      <c r="B1884" s="194" t="s">
        <v>23031</v>
      </c>
      <c r="C1884" s="188" t="s">
        <v>6</v>
      </c>
      <c r="D1884" s="181"/>
      <c r="E1884" s="201">
        <v>310</v>
      </c>
      <c r="F1884" s="201">
        <v>31</v>
      </c>
      <c r="G1884" s="88">
        <f t="shared" si="58"/>
        <v>0</v>
      </c>
      <c r="H1884" s="66">
        <f t="shared" si="59"/>
        <v>0</v>
      </c>
    </row>
    <row r="1885" spans="1:8" ht="78.75" x14ac:dyDescent="0.25">
      <c r="A1885" s="195" t="s">
        <v>16592</v>
      </c>
      <c r="B1885" s="196" t="s">
        <v>23032</v>
      </c>
      <c r="C1885" s="198"/>
      <c r="D1885" s="199"/>
      <c r="E1885" s="199"/>
      <c r="F1885" s="199"/>
      <c r="G1885" s="199"/>
      <c r="H1885" s="200"/>
    </row>
    <row r="1886" spans="1:8" x14ac:dyDescent="0.25">
      <c r="A1886" s="193" t="s">
        <v>16593</v>
      </c>
      <c r="B1886" s="194" t="s">
        <v>16594</v>
      </c>
      <c r="C1886" s="188" t="s">
        <v>6</v>
      </c>
      <c r="D1886" s="177"/>
      <c r="E1886" s="201">
        <v>2.38</v>
      </c>
      <c r="F1886" s="201">
        <v>1.1000000000000001</v>
      </c>
      <c r="G1886" s="88">
        <f t="shared" si="58"/>
        <v>0</v>
      </c>
      <c r="H1886" s="66">
        <f t="shared" si="59"/>
        <v>0</v>
      </c>
    </row>
    <row r="1887" spans="1:8" s="103" customFormat="1" ht="12.75" x14ac:dyDescent="0.2">
      <c r="A1887" s="193" t="s">
        <v>16595</v>
      </c>
      <c r="B1887" s="194" t="s">
        <v>16596</v>
      </c>
      <c r="C1887" s="188" t="s">
        <v>6</v>
      </c>
      <c r="D1887" s="181"/>
      <c r="E1887" s="201">
        <v>3</v>
      </c>
      <c r="F1887" s="201">
        <v>1.25</v>
      </c>
      <c r="G1887" s="88">
        <f t="shared" si="58"/>
        <v>0</v>
      </c>
      <c r="H1887" s="66">
        <f t="shared" si="59"/>
        <v>0</v>
      </c>
    </row>
    <row r="1888" spans="1:8" x14ac:dyDescent="0.25">
      <c r="A1888" s="193" t="s">
        <v>16597</v>
      </c>
      <c r="B1888" s="194" t="s">
        <v>16598</v>
      </c>
      <c r="C1888" s="188" t="s">
        <v>6</v>
      </c>
      <c r="D1888" s="177"/>
      <c r="E1888" s="201">
        <v>4.17</v>
      </c>
      <c r="F1888" s="201">
        <v>1.67</v>
      </c>
      <c r="G1888" s="88">
        <f t="shared" si="58"/>
        <v>0</v>
      </c>
      <c r="H1888" s="66">
        <f t="shared" si="59"/>
        <v>0</v>
      </c>
    </row>
    <row r="1889" spans="1:8" x14ac:dyDescent="0.25">
      <c r="A1889" s="193" t="s">
        <v>16599</v>
      </c>
      <c r="B1889" s="194" t="s">
        <v>16600</v>
      </c>
      <c r="C1889" s="188" t="s">
        <v>6</v>
      </c>
      <c r="D1889" s="177"/>
      <c r="E1889" s="201">
        <v>6.7</v>
      </c>
      <c r="F1889" s="201">
        <v>2.66</v>
      </c>
      <c r="G1889" s="88">
        <f t="shared" si="58"/>
        <v>0</v>
      </c>
      <c r="H1889" s="66">
        <f t="shared" si="59"/>
        <v>0</v>
      </c>
    </row>
    <row r="1890" spans="1:8" x14ac:dyDescent="0.25">
      <c r="A1890" s="193" t="s">
        <v>16601</v>
      </c>
      <c r="B1890" s="194" t="s">
        <v>16602</v>
      </c>
      <c r="C1890" s="188" t="s">
        <v>6</v>
      </c>
      <c r="D1890" s="177"/>
      <c r="E1890" s="201">
        <v>9</v>
      </c>
      <c r="F1890" s="201">
        <v>3.32</v>
      </c>
      <c r="G1890" s="88">
        <f t="shared" si="58"/>
        <v>0</v>
      </c>
      <c r="H1890" s="66">
        <f t="shared" si="59"/>
        <v>0</v>
      </c>
    </row>
    <row r="1891" spans="1:8" ht="112.5" x14ac:dyDescent="0.25">
      <c r="A1891" s="195" t="s">
        <v>16603</v>
      </c>
      <c r="B1891" s="196" t="s">
        <v>23033</v>
      </c>
      <c r="C1891" s="198"/>
      <c r="D1891" s="199"/>
      <c r="E1891" s="199"/>
      <c r="F1891" s="199"/>
      <c r="G1891" s="199"/>
      <c r="H1891" s="200"/>
    </row>
    <row r="1892" spans="1:8" s="103" customFormat="1" ht="12.75" x14ac:dyDescent="0.2">
      <c r="A1892" s="193" t="s">
        <v>16604</v>
      </c>
      <c r="B1892" s="194" t="s">
        <v>16605</v>
      </c>
      <c r="C1892" s="188" t="s">
        <v>6</v>
      </c>
      <c r="D1892" s="181"/>
      <c r="E1892" s="201">
        <v>184</v>
      </c>
      <c r="F1892" s="201">
        <v>18.399999999999999</v>
      </c>
      <c r="G1892" s="88">
        <f t="shared" si="58"/>
        <v>0</v>
      </c>
      <c r="H1892" s="66">
        <f t="shared" si="59"/>
        <v>0</v>
      </c>
    </row>
    <row r="1893" spans="1:8" x14ac:dyDescent="0.25">
      <c r="A1893" s="193" t="s">
        <v>16606</v>
      </c>
      <c r="B1893" s="194" t="s">
        <v>16607</v>
      </c>
      <c r="C1893" s="188" t="s">
        <v>6</v>
      </c>
      <c r="D1893" s="177"/>
      <c r="E1893" s="201">
        <v>329</v>
      </c>
      <c r="F1893" s="201">
        <v>32.9</v>
      </c>
      <c r="G1893" s="88">
        <f t="shared" si="58"/>
        <v>0</v>
      </c>
      <c r="H1893" s="66">
        <f t="shared" si="59"/>
        <v>0</v>
      </c>
    </row>
    <row r="1894" spans="1:8" ht="57" customHeight="1" x14ac:dyDescent="0.25">
      <c r="A1894" s="197" t="s">
        <v>23034</v>
      </c>
      <c r="B1894" s="344" t="s">
        <v>23035</v>
      </c>
      <c r="C1894" s="345"/>
      <c r="D1894" s="345"/>
      <c r="E1894" s="345"/>
      <c r="F1894" s="345"/>
      <c r="G1894" s="345"/>
      <c r="H1894" s="346"/>
    </row>
    <row r="1895" spans="1:8" ht="56.25" x14ac:dyDescent="0.25">
      <c r="A1895" s="195" t="s">
        <v>16608</v>
      </c>
      <c r="B1895" s="196" t="s">
        <v>23036</v>
      </c>
      <c r="C1895" s="198"/>
      <c r="D1895" s="199"/>
      <c r="E1895" s="199"/>
      <c r="F1895" s="199"/>
      <c r="G1895" s="199"/>
      <c r="H1895" s="200"/>
    </row>
    <row r="1896" spans="1:8" x14ac:dyDescent="0.25">
      <c r="A1896" s="193" t="s">
        <v>16609</v>
      </c>
      <c r="B1896" s="194" t="s">
        <v>16610</v>
      </c>
      <c r="C1896" s="188" t="s">
        <v>15</v>
      </c>
      <c r="D1896" s="177"/>
      <c r="E1896" s="201">
        <v>7.9</v>
      </c>
      <c r="F1896" s="201">
        <v>1.05</v>
      </c>
      <c r="G1896" s="88">
        <f t="shared" si="58"/>
        <v>0</v>
      </c>
      <c r="H1896" s="66">
        <f t="shared" si="59"/>
        <v>0</v>
      </c>
    </row>
    <row r="1897" spans="1:8" s="103" customFormat="1" ht="12.75" x14ac:dyDescent="0.2">
      <c r="A1897" s="193" t="s">
        <v>16611</v>
      </c>
      <c r="B1897" s="194" t="s">
        <v>16612</v>
      </c>
      <c r="C1897" s="188" t="s">
        <v>15</v>
      </c>
      <c r="D1897" s="181"/>
      <c r="E1897" s="201">
        <v>5.6</v>
      </c>
      <c r="F1897" s="201">
        <v>0.75</v>
      </c>
      <c r="G1897" s="88">
        <f t="shared" si="58"/>
        <v>0</v>
      </c>
      <c r="H1897" s="66">
        <f t="shared" si="59"/>
        <v>0</v>
      </c>
    </row>
    <row r="1898" spans="1:8" x14ac:dyDescent="0.25">
      <c r="A1898" s="193" t="s">
        <v>16613</v>
      </c>
      <c r="B1898" s="194" t="s">
        <v>16614</v>
      </c>
      <c r="C1898" s="188" t="s">
        <v>15</v>
      </c>
      <c r="D1898" s="177"/>
      <c r="E1898" s="201">
        <v>4.22</v>
      </c>
      <c r="F1898" s="201">
        <v>0.75</v>
      </c>
      <c r="G1898" s="88">
        <f t="shared" si="58"/>
        <v>0</v>
      </c>
      <c r="H1898" s="66">
        <f t="shared" si="59"/>
        <v>0</v>
      </c>
    </row>
    <row r="1899" spans="1:8" x14ac:dyDescent="0.25">
      <c r="A1899" s="193" t="s">
        <v>16615</v>
      </c>
      <c r="B1899" s="194" t="s">
        <v>16616</v>
      </c>
      <c r="C1899" s="188" t="s">
        <v>15</v>
      </c>
      <c r="D1899" s="177"/>
      <c r="E1899" s="201">
        <v>5.5</v>
      </c>
      <c r="F1899" s="201">
        <v>0.97</v>
      </c>
      <c r="G1899" s="88">
        <f t="shared" si="58"/>
        <v>0</v>
      </c>
      <c r="H1899" s="66">
        <f t="shared" si="59"/>
        <v>0</v>
      </c>
    </row>
    <row r="1900" spans="1:8" ht="67.5" x14ac:dyDescent="0.25">
      <c r="A1900" s="195" t="s">
        <v>16617</v>
      </c>
      <c r="B1900" s="196" t="s">
        <v>23037</v>
      </c>
      <c r="C1900" s="198"/>
      <c r="D1900" s="199"/>
      <c r="E1900" s="199"/>
      <c r="F1900" s="199"/>
      <c r="G1900" s="199"/>
      <c r="H1900" s="200"/>
    </row>
    <row r="1901" spans="1:8" x14ac:dyDescent="0.25">
      <c r="A1901" s="193" t="s">
        <v>16618</v>
      </c>
      <c r="B1901" s="194" t="s">
        <v>16610</v>
      </c>
      <c r="C1901" s="188" t="s">
        <v>15</v>
      </c>
      <c r="D1901" s="177"/>
      <c r="E1901" s="201">
        <v>8.9</v>
      </c>
      <c r="F1901" s="201">
        <v>1.35</v>
      </c>
      <c r="G1901" s="88">
        <f t="shared" si="58"/>
        <v>0</v>
      </c>
      <c r="H1901" s="66">
        <f t="shared" si="59"/>
        <v>0</v>
      </c>
    </row>
    <row r="1902" spans="1:8" x14ac:dyDescent="0.25">
      <c r="A1902" s="193" t="s">
        <v>16619</v>
      </c>
      <c r="B1902" s="194" t="s">
        <v>16612</v>
      </c>
      <c r="C1902" s="188" t="s">
        <v>15</v>
      </c>
      <c r="D1902" s="177"/>
      <c r="E1902" s="201">
        <v>6.6</v>
      </c>
      <c r="F1902" s="201">
        <v>0.99</v>
      </c>
      <c r="G1902" s="88">
        <f t="shared" si="58"/>
        <v>0</v>
      </c>
      <c r="H1902" s="66">
        <f t="shared" si="59"/>
        <v>0</v>
      </c>
    </row>
    <row r="1903" spans="1:8" x14ac:dyDescent="0.25">
      <c r="A1903" s="193" t="s">
        <v>16620</v>
      </c>
      <c r="B1903" s="194" t="s">
        <v>16614</v>
      </c>
      <c r="C1903" s="188" t="s">
        <v>15</v>
      </c>
      <c r="D1903" s="177"/>
      <c r="E1903" s="201">
        <v>5.3</v>
      </c>
      <c r="F1903" s="201">
        <v>0.99</v>
      </c>
      <c r="G1903" s="88">
        <f t="shared" si="58"/>
        <v>0</v>
      </c>
      <c r="H1903" s="66">
        <f t="shared" si="59"/>
        <v>0</v>
      </c>
    </row>
    <row r="1904" spans="1:8" x14ac:dyDescent="0.25">
      <c r="A1904" s="193" t="s">
        <v>16621</v>
      </c>
      <c r="B1904" s="194" t="s">
        <v>16622</v>
      </c>
      <c r="C1904" s="188" t="s">
        <v>15</v>
      </c>
      <c r="D1904" s="177"/>
      <c r="E1904" s="201">
        <v>4.43</v>
      </c>
      <c r="F1904" s="201">
        <v>0.83</v>
      </c>
      <c r="G1904" s="88">
        <f t="shared" si="58"/>
        <v>0</v>
      </c>
      <c r="H1904" s="66">
        <f t="shared" si="59"/>
        <v>0</v>
      </c>
    </row>
    <row r="1905" spans="1:8" ht="67.5" x14ac:dyDescent="0.25">
      <c r="A1905" s="195" t="s">
        <v>16623</v>
      </c>
      <c r="B1905" s="196" t="s">
        <v>23038</v>
      </c>
      <c r="C1905" s="198"/>
      <c r="D1905" s="199"/>
      <c r="E1905" s="199"/>
      <c r="F1905" s="199"/>
      <c r="G1905" s="199"/>
      <c r="H1905" s="200"/>
    </row>
    <row r="1906" spans="1:8" s="103" customFormat="1" ht="12.75" x14ac:dyDescent="0.2">
      <c r="A1906" s="193" t="s">
        <v>16624</v>
      </c>
      <c r="B1906" s="194" t="s">
        <v>16625</v>
      </c>
      <c r="C1906" s="188" t="s">
        <v>15</v>
      </c>
      <c r="D1906" s="181"/>
      <c r="E1906" s="201">
        <v>11.1</v>
      </c>
      <c r="F1906" s="201">
        <v>2.4900000000000002</v>
      </c>
      <c r="G1906" s="88">
        <f t="shared" si="58"/>
        <v>0</v>
      </c>
      <c r="H1906" s="66">
        <f t="shared" si="59"/>
        <v>0</v>
      </c>
    </row>
    <row r="1907" spans="1:8" x14ac:dyDescent="0.25">
      <c r="A1907" s="193" t="s">
        <v>16626</v>
      </c>
      <c r="B1907" s="194" t="s">
        <v>16612</v>
      </c>
      <c r="C1907" s="188" t="s">
        <v>15</v>
      </c>
      <c r="D1907" s="177"/>
      <c r="E1907" s="201">
        <v>9.1</v>
      </c>
      <c r="F1907" s="201">
        <v>2.0499999999999998</v>
      </c>
      <c r="G1907" s="88">
        <f t="shared" si="58"/>
        <v>0</v>
      </c>
      <c r="H1907" s="66">
        <f t="shared" si="59"/>
        <v>0</v>
      </c>
    </row>
    <row r="1908" spans="1:8" x14ac:dyDescent="0.25">
      <c r="A1908" s="193" t="s">
        <v>16627</v>
      </c>
      <c r="B1908" s="194" t="s">
        <v>16614</v>
      </c>
      <c r="C1908" s="188" t="s">
        <v>15</v>
      </c>
      <c r="D1908" s="177"/>
      <c r="E1908" s="201">
        <v>6.7</v>
      </c>
      <c r="F1908" s="201">
        <v>1.51</v>
      </c>
      <c r="G1908" s="88">
        <f t="shared" si="58"/>
        <v>0</v>
      </c>
      <c r="H1908" s="66">
        <f t="shared" si="59"/>
        <v>0</v>
      </c>
    </row>
    <row r="1909" spans="1:8" x14ac:dyDescent="0.25">
      <c r="A1909" s="193" t="s">
        <v>16628</v>
      </c>
      <c r="B1909" s="194" t="s">
        <v>16629</v>
      </c>
      <c r="C1909" s="188" t="s">
        <v>15</v>
      </c>
      <c r="D1909" s="177"/>
      <c r="E1909" s="201">
        <v>6</v>
      </c>
      <c r="F1909" s="201">
        <v>1.35</v>
      </c>
      <c r="G1909" s="88">
        <f t="shared" si="58"/>
        <v>0</v>
      </c>
      <c r="H1909" s="66">
        <f t="shared" si="59"/>
        <v>0</v>
      </c>
    </row>
    <row r="1910" spans="1:8" x14ac:dyDescent="0.25">
      <c r="A1910" s="193" t="s">
        <v>16630</v>
      </c>
      <c r="B1910" s="194" t="s">
        <v>16631</v>
      </c>
      <c r="C1910" s="188" t="s">
        <v>15</v>
      </c>
      <c r="D1910" s="177"/>
      <c r="E1910" s="201">
        <v>9.6</v>
      </c>
      <c r="F1910" s="201">
        <v>2.17</v>
      </c>
      <c r="G1910" s="88">
        <f t="shared" si="58"/>
        <v>0</v>
      </c>
      <c r="H1910" s="66">
        <f t="shared" si="59"/>
        <v>0</v>
      </c>
    </row>
    <row r="1911" spans="1:8" s="103" customFormat="1" ht="12.75" x14ac:dyDescent="0.2">
      <c r="A1911" s="193" t="s">
        <v>16632</v>
      </c>
      <c r="B1911" s="194" t="s">
        <v>16633</v>
      </c>
      <c r="C1911" s="188" t="s">
        <v>15</v>
      </c>
      <c r="D1911" s="181"/>
      <c r="E1911" s="201">
        <v>15.8</v>
      </c>
      <c r="F1911" s="201">
        <v>3.54</v>
      </c>
      <c r="G1911" s="88">
        <f t="shared" si="58"/>
        <v>0</v>
      </c>
      <c r="H1911" s="66">
        <f t="shared" si="59"/>
        <v>0</v>
      </c>
    </row>
    <row r="1912" spans="1:8" x14ac:dyDescent="0.25">
      <c r="A1912" s="193" t="s">
        <v>16634</v>
      </c>
      <c r="B1912" s="194" t="s">
        <v>16635</v>
      </c>
      <c r="C1912" s="188" t="s">
        <v>15</v>
      </c>
      <c r="D1912" s="177"/>
      <c r="E1912" s="201">
        <v>16.600000000000001</v>
      </c>
      <c r="F1912" s="201">
        <v>3.73</v>
      </c>
      <c r="G1912" s="88">
        <f t="shared" si="58"/>
        <v>0</v>
      </c>
      <c r="H1912" s="66">
        <f t="shared" si="59"/>
        <v>0</v>
      </c>
    </row>
    <row r="1913" spans="1:8" x14ac:dyDescent="0.25">
      <c r="A1913" s="193" t="s">
        <v>16636</v>
      </c>
      <c r="B1913" s="194" t="s">
        <v>16637</v>
      </c>
      <c r="C1913" s="188" t="s">
        <v>15</v>
      </c>
      <c r="D1913" s="177"/>
      <c r="E1913" s="201">
        <v>21.5</v>
      </c>
      <c r="F1913" s="201">
        <v>4.82</v>
      </c>
      <c r="G1913" s="88">
        <f t="shared" si="58"/>
        <v>0</v>
      </c>
      <c r="H1913" s="66">
        <f t="shared" si="59"/>
        <v>0</v>
      </c>
    </row>
    <row r="1914" spans="1:8" ht="67.5" x14ac:dyDescent="0.25">
      <c r="A1914" s="195" t="s">
        <v>16638</v>
      </c>
      <c r="B1914" s="196" t="s">
        <v>23039</v>
      </c>
      <c r="C1914" s="198"/>
      <c r="D1914" s="199"/>
      <c r="E1914" s="199"/>
      <c r="F1914" s="199"/>
      <c r="G1914" s="199"/>
      <c r="H1914" s="200"/>
    </row>
    <row r="1915" spans="1:8" x14ac:dyDescent="0.25">
      <c r="A1915" s="193" t="s">
        <v>16639</v>
      </c>
      <c r="B1915" s="194" t="s">
        <v>23040</v>
      </c>
      <c r="C1915" s="188" t="s">
        <v>15</v>
      </c>
      <c r="D1915" s="177"/>
      <c r="E1915" s="201">
        <v>2.72</v>
      </c>
      <c r="F1915" s="201">
        <v>0.75</v>
      </c>
      <c r="G1915" s="88">
        <f t="shared" si="58"/>
        <v>0</v>
      </c>
      <c r="H1915" s="66">
        <f t="shared" si="59"/>
        <v>0</v>
      </c>
    </row>
    <row r="1916" spans="1:8" x14ac:dyDescent="0.25">
      <c r="A1916" s="193" t="s">
        <v>16640</v>
      </c>
      <c r="B1916" s="194" t="s">
        <v>23041</v>
      </c>
      <c r="C1916" s="188" t="s">
        <v>15</v>
      </c>
      <c r="D1916" s="177"/>
      <c r="E1916" s="201">
        <v>4.5</v>
      </c>
      <c r="F1916" s="201">
        <v>1.24</v>
      </c>
      <c r="G1916" s="88">
        <f t="shared" si="58"/>
        <v>0</v>
      </c>
      <c r="H1916" s="66">
        <f t="shared" si="59"/>
        <v>0</v>
      </c>
    </row>
    <row r="1917" spans="1:8" x14ac:dyDescent="0.25">
      <c r="A1917" s="193" t="s">
        <v>16641</v>
      </c>
      <c r="B1917" s="194" t="s">
        <v>23042</v>
      </c>
      <c r="C1917" s="188" t="s">
        <v>15</v>
      </c>
      <c r="D1917" s="177"/>
      <c r="E1917" s="201">
        <v>4.29</v>
      </c>
      <c r="F1917" s="201">
        <v>1.18</v>
      </c>
      <c r="G1917" s="88">
        <f t="shared" si="58"/>
        <v>0</v>
      </c>
      <c r="H1917" s="66">
        <f t="shared" si="59"/>
        <v>0</v>
      </c>
    </row>
    <row r="1918" spans="1:8" ht="22.5" x14ac:dyDescent="0.25">
      <c r="A1918" s="193" t="s">
        <v>16642</v>
      </c>
      <c r="B1918" s="194" t="s">
        <v>16643</v>
      </c>
      <c r="C1918" s="188" t="s">
        <v>15</v>
      </c>
      <c r="D1918" s="177"/>
      <c r="E1918" s="201">
        <v>4.71</v>
      </c>
      <c r="F1918" s="201">
        <v>1.3</v>
      </c>
      <c r="G1918" s="88">
        <f t="shared" si="58"/>
        <v>0</v>
      </c>
      <c r="H1918" s="66">
        <f t="shared" si="59"/>
        <v>0</v>
      </c>
    </row>
    <row r="1919" spans="1:8" ht="90" x14ac:dyDescent="0.25">
      <c r="A1919" s="195" t="s">
        <v>16644</v>
      </c>
      <c r="B1919" s="196" t="s">
        <v>23043</v>
      </c>
      <c r="C1919" s="198"/>
      <c r="D1919" s="199"/>
      <c r="E1919" s="199"/>
      <c r="F1919" s="199"/>
      <c r="G1919" s="199"/>
      <c r="H1919" s="200"/>
    </row>
    <row r="1920" spans="1:8" s="103" customFormat="1" ht="12.75" x14ac:dyDescent="0.2">
      <c r="A1920" s="193" t="s">
        <v>16645</v>
      </c>
      <c r="B1920" s="194" t="s">
        <v>16646</v>
      </c>
      <c r="C1920" s="188" t="s">
        <v>15</v>
      </c>
      <c r="D1920" s="181"/>
      <c r="E1920" s="201">
        <v>8.8000000000000007</v>
      </c>
      <c r="F1920" s="201">
        <v>2.42</v>
      </c>
      <c r="G1920" s="88">
        <f t="shared" si="58"/>
        <v>0</v>
      </c>
      <c r="H1920" s="66">
        <f t="shared" si="59"/>
        <v>0</v>
      </c>
    </row>
    <row r="1921" spans="1:8" x14ac:dyDescent="0.25">
      <c r="A1921" s="193" t="s">
        <v>16647</v>
      </c>
      <c r="B1921" s="194" t="s">
        <v>16648</v>
      </c>
      <c r="C1921" s="188" t="s">
        <v>15</v>
      </c>
      <c r="D1921" s="177"/>
      <c r="E1921" s="201">
        <v>14.8</v>
      </c>
      <c r="F1921" s="201">
        <v>4.07</v>
      </c>
      <c r="G1921" s="88">
        <f t="shared" si="58"/>
        <v>0</v>
      </c>
      <c r="H1921" s="66">
        <f t="shared" si="59"/>
        <v>0</v>
      </c>
    </row>
    <row r="1922" spans="1:8" x14ac:dyDescent="0.25">
      <c r="A1922" s="193" t="s">
        <v>16649</v>
      </c>
      <c r="B1922" s="194" t="s">
        <v>16650</v>
      </c>
      <c r="C1922" s="188" t="s">
        <v>15</v>
      </c>
      <c r="D1922" s="177"/>
      <c r="E1922" s="201">
        <v>16.5</v>
      </c>
      <c r="F1922" s="201">
        <v>4.5599999999999996</v>
      </c>
      <c r="G1922" s="88">
        <f t="shared" si="58"/>
        <v>0</v>
      </c>
      <c r="H1922" s="66">
        <f t="shared" si="59"/>
        <v>0</v>
      </c>
    </row>
    <row r="1923" spans="1:8" ht="22.5" x14ac:dyDescent="0.25">
      <c r="A1923" s="193" t="s">
        <v>16651</v>
      </c>
      <c r="B1923" s="194" t="s">
        <v>16652</v>
      </c>
      <c r="C1923" s="188" t="s">
        <v>15</v>
      </c>
      <c r="D1923" s="177"/>
      <c r="E1923" s="201">
        <v>26</v>
      </c>
      <c r="F1923" s="201">
        <v>7.2</v>
      </c>
      <c r="G1923" s="88">
        <f t="shared" si="58"/>
        <v>0</v>
      </c>
      <c r="H1923" s="66">
        <f t="shared" si="59"/>
        <v>0</v>
      </c>
    </row>
    <row r="1924" spans="1:8" s="103" customFormat="1" ht="12.75" x14ac:dyDescent="0.2">
      <c r="A1924" s="193" t="s">
        <v>16653</v>
      </c>
      <c r="B1924" s="194" t="s">
        <v>16654</v>
      </c>
      <c r="C1924" s="188" t="s">
        <v>15</v>
      </c>
      <c r="D1924" s="181"/>
      <c r="E1924" s="201">
        <v>26.8</v>
      </c>
      <c r="F1924" s="201">
        <v>7.4</v>
      </c>
      <c r="G1924" s="88">
        <f t="shared" ref="G1924:G1987" si="60">D1924*E1924</f>
        <v>0</v>
      </c>
      <c r="H1924" s="66">
        <f t="shared" ref="H1924:H1987" si="61">D1924*F1924</f>
        <v>0</v>
      </c>
    </row>
    <row r="1925" spans="1:8" ht="22.5" x14ac:dyDescent="0.25">
      <c r="A1925" s="193" t="s">
        <v>16655</v>
      </c>
      <c r="B1925" s="194" t="s">
        <v>16656</v>
      </c>
      <c r="C1925" s="188" t="s">
        <v>15</v>
      </c>
      <c r="D1925" s="177"/>
      <c r="E1925" s="201">
        <v>35.6</v>
      </c>
      <c r="F1925" s="201">
        <v>9.8000000000000007</v>
      </c>
      <c r="G1925" s="88">
        <f t="shared" si="60"/>
        <v>0</v>
      </c>
      <c r="H1925" s="66">
        <f t="shared" si="61"/>
        <v>0</v>
      </c>
    </row>
    <row r="1926" spans="1:8" ht="22.5" x14ac:dyDescent="0.25">
      <c r="A1926" s="193" t="s">
        <v>16657</v>
      </c>
      <c r="B1926" s="194" t="s">
        <v>16658</v>
      </c>
      <c r="C1926" s="188" t="s">
        <v>15</v>
      </c>
      <c r="D1926" s="177"/>
      <c r="E1926" s="201">
        <v>43.6</v>
      </c>
      <c r="F1926" s="201">
        <v>12</v>
      </c>
      <c r="G1926" s="88">
        <f t="shared" si="60"/>
        <v>0</v>
      </c>
      <c r="H1926" s="66">
        <f t="shared" si="61"/>
        <v>0</v>
      </c>
    </row>
    <row r="1927" spans="1:8" ht="22.5" x14ac:dyDescent="0.25">
      <c r="A1927" s="193" t="s">
        <v>16659</v>
      </c>
      <c r="B1927" s="194" t="s">
        <v>16660</v>
      </c>
      <c r="C1927" s="188" t="s">
        <v>15</v>
      </c>
      <c r="D1927" s="177"/>
      <c r="E1927" s="201">
        <v>51</v>
      </c>
      <c r="F1927" s="201">
        <v>0</v>
      </c>
      <c r="G1927" s="88">
        <f t="shared" si="60"/>
        <v>0</v>
      </c>
      <c r="H1927" s="66">
        <f t="shared" si="61"/>
        <v>0</v>
      </c>
    </row>
    <row r="1928" spans="1:8" s="103" customFormat="1" ht="78.75" x14ac:dyDescent="0.2">
      <c r="A1928" s="195" t="s">
        <v>16661</v>
      </c>
      <c r="B1928" s="196" t="s">
        <v>23044</v>
      </c>
      <c r="C1928" s="198"/>
      <c r="D1928" s="199"/>
      <c r="E1928" s="199"/>
      <c r="F1928" s="199"/>
      <c r="G1928" s="199"/>
      <c r="H1928" s="200"/>
    </row>
    <row r="1929" spans="1:8" x14ac:dyDescent="0.25">
      <c r="A1929" s="193" t="s">
        <v>16662</v>
      </c>
      <c r="B1929" s="194" t="s">
        <v>16663</v>
      </c>
      <c r="C1929" s="188" t="s">
        <v>15</v>
      </c>
      <c r="D1929" s="177"/>
      <c r="E1929" s="201">
        <v>11.7</v>
      </c>
      <c r="F1929" s="201">
        <v>3.68</v>
      </c>
      <c r="G1929" s="88">
        <f t="shared" si="60"/>
        <v>0</v>
      </c>
      <c r="H1929" s="66">
        <f t="shared" si="61"/>
        <v>0</v>
      </c>
    </row>
    <row r="1930" spans="1:8" x14ac:dyDescent="0.25">
      <c r="A1930" s="193" t="s">
        <v>16664</v>
      </c>
      <c r="B1930" s="194" t="s">
        <v>16665</v>
      </c>
      <c r="C1930" s="188" t="s">
        <v>15</v>
      </c>
      <c r="D1930" s="177"/>
      <c r="E1930" s="201">
        <v>11.7</v>
      </c>
      <c r="F1930" s="201">
        <v>3.68</v>
      </c>
      <c r="G1930" s="88">
        <f t="shared" si="60"/>
        <v>0</v>
      </c>
      <c r="H1930" s="66">
        <f t="shared" si="61"/>
        <v>0</v>
      </c>
    </row>
    <row r="1931" spans="1:8" x14ac:dyDescent="0.25">
      <c r="A1931" s="193" t="s">
        <v>16666</v>
      </c>
      <c r="B1931" s="194" t="s">
        <v>16667</v>
      </c>
      <c r="C1931" s="188" t="s">
        <v>15</v>
      </c>
      <c r="D1931" s="177"/>
      <c r="E1931" s="201">
        <v>13</v>
      </c>
      <c r="F1931" s="201">
        <v>4.08</v>
      </c>
      <c r="G1931" s="88">
        <f t="shared" si="60"/>
        <v>0</v>
      </c>
      <c r="H1931" s="66">
        <f t="shared" si="61"/>
        <v>0</v>
      </c>
    </row>
    <row r="1932" spans="1:8" s="103" customFormat="1" ht="67.5" x14ac:dyDescent="0.2">
      <c r="A1932" s="195" t="s">
        <v>16668</v>
      </c>
      <c r="B1932" s="196" t="s">
        <v>23045</v>
      </c>
      <c r="C1932" s="198"/>
      <c r="D1932" s="199"/>
      <c r="E1932" s="199"/>
      <c r="F1932" s="199"/>
      <c r="G1932" s="199"/>
      <c r="H1932" s="200"/>
    </row>
    <row r="1933" spans="1:8" x14ac:dyDescent="0.25">
      <c r="A1933" s="193" t="s">
        <v>16669</v>
      </c>
      <c r="B1933" s="194" t="s">
        <v>16670</v>
      </c>
      <c r="C1933" s="188" t="s">
        <v>15</v>
      </c>
      <c r="D1933" s="177"/>
      <c r="E1933" s="201">
        <v>14.6</v>
      </c>
      <c r="F1933" s="201">
        <v>3.28</v>
      </c>
      <c r="G1933" s="88">
        <f t="shared" si="60"/>
        <v>0</v>
      </c>
      <c r="H1933" s="66">
        <f t="shared" si="61"/>
        <v>0</v>
      </c>
    </row>
    <row r="1934" spans="1:8" x14ac:dyDescent="0.25">
      <c r="A1934" s="193" t="s">
        <v>16671</v>
      </c>
      <c r="B1934" s="194" t="s">
        <v>16672</v>
      </c>
      <c r="C1934" s="188" t="s">
        <v>15</v>
      </c>
      <c r="D1934" s="177"/>
      <c r="E1934" s="201">
        <v>16.5</v>
      </c>
      <c r="F1934" s="201">
        <v>3.7</v>
      </c>
      <c r="G1934" s="88">
        <f t="shared" si="60"/>
        <v>0</v>
      </c>
      <c r="H1934" s="66">
        <f t="shared" si="61"/>
        <v>0</v>
      </c>
    </row>
    <row r="1935" spans="1:8" s="103" customFormat="1" ht="12.75" x14ac:dyDescent="0.2">
      <c r="A1935" s="193" t="s">
        <v>16673</v>
      </c>
      <c r="B1935" s="194" t="s">
        <v>16674</v>
      </c>
      <c r="C1935" s="188" t="s">
        <v>15</v>
      </c>
      <c r="D1935" s="181"/>
      <c r="E1935" s="201">
        <v>17.600000000000001</v>
      </c>
      <c r="F1935" s="201">
        <v>3.96</v>
      </c>
      <c r="G1935" s="88">
        <f t="shared" si="60"/>
        <v>0</v>
      </c>
      <c r="H1935" s="66">
        <f t="shared" si="61"/>
        <v>0</v>
      </c>
    </row>
    <row r="1936" spans="1:8" ht="78.75" x14ac:dyDescent="0.25">
      <c r="A1936" s="195" t="s">
        <v>16675</v>
      </c>
      <c r="B1936" s="196" t="s">
        <v>23046</v>
      </c>
      <c r="C1936" s="198"/>
      <c r="D1936" s="199"/>
      <c r="E1936" s="199"/>
      <c r="F1936" s="199"/>
      <c r="G1936" s="199"/>
      <c r="H1936" s="200"/>
    </row>
    <row r="1937" spans="1:8" x14ac:dyDescent="0.25">
      <c r="A1937" s="193" t="s">
        <v>16676</v>
      </c>
      <c r="B1937" s="194" t="s">
        <v>16677</v>
      </c>
      <c r="C1937" s="188" t="s">
        <v>6</v>
      </c>
      <c r="D1937" s="177"/>
      <c r="E1937" s="201">
        <v>23.7</v>
      </c>
      <c r="F1937" s="201">
        <v>7.7</v>
      </c>
      <c r="G1937" s="88">
        <f t="shared" si="60"/>
        <v>0</v>
      </c>
      <c r="H1937" s="66">
        <f t="shared" si="61"/>
        <v>0</v>
      </c>
    </row>
    <row r="1938" spans="1:8" x14ac:dyDescent="0.25">
      <c r="A1938" s="193" t="s">
        <v>16678</v>
      </c>
      <c r="B1938" s="194" t="s">
        <v>16679</v>
      </c>
      <c r="C1938" s="188" t="s">
        <v>6</v>
      </c>
      <c r="D1938" s="177"/>
      <c r="E1938" s="201">
        <v>32.6</v>
      </c>
      <c r="F1938" s="201">
        <v>10.6</v>
      </c>
      <c r="G1938" s="88">
        <f t="shared" si="60"/>
        <v>0</v>
      </c>
      <c r="H1938" s="66">
        <f t="shared" si="61"/>
        <v>0</v>
      </c>
    </row>
    <row r="1939" spans="1:8" x14ac:dyDescent="0.25">
      <c r="A1939" s="193" t="s">
        <v>16680</v>
      </c>
      <c r="B1939" s="194" t="s">
        <v>16681</v>
      </c>
      <c r="C1939" s="188" t="s">
        <v>6</v>
      </c>
      <c r="D1939" s="177"/>
      <c r="E1939" s="201">
        <v>39</v>
      </c>
      <c r="F1939" s="201">
        <v>12.6</v>
      </c>
      <c r="G1939" s="88">
        <f t="shared" si="60"/>
        <v>0</v>
      </c>
      <c r="H1939" s="66">
        <f t="shared" si="61"/>
        <v>0</v>
      </c>
    </row>
    <row r="1940" spans="1:8" ht="67.5" x14ac:dyDescent="0.25">
      <c r="A1940" s="195" t="s">
        <v>16682</v>
      </c>
      <c r="B1940" s="196" t="s">
        <v>23047</v>
      </c>
      <c r="C1940" s="198"/>
      <c r="D1940" s="199"/>
      <c r="E1940" s="199"/>
      <c r="F1940" s="199"/>
      <c r="G1940" s="199"/>
      <c r="H1940" s="200"/>
    </row>
    <row r="1941" spans="1:8" s="103" customFormat="1" ht="12.75" x14ac:dyDescent="0.2">
      <c r="A1941" s="193" t="s">
        <v>16683</v>
      </c>
      <c r="B1941" s="194" t="s">
        <v>16684</v>
      </c>
      <c r="C1941" s="188" t="s">
        <v>6</v>
      </c>
      <c r="D1941" s="181"/>
      <c r="E1941" s="201">
        <v>75</v>
      </c>
      <c r="F1941" s="201">
        <v>24.2</v>
      </c>
      <c r="G1941" s="88">
        <f t="shared" si="60"/>
        <v>0</v>
      </c>
      <c r="H1941" s="66">
        <f t="shared" si="61"/>
        <v>0</v>
      </c>
    </row>
    <row r="1942" spans="1:8" x14ac:dyDescent="0.25">
      <c r="A1942" s="193" t="s">
        <v>16685</v>
      </c>
      <c r="B1942" s="194" t="s">
        <v>16686</v>
      </c>
      <c r="C1942" s="188" t="s">
        <v>6</v>
      </c>
      <c r="D1942" s="177"/>
      <c r="E1942" s="201">
        <v>12.9</v>
      </c>
      <c r="F1942" s="201">
        <v>4.17</v>
      </c>
      <c r="G1942" s="88">
        <f t="shared" si="60"/>
        <v>0</v>
      </c>
      <c r="H1942" s="66">
        <f t="shared" si="61"/>
        <v>0</v>
      </c>
    </row>
    <row r="1943" spans="1:8" ht="56.25" x14ac:dyDescent="0.25">
      <c r="A1943" s="195" t="s">
        <v>16687</v>
      </c>
      <c r="B1943" s="196" t="s">
        <v>23048</v>
      </c>
      <c r="C1943" s="198"/>
      <c r="D1943" s="199"/>
      <c r="E1943" s="199"/>
      <c r="F1943" s="199"/>
      <c r="G1943" s="199"/>
      <c r="H1943" s="200"/>
    </row>
    <row r="1944" spans="1:8" s="103" customFormat="1" ht="12.75" x14ac:dyDescent="0.2">
      <c r="A1944" s="193" t="s">
        <v>16688</v>
      </c>
      <c r="B1944" s="194" t="s">
        <v>16689</v>
      </c>
      <c r="C1944" s="188" t="s">
        <v>6</v>
      </c>
      <c r="D1944" s="181"/>
      <c r="E1944" s="201">
        <v>37.4</v>
      </c>
      <c r="F1944" s="201">
        <v>11.8</v>
      </c>
      <c r="G1944" s="88">
        <f t="shared" si="60"/>
        <v>0</v>
      </c>
      <c r="H1944" s="66">
        <f t="shared" si="61"/>
        <v>0</v>
      </c>
    </row>
    <row r="1945" spans="1:8" x14ac:dyDescent="0.25">
      <c r="A1945" s="193" t="s">
        <v>16690</v>
      </c>
      <c r="B1945" s="194" t="s">
        <v>16691</v>
      </c>
      <c r="C1945" s="188" t="s">
        <v>6</v>
      </c>
      <c r="D1945" s="177"/>
      <c r="E1945" s="201">
        <v>63</v>
      </c>
      <c r="F1945" s="201">
        <v>19.899999999999999</v>
      </c>
      <c r="G1945" s="88">
        <f t="shared" si="60"/>
        <v>0</v>
      </c>
      <c r="H1945" s="66">
        <f t="shared" si="61"/>
        <v>0</v>
      </c>
    </row>
    <row r="1946" spans="1:8" x14ac:dyDescent="0.25">
      <c r="A1946" s="193" t="s">
        <v>16692</v>
      </c>
      <c r="B1946" s="194" t="s">
        <v>16693</v>
      </c>
      <c r="C1946" s="188" t="s">
        <v>6</v>
      </c>
      <c r="D1946" s="177"/>
      <c r="E1946" s="201">
        <v>65</v>
      </c>
      <c r="F1946" s="201">
        <v>20.6</v>
      </c>
      <c r="G1946" s="88">
        <f t="shared" si="60"/>
        <v>0</v>
      </c>
      <c r="H1946" s="66">
        <f t="shared" si="61"/>
        <v>0</v>
      </c>
    </row>
    <row r="1947" spans="1:8" ht="67.5" x14ac:dyDescent="0.25">
      <c r="A1947" s="193" t="s">
        <v>16694</v>
      </c>
      <c r="B1947" s="194" t="s">
        <v>23049</v>
      </c>
      <c r="C1947" s="188" t="s">
        <v>15</v>
      </c>
      <c r="D1947" s="177"/>
      <c r="E1947" s="201">
        <v>11.2</v>
      </c>
      <c r="F1947" s="201">
        <v>2.91</v>
      </c>
      <c r="G1947" s="88">
        <f t="shared" si="60"/>
        <v>0</v>
      </c>
      <c r="H1947" s="66">
        <f t="shared" si="61"/>
        <v>0</v>
      </c>
    </row>
    <row r="1948" spans="1:8" ht="67.5" x14ac:dyDescent="0.25">
      <c r="A1948" s="193" t="s">
        <v>16695</v>
      </c>
      <c r="B1948" s="194" t="s">
        <v>23050</v>
      </c>
      <c r="C1948" s="188" t="s">
        <v>15</v>
      </c>
      <c r="D1948" s="177"/>
      <c r="E1948" s="201">
        <v>24.5</v>
      </c>
      <c r="F1948" s="201">
        <v>6.4</v>
      </c>
      <c r="G1948" s="88">
        <f t="shared" si="60"/>
        <v>0</v>
      </c>
      <c r="H1948" s="66">
        <f t="shared" si="61"/>
        <v>0</v>
      </c>
    </row>
    <row r="1949" spans="1:8" ht="90" x14ac:dyDescent="0.25">
      <c r="A1949" s="195" t="s">
        <v>16696</v>
      </c>
      <c r="B1949" s="196" t="s">
        <v>23051</v>
      </c>
      <c r="C1949" s="198"/>
      <c r="D1949" s="199"/>
      <c r="E1949" s="199"/>
      <c r="F1949" s="199"/>
      <c r="G1949" s="199"/>
      <c r="H1949" s="200"/>
    </row>
    <row r="1950" spans="1:8" x14ac:dyDescent="0.25">
      <c r="A1950" s="193" t="s">
        <v>16697</v>
      </c>
      <c r="B1950" s="194" t="s">
        <v>16698</v>
      </c>
      <c r="C1950" s="188" t="s">
        <v>15</v>
      </c>
      <c r="D1950" s="177"/>
      <c r="E1950" s="201">
        <v>7.3</v>
      </c>
      <c r="F1950" s="201">
        <v>1.9</v>
      </c>
      <c r="G1950" s="88">
        <f t="shared" si="60"/>
        <v>0</v>
      </c>
      <c r="H1950" s="66">
        <f t="shared" si="61"/>
        <v>0</v>
      </c>
    </row>
    <row r="1951" spans="1:8" s="103" customFormat="1" ht="12.75" x14ac:dyDescent="0.2">
      <c r="A1951" s="193" t="s">
        <v>16699</v>
      </c>
      <c r="B1951" s="194" t="s">
        <v>16700</v>
      </c>
      <c r="C1951" s="188" t="s">
        <v>15</v>
      </c>
      <c r="D1951" s="181"/>
      <c r="E1951" s="201">
        <v>20.399999999999999</v>
      </c>
      <c r="F1951" s="201">
        <v>5.3</v>
      </c>
      <c r="G1951" s="88">
        <f t="shared" si="60"/>
        <v>0</v>
      </c>
      <c r="H1951" s="66">
        <f t="shared" si="61"/>
        <v>0</v>
      </c>
    </row>
    <row r="1952" spans="1:8" ht="90" x14ac:dyDescent="0.25">
      <c r="A1952" s="195" t="s">
        <v>16701</v>
      </c>
      <c r="B1952" s="196" t="s">
        <v>23052</v>
      </c>
      <c r="C1952" s="198"/>
      <c r="D1952" s="199"/>
      <c r="E1952" s="199"/>
      <c r="F1952" s="199"/>
      <c r="G1952" s="199"/>
      <c r="H1952" s="200"/>
    </row>
    <row r="1953" spans="1:8" x14ac:dyDescent="0.25">
      <c r="A1953" s="193" t="s">
        <v>16702</v>
      </c>
      <c r="B1953" s="194" t="s">
        <v>16698</v>
      </c>
      <c r="C1953" s="188" t="s">
        <v>15</v>
      </c>
      <c r="D1953" s="177"/>
      <c r="E1953" s="201">
        <v>14.1</v>
      </c>
      <c r="F1953" s="201">
        <v>3.67</v>
      </c>
      <c r="G1953" s="88">
        <f t="shared" si="60"/>
        <v>0</v>
      </c>
      <c r="H1953" s="66">
        <f t="shared" si="61"/>
        <v>0</v>
      </c>
    </row>
    <row r="1954" spans="1:8" x14ac:dyDescent="0.25">
      <c r="A1954" s="193" t="s">
        <v>16703</v>
      </c>
      <c r="B1954" s="194" t="s">
        <v>16700</v>
      </c>
      <c r="C1954" s="188" t="s">
        <v>15</v>
      </c>
      <c r="D1954" s="177"/>
      <c r="E1954" s="201">
        <v>26.5</v>
      </c>
      <c r="F1954" s="201">
        <v>6.9</v>
      </c>
      <c r="G1954" s="88">
        <f t="shared" si="60"/>
        <v>0</v>
      </c>
      <c r="H1954" s="66">
        <f t="shared" si="61"/>
        <v>0</v>
      </c>
    </row>
    <row r="1955" spans="1:8" s="103" customFormat="1" ht="12.75" x14ac:dyDescent="0.2">
      <c r="A1955" s="193" t="s">
        <v>16704</v>
      </c>
      <c r="B1955" s="194" t="s">
        <v>16705</v>
      </c>
      <c r="C1955" s="188" t="s">
        <v>15</v>
      </c>
      <c r="D1955" s="181"/>
      <c r="E1955" s="201">
        <v>40</v>
      </c>
      <c r="F1955" s="201">
        <v>10.4</v>
      </c>
      <c r="G1955" s="88">
        <f t="shared" si="60"/>
        <v>0</v>
      </c>
      <c r="H1955" s="66">
        <f t="shared" si="61"/>
        <v>0</v>
      </c>
    </row>
    <row r="1956" spans="1:8" ht="123.75" x14ac:dyDescent="0.25">
      <c r="A1956" s="193" t="s">
        <v>16706</v>
      </c>
      <c r="B1956" s="194" t="s">
        <v>23053</v>
      </c>
      <c r="C1956" s="188" t="s">
        <v>6</v>
      </c>
      <c r="D1956" s="177"/>
      <c r="E1956" s="201">
        <v>1519</v>
      </c>
      <c r="F1956" s="201">
        <v>395</v>
      </c>
      <c r="G1956" s="88">
        <f t="shared" si="60"/>
        <v>0</v>
      </c>
      <c r="H1956" s="66">
        <f t="shared" si="61"/>
        <v>0</v>
      </c>
    </row>
    <row r="1957" spans="1:8" ht="123.75" x14ac:dyDescent="0.25">
      <c r="A1957" s="193" t="s">
        <v>16707</v>
      </c>
      <c r="B1957" s="194" t="s">
        <v>23054</v>
      </c>
      <c r="C1957" s="188" t="s">
        <v>6</v>
      </c>
      <c r="D1957" s="177"/>
      <c r="E1957" s="201">
        <v>166</v>
      </c>
      <c r="F1957" s="201">
        <v>43.2</v>
      </c>
      <c r="G1957" s="88">
        <f t="shared" si="60"/>
        <v>0</v>
      </c>
      <c r="H1957" s="66">
        <f t="shared" si="61"/>
        <v>0</v>
      </c>
    </row>
    <row r="1958" spans="1:8" ht="157.5" x14ac:dyDescent="0.25">
      <c r="A1958" s="193" t="s">
        <v>16708</v>
      </c>
      <c r="B1958" s="194" t="s">
        <v>23055</v>
      </c>
      <c r="C1958" s="188" t="s">
        <v>6</v>
      </c>
      <c r="D1958" s="177"/>
      <c r="E1958" s="201">
        <v>206</v>
      </c>
      <c r="F1958" s="201">
        <v>54</v>
      </c>
      <c r="G1958" s="88">
        <f t="shared" si="60"/>
        <v>0</v>
      </c>
      <c r="H1958" s="66">
        <f t="shared" si="61"/>
        <v>0</v>
      </c>
    </row>
    <row r="1959" spans="1:8" ht="157.5" x14ac:dyDescent="0.25">
      <c r="A1959" s="195" t="s">
        <v>16709</v>
      </c>
      <c r="B1959" s="196" t="s">
        <v>23056</v>
      </c>
      <c r="C1959" s="198"/>
      <c r="D1959" s="199"/>
      <c r="E1959" s="199"/>
      <c r="F1959" s="199"/>
      <c r="G1959" s="199"/>
      <c r="H1959" s="200"/>
    </row>
    <row r="1960" spans="1:8" x14ac:dyDescent="0.25">
      <c r="A1960" s="193" t="s">
        <v>16710</v>
      </c>
      <c r="B1960" s="194" t="s">
        <v>16711</v>
      </c>
      <c r="C1960" s="188" t="s">
        <v>6</v>
      </c>
      <c r="D1960" s="177"/>
      <c r="E1960" s="201">
        <v>145</v>
      </c>
      <c r="F1960" s="201">
        <v>37.700000000000003</v>
      </c>
      <c r="G1960" s="88">
        <f t="shared" si="60"/>
        <v>0</v>
      </c>
      <c r="H1960" s="66">
        <f t="shared" si="61"/>
        <v>0</v>
      </c>
    </row>
    <row r="1961" spans="1:8" s="103" customFormat="1" ht="12.75" x14ac:dyDescent="0.2">
      <c r="A1961" s="193" t="s">
        <v>16712</v>
      </c>
      <c r="B1961" s="194" t="s">
        <v>16713</v>
      </c>
      <c r="C1961" s="188" t="s">
        <v>6</v>
      </c>
      <c r="D1961" s="181"/>
      <c r="E1961" s="201">
        <v>315</v>
      </c>
      <c r="F1961" s="201">
        <v>82</v>
      </c>
      <c r="G1961" s="88">
        <f t="shared" si="60"/>
        <v>0</v>
      </c>
      <c r="H1961" s="66">
        <f t="shared" si="61"/>
        <v>0</v>
      </c>
    </row>
    <row r="1962" spans="1:8" ht="22.5" x14ac:dyDescent="0.25">
      <c r="A1962" s="193" t="s">
        <v>16714</v>
      </c>
      <c r="B1962" s="194" t="s">
        <v>16715</v>
      </c>
      <c r="C1962" s="188" t="s">
        <v>6</v>
      </c>
      <c r="D1962" s="177"/>
      <c r="E1962" s="201">
        <v>370</v>
      </c>
      <c r="F1962" s="201">
        <v>96</v>
      </c>
      <c r="G1962" s="88">
        <f t="shared" si="60"/>
        <v>0</v>
      </c>
      <c r="H1962" s="66">
        <f t="shared" si="61"/>
        <v>0</v>
      </c>
    </row>
    <row r="1963" spans="1:8" ht="123.75" x14ac:dyDescent="0.25">
      <c r="A1963" s="195" t="s">
        <v>16716</v>
      </c>
      <c r="B1963" s="196" t="s">
        <v>23057</v>
      </c>
      <c r="C1963" s="198"/>
      <c r="D1963" s="199"/>
      <c r="E1963" s="199"/>
      <c r="F1963" s="199"/>
      <c r="G1963" s="199"/>
      <c r="H1963" s="200"/>
    </row>
    <row r="1964" spans="1:8" x14ac:dyDescent="0.25">
      <c r="A1964" s="193" t="s">
        <v>16717</v>
      </c>
      <c r="B1964" s="194" t="s">
        <v>16718</v>
      </c>
      <c r="C1964" s="188" t="s">
        <v>6</v>
      </c>
      <c r="D1964" s="177"/>
      <c r="E1964" s="201">
        <v>1303</v>
      </c>
      <c r="F1964" s="201">
        <v>339</v>
      </c>
      <c r="G1964" s="88">
        <f t="shared" si="60"/>
        <v>0</v>
      </c>
      <c r="H1964" s="66">
        <f t="shared" si="61"/>
        <v>0</v>
      </c>
    </row>
    <row r="1965" spans="1:8" x14ac:dyDescent="0.25">
      <c r="A1965" s="193" t="s">
        <v>16719</v>
      </c>
      <c r="B1965" s="194" t="s">
        <v>16720</v>
      </c>
      <c r="C1965" s="188" t="s">
        <v>6</v>
      </c>
      <c r="D1965" s="177"/>
      <c r="E1965" s="201">
        <v>1378</v>
      </c>
      <c r="F1965" s="201">
        <v>358</v>
      </c>
      <c r="G1965" s="88">
        <f t="shared" si="60"/>
        <v>0</v>
      </c>
      <c r="H1965" s="66">
        <f t="shared" si="61"/>
        <v>0</v>
      </c>
    </row>
    <row r="1966" spans="1:8" x14ac:dyDescent="0.25">
      <c r="A1966" s="193" t="s">
        <v>16721</v>
      </c>
      <c r="B1966" s="194" t="s">
        <v>16722</v>
      </c>
      <c r="C1966" s="188" t="s">
        <v>6</v>
      </c>
      <c r="D1966" s="177"/>
      <c r="E1966" s="201">
        <v>690</v>
      </c>
      <c r="F1966" s="201">
        <v>179</v>
      </c>
      <c r="G1966" s="88">
        <f t="shared" si="60"/>
        <v>0</v>
      </c>
      <c r="H1966" s="66">
        <f t="shared" si="61"/>
        <v>0</v>
      </c>
    </row>
    <row r="1967" spans="1:8" x14ac:dyDescent="0.25">
      <c r="A1967" s="193" t="s">
        <v>16723</v>
      </c>
      <c r="B1967" s="194" t="s">
        <v>16724</v>
      </c>
      <c r="C1967" s="188" t="s">
        <v>6</v>
      </c>
      <c r="D1967" s="177"/>
      <c r="E1967" s="201">
        <v>751</v>
      </c>
      <c r="F1967" s="201">
        <v>195</v>
      </c>
      <c r="G1967" s="88">
        <f t="shared" si="60"/>
        <v>0</v>
      </c>
      <c r="H1967" s="66">
        <f t="shared" si="61"/>
        <v>0</v>
      </c>
    </row>
    <row r="1968" spans="1:8" x14ac:dyDescent="0.25">
      <c r="A1968" s="193" t="s">
        <v>16725</v>
      </c>
      <c r="B1968" s="194" t="s">
        <v>16726</v>
      </c>
      <c r="C1968" s="188" t="s">
        <v>6</v>
      </c>
      <c r="D1968" s="177"/>
      <c r="E1968" s="201">
        <v>81</v>
      </c>
      <c r="F1968" s="201">
        <v>21.1</v>
      </c>
      <c r="G1968" s="88">
        <f t="shared" si="60"/>
        <v>0</v>
      </c>
      <c r="H1968" s="66">
        <f t="shared" si="61"/>
        <v>0</v>
      </c>
    </row>
    <row r="1969" spans="1:8" s="103" customFormat="1" ht="135" x14ac:dyDescent="0.2">
      <c r="A1969" s="195" t="s">
        <v>16727</v>
      </c>
      <c r="B1969" s="196" t="s">
        <v>23058</v>
      </c>
      <c r="C1969" s="198"/>
      <c r="D1969" s="199"/>
      <c r="E1969" s="199"/>
      <c r="F1969" s="199"/>
      <c r="G1969" s="199"/>
      <c r="H1969" s="200"/>
    </row>
    <row r="1970" spans="1:8" x14ac:dyDescent="0.25">
      <c r="A1970" s="193" t="s">
        <v>16728</v>
      </c>
      <c r="B1970" s="194" t="s">
        <v>16729</v>
      </c>
      <c r="C1970" s="188" t="s">
        <v>6</v>
      </c>
      <c r="D1970" s="177"/>
      <c r="E1970" s="201">
        <v>109</v>
      </c>
      <c r="F1970" s="201">
        <v>28.3</v>
      </c>
      <c r="G1970" s="88">
        <f t="shared" si="60"/>
        <v>0</v>
      </c>
      <c r="H1970" s="66">
        <f t="shared" si="61"/>
        <v>0</v>
      </c>
    </row>
    <row r="1971" spans="1:8" x14ac:dyDescent="0.25">
      <c r="A1971" s="193" t="s">
        <v>16730</v>
      </c>
      <c r="B1971" s="194" t="s">
        <v>16731</v>
      </c>
      <c r="C1971" s="188" t="s">
        <v>6</v>
      </c>
      <c r="D1971" s="177"/>
      <c r="E1971" s="201">
        <v>190</v>
      </c>
      <c r="F1971" s="201">
        <v>49.4</v>
      </c>
      <c r="G1971" s="88">
        <f t="shared" si="60"/>
        <v>0</v>
      </c>
      <c r="H1971" s="66">
        <f t="shared" si="61"/>
        <v>0</v>
      </c>
    </row>
    <row r="1972" spans="1:8" s="103" customFormat="1" ht="112.5" x14ac:dyDescent="0.2">
      <c r="A1972" s="193" t="s">
        <v>16732</v>
      </c>
      <c r="B1972" s="194" t="s">
        <v>23059</v>
      </c>
      <c r="C1972" s="188" t="s">
        <v>6</v>
      </c>
      <c r="D1972" s="181"/>
      <c r="E1972" s="201">
        <v>211</v>
      </c>
      <c r="F1972" s="201">
        <v>55</v>
      </c>
      <c r="G1972" s="88">
        <f t="shared" si="60"/>
        <v>0</v>
      </c>
      <c r="H1972" s="66">
        <f t="shared" si="61"/>
        <v>0</v>
      </c>
    </row>
    <row r="1973" spans="1:8" ht="123.75" x14ac:dyDescent="0.25">
      <c r="A1973" s="193" t="s">
        <v>16733</v>
      </c>
      <c r="B1973" s="194" t="s">
        <v>23060</v>
      </c>
      <c r="C1973" s="188" t="s">
        <v>6</v>
      </c>
      <c r="D1973" s="177"/>
      <c r="E1973" s="201">
        <v>118</v>
      </c>
      <c r="F1973" s="201">
        <v>30.7</v>
      </c>
      <c r="G1973" s="88">
        <f t="shared" si="60"/>
        <v>0</v>
      </c>
      <c r="H1973" s="66">
        <f t="shared" si="61"/>
        <v>0</v>
      </c>
    </row>
    <row r="1974" spans="1:8" ht="146.25" x14ac:dyDescent="0.25">
      <c r="A1974" s="193" t="s">
        <v>16734</v>
      </c>
      <c r="B1974" s="194" t="s">
        <v>23061</v>
      </c>
      <c r="C1974" s="188" t="s">
        <v>6</v>
      </c>
      <c r="D1974" s="177"/>
      <c r="E1974" s="201">
        <v>113</v>
      </c>
      <c r="F1974" s="201">
        <v>29.4</v>
      </c>
      <c r="G1974" s="88">
        <f t="shared" si="60"/>
        <v>0</v>
      </c>
      <c r="H1974" s="66">
        <f t="shared" si="61"/>
        <v>0</v>
      </c>
    </row>
    <row r="1975" spans="1:8" ht="146.25" x14ac:dyDescent="0.25">
      <c r="A1975" s="193" t="s">
        <v>16735</v>
      </c>
      <c r="B1975" s="194" t="s">
        <v>23062</v>
      </c>
      <c r="C1975" s="188" t="s">
        <v>6</v>
      </c>
      <c r="D1975" s="177"/>
      <c r="E1975" s="201">
        <v>87</v>
      </c>
      <c r="F1975" s="201">
        <v>22.6</v>
      </c>
      <c r="G1975" s="88">
        <f t="shared" si="60"/>
        <v>0</v>
      </c>
      <c r="H1975" s="66">
        <f t="shared" si="61"/>
        <v>0</v>
      </c>
    </row>
    <row r="1976" spans="1:8" s="103" customFormat="1" ht="135" x14ac:dyDescent="0.2">
      <c r="A1976" s="193" t="s">
        <v>16736</v>
      </c>
      <c r="B1976" s="194" t="s">
        <v>23063</v>
      </c>
      <c r="C1976" s="188" t="s">
        <v>6</v>
      </c>
      <c r="D1976" s="181"/>
      <c r="E1976" s="201">
        <v>155</v>
      </c>
      <c r="F1976" s="201">
        <v>40.299999999999997</v>
      </c>
      <c r="G1976" s="88">
        <f t="shared" si="60"/>
        <v>0</v>
      </c>
      <c r="H1976" s="66">
        <f t="shared" si="61"/>
        <v>0</v>
      </c>
    </row>
    <row r="1977" spans="1:8" ht="180" x14ac:dyDescent="0.25">
      <c r="A1977" s="195" t="s">
        <v>16737</v>
      </c>
      <c r="B1977" s="196" t="s">
        <v>23064</v>
      </c>
      <c r="C1977" s="198"/>
      <c r="D1977" s="199"/>
      <c r="E1977" s="199"/>
      <c r="F1977" s="199"/>
      <c r="G1977" s="199"/>
      <c r="H1977" s="200"/>
    </row>
    <row r="1978" spans="1:8" ht="22.5" x14ac:dyDescent="0.25">
      <c r="A1978" s="193" t="s">
        <v>16738</v>
      </c>
      <c r="B1978" s="194" t="s">
        <v>16739</v>
      </c>
      <c r="C1978" s="188" t="s">
        <v>6</v>
      </c>
      <c r="D1978" s="177"/>
      <c r="E1978" s="201">
        <v>188</v>
      </c>
      <c r="F1978" s="201">
        <v>48.9</v>
      </c>
      <c r="G1978" s="88">
        <f t="shared" si="60"/>
        <v>0</v>
      </c>
      <c r="H1978" s="66">
        <f t="shared" si="61"/>
        <v>0</v>
      </c>
    </row>
    <row r="1979" spans="1:8" ht="33.75" x14ac:dyDescent="0.25">
      <c r="A1979" s="193" t="s">
        <v>16740</v>
      </c>
      <c r="B1979" s="194" t="s">
        <v>16741</v>
      </c>
      <c r="C1979" s="188" t="s">
        <v>6</v>
      </c>
      <c r="D1979" s="177"/>
      <c r="E1979" s="201">
        <v>208</v>
      </c>
      <c r="F1979" s="201">
        <v>54</v>
      </c>
      <c r="G1979" s="88">
        <f t="shared" si="60"/>
        <v>0</v>
      </c>
      <c r="H1979" s="66">
        <f t="shared" si="61"/>
        <v>0</v>
      </c>
    </row>
    <row r="1980" spans="1:8" ht="168.75" x14ac:dyDescent="0.25">
      <c r="A1980" s="195" t="s">
        <v>16742</v>
      </c>
      <c r="B1980" s="196" t="s">
        <v>23065</v>
      </c>
      <c r="C1980" s="198"/>
      <c r="D1980" s="199"/>
      <c r="E1980" s="199"/>
      <c r="F1980" s="199"/>
      <c r="G1980" s="199"/>
      <c r="H1980" s="200"/>
    </row>
    <row r="1981" spans="1:8" s="103" customFormat="1" ht="22.5" x14ac:dyDescent="0.2">
      <c r="A1981" s="193" t="s">
        <v>16743</v>
      </c>
      <c r="B1981" s="194" t="s">
        <v>16739</v>
      </c>
      <c r="C1981" s="188" t="s">
        <v>6</v>
      </c>
      <c r="D1981" s="181"/>
      <c r="E1981" s="201">
        <v>150</v>
      </c>
      <c r="F1981" s="201">
        <v>39</v>
      </c>
      <c r="G1981" s="88">
        <f t="shared" si="60"/>
        <v>0</v>
      </c>
      <c r="H1981" s="66">
        <f t="shared" si="61"/>
        <v>0</v>
      </c>
    </row>
    <row r="1982" spans="1:8" ht="33.75" x14ac:dyDescent="0.25">
      <c r="A1982" s="193" t="s">
        <v>16744</v>
      </c>
      <c r="B1982" s="194" t="s">
        <v>16741</v>
      </c>
      <c r="C1982" s="188" t="s">
        <v>6</v>
      </c>
      <c r="D1982" s="177"/>
      <c r="E1982" s="201">
        <v>169</v>
      </c>
      <c r="F1982" s="201">
        <v>43.9</v>
      </c>
      <c r="G1982" s="88">
        <f t="shared" si="60"/>
        <v>0</v>
      </c>
      <c r="H1982" s="66">
        <f t="shared" si="61"/>
        <v>0</v>
      </c>
    </row>
    <row r="1983" spans="1:8" ht="101.25" x14ac:dyDescent="0.25">
      <c r="A1983" s="193" t="s">
        <v>16745</v>
      </c>
      <c r="B1983" s="194" t="s">
        <v>23066</v>
      </c>
      <c r="C1983" s="188" t="s">
        <v>6</v>
      </c>
      <c r="D1983" s="177"/>
      <c r="E1983" s="201">
        <v>101</v>
      </c>
      <c r="F1983" s="201">
        <v>26.3</v>
      </c>
      <c r="G1983" s="88">
        <f t="shared" si="60"/>
        <v>0</v>
      </c>
      <c r="H1983" s="66">
        <f t="shared" si="61"/>
        <v>0</v>
      </c>
    </row>
    <row r="1984" spans="1:8" ht="157.5" x14ac:dyDescent="0.25">
      <c r="A1984" s="195" t="s">
        <v>16746</v>
      </c>
      <c r="B1984" s="196" t="s">
        <v>23067</v>
      </c>
      <c r="C1984" s="198"/>
      <c r="D1984" s="199"/>
      <c r="E1984" s="199"/>
      <c r="F1984" s="199"/>
      <c r="G1984" s="199"/>
      <c r="H1984" s="200"/>
    </row>
    <row r="1985" spans="1:8" s="103" customFormat="1" ht="56.25" x14ac:dyDescent="0.2">
      <c r="A1985" s="193" t="s">
        <v>16747</v>
      </c>
      <c r="B1985" s="194" t="s">
        <v>16748</v>
      </c>
      <c r="C1985" s="188" t="s">
        <v>6</v>
      </c>
      <c r="D1985" s="181"/>
      <c r="E1985" s="201">
        <v>110</v>
      </c>
      <c r="F1985" s="201">
        <v>28.6</v>
      </c>
      <c r="G1985" s="88">
        <f t="shared" si="60"/>
        <v>0</v>
      </c>
      <c r="H1985" s="66">
        <f t="shared" si="61"/>
        <v>0</v>
      </c>
    </row>
    <row r="1986" spans="1:8" ht="56.25" x14ac:dyDescent="0.25">
      <c r="A1986" s="193" t="s">
        <v>16749</v>
      </c>
      <c r="B1986" s="194" t="s">
        <v>16750</v>
      </c>
      <c r="C1986" s="188" t="s">
        <v>6</v>
      </c>
      <c r="D1986" s="177"/>
      <c r="E1986" s="201">
        <v>679</v>
      </c>
      <c r="F1986" s="201">
        <v>177</v>
      </c>
      <c r="G1986" s="88">
        <f t="shared" si="60"/>
        <v>0</v>
      </c>
      <c r="H1986" s="66">
        <f t="shared" si="61"/>
        <v>0</v>
      </c>
    </row>
    <row r="1987" spans="1:8" ht="112.5" x14ac:dyDescent="0.25">
      <c r="A1987" s="193" t="s">
        <v>16751</v>
      </c>
      <c r="B1987" s="194" t="s">
        <v>23068</v>
      </c>
      <c r="C1987" s="188" t="s">
        <v>6</v>
      </c>
      <c r="D1987" s="177"/>
      <c r="E1987" s="201">
        <v>94</v>
      </c>
      <c r="F1987" s="201">
        <v>24.4</v>
      </c>
      <c r="G1987" s="88">
        <f t="shared" si="60"/>
        <v>0</v>
      </c>
      <c r="H1987" s="66">
        <f t="shared" si="61"/>
        <v>0</v>
      </c>
    </row>
    <row r="1988" spans="1:8" ht="123.75" x14ac:dyDescent="0.25">
      <c r="A1988" s="193" t="s">
        <v>16752</v>
      </c>
      <c r="B1988" s="194" t="s">
        <v>23069</v>
      </c>
      <c r="C1988" s="188" t="s">
        <v>6</v>
      </c>
      <c r="D1988" s="177"/>
      <c r="E1988" s="201">
        <v>246</v>
      </c>
      <c r="F1988" s="201">
        <v>64</v>
      </c>
      <c r="G1988" s="88">
        <f t="shared" ref="G1988:G2051" si="62">D1988*E1988</f>
        <v>0</v>
      </c>
      <c r="H1988" s="66">
        <f t="shared" ref="H1988:H2051" si="63">D1988*F1988</f>
        <v>0</v>
      </c>
    </row>
    <row r="1989" spans="1:8" s="103" customFormat="1" ht="78.75" x14ac:dyDescent="0.2">
      <c r="A1989" s="195" t="s">
        <v>16753</v>
      </c>
      <c r="B1989" s="196" t="s">
        <v>23070</v>
      </c>
      <c r="C1989" s="198"/>
      <c r="D1989" s="199"/>
      <c r="E1989" s="199"/>
      <c r="F1989" s="199"/>
      <c r="G1989" s="199"/>
      <c r="H1989" s="200"/>
    </row>
    <row r="1990" spans="1:8" ht="22.5" x14ac:dyDescent="0.25">
      <c r="A1990" s="193" t="s">
        <v>16754</v>
      </c>
      <c r="B1990" s="194" t="s">
        <v>16755</v>
      </c>
      <c r="C1990" s="188" t="s">
        <v>6</v>
      </c>
      <c r="D1990" s="177"/>
      <c r="E1990" s="201">
        <v>274</v>
      </c>
      <c r="F1990" s="201">
        <v>71</v>
      </c>
      <c r="G1990" s="88">
        <f t="shared" si="62"/>
        <v>0</v>
      </c>
      <c r="H1990" s="66">
        <f t="shared" si="63"/>
        <v>0</v>
      </c>
    </row>
    <row r="1991" spans="1:8" ht="22.5" x14ac:dyDescent="0.25">
      <c r="A1991" s="193" t="s">
        <v>16756</v>
      </c>
      <c r="B1991" s="194" t="s">
        <v>16757</v>
      </c>
      <c r="C1991" s="188" t="s">
        <v>6</v>
      </c>
      <c r="D1991" s="177"/>
      <c r="E1991" s="201">
        <v>95</v>
      </c>
      <c r="F1991" s="201">
        <v>24.7</v>
      </c>
      <c r="G1991" s="88">
        <f t="shared" si="62"/>
        <v>0</v>
      </c>
      <c r="H1991" s="66">
        <f t="shared" si="63"/>
        <v>0</v>
      </c>
    </row>
    <row r="1992" spans="1:8" ht="78.75" x14ac:dyDescent="0.25">
      <c r="A1992" s="193" t="s">
        <v>16758</v>
      </c>
      <c r="B1992" s="194" t="s">
        <v>23071</v>
      </c>
      <c r="C1992" s="188" t="s">
        <v>6</v>
      </c>
      <c r="D1992" s="177"/>
      <c r="E1992" s="201">
        <v>45.7</v>
      </c>
      <c r="F1992" s="201">
        <v>11.9</v>
      </c>
      <c r="G1992" s="88">
        <f t="shared" si="62"/>
        <v>0</v>
      </c>
      <c r="H1992" s="66">
        <f t="shared" si="63"/>
        <v>0</v>
      </c>
    </row>
    <row r="1993" spans="1:8" ht="45" x14ac:dyDescent="0.25">
      <c r="A1993" s="195" t="s">
        <v>16759</v>
      </c>
      <c r="B1993" s="196" t="s">
        <v>23072</v>
      </c>
      <c r="C1993" s="198"/>
      <c r="D1993" s="199"/>
      <c r="E1993" s="199"/>
      <c r="F1993" s="199"/>
      <c r="G1993" s="199"/>
      <c r="H1993" s="200"/>
    </row>
    <row r="1994" spans="1:8" s="103" customFormat="1" ht="12.75" x14ac:dyDescent="0.2">
      <c r="A1994" s="193" t="s">
        <v>16760</v>
      </c>
      <c r="B1994" s="194" t="s">
        <v>16761</v>
      </c>
      <c r="C1994" s="188" t="s">
        <v>6</v>
      </c>
      <c r="D1994" s="181"/>
      <c r="E1994" s="201">
        <v>80</v>
      </c>
      <c r="F1994" s="201">
        <v>20.8</v>
      </c>
      <c r="G1994" s="88">
        <f t="shared" si="62"/>
        <v>0</v>
      </c>
      <c r="H1994" s="66">
        <f t="shared" si="63"/>
        <v>0</v>
      </c>
    </row>
    <row r="1995" spans="1:8" x14ac:dyDescent="0.25">
      <c r="A1995" s="193" t="s">
        <v>16762</v>
      </c>
      <c r="B1995" s="194" t="s">
        <v>16763</v>
      </c>
      <c r="C1995" s="188" t="s">
        <v>6</v>
      </c>
      <c r="D1995" s="177"/>
      <c r="E1995" s="201">
        <v>113</v>
      </c>
      <c r="F1995" s="201">
        <v>29.4</v>
      </c>
      <c r="G1995" s="88">
        <f t="shared" si="62"/>
        <v>0</v>
      </c>
      <c r="H1995" s="66">
        <f t="shared" si="63"/>
        <v>0</v>
      </c>
    </row>
    <row r="1996" spans="1:8" ht="45" x14ac:dyDescent="0.25">
      <c r="A1996" s="193" t="s">
        <v>16764</v>
      </c>
      <c r="B1996" s="194" t="s">
        <v>23073</v>
      </c>
      <c r="C1996" s="188" t="s">
        <v>6</v>
      </c>
      <c r="D1996" s="177"/>
      <c r="E1996" s="201">
        <v>28.3</v>
      </c>
      <c r="F1996" s="201">
        <v>7.4</v>
      </c>
      <c r="G1996" s="88">
        <f t="shared" si="62"/>
        <v>0</v>
      </c>
      <c r="H1996" s="66">
        <f t="shared" si="63"/>
        <v>0</v>
      </c>
    </row>
    <row r="1997" spans="1:8" ht="33.75" x14ac:dyDescent="0.25">
      <c r="A1997" s="195" t="s">
        <v>16765</v>
      </c>
      <c r="B1997" s="196" t="s">
        <v>23074</v>
      </c>
      <c r="C1997" s="198"/>
      <c r="D1997" s="199"/>
      <c r="E1997" s="199"/>
      <c r="F1997" s="199"/>
      <c r="G1997" s="199"/>
      <c r="H1997" s="200"/>
    </row>
    <row r="1998" spans="1:8" s="103" customFormat="1" ht="12.75" x14ac:dyDescent="0.2">
      <c r="A1998" s="193" t="s">
        <v>16766</v>
      </c>
      <c r="B1998" s="194" t="s">
        <v>16767</v>
      </c>
      <c r="C1998" s="188" t="s">
        <v>6</v>
      </c>
      <c r="D1998" s="181"/>
      <c r="E1998" s="201">
        <v>32.5</v>
      </c>
      <c r="F1998" s="201">
        <v>8.5</v>
      </c>
      <c r="G1998" s="88">
        <f t="shared" si="62"/>
        <v>0</v>
      </c>
      <c r="H1998" s="66">
        <f t="shared" si="63"/>
        <v>0</v>
      </c>
    </row>
    <row r="1999" spans="1:8" x14ac:dyDescent="0.25">
      <c r="A1999" s="193" t="s">
        <v>16768</v>
      </c>
      <c r="B1999" s="194" t="s">
        <v>16769</v>
      </c>
      <c r="C1999" s="188" t="s">
        <v>6</v>
      </c>
      <c r="D1999" s="177"/>
      <c r="E1999" s="201">
        <v>102</v>
      </c>
      <c r="F1999" s="201">
        <v>26.5</v>
      </c>
      <c r="G1999" s="88">
        <f t="shared" si="62"/>
        <v>0</v>
      </c>
      <c r="H1999" s="66">
        <f t="shared" si="63"/>
        <v>0</v>
      </c>
    </row>
    <row r="2000" spans="1:8" ht="78.75" x14ac:dyDescent="0.25">
      <c r="A2000" s="193" t="s">
        <v>16770</v>
      </c>
      <c r="B2000" s="194" t="s">
        <v>23075</v>
      </c>
      <c r="C2000" s="188" t="s">
        <v>6</v>
      </c>
      <c r="D2000" s="177"/>
      <c r="E2000" s="201">
        <v>67</v>
      </c>
      <c r="F2000" s="201">
        <v>17.399999999999999</v>
      </c>
      <c r="G2000" s="88">
        <f t="shared" si="62"/>
        <v>0</v>
      </c>
      <c r="H2000" s="66">
        <f t="shared" si="63"/>
        <v>0</v>
      </c>
    </row>
    <row r="2001" spans="1:8" ht="56.25" x14ac:dyDescent="0.25">
      <c r="A2001" s="193" t="s">
        <v>16771</v>
      </c>
      <c r="B2001" s="194" t="s">
        <v>23076</v>
      </c>
      <c r="C2001" s="188" t="s">
        <v>6</v>
      </c>
      <c r="D2001" s="177"/>
      <c r="E2001" s="201">
        <v>28.3</v>
      </c>
      <c r="F2001" s="201">
        <v>7.4</v>
      </c>
      <c r="G2001" s="88">
        <f t="shared" si="62"/>
        <v>0</v>
      </c>
      <c r="H2001" s="66">
        <f t="shared" si="63"/>
        <v>0</v>
      </c>
    </row>
    <row r="2002" spans="1:8" ht="57" customHeight="1" x14ac:dyDescent="0.25">
      <c r="A2002" s="197" t="s">
        <v>23077</v>
      </c>
      <c r="B2002" s="344" t="s">
        <v>23078</v>
      </c>
      <c r="C2002" s="345"/>
      <c r="D2002" s="345"/>
      <c r="E2002" s="345"/>
      <c r="F2002" s="345"/>
      <c r="G2002" s="345"/>
      <c r="H2002" s="346"/>
    </row>
    <row r="2003" spans="1:8" s="103" customFormat="1" ht="67.5" x14ac:dyDescent="0.2">
      <c r="A2003" s="195" t="s">
        <v>16772</v>
      </c>
      <c r="B2003" s="196" t="s">
        <v>23079</v>
      </c>
      <c r="C2003" s="198"/>
      <c r="D2003" s="199"/>
      <c r="E2003" s="199"/>
      <c r="F2003" s="199"/>
      <c r="G2003" s="199"/>
      <c r="H2003" s="200"/>
    </row>
    <row r="2004" spans="1:8" x14ac:dyDescent="0.25">
      <c r="A2004" s="193" t="s">
        <v>16773</v>
      </c>
      <c r="B2004" s="194" t="s">
        <v>16774</v>
      </c>
      <c r="C2004" s="188" t="s">
        <v>6</v>
      </c>
      <c r="D2004" s="177"/>
      <c r="E2004" s="201">
        <v>15.7</v>
      </c>
      <c r="F2004" s="201">
        <v>3.34</v>
      </c>
      <c r="G2004" s="88">
        <f t="shared" si="62"/>
        <v>0</v>
      </c>
      <c r="H2004" s="66">
        <f t="shared" si="63"/>
        <v>0</v>
      </c>
    </row>
    <row r="2005" spans="1:8" x14ac:dyDescent="0.25">
      <c r="A2005" s="193" t="s">
        <v>16775</v>
      </c>
      <c r="B2005" s="194" t="s">
        <v>16776</v>
      </c>
      <c r="C2005" s="188" t="s">
        <v>6</v>
      </c>
      <c r="D2005" s="177"/>
      <c r="E2005" s="201">
        <v>19.5</v>
      </c>
      <c r="F2005" s="201">
        <v>4.43</v>
      </c>
      <c r="G2005" s="88">
        <f t="shared" si="62"/>
        <v>0</v>
      </c>
      <c r="H2005" s="66">
        <f t="shared" si="63"/>
        <v>0</v>
      </c>
    </row>
    <row r="2006" spans="1:8" x14ac:dyDescent="0.25">
      <c r="A2006" s="193" t="s">
        <v>16777</v>
      </c>
      <c r="B2006" s="194" t="s">
        <v>16778</v>
      </c>
      <c r="C2006" s="188" t="s">
        <v>6</v>
      </c>
      <c r="D2006" s="177"/>
      <c r="E2006" s="201">
        <v>22.7</v>
      </c>
      <c r="F2006" s="201">
        <v>5.5</v>
      </c>
      <c r="G2006" s="88">
        <f t="shared" si="62"/>
        <v>0</v>
      </c>
      <c r="H2006" s="66">
        <f t="shared" si="63"/>
        <v>0</v>
      </c>
    </row>
    <row r="2007" spans="1:8" ht="123.75" x14ac:dyDescent="0.25">
      <c r="A2007" s="195" t="s">
        <v>16779</v>
      </c>
      <c r="B2007" s="196" t="s">
        <v>23080</v>
      </c>
      <c r="C2007" s="198"/>
      <c r="D2007" s="199"/>
      <c r="E2007" s="199"/>
      <c r="F2007" s="199"/>
      <c r="G2007" s="199"/>
      <c r="H2007" s="200"/>
    </row>
    <row r="2008" spans="1:8" x14ac:dyDescent="0.25">
      <c r="A2008" s="193" t="s">
        <v>16780</v>
      </c>
      <c r="B2008" s="194" t="s">
        <v>16781</v>
      </c>
      <c r="C2008" s="188" t="s">
        <v>6</v>
      </c>
      <c r="D2008" s="177"/>
      <c r="E2008" s="201">
        <v>34.299999999999997</v>
      </c>
      <c r="F2008" s="201">
        <v>8.3000000000000007</v>
      </c>
      <c r="G2008" s="88">
        <f t="shared" si="62"/>
        <v>0</v>
      </c>
      <c r="H2008" s="66">
        <f t="shared" si="63"/>
        <v>0</v>
      </c>
    </row>
    <row r="2009" spans="1:8" x14ac:dyDescent="0.25">
      <c r="A2009" s="193" t="s">
        <v>16782</v>
      </c>
      <c r="B2009" s="194" t="s">
        <v>16783</v>
      </c>
      <c r="C2009" s="188" t="s">
        <v>6</v>
      </c>
      <c r="D2009" s="177"/>
      <c r="E2009" s="201">
        <v>40</v>
      </c>
      <c r="F2009" s="201">
        <v>9.6999999999999993</v>
      </c>
      <c r="G2009" s="88">
        <f t="shared" si="62"/>
        <v>0</v>
      </c>
      <c r="H2009" s="66">
        <f t="shared" si="63"/>
        <v>0</v>
      </c>
    </row>
    <row r="2010" spans="1:8" x14ac:dyDescent="0.25">
      <c r="A2010" s="193" t="s">
        <v>16784</v>
      </c>
      <c r="B2010" s="194" t="s">
        <v>16785</v>
      </c>
      <c r="C2010" s="188" t="s">
        <v>6</v>
      </c>
      <c r="D2010" s="177"/>
      <c r="E2010" s="201">
        <v>47.5</v>
      </c>
      <c r="F2010" s="201">
        <v>11.5</v>
      </c>
      <c r="G2010" s="88">
        <f t="shared" si="62"/>
        <v>0</v>
      </c>
      <c r="H2010" s="66">
        <f t="shared" si="63"/>
        <v>0</v>
      </c>
    </row>
    <row r="2011" spans="1:8" x14ac:dyDescent="0.25">
      <c r="A2011" s="193" t="s">
        <v>16786</v>
      </c>
      <c r="B2011" s="194" t="s">
        <v>16787</v>
      </c>
      <c r="C2011" s="188" t="s">
        <v>6</v>
      </c>
      <c r="D2011" s="177"/>
      <c r="E2011" s="201">
        <v>3.54</v>
      </c>
      <c r="F2011" s="201">
        <v>0.86</v>
      </c>
      <c r="G2011" s="88">
        <f t="shared" si="62"/>
        <v>0</v>
      </c>
      <c r="H2011" s="66">
        <f t="shared" si="63"/>
        <v>0</v>
      </c>
    </row>
    <row r="2012" spans="1:8" ht="101.25" x14ac:dyDescent="0.25">
      <c r="A2012" s="195" t="s">
        <v>16788</v>
      </c>
      <c r="B2012" s="196" t="s">
        <v>23081</v>
      </c>
      <c r="C2012" s="198"/>
      <c r="D2012" s="199"/>
      <c r="E2012" s="199"/>
      <c r="F2012" s="199"/>
      <c r="G2012" s="199"/>
      <c r="H2012" s="200"/>
    </row>
    <row r="2013" spans="1:8" x14ac:dyDescent="0.25">
      <c r="A2013" s="193" t="s">
        <v>16789</v>
      </c>
      <c r="B2013" s="194" t="s">
        <v>16790</v>
      </c>
      <c r="C2013" s="188" t="s">
        <v>6</v>
      </c>
      <c r="D2013" s="177"/>
      <c r="E2013" s="201">
        <v>70</v>
      </c>
      <c r="F2013" s="201">
        <v>15</v>
      </c>
      <c r="G2013" s="88">
        <f t="shared" si="62"/>
        <v>0</v>
      </c>
      <c r="H2013" s="66">
        <f t="shared" si="63"/>
        <v>0</v>
      </c>
    </row>
    <row r="2014" spans="1:8" x14ac:dyDescent="0.25">
      <c r="A2014" s="193" t="s">
        <v>16791</v>
      </c>
      <c r="B2014" s="194" t="s">
        <v>16792</v>
      </c>
      <c r="C2014" s="188" t="s">
        <v>6</v>
      </c>
      <c r="D2014" s="177"/>
      <c r="E2014" s="201">
        <v>57</v>
      </c>
      <c r="F2014" s="201">
        <v>13</v>
      </c>
      <c r="G2014" s="88">
        <f t="shared" si="62"/>
        <v>0</v>
      </c>
      <c r="H2014" s="66">
        <f t="shared" si="63"/>
        <v>0</v>
      </c>
    </row>
    <row r="2015" spans="1:8" x14ac:dyDescent="0.25">
      <c r="A2015" s="193" t="s">
        <v>16793</v>
      </c>
      <c r="B2015" s="194" t="s">
        <v>16794</v>
      </c>
      <c r="C2015" s="188" t="s">
        <v>6</v>
      </c>
      <c r="D2015" s="177"/>
      <c r="E2015" s="201">
        <v>48.4</v>
      </c>
      <c r="F2015" s="201">
        <v>11.6</v>
      </c>
      <c r="G2015" s="88">
        <f t="shared" si="62"/>
        <v>0</v>
      </c>
      <c r="H2015" s="66">
        <f t="shared" si="63"/>
        <v>0</v>
      </c>
    </row>
    <row r="2016" spans="1:8" x14ac:dyDescent="0.25">
      <c r="A2016" s="193" t="s">
        <v>16795</v>
      </c>
      <c r="B2016" s="194" t="s">
        <v>16796</v>
      </c>
      <c r="C2016" s="188" t="s">
        <v>6</v>
      </c>
      <c r="D2016" s="177"/>
      <c r="E2016" s="201">
        <v>49.7</v>
      </c>
      <c r="F2016" s="201">
        <v>12</v>
      </c>
      <c r="G2016" s="88">
        <f t="shared" si="62"/>
        <v>0</v>
      </c>
      <c r="H2016" s="66">
        <f t="shared" si="63"/>
        <v>0</v>
      </c>
    </row>
    <row r="2017" spans="1:8" x14ac:dyDescent="0.25">
      <c r="A2017" s="193" t="s">
        <v>16797</v>
      </c>
      <c r="B2017" s="194" t="s">
        <v>16798</v>
      </c>
      <c r="C2017" s="188" t="s">
        <v>6</v>
      </c>
      <c r="D2017" s="177"/>
      <c r="E2017" s="201">
        <v>43.3</v>
      </c>
      <c r="F2017" s="201">
        <v>11.3</v>
      </c>
      <c r="G2017" s="88">
        <f t="shared" si="62"/>
        <v>0</v>
      </c>
      <c r="H2017" s="66">
        <f t="shared" si="63"/>
        <v>0</v>
      </c>
    </row>
    <row r="2018" spans="1:8" x14ac:dyDescent="0.25">
      <c r="A2018" s="193" t="s">
        <v>16799</v>
      </c>
      <c r="B2018" s="194" t="s">
        <v>16800</v>
      </c>
      <c r="C2018" s="188" t="s">
        <v>6</v>
      </c>
      <c r="D2018" s="177"/>
      <c r="E2018" s="201">
        <v>39.200000000000003</v>
      </c>
      <c r="F2018" s="201">
        <v>11.3</v>
      </c>
      <c r="G2018" s="88">
        <f t="shared" si="62"/>
        <v>0</v>
      </c>
      <c r="H2018" s="66">
        <f t="shared" si="63"/>
        <v>0</v>
      </c>
    </row>
    <row r="2019" spans="1:8" x14ac:dyDescent="0.25">
      <c r="A2019" s="193" t="s">
        <v>16801</v>
      </c>
      <c r="B2019" s="194" t="s">
        <v>16787</v>
      </c>
      <c r="C2019" s="188" t="s">
        <v>6</v>
      </c>
      <c r="D2019" s="177"/>
      <c r="E2019" s="201">
        <v>3.79</v>
      </c>
      <c r="F2019" s="201">
        <v>2.41</v>
      </c>
      <c r="G2019" s="88">
        <f t="shared" si="62"/>
        <v>0</v>
      </c>
      <c r="H2019" s="66">
        <f t="shared" si="63"/>
        <v>0</v>
      </c>
    </row>
    <row r="2020" spans="1:8" x14ac:dyDescent="0.25">
      <c r="A2020" s="193" t="s">
        <v>16802</v>
      </c>
      <c r="B2020" s="194" t="s">
        <v>16803</v>
      </c>
      <c r="C2020" s="188" t="s">
        <v>6</v>
      </c>
      <c r="D2020" s="177"/>
      <c r="E2020" s="201">
        <v>13.1</v>
      </c>
      <c r="F2020" s="201">
        <v>3.18</v>
      </c>
      <c r="G2020" s="88">
        <f t="shared" si="62"/>
        <v>0</v>
      </c>
      <c r="H2020" s="66">
        <f t="shared" si="63"/>
        <v>0</v>
      </c>
    </row>
    <row r="2021" spans="1:8" x14ac:dyDescent="0.25">
      <c r="A2021" s="193" t="s">
        <v>16804</v>
      </c>
      <c r="B2021" s="194" t="s">
        <v>16805</v>
      </c>
      <c r="C2021" s="188" t="s">
        <v>6</v>
      </c>
      <c r="D2021" s="177"/>
      <c r="E2021" s="201">
        <v>74</v>
      </c>
      <c r="F2021" s="201">
        <v>15</v>
      </c>
      <c r="G2021" s="88">
        <f t="shared" si="62"/>
        <v>0</v>
      </c>
      <c r="H2021" s="66">
        <f t="shared" si="63"/>
        <v>0</v>
      </c>
    </row>
    <row r="2022" spans="1:8" s="103" customFormat="1" ht="12.75" x14ac:dyDescent="0.2">
      <c r="A2022" s="193" t="s">
        <v>16806</v>
      </c>
      <c r="B2022" s="194" t="s">
        <v>16807</v>
      </c>
      <c r="C2022" s="188" t="s">
        <v>6</v>
      </c>
      <c r="D2022" s="181"/>
      <c r="E2022" s="201">
        <v>64</v>
      </c>
      <c r="F2022" s="201">
        <v>13</v>
      </c>
      <c r="G2022" s="88">
        <f t="shared" si="62"/>
        <v>0</v>
      </c>
      <c r="H2022" s="66">
        <f t="shared" si="63"/>
        <v>0</v>
      </c>
    </row>
    <row r="2023" spans="1:8" x14ac:dyDescent="0.25">
      <c r="A2023" s="193" t="s">
        <v>16808</v>
      </c>
      <c r="B2023" s="194" t="s">
        <v>16809</v>
      </c>
      <c r="C2023" s="188" t="s">
        <v>6</v>
      </c>
      <c r="D2023" s="177"/>
      <c r="E2023" s="201">
        <v>59</v>
      </c>
      <c r="F2023" s="201">
        <v>11.6</v>
      </c>
      <c r="G2023" s="88">
        <f t="shared" si="62"/>
        <v>0</v>
      </c>
      <c r="H2023" s="66">
        <f t="shared" si="63"/>
        <v>0</v>
      </c>
    </row>
    <row r="2024" spans="1:8" x14ac:dyDescent="0.25">
      <c r="A2024" s="193" t="s">
        <v>16810</v>
      </c>
      <c r="B2024" s="194" t="s">
        <v>16811</v>
      </c>
      <c r="C2024" s="188" t="s">
        <v>6</v>
      </c>
      <c r="D2024" s="177"/>
      <c r="E2024" s="201">
        <v>58</v>
      </c>
      <c r="F2024" s="201">
        <v>11.6</v>
      </c>
      <c r="G2024" s="88">
        <f t="shared" si="62"/>
        <v>0</v>
      </c>
      <c r="H2024" s="66">
        <f t="shared" si="63"/>
        <v>0</v>
      </c>
    </row>
    <row r="2025" spans="1:8" x14ac:dyDescent="0.25">
      <c r="A2025" s="193" t="s">
        <v>16812</v>
      </c>
      <c r="B2025" s="194" t="s">
        <v>16813</v>
      </c>
      <c r="C2025" s="188" t="s">
        <v>6</v>
      </c>
      <c r="D2025" s="177"/>
      <c r="E2025" s="201">
        <v>52</v>
      </c>
      <c r="F2025" s="201">
        <v>11.3</v>
      </c>
      <c r="G2025" s="88">
        <f t="shared" si="62"/>
        <v>0</v>
      </c>
      <c r="H2025" s="66">
        <f t="shared" si="63"/>
        <v>0</v>
      </c>
    </row>
    <row r="2026" spans="1:8" x14ac:dyDescent="0.25">
      <c r="A2026" s="193" t="s">
        <v>16814</v>
      </c>
      <c r="B2026" s="194" t="s">
        <v>16815</v>
      </c>
      <c r="C2026" s="188" t="s">
        <v>6</v>
      </c>
      <c r="D2026" s="177"/>
      <c r="E2026" s="201">
        <v>48.3</v>
      </c>
      <c r="F2026" s="201">
        <v>11.3</v>
      </c>
      <c r="G2026" s="88">
        <f t="shared" si="62"/>
        <v>0</v>
      </c>
      <c r="H2026" s="66">
        <f t="shared" si="63"/>
        <v>0</v>
      </c>
    </row>
    <row r="2027" spans="1:8" x14ac:dyDescent="0.25">
      <c r="A2027" s="193" t="s">
        <v>16816</v>
      </c>
      <c r="B2027" s="194" t="s">
        <v>16817</v>
      </c>
      <c r="C2027" s="188" t="s">
        <v>6</v>
      </c>
      <c r="D2027" s="177"/>
      <c r="E2027" s="201">
        <v>97</v>
      </c>
      <c r="F2027" s="201">
        <v>15</v>
      </c>
      <c r="G2027" s="88">
        <f t="shared" si="62"/>
        <v>0</v>
      </c>
      <c r="H2027" s="66">
        <f t="shared" si="63"/>
        <v>0</v>
      </c>
    </row>
    <row r="2028" spans="1:8" x14ac:dyDescent="0.25">
      <c r="A2028" s="193" t="s">
        <v>16818</v>
      </c>
      <c r="B2028" s="194" t="s">
        <v>16819</v>
      </c>
      <c r="C2028" s="188" t="s">
        <v>6</v>
      </c>
      <c r="D2028" s="177"/>
      <c r="E2028" s="201">
        <v>86</v>
      </c>
      <c r="F2028" s="201">
        <v>13</v>
      </c>
      <c r="G2028" s="88">
        <f t="shared" si="62"/>
        <v>0</v>
      </c>
      <c r="H2028" s="66">
        <f t="shared" si="63"/>
        <v>0</v>
      </c>
    </row>
    <row r="2029" spans="1:8" x14ac:dyDescent="0.25">
      <c r="A2029" s="193" t="s">
        <v>16820</v>
      </c>
      <c r="B2029" s="194" t="s">
        <v>16821</v>
      </c>
      <c r="C2029" s="188" t="s">
        <v>6</v>
      </c>
      <c r="D2029" s="177"/>
      <c r="E2029" s="201">
        <v>69</v>
      </c>
      <c r="F2029" s="201">
        <v>14</v>
      </c>
      <c r="G2029" s="88">
        <f t="shared" si="62"/>
        <v>0</v>
      </c>
      <c r="H2029" s="66">
        <f t="shared" si="63"/>
        <v>0</v>
      </c>
    </row>
    <row r="2030" spans="1:8" x14ac:dyDescent="0.25">
      <c r="A2030" s="193" t="s">
        <v>16822</v>
      </c>
      <c r="B2030" s="194" t="s">
        <v>16823</v>
      </c>
      <c r="C2030" s="188" t="s">
        <v>6</v>
      </c>
      <c r="D2030" s="177"/>
      <c r="E2030" s="201">
        <v>65</v>
      </c>
      <c r="F2030" s="201">
        <v>12</v>
      </c>
      <c r="G2030" s="88">
        <f t="shared" si="62"/>
        <v>0</v>
      </c>
      <c r="H2030" s="66">
        <f t="shared" si="63"/>
        <v>0</v>
      </c>
    </row>
    <row r="2031" spans="1:8" ht="157.5" x14ac:dyDescent="0.25">
      <c r="A2031" s="195" t="s">
        <v>16824</v>
      </c>
      <c r="B2031" s="196" t="s">
        <v>23082</v>
      </c>
      <c r="C2031" s="198"/>
      <c r="D2031" s="199"/>
      <c r="E2031" s="199"/>
      <c r="F2031" s="199"/>
      <c r="G2031" s="199"/>
      <c r="H2031" s="200"/>
    </row>
    <row r="2032" spans="1:8" s="103" customFormat="1" ht="12.75" x14ac:dyDescent="0.2">
      <c r="A2032" s="193" t="s">
        <v>16825</v>
      </c>
      <c r="B2032" s="194" t="s">
        <v>16826</v>
      </c>
      <c r="C2032" s="188" t="s">
        <v>6</v>
      </c>
      <c r="D2032" s="181"/>
      <c r="E2032" s="201">
        <v>206</v>
      </c>
      <c r="F2032" s="201">
        <v>15.7</v>
      </c>
      <c r="G2032" s="88">
        <f t="shared" si="62"/>
        <v>0</v>
      </c>
      <c r="H2032" s="66">
        <f t="shared" si="63"/>
        <v>0</v>
      </c>
    </row>
    <row r="2033" spans="1:8" x14ac:dyDescent="0.25">
      <c r="A2033" s="193" t="s">
        <v>16827</v>
      </c>
      <c r="B2033" s="194" t="s">
        <v>16828</v>
      </c>
      <c r="C2033" s="188" t="s">
        <v>6</v>
      </c>
      <c r="D2033" s="177"/>
      <c r="E2033" s="201">
        <v>124</v>
      </c>
      <c r="F2033" s="201">
        <v>9.4</v>
      </c>
      <c r="G2033" s="88">
        <f t="shared" si="62"/>
        <v>0</v>
      </c>
      <c r="H2033" s="66">
        <f t="shared" si="63"/>
        <v>0</v>
      </c>
    </row>
    <row r="2034" spans="1:8" x14ac:dyDescent="0.25">
      <c r="A2034" s="193" t="s">
        <v>16829</v>
      </c>
      <c r="B2034" s="194" t="s">
        <v>16830</v>
      </c>
      <c r="C2034" s="188" t="s">
        <v>6</v>
      </c>
      <c r="D2034" s="177"/>
      <c r="E2034" s="201">
        <v>178</v>
      </c>
      <c r="F2034" s="201">
        <v>13.6</v>
      </c>
      <c r="G2034" s="88">
        <f t="shared" si="62"/>
        <v>0</v>
      </c>
      <c r="H2034" s="66">
        <f t="shared" si="63"/>
        <v>0</v>
      </c>
    </row>
    <row r="2035" spans="1:8" x14ac:dyDescent="0.25">
      <c r="A2035" s="193" t="s">
        <v>16831</v>
      </c>
      <c r="B2035" s="194" t="s">
        <v>16832</v>
      </c>
      <c r="C2035" s="188" t="s">
        <v>6</v>
      </c>
      <c r="D2035" s="177"/>
      <c r="E2035" s="201">
        <v>142</v>
      </c>
      <c r="F2035" s="201">
        <v>10.8</v>
      </c>
      <c r="G2035" s="88">
        <f t="shared" si="62"/>
        <v>0</v>
      </c>
      <c r="H2035" s="66">
        <f t="shared" si="63"/>
        <v>0</v>
      </c>
    </row>
    <row r="2036" spans="1:8" x14ac:dyDescent="0.25">
      <c r="A2036" s="193" t="s">
        <v>16833</v>
      </c>
      <c r="B2036" s="194" t="s">
        <v>16834</v>
      </c>
      <c r="C2036" s="188" t="s">
        <v>6</v>
      </c>
      <c r="D2036" s="177"/>
      <c r="E2036" s="201">
        <v>120</v>
      </c>
      <c r="F2036" s="201">
        <v>9.1999999999999993</v>
      </c>
      <c r="G2036" s="88">
        <f t="shared" si="62"/>
        <v>0</v>
      </c>
      <c r="H2036" s="66">
        <f t="shared" si="63"/>
        <v>0</v>
      </c>
    </row>
    <row r="2037" spans="1:8" x14ac:dyDescent="0.25">
      <c r="A2037" s="193" t="s">
        <v>16835</v>
      </c>
      <c r="B2037" s="194" t="s">
        <v>16836</v>
      </c>
      <c r="C2037" s="188" t="s">
        <v>6</v>
      </c>
      <c r="D2037" s="177"/>
      <c r="E2037" s="201">
        <v>82</v>
      </c>
      <c r="F2037" s="201">
        <v>6.3</v>
      </c>
      <c r="G2037" s="88">
        <f t="shared" si="62"/>
        <v>0</v>
      </c>
      <c r="H2037" s="66">
        <f t="shared" si="63"/>
        <v>0</v>
      </c>
    </row>
    <row r="2038" spans="1:8" x14ac:dyDescent="0.25">
      <c r="A2038" s="193" t="s">
        <v>16837</v>
      </c>
      <c r="B2038" s="194" t="s">
        <v>16838</v>
      </c>
      <c r="C2038" s="188" t="s">
        <v>6</v>
      </c>
      <c r="D2038" s="177"/>
      <c r="E2038" s="201">
        <v>101</v>
      </c>
      <c r="F2038" s="201">
        <v>7.7</v>
      </c>
      <c r="G2038" s="88">
        <f t="shared" si="62"/>
        <v>0</v>
      </c>
      <c r="H2038" s="66">
        <f t="shared" si="63"/>
        <v>0</v>
      </c>
    </row>
    <row r="2039" spans="1:8" x14ac:dyDescent="0.25">
      <c r="A2039" s="193" t="s">
        <v>16839</v>
      </c>
      <c r="B2039" s="194" t="s">
        <v>16840</v>
      </c>
      <c r="C2039" s="188" t="s">
        <v>6</v>
      </c>
      <c r="D2039" s="177"/>
      <c r="E2039" s="201">
        <v>91</v>
      </c>
      <c r="F2039" s="201">
        <v>6.9</v>
      </c>
      <c r="G2039" s="88">
        <f t="shared" si="62"/>
        <v>0</v>
      </c>
      <c r="H2039" s="66">
        <f t="shared" si="63"/>
        <v>0</v>
      </c>
    </row>
    <row r="2040" spans="1:8" ht="22.5" x14ac:dyDescent="0.25">
      <c r="A2040" s="193" t="s">
        <v>16841</v>
      </c>
      <c r="B2040" s="194" t="s">
        <v>16842</v>
      </c>
      <c r="C2040" s="188" t="s">
        <v>6</v>
      </c>
      <c r="D2040" s="177"/>
      <c r="E2040" s="201">
        <v>3.79</v>
      </c>
      <c r="F2040" s="201">
        <v>2.41</v>
      </c>
      <c r="G2040" s="88">
        <f t="shared" si="62"/>
        <v>0</v>
      </c>
      <c r="H2040" s="66">
        <f t="shared" si="63"/>
        <v>0</v>
      </c>
    </row>
    <row r="2041" spans="1:8" ht="157.5" x14ac:dyDescent="0.25">
      <c r="A2041" s="195" t="s">
        <v>16843</v>
      </c>
      <c r="B2041" s="196" t="s">
        <v>23083</v>
      </c>
      <c r="C2041" s="198"/>
      <c r="D2041" s="199"/>
      <c r="E2041" s="199"/>
      <c r="F2041" s="199"/>
      <c r="G2041" s="199"/>
      <c r="H2041" s="200"/>
    </row>
    <row r="2042" spans="1:8" x14ac:dyDescent="0.25">
      <c r="A2042" s="193" t="s">
        <v>16844</v>
      </c>
      <c r="B2042" s="194" t="s">
        <v>16845</v>
      </c>
      <c r="C2042" s="188" t="s">
        <v>6</v>
      </c>
      <c r="D2042" s="177"/>
      <c r="E2042" s="201">
        <v>186</v>
      </c>
      <c r="F2042" s="201">
        <v>14.2</v>
      </c>
      <c r="G2042" s="88">
        <f t="shared" si="62"/>
        <v>0</v>
      </c>
      <c r="H2042" s="66">
        <f t="shared" si="63"/>
        <v>0</v>
      </c>
    </row>
    <row r="2043" spans="1:8" x14ac:dyDescent="0.25">
      <c r="A2043" s="193" t="s">
        <v>16846</v>
      </c>
      <c r="B2043" s="194" t="s">
        <v>16847</v>
      </c>
      <c r="C2043" s="188" t="s">
        <v>6</v>
      </c>
      <c r="D2043" s="177"/>
      <c r="E2043" s="201">
        <v>107</v>
      </c>
      <c r="F2043" s="201">
        <v>8.1999999999999993</v>
      </c>
      <c r="G2043" s="88">
        <f t="shared" si="62"/>
        <v>0</v>
      </c>
      <c r="H2043" s="66">
        <f t="shared" si="63"/>
        <v>0</v>
      </c>
    </row>
    <row r="2044" spans="1:8" s="103" customFormat="1" ht="12.75" x14ac:dyDescent="0.2">
      <c r="A2044" s="193" t="s">
        <v>16848</v>
      </c>
      <c r="B2044" s="194" t="s">
        <v>16849</v>
      </c>
      <c r="C2044" s="188" t="s">
        <v>6</v>
      </c>
      <c r="D2044" s="181"/>
      <c r="E2044" s="201">
        <v>151</v>
      </c>
      <c r="F2044" s="201">
        <v>11.5</v>
      </c>
      <c r="G2044" s="88">
        <f t="shared" si="62"/>
        <v>0</v>
      </c>
      <c r="H2044" s="66">
        <f t="shared" si="63"/>
        <v>0</v>
      </c>
    </row>
    <row r="2045" spans="1:8" x14ac:dyDescent="0.25">
      <c r="A2045" s="193" t="s">
        <v>16850</v>
      </c>
      <c r="B2045" s="194" t="s">
        <v>16851</v>
      </c>
      <c r="C2045" s="188" t="s">
        <v>6</v>
      </c>
      <c r="D2045" s="177"/>
      <c r="E2045" s="201">
        <v>96</v>
      </c>
      <c r="F2045" s="201">
        <v>7.3</v>
      </c>
      <c r="G2045" s="88">
        <f t="shared" si="62"/>
        <v>0</v>
      </c>
      <c r="H2045" s="66">
        <f t="shared" si="63"/>
        <v>0</v>
      </c>
    </row>
    <row r="2046" spans="1:8" x14ac:dyDescent="0.25">
      <c r="A2046" s="193" t="s">
        <v>16852</v>
      </c>
      <c r="B2046" s="194" t="s">
        <v>16853</v>
      </c>
      <c r="C2046" s="188" t="s">
        <v>6</v>
      </c>
      <c r="D2046" s="177"/>
      <c r="E2046" s="201">
        <v>123</v>
      </c>
      <c r="F2046" s="201">
        <v>9.3000000000000007</v>
      </c>
      <c r="G2046" s="88">
        <f t="shared" si="62"/>
        <v>0</v>
      </c>
      <c r="H2046" s="66">
        <f t="shared" si="63"/>
        <v>0</v>
      </c>
    </row>
    <row r="2047" spans="1:8" x14ac:dyDescent="0.25">
      <c r="A2047" s="193" t="s">
        <v>16854</v>
      </c>
      <c r="B2047" s="194" t="s">
        <v>16855</v>
      </c>
      <c r="C2047" s="188" t="s">
        <v>6</v>
      </c>
      <c r="D2047" s="177"/>
      <c r="E2047" s="201">
        <v>104</v>
      </c>
      <c r="F2047" s="201">
        <v>8</v>
      </c>
      <c r="G2047" s="88">
        <f t="shared" si="62"/>
        <v>0</v>
      </c>
      <c r="H2047" s="66">
        <f t="shared" si="63"/>
        <v>0</v>
      </c>
    </row>
    <row r="2048" spans="1:8" x14ac:dyDescent="0.25">
      <c r="A2048" s="193" t="s">
        <v>16856</v>
      </c>
      <c r="B2048" s="194" t="s">
        <v>16857</v>
      </c>
      <c r="C2048" s="188" t="s">
        <v>6</v>
      </c>
      <c r="D2048" s="177"/>
      <c r="E2048" s="201">
        <v>79</v>
      </c>
      <c r="F2048" s="201">
        <v>6</v>
      </c>
      <c r="G2048" s="88">
        <f t="shared" si="62"/>
        <v>0</v>
      </c>
      <c r="H2048" s="66">
        <f t="shared" si="63"/>
        <v>0</v>
      </c>
    </row>
    <row r="2049" spans="1:8" x14ac:dyDescent="0.25">
      <c r="A2049" s="193" t="s">
        <v>16858</v>
      </c>
      <c r="B2049" s="194" t="s">
        <v>16859</v>
      </c>
      <c r="C2049" s="188" t="s">
        <v>6</v>
      </c>
      <c r="D2049" s="177"/>
      <c r="E2049" s="201">
        <v>88</v>
      </c>
      <c r="F2049" s="201">
        <v>6.7</v>
      </c>
      <c r="G2049" s="88">
        <f t="shared" si="62"/>
        <v>0</v>
      </c>
      <c r="H2049" s="66">
        <f t="shared" si="63"/>
        <v>0</v>
      </c>
    </row>
    <row r="2050" spans="1:8" x14ac:dyDescent="0.25">
      <c r="A2050" s="193" t="s">
        <v>16860</v>
      </c>
      <c r="B2050" s="194" t="s">
        <v>16861</v>
      </c>
      <c r="C2050" s="188" t="s">
        <v>6</v>
      </c>
      <c r="D2050" s="177"/>
      <c r="E2050" s="201">
        <v>82</v>
      </c>
      <c r="F2050" s="201">
        <v>6.3</v>
      </c>
      <c r="G2050" s="88">
        <f t="shared" si="62"/>
        <v>0</v>
      </c>
      <c r="H2050" s="66">
        <f t="shared" si="63"/>
        <v>0</v>
      </c>
    </row>
    <row r="2051" spans="1:8" x14ac:dyDescent="0.25">
      <c r="A2051" s="193" t="s">
        <v>16862</v>
      </c>
      <c r="B2051" s="194" t="s">
        <v>16863</v>
      </c>
      <c r="C2051" s="188" t="s">
        <v>6</v>
      </c>
      <c r="D2051" s="177"/>
      <c r="E2051" s="201">
        <v>66</v>
      </c>
      <c r="F2051" s="201">
        <v>5</v>
      </c>
      <c r="G2051" s="88">
        <f t="shared" si="62"/>
        <v>0</v>
      </c>
      <c r="H2051" s="66">
        <f t="shared" si="63"/>
        <v>0</v>
      </c>
    </row>
    <row r="2052" spans="1:8" x14ac:dyDescent="0.25">
      <c r="A2052" s="193" t="s">
        <v>16864</v>
      </c>
      <c r="B2052" s="194" t="s">
        <v>16787</v>
      </c>
      <c r="C2052" s="188" t="s">
        <v>6</v>
      </c>
      <c r="D2052" s="177"/>
      <c r="E2052" s="201">
        <v>3.79</v>
      </c>
      <c r="F2052" s="201">
        <v>2.41</v>
      </c>
      <c r="G2052" s="88">
        <f t="shared" ref="G2052:G2115" si="64">D2052*E2052</f>
        <v>0</v>
      </c>
      <c r="H2052" s="66">
        <f t="shared" ref="H2052:H2115" si="65">D2052*F2052</f>
        <v>0</v>
      </c>
    </row>
    <row r="2053" spans="1:8" ht="112.5" x14ac:dyDescent="0.25">
      <c r="A2053" s="195" t="s">
        <v>16865</v>
      </c>
      <c r="B2053" s="196" t="s">
        <v>23084</v>
      </c>
      <c r="C2053" s="198"/>
      <c r="D2053" s="199"/>
      <c r="E2053" s="199"/>
      <c r="F2053" s="199"/>
      <c r="G2053" s="199"/>
      <c r="H2053" s="200"/>
    </row>
    <row r="2054" spans="1:8" x14ac:dyDescent="0.25">
      <c r="A2054" s="193" t="s">
        <v>16866</v>
      </c>
      <c r="B2054" s="194" t="s">
        <v>16867</v>
      </c>
      <c r="C2054" s="188" t="s">
        <v>6</v>
      </c>
      <c r="D2054" s="177"/>
      <c r="E2054" s="201">
        <v>65</v>
      </c>
      <c r="F2054" s="201">
        <v>4.9400000000000004</v>
      </c>
      <c r="G2054" s="88">
        <f t="shared" si="64"/>
        <v>0</v>
      </c>
      <c r="H2054" s="66">
        <f t="shared" si="65"/>
        <v>0</v>
      </c>
    </row>
    <row r="2055" spans="1:8" x14ac:dyDescent="0.25">
      <c r="A2055" s="193" t="s">
        <v>16868</v>
      </c>
      <c r="B2055" s="194" t="s">
        <v>16869</v>
      </c>
      <c r="C2055" s="188" t="s">
        <v>6</v>
      </c>
      <c r="D2055" s="177"/>
      <c r="E2055" s="201">
        <v>76</v>
      </c>
      <c r="F2055" s="201">
        <v>5.8</v>
      </c>
      <c r="G2055" s="88">
        <f t="shared" si="64"/>
        <v>0</v>
      </c>
      <c r="H2055" s="66">
        <f t="shared" si="65"/>
        <v>0</v>
      </c>
    </row>
    <row r="2056" spans="1:8" x14ac:dyDescent="0.25">
      <c r="A2056" s="193" t="s">
        <v>16870</v>
      </c>
      <c r="B2056" s="194" t="s">
        <v>16871</v>
      </c>
      <c r="C2056" s="188" t="s">
        <v>6</v>
      </c>
      <c r="D2056" s="177"/>
      <c r="E2056" s="201">
        <v>84</v>
      </c>
      <c r="F2056" s="201">
        <v>6.4</v>
      </c>
      <c r="G2056" s="88">
        <f t="shared" si="64"/>
        <v>0</v>
      </c>
      <c r="H2056" s="66">
        <f t="shared" si="65"/>
        <v>0</v>
      </c>
    </row>
    <row r="2057" spans="1:8" x14ac:dyDescent="0.25">
      <c r="A2057" s="193" t="s">
        <v>16872</v>
      </c>
      <c r="B2057" s="194" t="s">
        <v>16873</v>
      </c>
      <c r="C2057" s="188" t="s">
        <v>6</v>
      </c>
      <c r="D2057" s="177"/>
      <c r="E2057" s="201">
        <v>78</v>
      </c>
      <c r="F2057" s="201">
        <v>5.9</v>
      </c>
      <c r="G2057" s="88">
        <f t="shared" si="64"/>
        <v>0</v>
      </c>
      <c r="H2057" s="66">
        <f t="shared" si="65"/>
        <v>0</v>
      </c>
    </row>
    <row r="2058" spans="1:8" x14ac:dyDescent="0.25">
      <c r="A2058" s="193" t="s">
        <v>16874</v>
      </c>
      <c r="B2058" s="194" t="s">
        <v>16875</v>
      </c>
      <c r="C2058" s="188" t="s">
        <v>6</v>
      </c>
      <c r="D2058" s="177"/>
      <c r="E2058" s="201">
        <v>97</v>
      </c>
      <c r="F2058" s="201">
        <v>7.4</v>
      </c>
      <c r="G2058" s="88">
        <f t="shared" si="64"/>
        <v>0</v>
      </c>
      <c r="H2058" s="66">
        <f t="shared" si="65"/>
        <v>0</v>
      </c>
    </row>
    <row r="2059" spans="1:8" x14ac:dyDescent="0.25">
      <c r="A2059" s="193" t="s">
        <v>16876</v>
      </c>
      <c r="B2059" s="194" t="s">
        <v>16877</v>
      </c>
      <c r="C2059" s="188" t="s">
        <v>6</v>
      </c>
      <c r="D2059" s="177"/>
      <c r="E2059" s="201">
        <v>110</v>
      </c>
      <c r="F2059" s="201">
        <v>8.4</v>
      </c>
      <c r="G2059" s="88">
        <f t="shared" si="64"/>
        <v>0</v>
      </c>
      <c r="H2059" s="66">
        <f t="shared" si="65"/>
        <v>0</v>
      </c>
    </row>
    <row r="2060" spans="1:8" x14ac:dyDescent="0.25">
      <c r="A2060" s="193" t="s">
        <v>16878</v>
      </c>
      <c r="B2060" s="194" t="s">
        <v>16879</v>
      </c>
      <c r="C2060" s="188" t="s">
        <v>6</v>
      </c>
      <c r="D2060" s="177"/>
      <c r="E2060" s="201">
        <v>123</v>
      </c>
      <c r="F2060" s="201">
        <v>9.3000000000000007</v>
      </c>
      <c r="G2060" s="88">
        <f t="shared" si="64"/>
        <v>0</v>
      </c>
      <c r="H2060" s="66">
        <f t="shared" si="65"/>
        <v>0</v>
      </c>
    </row>
    <row r="2061" spans="1:8" x14ac:dyDescent="0.25">
      <c r="A2061" s="193" t="s">
        <v>16880</v>
      </c>
      <c r="B2061" s="194" t="s">
        <v>16881</v>
      </c>
      <c r="C2061" s="188" t="s">
        <v>6</v>
      </c>
      <c r="D2061" s="177"/>
      <c r="E2061" s="201">
        <v>71</v>
      </c>
      <c r="F2061" s="201">
        <v>5.4</v>
      </c>
      <c r="G2061" s="88">
        <f t="shared" si="64"/>
        <v>0</v>
      </c>
      <c r="H2061" s="66">
        <f t="shared" si="65"/>
        <v>0</v>
      </c>
    </row>
    <row r="2062" spans="1:8" x14ac:dyDescent="0.25">
      <c r="A2062" s="193" t="s">
        <v>16882</v>
      </c>
      <c r="B2062" s="194" t="s">
        <v>16883</v>
      </c>
      <c r="C2062" s="188" t="s">
        <v>6</v>
      </c>
      <c r="D2062" s="177"/>
      <c r="E2062" s="201">
        <v>86</v>
      </c>
      <c r="F2062" s="201">
        <v>6.6</v>
      </c>
      <c r="G2062" s="88">
        <f t="shared" si="64"/>
        <v>0</v>
      </c>
      <c r="H2062" s="66">
        <f t="shared" si="65"/>
        <v>0</v>
      </c>
    </row>
    <row r="2063" spans="1:8" x14ac:dyDescent="0.25">
      <c r="A2063" s="193" t="s">
        <v>16884</v>
      </c>
      <c r="B2063" s="194" t="s">
        <v>16885</v>
      </c>
      <c r="C2063" s="188" t="s">
        <v>6</v>
      </c>
      <c r="D2063" s="177"/>
      <c r="E2063" s="201">
        <v>96</v>
      </c>
      <c r="F2063" s="201">
        <v>7.3</v>
      </c>
      <c r="G2063" s="88">
        <f t="shared" si="64"/>
        <v>0</v>
      </c>
      <c r="H2063" s="66">
        <f t="shared" si="65"/>
        <v>0</v>
      </c>
    </row>
    <row r="2064" spans="1:8" x14ac:dyDescent="0.25">
      <c r="A2064" s="193" t="s">
        <v>16886</v>
      </c>
      <c r="B2064" s="194" t="s">
        <v>16887</v>
      </c>
      <c r="C2064" s="188" t="s">
        <v>6</v>
      </c>
      <c r="D2064" s="177"/>
      <c r="E2064" s="201">
        <v>86</v>
      </c>
      <c r="F2064" s="201">
        <v>6.6</v>
      </c>
      <c r="G2064" s="88">
        <f t="shared" si="64"/>
        <v>0</v>
      </c>
      <c r="H2064" s="66">
        <f t="shared" si="65"/>
        <v>0</v>
      </c>
    </row>
    <row r="2065" spans="1:8" x14ac:dyDescent="0.25">
      <c r="A2065" s="193" t="s">
        <v>16888</v>
      </c>
      <c r="B2065" s="194" t="s">
        <v>16889</v>
      </c>
      <c r="C2065" s="188" t="s">
        <v>6</v>
      </c>
      <c r="D2065" s="177"/>
      <c r="E2065" s="201">
        <v>116</v>
      </c>
      <c r="F2065" s="201">
        <v>8.9</v>
      </c>
      <c r="G2065" s="88">
        <f t="shared" si="64"/>
        <v>0</v>
      </c>
      <c r="H2065" s="66">
        <f t="shared" si="65"/>
        <v>0</v>
      </c>
    </row>
    <row r="2066" spans="1:8" x14ac:dyDescent="0.25">
      <c r="A2066" s="193" t="s">
        <v>16890</v>
      </c>
      <c r="B2066" s="194" t="s">
        <v>16891</v>
      </c>
      <c r="C2066" s="188" t="s">
        <v>6</v>
      </c>
      <c r="D2066" s="177"/>
      <c r="E2066" s="201">
        <v>133</v>
      </c>
      <c r="F2066" s="201">
        <v>10.1</v>
      </c>
      <c r="G2066" s="88">
        <f t="shared" si="64"/>
        <v>0</v>
      </c>
      <c r="H2066" s="66">
        <f t="shared" si="65"/>
        <v>0</v>
      </c>
    </row>
    <row r="2067" spans="1:8" s="103" customFormat="1" ht="12.75" x14ac:dyDescent="0.2">
      <c r="A2067" s="193" t="s">
        <v>16892</v>
      </c>
      <c r="B2067" s="194" t="s">
        <v>16893</v>
      </c>
      <c r="C2067" s="188" t="s">
        <v>6</v>
      </c>
      <c r="D2067" s="181"/>
      <c r="E2067" s="201">
        <v>151</v>
      </c>
      <c r="F2067" s="201">
        <v>11.5</v>
      </c>
      <c r="G2067" s="88">
        <f t="shared" si="64"/>
        <v>0</v>
      </c>
      <c r="H2067" s="66">
        <f t="shared" si="65"/>
        <v>0</v>
      </c>
    </row>
    <row r="2068" spans="1:8" x14ac:dyDescent="0.25">
      <c r="A2068" s="193" t="s">
        <v>16894</v>
      </c>
      <c r="B2068" s="194" t="s">
        <v>16895</v>
      </c>
      <c r="C2068" s="188" t="s">
        <v>6</v>
      </c>
      <c r="D2068" s="177"/>
      <c r="E2068" s="201">
        <v>142</v>
      </c>
      <c r="F2068" s="201">
        <v>10.8</v>
      </c>
      <c r="G2068" s="88">
        <f t="shared" si="64"/>
        <v>0</v>
      </c>
      <c r="H2068" s="66">
        <f t="shared" si="65"/>
        <v>0</v>
      </c>
    </row>
    <row r="2069" spans="1:8" x14ac:dyDescent="0.25">
      <c r="A2069" s="193" t="s">
        <v>16896</v>
      </c>
      <c r="B2069" s="194" t="s">
        <v>16897</v>
      </c>
      <c r="C2069" s="188" t="s">
        <v>6</v>
      </c>
      <c r="D2069" s="177"/>
      <c r="E2069" s="201">
        <v>41.8</v>
      </c>
      <c r="F2069" s="201">
        <v>3.19</v>
      </c>
      <c r="G2069" s="88">
        <f t="shared" si="64"/>
        <v>0</v>
      </c>
      <c r="H2069" s="66">
        <f t="shared" si="65"/>
        <v>0</v>
      </c>
    </row>
    <row r="2070" spans="1:8" x14ac:dyDescent="0.25">
      <c r="A2070" s="193" t="s">
        <v>16898</v>
      </c>
      <c r="B2070" s="194" t="s">
        <v>16899</v>
      </c>
      <c r="C2070" s="188" t="s">
        <v>6</v>
      </c>
      <c r="D2070" s="177"/>
      <c r="E2070" s="201">
        <v>51</v>
      </c>
      <c r="F2070" s="201">
        <v>3.86</v>
      </c>
      <c r="G2070" s="88">
        <f t="shared" si="64"/>
        <v>0</v>
      </c>
      <c r="H2070" s="66">
        <f t="shared" si="65"/>
        <v>0</v>
      </c>
    </row>
    <row r="2071" spans="1:8" x14ac:dyDescent="0.25">
      <c r="A2071" s="193" t="s">
        <v>16900</v>
      </c>
      <c r="B2071" s="194" t="s">
        <v>16901</v>
      </c>
      <c r="C2071" s="188" t="s">
        <v>6</v>
      </c>
      <c r="D2071" s="177"/>
      <c r="E2071" s="201">
        <v>12.8</v>
      </c>
      <c r="F2071" s="201">
        <v>0.97</v>
      </c>
      <c r="G2071" s="88">
        <f t="shared" si="64"/>
        <v>0</v>
      </c>
      <c r="H2071" s="66">
        <f t="shared" si="65"/>
        <v>0</v>
      </c>
    </row>
    <row r="2072" spans="1:8" x14ac:dyDescent="0.25">
      <c r="A2072" s="193" t="s">
        <v>16902</v>
      </c>
      <c r="B2072" s="194" t="s">
        <v>16903</v>
      </c>
      <c r="C2072" s="188" t="s">
        <v>6</v>
      </c>
      <c r="D2072" s="177"/>
      <c r="E2072" s="201">
        <v>49.2</v>
      </c>
      <c r="F2072" s="201">
        <v>3.75</v>
      </c>
      <c r="G2072" s="88">
        <f t="shared" si="64"/>
        <v>0</v>
      </c>
      <c r="H2072" s="66">
        <f t="shared" si="65"/>
        <v>0</v>
      </c>
    </row>
    <row r="2073" spans="1:8" x14ac:dyDescent="0.25">
      <c r="A2073" s="193" t="s">
        <v>16904</v>
      </c>
      <c r="B2073" s="194" t="s">
        <v>16905</v>
      </c>
      <c r="C2073" s="188" t="s">
        <v>6</v>
      </c>
      <c r="D2073" s="177"/>
      <c r="E2073" s="201">
        <v>62</v>
      </c>
      <c r="F2073" s="201">
        <v>4.71</v>
      </c>
      <c r="G2073" s="88">
        <f t="shared" si="64"/>
        <v>0</v>
      </c>
      <c r="H2073" s="66">
        <f t="shared" si="65"/>
        <v>0</v>
      </c>
    </row>
    <row r="2074" spans="1:8" x14ac:dyDescent="0.25">
      <c r="A2074" s="193" t="s">
        <v>16906</v>
      </c>
      <c r="B2074" s="194" t="s">
        <v>16907</v>
      </c>
      <c r="C2074" s="188" t="s">
        <v>6</v>
      </c>
      <c r="D2074" s="177"/>
      <c r="E2074" s="201">
        <v>68</v>
      </c>
      <c r="F2074" s="201">
        <v>5.2</v>
      </c>
      <c r="G2074" s="88">
        <f t="shared" si="64"/>
        <v>0</v>
      </c>
      <c r="H2074" s="66">
        <f t="shared" si="65"/>
        <v>0</v>
      </c>
    </row>
    <row r="2075" spans="1:8" x14ac:dyDescent="0.25">
      <c r="A2075" s="193" t="s">
        <v>16908</v>
      </c>
      <c r="B2075" s="194" t="s">
        <v>16787</v>
      </c>
      <c r="C2075" s="188" t="s">
        <v>6</v>
      </c>
      <c r="D2075" s="177"/>
      <c r="E2075" s="201">
        <v>3.79</v>
      </c>
      <c r="F2075" s="201">
        <v>2.41</v>
      </c>
      <c r="G2075" s="88">
        <f t="shared" si="64"/>
        <v>0</v>
      </c>
      <c r="H2075" s="66">
        <f t="shared" si="65"/>
        <v>0</v>
      </c>
    </row>
    <row r="2076" spans="1:8" ht="146.25" x14ac:dyDescent="0.25">
      <c r="A2076" s="195" t="s">
        <v>16909</v>
      </c>
      <c r="B2076" s="196" t="s">
        <v>23085</v>
      </c>
      <c r="C2076" s="198"/>
      <c r="D2076" s="199"/>
      <c r="E2076" s="199"/>
      <c r="F2076" s="199"/>
      <c r="G2076" s="199"/>
      <c r="H2076" s="200"/>
    </row>
    <row r="2077" spans="1:8" x14ac:dyDescent="0.25">
      <c r="A2077" s="193" t="s">
        <v>16910</v>
      </c>
      <c r="B2077" s="194" t="s">
        <v>16867</v>
      </c>
      <c r="C2077" s="188" t="s">
        <v>6</v>
      </c>
      <c r="D2077" s="177"/>
      <c r="E2077" s="201">
        <v>54</v>
      </c>
      <c r="F2077" s="201">
        <v>4.09</v>
      </c>
      <c r="G2077" s="88">
        <f t="shared" si="64"/>
        <v>0</v>
      </c>
      <c r="H2077" s="66">
        <f t="shared" si="65"/>
        <v>0</v>
      </c>
    </row>
    <row r="2078" spans="1:8" x14ac:dyDescent="0.25">
      <c r="A2078" s="193" t="s">
        <v>16911</v>
      </c>
      <c r="B2078" s="194" t="s">
        <v>16869</v>
      </c>
      <c r="C2078" s="188" t="s">
        <v>6</v>
      </c>
      <c r="D2078" s="177"/>
      <c r="E2078" s="201">
        <v>65</v>
      </c>
      <c r="F2078" s="201">
        <v>4.9400000000000004</v>
      </c>
      <c r="G2078" s="88">
        <f t="shared" si="64"/>
        <v>0</v>
      </c>
      <c r="H2078" s="66">
        <f t="shared" si="65"/>
        <v>0</v>
      </c>
    </row>
    <row r="2079" spans="1:8" x14ac:dyDescent="0.25">
      <c r="A2079" s="193" t="s">
        <v>16912</v>
      </c>
      <c r="B2079" s="194" t="s">
        <v>16871</v>
      </c>
      <c r="C2079" s="188" t="s">
        <v>6</v>
      </c>
      <c r="D2079" s="177"/>
      <c r="E2079" s="201">
        <v>69</v>
      </c>
      <c r="F2079" s="201">
        <v>5.3</v>
      </c>
      <c r="G2079" s="88">
        <f t="shared" si="64"/>
        <v>0</v>
      </c>
      <c r="H2079" s="66">
        <f t="shared" si="65"/>
        <v>0</v>
      </c>
    </row>
    <row r="2080" spans="1:8" x14ac:dyDescent="0.25">
      <c r="A2080" s="193" t="s">
        <v>16913</v>
      </c>
      <c r="B2080" s="194" t="s">
        <v>16873</v>
      </c>
      <c r="C2080" s="188" t="s">
        <v>6</v>
      </c>
      <c r="D2080" s="177"/>
      <c r="E2080" s="201">
        <v>58</v>
      </c>
      <c r="F2080" s="201">
        <v>4.4000000000000004</v>
      </c>
      <c r="G2080" s="88">
        <f t="shared" si="64"/>
        <v>0</v>
      </c>
      <c r="H2080" s="66">
        <f t="shared" si="65"/>
        <v>0</v>
      </c>
    </row>
    <row r="2081" spans="1:8" x14ac:dyDescent="0.25">
      <c r="A2081" s="193" t="s">
        <v>16914</v>
      </c>
      <c r="B2081" s="194" t="s">
        <v>16875</v>
      </c>
      <c r="C2081" s="188" t="s">
        <v>6</v>
      </c>
      <c r="D2081" s="177"/>
      <c r="E2081" s="201">
        <v>74</v>
      </c>
      <c r="F2081" s="201">
        <v>5.6</v>
      </c>
      <c r="G2081" s="88">
        <f t="shared" si="64"/>
        <v>0</v>
      </c>
      <c r="H2081" s="66">
        <f t="shared" si="65"/>
        <v>0</v>
      </c>
    </row>
    <row r="2082" spans="1:8" x14ac:dyDescent="0.25">
      <c r="A2082" s="193" t="s">
        <v>16915</v>
      </c>
      <c r="B2082" s="194" t="s">
        <v>16877</v>
      </c>
      <c r="C2082" s="188" t="s">
        <v>6</v>
      </c>
      <c r="D2082" s="177"/>
      <c r="E2082" s="201">
        <v>83</v>
      </c>
      <c r="F2082" s="201">
        <v>6.3</v>
      </c>
      <c r="G2082" s="88">
        <f t="shared" si="64"/>
        <v>0</v>
      </c>
      <c r="H2082" s="66">
        <f t="shared" si="65"/>
        <v>0</v>
      </c>
    </row>
    <row r="2083" spans="1:8" x14ac:dyDescent="0.25">
      <c r="A2083" s="193" t="s">
        <v>16916</v>
      </c>
      <c r="B2083" s="194" t="s">
        <v>16881</v>
      </c>
      <c r="C2083" s="188" t="s">
        <v>6</v>
      </c>
      <c r="D2083" s="177"/>
      <c r="E2083" s="201">
        <v>57</v>
      </c>
      <c r="F2083" s="201">
        <v>4.32</v>
      </c>
      <c r="G2083" s="88">
        <f t="shared" si="64"/>
        <v>0</v>
      </c>
      <c r="H2083" s="66">
        <f t="shared" si="65"/>
        <v>0</v>
      </c>
    </row>
    <row r="2084" spans="1:8" x14ac:dyDescent="0.25">
      <c r="A2084" s="193" t="s">
        <v>16917</v>
      </c>
      <c r="B2084" s="194" t="s">
        <v>16883</v>
      </c>
      <c r="C2084" s="188" t="s">
        <v>6</v>
      </c>
      <c r="D2084" s="177"/>
      <c r="E2084" s="201">
        <v>71</v>
      </c>
      <c r="F2084" s="201">
        <v>5.4</v>
      </c>
      <c r="G2084" s="88">
        <f t="shared" si="64"/>
        <v>0</v>
      </c>
      <c r="H2084" s="66">
        <f t="shared" si="65"/>
        <v>0</v>
      </c>
    </row>
    <row r="2085" spans="1:8" x14ac:dyDescent="0.25">
      <c r="A2085" s="193" t="s">
        <v>16918</v>
      </c>
      <c r="B2085" s="194" t="s">
        <v>16885</v>
      </c>
      <c r="C2085" s="188" t="s">
        <v>6</v>
      </c>
      <c r="D2085" s="177"/>
      <c r="E2085" s="201">
        <v>81</v>
      </c>
      <c r="F2085" s="201">
        <v>6.2</v>
      </c>
      <c r="G2085" s="88">
        <f t="shared" si="64"/>
        <v>0</v>
      </c>
      <c r="H2085" s="66">
        <f t="shared" si="65"/>
        <v>0</v>
      </c>
    </row>
    <row r="2086" spans="1:8" s="103" customFormat="1" ht="12.75" x14ac:dyDescent="0.2">
      <c r="A2086" s="193" t="s">
        <v>16919</v>
      </c>
      <c r="B2086" s="194" t="s">
        <v>16887</v>
      </c>
      <c r="C2086" s="188" t="s">
        <v>6</v>
      </c>
      <c r="D2086" s="181"/>
      <c r="E2086" s="201">
        <v>61</v>
      </c>
      <c r="F2086" s="201">
        <v>4.63</v>
      </c>
      <c r="G2086" s="88">
        <f t="shared" si="64"/>
        <v>0</v>
      </c>
      <c r="H2086" s="66">
        <f t="shared" si="65"/>
        <v>0</v>
      </c>
    </row>
    <row r="2087" spans="1:8" x14ac:dyDescent="0.25">
      <c r="A2087" s="193" t="s">
        <v>16920</v>
      </c>
      <c r="B2087" s="194" t="s">
        <v>16889</v>
      </c>
      <c r="C2087" s="188" t="s">
        <v>6</v>
      </c>
      <c r="D2087" s="177"/>
      <c r="E2087" s="201">
        <v>79</v>
      </c>
      <c r="F2087" s="201">
        <v>6</v>
      </c>
      <c r="G2087" s="88">
        <f t="shared" si="64"/>
        <v>0</v>
      </c>
      <c r="H2087" s="66">
        <f t="shared" si="65"/>
        <v>0</v>
      </c>
    </row>
    <row r="2088" spans="1:8" x14ac:dyDescent="0.25">
      <c r="A2088" s="193" t="s">
        <v>16921</v>
      </c>
      <c r="B2088" s="194" t="s">
        <v>16891</v>
      </c>
      <c r="C2088" s="188" t="s">
        <v>6</v>
      </c>
      <c r="D2088" s="177"/>
      <c r="E2088" s="201">
        <v>89</v>
      </c>
      <c r="F2088" s="201">
        <v>6.8</v>
      </c>
      <c r="G2088" s="88">
        <f t="shared" si="64"/>
        <v>0</v>
      </c>
      <c r="H2088" s="66">
        <f t="shared" si="65"/>
        <v>0</v>
      </c>
    </row>
    <row r="2089" spans="1:8" x14ac:dyDescent="0.25">
      <c r="A2089" s="193" t="s">
        <v>16922</v>
      </c>
      <c r="B2089" s="194" t="s">
        <v>16923</v>
      </c>
      <c r="C2089" s="188" t="s">
        <v>6</v>
      </c>
      <c r="D2089" s="177"/>
      <c r="E2089" s="201">
        <v>51</v>
      </c>
      <c r="F2089" s="201">
        <v>3.86</v>
      </c>
      <c r="G2089" s="88">
        <f t="shared" si="64"/>
        <v>0</v>
      </c>
      <c r="H2089" s="66">
        <f t="shared" si="65"/>
        <v>0</v>
      </c>
    </row>
    <row r="2090" spans="1:8" x14ac:dyDescent="0.25">
      <c r="A2090" s="193" t="s">
        <v>16924</v>
      </c>
      <c r="B2090" s="194" t="s">
        <v>16901</v>
      </c>
      <c r="C2090" s="188" t="s">
        <v>6</v>
      </c>
      <c r="D2090" s="177"/>
      <c r="E2090" s="201">
        <v>12.8</v>
      </c>
      <c r="F2090" s="201">
        <v>0.97</v>
      </c>
      <c r="G2090" s="88">
        <f t="shared" si="64"/>
        <v>0</v>
      </c>
      <c r="H2090" s="66">
        <f t="shared" si="65"/>
        <v>0</v>
      </c>
    </row>
    <row r="2091" spans="1:8" x14ac:dyDescent="0.25">
      <c r="A2091" s="193" t="s">
        <v>16925</v>
      </c>
      <c r="B2091" s="194" t="s">
        <v>16926</v>
      </c>
      <c r="C2091" s="188" t="s">
        <v>6</v>
      </c>
      <c r="D2091" s="177"/>
      <c r="E2091" s="201">
        <v>29.5</v>
      </c>
      <c r="F2091" s="201">
        <v>2.25</v>
      </c>
      <c r="G2091" s="88">
        <f t="shared" si="64"/>
        <v>0</v>
      </c>
      <c r="H2091" s="66">
        <f t="shared" si="65"/>
        <v>0</v>
      </c>
    </row>
    <row r="2092" spans="1:8" x14ac:dyDescent="0.25">
      <c r="A2092" s="193" t="s">
        <v>16927</v>
      </c>
      <c r="B2092" s="194" t="s">
        <v>16928</v>
      </c>
      <c r="C2092" s="188" t="s">
        <v>6</v>
      </c>
      <c r="D2092" s="177"/>
      <c r="E2092" s="201">
        <v>36.9</v>
      </c>
      <c r="F2092" s="201">
        <v>2.81</v>
      </c>
      <c r="G2092" s="88">
        <f t="shared" si="64"/>
        <v>0</v>
      </c>
      <c r="H2092" s="66">
        <f t="shared" si="65"/>
        <v>0</v>
      </c>
    </row>
    <row r="2093" spans="1:8" x14ac:dyDescent="0.25">
      <c r="A2093" s="193" t="s">
        <v>16929</v>
      </c>
      <c r="B2093" s="194" t="s">
        <v>16930</v>
      </c>
      <c r="C2093" s="188" t="s">
        <v>6</v>
      </c>
      <c r="D2093" s="177"/>
      <c r="E2093" s="201">
        <v>41.3</v>
      </c>
      <c r="F2093" s="201">
        <v>3.15</v>
      </c>
      <c r="G2093" s="88">
        <f t="shared" si="64"/>
        <v>0</v>
      </c>
      <c r="H2093" s="66">
        <f t="shared" si="65"/>
        <v>0</v>
      </c>
    </row>
    <row r="2094" spans="1:8" x14ac:dyDescent="0.25">
      <c r="A2094" s="193" t="s">
        <v>16931</v>
      </c>
      <c r="B2094" s="194" t="s">
        <v>16787</v>
      </c>
      <c r="C2094" s="188" t="s">
        <v>6</v>
      </c>
      <c r="D2094" s="177"/>
      <c r="E2094" s="201">
        <v>3.79</v>
      </c>
      <c r="F2094" s="201">
        <v>2.41</v>
      </c>
      <c r="G2094" s="88">
        <f t="shared" si="64"/>
        <v>0</v>
      </c>
      <c r="H2094" s="66">
        <f t="shared" si="65"/>
        <v>0</v>
      </c>
    </row>
    <row r="2095" spans="1:8" ht="112.5" x14ac:dyDescent="0.25">
      <c r="A2095" s="195" t="s">
        <v>16932</v>
      </c>
      <c r="B2095" s="196" t="s">
        <v>23086</v>
      </c>
      <c r="C2095" s="198"/>
      <c r="D2095" s="199"/>
      <c r="E2095" s="199"/>
      <c r="F2095" s="199"/>
      <c r="G2095" s="199"/>
      <c r="H2095" s="200"/>
    </row>
    <row r="2096" spans="1:8" x14ac:dyDescent="0.25">
      <c r="A2096" s="193" t="s">
        <v>16933</v>
      </c>
      <c r="B2096" s="194" t="s">
        <v>16934</v>
      </c>
      <c r="C2096" s="188" t="s">
        <v>6</v>
      </c>
      <c r="D2096" s="177"/>
      <c r="E2096" s="201">
        <v>79</v>
      </c>
      <c r="F2096" s="201">
        <v>6</v>
      </c>
      <c r="G2096" s="88">
        <f t="shared" si="64"/>
        <v>0</v>
      </c>
      <c r="H2096" s="66">
        <f t="shared" si="65"/>
        <v>0</v>
      </c>
    </row>
    <row r="2097" spans="1:8" x14ac:dyDescent="0.25">
      <c r="A2097" s="193" t="s">
        <v>16935</v>
      </c>
      <c r="B2097" s="194" t="s">
        <v>16936</v>
      </c>
      <c r="C2097" s="188" t="s">
        <v>6</v>
      </c>
      <c r="D2097" s="177"/>
      <c r="E2097" s="201">
        <v>72</v>
      </c>
      <c r="F2097" s="201">
        <v>5.5</v>
      </c>
      <c r="G2097" s="88">
        <f t="shared" si="64"/>
        <v>0</v>
      </c>
      <c r="H2097" s="66">
        <f t="shared" si="65"/>
        <v>0</v>
      </c>
    </row>
    <row r="2098" spans="1:8" s="103" customFormat="1" ht="12.75" x14ac:dyDescent="0.2">
      <c r="A2098" s="193" t="s">
        <v>16937</v>
      </c>
      <c r="B2098" s="194" t="s">
        <v>16938</v>
      </c>
      <c r="C2098" s="188" t="s">
        <v>6</v>
      </c>
      <c r="D2098" s="181"/>
      <c r="E2098" s="201">
        <v>61</v>
      </c>
      <c r="F2098" s="201">
        <v>4.63</v>
      </c>
      <c r="G2098" s="88">
        <f t="shared" si="64"/>
        <v>0</v>
      </c>
      <c r="H2098" s="66">
        <f t="shared" si="65"/>
        <v>0</v>
      </c>
    </row>
    <row r="2099" spans="1:8" x14ac:dyDescent="0.25">
      <c r="A2099" s="193" t="s">
        <v>16939</v>
      </c>
      <c r="B2099" s="194" t="s">
        <v>16940</v>
      </c>
      <c r="C2099" s="188" t="s">
        <v>6</v>
      </c>
      <c r="D2099" s="177"/>
      <c r="E2099" s="201">
        <v>43.2</v>
      </c>
      <c r="F2099" s="201">
        <v>3.3</v>
      </c>
      <c r="G2099" s="88">
        <f t="shared" si="64"/>
        <v>0</v>
      </c>
      <c r="H2099" s="66">
        <f t="shared" si="65"/>
        <v>0</v>
      </c>
    </row>
    <row r="2100" spans="1:8" x14ac:dyDescent="0.25">
      <c r="A2100" s="193" t="s">
        <v>16941</v>
      </c>
      <c r="B2100" s="194" t="s">
        <v>16942</v>
      </c>
      <c r="C2100" s="188" t="s">
        <v>6</v>
      </c>
      <c r="D2100" s="177"/>
      <c r="E2100" s="201">
        <v>43.7</v>
      </c>
      <c r="F2100" s="201">
        <v>3.34</v>
      </c>
      <c r="G2100" s="88">
        <f t="shared" si="64"/>
        <v>0</v>
      </c>
      <c r="H2100" s="66">
        <f t="shared" si="65"/>
        <v>0</v>
      </c>
    </row>
    <row r="2101" spans="1:8" x14ac:dyDescent="0.25">
      <c r="A2101" s="193" t="s">
        <v>16943</v>
      </c>
      <c r="B2101" s="194" t="s">
        <v>16944</v>
      </c>
      <c r="C2101" s="188" t="s">
        <v>6</v>
      </c>
      <c r="D2101" s="177"/>
      <c r="E2101" s="201">
        <v>39.299999999999997</v>
      </c>
      <c r="F2101" s="201">
        <v>3</v>
      </c>
      <c r="G2101" s="88">
        <f t="shared" si="64"/>
        <v>0</v>
      </c>
      <c r="H2101" s="66">
        <f t="shared" si="65"/>
        <v>0</v>
      </c>
    </row>
    <row r="2102" spans="1:8" x14ac:dyDescent="0.25">
      <c r="A2102" s="193" t="s">
        <v>16945</v>
      </c>
      <c r="B2102" s="194" t="s">
        <v>16946</v>
      </c>
      <c r="C2102" s="188" t="s">
        <v>6</v>
      </c>
      <c r="D2102" s="177"/>
      <c r="E2102" s="201">
        <v>148</v>
      </c>
      <c r="F2102" s="201">
        <v>11.3</v>
      </c>
      <c r="G2102" s="88">
        <f t="shared" si="64"/>
        <v>0</v>
      </c>
      <c r="H2102" s="66">
        <f t="shared" si="65"/>
        <v>0</v>
      </c>
    </row>
    <row r="2103" spans="1:8" x14ac:dyDescent="0.25">
      <c r="A2103" s="193" t="s">
        <v>16947</v>
      </c>
      <c r="B2103" s="194" t="s">
        <v>16948</v>
      </c>
      <c r="C2103" s="188" t="s">
        <v>6</v>
      </c>
      <c r="D2103" s="177"/>
      <c r="E2103" s="201">
        <v>95</v>
      </c>
      <c r="F2103" s="201">
        <v>7.3</v>
      </c>
      <c r="G2103" s="88">
        <f t="shared" si="64"/>
        <v>0</v>
      </c>
      <c r="H2103" s="66">
        <f t="shared" si="65"/>
        <v>0</v>
      </c>
    </row>
    <row r="2104" spans="1:8" x14ac:dyDescent="0.25">
      <c r="A2104" s="193" t="s">
        <v>16949</v>
      </c>
      <c r="B2104" s="194" t="s">
        <v>16950</v>
      </c>
      <c r="C2104" s="188" t="s">
        <v>6</v>
      </c>
      <c r="D2104" s="177"/>
      <c r="E2104" s="201">
        <v>97</v>
      </c>
      <c r="F2104" s="201">
        <v>7.4</v>
      </c>
      <c r="G2104" s="88">
        <f t="shared" si="64"/>
        <v>0</v>
      </c>
      <c r="H2104" s="66">
        <f t="shared" si="65"/>
        <v>0</v>
      </c>
    </row>
    <row r="2105" spans="1:8" x14ac:dyDescent="0.25">
      <c r="A2105" s="193" t="s">
        <v>16951</v>
      </c>
      <c r="B2105" s="194" t="s">
        <v>16952</v>
      </c>
      <c r="C2105" s="188" t="s">
        <v>6</v>
      </c>
      <c r="D2105" s="177"/>
      <c r="E2105" s="201">
        <v>69</v>
      </c>
      <c r="F2105" s="201">
        <v>5.3</v>
      </c>
      <c r="G2105" s="88">
        <f t="shared" si="64"/>
        <v>0</v>
      </c>
      <c r="H2105" s="66">
        <f t="shared" si="65"/>
        <v>0</v>
      </c>
    </row>
    <row r="2106" spans="1:8" x14ac:dyDescent="0.25">
      <c r="A2106" s="193" t="s">
        <v>16953</v>
      </c>
      <c r="B2106" s="194" t="s">
        <v>16787</v>
      </c>
      <c r="C2106" s="188" t="s">
        <v>6</v>
      </c>
      <c r="D2106" s="177"/>
      <c r="E2106" s="201">
        <v>3.79</v>
      </c>
      <c r="F2106" s="201">
        <v>2.41</v>
      </c>
      <c r="G2106" s="88">
        <f t="shared" si="64"/>
        <v>0</v>
      </c>
      <c r="H2106" s="66">
        <f t="shared" si="65"/>
        <v>0</v>
      </c>
    </row>
    <row r="2107" spans="1:8" ht="112.5" x14ac:dyDescent="0.25">
      <c r="A2107" s="195" t="s">
        <v>16954</v>
      </c>
      <c r="B2107" s="196" t="s">
        <v>23087</v>
      </c>
      <c r="C2107" s="198"/>
      <c r="D2107" s="199"/>
      <c r="E2107" s="199"/>
      <c r="F2107" s="199"/>
      <c r="G2107" s="199"/>
      <c r="H2107" s="200"/>
    </row>
    <row r="2108" spans="1:8" x14ac:dyDescent="0.25">
      <c r="A2108" s="193" t="s">
        <v>16955</v>
      </c>
      <c r="B2108" s="194" t="s">
        <v>16845</v>
      </c>
      <c r="C2108" s="188" t="s">
        <v>6</v>
      </c>
      <c r="D2108" s="177"/>
      <c r="E2108" s="201">
        <v>160</v>
      </c>
      <c r="F2108" s="201">
        <v>12.2</v>
      </c>
      <c r="G2108" s="88">
        <f t="shared" si="64"/>
        <v>0</v>
      </c>
      <c r="H2108" s="66">
        <f t="shared" si="65"/>
        <v>0</v>
      </c>
    </row>
    <row r="2109" spans="1:8" s="103" customFormat="1" ht="12.75" x14ac:dyDescent="0.2">
      <c r="A2109" s="193" t="s">
        <v>16956</v>
      </c>
      <c r="B2109" s="194" t="s">
        <v>16847</v>
      </c>
      <c r="C2109" s="188" t="s">
        <v>6</v>
      </c>
      <c r="D2109" s="181"/>
      <c r="E2109" s="201">
        <v>96</v>
      </c>
      <c r="F2109" s="201">
        <v>7.3</v>
      </c>
      <c r="G2109" s="88">
        <f t="shared" si="64"/>
        <v>0</v>
      </c>
      <c r="H2109" s="66">
        <f t="shared" si="65"/>
        <v>0</v>
      </c>
    </row>
    <row r="2110" spans="1:8" x14ac:dyDescent="0.25">
      <c r="A2110" s="193" t="s">
        <v>16957</v>
      </c>
      <c r="B2110" s="194" t="s">
        <v>16849</v>
      </c>
      <c r="C2110" s="188" t="s">
        <v>6</v>
      </c>
      <c r="D2110" s="177"/>
      <c r="E2110" s="201">
        <v>135</v>
      </c>
      <c r="F2110" s="201">
        <v>10.3</v>
      </c>
      <c r="G2110" s="88">
        <f t="shared" si="64"/>
        <v>0</v>
      </c>
      <c r="H2110" s="66">
        <f t="shared" si="65"/>
        <v>0</v>
      </c>
    </row>
    <row r="2111" spans="1:8" x14ac:dyDescent="0.25">
      <c r="A2111" s="193" t="s">
        <v>16958</v>
      </c>
      <c r="B2111" s="194" t="s">
        <v>16853</v>
      </c>
      <c r="C2111" s="188" t="s">
        <v>6</v>
      </c>
      <c r="D2111" s="177"/>
      <c r="E2111" s="201">
        <v>107</v>
      </c>
      <c r="F2111" s="201">
        <v>8.1999999999999993</v>
      </c>
      <c r="G2111" s="88">
        <f t="shared" si="64"/>
        <v>0</v>
      </c>
      <c r="H2111" s="66">
        <f t="shared" si="65"/>
        <v>0</v>
      </c>
    </row>
    <row r="2112" spans="1:8" x14ac:dyDescent="0.25">
      <c r="A2112" s="193" t="s">
        <v>16959</v>
      </c>
      <c r="B2112" s="194" t="s">
        <v>16855</v>
      </c>
      <c r="C2112" s="188" t="s">
        <v>6</v>
      </c>
      <c r="D2112" s="177"/>
      <c r="E2112" s="201">
        <v>91</v>
      </c>
      <c r="F2112" s="201">
        <v>6.9</v>
      </c>
      <c r="G2112" s="88">
        <f t="shared" si="64"/>
        <v>0</v>
      </c>
      <c r="H2112" s="66">
        <f t="shared" si="65"/>
        <v>0</v>
      </c>
    </row>
    <row r="2113" spans="1:8" x14ac:dyDescent="0.25">
      <c r="A2113" s="193" t="s">
        <v>16960</v>
      </c>
      <c r="B2113" s="194" t="s">
        <v>16857</v>
      </c>
      <c r="C2113" s="188" t="s">
        <v>6</v>
      </c>
      <c r="D2113" s="177"/>
      <c r="E2113" s="201">
        <v>69</v>
      </c>
      <c r="F2113" s="201">
        <v>5.3</v>
      </c>
      <c r="G2113" s="88">
        <f t="shared" si="64"/>
        <v>0</v>
      </c>
      <c r="H2113" s="66">
        <f t="shared" si="65"/>
        <v>0</v>
      </c>
    </row>
    <row r="2114" spans="1:8" x14ac:dyDescent="0.25">
      <c r="A2114" s="193" t="s">
        <v>16961</v>
      </c>
      <c r="B2114" s="194" t="s">
        <v>16859</v>
      </c>
      <c r="C2114" s="188" t="s">
        <v>6</v>
      </c>
      <c r="D2114" s="177"/>
      <c r="E2114" s="201">
        <v>78</v>
      </c>
      <c r="F2114" s="201">
        <v>5.9</v>
      </c>
      <c r="G2114" s="88">
        <f t="shared" si="64"/>
        <v>0</v>
      </c>
      <c r="H2114" s="66">
        <f t="shared" si="65"/>
        <v>0</v>
      </c>
    </row>
    <row r="2115" spans="1:8" x14ac:dyDescent="0.25">
      <c r="A2115" s="193" t="s">
        <v>16962</v>
      </c>
      <c r="B2115" s="194" t="s">
        <v>16861</v>
      </c>
      <c r="C2115" s="188" t="s">
        <v>6</v>
      </c>
      <c r="D2115" s="177"/>
      <c r="E2115" s="201">
        <v>76</v>
      </c>
      <c r="F2115" s="201">
        <v>5.8</v>
      </c>
      <c r="G2115" s="88">
        <f t="shared" si="64"/>
        <v>0</v>
      </c>
      <c r="H2115" s="66">
        <f t="shared" si="65"/>
        <v>0</v>
      </c>
    </row>
    <row r="2116" spans="1:8" x14ac:dyDescent="0.25">
      <c r="A2116" s="193" t="s">
        <v>16963</v>
      </c>
      <c r="B2116" s="194" t="s">
        <v>16863</v>
      </c>
      <c r="C2116" s="188" t="s">
        <v>6</v>
      </c>
      <c r="D2116" s="177"/>
      <c r="E2116" s="201">
        <v>60</v>
      </c>
      <c r="F2116" s="201">
        <v>4.5599999999999996</v>
      </c>
      <c r="G2116" s="88">
        <f t="shared" ref="G2116:G2179" si="66">D2116*E2116</f>
        <v>0</v>
      </c>
      <c r="H2116" s="66">
        <f t="shared" ref="H2116:H2179" si="67">D2116*F2116</f>
        <v>0</v>
      </c>
    </row>
    <row r="2117" spans="1:8" x14ac:dyDescent="0.25">
      <c r="A2117" s="193" t="s">
        <v>16964</v>
      </c>
      <c r="B2117" s="194" t="s">
        <v>16787</v>
      </c>
      <c r="C2117" s="188" t="s">
        <v>6</v>
      </c>
      <c r="D2117" s="177"/>
      <c r="E2117" s="201">
        <v>3.79</v>
      </c>
      <c r="F2117" s="201">
        <v>2.41</v>
      </c>
      <c r="G2117" s="88">
        <f t="shared" si="66"/>
        <v>0</v>
      </c>
      <c r="H2117" s="66">
        <f t="shared" si="67"/>
        <v>0</v>
      </c>
    </row>
    <row r="2118" spans="1:8" ht="123.75" x14ac:dyDescent="0.25">
      <c r="A2118" s="195" t="s">
        <v>16965</v>
      </c>
      <c r="B2118" s="196" t="s">
        <v>23088</v>
      </c>
      <c r="C2118" s="198"/>
      <c r="D2118" s="199"/>
      <c r="E2118" s="199"/>
      <c r="F2118" s="199"/>
      <c r="G2118" s="199"/>
      <c r="H2118" s="200"/>
    </row>
    <row r="2119" spans="1:8" s="103" customFormat="1" ht="12.75" x14ac:dyDescent="0.2">
      <c r="A2119" s="193" t="s">
        <v>16966</v>
      </c>
      <c r="B2119" s="194" t="s">
        <v>16967</v>
      </c>
      <c r="C2119" s="188" t="s">
        <v>6</v>
      </c>
      <c r="D2119" s="181"/>
      <c r="E2119" s="201">
        <v>79</v>
      </c>
      <c r="F2119" s="201">
        <v>19.2</v>
      </c>
      <c r="G2119" s="88">
        <f t="shared" si="66"/>
        <v>0</v>
      </c>
      <c r="H2119" s="66">
        <f t="shared" si="67"/>
        <v>0</v>
      </c>
    </row>
    <row r="2120" spans="1:8" x14ac:dyDescent="0.25">
      <c r="A2120" s="193" t="s">
        <v>16968</v>
      </c>
      <c r="B2120" s="194" t="s">
        <v>16969</v>
      </c>
      <c r="C2120" s="188" t="s">
        <v>6</v>
      </c>
      <c r="D2120" s="177"/>
      <c r="E2120" s="201">
        <v>104</v>
      </c>
      <c r="F2120" s="201">
        <v>66</v>
      </c>
      <c r="G2120" s="88">
        <f t="shared" si="66"/>
        <v>0</v>
      </c>
      <c r="H2120" s="66">
        <f t="shared" si="67"/>
        <v>0</v>
      </c>
    </row>
    <row r="2121" spans="1:8" x14ac:dyDescent="0.25">
      <c r="A2121" s="193" t="s">
        <v>16970</v>
      </c>
      <c r="B2121" s="194" t="s">
        <v>16971</v>
      </c>
      <c r="C2121" s="188" t="s">
        <v>6</v>
      </c>
      <c r="D2121" s="177"/>
      <c r="E2121" s="201">
        <v>21.4</v>
      </c>
      <c r="F2121" s="201">
        <v>13.6</v>
      </c>
      <c r="G2121" s="88">
        <f t="shared" si="66"/>
        <v>0</v>
      </c>
      <c r="H2121" s="66">
        <f t="shared" si="67"/>
        <v>0</v>
      </c>
    </row>
    <row r="2122" spans="1:8" x14ac:dyDescent="0.25">
      <c r="A2122" s="193" t="s">
        <v>16972</v>
      </c>
      <c r="B2122" s="194" t="s">
        <v>16973</v>
      </c>
      <c r="C2122" s="188" t="s">
        <v>6</v>
      </c>
      <c r="D2122" s="177"/>
      <c r="E2122" s="201">
        <v>42.2</v>
      </c>
      <c r="F2122" s="201">
        <v>26.9</v>
      </c>
      <c r="G2122" s="88">
        <f t="shared" si="66"/>
        <v>0</v>
      </c>
      <c r="H2122" s="66">
        <f t="shared" si="67"/>
        <v>0</v>
      </c>
    </row>
    <row r="2123" spans="1:8" x14ac:dyDescent="0.25">
      <c r="A2123" s="193" t="s">
        <v>16974</v>
      </c>
      <c r="B2123" s="194" t="s">
        <v>16975</v>
      </c>
      <c r="C2123" s="188" t="s">
        <v>6</v>
      </c>
      <c r="D2123" s="177"/>
      <c r="E2123" s="201">
        <v>10.8</v>
      </c>
      <c r="F2123" s="201">
        <v>6.9</v>
      </c>
      <c r="G2123" s="88">
        <f t="shared" si="66"/>
        <v>0</v>
      </c>
      <c r="H2123" s="66">
        <f t="shared" si="67"/>
        <v>0</v>
      </c>
    </row>
    <row r="2124" spans="1:8" s="103" customFormat="1" ht="12.75" x14ac:dyDescent="0.2">
      <c r="A2124" s="193" t="s">
        <v>16976</v>
      </c>
      <c r="B2124" s="194" t="s">
        <v>16977</v>
      </c>
      <c r="C2124" s="188" t="s">
        <v>6</v>
      </c>
      <c r="D2124" s="181"/>
      <c r="E2124" s="201">
        <v>126</v>
      </c>
      <c r="F2124" s="201">
        <v>80</v>
      </c>
      <c r="G2124" s="88">
        <f t="shared" si="66"/>
        <v>0</v>
      </c>
      <c r="H2124" s="66">
        <f t="shared" si="67"/>
        <v>0</v>
      </c>
    </row>
    <row r="2125" spans="1:8" x14ac:dyDescent="0.25">
      <c r="A2125" s="193" t="s">
        <v>16978</v>
      </c>
      <c r="B2125" s="194" t="s">
        <v>16979</v>
      </c>
      <c r="C2125" s="188" t="s">
        <v>6</v>
      </c>
      <c r="D2125" s="177"/>
      <c r="E2125" s="201">
        <v>132</v>
      </c>
      <c r="F2125" s="201">
        <v>84</v>
      </c>
      <c r="G2125" s="88">
        <f t="shared" si="66"/>
        <v>0</v>
      </c>
      <c r="H2125" s="66">
        <f t="shared" si="67"/>
        <v>0</v>
      </c>
    </row>
    <row r="2126" spans="1:8" ht="22.5" x14ac:dyDescent="0.25">
      <c r="A2126" s="193" t="s">
        <v>16980</v>
      </c>
      <c r="B2126" s="194" t="s">
        <v>16981</v>
      </c>
      <c r="C2126" s="188" t="s">
        <v>6</v>
      </c>
      <c r="D2126" s="177"/>
      <c r="E2126" s="201">
        <v>15.6</v>
      </c>
      <c r="F2126" s="201">
        <v>3.78</v>
      </c>
      <c r="G2126" s="88">
        <f t="shared" si="66"/>
        <v>0</v>
      </c>
      <c r="H2126" s="66">
        <f t="shared" si="67"/>
        <v>0</v>
      </c>
    </row>
    <row r="2127" spans="1:8" x14ac:dyDescent="0.25">
      <c r="A2127" s="193" t="s">
        <v>16982</v>
      </c>
      <c r="B2127" s="194" t="s">
        <v>16787</v>
      </c>
      <c r="C2127" s="188" t="s">
        <v>6</v>
      </c>
      <c r="D2127" s="177"/>
      <c r="E2127" s="201">
        <v>3.79</v>
      </c>
      <c r="F2127" s="201">
        <v>2.41</v>
      </c>
      <c r="G2127" s="88">
        <f t="shared" si="66"/>
        <v>0</v>
      </c>
      <c r="H2127" s="66">
        <f t="shared" si="67"/>
        <v>0</v>
      </c>
    </row>
    <row r="2128" spans="1:8" ht="90" x14ac:dyDescent="0.25">
      <c r="A2128" s="195" t="s">
        <v>16983</v>
      </c>
      <c r="B2128" s="196" t="s">
        <v>23089</v>
      </c>
      <c r="C2128" s="198"/>
      <c r="D2128" s="199"/>
      <c r="E2128" s="199"/>
      <c r="F2128" s="199"/>
      <c r="G2128" s="199"/>
      <c r="H2128" s="200"/>
    </row>
    <row r="2129" spans="1:8" x14ac:dyDescent="0.25">
      <c r="A2129" s="193" t="s">
        <v>16984</v>
      </c>
      <c r="B2129" s="194" t="s">
        <v>16985</v>
      </c>
      <c r="C2129" s="188" t="s">
        <v>6</v>
      </c>
      <c r="D2129" s="177"/>
      <c r="E2129" s="201">
        <v>27.1</v>
      </c>
      <c r="F2129" s="201">
        <v>17.2</v>
      </c>
      <c r="G2129" s="88">
        <f t="shared" si="66"/>
        <v>0</v>
      </c>
      <c r="H2129" s="66">
        <f t="shared" si="67"/>
        <v>0</v>
      </c>
    </row>
    <row r="2130" spans="1:8" x14ac:dyDescent="0.25">
      <c r="A2130" s="193" t="s">
        <v>16986</v>
      </c>
      <c r="B2130" s="194" t="s">
        <v>16987</v>
      </c>
      <c r="C2130" s="188" t="s">
        <v>6</v>
      </c>
      <c r="D2130" s="177"/>
      <c r="E2130" s="201">
        <v>31.4</v>
      </c>
      <c r="F2130" s="201">
        <v>20</v>
      </c>
      <c r="G2130" s="88">
        <f t="shared" si="66"/>
        <v>0</v>
      </c>
      <c r="H2130" s="66">
        <f t="shared" si="67"/>
        <v>0</v>
      </c>
    </row>
    <row r="2131" spans="1:8" s="103" customFormat="1" ht="12.75" x14ac:dyDescent="0.2">
      <c r="A2131" s="193" t="s">
        <v>16988</v>
      </c>
      <c r="B2131" s="194" t="s">
        <v>16989</v>
      </c>
      <c r="C2131" s="188" t="s">
        <v>6</v>
      </c>
      <c r="D2131" s="181"/>
      <c r="E2131" s="201">
        <v>35.200000000000003</v>
      </c>
      <c r="F2131" s="201">
        <v>22.4</v>
      </c>
      <c r="G2131" s="88">
        <f t="shared" si="66"/>
        <v>0</v>
      </c>
      <c r="H2131" s="66">
        <f t="shared" si="67"/>
        <v>0</v>
      </c>
    </row>
    <row r="2132" spans="1:8" x14ac:dyDescent="0.25">
      <c r="A2132" s="193" t="s">
        <v>16990</v>
      </c>
      <c r="B2132" s="194" t="s">
        <v>16991</v>
      </c>
      <c r="C2132" s="188" t="s">
        <v>6</v>
      </c>
      <c r="D2132" s="177"/>
      <c r="E2132" s="201">
        <v>86</v>
      </c>
      <c r="F2132" s="201">
        <v>55</v>
      </c>
      <c r="G2132" s="88">
        <f t="shared" si="66"/>
        <v>0</v>
      </c>
      <c r="H2132" s="66">
        <f t="shared" si="67"/>
        <v>0</v>
      </c>
    </row>
    <row r="2133" spans="1:8" ht="78.75" x14ac:dyDescent="0.25">
      <c r="A2133" s="195" t="s">
        <v>16992</v>
      </c>
      <c r="B2133" s="196" t="s">
        <v>23090</v>
      </c>
      <c r="C2133" s="198"/>
      <c r="D2133" s="199"/>
      <c r="E2133" s="199"/>
      <c r="F2133" s="199"/>
      <c r="G2133" s="199"/>
      <c r="H2133" s="200"/>
    </row>
    <row r="2134" spans="1:8" x14ac:dyDescent="0.25">
      <c r="A2134" s="193" t="s">
        <v>16993</v>
      </c>
      <c r="B2134" s="194" t="s">
        <v>16994</v>
      </c>
      <c r="C2134" s="188" t="s">
        <v>6</v>
      </c>
      <c r="D2134" s="177"/>
      <c r="E2134" s="201">
        <v>27.7</v>
      </c>
      <c r="F2134" s="201">
        <v>3.88</v>
      </c>
      <c r="G2134" s="88">
        <f t="shared" si="66"/>
        <v>0</v>
      </c>
      <c r="H2134" s="66">
        <f t="shared" si="67"/>
        <v>0</v>
      </c>
    </row>
    <row r="2135" spans="1:8" x14ac:dyDescent="0.25">
      <c r="A2135" s="193" t="s">
        <v>16995</v>
      </c>
      <c r="B2135" s="194" t="s">
        <v>16996</v>
      </c>
      <c r="C2135" s="188" t="s">
        <v>6</v>
      </c>
      <c r="D2135" s="177"/>
      <c r="E2135" s="201">
        <v>30.1</v>
      </c>
      <c r="F2135" s="201">
        <v>4.21</v>
      </c>
      <c r="G2135" s="88">
        <f t="shared" si="66"/>
        <v>0</v>
      </c>
      <c r="H2135" s="66">
        <f t="shared" si="67"/>
        <v>0</v>
      </c>
    </row>
    <row r="2136" spans="1:8" x14ac:dyDescent="0.25">
      <c r="A2136" s="193" t="s">
        <v>16997</v>
      </c>
      <c r="B2136" s="194" t="s">
        <v>16998</v>
      </c>
      <c r="C2136" s="188" t="s">
        <v>6</v>
      </c>
      <c r="D2136" s="177"/>
      <c r="E2136" s="201">
        <v>95</v>
      </c>
      <c r="F2136" s="201">
        <v>13.3</v>
      </c>
      <c r="G2136" s="88">
        <f t="shared" si="66"/>
        <v>0</v>
      </c>
      <c r="H2136" s="66">
        <f t="shared" si="67"/>
        <v>0</v>
      </c>
    </row>
    <row r="2137" spans="1:8" x14ac:dyDescent="0.25">
      <c r="A2137" s="193" t="s">
        <v>16999</v>
      </c>
      <c r="B2137" s="194" t="s">
        <v>17000</v>
      </c>
      <c r="C2137" s="188" t="s">
        <v>6</v>
      </c>
      <c r="D2137" s="177"/>
      <c r="E2137" s="201">
        <v>25.2</v>
      </c>
      <c r="F2137" s="201">
        <v>3.53</v>
      </c>
      <c r="G2137" s="88">
        <f t="shared" si="66"/>
        <v>0</v>
      </c>
      <c r="H2137" s="66">
        <f t="shared" si="67"/>
        <v>0</v>
      </c>
    </row>
    <row r="2138" spans="1:8" x14ac:dyDescent="0.25">
      <c r="A2138" s="193" t="s">
        <v>17001</v>
      </c>
      <c r="B2138" s="194" t="s">
        <v>17002</v>
      </c>
      <c r="C2138" s="188" t="s">
        <v>6</v>
      </c>
      <c r="D2138" s="177"/>
      <c r="E2138" s="201">
        <v>17.5</v>
      </c>
      <c r="F2138" s="201">
        <v>2.4500000000000002</v>
      </c>
      <c r="G2138" s="88">
        <f t="shared" si="66"/>
        <v>0</v>
      </c>
      <c r="H2138" s="66">
        <f t="shared" si="67"/>
        <v>0</v>
      </c>
    </row>
    <row r="2139" spans="1:8" x14ac:dyDescent="0.25">
      <c r="A2139" s="193" t="s">
        <v>17003</v>
      </c>
      <c r="B2139" s="194" t="s">
        <v>16787</v>
      </c>
      <c r="C2139" s="188" t="s">
        <v>6</v>
      </c>
      <c r="D2139" s="177"/>
      <c r="E2139" s="201">
        <v>3.79</v>
      </c>
      <c r="F2139" s="201">
        <v>2.41</v>
      </c>
      <c r="G2139" s="88">
        <f t="shared" si="66"/>
        <v>0</v>
      </c>
      <c r="H2139" s="66">
        <f t="shared" si="67"/>
        <v>0</v>
      </c>
    </row>
    <row r="2140" spans="1:8" ht="112.5" x14ac:dyDescent="0.25">
      <c r="A2140" s="195" t="s">
        <v>17004</v>
      </c>
      <c r="B2140" s="196" t="s">
        <v>23091</v>
      </c>
      <c r="C2140" s="198"/>
      <c r="D2140" s="199"/>
      <c r="E2140" s="199"/>
      <c r="F2140" s="199"/>
      <c r="G2140" s="199"/>
      <c r="H2140" s="200"/>
    </row>
    <row r="2141" spans="1:8" x14ac:dyDescent="0.25">
      <c r="A2141" s="193" t="s">
        <v>17005</v>
      </c>
      <c r="B2141" s="194" t="s">
        <v>17006</v>
      </c>
      <c r="C2141" s="188" t="s">
        <v>6</v>
      </c>
      <c r="D2141" s="177"/>
      <c r="E2141" s="201">
        <v>108</v>
      </c>
      <c r="F2141" s="201">
        <v>15.1</v>
      </c>
      <c r="G2141" s="88">
        <f t="shared" si="66"/>
        <v>0</v>
      </c>
      <c r="H2141" s="66">
        <f t="shared" si="67"/>
        <v>0</v>
      </c>
    </row>
    <row r="2142" spans="1:8" x14ac:dyDescent="0.25">
      <c r="A2142" s="193" t="s">
        <v>17007</v>
      </c>
      <c r="B2142" s="194" t="s">
        <v>17008</v>
      </c>
      <c r="C2142" s="188" t="s">
        <v>6</v>
      </c>
      <c r="D2142" s="177"/>
      <c r="E2142" s="201">
        <v>94</v>
      </c>
      <c r="F2142" s="201">
        <v>13.2</v>
      </c>
      <c r="G2142" s="88">
        <f t="shared" si="66"/>
        <v>0</v>
      </c>
      <c r="H2142" s="66">
        <f t="shared" si="67"/>
        <v>0</v>
      </c>
    </row>
    <row r="2143" spans="1:8" x14ac:dyDescent="0.25">
      <c r="A2143" s="193" t="s">
        <v>17009</v>
      </c>
      <c r="B2143" s="194" t="s">
        <v>17010</v>
      </c>
      <c r="C2143" s="188" t="s">
        <v>6</v>
      </c>
      <c r="D2143" s="177"/>
      <c r="E2143" s="201">
        <v>75</v>
      </c>
      <c r="F2143" s="201">
        <v>10.5</v>
      </c>
      <c r="G2143" s="88">
        <f t="shared" si="66"/>
        <v>0</v>
      </c>
      <c r="H2143" s="66">
        <f t="shared" si="67"/>
        <v>0</v>
      </c>
    </row>
    <row r="2144" spans="1:8" s="103" customFormat="1" ht="12.75" x14ac:dyDescent="0.2">
      <c r="A2144" s="193" t="s">
        <v>17011</v>
      </c>
      <c r="B2144" s="194" t="s">
        <v>17012</v>
      </c>
      <c r="C2144" s="188" t="s">
        <v>6</v>
      </c>
      <c r="D2144" s="181"/>
      <c r="E2144" s="201">
        <v>44.7</v>
      </c>
      <c r="F2144" s="201">
        <v>6.3</v>
      </c>
      <c r="G2144" s="88">
        <f t="shared" si="66"/>
        <v>0</v>
      </c>
      <c r="H2144" s="66">
        <f t="shared" si="67"/>
        <v>0</v>
      </c>
    </row>
    <row r="2145" spans="1:8" x14ac:dyDescent="0.25">
      <c r="A2145" s="193" t="s">
        <v>17013</v>
      </c>
      <c r="B2145" s="194" t="s">
        <v>17014</v>
      </c>
      <c r="C2145" s="188" t="s">
        <v>6</v>
      </c>
      <c r="D2145" s="177"/>
      <c r="E2145" s="201">
        <v>189</v>
      </c>
      <c r="F2145" s="201">
        <v>26.5</v>
      </c>
      <c r="G2145" s="88">
        <f t="shared" si="66"/>
        <v>0</v>
      </c>
      <c r="H2145" s="66">
        <f t="shared" si="67"/>
        <v>0</v>
      </c>
    </row>
    <row r="2146" spans="1:8" x14ac:dyDescent="0.25">
      <c r="A2146" s="193" t="s">
        <v>17015</v>
      </c>
      <c r="B2146" s="194" t="s">
        <v>17016</v>
      </c>
      <c r="C2146" s="188" t="s">
        <v>6</v>
      </c>
      <c r="D2146" s="177"/>
      <c r="E2146" s="201">
        <v>289</v>
      </c>
      <c r="F2146" s="201">
        <v>40.5</v>
      </c>
      <c r="G2146" s="88">
        <f t="shared" si="66"/>
        <v>0</v>
      </c>
      <c r="H2146" s="66">
        <f t="shared" si="67"/>
        <v>0</v>
      </c>
    </row>
    <row r="2147" spans="1:8" x14ac:dyDescent="0.25">
      <c r="A2147" s="193" t="s">
        <v>17017</v>
      </c>
      <c r="B2147" s="194" t="s">
        <v>17018</v>
      </c>
      <c r="C2147" s="188" t="s">
        <v>6</v>
      </c>
      <c r="D2147" s="177"/>
      <c r="E2147" s="201">
        <v>73</v>
      </c>
      <c r="F2147" s="201">
        <v>10.199999999999999</v>
      </c>
      <c r="G2147" s="88">
        <f t="shared" si="66"/>
        <v>0</v>
      </c>
      <c r="H2147" s="66">
        <f t="shared" si="67"/>
        <v>0</v>
      </c>
    </row>
    <row r="2148" spans="1:8" x14ac:dyDescent="0.25">
      <c r="A2148" s="193" t="s">
        <v>17019</v>
      </c>
      <c r="B2148" s="194" t="s">
        <v>17020</v>
      </c>
      <c r="C2148" s="188" t="s">
        <v>6</v>
      </c>
      <c r="D2148" s="177"/>
      <c r="E2148" s="201">
        <v>92</v>
      </c>
      <c r="F2148" s="201">
        <v>12.9</v>
      </c>
      <c r="G2148" s="88">
        <f t="shared" si="66"/>
        <v>0</v>
      </c>
      <c r="H2148" s="66">
        <f t="shared" si="67"/>
        <v>0</v>
      </c>
    </row>
    <row r="2149" spans="1:8" x14ac:dyDescent="0.25">
      <c r="A2149" s="193" t="s">
        <v>17021</v>
      </c>
      <c r="B2149" s="194" t="s">
        <v>17022</v>
      </c>
      <c r="C2149" s="188" t="s">
        <v>6</v>
      </c>
      <c r="D2149" s="177"/>
      <c r="E2149" s="201">
        <v>216</v>
      </c>
      <c r="F2149" s="201">
        <v>30.2</v>
      </c>
      <c r="G2149" s="88">
        <f t="shared" si="66"/>
        <v>0</v>
      </c>
      <c r="H2149" s="66">
        <f t="shared" si="67"/>
        <v>0</v>
      </c>
    </row>
    <row r="2150" spans="1:8" x14ac:dyDescent="0.25">
      <c r="A2150" s="193" t="s">
        <v>17023</v>
      </c>
      <c r="B2150" s="194" t="s">
        <v>17024</v>
      </c>
      <c r="C2150" s="188" t="s">
        <v>6</v>
      </c>
      <c r="D2150" s="177"/>
      <c r="E2150" s="201">
        <v>200</v>
      </c>
      <c r="F2150" s="201">
        <v>28</v>
      </c>
      <c r="G2150" s="88">
        <f t="shared" si="66"/>
        <v>0</v>
      </c>
      <c r="H2150" s="66">
        <f t="shared" si="67"/>
        <v>0</v>
      </c>
    </row>
    <row r="2151" spans="1:8" x14ac:dyDescent="0.25">
      <c r="A2151" s="193" t="s">
        <v>17025</v>
      </c>
      <c r="B2151" s="194" t="s">
        <v>17026</v>
      </c>
      <c r="C2151" s="188" t="s">
        <v>6</v>
      </c>
      <c r="D2151" s="177"/>
      <c r="E2151" s="201">
        <v>152</v>
      </c>
      <c r="F2151" s="201">
        <v>21.3</v>
      </c>
      <c r="G2151" s="88">
        <f t="shared" si="66"/>
        <v>0</v>
      </c>
      <c r="H2151" s="66">
        <f t="shared" si="67"/>
        <v>0</v>
      </c>
    </row>
    <row r="2152" spans="1:8" x14ac:dyDescent="0.25">
      <c r="A2152" s="193" t="s">
        <v>17027</v>
      </c>
      <c r="B2152" s="194" t="s">
        <v>16787</v>
      </c>
      <c r="C2152" s="188" t="s">
        <v>6</v>
      </c>
      <c r="D2152" s="177"/>
      <c r="E2152" s="201">
        <v>3.79</v>
      </c>
      <c r="F2152" s="201">
        <v>2.41</v>
      </c>
      <c r="G2152" s="88">
        <f t="shared" si="66"/>
        <v>0</v>
      </c>
      <c r="H2152" s="66">
        <f t="shared" si="67"/>
        <v>0</v>
      </c>
    </row>
    <row r="2153" spans="1:8" ht="123.75" x14ac:dyDescent="0.25">
      <c r="A2153" s="195" t="s">
        <v>17028</v>
      </c>
      <c r="B2153" s="196" t="s">
        <v>23092</v>
      </c>
      <c r="C2153" s="198"/>
      <c r="D2153" s="199"/>
      <c r="E2153" s="199"/>
      <c r="F2153" s="199"/>
      <c r="G2153" s="199"/>
      <c r="H2153" s="200"/>
    </row>
    <row r="2154" spans="1:8" x14ac:dyDescent="0.25">
      <c r="A2154" s="193" t="s">
        <v>17029</v>
      </c>
      <c r="B2154" s="194" t="s">
        <v>17030</v>
      </c>
      <c r="C2154" s="188" t="s">
        <v>6</v>
      </c>
      <c r="D2154" s="177"/>
      <c r="E2154" s="201">
        <v>151</v>
      </c>
      <c r="F2154" s="201">
        <v>21.1</v>
      </c>
      <c r="G2154" s="88">
        <f t="shared" si="66"/>
        <v>0</v>
      </c>
      <c r="H2154" s="66">
        <f t="shared" si="67"/>
        <v>0</v>
      </c>
    </row>
    <row r="2155" spans="1:8" x14ac:dyDescent="0.25">
      <c r="A2155" s="193" t="s">
        <v>17031</v>
      </c>
      <c r="B2155" s="194" t="s">
        <v>17032</v>
      </c>
      <c r="C2155" s="188" t="s">
        <v>6</v>
      </c>
      <c r="D2155" s="177"/>
      <c r="E2155" s="201">
        <v>171</v>
      </c>
      <c r="F2155" s="201">
        <v>23.9</v>
      </c>
      <c r="G2155" s="88">
        <f t="shared" si="66"/>
        <v>0</v>
      </c>
      <c r="H2155" s="66">
        <f t="shared" si="67"/>
        <v>0</v>
      </c>
    </row>
    <row r="2156" spans="1:8" x14ac:dyDescent="0.25">
      <c r="A2156" s="193" t="s">
        <v>17033</v>
      </c>
      <c r="B2156" s="194" t="s">
        <v>17034</v>
      </c>
      <c r="C2156" s="188" t="s">
        <v>6</v>
      </c>
      <c r="D2156" s="177"/>
      <c r="E2156" s="201">
        <v>132</v>
      </c>
      <c r="F2156" s="201">
        <v>18.5</v>
      </c>
      <c r="G2156" s="88">
        <f t="shared" si="66"/>
        <v>0</v>
      </c>
      <c r="H2156" s="66">
        <f t="shared" si="67"/>
        <v>0</v>
      </c>
    </row>
    <row r="2157" spans="1:8" s="103" customFormat="1" ht="12.75" x14ac:dyDescent="0.2">
      <c r="A2157" s="193" t="s">
        <v>17035</v>
      </c>
      <c r="B2157" s="194" t="s">
        <v>17036</v>
      </c>
      <c r="C2157" s="188" t="s">
        <v>6</v>
      </c>
      <c r="D2157" s="181"/>
      <c r="E2157" s="201">
        <v>150</v>
      </c>
      <c r="F2157" s="201">
        <v>21</v>
      </c>
      <c r="G2157" s="88">
        <f t="shared" si="66"/>
        <v>0</v>
      </c>
      <c r="H2157" s="66">
        <f t="shared" si="67"/>
        <v>0</v>
      </c>
    </row>
    <row r="2158" spans="1:8" x14ac:dyDescent="0.25">
      <c r="A2158" s="193" t="s">
        <v>17037</v>
      </c>
      <c r="B2158" s="194" t="s">
        <v>17010</v>
      </c>
      <c r="C2158" s="188" t="s">
        <v>6</v>
      </c>
      <c r="D2158" s="177"/>
      <c r="E2158" s="201">
        <v>106</v>
      </c>
      <c r="F2158" s="201">
        <v>14.8</v>
      </c>
      <c r="G2158" s="88">
        <f t="shared" si="66"/>
        <v>0</v>
      </c>
      <c r="H2158" s="66">
        <f t="shared" si="67"/>
        <v>0</v>
      </c>
    </row>
    <row r="2159" spans="1:8" x14ac:dyDescent="0.25">
      <c r="A2159" s="193" t="s">
        <v>17038</v>
      </c>
      <c r="B2159" s="194" t="s">
        <v>17039</v>
      </c>
      <c r="C2159" s="188" t="s">
        <v>6</v>
      </c>
      <c r="D2159" s="177"/>
      <c r="E2159" s="201">
        <v>123</v>
      </c>
      <c r="F2159" s="201">
        <v>17.2</v>
      </c>
      <c r="G2159" s="88">
        <f t="shared" si="66"/>
        <v>0</v>
      </c>
      <c r="H2159" s="66">
        <f t="shared" si="67"/>
        <v>0</v>
      </c>
    </row>
    <row r="2160" spans="1:8" x14ac:dyDescent="0.25">
      <c r="A2160" s="193" t="s">
        <v>17040</v>
      </c>
      <c r="B2160" s="194" t="s">
        <v>17012</v>
      </c>
      <c r="C2160" s="188" t="s">
        <v>6</v>
      </c>
      <c r="D2160" s="177"/>
      <c r="E2160" s="201">
        <v>52</v>
      </c>
      <c r="F2160" s="201">
        <v>7.3</v>
      </c>
      <c r="G2160" s="88">
        <f t="shared" si="66"/>
        <v>0</v>
      </c>
      <c r="H2160" s="66">
        <f t="shared" si="67"/>
        <v>0</v>
      </c>
    </row>
    <row r="2161" spans="1:8" x14ac:dyDescent="0.25">
      <c r="A2161" s="193" t="s">
        <v>17041</v>
      </c>
      <c r="B2161" s="194" t="s">
        <v>17016</v>
      </c>
      <c r="C2161" s="188" t="s">
        <v>6</v>
      </c>
      <c r="D2161" s="177"/>
      <c r="E2161" s="201">
        <v>216</v>
      </c>
      <c r="F2161" s="201">
        <v>30.2</v>
      </c>
      <c r="G2161" s="88">
        <f t="shared" si="66"/>
        <v>0</v>
      </c>
      <c r="H2161" s="66">
        <f t="shared" si="67"/>
        <v>0</v>
      </c>
    </row>
    <row r="2162" spans="1:8" x14ac:dyDescent="0.25">
      <c r="A2162" s="193" t="s">
        <v>17042</v>
      </c>
      <c r="B2162" s="194" t="s">
        <v>17043</v>
      </c>
      <c r="C2162" s="188" t="s">
        <v>6</v>
      </c>
      <c r="D2162" s="177"/>
      <c r="E2162" s="201">
        <v>321</v>
      </c>
      <c r="F2162" s="201">
        <v>44.9</v>
      </c>
      <c r="G2162" s="88">
        <f t="shared" si="66"/>
        <v>0</v>
      </c>
      <c r="H2162" s="66">
        <f t="shared" si="67"/>
        <v>0</v>
      </c>
    </row>
    <row r="2163" spans="1:8" x14ac:dyDescent="0.25">
      <c r="A2163" s="193" t="s">
        <v>17044</v>
      </c>
      <c r="B2163" s="194" t="s">
        <v>17045</v>
      </c>
      <c r="C2163" s="188" t="s">
        <v>6</v>
      </c>
      <c r="D2163" s="177"/>
      <c r="E2163" s="201">
        <v>84</v>
      </c>
      <c r="F2163" s="201">
        <v>11.8</v>
      </c>
      <c r="G2163" s="88">
        <f t="shared" si="66"/>
        <v>0</v>
      </c>
      <c r="H2163" s="66">
        <f t="shared" si="67"/>
        <v>0</v>
      </c>
    </row>
    <row r="2164" spans="1:8" x14ac:dyDescent="0.25">
      <c r="A2164" s="193" t="s">
        <v>17046</v>
      </c>
      <c r="B2164" s="194" t="s">
        <v>17020</v>
      </c>
      <c r="C2164" s="188" t="s">
        <v>6</v>
      </c>
      <c r="D2164" s="177"/>
      <c r="E2164" s="201">
        <v>85</v>
      </c>
      <c r="F2164" s="201">
        <v>11.9</v>
      </c>
      <c r="G2164" s="88">
        <f t="shared" si="66"/>
        <v>0</v>
      </c>
      <c r="H2164" s="66">
        <f t="shared" si="67"/>
        <v>0</v>
      </c>
    </row>
    <row r="2165" spans="1:8" s="103" customFormat="1" ht="12.75" x14ac:dyDescent="0.2">
      <c r="A2165" s="193" t="s">
        <v>17047</v>
      </c>
      <c r="B2165" s="194" t="s">
        <v>16787</v>
      </c>
      <c r="C2165" s="188" t="s">
        <v>6</v>
      </c>
      <c r="D2165" s="181"/>
      <c r="E2165" s="201">
        <v>3.79</v>
      </c>
      <c r="F2165" s="201">
        <v>2.41</v>
      </c>
      <c r="G2165" s="88">
        <f t="shared" si="66"/>
        <v>0</v>
      </c>
      <c r="H2165" s="66">
        <f t="shared" si="67"/>
        <v>0</v>
      </c>
    </row>
    <row r="2166" spans="1:8" ht="101.25" x14ac:dyDescent="0.25">
      <c r="A2166" s="195" t="s">
        <v>17048</v>
      </c>
      <c r="B2166" s="196" t="s">
        <v>23093</v>
      </c>
      <c r="C2166" s="198"/>
      <c r="D2166" s="199"/>
      <c r="E2166" s="199"/>
      <c r="F2166" s="199"/>
      <c r="G2166" s="199"/>
      <c r="H2166" s="200"/>
    </row>
    <row r="2167" spans="1:8" x14ac:dyDescent="0.25">
      <c r="A2167" s="193" t="s">
        <v>17049</v>
      </c>
      <c r="B2167" s="194" t="s">
        <v>17050</v>
      </c>
      <c r="C2167" s="188" t="s">
        <v>6</v>
      </c>
      <c r="D2167" s="177"/>
      <c r="E2167" s="201">
        <v>253</v>
      </c>
      <c r="F2167" s="201">
        <v>35.4</v>
      </c>
      <c r="G2167" s="88">
        <f t="shared" si="66"/>
        <v>0</v>
      </c>
      <c r="H2167" s="66">
        <f t="shared" si="67"/>
        <v>0</v>
      </c>
    </row>
    <row r="2168" spans="1:8" x14ac:dyDescent="0.25">
      <c r="A2168" s="193" t="s">
        <v>17051</v>
      </c>
      <c r="B2168" s="194" t="s">
        <v>17052</v>
      </c>
      <c r="C2168" s="188" t="s">
        <v>6</v>
      </c>
      <c r="D2168" s="177"/>
      <c r="E2168" s="201">
        <v>321</v>
      </c>
      <c r="F2168" s="201">
        <v>44.9</v>
      </c>
      <c r="G2168" s="88">
        <f t="shared" si="66"/>
        <v>0</v>
      </c>
      <c r="H2168" s="66">
        <f t="shared" si="67"/>
        <v>0</v>
      </c>
    </row>
    <row r="2169" spans="1:8" ht="22.5" x14ac:dyDescent="0.25">
      <c r="A2169" s="193" t="s">
        <v>17053</v>
      </c>
      <c r="B2169" s="194" t="s">
        <v>17054</v>
      </c>
      <c r="C2169" s="188" t="s">
        <v>6</v>
      </c>
      <c r="D2169" s="177"/>
      <c r="E2169" s="201">
        <v>97</v>
      </c>
      <c r="F2169" s="201">
        <v>13.6</v>
      </c>
      <c r="G2169" s="88">
        <f t="shared" si="66"/>
        <v>0</v>
      </c>
      <c r="H2169" s="66">
        <f t="shared" si="67"/>
        <v>0</v>
      </c>
    </row>
    <row r="2170" spans="1:8" x14ac:dyDescent="0.25">
      <c r="A2170" s="193" t="s">
        <v>17055</v>
      </c>
      <c r="B2170" s="194" t="s">
        <v>17056</v>
      </c>
      <c r="C2170" s="188" t="s">
        <v>6</v>
      </c>
      <c r="D2170" s="177"/>
      <c r="E2170" s="201">
        <v>19.399999999999999</v>
      </c>
      <c r="F2170" s="201">
        <v>2.72</v>
      </c>
      <c r="G2170" s="88">
        <f t="shared" si="66"/>
        <v>0</v>
      </c>
      <c r="H2170" s="66">
        <f t="shared" si="67"/>
        <v>0</v>
      </c>
    </row>
    <row r="2171" spans="1:8" x14ac:dyDescent="0.25">
      <c r="A2171" s="193" t="s">
        <v>17057</v>
      </c>
      <c r="B2171" s="194" t="s">
        <v>17058</v>
      </c>
      <c r="C2171" s="188" t="s">
        <v>6</v>
      </c>
      <c r="D2171" s="177"/>
      <c r="E2171" s="201">
        <v>38.799999999999997</v>
      </c>
      <c r="F2171" s="201">
        <v>5.4</v>
      </c>
      <c r="G2171" s="88">
        <f t="shared" si="66"/>
        <v>0</v>
      </c>
      <c r="H2171" s="66">
        <f t="shared" si="67"/>
        <v>0</v>
      </c>
    </row>
    <row r="2172" spans="1:8" x14ac:dyDescent="0.25">
      <c r="A2172" s="193" t="s">
        <v>17059</v>
      </c>
      <c r="B2172" s="194" t="s">
        <v>17000</v>
      </c>
      <c r="C2172" s="188" t="s">
        <v>6</v>
      </c>
      <c r="D2172" s="177"/>
      <c r="E2172" s="201">
        <v>68</v>
      </c>
      <c r="F2172" s="201">
        <v>9.5</v>
      </c>
      <c r="G2172" s="88">
        <f t="shared" si="66"/>
        <v>0</v>
      </c>
      <c r="H2172" s="66">
        <f t="shared" si="67"/>
        <v>0</v>
      </c>
    </row>
    <row r="2173" spans="1:8" x14ac:dyDescent="0.25">
      <c r="A2173" s="193" t="s">
        <v>17060</v>
      </c>
      <c r="B2173" s="194" t="s">
        <v>17061</v>
      </c>
      <c r="C2173" s="188" t="s">
        <v>6</v>
      </c>
      <c r="D2173" s="177"/>
      <c r="E2173" s="201">
        <v>3.24</v>
      </c>
      <c r="F2173" s="201">
        <v>2.06</v>
      </c>
      <c r="G2173" s="88">
        <f t="shared" si="66"/>
        <v>0</v>
      </c>
      <c r="H2173" s="66">
        <f t="shared" si="67"/>
        <v>0</v>
      </c>
    </row>
    <row r="2174" spans="1:8" ht="101.25" x14ac:dyDescent="0.25">
      <c r="A2174" s="195" t="s">
        <v>17062</v>
      </c>
      <c r="B2174" s="196" t="s">
        <v>23094</v>
      </c>
      <c r="C2174" s="198"/>
      <c r="D2174" s="199"/>
      <c r="E2174" s="199"/>
      <c r="F2174" s="199"/>
      <c r="G2174" s="199"/>
      <c r="H2174" s="200"/>
    </row>
    <row r="2175" spans="1:8" x14ac:dyDescent="0.25">
      <c r="A2175" s="193" t="s">
        <v>17063</v>
      </c>
      <c r="B2175" s="194" t="s">
        <v>17064</v>
      </c>
      <c r="C2175" s="188" t="s">
        <v>6</v>
      </c>
      <c r="D2175" s="177"/>
      <c r="E2175" s="201">
        <v>108</v>
      </c>
      <c r="F2175" s="201">
        <v>15.7</v>
      </c>
      <c r="G2175" s="88">
        <f t="shared" si="66"/>
        <v>0</v>
      </c>
      <c r="H2175" s="66">
        <f t="shared" si="67"/>
        <v>0</v>
      </c>
    </row>
    <row r="2176" spans="1:8" s="103" customFormat="1" ht="12.75" x14ac:dyDescent="0.2">
      <c r="A2176" s="193" t="s">
        <v>17065</v>
      </c>
      <c r="B2176" s="194" t="s">
        <v>17066</v>
      </c>
      <c r="C2176" s="188" t="s">
        <v>6</v>
      </c>
      <c r="D2176" s="181"/>
      <c r="E2176" s="201">
        <v>122</v>
      </c>
      <c r="F2176" s="201">
        <v>17.7</v>
      </c>
      <c r="G2176" s="88">
        <f t="shared" si="66"/>
        <v>0</v>
      </c>
      <c r="H2176" s="66">
        <f t="shared" si="67"/>
        <v>0</v>
      </c>
    </row>
    <row r="2177" spans="1:8" x14ac:dyDescent="0.25">
      <c r="A2177" s="193" t="s">
        <v>17067</v>
      </c>
      <c r="B2177" s="194" t="s">
        <v>17068</v>
      </c>
      <c r="C2177" s="188" t="s">
        <v>6</v>
      </c>
      <c r="D2177" s="177"/>
      <c r="E2177" s="201">
        <v>112</v>
      </c>
      <c r="F2177" s="201">
        <v>16.2</v>
      </c>
      <c r="G2177" s="88">
        <f t="shared" si="66"/>
        <v>0</v>
      </c>
      <c r="H2177" s="66">
        <f t="shared" si="67"/>
        <v>0</v>
      </c>
    </row>
    <row r="2178" spans="1:8" x14ac:dyDescent="0.25">
      <c r="A2178" s="193" t="s">
        <v>17069</v>
      </c>
      <c r="B2178" s="194" t="s">
        <v>17070</v>
      </c>
      <c r="C2178" s="188" t="s">
        <v>6</v>
      </c>
      <c r="D2178" s="177"/>
      <c r="E2178" s="201">
        <v>126</v>
      </c>
      <c r="F2178" s="201">
        <v>18.3</v>
      </c>
      <c r="G2178" s="88">
        <f t="shared" si="66"/>
        <v>0</v>
      </c>
      <c r="H2178" s="66">
        <f t="shared" si="67"/>
        <v>0</v>
      </c>
    </row>
    <row r="2179" spans="1:8" ht="22.5" x14ac:dyDescent="0.25">
      <c r="A2179" s="193" t="s">
        <v>17071</v>
      </c>
      <c r="B2179" s="194" t="s">
        <v>17072</v>
      </c>
      <c r="C2179" s="188" t="s">
        <v>6</v>
      </c>
      <c r="D2179" s="177"/>
      <c r="E2179" s="201">
        <v>170</v>
      </c>
      <c r="F2179" s="201">
        <v>24.7</v>
      </c>
      <c r="G2179" s="88">
        <f t="shared" si="66"/>
        <v>0</v>
      </c>
      <c r="H2179" s="66">
        <f t="shared" si="67"/>
        <v>0</v>
      </c>
    </row>
    <row r="2180" spans="1:8" ht="22.5" x14ac:dyDescent="0.25">
      <c r="A2180" s="193" t="s">
        <v>17073</v>
      </c>
      <c r="B2180" s="194" t="s">
        <v>17074</v>
      </c>
      <c r="C2180" s="188" t="s">
        <v>6</v>
      </c>
      <c r="D2180" s="177"/>
      <c r="E2180" s="201">
        <v>204</v>
      </c>
      <c r="F2180" s="201">
        <v>29.6</v>
      </c>
      <c r="G2180" s="88">
        <f t="shared" ref="G2180:G2243" si="68">D2180*E2180</f>
        <v>0</v>
      </c>
      <c r="H2180" s="66">
        <f t="shared" ref="H2180:H2243" si="69">D2180*F2180</f>
        <v>0</v>
      </c>
    </row>
    <row r="2181" spans="1:8" x14ac:dyDescent="0.25">
      <c r="A2181" s="193" t="s">
        <v>17075</v>
      </c>
      <c r="B2181" s="194" t="s">
        <v>17076</v>
      </c>
      <c r="C2181" s="188" t="s">
        <v>6</v>
      </c>
      <c r="D2181" s="177"/>
      <c r="E2181" s="201">
        <v>7.8</v>
      </c>
      <c r="F2181" s="201">
        <v>1.1299999999999999</v>
      </c>
      <c r="G2181" s="88">
        <f t="shared" si="68"/>
        <v>0</v>
      </c>
      <c r="H2181" s="66">
        <f t="shared" si="69"/>
        <v>0</v>
      </c>
    </row>
    <row r="2182" spans="1:8" x14ac:dyDescent="0.25">
      <c r="A2182" s="193" t="s">
        <v>17077</v>
      </c>
      <c r="B2182" s="194" t="s">
        <v>17078</v>
      </c>
      <c r="C2182" s="188" t="s">
        <v>6</v>
      </c>
      <c r="D2182" s="177"/>
      <c r="E2182" s="201">
        <v>51</v>
      </c>
      <c r="F2182" s="201">
        <v>7.4</v>
      </c>
      <c r="G2182" s="88">
        <f t="shared" si="68"/>
        <v>0</v>
      </c>
      <c r="H2182" s="66">
        <f t="shared" si="69"/>
        <v>0</v>
      </c>
    </row>
    <row r="2183" spans="1:8" x14ac:dyDescent="0.25">
      <c r="A2183" s="193" t="s">
        <v>17079</v>
      </c>
      <c r="B2183" s="194" t="s">
        <v>17078</v>
      </c>
      <c r="C2183" s="188" t="s">
        <v>6</v>
      </c>
      <c r="D2183" s="177"/>
      <c r="E2183" s="201">
        <v>56</v>
      </c>
      <c r="F2183" s="201">
        <v>8.1</v>
      </c>
      <c r="G2183" s="88">
        <f t="shared" si="68"/>
        <v>0</v>
      </c>
      <c r="H2183" s="66">
        <f t="shared" si="69"/>
        <v>0</v>
      </c>
    </row>
    <row r="2184" spans="1:8" x14ac:dyDescent="0.25">
      <c r="A2184" s="193" t="s">
        <v>17080</v>
      </c>
      <c r="B2184" s="194" t="s">
        <v>17081</v>
      </c>
      <c r="C2184" s="188" t="s">
        <v>6</v>
      </c>
      <c r="D2184" s="177"/>
      <c r="E2184" s="201">
        <v>3.79</v>
      </c>
      <c r="F2184" s="201">
        <v>2.41</v>
      </c>
      <c r="G2184" s="88">
        <f t="shared" si="68"/>
        <v>0</v>
      </c>
      <c r="H2184" s="66">
        <f t="shared" si="69"/>
        <v>0</v>
      </c>
    </row>
    <row r="2185" spans="1:8" ht="101.25" x14ac:dyDescent="0.25">
      <c r="A2185" s="195" t="s">
        <v>17082</v>
      </c>
      <c r="B2185" s="196" t="s">
        <v>23095</v>
      </c>
      <c r="C2185" s="198"/>
      <c r="D2185" s="199"/>
      <c r="E2185" s="199"/>
      <c r="F2185" s="199"/>
      <c r="G2185" s="199"/>
      <c r="H2185" s="200"/>
    </row>
    <row r="2186" spans="1:8" x14ac:dyDescent="0.25">
      <c r="A2186" s="193" t="s">
        <v>17083</v>
      </c>
      <c r="B2186" s="194" t="s">
        <v>17064</v>
      </c>
      <c r="C2186" s="188" t="s">
        <v>6</v>
      </c>
      <c r="D2186" s="177"/>
      <c r="E2186" s="201">
        <v>95</v>
      </c>
      <c r="F2186" s="201">
        <v>13.3</v>
      </c>
      <c r="G2186" s="88">
        <f t="shared" si="68"/>
        <v>0</v>
      </c>
      <c r="H2186" s="66">
        <f t="shared" si="69"/>
        <v>0</v>
      </c>
    </row>
    <row r="2187" spans="1:8" s="103" customFormat="1" ht="12.75" x14ac:dyDescent="0.2">
      <c r="A2187" s="193" t="s">
        <v>17084</v>
      </c>
      <c r="B2187" s="194" t="s">
        <v>17066</v>
      </c>
      <c r="C2187" s="188" t="s">
        <v>6</v>
      </c>
      <c r="D2187" s="181"/>
      <c r="E2187" s="201">
        <v>102</v>
      </c>
      <c r="F2187" s="201">
        <v>14.3</v>
      </c>
      <c r="G2187" s="88">
        <f t="shared" si="68"/>
        <v>0</v>
      </c>
      <c r="H2187" s="66">
        <f t="shared" si="69"/>
        <v>0</v>
      </c>
    </row>
    <row r="2188" spans="1:8" x14ac:dyDescent="0.25">
      <c r="A2188" s="193" t="s">
        <v>17085</v>
      </c>
      <c r="B2188" s="194" t="s">
        <v>17068</v>
      </c>
      <c r="C2188" s="188" t="s">
        <v>6</v>
      </c>
      <c r="D2188" s="177"/>
      <c r="E2188" s="201">
        <v>111</v>
      </c>
      <c r="F2188" s="201">
        <v>15.5</v>
      </c>
      <c r="G2188" s="88">
        <f t="shared" si="68"/>
        <v>0</v>
      </c>
      <c r="H2188" s="66">
        <f t="shared" si="69"/>
        <v>0</v>
      </c>
    </row>
    <row r="2189" spans="1:8" x14ac:dyDescent="0.25">
      <c r="A2189" s="193" t="s">
        <v>17086</v>
      </c>
      <c r="B2189" s="194" t="s">
        <v>17070</v>
      </c>
      <c r="C2189" s="188" t="s">
        <v>6</v>
      </c>
      <c r="D2189" s="177"/>
      <c r="E2189" s="201">
        <v>99</v>
      </c>
      <c r="F2189" s="201">
        <v>13.9</v>
      </c>
      <c r="G2189" s="88">
        <f t="shared" si="68"/>
        <v>0</v>
      </c>
      <c r="H2189" s="66">
        <f t="shared" si="69"/>
        <v>0</v>
      </c>
    </row>
    <row r="2190" spans="1:8" ht="22.5" x14ac:dyDescent="0.25">
      <c r="A2190" s="193" t="s">
        <v>17087</v>
      </c>
      <c r="B2190" s="194" t="s">
        <v>17072</v>
      </c>
      <c r="C2190" s="188" t="s">
        <v>6</v>
      </c>
      <c r="D2190" s="177"/>
      <c r="E2190" s="201">
        <v>155</v>
      </c>
      <c r="F2190" s="201">
        <v>21.7</v>
      </c>
      <c r="G2190" s="88">
        <f t="shared" si="68"/>
        <v>0</v>
      </c>
      <c r="H2190" s="66">
        <f t="shared" si="69"/>
        <v>0</v>
      </c>
    </row>
    <row r="2191" spans="1:8" ht="22.5" x14ac:dyDescent="0.25">
      <c r="A2191" s="193" t="s">
        <v>17088</v>
      </c>
      <c r="B2191" s="194" t="s">
        <v>17074</v>
      </c>
      <c r="C2191" s="188" t="s">
        <v>6</v>
      </c>
      <c r="D2191" s="177"/>
      <c r="E2191" s="201">
        <v>183</v>
      </c>
      <c r="F2191" s="201">
        <v>25.6</v>
      </c>
      <c r="G2191" s="88">
        <f t="shared" si="68"/>
        <v>0</v>
      </c>
      <c r="H2191" s="66">
        <f t="shared" si="69"/>
        <v>0</v>
      </c>
    </row>
    <row r="2192" spans="1:8" x14ac:dyDescent="0.25">
      <c r="A2192" s="193" t="s">
        <v>17089</v>
      </c>
      <c r="B2192" s="194" t="s">
        <v>17076</v>
      </c>
      <c r="C2192" s="188" t="s">
        <v>6</v>
      </c>
      <c r="D2192" s="177"/>
      <c r="E2192" s="201">
        <v>24.3</v>
      </c>
      <c r="F2192" s="201">
        <v>3.4</v>
      </c>
      <c r="G2192" s="88">
        <f t="shared" si="68"/>
        <v>0</v>
      </c>
      <c r="H2192" s="66">
        <f t="shared" si="69"/>
        <v>0</v>
      </c>
    </row>
    <row r="2193" spans="1:8" x14ac:dyDescent="0.25">
      <c r="A2193" s="193" t="s">
        <v>17090</v>
      </c>
      <c r="B2193" s="194" t="s">
        <v>17078</v>
      </c>
      <c r="C2193" s="188" t="s">
        <v>6</v>
      </c>
      <c r="D2193" s="177"/>
      <c r="E2193" s="201">
        <v>51</v>
      </c>
      <c r="F2193" s="201">
        <v>7.1</v>
      </c>
      <c r="G2193" s="88">
        <f t="shared" si="68"/>
        <v>0</v>
      </c>
      <c r="H2193" s="66">
        <f t="shared" si="69"/>
        <v>0</v>
      </c>
    </row>
    <row r="2194" spans="1:8" x14ac:dyDescent="0.25">
      <c r="A2194" s="193" t="s">
        <v>17091</v>
      </c>
      <c r="B2194" s="194" t="s">
        <v>17092</v>
      </c>
      <c r="C2194" s="188" t="s">
        <v>6</v>
      </c>
      <c r="D2194" s="177"/>
      <c r="E2194" s="201">
        <v>56</v>
      </c>
      <c r="F2194" s="201">
        <v>7.8</v>
      </c>
      <c r="G2194" s="88">
        <f t="shared" si="68"/>
        <v>0</v>
      </c>
      <c r="H2194" s="66">
        <f t="shared" si="69"/>
        <v>0</v>
      </c>
    </row>
    <row r="2195" spans="1:8" x14ac:dyDescent="0.25">
      <c r="A2195" s="193" t="s">
        <v>17093</v>
      </c>
      <c r="B2195" s="194" t="s">
        <v>17081</v>
      </c>
      <c r="C2195" s="188" t="s">
        <v>6</v>
      </c>
      <c r="D2195" s="177"/>
      <c r="E2195" s="201">
        <v>3.79</v>
      </c>
      <c r="F2195" s="201">
        <v>2.41</v>
      </c>
      <c r="G2195" s="88">
        <f t="shared" si="68"/>
        <v>0</v>
      </c>
      <c r="H2195" s="66">
        <f t="shared" si="69"/>
        <v>0</v>
      </c>
    </row>
    <row r="2196" spans="1:8" ht="90" x14ac:dyDescent="0.25">
      <c r="A2196" s="195" t="s">
        <v>17094</v>
      </c>
      <c r="B2196" s="196" t="s">
        <v>23096</v>
      </c>
      <c r="C2196" s="198"/>
      <c r="D2196" s="199"/>
      <c r="E2196" s="199"/>
      <c r="F2196" s="199"/>
      <c r="G2196" s="199"/>
      <c r="H2196" s="200"/>
    </row>
    <row r="2197" spans="1:8" x14ac:dyDescent="0.25">
      <c r="A2197" s="193" t="s">
        <v>17095</v>
      </c>
      <c r="B2197" s="194" t="s">
        <v>17064</v>
      </c>
      <c r="C2197" s="188" t="s">
        <v>6</v>
      </c>
      <c r="D2197" s="177"/>
      <c r="E2197" s="201">
        <v>131</v>
      </c>
      <c r="F2197" s="201">
        <v>19.100000000000001</v>
      </c>
      <c r="G2197" s="88">
        <f t="shared" si="68"/>
        <v>0</v>
      </c>
      <c r="H2197" s="66">
        <f t="shared" si="69"/>
        <v>0</v>
      </c>
    </row>
    <row r="2198" spans="1:8" x14ac:dyDescent="0.25">
      <c r="A2198" s="193" t="s">
        <v>17096</v>
      </c>
      <c r="B2198" s="194" t="s">
        <v>17066</v>
      </c>
      <c r="C2198" s="188" t="s">
        <v>6</v>
      </c>
      <c r="D2198" s="177"/>
      <c r="E2198" s="201">
        <v>155</v>
      </c>
      <c r="F2198" s="201">
        <v>22.6</v>
      </c>
      <c r="G2198" s="88">
        <f t="shared" si="68"/>
        <v>0</v>
      </c>
      <c r="H2198" s="66">
        <f t="shared" si="69"/>
        <v>0</v>
      </c>
    </row>
    <row r="2199" spans="1:8" s="103" customFormat="1" ht="12.75" x14ac:dyDescent="0.2">
      <c r="A2199" s="193" t="s">
        <v>17097</v>
      </c>
      <c r="B2199" s="194" t="s">
        <v>17068</v>
      </c>
      <c r="C2199" s="188" t="s">
        <v>6</v>
      </c>
      <c r="D2199" s="181"/>
      <c r="E2199" s="201">
        <v>139</v>
      </c>
      <c r="F2199" s="201">
        <v>20.3</v>
      </c>
      <c r="G2199" s="88">
        <f t="shared" si="68"/>
        <v>0</v>
      </c>
      <c r="H2199" s="66">
        <f t="shared" si="69"/>
        <v>0</v>
      </c>
    </row>
    <row r="2200" spans="1:8" x14ac:dyDescent="0.25">
      <c r="A2200" s="193" t="s">
        <v>17098</v>
      </c>
      <c r="B2200" s="194" t="s">
        <v>17070</v>
      </c>
      <c r="C2200" s="188" t="s">
        <v>6</v>
      </c>
      <c r="D2200" s="177"/>
      <c r="E2200" s="201">
        <v>167</v>
      </c>
      <c r="F2200" s="201">
        <v>24.4</v>
      </c>
      <c r="G2200" s="88">
        <f t="shared" si="68"/>
        <v>0</v>
      </c>
      <c r="H2200" s="66">
        <f t="shared" si="69"/>
        <v>0</v>
      </c>
    </row>
    <row r="2201" spans="1:8" x14ac:dyDescent="0.25">
      <c r="A2201" s="193" t="s">
        <v>17099</v>
      </c>
      <c r="B2201" s="194" t="s">
        <v>17100</v>
      </c>
      <c r="C2201" s="188" t="s">
        <v>6</v>
      </c>
      <c r="D2201" s="177"/>
      <c r="E2201" s="201">
        <v>182</v>
      </c>
      <c r="F2201" s="201">
        <v>26.6</v>
      </c>
      <c r="G2201" s="88">
        <f t="shared" si="68"/>
        <v>0</v>
      </c>
      <c r="H2201" s="66">
        <f t="shared" si="69"/>
        <v>0</v>
      </c>
    </row>
    <row r="2202" spans="1:8" ht="22.5" x14ac:dyDescent="0.25">
      <c r="A2202" s="193" t="s">
        <v>17101</v>
      </c>
      <c r="B2202" s="194" t="s">
        <v>17072</v>
      </c>
      <c r="C2202" s="188" t="s">
        <v>6</v>
      </c>
      <c r="D2202" s="177"/>
      <c r="E2202" s="201">
        <v>204</v>
      </c>
      <c r="F2202" s="201">
        <v>29.8</v>
      </c>
      <c r="G2202" s="88">
        <f t="shared" si="68"/>
        <v>0</v>
      </c>
      <c r="H2202" s="66">
        <f t="shared" si="69"/>
        <v>0</v>
      </c>
    </row>
    <row r="2203" spans="1:8" ht="22.5" x14ac:dyDescent="0.25">
      <c r="A2203" s="193" t="s">
        <v>17102</v>
      </c>
      <c r="B2203" s="194" t="s">
        <v>17074</v>
      </c>
      <c r="C2203" s="188" t="s">
        <v>6</v>
      </c>
      <c r="D2203" s="177"/>
      <c r="E2203" s="201">
        <v>253</v>
      </c>
      <c r="F2203" s="201">
        <v>36.9</v>
      </c>
      <c r="G2203" s="88">
        <f t="shared" si="68"/>
        <v>0</v>
      </c>
      <c r="H2203" s="66">
        <f t="shared" si="69"/>
        <v>0</v>
      </c>
    </row>
    <row r="2204" spans="1:8" ht="22.5" x14ac:dyDescent="0.25">
      <c r="A2204" s="193" t="s">
        <v>17103</v>
      </c>
      <c r="B2204" s="194" t="s">
        <v>17104</v>
      </c>
      <c r="C2204" s="188" t="s">
        <v>6</v>
      </c>
      <c r="D2204" s="177"/>
      <c r="E2204" s="201">
        <v>219</v>
      </c>
      <c r="F2204" s="201">
        <v>32</v>
      </c>
      <c r="G2204" s="88">
        <f t="shared" si="68"/>
        <v>0</v>
      </c>
      <c r="H2204" s="66">
        <f t="shared" si="69"/>
        <v>0</v>
      </c>
    </row>
    <row r="2205" spans="1:8" s="103" customFormat="1" ht="12.75" x14ac:dyDescent="0.2">
      <c r="A2205" s="193" t="s">
        <v>17105</v>
      </c>
      <c r="B2205" s="194" t="s">
        <v>17106</v>
      </c>
      <c r="C2205" s="188" t="s">
        <v>6</v>
      </c>
      <c r="D2205" s="181"/>
      <c r="E2205" s="201">
        <v>288</v>
      </c>
      <c r="F2205" s="201">
        <v>42</v>
      </c>
      <c r="G2205" s="88">
        <f t="shared" si="68"/>
        <v>0</v>
      </c>
      <c r="H2205" s="66">
        <f t="shared" si="69"/>
        <v>0</v>
      </c>
    </row>
    <row r="2206" spans="1:8" x14ac:dyDescent="0.25">
      <c r="A2206" s="193" t="s">
        <v>17107</v>
      </c>
      <c r="B2206" s="194" t="s">
        <v>17108</v>
      </c>
      <c r="C2206" s="188" t="s">
        <v>6</v>
      </c>
      <c r="D2206" s="177"/>
      <c r="E2206" s="201">
        <v>348</v>
      </c>
      <c r="F2206" s="201">
        <v>51</v>
      </c>
      <c r="G2206" s="88">
        <f t="shared" si="68"/>
        <v>0</v>
      </c>
      <c r="H2206" s="66">
        <f t="shared" si="69"/>
        <v>0</v>
      </c>
    </row>
    <row r="2207" spans="1:8" x14ac:dyDescent="0.25">
      <c r="A2207" s="193" t="s">
        <v>17109</v>
      </c>
      <c r="B2207" s="194" t="s">
        <v>17081</v>
      </c>
      <c r="C2207" s="188" t="s">
        <v>6</v>
      </c>
      <c r="D2207" s="177"/>
      <c r="E2207" s="201">
        <v>3.79</v>
      </c>
      <c r="F2207" s="201">
        <v>2.41</v>
      </c>
      <c r="G2207" s="88">
        <f t="shared" si="68"/>
        <v>0</v>
      </c>
      <c r="H2207" s="66">
        <f t="shared" si="69"/>
        <v>0</v>
      </c>
    </row>
    <row r="2208" spans="1:8" ht="101.25" x14ac:dyDescent="0.25">
      <c r="A2208" s="195" t="s">
        <v>17110</v>
      </c>
      <c r="B2208" s="196" t="s">
        <v>23097</v>
      </c>
      <c r="C2208" s="198"/>
      <c r="D2208" s="199"/>
      <c r="E2208" s="199"/>
      <c r="F2208" s="199"/>
      <c r="G2208" s="199"/>
      <c r="H2208" s="200"/>
    </row>
    <row r="2209" spans="1:8" x14ac:dyDescent="0.25">
      <c r="A2209" s="193" t="s">
        <v>17111</v>
      </c>
      <c r="B2209" s="194" t="s">
        <v>17112</v>
      </c>
      <c r="C2209" s="188" t="s">
        <v>6</v>
      </c>
      <c r="D2209" s="177"/>
      <c r="E2209" s="201">
        <v>181</v>
      </c>
      <c r="F2209" s="201">
        <v>26.4</v>
      </c>
      <c r="G2209" s="88">
        <f t="shared" si="68"/>
        <v>0</v>
      </c>
      <c r="H2209" s="66">
        <f t="shared" si="69"/>
        <v>0</v>
      </c>
    </row>
    <row r="2210" spans="1:8" ht="22.5" x14ac:dyDescent="0.25">
      <c r="A2210" s="193" t="s">
        <v>17113</v>
      </c>
      <c r="B2210" s="194" t="s">
        <v>17114</v>
      </c>
      <c r="C2210" s="188" t="s">
        <v>6</v>
      </c>
      <c r="D2210" s="177"/>
      <c r="E2210" s="201">
        <v>219</v>
      </c>
      <c r="F2210" s="201">
        <v>32</v>
      </c>
      <c r="G2210" s="88">
        <f t="shared" si="68"/>
        <v>0</v>
      </c>
      <c r="H2210" s="66">
        <f t="shared" si="69"/>
        <v>0</v>
      </c>
    </row>
    <row r="2211" spans="1:8" x14ac:dyDescent="0.25">
      <c r="A2211" s="193" t="s">
        <v>17115</v>
      </c>
      <c r="B2211" s="194" t="s">
        <v>17116</v>
      </c>
      <c r="C2211" s="188" t="s">
        <v>6</v>
      </c>
      <c r="D2211" s="177"/>
      <c r="E2211" s="201">
        <v>223</v>
      </c>
      <c r="F2211" s="201">
        <v>32.6</v>
      </c>
      <c r="G2211" s="88">
        <f t="shared" si="68"/>
        <v>0</v>
      </c>
      <c r="H2211" s="66">
        <f t="shared" si="69"/>
        <v>0</v>
      </c>
    </row>
    <row r="2212" spans="1:8" x14ac:dyDescent="0.25">
      <c r="A2212" s="193" t="s">
        <v>17117</v>
      </c>
      <c r="B2212" s="194" t="s">
        <v>17118</v>
      </c>
      <c r="C2212" s="188" t="s">
        <v>6</v>
      </c>
      <c r="D2212" s="177"/>
      <c r="E2212" s="201">
        <v>350</v>
      </c>
      <c r="F2212" s="201">
        <v>51</v>
      </c>
      <c r="G2212" s="88">
        <f t="shared" si="68"/>
        <v>0</v>
      </c>
      <c r="H2212" s="66">
        <f t="shared" si="69"/>
        <v>0</v>
      </c>
    </row>
    <row r="2213" spans="1:8" x14ac:dyDescent="0.25">
      <c r="A2213" s="193" t="s">
        <v>17119</v>
      </c>
      <c r="B2213" s="194" t="s">
        <v>17120</v>
      </c>
      <c r="C2213" s="188" t="s">
        <v>6</v>
      </c>
      <c r="D2213" s="177"/>
      <c r="E2213" s="201">
        <v>58</v>
      </c>
      <c r="F2213" s="201">
        <v>8.5</v>
      </c>
      <c r="G2213" s="88">
        <f t="shared" si="68"/>
        <v>0</v>
      </c>
      <c r="H2213" s="66">
        <f t="shared" si="69"/>
        <v>0</v>
      </c>
    </row>
    <row r="2214" spans="1:8" s="103" customFormat="1" ht="112.5" x14ac:dyDescent="0.2">
      <c r="A2214" s="195" t="s">
        <v>17121</v>
      </c>
      <c r="B2214" s="196" t="s">
        <v>23098</v>
      </c>
      <c r="C2214" s="198"/>
      <c r="D2214" s="199"/>
      <c r="E2214" s="199"/>
      <c r="F2214" s="199"/>
      <c r="G2214" s="199"/>
      <c r="H2214" s="200"/>
    </row>
    <row r="2215" spans="1:8" x14ac:dyDescent="0.25">
      <c r="A2215" s="193" t="s">
        <v>17122</v>
      </c>
      <c r="B2215" s="194" t="s">
        <v>17123</v>
      </c>
      <c r="C2215" s="188" t="s">
        <v>6</v>
      </c>
      <c r="D2215" s="177"/>
      <c r="E2215" s="201">
        <v>200</v>
      </c>
      <c r="F2215" s="201">
        <v>29.2</v>
      </c>
      <c r="G2215" s="88">
        <f t="shared" si="68"/>
        <v>0</v>
      </c>
      <c r="H2215" s="66">
        <f t="shared" si="69"/>
        <v>0</v>
      </c>
    </row>
    <row r="2216" spans="1:8" x14ac:dyDescent="0.25">
      <c r="A2216" s="193" t="s">
        <v>17124</v>
      </c>
      <c r="B2216" s="194" t="s">
        <v>17125</v>
      </c>
      <c r="C2216" s="188" t="s">
        <v>6</v>
      </c>
      <c r="D2216" s="177"/>
      <c r="E2216" s="201">
        <v>208</v>
      </c>
      <c r="F2216" s="201">
        <v>30.4</v>
      </c>
      <c r="G2216" s="88">
        <f t="shared" si="68"/>
        <v>0</v>
      </c>
      <c r="H2216" s="66">
        <f t="shared" si="69"/>
        <v>0</v>
      </c>
    </row>
    <row r="2217" spans="1:8" x14ac:dyDescent="0.25">
      <c r="A2217" s="193" t="s">
        <v>17126</v>
      </c>
      <c r="B2217" s="194" t="s">
        <v>17127</v>
      </c>
      <c r="C2217" s="188" t="s">
        <v>6</v>
      </c>
      <c r="D2217" s="177"/>
      <c r="E2217" s="201">
        <v>237</v>
      </c>
      <c r="F2217" s="201">
        <v>34.6</v>
      </c>
      <c r="G2217" s="88">
        <f t="shared" si="68"/>
        <v>0</v>
      </c>
      <c r="H2217" s="66">
        <f t="shared" si="69"/>
        <v>0</v>
      </c>
    </row>
    <row r="2218" spans="1:8" s="103" customFormat="1" ht="12.75" x14ac:dyDescent="0.2">
      <c r="A2218" s="193" t="s">
        <v>17128</v>
      </c>
      <c r="B2218" s="194" t="s">
        <v>17129</v>
      </c>
      <c r="C2218" s="188" t="s">
        <v>6</v>
      </c>
      <c r="D2218" s="181"/>
      <c r="E2218" s="201">
        <v>255</v>
      </c>
      <c r="F2218" s="201">
        <v>37.200000000000003</v>
      </c>
      <c r="G2218" s="88">
        <f t="shared" si="68"/>
        <v>0</v>
      </c>
      <c r="H2218" s="66">
        <f t="shared" si="69"/>
        <v>0</v>
      </c>
    </row>
    <row r="2219" spans="1:8" x14ac:dyDescent="0.25">
      <c r="A2219" s="193" t="s">
        <v>17130</v>
      </c>
      <c r="B2219" s="194" t="s">
        <v>17131</v>
      </c>
      <c r="C2219" s="188" t="s">
        <v>6</v>
      </c>
      <c r="D2219" s="177"/>
      <c r="E2219" s="201">
        <v>237</v>
      </c>
      <c r="F2219" s="201">
        <v>34.6</v>
      </c>
      <c r="G2219" s="88">
        <f t="shared" si="68"/>
        <v>0</v>
      </c>
      <c r="H2219" s="66">
        <f t="shared" si="69"/>
        <v>0</v>
      </c>
    </row>
    <row r="2220" spans="1:8" x14ac:dyDescent="0.25">
      <c r="A2220" s="193" t="s">
        <v>17132</v>
      </c>
      <c r="B2220" s="194" t="s">
        <v>17133</v>
      </c>
      <c r="C2220" s="188" t="s">
        <v>6</v>
      </c>
      <c r="D2220" s="177"/>
      <c r="E2220" s="201">
        <v>237</v>
      </c>
      <c r="F2220" s="201">
        <v>34.6</v>
      </c>
      <c r="G2220" s="88">
        <f t="shared" si="68"/>
        <v>0</v>
      </c>
      <c r="H2220" s="66">
        <f t="shared" si="69"/>
        <v>0</v>
      </c>
    </row>
    <row r="2221" spans="1:8" x14ac:dyDescent="0.25">
      <c r="A2221" s="193" t="s">
        <v>17134</v>
      </c>
      <c r="B2221" s="194" t="s">
        <v>17135</v>
      </c>
      <c r="C2221" s="188" t="s">
        <v>6</v>
      </c>
      <c r="D2221" s="177"/>
      <c r="E2221" s="201">
        <v>152</v>
      </c>
      <c r="F2221" s="201">
        <v>22.2</v>
      </c>
      <c r="G2221" s="88">
        <f t="shared" si="68"/>
        <v>0</v>
      </c>
      <c r="H2221" s="66">
        <f t="shared" si="69"/>
        <v>0</v>
      </c>
    </row>
    <row r="2222" spans="1:8" x14ac:dyDescent="0.25">
      <c r="A2222" s="193" t="s">
        <v>17136</v>
      </c>
      <c r="B2222" s="194" t="s">
        <v>17137</v>
      </c>
      <c r="C2222" s="188" t="s">
        <v>6</v>
      </c>
      <c r="D2222" s="177"/>
      <c r="E2222" s="201">
        <v>3.24</v>
      </c>
      <c r="F2222" s="201">
        <v>2.06</v>
      </c>
      <c r="G2222" s="88">
        <f t="shared" si="68"/>
        <v>0</v>
      </c>
      <c r="H2222" s="66">
        <f t="shared" si="69"/>
        <v>0</v>
      </c>
    </row>
    <row r="2223" spans="1:8" ht="78.75" x14ac:dyDescent="0.25">
      <c r="A2223" s="195" t="s">
        <v>17138</v>
      </c>
      <c r="B2223" s="196" t="s">
        <v>23099</v>
      </c>
      <c r="C2223" s="198"/>
      <c r="D2223" s="199"/>
      <c r="E2223" s="199"/>
      <c r="F2223" s="199"/>
      <c r="G2223" s="199"/>
      <c r="H2223" s="200"/>
    </row>
    <row r="2224" spans="1:8" s="103" customFormat="1" ht="12.75" x14ac:dyDescent="0.2">
      <c r="A2224" s="193" t="s">
        <v>17139</v>
      </c>
      <c r="B2224" s="194" t="s">
        <v>17140</v>
      </c>
      <c r="C2224" s="188" t="s">
        <v>6</v>
      </c>
      <c r="D2224" s="181"/>
      <c r="E2224" s="201">
        <v>23.3</v>
      </c>
      <c r="F2224" s="201">
        <v>3.38</v>
      </c>
      <c r="G2224" s="88">
        <f t="shared" si="68"/>
        <v>0</v>
      </c>
      <c r="H2224" s="66">
        <f t="shared" si="69"/>
        <v>0</v>
      </c>
    </row>
    <row r="2225" spans="1:8" x14ac:dyDescent="0.25">
      <c r="A2225" s="193" t="s">
        <v>17141</v>
      </c>
      <c r="B2225" s="194" t="s">
        <v>17142</v>
      </c>
      <c r="C2225" s="188" t="s">
        <v>6</v>
      </c>
      <c r="D2225" s="177"/>
      <c r="E2225" s="201">
        <v>33.5</v>
      </c>
      <c r="F2225" s="201">
        <v>4.8600000000000003</v>
      </c>
      <c r="G2225" s="88">
        <f t="shared" si="68"/>
        <v>0</v>
      </c>
      <c r="H2225" s="66">
        <f t="shared" si="69"/>
        <v>0</v>
      </c>
    </row>
    <row r="2226" spans="1:8" x14ac:dyDescent="0.25">
      <c r="A2226" s="193" t="s">
        <v>17143</v>
      </c>
      <c r="B2226" s="194" t="s">
        <v>17144</v>
      </c>
      <c r="C2226" s="188" t="s">
        <v>6</v>
      </c>
      <c r="D2226" s="177"/>
      <c r="E2226" s="201">
        <v>57</v>
      </c>
      <c r="F2226" s="201">
        <v>8.3000000000000007</v>
      </c>
      <c r="G2226" s="88">
        <f t="shared" si="68"/>
        <v>0</v>
      </c>
      <c r="H2226" s="66">
        <f t="shared" si="69"/>
        <v>0</v>
      </c>
    </row>
    <row r="2227" spans="1:8" ht="78.75" x14ac:dyDescent="0.25">
      <c r="A2227" s="195" t="s">
        <v>17145</v>
      </c>
      <c r="B2227" s="196" t="s">
        <v>23100</v>
      </c>
      <c r="C2227" s="198"/>
      <c r="D2227" s="199"/>
      <c r="E2227" s="199"/>
      <c r="F2227" s="199"/>
      <c r="G2227" s="199"/>
      <c r="H2227" s="200"/>
    </row>
    <row r="2228" spans="1:8" s="103" customFormat="1" ht="12.75" x14ac:dyDescent="0.2">
      <c r="A2228" s="193" t="s">
        <v>17146</v>
      </c>
      <c r="B2228" s="194" t="s">
        <v>17147</v>
      </c>
      <c r="C2228" s="188" t="s">
        <v>6</v>
      </c>
      <c r="D2228" s="181"/>
      <c r="E2228" s="201">
        <v>33.5</v>
      </c>
      <c r="F2228" s="201">
        <v>4.8600000000000003</v>
      </c>
      <c r="G2228" s="88">
        <f t="shared" si="68"/>
        <v>0</v>
      </c>
      <c r="H2228" s="66">
        <f t="shared" si="69"/>
        <v>0</v>
      </c>
    </row>
    <row r="2229" spans="1:8" x14ac:dyDescent="0.25">
      <c r="A2229" s="193" t="s">
        <v>17148</v>
      </c>
      <c r="B2229" s="194" t="s">
        <v>17149</v>
      </c>
      <c r="C2229" s="188" t="s">
        <v>6</v>
      </c>
      <c r="D2229" s="177"/>
      <c r="E2229" s="201">
        <v>23.3</v>
      </c>
      <c r="F2229" s="201">
        <v>3.38</v>
      </c>
      <c r="G2229" s="88">
        <f t="shared" si="68"/>
        <v>0</v>
      </c>
      <c r="H2229" s="66">
        <f t="shared" si="69"/>
        <v>0</v>
      </c>
    </row>
    <row r="2230" spans="1:8" x14ac:dyDescent="0.25">
      <c r="A2230" s="193" t="s">
        <v>17150</v>
      </c>
      <c r="B2230" s="194" t="s">
        <v>17151</v>
      </c>
      <c r="C2230" s="188" t="s">
        <v>6</v>
      </c>
      <c r="D2230" s="177"/>
      <c r="E2230" s="201">
        <v>20.399999999999999</v>
      </c>
      <c r="F2230" s="201">
        <v>2.96</v>
      </c>
      <c r="G2230" s="88">
        <f t="shared" si="68"/>
        <v>0</v>
      </c>
      <c r="H2230" s="66">
        <f t="shared" si="69"/>
        <v>0</v>
      </c>
    </row>
    <row r="2231" spans="1:8" x14ac:dyDescent="0.25">
      <c r="A2231" s="193" t="s">
        <v>17152</v>
      </c>
      <c r="B2231" s="194" t="s">
        <v>16975</v>
      </c>
      <c r="C2231" s="188" t="s">
        <v>6</v>
      </c>
      <c r="D2231" s="177"/>
      <c r="E2231" s="201">
        <v>5.3</v>
      </c>
      <c r="F2231" s="201">
        <v>0.77</v>
      </c>
      <c r="G2231" s="88">
        <f t="shared" si="68"/>
        <v>0</v>
      </c>
      <c r="H2231" s="66">
        <f t="shared" si="69"/>
        <v>0</v>
      </c>
    </row>
    <row r="2232" spans="1:8" x14ac:dyDescent="0.25">
      <c r="A2232" s="193" t="s">
        <v>17153</v>
      </c>
      <c r="B2232" s="194" t="s">
        <v>16787</v>
      </c>
      <c r="C2232" s="188" t="s">
        <v>6</v>
      </c>
      <c r="D2232" s="177"/>
      <c r="E2232" s="201">
        <v>3.79</v>
      </c>
      <c r="F2232" s="201">
        <v>2.41</v>
      </c>
      <c r="G2232" s="88">
        <f t="shared" si="68"/>
        <v>0</v>
      </c>
      <c r="H2232" s="66">
        <f t="shared" si="69"/>
        <v>0</v>
      </c>
    </row>
    <row r="2233" spans="1:8" ht="78.75" x14ac:dyDescent="0.25">
      <c r="A2233" s="195" t="s">
        <v>17154</v>
      </c>
      <c r="B2233" s="196" t="s">
        <v>23101</v>
      </c>
      <c r="C2233" s="198"/>
      <c r="D2233" s="199"/>
      <c r="E2233" s="199"/>
      <c r="F2233" s="199"/>
      <c r="G2233" s="199"/>
      <c r="H2233" s="200"/>
    </row>
    <row r="2234" spans="1:8" x14ac:dyDescent="0.25">
      <c r="A2234" s="193" t="s">
        <v>17155</v>
      </c>
      <c r="B2234" s="194" t="s">
        <v>17147</v>
      </c>
      <c r="C2234" s="188" t="s">
        <v>6</v>
      </c>
      <c r="D2234" s="177"/>
      <c r="E2234" s="201">
        <v>23.3</v>
      </c>
      <c r="F2234" s="201">
        <v>3.38</v>
      </c>
      <c r="G2234" s="88">
        <f t="shared" si="68"/>
        <v>0</v>
      </c>
      <c r="H2234" s="66">
        <f t="shared" si="69"/>
        <v>0</v>
      </c>
    </row>
    <row r="2235" spans="1:8" x14ac:dyDescent="0.25">
      <c r="A2235" s="193" t="s">
        <v>17156</v>
      </c>
      <c r="B2235" s="194" t="s">
        <v>16975</v>
      </c>
      <c r="C2235" s="188" t="s">
        <v>6</v>
      </c>
      <c r="D2235" s="177"/>
      <c r="E2235" s="201">
        <v>6.3</v>
      </c>
      <c r="F2235" s="201">
        <v>0.91</v>
      </c>
      <c r="G2235" s="88">
        <f t="shared" si="68"/>
        <v>0</v>
      </c>
      <c r="H2235" s="66">
        <f t="shared" si="69"/>
        <v>0</v>
      </c>
    </row>
    <row r="2236" spans="1:8" x14ac:dyDescent="0.25">
      <c r="A2236" s="193" t="s">
        <v>17157</v>
      </c>
      <c r="B2236" s="194" t="s">
        <v>17158</v>
      </c>
      <c r="C2236" s="188" t="s">
        <v>6</v>
      </c>
      <c r="D2236" s="177"/>
      <c r="E2236" s="201">
        <v>3.79</v>
      </c>
      <c r="F2236" s="201">
        <v>2.41</v>
      </c>
      <c r="G2236" s="88">
        <f t="shared" si="68"/>
        <v>0</v>
      </c>
      <c r="H2236" s="66">
        <f t="shared" si="69"/>
        <v>0</v>
      </c>
    </row>
    <row r="2237" spans="1:8" ht="67.5" x14ac:dyDescent="0.25">
      <c r="A2237" s="195" t="s">
        <v>17159</v>
      </c>
      <c r="B2237" s="196" t="s">
        <v>23102</v>
      </c>
      <c r="C2237" s="198"/>
      <c r="D2237" s="199"/>
      <c r="E2237" s="199"/>
      <c r="F2237" s="199"/>
      <c r="G2237" s="199"/>
      <c r="H2237" s="200"/>
    </row>
    <row r="2238" spans="1:8" x14ac:dyDescent="0.25">
      <c r="A2238" s="193" t="s">
        <v>17160</v>
      </c>
      <c r="B2238" s="194" t="s">
        <v>17161</v>
      </c>
      <c r="C2238" s="188" t="s">
        <v>6</v>
      </c>
      <c r="D2238" s="177"/>
      <c r="E2238" s="201">
        <v>18.399999999999999</v>
      </c>
      <c r="F2238" s="201">
        <v>2.67</v>
      </c>
      <c r="G2238" s="88">
        <f t="shared" si="68"/>
        <v>0</v>
      </c>
      <c r="H2238" s="66">
        <f t="shared" si="69"/>
        <v>0</v>
      </c>
    </row>
    <row r="2239" spans="1:8" s="103" customFormat="1" ht="12.75" x14ac:dyDescent="0.2">
      <c r="A2239" s="193" t="s">
        <v>17162</v>
      </c>
      <c r="B2239" s="194" t="s">
        <v>17163</v>
      </c>
      <c r="C2239" s="188" t="s">
        <v>6</v>
      </c>
      <c r="D2239" s="181"/>
      <c r="E2239" s="201">
        <v>23.3</v>
      </c>
      <c r="F2239" s="201">
        <v>3.38</v>
      </c>
      <c r="G2239" s="88">
        <f t="shared" si="68"/>
        <v>0</v>
      </c>
      <c r="H2239" s="66">
        <f t="shared" si="69"/>
        <v>0</v>
      </c>
    </row>
    <row r="2240" spans="1:8" x14ac:dyDescent="0.25">
      <c r="A2240" s="193" t="s">
        <v>17164</v>
      </c>
      <c r="B2240" s="194" t="s">
        <v>17165</v>
      </c>
      <c r="C2240" s="188" t="s">
        <v>6</v>
      </c>
      <c r="D2240" s="177"/>
      <c r="E2240" s="201">
        <v>24.8</v>
      </c>
      <c r="F2240" s="201">
        <v>3.6</v>
      </c>
      <c r="G2240" s="88">
        <f t="shared" si="68"/>
        <v>0</v>
      </c>
      <c r="H2240" s="66">
        <f t="shared" si="69"/>
        <v>0</v>
      </c>
    </row>
    <row r="2241" spans="1:8" x14ac:dyDescent="0.25">
      <c r="A2241" s="193" t="s">
        <v>17166</v>
      </c>
      <c r="B2241" s="194" t="s">
        <v>17167</v>
      </c>
      <c r="C2241" s="188" t="s">
        <v>6</v>
      </c>
      <c r="D2241" s="177"/>
      <c r="E2241" s="201">
        <v>27.2</v>
      </c>
      <c r="F2241" s="201">
        <v>3.94</v>
      </c>
      <c r="G2241" s="88">
        <f t="shared" si="68"/>
        <v>0</v>
      </c>
      <c r="H2241" s="66">
        <f t="shared" si="69"/>
        <v>0</v>
      </c>
    </row>
    <row r="2242" spans="1:8" x14ac:dyDescent="0.25">
      <c r="A2242" s="193" t="s">
        <v>17168</v>
      </c>
      <c r="B2242" s="194" t="s">
        <v>17169</v>
      </c>
      <c r="C2242" s="188" t="s">
        <v>6</v>
      </c>
      <c r="D2242" s="177"/>
      <c r="E2242" s="201">
        <v>31.6</v>
      </c>
      <c r="F2242" s="201">
        <v>4.58</v>
      </c>
      <c r="G2242" s="88">
        <f t="shared" si="68"/>
        <v>0</v>
      </c>
      <c r="H2242" s="66">
        <f t="shared" si="69"/>
        <v>0</v>
      </c>
    </row>
    <row r="2243" spans="1:8" x14ac:dyDescent="0.25">
      <c r="A2243" s="193" t="s">
        <v>17170</v>
      </c>
      <c r="B2243" s="194" t="s">
        <v>17171</v>
      </c>
      <c r="C2243" s="188" t="s">
        <v>6</v>
      </c>
      <c r="D2243" s="177"/>
      <c r="E2243" s="201">
        <v>36.4</v>
      </c>
      <c r="F2243" s="201">
        <v>5.3</v>
      </c>
      <c r="G2243" s="88">
        <f t="shared" si="68"/>
        <v>0</v>
      </c>
      <c r="H2243" s="66">
        <f t="shared" si="69"/>
        <v>0</v>
      </c>
    </row>
    <row r="2244" spans="1:8" x14ac:dyDescent="0.25">
      <c r="A2244" s="193" t="s">
        <v>17172</v>
      </c>
      <c r="B2244" s="194" t="s">
        <v>17173</v>
      </c>
      <c r="C2244" s="188" t="s">
        <v>6</v>
      </c>
      <c r="D2244" s="177"/>
      <c r="E2244" s="201">
        <v>47.6</v>
      </c>
      <c r="F2244" s="201">
        <v>6.9</v>
      </c>
      <c r="G2244" s="88">
        <f t="shared" ref="G2244:G2306" si="70">D2244*E2244</f>
        <v>0</v>
      </c>
      <c r="H2244" s="66">
        <f t="shared" ref="H2244:H2306" si="71">D2244*F2244</f>
        <v>0</v>
      </c>
    </row>
    <row r="2245" spans="1:8" x14ac:dyDescent="0.25">
      <c r="A2245" s="193" t="s">
        <v>17174</v>
      </c>
      <c r="B2245" s="194" t="s">
        <v>17175</v>
      </c>
      <c r="C2245" s="188" t="s">
        <v>6</v>
      </c>
      <c r="D2245" s="177"/>
      <c r="E2245" s="201">
        <v>51</v>
      </c>
      <c r="F2245" s="201">
        <v>7.4</v>
      </c>
      <c r="G2245" s="88">
        <f t="shared" si="70"/>
        <v>0</v>
      </c>
      <c r="H2245" s="66">
        <f t="shared" si="71"/>
        <v>0</v>
      </c>
    </row>
    <row r="2246" spans="1:8" x14ac:dyDescent="0.25">
      <c r="A2246" s="193" t="s">
        <v>17176</v>
      </c>
      <c r="B2246" s="194" t="s">
        <v>17177</v>
      </c>
      <c r="C2246" s="188" t="s">
        <v>6</v>
      </c>
      <c r="D2246" s="177"/>
      <c r="E2246" s="201">
        <v>58</v>
      </c>
      <c r="F2246" s="201">
        <v>8.4</v>
      </c>
      <c r="G2246" s="88">
        <f t="shared" si="70"/>
        <v>0</v>
      </c>
      <c r="H2246" s="66">
        <f t="shared" si="71"/>
        <v>0</v>
      </c>
    </row>
    <row r="2247" spans="1:8" x14ac:dyDescent="0.25">
      <c r="A2247" s="193" t="s">
        <v>17178</v>
      </c>
      <c r="B2247" s="194" t="s">
        <v>17179</v>
      </c>
      <c r="C2247" s="188" t="s">
        <v>6</v>
      </c>
      <c r="D2247" s="177"/>
      <c r="E2247" s="201">
        <v>71</v>
      </c>
      <c r="F2247" s="201">
        <v>10.3</v>
      </c>
      <c r="G2247" s="88">
        <f t="shared" si="70"/>
        <v>0</v>
      </c>
      <c r="H2247" s="66">
        <f t="shared" si="71"/>
        <v>0</v>
      </c>
    </row>
    <row r="2248" spans="1:8" ht="123.75" x14ac:dyDescent="0.25">
      <c r="A2248" s="195" t="s">
        <v>17180</v>
      </c>
      <c r="B2248" s="196" t="s">
        <v>23103</v>
      </c>
      <c r="C2248" s="198"/>
      <c r="D2248" s="199"/>
      <c r="E2248" s="199"/>
      <c r="F2248" s="199"/>
      <c r="G2248" s="199"/>
      <c r="H2248" s="200"/>
    </row>
    <row r="2249" spans="1:8" x14ac:dyDescent="0.25">
      <c r="A2249" s="193" t="s">
        <v>17181</v>
      </c>
      <c r="B2249" s="194" t="s">
        <v>17182</v>
      </c>
      <c r="C2249" s="188" t="s">
        <v>6</v>
      </c>
      <c r="D2249" s="177"/>
      <c r="E2249" s="201">
        <v>141</v>
      </c>
      <c r="F2249" s="201">
        <v>12.5</v>
      </c>
      <c r="G2249" s="88">
        <f t="shared" si="70"/>
        <v>0</v>
      </c>
      <c r="H2249" s="66">
        <f t="shared" si="71"/>
        <v>0</v>
      </c>
    </row>
    <row r="2250" spans="1:8" x14ac:dyDescent="0.25">
      <c r="A2250" s="193" t="s">
        <v>17183</v>
      </c>
      <c r="B2250" s="194" t="s">
        <v>17184</v>
      </c>
      <c r="C2250" s="188" t="s">
        <v>6</v>
      </c>
      <c r="D2250" s="177"/>
      <c r="E2250" s="201">
        <v>152</v>
      </c>
      <c r="F2250" s="201">
        <v>13.5</v>
      </c>
      <c r="G2250" s="88">
        <f t="shared" si="70"/>
        <v>0</v>
      </c>
      <c r="H2250" s="66">
        <f t="shared" si="71"/>
        <v>0</v>
      </c>
    </row>
    <row r="2251" spans="1:8" x14ac:dyDescent="0.25">
      <c r="A2251" s="193" t="s">
        <v>17185</v>
      </c>
      <c r="B2251" s="194" t="s">
        <v>17186</v>
      </c>
      <c r="C2251" s="188" t="s">
        <v>6</v>
      </c>
      <c r="D2251" s="177"/>
      <c r="E2251" s="201">
        <v>192</v>
      </c>
      <c r="F2251" s="201">
        <v>17</v>
      </c>
      <c r="G2251" s="88">
        <f t="shared" si="70"/>
        <v>0</v>
      </c>
      <c r="H2251" s="66">
        <f t="shared" si="71"/>
        <v>0</v>
      </c>
    </row>
    <row r="2252" spans="1:8" x14ac:dyDescent="0.25">
      <c r="A2252" s="193" t="s">
        <v>17187</v>
      </c>
      <c r="B2252" s="194" t="s">
        <v>17188</v>
      </c>
      <c r="C2252" s="188" t="s">
        <v>6</v>
      </c>
      <c r="D2252" s="177"/>
      <c r="E2252" s="201">
        <v>200</v>
      </c>
      <c r="F2252" s="201">
        <v>17.7</v>
      </c>
      <c r="G2252" s="88">
        <f t="shared" si="70"/>
        <v>0</v>
      </c>
      <c r="H2252" s="66">
        <f t="shared" si="71"/>
        <v>0</v>
      </c>
    </row>
    <row r="2253" spans="1:8" x14ac:dyDescent="0.25">
      <c r="A2253" s="193" t="s">
        <v>17189</v>
      </c>
      <c r="B2253" s="194" t="s">
        <v>17190</v>
      </c>
      <c r="C2253" s="188" t="s">
        <v>6</v>
      </c>
      <c r="D2253" s="177"/>
      <c r="E2253" s="201">
        <v>185</v>
      </c>
      <c r="F2253" s="201">
        <v>16.399999999999999</v>
      </c>
      <c r="G2253" s="88">
        <f t="shared" si="70"/>
        <v>0</v>
      </c>
      <c r="H2253" s="66">
        <f t="shared" si="71"/>
        <v>0</v>
      </c>
    </row>
    <row r="2254" spans="1:8" x14ac:dyDescent="0.25">
      <c r="A2254" s="193" t="s">
        <v>17191</v>
      </c>
      <c r="B2254" s="194" t="s">
        <v>17192</v>
      </c>
      <c r="C2254" s="188" t="s">
        <v>6</v>
      </c>
      <c r="D2254" s="177"/>
      <c r="E2254" s="201">
        <v>188</v>
      </c>
      <c r="F2254" s="201">
        <v>16.600000000000001</v>
      </c>
      <c r="G2254" s="88">
        <f t="shared" si="70"/>
        <v>0</v>
      </c>
      <c r="H2254" s="66">
        <f t="shared" si="71"/>
        <v>0</v>
      </c>
    </row>
    <row r="2255" spans="1:8" x14ac:dyDescent="0.25">
      <c r="A2255" s="193" t="s">
        <v>17193</v>
      </c>
      <c r="B2255" s="194" t="s">
        <v>17194</v>
      </c>
      <c r="C2255" s="188" t="s">
        <v>6</v>
      </c>
      <c r="D2255" s="177"/>
      <c r="E2255" s="201">
        <v>197</v>
      </c>
      <c r="F2255" s="201">
        <v>17.5</v>
      </c>
      <c r="G2255" s="88">
        <f t="shared" si="70"/>
        <v>0</v>
      </c>
      <c r="H2255" s="66">
        <f t="shared" si="71"/>
        <v>0</v>
      </c>
    </row>
    <row r="2256" spans="1:8" x14ac:dyDescent="0.25">
      <c r="A2256" s="193" t="s">
        <v>17195</v>
      </c>
      <c r="B2256" s="194" t="s">
        <v>17196</v>
      </c>
      <c r="C2256" s="188" t="s">
        <v>6</v>
      </c>
      <c r="D2256" s="177"/>
      <c r="E2256" s="201">
        <v>125</v>
      </c>
      <c r="F2256" s="201">
        <v>11.1</v>
      </c>
      <c r="G2256" s="88">
        <f t="shared" si="70"/>
        <v>0</v>
      </c>
      <c r="H2256" s="66">
        <f t="shared" si="71"/>
        <v>0</v>
      </c>
    </row>
    <row r="2257" spans="1:8" s="103" customFormat="1" ht="12.75" x14ac:dyDescent="0.2">
      <c r="A2257" s="193" t="s">
        <v>17197</v>
      </c>
      <c r="B2257" s="194" t="s">
        <v>17198</v>
      </c>
      <c r="C2257" s="188" t="s">
        <v>6</v>
      </c>
      <c r="D2257" s="181"/>
      <c r="E2257" s="201">
        <v>141</v>
      </c>
      <c r="F2257" s="201">
        <v>12.5</v>
      </c>
      <c r="G2257" s="88">
        <f t="shared" si="70"/>
        <v>0</v>
      </c>
      <c r="H2257" s="66">
        <f t="shared" si="71"/>
        <v>0</v>
      </c>
    </row>
    <row r="2258" spans="1:8" x14ac:dyDescent="0.25">
      <c r="A2258" s="193" t="s">
        <v>17199</v>
      </c>
      <c r="B2258" s="194" t="s">
        <v>17200</v>
      </c>
      <c r="C2258" s="188" t="s">
        <v>6</v>
      </c>
      <c r="D2258" s="177"/>
      <c r="E2258" s="201">
        <v>176</v>
      </c>
      <c r="F2258" s="201">
        <v>15.6</v>
      </c>
      <c r="G2258" s="88">
        <f t="shared" si="70"/>
        <v>0</v>
      </c>
      <c r="H2258" s="66">
        <f t="shared" si="71"/>
        <v>0</v>
      </c>
    </row>
    <row r="2259" spans="1:8" x14ac:dyDescent="0.25">
      <c r="A2259" s="193" t="s">
        <v>17201</v>
      </c>
      <c r="B2259" s="194" t="s">
        <v>17202</v>
      </c>
      <c r="C2259" s="188" t="s">
        <v>6</v>
      </c>
      <c r="D2259" s="177"/>
      <c r="E2259" s="201">
        <v>192</v>
      </c>
      <c r="F2259" s="201">
        <v>17</v>
      </c>
      <c r="G2259" s="88">
        <f t="shared" si="70"/>
        <v>0</v>
      </c>
      <c r="H2259" s="66">
        <f t="shared" si="71"/>
        <v>0</v>
      </c>
    </row>
    <row r="2260" spans="1:8" x14ac:dyDescent="0.25">
      <c r="A2260" s="193" t="s">
        <v>17203</v>
      </c>
      <c r="B2260" s="194" t="s">
        <v>17204</v>
      </c>
      <c r="C2260" s="188" t="s">
        <v>6</v>
      </c>
      <c r="D2260" s="177"/>
      <c r="E2260" s="201">
        <v>185</v>
      </c>
      <c r="F2260" s="201">
        <v>16.399999999999999</v>
      </c>
      <c r="G2260" s="88">
        <f t="shared" si="70"/>
        <v>0</v>
      </c>
      <c r="H2260" s="66">
        <f t="shared" si="71"/>
        <v>0</v>
      </c>
    </row>
    <row r="2261" spans="1:8" s="103" customFormat="1" ht="12.75" x14ac:dyDescent="0.2">
      <c r="A2261" s="193" t="s">
        <v>17205</v>
      </c>
      <c r="B2261" s="194" t="s">
        <v>17206</v>
      </c>
      <c r="C2261" s="188" t="s">
        <v>6</v>
      </c>
      <c r="D2261" s="181"/>
      <c r="E2261" s="201">
        <v>202</v>
      </c>
      <c r="F2261" s="201">
        <v>17.899999999999999</v>
      </c>
      <c r="G2261" s="88">
        <f t="shared" si="70"/>
        <v>0</v>
      </c>
      <c r="H2261" s="66">
        <f t="shared" si="71"/>
        <v>0</v>
      </c>
    </row>
    <row r="2262" spans="1:8" x14ac:dyDescent="0.25">
      <c r="A2262" s="193" t="s">
        <v>17207</v>
      </c>
      <c r="B2262" s="194" t="s">
        <v>17208</v>
      </c>
      <c r="C2262" s="188" t="s">
        <v>6</v>
      </c>
      <c r="D2262" s="177"/>
      <c r="E2262" s="201">
        <v>188</v>
      </c>
      <c r="F2262" s="201">
        <v>16.600000000000001</v>
      </c>
      <c r="G2262" s="88">
        <f t="shared" si="70"/>
        <v>0</v>
      </c>
      <c r="H2262" s="66">
        <f t="shared" si="71"/>
        <v>0</v>
      </c>
    </row>
    <row r="2263" spans="1:8" x14ac:dyDescent="0.25">
      <c r="A2263" s="193" t="s">
        <v>17209</v>
      </c>
      <c r="B2263" s="194" t="s">
        <v>17210</v>
      </c>
      <c r="C2263" s="188" t="s">
        <v>6</v>
      </c>
      <c r="D2263" s="177"/>
      <c r="E2263" s="201">
        <v>206</v>
      </c>
      <c r="F2263" s="201">
        <v>18.3</v>
      </c>
      <c r="G2263" s="88">
        <f t="shared" si="70"/>
        <v>0</v>
      </c>
      <c r="H2263" s="66">
        <f t="shared" si="71"/>
        <v>0</v>
      </c>
    </row>
    <row r="2264" spans="1:8" x14ac:dyDescent="0.25">
      <c r="A2264" s="193" t="s">
        <v>17211</v>
      </c>
      <c r="B2264" s="194" t="s">
        <v>17212</v>
      </c>
      <c r="C2264" s="188" t="s">
        <v>6</v>
      </c>
      <c r="D2264" s="177"/>
      <c r="E2264" s="201">
        <v>177</v>
      </c>
      <c r="F2264" s="201">
        <v>15.7</v>
      </c>
      <c r="G2264" s="88">
        <f t="shared" si="70"/>
        <v>0</v>
      </c>
      <c r="H2264" s="66">
        <f t="shared" si="71"/>
        <v>0</v>
      </c>
    </row>
    <row r="2265" spans="1:8" s="103" customFormat="1" ht="12.75" x14ac:dyDescent="0.2">
      <c r="A2265" s="193" t="s">
        <v>17213</v>
      </c>
      <c r="B2265" s="194" t="s">
        <v>17214</v>
      </c>
      <c r="C2265" s="188" t="s">
        <v>6</v>
      </c>
      <c r="D2265" s="181"/>
      <c r="E2265" s="201">
        <v>3.24</v>
      </c>
      <c r="F2265" s="201">
        <v>2.06</v>
      </c>
      <c r="G2265" s="88">
        <f t="shared" si="70"/>
        <v>0</v>
      </c>
      <c r="H2265" s="66">
        <f t="shared" si="71"/>
        <v>0</v>
      </c>
    </row>
    <row r="2266" spans="1:8" ht="90" x14ac:dyDescent="0.25">
      <c r="A2266" s="195" t="s">
        <v>17215</v>
      </c>
      <c r="B2266" s="196" t="s">
        <v>23104</v>
      </c>
      <c r="C2266" s="198"/>
      <c r="D2266" s="199"/>
      <c r="E2266" s="199"/>
      <c r="F2266" s="199"/>
      <c r="G2266" s="199"/>
      <c r="H2266" s="200"/>
    </row>
    <row r="2267" spans="1:8" x14ac:dyDescent="0.25">
      <c r="A2267" s="193" t="s">
        <v>17216</v>
      </c>
      <c r="B2267" s="194" t="s">
        <v>17217</v>
      </c>
      <c r="C2267" s="188" t="s">
        <v>6</v>
      </c>
      <c r="D2267" s="177"/>
      <c r="E2267" s="201">
        <v>81</v>
      </c>
      <c r="F2267" s="201">
        <v>7.2</v>
      </c>
      <c r="G2267" s="88">
        <f t="shared" si="70"/>
        <v>0</v>
      </c>
      <c r="H2267" s="66">
        <f t="shared" si="71"/>
        <v>0</v>
      </c>
    </row>
    <row r="2268" spans="1:8" s="103" customFormat="1" ht="12.75" x14ac:dyDescent="0.2">
      <c r="A2268" s="193" t="s">
        <v>17218</v>
      </c>
      <c r="B2268" s="194" t="s">
        <v>17219</v>
      </c>
      <c r="C2268" s="188" t="s">
        <v>6</v>
      </c>
      <c r="D2268" s="181"/>
      <c r="E2268" s="201">
        <v>122</v>
      </c>
      <c r="F2268" s="201">
        <v>17.100000000000001</v>
      </c>
      <c r="G2268" s="88">
        <f t="shared" si="70"/>
        <v>0</v>
      </c>
      <c r="H2268" s="66">
        <f t="shared" si="71"/>
        <v>0</v>
      </c>
    </row>
    <row r="2269" spans="1:8" ht="78.75" x14ac:dyDescent="0.25">
      <c r="A2269" s="193" t="s">
        <v>17220</v>
      </c>
      <c r="B2269" s="194" t="s">
        <v>23105</v>
      </c>
      <c r="C2269" s="188" t="s">
        <v>6</v>
      </c>
      <c r="D2269" s="177"/>
      <c r="E2269" s="201">
        <v>107</v>
      </c>
      <c r="F2269" s="201">
        <v>15</v>
      </c>
      <c r="G2269" s="88">
        <f t="shared" si="70"/>
        <v>0</v>
      </c>
      <c r="H2269" s="66">
        <f t="shared" si="71"/>
        <v>0</v>
      </c>
    </row>
    <row r="2270" spans="1:8" ht="101.25" x14ac:dyDescent="0.25">
      <c r="A2270" s="195" t="s">
        <v>17221</v>
      </c>
      <c r="B2270" s="196" t="s">
        <v>23106</v>
      </c>
      <c r="C2270" s="198"/>
      <c r="D2270" s="199"/>
      <c r="E2270" s="199"/>
      <c r="F2270" s="199"/>
      <c r="G2270" s="199"/>
      <c r="H2270" s="200"/>
    </row>
    <row r="2271" spans="1:8" x14ac:dyDescent="0.25">
      <c r="A2271" s="193" t="s">
        <v>17222</v>
      </c>
      <c r="B2271" s="194" t="s">
        <v>17223</v>
      </c>
      <c r="C2271" s="188" t="s">
        <v>6</v>
      </c>
      <c r="D2271" s="177"/>
      <c r="E2271" s="201">
        <v>345</v>
      </c>
      <c r="F2271" s="201">
        <v>48.3</v>
      </c>
      <c r="G2271" s="88">
        <f t="shared" si="70"/>
        <v>0</v>
      </c>
      <c r="H2271" s="66">
        <f t="shared" si="71"/>
        <v>0</v>
      </c>
    </row>
    <row r="2272" spans="1:8" x14ac:dyDescent="0.25">
      <c r="A2272" s="193" t="s">
        <v>17224</v>
      </c>
      <c r="B2272" s="194" t="s">
        <v>17225</v>
      </c>
      <c r="C2272" s="188" t="s">
        <v>6</v>
      </c>
      <c r="D2272" s="177"/>
      <c r="E2272" s="201">
        <v>276</v>
      </c>
      <c r="F2272" s="201">
        <v>38.6</v>
      </c>
      <c r="G2272" s="88">
        <f t="shared" si="70"/>
        <v>0</v>
      </c>
      <c r="H2272" s="66">
        <f t="shared" si="71"/>
        <v>0</v>
      </c>
    </row>
    <row r="2273" spans="1:8" x14ac:dyDescent="0.25">
      <c r="A2273" s="193" t="s">
        <v>17226</v>
      </c>
      <c r="B2273" s="194" t="s">
        <v>17227</v>
      </c>
      <c r="C2273" s="188" t="s">
        <v>6</v>
      </c>
      <c r="D2273" s="177"/>
      <c r="E2273" s="201">
        <v>247</v>
      </c>
      <c r="F2273" s="201">
        <v>34.5</v>
      </c>
      <c r="G2273" s="88">
        <f t="shared" si="70"/>
        <v>0</v>
      </c>
      <c r="H2273" s="66">
        <f t="shared" si="71"/>
        <v>0</v>
      </c>
    </row>
    <row r="2274" spans="1:8" ht="78.75" x14ac:dyDescent="0.25">
      <c r="A2274" s="195" t="s">
        <v>17228</v>
      </c>
      <c r="B2274" s="196" t="s">
        <v>23107</v>
      </c>
      <c r="C2274" s="198"/>
      <c r="D2274" s="199"/>
      <c r="E2274" s="199"/>
      <c r="F2274" s="199"/>
      <c r="G2274" s="199"/>
      <c r="H2274" s="200"/>
    </row>
    <row r="2275" spans="1:8" x14ac:dyDescent="0.25">
      <c r="A2275" s="193" t="s">
        <v>17229</v>
      </c>
      <c r="B2275" s="194" t="s">
        <v>17230</v>
      </c>
      <c r="C2275" s="188" t="s">
        <v>6</v>
      </c>
      <c r="D2275" s="177"/>
      <c r="E2275" s="201">
        <v>67</v>
      </c>
      <c r="F2275" s="201">
        <v>9.4</v>
      </c>
      <c r="G2275" s="88">
        <f t="shared" si="70"/>
        <v>0</v>
      </c>
      <c r="H2275" s="66">
        <f t="shared" si="71"/>
        <v>0</v>
      </c>
    </row>
    <row r="2276" spans="1:8" x14ac:dyDescent="0.25">
      <c r="A2276" s="193" t="s">
        <v>17231</v>
      </c>
      <c r="B2276" s="194" t="s">
        <v>17232</v>
      </c>
      <c r="C2276" s="188" t="s">
        <v>6</v>
      </c>
      <c r="D2276" s="177"/>
      <c r="E2276" s="201">
        <v>10.9</v>
      </c>
      <c r="F2276" s="201">
        <v>1.52</v>
      </c>
      <c r="G2276" s="88">
        <f t="shared" si="70"/>
        <v>0</v>
      </c>
      <c r="H2276" s="66">
        <f t="shared" si="71"/>
        <v>0</v>
      </c>
    </row>
    <row r="2277" spans="1:8" ht="123.75" x14ac:dyDescent="0.25">
      <c r="A2277" s="195" t="s">
        <v>17233</v>
      </c>
      <c r="B2277" s="196" t="s">
        <v>23108</v>
      </c>
      <c r="C2277" s="198"/>
      <c r="D2277" s="199"/>
      <c r="E2277" s="199"/>
      <c r="F2277" s="199"/>
      <c r="G2277" s="199"/>
      <c r="H2277" s="200"/>
    </row>
    <row r="2278" spans="1:8" x14ac:dyDescent="0.25">
      <c r="A2278" s="193" t="s">
        <v>17234</v>
      </c>
      <c r="B2278" s="194" t="s">
        <v>17235</v>
      </c>
      <c r="C2278" s="188" t="s">
        <v>6</v>
      </c>
      <c r="D2278" s="177"/>
      <c r="E2278" s="201">
        <v>65</v>
      </c>
      <c r="F2278" s="201">
        <v>5.8</v>
      </c>
      <c r="G2278" s="88">
        <f t="shared" si="70"/>
        <v>0</v>
      </c>
      <c r="H2278" s="66">
        <f t="shared" si="71"/>
        <v>0</v>
      </c>
    </row>
    <row r="2279" spans="1:8" x14ac:dyDescent="0.25">
      <c r="A2279" s="193" t="s">
        <v>17236</v>
      </c>
      <c r="B2279" s="194" t="s">
        <v>17237</v>
      </c>
      <c r="C2279" s="188" t="s">
        <v>6</v>
      </c>
      <c r="D2279" s="177"/>
      <c r="E2279" s="201">
        <v>101</v>
      </c>
      <c r="F2279" s="201">
        <v>9</v>
      </c>
      <c r="G2279" s="88">
        <f t="shared" si="70"/>
        <v>0</v>
      </c>
      <c r="H2279" s="66">
        <f t="shared" si="71"/>
        <v>0</v>
      </c>
    </row>
    <row r="2280" spans="1:8" x14ac:dyDescent="0.25">
      <c r="A2280" s="193" t="s">
        <v>17238</v>
      </c>
      <c r="B2280" s="194" t="s">
        <v>17239</v>
      </c>
      <c r="C2280" s="188" t="s">
        <v>6</v>
      </c>
      <c r="D2280" s="177"/>
      <c r="E2280" s="201">
        <v>98</v>
      </c>
      <c r="F2280" s="201">
        <v>8.6999999999999993</v>
      </c>
      <c r="G2280" s="88">
        <f t="shared" si="70"/>
        <v>0</v>
      </c>
      <c r="H2280" s="66">
        <f t="shared" si="71"/>
        <v>0</v>
      </c>
    </row>
    <row r="2281" spans="1:8" x14ac:dyDescent="0.25">
      <c r="A2281" s="193" t="s">
        <v>17240</v>
      </c>
      <c r="B2281" s="194" t="s">
        <v>17241</v>
      </c>
      <c r="C2281" s="188" t="s">
        <v>6</v>
      </c>
      <c r="D2281" s="177"/>
      <c r="E2281" s="201">
        <v>117</v>
      </c>
      <c r="F2281" s="201">
        <v>10.3</v>
      </c>
      <c r="G2281" s="88">
        <f t="shared" si="70"/>
        <v>0</v>
      </c>
      <c r="H2281" s="66">
        <f t="shared" si="71"/>
        <v>0</v>
      </c>
    </row>
    <row r="2282" spans="1:8" x14ac:dyDescent="0.25">
      <c r="A2282" s="193" t="s">
        <v>17242</v>
      </c>
      <c r="B2282" s="194" t="s">
        <v>17243</v>
      </c>
      <c r="C2282" s="188" t="s">
        <v>6</v>
      </c>
      <c r="D2282" s="177"/>
      <c r="E2282" s="201">
        <v>90</v>
      </c>
      <c r="F2282" s="201">
        <v>8</v>
      </c>
      <c r="G2282" s="88">
        <f t="shared" si="70"/>
        <v>0</v>
      </c>
      <c r="H2282" s="66">
        <f t="shared" si="71"/>
        <v>0</v>
      </c>
    </row>
    <row r="2283" spans="1:8" x14ac:dyDescent="0.25">
      <c r="A2283" s="193" t="s">
        <v>17244</v>
      </c>
      <c r="B2283" s="194" t="s">
        <v>17245</v>
      </c>
      <c r="C2283" s="188" t="s">
        <v>6</v>
      </c>
      <c r="D2283" s="177"/>
      <c r="E2283" s="201">
        <v>133</v>
      </c>
      <c r="F2283" s="201">
        <v>11.8</v>
      </c>
      <c r="G2283" s="88">
        <f t="shared" si="70"/>
        <v>0</v>
      </c>
      <c r="H2283" s="66">
        <f t="shared" si="71"/>
        <v>0</v>
      </c>
    </row>
    <row r="2284" spans="1:8" x14ac:dyDescent="0.25">
      <c r="A2284" s="193" t="s">
        <v>17246</v>
      </c>
      <c r="B2284" s="194" t="s">
        <v>17247</v>
      </c>
      <c r="C2284" s="188" t="s">
        <v>6</v>
      </c>
      <c r="D2284" s="177"/>
      <c r="E2284" s="201">
        <v>98</v>
      </c>
      <c r="F2284" s="201">
        <v>8.6999999999999993</v>
      </c>
      <c r="G2284" s="88">
        <f t="shared" si="70"/>
        <v>0</v>
      </c>
      <c r="H2284" s="66">
        <f t="shared" si="71"/>
        <v>0</v>
      </c>
    </row>
    <row r="2285" spans="1:8" x14ac:dyDescent="0.25">
      <c r="A2285" s="193" t="s">
        <v>17248</v>
      </c>
      <c r="B2285" s="194" t="s">
        <v>17249</v>
      </c>
      <c r="C2285" s="188" t="s">
        <v>6</v>
      </c>
      <c r="D2285" s="177"/>
      <c r="E2285" s="201">
        <v>146</v>
      </c>
      <c r="F2285" s="201">
        <v>13</v>
      </c>
      <c r="G2285" s="88">
        <f t="shared" si="70"/>
        <v>0</v>
      </c>
      <c r="H2285" s="66">
        <f t="shared" si="71"/>
        <v>0</v>
      </c>
    </row>
    <row r="2286" spans="1:8" x14ac:dyDescent="0.25">
      <c r="A2286" s="193" t="s">
        <v>17250</v>
      </c>
      <c r="B2286" s="194" t="s">
        <v>17251</v>
      </c>
      <c r="C2286" s="188" t="s">
        <v>6</v>
      </c>
      <c r="D2286" s="177"/>
      <c r="E2286" s="201">
        <v>123</v>
      </c>
      <c r="F2286" s="201">
        <v>10.9</v>
      </c>
      <c r="G2286" s="88">
        <f t="shared" si="70"/>
        <v>0</v>
      </c>
      <c r="H2286" s="66">
        <f t="shared" si="71"/>
        <v>0</v>
      </c>
    </row>
    <row r="2287" spans="1:8" x14ac:dyDescent="0.25">
      <c r="A2287" s="193" t="s">
        <v>17252</v>
      </c>
      <c r="B2287" s="194" t="s">
        <v>17253</v>
      </c>
      <c r="C2287" s="188" t="s">
        <v>6</v>
      </c>
      <c r="D2287" s="177"/>
      <c r="E2287" s="201">
        <v>162</v>
      </c>
      <c r="F2287" s="201">
        <v>14.4</v>
      </c>
      <c r="G2287" s="88">
        <f t="shared" si="70"/>
        <v>0</v>
      </c>
      <c r="H2287" s="66">
        <f t="shared" si="71"/>
        <v>0</v>
      </c>
    </row>
    <row r="2288" spans="1:8" x14ac:dyDescent="0.25">
      <c r="A2288" s="193" t="s">
        <v>17254</v>
      </c>
      <c r="B2288" s="194" t="s">
        <v>17255</v>
      </c>
      <c r="C2288" s="188" t="s">
        <v>6</v>
      </c>
      <c r="D2288" s="177"/>
      <c r="E2288" s="201">
        <v>155</v>
      </c>
      <c r="F2288" s="201">
        <v>13.8</v>
      </c>
      <c r="G2288" s="88">
        <f t="shared" si="70"/>
        <v>0</v>
      </c>
      <c r="H2288" s="66">
        <f t="shared" si="71"/>
        <v>0</v>
      </c>
    </row>
    <row r="2289" spans="1:8" x14ac:dyDescent="0.25">
      <c r="A2289" s="193" t="s">
        <v>17256</v>
      </c>
      <c r="B2289" s="194" t="s">
        <v>17257</v>
      </c>
      <c r="C2289" s="188" t="s">
        <v>6</v>
      </c>
      <c r="D2289" s="177"/>
      <c r="E2289" s="201">
        <v>197</v>
      </c>
      <c r="F2289" s="201">
        <v>17.5</v>
      </c>
      <c r="G2289" s="88">
        <f t="shared" si="70"/>
        <v>0</v>
      </c>
      <c r="H2289" s="66">
        <f t="shared" si="71"/>
        <v>0</v>
      </c>
    </row>
    <row r="2290" spans="1:8" x14ac:dyDescent="0.25">
      <c r="A2290" s="193" t="s">
        <v>17258</v>
      </c>
      <c r="B2290" s="194" t="s">
        <v>17259</v>
      </c>
      <c r="C2290" s="188" t="s">
        <v>6</v>
      </c>
      <c r="D2290" s="177"/>
      <c r="E2290" s="201">
        <v>88</v>
      </c>
      <c r="F2290" s="201">
        <v>7.8</v>
      </c>
      <c r="G2290" s="88">
        <f t="shared" si="70"/>
        <v>0</v>
      </c>
      <c r="H2290" s="66">
        <f t="shared" si="71"/>
        <v>0</v>
      </c>
    </row>
    <row r="2291" spans="1:8" x14ac:dyDescent="0.25">
      <c r="A2291" s="193" t="s">
        <v>17260</v>
      </c>
      <c r="B2291" s="194" t="s">
        <v>17261</v>
      </c>
      <c r="C2291" s="188" t="s">
        <v>6</v>
      </c>
      <c r="D2291" s="177"/>
      <c r="E2291" s="201">
        <v>113</v>
      </c>
      <c r="F2291" s="201">
        <v>10</v>
      </c>
      <c r="G2291" s="88">
        <f t="shared" si="70"/>
        <v>0</v>
      </c>
      <c r="H2291" s="66">
        <f t="shared" si="71"/>
        <v>0</v>
      </c>
    </row>
    <row r="2292" spans="1:8" s="103" customFormat="1" ht="12.75" x14ac:dyDescent="0.2">
      <c r="A2292" s="193" t="s">
        <v>17262</v>
      </c>
      <c r="B2292" s="194" t="s">
        <v>17263</v>
      </c>
      <c r="C2292" s="188" t="s">
        <v>6</v>
      </c>
      <c r="D2292" s="181"/>
      <c r="E2292" s="201">
        <v>141</v>
      </c>
      <c r="F2292" s="201">
        <v>12.5</v>
      </c>
      <c r="G2292" s="88">
        <f t="shared" si="70"/>
        <v>0</v>
      </c>
      <c r="H2292" s="66">
        <f t="shared" si="71"/>
        <v>0</v>
      </c>
    </row>
    <row r="2293" spans="1:8" x14ac:dyDescent="0.25">
      <c r="A2293" s="193" t="s">
        <v>17264</v>
      </c>
      <c r="B2293" s="194" t="s">
        <v>17265</v>
      </c>
      <c r="C2293" s="188" t="s">
        <v>6</v>
      </c>
      <c r="D2293" s="177"/>
      <c r="E2293" s="201">
        <v>179</v>
      </c>
      <c r="F2293" s="201">
        <v>15.8</v>
      </c>
      <c r="G2293" s="88">
        <f t="shared" si="70"/>
        <v>0</v>
      </c>
      <c r="H2293" s="66">
        <f t="shared" si="71"/>
        <v>0</v>
      </c>
    </row>
    <row r="2294" spans="1:8" x14ac:dyDescent="0.25">
      <c r="A2294" s="193" t="s">
        <v>17266</v>
      </c>
      <c r="B2294" s="194" t="s">
        <v>17267</v>
      </c>
      <c r="C2294" s="188" t="s">
        <v>6</v>
      </c>
      <c r="D2294" s="177"/>
      <c r="E2294" s="201">
        <v>29.5</v>
      </c>
      <c r="F2294" s="201">
        <v>2.62</v>
      </c>
      <c r="G2294" s="88">
        <f t="shared" si="70"/>
        <v>0</v>
      </c>
      <c r="H2294" s="66">
        <f t="shared" si="71"/>
        <v>0</v>
      </c>
    </row>
    <row r="2295" spans="1:8" x14ac:dyDescent="0.25">
      <c r="A2295" s="193" t="s">
        <v>17268</v>
      </c>
      <c r="B2295" s="194" t="s">
        <v>17269</v>
      </c>
      <c r="C2295" s="188" t="s">
        <v>6</v>
      </c>
      <c r="D2295" s="177"/>
      <c r="E2295" s="201">
        <v>34.5</v>
      </c>
      <c r="F2295" s="201">
        <v>3.06</v>
      </c>
      <c r="G2295" s="88">
        <f t="shared" si="70"/>
        <v>0</v>
      </c>
      <c r="H2295" s="66">
        <f t="shared" si="71"/>
        <v>0</v>
      </c>
    </row>
    <row r="2296" spans="1:8" x14ac:dyDescent="0.25">
      <c r="A2296" s="193" t="s">
        <v>17270</v>
      </c>
      <c r="B2296" s="194" t="s">
        <v>17271</v>
      </c>
      <c r="C2296" s="188" t="s">
        <v>6</v>
      </c>
      <c r="D2296" s="177"/>
      <c r="E2296" s="201">
        <v>28.6</v>
      </c>
      <c r="F2296" s="201">
        <v>2.54</v>
      </c>
      <c r="G2296" s="88">
        <f t="shared" si="70"/>
        <v>0</v>
      </c>
      <c r="H2296" s="66">
        <f t="shared" si="71"/>
        <v>0</v>
      </c>
    </row>
    <row r="2297" spans="1:8" x14ac:dyDescent="0.25">
      <c r="A2297" s="193" t="s">
        <v>17272</v>
      </c>
      <c r="B2297" s="194" t="s">
        <v>17273</v>
      </c>
      <c r="C2297" s="188" t="s">
        <v>6</v>
      </c>
      <c r="D2297" s="177"/>
      <c r="E2297" s="201">
        <v>37.4</v>
      </c>
      <c r="F2297" s="201">
        <v>3.32</v>
      </c>
      <c r="G2297" s="88">
        <f t="shared" si="70"/>
        <v>0</v>
      </c>
      <c r="H2297" s="66">
        <f t="shared" si="71"/>
        <v>0</v>
      </c>
    </row>
    <row r="2298" spans="1:8" s="103" customFormat="1" ht="12.75" x14ac:dyDescent="0.2">
      <c r="A2298" s="193" t="s">
        <v>17274</v>
      </c>
      <c r="B2298" s="194" t="s">
        <v>17275</v>
      </c>
      <c r="C2298" s="188" t="s">
        <v>6</v>
      </c>
      <c r="D2298" s="181"/>
      <c r="E2298" s="201">
        <v>4.97</v>
      </c>
      <c r="F2298" s="201">
        <v>0.441</v>
      </c>
      <c r="G2298" s="88">
        <f t="shared" si="70"/>
        <v>0</v>
      </c>
      <c r="H2298" s="66">
        <f t="shared" si="71"/>
        <v>0</v>
      </c>
    </row>
    <row r="2299" spans="1:8" x14ac:dyDescent="0.25">
      <c r="A2299" s="193" t="s">
        <v>17276</v>
      </c>
      <c r="B2299" s="194" t="s">
        <v>17277</v>
      </c>
      <c r="C2299" s="188" t="s">
        <v>6</v>
      </c>
      <c r="D2299" s="177"/>
      <c r="E2299" s="201">
        <v>9.8000000000000007</v>
      </c>
      <c r="F2299" s="201">
        <v>0.87</v>
      </c>
      <c r="G2299" s="88">
        <f t="shared" si="70"/>
        <v>0</v>
      </c>
      <c r="H2299" s="66">
        <f t="shared" si="71"/>
        <v>0</v>
      </c>
    </row>
    <row r="2300" spans="1:8" x14ac:dyDescent="0.25">
      <c r="A2300" s="193" t="s">
        <v>17278</v>
      </c>
      <c r="B2300" s="194" t="s">
        <v>16787</v>
      </c>
      <c r="C2300" s="188" t="s">
        <v>6</v>
      </c>
      <c r="D2300" s="177"/>
      <c r="E2300" s="201">
        <v>3.45</v>
      </c>
      <c r="F2300" s="201">
        <v>0.30599999999999999</v>
      </c>
      <c r="G2300" s="88">
        <f t="shared" si="70"/>
        <v>0</v>
      </c>
      <c r="H2300" s="66">
        <f t="shared" si="71"/>
        <v>0</v>
      </c>
    </row>
    <row r="2301" spans="1:8" ht="90" x14ac:dyDescent="0.25">
      <c r="A2301" s="195" t="s">
        <v>17279</v>
      </c>
      <c r="B2301" s="196" t="s">
        <v>23109</v>
      </c>
      <c r="C2301" s="198"/>
      <c r="D2301" s="199"/>
      <c r="E2301" s="199"/>
      <c r="F2301" s="199"/>
      <c r="G2301" s="199"/>
      <c r="H2301" s="200"/>
    </row>
    <row r="2302" spans="1:8" x14ac:dyDescent="0.25">
      <c r="A2302" s="193" t="s">
        <v>17280</v>
      </c>
      <c r="B2302" s="194" t="s">
        <v>17281</v>
      </c>
      <c r="C2302" s="188" t="s">
        <v>6</v>
      </c>
      <c r="D2302" s="177"/>
      <c r="E2302" s="201">
        <v>115</v>
      </c>
      <c r="F2302" s="201">
        <v>7.3</v>
      </c>
      <c r="G2302" s="88">
        <f t="shared" si="70"/>
        <v>0</v>
      </c>
      <c r="H2302" s="66">
        <f t="shared" si="71"/>
        <v>0</v>
      </c>
    </row>
    <row r="2303" spans="1:8" x14ac:dyDescent="0.25">
      <c r="A2303" s="193" t="s">
        <v>17282</v>
      </c>
      <c r="B2303" s="194" t="s">
        <v>17283</v>
      </c>
      <c r="C2303" s="188" t="s">
        <v>6</v>
      </c>
      <c r="D2303" s="177"/>
      <c r="E2303" s="201">
        <v>138</v>
      </c>
      <c r="F2303" s="201">
        <v>8.8000000000000007</v>
      </c>
      <c r="G2303" s="88">
        <f t="shared" si="70"/>
        <v>0</v>
      </c>
      <c r="H2303" s="66">
        <f t="shared" si="71"/>
        <v>0</v>
      </c>
    </row>
    <row r="2304" spans="1:8" x14ac:dyDescent="0.25">
      <c r="A2304" s="193" t="s">
        <v>17284</v>
      </c>
      <c r="B2304" s="194" t="s">
        <v>17285</v>
      </c>
      <c r="C2304" s="188" t="s">
        <v>6</v>
      </c>
      <c r="D2304" s="177"/>
      <c r="E2304" s="201">
        <v>148</v>
      </c>
      <c r="F2304" s="201">
        <v>9.4</v>
      </c>
      <c r="G2304" s="88">
        <f t="shared" si="70"/>
        <v>0</v>
      </c>
      <c r="H2304" s="66">
        <f t="shared" si="71"/>
        <v>0</v>
      </c>
    </row>
    <row r="2305" spans="1:8" x14ac:dyDescent="0.25">
      <c r="A2305" s="193" t="s">
        <v>17286</v>
      </c>
      <c r="B2305" s="194" t="s">
        <v>17287</v>
      </c>
      <c r="C2305" s="188" t="s">
        <v>6</v>
      </c>
      <c r="D2305" s="177"/>
      <c r="E2305" s="201">
        <v>166</v>
      </c>
      <c r="F2305" s="201">
        <v>10.6</v>
      </c>
      <c r="G2305" s="88">
        <f t="shared" si="70"/>
        <v>0</v>
      </c>
      <c r="H2305" s="66">
        <f t="shared" si="71"/>
        <v>0</v>
      </c>
    </row>
    <row r="2306" spans="1:8" x14ac:dyDescent="0.25">
      <c r="A2306" s="193" t="s">
        <v>17288</v>
      </c>
      <c r="B2306" s="194" t="s">
        <v>17289</v>
      </c>
      <c r="C2306" s="188" t="s">
        <v>6</v>
      </c>
      <c r="D2306" s="177"/>
      <c r="E2306" s="201">
        <v>3.79</v>
      </c>
      <c r="F2306" s="201">
        <v>2.41</v>
      </c>
      <c r="G2306" s="88">
        <f t="shared" si="70"/>
        <v>0</v>
      </c>
      <c r="H2306" s="66">
        <f t="shared" si="71"/>
        <v>0</v>
      </c>
    </row>
    <row r="2307" spans="1:8" ht="112.5" x14ac:dyDescent="0.25">
      <c r="A2307" s="195" t="s">
        <v>17290</v>
      </c>
      <c r="B2307" s="196" t="s">
        <v>23110</v>
      </c>
      <c r="C2307" s="198"/>
      <c r="D2307" s="199"/>
      <c r="E2307" s="199"/>
      <c r="F2307" s="199"/>
      <c r="G2307" s="199"/>
      <c r="H2307" s="200"/>
    </row>
    <row r="2308" spans="1:8" x14ac:dyDescent="0.25">
      <c r="A2308" s="193" t="s">
        <v>17291</v>
      </c>
      <c r="B2308" s="194" t="s">
        <v>17292</v>
      </c>
      <c r="C2308" s="188" t="s">
        <v>6</v>
      </c>
      <c r="D2308" s="177"/>
      <c r="E2308" s="201">
        <v>108</v>
      </c>
      <c r="F2308" s="201">
        <v>6.9</v>
      </c>
      <c r="G2308" s="88">
        <f t="shared" ref="G2308:G2371" si="72">D2308*E2308</f>
        <v>0</v>
      </c>
      <c r="H2308" s="66">
        <f t="shared" ref="H2308:H2371" si="73">D2308*F2308</f>
        <v>0</v>
      </c>
    </row>
    <row r="2309" spans="1:8" x14ac:dyDescent="0.25">
      <c r="A2309" s="193" t="s">
        <v>17293</v>
      </c>
      <c r="B2309" s="194" t="s">
        <v>17294</v>
      </c>
      <c r="C2309" s="188" t="s">
        <v>6</v>
      </c>
      <c r="D2309" s="177"/>
      <c r="E2309" s="201">
        <v>141</v>
      </c>
      <c r="F2309" s="201">
        <v>9</v>
      </c>
      <c r="G2309" s="88">
        <f t="shared" si="72"/>
        <v>0</v>
      </c>
      <c r="H2309" s="66">
        <f t="shared" si="73"/>
        <v>0</v>
      </c>
    </row>
    <row r="2310" spans="1:8" x14ac:dyDescent="0.25">
      <c r="A2310" s="193" t="s">
        <v>17295</v>
      </c>
      <c r="B2310" s="194" t="s">
        <v>17296</v>
      </c>
      <c r="C2310" s="188" t="s">
        <v>6</v>
      </c>
      <c r="D2310" s="177"/>
      <c r="E2310" s="201">
        <v>138</v>
      </c>
      <c r="F2310" s="201">
        <v>8.8000000000000007</v>
      </c>
      <c r="G2310" s="88">
        <f t="shared" si="72"/>
        <v>0</v>
      </c>
      <c r="H2310" s="66">
        <f t="shared" si="73"/>
        <v>0</v>
      </c>
    </row>
    <row r="2311" spans="1:8" x14ac:dyDescent="0.25">
      <c r="A2311" s="193" t="s">
        <v>17297</v>
      </c>
      <c r="B2311" s="194" t="s">
        <v>17298</v>
      </c>
      <c r="C2311" s="188" t="s">
        <v>6</v>
      </c>
      <c r="D2311" s="177"/>
      <c r="E2311" s="201">
        <v>174</v>
      </c>
      <c r="F2311" s="201">
        <v>11.1</v>
      </c>
      <c r="G2311" s="88">
        <f t="shared" si="72"/>
        <v>0</v>
      </c>
      <c r="H2311" s="66">
        <f t="shared" si="73"/>
        <v>0</v>
      </c>
    </row>
    <row r="2312" spans="1:8" x14ac:dyDescent="0.25">
      <c r="A2312" s="193" t="s">
        <v>17299</v>
      </c>
      <c r="B2312" s="194" t="s">
        <v>17300</v>
      </c>
      <c r="C2312" s="188" t="s">
        <v>6</v>
      </c>
      <c r="D2312" s="177"/>
      <c r="E2312" s="201">
        <v>138</v>
      </c>
      <c r="F2312" s="201">
        <v>8.8000000000000007</v>
      </c>
      <c r="G2312" s="88">
        <f t="shared" si="72"/>
        <v>0</v>
      </c>
      <c r="H2312" s="66">
        <f t="shared" si="73"/>
        <v>0</v>
      </c>
    </row>
    <row r="2313" spans="1:8" s="103" customFormat="1" ht="12.75" x14ac:dyDescent="0.2">
      <c r="A2313" s="193" t="s">
        <v>17301</v>
      </c>
      <c r="B2313" s="194" t="s">
        <v>17302</v>
      </c>
      <c r="C2313" s="188" t="s">
        <v>6</v>
      </c>
      <c r="D2313" s="181"/>
      <c r="E2313" s="201">
        <v>174</v>
      </c>
      <c r="F2313" s="201">
        <v>11.1</v>
      </c>
      <c r="G2313" s="88">
        <f t="shared" si="72"/>
        <v>0</v>
      </c>
      <c r="H2313" s="66">
        <f t="shared" si="73"/>
        <v>0</v>
      </c>
    </row>
    <row r="2314" spans="1:8" x14ac:dyDescent="0.25">
      <c r="A2314" s="193" t="s">
        <v>17303</v>
      </c>
      <c r="B2314" s="194" t="s">
        <v>17304</v>
      </c>
      <c r="C2314" s="188" t="s">
        <v>6</v>
      </c>
      <c r="D2314" s="177"/>
      <c r="E2314" s="201">
        <v>133</v>
      </c>
      <c r="F2314" s="201">
        <v>8.5</v>
      </c>
      <c r="G2314" s="88">
        <f t="shared" si="72"/>
        <v>0</v>
      </c>
      <c r="H2314" s="66">
        <f t="shared" si="73"/>
        <v>0</v>
      </c>
    </row>
    <row r="2315" spans="1:8" x14ac:dyDescent="0.25">
      <c r="A2315" s="193" t="s">
        <v>17305</v>
      </c>
      <c r="B2315" s="194" t="s">
        <v>17306</v>
      </c>
      <c r="C2315" s="188" t="s">
        <v>6</v>
      </c>
      <c r="D2315" s="177"/>
      <c r="E2315" s="201">
        <v>169</v>
      </c>
      <c r="F2315" s="201">
        <v>10.7</v>
      </c>
      <c r="G2315" s="88">
        <f t="shared" si="72"/>
        <v>0</v>
      </c>
      <c r="H2315" s="66">
        <f t="shared" si="73"/>
        <v>0</v>
      </c>
    </row>
    <row r="2316" spans="1:8" x14ac:dyDescent="0.25">
      <c r="A2316" s="193" t="s">
        <v>17307</v>
      </c>
      <c r="B2316" s="194" t="s">
        <v>17308</v>
      </c>
      <c r="C2316" s="188" t="s">
        <v>6</v>
      </c>
      <c r="D2316" s="177"/>
      <c r="E2316" s="201">
        <v>133</v>
      </c>
      <c r="F2316" s="201">
        <v>8.5</v>
      </c>
      <c r="G2316" s="88">
        <f t="shared" si="72"/>
        <v>0</v>
      </c>
      <c r="H2316" s="66">
        <f t="shared" si="73"/>
        <v>0</v>
      </c>
    </row>
    <row r="2317" spans="1:8" x14ac:dyDescent="0.25">
      <c r="A2317" s="193" t="s">
        <v>17309</v>
      </c>
      <c r="B2317" s="194" t="s">
        <v>17310</v>
      </c>
      <c r="C2317" s="188" t="s">
        <v>6</v>
      </c>
      <c r="D2317" s="177"/>
      <c r="E2317" s="201">
        <v>169</v>
      </c>
      <c r="F2317" s="201">
        <v>10.7</v>
      </c>
      <c r="G2317" s="88">
        <f t="shared" si="72"/>
        <v>0</v>
      </c>
      <c r="H2317" s="66">
        <f t="shared" si="73"/>
        <v>0</v>
      </c>
    </row>
    <row r="2318" spans="1:8" x14ac:dyDescent="0.25">
      <c r="A2318" s="193" t="s">
        <v>17311</v>
      </c>
      <c r="B2318" s="194" t="s">
        <v>17312</v>
      </c>
      <c r="C2318" s="188" t="s">
        <v>6</v>
      </c>
      <c r="D2318" s="177"/>
      <c r="E2318" s="201">
        <v>172</v>
      </c>
      <c r="F2318" s="201">
        <v>10.9</v>
      </c>
      <c r="G2318" s="88">
        <f t="shared" si="72"/>
        <v>0</v>
      </c>
      <c r="H2318" s="66">
        <f t="shared" si="73"/>
        <v>0</v>
      </c>
    </row>
    <row r="2319" spans="1:8" x14ac:dyDescent="0.25">
      <c r="A2319" s="193" t="s">
        <v>17313</v>
      </c>
      <c r="B2319" s="194" t="s">
        <v>17314</v>
      </c>
      <c r="C2319" s="188" t="s">
        <v>6</v>
      </c>
      <c r="D2319" s="177"/>
      <c r="E2319" s="201">
        <v>182</v>
      </c>
      <c r="F2319" s="201">
        <v>11.6</v>
      </c>
      <c r="G2319" s="88">
        <f t="shared" si="72"/>
        <v>0</v>
      </c>
      <c r="H2319" s="66">
        <f t="shared" si="73"/>
        <v>0</v>
      </c>
    </row>
    <row r="2320" spans="1:8" x14ac:dyDescent="0.25">
      <c r="A2320" s="193" t="s">
        <v>17315</v>
      </c>
      <c r="B2320" s="194" t="s">
        <v>17316</v>
      </c>
      <c r="C2320" s="188" t="s">
        <v>6</v>
      </c>
      <c r="D2320" s="177"/>
      <c r="E2320" s="201">
        <v>26.5</v>
      </c>
      <c r="F2320" s="201">
        <v>1.69</v>
      </c>
      <c r="G2320" s="88">
        <f t="shared" si="72"/>
        <v>0</v>
      </c>
      <c r="H2320" s="66">
        <f t="shared" si="73"/>
        <v>0</v>
      </c>
    </row>
    <row r="2321" spans="1:8" x14ac:dyDescent="0.25">
      <c r="A2321" s="193" t="s">
        <v>17317</v>
      </c>
      <c r="B2321" s="194" t="s">
        <v>16787</v>
      </c>
      <c r="C2321" s="188" t="s">
        <v>6</v>
      </c>
      <c r="D2321" s="177"/>
      <c r="E2321" s="201">
        <v>3.79</v>
      </c>
      <c r="F2321" s="201">
        <v>2.41</v>
      </c>
      <c r="G2321" s="88">
        <f t="shared" si="72"/>
        <v>0</v>
      </c>
      <c r="H2321" s="66">
        <f t="shared" si="73"/>
        <v>0</v>
      </c>
    </row>
    <row r="2322" spans="1:8" ht="112.5" x14ac:dyDescent="0.25">
      <c r="A2322" s="195" t="s">
        <v>17318</v>
      </c>
      <c r="B2322" s="196" t="s">
        <v>23111</v>
      </c>
      <c r="C2322" s="198"/>
      <c r="D2322" s="199"/>
      <c r="E2322" s="199"/>
      <c r="F2322" s="199"/>
      <c r="G2322" s="199"/>
      <c r="H2322" s="200"/>
    </row>
    <row r="2323" spans="1:8" s="103" customFormat="1" ht="12.75" x14ac:dyDescent="0.2">
      <c r="A2323" s="193" t="s">
        <v>17319</v>
      </c>
      <c r="B2323" s="194" t="s">
        <v>17320</v>
      </c>
      <c r="C2323" s="188" t="s">
        <v>6</v>
      </c>
      <c r="D2323" s="181"/>
      <c r="E2323" s="201">
        <v>86</v>
      </c>
      <c r="F2323" s="201">
        <v>5.5</v>
      </c>
      <c r="G2323" s="88">
        <f t="shared" si="72"/>
        <v>0</v>
      </c>
      <c r="H2323" s="66">
        <f t="shared" si="73"/>
        <v>0</v>
      </c>
    </row>
    <row r="2324" spans="1:8" x14ac:dyDescent="0.25">
      <c r="A2324" s="193" t="s">
        <v>17321</v>
      </c>
      <c r="B2324" s="194" t="s">
        <v>17322</v>
      </c>
      <c r="C2324" s="188" t="s">
        <v>6</v>
      </c>
      <c r="D2324" s="177"/>
      <c r="E2324" s="201">
        <v>131</v>
      </c>
      <c r="F2324" s="201">
        <v>8.4</v>
      </c>
      <c r="G2324" s="88">
        <f t="shared" si="72"/>
        <v>0</v>
      </c>
      <c r="H2324" s="66">
        <f t="shared" si="73"/>
        <v>0</v>
      </c>
    </row>
    <row r="2325" spans="1:8" x14ac:dyDescent="0.25">
      <c r="A2325" s="193" t="s">
        <v>17323</v>
      </c>
      <c r="B2325" s="194" t="s">
        <v>17324</v>
      </c>
      <c r="C2325" s="188" t="s">
        <v>6</v>
      </c>
      <c r="D2325" s="177"/>
      <c r="E2325" s="201">
        <v>101</v>
      </c>
      <c r="F2325" s="201">
        <v>6.4</v>
      </c>
      <c r="G2325" s="88">
        <f t="shared" si="72"/>
        <v>0</v>
      </c>
      <c r="H2325" s="66">
        <f t="shared" si="73"/>
        <v>0</v>
      </c>
    </row>
    <row r="2326" spans="1:8" x14ac:dyDescent="0.25">
      <c r="A2326" s="193" t="s">
        <v>17325</v>
      </c>
      <c r="B2326" s="194" t="s">
        <v>17326</v>
      </c>
      <c r="C2326" s="188" t="s">
        <v>6</v>
      </c>
      <c r="D2326" s="177"/>
      <c r="E2326" s="201">
        <v>148</v>
      </c>
      <c r="F2326" s="201">
        <v>9.4</v>
      </c>
      <c r="G2326" s="88">
        <f t="shared" si="72"/>
        <v>0</v>
      </c>
      <c r="H2326" s="66">
        <f t="shared" si="73"/>
        <v>0</v>
      </c>
    </row>
    <row r="2327" spans="1:8" x14ac:dyDescent="0.25">
      <c r="A2327" s="193" t="s">
        <v>17327</v>
      </c>
      <c r="B2327" s="194" t="s">
        <v>17263</v>
      </c>
      <c r="C2327" s="188" t="s">
        <v>6</v>
      </c>
      <c r="D2327" s="177"/>
      <c r="E2327" s="201">
        <v>134</v>
      </c>
      <c r="F2327" s="201">
        <v>8.6</v>
      </c>
      <c r="G2327" s="88">
        <f t="shared" si="72"/>
        <v>0</v>
      </c>
      <c r="H2327" s="66">
        <f t="shared" si="73"/>
        <v>0</v>
      </c>
    </row>
    <row r="2328" spans="1:8" s="103" customFormat="1" ht="12.75" x14ac:dyDescent="0.2">
      <c r="A2328" s="193" t="s">
        <v>17328</v>
      </c>
      <c r="B2328" s="194" t="s">
        <v>17265</v>
      </c>
      <c r="C2328" s="188" t="s">
        <v>6</v>
      </c>
      <c r="D2328" s="181"/>
      <c r="E2328" s="201">
        <v>177</v>
      </c>
      <c r="F2328" s="201">
        <v>11.3</v>
      </c>
      <c r="G2328" s="88">
        <f t="shared" si="72"/>
        <v>0</v>
      </c>
      <c r="H2328" s="66">
        <f t="shared" si="73"/>
        <v>0</v>
      </c>
    </row>
    <row r="2329" spans="1:8" x14ac:dyDescent="0.25">
      <c r="A2329" s="193" t="s">
        <v>17329</v>
      </c>
      <c r="B2329" s="194" t="s">
        <v>17251</v>
      </c>
      <c r="C2329" s="188" t="s">
        <v>6</v>
      </c>
      <c r="D2329" s="177"/>
      <c r="E2329" s="201">
        <v>98</v>
      </c>
      <c r="F2329" s="201">
        <v>6.2</v>
      </c>
      <c r="G2329" s="88">
        <f t="shared" si="72"/>
        <v>0</v>
      </c>
      <c r="H2329" s="66">
        <f t="shared" si="73"/>
        <v>0</v>
      </c>
    </row>
    <row r="2330" spans="1:8" x14ac:dyDescent="0.25">
      <c r="A2330" s="193" t="s">
        <v>17330</v>
      </c>
      <c r="B2330" s="194" t="s">
        <v>17253</v>
      </c>
      <c r="C2330" s="188" t="s">
        <v>6</v>
      </c>
      <c r="D2330" s="177"/>
      <c r="E2330" s="201">
        <v>148</v>
      </c>
      <c r="F2330" s="201">
        <v>9.4</v>
      </c>
      <c r="G2330" s="88">
        <f t="shared" si="72"/>
        <v>0</v>
      </c>
      <c r="H2330" s="66">
        <f t="shared" si="73"/>
        <v>0</v>
      </c>
    </row>
    <row r="2331" spans="1:8" x14ac:dyDescent="0.25">
      <c r="A2331" s="193" t="s">
        <v>17331</v>
      </c>
      <c r="B2331" s="194" t="s">
        <v>16787</v>
      </c>
      <c r="C2331" s="188" t="s">
        <v>6</v>
      </c>
      <c r="D2331" s="177"/>
      <c r="E2331" s="201">
        <v>3.79</v>
      </c>
      <c r="F2331" s="201">
        <v>2.41</v>
      </c>
      <c r="G2331" s="88">
        <f t="shared" si="72"/>
        <v>0</v>
      </c>
      <c r="H2331" s="66">
        <f t="shared" si="73"/>
        <v>0</v>
      </c>
    </row>
    <row r="2332" spans="1:8" s="103" customFormat="1" ht="112.5" x14ac:dyDescent="0.2">
      <c r="A2332" s="195" t="s">
        <v>17332</v>
      </c>
      <c r="B2332" s="196" t="s">
        <v>23112</v>
      </c>
      <c r="C2332" s="198"/>
      <c r="D2332" s="199"/>
      <c r="E2332" s="199"/>
      <c r="F2332" s="199"/>
      <c r="G2332" s="199"/>
      <c r="H2332" s="200"/>
    </row>
    <row r="2333" spans="1:8" x14ac:dyDescent="0.25">
      <c r="A2333" s="193" t="s">
        <v>17333</v>
      </c>
      <c r="B2333" s="194" t="s">
        <v>17292</v>
      </c>
      <c r="C2333" s="188" t="s">
        <v>6</v>
      </c>
      <c r="D2333" s="177"/>
      <c r="E2333" s="201">
        <v>122</v>
      </c>
      <c r="F2333" s="201">
        <v>7.8</v>
      </c>
      <c r="G2333" s="88">
        <f t="shared" si="72"/>
        <v>0</v>
      </c>
      <c r="H2333" s="66">
        <f t="shared" si="73"/>
        <v>0</v>
      </c>
    </row>
    <row r="2334" spans="1:8" x14ac:dyDescent="0.25">
      <c r="A2334" s="193" t="s">
        <v>17334</v>
      </c>
      <c r="B2334" s="194" t="s">
        <v>17335</v>
      </c>
      <c r="C2334" s="188" t="s">
        <v>6</v>
      </c>
      <c r="D2334" s="177"/>
      <c r="E2334" s="201">
        <v>150</v>
      </c>
      <c r="F2334" s="201">
        <v>9.5</v>
      </c>
      <c r="G2334" s="88">
        <f t="shared" si="72"/>
        <v>0</v>
      </c>
      <c r="H2334" s="66">
        <f t="shared" si="73"/>
        <v>0</v>
      </c>
    </row>
    <row r="2335" spans="1:8" x14ac:dyDescent="0.25">
      <c r="A2335" s="193" t="s">
        <v>17336</v>
      </c>
      <c r="B2335" s="194" t="s">
        <v>17337</v>
      </c>
      <c r="C2335" s="188" t="s">
        <v>6</v>
      </c>
      <c r="D2335" s="177"/>
      <c r="E2335" s="201">
        <v>3.79</v>
      </c>
      <c r="F2335" s="201">
        <v>2.41</v>
      </c>
      <c r="G2335" s="88">
        <f t="shared" si="72"/>
        <v>0</v>
      </c>
      <c r="H2335" s="66">
        <f t="shared" si="73"/>
        <v>0</v>
      </c>
    </row>
    <row r="2336" spans="1:8" ht="90" x14ac:dyDescent="0.25">
      <c r="A2336" s="193" t="s">
        <v>17338</v>
      </c>
      <c r="B2336" s="194" t="s">
        <v>23113</v>
      </c>
      <c r="C2336" s="188" t="s">
        <v>6</v>
      </c>
      <c r="D2336" s="177"/>
      <c r="E2336" s="201">
        <v>71</v>
      </c>
      <c r="F2336" s="201">
        <v>4.24</v>
      </c>
      <c r="G2336" s="88">
        <f t="shared" si="72"/>
        <v>0</v>
      </c>
      <c r="H2336" s="66">
        <f t="shared" si="73"/>
        <v>0</v>
      </c>
    </row>
    <row r="2337" spans="1:8" ht="112.5" x14ac:dyDescent="0.25">
      <c r="A2337" s="195" t="s">
        <v>17339</v>
      </c>
      <c r="B2337" s="196" t="s">
        <v>23114</v>
      </c>
      <c r="C2337" s="198"/>
      <c r="D2337" s="199"/>
      <c r="E2337" s="199"/>
      <c r="F2337" s="199"/>
      <c r="G2337" s="199"/>
      <c r="H2337" s="200"/>
    </row>
    <row r="2338" spans="1:8" x14ac:dyDescent="0.25">
      <c r="A2338" s="193" t="s">
        <v>17340</v>
      </c>
      <c r="B2338" s="194" t="s">
        <v>17341</v>
      </c>
      <c r="C2338" s="188" t="s">
        <v>6</v>
      </c>
      <c r="D2338" s="177"/>
      <c r="E2338" s="201">
        <v>159</v>
      </c>
      <c r="F2338" s="201">
        <v>22.2</v>
      </c>
      <c r="G2338" s="88">
        <f t="shared" si="72"/>
        <v>0</v>
      </c>
      <c r="H2338" s="66">
        <f t="shared" si="73"/>
        <v>0</v>
      </c>
    </row>
    <row r="2339" spans="1:8" s="103" customFormat="1" ht="12.75" x14ac:dyDescent="0.2">
      <c r="A2339" s="193" t="s">
        <v>17342</v>
      </c>
      <c r="B2339" s="194" t="s">
        <v>17343</v>
      </c>
      <c r="C2339" s="188" t="s">
        <v>6</v>
      </c>
      <c r="D2339" s="181"/>
      <c r="E2339" s="201">
        <v>167</v>
      </c>
      <c r="F2339" s="201">
        <v>23.3</v>
      </c>
      <c r="G2339" s="88">
        <f t="shared" si="72"/>
        <v>0</v>
      </c>
      <c r="H2339" s="66">
        <f t="shared" si="73"/>
        <v>0</v>
      </c>
    </row>
    <row r="2340" spans="1:8" x14ac:dyDescent="0.25">
      <c r="A2340" s="193" t="s">
        <v>17344</v>
      </c>
      <c r="B2340" s="194" t="s">
        <v>16787</v>
      </c>
      <c r="C2340" s="188" t="s">
        <v>6</v>
      </c>
      <c r="D2340" s="177"/>
      <c r="E2340" s="201">
        <v>3.44</v>
      </c>
      <c r="F2340" s="201">
        <v>0.48099999999999998</v>
      </c>
      <c r="G2340" s="88">
        <f t="shared" si="72"/>
        <v>0</v>
      </c>
      <c r="H2340" s="66">
        <f t="shared" si="73"/>
        <v>0</v>
      </c>
    </row>
    <row r="2341" spans="1:8" ht="123.75" x14ac:dyDescent="0.25">
      <c r="A2341" s="195" t="s">
        <v>17345</v>
      </c>
      <c r="B2341" s="196" t="s">
        <v>23115</v>
      </c>
      <c r="C2341" s="198"/>
      <c r="D2341" s="199"/>
      <c r="E2341" s="199"/>
      <c r="F2341" s="199"/>
      <c r="G2341" s="199"/>
      <c r="H2341" s="200"/>
    </row>
    <row r="2342" spans="1:8" x14ac:dyDescent="0.25">
      <c r="A2342" s="193" t="s">
        <v>17346</v>
      </c>
      <c r="B2342" s="194" t="s">
        <v>17347</v>
      </c>
      <c r="C2342" s="188" t="s">
        <v>6</v>
      </c>
      <c r="D2342" s="177"/>
      <c r="E2342" s="201">
        <v>82</v>
      </c>
      <c r="F2342" s="201">
        <v>11.5</v>
      </c>
      <c r="G2342" s="88">
        <f t="shared" si="72"/>
        <v>0</v>
      </c>
      <c r="H2342" s="66">
        <f t="shared" si="73"/>
        <v>0</v>
      </c>
    </row>
    <row r="2343" spans="1:8" x14ac:dyDescent="0.25">
      <c r="A2343" s="193" t="s">
        <v>17348</v>
      </c>
      <c r="B2343" s="194" t="s">
        <v>17349</v>
      </c>
      <c r="C2343" s="188" t="s">
        <v>6</v>
      </c>
      <c r="D2343" s="177"/>
      <c r="E2343" s="201">
        <v>102</v>
      </c>
      <c r="F2343" s="201">
        <v>14.3</v>
      </c>
      <c r="G2343" s="88">
        <f t="shared" si="72"/>
        <v>0</v>
      </c>
      <c r="H2343" s="66">
        <f t="shared" si="73"/>
        <v>0</v>
      </c>
    </row>
    <row r="2344" spans="1:8" s="103" customFormat="1" ht="12.75" x14ac:dyDescent="0.2">
      <c r="A2344" s="193" t="s">
        <v>17350</v>
      </c>
      <c r="B2344" s="194" t="s">
        <v>17351</v>
      </c>
      <c r="C2344" s="188" t="s">
        <v>6</v>
      </c>
      <c r="D2344" s="181"/>
      <c r="E2344" s="201">
        <v>114</v>
      </c>
      <c r="F2344" s="201">
        <v>16</v>
      </c>
      <c r="G2344" s="88">
        <f t="shared" si="72"/>
        <v>0</v>
      </c>
      <c r="H2344" s="66">
        <f t="shared" si="73"/>
        <v>0</v>
      </c>
    </row>
    <row r="2345" spans="1:8" x14ac:dyDescent="0.25">
      <c r="A2345" s="193" t="s">
        <v>17352</v>
      </c>
      <c r="B2345" s="194" t="s">
        <v>17353</v>
      </c>
      <c r="C2345" s="188" t="s">
        <v>6</v>
      </c>
      <c r="D2345" s="177"/>
      <c r="E2345" s="201">
        <v>169</v>
      </c>
      <c r="F2345" s="201">
        <v>23.6</v>
      </c>
      <c r="G2345" s="88">
        <f t="shared" si="72"/>
        <v>0</v>
      </c>
      <c r="H2345" s="66">
        <f t="shared" si="73"/>
        <v>0</v>
      </c>
    </row>
    <row r="2346" spans="1:8" x14ac:dyDescent="0.25">
      <c r="A2346" s="193" t="s">
        <v>17354</v>
      </c>
      <c r="B2346" s="194" t="s">
        <v>17355</v>
      </c>
      <c r="C2346" s="188" t="s">
        <v>6</v>
      </c>
      <c r="D2346" s="177"/>
      <c r="E2346" s="201">
        <v>93</v>
      </c>
      <c r="F2346" s="201">
        <v>13</v>
      </c>
      <c r="G2346" s="88">
        <f t="shared" si="72"/>
        <v>0</v>
      </c>
      <c r="H2346" s="66">
        <f t="shared" si="73"/>
        <v>0</v>
      </c>
    </row>
    <row r="2347" spans="1:8" s="103" customFormat="1" ht="22.5" x14ac:dyDescent="0.2">
      <c r="A2347" s="193" t="s">
        <v>17356</v>
      </c>
      <c r="B2347" s="194" t="s">
        <v>17357</v>
      </c>
      <c r="C2347" s="188" t="s">
        <v>6</v>
      </c>
      <c r="D2347" s="181"/>
      <c r="E2347" s="201">
        <v>14.8</v>
      </c>
      <c r="F2347" s="201">
        <v>2.0699999999999998</v>
      </c>
      <c r="G2347" s="88">
        <f t="shared" si="72"/>
        <v>0</v>
      </c>
      <c r="H2347" s="66">
        <f t="shared" si="73"/>
        <v>0</v>
      </c>
    </row>
    <row r="2348" spans="1:8" ht="33.75" x14ac:dyDescent="0.25">
      <c r="A2348" s="195" t="s">
        <v>17358</v>
      </c>
      <c r="B2348" s="196" t="s">
        <v>23116</v>
      </c>
      <c r="C2348" s="198"/>
      <c r="D2348" s="199"/>
      <c r="E2348" s="199"/>
      <c r="F2348" s="199"/>
      <c r="G2348" s="199"/>
      <c r="H2348" s="200"/>
    </row>
    <row r="2349" spans="1:8" x14ac:dyDescent="0.25">
      <c r="A2349" s="193" t="s">
        <v>17359</v>
      </c>
      <c r="B2349" s="194" t="s">
        <v>17360</v>
      </c>
      <c r="C2349" s="188" t="s">
        <v>6</v>
      </c>
      <c r="D2349" s="177"/>
      <c r="E2349" s="201">
        <v>26.5</v>
      </c>
      <c r="F2349" s="201">
        <v>3.71</v>
      </c>
      <c r="G2349" s="88">
        <f t="shared" si="72"/>
        <v>0</v>
      </c>
      <c r="H2349" s="66">
        <f t="shared" si="73"/>
        <v>0</v>
      </c>
    </row>
    <row r="2350" spans="1:8" ht="22.5" x14ac:dyDescent="0.25">
      <c r="A2350" s="193" t="s">
        <v>17361</v>
      </c>
      <c r="B2350" s="194" t="s">
        <v>17362</v>
      </c>
      <c r="C2350" s="188" t="s">
        <v>6</v>
      </c>
      <c r="D2350" s="177"/>
      <c r="E2350" s="201">
        <v>49.1</v>
      </c>
      <c r="F2350" s="201">
        <v>6.9</v>
      </c>
      <c r="G2350" s="88">
        <f t="shared" si="72"/>
        <v>0</v>
      </c>
      <c r="H2350" s="66">
        <f t="shared" si="73"/>
        <v>0</v>
      </c>
    </row>
    <row r="2351" spans="1:8" x14ac:dyDescent="0.25">
      <c r="A2351" s="193" t="s">
        <v>17363</v>
      </c>
      <c r="B2351" s="194" t="s">
        <v>17364</v>
      </c>
      <c r="C2351" s="188" t="s">
        <v>6</v>
      </c>
      <c r="D2351" s="177"/>
      <c r="E2351" s="201">
        <v>22.5</v>
      </c>
      <c r="F2351" s="201">
        <v>3.15</v>
      </c>
      <c r="G2351" s="88">
        <f t="shared" si="72"/>
        <v>0</v>
      </c>
      <c r="H2351" s="66">
        <f t="shared" si="73"/>
        <v>0</v>
      </c>
    </row>
    <row r="2352" spans="1:8" x14ac:dyDescent="0.25">
      <c r="A2352" s="193" t="s">
        <v>17365</v>
      </c>
      <c r="B2352" s="194" t="s">
        <v>17366</v>
      </c>
      <c r="C2352" s="188" t="s">
        <v>6</v>
      </c>
      <c r="D2352" s="177"/>
      <c r="E2352" s="201">
        <v>87</v>
      </c>
      <c r="F2352" s="201">
        <v>12.2</v>
      </c>
      <c r="G2352" s="88">
        <f t="shared" si="72"/>
        <v>0</v>
      </c>
      <c r="H2352" s="66">
        <f t="shared" si="73"/>
        <v>0</v>
      </c>
    </row>
    <row r="2353" spans="1:8" ht="135" x14ac:dyDescent="0.25">
      <c r="A2353" s="195" t="s">
        <v>17367</v>
      </c>
      <c r="B2353" s="196" t="s">
        <v>23117</v>
      </c>
      <c r="C2353" s="198"/>
      <c r="D2353" s="199"/>
      <c r="E2353" s="199"/>
      <c r="F2353" s="199"/>
      <c r="G2353" s="199"/>
      <c r="H2353" s="200"/>
    </row>
    <row r="2354" spans="1:8" x14ac:dyDescent="0.25">
      <c r="A2354" s="193" t="s">
        <v>17368</v>
      </c>
      <c r="B2354" s="194" t="s">
        <v>17369</v>
      </c>
      <c r="C2354" s="188" t="s">
        <v>6</v>
      </c>
      <c r="D2354" s="177"/>
      <c r="E2354" s="201">
        <v>94</v>
      </c>
      <c r="F2354" s="201">
        <v>13.2</v>
      </c>
      <c r="G2354" s="88">
        <f t="shared" si="72"/>
        <v>0</v>
      </c>
      <c r="H2354" s="66">
        <f t="shared" si="73"/>
        <v>0</v>
      </c>
    </row>
    <row r="2355" spans="1:8" x14ac:dyDescent="0.25">
      <c r="A2355" s="193" t="s">
        <v>17370</v>
      </c>
      <c r="B2355" s="194" t="s">
        <v>17371</v>
      </c>
      <c r="C2355" s="188" t="s">
        <v>6</v>
      </c>
      <c r="D2355" s="177"/>
      <c r="E2355" s="201">
        <v>117</v>
      </c>
      <c r="F2355" s="201">
        <v>16.399999999999999</v>
      </c>
      <c r="G2355" s="88">
        <f t="shared" si="72"/>
        <v>0</v>
      </c>
      <c r="H2355" s="66">
        <f t="shared" si="73"/>
        <v>0</v>
      </c>
    </row>
    <row r="2356" spans="1:8" s="103" customFormat="1" ht="90" x14ac:dyDescent="0.2">
      <c r="A2356" s="195" t="s">
        <v>17372</v>
      </c>
      <c r="B2356" s="196" t="s">
        <v>23118</v>
      </c>
      <c r="C2356" s="198"/>
      <c r="D2356" s="199"/>
      <c r="E2356" s="199"/>
      <c r="F2356" s="199"/>
      <c r="G2356" s="199"/>
      <c r="H2356" s="200"/>
    </row>
    <row r="2357" spans="1:8" x14ac:dyDescent="0.25">
      <c r="A2357" s="193" t="s">
        <v>17373</v>
      </c>
      <c r="B2357" s="194" t="s">
        <v>17374</v>
      </c>
      <c r="C2357" s="188" t="s">
        <v>6</v>
      </c>
      <c r="D2357" s="177"/>
      <c r="E2357" s="201">
        <v>36.9</v>
      </c>
      <c r="F2357" s="201">
        <v>5.2</v>
      </c>
      <c r="G2357" s="88">
        <f t="shared" si="72"/>
        <v>0</v>
      </c>
      <c r="H2357" s="66">
        <f t="shared" si="73"/>
        <v>0</v>
      </c>
    </row>
    <row r="2358" spans="1:8" ht="22.5" x14ac:dyDescent="0.25">
      <c r="A2358" s="193" t="s">
        <v>17375</v>
      </c>
      <c r="B2358" s="194" t="s">
        <v>17376</v>
      </c>
      <c r="C2358" s="188" t="s">
        <v>6</v>
      </c>
      <c r="D2358" s="177"/>
      <c r="E2358" s="201">
        <v>52</v>
      </c>
      <c r="F2358" s="201">
        <v>7.3</v>
      </c>
      <c r="G2358" s="88">
        <f t="shared" si="72"/>
        <v>0</v>
      </c>
      <c r="H2358" s="66">
        <f t="shared" si="73"/>
        <v>0</v>
      </c>
    </row>
    <row r="2359" spans="1:8" x14ac:dyDescent="0.25">
      <c r="A2359" s="193" t="s">
        <v>17377</v>
      </c>
      <c r="B2359" s="194" t="s">
        <v>17378</v>
      </c>
      <c r="C2359" s="188" t="s">
        <v>6</v>
      </c>
      <c r="D2359" s="177"/>
      <c r="E2359" s="201">
        <v>26.2</v>
      </c>
      <c r="F2359" s="201">
        <v>3.67</v>
      </c>
      <c r="G2359" s="88">
        <f t="shared" si="72"/>
        <v>0</v>
      </c>
      <c r="H2359" s="66">
        <f t="shared" si="73"/>
        <v>0</v>
      </c>
    </row>
    <row r="2360" spans="1:8" s="103" customFormat="1" ht="22.5" x14ac:dyDescent="0.2">
      <c r="A2360" s="193" t="s">
        <v>17379</v>
      </c>
      <c r="B2360" s="194" t="s">
        <v>17380</v>
      </c>
      <c r="C2360" s="188" t="s">
        <v>6</v>
      </c>
      <c r="D2360" s="181"/>
      <c r="E2360" s="201">
        <v>41.8</v>
      </c>
      <c r="F2360" s="201">
        <v>5.9</v>
      </c>
      <c r="G2360" s="88">
        <f t="shared" si="72"/>
        <v>0</v>
      </c>
      <c r="H2360" s="66">
        <f t="shared" si="73"/>
        <v>0</v>
      </c>
    </row>
    <row r="2361" spans="1:8" x14ac:dyDescent="0.25">
      <c r="A2361" s="193" t="s">
        <v>17381</v>
      </c>
      <c r="B2361" s="194" t="s">
        <v>17382</v>
      </c>
      <c r="C2361" s="188" t="s">
        <v>6</v>
      </c>
      <c r="D2361" s="177"/>
      <c r="E2361" s="201">
        <v>20.9</v>
      </c>
      <c r="F2361" s="201">
        <v>2.93</v>
      </c>
      <c r="G2361" s="88">
        <f t="shared" si="72"/>
        <v>0</v>
      </c>
      <c r="H2361" s="66">
        <f t="shared" si="73"/>
        <v>0</v>
      </c>
    </row>
    <row r="2362" spans="1:8" ht="22.5" x14ac:dyDescent="0.25">
      <c r="A2362" s="193" t="s">
        <v>17383</v>
      </c>
      <c r="B2362" s="194" t="s">
        <v>17384</v>
      </c>
      <c r="C2362" s="188" t="s">
        <v>6</v>
      </c>
      <c r="D2362" s="177"/>
      <c r="E2362" s="201">
        <v>18</v>
      </c>
      <c r="F2362" s="201">
        <v>2.52</v>
      </c>
      <c r="G2362" s="88">
        <f t="shared" si="72"/>
        <v>0</v>
      </c>
      <c r="H2362" s="66">
        <f t="shared" si="73"/>
        <v>0</v>
      </c>
    </row>
    <row r="2363" spans="1:8" ht="67.5" x14ac:dyDescent="0.25">
      <c r="A2363" s="193" t="s">
        <v>17385</v>
      </c>
      <c r="B2363" s="194" t="s">
        <v>23119</v>
      </c>
      <c r="C2363" s="188" t="s">
        <v>6</v>
      </c>
      <c r="D2363" s="177"/>
      <c r="E2363" s="201">
        <v>63</v>
      </c>
      <c r="F2363" s="201">
        <v>8.8000000000000007</v>
      </c>
      <c r="G2363" s="88">
        <f t="shared" si="72"/>
        <v>0</v>
      </c>
      <c r="H2363" s="66">
        <f t="shared" si="73"/>
        <v>0</v>
      </c>
    </row>
    <row r="2364" spans="1:8" ht="78.75" x14ac:dyDescent="0.25">
      <c r="A2364" s="193" t="s">
        <v>17386</v>
      </c>
      <c r="B2364" s="194" t="s">
        <v>23120</v>
      </c>
      <c r="C2364" s="188" t="s">
        <v>6</v>
      </c>
      <c r="D2364" s="177"/>
      <c r="E2364" s="201">
        <v>66</v>
      </c>
      <c r="F2364" s="201">
        <v>9.1999999999999993</v>
      </c>
      <c r="G2364" s="88">
        <f t="shared" si="72"/>
        <v>0</v>
      </c>
      <c r="H2364" s="66">
        <f t="shared" si="73"/>
        <v>0</v>
      </c>
    </row>
    <row r="2365" spans="1:8" ht="135" x14ac:dyDescent="0.25">
      <c r="A2365" s="195" t="s">
        <v>17387</v>
      </c>
      <c r="B2365" s="196" t="s">
        <v>23121</v>
      </c>
      <c r="C2365" s="198"/>
      <c r="D2365" s="199"/>
      <c r="E2365" s="199"/>
      <c r="F2365" s="199"/>
      <c r="G2365" s="199"/>
      <c r="H2365" s="200"/>
    </row>
    <row r="2366" spans="1:8" s="103" customFormat="1" ht="12.75" x14ac:dyDescent="0.2">
      <c r="A2366" s="193" t="s">
        <v>17388</v>
      </c>
      <c r="B2366" s="194" t="s">
        <v>17389</v>
      </c>
      <c r="C2366" s="188" t="s">
        <v>6</v>
      </c>
      <c r="D2366" s="181"/>
      <c r="E2366" s="201">
        <v>163</v>
      </c>
      <c r="F2366" s="201">
        <v>22.8</v>
      </c>
      <c r="G2366" s="88">
        <f t="shared" si="72"/>
        <v>0</v>
      </c>
      <c r="H2366" s="66">
        <f t="shared" si="73"/>
        <v>0</v>
      </c>
    </row>
    <row r="2367" spans="1:8" x14ac:dyDescent="0.25">
      <c r="A2367" s="193" t="s">
        <v>17390</v>
      </c>
      <c r="B2367" s="194" t="s">
        <v>17391</v>
      </c>
      <c r="C2367" s="188" t="s">
        <v>6</v>
      </c>
      <c r="D2367" s="177"/>
      <c r="E2367" s="201">
        <v>174</v>
      </c>
      <c r="F2367" s="201">
        <v>24.4</v>
      </c>
      <c r="G2367" s="88">
        <f t="shared" si="72"/>
        <v>0</v>
      </c>
      <c r="H2367" s="66">
        <f t="shared" si="73"/>
        <v>0</v>
      </c>
    </row>
    <row r="2368" spans="1:8" x14ac:dyDescent="0.25">
      <c r="A2368" s="193" t="s">
        <v>17392</v>
      </c>
      <c r="B2368" s="194" t="s">
        <v>17393</v>
      </c>
      <c r="C2368" s="188" t="s">
        <v>6</v>
      </c>
      <c r="D2368" s="177"/>
      <c r="E2368" s="201">
        <v>152</v>
      </c>
      <c r="F2368" s="201">
        <v>21.3</v>
      </c>
      <c r="G2368" s="88">
        <f t="shared" si="72"/>
        <v>0</v>
      </c>
      <c r="H2368" s="66">
        <f t="shared" si="73"/>
        <v>0</v>
      </c>
    </row>
    <row r="2369" spans="1:8" ht="112.5" x14ac:dyDescent="0.25">
      <c r="A2369" s="195" t="s">
        <v>17394</v>
      </c>
      <c r="B2369" s="196" t="s">
        <v>23122</v>
      </c>
      <c r="C2369" s="198"/>
      <c r="D2369" s="199"/>
      <c r="E2369" s="199"/>
      <c r="F2369" s="199"/>
      <c r="G2369" s="199"/>
      <c r="H2369" s="200"/>
    </row>
    <row r="2370" spans="1:8" x14ac:dyDescent="0.25">
      <c r="A2370" s="193" t="s">
        <v>17395</v>
      </c>
      <c r="B2370" s="194" t="s">
        <v>17396</v>
      </c>
      <c r="C2370" s="188" t="s">
        <v>6</v>
      </c>
      <c r="D2370" s="177"/>
      <c r="E2370" s="201">
        <v>215</v>
      </c>
      <c r="F2370" s="201">
        <v>30.1</v>
      </c>
      <c r="G2370" s="88">
        <f t="shared" si="72"/>
        <v>0</v>
      </c>
      <c r="H2370" s="66">
        <f t="shared" si="73"/>
        <v>0</v>
      </c>
    </row>
    <row r="2371" spans="1:8" x14ac:dyDescent="0.25">
      <c r="A2371" s="193" t="s">
        <v>17397</v>
      </c>
      <c r="B2371" s="194" t="s">
        <v>17398</v>
      </c>
      <c r="C2371" s="188" t="s">
        <v>6</v>
      </c>
      <c r="D2371" s="177"/>
      <c r="E2371" s="201">
        <v>228</v>
      </c>
      <c r="F2371" s="201">
        <v>32</v>
      </c>
      <c r="G2371" s="88">
        <f t="shared" si="72"/>
        <v>0</v>
      </c>
      <c r="H2371" s="66">
        <f t="shared" si="73"/>
        <v>0</v>
      </c>
    </row>
    <row r="2372" spans="1:8" x14ac:dyDescent="0.25">
      <c r="A2372" s="193" t="s">
        <v>17399</v>
      </c>
      <c r="B2372" s="194" t="s">
        <v>17400</v>
      </c>
      <c r="C2372" s="188" t="s">
        <v>6</v>
      </c>
      <c r="D2372" s="177"/>
      <c r="E2372" s="201">
        <v>239</v>
      </c>
      <c r="F2372" s="201">
        <v>33.4</v>
      </c>
      <c r="G2372" s="88">
        <f t="shared" ref="G2372:G2435" si="74">D2372*E2372</f>
        <v>0</v>
      </c>
      <c r="H2372" s="66">
        <f t="shared" ref="H2372:H2435" si="75">D2372*F2372</f>
        <v>0</v>
      </c>
    </row>
    <row r="2373" spans="1:8" x14ac:dyDescent="0.25">
      <c r="A2373" s="193" t="s">
        <v>17401</v>
      </c>
      <c r="B2373" s="194" t="s">
        <v>17402</v>
      </c>
      <c r="C2373" s="188" t="s">
        <v>6</v>
      </c>
      <c r="D2373" s="177"/>
      <c r="E2373" s="201">
        <v>186</v>
      </c>
      <c r="F2373" s="201">
        <v>26</v>
      </c>
      <c r="G2373" s="88">
        <f t="shared" si="74"/>
        <v>0</v>
      </c>
      <c r="H2373" s="66">
        <f t="shared" si="75"/>
        <v>0</v>
      </c>
    </row>
    <row r="2374" spans="1:8" x14ac:dyDescent="0.25">
      <c r="A2374" s="193" t="s">
        <v>17403</v>
      </c>
      <c r="B2374" s="194" t="s">
        <v>17404</v>
      </c>
      <c r="C2374" s="188" t="s">
        <v>6</v>
      </c>
      <c r="D2374" s="177"/>
      <c r="E2374" s="201">
        <v>194</v>
      </c>
      <c r="F2374" s="201">
        <v>27.2</v>
      </c>
      <c r="G2374" s="88">
        <f t="shared" si="74"/>
        <v>0</v>
      </c>
      <c r="H2374" s="66">
        <f t="shared" si="75"/>
        <v>0</v>
      </c>
    </row>
    <row r="2375" spans="1:8" ht="135" x14ac:dyDescent="0.25">
      <c r="A2375" s="195" t="s">
        <v>17405</v>
      </c>
      <c r="B2375" s="196" t="s">
        <v>23123</v>
      </c>
      <c r="C2375" s="198"/>
      <c r="D2375" s="199"/>
      <c r="E2375" s="199"/>
      <c r="F2375" s="199"/>
      <c r="G2375" s="199"/>
      <c r="H2375" s="200"/>
    </row>
    <row r="2376" spans="1:8" x14ac:dyDescent="0.25">
      <c r="A2376" s="193" t="s">
        <v>17406</v>
      </c>
      <c r="B2376" s="194" t="s">
        <v>17407</v>
      </c>
      <c r="C2376" s="188" t="s">
        <v>6</v>
      </c>
      <c r="D2376" s="177"/>
      <c r="E2376" s="201">
        <v>238</v>
      </c>
      <c r="F2376" s="201">
        <v>33.299999999999997</v>
      </c>
      <c r="G2376" s="88">
        <f t="shared" si="74"/>
        <v>0</v>
      </c>
      <c r="H2376" s="66">
        <f t="shared" si="75"/>
        <v>0</v>
      </c>
    </row>
    <row r="2377" spans="1:8" x14ac:dyDescent="0.25">
      <c r="A2377" s="193" t="s">
        <v>17408</v>
      </c>
      <c r="B2377" s="194" t="s">
        <v>17409</v>
      </c>
      <c r="C2377" s="188" t="s">
        <v>6</v>
      </c>
      <c r="D2377" s="177"/>
      <c r="E2377" s="201">
        <v>244</v>
      </c>
      <c r="F2377" s="201">
        <v>34.1</v>
      </c>
      <c r="G2377" s="88">
        <f t="shared" si="74"/>
        <v>0</v>
      </c>
      <c r="H2377" s="66">
        <f t="shared" si="75"/>
        <v>0</v>
      </c>
    </row>
    <row r="2378" spans="1:8" s="103" customFormat="1" ht="12.75" x14ac:dyDescent="0.2">
      <c r="A2378" s="193" t="s">
        <v>17410</v>
      </c>
      <c r="B2378" s="194" t="s">
        <v>17411</v>
      </c>
      <c r="C2378" s="188" t="s">
        <v>6</v>
      </c>
      <c r="D2378" s="181"/>
      <c r="E2378" s="201">
        <v>254</v>
      </c>
      <c r="F2378" s="201">
        <v>35.5</v>
      </c>
      <c r="G2378" s="88">
        <f t="shared" si="74"/>
        <v>0</v>
      </c>
      <c r="H2378" s="66">
        <f t="shared" si="75"/>
        <v>0</v>
      </c>
    </row>
    <row r="2379" spans="1:8" x14ac:dyDescent="0.25">
      <c r="A2379" s="193" t="s">
        <v>17412</v>
      </c>
      <c r="B2379" s="194" t="s">
        <v>17413</v>
      </c>
      <c r="C2379" s="188" t="s">
        <v>6</v>
      </c>
      <c r="D2379" s="177"/>
      <c r="E2379" s="201">
        <v>279</v>
      </c>
      <c r="F2379" s="201">
        <v>39.1</v>
      </c>
      <c r="G2379" s="88">
        <f t="shared" si="74"/>
        <v>0</v>
      </c>
      <c r="H2379" s="66">
        <f t="shared" si="75"/>
        <v>0</v>
      </c>
    </row>
    <row r="2380" spans="1:8" x14ac:dyDescent="0.25">
      <c r="A2380" s="193" t="s">
        <v>17414</v>
      </c>
      <c r="B2380" s="194" t="s">
        <v>17415</v>
      </c>
      <c r="C2380" s="188" t="s">
        <v>6</v>
      </c>
      <c r="D2380" s="177"/>
      <c r="E2380" s="201">
        <v>334</v>
      </c>
      <c r="F2380" s="201">
        <v>46.7</v>
      </c>
      <c r="G2380" s="88">
        <f t="shared" si="74"/>
        <v>0</v>
      </c>
      <c r="H2380" s="66">
        <f t="shared" si="75"/>
        <v>0</v>
      </c>
    </row>
    <row r="2381" spans="1:8" x14ac:dyDescent="0.25">
      <c r="A2381" s="193" t="s">
        <v>17416</v>
      </c>
      <c r="B2381" s="194" t="s">
        <v>17417</v>
      </c>
      <c r="C2381" s="188" t="s">
        <v>6</v>
      </c>
      <c r="D2381" s="177"/>
      <c r="E2381" s="201">
        <v>207</v>
      </c>
      <c r="F2381" s="201">
        <v>29</v>
      </c>
      <c r="G2381" s="88">
        <f t="shared" si="74"/>
        <v>0</v>
      </c>
      <c r="H2381" s="66">
        <f t="shared" si="75"/>
        <v>0</v>
      </c>
    </row>
    <row r="2382" spans="1:8" x14ac:dyDescent="0.25">
      <c r="A2382" s="193" t="s">
        <v>17418</v>
      </c>
      <c r="B2382" s="194" t="s">
        <v>17419</v>
      </c>
      <c r="C2382" s="188" t="s">
        <v>6</v>
      </c>
      <c r="D2382" s="177"/>
      <c r="E2382" s="201">
        <v>218</v>
      </c>
      <c r="F2382" s="201">
        <v>30.6</v>
      </c>
      <c r="G2382" s="88">
        <f t="shared" si="74"/>
        <v>0</v>
      </c>
      <c r="H2382" s="66">
        <f t="shared" si="75"/>
        <v>0</v>
      </c>
    </row>
    <row r="2383" spans="1:8" x14ac:dyDescent="0.25">
      <c r="A2383" s="193" t="s">
        <v>17420</v>
      </c>
      <c r="B2383" s="194" t="s">
        <v>17421</v>
      </c>
      <c r="C2383" s="188" t="s">
        <v>6</v>
      </c>
      <c r="D2383" s="177"/>
      <c r="E2383" s="201">
        <v>254</v>
      </c>
      <c r="F2383" s="201">
        <v>35.5</v>
      </c>
      <c r="G2383" s="88">
        <f t="shared" si="74"/>
        <v>0</v>
      </c>
      <c r="H2383" s="66">
        <f t="shared" si="75"/>
        <v>0</v>
      </c>
    </row>
    <row r="2384" spans="1:8" x14ac:dyDescent="0.25">
      <c r="A2384" s="193" t="s">
        <v>17422</v>
      </c>
      <c r="B2384" s="194" t="s">
        <v>17423</v>
      </c>
      <c r="C2384" s="188" t="s">
        <v>6</v>
      </c>
      <c r="D2384" s="177"/>
      <c r="E2384" s="201">
        <v>265</v>
      </c>
      <c r="F2384" s="201">
        <v>37.1</v>
      </c>
      <c r="G2384" s="88">
        <f t="shared" si="74"/>
        <v>0</v>
      </c>
      <c r="H2384" s="66">
        <f t="shared" si="75"/>
        <v>0</v>
      </c>
    </row>
    <row r="2385" spans="1:8" x14ac:dyDescent="0.25">
      <c r="A2385" s="193" t="s">
        <v>17424</v>
      </c>
      <c r="B2385" s="194" t="s">
        <v>17425</v>
      </c>
      <c r="C2385" s="188" t="s">
        <v>6</v>
      </c>
      <c r="D2385" s="177"/>
      <c r="E2385" s="201">
        <v>294</v>
      </c>
      <c r="F2385" s="201">
        <v>41.2</v>
      </c>
      <c r="G2385" s="88">
        <f t="shared" si="74"/>
        <v>0</v>
      </c>
      <c r="H2385" s="66">
        <f t="shared" si="75"/>
        <v>0</v>
      </c>
    </row>
    <row r="2386" spans="1:8" ht="22.5" x14ac:dyDescent="0.25">
      <c r="A2386" s="193" t="s">
        <v>17426</v>
      </c>
      <c r="B2386" s="194" t="s">
        <v>17427</v>
      </c>
      <c r="C2386" s="188" t="s">
        <v>6</v>
      </c>
      <c r="D2386" s="177"/>
      <c r="E2386" s="201">
        <v>24.6</v>
      </c>
      <c r="F2386" s="201">
        <v>3.44</v>
      </c>
      <c r="G2386" s="88">
        <f t="shared" si="74"/>
        <v>0</v>
      </c>
      <c r="H2386" s="66">
        <f t="shared" si="75"/>
        <v>0</v>
      </c>
    </row>
    <row r="2387" spans="1:8" ht="123.75" x14ac:dyDescent="0.25">
      <c r="A2387" s="195" t="s">
        <v>17428</v>
      </c>
      <c r="B2387" s="196" t="s">
        <v>23124</v>
      </c>
      <c r="C2387" s="198"/>
      <c r="D2387" s="199"/>
      <c r="E2387" s="199"/>
      <c r="F2387" s="199"/>
      <c r="G2387" s="199"/>
      <c r="H2387" s="200"/>
    </row>
    <row r="2388" spans="1:8" s="103" customFormat="1" ht="12.75" x14ac:dyDescent="0.2">
      <c r="A2388" s="193" t="s">
        <v>17429</v>
      </c>
      <c r="B2388" s="194" t="s">
        <v>17430</v>
      </c>
      <c r="C2388" s="188" t="s">
        <v>6</v>
      </c>
      <c r="D2388" s="181"/>
      <c r="E2388" s="201">
        <v>261</v>
      </c>
      <c r="F2388" s="201">
        <v>36.5</v>
      </c>
      <c r="G2388" s="88">
        <f t="shared" si="74"/>
        <v>0</v>
      </c>
      <c r="H2388" s="66">
        <f t="shared" si="75"/>
        <v>0</v>
      </c>
    </row>
    <row r="2389" spans="1:8" x14ac:dyDescent="0.25">
      <c r="A2389" s="193" t="s">
        <v>17431</v>
      </c>
      <c r="B2389" s="194" t="s">
        <v>17432</v>
      </c>
      <c r="C2389" s="188" t="s">
        <v>6</v>
      </c>
      <c r="D2389" s="177"/>
      <c r="E2389" s="201">
        <v>267</v>
      </c>
      <c r="F2389" s="201">
        <v>37.4</v>
      </c>
      <c r="G2389" s="88">
        <f t="shared" si="74"/>
        <v>0</v>
      </c>
      <c r="H2389" s="66">
        <f t="shared" si="75"/>
        <v>0</v>
      </c>
    </row>
    <row r="2390" spans="1:8" x14ac:dyDescent="0.25">
      <c r="A2390" s="193" t="s">
        <v>17433</v>
      </c>
      <c r="B2390" s="194" t="s">
        <v>17434</v>
      </c>
      <c r="C2390" s="188" t="s">
        <v>6</v>
      </c>
      <c r="D2390" s="177"/>
      <c r="E2390" s="201">
        <v>278</v>
      </c>
      <c r="F2390" s="201">
        <v>38.9</v>
      </c>
      <c r="G2390" s="88">
        <f t="shared" si="74"/>
        <v>0</v>
      </c>
      <c r="H2390" s="66">
        <f t="shared" si="75"/>
        <v>0</v>
      </c>
    </row>
    <row r="2391" spans="1:8" x14ac:dyDescent="0.25">
      <c r="A2391" s="193" t="s">
        <v>17435</v>
      </c>
      <c r="B2391" s="194" t="s">
        <v>17436</v>
      </c>
      <c r="C2391" s="188" t="s">
        <v>6</v>
      </c>
      <c r="D2391" s="177"/>
      <c r="E2391" s="201">
        <v>306</v>
      </c>
      <c r="F2391" s="201">
        <v>42.9</v>
      </c>
      <c r="G2391" s="88">
        <f t="shared" si="74"/>
        <v>0</v>
      </c>
      <c r="H2391" s="66">
        <f t="shared" si="75"/>
        <v>0</v>
      </c>
    </row>
    <row r="2392" spans="1:8" x14ac:dyDescent="0.25">
      <c r="A2392" s="193" t="s">
        <v>17437</v>
      </c>
      <c r="B2392" s="194" t="s">
        <v>17438</v>
      </c>
      <c r="C2392" s="188" t="s">
        <v>6</v>
      </c>
      <c r="D2392" s="177"/>
      <c r="E2392" s="201">
        <v>367</v>
      </c>
      <c r="F2392" s="201">
        <v>51</v>
      </c>
      <c r="G2392" s="88">
        <f t="shared" si="74"/>
        <v>0</v>
      </c>
      <c r="H2392" s="66">
        <f t="shared" si="75"/>
        <v>0</v>
      </c>
    </row>
    <row r="2393" spans="1:8" s="103" customFormat="1" ht="12.75" x14ac:dyDescent="0.2">
      <c r="A2393" s="193" t="s">
        <v>17439</v>
      </c>
      <c r="B2393" s="194" t="s">
        <v>17419</v>
      </c>
      <c r="C2393" s="188" t="s">
        <v>6</v>
      </c>
      <c r="D2393" s="181"/>
      <c r="E2393" s="201">
        <v>278</v>
      </c>
      <c r="F2393" s="201">
        <v>38.9</v>
      </c>
      <c r="G2393" s="88">
        <f t="shared" si="74"/>
        <v>0</v>
      </c>
      <c r="H2393" s="66">
        <f t="shared" si="75"/>
        <v>0</v>
      </c>
    </row>
    <row r="2394" spans="1:8" x14ac:dyDescent="0.25">
      <c r="A2394" s="193" t="s">
        <v>17440</v>
      </c>
      <c r="B2394" s="194" t="s">
        <v>17423</v>
      </c>
      <c r="C2394" s="188" t="s">
        <v>6</v>
      </c>
      <c r="D2394" s="177"/>
      <c r="E2394" s="201">
        <v>291</v>
      </c>
      <c r="F2394" s="201">
        <v>40.799999999999997</v>
      </c>
      <c r="G2394" s="88">
        <f t="shared" si="74"/>
        <v>0</v>
      </c>
      <c r="H2394" s="66">
        <f t="shared" si="75"/>
        <v>0</v>
      </c>
    </row>
    <row r="2395" spans="1:8" x14ac:dyDescent="0.25">
      <c r="A2395" s="193" t="s">
        <v>17441</v>
      </c>
      <c r="B2395" s="194" t="s">
        <v>17425</v>
      </c>
      <c r="C2395" s="188" t="s">
        <v>6</v>
      </c>
      <c r="D2395" s="177"/>
      <c r="E2395" s="201">
        <v>324</v>
      </c>
      <c r="F2395" s="201">
        <v>45.4</v>
      </c>
      <c r="G2395" s="88">
        <f t="shared" si="74"/>
        <v>0</v>
      </c>
      <c r="H2395" s="66">
        <f t="shared" si="75"/>
        <v>0</v>
      </c>
    </row>
    <row r="2396" spans="1:8" ht="22.5" x14ac:dyDescent="0.25">
      <c r="A2396" s="193" t="s">
        <v>17442</v>
      </c>
      <c r="B2396" s="194" t="s">
        <v>17443</v>
      </c>
      <c r="C2396" s="188" t="s">
        <v>6</v>
      </c>
      <c r="D2396" s="177"/>
      <c r="E2396" s="201">
        <v>24.6</v>
      </c>
      <c r="F2396" s="201">
        <v>3.44</v>
      </c>
      <c r="G2396" s="88">
        <f t="shared" si="74"/>
        <v>0</v>
      </c>
      <c r="H2396" s="66">
        <f t="shared" si="75"/>
        <v>0</v>
      </c>
    </row>
    <row r="2397" spans="1:8" ht="33.75" x14ac:dyDescent="0.25">
      <c r="A2397" s="195" t="s">
        <v>17444</v>
      </c>
      <c r="B2397" s="196" t="s">
        <v>23125</v>
      </c>
      <c r="C2397" s="198"/>
      <c r="D2397" s="199"/>
      <c r="E2397" s="199"/>
      <c r="F2397" s="199"/>
      <c r="G2397" s="199"/>
      <c r="H2397" s="200"/>
    </row>
    <row r="2398" spans="1:8" x14ac:dyDescent="0.25">
      <c r="A2398" s="193" t="s">
        <v>17445</v>
      </c>
      <c r="B2398" s="194" t="s">
        <v>17446</v>
      </c>
      <c r="C2398" s="188" t="s">
        <v>6</v>
      </c>
      <c r="D2398" s="177"/>
      <c r="E2398" s="201">
        <v>10.8</v>
      </c>
      <c r="F2398" s="201">
        <v>1.51</v>
      </c>
      <c r="G2398" s="88">
        <f t="shared" si="74"/>
        <v>0</v>
      </c>
      <c r="H2398" s="66">
        <f t="shared" si="75"/>
        <v>0</v>
      </c>
    </row>
    <row r="2399" spans="1:8" x14ac:dyDescent="0.25">
      <c r="A2399" s="193" t="s">
        <v>17447</v>
      </c>
      <c r="B2399" s="194" t="s">
        <v>17448</v>
      </c>
      <c r="C2399" s="188" t="s">
        <v>6</v>
      </c>
      <c r="D2399" s="177"/>
      <c r="E2399" s="201">
        <v>13.2</v>
      </c>
      <c r="F2399" s="201">
        <v>1.85</v>
      </c>
      <c r="G2399" s="88">
        <f t="shared" si="74"/>
        <v>0</v>
      </c>
      <c r="H2399" s="66">
        <f t="shared" si="75"/>
        <v>0</v>
      </c>
    </row>
    <row r="2400" spans="1:8" x14ac:dyDescent="0.25">
      <c r="A2400" s="193" t="s">
        <v>17449</v>
      </c>
      <c r="B2400" s="194" t="s">
        <v>17450</v>
      </c>
      <c r="C2400" s="188" t="s">
        <v>6</v>
      </c>
      <c r="D2400" s="177"/>
      <c r="E2400" s="201">
        <v>13.2</v>
      </c>
      <c r="F2400" s="201">
        <v>1.85</v>
      </c>
      <c r="G2400" s="88">
        <f t="shared" si="74"/>
        <v>0</v>
      </c>
      <c r="H2400" s="66">
        <f t="shared" si="75"/>
        <v>0</v>
      </c>
    </row>
    <row r="2401" spans="1:8" x14ac:dyDescent="0.25">
      <c r="A2401" s="193" t="s">
        <v>17451</v>
      </c>
      <c r="B2401" s="194" t="s">
        <v>17452</v>
      </c>
      <c r="C2401" s="188" t="s">
        <v>6</v>
      </c>
      <c r="D2401" s="177"/>
      <c r="E2401" s="201">
        <v>59</v>
      </c>
      <c r="F2401" s="201">
        <v>8.1999999999999993</v>
      </c>
      <c r="G2401" s="88">
        <f t="shared" si="74"/>
        <v>0</v>
      </c>
      <c r="H2401" s="66">
        <f t="shared" si="75"/>
        <v>0</v>
      </c>
    </row>
    <row r="2402" spans="1:8" ht="180" x14ac:dyDescent="0.25">
      <c r="A2402" s="195" t="s">
        <v>17453</v>
      </c>
      <c r="B2402" s="196" t="s">
        <v>23126</v>
      </c>
      <c r="C2402" s="198"/>
      <c r="D2402" s="199"/>
      <c r="E2402" s="199"/>
      <c r="F2402" s="199"/>
      <c r="G2402" s="199"/>
      <c r="H2402" s="200"/>
    </row>
    <row r="2403" spans="1:8" ht="22.5" x14ac:dyDescent="0.25">
      <c r="A2403" s="193" t="s">
        <v>17454</v>
      </c>
      <c r="B2403" s="194" t="s">
        <v>17455</v>
      </c>
      <c r="C2403" s="188" t="s">
        <v>6</v>
      </c>
      <c r="D2403" s="177"/>
      <c r="E2403" s="201">
        <v>393</v>
      </c>
      <c r="F2403" s="201">
        <v>55</v>
      </c>
      <c r="G2403" s="88">
        <f t="shared" si="74"/>
        <v>0</v>
      </c>
      <c r="H2403" s="66">
        <f t="shared" si="75"/>
        <v>0</v>
      </c>
    </row>
    <row r="2404" spans="1:8" ht="22.5" x14ac:dyDescent="0.25">
      <c r="A2404" s="193" t="s">
        <v>17456</v>
      </c>
      <c r="B2404" s="194" t="s">
        <v>17457</v>
      </c>
      <c r="C2404" s="188" t="s">
        <v>6</v>
      </c>
      <c r="D2404" s="177"/>
      <c r="E2404" s="201">
        <v>418</v>
      </c>
      <c r="F2404" s="201">
        <v>59</v>
      </c>
      <c r="G2404" s="88">
        <f t="shared" si="74"/>
        <v>0</v>
      </c>
      <c r="H2404" s="66">
        <f t="shared" si="75"/>
        <v>0</v>
      </c>
    </row>
    <row r="2405" spans="1:8" ht="22.5" x14ac:dyDescent="0.25">
      <c r="A2405" s="193" t="s">
        <v>17458</v>
      </c>
      <c r="B2405" s="194" t="s">
        <v>17459</v>
      </c>
      <c r="C2405" s="188" t="s">
        <v>6</v>
      </c>
      <c r="D2405" s="177"/>
      <c r="E2405" s="201">
        <v>412</v>
      </c>
      <c r="F2405" s="201">
        <v>58</v>
      </c>
      <c r="G2405" s="88">
        <f t="shared" si="74"/>
        <v>0</v>
      </c>
      <c r="H2405" s="66">
        <f t="shared" si="75"/>
        <v>0</v>
      </c>
    </row>
    <row r="2406" spans="1:8" s="103" customFormat="1" ht="22.5" x14ac:dyDescent="0.2">
      <c r="A2406" s="193" t="s">
        <v>17460</v>
      </c>
      <c r="B2406" s="194" t="s">
        <v>17461</v>
      </c>
      <c r="C2406" s="188" t="s">
        <v>6</v>
      </c>
      <c r="D2406" s="181"/>
      <c r="E2406" s="201">
        <v>438</v>
      </c>
      <c r="F2406" s="201">
        <v>61</v>
      </c>
      <c r="G2406" s="88">
        <f t="shared" si="74"/>
        <v>0</v>
      </c>
      <c r="H2406" s="66">
        <f t="shared" si="75"/>
        <v>0</v>
      </c>
    </row>
    <row r="2407" spans="1:8" ht="22.5" x14ac:dyDescent="0.25">
      <c r="A2407" s="193" t="s">
        <v>17462</v>
      </c>
      <c r="B2407" s="194" t="s">
        <v>17463</v>
      </c>
      <c r="C2407" s="188" t="s">
        <v>6</v>
      </c>
      <c r="D2407" s="177"/>
      <c r="E2407" s="201">
        <v>528</v>
      </c>
      <c r="F2407" s="201">
        <v>74</v>
      </c>
      <c r="G2407" s="88">
        <f t="shared" si="74"/>
        <v>0</v>
      </c>
      <c r="H2407" s="66">
        <f t="shared" si="75"/>
        <v>0</v>
      </c>
    </row>
    <row r="2408" spans="1:8" ht="22.5" x14ac:dyDescent="0.25">
      <c r="A2408" s="193" t="s">
        <v>17464</v>
      </c>
      <c r="B2408" s="194" t="s">
        <v>17465</v>
      </c>
      <c r="C2408" s="188" t="s">
        <v>6</v>
      </c>
      <c r="D2408" s="177"/>
      <c r="E2408" s="201">
        <v>438</v>
      </c>
      <c r="F2408" s="201">
        <v>61</v>
      </c>
      <c r="G2408" s="88">
        <f t="shared" si="74"/>
        <v>0</v>
      </c>
      <c r="H2408" s="66">
        <f t="shared" si="75"/>
        <v>0</v>
      </c>
    </row>
    <row r="2409" spans="1:8" ht="22.5" x14ac:dyDescent="0.25">
      <c r="A2409" s="193" t="s">
        <v>17466</v>
      </c>
      <c r="B2409" s="194" t="s">
        <v>17467</v>
      </c>
      <c r="C2409" s="188" t="s">
        <v>6</v>
      </c>
      <c r="D2409" s="177"/>
      <c r="E2409" s="201">
        <v>451</v>
      </c>
      <c r="F2409" s="201">
        <v>63</v>
      </c>
      <c r="G2409" s="88">
        <f t="shared" si="74"/>
        <v>0</v>
      </c>
      <c r="H2409" s="66">
        <f t="shared" si="75"/>
        <v>0</v>
      </c>
    </row>
    <row r="2410" spans="1:8" ht="33.75" x14ac:dyDescent="0.25">
      <c r="A2410" s="193" t="s">
        <v>17468</v>
      </c>
      <c r="B2410" s="194" t="s">
        <v>17469</v>
      </c>
      <c r="C2410" s="188" t="s">
        <v>6</v>
      </c>
      <c r="D2410" s="177"/>
      <c r="E2410" s="201">
        <v>451</v>
      </c>
      <c r="F2410" s="201">
        <v>63</v>
      </c>
      <c r="G2410" s="88">
        <f t="shared" si="74"/>
        <v>0</v>
      </c>
      <c r="H2410" s="66">
        <f t="shared" si="75"/>
        <v>0</v>
      </c>
    </row>
    <row r="2411" spans="1:8" ht="33.75" x14ac:dyDescent="0.25">
      <c r="A2411" s="193" t="s">
        <v>17470</v>
      </c>
      <c r="B2411" s="194" t="s">
        <v>17471</v>
      </c>
      <c r="C2411" s="188" t="s">
        <v>6</v>
      </c>
      <c r="D2411" s="177"/>
      <c r="E2411" s="201">
        <v>463</v>
      </c>
      <c r="F2411" s="201">
        <v>65</v>
      </c>
      <c r="G2411" s="88">
        <f t="shared" si="74"/>
        <v>0</v>
      </c>
      <c r="H2411" s="66">
        <f t="shared" si="75"/>
        <v>0</v>
      </c>
    </row>
    <row r="2412" spans="1:8" ht="22.5" x14ac:dyDescent="0.25">
      <c r="A2412" s="193" t="s">
        <v>17472</v>
      </c>
      <c r="B2412" s="194" t="s">
        <v>17473</v>
      </c>
      <c r="C2412" s="188" t="s">
        <v>6</v>
      </c>
      <c r="D2412" s="177"/>
      <c r="E2412" s="201">
        <v>528</v>
      </c>
      <c r="F2412" s="201">
        <v>74</v>
      </c>
      <c r="G2412" s="88">
        <f t="shared" si="74"/>
        <v>0</v>
      </c>
      <c r="H2412" s="66">
        <f t="shared" si="75"/>
        <v>0</v>
      </c>
    </row>
    <row r="2413" spans="1:8" ht="22.5" x14ac:dyDescent="0.25">
      <c r="A2413" s="193" t="s">
        <v>17474</v>
      </c>
      <c r="B2413" s="194" t="s">
        <v>17475</v>
      </c>
      <c r="C2413" s="188" t="s">
        <v>6</v>
      </c>
      <c r="D2413" s="177"/>
      <c r="E2413" s="201">
        <v>540</v>
      </c>
      <c r="F2413" s="201">
        <v>76</v>
      </c>
      <c r="G2413" s="88">
        <f t="shared" si="74"/>
        <v>0</v>
      </c>
      <c r="H2413" s="66">
        <f t="shared" si="75"/>
        <v>0</v>
      </c>
    </row>
    <row r="2414" spans="1:8" x14ac:dyDescent="0.25">
      <c r="A2414" s="193" t="s">
        <v>17476</v>
      </c>
      <c r="B2414" s="194" t="s">
        <v>17477</v>
      </c>
      <c r="C2414" s="188" t="s">
        <v>6</v>
      </c>
      <c r="D2414" s="177"/>
      <c r="E2414" s="201">
        <v>4.78</v>
      </c>
      <c r="F2414" s="201">
        <v>0.67</v>
      </c>
      <c r="G2414" s="88">
        <f t="shared" si="74"/>
        <v>0</v>
      </c>
      <c r="H2414" s="66">
        <f t="shared" si="75"/>
        <v>0</v>
      </c>
    </row>
    <row r="2415" spans="1:8" ht="135" x14ac:dyDescent="0.25">
      <c r="A2415" s="195" t="s">
        <v>17478</v>
      </c>
      <c r="B2415" s="196" t="s">
        <v>23127</v>
      </c>
      <c r="C2415" s="198"/>
      <c r="D2415" s="199"/>
      <c r="E2415" s="199"/>
      <c r="F2415" s="199"/>
      <c r="G2415" s="199"/>
      <c r="H2415" s="200"/>
    </row>
    <row r="2416" spans="1:8" ht="22.5" x14ac:dyDescent="0.25">
      <c r="A2416" s="193" t="s">
        <v>17479</v>
      </c>
      <c r="B2416" s="194" t="s">
        <v>17480</v>
      </c>
      <c r="C2416" s="188" t="s">
        <v>6</v>
      </c>
      <c r="D2416" s="177"/>
      <c r="E2416" s="201">
        <v>134</v>
      </c>
      <c r="F2416" s="201">
        <v>18.8</v>
      </c>
      <c r="G2416" s="88">
        <f t="shared" si="74"/>
        <v>0</v>
      </c>
      <c r="H2416" s="66">
        <f t="shared" si="75"/>
        <v>0</v>
      </c>
    </row>
    <row r="2417" spans="1:8" s="103" customFormat="1" ht="22.5" x14ac:dyDescent="0.2">
      <c r="A2417" s="193" t="s">
        <v>17481</v>
      </c>
      <c r="B2417" s="194" t="s">
        <v>17482</v>
      </c>
      <c r="C2417" s="188" t="s">
        <v>6</v>
      </c>
      <c r="D2417" s="181"/>
      <c r="E2417" s="201">
        <v>141</v>
      </c>
      <c r="F2417" s="201">
        <v>19.7</v>
      </c>
      <c r="G2417" s="88">
        <f t="shared" si="74"/>
        <v>0</v>
      </c>
      <c r="H2417" s="66">
        <f t="shared" si="75"/>
        <v>0</v>
      </c>
    </row>
    <row r="2418" spans="1:8" ht="22.5" x14ac:dyDescent="0.25">
      <c r="A2418" s="193" t="s">
        <v>17483</v>
      </c>
      <c r="B2418" s="194" t="s">
        <v>17484</v>
      </c>
      <c r="C2418" s="188" t="s">
        <v>6</v>
      </c>
      <c r="D2418" s="177"/>
      <c r="E2418" s="201">
        <v>147</v>
      </c>
      <c r="F2418" s="201">
        <v>20.6</v>
      </c>
      <c r="G2418" s="88">
        <f t="shared" si="74"/>
        <v>0</v>
      </c>
      <c r="H2418" s="66">
        <f t="shared" si="75"/>
        <v>0</v>
      </c>
    </row>
    <row r="2419" spans="1:8" ht="22.5" x14ac:dyDescent="0.25">
      <c r="A2419" s="193" t="s">
        <v>17485</v>
      </c>
      <c r="B2419" s="194" t="s">
        <v>17486</v>
      </c>
      <c r="C2419" s="188" t="s">
        <v>6</v>
      </c>
      <c r="D2419" s="177"/>
      <c r="E2419" s="201">
        <v>157</v>
      </c>
      <c r="F2419" s="201">
        <v>22</v>
      </c>
      <c r="G2419" s="88">
        <f t="shared" si="74"/>
        <v>0</v>
      </c>
      <c r="H2419" s="66">
        <f t="shared" si="75"/>
        <v>0</v>
      </c>
    </row>
    <row r="2420" spans="1:8" ht="22.5" x14ac:dyDescent="0.25">
      <c r="A2420" s="193" t="s">
        <v>17487</v>
      </c>
      <c r="B2420" s="194" t="s">
        <v>17488</v>
      </c>
      <c r="C2420" s="188" t="s">
        <v>6</v>
      </c>
      <c r="D2420" s="177"/>
      <c r="E2420" s="201">
        <v>178</v>
      </c>
      <c r="F2420" s="201">
        <v>24.9</v>
      </c>
      <c r="G2420" s="88">
        <f t="shared" si="74"/>
        <v>0</v>
      </c>
      <c r="H2420" s="66">
        <f t="shared" si="75"/>
        <v>0</v>
      </c>
    </row>
    <row r="2421" spans="1:8" ht="22.5" x14ac:dyDescent="0.25">
      <c r="A2421" s="193" t="s">
        <v>17489</v>
      </c>
      <c r="B2421" s="194" t="s">
        <v>17490</v>
      </c>
      <c r="C2421" s="188" t="s">
        <v>6</v>
      </c>
      <c r="D2421" s="177"/>
      <c r="E2421" s="201">
        <v>202</v>
      </c>
      <c r="F2421" s="201">
        <v>28.3</v>
      </c>
      <c r="G2421" s="88">
        <f t="shared" si="74"/>
        <v>0</v>
      </c>
      <c r="H2421" s="66">
        <f t="shared" si="75"/>
        <v>0</v>
      </c>
    </row>
    <row r="2422" spans="1:8" ht="22.5" x14ac:dyDescent="0.25">
      <c r="A2422" s="193" t="s">
        <v>17491</v>
      </c>
      <c r="B2422" s="194" t="s">
        <v>17492</v>
      </c>
      <c r="C2422" s="188" t="s">
        <v>6</v>
      </c>
      <c r="D2422" s="177"/>
      <c r="E2422" s="201">
        <v>216</v>
      </c>
      <c r="F2422" s="201">
        <v>30.2</v>
      </c>
      <c r="G2422" s="88">
        <f t="shared" si="74"/>
        <v>0</v>
      </c>
      <c r="H2422" s="66">
        <f t="shared" si="75"/>
        <v>0</v>
      </c>
    </row>
    <row r="2423" spans="1:8" s="103" customFormat="1" ht="22.5" x14ac:dyDescent="0.2">
      <c r="A2423" s="193" t="s">
        <v>17493</v>
      </c>
      <c r="B2423" s="194" t="s">
        <v>17494</v>
      </c>
      <c r="C2423" s="188" t="s">
        <v>6</v>
      </c>
      <c r="D2423" s="181"/>
      <c r="E2423" s="201">
        <v>257</v>
      </c>
      <c r="F2423" s="201">
        <v>36</v>
      </c>
      <c r="G2423" s="88">
        <f t="shared" si="74"/>
        <v>0</v>
      </c>
      <c r="H2423" s="66">
        <f t="shared" si="75"/>
        <v>0</v>
      </c>
    </row>
    <row r="2424" spans="1:8" ht="22.5" x14ac:dyDescent="0.25">
      <c r="A2424" s="193" t="s">
        <v>17495</v>
      </c>
      <c r="B2424" s="194" t="s">
        <v>17496</v>
      </c>
      <c r="C2424" s="188" t="s">
        <v>6</v>
      </c>
      <c r="D2424" s="177"/>
      <c r="E2424" s="201">
        <v>275</v>
      </c>
      <c r="F2424" s="201">
        <v>38.5</v>
      </c>
      <c r="G2424" s="88">
        <f t="shared" si="74"/>
        <v>0</v>
      </c>
      <c r="H2424" s="66">
        <f t="shared" si="75"/>
        <v>0</v>
      </c>
    </row>
    <row r="2425" spans="1:8" ht="22.5" x14ac:dyDescent="0.25">
      <c r="A2425" s="193" t="s">
        <v>17497</v>
      </c>
      <c r="B2425" s="194" t="s">
        <v>17498</v>
      </c>
      <c r="C2425" s="188" t="s">
        <v>6</v>
      </c>
      <c r="D2425" s="177"/>
      <c r="E2425" s="201">
        <v>327</v>
      </c>
      <c r="F2425" s="201">
        <v>45.8</v>
      </c>
      <c r="G2425" s="88">
        <f t="shared" si="74"/>
        <v>0</v>
      </c>
      <c r="H2425" s="66">
        <f t="shared" si="75"/>
        <v>0</v>
      </c>
    </row>
    <row r="2426" spans="1:8" ht="135" x14ac:dyDescent="0.25">
      <c r="A2426" s="195" t="s">
        <v>17499</v>
      </c>
      <c r="B2426" s="196" t="s">
        <v>23128</v>
      </c>
      <c r="C2426" s="198"/>
      <c r="D2426" s="199"/>
      <c r="E2426" s="199"/>
      <c r="F2426" s="199"/>
      <c r="G2426" s="199"/>
      <c r="H2426" s="200"/>
    </row>
    <row r="2427" spans="1:8" ht="22.5" x14ac:dyDescent="0.25">
      <c r="A2427" s="193" t="s">
        <v>17500</v>
      </c>
      <c r="B2427" s="194" t="s">
        <v>17501</v>
      </c>
      <c r="C2427" s="188" t="s">
        <v>6</v>
      </c>
      <c r="D2427" s="177"/>
      <c r="E2427" s="201">
        <v>298</v>
      </c>
      <c r="F2427" s="201">
        <v>41.7</v>
      </c>
      <c r="G2427" s="88">
        <f t="shared" si="74"/>
        <v>0</v>
      </c>
      <c r="H2427" s="66">
        <f t="shared" si="75"/>
        <v>0</v>
      </c>
    </row>
    <row r="2428" spans="1:8" s="103" customFormat="1" ht="22.5" x14ac:dyDescent="0.2">
      <c r="A2428" s="193" t="s">
        <v>17502</v>
      </c>
      <c r="B2428" s="194" t="s">
        <v>17503</v>
      </c>
      <c r="C2428" s="188" t="s">
        <v>6</v>
      </c>
      <c r="D2428" s="181"/>
      <c r="E2428" s="201">
        <v>310</v>
      </c>
      <c r="F2428" s="201">
        <v>43.4</v>
      </c>
      <c r="G2428" s="88">
        <f t="shared" si="74"/>
        <v>0</v>
      </c>
      <c r="H2428" s="66">
        <f t="shared" si="75"/>
        <v>0</v>
      </c>
    </row>
    <row r="2429" spans="1:8" ht="22.5" x14ac:dyDescent="0.25">
      <c r="A2429" s="193" t="s">
        <v>17504</v>
      </c>
      <c r="B2429" s="194" t="s">
        <v>17505</v>
      </c>
      <c r="C2429" s="188" t="s">
        <v>6</v>
      </c>
      <c r="D2429" s="177"/>
      <c r="E2429" s="201">
        <v>330</v>
      </c>
      <c r="F2429" s="201">
        <v>46.2</v>
      </c>
      <c r="G2429" s="88">
        <f t="shared" si="74"/>
        <v>0</v>
      </c>
      <c r="H2429" s="66">
        <f t="shared" si="75"/>
        <v>0</v>
      </c>
    </row>
    <row r="2430" spans="1:8" ht="22.5" x14ac:dyDescent="0.25">
      <c r="A2430" s="193" t="s">
        <v>17506</v>
      </c>
      <c r="B2430" s="194" t="s">
        <v>17507</v>
      </c>
      <c r="C2430" s="188" t="s">
        <v>6</v>
      </c>
      <c r="D2430" s="177"/>
      <c r="E2430" s="201">
        <v>350</v>
      </c>
      <c r="F2430" s="201">
        <v>49</v>
      </c>
      <c r="G2430" s="88">
        <f t="shared" si="74"/>
        <v>0</v>
      </c>
      <c r="H2430" s="66">
        <f t="shared" si="75"/>
        <v>0</v>
      </c>
    </row>
    <row r="2431" spans="1:8" ht="22.5" x14ac:dyDescent="0.25">
      <c r="A2431" s="193" t="s">
        <v>17508</v>
      </c>
      <c r="B2431" s="194" t="s">
        <v>17509</v>
      </c>
      <c r="C2431" s="188" t="s">
        <v>6</v>
      </c>
      <c r="D2431" s="177"/>
      <c r="E2431" s="201">
        <v>408</v>
      </c>
      <c r="F2431" s="201">
        <v>57</v>
      </c>
      <c r="G2431" s="88">
        <f t="shared" si="74"/>
        <v>0</v>
      </c>
      <c r="H2431" s="66">
        <f t="shared" si="75"/>
        <v>0</v>
      </c>
    </row>
    <row r="2432" spans="1:8" ht="67.5" x14ac:dyDescent="0.25">
      <c r="A2432" s="195" t="s">
        <v>17510</v>
      </c>
      <c r="B2432" s="196" t="s">
        <v>23129</v>
      </c>
      <c r="C2432" s="198"/>
      <c r="D2432" s="199"/>
      <c r="E2432" s="199"/>
      <c r="F2432" s="199"/>
      <c r="G2432" s="199"/>
      <c r="H2432" s="200"/>
    </row>
    <row r="2433" spans="1:8" s="103" customFormat="1" ht="12.75" x14ac:dyDescent="0.2">
      <c r="A2433" s="193" t="s">
        <v>17511</v>
      </c>
      <c r="B2433" s="194" t="s">
        <v>17512</v>
      </c>
      <c r="C2433" s="188" t="s">
        <v>6</v>
      </c>
      <c r="D2433" s="181"/>
      <c r="E2433" s="201">
        <v>37</v>
      </c>
      <c r="F2433" s="201">
        <v>5.2</v>
      </c>
      <c r="G2433" s="88">
        <f t="shared" si="74"/>
        <v>0</v>
      </c>
      <c r="H2433" s="66">
        <f t="shared" si="75"/>
        <v>0</v>
      </c>
    </row>
    <row r="2434" spans="1:8" x14ac:dyDescent="0.25">
      <c r="A2434" s="193" t="s">
        <v>17513</v>
      </c>
      <c r="B2434" s="194" t="s">
        <v>17514</v>
      </c>
      <c r="C2434" s="188" t="s">
        <v>6</v>
      </c>
      <c r="D2434" s="177"/>
      <c r="E2434" s="201">
        <v>47.8</v>
      </c>
      <c r="F2434" s="201">
        <v>6.7</v>
      </c>
      <c r="G2434" s="88">
        <f t="shared" si="74"/>
        <v>0</v>
      </c>
      <c r="H2434" s="66">
        <f t="shared" si="75"/>
        <v>0</v>
      </c>
    </row>
    <row r="2435" spans="1:8" x14ac:dyDescent="0.25">
      <c r="A2435" s="193" t="s">
        <v>17515</v>
      </c>
      <c r="B2435" s="194" t="s">
        <v>17516</v>
      </c>
      <c r="C2435" s="188" t="s">
        <v>6</v>
      </c>
      <c r="D2435" s="177"/>
      <c r="E2435" s="201">
        <v>66</v>
      </c>
      <c r="F2435" s="201">
        <v>9.1999999999999993</v>
      </c>
      <c r="G2435" s="88">
        <f t="shared" si="74"/>
        <v>0</v>
      </c>
      <c r="H2435" s="66">
        <f t="shared" si="75"/>
        <v>0</v>
      </c>
    </row>
    <row r="2436" spans="1:8" x14ac:dyDescent="0.25">
      <c r="A2436" s="193" t="s">
        <v>17517</v>
      </c>
      <c r="B2436" s="194" t="s">
        <v>17518</v>
      </c>
      <c r="C2436" s="188" t="s">
        <v>6</v>
      </c>
      <c r="D2436" s="177"/>
      <c r="E2436" s="201">
        <v>79</v>
      </c>
      <c r="F2436" s="201">
        <v>11.1</v>
      </c>
      <c r="G2436" s="88">
        <f t="shared" ref="G2436:G2499" si="76">D2436*E2436</f>
        <v>0</v>
      </c>
      <c r="H2436" s="66">
        <f t="shared" ref="H2436:H2499" si="77">D2436*F2436</f>
        <v>0</v>
      </c>
    </row>
    <row r="2437" spans="1:8" ht="56.25" x14ac:dyDescent="0.25">
      <c r="A2437" s="195" t="s">
        <v>17519</v>
      </c>
      <c r="B2437" s="196" t="s">
        <v>23130</v>
      </c>
      <c r="C2437" s="198"/>
      <c r="D2437" s="199"/>
      <c r="E2437" s="199"/>
      <c r="F2437" s="199"/>
      <c r="G2437" s="199"/>
      <c r="H2437" s="200"/>
    </row>
    <row r="2438" spans="1:8" x14ac:dyDescent="0.25">
      <c r="A2438" s="193" t="s">
        <v>17520</v>
      </c>
      <c r="B2438" s="194" t="s">
        <v>17521</v>
      </c>
      <c r="C2438" s="188" t="s">
        <v>6</v>
      </c>
      <c r="D2438" s="177"/>
      <c r="E2438" s="201">
        <v>79</v>
      </c>
      <c r="F2438" s="201">
        <v>11.1</v>
      </c>
      <c r="G2438" s="88">
        <f t="shared" si="76"/>
        <v>0</v>
      </c>
      <c r="H2438" s="66">
        <f t="shared" si="77"/>
        <v>0</v>
      </c>
    </row>
    <row r="2439" spans="1:8" x14ac:dyDescent="0.25">
      <c r="A2439" s="193" t="s">
        <v>17522</v>
      </c>
      <c r="B2439" s="194" t="s">
        <v>17523</v>
      </c>
      <c r="C2439" s="188" t="s">
        <v>6</v>
      </c>
      <c r="D2439" s="177"/>
      <c r="E2439" s="201">
        <v>87</v>
      </c>
      <c r="F2439" s="201">
        <v>12.2</v>
      </c>
      <c r="G2439" s="88">
        <f t="shared" si="76"/>
        <v>0</v>
      </c>
      <c r="H2439" s="66">
        <f t="shared" si="77"/>
        <v>0</v>
      </c>
    </row>
    <row r="2440" spans="1:8" x14ac:dyDescent="0.25">
      <c r="A2440" s="193" t="s">
        <v>17524</v>
      </c>
      <c r="B2440" s="194" t="s">
        <v>17525</v>
      </c>
      <c r="C2440" s="188" t="s">
        <v>6</v>
      </c>
      <c r="D2440" s="177"/>
      <c r="E2440" s="201">
        <v>88</v>
      </c>
      <c r="F2440" s="201">
        <v>12.3</v>
      </c>
      <c r="G2440" s="88">
        <f t="shared" si="76"/>
        <v>0</v>
      </c>
      <c r="H2440" s="66">
        <f t="shared" si="77"/>
        <v>0</v>
      </c>
    </row>
    <row r="2441" spans="1:8" x14ac:dyDescent="0.25">
      <c r="A2441" s="193" t="s">
        <v>17526</v>
      </c>
      <c r="B2441" s="194" t="s">
        <v>17527</v>
      </c>
      <c r="C2441" s="188" t="s">
        <v>6</v>
      </c>
      <c r="D2441" s="177"/>
      <c r="E2441" s="201">
        <v>92</v>
      </c>
      <c r="F2441" s="201">
        <v>12.9</v>
      </c>
      <c r="G2441" s="88">
        <f t="shared" si="76"/>
        <v>0</v>
      </c>
      <c r="H2441" s="66">
        <f t="shared" si="77"/>
        <v>0</v>
      </c>
    </row>
    <row r="2442" spans="1:8" ht="146.25" x14ac:dyDescent="0.25">
      <c r="A2442" s="195" t="s">
        <v>17528</v>
      </c>
      <c r="B2442" s="196" t="s">
        <v>23131</v>
      </c>
      <c r="C2442" s="198"/>
      <c r="D2442" s="199"/>
      <c r="E2442" s="199"/>
      <c r="F2442" s="199"/>
      <c r="G2442" s="199"/>
      <c r="H2442" s="200"/>
    </row>
    <row r="2443" spans="1:8" x14ac:dyDescent="0.25">
      <c r="A2443" s="193" t="s">
        <v>17529</v>
      </c>
      <c r="B2443" s="194" t="s">
        <v>17530</v>
      </c>
      <c r="C2443" s="188" t="s">
        <v>6</v>
      </c>
      <c r="D2443" s="177"/>
      <c r="E2443" s="201">
        <v>126</v>
      </c>
      <c r="F2443" s="201">
        <v>17.600000000000001</v>
      </c>
      <c r="G2443" s="88">
        <f t="shared" si="76"/>
        <v>0</v>
      </c>
      <c r="H2443" s="66">
        <f t="shared" si="77"/>
        <v>0</v>
      </c>
    </row>
    <row r="2444" spans="1:8" x14ac:dyDescent="0.25">
      <c r="A2444" s="193" t="s">
        <v>17531</v>
      </c>
      <c r="B2444" s="194" t="s">
        <v>17532</v>
      </c>
      <c r="C2444" s="188" t="s">
        <v>6</v>
      </c>
      <c r="D2444" s="177"/>
      <c r="E2444" s="201">
        <v>148</v>
      </c>
      <c r="F2444" s="201">
        <v>20.7</v>
      </c>
      <c r="G2444" s="88">
        <f t="shared" si="76"/>
        <v>0</v>
      </c>
      <c r="H2444" s="66">
        <f t="shared" si="77"/>
        <v>0</v>
      </c>
    </row>
    <row r="2445" spans="1:8" x14ac:dyDescent="0.25">
      <c r="A2445" s="193" t="s">
        <v>17533</v>
      </c>
      <c r="B2445" s="194" t="s">
        <v>17534</v>
      </c>
      <c r="C2445" s="188" t="s">
        <v>6</v>
      </c>
      <c r="D2445" s="177"/>
      <c r="E2445" s="201">
        <v>174</v>
      </c>
      <c r="F2445" s="201">
        <v>24.4</v>
      </c>
      <c r="G2445" s="88">
        <f t="shared" si="76"/>
        <v>0</v>
      </c>
      <c r="H2445" s="66">
        <f t="shared" si="77"/>
        <v>0</v>
      </c>
    </row>
    <row r="2446" spans="1:8" x14ac:dyDescent="0.25">
      <c r="A2446" s="193" t="s">
        <v>17535</v>
      </c>
      <c r="B2446" s="194" t="s">
        <v>17536</v>
      </c>
      <c r="C2446" s="188" t="s">
        <v>6</v>
      </c>
      <c r="D2446" s="177"/>
      <c r="E2446" s="201">
        <v>210</v>
      </c>
      <c r="F2446" s="201">
        <v>29.4</v>
      </c>
      <c r="G2446" s="88">
        <f t="shared" si="76"/>
        <v>0</v>
      </c>
      <c r="H2446" s="66">
        <f t="shared" si="77"/>
        <v>0</v>
      </c>
    </row>
    <row r="2447" spans="1:8" x14ac:dyDescent="0.25">
      <c r="A2447" s="193" t="s">
        <v>17537</v>
      </c>
      <c r="B2447" s="194" t="s">
        <v>17538</v>
      </c>
      <c r="C2447" s="188" t="s">
        <v>6</v>
      </c>
      <c r="D2447" s="177"/>
      <c r="E2447" s="201">
        <v>231</v>
      </c>
      <c r="F2447" s="201">
        <v>32.299999999999997</v>
      </c>
      <c r="G2447" s="88">
        <f t="shared" si="76"/>
        <v>0</v>
      </c>
      <c r="H2447" s="66">
        <f t="shared" si="77"/>
        <v>0</v>
      </c>
    </row>
    <row r="2448" spans="1:8" s="103" customFormat="1" ht="12.75" x14ac:dyDescent="0.2">
      <c r="A2448" s="193" t="s">
        <v>17539</v>
      </c>
      <c r="B2448" s="194" t="s">
        <v>17540</v>
      </c>
      <c r="C2448" s="188" t="s">
        <v>6</v>
      </c>
      <c r="D2448" s="181"/>
      <c r="E2448" s="201">
        <v>274</v>
      </c>
      <c r="F2448" s="201">
        <v>38.4</v>
      </c>
      <c r="G2448" s="88">
        <f t="shared" si="76"/>
        <v>0</v>
      </c>
      <c r="H2448" s="66">
        <f t="shared" si="77"/>
        <v>0</v>
      </c>
    </row>
    <row r="2449" spans="1:8" x14ac:dyDescent="0.25">
      <c r="A2449" s="193" t="s">
        <v>17541</v>
      </c>
      <c r="B2449" s="194" t="s">
        <v>17542</v>
      </c>
      <c r="C2449" s="188" t="s">
        <v>6</v>
      </c>
      <c r="D2449" s="177"/>
      <c r="E2449" s="201">
        <v>148</v>
      </c>
      <c r="F2449" s="201">
        <v>20.7</v>
      </c>
      <c r="G2449" s="88">
        <f t="shared" si="76"/>
        <v>0</v>
      </c>
      <c r="H2449" s="66">
        <f t="shared" si="77"/>
        <v>0</v>
      </c>
    </row>
    <row r="2450" spans="1:8" x14ac:dyDescent="0.25">
      <c r="A2450" s="193" t="s">
        <v>17543</v>
      </c>
      <c r="B2450" s="194" t="s">
        <v>17544</v>
      </c>
      <c r="C2450" s="188" t="s">
        <v>6</v>
      </c>
      <c r="D2450" s="177"/>
      <c r="E2450" s="201">
        <v>174</v>
      </c>
      <c r="F2450" s="201">
        <v>24.4</v>
      </c>
      <c r="G2450" s="88">
        <f t="shared" si="76"/>
        <v>0</v>
      </c>
      <c r="H2450" s="66">
        <f t="shared" si="77"/>
        <v>0</v>
      </c>
    </row>
    <row r="2451" spans="1:8" s="103" customFormat="1" ht="12.75" x14ac:dyDescent="0.2">
      <c r="A2451" s="193" t="s">
        <v>17545</v>
      </c>
      <c r="B2451" s="194" t="s">
        <v>17546</v>
      </c>
      <c r="C2451" s="188" t="s">
        <v>6</v>
      </c>
      <c r="D2451" s="181"/>
      <c r="E2451" s="201">
        <v>194</v>
      </c>
      <c r="F2451" s="201">
        <v>27.2</v>
      </c>
      <c r="G2451" s="88">
        <f t="shared" si="76"/>
        <v>0</v>
      </c>
      <c r="H2451" s="66">
        <f t="shared" si="77"/>
        <v>0</v>
      </c>
    </row>
    <row r="2452" spans="1:8" x14ac:dyDescent="0.25">
      <c r="A2452" s="193" t="s">
        <v>17547</v>
      </c>
      <c r="B2452" s="194" t="s">
        <v>17548</v>
      </c>
      <c r="C2452" s="188" t="s">
        <v>6</v>
      </c>
      <c r="D2452" s="177"/>
      <c r="E2452" s="201">
        <v>226</v>
      </c>
      <c r="F2452" s="201">
        <v>31.6</v>
      </c>
      <c r="G2452" s="88">
        <f t="shared" si="76"/>
        <v>0</v>
      </c>
      <c r="H2452" s="66">
        <f t="shared" si="77"/>
        <v>0</v>
      </c>
    </row>
    <row r="2453" spans="1:8" x14ac:dyDescent="0.25">
      <c r="A2453" s="193" t="s">
        <v>17549</v>
      </c>
      <c r="B2453" s="194" t="s">
        <v>17550</v>
      </c>
      <c r="C2453" s="188" t="s">
        <v>6</v>
      </c>
      <c r="D2453" s="177"/>
      <c r="E2453" s="201">
        <v>253</v>
      </c>
      <c r="F2453" s="201">
        <v>35.4</v>
      </c>
      <c r="G2453" s="88">
        <f t="shared" si="76"/>
        <v>0</v>
      </c>
      <c r="H2453" s="66">
        <f t="shared" si="77"/>
        <v>0</v>
      </c>
    </row>
    <row r="2454" spans="1:8" x14ac:dyDescent="0.25">
      <c r="A2454" s="193" t="s">
        <v>17551</v>
      </c>
      <c r="B2454" s="194" t="s">
        <v>17552</v>
      </c>
      <c r="C2454" s="188" t="s">
        <v>6</v>
      </c>
      <c r="D2454" s="177"/>
      <c r="E2454" s="201">
        <v>289</v>
      </c>
      <c r="F2454" s="201">
        <v>40.5</v>
      </c>
      <c r="G2454" s="88">
        <f t="shared" si="76"/>
        <v>0</v>
      </c>
      <c r="H2454" s="66">
        <f t="shared" si="77"/>
        <v>0</v>
      </c>
    </row>
    <row r="2455" spans="1:8" ht="22.5" x14ac:dyDescent="0.25">
      <c r="A2455" s="193" t="s">
        <v>17553</v>
      </c>
      <c r="B2455" s="194" t="s">
        <v>17554</v>
      </c>
      <c r="C2455" s="188" t="s">
        <v>6</v>
      </c>
      <c r="D2455" s="177"/>
      <c r="E2455" s="201">
        <v>38.799999999999997</v>
      </c>
      <c r="F2455" s="201">
        <v>5.4</v>
      </c>
      <c r="G2455" s="88">
        <f t="shared" si="76"/>
        <v>0</v>
      </c>
      <c r="H2455" s="66">
        <f t="shared" si="77"/>
        <v>0</v>
      </c>
    </row>
    <row r="2456" spans="1:8" ht="22.5" x14ac:dyDescent="0.25">
      <c r="A2456" s="193" t="s">
        <v>17555</v>
      </c>
      <c r="B2456" s="194" t="s">
        <v>17556</v>
      </c>
      <c r="C2456" s="188" t="s">
        <v>6</v>
      </c>
      <c r="D2456" s="177"/>
      <c r="E2456" s="201">
        <v>29.1</v>
      </c>
      <c r="F2456" s="201">
        <v>4.07</v>
      </c>
      <c r="G2456" s="88">
        <f t="shared" si="76"/>
        <v>0</v>
      </c>
      <c r="H2456" s="66">
        <f t="shared" si="77"/>
        <v>0</v>
      </c>
    </row>
    <row r="2457" spans="1:8" ht="67.5" x14ac:dyDescent="0.25">
      <c r="A2457" s="195" t="s">
        <v>17557</v>
      </c>
      <c r="B2457" s="196" t="s">
        <v>23132</v>
      </c>
      <c r="C2457" s="198"/>
      <c r="D2457" s="199"/>
      <c r="E2457" s="199"/>
      <c r="F2457" s="199"/>
      <c r="G2457" s="199"/>
      <c r="H2457" s="200"/>
    </row>
    <row r="2458" spans="1:8" x14ac:dyDescent="0.25">
      <c r="A2458" s="193" t="s">
        <v>17558</v>
      </c>
      <c r="B2458" s="194" t="s">
        <v>17559</v>
      </c>
      <c r="C2458" s="188" t="s">
        <v>6</v>
      </c>
      <c r="D2458" s="177"/>
      <c r="E2458" s="201">
        <v>67</v>
      </c>
      <c r="F2458" s="201">
        <v>9.4</v>
      </c>
      <c r="G2458" s="88">
        <f t="shared" si="76"/>
        <v>0</v>
      </c>
      <c r="H2458" s="66">
        <f t="shared" si="77"/>
        <v>0</v>
      </c>
    </row>
    <row r="2459" spans="1:8" x14ac:dyDescent="0.25">
      <c r="A2459" s="193" t="s">
        <v>17560</v>
      </c>
      <c r="B2459" s="194" t="s">
        <v>17561</v>
      </c>
      <c r="C2459" s="188" t="s">
        <v>6</v>
      </c>
      <c r="D2459" s="177"/>
      <c r="E2459" s="201">
        <v>149</v>
      </c>
      <c r="F2459" s="201">
        <v>20.9</v>
      </c>
      <c r="G2459" s="88">
        <f t="shared" si="76"/>
        <v>0</v>
      </c>
      <c r="H2459" s="66">
        <f t="shared" si="77"/>
        <v>0</v>
      </c>
    </row>
    <row r="2460" spans="1:8" ht="101.25" x14ac:dyDescent="0.25">
      <c r="A2460" s="195" t="s">
        <v>17562</v>
      </c>
      <c r="B2460" s="196" t="s">
        <v>23133</v>
      </c>
      <c r="C2460" s="198"/>
      <c r="D2460" s="199"/>
      <c r="E2460" s="199"/>
      <c r="F2460" s="199"/>
      <c r="G2460" s="199"/>
      <c r="H2460" s="200"/>
    </row>
    <row r="2461" spans="1:8" x14ac:dyDescent="0.25">
      <c r="A2461" s="193" t="s">
        <v>17563</v>
      </c>
      <c r="B2461" s="194" t="s">
        <v>17564</v>
      </c>
      <c r="C2461" s="188" t="s">
        <v>6</v>
      </c>
      <c r="D2461" s="177"/>
      <c r="E2461" s="201">
        <v>114</v>
      </c>
      <c r="F2461" s="201">
        <v>16</v>
      </c>
      <c r="G2461" s="88">
        <f t="shared" si="76"/>
        <v>0</v>
      </c>
      <c r="H2461" s="66">
        <f t="shared" si="77"/>
        <v>0</v>
      </c>
    </row>
    <row r="2462" spans="1:8" s="103" customFormat="1" ht="12.75" x14ac:dyDescent="0.2">
      <c r="A2462" s="193" t="s">
        <v>17565</v>
      </c>
      <c r="B2462" s="194" t="s">
        <v>17566</v>
      </c>
      <c r="C2462" s="188" t="s">
        <v>6</v>
      </c>
      <c r="D2462" s="181"/>
      <c r="E2462" s="201">
        <v>169</v>
      </c>
      <c r="F2462" s="201">
        <v>23.7</v>
      </c>
      <c r="G2462" s="88">
        <f t="shared" si="76"/>
        <v>0</v>
      </c>
      <c r="H2462" s="66">
        <f t="shared" si="77"/>
        <v>0</v>
      </c>
    </row>
    <row r="2463" spans="1:8" ht="22.5" x14ac:dyDescent="0.25">
      <c r="A2463" s="193" t="s">
        <v>17567</v>
      </c>
      <c r="B2463" s="194" t="s">
        <v>17568</v>
      </c>
      <c r="C2463" s="188" t="s">
        <v>6</v>
      </c>
      <c r="D2463" s="177"/>
      <c r="E2463" s="201">
        <v>121</v>
      </c>
      <c r="F2463" s="201">
        <v>16.899999999999999</v>
      </c>
      <c r="G2463" s="88">
        <f t="shared" si="76"/>
        <v>0</v>
      </c>
      <c r="H2463" s="66">
        <f t="shared" si="77"/>
        <v>0</v>
      </c>
    </row>
    <row r="2464" spans="1:8" x14ac:dyDescent="0.25">
      <c r="A2464" s="193" t="s">
        <v>17569</v>
      </c>
      <c r="B2464" s="194" t="s">
        <v>17570</v>
      </c>
      <c r="C2464" s="188" t="s">
        <v>6</v>
      </c>
      <c r="D2464" s="177"/>
      <c r="E2464" s="201">
        <v>184</v>
      </c>
      <c r="F2464" s="201">
        <v>25.8</v>
      </c>
      <c r="G2464" s="88">
        <f t="shared" si="76"/>
        <v>0</v>
      </c>
      <c r="H2464" s="66">
        <f t="shared" si="77"/>
        <v>0</v>
      </c>
    </row>
    <row r="2465" spans="1:8" x14ac:dyDescent="0.25">
      <c r="A2465" s="193" t="s">
        <v>17571</v>
      </c>
      <c r="B2465" s="194" t="s">
        <v>17572</v>
      </c>
      <c r="C2465" s="188" t="s">
        <v>6</v>
      </c>
      <c r="D2465" s="177"/>
      <c r="E2465" s="201">
        <v>297</v>
      </c>
      <c r="F2465" s="201">
        <v>41.6</v>
      </c>
      <c r="G2465" s="88">
        <f t="shared" si="76"/>
        <v>0</v>
      </c>
      <c r="H2465" s="66">
        <f t="shared" si="77"/>
        <v>0</v>
      </c>
    </row>
    <row r="2466" spans="1:8" ht="22.5" x14ac:dyDescent="0.25">
      <c r="A2466" s="193" t="s">
        <v>17573</v>
      </c>
      <c r="B2466" s="194" t="s">
        <v>17574</v>
      </c>
      <c r="C2466" s="188" t="s">
        <v>6</v>
      </c>
      <c r="D2466" s="177"/>
      <c r="E2466" s="201">
        <v>198</v>
      </c>
      <c r="F2466" s="201">
        <v>27.7</v>
      </c>
      <c r="G2466" s="88">
        <f t="shared" si="76"/>
        <v>0</v>
      </c>
      <c r="H2466" s="66">
        <f t="shared" si="77"/>
        <v>0</v>
      </c>
    </row>
    <row r="2467" spans="1:8" x14ac:dyDescent="0.25">
      <c r="A2467" s="193" t="s">
        <v>17575</v>
      </c>
      <c r="B2467" s="194" t="s">
        <v>17576</v>
      </c>
      <c r="C2467" s="188" t="s">
        <v>6</v>
      </c>
      <c r="D2467" s="177"/>
      <c r="E2467" s="201">
        <v>246</v>
      </c>
      <c r="F2467" s="201">
        <v>34.4</v>
      </c>
      <c r="G2467" s="88">
        <f t="shared" si="76"/>
        <v>0</v>
      </c>
      <c r="H2467" s="66">
        <f t="shared" si="77"/>
        <v>0</v>
      </c>
    </row>
    <row r="2468" spans="1:8" x14ac:dyDescent="0.25">
      <c r="A2468" s="193" t="s">
        <v>17577</v>
      </c>
      <c r="B2468" s="194" t="s">
        <v>17578</v>
      </c>
      <c r="C2468" s="188" t="s">
        <v>6</v>
      </c>
      <c r="D2468" s="177"/>
      <c r="E2468" s="201">
        <v>415</v>
      </c>
      <c r="F2468" s="201">
        <v>58</v>
      </c>
      <c r="G2468" s="88">
        <f t="shared" si="76"/>
        <v>0</v>
      </c>
      <c r="H2468" s="66">
        <f t="shared" si="77"/>
        <v>0</v>
      </c>
    </row>
    <row r="2469" spans="1:8" x14ac:dyDescent="0.25">
      <c r="A2469" s="193" t="s">
        <v>17579</v>
      </c>
      <c r="B2469" s="194" t="s">
        <v>17580</v>
      </c>
      <c r="C2469" s="188" t="s">
        <v>6</v>
      </c>
      <c r="D2469" s="177"/>
      <c r="E2469" s="201">
        <v>112</v>
      </c>
      <c r="F2469" s="201">
        <v>15.7</v>
      </c>
      <c r="G2469" s="88">
        <f t="shared" si="76"/>
        <v>0</v>
      </c>
      <c r="H2469" s="66">
        <f t="shared" si="77"/>
        <v>0</v>
      </c>
    </row>
    <row r="2470" spans="1:8" x14ac:dyDescent="0.25">
      <c r="A2470" s="193" t="s">
        <v>17581</v>
      </c>
      <c r="B2470" s="194" t="s">
        <v>17582</v>
      </c>
      <c r="C2470" s="188" t="s">
        <v>6</v>
      </c>
      <c r="D2470" s="177"/>
      <c r="E2470" s="201">
        <v>180</v>
      </c>
      <c r="F2470" s="201">
        <v>25.2</v>
      </c>
      <c r="G2470" s="88">
        <f t="shared" si="76"/>
        <v>0</v>
      </c>
      <c r="H2470" s="66">
        <f t="shared" si="77"/>
        <v>0</v>
      </c>
    </row>
    <row r="2471" spans="1:8" ht="135" x14ac:dyDescent="0.25">
      <c r="A2471" s="195" t="s">
        <v>17583</v>
      </c>
      <c r="B2471" s="196" t="s">
        <v>23134</v>
      </c>
      <c r="C2471" s="198"/>
      <c r="D2471" s="199"/>
      <c r="E2471" s="199"/>
      <c r="F2471" s="199"/>
      <c r="G2471" s="199"/>
      <c r="H2471" s="200"/>
    </row>
    <row r="2472" spans="1:8" ht="22.5" x14ac:dyDescent="0.25">
      <c r="A2472" s="193" t="s">
        <v>17584</v>
      </c>
      <c r="B2472" s="194" t="s">
        <v>17585</v>
      </c>
      <c r="C2472" s="188" t="s">
        <v>6</v>
      </c>
      <c r="D2472" s="177"/>
      <c r="E2472" s="201">
        <v>147</v>
      </c>
      <c r="F2472" s="201">
        <v>20.6</v>
      </c>
      <c r="G2472" s="88">
        <f t="shared" si="76"/>
        <v>0</v>
      </c>
      <c r="H2472" s="66">
        <f t="shared" si="77"/>
        <v>0</v>
      </c>
    </row>
    <row r="2473" spans="1:8" ht="22.5" x14ac:dyDescent="0.25">
      <c r="A2473" s="193" t="s">
        <v>17586</v>
      </c>
      <c r="B2473" s="194" t="s">
        <v>17587</v>
      </c>
      <c r="C2473" s="188" t="s">
        <v>6</v>
      </c>
      <c r="D2473" s="177"/>
      <c r="E2473" s="201">
        <v>148</v>
      </c>
      <c r="F2473" s="201">
        <v>20.7</v>
      </c>
      <c r="G2473" s="88">
        <f t="shared" si="76"/>
        <v>0</v>
      </c>
      <c r="H2473" s="66">
        <f t="shared" si="77"/>
        <v>0</v>
      </c>
    </row>
    <row r="2474" spans="1:8" s="103" customFormat="1" ht="22.5" x14ac:dyDescent="0.2">
      <c r="A2474" s="193" t="s">
        <v>17588</v>
      </c>
      <c r="B2474" s="194" t="s">
        <v>17589</v>
      </c>
      <c r="C2474" s="188" t="s">
        <v>6</v>
      </c>
      <c r="D2474" s="181"/>
      <c r="E2474" s="201">
        <v>159</v>
      </c>
      <c r="F2474" s="201">
        <v>22.3</v>
      </c>
      <c r="G2474" s="88">
        <f t="shared" si="76"/>
        <v>0</v>
      </c>
      <c r="H2474" s="66">
        <f t="shared" si="77"/>
        <v>0</v>
      </c>
    </row>
    <row r="2475" spans="1:8" ht="22.5" x14ac:dyDescent="0.25">
      <c r="A2475" s="193" t="s">
        <v>17590</v>
      </c>
      <c r="B2475" s="194" t="s">
        <v>17591</v>
      </c>
      <c r="C2475" s="188" t="s">
        <v>6</v>
      </c>
      <c r="D2475" s="177"/>
      <c r="E2475" s="201">
        <v>175</v>
      </c>
      <c r="F2475" s="201">
        <v>24.5</v>
      </c>
      <c r="G2475" s="88">
        <f t="shared" si="76"/>
        <v>0</v>
      </c>
      <c r="H2475" s="66">
        <f t="shared" si="77"/>
        <v>0</v>
      </c>
    </row>
    <row r="2476" spans="1:8" ht="22.5" x14ac:dyDescent="0.25">
      <c r="A2476" s="193" t="s">
        <v>17592</v>
      </c>
      <c r="B2476" s="194" t="s">
        <v>17593</v>
      </c>
      <c r="C2476" s="188" t="s">
        <v>6</v>
      </c>
      <c r="D2476" s="177"/>
      <c r="E2476" s="201">
        <v>199</v>
      </c>
      <c r="F2476" s="201">
        <v>27.9</v>
      </c>
      <c r="G2476" s="88">
        <f t="shared" si="76"/>
        <v>0</v>
      </c>
      <c r="H2476" s="66">
        <f t="shared" si="77"/>
        <v>0</v>
      </c>
    </row>
    <row r="2477" spans="1:8" ht="22.5" x14ac:dyDescent="0.25">
      <c r="A2477" s="193" t="s">
        <v>17594</v>
      </c>
      <c r="B2477" s="194" t="s">
        <v>17595</v>
      </c>
      <c r="C2477" s="188" t="s">
        <v>6</v>
      </c>
      <c r="D2477" s="177"/>
      <c r="E2477" s="201">
        <v>212</v>
      </c>
      <c r="F2477" s="201">
        <v>29.7</v>
      </c>
      <c r="G2477" s="88">
        <f t="shared" si="76"/>
        <v>0</v>
      </c>
      <c r="H2477" s="66">
        <f t="shared" si="77"/>
        <v>0</v>
      </c>
    </row>
    <row r="2478" spans="1:8" ht="22.5" x14ac:dyDescent="0.25">
      <c r="A2478" s="193" t="s">
        <v>17596</v>
      </c>
      <c r="B2478" s="194" t="s">
        <v>17597</v>
      </c>
      <c r="C2478" s="188" t="s">
        <v>6</v>
      </c>
      <c r="D2478" s="177"/>
      <c r="E2478" s="201">
        <v>233</v>
      </c>
      <c r="F2478" s="201">
        <v>32.6</v>
      </c>
      <c r="G2478" s="88">
        <f t="shared" si="76"/>
        <v>0</v>
      </c>
      <c r="H2478" s="66">
        <f t="shared" si="77"/>
        <v>0</v>
      </c>
    </row>
    <row r="2479" spans="1:8" ht="22.5" x14ac:dyDescent="0.25">
      <c r="A2479" s="193" t="s">
        <v>17598</v>
      </c>
      <c r="B2479" s="194" t="s">
        <v>17599</v>
      </c>
      <c r="C2479" s="188" t="s">
        <v>6</v>
      </c>
      <c r="D2479" s="177"/>
      <c r="E2479" s="201">
        <v>266</v>
      </c>
      <c r="F2479" s="201">
        <v>37.200000000000003</v>
      </c>
      <c r="G2479" s="88">
        <f t="shared" si="76"/>
        <v>0</v>
      </c>
      <c r="H2479" s="66">
        <f t="shared" si="77"/>
        <v>0</v>
      </c>
    </row>
    <row r="2480" spans="1:8" ht="22.5" x14ac:dyDescent="0.25">
      <c r="A2480" s="193" t="s">
        <v>17600</v>
      </c>
      <c r="B2480" s="194" t="s">
        <v>17601</v>
      </c>
      <c r="C2480" s="188" t="s">
        <v>6</v>
      </c>
      <c r="D2480" s="177"/>
      <c r="E2480" s="201">
        <v>298</v>
      </c>
      <c r="F2480" s="201">
        <v>41.7</v>
      </c>
      <c r="G2480" s="88">
        <f t="shared" si="76"/>
        <v>0</v>
      </c>
      <c r="H2480" s="66">
        <f t="shared" si="77"/>
        <v>0</v>
      </c>
    </row>
    <row r="2481" spans="1:8" s="103" customFormat="1" ht="22.5" x14ac:dyDescent="0.2">
      <c r="A2481" s="193" t="s">
        <v>17602</v>
      </c>
      <c r="B2481" s="194" t="s">
        <v>17603</v>
      </c>
      <c r="C2481" s="188" t="s">
        <v>6</v>
      </c>
      <c r="D2481" s="181"/>
      <c r="E2481" s="201">
        <v>337</v>
      </c>
      <c r="F2481" s="201">
        <v>47.2</v>
      </c>
      <c r="G2481" s="88">
        <f t="shared" si="76"/>
        <v>0</v>
      </c>
      <c r="H2481" s="66">
        <f t="shared" si="77"/>
        <v>0</v>
      </c>
    </row>
    <row r="2482" spans="1:8" ht="22.5" x14ac:dyDescent="0.25">
      <c r="A2482" s="193" t="s">
        <v>17604</v>
      </c>
      <c r="B2482" s="194" t="s">
        <v>17605</v>
      </c>
      <c r="C2482" s="188" t="s">
        <v>6</v>
      </c>
      <c r="D2482" s="177"/>
      <c r="E2482" s="201">
        <v>372</v>
      </c>
      <c r="F2482" s="201">
        <v>52</v>
      </c>
      <c r="G2482" s="88">
        <f t="shared" si="76"/>
        <v>0</v>
      </c>
      <c r="H2482" s="66">
        <f t="shared" si="77"/>
        <v>0</v>
      </c>
    </row>
    <row r="2483" spans="1:8" ht="135" x14ac:dyDescent="0.25">
      <c r="A2483" s="195" t="s">
        <v>17606</v>
      </c>
      <c r="B2483" s="196" t="s">
        <v>23135</v>
      </c>
      <c r="C2483" s="198"/>
      <c r="D2483" s="199"/>
      <c r="E2483" s="199"/>
      <c r="F2483" s="199"/>
      <c r="G2483" s="199"/>
      <c r="H2483" s="200"/>
    </row>
    <row r="2484" spans="1:8" ht="22.5" x14ac:dyDescent="0.25">
      <c r="A2484" s="193" t="s">
        <v>17607</v>
      </c>
      <c r="B2484" s="194" t="s">
        <v>17608</v>
      </c>
      <c r="C2484" s="188" t="s">
        <v>6</v>
      </c>
      <c r="D2484" s="177"/>
      <c r="E2484" s="201">
        <v>279</v>
      </c>
      <c r="F2484" s="201">
        <v>39.1</v>
      </c>
      <c r="G2484" s="88">
        <f t="shared" si="76"/>
        <v>0</v>
      </c>
      <c r="H2484" s="66">
        <f t="shared" si="77"/>
        <v>0</v>
      </c>
    </row>
    <row r="2485" spans="1:8" ht="22.5" x14ac:dyDescent="0.25">
      <c r="A2485" s="193" t="s">
        <v>17609</v>
      </c>
      <c r="B2485" s="194" t="s">
        <v>17610</v>
      </c>
      <c r="C2485" s="188" t="s">
        <v>6</v>
      </c>
      <c r="D2485" s="177"/>
      <c r="E2485" s="201">
        <v>321</v>
      </c>
      <c r="F2485" s="201">
        <v>44.9</v>
      </c>
      <c r="G2485" s="88">
        <f t="shared" si="76"/>
        <v>0</v>
      </c>
      <c r="H2485" s="66">
        <f t="shared" si="77"/>
        <v>0</v>
      </c>
    </row>
    <row r="2486" spans="1:8" s="103" customFormat="1" ht="22.5" x14ac:dyDescent="0.2">
      <c r="A2486" s="193" t="s">
        <v>17611</v>
      </c>
      <c r="B2486" s="194" t="s">
        <v>17612</v>
      </c>
      <c r="C2486" s="188" t="s">
        <v>6</v>
      </c>
      <c r="D2486" s="181"/>
      <c r="E2486" s="201">
        <v>366</v>
      </c>
      <c r="F2486" s="201">
        <v>51</v>
      </c>
      <c r="G2486" s="88">
        <f t="shared" si="76"/>
        <v>0</v>
      </c>
      <c r="H2486" s="66">
        <f t="shared" si="77"/>
        <v>0</v>
      </c>
    </row>
    <row r="2487" spans="1:8" ht="22.5" x14ac:dyDescent="0.25">
      <c r="A2487" s="193" t="s">
        <v>17613</v>
      </c>
      <c r="B2487" s="194" t="s">
        <v>17614</v>
      </c>
      <c r="C2487" s="188" t="s">
        <v>6</v>
      </c>
      <c r="D2487" s="177"/>
      <c r="E2487" s="201">
        <v>426</v>
      </c>
      <c r="F2487" s="201">
        <v>60</v>
      </c>
      <c r="G2487" s="88">
        <f t="shared" si="76"/>
        <v>0</v>
      </c>
      <c r="H2487" s="66">
        <f t="shared" si="77"/>
        <v>0</v>
      </c>
    </row>
    <row r="2488" spans="1:8" ht="22.5" x14ac:dyDescent="0.25">
      <c r="A2488" s="193" t="s">
        <v>17615</v>
      </c>
      <c r="B2488" s="194" t="s">
        <v>17616</v>
      </c>
      <c r="C2488" s="188" t="s">
        <v>6</v>
      </c>
      <c r="D2488" s="177"/>
      <c r="E2488" s="201">
        <v>474</v>
      </c>
      <c r="F2488" s="201">
        <v>66</v>
      </c>
      <c r="G2488" s="88">
        <f t="shared" si="76"/>
        <v>0</v>
      </c>
      <c r="H2488" s="66">
        <f t="shared" si="77"/>
        <v>0</v>
      </c>
    </row>
    <row r="2489" spans="1:8" s="103" customFormat="1" ht="22.5" x14ac:dyDescent="0.2">
      <c r="A2489" s="193" t="s">
        <v>17617</v>
      </c>
      <c r="B2489" s="194" t="s">
        <v>17605</v>
      </c>
      <c r="C2489" s="188" t="s">
        <v>6</v>
      </c>
      <c r="D2489" s="181"/>
      <c r="E2489" s="201">
        <v>528</v>
      </c>
      <c r="F2489" s="201">
        <v>74</v>
      </c>
      <c r="G2489" s="88">
        <f t="shared" si="76"/>
        <v>0</v>
      </c>
      <c r="H2489" s="66">
        <f t="shared" si="77"/>
        <v>0</v>
      </c>
    </row>
    <row r="2490" spans="1:8" ht="56.25" x14ac:dyDescent="0.25">
      <c r="A2490" s="195" t="s">
        <v>17618</v>
      </c>
      <c r="B2490" s="196" t="s">
        <v>23136</v>
      </c>
      <c r="C2490" s="198"/>
      <c r="D2490" s="199"/>
      <c r="E2490" s="199"/>
      <c r="F2490" s="199"/>
      <c r="G2490" s="199"/>
      <c r="H2490" s="200"/>
    </row>
    <row r="2491" spans="1:8" x14ac:dyDescent="0.25">
      <c r="A2491" s="193" t="s">
        <v>17619</v>
      </c>
      <c r="B2491" s="194" t="s">
        <v>17620</v>
      </c>
      <c r="C2491" s="188" t="s">
        <v>6</v>
      </c>
      <c r="D2491" s="177"/>
      <c r="E2491" s="201">
        <v>72</v>
      </c>
      <c r="F2491" s="201">
        <v>10.1</v>
      </c>
      <c r="G2491" s="88">
        <f t="shared" si="76"/>
        <v>0</v>
      </c>
      <c r="H2491" s="66">
        <f t="shared" si="77"/>
        <v>0</v>
      </c>
    </row>
    <row r="2492" spans="1:8" x14ac:dyDescent="0.25">
      <c r="A2492" s="193" t="s">
        <v>17621</v>
      </c>
      <c r="B2492" s="194" t="s">
        <v>17622</v>
      </c>
      <c r="C2492" s="188" t="s">
        <v>6</v>
      </c>
      <c r="D2492" s="177"/>
      <c r="E2492" s="201">
        <v>101</v>
      </c>
      <c r="F2492" s="201">
        <v>14.1</v>
      </c>
      <c r="G2492" s="88">
        <f t="shared" si="76"/>
        <v>0</v>
      </c>
      <c r="H2492" s="66">
        <f t="shared" si="77"/>
        <v>0</v>
      </c>
    </row>
    <row r="2493" spans="1:8" ht="22.5" x14ac:dyDescent="0.25">
      <c r="A2493" s="193" t="s">
        <v>17623</v>
      </c>
      <c r="B2493" s="194" t="s">
        <v>17624</v>
      </c>
      <c r="C2493" s="188" t="s">
        <v>6</v>
      </c>
      <c r="D2493" s="177"/>
      <c r="E2493" s="201">
        <v>122</v>
      </c>
      <c r="F2493" s="201">
        <v>17.100000000000001</v>
      </c>
      <c r="G2493" s="88">
        <f t="shared" si="76"/>
        <v>0</v>
      </c>
      <c r="H2493" s="66">
        <f t="shared" si="77"/>
        <v>0</v>
      </c>
    </row>
    <row r="2494" spans="1:8" ht="22.5" x14ac:dyDescent="0.25">
      <c r="A2494" s="193" t="s">
        <v>17625</v>
      </c>
      <c r="B2494" s="194" t="s">
        <v>17626</v>
      </c>
      <c r="C2494" s="188" t="s">
        <v>6</v>
      </c>
      <c r="D2494" s="177"/>
      <c r="E2494" s="201">
        <v>136</v>
      </c>
      <c r="F2494" s="201">
        <v>19</v>
      </c>
      <c r="G2494" s="88">
        <f t="shared" si="76"/>
        <v>0</v>
      </c>
      <c r="H2494" s="66">
        <f t="shared" si="77"/>
        <v>0</v>
      </c>
    </row>
    <row r="2495" spans="1:8" ht="56.25" x14ac:dyDescent="0.25">
      <c r="A2495" s="195" t="s">
        <v>17627</v>
      </c>
      <c r="B2495" s="196" t="s">
        <v>23137</v>
      </c>
      <c r="C2495" s="198"/>
      <c r="D2495" s="199"/>
      <c r="E2495" s="199"/>
      <c r="F2495" s="199"/>
      <c r="G2495" s="199"/>
      <c r="H2495" s="200"/>
    </row>
    <row r="2496" spans="1:8" ht="22.5" x14ac:dyDescent="0.25">
      <c r="A2496" s="193" t="s">
        <v>17628</v>
      </c>
      <c r="B2496" s="194" t="s">
        <v>17629</v>
      </c>
      <c r="C2496" s="188" t="s">
        <v>6</v>
      </c>
      <c r="D2496" s="177"/>
      <c r="E2496" s="201">
        <v>55</v>
      </c>
      <c r="F2496" s="201">
        <v>7.7</v>
      </c>
      <c r="G2496" s="88">
        <f t="shared" si="76"/>
        <v>0</v>
      </c>
      <c r="H2496" s="66">
        <f t="shared" si="77"/>
        <v>0</v>
      </c>
    </row>
    <row r="2497" spans="1:8" s="103" customFormat="1" ht="22.5" x14ac:dyDescent="0.2">
      <c r="A2497" s="193" t="s">
        <v>17630</v>
      </c>
      <c r="B2497" s="194" t="s">
        <v>17631</v>
      </c>
      <c r="C2497" s="188" t="s">
        <v>6</v>
      </c>
      <c r="D2497" s="181"/>
      <c r="E2497" s="201">
        <v>44.6</v>
      </c>
      <c r="F2497" s="201">
        <v>6.2</v>
      </c>
      <c r="G2497" s="88">
        <f t="shared" si="76"/>
        <v>0</v>
      </c>
      <c r="H2497" s="66">
        <f t="shared" si="77"/>
        <v>0</v>
      </c>
    </row>
    <row r="2498" spans="1:8" ht="135" x14ac:dyDescent="0.25">
      <c r="A2498" s="195" t="s">
        <v>17632</v>
      </c>
      <c r="B2498" s="196" t="s">
        <v>23138</v>
      </c>
      <c r="C2498" s="198"/>
      <c r="D2498" s="199"/>
      <c r="E2498" s="199"/>
      <c r="F2498" s="199"/>
      <c r="G2498" s="199"/>
      <c r="H2498" s="200"/>
    </row>
    <row r="2499" spans="1:8" x14ac:dyDescent="0.25">
      <c r="A2499" s="193" t="s">
        <v>17633</v>
      </c>
      <c r="B2499" s="194" t="s">
        <v>17634</v>
      </c>
      <c r="C2499" s="188" t="s">
        <v>6</v>
      </c>
      <c r="D2499" s="177"/>
      <c r="E2499" s="201">
        <v>249</v>
      </c>
      <c r="F2499" s="201">
        <v>34.9</v>
      </c>
      <c r="G2499" s="88">
        <f t="shared" si="76"/>
        <v>0</v>
      </c>
      <c r="H2499" s="66">
        <f t="shared" si="77"/>
        <v>0</v>
      </c>
    </row>
    <row r="2500" spans="1:8" x14ac:dyDescent="0.25">
      <c r="A2500" s="193" t="s">
        <v>17635</v>
      </c>
      <c r="B2500" s="194" t="s">
        <v>17636</v>
      </c>
      <c r="C2500" s="188" t="s">
        <v>6</v>
      </c>
      <c r="D2500" s="177"/>
      <c r="E2500" s="201">
        <v>275</v>
      </c>
      <c r="F2500" s="201">
        <v>38.5</v>
      </c>
      <c r="G2500" s="88">
        <f t="shared" ref="G2500:G2562" si="78">D2500*E2500</f>
        <v>0</v>
      </c>
      <c r="H2500" s="66">
        <f t="shared" ref="H2500:H2562" si="79">D2500*F2500</f>
        <v>0</v>
      </c>
    </row>
    <row r="2501" spans="1:8" x14ac:dyDescent="0.25">
      <c r="A2501" s="193" t="s">
        <v>17637</v>
      </c>
      <c r="B2501" s="194" t="s">
        <v>17638</v>
      </c>
      <c r="C2501" s="188" t="s">
        <v>6</v>
      </c>
      <c r="D2501" s="177"/>
      <c r="E2501" s="201">
        <v>304</v>
      </c>
      <c r="F2501" s="201">
        <v>42.6</v>
      </c>
      <c r="G2501" s="88">
        <f t="shared" si="78"/>
        <v>0</v>
      </c>
      <c r="H2501" s="66">
        <f t="shared" si="79"/>
        <v>0</v>
      </c>
    </row>
    <row r="2502" spans="1:8" x14ac:dyDescent="0.25">
      <c r="A2502" s="193" t="s">
        <v>17639</v>
      </c>
      <c r="B2502" s="194" t="s">
        <v>17640</v>
      </c>
      <c r="C2502" s="188" t="s">
        <v>6</v>
      </c>
      <c r="D2502" s="177"/>
      <c r="E2502" s="201">
        <v>331</v>
      </c>
      <c r="F2502" s="201">
        <v>46.3</v>
      </c>
      <c r="G2502" s="88">
        <f t="shared" si="78"/>
        <v>0</v>
      </c>
      <c r="H2502" s="66">
        <f t="shared" si="79"/>
        <v>0</v>
      </c>
    </row>
    <row r="2503" spans="1:8" x14ac:dyDescent="0.25">
      <c r="A2503" s="193" t="s">
        <v>17641</v>
      </c>
      <c r="B2503" s="194" t="s">
        <v>17642</v>
      </c>
      <c r="C2503" s="188" t="s">
        <v>6</v>
      </c>
      <c r="D2503" s="177"/>
      <c r="E2503" s="201">
        <v>359</v>
      </c>
      <c r="F2503" s="201">
        <v>50</v>
      </c>
      <c r="G2503" s="88">
        <f t="shared" si="78"/>
        <v>0</v>
      </c>
      <c r="H2503" s="66">
        <f t="shared" si="79"/>
        <v>0</v>
      </c>
    </row>
    <row r="2504" spans="1:8" ht="112.5" x14ac:dyDescent="0.25">
      <c r="A2504" s="193" t="s">
        <v>17643</v>
      </c>
      <c r="B2504" s="194" t="s">
        <v>23139</v>
      </c>
      <c r="C2504" s="188" t="s">
        <v>6</v>
      </c>
      <c r="D2504" s="177"/>
      <c r="E2504" s="201">
        <v>108</v>
      </c>
      <c r="F2504" s="201">
        <v>15.1</v>
      </c>
      <c r="G2504" s="88">
        <f t="shared" si="78"/>
        <v>0</v>
      </c>
      <c r="H2504" s="66">
        <f t="shared" si="79"/>
        <v>0</v>
      </c>
    </row>
    <row r="2505" spans="1:8" ht="112.5" x14ac:dyDescent="0.25">
      <c r="A2505" s="193" t="s">
        <v>17644</v>
      </c>
      <c r="B2505" s="194" t="s">
        <v>23140</v>
      </c>
      <c r="C2505" s="188" t="s">
        <v>6</v>
      </c>
      <c r="D2505" s="177"/>
      <c r="E2505" s="201">
        <v>151</v>
      </c>
      <c r="F2505" s="201">
        <v>21.1</v>
      </c>
      <c r="G2505" s="88">
        <f t="shared" si="78"/>
        <v>0</v>
      </c>
      <c r="H2505" s="66">
        <f t="shared" si="79"/>
        <v>0</v>
      </c>
    </row>
    <row r="2506" spans="1:8" s="103" customFormat="1" ht="112.5" x14ac:dyDescent="0.2">
      <c r="A2506" s="195" t="s">
        <v>17645</v>
      </c>
      <c r="B2506" s="196" t="s">
        <v>23141</v>
      </c>
      <c r="C2506" s="198"/>
      <c r="D2506" s="199"/>
      <c r="E2506" s="199"/>
      <c r="F2506" s="199"/>
      <c r="G2506" s="199"/>
      <c r="H2506" s="200"/>
    </row>
    <row r="2507" spans="1:8" ht="22.5" x14ac:dyDescent="0.25">
      <c r="A2507" s="193" t="s">
        <v>17646</v>
      </c>
      <c r="B2507" s="194" t="s">
        <v>17647</v>
      </c>
      <c r="C2507" s="188" t="s">
        <v>6</v>
      </c>
      <c r="D2507" s="177"/>
      <c r="E2507" s="201">
        <v>260</v>
      </c>
      <c r="F2507" s="201">
        <v>36.4</v>
      </c>
      <c r="G2507" s="88">
        <f t="shared" si="78"/>
        <v>0</v>
      </c>
      <c r="H2507" s="66">
        <f t="shared" si="79"/>
        <v>0</v>
      </c>
    </row>
    <row r="2508" spans="1:8" ht="22.5" x14ac:dyDescent="0.25">
      <c r="A2508" s="193" t="s">
        <v>17648</v>
      </c>
      <c r="B2508" s="194" t="s">
        <v>17649</v>
      </c>
      <c r="C2508" s="188" t="s">
        <v>6</v>
      </c>
      <c r="D2508" s="177"/>
      <c r="E2508" s="201">
        <v>441</v>
      </c>
      <c r="F2508" s="201">
        <v>62</v>
      </c>
      <c r="G2508" s="88">
        <f t="shared" si="78"/>
        <v>0</v>
      </c>
      <c r="H2508" s="66">
        <f t="shared" si="79"/>
        <v>0</v>
      </c>
    </row>
    <row r="2509" spans="1:8" ht="22.5" x14ac:dyDescent="0.25">
      <c r="A2509" s="193" t="s">
        <v>17650</v>
      </c>
      <c r="B2509" s="194" t="s">
        <v>17651</v>
      </c>
      <c r="C2509" s="188" t="s">
        <v>6</v>
      </c>
      <c r="D2509" s="177"/>
      <c r="E2509" s="201">
        <v>419</v>
      </c>
      <c r="F2509" s="201">
        <v>59</v>
      </c>
      <c r="G2509" s="88">
        <f t="shared" si="78"/>
        <v>0</v>
      </c>
      <c r="H2509" s="66">
        <f t="shared" si="79"/>
        <v>0</v>
      </c>
    </row>
    <row r="2510" spans="1:8" s="103" customFormat="1" ht="22.5" x14ac:dyDescent="0.2">
      <c r="A2510" s="193" t="s">
        <v>17652</v>
      </c>
      <c r="B2510" s="194" t="s">
        <v>17653</v>
      </c>
      <c r="C2510" s="188" t="s">
        <v>6</v>
      </c>
      <c r="D2510" s="181"/>
      <c r="E2510" s="201">
        <v>299</v>
      </c>
      <c r="F2510" s="201">
        <v>41.9</v>
      </c>
      <c r="G2510" s="88">
        <f t="shared" si="78"/>
        <v>0</v>
      </c>
      <c r="H2510" s="66">
        <f t="shared" si="79"/>
        <v>0</v>
      </c>
    </row>
    <row r="2511" spans="1:8" ht="22.5" x14ac:dyDescent="0.25">
      <c r="A2511" s="193" t="s">
        <v>17654</v>
      </c>
      <c r="B2511" s="194" t="s">
        <v>17655</v>
      </c>
      <c r="C2511" s="188" t="s">
        <v>6</v>
      </c>
      <c r="D2511" s="177"/>
      <c r="E2511" s="201">
        <v>496</v>
      </c>
      <c r="F2511" s="201">
        <v>69</v>
      </c>
      <c r="G2511" s="88">
        <f t="shared" si="78"/>
        <v>0</v>
      </c>
      <c r="H2511" s="66">
        <f t="shared" si="79"/>
        <v>0</v>
      </c>
    </row>
    <row r="2512" spans="1:8" ht="22.5" x14ac:dyDescent="0.25">
      <c r="A2512" s="193" t="s">
        <v>17656</v>
      </c>
      <c r="B2512" s="194" t="s">
        <v>17657</v>
      </c>
      <c r="C2512" s="188" t="s">
        <v>6</v>
      </c>
      <c r="D2512" s="177"/>
      <c r="E2512" s="201">
        <v>692</v>
      </c>
      <c r="F2512" s="201">
        <v>97</v>
      </c>
      <c r="G2512" s="88">
        <f t="shared" si="78"/>
        <v>0</v>
      </c>
      <c r="H2512" s="66">
        <f t="shared" si="79"/>
        <v>0</v>
      </c>
    </row>
    <row r="2513" spans="1:8" s="103" customFormat="1" ht="33.75" x14ac:dyDescent="0.2">
      <c r="A2513" s="193" t="s">
        <v>17658</v>
      </c>
      <c r="B2513" s="194" t="s">
        <v>17659</v>
      </c>
      <c r="C2513" s="188" t="s">
        <v>6</v>
      </c>
      <c r="D2513" s="181"/>
      <c r="E2513" s="201">
        <v>87</v>
      </c>
      <c r="F2513" s="201">
        <v>12.2</v>
      </c>
      <c r="G2513" s="88">
        <f t="shared" si="78"/>
        <v>0</v>
      </c>
      <c r="H2513" s="66">
        <f t="shared" si="79"/>
        <v>0</v>
      </c>
    </row>
    <row r="2514" spans="1:8" ht="67.5" x14ac:dyDescent="0.25">
      <c r="A2514" s="193" t="s">
        <v>17660</v>
      </c>
      <c r="B2514" s="194" t="s">
        <v>23142</v>
      </c>
      <c r="C2514" s="188" t="s">
        <v>6</v>
      </c>
      <c r="D2514" s="177"/>
      <c r="E2514" s="201">
        <v>155</v>
      </c>
      <c r="F2514" s="201">
        <v>21.7</v>
      </c>
      <c r="G2514" s="88">
        <f t="shared" si="78"/>
        <v>0</v>
      </c>
      <c r="H2514" s="66">
        <f t="shared" si="79"/>
        <v>0</v>
      </c>
    </row>
    <row r="2515" spans="1:8" ht="67.5" x14ac:dyDescent="0.25">
      <c r="A2515" s="195" t="s">
        <v>17661</v>
      </c>
      <c r="B2515" s="196" t="s">
        <v>23143</v>
      </c>
      <c r="C2515" s="198"/>
      <c r="D2515" s="199"/>
      <c r="E2515" s="199"/>
      <c r="F2515" s="199"/>
      <c r="G2515" s="199"/>
      <c r="H2515" s="200"/>
    </row>
    <row r="2516" spans="1:8" x14ac:dyDescent="0.25">
      <c r="A2516" s="193" t="s">
        <v>17662</v>
      </c>
      <c r="B2516" s="194" t="s">
        <v>17663</v>
      </c>
      <c r="C2516" s="188" t="s">
        <v>6</v>
      </c>
      <c r="D2516" s="177"/>
      <c r="E2516" s="201">
        <v>54</v>
      </c>
      <c r="F2516" s="201">
        <v>7.6</v>
      </c>
      <c r="G2516" s="88">
        <f t="shared" si="78"/>
        <v>0</v>
      </c>
      <c r="H2516" s="66">
        <f t="shared" si="79"/>
        <v>0</v>
      </c>
    </row>
    <row r="2517" spans="1:8" s="103" customFormat="1" ht="12.75" x14ac:dyDescent="0.2">
      <c r="A2517" s="193" t="s">
        <v>17664</v>
      </c>
      <c r="B2517" s="194" t="s">
        <v>17665</v>
      </c>
      <c r="C2517" s="188" t="s">
        <v>6</v>
      </c>
      <c r="D2517" s="181"/>
      <c r="E2517" s="201">
        <v>71</v>
      </c>
      <c r="F2517" s="201">
        <v>9.9</v>
      </c>
      <c r="G2517" s="88">
        <f t="shared" si="78"/>
        <v>0</v>
      </c>
      <c r="H2517" s="66">
        <f t="shared" si="79"/>
        <v>0</v>
      </c>
    </row>
    <row r="2518" spans="1:8" x14ac:dyDescent="0.25">
      <c r="A2518" s="193" t="s">
        <v>17666</v>
      </c>
      <c r="B2518" s="194" t="s">
        <v>17667</v>
      </c>
      <c r="C2518" s="188" t="s">
        <v>6</v>
      </c>
      <c r="D2518" s="177"/>
      <c r="E2518" s="201">
        <v>84</v>
      </c>
      <c r="F2518" s="201">
        <v>11.8</v>
      </c>
      <c r="G2518" s="88">
        <f t="shared" si="78"/>
        <v>0</v>
      </c>
      <c r="H2518" s="66">
        <f t="shared" si="79"/>
        <v>0</v>
      </c>
    </row>
    <row r="2519" spans="1:8" ht="101.25" x14ac:dyDescent="0.25">
      <c r="A2519" s="195" t="s">
        <v>17668</v>
      </c>
      <c r="B2519" s="196" t="s">
        <v>23144</v>
      </c>
      <c r="C2519" s="198"/>
      <c r="D2519" s="199"/>
      <c r="E2519" s="199"/>
      <c r="F2519" s="199"/>
      <c r="G2519" s="199"/>
      <c r="H2519" s="200"/>
    </row>
    <row r="2520" spans="1:8" x14ac:dyDescent="0.25">
      <c r="A2520" s="193" t="s">
        <v>17669</v>
      </c>
      <c r="B2520" s="194" t="s">
        <v>17670</v>
      </c>
      <c r="C2520" s="188" t="s">
        <v>6</v>
      </c>
      <c r="D2520" s="177"/>
      <c r="E2520" s="201">
        <v>27.2</v>
      </c>
      <c r="F2520" s="201">
        <v>3.81</v>
      </c>
      <c r="G2520" s="88">
        <f t="shared" si="78"/>
        <v>0</v>
      </c>
      <c r="H2520" s="66">
        <f t="shared" si="79"/>
        <v>0</v>
      </c>
    </row>
    <row r="2521" spans="1:8" ht="33.75" x14ac:dyDescent="0.25">
      <c r="A2521" s="193" t="s">
        <v>17671</v>
      </c>
      <c r="B2521" s="194" t="s">
        <v>17672</v>
      </c>
      <c r="C2521" s="188" t="s">
        <v>6</v>
      </c>
      <c r="D2521" s="177"/>
      <c r="E2521" s="201">
        <v>14.6</v>
      </c>
      <c r="F2521" s="201">
        <v>2.04</v>
      </c>
      <c r="G2521" s="88">
        <f t="shared" si="78"/>
        <v>0</v>
      </c>
      <c r="H2521" s="66">
        <f t="shared" si="79"/>
        <v>0</v>
      </c>
    </row>
    <row r="2522" spans="1:8" s="103" customFormat="1" ht="78.75" x14ac:dyDescent="0.2">
      <c r="A2522" s="195" t="s">
        <v>17673</v>
      </c>
      <c r="B2522" s="196" t="s">
        <v>23145</v>
      </c>
      <c r="C2522" s="198"/>
      <c r="D2522" s="199"/>
      <c r="E2522" s="199"/>
      <c r="F2522" s="199"/>
      <c r="G2522" s="199"/>
      <c r="H2522" s="200"/>
    </row>
    <row r="2523" spans="1:8" x14ac:dyDescent="0.25">
      <c r="A2523" s="193" t="s">
        <v>17674</v>
      </c>
      <c r="B2523" s="194" t="s">
        <v>17663</v>
      </c>
      <c r="C2523" s="188" t="s">
        <v>6</v>
      </c>
      <c r="D2523" s="177"/>
      <c r="E2523" s="201">
        <v>21.4</v>
      </c>
      <c r="F2523" s="201">
        <v>3</v>
      </c>
      <c r="G2523" s="88">
        <f t="shared" si="78"/>
        <v>0</v>
      </c>
      <c r="H2523" s="66">
        <f t="shared" si="79"/>
        <v>0</v>
      </c>
    </row>
    <row r="2524" spans="1:8" x14ac:dyDescent="0.25">
      <c r="A2524" s="193" t="s">
        <v>17675</v>
      </c>
      <c r="B2524" s="194" t="s">
        <v>17676</v>
      </c>
      <c r="C2524" s="188" t="s">
        <v>6</v>
      </c>
      <c r="D2524" s="177"/>
      <c r="E2524" s="201">
        <v>38.799999999999997</v>
      </c>
      <c r="F2524" s="201">
        <v>5.4</v>
      </c>
      <c r="G2524" s="88">
        <f t="shared" si="78"/>
        <v>0</v>
      </c>
      <c r="H2524" s="66">
        <f t="shared" si="79"/>
        <v>0</v>
      </c>
    </row>
    <row r="2525" spans="1:8" x14ac:dyDescent="0.25">
      <c r="A2525" s="193" t="s">
        <v>17677</v>
      </c>
      <c r="B2525" s="194" t="s">
        <v>17678</v>
      </c>
      <c r="C2525" s="188" t="s">
        <v>6</v>
      </c>
      <c r="D2525" s="177"/>
      <c r="E2525" s="201">
        <v>36.9</v>
      </c>
      <c r="F2525" s="201">
        <v>5.2</v>
      </c>
      <c r="G2525" s="88">
        <f t="shared" si="78"/>
        <v>0</v>
      </c>
      <c r="H2525" s="66">
        <f t="shared" si="79"/>
        <v>0</v>
      </c>
    </row>
    <row r="2526" spans="1:8" ht="78.75" x14ac:dyDescent="0.25">
      <c r="A2526" s="195" t="s">
        <v>17679</v>
      </c>
      <c r="B2526" s="196" t="s">
        <v>23146</v>
      </c>
      <c r="C2526" s="198"/>
      <c r="D2526" s="199"/>
      <c r="E2526" s="199"/>
      <c r="F2526" s="199"/>
      <c r="G2526" s="199"/>
      <c r="H2526" s="200"/>
    </row>
    <row r="2527" spans="1:8" s="103" customFormat="1" ht="12.75" x14ac:dyDescent="0.2">
      <c r="A2527" s="193" t="s">
        <v>17680</v>
      </c>
      <c r="B2527" s="194" t="s">
        <v>17663</v>
      </c>
      <c r="C2527" s="188" t="s">
        <v>6</v>
      </c>
      <c r="D2527" s="181"/>
      <c r="E2527" s="201">
        <v>30.1</v>
      </c>
      <c r="F2527" s="201">
        <v>4.21</v>
      </c>
      <c r="G2527" s="88">
        <f t="shared" si="78"/>
        <v>0</v>
      </c>
      <c r="H2527" s="66">
        <f t="shared" si="79"/>
        <v>0</v>
      </c>
    </row>
    <row r="2528" spans="1:8" x14ac:dyDescent="0.25">
      <c r="A2528" s="193" t="s">
        <v>17681</v>
      </c>
      <c r="B2528" s="194" t="s">
        <v>17676</v>
      </c>
      <c r="C2528" s="188" t="s">
        <v>6</v>
      </c>
      <c r="D2528" s="177"/>
      <c r="E2528" s="201">
        <v>53</v>
      </c>
      <c r="F2528" s="201">
        <v>7.4</v>
      </c>
      <c r="G2528" s="88">
        <f t="shared" si="78"/>
        <v>0</v>
      </c>
      <c r="H2528" s="66">
        <f t="shared" si="79"/>
        <v>0</v>
      </c>
    </row>
    <row r="2529" spans="1:8" x14ac:dyDescent="0.25">
      <c r="A2529" s="193" t="s">
        <v>17682</v>
      </c>
      <c r="B2529" s="194" t="s">
        <v>17678</v>
      </c>
      <c r="C2529" s="188" t="s">
        <v>6</v>
      </c>
      <c r="D2529" s="177"/>
      <c r="E2529" s="201">
        <v>51</v>
      </c>
      <c r="F2529" s="201">
        <v>7.1</v>
      </c>
      <c r="G2529" s="88">
        <f t="shared" si="78"/>
        <v>0</v>
      </c>
      <c r="H2529" s="66">
        <f t="shared" si="79"/>
        <v>0</v>
      </c>
    </row>
    <row r="2530" spans="1:8" ht="157.5" x14ac:dyDescent="0.25">
      <c r="A2530" s="193" t="s">
        <v>17683</v>
      </c>
      <c r="B2530" s="194" t="s">
        <v>23147</v>
      </c>
      <c r="C2530" s="188" t="s">
        <v>6</v>
      </c>
      <c r="D2530" s="177"/>
      <c r="E2530" s="201">
        <v>72</v>
      </c>
      <c r="F2530" s="201">
        <v>10.1</v>
      </c>
      <c r="G2530" s="88">
        <f t="shared" si="78"/>
        <v>0</v>
      </c>
      <c r="H2530" s="66">
        <f t="shared" si="79"/>
        <v>0</v>
      </c>
    </row>
    <row r="2531" spans="1:8" ht="67.5" x14ac:dyDescent="0.25">
      <c r="A2531" s="195" t="s">
        <v>17684</v>
      </c>
      <c r="B2531" s="196" t="s">
        <v>23148</v>
      </c>
      <c r="C2531" s="198"/>
      <c r="D2531" s="199"/>
      <c r="E2531" s="199"/>
      <c r="F2531" s="199"/>
      <c r="G2531" s="199"/>
      <c r="H2531" s="200"/>
    </row>
    <row r="2532" spans="1:8" s="103" customFormat="1" ht="12.75" x14ac:dyDescent="0.2">
      <c r="A2532" s="193" t="s">
        <v>17685</v>
      </c>
      <c r="B2532" s="194" t="s">
        <v>17686</v>
      </c>
      <c r="C2532" s="188" t="s">
        <v>6</v>
      </c>
      <c r="D2532" s="181"/>
      <c r="E2532" s="201">
        <v>13.6</v>
      </c>
      <c r="F2532" s="201">
        <v>1.9</v>
      </c>
      <c r="G2532" s="88">
        <f t="shared" si="78"/>
        <v>0</v>
      </c>
      <c r="H2532" s="66">
        <f t="shared" si="79"/>
        <v>0</v>
      </c>
    </row>
    <row r="2533" spans="1:8" x14ac:dyDescent="0.25">
      <c r="A2533" s="193" t="s">
        <v>17687</v>
      </c>
      <c r="B2533" s="194" t="s">
        <v>17688</v>
      </c>
      <c r="C2533" s="188" t="s">
        <v>6</v>
      </c>
      <c r="D2533" s="177"/>
      <c r="E2533" s="201">
        <v>16.5</v>
      </c>
      <c r="F2533" s="201">
        <v>2.31</v>
      </c>
      <c r="G2533" s="88">
        <f t="shared" si="78"/>
        <v>0</v>
      </c>
      <c r="H2533" s="66">
        <f t="shared" si="79"/>
        <v>0</v>
      </c>
    </row>
    <row r="2534" spans="1:8" x14ac:dyDescent="0.25">
      <c r="A2534" s="193" t="s">
        <v>17689</v>
      </c>
      <c r="B2534" s="194" t="s">
        <v>17690</v>
      </c>
      <c r="C2534" s="188" t="s">
        <v>6</v>
      </c>
      <c r="D2534" s="177"/>
      <c r="E2534" s="201">
        <v>18.399999999999999</v>
      </c>
      <c r="F2534" s="201">
        <v>2.58</v>
      </c>
      <c r="G2534" s="88">
        <f t="shared" si="78"/>
        <v>0</v>
      </c>
      <c r="H2534" s="66">
        <f t="shared" si="79"/>
        <v>0</v>
      </c>
    </row>
    <row r="2535" spans="1:8" x14ac:dyDescent="0.25">
      <c r="A2535" s="193" t="s">
        <v>17691</v>
      </c>
      <c r="B2535" s="194" t="s">
        <v>17692</v>
      </c>
      <c r="C2535" s="188" t="s">
        <v>6</v>
      </c>
      <c r="D2535" s="177"/>
      <c r="E2535" s="201">
        <v>22.3</v>
      </c>
      <c r="F2535" s="201">
        <v>3.12</v>
      </c>
      <c r="G2535" s="88">
        <f t="shared" si="78"/>
        <v>0</v>
      </c>
      <c r="H2535" s="66">
        <f t="shared" si="79"/>
        <v>0</v>
      </c>
    </row>
    <row r="2536" spans="1:8" ht="67.5" x14ac:dyDescent="0.25">
      <c r="A2536" s="195" t="s">
        <v>17693</v>
      </c>
      <c r="B2536" s="196" t="s">
        <v>23149</v>
      </c>
      <c r="C2536" s="198"/>
      <c r="D2536" s="199"/>
      <c r="E2536" s="199"/>
      <c r="F2536" s="199"/>
      <c r="G2536" s="199"/>
      <c r="H2536" s="200"/>
    </row>
    <row r="2537" spans="1:8" x14ac:dyDescent="0.25">
      <c r="A2537" s="193" t="s">
        <v>17694</v>
      </c>
      <c r="B2537" s="194" t="s">
        <v>17686</v>
      </c>
      <c r="C2537" s="188" t="s">
        <v>6</v>
      </c>
      <c r="D2537" s="177"/>
      <c r="E2537" s="201">
        <v>21.4</v>
      </c>
      <c r="F2537" s="201">
        <v>3</v>
      </c>
      <c r="G2537" s="88">
        <f t="shared" si="78"/>
        <v>0</v>
      </c>
      <c r="H2537" s="66">
        <f t="shared" si="79"/>
        <v>0</v>
      </c>
    </row>
    <row r="2538" spans="1:8" s="103" customFormat="1" ht="12.75" x14ac:dyDescent="0.2">
      <c r="A2538" s="193" t="s">
        <v>17695</v>
      </c>
      <c r="B2538" s="194" t="s">
        <v>17688</v>
      </c>
      <c r="C2538" s="188" t="s">
        <v>6</v>
      </c>
      <c r="D2538" s="181"/>
      <c r="E2538" s="201">
        <v>24.3</v>
      </c>
      <c r="F2538" s="201">
        <v>3.4</v>
      </c>
      <c r="G2538" s="88">
        <f t="shared" si="78"/>
        <v>0</v>
      </c>
      <c r="H2538" s="66">
        <f t="shared" si="79"/>
        <v>0</v>
      </c>
    </row>
    <row r="2539" spans="1:8" x14ac:dyDescent="0.25">
      <c r="A2539" s="193" t="s">
        <v>17696</v>
      </c>
      <c r="B2539" s="194" t="s">
        <v>17690</v>
      </c>
      <c r="C2539" s="188" t="s">
        <v>6</v>
      </c>
      <c r="D2539" s="177"/>
      <c r="E2539" s="201">
        <v>27.2</v>
      </c>
      <c r="F2539" s="201">
        <v>3.81</v>
      </c>
      <c r="G2539" s="88">
        <f t="shared" si="78"/>
        <v>0</v>
      </c>
      <c r="H2539" s="66">
        <f t="shared" si="79"/>
        <v>0</v>
      </c>
    </row>
    <row r="2540" spans="1:8" x14ac:dyDescent="0.25">
      <c r="A2540" s="193" t="s">
        <v>17697</v>
      </c>
      <c r="B2540" s="194" t="s">
        <v>17692</v>
      </c>
      <c r="C2540" s="188" t="s">
        <v>6</v>
      </c>
      <c r="D2540" s="177"/>
      <c r="E2540" s="201">
        <v>33</v>
      </c>
      <c r="F2540" s="201">
        <v>4.62</v>
      </c>
      <c r="G2540" s="88">
        <f t="shared" si="78"/>
        <v>0</v>
      </c>
      <c r="H2540" s="66">
        <f t="shared" si="79"/>
        <v>0</v>
      </c>
    </row>
    <row r="2541" spans="1:8" ht="56.25" x14ac:dyDescent="0.25">
      <c r="A2541" s="195" t="s">
        <v>17698</v>
      </c>
      <c r="B2541" s="196" t="s">
        <v>23150</v>
      </c>
      <c r="C2541" s="198"/>
      <c r="D2541" s="199"/>
      <c r="E2541" s="199"/>
      <c r="F2541" s="199"/>
      <c r="G2541" s="199"/>
      <c r="H2541" s="200"/>
    </row>
    <row r="2542" spans="1:8" s="103" customFormat="1" ht="12.75" x14ac:dyDescent="0.2">
      <c r="A2542" s="193" t="s">
        <v>17699</v>
      </c>
      <c r="B2542" s="194" t="s">
        <v>17700</v>
      </c>
      <c r="C2542" s="188" t="s">
        <v>6</v>
      </c>
      <c r="D2542" s="181"/>
      <c r="E2542" s="201">
        <v>14.6</v>
      </c>
      <c r="F2542" s="201">
        <v>2.04</v>
      </c>
      <c r="G2542" s="88">
        <f t="shared" si="78"/>
        <v>0</v>
      </c>
      <c r="H2542" s="66">
        <f t="shared" si="79"/>
        <v>0</v>
      </c>
    </row>
    <row r="2543" spans="1:8" x14ac:dyDescent="0.25">
      <c r="A2543" s="193" t="s">
        <v>17701</v>
      </c>
      <c r="B2543" s="194" t="s">
        <v>17702</v>
      </c>
      <c r="C2543" s="188" t="s">
        <v>6</v>
      </c>
      <c r="D2543" s="177"/>
      <c r="E2543" s="201">
        <v>14.6</v>
      </c>
      <c r="F2543" s="201">
        <v>2.04</v>
      </c>
      <c r="G2543" s="88">
        <f t="shared" si="78"/>
        <v>0</v>
      </c>
      <c r="H2543" s="66">
        <f t="shared" si="79"/>
        <v>0</v>
      </c>
    </row>
    <row r="2544" spans="1:8" x14ac:dyDescent="0.25">
      <c r="A2544" s="193" t="s">
        <v>17703</v>
      </c>
      <c r="B2544" s="194" t="s">
        <v>17704</v>
      </c>
      <c r="C2544" s="188" t="s">
        <v>6</v>
      </c>
      <c r="D2544" s="177"/>
      <c r="E2544" s="201">
        <v>17.5</v>
      </c>
      <c r="F2544" s="201">
        <v>2.4500000000000002</v>
      </c>
      <c r="G2544" s="88">
        <f t="shared" si="78"/>
        <v>0</v>
      </c>
      <c r="H2544" s="66">
        <f t="shared" si="79"/>
        <v>0</v>
      </c>
    </row>
    <row r="2545" spans="1:8" x14ac:dyDescent="0.25">
      <c r="A2545" s="193" t="s">
        <v>17705</v>
      </c>
      <c r="B2545" s="194" t="s">
        <v>17706</v>
      </c>
      <c r="C2545" s="188" t="s">
        <v>6</v>
      </c>
      <c r="D2545" s="177"/>
      <c r="E2545" s="201">
        <v>21.4</v>
      </c>
      <c r="F2545" s="201">
        <v>3</v>
      </c>
      <c r="G2545" s="88">
        <f t="shared" si="78"/>
        <v>0</v>
      </c>
      <c r="H2545" s="66">
        <f t="shared" si="79"/>
        <v>0</v>
      </c>
    </row>
    <row r="2546" spans="1:8" x14ac:dyDescent="0.25">
      <c r="A2546" s="193" t="s">
        <v>17707</v>
      </c>
      <c r="B2546" s="194" t="s">
        <v>17708</v>
      </c>
      <c r="C2546" s="188" t="s">
        <v>6</v>
      </c>
      <c r="D2546" s="177"/>
      <c r="E2546" s="201">
        <v>27.2</v>
      </c>
      <c r="F2546" s="201">
        <v>3.81</v>
      </c>
      <c r="G2546" s="88">
        <f t="shared" si="78"/>
        <v>0</v>
      </c>
      <c r="H2546" s="66">
        <f t="shared" si="79"/>
        <v>0</v>
      </c>
    </row>
    <row r="2547" spans="1:8" ht="67.5" x14ac:dyDescent="0.25">
      <c r="A2547" s="195" t="s">
        <v>17709</v>
      </c>
      <c r="B2547" s="196" t="s">
        <v>23151</v>
      </c>
      <c r="C2547" s="198"/>
      <c r="D2547" s="199"/>
      <c r="E2547" s="199"/>
      <c r="F2547" s="199"/>
      <c r="G2547" s="199"/>
      <c r="H2547" s="200"/>
    </row>
    <row r="2548" spans="1:8" x14ac:dyDescent="0.25">
      <c r="A2548" s="193" t="s">
        <v>17710</v>
      </c>
      <c r="B2548" s="194" t="s">
        <v>17711</v>
      </c>
      <c r="C2548" s="188" t="s">
        <v>6</v>
      </c>
      <c r="D2548" s="177"/>
      <c r="E2548" s="201">
        <v>15.5</v>
      </c>
      <c r="F2548" s="201">
        <v>2.17</v>
      </c>
      <c r="G2548" s="88">
        <f t="shared" si="78"/>
        <v>0</v>
      </c>
      <c r="H2548" s="66">
        <f t="shared" si="79"/>
        <v>0</v>
      </c>
    </row>
    <row r="2549" spans="1:8" s="103" customFormat="1" ht="12.75" x14ac:dyDescent="0.2">
      <c r="A2549" s="193" t="s">
        <v>17712</v>
      </c>
      <c r="B2549" s="194" t="s">
        <v>17713</v>
      </c>
      <c r="C2549" s="188" t="s">
        <v>6</v>
      </c>
      <c r="D2549" s="181"/>
      <c r="E2549" s="201">
        <v>26.2</v>
      </c>
      <c r="F2549" s="201">
        <v>3.67</v>
      </c>
      <c r="G2549" s="88">
        <f t="shared" si="78"/>
        <v>0</v>
      </c>
      <c r="H2549" s="66">
        <f t="shared" si="79"/>
        <v>0</v>
      </c>
    </row>
    <row r="2550" spans="1:8" x14ac:dyDescent="0.25">
      <c r="A2550" s="193" t="s">
        <v>17714</v>
      </c>
      <c r="B2550" s="194" t="s">
        <v>17715</v>
      </c>
      <c r="C2550" s="188" t="s">
        <v>6</v>
      </c>
      <c r="D2550" s="177"/>
      <c r="E2550" s="201">
        <v>35</v>
      </c>
      <c r="F2550" s="201">
        <v>4.9000000000000004</v>
      </c>
      <c r="G2550" s="88">
        <f t="shared" si="78"/>
        <v>0</v>
      </c>
      <c r="H2550" s="66">
        <f t="shared" si="79"/>
        <v>0</v>
      </c>
    </row>
    <row r="2551" spans="1:8" ht="56.25" x14ac:dyDescent="0.25">
      <c r="A2551" s="195" t="s">
        <v>17716</v>
      </c>
      <c r="B2551" s="196" t="s">
        <v>23152</v>
      </c>
      <c r="C2551" s="198"/>
      <c r="D2551" s="199"/>
      <c r="E2551" s="199"/>
      <c r="F2551" s="199"/>
      <c r="G2551" s="199"/>
      <c r="H2551" s="200"/>
    </row>
    <row r="2552" spans="1:8" x14ac:dyDescent="0.25">
      <c r="A2552" s="193" t="s">
        <v>17717</v>
      </c>
      <c r="B2552" s="194" t="s">
        <v>17700</v>
      </c>
      <c r="C2552" s="188" t="s">
        <v>6</v>
      </c>
      <c r="D2552" s="177"/>
      <c r="E2552" s="201">
        <v>28.2</v>
      </c>
      <c r="F2552" s="201">
        <v>3.95</v>
      </c>
      <c r="G2552" s="88">
        <f t="shared" si="78"/>
        <v>0</v>
      </c>
      <c r="H2552" s="66">
        <f t="shared" si="79"/>
        <v>0</v>
      </c>
    </row>
    <row r="2553" spans="1:8" x14ac:dyDescent="0.25">
      <c r="A2553" s="193" t="s">
        <v>17718</v>
      </c>
      <c r="B2553" s="194" t="s">
        <v>17719</v>
      </c>
      <c r="C2553" s="188" t="s">
        <v>6</v>
      </c>
      <c r="D2553" s="177"/>
      <c r="E2553" s="201">
        <v>28.2</v>
      </c>
      <c r="F2553" s="201">
        <v>3.95</v>
      </c>
      <c r="G2553" s="88">
        <f t="shared" si="78"/>
        <v>0</v>
      </c>
      <c r="H2553" s="66">
        <f t="shared" si="79"/>
        <v>0</v>
      </c>
    </row>
    <row r="2554" spans="1:8" s="103" customFormat="1" ht="12.75" x14ac:dyDescent="0.2">
      <c r="A2554" s="193" t="s">
        <v>17720</v>
      </c>
      <c r="B2554" s="194" t="s">
        <v>17721</v>
      </c>
      <c r="C2554" s="188" t="s">
        <v>6</v>
      </c>
      <c r="D2554" s="181"/>
      <c r="E2554" s="201">
        <v>38.799999999999997</v>
      </c>
      <c r="F2554" s="201">
        <v>5.4</v>
      </c>
      <c r="G2554" s="88">
        <f t="shared" si="78"/>
        <v>0</v>
      </c>
      <c r="H2554" s="66">
        <f t="shared" si="79"/>
        <v>0</v>
      </c>
    </row>
    <row r="2555" spans="1:8" x14ac:dyDescent="0.25">
      <c r="A2555" s="193" t="s">
        <v>17722</v>
      </c>
      <c r="B2555" s="194" t="s">
        <v>17723</v>
      </c>
      <c r="C2555" s="188" t="s">
        <v>6</v>
      </c>
      <c r="D2555" s="177"/>
      <c r="E2555" s="201">
        <v>38.799999999999997</v>
      </c>
      <c r="F2555" s="201">
        <v>5.4</v>
      </c>
      <c r="G2555" s="88">
        <f t="shared" si="78"/>
        <v>0</v>
      </c>
      <c r="H2555" s="66">
        <f t="shared" si="79"/>
        <v>0</v>
      </c>
    </row>
    <row r="2556" spans="1:8" x14ac:dyDescent="0.25">
      <c r="A2556" s="193" t="s">
        <v>17724</v>
      </c>
      <c r="B2556" s="194" t="s">
        <v>17706</v>
      </c>
      <c r="C2556" s="188" t="s">
        <v>6</v>
      </c>
      <c r="D2556" s="177"/>
      <c r="E2556" s="201">
        <v>43.7</v>
      </c>
      <c r="F2556" s="201">
        <v>6.1</v>
      </c>
      <c r="G2556" s="88">
        <f t="shared" si="78"/>
        <v>0</v>
      </c>
      <c r="H2556" s="66">
        <f t="shared" si="79"/>
        <v>0</v>
      </c>
    </row>
    <row r="2557" spans="1:8" x14ac:dyDescent="0.25">
      <c r="A2557" s="193" t="s">
        <v>17725</v>
      </c>
      <c r="B2557" s="194" t="s">
        <v>17708</v>
      </c>
      <c r="C2557" s="188" t="s">
        <v>6</v>
      </c>
      <c r="D2557" s="177"/>
      <c r="E2557" s="201">
        <v>50</v>
      </c>
      <c r="F2557" s="201">
        <v>7</v>
      </c>
      <c r="G2557" s="88">
        <f t="shared" si="78"/>
        <v>0</v>
      </c>
      <c r="H2557" s="66">
        <f t="shared" si="79"/>
        <v>0</v>
      </c>
    </row>
    <row r="2558" spans="1:8" ht="78.75" x14ac:dyDescent="0.25">
      <c r="A2558" s="195" t="s">
        <v>17726</v>
      </c>
      <c r="B2558" s="196" t="s">
        <v>23153</v>
      </c>
      <c r="C2558" s="198"/>
      <c r="D2558" s="199"/>
      <c r="E2558" s="199"/>
      <c r="F2558" s="199"/>
      <c r="G2558" s="199"/>
      <c r="H2558" s="200"/>
    </row>
    <row r="2559" spans="1:8" s="103" customFormat="1" ht="12.75" x14ac:dyDescent="0.2">
      <c r="A2559" s="193" t="s">
        <v>17727</v>
      </c>
      <c r="B2559" s="194" t="s">
        <v>17728</v>
      </c>
      <c r="C2559" s="188" t="s">
        <v>6</v>
      </c>
      <c r="D2559" s="181"/>
      <c r="E2559" s="201">
        <v>37.9</v>
      </c>
      <c r="F2559" s="201">
        <v>5.3</v>
      </c>
      <c r="G2559" s="88">
        <f t="shared" si="78"/>
        <v>0</v>
      </c>
      <c r="H2559" s="66">
        <f t="shared" si="79"/>
        <v>0</v>
      </c>
    </row>
    <row r="2560" spans="1:8" x14ac:dyDescent="0.25">
      <c r="A2560" s="193" t="s">
        <v>17729</v>
      </c>
      <c r="B2560" s="194" t="s">
        <v>17730</v>
      </c>
      <c r="C2560" s="188" t="s">
        <v>6</v>
      </c>
      <c r="D2560" s="177"/>
      <c r="E2560" s="201">
        <v>43.7</v>
      </c>
      <c r="F2560" s="201">
        <v>6.1</v>
      </c>
      <c r="G2560" s="88">
        <f t="shared" si="78"/>
        <v>0</v>
      </c>
      <c r="H2560" s="66">
        <f t="shared" si="79"/>
        <v>0</v>
      </c>
    </row>
    <row r="2561" spans="1:8" x14ac:dyDescent="0.25">
      <c r="A2561" s="193" t="s">
        <v>17731</v>
      </c>
      <c r="B2561" s="194" t="s">
        <v>17713</v>
      </c>
      <c r="C2561" s="188" t="s">
        <v>6</v>
      </c>
      <c r="D2561" s="177"/>
      <c r="E2561" s="201">
        <v>50</v>
      </c>
      <c r="F2561" s="201">
        <v>7</v>
      </c>
      <c r="G2561" s="88">
        <f t="shared" si="78"/>
        <v>0</v>
      </c>
      <c r="H2561" s="66">
        <f t="shared" si="79"/>
        <v>0</v>
      </c>
    </row>
    <row r="2562" spans="1:8" x14ac:dyDescent="0.25">
      <c r="A2562" s="193" t="s">
        <v>17732</v>
      </c>
      <c r="B2562" s="194" t="s">
        <v>17715</v>
      </c>
      <c r="C2562" s="188" t="s">
        <v>6</v>
      </c>
      <c r="D2562" s="177"/>
      <c r="E2562" s="201">
        <v>60</v>
      </c>
      <c r="F2562" s="201">
        <v>8.4</v>
      </c>
      <c r="G2562" s="88">
        <f t="shared" si="78"/>
        <v>0</v>
      </c>
      <c r="H2562" s="66">
        <f t="shared" si="79"/>
        <v>0</v>
      </c>
    </row>
    <row r="2563" spans="1:8" ht="56.25" x14ac:dyDescent="0.25">
      <c r="A2563" s="195" t="s">
        <v>17733</v>
      </c>
      <c r="B2563" s="196" t="s">
        <v>23154</v>
      </c>
      <c r="C2563" s="198"/>
      <c r="D2563" s="199"/>
      <c r="E2563" s="199"/>
      <c r="F2563" s="199"/>
      <c r="G2563" s="199"/>
      <c r="H2563" s="200"/>
    </row>
    <row r="2564" spans="1:8" x14ac:dyDescent="0.25">
      <c r="A2564" s="193" t="s">
        <v>17734</v>
      </c>
      <c r="B2564" s="194" t="s">
        <v>17735</v>
      </c>
      <c r="C2564" s="188" t="s">
        <v>6</v>
      </c>
      <c r="D2564" s="177"/>
      <c r="E2564" s="201">
        <v>48.6</v>
      </c>
      <c r="F2564" s="201">
        <v>6.8</v>
      </c>
      <c r="G2564" s="88">
        <f t="shared" ref="G2564:G2627" si="80">D2564*E2564</f>
        <v>0</v>
      </c>
      <c r="H2564" s="66">
        <f t="shared" ref="H2564:H2627" si="81">D2564*F2564</f>
        <v>0</v>
      </c>
    </row>
    <row r="2565" spans="1:8" x14ac:dyDescent="0.25">
      <c r="A2565" s="193" t="s">
        <v>17736</v>
      </c>
      <c r="B2565" s="194" t="s">
        <v>17737</v>
      </c>
      <c r="C2565" s="188" t="s">
        <v>6</v>
      </c>
      <c r="D2565" s="177"/>
      <c r="E2565" s="201">
        <v>21.4</v>
      </c>
      <c r="F2565" s="201">
        <v>3</v>
      </c>
      <c r="G2565" s="88">
        <f t="shared" si="80"/>
        <v>0</v>
      </c>
      <c r="H2565" s="66">
        <f t="shared" si="81"/>
        <v>0</v>
      </c>
    </row>
    <row r="2566" spans="1:8" s="103" customFormat="1" ht="67.5" x14ac:dyDescent="0.2">
      <c r="A2566" s="193" t="s">
        <v>17738</v>
      </c>
      <c r="B2566" s="194" t="s">
        <v>23155</v>
      </c>
      <c r="C2566" s="188" t="s">
        <v>6</v>
      </c>
      <c r="D2566" s="181"/>
      <c r="E2566" s="201">
        <v>50</v>
      </c>
      <c r="F2566" s="201">
        <v>7</v>
      </c>
      <c r="G2566" s="88">
        <f t="shared" si="80"/>
        <v>0</v>
      </c>
      <c r="H2566" s="66">
        <f t="shared" si="81"/>
        <v>0</v>
      </c>
    </row>
    <row r="2567" spans="1:8" ht="90" x14ac:dyDescent="0.25">
      <c r="A2567" s="193" t="s">
        <v>17739</v>
      </c>
      <c r="B2567" s="194" t="s">
        <v>23156</v>
      </c>
      <c r="C2567" s="188" t="s">
        <v>6</v>
      </c>
      <c r="D2567" s="177"/>
      <c r="E2567" s="201">
        <v>206</v>
      </c>
      <c r="F2567" s="201">
        <v>28.8</v>
      </c>
      <c r="G2567" s="88">
        <f t="shared" si="80"/>
        <v>0</v>
      </c>
      <c r="H2567" s="66">
        <f t="shared" si="81"/>
        <v>0</v>
      </c>
    </row>
    <row r="2568" spans="1:8" ht="180" x14ac:dyDescent="0.25">
      <c r="A2568" s="195" t="s">
        <v>17740</v>
      </c>
      <c r="B2568" s="196" t="s">
        <v>23157</v>
      </c>
      <c r="C2568" s="198"/>
      <c r="D2568" s="199"/>
      <c r="E2568" s="199"/>
      <c r="F2568" s="199"/>
      <c r="G2568" s="199"/>
      <c r="H2568" s="200"/>
    </row>
    <row r="2569" spans="1:8" x14ac:dyDescent="0.25">
      <c r="A2569" s="193" t="s">
        <v>17741</v>
      </c>
      <c r="B2569" s="194" t="s">
        <v>17742</v>
      </c>
      <c r="C2569" s="188" t="s">
        <v>6</v>
      </c>
      <c r="D2569" s="177"/>
      <c r="E2569" s="201">
        <v>5290</v>
      </c>
      <c r="F2569" s="201">
        <v>741</v>
      </c>
      <c r="G2569" s="88">
        <f t="shared" si="80"/>
        <v>0</v>
      </c>
      <c r="H2569" s="66">
        <f t="shared" si="81"/>
        <v>0</v>
      </c>
    </row>
    <row r="2570" spans="1:8" ht="22.5" x14ac:dyDescent="0.25">
      <c r="A2570" s="193" t="s">
        <v>17743</v>
      </c>
      <c r="B2570" s="194" t="s">
        <v>17744</v>
      </c>
      <c r="C2570" s="188" t="s">
        <v>6</v>
      </c>
      <c r="D2570" s="177"/>
      <c r="E2570" s="201">
        <v>5819</v>
      </c>
      <c r="F2570" s="201">
        <v>815</v>
      </c>
      <c r="G2570" s="88">
        <f t="shared" si="80"/>
        <v>0</v>
      </c>
      <c r="H2570" s="66">
        <f t="shared" si="81"/>
        <v>0</v>
      </c>
    </row>
    <row r="2571" spans="1:8" s="103" customFormat="1" ht="22.5" x14ac:dyDescent="0.2">
      <c r="A2571" s="193" t="s">
        <v>17745</v>
      </c>
      <c r="B2571" s="194" t="s">
        <v>17746</v>
      </c>
      <c r="C2571" s="188" t="s">
        <v>6</v>
      </c>
      <c r="D2571" s="181"/>
      <c r="E2571" s="201">
        <v>7233</v>
      </c>
      <c r="F2571" s="201">
        <v>1013</v>
      </c>
      <c r="G2571" s="88">
        <f t="shared" si="80"/>
        <v>0</v>
      </c>
      <c r="H2571" s="66">
        <f t="shared" si="81"/>
        <v>0</v>
      </c>
    </row>
    <row r="2572" spans="1:8" ht="22.5" x14ac:dyDescent="0.25">
      <c r="A2572" s="193" t="s">
        <v>17747</v>
      </c>
      <c r="B2572" s="194" t="s">
        <v>17748</v>
      </c>
      <c r="C2572" s="188" t="s">
        <v>6</v>
      </c>
      <c r="D2572" s="177"/>
      <c r="E2572" s="201">
        <v>5670</v>
      </c>
      <c r="F2572" s="201">
        <v>794</v>
      </c>
      <c r="G2572" s="88">
        <f t="shared" si="80"/>
        <v>0</v>
      </c>
      <c r="H2572" s="66">
        <f t="shared" si="81"/>
        <v>0</v>
      </c>
    </row>
    <row r="2573" spans="1:8" ht="22.5" x14ac:dyDescent="0.25">
      <c r="A2573" s="193" t="s">
        <v>17749</v>
      </c>
      <c r="B2573" s="194" t="s">
        <v>17750</v>
      </c>
      <c r="C2573" s="188" t="s">
        <v>6</v>
      </c>
      <c r="D2573" s="177"/>
      <c r="E2573" s="201">
        <v>6198</v>
      </c>
      <c r="F2573" s="201">
        <v>868</v>
      </c>
      <c r="G2573" s="88">
        <f t="shared" si="80"/>
        <v>0</v>
      </c>
      <c r="H2573" s="66">
        <f t="shared" si="81"/>
        <v>0</v>
      </c>
    </row>
    <row r="2574" spans="1:8" ht="22.5" x14ac:dyDescent="0.25">
      <c r="A2574" s="193" t="s">
        <v>17751</v>
      </c>
      <c r="B2574" s="194" t="s">
        <v>17752</v>
      </c>
      <c r="C2574" s="188" t="s">
        <v>6</v>
      </c>
      <c r="D2574" s="177"/>
      <c r="E2574" s="201">
        <v>7612</v>
      </c>
      <c r="F2574" s="201">
        <v>1066</v>
      </c>
      <c r="G2574" s="88">
        <f t="shared" si="80"/>
        <v>0</v>
      </c>
      <c r="H2574" s="66">
        <f t="shared" si="81"/>
        <v>0</v>
      </c>
    </row>
    <row r="2575" spans="1:8" ht="56.25" x14ac:dyDescent="0.25">
      <c r="A2575" s="195" t="s">
        <v>17753</v>
      </c>
      <c r="B2575" s="196" t="s">
        <v>23158</v>
      </c>
      <c r="C2575" s="198"/>
      <c r="D2575" s="199"/>
      <c r="E2575" s="199"/>
      <c r="F2575" s="199"/>
      <c r="G2575" s="199"/>
      <c r="H2575" s="200"/>
    </row>
    <row r="2576" spans="1:8" s="103" customFormat="1" ht="22.5" x14ac:dyDescent="0.2">
      <c r="A2576" s="193" t="s">
        <v>17754</v>
      </c>
      <c r="B2576" s="194" t="s">
        <v>17755</v>
      </c>
      <c r="C2576" s="188" t="s">
        <v>15</v>
      </c>
      <c r="D2576" s="181"/>
      <c r="E2576" s="201">
        <v>5.8</v>
      </c>
      <c r="F2576" s="201">
        <v>1.1599999999999999</v>
      </c>
      <c r="G2576" s="88">
        <f t="shared" si="80"/>
        <v>0</v>
      </c>
      <c r="H2576" s="66">
        <f t="shared" si="81"/>
        <v>0</v>
      </c>
    </row>
    <row r="2577" spans="1:8" ht="22.5" x14ac:dyDescent="0.25">
      <c r="A2577" s="193" t="s">
        <v>17756</v>
      </c>
      <c r="B2577" s="194" t="s">
        <v>17757</v>
      </c>
      <c r="C2577" s="188" t="s">
        <v>15</v>
      </c>
      <c r="D2577" s="177"/>
      <c r="E2577" s="201">
        <v>6.8</v>
      </c>
      <c r="F2577" s="201">
        <v>1.36</v>
      </c>
      <c r="G2577" s="88">
        <f t="shared" si="80"/>
        <v>0</v>
      </c>
      <c r="H2577" s="66">
        <f t="shared" si="81"/>
        <v>0</v>
      </c>
    </row>
    <row r="2578" spans="1:8" x14ac:dyDescent="0.25">
      <c r="A2578" s="193" t="s">
        <v>17758</v>
      </c>
      <c r="B2578" s="194" t="s">
        <v>17759</v>
      </c>
      <c r="C2578" s="188" t="s">
        <v>15</v>
      </c>
      <c r="D2578" s="177"/>
      <c r="E2578" s="201">
        <v>25.2</v>
      </c>
      <c r="F2578" s="201">
        <v>5</v>
      </c>
      <c r="G2578" s="88">
        <f t="shared" si="80"/>
        <v>0</v>
      </c>
      <c r="H2578" s="66">
        <f t="shared" si="81"/>
        <v>0</v>
      </c>
    </row>
    <row r="2579" spans="1:8" x14ac:dyDescent="0.25">
      <c r="A2579" s="193" t="s">
        <v>17760</v>
      </c>
      <c r="B2579" s="194" t="s">
        <v>17761</v>
      </c>
      <c r="C2579" s="188" t="s">
        <v>15</v>
      </c>
      <c r="D2579" s="177"/>
      <c r="E2579" s="201">
        <v>4.8600000000000003</v>
      </c>
      <c r="F2579" s="201">
        <v>0.97</v>
      </c>
      <c r="G2579" s="88">
        <f t="shared" si="80"/>
        <v>0</v>
      </c>
      <c r="H2579" s="66">
        <f t="shared" si="81"/>
        <v>0</v>
      </c>
    </row>
    <row r="2580" spans="1:8" ht="78.75" x14ac:dyDescent="0.25">
      <c r="A2580" s="195" t="s">
        <v>17762</v>
      </c>
      <c r="B2580" s="196" t="s">
        <v>23159</v>
      </c>
      <c r="C2580" s="198"/>
      <c r="D2580" s="199"/>
      <c r="E2580" s="199"/>
      <c r="F2580" s="199"/>
      <c r="G2580" s="199"/>
      <c r="H2580" s="200"/>
    </row>
    <row r="2581" spans="1:8" x14ac:dyDescent="0.25">
      <c r="A2581" s="193" t="s">
        <v>17763</v>
      </c>
      <c r="B2581" s="194" t="s">
        <v>16698</v>
      </c>
      <c r="C2581" s="188" t="s">
        <v>15</v>
      </c>
      <c r="D2581" s="177"/>
      <c r="E2581" s="201">
        <v>23.3</v>
      </c>
      <c r="F2581" s="201">
        <v>4.66</v>
      </c>
      <c r="G2581" s="88">
        <f t="shared" si="80"/>
        <v>0</v>
      </c>
      <c r="H2581" s="66">
        <f t="shared" si="81"/>
        <v>0</v>
      </c>
    </row>
    <row r="2582" spans="1:8" s="103" customFormat="1" ht="12.75" x14ac:dyDescent="0.2">
      <c r="A2582" s="193" t="s">
        <v>17764</v>
      </c>
      <c r="B2582" s="194" t="s">
        <v>17765</v>
      </c>
      <c r="C2582" s="188" t="s">
        <v>15</v>
      </c>
      <c r="D2582" s="181"/>
      <c r="E2582" s="201">
        <v>33</v>
      </c>
      <c r="F2582" s="201">
        <v>6.6</v>
      </c>
      <c r="G2582" s="88">
        <f t="shared" si="80"/>
        <v>0</v>
      </c>
      <c r="H2582" s="66">
        <f t="shared" si="81"/>
        <v>0</v>
      </c>
    </row>
    <row r="2583" spans="1:8" x14ac:dyDescent="0.25">
      <c r="A2583" s="193" t="s">
        <v>17766</v>
      </c>
      <c r="B2583" s="194" t="s">
        <v>16705</v>
      </c>
      <c r="C2583" s="188" t="s">
        <v>15</v>
      </c>
      <c r="D2583" s="177"/>
      <c r="E2583" s="201">
        <v>44.7</v>
      </c>
      <c r="F2583" s="201">
        <v>8.9</v>
      </c>
      <c r="G2583" s="88">
        <f t="shared" si="80"/>
        <v>0</v>
      </c>
      <c r="H2583" s="66">
        <f t="shared" si="81"/>
        <v>0</v>
      </c>
    </row>
    <row r="2584" spans="1:8" x14ac:dyDescent="0.25">
      <c r="A2584" s="193" t="s">
        <v>17767</v>
      </c>
      <c r="B2584" s="194" t="s">
        <v>17761</v>
      </c>
      <c r="C2584" s="188" t="s">
        <v>15</v>
      </c>
      <c r="D2584" s="177"/>
      <c r="E2584" s="201">
        <v>21.4</v>
      </c>
      <c r="F2584" s="201">
        <v>4.28</v>
      </c>
      <c r="G2584" s="88">
        <f t="shared" si="80"/>
        <v>0</v>
      </c>
      <c r="H2584" s="66">
        <f t="shared" si="81"/>
        <v>0</v>
      </c>
    </row>
    <row r="2585" spans="1:8" ht="101.25" x14ac:dyDescent="0.25">
      <c r="A2585" s="195" t="s">
        <v>17768</v>
      </c>
      <c r="B2585" s="196" t="s">
        <v>23160</v>
      </c>
      <c r="C2585" s="198"/>
      <c r="D2585" s="199"/>
      <c r="E2585" s="199"/>
      <c r="F2585" s="199"/>
      <c r="G2585" s="199"/>
      <c r="H2585" s="200"/>
    </row>
    <row r="2586" spans="1:8" s="103" customFormat="1" ht="12.75" x14ac:dyDescent="0.2">
      <c r="A2586" s="193" t="s">
        <v>17769</v>
      </c>
      <c r="B2586" s="194" t="s">
        <v>17770</v>
      </c>
      <c r="C2586" s="188" t="s">
        <v>15</v>
      </c>
      <c r="D2586" s="181"/>
      <c r="E2586" s="201">
        <v>5.3</v>
      </c>
      <c r="F2586" s="201">
        <v>1.06</v>
      </c>
      <c r="G2586" s="88">
        <f t="shared" si="80"/>
        <v>0</v>
      </c>
      <c r="H2586" s="66">
        <f t="shared" si="81"/>
        <v>0</v>
      </c>
    </row>
    <row r="2587" spans="1:8" x14ac:dyDescent="0.25">
      <c r="A2587" s="193" t="s">
        <v>17771</v>
      </c>
      <c r="B2587" s="194" t="s">
        <v>17772</v>
      </c>
      <c r="C2587" s="188" t="s">
        <v>15</v>
      </c>
      <c r="D2587" s="177"/>
      <c r="E2587" s="201">
        <v>13.1</v>
      </c>
      <c r="F2587" s="201">
        <v>2.62</v>
      </c>
      <c r="G2587" s="88">
        <f t="shared" si="80"/>
        <v>0</v>
      </c>
      <c r="H2587" s="66">
        <f t="shared" si="81"/>
        <v>0</v>
      </c>
    </row>
    <row r="2588" spans="1:8" ht="45" x14ac:dyDescent="0.25">
      <c r="A2588" s="193" t="s">
        <v>17773</v>
      </c>
      <c r="B2588" s="194" t="s">
        <v>17774</v>
      </c>
      <c r="C2588" s="188" t="s">
        <v>15</v>
      </c>
      <c r="D2588" s="177"/>
      <c r="E2588" s="201">
        <v>16.5</v>
      </c>
      <c r="F2588" s="201">
        <v>3.3</v>
      </c>
      <c r="G2588" s="88">
        <f t="shared" si="80"/>
        <v>0</v>
      </c>
      <c r="H2588" s="66">
        <f t="shared" si="81"/>
        <v>0</v>
      </c>
    </row>
    <row r="2589" spans="1:8" x14ac:dyDescent="0.25">
      <c r="A2589" s="193" t="s">
        <v>17775</v>
      </c>
      <c r="B2589" s="194" t="s">
        <v>17776</v>
      </c>
      <c r="C2589" s="188" t="s">
        <v>15</v>
      </c>
      <c r="D2589" s="177"/>
      <c r="E2589" s="201">
        <v>11.6</v>
      </c>
      <c r="F2589" s="201">
        <v>2.3199999999999998</v>
      </c>
      <c r="G2589" s="88">
        <f t="shared" si="80"/>
        <v>0</v>
      </c>
      <c r="H2589" s="66">
        <f t="shared" si="81"/>
        <v>0</v>
      </c>
    </row>
    <row r="2590" spans="1:8" ht="112.5" x14ac:dyDescent="0.25">
      <c r="A2590" s="193" t="s">
        <v>17777</v>
      </c>
      <c r="B2590" s="194" t="s">
        <v>23161</v>
      </c>
      <c r="C2590" s="188" t="s">
        <v>15</v>
      </c>
      <c r="D2590" s="177"/>
      <c r="E2590" s="201">
        <v>39.799999999999997</v>
      </c>
      <c r="F2590" s="201">
        <v>8</v>
      </c>
      <c r="G2590" s="88">
        <f t="shared" si="80"/>
        <v>0</v>
      </c>
      <c r="H2590" s="66">
        <f t="shared" si="81"/>
        <v>0</v>
      </c>
    </row>
    <row r="2591" spans="1:8" s="103" customFormat="1" ht="78.75" x14ac:dyDescent="0.2">
      <c r="A2591" s="195" t="s">
        <v>17778</v>
      </c>
      <c r="B2591" s="196" t="s">
        <v>23162</v>
      </c>
      <c r="C2591" s="198"/>
      <c r="D2591" s="199"/>
      <c r="E2591" s="199"/>
      <c r="F2591" s="199"/>
      <c r="G2591" s="199"/>
      <c r="H2591" s="200"/>
    </row>
    <row r="2592" spans="1:8" ht="22.5" x14ac:dyDescent="0.25">
      <c r="A2592" s="193" t="s">
        <v>17779</v>
      </c>
      <c r="B2592" s="194" t="s">
        <v>17780</v>
      </c>
      <c r="C2592" s="188" t="s">
        <v>6</v>
      </c>
      <c r="D2592" s="177"/>
      <c r="E2592" s="201">
        <v>33</v>
      </c>
      <c r="F2592" s="201">
        <v>6.6</v>
      </c>
      <c r="G2592" s="88">
        <f t="shared" si="80"/>
        <v>0</v>
      </c>
      <c r="H2592" s="66">
        <f t="shared" si="81"/>
        <v>0</v>
      </c>
    </row>
    <row r="2593" spans="1:8" ht="22.5" x14ac:dyDescent="0.25">
      <c r="A2593" s="193" t="s">
        <v>17781</v>
      </c>
      <c r="B2593" s="194" t="s">
        <v>17782</v>
      </c>
      <c r="C2593" s="188" t="s">
        <v>6</v>
      </c>
      <c r="D2593" s="177"/>
      <c r="E2593" s="201">
        <v>47.6</v>
      </c>
      <c r="F2593" s="201">
        <v>9.5</v>
      </c>
      <c r="G2593" s="88">
        <f t="shared" si="80"/>
        <v>0</v>
      </c>
      <c r="H2593" s="66">
        <f t="shared" si="81"/>
        <v>0</v>
      </c>
    </row>
    <row r="2594" spans="1:8" s="103" customFormat="1" ht="22.5" x14ac:dyDescent="0.2">
      <c r="A2594" s="193" t="s">
        <v>17783</v>
      </c>
      <c r="B2594" s="194" t="s">
        <v>17784</v>
      </c>
      <c r="C2594" s="188" t="s">
        <v>6</v>
      </c>
      <c r="D2594" s="181"/>
      <c r="E2594" s="201">
        <v>66</v>
      </c>
      <c r="F2594" s="201">
        <v>13.2</v>
      </c>
      <c r="G2594" s="88">
        <f t="shared" si="80"/>
        <v>0</v>
      </c>
      <c r="H2594" s="66">
        <f t="shared" si="81"/>
        <v>0</v>
      </c>
    </row>
    <row r="2595" spans="1:8" ht="123.75" x14ac:dyDescent="0.25">
      <c r="A2595" s="195" t="s">
        <v>17785</v>
      </c>
      <c r="B2595" s="196" t="s">
        <v>23163</v>
      </c>
      <c r="C2595" s="198"/>
      <c r="D2595" s="199"/>
      <c r="E2595" s="199"/>
      <c r="F2595" s="199"/>
      <c r="G2595" s="199"/>
      <c r="H2595" s="200"/>
    </row>
    <row r="2596" spans="1:8" x14ac:dyDescent="0.25">
      <c r="A2596" s="193" t="s">
        <v>17786</v>
      </c>
      <c r="B2596" s="194" t="s">
        <v>17787</v>
      </c>
      <c r="C2596" s="188" t="s">
        <v>6</v>
      </c>
      <c r="D2596" s="177"/>
      <c r="E2596" s="201">
        <v>89</v>
      </c>
      <c r="F2596" s="201">
        <v>17.8</v>
      </c>
      <c r="G2596" s="88">
        <f t="shared" si="80"/>
        <v>0</v>
      </c>
      <c r="H2596" s="66">
        <f t="shared" si="81"/>
        <v>0</v>
      </c>
    </row>
    <row r="2597" spans="1:8" x14ac:dyDescent="0.25">
      <c r="A2597" s="193" t="s">
        <v>17788</v>
      </c>
      <c r="B2597" s="194" t="s">
        <v>17789</v>
      </c>
      <c r="C2597" s="188" t="s">
        <v>6</v>
      </c>
      <c r="D2597" s="177"/>
      <c r="E2597" s="201">
        <v>52</v>
      </c>
      <c r="F2597" s="201">
        <v>10.4</v>
      </c>
      <c r="G2597" s="88">
        <f t="shared" si="80"/>
        <v>0</v>
      </c>
      <c r="H2597" s="66">
        <f t="shared" si="81"/>
        <v>0</v>
      </c>
    </row>
    <row r="2598" spans="1:8" x14ac:dyDescent="0.25">
      <c r="A2598" s="193" t="s">
        <v>17790</v>
      </c>
      <c r="B2598" s="194" t="s">
        <v>17791</v>
      </c>
      <c r="C2598" s="188" t="s">
        <v>6</v>
      </c>
      <c r="D2598" s="177"/>
      <c r="E2598" s="201">
        <v>52</v>
      </c>
      <c r="F2598" s="201">
        <v>10.4</v>
      </c>
      <c r="G2598" s="88">
        <f t="shared" si="80"/>
        <v>0</v>
      </c>
      <c r="H2598" s="66">
        <f t="shared" si="81"/>
        <v>0</v>
      </c>
    </row>
    <row r="2599" spans="1:8" s="103" customFormat="1" ht="12.75" x14ac:dyDescent="0.2">
      <c r="A2599" s="193" t="s">
        <v>17792</v>
      </c>
      <c r="B2599" s="194" t="s">
        <v>17793</v>
      </c>
      <c r="C2599" s="188" t="s">
        <v>6</v>
      </c>
      <c r="D2599" s="181"/>
      <c r="E2599" s="201">
        <v>46</v>
      </c>
      <c r="F2599" s="201">
        <v>9.1999999999999993</v>
      </c>
      <c r="G2599" s="88">
        <f t="shared" si="80"/>
        <v>0</v>
      </c>
      <c r="H2599" s="66">
        <f t="shared" si="81"/>
        <v>0</v>
      </c>
    </row>
    <row r="2600" spans="1:8" ht="57" customHeight="1" x14ac:dyDescent="0.25">
      <c r="A2600" s="197" t="s">
        <v>23164</v>
      </c>
      <c r="B2600" s="344" t="s">
        <v>23165</v>
      </c>
      <c r="C2600" s="345"/>
      <c r="D2600" s="345"/>
      <c r="E2600" s="345"/>
      <c r="F2600" s="345"/>
      <c r="G2600" s="345"/>
      <c r="H2600" s="346"/>
    </row>
    <row r="2601" spans="1:8" ht="393.75" x14ac:dyDescent="0.25">
      <c r="A2601" s="195" t="s">
        <v>17794</v>
      </c>
      <c r="B2601" s="196" t="s">
        <v>23166</v>
      </c>
      <c r="C2601" s="198"/>
      <c r="D2601" s="199"/>
      <c r="E2601" s="199"/>
      <c r="F2601" s="199"/>
      <c r="G2601" s="199"/>
      <c r="H2601" s="200"/>
    </row>
    <row r="2602" spans="1:8" s="103" customFormat="1" ht="12.75" x14ac:dyDescent="0.2">
      <c r="A2602" s="193" t="s">
        <v>17795</v>
      </c>
      <c r="B2602" s="194" t="s">
        <v>17796</v>
      </c>
      <c r="C2602" s="188" t="s">
        <v>6</v>
      </c>
      <c r="D2602" s="181"/>
      <c r="E2602" s="201">
        <v>2049</v>
      </c>
      <c r="F2602" s="201">
        <v>63</v>
      </c>
      <c r="G2602" s="88">
        <f t="shared" si="80"/>
        <v>0</v>
      </c>
      <c r="H2602" s="66">
        <f t="shared" si="81"/>
        <v>0</v>
      </c>
    </row>
    <row r="2603" spans="1:8" x14ac:dyDescent="0.25">
      <c r="A2603" s="193" t="s">
        <v>17797</v>
      </c>
      <c r="B2603" s="194" t="s">
        <v>17798</v>
      </c>
      <c r="C2603" s="188" t="s">
        <v>6</v>
      </c>
      <c r="D2603" s="177"/>
      <c r="E2603" s="201">
        <v>2146</v>
      </c>
      <c r="F2603" s="201">
        <v>66</v>
      </c>
      <c r="G2603" s="88">
        <f t="shared" si="80"/>
        <v>0</v>
      </c>
      <c r="H2603" s="66">
        <f t="shared" si="81"/>
        <v>0</v>
      </c>
    </row>
    <row r="2604" spans="1:8" ht="326.25" x14ac:dyDescent="0.25">
      <c r="A2604" s="195" t="s">
        <v>17799</v>
      </c>
      <c r="B2604" s="196" t="s">
        <v>23167</v>
      </c>
      <c r="C2604" s="198"/>
      <c r="D2604" s="199"/>
      <c r="E2604" s="199"/>
      <c r="F2604" s="199"/>
      <c r="G2604" s="199"/>
      <c r="H2604" s="200"/>
    </row>
    <row r="2605" spans="1:8" x14ac:dyDescent="0.25">
      <c r="A2605" s="193" t="s">
        <v>17800</v>
      </c>
      <c r="B2605" s="194" t="s">
        <v>17801</v>
      </c>
      <c r="C2605" s="188" t="s">
        <v>6</v>
      </c>
      <c r="D2605" s="177"/>
      <c r="E2605" s="201">
        <v>1199</v>
      </c>
      <c r="F2605" s="201">
        <v>37</v>
      </c>
      <c r="G2605" s="88">
        <f t="shared" si="80"/>
        <v>0</v>
      </c>
      <c r="H2605" s="66">
        <f t="shared" si="81"/>
        <v>0</v>
      </c>
    </row>
    <row r="2606" spans="1:8" x14ac:dyDescent="0.25">
      <c r="A2606" s="193" t="s">
        <v>17802</v>
      </c>
      <c r="B2606" s="194" t="s">
        <v>17803</v>
      </c>
      <c r="C2606" s="188" t="s">
        <v>6</v>
      </c>
      <c r="D2606" s="177"/>
      <c r="E2606" s="201">
        <v>1247</v>
      </c>
      <c r="F2606" s="201">
        <v>38.5</v>
      </c>
      <c r="G2606" s="88">
        <f t="shared" si="80"/>
        <v>0</v>
      </c>
      <c r="H2606" s="66">
        <f t="shared" si="81"/>
        <v>0</v>
      </c>
    </row>
    <row r="2607" spans="1:8" x14ac:dyDescent="0.25">
      <c r="A2607" s="193" t="s">
        <v>17804</v>
      </c>
      <c r="B2607" s="194" t="s">
        <v>17805</v>
      </c>
      <c r="C2607" s="188" t="s">
        <v>6</v>
      </c>
      <c r="D2607" s="177"/>
      <c r="E2607" s="201">
        <v>676</v>
      </c>
      <c r="F2607" s="201">
        <v>20.9</v>
      </c>
      <c r="G2607" s="88">
        <f t="shared" si="80"/>
        <v>0</v>
      </c>
      <c r="H2607" s="66">
        <f t="shared" si="81"/>
        <v>0</v>
      </c>
    </row>
    <row r="2608" spans="1:8" x14ac:dyDescent="0.25">
      <c r="A2608" s="193" t="s">
        <v>17806</v>
      </c>
      <c r="B2608" s="194" t="s">
        <v>17807</v>
      </c>
      <c r="C2608" s="188" t="s">
        <v>6</v>
      </c>
      <c r="D2608" s="177"/>
      <c r="E2608" s="201">
        <v>700</v>
      </c>
      <c r="F2608" s="201">
        <v>21.6</v>
      </c>
      <c r="G2608" s="88">
        <f t="shared" si="80"/>
        <v>0</v>
      </c>
      <c r="H2608" s="66">
        <f t="shared" si="81"/>
        <v>0</v>
      </c>
    </row>
    <row r="2609" spans="1:8" ht="303.75" x14ac:dyDescent="0.25">
      <c r="A2609" s="195" t="s">
        <v>17808</v>
      </c>
      <c r="B2609" s="196" t="s">
        <v>23168</v>
      </c>
      <c r="C2609" s="198"/>
      <c r="D2609" s="199"/>
      <c r="E2609" s="199"/>
      <c r="F2609" s="199"/>
      <c r="G2609" s="199"/>
      <c r="H2609" s="200"/>
    </row>
    <row r="2610" spans="1:8" x14ac:dyDescent="0.25">
      <c r="A2610" s="193" t="s">
        <v>17809</v>
      </c>
      <c r="B2610" s="194" t="s">
        <v>17810</v>
      </c>
      <c r="C2610" s="188" t="s">
        <v>6</v>
      </c>
      <c r="D2610" s="177"/>
      <c r="E2610" s="201">
        <v>1894</v>
      </c>
      <c r="F2610" s="201">
        <v>58</v>
      </c>
      <c r="G2610" s="88">
        <f t="shared" si="80"/>
        <v>0</v>
      </c>
      <c r="H2610" s="66">
        <f t="shared" si="81"/>
        <v>0</v>
      </c>
    </row>
    <row r="2611" spans="1:8" s="103" customFormat="1" ht="12.75" x14ac:dyDescent="0.2">
      <c r="A2611" s="193" t="s">
        <v>17811</v>
      </c>
      <c r="B2611" s="194" t="s">
        <v>17812</v>
      </c>
      <c r="C2611" s="188" t="s">
        <v>6</v>
      </c>
      <c r="D2611" s="181"/>
      <c r="E2611" s="201">
        <v>1943</v>
      </c>
      <c r="F2611" s="201">
        <v>60</v>
      </c>
      <c r="G2611" s="88">
        <f t="shared" si="80"/>
        <v>0</v>
      </c>
      <c r="H2611" s="66">
        <f t="shared" si="81"/>
        <v>0</v>
      </c>
    </row>
    <row r="2612" spans="1:8" ht="409.5" x14ac:dyDescent="0.25">
      <c r="A2612" s="195" t="s">
        <v>17813</v>
      </c>
      <c r="B2612" s="196" t="s">
        <v>23169</v>
      </c>
      <c r="C2612" s="198"/>
      <c r="D2612" s="199"/>
      <c r="E2612" s="199"/>
      <c r="F2612" s="199"/>
      <c r="G2612" s="199"/>
      <c r="H2612" s="200"/>
    </row>
    <row r="2613" spans="1:8" ht="22.5" x14ac:dyDescent="0.25">
      <c r="A2613" s="193" t="s">
        <v>17814</v>
      </c>
      <c r="B2613" s="194" t="s">
        <v>17815</v>
      </c>
      <c r="C2613" s="188" t="s">
        <v>6</v>
      </c>
      <c r="D2613" s="177"/>
      <c r="E2613" s="201">
        <v>7733</v>
      </c>
      <c r="F2613" s="201">
        <v>239</v>
      </c>
      <c r="G2613" s="88">
        <f t="shared" si="80"/>
        <v>0</v>
      </c>
      <c r="H2613" s="66">
        <f t="shared" si="81"/>
        <v>0</v>
      </c>
    </row>
    <row r="2614" spans="1:8" ht="22.5" x14ac:dyDescent="0.25">
      <c r="A2614" s="193" t="s">
        <v>17816</v>
      </c>
      <c r="B2614" s="194" t="s">
        <v>17817</v>
      </c>
      <c r="C2614" s="188" t="s">
        <v>6</v>
      </c>
      <c r="D2614" s="177"/>
      <c r="E2614" s="201">
        <v>8411</v>
      </c>
      <c r="F2614" s="201">
        <v>260</v>
      </c>
      <c r="G2614" s="88">
        <f t="shared" si="80"/>
        <v>0</v>
      </c>
      <c r="H2614" s="66">
        <f t="shared" si="81"/>
        <v>0</v>
      </c>
    </row>
    <row r="2615" spans="1:8" ht="22.5" x14ac:dyDescent="0.25">
      <c r="A2615" s="193" t="s">
        <v>17818</v>
      </c>
      <c r="B2615" s="194" t="s">
        <v>17819</v>
      </c>
      <c r="C2615" s="188" t="s">
        <v>6</v>
      </c>
      <c r="D2615" s="177"/>
      <c r="E2615" s="201">
        <v>8788</v>
      </c>
      <c r="F2615" s="201">
        <v>271</v>
      </c>
      <c r="G2615" s="88">
        <f t="shared" si="80"/>
        <v>0</v>
      </c>
      <c r="H2615" s="66">
        <f t="shared" si="81"/>
        <v>0</v>
      </c>
    </row>
    <row r="2616" spans="1:8" ht="22.5" x14ac:dyDescent="0.25">
      <c r="A2616" s="193" t="s">
        <v>17820</v>
      </c>
      <c r="B2616" s="194" t="s">
        <v>17821</v>
      </c>
      <c r="C2616" s="188" t="s">
        <v>6</v>
      </c>
      <c r="D2616" s="177"/>
      <c r="E2616" s="201">
        <v>9426</v>
      </c>
      <c r="F2616" s="201">
        <v>291</v>
      </c>
      <c r="G2616" s="88">
        <f t="shared" si="80"/>
        <v>0</v>
      </c>
      <c r="H2616" s="66">
        <f t="shared" si="81"/>
        <v>0</v>
      </c>
    </row>
    <row r="2617" spans="1:8" ht="22.5" x14ac:dyDescent="0.25">
      <c r="A2617" s="193" t="s">
        <v>17822</v>
      </c>
      <c r="B2617" s="194" t="s">
        <v>17823</v>
      </c>
      <c r="C2617" s="188" t="s">
        <v>6</v>
      </c>
      <c r="D2617" s="177"/>
      <c r="E2617" s="201">
        <v>9280</v>
      </c>
      <c r="F2617" s="201">
        <v>286</v>
      </c>
      <c r="G2617" s="88">
        <f t="shared" si="80"/>
        <v>0</v>
      </c>
      <c r="H2617" s="66">
        <f t="shared" si="81"/>
        <v>0</v>
      </c>
    </row>
    <row r="2618" spans="1:8" s="103" customFormat="1" ht="22.5" x14ac:dyDescent="0.2">
      <c r="A2618" s="193" t="s">
        <v>17824</v>
      </c>
      <c r="B2618" s="194" t="s">
        <v>17825</v>
      </c>
      <c r="C2618" s="188" t="s">
        <v>6</v>
      </c>
      <c r="D2618" s="181"/>
      <c r="E2618" s="201">
        <v>9571</v>
      </c>
      <c r="F2618" s="201">
        <v>295</v>
      </c>
      <c r="G2618" s="88">
        <f t="shared" si="80"/>
        <v>0</v>
      </c>
      <c r="H2618" s="66">
        <f t="shared" si="81"/>
        <v>0</v>
      </c>
    </row>
    <row r="2619" spans="1:8" ht="22.5" x14ac:dyDescent="0.25">
      <c r="A2619" s="193" t="s">
        <v>17826</v>
      </c>
      <c r="B2619" s="194" t="s">
        <v>17827</v>
      </c>
      <c r="C2619" s="188" t="s">
        <v>6</v>
      </c>
      <c r="D2619" s="177"/>
      <c r="E2619" s="201">
        <v>10537</v>
      </c>
      <c r="F2619" s="201">
        <v>325</v>
      </c>
      <c r="G2619" s="88">
        <f t="shared" si="80"/>
        <v>0</v>
      </c>
      <c r="H2619" s="66">
        <f t="shared" si="81"/>
        <v>0</v>
      </c>
    </row>
    <row r="2620" spans="1:8" ht="22.5" x14ac:dyDescent="0.25">
      <c r="A2620" s="193" t="s">
        <v>17828</v>
      </c>
      <c r="B2620" s="194" t="s">
        <v>17829</v>
      </c>
      <c r="C2620" s="188" t="s">
        <v>6</v>
      </c>
      <c r="D2620" s="177"/>
      <c r="E2620" s="201">
        <v>10779</v>
      </c>
      <c r="F2620" s="201">
        <v>333</v>
      </c>
      <c r="G2620" s="88">
        <f t="shared" si="80"/>
        <v>0</v>
      </c>
      <c r="H2620" s="66">
        <f t="shared" si="81"/>
        <v>0</v>
      </c>
    </row>
    <row r="2621" spans="1:8" ht="409.5" x14ac:dyDescent="0.25">
      <c r="A2621" s="195" t="s">
        <v>17830</v>
      </c>
      <c r="B2621" s="196" t="s">
        <v>23170</v>
      </c>
      <c r="C2621" s="198"/>
      <c r="D2621" s="199"/>
      <c r="E2621" s="199"/>
      <c r="F2621" s="199"/>
      <c r="G2621" s="199"/>
      <c r="H2621" s="200"/>
    </row>
    <row r="2622" spans="1:8" x14ac:dyDescent="0.25">
      <c r="A2622" s="193" t="s">
        <v>17831</v>
      </c>
      <c r="B2622" s="194" t="s">
        <v>17832</v>
      </c>
      <c r="C2622" s="188" t="s">
        <v>6</v>
      </c>
      <c r="D2622" s="177"/>
      <c r="E2622" s="201">
        <v>10730</v>
      </c>
      <c r="F2622" s="201">
        <v>331</v>
      </c>
      <c r="G2622" s="88">
        <f t="shared" si="80"/>
        <v>0</v>
      </c>
      <c r="H2622" s="66">
        <f t="shared" si="81"/>
        <v>0</v>
      </c>
    </row>
    <row r="2623" spans="1:8" x14ac:dyDescent="0.25">
      <c r="A2623" s="193" t="s">
        <v>17833</v>
      </c>
      <c r="B2623" s="194" t="s">
        <v>17834</v>
      </c>
      <c r="C2623" s="188" t="s">
        <v>6</v>
      </c>
      <c r="D2623" s="177"/>
      <c r="E2623" s="201">
        <v>10973</v>
      </c>
      <c r="F2623" s="201">
        <v>339</v>
      </c>
      <c r="G2623" s="88">
        <f t="shared" si="80"/>
        <v>0</v>
      </c>
      <c r="H2623" s="66">
        <f t="shared" si="81"/>
        <v>0</v>
      </c>
    </row>
    <row r="2624" spans="1:8" x14ac:dyDescent="0.25">
      <c r="A2624" s="193" t="s">
        <v>17835</v>
      </c>
      <c r="B2624" s="194" t="s">
        <v>17836</v>
      </c>
      <c r="C2624" s="188" t="s">
        <v>6</v>
      </c>
      <c r="D2624" s="177"/>
      <c r="E2624" s="201">
        <v>12471</v>
      </c>
      <c r="F2624" s="201">
        <v>385</v>
      </c>
      <c r="G2624" s="88">
        <f t="shared" si="80"/>
        <v>0</v>
      </c>
      <c r="H2624" s="66">
        <f t="shared" si="81"/>
        <v>0</v>
      </c>
    </row>
    <row r="2625" spans="1:8" s="103" customFormat="1" ht="22.5" x14ac:dyDescent="0.2">
      <c r="A2625" s="193" t="s">
        <v>17837</v>
      </c>
      <c r="B2625" s="194" t="s">
        <v>17838</v>
      </c>
      <c r="C2625" s="188" t="s">
        <v>6</v>
      </c>
      <c r="D2625" s="181"/>
      <c r="E2625" s="201">
        <v>13979</v>
      </c>
      <c r="F2625" s="201">
        <v>431</v>
      </c>
      <c r="G2625" s="88">
        <f t="shared" si="80"/>
        <v>0</v>
      </c>
      <c r="H2625" s="66">
        <f t="shared" si="81"/>
        <v>0</v>
      </c>
    </row>
    <row r="2626" spans="1:8" x14ac:dyDescent="0.25">
      <c r="A2626" s="193" t="s">
        <v>17839</v>
      </c>
      <c r="B2626" s="194" t="s">
        <v>17840</v>
      </c>
      <c r="C2626" s="188" t="s">
        <v>6</v>
      </c>
      <c r="D2626" s="177"/>
      <c r="E2626" s="201">
        <v>12829</v>
      </c>
      <c r="F2626" s="201">
        <v>396</v>
      </c>
      <c r="G2626" s="88">
        <f t="shared" si="80"/>
        <v>0</v>
      </c>
      <c r="H2626" s="66">
        <f t="shared" si="81"/>
        <v>0</v>
      </c>
    </row>
    <row r="2627" spans="1:8" x14ac:dyDescent="0.25">
      <c r="A2627" s="193" t="s">
        <v>17841</v>
      </c>
      <c r="B2627" s="194" t="s">
        <v>17842</v>
      </c>
      <c r="C2627" s="188" t="s">
        <v>6</v>
      </c>
      <c r="D2627" s="177"/>
      <c r="E2627" s="201">
        <v>14482</v>
      </c>
      <c r="F2627" s="201">
        <v>447</v>
      </c>
      <c r="G2627" s="88">
        <f t="shared" si="80"/>
        <v>0</v>
      </c>
      <c r="H2627" s="66">
        <f t="shared" si="81"/>
        <v>0</v>
      </c>
    </row>
    <row r="2628" spans="1:8" s="103" customFormat="1" ht="409.5" x14ac:dyDescent="0.2">
      <c r="A2628" s="195" t="s">
        <v>17843</v>
      </c>
      <c r="B2628" s="196" t="s">
        <v>23171</v>
      </c>
      <c r="C2628" s="198"/>
      <c r="D2628" s="199"/>
      <c r="E2628" s="199"/>
      <c r="F2628" s="199"/>
      <c r="G2628" s="199"/>
      <c r="H2628" s="200"/>
    </row>
    <row r="2629" spans="1:8" x14ac:dyDescent="0.25">
      <c r="A2629" s="193" t="s">
        <v>17844</v>
      </c>
      <c r="B2629" s="194" t="s">
        <v>17832</v>
      </c>
      <c r="C2629" s="188" t="s">
        <v>6</v>
      </c>
      <c r="D2629" s="177"/>
      <c r="E2629" s="201">
        <v>11881</v>
      </c>
      <c r="F2629" s="201">
        <v>367</v>
      </c>
      <c r="G2629" s="88">
        <f t="shared" ref="G2629:G2691" si="82">D2629*E2629</f>
        <v>0</v>
      </c>
      <c r="H2629" s="66">
        <f t="shared" ref="H2629:H2691" si="83">D2629*F2629</f>
        <v>0</v>
      </c>
    </row>
    <row r="2630" spans="1:8" x14ac:dyDescent="0.25">
      <c r="A2630" s="193" t="s">
        <v>17845</v>
      </c>
      <c r="B2630" s="194" t="s">
        <v>17834</v>
      </c>
      <c r="C2630" s="188" t="s">
        <v>6</v>
      </c>
      <c r="D2630" s="177"/>
      <c r="E2630" s="201">
        <v>12132</v>
      </c>
      <c r="F2630" s="201">
        <v>374</v>
      </c>
      <c r="G2630" s="88">
        <f t="shared" si="82"/>
        <v>0</v>
      </c>
      <c r="H2630" s="66">
        <f t="shared" si="83"/>
        <v>0</v>
      </c>
    </row>
    <row r="2631" spans="1:8" x14ac:dyDescent="0.25">
      <c r="A2631" s="193" t="s">
        <v>17846</v>
      </c>
      <c r="B2631" s="194" t="s">
        <v>17847</v>
      </c>
      <c r="C2631" s="188" t="s">
        <v>6</v>
      </c>
      <c r="D2631" s="177"/>
      <c r="E2631" s="201">
        <v>13486</v>
      </c>
      <c r="F2631" s="201">
        <v>416</v>
      </c>
      <c r="G2631" s="88">
        <f t="shared" si="82"/>
        <v>0</v>
      </c>
      <c r="H2631" s="66">
        <f t="shared" si="83"/>
        <v>0</v>
      </c>
    </row>
    <row r="2632" spans="1:8" x14ac:dyDescent="0.25">
      <c r="A2632" s="193" t="s">
        <v>17848</v>
      </c>
      <c r="B2632" s="194" t="s">
        <v>17849</v>
      </c>
      <c r="C2632" s="188" t="s">
        <v>6</v>
      </c>
      <c r="D2632" s="177"/>
      <c r="E2632" s="201">
        <v>15226</v>
      </c>
      <c r="F2632" s="201">
        <v>470</v>
      </c>
      <c r="G2632" s="88">
        <f t="shared" si="82"/>
        <v>0</v>
      </c>
      <c r="H2632" s="66">
        <f t="shared" si="83"/>
        <v>0</v>
      </c>
    </row>
    <row r="2633" spans="1:8" s="103" customFormat="1" ht="12.75" x14ac:dyDescent="0.2">
      <c r="A2633" s="193" t="s">
        <v>17850</v>
      </c>
      <c r="B2633" s="194" t="s">
        <v>17851</v>
      </c>
      <c r="C2633" s="188" t="s">
        <v>6</v>
      </c>
      <c r="D2633" s="181"/>
      <c r="E2633" s="201">
        <v>13824</v>
      </c>
      <c r="F2633" s="201">
        <v>427</v>
      </c>
      <c r="G2633" s="88">
        <f t="shared" si="82"/>
        <v>0</v>
      </c>
      <c r="H2633" s="66">
        <f t="shared" si="83"/>
        <v>0</v>
      </c>
    </row>
    <row r="2634" spans="1:8" x14ac:dyDescent="0.25">
      <c r="A2634" s="193" t="s">
        <v>17852</v>
      </c>
      <c r="B2634" s="194" t="s">
        <v>17853</v>
      </c>
      <c r="C2634" s="188" t="s">
        <v>6</v>
      </c>
      <c r="D2634" s="177"/>
      <c r="E2634" s="201">
        <v>15728</v>
      </c>
      <c r="F2634" s="201">
        <v>485</v>
      </c>
      <c r="G2634" s="88">
        <f t="shared" si="82"/>
        <v>0</v>
      </c>
      <c r="H2634" s="66">
        <f t="shared" si="83"/>
        <v>0</v>
      </c>
    </row>
    <row r="2635" spans="1:8" ht="409.5" x14ac:dyDescent="0.25">
      <c r="A2635" s="195" t="s">
        <v>17854</v>
      </c>
      <c r="B2635" s="196" t="s">
        <v>23172</v>
      </c>
      <c r="C2635" s="198"/>
      <c r="D2635" s="199"/>
      <c r="E2635" s="199"/>
      <c r="F2635" s="199"/>
      <c r="G2635" s="199"/>
      <c r="H2635" s="200"/>
    </row>
    <row r="2636" spans="1:8" s="103" customFormat="1" ht="12.75" x14ac:dyDescent="0.2">
      <c r="A2636" s="193" t="s">
        <v>17855</v>
      </c>
      <c r="B2636" s="194" t="s">
        <v>17832</v>
      </c>
      <c r="C2636" s="188" t="s">
        <v>6</v>
      </c>
      <c r="D2636" s="181"/>
      <c r="E2636" s="201">
        <v>12731</v>
      </c>
      <c r="F2636" s="201">
        <v>393</v>
      </c>
      <c r="G2636" s="88">
        <f t="shared" si="82"/>
        <v>0</v>
      </c>
      <c r="H2636" s="66">
        <f t="shared" si="83"/>
        <v>0</v>
      </c>
    </row>
    <row r="2637" spans="1:8" x14ac:dyDescent="0.25">
      <c r="A2637" s="193" t="s">
        <v>17856</v>
      </c>
      <c r="B2637" s="194" t="s">
        <v>17834</v>
      </c>
      <c r="C2637" s="188" t="s">
        <v>6</v>
      </c>
      <c r="D2637" s="177"/>
      <c r="E2637" s="201">
        <v>13486</v>
      </c>
      <c r="F2637" s="201">
        <v>416</v>
      </c>
      <c r="G2637" s="88">
        <f t="shared" si="82"/>
        <v>0</v>
      </c>
      <c r="H2637" s="66">
        <f t="shared" si="83"/>
        <v>0</v>
      </c>
    </row>
    <row r="2638" spans="1:8" ht="409.5" x14ac:dyDescent="0.25">
      <c r="A2638" s="195" t="s">
        <v>17857</v>
      </c>
      <c r="B2638" s="196" t="s">
        <v>23173</v>
      </c>
      <c r="C2638" s="198"/>
      <c r="D2638" s="199"/>
      <c r="E2638" s="199"/>
      <c r="F2638" s="199"/>
      <c r="G2638" s="199"/>
      <c r="H2638" s="200"/>
    </row>
    <row r="2639" spans="1:8" x14ac:dyDescent="0.25">
      <c r="A2639" s="193" t="s">
        <v>17858</v>
      </c>
      <c r="B2639" s="194" t="s">
        <v>17859</v>
      </c>
      <c r="C2639" s="188" t="s">
        <v>6</v>
      </c>
      <c r="D2639" s="177"/>
      <c r="E2639" s="201">
        <v>3393</v>
      </c>
      <c r="F2639" s="201">
        <v>105</v>
      </c>
      <c r="G2639" s="88">
        <f t="shared" si="82"/>
        <v>0</v>
      </c>
      <c r="H2639" s="66">
        <f t="shared" si="83"/>
        <v>0</v>
      </c>
    </row>
    <row r="2640" spans="1:8" x14ac:dyDescent="0.25">
      <c r="A2640" s="193" t="s">
        <v>17860</v>
      </c>
      <c r="B2640" s="194" t="s">
        <v>17861</v>
      </c>
      <c r="C2640" s="188" t="s">
        <v>6</v>
      </c>
      <c r="D2640" s="177"/>
      <c r="E2640" s="201">
        <v>3644</v>
      </c>
      <c r="F2640" s="201">
        <v>112</v>
      </c>
      <c r="G2640" s="88">
        <f t="shared" si="82"/>
        <v>0</v>
      </c>
      <c r="H2640" s="66">
        <f t="shared" si="83"/>
        <v>0</v>
      </c>
    </row>
    <row r="2641" spans="1:8" x14ac:dyDescent="0.25">
      <c r="A2641" s="193" t="s">
        <v>17862</v>
      </c>
      <c r="B2641" s="194" t="s">
        <v>17863</v>
      </c>
      <c r="C2641" s="188" t="s">
        <v>6</v>
      </c>
      <c r="D2641" s="177"/>
      <c r="E2641" s="201">
        <v>4041</v>
      </c>
      <c r="F2641" s="201">
        <v>125</v>
      </c>
      <c r="G2641" s="88">
        <f t="shared" si="82"/>
        <v>0</v>
      </c>
      <c r="H2641" s="66">
        <f t="shared" si="83"/>
        <v>0</v>
      </c>
    </row>
    <row r="2642" spans="1:8" x14ac:dyDescent="0.25">
      <c r="A2642" s="193" t="s">
        <v>17864</v>
      </c>
      <c r="B2642" s="194" t="s">
        <v>17865</v>
      </c>
      <c r="C2642" s="188" t="s">
        <v>6</v>
      </c>
      <c r="D2642" s="177"/>
      <c r="E2642" s="201">
        <v>4399</v>
      </c>
      <c r="F2642" s="201">
        <v>136</v>
      </c>
      <c r="G2642" s="88">
        <f t="shared" si="82"/>
        <v>0</v>
      </c>
      <c r="H2642" s="66">
        <f t="shared" si="83"/>
        <v>0</v>
      </c>
    </row>
    <row r="2643" spans="1:8" ht="409.5" x14ac:dyDescent="0.25">
      <c r="A2643" s="195" t="s">
        <v>17866</v>
      </c>
      <c r="B2643" s="196" t="s">
        <v>23174</v>
      </c>
      <c r="C2643" s="198"/>
      <c r="D2643" s="199"/>
      <c r="E2643" s="199"/>
      <c r="F2643" s="199"/>
      <c r="G2643" s="199"/>
      <c r="H2643" s="200"/>
    </row>
    <row r="2644" spans="1:8" x14ac:dyDescent="0.25">
      <c r="A2644" s="193" t="s">
        <v>17867</v>
      </c>
      <c r="B2644" s="194" t="s">
        <v>17868</v>
      </c>
      <c r="C2644" s="188" t="s">
        <v>6</v>
      </c>
      <c r="D2644" s="177"/>
      <c r="E2644" s="201">
        <v>4640</v>
      </c>
      <c r="F2644" s="201">
        <v>143</v>
      </c>
      <c r="G2644" s="88">
        <f t="shared" si="82"/>
        <v>0</v>
      </c>
      <c r="H2644" s="66">
        <f t="shared" si="83"/>
        <v>0</v>
      </c>
    </row>
    <row r="2645" spans="1:8" s="103" customFormat="1" ht="12.75" x14ac:dyDescent="0.2">
      <c r="A2645" s="193" t="s">
        <v>17869</v>
      </c>
      <c r="B2645" s="194" t="s">
        <v>17870</v>
      </c>
      <c r="C2645" s="188" t="s">
        <v>6</v>
      </c>
      <c r="D2645" s="181"/>
      <c r="E2645" s="201">
        <v>4834</v>
      </c>
      <c r="F2645" s="201">
        <v>149</v>
      </c>
      <c r="G2645" s="88">
        <f t="shared" si="82"/>
        <v>0</v>
      </c>
      <c r="H2645" s="66">
        <f t="shared" si="83"/>
        <v>0</v>
      </c>
    </row>
    <row r="2646" spans="1:8" ht="405" x14ac:dyDescent="0.25">
      <c r="A2646" s="195" t="s">
        <v>17871</v>
      </c>
      <c r="B2646" s="196" t="s">
        <v>23175</v>
      </c>
      <c r="C2646" s="198"/>
      <c r="D2646" s="199"/>
      <c r="E2646" s="199"/>
      <c r="F2646" s="199"/>
      <c r="G2646" s="199"/>
      <c r="H2646" s="200"/>
    </row>
    <row r="2647" spans="1:8" x14ac:dyDescent="0.25">
      <c r="A2647" s="193" t="s">
        <v>17872</v>
      </c>
      <c r="B2647" s="194" t="s">
        <v>17873</v>
      </c>
      <c r="C2647" s="188" t="s">
        <v>6</v>
      </c>
      <c r="D2647" s="177"/>
      <c r="E2647" s="201">
        <v>2658</v>
      </c>
      <c r="F2647" s="201">
        <v>82</v>
      </c>
      <c r="G2647" s="88">
        <f t="shared" si="82"/>
        <v>0</v>
      </c>
      <c r="H2647" s="66">
        <f t="shared" si="83"/>
        <v>0</v>
      </c>
    </row>
    <row r="2648" spans="1:8" s="103" customFormat="1" ht="12.75" x14ac:dyDescent="0.2">
      <c r="A2648" s="193" t="s">
        <v>17874</v>
      </c>
      <c r="B2648" s="194" t="s">
        <v>17875</v>
      </c>
      <c r="C2648" s="188" t="s">
        <v>6</v>
      </c>
      <c r="D2648" s="181"/>
      <c r="E2648" s="201">
        <v>2832</v>
      </c>
      <c r="F2648" s="201">
        <v>87</v>
      </c>
      <c r="G2648" s="88">
        <f t="shared" si="82"/>
        <v>0</v>
      </c>
      <c r="H2648" s="66">
        <f t="shared" si="83"/>
        <v>0</v>
      </c>
    </row>
    <row r="2649" spans="1:8" x14ac:dyDescent="0.25">
      <c r="A2649" s="193" t="s">
        <v>17876</v>
      </c>
      <c r="B2649" s="194" t="s">
        <v>17877</v>
      </c>
      <c r="C2649" s="188" t="s">
        <v>6</v>
      </c>
      <c r="D2649" s="177"/>
      <c r="E2649" s="201">
        <v>2398</v>
      </c>
      <c r="F2649" s="201">
        <v>74</v>
      </c>
      <c r="G2649" s="88">
        <f t="shared" si="82"/>
        <v>0</v>
      </c>
      <c r="H2649" s="66">
        <f t="shared" si="83"/>
        <v>0</v>
      </c>
    </row>
    <row r="2650" spans="1:8" x14ac:dyDescent="0.25">
      <c r="A2650" s="193" t="s">
        <v>17878</v>
      </c>
      <c r="B2650" s="194" t="s">
        <v>17879</v>
      </c>
      <c r="C2650" s="188" t="s">
        <v>6</v>
      </c>
      <c r="D2650" s="177"/>
      <c r="E2650" s="201">
        <v>2484</v>
      </c>
      <c r="F2650" s="201">
        <v>77</v>
      </c>
      <c r="G2650" s="88">
        <f t="shared" si="82"/>
        <v>0</v>
      </c>
      <c r="H2650" s="66">
        <f t="shared" si="83"/>
        <v>0</v>
      </c>
    </row>
    <row r="2651" spans="1:8" s="103" customFormat="1" ht="22.5" x14ac:dyDescent="0.2">
      <c r="A2651" s="193" t="s">
        <v>17880</v>
      </c>
      <c r="B2651" s="194" t="s">
        <v>17881</v>
      </c>
      <c r="C2651" s="188" t="s">
        <v>6</v>
      </c>
      <c r="D2651" s="181"/>
      <c r="E2651" s="201">
        <v>3190</v>
      </c>
      <c r="F2651" s="201">
        <v>98</v>
      </c>
      <c r="G2651" s="88">
        <f t="shared" si="82"/>
        <v>0</v>
      </c>
      <c r="H2651" s="66">
        <f t="shared" si="83"/>
        <v>0</v>
      </c>
    </row>
    <row r="2652" spans="1:8" ht="22.5" x14ac:dyDescent="0.25">
      <c r="A2652" s="193" t="s">
        <v>17882</v>
      </c>
      <c r="B2652" s="194" t="s">
        <v>17883</v>
      </c>
      <c r="C2652" s="188" t="s">
        <v>6</v>
      </c>
      <c r="D2652" s="177"/>
      <c r="E2652" s="201">
        <v>3393</v>
      </c>
      <c r="F2652" s="201">
        <v>105</v>
      </c>
      <c r="G2652" s="88">
        <f t="shared" si="82"/>
        <v>0</v>
      </c>
      <c r="H2652" s="66">
        <f t="shared" si="83"/>
        <v>0</v>
      </c>
    </row>
    <row r="2653" spans="1:8" x14ac:dyDescent="0.25">
      <c r="A2653" s="193" t="s">
        <v>17884</v>
      </c>
      <c r="B2653" s="194" t="s">
        <v>17885</v>
      </c>
      <c r="C2653" s="188" t="s">
        <v>6</v>
      </c>
      <c r="D2653" s="177"/>
      <c r="E2653" s="201">
        <v>2900</v>
      </c>
      <c r="F2653" s="201">
        <v>90</v>
      </c>
      <c r="G2653" s="88">
        <f t="shared" si="82"/>
        <v>0</v>
      </c>
      <c r="H2653" s="66">
        <f t="shared" si="83"/>
        <v>0</v>
      </c>
    </row>
    <row r="2654" spans="1:8" s="103" customFormat="1" ht="12.75" x14ac:dyDescent="0.2">
      <c r="A2654" s="193" t="s">
        <v>17886</v>
      </c>
      <c r="B2654" s="194" t="s">
        <v>17887</v>
      </c>
      <c r="C2654" s="188" t="s">
        <v>6</v>
      </c>
      <c r="D2654" s="181"/>
      <c r="E2654" s="201">
        <v>2949</v>
      </c>
      <c r="F2654" s="201">
        <v>91</v>
      </c>
      <c r="G2654" s="88">
        <f t="shared" si="82"/>
        <v>0</v>
      </c>
      <c r="H2654" s="66">
        <f t="shared" si="83"/>
        <v>0</v>
      </c>
    </row>
    <row r="2655" spans="1:8" ht="409.5" x14ac:dyDescent="0.25">
      <c r="A2655" s="195" t="s">
        <v>17888</v>
      </c>
      <c r="B2655" s="196" t="s">
        <v>23176</v>
      </c>
      <c r="C2655" s="198"/>
      <c r="D2655" s="199"/>
      <c r="E2655" s="199"/>
      <c r="F2655" s="199"/>
      <c r="G2655" s="199"/>
      <c r="H2655" s="200"/>
    </row>
    <row r="2656" spans="1:8" x14ac:dyDescent="0.25">
      <c r="A2656" s="193" t="s">
        <v>17889</v>
      </c>
      <c r="B2656" s="194" t="s">
        <v>17890</v>
      </c>
      <c r="C2656" s="188" t="s">
        <v>6</v>
      </c>
      <c r="D2656" s="177"/>
      <c r="E2656" s="201">
        <v>3867</v>
      </c>
      <c r="F2656" s="201">
        <v>119</v>
      </c>
      <c r="G2656" s="88">
        <f t="shared" si="82"/>
        <v>0</v>
      </c>
      <c r="H2656" s="66">
        <f t="shared" si="83"/>
        <v>0</v>
      </c>
    </row>
    <row r="2657" spans="1:8" s="103" customFormat="1" ht="12.75" x14ac:dyDescent="0.2">
      <c r="A2657" s="193" t="s">
        <v>17891</v>
      </c>
      <c r="B2657" s="194" t="s">
        <v>17892</v>
      </c>
      <c r="C2657" s="188" t="s">
        <v>6</v>
      </c>
      <c r="D2657" s="181"/>
      <c r="E2657" s="201">
        <v>4041</v>
      </c>
      <c r="F2657" s="201">
        <v>125</v>
      </c>
      <c r="G2657" s="88">
        <f t="shared" si="82"/>
        <v>0</v>
      </c>
      <c r="H2657" s="66">
        <f t="shared" si="83"/>
        <v>0</v>
      </c>
    </row>
    <row r="2658" spans="1:8" ht="409.5" x14ac:dyDescent="0.25">
      <c r="A2658" s="195" t="s">
        <v>17893</v>
      </c>
      <c r="B2658" s="196" t="s">
        <v>23177</v>
      </c>
      <c r="C2658" s="198"/>
      <c r="D2658" s="199"/>
      <c r="E2658" s="199"/>
      <c r="F2658" s="199"/>
      <c r="G2658" s="199"/>
      <c r="H2658" s="200"/>
    </row>
    <row r="2659" spans="1:8" x14ac:dyDescent="0.25">
      <c r="A2659" s="193" t="s">
        <v>17894</v>
      </c>
      <c r="B2659" s="194" t="s">
        <v>17890</v>
      </c>
      <c r="C2659" s="188" t="s">
        <v>6</v>
      </c>
      <c r="D2659" s="177"/>
      <c r="E2659" s="201">
        <v>4640</v>
      </c>
      <c r="F2659" s="201">
        <v>143</v>
      </c>
      <c r="G2659" s="88">
        <f t="shared" si="82"/>
        <v>0</v>
      </c>
      <c r="H2659" s="66">
        <f t="shared" si="83"/>
        <v>0</v>
      </c>
    </row>
    <row r="2660" spans="1:8" s="103" customFormat="1" ht="12.75" x14ac:dyDescent="0.2">
      <c r="A2660" s="193" t="s">
        <v>17895</v>
      </c>
      <c r="B2660" s="194" t="s">
        <v>17892</v>
      </c>
      <c r="C2660" s="188" t="s">
        <v>6</v>
      </c>
      <c r="D2660" s="181"/>
      <c r="E2660" s="201">
        <v>4882</v>
      </c>
      <c r="F2660" s="201">
        <v>151</v>
      </c>
      <c r="G2660" s="88">
        <f t="shared" si="82"/>
        <v>0</v>
      </c>
      <c r="H2660" s="66">
        <f t="shared" si="83"/>
        <v>0</v>
      </c>
    </row>
    <row r="2661" spans="1:8" ht="348.75" x14ac:dyDescent="0.25">
      <c r="A2661" s="195" t="s">
        <v>17896</v>
      </c>
      <c r="B2661" s="196" t="s">
        <v>23178</v>
      </c>
      <c r="C2661" s="198"/>
      <c r="D2661" s="199"/>
      <c r="E2661" s="199"/>
      <c r="F2661" s="199"/>
      <c r="G2661" s="199"/>
      <c r="H2661" s="200"/>
    </row>
    <row r="2662" spans="1:8" x14ac:dyDescent="0.25">
      <c r="A2662" s="193" t="s">
        <v>17897</v>
      </c>
      <c r="B2662" s="194" t="s">
        <v>17898</v>
      </c>
      <c r="C2662" s="188" t="s">
        <v>6</v>
      </c>
      <c r="D2662" s="177"/>
      <c r="E2662" s="201">
        <v>5655</v>
      </c>
      <c r="F2662" s="201">
        <v>175</v>
      </c>
      <c r="G2662" s="88">
        <f t="shared" si="82"/>
        <v>0</v>
      </c>
      <c r="H2662" s="66">
        <f t="shared" si="83"/>
        <v>0</v>
      </c>
    </row>
    <row r="2663" spans="1:8" s="103" customFormat="1" ht="12.75" x14ac:dyDescent="0.2">
      <c r="A2663" s="193" t="s">
        <v>17899</v>
      </c>
      <c r="B2663" s="194" t="s">
        <v>17900</v>
      </c>
      <c r="C2663" s="188" t="s">
        <v>6</v>
      </c>
      <c r="D2663" s="181"/>
      <c r="E2663" s="201">
        <v>5946</v>
      </c>
      <c r="F2663" s="201">
        <v>183</v>
      </c>
      <c r="G2663" s="88">
        <f t="shared" si="82"/>
        <v>0</v>
      </c>
      <c r="H2663" s="66">
        <f t="shared" si="83"/>
        <v>0</v>
      </c>
    </row>
    <row r="2664" spans="1:8" ht="382.5" x14ac:dyDescent="0.25">
      <c r="A2664" s="195" t="s">
        <v>17901</v>
      </c>
      <c r="B2664" s="196" t="s">
        <v>23179</v>
      </c>
      <c r="C2664" s="198"/>
      <c r="D2664" s="199"/>
      <c r="E2664" s="199"/>
      <c r="F2664" s="199"/>
      <c r="G2664" s="199"/>
      <c r="H2664" s="200"/>
    </row>
    <row r="2665" spans="1:8" x14ac:dyDescent="0.25">
      <c r="A2665" s="193" t="s">
        <v>17902</v>
      </c>
      <c r="B2665" s="194" t="s">
        <v>17903</v>
      </c>
      <c r="C2665" s="188" t="s">
        <v>6</v>
      </c>
      <c r="D2665" s="177"/>
      <c r="E2665" s="201">
        <v>3432</v>
      </c>
      <c r="F2665" s="201">
        <v>106</v>
      </c>
      <c r="G2665" s="88">
        <f t="shared" si="82"/>
        <v>0</v>
      </c>
      <c r="H2665" s="66">
        <f t="shared" si="83"/>
        <v>0</v>
      </c>
    </row>
    <row r="2666" spans="1:8" x14ac:dyDescent="0.25">
      <c r="A2666" s="193" t="s">
        <v>17904</v>
      </c>
      <c r="B2666" s="194" t="s">
        <v>17905</v>
      </c>
      <c r="C2666" s="188" t="s">
        <v>6</v>
      </c>
      <c r="D2666" s="177"/>
      <c r="E2666" s="201">
        <v>3625</v>
      </c>
      <c r="F2666" s="201">
        <v>112</v>
      </c>
      <c r="G2666" s="88">
        <f t="shared" si="82"/>
        <v>0</v>
      </c>
      <c r="H2666" s="66">
        <f t="shared" si="83"/>
        <v>0</v>
      </c>
    </row>
    <row r="2667" spans="1:8" ht="371.25" x14ac:dyDescent="0.25">
      <c r="A2667" s="195" t="s">
        <v>17906</v>
      </c>
      <c r="B2667" s="196" t="s">
        <v>23180</v>
      </c>
      <c r="C2667" s="198"/>
      <c r="D2667" s="199"/>
      <c r="E2667" s="199"/>
      <c r="F2667" s="199"/>
      <c r="G2667" s="199"/>
      <c r="H2667" s="200"/>
    </row>
    <row r="2668" spans="1:8" x14ac:dyDescent="0.25">
      <c r="A2668" s="193" t="s">
        <v>17907</v>
      </c>
      <c r="B2668" s="194" t="s">
        <v>17908</v>
      </c>
      <c r="C2668" s="188" t="s">
        <v>6</v>
      </c>
      <c r="D2668" s="177"/>
      <c r="E2668" s="201">
        <v>5994</v>
      </c>
      <c r="F2668" s="201">
        <v>185</v>
      </c>
      <c r="G2668" s="88">
        <f t="shared" si="82"/>
        <v>0</v>
      </c>
      <c r="H2668" s="66">
        <f t="shared" si="83"/>
        <v>0</v>
      </c>
    </row>
    <row r="2669" spans="1:8" x14ac:dyDescent="0.25">
      <c r="A2669" s="193" t="s">
        <v>17909</v>
      </c>
      <c r="B2669" s="194" t="s">
        <v>17900</v>
      </c>
      <c r="C2669" s="188" t="s">
        <v>6</v>
      </c>
      <c r="D2669" s="177"/>
      <c r="E2669" s="201">
        <v>6892</v>
      </c>
      <c r="F2669" s="201">
        <v>213</v>
      </c>
      <c r="G2669" s="88">
        <f t="shared" si="82"/>
        <v>0</v>
      </c>
      <c r="H2669" s="66">
        <f t="shared" si="83"/>
        <v>0</v>
      </c>
    </row>
    <row r="2670" spans="1:8" s="103" customFormat="1" ht="409.5" x14ac:dyDescent="0.2">
      <c r="A2670" s="195" t="s">
        <v>17910</v>
      </c>
      <c r="B2670" s="196" t="s">
        <v>23181</v>
      </c>
      <c r="C2670" s="198"/>
      <c r="D2670" s="199"/>
      <c r="E2670" s="199"/>
      <c r="F2670" s="199"/>
      <c r="G2670" s="199"/>
      <c r="H2670" s="200"/>
    </row>
    <row r="2671" spans="1:8" x14ac:dyDescent="0.25">
      <c r="A2671" s="193" t="s">
        <v>17911</v>
      </c>
      <c r="B2671" s="194" t="s">
        <v>17898</v>
      </c>
      <c r="C2671" s="188" t="s">
        <v>6</v>
      </c>
      <c r="D2671" s="177"/>
      <c r="E2671" s="201">
        <v>6283</v>
      </c>
      <c r="F2671" s="201">
        <v>194</v>
      </c>
      <c r="G2671" s="88">
        <f t="shared" si="82"/>
        <v>0</v>
      </c>
      <c r="H2671" s="66">
        <f t="shared" si="83"/>
        <v>0</v>
      </c>
    </row>
    <row r="2672" spans="1:8" x14ac:dyDescent="0.25">
      <c r="A2672" s="193" t="s">
        <v>17912</v>
      </c>
      <c r="B2672" s="194" t="s">
        <v>17900</v>
      </c>
      <c r="C2672" s="188" t="s">
        <v>6</v>
      </c>
      <c r="D2672" s="177"/>
      <c r="E2672" s="201">
        <v>6593</v>
      </c>
      <c r="F2672" s="201">
        <v>203</v>
      </c>
      <c r="G2672" s="88">
        <f t="shared" si="82"/>
        <v>0</v>
      </c>
      <c r="H2672" s="66">
        <f t="shared" si="83"/>
        <v>0</v>
      </c>
    </row>
    <row r="2673" spans="1:8" ht="281.25" x14ac:dyDescent="0.25">
      <c r="A2673" s="195" t="s">
        <v>17913</v>
      </c>
      <c r="B2673" s="196" t="s">
        <v>23182</v>
      </c>
      <c r="C2673" s="198"/>
      <c r="D2673" s="199"/>
      <c r="E2673" s="199"/>
      <c r="F2673" s="199"/>
      <c r="G2673" s="199"/>
      <c r="H2673" s="200"/>
    </row>
    <row r="2674" spans="1:8" x14ac:dyDescent="0.25">
      <c r="A2674" s="193" t="s">
        <v>17914</v>
      </c>
      <c r="B2674" s="194" t="s">
        <v>17915</v>
      </c>
      <c r="C2674" s="188" t="s">
        <v>6</v>
      </c>
      <c r="D2674" s="177"/>
      <c r="E2674" s="201">
        <v>1044</v>
      </c>
      <c r="F2674" s="201">
        <v>32.200000000000003</v>
      </c>
      <c r="G2674" s="88">
        <f t="shared" si="82"/>
        <v>0</v>
      </c>
      <c r="H2674" s="66">
        <f t="shared" si="83"/>
        <v>0</v>
      </c>
    </row>
    <row r="2675" spans="1:8" x14ac:dyDescent="0.25">
      <c r="A2675" s="193" t="s">
        <v>17916</v>
      </c>
      <c r="B2675" s="194" t="s">
        <v>17917</v>
      </c>
      <c r="C2675" s="188" t="s">
        <v>6</v>
      </c>
      <c r="D2675" s="177"/>
      <c r="E2675" s="201">
        <v>1112</v>
      </c>
      <c r="F2675" s="201">
        <v>34.299999999999997</v>
      </c>
      <c r="G2675" s="88">
        <f t="shared" si="82"/>
        <v>0</v>
      </c>
      <c r="H2675" s="66">
        <f t="shared" si="83"/>
        <v>0</v>
      </c>
    </row>
    <row r="2676" spans="1:8" x14ac:dyDescent="0.25">
      <c r="A2676" s="193" t="s">
        <v>17918</v>
      </c>
      <c r="B2676" s="194" t="s">
        <v>17919</v>
      </c>
      <c r="C2676" s="188" t="s">
        <v>6</v>
      </c>
      <c r="D2676" s="177"/>
      <c r="E2676" s="201">
        <v>1180</v>
      </c>
      <c r="F2676" s="201">
        <v>36.4</v>
      </c>
      <c r="G2676" s="88">
        <f t="shared" si="82"/>
        <v>0</v>
      </c>
      <c r="H2676" s="66">
        <f t="shared" si="83"/>
        <v>0</v>
      </c>
    </row>
    <row r="2677" spans="1:8" x14ac:dyDescent="0.25">
      <c r="A2677" s="193" t="s">
        <v>17920</v>
      </c>
      <c r="B2677" s="194" t="s">
        <v>17921</v>
      </c>
      <c r="C2677" s="188" t="s">
        <v>6</v>
      </c>
      <c r="D2677" s="177"/>
      <c r="E2677" s="201">
        <v>1354</v>
      </c>
      <c r="F2677" s="201">
        <v>41.8</v>
      </c>
      <c r="G2677" s="88">
        <f t="shared" si="82"/>
        <v>0</v>
      </c>
      <c r="H2677" s="66">
        <f t="shared" si="83"/>
        <v>0</v>
      </c>
    </row>
    <row r="2678" spans="1:8" x14ac:dyDescent="0.25">
      <c r="A2678" s="193" t="s">
        <v>17922</v>
      </c>
      <c r="B2678" s="194" t="s">
        <v>17923</v>
      </c>
      <c r="C2678" s="188" t="s">
        <v>6</v>
      </c>
      <c r="D2678" s="177"/>
      <c r="E2678" s="201">
        <v>1469</v>
      </c>
      <c r="F2678" s="201">
        <v>45.3</v>
      </c>
      <c r="G2678" s="88">
        <f t="shared" si="82"/>
        <v>0</v>
      </c>
      <c r="H2678" s="66">
        <f t="shared" si="83"/>
        <v>0</v>
      </c>
    </row>
    <row r="2679" spans="1:8" x14ac:dyDescent="0.25">
      <c r="A2679" s="193" t="s">
        <v>17924</v>
      </c>
      <c r="B2679" s="194" t="s">
        <v>17925</v>
      </c>
      <c r="C2679" s="188" t="s">
        <v>6</v>
      </c>
      <c r="D2679" s="177"/>
      <c r="E2679" s="201">
        <v>1421</v>
      </c>
      <c r="F2679" s="201">
        <v>43.9</v>
      </c>
      <c r="G2679" s="88">
        <f t="shared" si="82"/>
        <v>0</v>
      </c>
      <c r="H2679" s="66">
        <f t="shared" si="83"/>
        <v>0</v>
      </c>
    </row>
    <row r="2680" spans="1:8" ht="56.25" x14ac:dyDescent="0.25">
      <c r="A2680" s="195" t="s">
        <v>17926</v>
      </c>
      <c r="B2680" s="196" t="s">
        <v>23183</v>
      </c>
      <c r="C2680" s="198"/>
      <c r="D2680" s="199"/>
      <c r="E2680" s="199"/>
      <c r="F2680" s="199"/>
      <c r="G2680" s="199"/>
      <c r="H2680" s="200"/>
    </row>
    <row r="2681" spans="1:8" x14ac:dyDescent="0.25">
      <c r="A2681" s="193" t="s">
        <v>17927</v>
      </c>
      <c r="B2681" s="194" t="s">
        <v>17928</v>
      </c>
      <c r="C2681" s="188" t="s">
        <v>6</v>
      </c>
      <c r="D2681" s="177"/>
      <c r="E2681" s="201">
        <v>87</v>
      </c>
      <c r="F2681" s="201">
        <v>2.7</v>
      </c>
      <c r="G2681" s="88">
        <f t="shared" si="82"/>
        <v>0</v>
      </c>
      <c r="H2681" s="66">
        <f t="shared" si="83"/>
        <v>0</v>
      </c>
    </row>
    <row r="2682" spans="1:8" x14ac:dyDescent="0.25">
      <c r="A2682" s="193" t="s">
        <v>17929</v>
      </c>
      <c r="B2682" s="194" t="s">
        <v>17930</v>
      </c>
      <c r="C2682" s="188" t="s">
        <v>6</v>
      </c>
      <c r="D2682" s="177"/>
      <c r="E2682" s="201">
        <v>222</v>
      </c>
      <c r="F2682" s="201">
        <v>6.9</v>
      </c>
      <c r="G2682" s="88">
        <f t="shared" si="82"/>
        <v>0</v>
      </c>
      <c r="H2682" s="66">
        <f t="shared" si="83"/>
        <v>0</v>
      </c>
    </row>
    <row r="2683" spans="1:8" x14ac:dyDescent="0.25">
      <c r="A2683" s="193" t="s">
        <v>17931</v>
      </c>
      <c r="B2683" s="194" t="s">
        <v>17932</v>
      </c>
      <c r="C2683" s="188" t="s">
        <v>6</v>
      </c>
      <c r="D2683" s="177"/>
      <c r="E2683" s="201">
        <v>299</v>
      </c>
      <c r="F2683" s="201">
        <v>9.1999999999999993</v>
      </c>
      <c r="G2683" s="88">
        <f t="shared" si="82"/>
        <v>0</v>
      </c>
      <c r="H2683" s="66">
        <f t="shared" si="83"/>
        <v>0</v>
      </c>
    </row>
    <row r="2684" spans="1:8" x14ac:dyDescent="0.25">
      <c r="A2684" s="193" t="s">
        <v>17933</v>
      </c>
      <c r="B2684" s="194" t="s">
        <v>17934</v>
      </c>
      <c r="C2684" s="188" t="s">
        <v>6</v>
      </c>
      <c r="D2684" s="177"/>
      <c r="E2684" s="201">
        <v>270</v>
      </c>
      <c r="F2684" s="201">
        <v>8.3000000000000007</v>
      </c>
      <c r="G2684" s="88">
        <f t="shared" si="82"/>
        <v>0</v>
      </c>
      <c r="H2684" s="66">
        <f t="shared" si="83"/>
        <v>0</v>
      </c>
    </row>
    <row r="2685" spans="1:8" x14ac:dyDescent="0.25">
      <c r="A2685" s="193" t="s">
        <v>17935</v>
      </c>
      <c r="B2685" s="194" t="s">
        <v>17936</v>
      </c>
      <c r="C2685" s="188" t="s">
        <v>6</v>
      </c>
      <c r="D2685" s="177"/>
      <c r="E2685" s="201">
        <v>184</v>
      </c>
      <c r="F2685" s="201">
        <v>5.7</v>
      </c>
      <c r="G2685" s="88">
        <f t="shared" si="82"/>
        <v>0</v>
      </c>
      <c r="H2685" s="66">
        <f t="shared" si="83"/>
        <v>0</v>
      </c>
    </row>
    <row r="2686" spans="1:8" x14ac:dyDescent="0.25">
      <c r="A2686" s="193" t="s">
        <v>17937</v>
      </c>
      <c r="B2686" s="194" t="s">
        <v>17938</v>
      </c>
      <c r="C2686" s="188" t="s">
        <v>6</v>
      </c>
      <c r="D2686" s="177"/>
      <c r="E2686" s="201">
        <v>193</v>
      </c>
      <c r="F2686" s="201">
        <v>6</v>
      </c>
      <c r="G2686" s="88">
        <f t="shared" si="82"/>
        <v>0</v>
      </c>
      <c r="H2686" s="66">
        <f t="shared" si="83"/>
        <v>0</v>
      </c>
    </row>
    <row r="2687" spans="1:8" x14ac:dyDescent="0.25">
      <c r="A2687" s="193" t="s">
        <v>17939</v>
      </c>
      <c r="B2687" s="194" t="s">
        <v>17940</v>
      </c>
      <c r="C2687" s="188" t="s">
        <v>6</v>
      </c>
      <c r="D2687" s="177"/>
      <c r="E2687" s="201">
        <v>222</v>
      </c>
      <c r="F2687" s="201">
        <v>6.9</v>
      </c>
      <c r="G2687" s="88">
        <f t="shared" si="82"/>
        <v>0</v>
      </c>
      <c r="H2687" s="66">
        <f t="shared" si="83"/>
        <v>0</v>
      </c>
    </row>
    <row r="2688" spans="1:8" x14ac:dyDescent="0.25">
      <c r="A2688" s="193" t="s">
        <v>17941</v>
      </c>
      <c r="B2688" s="194" t="s">
        <v>17942</v>
      </c>
      <c r="C2688" s="188" t="s">
        <v>6</v>
      </c>
      <c r="D2688" s="177"/>
      <c r="E2688" s="201">
        <v>121</v>
      </c>
      <c r="F2688" s="201">
        <v>3.72</v>
      </c>
      <c r="G2688" s="88">
        <f t="shared" si="82"/>
        <v>0</v>
      </c>
      <c r="H2688" s="66">
        <f t="shared" si="83"/>
        <v>0</v>
      </c>
    </row>
    <row r="2689" spans="1:8" x14ac:dyDescent="0.25">
      <c r="A2689" s="193" t="s">
        <v>17943</v>
      </c>
      <c r="B2689" s="194" t="s">
        <v>17944</v>
      </c>
      <c r="C2689" s="188" t="s">
        <v>6</v>
      </c>
      <c r="D2689" s="177"/>
      <c r="E2689" s="201">
        <v>203</v>
      </c>
      <c r="F2689" s="201">
        <v>6.3</v>
      </c>
      <c r="G2689" s="88">
        <f t="shared" si="82"/>
        <v>0</v>
      </c>
      <c r="H2689" s="66">
        <f t="shared" si="83"/>
        <v>0</v>
      </c>
    </row>
    <row r="2690" spans="1:8" x14ac:dyDescent="0.25">
      <c r="A2690" s="193" t="s">
        <v>17945</v>
      </c>
      <c r="B2690" s="194" t="s">
        <v>17946</v>
      </c>
      <c r="C2690" s="188" t="s">
        <v>6</v>
      </c>
      <c r="D2690" s="177"/>
      <c r="E2690" s="201">
        <v>222</v>
      </c>
      <c r="F2690" s="201">
        <v>6.9</v>
      </c>
      <c r="G2690" s="88">
        <f t="shared" si="82"/>
        <v>0</v>
      </c>
      <c r="H2690" s="66">
        <f t="shared" si="83"/>
        <v>0</v>
      </c>
    </row>
    <row r="2691" spans="1:8" x14ac:dyDescent="0.25">
      <c r="A2691" s="193" t="s">
        <v>17947</v>
      </c>
      <c r="B2691" s="194" t="s">
        <v>17948</v>
      </c>
      <c r="C2691" s="188" t="s">
        <v>6</v>
      </c>
      <c r="D2691" s="177"/>
      <c r="E2691" s="201">
        <v>319</v>
      </c>
      <c r="F2691" s="201">
        <v>9.8000000000000007</v>
      </c>
      <c r="G2691" s="88">
        <f t="shared" si="82"/>
        <v>0</v>
      </c>
      <c r="H2691" s="66">
        <f t="shared" si="83"/>
        <v>0</v>
      </c>
    </row>
    <row r="2692" spans="1:8" x14ac:dyDescent="0.25">
      <c r="A2692" s="193" t="s">
        <v>17949</v>
      </c>
      <c r="B2692" s="194" t="s">
        <v>17950</v>
      </c>
      <c r="C2692" s="188" t="s">
        <v>6</v>
      </c>
      <c r="D2692" s="177"/>
      <c r="E2692" s="201">
        <v>1247</v>
      </c>
      <c r="F2692" s="201">
        <v>38.5</v>
      </c>
      <c r="G2692" s="88">
        <f t="shared" ref="G2692:G2755" si="84">D2692*E2692</f>
        <v>0</v>
      </c>
      <c r="H2692" s="66">
        <f t="shared" ref="H2692:H2755" si="85">D2692*F2692</f>
        <v>0</v>
      </c>
    </row>
    <row r="2693" spans="1:8" x14ac:dyDescent="0.25">
      <c r="A2693" s="193" t="s">
        <v>17951</v>
      </c>
      <c r="B2693" s="194" t="s">
        <v>17952</v>
      </c>
      <c r="C2693" s="188" t="s">
        <v>6</v>
      </c>
      <c r="D2693" s="177"/>
      <c r="E2693" s="201">
        <v>1740</v>
      </c>
      <c r="F2693" s="201">
        <v>54</v>
      </c>
      <c r="G2693" s="88">
        <f t="shared" si="84"/>
        <v>0</v>
      </c>
      <c r="H2693" s="66">
        <f t="shared" si="85"/>
        <v>0</v>
      </c>
    </row>
    <row r="2694" spans="1:8" x14ac:dyDescent="0.25">
      <c r="A2694" s="193" t="s">
        <v>17953</v>
      </c>
      <c r="B2694" s="194" t="s">
        <v>17954</v>
      </c>
      <c r="C2694" s="188" t="s">
        <v>6</v>
      </c>
      <c r="D2694" s="177"/>
      <c r="E2694" s="201">
        <v>647</v>
      </c>
      <c r="F2694" s="201">
        <v>20</v>
      </c>
      <c r="G2694" s="88">
        <f t="shared" si="84"/>
        <v>0</v>
      </c>
      <c r="H2694" s="66">
        <f t="shared" si="85"/>
        <v>0</v>
      </c>
    </row>
    <row r="2695" spans="1:8" x14ac:dyDescent="0.25">
      <c r="A2695" s="193" t="s">
        <v>17955</v>
      </c>
      <c r="B2695" s="194" t="s">
        <v>17956</v>
      </c>
      <c r="C2695" s="188" t="s">
        <v>6</v>
      </c>
      <c r="D2695" s="177"/>
      <c r="E2695" s="201">
        <v>870</v>
      </c>
      <c r="F2695" s="201">
        <v>26.9</v>
      </c>
      <c r="G2695" s="88">
        <f t="shared" si="84"/>
        <v>0</v>
      </c>
      <c r="H2695" s="66">
        <f t="shared" si="85"/>
        <v>0</v>
      </c>
    </row>
    <row r="2696" spans="1:8" x14ac:dyDescent="0.25">
      <c r="A2696" s="193" t="s">
        <v>17957</v>
      </c>
      <c r="B2696" s="194" t="s">
        <v>17958</v>
      </c>
      <c r="C2696" s="188" t="s">
        <v>6</v>
      </c>
      <c r="D2696" s="177"/>
      <c r="E2696" s="201">
        <v>822</v>
      </c>
      <c r="F2696" s="201">
        <v>25.4</v>
      </c>
      <c r="G2696" s="88">
        <f t="shared" si="84"/>
        <v>0</v>
      </c>
      <c r="H2696" s="66">
        <f t="shared" si="85"/>
        <v>0</v>
      </c>
    </row>
    <row r="2697" spans="1:8" x14ac:dyDescent="0.25">
      <c r="A2697" s="193" t="s">
        <v>17959</v>
      </c>
      <c r="B2697" s="194" t="s">
        <v>17960</v>
      </c>
      <c r="C2697" s="188" t="s">
        <v>6</v>
      </c>
      <c r="D2697" s="177"/>
      <c r="E2697" s="201">
        <v>996</v>
      </c>
      <c r="F2697" s="201">
        <v>30.7</v>
      </c>
      <c r="G2697" s="88">
        <f t="shared" si="84"/>
        <v>0</v>
      </c>
      <c r="H2697" s="66">
        <f t="shared" si="85"/>
        <v>0</v>
      </c>
    </row>
    <row r="2698" spans="1:8" x14ac:dyDescent="0.25">
      <c r="A2698" s="193" t="s">
        <v>17961</v>
      </c>
      <c r="B2698" s="194" t="s">
        <v>17962</v>
      </c>
      <c r="C2698" s="188" t="s">
        <v>6</v>
      </c>
      <c r="D2698" s="177"/>
      <c r="E2698" s="201">
        <v>1151</v>
      </c>
      <c r="F2698" s="201">
        <v>35.5</v>
      </c>
      <c r="G2698" s="88">
        <f t="shared" si="84"/>
        <v>0</v>
      </c>
      <c r="H2698" s="66">
        <f t="shared" si="85"/>
        <v>0</v>
      </c>
    </row>
    <row r="2699" spans="1:8" x14ac:dyDescent="0.25">
      <c r="A2699" s="193" t="s">
        <v>17963</v>
      </c>
      <c r="B2699" s="194" t="s">
        <v>17964</v>
      </c>
      <c r="C2699" s="188" t="s">
        <v>6</v>
      </c>
      <c r="D2699" s="177"/>
      <c r="E2699" s="201">
        <v>1044</v>
      </c>
      <c r="F2699" s="201">
        <v>32.200000000000003</v>
      </c>
      <c r="G2699" s="88">
        <f t="shared" si="84"/>
        <v>0</v>
      </c>
      <c r="H2699" s="66">
        <f t="shared" si="85"/>
        <v>0</v>
      </c>
    </row>
    <row r="2700" spans="1:8" x14ac:dyDescent="0.25">
      <c r="A2700" s="193" t="s">
        <v>17965</v>
      </c>
      <c r="B2700" s="194" t="s">
        <v>17966</v>
      </c>
      <c r="C2700" s="188" t="s">
        <v>6</v>
      </c>
      <c r="D2700" s="177"/>
      <c r="E2700" s="201">
        <v>87</v>
      </c>
      <c r="F2700" s="201">
        <v>2.7</v>
      </c>
      <c r="G2700" s="88">
        <f t="shared" si="84"/>
        <v>0</v>
      </c>
      <c r="H2700" s="66">
        <f t="shared" si="85"/>
        <v>0</v>
      </c>
    </row>
    <row r="2701" spans="1:8" x14ac:dyDescent="0.25">
      <c r="A2701" s="193" t="s">
        <v>17967</v>
      </c>
      <c r="B2701" s="194" t="s">
        <v>17968</v>
      </c>
      <c r="C2701" s="188" t="s">
        <v>6</v>
      </c>
      <c r="D2701" s="177"/>
      <c r="E2701" s="201">
        <v>96</v>
      </c>
      <c r="F2701" s="201">
        <v>2.98</v>
      </c>
      <c r="G2701" s="88">
        <f t="shared" si="84"/>
        <v>0</v>
      </c>
      <c r="H2701" s="66">
        <f t="shared" si="85"/>
        <v>0</v>
      </c>
    </row>
    <row r="2702" spans="1:8" x14ac:dyDescent="0.25">
      <c r="A2702" s="193" t="s">
        <v>17969</v>
      </c>
      <c r="B2702" s="194" t="s">
        <v>17970</v>
      </c>
      <c r="C2702" s="188" t="s">
        <v>6</v>
      </c>
      <c r="D2702" s="177"/>
      <c r="E2702" s="201">
        <v>571</v>
      </c>
      <c r="F2702" s="201">
        <v>17.600000000000001</v>
      </c>
      <c r="G2702" s="88">
        <f t="shared" si="84"/>
        <v>0</v>
      </c>
      <c r="H2702" s="66">
        <f t="shared" si="85"/>
        <v>0</v>
      </c>
    </row>
    <row r="2703" spans="1:8" x14ac:dyDescent="0.25">
      <c r="A2703" s="193" t="s">
        <v>17971</v>
      </c>
      <c r="B2703" s="194" t="s">
        <v>17972</v>
      </c>
      <c r="C2703" s="188" t="s">
        <v>6</v>
      </c>
      <c r="D2703" s="177"/>
      <c r="E2703" s="201">
        <v>676</v>
      </c>
      <c r="F2703" s="201">
        <v>20.9</v>
      </c>
      <c r="G2703" s="88">
        <f t="shared" si="84"/>
        <v>0</v>
      </c>
      <c r="H2703" s="66">
        <f t="shared" si="85"/>
        <v>0</v>
      </c>
    </row>
    <row r="2704" spans="1:8" x14ac:dyDescent="0.25">
      <c r="A2704" s="193" t="s">
        <v>17973</v>
      </c>
      <c r="B2704" s="194" t="s">
        <v>17974</v>
      </c>
      <c r="C2704" s="188" t="s">
        <v>6</v>
      </c>
      <c r="D2704" s="177"/>
      <c r="E2704" s="201">
        <v>503</v>
      </c>
      <c r="F2704" s="201">
        <v>15.5</v>
      </c>
      <c r="G2704" s="88">
        <f t="shared" si="84"/>
        <v>0</v>
      </c>
      <c r="H2704" s="66">
        <f t="shared" si="85"/>
        <v>0</v>
      </c>
    </row>
    <row r="2705" spans="1:8" x14ac:dyDescent="0.25">
      <c r="A2705" s="193" t="s">
        <v>17975</v>
      </c>
      <c r="B2705" s="194" t="s">
        <v>17976</v>
      </c>
      <c r="C2705" s="188" t="s">
        <v>6</v>
      </c>
      <c r="D2705" s="177"/>
      <c r="E2705" s="201">
        <v>1063</v>
      </c>
      <c r="F2705" s="201">
        <v>32.799999999999997</v>
      </c>
      <c r="G2705" s="88">
        <f t="shared" si="84"/>
        <v>0</v>
      </c>
      <c r="H2705" s="66">
        <f t="shared" si="85"/>
        <v>0</v>
      </c>
    </row>
    <row r="2706" spans="1:8" x14ac:dyDescent="0.25">
      <c r="A2706" s="193" t="s">
        <v>17977</v>
      </c>
      <c r="B2706" s="194" t="s">
        <v>17978</v>
      </c>
      <c r="C2706" s="188" t="s">
        <v>6</v>
      </c>
      <c r="D2706" s="177"/>
      <c r="E2706" s="201">
        <v>193</v>
      </c>
      <c r="F2706" s="201">
        <v>6</v>
      </c>
      <c r="G2706" s="88">
        <f t="shared" si="84"/>
        <v>0</v>
      </c>
      <c r="H2706" s="66">
        <f t="shared" si="85"/>
        <v>0</v>
      </c>
    </row>
    <row r="2707" spans="1:8" x14ac:dyDescent="0.25">
      <c r="A2707" s="193" t="s">
        <v>17979</v>
      </c>
      <c r="B2707" s="194" t="s">
        <v>17980</v>
      </c>
      <c r="C2707" s="188" t="s">
        <v>6</v>
      </c>
      <c r="D2707" s="177"/>
      <c r="E2707" s="201">
        <v>1295</v>
      </c>
      <c r="F2707" s="201">
        <v>40</v>
      </c>
      <c r="G2707" s="88">
        <f t="shared" si="84"/>
        <v>0</v>
      </c>
      <c r="H2707" s="66">
        <f t="shared" si="85"/>
        <v>0</v>
      </c>
    </row>
    <row r="2708" spans="1:8" x14ac:dyDescent="0.25">
      <c r="A2708" s="193" t="s">
        <v>17981</v>
      </c>
      <c r="B2708" s="194" t="s">
        <v>17982</v>
      </c>
      <c r="C2708" s="188" t="s">
        <v>6</v>
      </c>
      <c r="D2708" s="177"/>
      <c r="E2708" s="201">
        <v>96</v>
      </c>
      <c r="F2708" s="201">
        <v>2.98</v>
      </c>
      <c r="G2708" s="88">
        <f t="shared" si="84"/>
        <v>0</v>
      </c>
      <c r="H2708" s="66">
        <f t="shared" si="85"/>
        <v>0</v>
      </c>
    </row>
    <row r="2709" spans="1:8" x14ac:dyDescent="0.25">
      <c r="A2709" s="193" t="s">
        <v>17983</v>
      </c>
      <c r="B2709" s="194" t="s">
        <v>17984</v>
      </c>
      <c r="C2709" s="188" t="s">
        <v>6</v>
      </c>
      <c r="D2709" s="177"/>
      <c r="E2709" s="201">
        <v>107</v>
      </c>
      <c r="F2709" s="201">
        <v>3.29</v>
      </c>
      <c r="G2709" s="88">
        <f t="shared" si="84"/>
        <v>0</v>
      </c>
      <c r="H2709" s="66">
        <f t="shared" si="85"/>
        <v>0</v>
      </c>
    </row>
    <row r="2710" spans="1:8" x14ac:dyDescent="0.25">
      <c r="A2710" s="193" t="s">
        <v>17985</v>
      </c>
      <c r="B2710" s="194" t="s">
        <v>17986</v>
      </c>
      <c r="C2710" s="188" t="s">
        <v>6</v>
      </c>
      <c r="D2710" s="177"/>
      <c r="E2710" s="201">
        <v>329</v>
      </c>
      <c r="F2710" s="201">
        <v>10.1</v>
      </c>
      <c r="G2710" s="88">
        <f t="shared" si="84"/>
        <v>0</v>
      </c>
      <c r="H2710" s="66">
        <f t="shared" si="85"/>
        <v>0</v>
      </c>
    </row>
    <row r="2711" spans="1:8" x14ac:dyDescent="0.25">
      <c r="A2711" s="193" t="s">
        <v>17987</v>
      </c>
      <c r="B2711" s="194" t="s">
        <v>17988</v>
      </c>
      <c r="C2711" s="188" t="s">
        <v>6</v>
      </c>
      <c r="D2711" s="177"/>
      <c r="E2711" s="201">
        <v>222</v>
      </c>
      <c r="F2711" s="201">
        <v>6.9</v>
      </c>
      <c r="G2711" s="88">
        <f t="shared" si="84"/>
        <v>0</v>
      </c>
      <c r="H2711" s="66">
        <f t="shared" si="85"/>
        <v>0</v>
      </c>
    </row>
    <row r="2712" spans="1:8" x14ac:dyDescent="0.25">
      <c r="A2712" s="193" t="s">
        <v>17989</v>
      </c>
      <c r="B2712" s="194" t="s">
        <v>17990</v>
      </c>
      <c r="C2712" s="188" t="s">
        <v>6</v>
      </c>
      <c r="D2712" s="177"/>
      <c r="E2712" s="201">
        <v>329</v>
      </c>
      <c r="F2712" s="201">
        <v>10.1</v>
      </c>
      <c r="G2712" s="88">
        <f t="shared" si="84"/>
        <v>0</v>
      </c>
      <c r="H2712" s="66">
        <f t="shared" si="85"/>
        <v>0</v>
      </c>
    </row>
    <row r="2713" spans="1:8" s="103" customFormat="1" ht="12.75" x14ac:dyDescent="0.2">
      <c r="A2713" s="193" t="s">
        <v>17991</v>
      </c>
      <c r="B2713" s="194" t="s">
        <v>17992</v>
      </c>
      <c r="C2713" s="188" t="s">
        <v>6</v>
      </c>
      <c r="D2713" s="181"/>
      <c r="E2713" s="201">
        <v>493</v>
      </c>
      <c r="F2713" s="201">
        <v>15.2</v>
      </c>
      <c r="G2713" s="88">
        <f t="shared" si="84"/>
        <v>0</v>
      </c>
      <c r="H2713" s="66">
        <f t="shared" si="85"/>
        <v>0</v>
      </c>
    </row>
    <row r="2714" spans="1:8" x14ac:dyDescent="0.25">
      <c r="A2714" s="193" t="s">
        <v>17993</v>
      </c>
      <c r="B2714" s="194" t="s">
        <v>17994</v>
      </c>
      <c r="C2714" s="188" t="s">
        <v>6</v>
      </c>
      <c r="D2714" s="177"/>
      <c r="E2714" s="201">
        <v>193</v>
      </c>
      <c r="F2714" s="201">
        <v>6</v>
      </c>
      <c r="G2714" s="88">
        <f t="shared" si="84"/>
        <v>0</v>
      </c>
      <c r="H2714" s="66">
        <f t="shared" si="85"/>
        <v>0</v>
      </c>
    </row>
    <row r="2715" spans="1:8" x14ac:dyDescent="0.25">
      <c r="A2715" s="193" t="s">
        <v>17995</v>
      </c>
      <c r="B2715" s="194" t="s">
        <v>17996</v>
      </c>
      <c r="C2715" s="188" t="s">
        <v>6</v>
      </c>
      <c r="D2715" s="177"/>
      <c r="E2715" s="201">
        <v>1199</v>
      </c>
      <c r="F2715" s="201">
        <v>37</v>
      </c>
      <c r="G2715" s="88">
        <f t="shared" si="84"/>
        <v>0</v>
      </c>
      <c r="H2715" s="66">
        <f t="shared" si="85"/>
        <v>0</v>
      </c>
    </row>
    <row r="2716" spans="1:8" x14ac:dyDescent="0.25">
      <c r="A2716" s="193" t="s">
        <v>17997</v>
      </c>
      <c r="B2716" s="194" t="s">
        <v>17998</v>
      </c>
      <c r="C2716" s="188" t="s">
        <v>6</v>
      </c>
      <c r="D2716" s="177"/>
      <c r="E2716" s="201">
        <v>1247</v>
      </c>
      <c r="F2716" s="201">
        <v>38.5</v>
      </c>
      <c r="G2716" s="88">
        <f t="shared" si="84"/>
        <v>0</v>
      </c>
      <c r="H2716" s="66">
        <f t="shared" si="85"/>
        <v>0</v>
      </c>
    </row>
    <row r="2717" spans="1:8" ht="22.5" x14ac:dyDescent="0.25">
      <c r="A2717" s="193" t="s">
        <v>17999</v>
      </c>
      <c r="B2717" s="194" t="s">
        <v>18000</v>
      </c>
      <c r="C2717" s="188" t="s">
        <v>6</v>
      </c>
      <c r="D2717" s="177"/>
      <c r="E2717" s="201">
        <v>454</v>
      </c>
      <c r="F2717" s="201">
        <v>14</v>
      </c>
      <c r="G2717" s="88">
        <f t="shared" si="84"/>
        <v>0</v>
      </c>
      <c r="H2717" s="66">
        <f t="shared" si="85"/>
        <v>0</v>
      </c>
    </row>
    <row r="2718" spans="1:8" ht="22.5" x14ac:dyDescent="0.25">
      <c r="A2718" s="193" t="s">
        <v>18001</v>
      </c>
      <c r="B2718" s="194" t="s">
        <v>18002</v>
      </c>
      <c r="C2718" s="188" t="s">
        <v>6</v>
      </c>
      <c r="D2718" s="177"/>
      <c r="E2718" s="201">
        <v>647</v>
      </c>
      <c r="F2718" s="201">
        <v>20</v>
      </c>
      <c r="G2718" s="88">
        <f t="shared" si="84"/>
        <v>0</v>
      </c>
      <c r="H2718" s="66">
        <f t="shared" si="85"/>
        <v>0</v>
      </c>
    </row>
    <row r="2719" spans="1:8" ht="22.5" x14ac:dyDescent="0.25">
      <c r="A2719" s="193" t="s">
        <v>18003</v>
      </c>
      <c r="B2719" s="194" t="s">
        <v>18004</v>
      </c>
      <c r="C2719" s="188" t="s">
        <v>6</v>
      </c>
      <c r="D2719" s="177"/>
      <c r="E2719" s="201">
        <v>802</v>
      </c>
      <c r="F2719" s="201">
        <v>24.7</v>
      </c>
      <c r="G2719" s="88">
        <f t="shared" si="84"/>
        <v>0</v>
      </c>
      <c r="H2719" s="66">
        <f t="shared" si="85"/>
        <v>0</v>
      </c>
    </row>
    <row r="2720" spans="1:8" ht="22.5" x14ac:dyDescent="0.25">
      <c r="A2720" s="193" t="s">
        <v>18005</v>
      </c>
      <c r="B2720" s="194" t="s">
        <v>18006</v>
      </c>
      <c r="C2720" s="188" t="s">
        <v>6</v>
      </c>
      <c r="D2720" s="177"/>
      <c r="E2720" s="201">
        <v>454</v>
      </c>
      <c r="F2720" s="201">
        <v>14</v>
      </c>
      <c r="G2720" s="88">
        <f t="shared" si="84"/>
        <v>0</v>
      </c>
      <c r="H2720" s="66">
        <f t="shared" si="85"/>
        <v>0</v>
      </c>
    </row>
    <row r="2721" spans="1:8" x14ac:dyDescent="0.25">
      <c r="A2721" s="193" t="s">
        <v>18007</v>
      </c>
      <c r="B2721" s="194" t="s">
        <v>18008</v>
      </c>
      <c r="C2721" s="188" t="s">
        <v>6</v>
      </c>
      <c r="D2721" s="177"/>
      <c r="E2721" s="201">
        <v>261</v>
      </c>
      <c r="F2721" s="201">
        <v>8.1</v>
      </c>
      <c r="G2721" s="88">
        <f t="shared" si="84"/>
        <v>0</v>
      </c>
      <c r="H2721" s="66">
        <f t="shared" si="85"/>
        <v>0</v>
      </c>
    </row>
    <row r="2722" spans="1:8" x14ac:dyDescent="0.25">
      <c r="A2722" s="193" t="s">
        <v>18009</v>
      </c>
      <c r="B2722" s="194" t="s">
        <v>18010</v>
      </c>
      <c r="C2722" s="188" t="s">
        <v>6</v>
      </c>
      <c r="D2722" s="177"/>
      <c r="E2722" s="201">
        <v>804</v>
      </c>
      <c r="F2722" s="201">
        <v>24.8</v>
      </c>
      <c r="G2722" s="88">
        <f t="shared" si="84"/>
        <v>0</v>
      </c>
      <c r="H2722" s="66">
        <f t="shared" si="85"/>
        <v>0</v>
      </c>
    </row>
    <row r="2723" spans="1:8" ht="292.5" x14ac:dyDescent="0.25">
      <c r="A2723" s="195" t="s">
        <v>18011</v>
      </c>
      <c r="B2723" s="196" t="s">
        <v>23184</v>
      </c>
      <c r="C2723" s="198"/>
      <c r="D2723" s="199"/>
      <c r="E2723" s="199"/>
      <c r="F2723" s="199"/>
      <c r="G2723" s="199"/>
      <c r="H2723" s="200"/>
    </row>
    <row r="2724" spans="1:8" x14ac:dyDescent="0.25">
      <c r="A2724" s="193" t="s">
        <v>18012</v>
      </c>
      <c r="B2724" s="194" t="s">
        <v>18013</v>
      </c>
      <c r="C2724" s="188" t="s">
        <v>6</v>
      </c>
      <c r="D2724" s="177"/>
      <c r="E2724" s="201">
        <v>2885</v>
      </c>
      <c r="F2724" s="201">
        <v>20.9</v>
      </c>
      <c r="G2724" s="88">
        <f t="shared" si="84"/>
        <v>0</v>
      </c>
      <c r="H2724" s="66">
        <f t="shared" si="85"/>
        <v>0</v>
      </c>
    </row>
    <row r="2725" spans="1:8" x14ac:dyDescent="0.25">
      <c r="A2725" s="193" t="s">
        <v>18014</v>
      </c>
      <c r="B2725" s="194" t="s">
        <v>18015</v>
      </c>
      <c r="C2725" s="188" t="s">
        <v>6</v>
      </c>
      <c r="D2725" s="177"/>
      <c r="E2725" s="201">
        <v>3329</v>
      </c>
      <c r="F2725" s="201">
        <v>24.1</v>
      </c>
      <c r="G2725" s="88">
        <f t="shared" si="84"/>
        <v>0</v>
      </c>
      <c r="H2725" s="66">
        <f t="shared" si="85"/>
        <v>0</v>
      </c>
    </row>
    <row r="2726" spans="1:8" x14ac:dyDescent="0.25">
      <c r="A2726" s="193" t="s">
        <v>18016</v>
      </c>
      <c r="B2726" s="194" t="s">
        <v>18017</v>
      </c>
      <c r="C2726" s="188" t="s">
        <v>6</v>
      </c>
      <c r="D2726" s="177"/>
      <c r="E2726" s="201">
        <v>4030</v>
      </c>
      <c r="F2726" s="201">
        <v>29.2</v>
      </c>
      <c r="G2726" s="88">
        <f t="shared" si="84"/>
        <v>0</v>
      </c>
      <c r="H2726" s="66">
        <f t="shared" si="85"/>
        <v>0</v>
      </c>
    </row>
    <row r="2727" spans="1:8" x14ac:dyDescent="0.25">
      <c r="A2727" s="193" t="s">
        <v>18018</v>
      </c>
      <c r="B2727" s="194" t="s">
        <v>18019</v>
      </c>
      <c r="C2727" s="188" t="s">
        <v>6</v>
      </c>
      <c r="D2727" s="177"/>
      <c r="E2727" s="201">
        <v>4706</v>
      </c>
      <c r="F2727" s="201">
        <v>34.1</v>
      </c>
      <c r="G2727" s="88">
        <f t="shared" si="84"/>
        <v>0</v>
      </c>
      <c r="H2727" s="66">
        <f t="shared" si="85"/>
        <v>0</v>
      </c>
    </row>
    <row r="2728" spans="1:8" s="103" customFormat="1" ht="12.75" x14ac:dyDescent="0.2">
      <c r="A2728" s="193" t="s">
        <v>18020</v>
      </c>
      <c r="B2728" s="194" t="s">
        <v>18021</v>
      </c>
      <c r="C2728" s="188" t="s">
        <v>6</v>
      </c>
      <c r="D2728" s="181"/>
      <c r="E2728" s="201">
        <v>5069</v>
      </c>
      <c r="F2728" s="201">
        <v>36.700000000000003</v>
      </c>
      <c r="G2728" s="88">
        <f t="shared" si="84"/>
        <v>0</v>
      </c>
      <c r="H2728" s="66">
        <f t="shared" si="85"/>
        <v>0</v>
      </c>
    </row>
    <row r="2729" spans="1:8" x14ac:dyDescent="0.25">
      <c r="A2729" s="193" t="s">
        <v>18022</v>
      </c>
      <c r="B2729" s="194" t="s">
        <v>18023</v>
      </c>
      <c r="C2729" s="188" t="s">
        <v>6</v>
      </c>
      <c r="D2729" s="177"/>
      <c r="E2729" s="201">
        <v>5461</v>
      </c>
      <c r="F2729" s="201">
        <v>39.6</v>
      </c>
      <c r="G2729" s="88">
        <f t="shared" si="84"/>
        <v>0</v>
      </c>
      <c r="H2729" s="66">
        <f t="shared" si="85"/>
        <v>0</v>
      </c>
    </row>
    <row r="2730" spans="1:8" x14ac:dyDescent="0.25">
      <c r="A2730" s="193" t="s">
        <v>18024</v>
      </c>
      <c r="B2730" s="194" t="s">
        <v>18025</v>
      </c>
      <c r="C2730" s="188" t="s">
        <v>6</v>
      </c>
      <c r="D2730" s="177"/>
      <c r="E2730" s="201">
        <v>6239</v>
      </c>
      <c r="F2730" s="201">
        <v>45.2</v>
      </c>
      <c r="G2730" s="88">
        <f t="shared" si="84"/>
        <v>0</v>
      </c>
      <c r="H2730" s="66">
        <f t="shared" si="85"/>
        <v>0</v>
      </c>
    </row>
    <row r="2731" spans="1:8" x14ac:dyDescent="0.25">
      <c r="A2731" s="193" t="s">
        <v>18026</v>
      </c>
      <c r="B2731" s="194" t="s">
        <v>18027</v>
      </c>
      <c r="C2731" s="188" t="s">
        <v>6</v>
      </c>
      <c r="D2731" s="177"/>
      <c r="E2731" s="201">
        <v>7216</v>
      </c>
      <c r="F2731" s="201">
        <v>52</v>
      </c>
      <c r="G2731" s="88">
        <f t="shared" si="84"/>
        <v>0</v>
      </c>
      <c r="H2731" s="66">
        <f t="shared" si="85"/>
        <v>0</v>
      </c>
    </row>
    <row r="2732" spans="1:8" x14ac:dyDescent="0.25">
      <c r="A2732" s="193" t="s">
        <v>18028</v>
      </c>
      <c r="B2732" s="194" t="s">
        <v>18029</v>
      </c>
      <c r="C2732" s="188" t="s">
        <v>6</v>
      </c>
      <c r="D2732" s="177"/>
      <c r="E2732" s="201">
        <v>8776</v>
      </c>
      <c r="F2732" s="201">
        <v>64</v>
      </c>
      <c r="G2732" s="88">
        <f t="shared" si="84"/>
        <v>0</v>
      </c>
      <c r="H2732" s="66">
        <f t="shared" si="85"/>
        <v>0</v>
      </c>
    </row>
    <row r="2733" spans="1:8" x14ac:dyDescent="0.25">
      <c r="A2733" s="193" t="s">
        <v>18030</v>
      </c>
      <c r="B2733" s="194" t="s">
        <v>18031</v>
      </c>
      <c r="C2733" s="188" t="s">
        <v>6</v>
      </c>
      <c r="D2733" s="177"/>
      <c r="E2733" s="201">
        <v>10400</v>
      </c>
      <c r="F2733" s="201">
        <v>75</v>
      </c>
      <c r="G2733" s="88">
        <f t="shared" si="84"/>
        <v>0</v>
      </c>
      <c r="H2733" s="66">
        <f t="shared" si="85"/>
        <v>0</v>
      </c>
    </row>
    <row r="2734" spans="1:8" x14ac:dyDescent="0.25">
      <c r="A2734" s="193" t="s">
        <v>18032</v>
      </c>
      <c r="B2734" s="194" t="s">
        <v>18033</v>
      </c>
      <c r="C2734" s="188" t="s">
        <v>6</v>
      </c>
      <c r="D2734" s="177"/>
      <c r="E2734" s="201">
        <v>11700</v>
      </c>
      <c r="F2734" s="201">
        <v>85</v>
      </c>
      <c r="G2734" s="88">
        <f t="shared" si="84"/>
        <v>0</v>
      </c>
      <c r="H2734" s="66">
        <f t="shared" si="85"/>
        <v>0</v>
      </c>
    </row>
    <row r="2735" spans="1:8" x14ac:dyDescent="0.25">
      <c r="A2735" s="193" t="s">
        <v>18034</v>
      </c>
      <c r="B2735" s="194" t="s">
        <v>18035</v>
      </c>
      <c r="C2735" s="188" t="s">
        <v>6</v>
      </c>
      <c r="D2735" s="177"/>
      <c r="E2735" s="201">
        <v>14430</v>
      </c>
      <c r="F2735" s="201">
        <v>105</v>
      </c>
      <c r="G2735" s="88">
        <f t="shared" si="84"/>
        <v>0</v>
      </c>
      <c r="H2735" s="66">
        <f t="shared" si="85"/>
        <v>0</v>
      </c>
    </row>
    <row r="2736" spans="1:8" x14ac:dyDescent="0.25">
      <c r="A2736" s="193" t="s">
        <v>18036</v>
      </c>
      <c r="B2736" s="194" t="s">
        <v>18037</v>
      </c>
      <c r="C2736" s="188" t="s">
        <v>6</v>
      </c>
      <c r="D2736" s="177"/>
      <c r="E2736" s="201">
        <v>17552</v>
      </c>
      <c r="F2736" s="201">
        <v>127</v>
      </c>
      <c r="G2736" s="88">
        <f t="shared" si="84"/>
        <v>0</v>
      </c>
      <c r="H2736" s="66">
        <f t="shared" si="85"/>
        <v>0</v>
      </c>
    </row>
    <row r="2737" spans="1:8" x14ac:dyDescent="0.25">
      <c r="A2737" s="193" t="s">
        <v>18038</v>
      </c>
      <c r="B2737" s="194" t="s">
        <v>18039</v>
      </c>
      <c r="C2737" s="188" t="s">
        <v>6</v>
      </c>
      <c r="D2737" s="177"/>
      <c r="E2737" s="201">
        <v>18689</v>
      </c>
      <c r="F2737" s="201">
        <v>135</v>
      </c>
      <c r="G2737" s="88">
        <f t="shared" si="84"/>
        <v>0</v>
      </c>
      <c r="H2737" s="66">
        <f t="shared" si="85"/>
        <v>0</v>
      </c>
    </row>
    <row r="2738" spans="1:8" ht="56.25" x14ac:dyDescent="0.25">
      <c r="A2738" s="195" t="s">
        <v>18040</v>
      </c>
      <c r="B2738" s="196" t="s">
        <v>23185</v>
      </c>
      <c r="C2738" s="198"/>
      <c r="D2738" s="199"/>
      <c r="E2738" s="199"/>
      <c r="F2738" s="199"/>
      <c r="G2738" s="199"/>
      <c r="H2738" s="200"/>
    </row>
    <row r="2739" spans="1:8" x14ac:dyDescent="0.25">
      <c r="A2739" s="193" t="s">
        <v>18041</v>
      </c>
      <c r="B2739" s="194" t="s">
        <v>18042</v>
      </c>
      <c r="C2739" s="188" t="s">
        <v>6</v>
      </c>
      <c r="D2739" s="177"/>
      <c r="E2739" s="201">
        <v>799</v>
      </c>
      <c r="F2739" s="201">
        <v>5.8</v>
      </c>
      <c r="G2739" s="88">
        <f t="shared" si="84"/>
        <v>0</v>
      </c>
      <c r="H2739" s="66">
        <f t="shared" si="85"/>
        <v>0</v>
      </c>
    </row>
    <row r="2740" spans="1:8" x14ac:dyDescent="0.25">
      <c r="A2740" s="193" t="s">
        <v>18043</v>
      </c>
      <c r="B2740" s="194" t="s">
        <v>18044</v>
      </c>
      <c r="C2740" s="188" t="s">
        <v>6</v>
      </c>
      <c r="D2740" s="177"/>
      <c r="E2740" s="201">
        <v>1059</v>
      </c>
      <c r="F2740" s="201">
        <v>7.7</v>
      </c>
      <c r="G2740" s="88">
        <f t="shared" si="84"/>
        <v>0</v>
      </c>
      <c r="H2740" s="66">
        <f t="shared" si="85"/>
        <v>0</v>
      </c>
    </row>
    <row r="2741" spans="1:8" x14ac:dyDescent="0.25">
      <c r="A2741" s="193" t="s">
        <v>18045</v>
      </c>
      <c r="B2741" s="194" t="s">
        <v>18046</v>
      </c>
      <c r="C2741" s="188" t="s">
        <v>6</v>
      </c>
      <c r="D2741" s="177"/>
      <c r="E2741" s="201">
        <v>1320</v>
      </c>
      <c r="F2741" s="201">
        <v>9.6</v>
      </c>
      <c r="G2741" s="88">
        <f t="shared" si="84"/>
        <v>0</v>
      </c>
      <c r="H2741" s="66">
        <f t="shared" si="85"/>
        <v>0</v>
      </c>
    </row>
    <row r="2742" spans="1:8" x14ac:dyDescent="0.25">
      <c r="A2742" s="193" t="s">
        <v>18047</v>
      </c>
      <c r="B2742" s="194" t="s">
        <v>18048</v>
      </c>
      <c r="C2742" s="188" t="s">
        <v>6</v>
      </c>
      <c r="D2742" s="177"/>
      <c r="E2742" s="201">
        <v>1397</v>
      </c>
      <c r="F2742" s="201">
        <v>10.1</v>
      </c>
      <c r="G2742" s="88">
        <f t="shared" si="84"/>
        <v>0</v>
      </c>
      <c r="H2742" s="66">
        <f t="shared" si="85"/>
        <v>0</v>
      </c>
    </row>
    <row r="2743" spans="1:8" s="103" customFormat="1" ht="12.75" x14ac:dyDescent="0.2">
      <c r="A2743" s="193" t="s">
        <v>18049</v>
      </c>
      <c r="B2743" s="194" t="s">
        <v>18050</v>
      </c>
      <c r="C2743" s="188" t="s">
        <v>6</v>
      </c>
      <c r="D2743" s="181"/>
      <c r="E2743" s="201">
        <v>1541</v>
      </c>
      <c r="F2743" s="201">
        <v>11.2</v>
      </c>
      <c r="G2743" s="88">
        <f t="shared" si="84"/>
        <v>0</v>
      </c>
      <c r="H2743" s="66">
        <f t="shared" si="85"/>
        <v>0</v>
      </c>
    </row>
    <row r="2744" spans="1:8" x14ac:dyDescent="0.25">
      <c r="A2744" s="193" t="s">
        <v>18051</v>
      </c>
      <c r="B2744" s="194" t="s">
        <v>18052</v>
      </c>
      <c r="C2744" s="188" t="s">
        <v>6</v>
      </c>
      <c r="D2744" s="177"/>
      <c r="E2744" s="201">
        <v>1791</v>
      </c>
      <c r="F2744" s="201">
        <v>13</v>
      </c>
      <c r="G2744" s="88">
        <f t="shared" si="84"/>
        <v>0</v>
      </c>
      <c r="H2744" s="66">
        <f t="shared" si="85"/>
        <v>0</v>
      </c>
    </row>
    <row r="2745" spans="1:8" x14ac:dyDescent="0.25">
      <c r="A2745" s="193" t="s">
        <v>18053</v>
      </c>
      <c r="B2745" s="194" t="s">
        <v>18054</v>
      </c>
      <c r="C2745" s="188" t="s">
        <v>6</v>
      </c>
      <c r="D2745" s="177"/>
      <c r="E2745" s="201">
        <v>2292</v>
      </c>
      <c r="F2745" s="201">
        <v>16.600000000000001</v>
      </c>
      <c r="G2745" s="88">
        <f t="shared" si="84"/>
        <v>0</v>
      </c>
      <c r="H2745" s="66">
        <f t="shared" si="85"/>
        <v>0</v>
      </c>
    </row>
    <row r="2746" spans="1:8" x14ac:dyDescent="0.25">
      <c r="A2746" s="193" t="s">
        <v>18055</v>
      </c>
      <c r="B2746" s="194" t="s">
        <v>18056</v>
      </c>
      <c r="C2746" s="188" t="s">
        <v>6</v>
      </c>
      <c r="D2746" s="177"/>
      <c r="E2746" s="201">
        <v>2437</v>
      </c>
      <c r="F2746" s="201">
        <v>17.7</v>
      </c>
      <c r="G2746" s="88">
        <f t="shared" si="84"/>
        <v>0</v>
      </c>
      <c r="H2746" s="66">
        <f t="shared" si="85"/>
        <v>0</v>
      </c>
    </row>
    <row r="2747" spans="1:8" x14ac:dyDescent="0.25">
      <c r="A2747" s="193" t="s">
        <v>18057</v>
      </c>
      <c r="B2747" s="194" t="s">
        <v>18058</v>
      </c>
      <c r="C2747" s="188" t="s">
        <v>6</v>
      </c>
      <c r="D2747" s="177"/>
      <c r="E2747" s="201">
        <v>2533</v>
      </c>
      <c r="F2747" s="201">
        <v>18.399999999999999</v>
      </c>
      <c r="G2747" s="88">
        <f t="shared" si="84"/>
        <v>0</v>
      </c>
      <c r="H2747" s="66">
        <f t="shared" si="85"/>
        <v>0</v>
      </c>
    </row>
    <row r="2748" spans="1:8" x14ac:dyDescent="0.25">
      <c r="A2748" s="193" t="s">
        <v>18059</v>
      </c>
      <c r="B2748" s="194" t="s">
        <v>18060</v>
      </c>
      <c r="C2748" s="188" t="s">
        <v>6</v>
      </c>
      <c r="D2748" s="177"/>
      <c r="E2748" s="201">
        <v>3582</v>
      </c>
      <c r="F2748" s="201">
        <v>26</v>
      </c>
      <c r="G2748" s="88">
        <f t="shared" si="84"/>
        <v>0</v>
      </c>
      <c r="H2748" s="66">
        <f t="shared" si="85"/>
        <v>0</v>
      </c>
    </row>
    <row r="2749" spans="1:8" x14ac:dyDescent="0.25">
      <c r="A2749" s="193" t="s">
        <v>18061</v>
      </c>
      <c r="B2749" s="194" t="s">
        <v>18062</v>
      </c>
      <c r="C2749" s="188" t="s">
        <v>6</v>
      </c>
      <c r="D2749" s="177"/>
      <c r="E2749" s="201">
        <v>3757</v>
      </c>
      <c r="F2749" s="201">
        <v>27.2</v>
      </c>
      <c r="G2749" s="88">
        <f t="shared" si="84"/>
        <v>0</v>
      </c>
      <c r="H2749" s="66">
        <f t="shared" si="85"/>
        <v>0</v>
      </c>
    </row>
    <row r="2750" spans="1:8" x14ac:dyDescent="0.25">
      <c r="A2750" s="193" t="s">
        <v>18063</v>
      </c>
      <c r="B2750" s="194" t="s">
        <v>18064</v>
      </c>
      <c r="C2750" s="188" t="s">
        <v>6</v>
      </c>
      <c r="D2750" s="177"/>
      <c r="E2750" s="201">
        <v>4286</v>
      </c>
      <c r="F2750" s="201">
        <v>31.1</v>
      </c>
      <c r="G2750" s="88">
        <f t="shared" si="84"/>
        <v>0</v>
      </c>
      <c r="H2750" s="66">
        <f t="shared" si="85"/>
        <v>0</v>
      </c>
    </row>
    <row r="2751" spans="1:8" x14ac:dyDescent="0.25">
      <c r="A2751" s="193" t="s">
        <v>18065</v>
      </c>
      <c r="B2751" s="194" t="s">
        <v>18066</v>
      </c>
      <c r="C2751" s="188" t="s">
        <v>6</v>
      </c>
      <c r="D2751" s="177"/>
      <c r="E2751" s="201">
        <v>5490</v>
      </c>
      <c r="F2751" s="201">
        <v>39.799999999999997</v>
      </c>
      <c r="G2751" s="88">
        <f t="shared" si="84"/>
        <v>0</v>
      </c>
      <c r="H2751" s="66">
        <f t="shared" si="85"/>
        <v>0</v>
      </c>
    </row>
    <row r="2752" spans="1:8" x14ac:dyDescent="0.25">
      <c r="A2752" s="193" t="s">
        <v>18067</v>
      </c>
      <c r="B2752" s="194" t="s">
        <v>18068</v>
      </c>
      <c r="C2752" s="188" t="s">
        <v>6</v>
      </c>
      <c r="D2752" s="177"/>
      <c r="E2752" s="201">
        <v>7030</v>
      </c>
      <c r="F2752" s="201">
        <v>51</v>
      </c>
      <c r="G2752" s="88">
        <f t="shared" si="84"/>
        <v>0</v>
      </c>
      <c r="H2752" s="66">
        <f t="shared" si="85"/>
        <v>0</v>
      </c>
    </row>
    <row r="2753" spans="1:8" ht="45" x14ac:dyDescent="0.25">
      <c r="A2753" s="195" t="s">
        <v>18069</v>
      </c>
      <c r="B2753" s="196" t="s">
        <v>23186</v>
      </c>
      <c r="C2753" s="198"/>
      <c r="D2753" s="199"/>
      <c r="E2753" s="199"/>
      <c r="F2753" s="199"/>
      <c r="G2753" s="199"/>
      <c r="H2753" s="200"/>
    </row>
    <row r="2754" spans="1:8" x14ac:dyDescent="0.25">
      <c r="A2754" s="193" t="s">
        <v>18070</v>
      </c>
      <c r="B2754" s="194" t="s">
        <v>18071</v>
      </c>
      <c r="C2754" s="188" t="s">
        <v>6</v>
      </c>
      <c r="D2754" s="177"/>
      <c r="E2754" s="201">
        <v>135</v>
      </c>
      <c r="F2754" s="201">
        <v>0.98</v>
      </c>
      <c r="G2754" s="88">
        <f t="shared" si="84"/>
        <v>0</v>
      </c>
      <c r="H2754" s="66">
        <f t="shared" si="85"/>
        <v>0</v>
      </c>
    </row>
    <row r="2755" spans="1:8" x14ac:dyDescent="0.25">
      <c r="A2755" s="193" t="s">
        <v>18072</v>
      </c>
      <c r="B2755" s="194" t="s">
        <v>18073</v>
      </c>
      <c r="C2755" s="188" t="s">
        <v>6</v>
      </c>
      <c r="D2755" s="177"/>
      <c r="E2755" s="201">
        <v>164</v>
      </c>
      <c r="F2755" s="201">
        <v>1.19</v>
      </c>
      <c r="G2755" s="88">
        <f t="shared" si="84"/>
        <v>0</v>
      </c>
      <c r="H2755" s="66">
        <f t="shared" si="85"/>
        <v>0</v>
      </c>
    </row>
    <row r="2756" spans="1:8" x14ac:dyDescent="0.25">
      <c r="A2756" s="193" t="s">
        <v>18074</v>
      </c>
      <c r="B2756" s="194" t="s">
        <v>18075</v>
      </c>
      <c r="C2756" s="188" t="s">
        <v>6</v>
      </c>
      <c r="D2756" s="177"/>
      <c r="E2756" s="201">
        <v>192</v>
      </c>
      <c r="F2756" s="201">
        <v>1.39</v>
      </c>
      <c r="G2756" s="88">
        <f t="shared" ref="G2756:G2819" si="86">D2756*E2756</f>
        <v>0</v>
      </c>
      <c r="H2756" s="66">
        <f t="shared" ref="H2756:H2819" si="87">D2756*F2756</f>
        <v>0</v>
      </c>
    </row>
    <row r="2757" spans="1:8" x14ac:dyDescent="0.25">
      <c r="A2757" s="193" t="s">
        <v>18076</v>
      </c>
      <c r="B2757" s="194" t="s">
        <v>18077</v>
      </c>
      <c r="C2757" s="188" t="s">
        <v>6</v>
      </c>
      <c r="D2757" s="177"/>
      <c r="E2757" s="201">
        <v>221</v>
      </c>
      <c r="F2757" s="201">
        <v>1.6</v>
      </c>
      <c r="G2757" s="88">
        <f t="shared" si="86"/>
        <v>0</v>
      </c>
      <c r="H2757" s="66">
        <f t="shared" si="87"/>
        <v>0</v>
      </c>
    </row>
    <row r="2758" spans="1:8" s="103" customFormat="1" ht="12.75" x14ac:dyDescent="0.2">
      <c r="A2758" s="193" t="s">
        <v>18078</v>
      </c>
      <c r="B2758" s="194" t="s">
        <v>18079</v>
      </c>
      <c r="C2758" s="188" t="s">
        <v>6</v>
      </c>
      <c r="D2758" s="181"/>
      <c r="E2758" s="201">
        <v>240</v>
      </c>
      <c r="F2758" s="201">
        <v>1.74</v>
      </c>
      <c r="G2758" s="88">
        <f t="shared" si="86"/>
        <v>0</v>
      </c>
      <c r="H2758" s="66">
        <f t="shared" si="87"/>
        <v>0</v>
      </c>
    </row>
    <row r="2759" spans="1:8" x14ac:dyDescent="0.25">
      <c r="A2759" s="193" t="s">
        <v>18080</v>
      </c>
      <c r="B2759" s="194" t="s">
        <v>18081</v>
      </c>
      <c r="C2759" s="188" t="s">
        <v>6</v>
      </c>
      <c r="D2759" s="177"/>
      <c r="E2759" s="201">
        <v>269</v>
      </c>
      <c r="F2759" s="201">
        <v>1.95</v>
      </c>
      <c r="G2759" s="88">
        <f t="shared" si="86"/>
        <v>0</v>
      </c>
      <c r="H2759" s="66">
        <f t="shared" si="87"/>
        <v>0</v>
      </c>
    </row>
    <row r="2760" spans="1:8" x14ac:dyDescent="0.25">
      <c r="A2760" s="193" t="s">
        <v>18082</v>
      </c>
      <c r="B2760" s="194" t="s">
        <v>18083</v>
      </c>
      <c r="C2760" s="188" t="s">
        <v>6</v>
      </c>
      <c r="D2760" s="177"/>
      <c r="E2760" s="201">
        <v>298</v>
      </c>
      <c r="F2760" s="201">
        <v>2.16</v>
      </c>
      <c r="G2760" s="88">
        <f t="shared" si="86"/>
        <v>0</v>
      </c>
      <c r="H2760" s="66">
        <f t="shared" si="87"/>
        <v>0</v>
      </c>
    </row>
    <row r="2761" spans="1:8" x14ac:dyDescent="0.25">
      <c r="A2761" s="193" t="s">
        <v>18084</v>
      </c>
      <c r="B2761" s="194" t="s">
        <v>18085</v>
      </c>
      <c r="C2761" s="188" t="s">
        <v>6</v>
      </c>
      <c r="D2761" s="177"/>
      <c r="E2761" s="201">
        <v>327</v>
      </c>
      <c r="F2761" s="201">
        <v>2.37</v>
      </c>
      <c r="G2761" s="88">
        <f t="shared" si="86"/>
        <v>0</v>
      </c>
      <c r="H2761" s="66">
        <f t="shared" si="87"/>
        <v>0</v>
      </c>
    </row>
    <row r="2762" spans="1:8" x14ac:dyDescent="0.25">
      <c r="A2762" s="193" t="s">
        <v>18086</v>
      </c>
      <c r="B2762" s="194" t="s">
        <v>18087</v>
      </c>
      <c r="C2762" s="188" t="s">
        <v>6</v>
      </c>
      <c r="D2762" s="177"/>
      <c r="E2762" s="201">
        <v>385</v>
      </c>
      <c r="F2762" s="201">
        <v>2.79</v>
      </c>
      <c r="G2762" s="88">
        <f t="shared" si="86"/>
        <v>0</v>
      </c>
      <c r="H2762" s="66">
        <f t="shared" si="87"/>
        <v>0</v>
      </c>
    </row>
    <row r="2763" spans="1:8" x14ac:dyDescent="0.25">
      <c r="A2763" s="193" t="s">
        <v>18088</v>
      </c>
      <c r="B2763" s="194" t="s">
        <v>18089</v>
      </c>
      <c r="C2763" s="188" t="s">
        <v>6</v>
      </c>
      <c r="D2763" s="177"/>
      <c r="E2763" s="201">
        <v>434</v>
      </c>
      <c r="F2763" s="201">
        <v>3.14</v>
      </c>
      <c r="G2763" s="88">
        <f t="shared" si="86"/>
        <v>0</v>
      </c>
      <c r="H2763" s="66">
        <f t="shared" si="87"/>
        <v>0</v>
      </c>
    </row>
    <row r="2764" spans="1:8" x14ac:dyDescent="0.25">
      <c r="A2764" s="193" t="s">
        <v>18090</v>
      </c>
      <c r="B2764" s="194" t="s">
        <v>18091</v>
      </c>
      <c r="C2764" s="188" t="s">
        <v>6</v>
      </c>
      <c r="D2764" s="177"/>
      <c r="E2764" s="201">
        <v>549</v>
      </c>
      <c r="F2764" s="201">
        <v>3.98</v>
      </c>
      <c r="G2764" s="88">
        <f t="shared" si="86"/>
        <v>0</v>
      </c>
      <c r="H2764" s="66">
        <f t="shared" si="87"/>
        <v>0</v>
      </c>
    </row>
    <row r="2765" spans="1:8" x14ac:dyDescent="0.25">
      <c r="A2765" s="193" t="s">
        <v>18092</v>
      </c>
      <c r="B2765" s="194" t="s">
        <v>18093</v>
      </c>
      <c r="C2765" s="188" t="s">
        <v>6</v>
      </c>
      <c r="D2765" s="177"/>
      <c r="E2765" s="201">
        <v>645</v>
      </c>
      <c r="F2765" s="201">
        <v>4.67</v>
      </c>
      <c r="G2765" s="88">
        <f t="shared" si="86"/>
        <v>0</v>
      </c>
      <c r="H2765" s="66">
        <f t="shared" si="87"/>
        <v>0</v>
      </c>
    </row>
    <row r="2766" spans="1:8" x14ac:dyDescent="0.25">
      <c r="A2766" s="193" t="s">
        <v>18094</v>
      </c>
      <c r="B2766" s="194" t="s">
        <v>18095</v>
      </c>
      <c r="C2766" s="188" t="s">
        <v>6</v>
      </c>
      <c r="D2766" s="177"/>
      <c r="E2766" s="201">
        <v>799</v>
      </c>
      <c r="F2766" s="201">
        <v>5.8</v>
      </c>
      <c r="G2766" s="88">
        <f t="shared" si="86"/>
        <v>0</v>
      </c>
      <c r="H2766" s="66">
        <f t="shared" si="87"/>
        <v>0</v>
      </c>
    </row>
    <row r="2767" spans="1:8" x14ac:dyDescent="0.25">
      <c r="A2767" s="193" t="s">
        <v>18096</v>
      </c>
      <c r="B2767" s="194" t="s">
        <v>18097</v>
      </c>
      <c r="C2767" s="188" t="s">
        <v>6</v>
      </c>
      <c r="D2767" s="177"/>
      <c r="E2767" s="201">
        <v>915</v>
      </c>
      <c r="F2767" s="201">
        <v>6.6</v>
      </c>
      <c r="G2767" s="88">
        <f t="shared" si="86"/>
        <v>0</v>
      </c>
      <c r="H2767" s="66">
        <f t="shared" si="87"/>
        <v>0</v>
      </c>
    </row>
    <row r="2768" spans="1:8" ht="56.25" x14ac:dyDescent="0.25">
      <c r="A2768" s="195" t="s">
        <v>18098</v>
      </c>
      <c r="B2768" s="196" t="s">
        <v>23187</v>
      </c>
      <c r="C2768" s="198"/>
      <c r="D2768" s="199"/>
      <c r="E2768" s="199"/>
      <c r="F2768" s="199"/>
      <c r="G2768" s="199"/>
      <c r="H2768" s="200"/>
    </row>
    <row r="2769" spans="1:8" x14ac:dyDescent="0.25">
      <c r="A2769" s="193" t="s">
        <v>18099</v>
      </c>
      <c r="B2769" s="194" t="s">
        <v>18071</v>
      </c>
      <c r="C2769" s="188" t="s">
        <v>6</v>
      </c>
      <c r="D2769" s="177"/>
      <c r="E2769" s="201">
        <v>260</v>
      </c>
      <c r="F2769" s="201">
        <v>1.89</v>
      </c>
      <c r="G2769" s="88">
        <f t="shared" si="86"/>
        <v>0</v>
      </c>
      <c r="H2769" s="66">
        <f t="shared" si="87"/>
        <v>0</v>
      </c>
    </row>
    <row r="2770" spans="1:8" x14ac:dyDescent="0.25">
      <c r="A2770" s="193" t="s">
        <v>18100</v>
      </c>
      <c r="B2770" s="194" t="s">
        <v>18073</v>
      </c>
      <c r="C2770" s="188" t="s">
        <v>6</v>
      </c>
      <c r="D2770" s="177"/>
      <c r="E2770" s="201">
        <v>308</v>
      </c>
      <c r="F2770" s="201">
        <v>2.23</v>
      </c>
      <c r="G2770" s="88">
        <f t="shared" si="86"/>
        <v>0</v>
      </c>
      <c r="H2770" s="66">
        <f t="shared" si="87"/>
        <v>0</v>
      </c>
    </row>
    <row r="2771" spans="1:8" x14ac:dyDescent="0.25">
      <c r="A2771" s="193" t="s">
        <v>18101</v>
      </c>
      <c r="B2771" s="194" t="s">
        <v>18075</v>
      </c>
      <c r="C2771" s="188" t="s">
        <v>6</v>
      </c>
      <c r="D2771" s="177"/>
      <c r="E2771" s="201">
        <v>346</v>
      </c>
      <c r="F2771" s="201">
        <v>2.5099999999999998</v>
      </c>
      <c r="G2771" s="88">
        <f t="shared" si="86"/>
        <v>0</v>
      </c>
      <c r="H2771" s="66">
        <f t="shared" si="87"/>
        <v>0</v>
      </c>
    </row>
    <row r="2772" spans="1:8" x14ac:dyDescent="0.25">
      <c r="A2772" s="193" t="s">
        <v>18102</v>
      </c>
      <c r="B2772" s="194" t="s">
        <v>18103</v>
      </c>
      <c r="C2772" s="188" t="s">
        <v>6</v>
      </c>
      <c r="D2772" s="177"/>
      <c r="E2772" s="201">
        <v>404</v>
      </c>
      <c r="F2772" s="201">
        <v>2.93</v>
      </c>
      <c r="G2772" s="88">
        <f t="shared" si="86"/>
        <v>0</v>
      </c>
      <c r="H2772" s="66">
        <f t="shared" si="87"/>
        <v>0</v>
      </c>
    </row>
    <row r="2773" spans="1:8" s="103" customFormat="1" ht="12.75" x14ac:dyDescent="0.2">
      <c r="A2773" s="193" t="s">
        <v>18104</v>
      </c>
      <c r="B2773" s="194" t="s">
        <v>18105</v>
      </c>
      <c r="C2773" s="188" t="s">
        <v>6</v>
      </c>
      <c r="D2773" s="181"/>
      <c r="E2773" s="201">
        <v>443</v>
      </c>
      <c r="F2773" s="201">
        <v>3.21</v>
      </c>
      <c r="G2773" s="88">
        <f t="shared" si="86"/>
        <v>0</v>
      </c>
      <c r="H2773" s="66">
        <f t="shared" si="87"/>
        <v>0</v>
      </c>
    </row>
    <row r="2774" spans="1:8" x14ac:dyDescent="0.25">
      <c r="A2774" s="193" t="s">
        <v>18106</v>
      </c>
      <c r="B2774" s="194" t="s">
        <v>18081</v>
      </c>
      <c r="C2774" s="188" t="s">
        <v>6</v>
      </c>
      <c r="D2774" s="177"/>
      <c r="E2774" s="201">
        <v>501</v>
      </c>
      <c r="F2774" s="201">
        <v>3.63</v>
      </c>
      <c r="G2774" s="88">
        <f t="shared" si="86"/>
        <v>0</v>
      </c>
      <c r="H2774" s="66">
        <f t="shared" si="87"/>
        <v>0</v>
      </c>
    </row>
    <row r="2775" spans="1:8" x14ac:dyDescent="0.25">
      <c r="A2775" s="193" t="s">
        <v>18107</v>
      </c>
      <c r="B2775" s="194" t="s">
        <v>18083</v>
      </c>
      <c r="C2775" s="188" t="s">
        <v>6</v>
      </c>
      <c r="D2775" s="177"/>
      <c r="E2775" s="201">
        <v>549</v>
      </c>
      <c r="F2775" s="201">
        <v>3.98</v>
      </c>
      <c r="G2775" s="88">
        <f t="shared" si="86"/>
        <v>0</v>
      </c>
      <c r="H2775" s="66">
        <f t="shared" si="87"/>
        <v>0</v>
      </c>
    </row>
    <row r="2776" spans="1:8" x14ac:dyDescent="0.25">
      <c r="A2776" s="193" t="s">
        <v>18108</v>
      </c>
      <c r="B2776" s="194" t="s">
        <v>18085</v>
      </c>
      <c r="C2776" s="188" t="s">
        <v>6</v>
      </c>
      <c r="D2776" s="177"/>
      <c r="E2776" s="201">
        <v>597</v>
      </c>
      <c r="F2776" s="201">
        <v>4.32</v>
      </c>
      <c r="G2776" s="88">
        <f t="shared" si="86"/>
        <v>0</v>
      </c>
      <c r="H2776" s="66">
        <f t="shared" si="87"/>
        <v>0</v>
      </c>
    </row>
    <row r="2777" spans="1:8" x14ac:dyDescent="0.25">
      <c r="A2777" s="193" t="s">
        <v>18109</v>
      </c>
      <c r="B2777" s="194" t="s">
        <v>18087</v>
      </c>
      <c r="C2777" s="188" t="s">
        <v>6</v>
      </c>
      <c r="D2777" s="177"/>
      <c r="E2777" s="201">
        <v>703</v>
      </c>
      <c r="F2777" s="201">
        <v>5.0999999999999996</v>
      </c>
      <c r="G2777" s="88">
        <f t="shared" si="86"/>
        <v>0</v>
      </c>
      <c r="H2777" s="66">
        <f t="shared" si="87"/>
        <v>0</v>
      </c>
    </row>
    <row r="2778" spans="1:8" x14ac:dyDescent="0.25">
      <c r="A2778" s="193" t="s">
        <v>18110</v>
      </c>
      <c r="B2778" s="194" t="s">
        <v>18089</v>
      </c>
      <c r="C2778" s="188" t="s">
        <v>6</v>
      </c>
      <c r="D2778" s="177"/>
      <c r="E2778" s="201">
        <v>799</v>
      </c>
      <c r="F2778" s="201">
        <v>5.8</v>
      </c>
      <c r="G2778" s="88">
        <f t="shared" si="86"/>
        <v>0</v>
      </c>
      <c r="H2778" s="66">
        <f t="shared" si="87"/>
        <v>0</v>
      </c>
    </row>
    <row r="2779" spans="1:8" x14ac:dyDescent="0.25">
      <c r="A2779" s="193" t="s">
        <v>18111</v>
      </c>
      <c r="B2779" s="194" t="s">
        <v>18091</v>
      </c>
      <c r="C2779" s="188" t="s">
        <v>6</v>
      </c>
      <c r="D2779" s="177"/>
      <c r="E2779" s="201">
        <v>944</v>
      </c>
      <c r="F2779" s="201">
        <v>6.8</v>
      </c>
      <c r="G2779" s="88">
        <f t="shared" si="86"/>
        <v>0</v>
      </c>
      <c r="H2779" s="66">
        <f t="shared" si="87"/>
        <v>0</v>
      </c>
    </row>
    <row r="2780" spans="1:8" x14ac:dyDescent="0.25">
      <c r="A2780" s="193" t="s">
        <v>18112</v>
      </c>
      <c r="B2780" s="194" t="s">
        <v>18093</v>
      </c>
      <c r="C2780" s="188" t="s">
        <v>6</v>
      </c>
      <c r="D2780" s="177"/>
      <c r="E2780" s="201">
        <v>1194</v>
      </c>
      <c r="F2780" s="201">
        <v>8.6999999999999993</v>
      </c>
      <c r="G2780" s="88">
        <f t="shared" si="86"/>
        <v>0</v>
      </c>
      <c r="H2780" s="66">
        <f t="shared" si="87"/>
        <v>0</v>
      </c>
    </row>
    <row r="2781" spans="1:8" s="103" customFormat="1" ht="12.75" x14ac:dyDescent="0.2">
      <c r="A2781" s="193" t="s">
        <v>18113</v>
      </c>
      <c r="B2781" s="194" t="s">
        <v>18095</v>
      </c>
      <c r="C2781" s="188" t="s">
        <v>6</v>
      </c>
      <c r="D2781" s="181"/>
      <c r="E2781" s="201">
        <v>1445</v>
      </c>
      <c r="F2781" s="201">
        <v>10.5</v>
      </c>
      <c r="G2781" s="88">
        <f t="shared" si="86"/>
        <v>0</v>
      </c>
      <c r="H2781" s="66">
        <f t="shared" si="87"/>
        <v>0</v>
      </c>
    </row>
    <row r="2782" spans="1:8" x14ac:dyDescent="0.25">
      <c r="A2782" s="193" t="s">
        <v>18114</v>
      </c>
      <c r="B2782" s="194" t="s">
        <v>18097</v>
      </c>
      <c r="C2782" s="188" t="s">
        <v>6</v>
      </c>
      <c r="D2782" s="177"/>
      <c r="E2782" s="201">
        <v>2022</v>
      </c>
      <c r="F2782" s="201">
        <v>14.7</v>
      </c>
      <c r="G2782" s="88">
        <f t="shared" si="86"/>
        <v>0</v>
      </c>
      <c r="H2782" s="66">
        <f t="shared" si="87"/>
        <v>0</v>
      </c>
    </row>
    <row r="2783" spans="1:8" ht="45" x14ac:dyDescent="0.25">
      <c r="A2783" s="195" t="s">
        <v>18115</v>
      </c>
      <c r="B2783" s="196" t="s">
        <v>23188</v>
      </c>
      <c r="C2783" s="198"/>
      <c r="D2783" s="199"/>
      <c r="E2783" s="199"/>
      <c r="F2783" s="199"/>
      <c r="G2783" s="199"/>
      <c r="H2783" s="200"/>
    </row>
    <row r="2784" spans="1:8" x14ac:dyDescent="0.25">
      <c r="A2784" s="193" t="s">
        <v>18116</v>
      </c>
      <c r="B2784" s="194" t="s">
        <v>18117</v>
      </c>
      <c r="C2784" s="188" t="s">
        <v>6</v>
      </c>
      <c r="D2784" s="177"/>
      <c r="E2784" s="201">
        <v>77</v>
      </c>
      <c r="F2784" s="201">
        <v>0.56000000000000005</v>
      </c>
      <c r="G2784" s="88">
        <f t="shared" si="86"/>
        <v>0</v>
      </c>
      <c r="H2784" s="66">
        <f t="shared" si="87"/>
        <v>0</v>
      </c>
    </row>
    <row r="2785" spans="1:8" x14ac:dyDescent="0.25">
      <c r="A2785" s="193" t="s">
        <v>18118</v>
      </c>
      <c r="B2785" s="194" t="s">
        <v>18119</v>
      </c>
      <c r="C2785" s="188" t="s">
        <v>6</v>
      </c>
      <c r="D2785" s="177"/>
      <c r="E2785" s="201">
        <v>144</v>
      </c>
      <c r="F2785" s="201">
        <v>1.04</v>
      </c>
      <c r="G2785" s="88">
        <f t="shared" si="86"/>
        <v>0</v>
      </c>
      <c r="H2785" s="66">
        <f t="shared" si="87"/>
        <v>0</v>
      </c>
    </row>
    <row r="2786" spans="1:8" x14ac:dyDescent="0.25">
      <c r="A2786" s="193" t="s">
        <v>18120</v>
      </c>
      <c r="B2786" s="194" t="s">
        <v>18121</v>
      </c>
      <c r="C2786" s="188" t="s">
        <v>6</v>
      </c>
      <c r="D2786" s="177"/>
      <c r="E2786" s="201">
        <v>192</v>
      </c>
      <c r="F2786" s="201">
        <v>1.39</v>
      </c>
      <c r="G2786" s="88">
        <f t="shared" si="86"/>
        <v>0</v>
      </c>
      <c r="H2786" s="66">
        <f t="shared" si="87"/>
        <v>0</v>
      </c>
    </row>
    <row r="2787" spans="1:8" x14ac:dyDescent="0.25">
      <c r="A2787" s="193" t="s">
        <v>18122</v>
      </c>
      <c r="B2787" s="194" t="s">
        <v>18123</v>
      </c>
      <c r="C2787" s="188" t="s">
        <v>6</v>
      </c>
      <c r="D2787" s="177"/>
      <c r="E2787" s="201">
        <v>212</v>
      </c>
      <c r="F2787" s="201">
        <v>1.54</v>
      </c>
      <c r="G2787" s="88">
        <f t="shared" si="86"/>
        <v>0</v>
      </c>
      <c r="H2787" s="66">
        <f t="shared" si="87"/>
        <v>0</v>
      </c>
    </row>
    <row r="2788" spans="1:8" x14ac:dyDescent="0.25">
      <c r="A2788" s="193" t="s">
        <v>18124</v>
      </c>
      <c r="B2788" s="194" t="s">
        <v>18125</v>
      </c>
      <c r="C2788" s="188" t="s">
        <v>6</v>
      </c>
      <c r="D2788" s="177"/>
      <c r="E2788" s="201">
        <v>549</v>
      </c>
      <c r="F2788" s="201">
        <v>3.98</v>
      </c>
      <c r="G2788" s="88">
        <f t="shared" si="86"/>
        <v>0</v>
      </c>
      <c r="H2788" s="66">
        <f t="shared" si="87"/>
        <v>0</v>
      </c>
    </row>
    <row r="2789" spans="1:8" x14ac:dyDescent="0.25">
      <c r="A2789" s="193" t="s">
        <v>18126</v>
      </c>
      <c r="B2789" s="194" t="s">
        <v>18127</v>
      </c>
      <c r="C2789" s="188" t="s">
        <v>6</v>
      </c>
      <c r="D2789" s="177"/>
      <c r="E2789" s="201">
        <v>144</v>
      </c>
      <c r="F2789" s="201">
        <v>1.04</v>
      </c>
      <c r="G2789" s="88">
        <f t="shared" si="86"/>
        <v>0</v>
      </c>
      <c r="H2789" s="66">
        <f t="shared" si="87"/>
        <v>0</v>
      </c>
    </row>
    <row r="2790" spans="1:8" x14ac:dyDescent="0.25">
      <c r="A2790" s="193" t="s">
        <v>18128</v>
      </c>
      <c r="B2790" s="194" t="s">
        <v>18129</v>
      </c>
      <c r="C2790" s="188" t="s">
        <v>6</v>
      </c>
      <c r="D2790" s="177"/>
      <c r="E2790" s="201">
        <v>183</v>
      </c>
      <c r="F2790" s="201">
        <v>1.33</v>
      </c>
      <c r="G2790" s="88">
        <f t="shared" si="86"/>
        <v>0</v>
      </c>
      <c r="H2790" s="66">
        <f t="shared" si="87"/>
        <v>0</v>
      </c>
    </row>
    <row r="2791" spans="1:8" ht="213.75" x14ac:dyDescent="0.25">
      <c r="A2791" s="195" t="s">
        <v>18130</v>
      </c>
      <c r="B2791" s="196" t="s">
        <v>23189</v>
      </c>
      <c r="C2791" s="198"/>
      <c r="D2791" s="199"/>
      <c r="E2791" s="199"/>
      <c r="F2791" s="199"/>
      <c r="G2791" s="199"/>
      <c r="H2791" s="200"/>
    </row>
    <row r="2792" spans="1:8" x14ac:dyDescent="0.25">
      <c r="A2792" s="193" t="s">
        <v>18131</v>
      </c>
      <c r="B2792" s="194" t="s">
        <v>18132</v>
      </c>
      <c r="C2792" s="188" t="s">
        <v>6</v>
      </c>
      <c r="D2792" s="177"/>
      <c r="E2792" s="201">
        <v>8710</v>
      </c>
      <c r="F2792" s="201">
        <v>63</v>
      </c>
      <c r="G2792" s="88">
        <f t="shared" si="86"/>
        <v>0</v>
      </c>
      <c r="H2792" s="66">
        <f t="shared" si="87"/>
        <v>0</v>
      </c>
    </row>
    <row r="2793" spans="1:8" x14ac:dyDescent="0.25">
      <c r="A2793" s="193" t="s">
        <v>18133</v>
      </c>
      <c r="B2793" s="194" t="s">
        <v>18134</v>
      </c>
      <c r="C2793" s="188" t="s">
        <v>6</v>
      </c>
      <c r="D2793" s="177"/>
      <c r="E2793" s="201">
        <v>9686</v>
      </c>
      <c r="F2793" s="201">
        <v>70</v>
      </c>
      <c r="G2793" s="88">
        <f t="shared" si="86"/>
        <v>0</v>
      </c>
      <c r="H2793" s="66">
        <f t="shared" si="87"/>
        <v>0</v>
      </c>
    </row>
    <row r="2794" spans="1:8" x14ac:dyDescent="0.25">
      <c r="A2794" s="193" t="s">
        <v>18135</v>
      </c>
      <c r="B2794" s="194" t="s">
        <v>23190</v>
      </c>
      <c r="C2794" s="188" t="s">
        <v>6</v>
      </c>
      <c r="D2794" s="177"/>
      <c r="E2794" s="201">
        <v>10400</v>
      </c>
      <c r="F2794" s="201">
        <v>75</v>
      </c>
      <c r="G2794" s="88">
        <f t="shared" si="86"/>
        <v>0</v>
      </c>
      <c r="H2794" s="66">
        <f t="shared" si="87"/>
        <v>0</v>
      </c>
    </row>
    <row r="2795" spans="1:8" s="103" customFormat="1" ht="12.75" x14ac:dyDescent="0.2">
      <c r="A2795" s="193" t="s">
        <v>18136</v>
      </c>
      <c r="B2795" s="194" t="s">
        <v>18137</v>
      </c>
      <c r="C2795" s="188" t="s">
        <v>6</v>
      </c>
      <c r="D2795" s="181"/>
      <c r="E2795" s="201">
        <v>11050</v>
      </c>
      <c r="F2795" s="201">
        <v>80</v>
      </c>
      <c r="G2795" s="88">
        <f t="shared" si="86"/>
        <v>0</v>
      </c>
      <c r="H2795" s="66">
        <f t="shared" si="87"/>
        <v>0</v>
      </c>
    </row>
    <row r="2796" spans="1:8" x14ac:dyDescent="0.25">
      <c r="A2796" s="193" t="s">
        <v>18138</v>
      </c>
      <c r="B2796" s="194" t="s">
        <v>18139</v>
      </c>
      <c r="C2796" s="188" t="s">
        <v>6</v>
      </c>
      <c r="D2796" s="177"/>
      <c r="E2796" s="201">
        <v>12091</v>
      </c>
      <c r="F2796" s="201">
        <v>88</v>
      </c>
      <c r="G2796" s="88">
        <f t="shared" si="86"/>
        <v>0</v>
      </c>
      <c r="H2796" s="66">
        <f t="shared" si="87"/>
        <v>0</v>
      </c>
    </row>
    <row r="2797" spans="1:8" x14ac:dyDescent="0.25">
      <c r="A2797" s="193" t="s">
        <v>18140</v>
      </c>
      <c r="B2797" s="194" t="s">
        <v>18141</v>
      </c>
      <c r="C2797" s="188" t="s">
        <v>6</v>
      </c>
      <c r="D2797" s="177"/>
      <c r="E2797" s="201">
        <v>13093</v>
      </c>
      <c r="F2797" s="201">
        <v>95</v>
      </c>
      <c r="G2797" s="88">
        <f t="shared" si="86"/>
        <v>0</v>
      </c>
      <c r="H2797" s="66">
        <f t="shared" si="87"/>
        <v>0</v>
      </c>
    </row>
    <row r="2798" spans="1:8" x14ac:dyDescent="0.25">
      <c r="A2798" s="193" t="s">
        <v>18142</v>
      </c>
      <c r="B2798" s="194" t="s">
        <v>18143</v>
      </c>
      <c r="C2798" s="188" t="s">
        <v>6</v>
      </c>
      <c r="D2798" s="177"/>
      <c r="E2798" s="201">
        <v>14757</v>
      </c>
      <c r="F2798" s="201">
        <v>107</v>
      </c>
      <c r="G2798" s="88">
        <f t="shared" si="86"/>
        <v>0</v>
      </c>
      <c r="H2798" s="66">
        <f t="shared" si="87"/>
        <v>0</v>
      </c>
    </row>
    <row r="2799" spans="1:8" x14ac:dyDescent="0.25">
      <c r="A2799" s="193" t="s">
        <v>18144</v>
      </c>
      <c r="B2799" s="194" t="s">
        <v>18145</v>
      </c>
      <c r="C2799" s="188" t="s">
        <v>6</v>
      </c>
      <c r="D2799" s="177"/>
      <c r="E2799" s="201">
        <v>16251</v>
      </c>
      <c r="F2799" s="201">
        <v>118</v>
      </c>
      <c r="G2799" s="88">
        <f t="shared" si="86"/>
        <v>0</v>
      </c>
      <c r="H2799" s="66">
        <f t="shared" si="87"/>
        <v>0</v>
      </c>
    </row>
    <row r="2800" spans="1:8" x14ac:dyDescent="0.25">
      <c r="A2800" s="193" t="s">
        <v>18146</v>
      </c>
      <c r="B2800" s="194" t="s">
        <v>18147</v>
      </c>
      <c r="C2800" s="188" t="s">
        <v>6</v>
      </c>
      <c r="D2800" s="177"/>
      <c r="E2800" s="201">
        <v>18852</v>
      </c>
      <c r="F2800" s="201">
        <v>137</v>
      </c>
      <c r="G2800" s="88">
        <f t="shared" si="86"/>
        <v>0</v>
      </c>
      <c r="H2800" s="66">
        <f t="shared" si="87"/>
        <v>0</v>
      </c>
    </row>
    <row r="2801" spans="1:8" x14ac:dyDescent="0.25">
      <c r="A2801" s="193" t="s">
        <v>18148</v>
      </c>
      <c r="B2801" s="194" t="s">
        <v>18149</v>
      </c>
      <c r="C2801" s="188" t="s">
        <v>6</v>
      </c>
      <c r="D2801" s="177"/>
      <c r="E2801" s="201">
        <v>21191</v>
      </c>
      <c r="F2801" s="201">
        <v>154</v>
      </c>
      <c r="G2801" s="88">
        <f t="shared" si="86"/>
        <v>0</v>
      </c>
      <c r="H2801" s="66">
        <f t="shared" si="87"/>
        <v>0</v>
      </c>
    </row>
    <row r="2802" spans="1:8" x14ac:dyDescent="0.25">
      <c r="A2802" s="193" t="s">
        <v>18150</v>
      </c>
      <c r="B2802" s="194" t="s">
        <v>18151</v>
      </c>
      <c r="C2802" s="188" t="s">
        <v>6</v>
      </c>
      <c r="D2802" s="177"/>
      <c r="E2802" s="201">
        <v>24702</v>
      </c>
      <c r="F2802" s="201">
        <v>179</v>
      </c>
      <c r="G2802" s="88">
        <f t="shared" si="86"/>
        <v>0</v>
      </c>
      <c r="H2802" s="66">
        <f t="shared" si="87"/>
        <v>0</v>
      </c>
    </row>
    <row r="2803" spans="1:8" x14ac:dyDescent="0.25">
      <c r="A2803" s="193" t="s">
        <v>18152</v>
      </c>
      <c r="B2803" s="194" t="s">
        <v>18153</v>
      </c>
      <c r="C2803" s="188" t="s">
        <v>6</v>
      </c>
      <c r="D2803" s="177"/>
      <c r="E2803" s="201">
        <v>29903</v>
      </c>
      <c r="F2803" s="201">
        <v>217</v>
      </c>
      <c r="G2803" s="88">
        <f t="shared" si="86"/>
        <v>0</v>
      </c>
      <c r="H2803" s="66">
        <f t="shared" si="87"/>
        <v>0</v>
      </c>
    </row>
    <row r="2804" spans="1:8" s="103" customFormat="1" ht="12.75" x14ac:dyDescent="0.2">
      <c r="A2804" s="193" t="s">
        <v>18154</v>
      </c>
      <c r="B2804" s="194" t="s">
        <v>18155</v>
      </c>
      <c r="C2804" s="188" t="s">
        <v>6</v>
      </c>
      <c r="D2804" s="181"/>
      <c r="E2804" s="201">
        <v>33154</v>
      </c>
      <c r="F2804" s="201">
        <v>240</v>
      </c>
      <c r="G2804" s="88">
        <f t="shared" si="86"/>
        <v>0</v>
      </c>
      <c r="H2804" s="66">
        <f t="shared" si="87"/>
        <v>0</v>
      </c>
    </row>
    <row r="2805" spans="1:8" ht="45" x14ac:dyDescent="0.25">
      <c r="A2805" s="195" t="s">
        <v>18156</v>
      </c>
      <c r="B2805" s="196" t="s">
        <v>23191</v>
      </c>
      <c r="C2805" s="198"/>
      <c r="D2805" s="199"/>
      <c r="E2805" s="199"/>
      <c r="F2805" s="199"/>
      <c r="G2805" s="199"/>
      <c r="H2805" s="200"/>
    </row>
    <row r="2806" spans="1:8" x14ac:dyDescent="0.25">
      <c r="A2806" s="193" t="s">
        <v>18157</v>
      </c>
      <c r="B2806" s="194" t="s">
        <v>18158</v>
      </c>
      <c r="C2806" s="188" t="s">
        <v>6</v>
      </c>
      <c r="D2806" s="177"/>
      <c r="E2806" s="201">
        <v>250</v>
      </c>
      <c r="F2806" s="201">
        <v>1.81</v>
      </c>
      <c r="G2806" s="88">
        <f t="shared" si="86"/>
        <v>0</v>
      </c>
      <c r="H2806" s="66">
        <f t="shared" si="87"/>
        <v>0</v>
      </c>
    </row>
    <row r="2807" spans="1:8" x14ac:dyDescent="0.25">
      <c r="A2807" s="193" t="s">
        <v>18159</v>
      </c>
      <c r="B2807" s="194" t="s">
        <v>18160</v>
      </c>
      <c r="C2807" s="188" t="s">
        <v>6</v>
      </c>
      <c r="D2807" s="177"/>
      <c r="E2807" s="201">
        <v>385</v>
      </c>
      <c r="F2807" s="201">
        <v>2.79</v>
      </c>
      <c r="G2807" s="88">
        <f t="shared" si="86"/>
        <v>0</v>
      </c>
      <c r="H2807" s="66">
        <f t="shared" si="87"/>
        <v>0</v>
      </c>
    </row>
    <row r="2808" spans="1:8" ht="22.5" x14ac:dyDescent="0.25">
      <c r="A2808" s="193" t="s">
        <v>18161</v>
      </c>
      <c r="B2808" s="194" t="s">
        <v>18162</v>
      </c>
      <c r="C2808" s="188" t="s">
        <v>6</v>
      </c>
      <c r="D2808" s="177"/>
      <c r="E2808" s="201">
        <v>394</v>
      </c>
      <c r="F2808" s="201">
        <v>2.86</v>
      </c>
      <c r="G2808" s="88">
        <f t="shared" si="86"/>
        <v>0</v>
      </c>
      <c r="H2808" s="66">
        <f t="shared" si="87"/>
        <v>0</v>
      </c>
    </row>
    <row r="2809" spans="1:8" ht="22.5" x14ac:dyDescent="0.25">
      <c r="A2809" s="193" t="s">
        <v>18163</v>
      </c>
      <c r="B2809" s="194" t="s">
        <v>18164</v>
      </c>
      <c r="C2809" s="188" t="s">
        <v>6</v>
      </c>
      <c r="D2809" s="177"/>
      <c r="E2809" s="201">
        <v>742</v>
      </c>
      <c r="F2809" s="201">
        <v>5.4</v>
      </c>
      <c r="G2809" s="88">
        <f t="shared" si="86"/>
        <v>0</v>
      </c>
      <c r="H2809" s="66">
        <f t="shared" si="87"/>
        <v>0</v>
      </c>
    </row>
    <row r="2810" spans="1:8" ht="22.5" x14ac:dyDescent="0.25">
      <c r="A2810" s="193" t="s">
        <v>18165</v>
      </c>
      <c r="B2810" s="194" t="s">
        <v>18166</v>
      </c>
      <c r="C2810" s="188" t="s">
        <v>6</v>
      </c>
      <c r="D2810" s="177"/>
      <c r="E2810" s="201">
        <v>1493</v>
      </c>
      <c r="F2810" s="201">
        <v>10.8</v>
      </c>
      <c r="G2810" s="88">
        <f t="shared" si="86"/>
        <v>0</v>
      </c>
      <c r="H2810" s="66">
        <f t="shared" si="87"/>
        <v>0</v>
      </c>
    </row>
    <row r="2811" spans="1:8" ht="22.5" x14ac:dyDescent="0.25">
      <c r="A2811" s="193" t="s">
        <v>18167</v>
      </c>
      <c r="B2811" s="194" t="s">
        <v>18168</v>
      </c>
      <c r="C2811" s="188" t="s">
        <v>6</v>
      </c>
      <c r="D2811" s="177"/>
      <c r="E2811" s="201">
        <v>375</v>
      </c>
      <c r="F2811" s="201">
        <v>2.72</v>
      </c>
      <c r="G2811" s="88">
        <f t="shared" si="86"/>
        <v>0</v>
      </c>
      <c r="H2811" s="66">
        <f t="shared" si="87"/>
        <v>0</v>
      </c>
    </row>
    <row r="2812" spans="1:8" ht="22.5" x14ac:dyDescent="0.25">
      <c r="A2812" s="193" t="s">
        <v>18169</v>
      </c>
      <c r="B2812" s="194" t="s">
        <v>18170</v>
      </c>
      <c r="C2812" s="188" t="s">
        <v>6</v>
      </c>
      <c r="D2812" s="177"/>
      <c r="E2812" s="201">
        <v>501</v>
      </c>
      <c r="F2812" s="201">
        <v>3.63</v>
      </c>
      <c r="G2812" s="88">
        <f t="shared" si="86"/>
        <v>0</v>
      </c>
      <c r="H2812" s="66">
        <f t="shared" si="87"/>
        <v>0</v>
      </c>
    </row>
    <row r="2813" spans="1:8" ht="33.75" x14ac:dyDescent="0.25">
      <c r="A2813" s="193" t="s">
        <v>18171</v>
      </c>
      <c r="B2813" s="194" t="s">
        <v>18172</v>
      </c>
      <c r="C2813" s="188" t="s">
        <v>6</v>
      </c>
      <c r="D2813" s="177"/>
      <c r="E2813" s="201">
        <v>443</v>
      </c>
      <c r="F2813" s="201">
        <v>3.21</v>
      </c>
      <c r="G2813" s="88">
        <f t="shared" si="86"/>
        <v>0</v>
      </c>
      <c r="H2813" s="66">
        <f t="shared" si="87"/>
        <v>0</v>
      </c>
    </row>
    <row r="2814" spans="1:8" ht="45" x14ac:dyDescent="0.25">
      <c r="A2814" s="195" t="s">
        <v>18173</v>
      </c>
      <c r="B2814" s="196" t="s">
        <v>23192</v>
      </c>
      <c r="C2814" s="198"/>
      <c r="D2814" s="199"/>
      <c r="E2814" s="199"/>
      <c r="F2814" s="199"/>
      <c r="G2814" s="199"/>
      <c r="H2814" s="200"/>
    </row>
    <row r="2815" spans="1:8" x14ac:dyDescent="0.25">
      <c r="A2815" s="193" t="s">
        <v>18174</v>
      </c>
      <c r="B2815" s="194" t="s">
        <v>18073</v>
      </c>
      <c r="C2815" s="188" t="s">
        <v>6</v>
      </c>
      <c r="D2815" s="177"/>
      <c r="E2815" s="201">
        <v>482</v>
      </c>
      <c r="F2815" s="201">
        <v>3.49</v>
      </c>
      <c r="G2815" s="88">
        <f t="shared" si="86"/>
        <v>0</v>
      </c>
      <c r="H2815" s="66">
        <f t="shared" si="87"/>
        <v>0</v>
      </c>
    </row>
    <row r="2816" spans="1:8" x14ac:dyDescent="0.25">
      <c r="A2816" s="193" t="s">
        <v>18175</v>
      </c>
      <c r="B2816" s="194" t="s">
        <v>18075</v>
      </c>
      <c r="C2816" s="188" t="s">
        <v>6</v>
      </c>
      <c r="D2816" s="177"/>
      <c r="E2816" s="201">
        <v>578</v>
      </c>
      <c r="F2816" s="201">
        <v>4.1900000000000004</v>
      </c>
      <c r="G2816" s="88">
        <f t="shared" si="86"/>
        <v>0</v>
      </c>
      <c r="H2816" s="66">
        <f t="shared" si="87"/>
        <v>0</v>
      </c>
    </row>
    <row r="2817" spans="1:8" x14ac:dyDescent="0.25">
      <c r="A2817" s="193" t="s">
        <v>18176</v>
      </c>
      <c r="B2817" s="194" t="s">
        <v>18077</v>
      </c>
      <c r="C2817" s="188" t="s">
        <v>6</v>
      </c>
      <c r="D2817" s="177"/>
      <c r="E2817" s="201">
        <v>636</v>
      </c>
      <c r="F2817" s="201">
        <v>4.6100000000000003</v>
      </c>
      <c r="G2817" s="88">
        <f t="shared" si="86"/>
        <v>0</v>
      </c>
      <c r="H2817" s="66">
        <f t="shared" si="87"/>
        <v>0</v>
      </c>
    </row>
    <row r="2818" spans="1:8" s="103" customFormat="1" ht="12.75" x14ac:dyDescent="0.2">
      <c r="A2818" s="193" t="s">
        <v>18177</v>
      </c>
      <c r="B2818" s="194" t="s">
        <v>18079</v>
      </c>
      <c r="C2818" s="188" t="s">
        <v>6</v>
      </c>
      <c r="D2818" s="181"/>
      <c r="E2818" s="201">
        <v>694</v>
      </c>
      <c r="F2818" s="201">
        <v>5</v>
      </c>
      <c r="G2818" s="88">
        <f t="shared" si="86"/>
        <v>0</v>
      </c>
      <c r="H2818" s="66">
        <f t="shared" si="87"/>
        <v>0</v>
      </c>
    </row>
    <row r="2819" spans="1:8" x14ac:dyDescent="0.25">
      <c r="A2819" s="193" t="s">
        <v>18178</v>
      </c>
      <c r="B2819" s="194" t="s">
        <v>18081</v>
      </c>
      <c r="C2819" s="188" t="s">
        <v>6</v>
      </c>
      <c r="D2819" s="177"/>
      <c r="E2819" s="201">
        <v>751</v>
      </c>
      <c r="F2819" s="201">
        <v>5.4</v>
      </c>
      <c r="G2819" s="88">
        <f t="shared" si="86"/>
        <v>0</v>
      </c>
      <c r="H2819" s="66">
        <f t="shared" si="87"/>
        <v>0</v>
      </c>
    </row>
    <row r="2820" spans="1:8" x14ac:dyDescent="0.25">
      <c r="A2820" s="193" t="s">
        <v>18179</v>
      </c>
      <c r="B2820" s="194" t="s">
        <v>18083</v>
      </c>
      <c r="C2820" s="188" t="s">
        <v>6</v>
      </c>
      <c r="D2820" s="177"/>
      <c r="E2820" s="201">
        <v>799</v>
      </c>
      <c r="F2820" s="201">
        <v>5.8</v>
      </c>
      <c r="G2820" s="88">
        <f t="shared" ref="G2820:G2883" si="88">D2820*E2820</f>
        <v>0</v>
      </c>
      <c r="H2820" s="66">
        <f t="shared" ref="H2820:H2883" si="89">D2820*F2820</f>
        <v>0</v>
      </c>
    </row>
    <row r="2821" spans="1:8" x14ac:dyDescent="0.25">
      <c r="A2821" s="193" t="s">
        <v>18180</v>
      </c>
      <c r="B2821" s="194" t="s">
        <v>18085</v>
      </c>
      <c r="C2821" s="188" t="s">
        <v>6</v>
      </c>
      <c r="D2821" s="177"/>
      <c r="E2821" s="201">
        <v>896</v>
      </c>
      <c r="F2821" s="201">
        <v>6.5</v>
      </c>
      <c r="G2821" s="88">
        <f t="shared" si="88"/>
        <v>0</v>
      </c>
      <c r="H2821" s="66">
        <f t="shared" si="89"/>
        <v>0</v>
      </c>
    </row>
    <row r="2822" spans="1:8" x14ac:dyDescent="0.25">
      <c r="A2822" s="193" t="s">
        <v>18181</v>
      </c>
      <c r="B2822" s="194" t="s">
        <v>18087</v>
      </c>
      <c r="C2822" s="188" t="s">
        <v>6</v>
      </c>
      <c r="D2822" s="177"/>
      <c r="E2822" s="201">
        <v>992</v>
      </c>
      <c r="F2822" s="201">
        <v>7.2</v>
      </c>
      <c r="G2822" s="88">
        <f t="shared" si="88"/>
        <v>0</v>
      </c>
      <c r="H2822" s="66">
        <f t="shared" si="89"/>
        <v>0</v>
      </c>
    </row>
    <row r="2823" spans="1:8" x14ac:dyDescent="0.25">
      <c r="A2823" s="193" t="s">
        <v>18182</v>
      </c>
      <c r="B2823" s="194" t="s">
        <v>18089</v>
      </c>
      <c r="C2823" s="188" t="s">
        <v>6</v>
      </c>
      <c r="D2823" s="177"/>
      <c r="E2823" s="201">
        <v>1146</v>
      </c>
      <c r="F2823" s="201">
        <v>8.3000000000000007</v>
      </c>
      <c r="G2823" s="88">
        <f t="shared" si="88"/>
        <v>0</v>
      </c>
      <c r="H2823" s="66">
        <f t="shared" si="89"/>
        <v>0</v>
      </c>
    </row>
    <row r="2824" spans="1:8" x14ac:dyDescent="0.25">
      <c r="A2824" s="193" t="s">
        <v>18183</v>
      </c>
      <c r="B2824" s="194" t="s">
        <v>18091</v>
      </c>
      <c r="C2824" s="188" t="s">
        <v>6</v>
      </c>
      <c r="D2824" s="177"/>
      <c r="E2824" s="201">
        <v>1291</v>
      </c>
      <c r="F2824" s="201">
        <v>9.4</v>
      </c>
      <c r="G2824" s="88">
        <f t="shared" si="88"/>
        <v>0</v>
      </c>
      <c r="H2824" s="66">
        <f t="shared" si="89"/>
        <v>0</v>
      </c>
    </row>
    <row r="2825" spans="1:8" x14ac:dyDescent="0.25">
      <c r="A2825" s="193" t="s">
        <v>18184</v>
      </c>
      <c r="B2825" s="194" t="s">
        <v>18093</v>
      </c>
      <c r="C2825" s="188" t="s">
        <v>6</v>
      </c>
      <c r="D2825" s="177"/>
      <c r="E2825" s="201">
        <v>1493</v>
      </c>
      <c r="F2825" s="201">
        <v>10.8</v>
      </c>
      <c r="G2825" s="88">
        <f t="shared" si="88"/>
        <v>0</v>
      </c>
      <c r="H2825" s="66">
        <f t="shared" si="89"/>
        <v>0</v>
      </c>
    </row>
    <row r="2826" spans="1:8" x14ac:dyDescent="0.25">
      <c r="A2826" s="193" t="s">
        <v>18185</v>
      </c>
      <c r="B2826" s="194" t="s">
        <v>18095</v>
      </c>
      <c r="C2826" s="188" t="s">
        <v>6</v>
      </c>
      <c r="D2826" s="177"/>
      <c r="E2826" s="201">
        <v>1791</v>
      </c>
      <c r="F2826" s="201">
        <v>13</v>
      </c>
      <c r="G2826" s="88">
        <f t="shared" si="88"/>
        <v>0</v>
      </c>
      <c r="H2826" s="66">
        <f t="shared" si="89"/>
        <v>0</v>
      </c>
    </row>
    <row r="2827" spans="1:8" x14ac:dyDescent="0.25">
      <c r="A2827" s="193" t="s">
        <v>18186</v>
      </c>
      <c r="B2827" s="194" t="s">
        <v>18097</v>
      </c>
      <c r="C2827" s="188" t="s">
        <v>6</v>
      </c>
      <c r="D2827" s="177"/>
      <c r="E2827" s="201">
        <v>2187</v>
      </c>
      <c r="F2827" s="201">
        <v>15.8</v>
      </c>
      <c r="G2827" s="88">
        <f t="shared" si="88"/>
        <v>0</v>
      </c>
      <c r="H2827" s="66">
        <f t="shared" si="89"/>
        <v>0</v>
      </c>
    </row>
    <row r="2828" spans="1:8" ht="191.25" x14ac:dyDescent="0.25">
      <c r="A2828" s="195" t="s">
        <v>18187</v>
      </c>
      <c r="B2828" s="196" t="s">
        <v>23193</v>
      </c>
      <c r="C2828" s="198"/>
      <c r="D2828" s="199"/>
      <c r="E2828" s="199"/>
      <c r="F2828" s="199"/>
      <c r="G2828" s="199"/>
      <c r="H2828" s="200"/>
    </row>
    <row r="2829" spans="1:8" x14ac:dyDescent="0.25">
      <c r="A2829" s="193" t="s">
        <v>18188</v>
      </c>
      <c r="B2829" s="194" t="s">
        <v>18189</v>
      </c>
      <c r="C2829" s="188" t="s">
        <v>6</v>
      </c>
      <c r="D2829" s="177"/>
      <c r="E2829" s="201">
        <v>3197</v>
      </c>
      <c r="F2829" s="201">
        <v>141</v>
      </c>
      <c r="G2829" s="88">
        <f t="shared" si="88"/>
        <v>0</v>
      </c>
      <c r="H2829" s="66">
        <f t="shared" si="89"/>
        <v>0</v>
      </c>
    </row>
    <row r="2830" spans="1:8" x14ac:dyDescent="0.25">
      <c r="A2830" s="193" t="s">
        <v>18190</v>
      </c>
      <c r="B2830" s="194" t="s">
        <v>18191</v>
      </c>
      <c r="C2830" s="188" t="s">
        <v>6</v>
      </c>
      <c r="D2830" s="177"/>
      <c r="E2830" s="201">
        <v>3488</v>
      </c>
      <c r="F2830" s="201">
        <v>154</v>
      </c>
      <c r="G2830" s="88">
        <f t="shared" si="88"/>
        <v>0</v>
      </c>
      <c r="H2830" s="66">
        <f t="shared" si="89"/>
        <v>0</v>
      </c>
    </row>
    <row r="2831" spans="1:8" x14ac:dyDescent="0.25">
      <c r="A2831" s="193" t="s">
        <v>18192</v>
      </c>
      <c r="B2831" s="194" t="s">
        <v>18193</v>
      </c>
      <c r="C2831" s="188" t="s">
        <v>6</v>
      </c>
      <c r="D2831" s="177"/>
      <c r="E2831" s="201">
        <v>3245</v>
      </c>
      <c r="F2831" s="201">
        <v>143</v>
      </c>
      <c r="G2831" s="88">
        <f t="shared" si="88"/>
        <v>0</v>
      </c>
      <c r="H2831" s="66">
        <f t="shared" si="89"/>
        <v>0</v>
      </c>
    </row>
    <row r="2832" spans="1:8" x14ac:dyDescent="0.25">
      <c r="A2832" s="193" t="s">
        <v>18194</v>
      </c>
      <c r="B2832" s="194" t="s">
        <v>18195</v>
      </c>
      <c r="C2832" s="188" t="s">
        <v>6</v>
      </c>
      <c r="D2832" s="177"/>
      <c r="E2832" s="201">
        <v>3585</v>
      </c>
      <c r="F2832" s="201">
        <v>158</v>
      </c>
      <c r="G2832" s="88">
        <f t="shared" si="88"/>
        <v>0</v>
      </c>
      <c r="H2832" s="66">
        <f t="shared" si="89"/>
        <v>0</v>
      </c>
    </row>
    <row r="2833" spans="1:8" x14ac:dyDescent="0.25">
      <c r="A2833" s="193" t="s">
        <v>18196</v>
      </c>
      <c r="B2833" s="194" t="s">
        <v>18197</v>
      </c>
      <c r="C2833" s="188" t="s">
        <v>6</v>
      </c>
      <c r="D2833" s="177"/>
      <c r="E2833" s="201">
        <v>3343</v>
      </c>
      <c r="F2833" s="201">
        <v>147</v>
      </c>
      <c r="G2833" s="88">
        <f t="shared" si="88"/>
        <v>0</v>
      </c>
      <c r="H2833" s="66">
        <f t="shared" si="89"/>
        <v>0</v>
      </c>
    </row>
    <row r="2834" spans="1:8" x14ac:dyDescent="0.25">
      <c r="A2834" s="193" t="s">
        <v>18198</v>
      </c>
      <c r="B2834" s="194" t="s">
        <v>18199</v>
      </c>
      <c r="C2834" s="188" t="s">
        <v>6</v>
      </c>
      <c r="D2834" s="177"/>
      <c r="E2834" s="201">
        <v>3730</v>
      </c>
      <c r="F2834" s="201">
        <v>165</v>
      </c>
      <c r="G2834" s="88">
        <f t="shared" si="88"/>
        <v>0</v>
      </c>
      <c r="H2834" s="66">
        <f t="shared" si="89"/>
        <v>0</v>
      </c>
    </row>
    <row r="2835" spans="1:8" x14ac:dyDescent="0.25">
      <c r="A2835" s="193" t="s">
        <v>18200</v>
      </c>
      <c r="B2835" s="194" t="s">
        <v>18201</v>
      </c>
      <c r="C2835" s="188" t="s">
        <v>6</v>
      </c>
      <c r="D2835" s="177"/>
      <c r="E2835" s="201">
        <v>3536</v>
      </c>
      <c r="F2835" s="201">
        <v>156</v>
      </c>
      <c r="G2835" s="88">
        <f t="shared" si="88"/>
        <v>0</v>
      </c>
      <c r="H2835" s="66">
        <f t="shared" si="89"/>
        <v>0</v>
      </c>
    </row>
    <row r="2836" spans="1:8" s="103" customFormat="1" ht="12.75" x14ac:dyDescent="0.2">
      <c r="A2836" s="193" t="s">
        <v>18202</v>
      </c>
      <c r="B2836" s="194" t="s">
        <v>18203</v>
      </c>
      <c r="C2836" s="188" t="s">
        <v>6</v>
      </c>
      <c r="D2836" s="181"/>
      <c r="E2836" s="201">
        <v>3924</v>
      </c>
      <c r="F2836" s="201">
        <v>173</v>
      </c>
      <c r="G2836" s="88">
        <f t="shared" si="88"/>
        <v>0</v>
      </c>
      <c r="H2836" s="66">
        <f t="shared" si="89"/>
        <v>0</v>
      </c>
    </row>
    <row r="2837" spans="1:8" x14ac:dyDescent="0.25">
      <c r="A2837" s="193" t="s">
        <v>18204</v>
      </c>
      <c r="B2837" s="194" t="s">
        <v>18205</v>
      </c>
      <c r="C2837" s="188" t="s">
        <v>6</v>
      </c>
      <c r="D2837" s="177"/>
      <c r="E2837" s="201">
        <v>3681</v>
      </c>
      <c r="F2837" s="201">
        <v>162</v>
      </c>
      <c r="G2837" s="88">
        <f t="shared" si="88"/>
        <v>0</v>
      </c>
      <c r="H2837" s="66">
        <f t="shared" si="89"/>
        <v>0</v>
      </c>
    </row>
    <row r="2838" spans="1:8" x14ac:dyDescent="0.25">
      <c r="A2838" s="193" t="s">
        <v>18206</v>
      </c>
      <c r="B2838" s="194" t="s">
        <v>18207</v>
      </c>
      <c r="C2838" s="188" t="s">
        <v>6</v>
      </c>
      <c r="D2838" s="177"/>
      <c r="E2838" s="201">
        <v>4021</v>
      </c>
      <c r="F2838" s="201">
        <v>177</v>
      </c>
      <c r="G2838" s="88">
        <f t="shared" si="88"/>
        <v>0</v>
      </c>
      <c r="H2838" s="66">
        <f t="shared" si="89"/>
        <v>0</v>
      </c>
    </row>
    <row r="2839" spans="1:8" x14ac:dyDescent="0.25">
      <c r="A2839" s="193" t="s">
        <v>18208</v>
      </c>
      <c r="B2839" s="194" t="s">
        <v>18209</v>
      </c>
      <c r="C2839" s="188" t="s">
        <v>6</v>
      </c>
      <c r="D2839" s="177"/>
      <c r="E2839" s="201">
        <v>4117</v>
      </c>
      <c r="F2839" s="201">
        <v>182</v>
      </c>
      <c r="G2839" s="88">
        <f t="shared" si="88"/>
        <v>0</v>
      </c>
      <c r="H2839" s="66">
        <f t="shared" si="89"/>
        <v>0</v>
      </c>
    </row>
    <row r="2840" spans="1:8" x14ac:dyDescent="0.25">
      <c r="A2840" s="193" t="s">
        <v>18210</v>
      </c>
      <c r="B2840" s="194" t="s">
        <v>18211</v>
      </c>
      <c r="C2840" s="188" t="s">
        <v>6</v>
      </c>
      <c r="D2840" s="177"/>
      <c r="E2840" s="201">
        <v>4505</v>
      </c>
      <c r="F2840" s="201">
        <v>199</v>
      </c>
      <c r="G2840" s="88">
        <f t="shared" si="88"/>
        <v>0</v>
      </c>
      <c r="H2840" s="66">
        <f t="shared" si="89"/>
        <v>0</v>
      </c>
    </row>
    <row r="2841" spans="1:8" x14ac:dyDescent="0.25">
      <c r="A2841" s="193" t="s">
        <v>18212</v>
      </c>
      <c r="B2841" s="194" t="s">
        <v>18213</v>
      </c>
      <c r="C2841" s="188" t="s">
        <v>6</v>
      </c>
      <c r="D2841" s="177"/>
      <c r="E2841" s="201">
        <v>4360</v>
      </c>
      <c r="F2841" s="201">
        <v>192</v>
      </c>
      <c r="G2841" s="88">
        <f t="shared" si="88"/>
        <v>0</v>
      </c>
      <c r="H2841" s="66">
        <f t="shared" si="89"/>
        <v>0</v>
      </c>
    </row>
    <row r="2842" spans="1:8" x14ac:dyDescent="0.25">
      <c r="A2842" s="193" t="s">
        <v>18214</v>
      </c>
      <c r="B2842" s="194" t="s">
        <v>18215</v>
      </c>
      <c r="C2842" s="188" t="s">
        <v>6</v>
      </c>
      <c r="D2842" s="177"/>
      <c r="E2842" s="201">
        <v>4805</v>
      </c>
      <c r="F2842" s="201">
        <v>212</v>
      </c>
      <c r="G2842" s="88">
        <f t="shared" si="88"/>
        <v>0</v>
      </c>
      <c r="H2842" s="66">
        <f t="shared" si="89"/>
        <v>0</v>
      </c>
    </row>
    <row r="2843" spans="1:8" ht="112.5" x14ac:dyDescent="0.25">
      <c r="A2843" s="193" t="s">
        <v>18216</v>
      </c>
      <c r="B2843" s="194" t="s">
        <v>23194</v>
      </c>
      <c r="C2843" s="188" t="s">
        <v>6</v>
      </c>
      <c r="D2843" s="177"/>
      <c r="E2843" s="201">
        <v>500</v>
      </c>
      <c r="F2843" s="201">
        <v>20</v>
      </c>
      <c r="G2843" s="88">
        <f t="shared" si="88"/>
        <v>0</v>
      </c>
      <c r="H2843" s="66">
        <f t="shared" si="89"/>
        <v>0</v>
      </c>
    </row>
    <row r="2844" spans="1:8" ht="67.5" x14ac:dyDescent="0.25">
      <c r="A2844" s="193" t="s">
        <v>18217</v>
      </c>
      <c r="B2844" s="194" t="s">
        <v>23195</v>
      </c>
      <c r="C2844" s="188" t="s">
        <v>6</v>
      </c>
      <c r="D2844" s="177"/>
      <c r="E2844" s="201">
        <v>125</v>
      </c>
      <c r="F2844" s="201">
        <v>5</v>
      </c>
      <c r="G2844" s="88">
        <f t="shared" si="88"/>
        <v>0</v>
      </c>
      <c r="H2844" s="66">
        <f t="shared" si="89"/>
        <v>0</v>
      </c>
    </row>
    <row r="2845" spans="1:8" ht="78.75" x14ac:dyDescent="0.25">
      <c r="A2845" s="193" t="s">
        <v>18218</v>
      </c>
      <c r="B2845" s="194" t="s">
        <v>23196</v>
      </c>
      <c r="C2845" s="188" t="s">
        <v>6</v>
      </c>
      <c r="D2845" s="177"/>
      <c r="E2845" s="201">
        <v>173</v>
      </c>
      <c r="F2845" s="201">
        <v>6.9</v>
      </c>
      <c r="G2845" s="88">
        <f t="shared" si="88"/>
        <v>0</v>
      </c>
      <c r="H2845" s="66">
        <f t="shared" si="89"/>
        <v>0</v>
      </c>
    </row>
    <row r="2846" spans="1:8" ht="146.25" x14ac:dyDescent="0.25">
      <c r="A2846" s="195" t="s">
        <v>18219</v>
      </c>
      <c r="B2846" s="196" t="s">
        <v>23197</v>
      </c>
      <c r="C2846" s="198"/>
      <c r="D2846" s="199"/>
      <c r="E2846" s="199"/>
      <c r="F2846" s="199"/>
      <c r="G2846" s="199"/>
      <c r="H2846" s="200"/>
    </row>
    <row r="2847" spans="1:8" x14ac:dyDescent="0.25">
      <c r="A2847" s="193" t="s">
        <v>18220</v>
      </c>
      <c r="B2847" s="194" t="s">
        <v>18221</v>
      </c>
      <c r="C2847" s="188" t="s">
        <v>6</v>
      </c>
      <c r="D2847" s="177"/>
      <c r="E2847" s="201">
        <v>481</v>
      </c>
      <c r="F2847" s="201">
        <v>19.2</v>
      </c>
      <c r="G2847" s="88">
        <f t="shared" si="88"/>
        <v>0</v>
      </c>
      <c r="H2847" s="66">
        <f t="shared" si="89"/>
        <v>0</v>
      </c>
    </row>
    <row r="2848" spans="1:8" x14ac:dyDescent="0.25">
      <c r="A2848" s="193" t="s">
        <v>18222</v>
      </c>
      <c r="B2848" s="194" t="s">
        <v>18223</v>
      </c>
      <c r="C2848" s="188" t="s">
        <v>6</v>
      </c>
      <c r="D2848" s="177"/>
      <c r="E2848" s="201">
        <v>644</v>
      </c>
      <c r="F2848" s="201">
        <v>25.8</v>
      </c>
      <c r="G2848" s="88">
        <f t="shared" si="88"/>
        <v>0</v>
      </c>
      <c r="H2848" s="66">
        <f t="shared" si="89"/>
        <v>0</v>
      </c>
    </row>
    <row r="2849" spans="1:8" x14ac:dyDescent="0.25">
      <c r="A2849" s="193" t="s">
        <v>18224</v>
      </c>
      <c r="B2849" s="194" t="s">
        <v>18225</v>
      </c>
      <c r="C2849" s="188" t="s">
        <v>6</v>
      </c>
      <c r="D2849" s="177"/>
      <c r="E2849" s="201">
        <v>673</v>
      </c>
      <c r="F2849" s="201">
        <v>26.9</v>
      </c>
      <c r="G2849" s="88">
        <f t="shared" si="88"/>
        <v>0</v>
      </c>
      <c r="H2849" s="66">
        <f t="shared" si="89"/>
        <v>0</v>
      </c>
    </row>
    <row r="2850" spans="1:8" x14ac:dyDescent="0.25">
      <c r="A2850" s="193" t="s">
        <v>18226</v>
      </c>
      <c r="B2850" s="194" t="s">
        <v>18227</v>
      </c>
      <c r="C2850" s="188" t="s">
        <v>6</v>
      </c>
      <c r="D2850" s="177"/>
      <c r="E2850" s="201">
        <v>721</v>
      </c>
      <c r="F2850" s="201">
        <v>28.8</v>
      </c>
      <c r="G2850" s="88">
        <f t="shared" si="88"/>
        <v>0</v>
      </c>
      <c r="H2850" s="66">
        <f t="shared" si="89"/>
        <v>0</v>
      </c>
    </row>
    <row r="2851" spans="1:8" x14ac:dyDescent="0.25">
      <c r="A2851" s="193" t="s">
        <v>18228</v>
      </c>
      <c r="B2851" s="194" t="s">
        <v>18229</v>
      </c>
      <c r="C2851" s="188" t="s">
        <v>6</v>
      </c>
      <c r="D2851" s="177"/>
      <c r="E2851" s="201">
        <v>846</v>
      </c>
      <c r="F2851" s="201">
        <v>33.799999999999997</v>
      </c>
      <c r="G2851" s="88">
        <f t="shared" si="88"/>
        <v>0</v>
      </c>
      <c r="H2851" s="66">
        <f t="shared" si="89"/>
        <v>0</v>
      </c>
    </row>
    <row r="2852" spans="1:8" s="103" customFormat="1" ht="12.75" x14ac:dyDescent="0.2">
      <c r="A2852" s="193" t="s">
        <v>18230</v>
      </c>
      <c r="B2852" s="194" t="s">
        <v>18231</v>
      </c>
      <c r="C2852" s="188" t="s">
        <v>6</v>
      </c>
      <c r="D2852" s="181"/>
      <c r="E2852" s="201">
        <v>962</v>
      </c>
      <c r="F2852" s="201">
        <v>38.5</v>
      </c>
      <c r="G2852" s="88">
        <f t="shared" si="88"/>
        <v>0</v>
      </c>
      <c r="H2852" s="66">
        <f t="shared" si="89"/>
        <v>0</v>
      </c>
    </row>
    <row r="2853" spans="1:8" x14ac:dyDescent="0.25">
      <c r="A2853" s="193" t="s">
        <v>18232</v>
      </c>
      <c r="B2853" s="194" t="s">
        <v>18233</v>
      </c>
      <c r="C2853" s="188" t="s">
        <v>6</v>
      </c>
      <c r="D2853" s="177"/>
      <c r="E2853" s="201">
        <v>1289</v>
      </c>
      <c r="F2853" s="201">
        <v>52</v>
      </c>
      <c r="G2853" s="88">
        <f t="shared" si="88"/>
        <v>0</v>
      </c>
      <c r="H2853" s="66">
        <f t="shared" si="89"/>
        <v>0</v>
      </c>
    </row>
    <row r="2854" spans="1:8" x14ac:dyDescent="0.25">
      <c r="A2854" s="193" t="s">
        <v>18234</v>
      </c>
      <c r="B2854" s="194" t="s">
        <v>18235</v>
      </c>
      <c r="C2854" s="188" t="s">
        <v>6</v>
      </c>
      <c r="D2854" s="177"/>
      <c r="E2854" s="201">
        <v>1491</v>
      </c>
      <c r="F2854" s="201">
        <v>60</v>
      </c>
      <c r="G2854" s="88">
        <f t="shared" si="88"/>
        <v>0</v>
      </c>
      <c r="H2854" s="66">
        <f t="shared" si="89"/>
        <v>0</v>
      </c>
    </row>
    <row r="2855" spans="1:8" x14ac:dyDescent="0.25">
      <c r="A2855" s="193" t="s">
        <v>18236</v>
      </c>
      <c r="B2855" s="194" t="s">
        <v>18237</v>
      </c>
      <c r="C2855" s="188" t="s">
        <v>6</v>
      </c>
      <c r="D2855" s="177"/>
      <c r="E2855" s="201">
        <v>1693</v>
      </c>
      <c r="F2855" s="201">
        <v>68</v>
      </c>
      <c r="G2855" s="88">
        <f t="shared" si="88"/>
        <v>0</v>
      </c>
      <c r="H2855" s="66">
        <f t="shared" si="89"/>
        <v>0</v>
      </c>
    </row>
    <row r="2856" spans="1:8" x14ac:dyDescent="0.25">
      <c r="A2856" s="193" t="s">
        <v>18238</v>
      </c>
      <c r="B2856" s="194" t="s">
        <v>18239</v>
      </c>
      <c r="C2856" s="188" t="s">
        <v>6</v>
      </c>
      <c r="D2856" s="177"/>
      <c r="E2856" s="201">
        <v>2097</v>
      </c>
      <c r="F2856" s="201">
        <v>84</v>
      </c>
      <c r="G2856" s="88">
        <f t="shared" si="88"/>
        <v>0</v>
      </c>
      <c r="H2856" s="66">
        <f t="shared" si="89"/>
        <v>0</v>
      </c>
    </row>
    <row r="2857" spans="1:8" x14ac:dyDescent="0.25">
      <c r="A2857" s="193" t="s">
        <v>18240</v>
      </c>
      <c r="B2857" s="194" t="s">
        <v>18241</v>
      </c>
      <c r="C2857" s="188" t="s">
        <v>6</v>
      </c>
      <c r="D2857" s="177"/>
      <c r="E2857" s="201">
        <v>2328</v>
      </c>
      <c r="F2857" s="201">
        <v>93</v>
      </c>
      <c r="G2857" s="88">
        <f t="shared" si="88"/>
        <v>0</v>
      </c>
      <c r="H2857" s="66">
        <f t="shared" si="89"/>
        <v>0</v>
      </c>
    </row>
    <row r="2858" spans="1:8" x14ac:dyDescent="0.25">
      <c r="A2858" s="193" t="s">
        <v>18242</v>
      </c>
      <c r="B2858" s="194" t="s">
        <v>18243</v>
      </c>
      <c r="C2858" s="188" t="s">
        <v>6</v>
      </c>
      <c r="D2858" s="177"/>
      <c r="E2858" s="201">
        <v>2261</v>
      </c>
      <c r="F2858" s="201">
        <v>90</v>
      </c>
      <c r="G2858" s="88">
        <f t="shared" si="88"/>
        <v>0</v>
      </c>
      <c r="H2858" s="66">
        <f t="shared" si="89"/>
        <v>0</v>
      </c>
    </row>
    <row r="2859" spans="1:8" x14ac:dyDescent="0.25">
      <c r="A2859" s="193" t="s">
        <v>18244</v>
      </c>
      <c r="B2859" s="194" t="s">
        <v>18245</v>
      </c>
      <c r="C2859" s="188" t="s">
        <v>6</v>
      </c>
      <c r="D2859" s="177"/>
      <c r="E2859" s="201">
        <v>4069</v>
      </c>
      <c r="F2859" s="201">
        <v>163</v>
      </c>
      <c r="G2859" s="88">
        <f t="shared" si="88"/>
        <v>0</v>
      </c>
      <c r="H2859" s="66">
        <f t="shared" si="89"/>
        <v>0</v>
      </c>
    </row>
    <row r="2860" spans="1:8" x14ac:dyDescent="0.25">
      <c r="A2860" s="193" t="s">
        <v>18246</v>
      </c>
      <c r="B2860" s="194" t="s">
        <v>18247</v>
      </c>
      <c r="C2860" s="188" t="s">
        <v>6</v>
      </c>
      <c r="D2860" s="177"/>
      <c r="E2860" s="201">
        <v>4473</v>
      </c>
      <c r="F2860" s="201">
        <v>179</v>
      </c>
      <c r="G2860" s="88">
        <f t="shared" si="88"/>
        <v>0</v>
      </c>
      <c r="H2860" s="66">
        <f t="shared" si="89"/>
        <v>0</v>
      </c>
    </row>
    <row r="2861" spans="1:8" s="103" customFormat="1" ht="12.75" x14ac:dyDescent="0.2">
      <c r="A2861" s="193" t="s">
        <v>18248</v>
      </c>
      <c r="B2861" s="194" t="s">
        <v>18249</v>
      </c>
      <c r="C2861" s="188" t="s">
        <v>6</v>
      </c>
      <c r="D2861" s="181"/>
      <c r="E2861" s="201">
        <v>5050</v>
      </c>
      <c r="F2861" s="201">
        <v>202</v>
      </c>
      <c r="G2861" s="88">
        <f t="shared" si="88"/>
        <v>0</v>
      </c>
      <c r="H2861" s="66">
        <f t="shared" si="89"/>
        <v>0</v>
      </c>
    </row>
    <row r="2862" spans="1:8" ht="123.75" x14ac:dyDescent="0.25">
      <c r="A2862" s="195" t="s">
        <v>18250</v>
      </c>
      <c r="B2862" s="196" t="s">
        <v>23198</v>
      </c>
      <c r="C2862" s="198"/>
      <c r="D2862" s="199"/>
      <c r="E2862" s="199"/>
      <c r="F2862" s="199"/>
      <c r="G2862" s="199"/>
      <c r="H2862" s="200"/>
    </row>
    <row r="2863" spans="1:8" x14ac:dyDescent="0.25">
      <c r="A2863" s="193" t="s">
        <v>18251</v>
      </c>
      <c r="B2863" s="194" t="s">
        <v>18252</v>
      </c>
      <c r="C2863" s="188" t="s">
        <v>6</v>
      </c>
      <c r="D2863" s="177"/>
      <c r="E2863" s="201">
        <v>240</v>
      </c>
      <c r="F2863" s="201">
        <v>9.6</v>
      </c>
      <c r="G2863" s="88">
        <f t="shared" si="88"/>
        <v>0</v>
      </c>
      <c r="H2863" s="66">
        <f t="shared" si="89"/>
        <v>0</v>
      </c>
    </row>
    <row r="2864" spans="1:8" x14ac:dyDescent="0.25">
      <c r="A2864" s="193" t="s">
        <v>18253</v>
      </c>
      <c r="B2864" s="194" t="s">
        <v>18254</v>
      </c>
      <c r="C2864" s="188" t="s">
        <v>6</v>
      </c>
      <c r="D2864" s="177"/>
      <c r="E2864" s="201">
        <v>250</v>
      </c>
      <c r="F2864" s="201">
        <v>10</v>
      </c>
      <c r="G2864" s="88">
        <f t="shared" si="88"/>
        <v>0</v>
      </c>
      <c r="H2864" s="66">
        <f t="shared" si="89"/>
        <v>0</v>
      </c>
    </row>
    <row r="2865" spans="1:8" x14ac:dyDescent="0.25">
      <c r="A2865" s="193" t="s">
        <v>18255</v>
      </c>
      <c r="B2865" s="194" t="s">
        <v>18256</v>
      </c>
      <c r="C2865" s="188" t="s">
        <v>6</v>
      </c>
      <c r="D2865" s="177"/>
      <c r="E2865" s="201">
        <v>298</v>
      </c>
      <c r="F2865" s="201">
        <v>11.9</v>
      </c>
      <c r="G2865" s="88">
        <f t="shared" si="88"/>
        <v>0</v>
      </c>
      <c r="H2865" s="66">
        <f t="shared" si="89"/>
        <v>0</v>
      </c>
    </row>
    <row r="2866" spans="1:8" x14ac:dyDescent="0.25">
      <c r="A2866" s="193" t="s">
        <v>18257</v>
      </c>
      <c r="B2866" s="194" t="s">
        <v>18258</v>
      </c>
      <c r="C2866" s="188" t="s">
        <v>6</v>
      </c>
      <c r="D2866" s="177"/>
      <c r="E2866" s="201">
        <v>404</v>
      </c>
      <c r="F2866" s="201">
        <v>16.2</v>
      </c>
      <c r="G2866" s="88">
        <f t="shared" si="88"/>
        <v>0</v>
      </c>
      <c r="H2866" s="66">
        <f t="shared" si="89"/>
        <v>0</v>
      </c>
    </row>
    <row r="2867" spans="1:8" x14ac:dyDescent="0.25">
      <c r="A2867" s="193" t="s">
        <v>18259</v>
      </c>
      <c r="B2867" s="194" t="s">
        <v>18260</v>
      </c>
      <c r="C2867" s="188" t="s">
        <v>6</v>
      </c>
      <c r="D2867" s="177"/>
      <c r="E2867" s="201">
        <v>414</v>
      </c>
      <c r="F2867" s="201">
        <v>16.600000000000001</v>
      </c>
      <c r="G2867" s="88">
        <f t="shared" si="88"/>
        <v>0</v>
      </c>
      <c r="H2867" s="66">
        <f t="shared" si="89"/>
        <v>0</v>
      </c>
    </row>
    <row r="2868" spans="1:8" x14ac:dyDescent="0.25">
      <c r="A2868" s="193" t="s">
        <v>18261</v>
      </c>
      <c r="B2868" s="194" t="s">
        <v>18229</v>
      </c>
      <c r="C2868" s="188" t="s">
        <v>6</v>
      </c>
      <c r="D2868" s="177"/>
      <c r="E2868" s="201">
        <v>491</v>
      </c>
      <c r="F2868" s="201">
        <v>19.600000000000001</v>
      </c>
      <c r="G2868" s="88">
        <f t="shared" si="88"/>
        <v>0</v>
      </c>
      <c r="H2868" s="66">
        <f t="shared" si="89"/>
        <v>0</v>
      </c>
    </row>
    <row r="2869" spans="1:8" x14ac:dyDescent="0.25">
      <c r="A2869" s="193" t="s">
        <v>18262</v>
      </c>
      <c r="B2869" s="194" t="s">
        <v>18263</v>
      </c>
      <c r="C2869" s="188" t="s">
        <v>6</v>
      </c>
      <c r="D2869" s="177"/>
      <c r="E2869" s="201">
        <v>548</v>
      </c>
      <c r="F2869" s="201">
        <v>21.9</v>
      </c>
      <c r="G2869" s="88">
        <f t="shared" si="88"/>
        <v>0</v>
      </c>
      <c r="H2869" s="66">
        <f t="shared" si="89"/>
        <v>0</v>
      </c>
    </row>
    <row r="2870" spans="1:8" x14ac:dyDescent="0.25">
      <c r="A2870" s="193" t="s">
        <v>18264</v>
      </c>
      <c r="B2870" s="194" t="s">
        <v>18265</v>
      </c>
      <c r="C2870" s="188" t="s">
        <v>6</v>
      </c>
      <c r="D2870" s="177"/>
      <c r="E2870" s="201">
        <v>596</v>
      </c>
      <c r="F2870" s="201">
        <v>23.8</v>
      </c>
      <c r="G2870" s="88">
        <f t="shared" si="88"/>
        <v>0</v>
      </c>
      <c r="H2870" s="66">
        <f t="shared" si="89"/>
        <v>0</v>
      </c>
    </row>
    <row r="2871" spans="1:8" ht="67.5" x14ac:dyDescent="0.25">
      <c r="A2871" s="195" t="s">
        <v>18266</v>
      </c>
      <c r="B2871" s="196" t="s">
        <v>23199</v>
      </c>
      <c r="C2871" s="198"/>
      <c r="D2871" s="199"/>
      <c r="E2871" s="199"/>
      <c r="F2871" s="199"/>
      <c r="G2871" s="199"/>
      <c r="H2871" s="200"/>
    </row>
    <row r="2872" spans="1:8" x14ac:dyDescent="0.25">
      <c r="A2872" s="193" t="s">
        <v>18267</v>
      </c>
      <c r="B2872" s="194" t="s">
        <v>18268</v>
      </c>
      <c r="C2872" s="188" t="s">
        <v>6</v>
      </c>
      <c r="D2872" s="177"/>
      <c r="E2872" s="201">
        <v>346</v>
      </c>
      <c r="F2872" s="201">
        <v>13.8</v>
      </c>
      <c r="G2872" s="88">
        <f t="shared" si="88"/>
        <v>0</v>
      </c>
      <c r="H2872" s="66">
        <f t="shared" si="89"/>
        <v>0</v>
      </c>
    </row>
    <row r="2873" spans="1:8" x14ac:dyDescent="0.25">
      <c r="A2873" s="193" t="s">
        <v>18269</v>
      </c>
      <c r="B2873" s="194" t="s">
        <v>18270</v>
      </c>
      <c r="C2873" s="188" t="s">
        <v>6</v>
      </c>
      <c r="D2873" s="177"/>
      <c r="E2873" s="201">
        <v>693</v>
      </c>
      <c r="F2873" s="201">
        <v>27.7</v>
      </c>
      <c r="G2873" s="88">
        <f t="shared" si="88"/>
        <v>0</v>
      </c>
      <c r="H2873" s="66">
        <f t="shared" si="89"/>
        <v>0</v>
      </c>
    </row>
    <row r="2874" spans="1:8" ht="57" customHeight="1" x14ac:dyDescent="0.25">
      <c r="A2874" s="197" t="s">
        <v>23200</v>
      </c>
      <c r="B2874" s="344" t="s">
        <v>23201</v>
      </c>
      <c r="C2874" s="345"/>
      <c r="D2874" s="345"/>
      <c r="E2874" s="345"/>
      <c r="F2874" s="345"/>
      <c r="G2874" s="345"/>
      <c r="H2874" s="346"/>
    </row>
    <row r="2875" spans="1:8" ht="409.5" x14ac:dyDescent="0.25">
      <c r="A2875" s="193" t="s">
        <v>18271</v>
      </c>
      <c r="B2875" s="194" t="s">
        <v>23202</v>
      </c>
      <c r="C2875" s="188" t="s">
        <v>6</v>
      </c>
      <c r="D2875" s="177"/>
      <c r="E2875" s="201">
        <v>34860</v>
      </c>
      <c r="F2875" s="201">
        <v>6972</v>
      </c>
      <c r="G2875" s="88">
        <f t="shared" si="88"/>
        <v>0</v>
      </c>
      <c r="H2875" s="66">
        <f t="shared" si="89"/>
        <v>0</v>
      </c>
    </row>
    <row r="2876" spans="1:8" ht="45" x14ac:dyDescent="0.25">
      <c r="A2876" s="193" t="s">
        <v>18272</v>
      </c>
      <c r="B2876" s="194" t="s">
        <v>23203</v>
      </c>
      <c r="C2876" s="188" t="s">
        <v>6</v>
      </c>
      <c r="D2876" s="177"/>
      <c r="E2876" s="201">
        <v>1500</v>
      </c>
      <c r="F2876" s="201">
        <v>300</v>
      </c>
      <c r="G2876" s="88">
        <f t="shared" si="88"/>
        <v>0</v>
      </c>
      <c r="H2876" s="66">
        <f t="shared" si="89"/>
        <v>0</v>
      </c>
    </row>
    <row r="2877" spans="1:8" ht="33.75" x14ac:dyDescent="0.25">
      <c r="A2877" s="193" t="s">
        <v>18273</v>
      </c>
      <c r="B2877" s="194" t="s">
        <v>23204</v>
      </c>
      <c r="C2877" s="188" t="s">
        <v>6</v>
      </c>
      <c r="D2877" s="177"/>
      <c r="E2877" s="201">
        <v>1000</v>
      </c>
      <c r="F2877" s="201">
        <v>200</v>
      </c>
      <c r="G2877" s="88">
        <f t="shared" si="88"/>
        <v>0</v>
      </c>
      <c r="H2877" s="66">
        <f t="shared" si="89"/>
        <v>0</v>
      </c>
    </row>
    <row r="2878" spans="1:8" ht="33.75" x14ac:dyDescent="0.25">
      <c r="A2878" s="193" t="s">
        <v>18274</v>
      </c>
      <c r="B2878" s="194" t="s">
        <v>23205</v>
      </c>
      <c r="C2878" s="188" t="s">
        <v>6</v>
      </c>
      <c r="D2878" s="177"/>
      <c r="E2878" s="201">
        <v>250</v>
      </c>
      <c r="F2878" s="201">
        <v>50</v>
      </c>
      <c r="G2878" s="88">
        <f t="shared" si="88"/>
        <v>0</v>
      </c>
      <c r="H2878" s="66">
        <f t="shared" si="89"/>
        <v>0</v>
      </c>
    </row>
    <row r="2879" spans="1:8" ht="45" x14ac:dyDescent="0.25">
      <c r="A2879" s="193" t="s">
        <v>18275</v>
      </c>
      <c r="B2879" s="194" t="s">
        <v>23206</v>
      </c>
      <c r="C2879" s="188" t="s">
        <v>6</v>
      </c>
      <c r="D2879" s="177"/>
      <c r="E2879" s="201">
        <v>2200</v>
      </c>
      <c r="F2879" s="201">
        <v>440</v>
      </c>
      <c r="G2879" s="88">
        <f t="shared" si="88"/>
        <v>0</v>
      </c>
      <c r="H2879" s="66">
        <f t="shared" si="89"/>
        <v>0</v>
      </c>
    </row>
    <row r="2880" spans="1:8" ht="33.75" x14ac:dyDescent="0.25">
      <c r="A2880" s="193" t="s">
        <v>18276</v>
      </c>
      <c r="B2880" s="194" t="s">
        <v>23207</v>
      </c>
      <c r="C2880" s="188" t="s">
        <v>6</v>
      </c>
      <c r="D2880" s="177"/>
      <c r="E2880" s="201">
        <v>500</v>
      </c>
      <c r="F2880" s="201">
        <v>100</v>
      </c>
      <c r="G2880" s="88">
        <f t="shared" si="88"/>
        <v>0</v>
      </c>
      <c r="H2880" s="66">
        <f t="shared" si="89"/>
        <v>0</v>
      </c>
    </row>
    <row r="2881" spans="1:8" ht="33.75" x14ac:dyDescent="0.25">
      <c r="A2881" s="193" t="s">
        <v>18277</v>
      </c>
      <c r="B2881" s="194" t="s">
        <v>23208</v>
      </c>
      <c r="C2881" s="188" t="s">
        <v>6</v>
      </c>
      <c r="D2881" s="177"/>
      <c r="E2881" s="201">
        <v>100</v>
      </c>
      <c r="F2881" s="201">
        <v>20</v>
      </c>
      <c r="G2881" s="88">
        <f t="shared" si="88"/>
        <v>0</v>
      </c>
      <c r="H2881" s="66">
        <f t="shared" si="89"/>
        <v>0</v>
      </c>
    </row>
    <row r="2882" spans="1:8" ht="33.75" x14ac:dyDescent="0.25">
      <c r="A2882" s="193" t="s">
        <v>18278</v>
      </c>
      <c r="B2882" s="194" t="s">
        <v>23209</v>
      </c>
      <c r="C2882" s="188" t="s">
        <v>6</v>
      </c>
      <c r="D2882" s="177"/>
      <c r="E2882" s="201">
        <v>150</v>
      </c>
      <c r="F2882" s="201">
        <v>30</v>
      </c>
      <c r="G2882" s="88">
        <f t="shared" si="88"/>
        <v>0</v>
      </c>
      <c r="H2882" s="66">
        <f t="shared" si="89"/>
        <v>0</v>
      </c>
    </row>
    <row r="2883" spans="1:8" ht="22.5" x14ac:dyDescent="0.25">
      <c r="A2883" s="193" t="s">
        <v>18279</v>
      </c>
      <c r="B2883" s="194" t="s">
        <v>23210</v>
      </c>
      <c r="C2883" s="188" t="s">
        <v>6</v>
      </c>
      <c r="D2883" s="177"/>
      <c r="E2883" s="201">
        <v>2500</v>
      </c>
      <c r="F2883" s="201">
        <v>500</v>
      </c>
      <c r="G2883" s="88">
        <f t="shared" si="88"/>
        <v>0</v>
      </c>
      <c r="H2883" s="66">
        <f t="shared" si="89"/>
        <v>0</v>
      </c>
    </row>
    <row r="2884" spans="1:8" ht="45" x14ac:dyDescent="0.25">
      <c r="A2884" s="193" t="s">
        <v>18280</v>
      </c>
      <c r="B2884" s="194" t="s">
        <v>23211</v>
      </c>
      <c r="C2884" s="188" t="s">
        <v>6</v>
      </c>
      <c r="D2884" s="177"/>
      <c r="E2884" s="201">
        <v>4100</v>
      </c>
      <c r="F2884" s="201">
        <v>820</v>
      </c>
      <c r="G2884" s="88">
        <f t="shared" ref="G2884:G2947" si="90">D2884*E2884</f>
        <v>0</v>
      </c>
      <c r="H2884" s="66">
        <f t="shared" ref="H2884:H2947" si="91">D2884*F2884</f>
        <v>0</v>
      </c>
    </row>
    <row r="2885" spans="1:8" ht="33.75" x14ac:dyDescent="0.25">
      <c r="A2885" s="193" t="s">
        <v>18281</v>
      </c>
      <c r="B2885" s="194" t="s">
        <v>23212</v>
      </c>
      <c r="C2885" s="188" t="s">
        <v>6</v>
      </c>
      <c r="D2885" s="177"/>
      <c r="E2885" s="201">
        <v>1200</v>
      </c>
      <c r="F2885" s="201">
        <v>240</v>
      </c>
      <c r="G2885" s="88">
        <f t="shared" si="90"/>
        <v>0</v>
      </c>
      <c r="H2885" s="66">
        <f t="shared" si="91"/>
        <v>0</v>
      </c>
    </row>
    <row r="2886" spans="1:8" ht="33.75" x14ac:dyDescent="0.25">
      <c r="A2886" s="193" t="s">
        <v>18282</v>
      </c>
      <c r="B2886" s="194" t="s">
        <v>23213</v>
      </c>
      <c r="C2886" s="188" t="s">
        <v>6</v>
      </c>
      <c r="D2886" s="177"/>
      <c r="E2886" s="201">
        <v>1400</v>
      </c>
      <c r="F2886" s="201">
        <v>280</v>
      </c>
      <c r="G2886" s="88">
        <f t="shared" si="90"/>
        <v>0</v>
      </c>
      <c r="H2886" s="66">
        <f t="shared" si="91"/>
        <v>0</v>
      </c>
    </row>
    <row r="2887" spans="1:8" ht="33.75" x14ac:dyDescent="0.25">
      <c r="A2887" s="193" t="s">
        <v>18283</v>
      </c>
      <c r="B2887" s="194" t="s">
        <v>23214</v>
      </c>
      <c r="C2887" s="188" t="s">
        <v>6</v>
      </c>
      <c r="D2887" s="177"/>
      <c r="E2887" s="201">
        <v>1700</v>
      </c>
      <c r="F2887" s="201">
        <v>340</v>
      </c>
      <c r="G2887" s="88">
        <f t="shared" si="90"/>
        <v>0</v>
      </c>
      <c r="H2887" s="66">
        <f t="shared" si="91"/>
        <v>0</v>
      </c>
    </row>
    <row r="2888" spans="1:8" ht="33.75" x14ac:dyDescent="0.25">
      <c r="A2888" s="193" t="s">
        <v>18284</v>
      </c>
      <c r="B2888" s="194" t="s">
        <v>23215</v>
      </c>
      <c r="C2888" s="188" t="s">
        <v>6</v>
      </c>
      <c r="D2888" s="177"/>
      <c r="E2888" s="201">
        <v>1900</v>
      </c>
      <c r="F2888" s="201">
        <v>380</v>
      </c>
      <c r="G2888" s="88">
        <f t="shared" si="90"/>
        <v>0</v>
      </c>
      <c r="H2888" s="66">
        <f t="shared" si="91"/>
        <v>0</v>
      </c>
    </row>
    <row r="2889" spans="1:8" ht="56.25" x14ac:dyDescent="0.25">
      <c r="A2889" s="193" t="s">
        <v>18285</v>
      </c>
      <c r="B2889" s="194" t="s">
        <v>23216</v>
      </c>
      <c r="C2889" s="188" t="s">
        <v>6</v>
      </c>
      <c r="D2889" s="177"/>
      <c r="E2889" s="201">
        <v>2400</v>
      </c>
      <c r="F2889" s="201">
        <v>480</v>
      </c>
      <c r="G2889" s="88">
        <f t="shared" si="90"/>
        <v>0</v>
      </c>
      <c r="H2889" s="66">
        <f t="shared" si="91"/>
        <v>0</v>
      </c>
    </row>
    <row r="2890" spans="1:8" ht="33.75" x14ac:dyDescent="0.25">
      <c r="A2890" s="193" t="s">
        <v>18286</v>
      </c>
      <c r="B2890" s="194" t="s">
        <v>23217</v>
      </c>
      <c r="C2890" s="188" t="s">
        <v>6</v>
      </c>
      <c r="D2890" s="177"/>
      <c r="E2890" s="201">
        <v>1100</v>
      </c>
      <c r="F2890" s="201">
        <v>220</v>
      </c>
      <c r="G2890" s="88">
        <f t="shared" si="90"/>
        <v>0</v>
      </c>
      <c r="H2890" s="66">
        <f t="shared" si="91"/>
        <v>0</v>
      </c>
    </row>
    <row r="2891" spans="1:8" ht="45" x14ac:dyDescent="0.25">
      <c r="A2891" s="193" t="s">
        <v>18287</v>
      </c>
      <c r="B2891" s="194" t="s">
        <v>23218</v>
      </c>
      <c r="C2891" s="188" t="s">
        <v>6</v>
      </c>
      <c r="D2891" s="177"/>
      <c r="E2891" s="201">
        <v>1550</v>
      </c>
      <c r="F2891" s="201">
        <v>310</v>
      </c>
      <c r="G2891" s="88">
        <f t="shared" si="90"/>
        <v>0</v>
      </c>
      <c r="H2891" s="66">
        <f t="shared" si="91"/>
        <v>0</v>
      </c>
    </row>
    <row r="2892" spans="1:8" ht="22.5" x14ac:dyDescent="0.25">
      <c r="A2892" s="193" t="s">
        <v>18288</v>
      </c>
      <c r="B2892" s="194" t="s">
        <v>23219</v>
      </c>
      <c r="C2892" s="188" t="s">
        <v>6</v>
      </c>
      <c r="D2892" s="177"/>
      <c r="E2892" s="201">
        <v>1400</v>
      </c>
      <c r="F2892" s="201">
        <v>280</v>
      </c>
      <c r="G2892" s="88">
        <f t="shared" si="90"/>
        <v>0</v>
      </c>
      <c r="H2892" s="66">
        <f t="shared" si="91"/>
        <v>0</v>
      </c>
    </row>
    <row r="2893" spans="1:8" ht="409.5" x14ac:dyDescent="0.25">
      <c r="A2893" s="193" t="s">
        <v>18289</v>
      </c>
      <c r="B2893" s="194" t="s">
        <v>23220</v>
      </c>
      <c r="C2893" s="188" t="s">
        <v>6</v>
      </c>
      <c r="D2893" s="177"/>
      <c r="E2893" s="201">
        <v>30600</v>
      </c>
      <c r="F2893" s="201">
        <v>6120</v>
      </c>
      <c r="G2893" s="88">
        <f t="shared" si="90"/>
        <v>0</v>
      </c>
      <c r="H2893" s="66">
        <f t="shared" si="91"/>
        <v>0</v>
      </c>
    </row>
    <row r="2894" spans="1:8" ht="45" x14ac:dyDescent="0.25">
      <c r="A2894" s="193" t="s">
        <v>18290</v>
      </c>
      <c r="B2894" s="194" t="s">
        <v>23221</v>
      </c>
      <c r="C2894" s="188" t="s">
        <v>6</v>
      </c>
      <c r="D2894" s="177"/>
      <c r="E2894" s="201">
        <v>2000</v>
      </c>
      <c r="F2894" s="201">
        <v>400</v>
      </c>
      <c r="G2894" s="88">
        <f t="shared" si="90"/>
        <v>0</v>
      </c>
      <c r="H2894" s="66">
        <f t="shared" si="91"/>
        <v>0</v>
      </c>
    </row>
    <row r="2895" spans="1:8" ht="45" x14ac:dyDescent="0.25">
      <c r="A2895" s="193" t="s">
        <v>18291</v>
      </c>
      <c r="B2895" s="194" t="s">
        <v>23222</v>
      </c>
      <c r="C2895" s="188" t="s">
        <v>6</v>
      </c>
      <c r="D2895" s="177"/>
      <c r="E2895" s="201">
        <v>3500</v>
      </c>
      <c r="F2895" s="201">
        <v>700</v>
      </c>
      <c r="G2895" s="88">
        <f t="shared" si="90"/>
        <v>0</v>
      </c>
      <c r="H2895" s="66">
        <f t="shared" si="91"/>
        <v>0</v>
      </c>
    </row>
    <row r="2896" spans="1:8" ht="33.75" x14ac:dyDescent="0.25">
      <c r="A2896" s="193" t="s">
        <v>18292</v>
      </c>
      <c r="B2896" s="194" t="s">
        <v>23223</v>
      </c>
      <c r="C2896" s="188" t="s">
        <v>6</v>
      </c>
      <c r="D2896" s="177"/>
      <c r="E2896" s="201">
        <v>1000</v>
      </c>
      <c r="F2896" s="201">
        <v>200</v>
      </c>
      <c r="G2896" s="88">
        <f t="shared" si="90"/>
        <v>0</v>
      </c>
      <c r="H2896" s="66">
        <f t="shared" si="91"/>
        <v>0</v>
      </c>
    </row>
    <row r="2897" spans="1:8" ht="33.75" x14ac:dyDescent="0.25">
      <c r="A2897" s="193" t="s">
        <v>18293</v>
      </c>
      <c r="B2897" s="194" t="s">
        <v>23205</v>
      </c>
      <c r="C2897" s="188" t="s">
        <v>6</v>
      </c>
      <c r="D2897" s="177"/>
      <c r="E2897" s="201">
        <v>250</v>
      </c>
      <c r="F2897" s="201">
        <v>50</v>
      </c>
      <c r="G2897" s="88">
        <f t="shared" si="90"/>
        <v>0</v>
      </c>
      <c r="H2897" s="66">
        <f t="shared" si="91"/>
        <v>0</v>
      </c>
    </row>
    <row r="2898" spans="1:8" ht="45" x14ac:dyDescent="0.25">
      <c r="A2898" s="193" t="s">
        <v>18294</v>
      </c>
      <c r="B2898" s="194" t="s">
        <v>23224</v>
      </c>
      <c r="C2898" s="188" t="s">
        <v>6</v>
      </c>
      <c r="D2898" s="177"/>
      <c r="E2898" s="201">
        <v>2200</v>
      </c>
      <c r="F2898" s="201">
        <v>440</v>
      </c>
      <c r="G2898" s="88">
        <f t="shared" si="90"/>
        <v>0</v>
      </c>
      <c r="H2898" s="66">
        <f t="shared" si="91"/>
        <v>0</v>
      </c>
    </row>
    <row r="2899" spans="1:8" ht="33.75" x14ac:dyDescent="0.25">
      <c r="A2899" s="193" t="s">
        <v>18295</v>
      </c>
      <c r="B2899" s="194" t="s">
        <v>23207</v>
      </c>
      <c r="C2899" s="188" t="s">
        <v>6</v>
      </c>
      <c r="D2899" s="177"/>
      <c r="E2899" s="201">
        <v>500</v>
      </c>
      <c r="F2899" s="201">
        <v>100</v>
      </c>
      <c r="G2899" s="88">
        <f t="shared" si="90"/>
        <v>0</v>
      </c>
      <c r="H2899" s="66">
        <f t="shared" si="91"/>
        <v>0</v>
      </c>
    </row>
    <row r="2900" spans="1:8" ht="33.75" x14ac:dyDescent="0.25">
      <c r="A2900" s="193" t="s">
        <v>18296</v>
      </c>
      <c r="B2900" s="194" t="s">
        <v>23208</v>
      </c>
      <c r="C2900" s="188" t="s">
        <v>6</v>
      </c>
      <c r="D2900" s="177"/>
      <c r="E2900" s="201">
        <v>100</v>
      </c>
      <c r="F2900" s="201">
        <v>20</v>
      </c>
      <c r="G2900" s="88">
        <f t="shared" si="90"/>
        <v>0</v>
      </c>
      <c r="H2900" s="66">
        <f t="shared" si="91"/>
        <v>0</v>
      </c>
    </row>
    <row r="2901" spans="1:8" ht="33.75" x14ac:dyDescent="0.25">
      <c r="A2901" s="193" t="s">
        <v>18297</v>
      </c>
      <c r="B2901" s="194" t="s">
        <v>23209</v>
      </c>
      <c r="C2901" s="188" t="s">
        <v>6</v>
      </c>
      <c r="D2901" s="177"/>
      <c r="E2901" s="201">
        <v>150</v>
      </c>
      <c r="F2901" s="201">
        <v>30</v>
      </c>
      <c r="G2901" s="88">
        <f t="shared" si="90"/>
        <v>0</v>
      </c>
      <c r="H2901" s="66">
        <f t="shared" si="91"/>
        <v>0</v>
      </c>
    </row>
    <row r="2902" spans="1:8" ht="22.5" x14ac:dyDescent="0.25">
      <c r="A2902" s="193" t="s">
        <v>18298</v>
      </c>
      <c r="B2902" s="194" t="s">
        <v>23210</v>
      </c>
      <c r="C2902" s="188" t="s">
        <v>6</v>
      </c>
      <c r="D2902" s="177"/>
      <c r="E2902" s="201">
        <v>2500</v>
      </c>
      <c r="F2902" s="201">
        <v>500</v>
      </c>
      <c r="G2902" s="88">
        <f t="shared" si="90"/>
        <v>0</v>
      </c>
      <c r="H2902" s="66">
        <f t="shared" si="91"/>
        <v>0</v>
      </c>
    </row>
    <row r="2903" spans="1:8" ht="45" x14ac:dyDescent="0.25">
      <c r="A2903" s="193" t="s">
        <v>18299</v>
      </c>
      <c r="B2903" s="194" t="s">
        <v>23225</v>
      </c>
      <c r="C2903" s="188" t="s">
        <v>6</v>
      </c>
      <c r="D2903" s="177"/>
      <c r="E2903" s="201">
        <v>4100</v>
      </c>
      <c r="F2903" s="201">
        <v>820</v>
      </c>
      <c r="G2903" s="88">
        <f t="shared" si="90"/>
        <v>0</v>
      </c>
      <c r="H2903" s="66">
        <f t="shared" si="91"/>
        <v>0</v>
      </c>
    </row>
    <row r="2904" spans="1:8" ht="33.75" x14ac:dyDescent="0.25">
      <c r="A2904" s="193" t="s">
        <v>18300</v>
      </c>
      <c r="B2904" s="194" t="s">
        <v>23212</v>
      </c>
      <c r="C2904" s="188" t="s">
        <v>6</v>
      </c>
      <c r="D2904" s="177"/>
      <c r="E2904" s="201">
        <v>1200</v>
      </c>
      <c r="F2904" s="201">
        <v>240</v>
      </c>
      <c r="G2904" s="88">
        <f t="shared" si="90"/>
        <v>0</v>
      </c>
      <c r="H2904" s="66">
        <f t="shared" si="91"/>
        <v>0</v>
      </c>
    </row>
    <row r="2905" spans="1:8" ht="33.75" x14ac:dyDescent="0.25">
      <c r="A2905" s="193" t="s">
        <v>18301</v>
      </c>
      <c r="B2905" s="194" t="s">
        <v>23213</v>
      </c>
      <c r="C2905" s="188" t="s">
        <v>6</v>
      </c>
      <c r="D2905" s="177"/>
      <c r="E2905" s="201">
        <v>1400</v>
      </c>
      <c r="F2905" s="201">
        <v>280</v>
      </c>
      <c r="G2905" s="88">
        <f t="shared" si="90"/>
        <v>0</v>
      </c>
      <c r="H2905" s="66">
        <f t="shared" si="91"/>
        <v>0</v>
      </c>
    </row>
    <row r="2906" spans="1:8" ht="33.75" x14ac:dyDescent="0.25">
      <c r="A2906" s="193" t="s">
        <v>18302</v>
      </c>
      <c r="B2906" s="194" t="s">
        <v>23214</v>
      </c>
      <c r="C2906" s="188" t="s">
        <v>6</v>
      </c>
      <c r="D2906" s="177"/>
      <c r="E2906" s="201">
        <v>1700</v>
      </c>
      <c r="F2906" s="201">
        <v>340</v>
      </c>
      <c r="G2906" s="88">
        <f t="shared" si="90"/>
        <v>0</v>
      </c>
      <c r="H2906" s="66">
        <f t="shared" si="91"/>
        <v>0</v>
      </c>
    </row>
    <row r="2907" spans="1:8" ht="33.75" x14ac:dyDescent="0.25">
      <c r="A2907" s="193" t="s">
        <v>18303</v>
      </c>
      <c r="B2907" s="194" t="s">
        <v>23226</v>
      </c>
      <c r="C2907" s="188" t="s">
        <v>6</v>
      </c>
      <c r="D2907" s="177"/>
      <c r="E2907" s="201">
        <v>1900</v>
      </c>
      <c r="F2907" s="201">
        <v>380</v>
      </c>
      <c r="G2907" s="88">
        <f t="shared" si="90"/>
        <v>0</v>
      </c>
      <c r="H2907" s="66">
        <f t="shared" si="91"/>
        <v>0</v>
      </c>
    </row>
    <row r="2908" spans="1:8" ht="67.5" x14ac:dyDescent="0.25">
      <c r="A2908" s="193" t="s">
        <v>18304</v>
      </c>
      <c r="B2908" s="194" t="s">
        <v>23227</v>
      </c>
      <c r="C2908" s="188" t="s">
        <v>6</v>
      </c>
      <c r="D2908" s="177"/>
      <c r="E2908" s="201">
        <v>800</v>
      </c>
      <c r="F2908" s="201">
        <v>160</v>
      </c>
      <c r="G2908" s="88">
        <f t="shared" si="90"/>
        <v>0</v>
      </c>
      <c r="H2908" s="66">
        <f t="shared" si="91"/>
        <v>0</v>
      </c>
    </row>
    <row r="2909" spans="1:8" ht="33.75" x14ac:dyDescent="0.25">
      <c r="A2909" s="193" t="s">
        <v>18305</v>
      </c>
      <c r="B2909" s="194" t="s">
        <v>23228</v>
      </c>
      <c r="C2909" s="188" t="s">
        <v>6</v>
      </c>
      <c r="D2909" s="177"/>
      <c r="E2909" s="201">
        <v>1100</v>
      </c>
      <c r="F2909" s="201">
        <v>220</v>
      </c>
      <c r="G2909" s="88">
        <f t="shared" si="90"/>
        <v>0</v>
      </c>
      <c r="H2909" s="66">
        <f t="shared" si="91"/>
        <v>0</v>
      </c>
    </row>
    <row r="2910" spans="1:8" ht="33.75" x14ac:dyDescent="0.25">
      <c r="A2910" s="193" t="s">
        <v>18306</v>
      </c>
      <c r="B2910" s="194" t="s">
        <v>23229</v>
      </c>
      <c r="C2910" s="188" t="s">
        <v>6</v>
      </c>
      <c r="D2910" s="177"/>
      <c r="E2910" s="201">
        <v>1500</v>
      </c>
      <c r="F2910" s="201">
        <v>300</v>
      </c>
      <c r="G2910" s="88">
        <f t="shared" si="90"/>
        <v>0</v>
      </c>
      <c r="H2910" s="66">
        <f t="shared" si="91"/>
        <v>0</v>
      </c>
    </row>
    <row r="2911" spans="1:8" ht="22.5" x14ac:dyDescent="0.25">
      <c r="A2911" s="193" t="s">
        <v>18307</v>
      </c>
      <c r="B2911" s="194" t="s">
        <v>23230</v>
      </c>
      <c r="C2911" s="188" t="s">
        <v>6</v>
      </c>
      <c r="D2911" s="177"/>
      <c r="E2911" s="201">
        <v>1400</v>
      </c>
      <c r="F2911" s="201">
        <v>280</v>
      </c>
      <c r="G2911" s="88">
        <f t="shared" si="90"/>
        <v>0</v>
      </c>
      <c r="H2911" s="66">
        <f t="shared" si="91"/>
        <v>0</v>
      </c>
    </row>
    <row r="2912" spans="1:8" ht="22.5" x14ac:dyDescent="0.25">
      <c r="A2912" s="193" t="s">
        <v>18308</v>
      </c>
      <c r="B2912" s="194" t="s">
        <v>23231</v>
      </c>
      <c r="C2912" s="188" t="s">
        <v>6</v>
      </c>
      <c r="D2912" s="177"/>
      <c r="E2912" s="201">
        <v>1400</v>
      </c>
      <c r="F2912" s="201">
        <v>280</v>
      </c>
      <c r="G2912" s="88">
        <f t="shared" si="90"/>
        <v>0</v>
      </c>
      <c r="H2912" s="66">
        <f t="shared" si="91"/>
        <v>0</v>
      </c>
    </row>
    <row r="2913" spans="1:8" ht="56.25" x14ac:dyDescent="0.25">
      <c r="A2913" s="193" t="s">
        <v>18309</v>
      </c>
      <c r="B2913" s="194" t="s">
        <v>23232</v>
      </c>
      <c r="C2913" s="188" t="s">
        <v>6</v>
      </c>
      <c r="D2913" s="177"/>
      <c r="E2913" s="201">
        <v>1950</v>
      </c>
      <c r="F2913" s="201">
        <v>390</v>
      </c>
      <c r="G2913" s="88">
        <f t="shared" si="90"/>
        <v>0</v>
      </c>
      <c r="H2913" s="66">
        <f t="shared" si="91"/>
        <v>0</v>
      </c>
    </row>
    <row r="2914" spans="1:8" ht="409.5" x14ac:dyDescent="0.25">
      <c r="A2914" s="193" t="s">
        <v>18310</v>
      </c>
      <c r="B2914" s="194" t="s">
        <v>23233</v>
      </c>
      <c r="C2914" s="188" t="s">
        <v>6</v>
      </c>
      <c r="D2914" s="177"/>
      <c r="E2914" s="201">
        <v>37600</v>
      </c>
      <c r="F2914" s="201">
        <v>7520</v>
      </c>
      <c r="G2914" s="88">
        <f t="shared" si="90"/>
        <v>0</v>
      </c>
      <c r="H2914" s="66">
        <f t="shared" si="91"/>
        <v>0</v>
      </c>
    </row>
    <row r="2915" spans="1:8" ht="45" x14ac:dyDescent="0.25">
      <c r="A2915" s="193" t="s">
        <v>18311</v>
      </c>
      <c r="B2915" s="194" t="s">
        <v>23234</v>
      </c>
      <c r="C2915" s="188" t="s">
        <v>6</v>
      </c>
      <c r="D2915" s="177"/>
      <c r="E2915" s="201">
        <v>1500</v>
      </c>
      <c r="F2915" s="201">
        <v>300</v>
      </c>
      <c r="G2915" s="88">
        <f t="shared" si="90"/>
        <v>0</v>
      </c>
      <c r="H2915" s="66">
        <f t="shared" si="91"/>
        <v>0</v>
      </c>
    </row>
    <row r="2916" spans="1:8" ht="33.75" x14ac:dyDescent="0.25">
      <c r="A2916" s="193" t="s">
        <v>18312</v>
      </c>
      <c r="B2916" s="194" t="s">
        <v>23235</v>
      </c>
      <c r="C2916" s="188" t="s">
        <v>6</v>
      </c>
      <c r="D2916" s="177"/>
      <c r="E2916" s="201">
        <v>1000</v>
      </c>
      <c r="F2916" s="201">
        <v>200</v>
      </c>
      <c r="G2916" s="88">
        <f t="shared" si="90"/>
        <v>0</v>
      </c>
      <c r="H2916" s="66">
        <f t="shared" si="91"/>
        <v>0</v>
      </c>
    </row>
    <row r="2917" spans="1:8" ht="33.75" x14ac:dyDescent="0.25">
      <c r="A2917" s="193" t="s">
        <v>18313</v>
      </c>
      <c r="B2917" s="194" t="s">
        <v>23205</v>
      </c>
      <c r="C2917" s="188" t="s">
        <v>6</v>
      </c>
      <c r="D2917" s="177"/>
      <c r="E2917" s="201">
        <v>250</v>
      </c>
      <c r="F2917" s="201">
        <v>50</v>
      </c>
      <c r="G2917" s="88">
        <f t="shared" si="90"/>
        <v>0</v>
      </c>
      <c r="H2917" s="66">
        <f t="shared" si="91"/>
        <v>0</v>
      </c>
    </row>
    <row r="2918" spans="1:8" ht="45" x14ac:dyDescent="0.25">
      <c r="A2918" s="193" t="s">
        <v>18314</v>
      </c>
      <c r="B2918" s="194" t="s">
        <v>23236</v>
      </c>
      <c r="C2918" s="188" t="s">
        <v>6</v>
      </c>
      <c r="D2918" s="177"/>
      <c r="E2918" s="201">
        <v>2200</v>
      </c>
      <c r="F2918" s="201">
        <v>440</v>
      </c>
      <c r="G2918" s="88">
        <f t="shared" si="90"/>
        <v>0</v>
      </c>
      <c r="H2918" s="66">
        <f t="shared" si="91"/>
        <v>0</v>
      </c>
    </row>
    <row r="2919" spans="1:8" ht="33.75" x14ac:dyDescent="0.25">
      <c r="A2919" s="193" t="s">
        <v>18315</v>
      </c>
      <c r="B2919" s="194" t="s">
        <v>23207</v>
      </c>
      <c r="C2919" s="188" t="s">
        <v>6</v>
      </c>
      <c r="D2919" s="177"/>
      <c r="E2919" s="201">
        <v>500</v>
      </c>
      <c r="F2919" s="201">
        <v>100</v>
      </c>
      <c r="G2919" s="88">
        <f t="shared" si="90"/>
        <v>0</v>
      </c>
      <c r="H2919" s="66">
        <f t="shared" si="91"/>
        <v>0</v>
      </c>
    </row>
    <row r="2920" spans="1:8" ht="33.75" x14ac:dyDescent="0.25">
      <c r="A2920" s="193" t="s">
        <v>18316</v>
      </c>
      <c r="B2920" s="194" t="s">
        <v>23237</v>
      </c>
      <c r="C2920" s="188" t="s">
        <v>6</v>
      </c>
      <c r="D2920" s="177"/>
      <c r="E2920" s="201">
        <v>100</v>
      </c>
      <c r="F2920" s="201">
        <v>20</v>
      </c>
      <c r="G2920" s="88">
        <f t="shared" si="90"/>
        <v>0</v>
      </c>
      <c r="H2920" s="66">
        <f t="shared" si="91"/>
        <v>0</v>
      </c>
    </row>
    <row r="2921" spans="1:8" ht="33.75" x14ac:dyDescent="0.25">
      <c r="A2921" s="193" t="s">
        <v>18317</v>
      </c>
      <c r="B2921" s="194" t="s">
        <v>23209</v>
      </c>
      <c r="C2921" s="188" t="s">
        <v>6</v>
      </c>
      <c r="D2921" s="177"/>
      <c r="E2921" s="201">
        <v>150</v>
      </c>
      <c r="F2921" s="201">
        <v>30</v>
      </c>
      <c r="G2921" s="88">
        <f t="shared" si="90"/>
        <v>0</v>
      </c>
      <c r="H2921" s="66">
        <f t="shared" si="91"/>
        <v>0</v>
      </c>
    </row>
    <row r="2922" spans="1:8" ht="22.5" x14ac:dyDescent="0.25">
      <c r="A2922" s="193" t="s">
        <v>18318</v>
      </c>
      <c r="B2922" s="194" t="s">
        <v>23210</v>
      </c>
      <c r="C2922" s="188" t="s">
        <v>6</v>
      </c>
      <c r="D2922" s="177"/>
      <c r="E2922" s="201">
        <v>2500</v>
      </c>
      <c r="F2922" s="201">
        <v>500</v>
      </c>
      <c r="G2922" s="88">
        <f t="shared" si="90"/>
        <v>0</v>
      </c>
      <c r="H2922" s="66">
        <f t="shared" si="91"/>
        <v>0</v>
      </c>
    </row>
    <row r="2923" spans="1:8" ht="45" x14ac:dyDescent="0.25">
      <c r="A2923" s="193" t="s">
        <v>18319</v>
      </c>
      <c r="B2923" s="194" t="s">
        <v>23238</v>
      </c>
      <c r="C2923" s="188" t="s">
        <v>6</v>
      </c>
      <c r="D2923" s="177"/>
      <c r="E2923" s="201">
        <v>4100</v>
      </c>
      <c r="F2923" s="201">
        <v>820</v>
      </c>
      <c r="G2923" s="88">
        <f t="shared" si="90"/>
        <v>0</v>
      </c>
      <c r="H2923" s="66">
        <f t="shared" si="91"/>
        <v>0</v>
      </c>
    </row>
    <row r="2924" spans="1:8" ht="33.75" x14ac:dyDescent="0.25">
      <c r="A2924" s="193" t="s">
        <v>18320</v>
      </c>
      <c r="B2924" s="194" t="s">
        <v>23212</v>
      </c>
      <c r="C2924" s="188" t="s">
        <v>6</v>
      </c>
      <c r="D2924" s="177"/>
      <c r="E2924" s="201">
        <v>1200</v>
      </c>
      <c r="F2924" s="201">
        <v>240</v>
      </c>
      <c r="G2924" s="88">
        <f t="shared" si="90"/>
        <v>0</v>
      </c>
      <c r="H2924" s="66">
        <f t="shared" si="91"/>
        <v>0</v>
      </c>
    </row>
    <row r="2925" spans="1:8" ht="33.75" x14ac:dyDescent="0.25">
      <c r="A2925" s="193" t="s">
        <v>18321</v>
      </c>
      <c r="B2925" s="194" t="s">
        <v>23213</v>
      </c>
      <c r="C2925" s="188" t="s">
        <v>6</v>
      </c>
      <c r="D2925" s="177"/>
      <c r="E2925" s="201">
        <v>1400</v>
      </c>
      <c r="F2925" s="201">
        <v>280</v>
      </c>
      <c r="G2925" s="88">
        <f t="shared" si="90"/>
        <v>0</v>
      </c>
      <c r="H2925" s="66">
        <f t="shared" si="91"/>
        <v>0</v>
      </c>
    </row>
    <row r="2926" spans="1:8" ht="33.75" x14ac:dyDescent="0.25">
      <c r="A2926" s="193" t="s">
        <v>18322</v>
      </c>
      <c r="B2926" s="194" t="s">
        <v>23214</v>
      </c>
      <c r="C2926" s="188" t="s">
        <v>6</v>
      </c>
      <c r="D2926" s="177"/>
      <c r="E2926" s="201">
        <v>1700</v>
      </c>
      <c r="F2926" s="201">
        <v>340</v>
      </c>
      <c r="G2926" s="88">
        <f t="shared" si="90"/>
        <v>0</v>
      </c>
      <c r="H2926" s="66">
        <f t="shared" si="91"/>
        <v>0</v>
      </c>
    </row>
    <row r="2927" spans="1:8" ht="33.75" x14ac:dyDescent="0.25">
      <c r="A2927" s="193" t="s">
        <v>18323</v>
      </c>
      <c r="B2927" s="194" t="s">
        <v>23226</v>
      </c>
      <c r="C2927" s="188" t="s">
        <v>6</v>
      </c>
      <c r="D2927" s="177"/>
      <c r="E2927" s="201">
        <v>1900</v>
      </c>
      <c r="F2927" s="201">
        <v>380</v>
      </c>
      <c r="G2927" s="88">
        <f t="shared" si="90"/>
        <v>0</v>
      </c>
      <c r="H2927" s="66">
        <f t="shared" si="91"/>
        <v>0</v>
      </c>
    </row>
    <row r="2928" spans="1:8" ht="56.25" x14ac:dyDescent="0.25">
      <c r="A2928" s="193" t="s">
        <v>18324</v>
      </c>
      <c r="B2928" s="194" t="s">
        <v>23239</v>
      </c>
      <c r="C2928" s="188" t="s">
        <v>6</v>
      </c>
      <c r="D2928" s="177"/>
      <c r="E2928" s="201">
        <v>2400</v>
      </c>
      <c r="F2928" s="201">
        <v>480</v>
      </c>
      <c r="G2928" s="88">
        <f t="shared" si="90"/>
        <v>0</v>
      </c>
      <c r="H2928" s="66">
        <f t="shared" si="91"/>
        <v>0</v>
      </c>
    </row>
    <row r="2929" spans="1:8" ht="33.75" x14ac:dyDescent="0.25">
      <c r="A2929" s="193" t="s">
        <v>18325</v>
      </c>
      <c r="B2929" s="194" t="s">
        <v>23217</v>
      </c>
      <c r="C2929" s="188" t="s">
        <v>6</v>
      </c>
      <c r="D2929" s="177"/>
      <c r="E2929" s="201">
        <v>1100</v>
      </c>
      <c r="F2929" s="201">
        <v>220</v>
      </c>
      <c r="G2929" s="88">
        <f t="shared" si="90"/>
        <v>0</v>
      </c>
      <c r="H2929" s="66">
        <f t="shared" si="91"/>
        <v>0</v>
      </c>
    </row>
    <row r="2930" spans="1:8" ht="45" x14ac:dyDescent="0.25">
      <c r="A2930" s="193" t="s">
        <v>18326</v>
      </c>
      <c r="B2930" s="194" t="s">
        <v>23218</v>
      </c>
      <c r="C2930" s="188" t="s">
        <v>6</v>
      </c>
      <c r="D2930" s="177"/>
      <c r="E2930" s="201">
        <v>1500</v>
      </c>
      <c r="F2930" s="201">
        <v>300</v>
      </c>
      <c r="G2930" s="88">
        <f t="shared" si="90"/>
        <v>0</v>
      </c>
      <c r="H2930" s="66">
        <f t="shared" si="91"/>
        <v>0</v>
      </c>
    </row>
    <row r="2931" spans="1:8" ht="22.5" x14ac:dyDescent="0.25">
      <c r="A2931" s="193" t="s">
        <v>18327</v>
      </c>
      <c r="B2931" s="194" t="s">
        <v>23240</v>
      </c>
      <c r="C2931" s="188" t="s">
        <v>6</v>
      </c>
      <c r="D2931" s="177"/>
      <c r="E2931" s="201">
        <v>1400</v>
      </c>
      <c r="F2931" s="201">
        <v>280</v>
      </c>
      <c r="G2931" s="88">
        <f t="shared" si="90"/>
        <v>0</v>
      </c>
      <c r="H2931" s="66">
        <f t="shared" si="91"/>
        <v>0</v>
      </c>
    </row>
    <row r="2932" spans="1:8" ht="409.5" x14ac:dyDescent="0.25">
      <c r="A2932" s="193" t="s">
        <v>18328</v>
      </c>
      <c r="B2932" s="194" t="s">
        <v>23241</v>
      </c>
      <c r="C2932" s="188" t="s">
        <v>6</v>
      </c>
      <c r="D2932" s="177"/>
      <c r="E2932" s="201">
        <v>32300</v>
      </c>
      <c r="F2932" s="201">
        <v>6460</v>
      </c>
      <c r="G2932" s="88">
        <f t="shared" si="90"/>
        <v>0</v>
      </c>
      <c r="H2932" s="66">
        <f t="shared" si="91"/>
        <v>0</v>
      </c>
    </row>
    <row r="2933" spans="1:8" ht="45" x14ac:dyDescent="0.25">
      <c r="A2933" s="193" t="s">
        <v>18329</v>
      </c>
      <c r="B2933" s="194" t="s">
        <v>23242</v>
      </c>
      <c r="C2933" s="188" t="s">
        <v>6</v>
      </c>
      <c r="D2933" s="177"/>
      <c r="E2933" s="201">
        <v>2000</v>
      </c>
      <c r="F2933" s="201">
        <v>400</v>
      </c>
      <c r="G2933" s="88">
        <f t="shared" si="90"/>
        <v>0</v>
      </c>
      <c r="H2933" s="66">
        <f t="shared" si="91"/>
        <v>0</v>
      </c>
    </row>
    <row r="2934" spans="1:8" ht="45" x14ac:dyDescent="0.25">
      <c r="A2934" s="193" t="s">
        <v>18330</v>
      </c>
      <c r="B2934" s="194" t="s">
        <v>23243</v>
      </c>
      <c r="C2934" s="188" t="s">
        <v>6</v>
      </c>
      <c r="D2934" s="177"/>
      <c r="E2934" s="201">
        <v>3500</v>
      </c>
      <c r="F2934" s="201">
        <v>700</v>
      </c>
      <c r="G2934" s="88">
        <f t="shared" si="90"/>
        <v>0</v>
      </c>
      <c r="H2934" s="66">
        <f t="shared" si="91"/>
        <v>0</v>
      </c>
    </row>
    <row r="2935" spans="1:8" ht="33.75" x14ac:dyDescent="0.25">
      <c r="A2935" s="193" t="s">
        <v>18331</v>
      </c>
      <c r="B2935" s="194" t="s">
        <v>23244</v>
      </c>
      <c r="C2935" s="188" t="s">
        <v>6</v>
      </c>
      <c r="D2935" s="177"/>
      <c r="E2935" s="201">
        <v>1000</v>
      </c>
      <c r="F2935" s="201">
        <v>200</v>
      </c>
      <c r="G2935" s="88">
        <f t="shared" si="90"/>
        <v>0</v>
      </c>
      <c r="H2935" s="66">
        <f t="shared" si="91"/>
        <v>0</v>
      </c>
    </row>
    <row r="2936" spans="1:8" ht="33.75" x14ac:dyDescent="0.25">
      <c r="A2936" s="193" t="s">
        <v>18332</v>
      </c>
      <c r="B2936" s="194" t="s">
        <v>23245</v>
      </c>
      <c r="C2936" s="188" t="s">
        <v>6</v>
      </c>
      <c r="D2936" s="177"/>
      <c r="E2936" s="201">
        <v>150</v>
      </c>
      <c r="F2936" s="201">
        <v>30</v>
      </c>
      <c r="G2936" s="88">
        <f t="shared" si="90"/>
        <v>0</v>
      </c>
      <c r="H2936" s="66">
        <f t="shared" si="91"/>
        <v>0</v>
      </c>
    </row>
    <row r="2937" spans="1:8" ht="45" x14ac:dyDescent="0.25">
      <c r="A2937" s="193" t="s">
        <v>18333</v>
      </c>
      <c r="B2937" s="194" t="s">
        <v>23246</v>
      </c>
      <c r="C2937" s="188" t="s">
        <v>6</v>
      </c>
      <c r="D2937" s="177"/>
      <c r="E2937" s="201">
        <v>2200</v>
      </c>
      <c r="F2937" s="201">
        <v>440</v>
      </c>
      <c r="G2937" s="88">
        <f t="shared" si="90"/>
        <v>0</v>
      </c>
      <c r="H2937" s="66">
        <f t="shared" si="91"/>
        <v>0</v>
      </c>
    </row>
    <row r="2938" spans="1:8" ht="33.75" x14ac:dyDescent="0.25">
      <c r="A2938" s="193" t="s">
        <v>18334</v>
      </c>
      <c r="B2938" s="194" t="s">
        <v>23247</v>
      </c>
      <c r="C2938" s="188" t="s">
        <v>6</v>
      </c>
      <c r="D2938" s="177"/>
      <c r="E2938" s="201">
        <v>500</v>
      </c>
      <c r="F2938" s="201">
        <v>100</v>
      </c>
      <c r="G2938" s="88">
        <f t="shared" si="90"/>
        <v>0</v>
      </c>
      <c r="H2938" s="66">
        <f t="shared" si="91"/>
        <v>0</v>
      </c>
    </row>
    <row r="2939" spans="1:8" ht="33.75" x14ac:dyDescent="0.25">
      <c r="A2939" s="193" t="s">
        <v>18335</v>
      </c>
      <c r="B2939" s="194" t="s">
        <v>23208</v>
      </c>
      <c r="C2939" s="188" t="s">
        <v>6</v>
      </c>
      <c r="D2939" s="177"/>
      <c r="E2939" s="201">
        <v>100</v>
      </c>
      <c r="F2939" s="201">
        <v>20</v>
      </c>
      <c r="G2939" s="88">
        <f t="shared" si="90"/>
        <v>0</v>
      </c>
      <c r="H2939" s="66">
        <f t="shared" si="91"/>
        <v>0</v>
      </c>
    </row>
    <row r="2940" spans="1:8" ht="33.75" x14ac:dyDescent="0.25">
      <c r="A2940" s="193" t="s">
        <v>18336</v>
      </c>
      <c r="B2940" s="194" t="s">
        <v>23209</v>
      </c>
      <c r="C2940" s="188" t="s">
        <v>6</v>
      </c>
      <c r="D2940" s="177"/>
      <c r="E2940" s="201">
        <v>150</v>
      </c>
      <c r="F2940" s="201">
        <v>30</v>
      </c>
      <c r="G2940" s="88">
        <f t="shared" si="90"/>
        <v>0</v>
      </c>
      <c r="H2940" s="66">
        <f t="shared" si="91"/>
        <v>0</v>
      </c>
    </row>
    <row r="2941" spans="1:8" ht="22.5" x14ac:dyDescent="0.25">
      <c r="A2941" s="193" t="s">
        <v>18337</v>
      </c>
      <c r="B2941" s="194" t="s">
        <v>23210</v>
      </c>
      <c r="C2941" s="188" t="s">
        <v>6</v>
      </c>
      <c r="D2941" s="177"/>
      <c r="E2941" s="201">
        <v>2000</v>
      </c>
      <c r="F2941" s="201">
        <v>400</v>
      </c>
      <c r="G2941" s="88">
        <f t="shared" si="90"/>
        <v>0</v>
      </c>
      <c r="H2941" s="66">
        <f t="shared" si="91"/>
        <v>0</v>
      </c>
    </row>
    <row r="2942" spans="1:8" ht="45" x14ac:dyDescent="0.25">
      <c r="A2942" s="193" t="s">
        <v>18338</v>
      </c>
      <c r="B2942" s="194" t="s">
        <v>23248</v>
      </c>
      <c r="C2942" s="188" t="s">
        <v>6</v>
      </c>
      <c r="D2942" s="177"/>
      <c r="E2942" s="201">
        <v>4300</v>
      </c>
      <c r="F2942" s="201">
        <v>860</v>
      </c>
      <c r="G2942" s="88">
        <f t="shared" si="90"/>
        <v>0</v>
      </c>
      <c r="H2942" s="66">
        <f t="shared" si="91"/>
        <v>0</v>
      </c>
    </row>
    <row r="2943" spans="1:8" ht="33.75" x14ac:dyDescent="0.25">
      <c r="A2943" s="193" t="s">
        <v>18339</v>
      </c>
      <c r="B2943" s="194" t="s">
        <v>23249</v>
      </c>
      <c r="C2943" s="188" t="s">
        <v>6</v>
      </c>
      <c r="D2943" s="177"/>
      <c r="E2943" s="201">
        <v>1200</v>
      </c>
      <c r="F2943" s="201">
        <v>240</v>
      </c>
      <c r="G2943" s="88">
        <f t="shared" si="90"/>
        <v>0</v>
      </c>
      <c r="H2943" s="66">
        <f t="shared" si="91"/>
        <v>0</v>
      </c>
    </row>
    <row r="2944" spans="1:8" ht="33.75" x14ac:dyDescent="0.25">
      <c r="A2944" s="193" t="s">
        <v>18340</v>
      </c>
      <c r="B2944" s="194" t="s">
        <v>23250</v>
      </c>
      <c r="C2944" s="188" t="s">
        <v>6</v>
      </c>
      <c r="D2944" s="177"/>
      <c r="E2944" s="201">
        <v>1400</v>
      </c>
      <c r="F2944" s="201">
        <v>280</v>
      </c>
      <c r="G2944" s="88">
        <f t="shared" si="90"/>
        <v>0</v>
      </c>
      <c r="H2944" s="66">
        <f t="shared" si="91"/>
        <v>0</v>
      </c>
    </row>
    <row r="2945" spans="1:8" ht="33.75" x14ac:dyDescent="0.25">
      <c r="A2945" s="193" t="s">
        <v>18341</v>
      </c>
      <c r="B2945" s="194" t="s">
        <v>23214</v>
      </c>
      <c r="C2945" s="188" t="s">
        <v>6</v>
      </c>
      <c r="D2945" s="177"/>
      <c r="E2945" s="201">
        <v>1700</v>
      </c>
      <c r="F2945" s="201">
        <v>340</v>
      </c>
      <c r="G2945" s="88">
        <f t="shared" si="90"/>
        <v>0</v>
      </c>
      <c r="H2945" s="66">
        <f t="shared" si="91"/>
        <v>0</v>
      </c>
    </row>
    <row r="2946" spans="1:8" ht="33.75" x14ac:dyDescent="0.25">
      <c r="A2946" s="193" t="s">
        <v>18342</v>
      </c>
      <c r="B2946" s="194" t="s">
        <v>23215</v>
      </c>
      <c r="C2946" s="188" t="s">
        <v>6</v>
      </c>
      <c r="D2946" s="177"/>
      <c r="E2946" s="201">
        <v>1900</v>
      </c>
      <c r="F2946" s="201">
        <v>380</v>
      </c>
      <c r="G2946" s="88">
        <f t="shared" si="90"/>
        <v>0</v>
      </c>
      <c r="H2946" s="66">
        <f t="shared" si="91"/>
        <v>0</v>
      </c>
    </row>
    <row r="2947" spans="1:8" ht="67.5" x14ac:dyDescent="0.25">
      <c r="A2947" s="193" t="s">
        <v>18343</v>
      </c>
      <c r="B2947" s="194" t="s">
        <v>23227</v>
      </c>
      <c r="C2947" s="188" t="s">
        <v>6</v>
      </c>
      <c r="D2947" s="177"/>
      <c r="E2947" s="201">
        <v>800</v>
      </c>
      <c r="F2947" s="201">
        <v>160</v>
      </c>
      <c r="G2947" s="88">
        <f t="shared" si="90"/>
        <v>0</v>
      </c>
      <c r="H2947" s="66">
        <f t="shared" si="91"/>
        <v>0</v>
      </c>
    </row>
    <row r="2948" spans="1:8" ht="33.75" x14ac:dyDescent="0.25">
      <c r="A2948" s="193" t="s">
        <v>18344</v>
      </c>
      <c r="B2948" s="194" t="s">
        <v>23251</v>
      </c>
      <c r="C2948" s="188" t="s">
        <v>6</v>
      </c>
      <c r="D2948" s="177"/>
      <c r="E2948" s="201">
        <v>1100</v>
      </c>
      <c r="F2948" s="201">
        <v>220</v>
      </c>
      <c r="G2948" s="88">
        <f t="shared" ref="G2948:G3011" si="92">D2948*E2948</f>
        <v>0</v>
      </c>
      <c r="H2948" s="66">
        <f t="shared" ref="H2948:H3011" si="93">D2948*F2948</f>
        <v>0</v>
      </c>
    </row>
    <row r="2949" spans="1:8" ht="33.75" x14ac:dyDescent="0.25">
      <c r="A2949" s="193" t="s">
        <v>18345</v>
      </c>
      <c r="B2949" s="194" t="s">
        <v>23252</v>
      </c>
      <c r="C2949" s="188" t="s">
        <v>6</v>
      </c>
      <c r="D2949" s="177"/>
      <c r="E2949" s="201">
        <v>1500</v>
      </c>
      <c r="F2949" s="201">
        <v>300</v>
      </c>
      <c r="G2949" s="88">
        <f t="shared" si="92"/>
        <v>0</v>
      </c>
      <c r="H2949" s="66">
        <f t="shared" si="93"/>
        <v>0</v>
      </c>
    </row>
    <row r="2950" spans="1:8" ht="22.5" x14ac:dyDescent="0.25">
      <c r="A2950" s="193" t="s">
        <v>18346</v>
      </c>
      <c r="B2950" s="194" t="s">
        <v>23230</v>
      </c>
      <c r="C2950" s="188" t="s">
        <v>6</v>
      </c>
      <c r="D2950" s="177"/>
      <c r="E2950" s="201">
        <v>1400</v>
      </c>
      <c r="F2950" s="201">
        <v>280</v>
      </c>
      <c r="G2950" s="88">
        <f t="shared" si="92"/>
        <v>0</v>
      </c>
      <c r="H2950" s="66">
        <f t="shared" si="93"/>
        <v>0</v>
      </c>
    </row>
    <row r="2951" spans="1:8" ht="22.5" x14ac:dyDescent="0.25">
      <c r="A2951" s="193" t="s">
        <v>18347</v>
      </c>
      <c r="B2951" s="194" t="s">
        <v>23253</v>
      </c>
      <c r="C2951" s="188" t="s">
        <v>6</v>
      </c>
      <c r="D2951" s="177"/>
      <c r="E2951" s="201">
        <v>1400</v>
      </c>
      <c r="F2951" s="201">
        <v>280</v>
      </c>
      <c r="G2951" s="88">
        <f t="shared" si="92"/>
        <v>0</v>
      </c>
      <c r="H2951" s="66">
        <f t="shared" si="93"/>
        <v>0</v>
      </c>
    </row>
    <row r="2952" spans="1:8" ht="56.25" x14ac:dyDescent="0.25">
      <c r="A2952" s="193" t="s">
        <v>18348</v>
      </c>
      <c r="B2952" s="194" t="s">
        <v>23254</v>
      </c>
      <c r="C2952" s="188" t="s">
        <v>6</v>
      </c>
      <c r="D2952" s="177"/>
      <c r="E2952" s="201">
        <v>1950</v>
      </c>
      <c r="F2952" s="201">
        <v>390</v>
      </c>
      <c r="G2952" s="88">
        <f t="shared" si="92"/>
        <v>0</v>
      </c>
      <c r="H2952" s="66">
        <f t="shared" si="93"/>
        <v>0</v>
      </c>
    </row>
    <row r="2953" spans="1:8" ht="409.5" x14ac:dyDescent="0.25">
      <c r="A2953" s="193" t="s">
        <v>18349</v>
      </c>
      <c r="B2953" s="194" t="s">
        <v>23255</v>
      </c>
      <c r="C2953" s="188" t="s">
        <v>6</v>
      </c>
      <c r="D2953" s="177"/>
      <c r="E2953" s="201">
        <v>49950</v>
      </c>
      <c r="F2953" s="201">
        <v>9990</v>
      </c>
      <c r="G2953" s="88">
        <f t="shared" si="92"/>
        <v>0</v>
      </c>
      <c r="H2953" s="66">
        <f t="shared" si="93"/>
        <v>0</v>
      </c>
    </row>
    <row r="2954" spans="1:8" ht="45" x14ac:dyDescent="0.25">
      <c r="A2954" s="193" t="s">
        <v>18350</v>
      </c>
      <c r="B2954" s="194" t="s">
        <v>23256</v>
      </c>
      <c r="C2954" s="188" t="s">
        <v>6</v>
      </c>
      <c r="D2954" s="177"/>
      <c r="E2954" s="201">
        <v>2600</v>
      </c>
      <c r="F2954" s="201">
        <v>520</v>
      </c>
      <c r="G2954" s="88">
        <f t="shared" si="92"/>
        <v>0</v>
      </c>
      <c r="H2954" s="66">
        <f t="shared" si="93"/>
        <v>0</v>
      </c>
    </row>
    <row r="2955" spans="1:8" ht="33.75" x14ac:dyDescent="0.25">
      <c r="A2955" s="193" t="s">
        <v>18351</v>
      </c>
      <c r="B2955" s="194" t="s">
        <v>23235</v>
      </c>
      <c r="C2955" s="188" t="s">
        <v>6</v>
      </c>
      <c r="D2955" s="177"/>
      <c r="E2955" s="201">
        <v>1700</v>
      </c>
      <c r="F2955" s="201">
        <v>340</v>
      </c>
      <c r="G2955" s="88">
        <f t="shared" si="92"/>
        <v>0</v>
      </c>
      <c r="H2955" s="66">
        <f t="shared" si="93"/>
        <v>0</v>
      </c>
    </row>
    <row r="2956" spans="1:8" ht="33.75" x14ac:dyDescent="0.25">
      <c r="A2956" s="193" t="s">
        <v>18352</v>
      </c>
      <c r="B2956" s="194" t="s">
        <v>23205</v>
      </c>
      <c r="C2956" s="188" t="s">
        <v>6</v>
      </c>
      <c r="D2956" s="177"/>
      <c r="E2956" s="201">
        <v>350</v>
      </c>
      <c r="F2956" s="201">
        <v>70</v>
      </c>
      <c r="G2956" s="88">
        <f t="shared" si="92"/>
        <v>0</v>
      </c>
      <c r="H2956" s="66">
        <f t="shared" si="93"/>
        <v>0</v>
      </c>
    </row>
    <row r="2957" spans="1:8" ht="45" x14ac:dyDescent="0.25">
      <c r="A2957" s="193" t="s">
        <v>18353</v>
      </c>
      <c r="B2957" s="194" t="s">
        <v>23257</v>
      </c>
      <c r="C2957" s="188" t="s">
        <v>6</v>
      </c>
      <c r="D2957" s="177"/>
      <c r="E2957" s="201">
        <v>3200</v>
      </c>
      <c r="F2957" s="201">
        <v>640</v>
      </c>
      <c r="G2957" s="88">
        <f t="shared" si="92"/>
        <v>0</v>
      </c>
      <c r="H2957" s="66">
        <f t="shared" si="93"/>
        <v>0</v>
      </c>
    </row>
    <row r="2958" spans="1:8" ht="33.75" x14ac:dyDescent="0.25">
      <c r="A2958" s="193" t="s">
        <v>18354</v>
      </c>
      <c r="B2958" s="194" t="s">
        <v>23258</v>
      </c>
      <c r="C2958" s="188" t="s">
        <v>6</v>
      </c>
      <c r="D2958" s="177"/>
      <c r="E2958" s="201">
        <v>750</v>
      </c>
      <c r="F2958" s="201">
        <v>150</v>
      </c>
      <c r="G2958" s="88">
        <f t="shared" si="92"/>
        <v>0</v>
      </c>
      <c r="H2958" s="66">
        <f t="shared" si="93"/>
        <v>0</v>
      </c>
    </row>
    <row r="2959" spans="1:8" ht="33.75" x14ac:dyDescent="0.25">
      <c r="A2959" s="193" t="s">
        <v>18355</v>
      </c>
      <c r="B2959" s="194" t="s">
        <v>23208</v>
      </c>
      <c r="C2959" s="188" t="s">
        <v>6</v>
      </c>
      <c r="D2959" s="177"/>
      <c r="E2959" s="201">
        <v>100</v>
      </c>
      <c r="F2959" s="201">
        <v>20</v>
      </c>
      <c r="G2959" s="88">
        <f t="shared" si="92"/>
        <v>0</v>
      </c>
      <c r="H2959" s="66">
        <f t="shared" si="93"/>
        <v>0</v>
      </c>
    </row>
    <row r="2960" spans="1:8" ht="33.75" x14ac:dyDescent="0.25">
      <c r="A2960" s="193" t="s">
        <v>18356</v>
      </c>
      <c r="B2960" s="194" t="s">
        <v>23259</v>
      </c>
      <c r="C2960" s="188" t="s">
        <v>6</v>
      </c>
      <c r="D2960" s="177"/>
      <c r="E2960" s="201">
        <v>150</v>
      </c>
      <c r="F2960" s="201">
        <v>30</v>
      </c>
      <c r="G2960" s="88">
        <f t="shared" si="92"/>
        <v>0</v>
      </c>
      <c r="H2960" s="66">
        <f t="shared" si="93"/>
        <v>0</v>
      </c>
    </row>
    <row r="2961" spans="1:8" ht="22.5" x14ac:dyDescent="0.25">
      <c r="A2961" s="193" t="s">
        <v>18357</v>
      </c>
      <c r="B2961" s="194" t="s">
        <v>23210</v>
      </c>
      <c r="C2961" s="188" t="s">
        <v>6</v>
      </c>
      <c r="D2961" s="177"/>
      <c r="E2961" s="201">
        <v>2800</v>
      </c>
      <c r="F2961" s="201">
        <v>560</v>
      </c>
      <c r="G2961" s="88">
        <f t="shared" si="92"/>
        <v>0</v>
      </c>
      <c r="H2961" s="66">
        <f t="shared" si="93"/>
        <v>0</v>
      </c>
    </row>
    <row r="2962" spans="1:8" ht="45" x14ac:dyDescent="0.25">
      <c r="A2962" s="193" t="s">
        <v>18358</v>
      </c>
      <c r="B2962" s="194" t="s">
        <v>23260</v>
      </c>
      <c r="C2962" s="188" t="s">
        <v>6</v>
      </c>
      <c r="D2962" s="177"/>
      <c r="E2962" s="201">
        <v>3100</v>
      </c>
      <c r="F2962" s="201">
        <v>620</v>
      </c>
      <c r="G2962" s="88">
        <f t="shared" si="92"/>
        <v>0</v>
      </c>
      <c r="H2962" s="66">
        <f t="shared" si="93"/>
        <v>0</v>
      </c>
    </row>
    <row r="2963" spans="1:8" ht="33.75" x14ac:dyDescent="0.25">
      <c r="A2963" s="193" t="s">
        <v>18359</v>
      </c>
      <c r="B2963" s="194" t="s">
        <v>23212</v>
      </c>
      <c r="C2963" s="188" t="s">
        <v>6</v>
      </c>
      <c r="D2963" s="177"/>
      <c r="E2963" s="201">
        <v>1200</v>
      </c>
      <c r="F2963" s="201">
        <v>240</v>
      </c>
      <c r="G2963" s="88">
        <f t="shared" si="92"/>
        <v>0</v>
      </c>
      <c r="H2963" s="66">
        <f t="shared" si="93"/>
        <v>0</v>
      </c>
    </row>
    <row r="2964" spans="1:8" ht="33.75" x14ac:dyDescent="0.25">
      <c r="A2964" s="193" t="s">
        <v>18360</v>
      </c>
      <c r="B2964" s="194" t="s">
        <v>23250</v>
      </c>
      <c r="C2964" s="188" t="s">
        <v>6</v>
      </c>
      <c r="D2964" s="177"/>
      <c r="E2964" s="201">
        <v>1400</v>
      </c>
      <c r="F2964" s="201">
        <v>280</v>
      </c>
      <c r="G2964" s="88">
        <f t="shared" si="92"/>
        <v>0</v>
      </c>
      <c r="H2964" s="66">
        <f t="shared" si="93"/>
        <v>0</v>
      </c>
    </row>
    <row r="2965" spans="1:8" ht="33.75" x14ac:dyDescent="0.25">
      <c r="A2965" s="193" t="s">
        <v>18361</v>
      </c>
      <c r="B2965" s="194" t="s">
        <v>23214</v>
      </c>
      <c r="C2965" s="188" t="s">
        <v>6</v>
      </c>
      <c r="D2965" s="177"/>
      <c r="E2965" s="201">
        <v>1700</v>
      </c>
      <c r="F2965" s="201">
        <v>340</v>
      </c>
      <c r="G2965" s="88">
        <f t="shared" si="92"/>
        <v>0</v>
      </c>
      <c r="H2965" s="66">
        <f t="shared" si="93"/>
        <v>0</v>
      </c>
    </row>
    <row r="2966" spans="1:8" ht="33.75" x14ac:dyDescent="0.25">
      <c r="A2966" s="193" t="s">
        <v>18362</v>
      </c>
      <c r="B2966" s="194" t="s">
        <v>23215</v>
      </c>
      <c r="C2966" s="188" t="s">
        <v>6</v>
      </c>
      <c r="D2966" s="177"/>
      <c r="E2966" s="201">
        <v>1900</v>
      </c>
      <c r="F2966" s="201">
        <v>380</v>
      </c>
      <c r="G2966" s="88">
        <f t="shared" si="92"/>
        <v>0</v>
      </c>
      <c r="H2966" s="66">
        <f t="shared" si="93"/>
        <v>0</v>
      </c>
    </row>
    <row r="2967" spans="1:8" ht="56.25" x14ac:dyDescent="0.25">
      <c r="A2967" s="193" t="s">
        <v>18363</v>
      </c>
      <c r="B2967" s="194" t="s">
        <v>23261</v>
      </c>
      <c r="C2967" s="188" t="s">
        <v>6</v>
      </c>
      <c r="D2967" s="177"/>
      <c r="E2967" s="201">
        <v>2400</v>
      </c>
      <c r="F2967" s="201">
        <v>480</v>
      </c>
      <c r="G2967" s="88">
        <f t="shared" si="92"/>
        <v>0</v>
      </c>
      <c r="H2967" s="66">
        <f t="shared" si="93"/>
        <v>0</v>
      </c>
    </row>
    <row r="2968" spans="1:8" ht="33.75" x14ac:dyDescent="0.25">
      <c r="A2968" s="193" t="s">
        <v>18364</v>
      </c>
      <c r="B2968" s="194" t="s">
        <v>23228</v>
      </c>
      <c r="C2968" s="188" t="s">
        <v>6</v>
      </c>
      <c r="D2968" s="177"/>
      <c r="E2968" s="201">
        <v>1100</v>
      </c>
      <c r="F2968" s="201">
        <v>220</v>
      </c>
      <c r="G2968" s="88">
        <f t="shared" si="92"/>
        <v>0</v>
      </c>
      <c r="H2968" s="66">
        <f t="shared" si="93"/>
        <v>0</v>
      </c>
    </row>
    <row r="2969" spans="1:8" ht="33.75" x14ac:dyDescent="0.25">
      <c r="A2969" s="193" t="s">
        <v>18365</v>
      </c>
      <c r="B2969" s="194" t="s">
        <v>23252</v>
      </c>
      <c r="C2969" s="188" t="s">
        <v>6</v>
      </c>
      <c r="D2969" s="177"/>
      <c r="E2969" s="201">
        <v>1500</v>
      </c>
      <c r="F2969" s="201">
        <v>300</v>
      </c>
      <c r="G2969" s="88">
        <f t="shared" si="92"/>
        <v>0</v>
      </c>
      <c r="H2969" s="66">
        <f t="shared" si="93"/>
        <v>0</v>
      </c>
    </row>
    <row r="2970" spans="1:8" ht="409.5" x14ac:dyDescent="0.25">
      <c r="A2970" s="193" t="s">
        <v>18366</v>
      </c>
      <c r="B2970" s="194" t="s">
        <v>23262</v>
      </c>
      <c r="C2970" s="188" t="s">
        <v>6</v>
      </c>
      <c r="D2970" s="177"/>
      <c r="E2970" s="201">
        <v>44950</v>
      </c>
      <c r="F2970" s="201">
        <v>8990</v>
      </c>
      <c r="G2970" s="88">
        <f t="shared" si="92"/>
        <v>0</v>
      </c>
      <c r="H2970" s="66">
        <f t="shared" si="93"/>
        <v>0</v>
      </c>
    </row>
    <row r="2971" spans="1:8" ht="45" x14ac:dyDescent="0.25">
      <c r="A2971" s="193" t="s">
        <v>18367</v>
      </c>
      <c r="B2971" s="194" t="s">
        <v>23221</v>
      </c>
      <c r="C2971" s="188" t="s">
        <v>6</v>
      </c>
      <c r="D2971" s="177"/>
      <c r="E2971" s="201">
        <v>2600</v>
      </c>
      <c r="F2971" s="201">
        <v>520</v>
      </c>
      <c r="G2971" s="88">
        <f t="shared" si="92"/>
        <v>0</v>
      </c>
      <c r="H2971" s="66">
        <f t="shared" si="93"/>
        <v>0</v>
      </c>
    </row>
    <row r="2972" spans="1:8" ht="33.75" x14ac:dyDescent="0.25">
      <c r="A2972" s="193" t="s">
        <v>18368</v>
      </c>
      <c r="B2972" s="194" t="s">
        <v>23235</v>
      </c>
      <c r="C2972" s="188" t="s">
        <v>6</v>
      </c>
      <c r="D2972" s="177"/>
      <c r="E2972" s="201">
        <v>1700</v>
      </c>
      <c r="F2972" s="201">
        <v>340</v>
      </c>
      <c r="G2972" s="88">
        <f t="shared" si="92"/>
        <v>0</v>
      </c>
      <c r="H2972" s="66">
        <f t="shared" si="93"/>
        <v>0</v>
      </c>
    </row>
    <row r="2973" spans="1:8" ht="33.75" x14ac:dyDescent="0.25">
      <c r="A2973" s="193" t="s">
        <v>18369</v>
      </c>
      <c r="B2973" s="194" t="s">
        <v>23245</v>
      </c>
      <c r="C2973" s="188" t="s">
        <v>6</v>
      </c>
      <c r="D2973" s="177"/>
      <c r="E2973" s="201">
        <v>350</v>
      </c>
      <c r="F2973" s="201">
        <v>70</v>
      </c>
      <c r="G2973" s="88">
        <f t="shared" si="92"/>
        <v>0</v>
      </c>
      <c r="H2973" s="66">
        <f t="shared" si="93"/>
        <v>0</v>
      </c>
    </row>
    <row r="2974" spans="1:8" ht="45" x14ac:dyDescent="0.25">
      <c r="A2974" s="193" t="s">
        <v>18370</v>
      </c>
      <c r="B2974" s="194" t="s">
        <v>23257</v>
      </c>
      <c r="C2974" s="188" t="s">
        <v>6</v>
      </c>
      <c r="D2974" s="177"/>
      <c r="E2974" s="201">
        <v>3200</v>
      </c>
      <c r="F2974" s="201">
        <v>640</v>
      </c>
      <c r="G2974" s="88">
        <f t="shared" si="92"/>
        <v>0</v>
      </c>
      <c r="H2974" s="66">
        <f t="shared" si="93"/>
        <v>0</v>
      </c>
    </row>
    <row r="2975" spans="1:8" ht="33.75" x14ac:dyDescent="0.25">
      <c r="A2975" s="193" t="s">
        <v>18371</v>
      </c>
      <c r="B2975" s="194" t="s">
        <v>23263</v>
      </c>
      <c r="C2975" s="188" t="s">
        <v>6</v>
      </c>
      <c r="D2975" s="177"/>
      <c r="E2975" s="201">
        <v>750</v>
      </c>
      <c r="F2975" s="201">
        <v>150</v>
      </c>
      <c r="G2975" s="88">
        <f t="shared" si="92"/>
        <v>0</v>
      </c>
      <c r="H2975" s="66">
        <f t="shared" si="93"/>
        <v>0</v>
      </c>
    </row>
    <row r="2976" spans="1:8" ht="33.75" x14ac:dyDescent="0.25">
      <c r="A2976" s="193" t="s">
        <v>18372</v>
      </c>
      <c r="B2976" s="194" t="s">
        <v>23264</v>
      </c>
      <c r="C2976" s="188" t="s">
        <v>6</v>
      </c>
      <c r="D2976" s="177"/>
      <c r="E2976" s="201">
        <v>100</v>
      </c>
      <c r="F2976" s="201">
        <v>20</v>
      </c>
      <c r="G2976" s="88">
        <f t="shared" si="92"/>
        <v>0</v>
      </c>
      <c r="H2976" s="66">
        <f t="shared" si="93"/>
        <v>0</v>
      </c>
    </row>
    <row r="2977" spans="1:8" ht="33.75" x14ac:dyDescent="0.25">
      <c r="A2977" s="193" t="s">
        <v>18373</v>
      </c>
      <c r="B2977" s="194" t="s">
        <v>23209</v>
      </c>
      <c r="C2977" s="188" t="s">
        <v>6</v>
      </c>
      <c r="D2977" s="177"/>
      <c r="E2977" s="201">
        <v>150</v>
      </c>
      <c r="F2977" s="201">
        <v>30</v>
      </c>
      <c r="G2977" s="88">
        <f t="shared" si="92"/>
        <v>0</v>
      </c>
      <c r="H2977" s="66">
        <f t="shared" si="93"/>
        <v>0</v>
      </c>
    </row>
    <row r="2978" spans="1:8" ht="22.5" x14ac:dyDescent="0.25">
      <c r="A2978" s="193" t="s">
        <v>18374</v>
      </c>
      <c r="B2978" s="194" t="s">
        <v>23210</v>
      </c>
      <c r="C2978" s="188" t="s">
        <v>6</v>
      </c>
      <c r="D2978" s="177"/>
      <c r="E2978" s="201">
        <v>2800</v>
      </c>
      <c r="F2978" s="201">
        <v>560</v>
      </c>
      <c r="G2978" s="88">
        <f t="shared" si="92"/>
        <v>0</v>
      </c>
      <c r="H2978" s="66">
        <f t="shared" si="93"/>
        <v>0</v>
      </c>
    </row>
    <row r="2979" spans="1:8" ht="45" x14ac:dyDescent="0.25">
      <c r="A2979" s="193" t="s">
        <v>18375</v>
      </c>
      <c r="B2979" s="194" t="s">
        <v>23265</v>
      </c>
      <c r="C2979" s="188" t="s">
        <v>6</v>
      </c>
      <c r="D2979" s="177"/>
      <c r="E2979" s="201">
        <v>3100</v>
      </c>
      <c r="F2979" s="201">
        <v>620</v>
      </c>
      <c r="G2979" s="88">
        <f t="shared" si="92"/>
        <v>0</v>
      </c>
      <c r="H2979" s="66">
        <f t="shared" si="93"/>
        <v>0</v>
      </c>
    </row>
    <row r="2980" spans="1:8" ht="33.75" x14ac:dyDescent="0.25">
      <c r="A2980" s="193" t="s">
        <v>18376</v>
      </c>
      <c r="B2980" s="194" t="s">
        <v>23212</v>
      </c>
      <c r="C2980" s="188" t="s">
        <v>6</v>
      </c>
      <c r="D2980" s="177"/>
      <c r="E2980" s="201">
        <v>1200</v>
      </c>
      <c r="F2980" s="201">
        <v>240</v>
      </c>
      <c r="G2980" s="88">
        <f t="shared" si="92"/>
        <v>0</v>
      </c>
      <c r="H2980" s="66">
        <f t="shared" si="93"/>
        <v>0</v>
      </c>
    </row>
    <row r="2981" spans="1:8" ht="33.75" x14ac:dyDescent="0.25">
      <c r="A2981" s="193" t="s">
        <v>18377</v>
      </c>
      <c r="B2981" s="194" t="s">
        <v>23213</v>
      </c>
      <c r="C2981" s="188" t="s">
        <v>6</v>
      </c>
      <c r="D2981" s="177"/>
      <c r="E2981" s="201">
        <v>1400</v>
      </c>
      <c r="F2981" s="201">
        <v>280</v>
      </c>
      <c r="G2981" s="88">
        <f t="shared" si="92"/>
        <v>0</v>
      </c>
      <c r="H2981" s="66">
        <f t="shared" si="93"/>
        <v>0</v>
      </c>
    </row>
    <row r="2982" spans="1:8" ht="33.75" x14ac:dyDescent="0.25">
      <c r="A2982" s="193" t="s">
        <v>18378</v>
      </c>
      <c r="B2982" s="194" t="s">
        <v>23214</v>
      </c>
      <c r="C2982" s="188" t="s">
        <v>6</v>
      </c>
      <c r="D2982" s="177"/>
      <c r="E2982" s="201">
        <v>1700</v>
      </c>
      <c r="F2982" s="201">
        <v>340</v>
      </c>
      <c r="G2982" s="88">
        <f t="shared" si="92"/>
        <v>0</v>
      </c>
      <c r="H2982" s="66">
        <f t="shared" si="93"/>
        <v>0</v>
      </c>
    </row>
    <row r="2983" spans="1:8" ht="33.75" x14ac:dyDescent="0.25">
      <c r="A2983" s="193" t="s">
        <v>18379</v>
      </c>
      <c r="B2983" s="194" t="s">
        <v>23215</v>
      </c>
      <c r="C2983" s="188" t="s">
        <v>6</v>
      </c>
      <c r="D2983" s="177"/>
      <c r="E2983" s="201">
        <v>1900</v>
      </c>
      <c r="F2983" s="201">
        <v>380</v>
      </c>
      <c r="G2983" s="88">
        <f t="shared" si="92"/>
        <v>0</v>
      </c>
      <c r="H2983" s="66">
        <f t="shared" si="93"/>
        <v>0</v>
      </c>
    </row>
    <row r="2984" spans="1:8" ht="67.5" x14ac:dyDescent="0.25">
      <c r="A2984" s="193" t="s">
        <v>18380</v>
      </c>
      <c r="B2984" s="194" t="s">
        <v>23227</v>
      </c>
      <c r="C2984" s="188" t="s">
        <v>6</v>
      </c>
      <c r="D2984" s="177"/>
      <c r="E2984" s="201">
        <v>800</v>
      </c>
      <c r="F2984" s="201">
        <v>160</v>
      </c>
      <c r="G2984" s="88">
        <f t="shared" si="92"/>
        <v>0</v>
      </c>
      <c r="H2984" s="66">
        <f t="shared" si="93"/>
        <v>0</v>
      </c>
    </row>
    <row r="2985" spans="1:8" ht="33.75" x14ac:dyDescent="0.25">
      <c r="A2985" s="193" t="s">
        <v>18381</v>
      </c>
      <c r="B2985" s="194" t="s">
        <v>23251</v>
      </c>
      <c r="C2985" s="188" t="s">
        <v>6</v>
      </c>
      <c r="D2985" s="177"/>
      <c r="E2985" s="201">
        <v>1100</v>
      </c>
      <c r="F2985" s="201">
        <v>220</v>
      </c>
      <c r="G2985" s="88">
        <f t="shared" si="92"/>
        <v>0</v>
      </c>
      <c r="H2985" s="66">
        <f t="shared" si="93"/>
        <v>0</v>
      </c>
    </row>
    <row r="2986" spans="1:8" ht="33.75" x14ac:dyDescent="0.25">
      <c r="A2986" s="193" t="s">
        <v>18382</v>
      </c>
      <c r="B2986" s="194" t="s">
        <v>23252</v>
      </c>
      <c r="C2986" s="188" t="s">
        <v>6</v>
      </c>
      <c r="D2986" s="177"/>
      <c r="E2986" s="201">
        <v>1500</v>
      </c>
      <c r="F2986" s="201">
        <v>300</v>
      </c>
      <c r="G2986" s="88">
        <f t="shared" si="92"/>
        <v>0</v>
      </c>
      <c r="H2986" s="66">
        <f t="shared" si="93"/>
        <v>0</v>
      </c>
    </row>
    <row r="2987" spans="1:8" ht="22.5" x14ac:dyDescent="0.25">
      <c r="A2987" s="193" t="s">
        <v>18383</v>
      </c>
      <c r="B2987" s="194" t="s">
        <v>23253</v>
      </c>
      <c r="C2987" s="188" t="s">
        <v>6</v>
      </c>
      <c r="D2987" s="177"/>
      <c r="E2987" s="201">
        <v>1500</v>
      </c>
      <c r="F2987" s="201">
        <v>300</v>
      </c>
      <c r="G2987" s="88">
        <f t="shared" si="92"/>
        <v>0</v>
      </c>
      <c r="H2987" s="66">
        <f t="shared" si="93"/>
        <v>0</v>
      </c>
    </row>
    <row r="2988" spans="1:8" ht="57" customHeight="1" x14ac:dyDescent="0.25">
      <c r="A2988" s="197" t="s">
        <v>23266</v>
      </c>
      <c r="B2988" s="344" t="s">
        <v>23267</v>
      </c>
      <c r="C2988" s="345"/>
      <c r="D2988" s="345"/>
      <c r="E2988" s="345"/>
      <c r="F2988" s="345"/>
      <c r="G2988" s="345"/>
      <c r="H2988" s="346"/>
    </row>
    <row r="2989" spans="1:8" ht="409.5" x14ac:dyDescent="0.25">
      <c r="A2989" s="193" t="s">
        <v>18384</v>
      </c>
      <c r="B2989" s="194" t="s">
        <v>23268</v>
      </c>
      <c r="C2989" s="188" t="s">
        <v>6</v>
      </c>
      <c r="D2989" s="177"/>
      <c r="E2989" s="201">
        <v>16800</v>
      </c>
      <c r="F2989" s="201">
        <v>3360</v>
      </c>
      <c r="G2989" s="88">
        <f t="shared" si="92"/>
        <v>0</v>
      </c>
      <c r="H2989" s="66">
        <f t="shared" si="93"/>
        <v>0</v>
      </c>
    </row>
    <row r="2990" spans="1:8" ht="33.75" x14ac:dyDescent="0.25">
      <c r="A2990" s="193" t="s">
        <v>18385</v>
      </c>
      <c r="B2990" s="194" t="s">
        <v>23269</v>
      </c>
      <c r="C2990" s="188" t="s">
        <v>6</v>
      </c>
      <c r="D2990" s="177"/>
      <c r="E2990" s="201">
        <v>1800</v>
      </c>
      <c r="F2990" s="201">
        <v>360</v>
      </c>
      <c r="G2990" s="88">
        <f t="shared" si="92"/>
        <v>0</v>
      </c>
      <c r="H2990" s="66">
        <f t="shared" si="93"/>
        <v>0</v>
      </c>
    </row>
    <row r="2991" spans="1:8" ht="33.75" x14ac:dyDescent="0.25">
      <c r="A2991" s="193" t="s">
        <v>18386</v>
      </c>
      <c r="B2991" s="194" t="s">
        <v>23270</v>
      </c>
      <c r="C2991" s="188" t="s">
        <v>6</v>
      </c>
      <c r="D2991" s="177"/>
      <c r="E2991" s="201">
        <v>1450</v>
      </c>
      <c r="F2991" s="201">
        <v>290</v>
      </c>
      <c r="G2991" s="88">
        <f t="shared" si="92"/>
        <v>0</v>
      </c>
      <c r="H2991" s="66">
        <f t="shared" si="93"/>
        <v>0</v>
      </c>
    </row>
    <row r="2992" spans="1:8" ht="22.5" x14ac:dyDescent="0.25">
      <c r="A2992" s="193" t="s">
        <v>18387</v>
      </c>
      <c r="B2992" s="194" t="s">
        <v>23271</v>
      </c>
      <c r="C2992" s="188" t="s">
        <v>6</v>
      </c>
      <c r="D2992" s="177"/>
      <c r="E2992" s="201">
        <v>200</v>
      </c>
      <c r="F2992" s="201">
        <v>40</v>
      </c>
      <c r="G2992" s="88">
        <f t="shared" si="92"/>
        <v>0</v>
      </c>
      <c r="H2992" s="66">
        <f t="shared" si="93"/>
        <v>0</v>
      </c>
    </row>
    <row r="2993" spans="1:8" ht="22.5" x14ac:dyDescent="0.25">
      <c r="A2993" s="193" t="s">
        <v>18388</v>
      </c>
      <c r="B2993" s="194" t="s">
        <v>23210</v>
      </c>
      <c r="C2993" s="188" t="s">
        <v>6</v>
      </c>
      <c r="D2993" s="177"/>
      <c r="E2993" s="201">
        <v>530</v>
      </c>
      <c r="F2993" s="201">
        <v>106</v>
      </c>
      <c r="G2993" s="88">
        <f t="shared" si="92"/>
        <v>0</v>
      </c>
      <c r="H2993" s="66">
        <f t="shared" si="93"/>
        <v>0</v>
      </c>
    </row>
    <row r="2994" spans="1:8" ht="22.5" x14ac:dyDescent="0.25">
      <c r="A2994" s="193" t="s">
        <v>18389</v>
      </c>
      <c r="B2994" s="194" t="s">
        <v>23272</v>
      </c>
      <c r="C2994" s="188" t="s">
        <v>6</v>
      </c>
      <c r="D2994" s="177"/>
      <c r="E2994" s="201">
        <v>680</v>
      </c>
      <c r="F2994" s="201">
        <v>136</v>
      </c>
      <c r="G2994" s="88">
        <f t="shared" si="92"/>
        <v>0</v>
      </c>
      <c r="H2994" s="66">
        <f t="shared" si="93"/>
        <v>0</v>
      </c>
    </row>
    <row r="2995" spans="1:8" ht="33.75" x14ac:dyDescent="0.25">
      <c r="A2995" s="193" t="s">
        <v>18390</v>
      </c>
      <c r="B2995" s="194" t="s">
        <v>23273</v>
      </c>
      <c r="C2995" s="188" t="s">
        <v>6</v>
      </c>
      <c r="D2995" s="177"/>
      <c r="E2995" s="201">
        <v>1560</v>
      </c>
      <c r="F2995" s="201">
        <v>312</v>
      </c>
      <c r="G2995" s="88">
        <f t="shared" si="92"/>
        <v>0</v>
      </c>
      <c r="H2995" s="66">
        <f t="shared" si="93"/>
        <v>0</v>
      </c>
    </row>
    <row r="2996" spans="1:8" ht="33.75" x14ac:dyDescent="0.25">
      <c r="A2996" s="193" t="s">
        <v>18391</v>
      </c>
      <c r="B2996" s="194" t="s">
        <v>23274</v>
      </c>
      <c r="C2996" s="188" t="s">
        <v>6</v>
      </c>
      <c r="D2996" s="177"/>
      <c r="E2996" s="201">
        <v>950</v>
      </c>
      <c r="F2996" s="201">
        <v>190</v>
      </c>
      <c r="G2996" s="88">
        <f t="shared" si="92"/>
        <v>0</v>
      </c>
      <c r="H2996" s="66">
        <f t="shared" si="93"/>
        <v>0</v>
      </c>
    </row>
    <row r="2997" spans="1:8" ht="33.75" x14ac:dyDescent="0.25">
      <c r="A2997" s="193" t="s">
        <v>18392</v>
      </c>
      <c r="B2997" s="194" t="s">
        <v>23275</v>
      </c>
      <c r="C2997" s="188" t="s">
        <v>6</v>
      </c>
      <c r="D2997" s="177"/>
      <c r="E2997" s="201">
        <v>1020</v>
      </c>
      <c r="F2997" s="201">
        <v>204</v>
      </c>
      <c r="G2997" s="88">
        <f t="shared" si="92"/>
        <v>0</v>
      </c>
      <c r="H2997" s="66">
        <f t="shared" si="93"/>
        <v>0</v>
      </c>
    </row>
    <row r="2998" spans="1:8" ht="22.5" x14ac:dyDescent="0.25">
      <c r="A2998" s="193" t="s">
        <v>18393</v>
      </c>
      <c r="B2998" s="194" t="s">
        <v>23276</v>
      </c>
      <c r="C2998" s="188" t="s">
        <v>6</v>
      </c>
      <c r="D2998" s="177"/>
      <c r="E2998" s="201">
        <v>1180</v>
      </c>
      <c r="F2998" s="201">
        <v>236</v>
      </c>
      <c r="G2998" s="88">
        <f t="shared" si="92"/>
        <v>0</v>
      </c>
      <c r="H2998" s="66">
        <f t="shared" si="93"/>
        <v>0</v>
      </c>
    </row>
    <row r="2999" spans="1:8" ht="22.5" x14ac:dyDescent="0.25">
      <c r="A2999" s="193" t="s">
        <v>18394</v>
      </c>
      <c r="B2999" s="194" t="s">
        <v>23277</v>
      </c>
      <c r="C2999" s="188" t="s">
        <v>6</v>
      </c>
      <c r="D2999" s="177"/>
      <c r="E2999" s="201">
        <v>1720</v>
      </c>
      <c r="F2999" s="201">
        <v>344</v>
      </c>
      <c r="G2999" s="88">
        <f t="shared" si="92"/>
        <v>0</v>
      </c>
      <c r="H2999" s="66">
        <f t="shared" si="93"/>
        <v>0</v>
      </c>
    </row>
    <row r="3000" spans="1:8" ht="22.5" x14ac:dyDescent="0.25">
      <c r="A3000" s="193" t="s">
        <v>18395</v>
      </c>
      <c r="B3000" s="194" t="s">
        <v>23278</v>
      </c>
      <c r="C3000" s="188" t="s">
        <v>6</v>
      </c>
      <c r="D3000" s="177"/>
      <c r="E3000" s="201">
        <v>450</v>
      </c>
      <c r="F3000" s="201">
        <v>90</v>
      </c>
      <c r="G3000" s="88">
        <f t="shared" si="92"/>
        <v>0</v>
      </c>
      <c r="H3000" s="66">
        <f t="shared" si="93"/>
        <v>0</v>
      </c>
    </row>
    <row r="3001" spans="1:8" ht="33.75" x14ac:dyDescent="0.25">
      <c r="A3001" s="193" t="s">
        <v>18396</v>
      </c>
      <c r="B3001" s="194" t="s">
        <v>23279</v>
      </c>
      <c r="C3001" s="188" t="s">
        <v>6</v>
      </c>
      <c r="D3001" s="177"/>
      <c r="E3001" s="201">
        <v>970</v>
      </c>
      <c r="F3001" s="201">
        <v>194</v>
      </c>
      <c r="G3001" s="88">
        <f t="shared" si="92"/>
        <v>0</v>
      </c>
      <c r="H3001" s="66">
        <f t="shared" si="93"/>
        <v>0</v>
      </c>
    </row>
    <row r="3002" spans="1:8" ht="45" x14ac:dyDescent="0.25">
      <c r="A3002" s="193" t="s">
        <v>18397</v>
      </c>
      <c r="B3002" s="194" t="s">
        <v>23280</v>
      </c>
      <c r="C3002" s="188" t="s">
        <v>6</v>
      </c>
      <c r="D3002" s="177"/>
      <c r="E3002" s="201">
        <v>890</v>
      </c>
      <c r="F3002" s="201">
        <v>178</v>
      </c>
      <c r="G3002" s="88">
        <f t="shared" si="92"/>
        <v>0</v>
      </c>
      <c r="H3002" s="66">
        <f t="shared" si="93"/>
        <v>0</v>
      </c>
    </row>
    <row r="3003" spans="1:8" ht="22.5" x14ac:dyDescent="0.25">
      <c r="A3003" s="193" t="s">
        <v>18398</v>
      </c>
      <c r="B3003" s="194" t="s">
        <v>23253</v>
      </c>
      <c r="C3003" s="188" t="s">
        <v>6</v>
      </c>
      <c r="D3003" s="177"/>
      <c r="E3003" s="201">
        <v>1200</v>
      </c>
      <c r="F3003" s="201">
        <v>240</v>
      </c>
      <c r="G3003" s="88">
        <f t="shared" si="92"/>
        <v>0</v>
      </c>
      <c r="H3003" s="66">
        <f t="shared" si="93"/>
        <v>0</v>
      </c>
    </row>
    <row r="3004" spans="1:8" ht="112.5" x14ac:dyDescent="0.25">
      <c r="A3004" s="193" t="s">
        <v>18399</v>
      </c>
      <c r="B3004" s="194" t="s">
        <v>23281</v>
      </c>
      <c r="C3004" s="188" t="s">
        <v>15</v>
      </c>
      <c r="D3004" s="177"/>
      <c r="E3004" s="201">
        <v>1680</v>
      </c>
      <c r="F3004" s="201">
        <v>336</v>
      </c>
      <c r="G3004" s="88">
        <f t="shared" si="92"/>
        <v>0</v>
      </c>
      <c r="H3004" s="66">
        <f t="shared" si="93"/>
        <v>0</v>
      </c>
    </row>
    <row r="3005" spans="1:8" ht="123.75" x14ac:dyDescent="0.25">
      <c r="A3005" s="193" t="s">
        <v>18400</v>
      </c>
      <c r="B3005" s="194" t="s">
        <v>23282</v>
      </c>
      <c r="C3005" s="188" t="s">
        <v>15</v>
      </c>
      <c r="D3005" s="177"/>
      <c r="E3005" s="201">
        <v>2040</v>
      </c>
      <c r="F3005" s="201">
        <v>408</v>
      </c>
      <c r="G3005" s="88">
        <f t="shared" si="92"/>
        <v>0</v>
      </c>
      <c r="H3005" s="66">
        <f t="shared" si="93"/>
        <v>0</v>
      </c>
    </row>
    <row r="3006" spans="1:8" ht="409.5" x14ac:dyDescent="0.25">
      <c r="A3006" s="193" t="s">
        <v>18401</v>
      </c>
      <c r="B3006" s="194" t="s">
        <v>23283</v>
      </c>
      <c r="C3006" s="188" t="s">
        <v>6</v>
      </c>
      <c r="D3006" s="177"/>
      <c r="E3006" s="201">
        <v>12200</v>
      </c>
      <c r="F3006" s="201">
        <v>2440</v>
      </c>
      <c r="G3006" s="88">
        <f t="shared" si="92"/>
        <v>0</v>
      </c>
      <c r="H3006" s="66">
        <f t="shared" si="93"/>
        <v>0</v>
      </c>
    </row>
    <row r="3007" spans="1:8" ht="56.25" x14ac:dyDescent="0.25">
      <c r="A3007" s="193" t="s">
        <v>18402</v>
      </c>
      <c r="B3007" s="194" t="s">
        <v>23284</v>
      </c>
      <c r="C3007" s="188" t="s">
        <v>15</v>
      </c>
      <c r="D3007" s="177"/>
      <c r="E3007" s="201">
        <v>180</v>
      </c>
      <c r="F3007" s="201">
        <v>36</v>
      </c>
      <c r="G3007" s="88">
        <f t="shared" si="92"/>
        <v>0</v>
      </c>
      <c r="H3007" s="66">
        <f t="shared" si="93"/>
        <v>0</v>
      </c>
    </row>
    <row r="3008" spans="1:8" ht="409.5" x14ac:dyDescent="0.25">
      <c r="A3008" s="193" t="s">
        <v>18403</v>
      </c>
      <c r="B3008" s="194" t="s">
        <v>23285</v>
      </c>
      <c r="C3008" s="188" t="s">
        <v>6</v>
      </c>
      <c r="D3008" s="177"/>
      <c r="E3008" s="201">
        <v>14300</v>
      </c>
      <c r="F3008" s="201">
        <v>2860</v>
      </c>
      <c r="G3008" s="88">
        <f t="shared" si="92"/>
        <v>0</v>
      </c>
      <c r="H3008" s="66">
        <f t="shared" si="93"/>
        <v>0</v>
      </c>
    </row>
    <row r="3009" spans="1:9" ht="56.25" x14ac:dyDescent="0.25">
      <c r="A3009" s="193" t="s">
        <v>18404</v>
      </c>
      <c r="B3009" s="194" t="s">
        <v>23286</v>
      </c>
      <c r="C3009" s="188" t="s">
        <v>15</v>
      </c>
      <c r="D3009" s="177"/>
      <c r="E3009" s="201">
        <v>210</v>
      </c>
      <c r="F3009" s="201">
        <v>42</v>
      </c>
      <c r="G3009" s="88">
        <f t="shared" si="92"/>
        <v>0</v>
      </c>
      <c r="H3009" s="66">
        <f t="shared" si="93"/>
        <v>0</v>
      </c>
    </row>
    <row r="3010" spans="1:9" ht="56.25" x14ac:dyDescent="0.25">
      <c r="A3010" s="193" t="s">
        <v>18405</v>
      </c>
      <c r="B3010" s="194" t="s">
        <v>23287</v>
      </c>
      <c r="C3010" s="188" t="s">
        <v>6</v>
      </c>
      <c r="D3010" s="177"/>
      <c r="E3010" s="201">
        <v>950</v>
      </c>
      <c r="F3010" s="201">
        <v>190</v>
      </c>
      <c r="G3010" s="88">
        <f t="shared" si="92"/>
        <v>0</v>
      </c>
      <c r="H3010" s="66">
        <f t="shared" si="93"/>
        <v>0</v>
      </c>
    </row>
    <row r="3011" spans="1:9" ht="22.5" x14ac:dyDescent="0.25">
      <c r="A3011" s="193" t="s">
        <v>18406</v>
      </c>
      <c r="B3011" s="194" t="s">
        <v>23288</v>
      </c>
      <c r="C3011" s="188" t="s">
        <v>6</v>
      </c>
      <c r="D3011" s="177"/>
      <c r="E3011" s="201">
        <v>250</v>
      </c>
      <c r="F3011" s="201">
        <v>50</v>
      </c>
      <c r="G3011" s="88">
        <f t="shared" si="92"/>
        <v>0</v>
      </c>
      <c r="H3011" s="66">
        <f t="shared" si="93"/>
        <v>0</v>
      </c>
    </row>
    <row r="3012" spans="1:9" ht="22.5" x14ac:dyDescent="0.25">
      <c r="A3012" s="193" t="s">
        <v>18407</v>
      </c>
      <c r="B3012" s="194" t="s">
        <v>23289</v>
      </c>
      <c r="C3012" s="188" t="s">
        <v>6</v>
      </c>
      <c r="D3012" s="177"/>
      <c r="E3012" s="201">
        <v>1150</v>
      </c>
      <c r="F3012" s="201">
        <v>230</v>
      </c>
      <c r="G3012" s="88">
        <f t="shared" ref="G3012:G3023" si="94">D3012*E3012</f>
        <v>0</v>
      </c>
      <c r="H3012" s="66">
        <f t="shared" ref="H3012:H3023" si="95">D3012*F3012</f>
        <v>0</v>
      </c>
    </row>
    <row r="3013" spans="1:9" ht="33.75" x14ac:dyDescent="0.25">
      <c r="A3013" s="193" t="s">
        <v>18408</v>
      </c>
      <c r="B3013" s="194" t="s">
        <v>23290</v>
      </c>
      <c r="C3013" s="188" t="s">
        <v>6</v>
      </c>
      <c r="D3013" s="177"/>
      <c r="E3013" s="201">
        <v>3400</v>
      </c>
      <c r="F3013" s="201">
        <v>680</v>
      </c>
      <c r="G3013" s="88">
        <f t="shared" si="94"/>
        <v>0</v>
      </c>
      <c r="H3013" s="66">
        <f t="shared" si="95"/>
        <v>0</v>
      </c>
    </row>
    <row r="3014" spans="1:9" ht="33.75" x14ac:dyDescent="0.25">
      <c r="A3014" s="193" t="s">
        <v>18409</v>
      </c>
      <c r="B3014" s="194" t="s">
        <v>23291</v>
      </c>
      <c r="C3014" s="188" t="s">
        <v>15</v>
      </c>
      <c r="D3014" s="177"/>
      <c r="E3014" s="201">
        <v>450</v>
      </c>
      <c r="F3014" s="201">
        <v>90</v>
      </c>
      <c r="G3014" s="88">
        <f t="shared" si="94"/>
        <v>0</v>
      </c>
      <c r="H3014" s="66">
        <f t="shared" si="95"/>
        <v>0</v>
      </c>
    </row>
    <row r="3015" spans="1:9" ht="33.75" x14ac:dyDescent="0.25">
      <c r="A3015" s="193" t="s">
        <v>18410</v>
      </c>
      <c r="B3015" s="194" t="s">
        <v>23292</v>
      </c>
      <c r="C3015" s="188" t="s">
        <v>15</v>
      </c>
      <c r="D3015" s="177"/>
      <c r="E3015" s="201">
        <v>950</v>
      </c>
      <c r="F3015" s="201">
        <v>190</v>
      </c>
      <c r="G3015" s="88">
        <f t="shared" si="94"/>
        <v>0</v>
      </c>
      <c r="H3015" s="66">
        <f t="shared" si="95"/>
        <v>0</v>
      </c>
    </row>
    <row r="3016" spans="1:9" ht="57" customHeight="1" x14ac:dyDescent="0.25">
      <c r="A3016" s="197" t="s">
        <v>23293</v>
      </c>
      <c r="B3016" s="344" t="s">
        <v>23294</v>
      </c>
      <c r="C3016" s="345"/>
      <c r="D3016" s="345"/>
      <c r="E3016" s="345"/>
      <c r="F3016" s="345"/>
      <c r="G3016" s="345"/>
      <c r="H3016" s="346"/>
    </row>
    <row r="3017" spans="1:9" ht="213" customHeight="1" x14ac:dyDescent="0.25">
      <c r="A3017" s="193" t="s">
        <v>18411</v>
      </c>
      <c r="B3017" s="194" t="s">
        <v>23295</v>
      </c>
      <c r="C3017" s="188" t="s">
        <v>6</v>
      </c>
      <c r="D3017" s="177"/>
      <c r="E3017" s="201">
        <v>88000</v>
      </c>
      <c r="F3017" s="201">
        <v>17600</v>
      </c>
      <c r="G3017" s="88">
        <f t="shared" ref="G3017" si="96">D3017*E3017</f>
        <v>0</v>
      </c>
      <c r="H3017" s="66">
        <f t="shared" ref="H3017" si="97">D3017*F3017</f>
        <v>0</v>
      </c>
    </row>
    <row r="3018" spans="1:9" ht="409.5" x14ac:dyDescent="0.25">
      <c r="A3018" s="193" t="s">
        <v>18412</v>
      </c>
      <c r="B3018" s="194" t="s">
        <v>23296</v>
      </c>
      <c r="C3018" s="188" t="s">
        <v>6</v>
      </c>
      <c r="D3018" s="177"/>
      <c r="E3018" s="201">
        <v>120450</v>
      </c>
      <c r="F3018" s="201">
        <v>24090</v>
      </c>
      <c r="G3018" s="88">
        <f t="shared" ref="G3018" si="98">D3018*E3018</f>
        <v>0</v>
      </c>
      <c r="H3018" s="66">
        <f t="shared" ref="H3018" si="99">D3018*F3018</f>
        <v>0</v>
      </c>
    </row>
    <row r="3019" spans="1:9" ht="57" customHeight="1" x14ac:dyDescent="0.25">
      <c r="A3019" s="197" t="s">
        <v>23297</v>
      </c>
      <c r="B3019" s="344" t="s">
        <v>23298</v>
      </c>
      <c r="C3019" s="345"/>
      <c r="D3019" s="345"/>
      <c r="E3019" s="345"/>
      <c r="F3019" s="345"/>
      <c r="G3019" s="345"/>
      <c r="H3019" s="346"/>
    </row>
    <row r="3020" spans="1:9" ht="303.75" x14ac:dyDescent="0.25">
      <c r="A3020" s="193" t="s">
        <v>18413</v>
      </c>
      <c r="B3020" s="194" t="s">
        <v>23299</v>
      </c>
      <c r="C3020" s="188" t="s">
        <v>6</v>
      </c>
      <c r="D3020" s="177"/>
      <c r="E3020" s="201">
        <v>7850</v>
      </c>
      <c r="F3020" s="201">
        <v>1570</v>
      </c>
      <c r="G3020" s="88">
        <f t="shared" si="94"/>
        <v>0</v>
      </c>
      <c r="H3020" s="66">
        <f t="shared" si="95"/>
        <v>0</v>
      </c>
    </row>
    <row r="3021" spans="1:9" ht="45" x14ac:dyDescent="0.25">
      <c r="A3021" s="193" t="s">
        <v>18414</v>
      </c>
      <c r="B3021" s="194" t="s">
        <v>23300</v>
      </c>
      <c r="C3021" s="188" t="s">
        <v>6</v>
      </c>
      <c r="D3021" s="177"/>
      <c r="E3021" s="201">
        <v>1300</v>
      </c>
      <c r="F3021" s="201">
        <v>260</v>
      </c>
      <c r="G3021" s="88">
        <f t="shared" si="94"/>
        <v>0</v>
      </c>
      <c r="H3021" s="66">
        <f t="shared" si="95"/>
        <v>0</v>
      </c>
    </row>
    <row r="3022" spans="1:9" ht="22.5" x14ac:dyDescent="0.25">
      <c r="A3022" s="193" t="s">
        <v>18415</v>
      </c>
      <c r="B3022" s="194" t="s">
        <v>23301</v>
      </c>
      <c r="C3022" s="188" t="s">
        <v>6</v>
      </c>
      <c r="D3022" s="177"/>
      <c r="E3022" s="201">
        <v>150</v>
      </c>
      <c r="F3022" s="201">
        <v>30</v>
      </c>
      <c r="G3022" s="88">
        <f t="shared" si="94"/>
        <v>0</v>
      </c>
      <c r="H3022" s="66">
        <f t="shared" si="95"/>
        <v>0</v>
      </c>
    </row>
    <row r="3023" spans="1:9" ht="22.5" x14ac:dyDescent="0.25">
      <c r="A3023" s="193" t="s">
        <v>18416</v>
      </c>
      <c r="B3023" s="194" t="s">
        <v>23302</v>
      </c>
      <c r="C3023" s="188" t="s">
        <v>6</v>
      </c>
      <c r="D3023" s="177"/>
      <c r="E3023" s="201">
        <v>980</v>
      </c>
      <c r="F3023" s="201">
        <v>196</v>
      </c>
      <c r="G3023" s="88">
        <f t="shared" si="94"/>
        <v>0</v>
      </c>
      <c r="H3023" s="66">
        <f t="shared" si="95"/>
        <v>0</v>
      </c>
    </row>
    <row r="3024" spans="1:9" s="2" customFormat="1" ht="20.100000000000001" customHeight="1" x14ac:dyDescent="0.25">
      <c r="A3024" s="347" t="s">
        <v>19897</v>
      </c>
      <c r="B3024" s="347"/>
      <c r="C3024" s="347"/>
      <c r="D3024" s="347"/>
      <c r="E3024" s="347"/>
      <c r="F3024" s="347"/>
      <c r="G3024" s="138">
        <f>SUM(G3:G3023)</f>
        <v>0</v>
      </c>
      <c r="H3024" s="139">
        <f>SUM(H3:H3023)</f>
        <v>0</v>
      </c>
      <c r="I3024" s="4"/>
    </row>
    <row r="3025" spans="2:8" x14ac:dyDescent="0.25">
      <c r="B3025" s="17"/>
      <c r="C3025" s="100"/>
      <c r="D3025" s="97"/>
      <c r="E3025" s="52"/>
      <c r="F3025" s="54"/>
      <c r="G3025" s="95"/>
      <c r="H3025" s="58"/>
    </row>
    <row r="3026" spans="2:8" x14ac:dyDescent="0.25">
      <c r="B3026" s="17"/>
      <c r="C3026" s="100"/>
      <c r="D3026" s="97"/>
      <c r="E3026" s="52"/>
      <c r="F3026" s="54"/>
      <c r="G3026" s="95"/>
      <c r="H3026" s="58"/>
    </row>
    <row r="3027" spans="2:8" x14ac:dyDescent="0.25">
      <c r="B3027" s="17"/>
      <c r="C3027" s="100"/>
      <c r="D3027" s="97"/>
      <c r="E3027" s="52"/>
      <c r="F3027" s="54"/>
      <c r="G3027" s="95"/>
      <c r="H3027" s="58"/>
    </row>
    <row r="3028" spans="2:8" x14ac:dyDescent="0.25">
      <c r="B3028" s="17"/>
      <c r="C3028" s="100"/>
      <c r="D3028" s="97"/>
      <c r="E3028" s="52"/>
      <c r="F3028" s="54"/>
      <c r="G3028" s="95"/>
      <c r="H3028" s="58"/>
    </row>
    <row r="3029" spans="2:8" x14ac:dyDescent="0.25">
      <c r="B3029" s="17"/>
      <c r="C3029" s="100"/>
      <c r="D3029" s="97"/>
      <c r="E3029" s="52"/>
      <c r="F3029" s="54"/>
      <c r="G3029" s="95"/>
      <c r="H3029" s="58"/>
    </row>
    <row r="3030" spans="2:8" x14ac:dyDescent="0.25">
      <c r="B3030" s="17"/>
      <c r="C3030" s="100"/>
      <c r="D3030" s="97"/>
      <c r="E3030" s="52"/>
      <c r="F3030" s="54"/>
      <c r="G3030" s="95"/>
      <c r="H3030" s="58"/>
    </row>
    <row r="3031" spans="2:8" x14ac:dyDescent="0.25">
      <c r="B3031" s="17"/>
      <c r="C3031" s="100"/>
      <c r="D3031" s="97"/>
      <c r="E3031" s="52"/>
      <c r="F3031" s="54"/>
      <c r="G3031" s="95"/>
      <c r="H3031" s="58"/>
    </row>
    <row r="3032" spans="2:8" x14ac:dyDescent="0.25">
      <c r="B3032" s="17"/>
      <c r="C3032" s="100"/>
      <c r="D3032" s="97"/>
      <c r="E3032" s="52"/>
      <c r="F3032" s="54"/>
      <c r="G3032" s="95"/>
      <c r="H3032" s="58"/>
    </row>
    <row r="3033" spans="2:8" x14ac:dyDescent="0.25">
      <c r="B3033" s="17"/>
      <c r="C3033" s="100"/>
      <c r="D3033" s="97"/>
      <c r="E3033" s="52"/>
      <c r="F3033" s="54"/>
      <c r="G3033" s="95"/>
      <c r="H3033" s="58"/>
    </row>
    <row r="3034" spans="2:8" x14ac:dyDescent="0.25">
      <c r="B3034" s="17"/>
      <c r="C3034" s="100"/>
      <c r="D3034" s="97"/>
      <c r="E3034" s="52"/>
      <c r="F3034" s="54"/>
      <c r="G3034" s="95"/>
      <c r="H3034" s="58"/>
    </row>
    <row r="3035" spans="2:8" x14ac:dyDescent="0.25">
      <c r="B3035" s="17"/>
      <c r="C3035" s="100"/>
      <c r="D3035" s="97"/>
      <c r="E3035" s="52"/>
      <c r="F3035" s="54"/>
      <c r="G3035" s="95"/>
      <c r="H3035" s="58"/>
    </row>
    <row r="3036" spans="2:8" x14ac:dyDescent="0.25">
      <c r="B3036" s="17"/>
      <c r="C3036" s="100"/>
      <c r="D3036" s="97"/>
      <c r="E3036" s="52"/>
      <c r="F3036" s="54"/>
      <c r="G3036" s="95"/>
      <c r="H3036" s="58"/>
    </row>
    <row r="3037" spans="2:8" x14ac:dyDescent="0.25">
      <c r="B3037" s="17"/>
      <c r="C3037" s="100"/>
      <c r="D3037" s="97"/>
      <c r="E3037" s="52"/>
      <c r="F3037" s="54"/>
      <c r="G3037" s="95"/>
      <c r="H3037" s="58"/>
    </row>
    <row r="3038" spans="2:8" x14ac:dyDescent="0.25">
      <c r="B3038" s="17"/>
      <c r="C3038" s="100"/>
      <c r="D3038" s="97"/>
      <c r="E3038" s="52"/>
      <c r="F3038" s="54"/>
      <c r="G3038" s="95"/>
      <c r="H3038" s="58"/>
    </row>
    <row r="3039" spans="2:8" x14ac:dyDescent="0.25">
      <c r="B3039" s="17"/>
      <c r="C3039" s="100"/>
      <c r="D3039" s="97"/>
      <c r="E3039" s="52"/>
      <c r="F3039" s="54"/>
      <c r="G3039" s="95"/>
      <c r="H3039" s="58"/>
    </row>
    <row r="3040" spans="2:8" x14ac:dyDescent="0.25">
      <c r="B3040" s="17"/>
      <c r="C3040" s="100"/>
      <c r="D3040" s="97"/>
      <c r="E3040" s="52"/>
      <c r="F3040" s="54"/>
      <c r="G3040" s="95"/>
      <c r="H3040" s="58"/>
    </row>
    <row r="3041" spans="2:8" x14ac:dyDescent="0.25">
      <c r="B3041" s="17"/>
      <c r="C3041" s="100"/>
      <c r="D3041" s="97"/>
      <c r="E3041" s="52"/>
      <c r="F3041" s="54"/>
      <c r="G3041" s="95"/>
      <c r="H3041" s="58"/>
    </row>
    <row r="3042" spans="2:8" x14ac:dyDescent="0.25">
      <c r="B3042" s="17"/>
      <c r="C3042" s="100"/>
      <c r="D3042" s="97"/>
      <c r="E3042" s="52"/>
      <c r="F3042" s="54"/>
      <c r="G3042" s="95"/>
      <c r="H3042" s="58"/>
    </row>
    <row r="3043" spans="2:8" x14ac:dyDescent="0.25">
      <c r="B3043" s="17"/>
      <c r="C3043" s="100"/>
      <c r="D3043" s="97"/>
      <c r="E3043" s="52"/>
      <c r="F3043" s="54"/>
      <c r="G3043" s="95"/>
      <c r="H3043" s="58"/>
    </row>
    <row r="3044" spans="2:8" x14ac:dyDescent="0.25">
      <c r="B3044" s="17"/>
      <c r="C3044" s="100"/>
      <c r="D3044" s="97"/>
      <c r="E3044" s="52"/>
      <c r="F3044" s="54"/>
      <c r="G3044" s="95"/>
      <c r="H3044" s="58"/>
    </row>
    <row r="3045" spans="2:8" x14ac:dyDescent="0.25">
      <c r="B3045" s="17"/>
      <c r="C3045" s="100"/>
      <c r="D3045" s="97"/>
      <c r="E3045" s="52"/>
      <c r="F3045" s="54"/>
      <c r="G3045" s="95"/>
      <c r="H3045" s="58"/>
    </row>
    <row r="3046" spans="2:8" x14ac:dyDescent="0.25">
      <c r="B3046" s="17"/>
      <c r="C3046" s="100"/>
      <c r="D3046" s="97"/>
      <c r="E3046" s="52"/>
      <c r="F3046" s="54"/>
      <c r="G3046" s="95"/>
      <c r="H3046" s="58"/>
    </row>
    <row r="3047" spans="2:8" x14ac:dyDescent="0.25">
      <c r="B3047" s="17"/>
      <c r="C3047" s="100"/>
      <c r="D3047" s="97"/>
      <c r="E3047" s="52"/>
      <c r="F3047" s="54"/>
      <c r="G3047" s="95"/>
      <c r="H3047" s="58"/>
    </row>
    <row r="3048" spans="2:8" x14ac:dyDescent="0.25">
      <c r="B3048" s="17"/>
      <c r="C3048" s="100"/>
      <c r="D3048" s="97"/>
      <c r="E3048" s="52"/>
      <c r="F3048" s="54"/>
      <c r="G3048" s="95"/>
      <c r="H3048" s="58"/>
    </row>
    <row r="3049" spans="2:8" x14ac:dyDescent="0.25">
      <c r="B3049" s="17"/>
      <c r="C3049" s="100"/>
      <c r="D3049" s="97"/>
      <c r="E3049" s="52"/>
      <c r="F3049" s="54"/>
      <c r="G3049" s="95"/>
      <c r="H3049" s="58"/>
    </row>
    <row r="3050" spans="2:8" x14ac:dyDescent="0.25">
      <c r="B3050" s="17"/>
      <c r="C3050" s="100"/>
      <c r="D3050" s="97"/>
      <c r="E3050" s="52"/>
      <c r="F3050" s="54"/>
      <c r="G3050" s="95"/>
      <c r="H3050" s="58"/>
    </row>
    <row r="3051" spans="2:8" x14ac:dyDescent="0.25">
      <c r="B3051" s="17"/>
      <c r="C3051" s="100"/>
      <c r="D3051" s="97"/>
      <c r="E3051" s="52"/>
      <c r="F3051" s="54"/>
      <c r="G3051" s="95"/>
      <c r="H3051" s="58"/>
    </row>
    <row r="3052" spans="2:8" x14ac:dyDescent="0.25">
      <c r="B3052" s="17"/>
      <c r="C3052" s="100"/>
      <c r="D3052" s="97"/>
      <c r="E3052" s="52"/>
      <c r="F3052" s="54"/>
      <c r="G3052" s="95"/>
      <c r="H3052" s="58"/>
    </row>
    <row r="3053" spans="2:8" x14ac:dyDescent="0.25">
      <c r="B3053" s="17"/>
      <c r="C3053" s="100"/>
      <c r="D3053" s="97"/>
      <c r="E3053" s="52"/>
      <c r="F3053" s="54"/>
      <c r="G3053" s="95"/>
      <c r="H3053" s="58"/>
    </row>
    <row r="3054" spans="2:8" x14ac:dyDescent="0.25">
      <c r="B3054" s="17"/>
      <c r="C3054" s="100"/>
      <c r="D3054" s="97"/>
      <c r="E3054" s="52"/>
      <c r="F3054" s="54"/>
      <c r="G3054" s="95"/>
      <c r="H3054" s="58"/>
    </row>
    <row r="3055" spans="2:8" x14ac:dyDescent="0.25">
      <c r="B3055" s="17"/>
      <c r="C3055" s="100"/>
      <c r="D3055" s="97"/>
      <c r="E3055" s="52"/>
      <c r="F3055" s="54"/>
      <c r="G3055" s="95"/>
      <c r="H3055" s="58"/>
    </row>
    <row r="3056" spans="2:8" x14ac:dyDescent="0.25">
      <c r="B3056" s="17"/>
      <c r="C3056" s="100"/>
      <c r="D3056" s="97"/>
      <c r="E3056" s="52"/>
      <c r="F3056" s="54"/>
      <c r="G3056" s="95"/>
      <c r="H3056" s="58"/>
    </row>
    <row r="3057" spans="2:8" x14ac:dyDescent="0.25">
      <c r="B3057" s="17"/>
      <c r="C3057" s="100"/>
      <c r="D3057" s="97"/>
      <c r="E3057" s="52"/>
      <c r="F3057" s="54"/>
      <c r="G3057" s="95"/>
      <c r="H3057" s="58"/>
    </row>
    <row r="3058" spans="2:8" x14ac:dyDescent="0.25">
      <c r="B3058" s="17"/>
      <c r="C3058" s="100"/>
      <c r="D3058" s="97"/>
      <c r="E3058" s="52"/>
      <c r="F3058" s="54"/>
      <c r="G3058" s="95"/>
      <c r="H3058" s="58"/>
    </row>
    <row r="3059" spans="2:8" x14ac:dyDescent="0.25">
      <c r="B3059" s="17"/>
      <c r="C3059" s="100"/>
      <c r="D3059" s="97"/>
      <c r="E3059" s="52"/>
      <c r="F3059" s="54"/>
      <c r="G3059" s="95"/>
      <c r="H3059" s="58"/>
    </row>
    <row r="3060" spans="2:8" x14ac:dyDescent="0.25">
      <c r="B3060" s="17"/>
      <c r="C3060" s="100"/>
      <c r="D3060" s="97"/>
      <c r="E3060" s="52"/>
      <c r="F3060" s="54"/>
      <c r="G3060" s="95"/>
      <c r="H3060" s="58"/>
    </row>
    <row r="3061" spans="2:8" x14ac:dyDescent="0.25">
      <c r="B3061" s="17"/>
      <c r="C3061" s="100"/>
      <c r="D3061" s="97"/>
      <c r="E3061" s="52"/>
      <c r="F3061" s="54"/>
      <c r="G3061" s="95"/>
      <c r="H3061" s="58"/>
    </row>
    <row r="3062" spans="2:8" x14ac:dyDescent="0.25">
      <c r="B3062" s="17"/>
      <c r="C3062" s="100"/>
      <c r="D3062" s="97"/>
      <c r="E3062" s="52"/>
      <c r="F3062" s="54"/>
      <c r="G3062" s="95"/>
      <c r="H3062" s="58"/>
    </row>
    <row r="3063" spans="2:8" x14ac:dyDescent="0.25">
      <c r="B3063" s="17"/>
      <c r="C3063" s="100"/>
      <c r="D3063" s="97"/>
      <c r="E3063" s="52"/>
      <c r="F3063" s="54"/>
      <c r="G3063" s="95"/>
      <c r="H3063" s="58"/>
    </row>
    <row r="3064" spans="2:8" x14ac:dyDescent="0.25">
      <c r="B3064" s="17"/>
      <c r="C3064" s="100"/>
      <c r="D3064" s="97"/>
      <c r="E3064" s="52"/>
      <c r="F3064" s="54"/>
      <c r="G3064" s="95"/>
      <c r="H3064" s="58"/>
    </row>
    <row r="3065" spans="2:8" x14ac:dyDescent="0.25">
      <c r="B3065" s="17"/>
      <c r="C3065" s="100"/>
      <c r="D3065" s="97"/>
      <c r="E3065" s="52"/>
      <c r="F3065" s="54"/>
      <c r="G3065" s="95"/>
      <c r="H3065" s="58"/>
    </row>
    <row r="3066" spans="2:8" x14ac:dyDescent="0.25">
      <c r="B3066" s="17"/>
      <c r="C3066" s="100"/>
      <c r="D3066" s="97"/>
      <c r="E3066" s="52"/>
      <c r="F3066" s="54"/>
      <c r="G3066" s="95"/>
      <c r="H3066" s="58"/>
    </row>
    <row r="3067" spans="2:8" x14ac:dyDescent="0.25">
      <c r="B3067" s="17"/>
      <c r="C3067" s="100"/>
      <c r="D3067" s="97"/>
      <c r="E3067" s="52"/>
      <c r="F3067" s="54"/>
      <c r="G3067" s="95"/>
      <c r="H3067" s="58"/>
    </row>
    <row r="3068" spans="2:8" x14ac:dyDescent="0.25">
      <c r="B3068" s="17"/>
      <c r="C3068" s="100"/>
      <c r="D3068" s="97"/>
      <c r="E3068" s="52"/>
      <c r="F3068" s="54"/>
      <c r="G3068" s="95"/>
      <c r="H3068" s="58"/>
    </row>
    <row r="3069" spans="2:8" x14ac:dyDescent="0.25">
      <c r="B3069" s="17"/>
      <c r="C3069" s="100"/>
      <c r="D3069" s="97"/>
      <c r="E3069" s="52"/>
      <c r="F3069" s="54"/>
      <c r="G3069" s="95"/>
      <c r="H3069" s="58"/>
    </row>
    <row r="3070" spans="2:8" x14ac:dyDescent="0.25">
      <c r="B3070" s="17"/>
      <c r="C3070" s="100"/>
      <c r="D3070" s="97"/>
      <c r="E3070" s="52"/>
      <c r="F3070" s="54"/>
      <c r="G3070" s="95"/>
      <c r="H3070" s="58"/>
    </row>
    <row r="3071" spans="2:8" x14ac:dyDescent="0.25">
      <c r="B3071" s="17"/>
      <c r="C3071" s="100"/>
      <c r="D3071" s="97"/>
      <c r="E3071" s="52"/>
      <c r="F3071" s="54"/>
      <c r="G3071" s="95"/>
      <c r="H3071" s="58"/>
    </row>
    <row r="3072" spans="2:8" x14ac:dyDescent="0.25">
      <c r="B3072" s="17"/>
      <c r="C3072" s="100"/>
      <c r="D3072" s="97"/>
      <c r="E3072" s="52"/>
      <c r="F3072" s="54"/>
      <c r="G3072" s="95"/>
      <c r="H3072" s="58"/>
    </row>
    <row r="3073" spans="2:8" x14ac:dyDescent="0.25">
      <c r="B3073" s="17"/>
      <c r="C3073" s="100"/>
      <c r="D3073" s="97"/>
      <c r="E3073" s="52"/>
      <c r="F3073" s="54"/>
      <c r="G3073" s="95"/>
      <c r="H3073" s="58"/>
    </row>
    <row r="3074" spans="2:8" x14ac:dyDescent="0.25">
      <c r="B3074" s="17"/>
      <c r="C3074" s="100"/>
      <c r="D3074" s="97"/>
      <c r="E3074" s="52"/>
      <c r="F3074" s="54"/>
      <c r="G3074" s="95"/>
      <c r="H3074" s="58"/>
    </row>
    <row r="3075" spans="2:8" x14ac:dyDescent="0.25">
      <c r="B3075" s="17"/>
      <c r="C3075" s="100"/>
      <c r="D3075" s="97"/>
      <c r="E3075" s="52"/>
      <c r="F3075" s="54"/>
      <c r="G3075" s="95"/>
      <c r="H3075" s="58"/>
    </row>
    <row r="3076" spans="2:8" x14ac:dyDescent="0.25">
      <c r="B3076" s="17"/>
      <c r="C3076" s="100"/>
      <c r="D3076" s="97"/>
      <c r="E3076" s="52"/>
      <c r="F3076" s="54"/>
      <c r="G3076" s="95"/>
      <c r="H3076" s="58"/>
    </row>
    <row r="3077" spans="2:8" x14ac:dyDescent="0.25">
      <c r="B3077" s="17"/>
      <c r="C3077" s="100"/>
      <c r="D3077" s="97"/>
      <c r="E3077" s="52"/>
      <c r="F3077" s="54"/>
      <c r="G3077" s="95"/>
      <c r="H3077" s="58"/>
    </row>
    <row r="3078" spans="2:8" x14ac:dyDescent="0.25">
      <c r="B3078" s="17"/>
      <c r="C3078" s="100"/>
      <c r="D3078" s="97"/>
      <c r="E3078" s="52"/>
      <c r="F3078" s="54"/>
      <c r="G3078" s="95"/>
      <c r="H3078" s="58"/>
    </row>
    <row r="3079" spans="2:8" x14ac:dyDescent="0.25">
      <c r="B3079" s="17"/>
      <c r="C3079" s="100"/>
      <c r="D3079" s="97"/>
      <c r="E3079" s="52"/>
      <c r="F3079" s="54"/>
      <c r="G3079" s="95"/>
      <c r="H3079" s="58"/>
    </row>
    <row r="3080" spans="2:8" x14ac:dyDescent="0.25">
      <c r="B3080" s="17"/>
      <c r="C3080" s="100"/>
      <c r="D3080" s="97"/>
      <c r="E3080" s="52"/>
      <c r="F3080" s="54"/>
      <c r="G3080" s="95"/>
      <c r="H3080" s="58"/>
    </row>
    <row r="3081" spans="2:8" x14ac:dyDescent="0.25">
      <c r="B3081" s="17"/>
      <c r="C3081" s="100"/>
      <c r="D3081" s="97"/>
      <c r="E3081" s="52"/>
      <c r="F3081" s="54"/>
      <c r="G3081" s="95"/>
      <c r="H3081" s="58"/>
    </row>
    <row r="3082" spans="2:8" x14ac:dyDescent="0.25">
      <c r="B3082" s="17"/>
      <c r="C3082" s="100"/>
      <c r="D3082" s="97"/>
      <c r="E3082" s="52"/>
      <c r="F3082" s="54"/>
      <c r="G3082" s="95"/>
      <c r="H3082" s="58"/>
    </row>
    <row r="3083" spans="2:8" x14ac:dyDescent="0.25">
      <c r="B3083" s="17"/>
      <c r="C3083" s="100"/>
      <c r="D3083" s="97"/>
      <c r="E3083" s="52"/>
      <c r="F3083" s="54"/>
      <c r="G3083" s="95"/>
      <c r="H3083" s="58"/>
    </row>
    <row r="3084" spans="2:8" x14ac:dyDescent="0.25">
      <c r="B3084" s="17"/>
      <c r="C3084" s="100"/>
      <c r="D3084" s="97"/>
      <c r="E3084" s="52"/>
      <c r="F3084" s="54"/>
      <c r="G3084" s="95"/>
      <c r="H3084" s="58"/>
    </row>
    <row r="3085" spans="2:8" x14ac:dyDescent="0.25">
      <c r="B3085" s="17"/>
      <c r="C3085" s="100"/>
      <c r="D3085" s="97"/>
      <c r="E3085" s="52"/>
      <c r="F3085" s="54"/>
      <c r="G3085" s="95"/>
      <c r="H3085" s="58"/>
    </row>
    <row r="3086" spans="2:8" x14ac:dyDescent="0.25">
      <c r="B3086" s="17"/>
      <c r="C3086" s="100"/>
      <c r="D3086" s="97"/>
      <c r="E3086" s="52"/>
      <c r="F3086" s="54"/>
      <c r="G3086" s="95"/>
      <c r="H3086" s="58"/>
    </row>
    <row r="3087" spans="2:8" x14ac:dyDescent="0.25">
      <c r="B3087" s="17"/>
      <c r="C3087" s="100"/>
      <c r="D3087" s="97"/>
      <c r="E3087" s="52"/>
      <c r="F3087" s="54"/>
      <c r="G3087" s="95"/>
      <c r="H3087" s="58"/>
    </row>
    <row r="3088" spans="2:8" x14ac:dyDescent="0.25">
      <c r="B3088" s="17"/>
      <c r="C3088" s="100"/>
      <c r="D3088" s="97"/>
      <c r="E3088" s="52"/>
      <c r="F3088" s="54"/>
      <c r="G3088" s="95"/>
      <c r="H3088" s="58"/>
    </row>
    <row r="3089" spans="2:8" x14ac:dyDescent="0.25">
      <c r="B3089" s="17"/>
      <c r="C3089" s="100"/>
      <c r="D3089" s="97"/>
      <c r="E3089" s="52"/>
      <c r="F3089" s="54"/>
      <c r="G3089" s="95"/>
      <c r="H3089" s="58"/>
    </row>
    <row r="3090" spans="2:8" x14ac:dyDescent="0.25">
      <c r="B3090" s="17"/>
      <c r="C3090" s="100"/>
      <c r="D3090" s="97"/>
      <c r="E3090" s="52"/>
      <c r="F3090" s="54"/>
      <c r="G3090" s="95"/>
      <c r="H3090" s="58"/>
    </row>
    <row r="3091" spans="2:8" x14ac:dyDescent="0.25">
      <c r="B3091" s="17"/>
      <c r="C3091" s="100"/>
      <c r="D3091" s="97"/>
      <c r="E3091" s="52"/>
      <c r="F3091" s="54"/>
      <c r="G3091" s="95"/>
      <c r="H3091" s="58"/>
    </row>
    <row r="3092" spans="2:8" x14ac:dyDescent="0.25">
      <c r="B3092" s="17"/>
      <c r="C3092" s="100"/>
      <c r="D3092" s="97"/>
      <c r="E3092" s="52"/>
      <c r="F3092" s="54"/>
      <c r="G3092" s="95"/>
      <c r="H3092" s="58"/>
    </row>
    <row r="3093" spans="2:8" x14ac:dyDescent="0.25">
      <c r="B3093" s="17"/>
      <c r="C3093" s="100"/>
      <c r="D3093" s="97"/>
      <c r="E3093" s="52"/>
      <c r="F3093" s="54"/>
      <c r="G3093" s="95"/>
      <c r="H3093" s="58"/>
    </row>
    <row r="3094" spans="2:8" x14ac:dyDescent="0.25">
      <c r="B3094" s="17"/>
      <c r="C3094" s="100"/>
      <c r="D3094" s="97"/>
      <c r="E3094" s="52"/>
      <c r="F3094" s="54"/>
      <c r="G3094" s="95"/>
      <c r="H3094" s="58"/>
    </row>
    <row r="3095" spans="2:8" x14ac:dyDescent="0.25">
      <c r="B3095" s="17"/>
      <c r="C3095" s="100"/>
      <c r="D3095" s="97"/>
      <c r="E3095" s="52"/>
      <c r="F3095" s="54"/>
      <c r="G3095" s="95"/>
      <c r="H3095" s="58"/>
    </row>
    <row r="3096" spans="2:8" x14ac:dyDescent="0.25">
      <c r="B3096" s="17"/>
      <c r="C3096" s="100"/>
      <c r="D3096" s="97"/>
      <c r="E3096" s="52"/>
      <c r="F3096" s="54"/>
      <c r="G3096" s="95"/>
      <c r="H3096" s="58"/>
    </row>
    <row r="3097" spans="2:8" x14ac:dyDescent="0.25">
      <c r="B3097" s="17"/>
      <c r="C3097" s="100"/>
      <c r="D3097" s="97"/>
      <c r="E3097" s="52"/>
      <c r="F3097" s="54"/>
      <c r="G3097" s="95"/>
      <c r="H3097" s="58"/>
    </row>
    <row r="3098" spans="2:8" x14ac:dyDescent="0.25">
      <c r="B3098" s="17"/>
      <c r="C3098" s="100"/>
      <c r="D3098" s="97"/>
      <c r="E3098" s="52"/>
      <c r="F3098" s="54"/>
      <c r="G3098" s="95"/>
      <c r="H3098" s="58"/>
    </row>
    <row r="3099" spans="2:8" x14ac:dyDescent="0.25">
      <c r="B3099" s="17"/>
      <c r="C3099" s="100"/>
      <c r="D3099" s="97"/>
      <c r="E3099" s="52"/>
      <c r="F3099" s="54"/>
      <c r="G3099" s="95"/>
      <c r="H3099" s="58"/>
    </row>
    <row r="3100" spans="2:8" x14ac:dyDescent="0.25">
      <c r="B3100" s="17"/>
      <c r="C3100" s="100"/>
      <c r="D3100" s="97"/>
      <c r="E3100" s="52"/>
      <c r="F3100" s="54"/>
      <c r="G3100" s="95"/>
      <c r="H3100" s="58"/>
    </row>
    <row r="3101" spans="2:8" x14ac:dyDescent="0.25">
      <c r="B3101" s="17"/>
      <c r="C3101" s="100"/>
      <c r="D3101" s="97"/>
      <c r="E3101" s="52"/>
      <c r="F3101" s="54"/>
      <c r="G3101" s="95"/>
      <c r="H3101" s="58"/>
    </row>
    <row r="3102" spans="2:8" x14ac:dyDescent="0.25">
      <c r="B3102" s="17"/>
      <c r="C3102" s="100"/>
      <c r="D3102" s="97"/>
      <c r="E3102" s="52"/>
      <c r="F3102" s="54"/>
      <c r="G3102" s="95"/>
      <c r="H3102" s="58"/>
    </row>
    <row r="3103" spans="2:8" x14ac:dyDescent="0.25">
      <c r="B3103" s="17"/>
      <c r="C3103" s="100"/>
      <c r="D3103" s="97"/>
      <c r="E3103" s="52"/>
      <c r="F3103" s="54"/>
      <c r="G3103" s="95"/>
      <c r="H3103" s="58"/>
    </row>
    <row r="3104" spans="2:8" x14ac:dyDescent="0.25">
      <c r="B3104" s="17"/>
      <c r="C3104" s="100"/>
      <c r="D3104" s="97"/>
      <c r="E3104" s="52"/>
      <c r="F3104" s="54"/>
      <c r="G3104" s="95"/>
      <c r="H3104" s="58"/>
    </row>
    <row r="3105" spans="2:8" x14ac:dyDescent="0.25">
      <c r="B3105" s="17"/>
      <c r="C3105" s="100"/>
      <c r="D3105" s="97"/>
      <c r="E3105" s="52"/>
      <c r="F3105" s="54"/>
      <c r="G3105" s="95"/>
      <c r="H3105" s="58"/>
    </row>
    <row r="3106" spans="2:8" x14ac:dyDescent="0.25">
      <c r="B3106" s="17"/>
      <c r="C3106" s="100"/>
      <c r="D3106" s="97"/>
      <c r="E3106" s="52"/>
      <c r="F3106" s="54"/>
      <c r="G3106" s="95"/>
      <c r="H3106" s="58"/>
    </row>
    <row r="3107" spans="2:8" x14ac:dyDescent="0.25">
      <c r="B3107" s="17"/>
      <c r="C3107" s="100"/>
      <c r="D3107" s="97"/>
      <c r="E3107" s="52"/>
      <c r="F3107" s="54"/>
      <c r="G3107" s="95"/>
      <c r="H3107" s="58"/>
    </row>
    <row r="3108" spans="2:8" x14ac:dyDescent="0.25">
      <c r="B3108" s="17"/>
      <c r="C3108" s="100"/>
      <c r="D3108" s="97"/>
      <c r="E3108" s="52"/>
      <c r="F3108" s="54"/>
      <c r="G3108" s="95"/>
      <c r="H3108" s="58"/>
    </row>
    <row r="3109" spans="2:8" x14ac:dyDescent="0.25">
      <c r="B3109" s="17"/>
      <c r="C3109" s="100"/>
      <c r="D3109" s="97"/>
      <c r="E3109" s="52"/>
      <c r="F3109" s="54"/>
      <c r="G3109" s="95"/>
      <c r="H3109" s="58"/>
    </row>
    <row r="3110" spans="2:8" x14ac:dyDescent="0.25">
      <c r="B3110" s="17"/>
      <c r="C3110" s="100"/>
      <c r="D3110" s="97"/>
      <c r="E3110" s="52"/>
      <c r="F3110" s="54"/>
      <c r="G3110" s="95"/>
      <c r="H3110" s="58"/>
    </row>
    <row r="3111" spans="2:8" x14ac:dyDescent="0.25">
      <c r="B3111" s="17"/>
      <c r="C3111" s="100"/>
      <c r="D3111" s="97"/>
      <c r="E3111" s="52"/>
      <c r="F3111" s="54"/>
      <c r="G3111" s="95"/>
      <c r="H3111" s="58"/>
    </row>
    <row r="3112" spans="2:8" x14ac:dyDescent="0.25">
      <c r="B3112" s="16"/>
      <c r="C3112" s="100"/>
      <c r="D3112" s="97"/>
      <c r="E3112" s="52"/>
      <c r="F3112" s="54"/>
      <c r="G3112" s="95"/>
      <c r="H3112" s="58"/>
    </row>
    <row r="3113" spans="2:8" x14ac:dyDescent="0.25">
      <c r="B3113" s="17"/>
      <c r="C3113" s="100"/>
      <c r="D3113" s="97"/>
      <c r="E3113" s="52"/>
      <c r="F3113" s="54"/>
      <c r="G3113" s="95"/>
      <c r="H3113" s="58"/>
    </row>
    <row r="3114" spans="2:8" x14ac:dyDescent="0.25">
      <c r="B3114" s="17"/>
      <c r="C3114" s="100"/>
      <c r="D3114" s="97"/>
      <c r="E3114" s="52"/>
      <c r="F3114" s="54"/>
      <c r="G3114" s="95"/>
      <c r="H3114" s="58"/>
    </row>
    <row r="3115" spans="2:8" x14ac:dyDescent="0.25">
      <c r="B3115" s="17"/>
      <c r="C3115" s="100"/>
      <c r="D3115" s="97"/>
      <c r="E3115" s="52"/>
      <c r="F3115" s="54"/>
      <c r="G3115" s="95"/>
      <c r="H3115" s="58"/>
    </row>
    <row r="3116" spans="2:8" x14ac:dyDescent="0.25">
      <c r="B3116" s="17"/>
      <c r="C3116" s="100"/>
      <c r="D3116" s="97"/>
      <c r="E3116" s="52"/>
      <c r="F3116" s="54"/>
      <c r="G3116" s="95"/>
      <c r="H3116" s="58"/>
    </row>
    <row r="3117" spans="2:8" x14ac:dyDescent="0.25">
      <c r="B3117" s="16"/>
      <c r="C3117" s="100"/>
      <c r="D3117" s="97"/>
      <c r="E3117" s="52"/>
      <c r="F3117" s="54"/>
      <c r="G3117" s="95"/>
      <c r="H3117" s="58"/>
    </row>
    <row r="3118" spans="2:8" x14ac:dyDescent="0.25">
      <c r="B3118" s="17"/>
      <c r="C3118" s="100"/>
      <c r="D3118" s="97"/>
      <c r="E3118" s="52"/>
      <c r="F3118" s="54"/>
      <c r="G3118" s="95"/>
      <c r="H3118" s="58"/>
    </row>
    <row r="3119" spans="2:8" x14ac:dyDescent="0.25">
      <c r="B3119" s="17"/>
      <c r="C3119" s="100"/>
      <c r="D3119" s="97"/>
      <c r="E3119" s="52"/>
      <c r="F3119" s="54"/>
      <c r="G3119" s="95"/>
      <c r="H3119" s="58"/>
    </row>
    <row r="3120" spans="2:8" x14ac:dyDescent="0.25">
      <c r="B3120" s="17"/>
      <c r="C3120" s="100"/>
      <c r="D3120" s="97"/>
      <c r="E3120" s="52"/>
      <c r="F3120" s="54"/>
      <c r="G3120" s="95"/>
      <c r="H3120" s="58"/>
    </row>
    <row r="3121" spans="2:8" x14ac:dyDescent="0.25">
      <c r="B3121" s="17"/>
      <c r="C3121" s="100"/>
      <c r="D3121" s="97"/>
      <c r="E3121" s="52"/>
      <c r="F3121" s="54"/>
      <c r="G3121" s="95"/>
      <c r="H3121" s="58"/>
    </row>
    <row r="3122" spans="2:8" x14ac:dyDescent="0.25">
      <c r="B3122" s="16"/>
      <c r="C3122" s="100"/>
      <c r="D3122" s="97"/>
      <c r="E3122" s="52"/>
      <c r="F3122" s="54"/>
      <c r="G3122" s="95"/>
      <c r="H3122" s="58"/>
    </row>
    <row r="3123" spans="2:8" x14ac:dyDescent="0.25">
      <c r="B3123" s="17"/>
      <c r="C3123" s="100"/>
      <c r="D3123" s="97"/>
      <c r="E3123" s="52"/>
      <c r="F3123" s="54"/>
      <c r="G3123" s="95"/>
      <c r="H3123" s="58"/>
    </row>
    <row r="3124" spans="2:8" x14ac:dyDescent="0.25">
      <c r="B3124" s="17"/>
      <c r="C3124" s="100"/>
      <c r="D3124" s="97"/>
      <c r="E3124" s="52"/>
      <c r="F3124" s="54"/>
      <c r="G3124" s="95"/>
      <c r="H3124" s="58"/>
    </row>
    <row r="3125" spans="2:8" x14ac:dyDescent="0.25">
      <c r="B3125" s="17"/>
      <c r="C3125" s="100"/>
      <c r="D3125" s="97"/>
      <c r="E3125" s="52"/>
      <c r="F3125" s="54"/>
      <c r="G3125" s="95"/>
      <c r="H3125" s="58"/>
    </row>
    <row r="3126" spans="2:8" x14ac:dyDescent="0.25">
      <c r="B3126" s="17"/>
      <c r="C3126" s="100"/>
      <c r="D3126" s="97"/>
      <c r="E3126" s="52"/>
      <c r="F3126" s="54"/>
      <c r="G3126" s="95"/>
      <c r="H3126" s="58"/>
    </row>
    <row r="3127" spans="2:8" x14ac:dyDescent="0.25">
      <c r="B3127" s="16"/>
      <c r="C3127" s="100"/>
      <c r="D3127" s="97"/>
      <c r="E3127" s="52"/>
      <c r="F3127" s="54"/>
      <c r="G3127" s="95"/>
      <c r="H3127" s="58"/>
    </row>
    <row r="3128" spans="2:8" x14ac:dyDescent="0.25">
      <c r="B3128" s="17"/>
      <c r="C3128" s="100"/>
      <c r="D3128" s="97"/>
      <c r="E3128" s="52"/>
      <c r="F3128" s="54"/>
      <c r="G3128" s="95"/>
      <c r="H3128" s="58"/>
    </row>
    <row r="3129" spans="2:8" x14ac:dyDescent="0.25">
      <c r="B3129" s="17"/>
      <c r="C3129" s="100"/>
      <c r="D3129" s="97"/>
      <c r="E3129" s="52"/>
      <c r="F3129" s="54"/>
      <c r="G3129" s="95"/>
      <c r="H3129" s="58"/>
    </row>
    <row r="3130" spans="2:8" x14ac:dyDescent="0.25">
      <c r="B3130" s="17"/>
      <c r="C3130" s="100"/>
      <c r="D3130" s="97"/>
      <c r="E3130" s="52"/>
      <c r="F3130" s="54"/>
      <c r="G3130" s="95"/>
      <c r="H3130" s="58"/>
    </row>
    <row r="3131" spans="2:8" x14ac:dyDescent="0.25">
      <c r="B3131" s="17"/>
      <c r="C3131" s="100"/>
      <c r="D3131" s="97"/>
      <c r="E3131" s="52"/>
      <c r="F3131" s="54"/>
      <c r="G3131" s="95"/>
      <c r="H3131" s="58"/>
    </row>
    <row r="3132" spans="2:8" x14ac:dyDescent="0.25">
      <c r="B3132" s="16"/>
      <c r="C3132" s="100"/>
      <c r="D3132" s="97"/>
      <c r="E3132" s="52"/>
      <c r="F3132" s="54"/>
      <c r="G3132" s="95"/>
      <c r="H3132" s="58"/>
    </row>
    <row r="3133" spans="2:8" x14ac:dyDescent="0.25">
      <c r="B3133" s="17"/>
      <c r="C3133" s="100"/>
      <c r="D3133" s="97"/>
      <c r="E3133" s="52"/>
      <c r="F3133" s="54"/>
      <c r="G3133" s="95"/>
      <c r="H3133" s="58"/>
    </row>
    <row r="3134" spans="2:8" x14ac:dyDescent="0.25">
      <c r="B3134" s="17"/>
      <c r="C3134" s="100"/>
      <c r="D3134" s="97"/>
      <c r="E3134" s="52"/>
      <c r="F3134" s="54"/>
      <c r="G3134" s="95"/>
      <c r="H3134" s="58"/>
    </row>
    <row r="3135" spans="2:8" x14ac:dyDescent="0.25">
      <c r="B3135" s="17"/>
      <c r="C3135" s="100"/>
      <c r="D3135" s="97"/>
      <c r="E3135" s="52"/>
      <c r="F3135" s="54"/>
      <c r="G3135" s="95"/>
      <c r="H3135" s="58"/>
    </row>
    <row r="3136" spans="2:8" x14ac:dyDescent="0.25">
      <c r="B3136" s="17"/>
      <c r="C3136" s="100"/>
      <c r="D3136" s="97"/>
      <c r="E3136" s="52"/>
      <c r="F3136" s="54"/>
      <c r="G3136" s="95"/>
      <c r="H3136" s="58"/>
    </row>
    <row r="3137" spans="2:8" x14ac:dyDescent="0.25">
      <c r="B3137" s="16"/>
      <c r="C3137" s="100"/>
      <c r="D3137" s="97"/>
      <c r="E3137" s="52"/>
      <c r="F3137" s="54"/>
      <c r="G3137" s="95"/>
      <c r="H3137" s="58"/>
    </row>
    <row r="3138" spans="2:8" x14ac:dyDescent="0.25">
      <c r="B3138" s="17"/>
      <c r="C3138" s="100"/>
      <c r="D3138" s="97"/>
      <c r="E3138" s="52"/>
      <c r="F3138" s="54"/>
      <c r="G3138" s="95"/>
      <c r="H3138" s="58"/>
    </row>
    <row r="3139" spans="2:8" x14ac:dyDescent="0.25">
      <c r="B3139" s="17"/>
      <c r="C3139" s="100"/>
      <c r="D3139" s="97"/>
      <c r="E3139" s="52"/>
      <c r="F3139" s="54"/>
      <c r="G3139" s="95"/>
      <c r="H3139" s="58"/>
    </row>
    <row r="3140" spans="2:8" x14ac:dyDescent="0.25">
      <c r="B3140" s="17"/>
      <c r="C3140" s="100"/>
      <c r="D3140" s="97"/>
      <c r="E3140" s="52"/>
      <c r="F3140" s="54"/>
      <c r="G3140" s="95"/>
      <c r="H3140" s="58"/>
    </row>
    <row r="3141" spans="2:8" x14ac:dyDescent="0.25">
      <c r="B3141" s="17"/>
      <c r="C3141" s="100"/>
      <c r="D3141" s="97"/>
      <c r="E3141" s="52"/>
      <c r="F3141" s="54"/>
      <c r="G3141" s="95"/>
      <c r="H3141" s="58"/>
    </row>
    <row r="3142" spans="2:8" x14ac:dyDescent="0.25">
      <c r="B3142" s="17"/>
      <c r="C3142" s="100"/>
      <c r="D3142" s="97"/>
      <c r="E3142" s="52"/>
      <c r="F3142" s="54"/>
      <c r="G3142" s="95"/>
      <c r="H3142" s="58"/>
    </row>
    <row r="3143" spans="2:8" x14ac:dyDescent="0.25">
      <c r="B3143" s="17"/>
      <c r="C3143" s="100"/>
      <c r="D3143" s="97"/>
      <c r="E3143" s="52"/>
      <c r="F3143" s="54"/>
      <c r="G3143" s="95"/>
      <c r="H3143" s="58"/>
    </row>
    <row r="3144" spans="2:8" x14ac:dyDescent="0.25">
      <c r="B3144" s="17"/>
      <c r="C3144" s="100"/>
      <c r="D3144" s="97"/>
      <c r="E3144" s="52"/>
      <c r="F3144" s="54"/>
      <c r="G3144" s="95"/>
      <c r="H3144" s="58"/>
    </row>
    <row r="3145" spans="2:8" x14ac:dyDescent="0.25">
      <c r="B3145" s="17"/>
      <c r="C3145" s="100"/>
      <c r="D3145" s="97"/>
      <c r="E3145" s="52"/>
      <c r="F3145" s="54"/>
      <c r="G3145" s="95"/>
      <c r="H3145" s="58"/>
    </row>
    <row r="3146" spans="2:8" x14ac:dyDescent="0.25">
      <c r="B3146" s="17"/>
      <c r="C3146" s="100"/>
      <c r="D3146" s="97"/>
      <c r="E3146" s="52"/>
      <c r="F3146" s="54"/>
      <c r="G3146" s="95"/>
      <c r="H3146" s="58"/>
    </row>
    <row r="3147" spans="2:8" x14ac:dyDescent="0.25">
      <c r="B3147" s="17"/>
      <c r="C3147" s="100"/>
      <c r="D3147" s="97"/>
      <c r="E3147" s="52"/>
      <c r="F3147" s="54"/>
      <c r="G3147" s="95"/>
      <c r="H3147" s="58"/>
    </row>
    <row r="3148" spans="2:8" x14ac:dyDescent="0.25">
      <c r="B3148" s="16"/>
      <c r="C3148" s="100"/>
      <c r="D3148" s="97"/>
      <c r="E3148" s="52"/>
      <c r="F3148" s="54"/>
      <c r="G3148" s="95"/>
      <c r="H3148" s="58"/>
    </row>
    <row r="3149" spans="2:8" x14ac:dyDescent="0.25">
      <c r="B3149" s="17"/>
      <c r="C3149" s="100"/>
      <c r="D3149" s="97"/>
      <c r="E3149" s="52"/>
      <c r="F3149" s="54"/>
      <c r="G3149" s="95"/>
      <c r="H3149" s="58"/>
    </row>
    <row r="3150" spans="2:8" x14ac:dyDescent="0.25">
      <c r="B3150" s="17"/>
      <c r="C3150" s="100"/>
      <c r="D3150" s="97"/>
      <c r="E3150" s="52"/>
      <c r="F3150" s="54"/>
      <c r="G3150" s="95"/>
      <c r="H3150" s="58"/>
    </row>
    <row r="3151" spans="2:8" x14ac:dyDescent="0.25">
      <c r="B3151" s="17"/>
      <c r="C3151" s="100"/>
      <c r="D3151" s="97"/>
      <c r="E3151" s="52"/>
      <c r="F3151" s="54"/>
      <c r="G3151" s="95"/>
      <c r="H3151" s="58"/>
    </row>
    <row r="3152" spans="2:8" x14ac:dyDescent="0.25">
      <c r="B3152" s="17"/>
      <c r="C3152" s="100"/>
      <c r="D3152" s="97"/>
      <c r="E3152" s="52"/>
      <c r="F3152" s="54"/>
      <c r="G3152" s="95"/>
      <c r="H3152" s="58"/>
    </row>
    <row r="3153" spans="2:8" x14ac:dyDescent="0.25">
      <c r="B3153" s="17"/>
      <c r="C3153" s="100"/>
      <c r="D3153" s="97"/>
      <c r="E3153" s="52"/>
      <c r="F3153" s="54"/>
      <c r="G3153" s="95"/>
      <c r="H3153" s="58"/>
    </row>
    <row r="3154" spans="2:8" x14ac:dyDescent="0.25">
      <c r="B3154" s="17"/>
      <c r="C3154" s="100"/>
      <c r="D3154" s="97"/>
      <c r="E3154" s="52"/>
      <c r="F3154" s="54"/>
      <c r="G3154" s="95"/>
      <c r="H3154" s="58"/>
    </row>
    <row r="3155" spans="2:8" x14ac:dyDescent="0.25">
      <c r="B3155" s="16"/>
      <c r="C3155" s="100"/>
      <c r="D3155" s="97"/>
      <c r="E3155" s="52"/>
      <c r="F3155" s="54"/>
      <c r="G3155" s="95"/>
      <c r="H3155" s="58"/>
    </row>
    <row r="3156" spans="2:8" x14ac:dyDescent="0.25">
      <c r="B3156" s="17"/>
      <c r="C3156" s="100"/>
      <c r="D3156" s="97"/>
      <c r="E3156" s="52"/>
      <c r="F3156" s="54"/>
      <c r="G3156" s="95"/>
      <c r="H3156" s="58"/>
    </row>
    <row r="3157" spans="2:8" x14ac:dyDescent="0.25">
      <c r="B3157" s="17"/>
      <c r="C3157" s="100"/>
      <c r="D3157" s="97"/>
      <c r="E3157" s="52"/>
      <c r="F3157" s="54"/>
      <c r="G3157" s="95"/>
      <c r="H3157" s="58"/>
    </row>
    <row r="3158" spans="2:8" x14ac:dyDescent="0.25">
      <c r="B3158" s="17"/>
      <c r="C3158" s="100"/>
      <c r="D3158" s="97"/>
      <c r="E3158" s="52"/>
      <c r="F3158" s="54"/>
      <c r="G3158" s="95"/>
      <c r="H3158" s="58"/>
    </row>
    <row r="3159" spans="2:8" x14ac:dyDescent="0.25">
      <c r="B3159" s="17"/>
      <c r="C3159" s="100"/>
      <c r="D3159" s="97"/>
      <c r="E3159" s="52"/>
      <c r="F3159" s="54"/>
      <c r="G3159" s="95"/>
      <c r="H3159" s="58"/>
    </row>
    <row r="3160" spans="2:8" x14ac:dyDescent="0.25">
      <c r="B3160" s="17"/>
      <c r="C3160" s="100"/>
      <c r="D3160" s="97"/>
      <c r="E3160" s="52"/>
      <c r="F3160" s="54"/>
      <c r="G3160" s="95"/>
      <c r="H3160" s="58"/>
    </row>
    <row r="3161" spans="2:8" x14ac:dyDescent="0.25">
      <c r="B3161" s="17"/>
      <c r="C3161" s="100"/>
      <c r="D3161" s="97"/>
      <c r="E3161" s="52"/>
      <c r="F3161" s="54"/>
      <c r="G3161" s="95"/>
      <c r="H3161" s="58"/>
    </row>
    <row r="3162" spans="2:8" x14ac:dyDescent="0.25">
      <c r="B3162" s="16"/>
      <c r="C3162" s="100"/>
      <c r="D3162" s="97"/>
      <c r="E3162" s="52"/>
      <c r="F3162" s="54"/>
      <c r="G3162" s="95"/>
      <c r="H3162" s="58"/>
    </row>
    <row r="3163" spans="2:8" x14ac:dyDescent="0.25">
      <c r="B3163" s="17"/>
      <c r="C3163" s="100"/>
      <c r="D3163" s="97"/>
      <c r="E3163" s="52"/>
      <c r="F3163" s="54"/>
      <c r="G3163" s="95"/>
      <c r="H3163" s="58"/>
    </row>
    <row r="3164" spans="2:8" x14ac:dyDescent="0.25">
      <c r="B3164" s="17"/>
      <c r="C3164" s="100"/>
      <c r="D3164" s="97"/>
      <c r="E3164" s="52"/>
      <c r="F3164" s="54"/>
      <c r="G3164" s="95"/>
      <c r="H3164" s="58"/>
    </row>
    <row r="3165" spans="2:8" x14ac:dyDescent="0.25">
      <c r="B3165" s="17"/>
      <c r="C3165" s="100"/>
      <c r="D3165" s="97"/>
      <c r="E3165" s="52"/>
      <c r="F3165" s="54"/>
      <c r="G3165" s="95"/>
      <c r="H3165" s="58"/>
    </row>
    <row r="3166" spans="2:8" x14ac:dyDescent="0.25">
      <c r="B3166" s="17"/>
      <c r="C3166" s="100"/>
      <c r="D3166" s="97"/>
      <c r="E3166" s="52"/>
      <c r="F3166" s="54"/>
      <c r="G3166" s="95"/>
      <c r="H3166" s="58"/>
    </row>
    <row r="3167" spans="2:8" x14ac:dyDescent="0.25">
      <c r="B3167" s="17"/>
      <c r="C3167" s="100"/>
      <c r="D3167" s="97"/>
      <c r="E3167" s="52"/>
      <c r="F3167" s="54"/>
      <c r="G3167" s="95"/>
      <c r="H3167" s="58"/>
    </row>
    <row r="3168" spans="2:8" x14ac:dyDescent="0.25">
      <c r="B3168" s="17"/>
      <c r="C3168" s="100"/>
      <c r="D3168" s="97"/>
      <c r="E3168" s="52"/>
      <c r="F3168" s="54"/>
      <c r="G3168" s="95"/>
      <c r="H3168" s="58"/>
    </row>
    <row r="3169" spans="2:8" x14ac:dyDescent="0.25">
      <c r="B3169" s="17"/>
      <c r="C3169" s="100"/>
      <c r="D3169" s="97"/>
      <c r="E3169" s="52"/>
      <c r="F3169" s="54"/>
      <c r="G3169" s="95"/>
      <c r="H3169" s="58"/>
    </row>
    <row r="3170" spans="2:8" x14ac:dyDescent="0.25">
      <c r="B3170" s="17"/>
      <c r="C3170" s="100"/>
      <c r="D3170" s="97"/>
      <c r="E3170" s="52"/>
      <c r="F3170" s="54"/>
      <c r="G3170" s="95"/>
      <c r="H3170" s="58"/>
    </row>
    <row r="3171" spans="2:8" x14ac:dyDescent="0.25">
      <c r="B3171" s="16"/>
      <c r="C3171" s="100"/>
      <c r="D3171" s="97"/>
      <c r="E3171" s="52"/>
      <c r="F3171" s="54"/>
      <c r="G3171" s="95"/>
      <c r="H3171" s="58"/>
    </row>
    <row r="3172" spans="2:8" x14ac:dyDescent="0.25">
      <c r="B3172" s="17"/>
      <c r="C3172" s="100"/>
      <c r="D3172" s="97"/>
      <c r="E3172" s="52"/>
      <c r="F3172" s="54"/>
      <c r="G3172" s="95"/>
      <c r="H3172" s="58"/>
    </row>
    <row r="3173" spans="2:8" x14ac:dyDescent="0.25">
      <c r="B3173" s="17"/>
      <c r="C3173" s="100"/>
      <c r="D3173" s="97"/>
      <c r="E3173" s="52"/>
      <c r="F3173" s="54"/>
      <c r="G3173" s="95"/>
      <c r="H3173" s="58"/>
    </row>
    <row r="3174" spans="2:8" x14ac:dyDescent="0.25">
      <c r="B3174" s="17"/>
      <c r="C3174" s="100"/>
      <c r="D3174" s="97"/>
      <c r="E3174" s="52"/>
      <c r="F3174" s="54"/>
      <c r="G3174" s="95"/>
      <c r="H3174" s="58"/>
    </row>
    <row r="3175" spans="2:8" x14ac:dyDescent="0.25">
      <c r="B3175" s="17"/>
      <c r="C3175" s="100"/>
      <c r="D3175" s="97"/>
      <c r="E3175" s="52"/>
      <c r="F3175" s="54"/>
      <c r="G3175" s="95"/>
      <c r="H3175" s="58"/>
    </row>
    <row r="3176" spans="2:8" x14ac:dyDescent="0.25">
      <c r="B3176" s="17"/>
      <c r="C3176" s="100"/>
      <c r="D3176" s="97"/>
      <c r="E3176" s="52"/>
      <c r="F3176" s="54"/>
      <c r="G3176" s="95"/>
      <c r="H3176" s="58"/>
    </row>
    <row r="3177" spans="2:8" x14ac:dyDescent="0.25">
      <c r="B3177" s="17"/>
      <c r="C3177" s="100"/>
      <c r="D3177" s="97"/>
      <c r="E3177" s="52"/>
      <c r="F3177" s="54"/>
      <c r="G3177" s="95"/>
      <c r="H3177" s="58"/>
    </row>
    <row r="3178" spans="2:8" x14ac:dyDescent="0.25">
      <c r="B3178" s="17"/>
      <c r="C3178" s="100"/>
      <c r="D3178" s="97"/>
      <c r="E3178" s="52"/>
      <c r="F3178" s="54"/>
      <c r="G3178" s="95"/>
      <c r="H3178" s="58"/>
    </row>
    <row r="3179" spans="2:8" x14ac:dyDescent="0.25">
      <c r="B3179" s="17"/>
      <c r="C3179" s="100"/>
      <c r="D3179" s="97"/>
      <c r="E3179" s="52"/>
      <c r="F3179" s="54"/>
      <c r="G3179" s="95"/>
      <c r="H3179" s="58"/>
    </row>
    <row r="3180" spans="2:8" x14ac:dyDescent="0.25">
      <c r="B3180" s="17"/>
      <c r="C3180" s="100"/>
      <c r="D3180" s="97"/>
      <c r="E3180" s="52"/>
      <c r="F3180" s="54"/>
      <c r="G3180" s="95"/>
      <c r="H3180" s="58"/>
    </row>
    <row r="3181" spans="2:8" x14ac:dyDescent="0.25">
      <c r="B3181" s="17"/>
      <c r="C3181" s="100"/>
      <c r="D3181" s="97"/>
      <c r="E3181" s="52"/>
      <c r="F3181" s="54"/>
      <c r="G3181" s="95"/>
      <c r="H3181" s="58"/>
    </row>
    <row r="3182" spans="2:8" x14ac:dyDescent="0.25">
      <c r="B3182" s="17"/>
      <c r="C3182" s="100"/>
      <c r="D3182" s="97"/>
      <c r="E3182" s="52"/>
      <c r="F3182" s="54"/>
      <c r="G3182" s="95"/>
      <c r="H3182" s="58"/>
    </row>
    <row r="3183" spans="2:8" x14ac:dyDescent="0.25">
      <c r="B3183" s="17"/>
      <c r="C3183" s="100"/>
      <c r="D3183" s="97"/>
      <c r="E3183" s="52"/>
      <c r="F3183" s="54"/>
      <c r="G3183" s="95"/>
      <c r="H3183" s="58"/>
    </row>
    <row r="3184" spans="2:8" x14ac:dyDescent="0.25">
      <c r="B3184" s="17"/>
      <c r="C3184" s="100"/>
      <c r="D3184" s="97"/>
      <c r="E3184" s="52"/>
      <c r="F3184" s="54"/>
      <c r="G3184" s="95"/>
      <c r="H3184" s="58"/>
    </row>
    <row r="3185" spans="2:8" x14ac:dyDescent="0.25">
      <c r="B3185" s="17"/>
      <c r="C3185" s="100"/>
      <c r="D3185" s="97"/>
      <c r="E3185" s="52"/>
      <c r="F3185" s="54"/>
      <c r="G3185" s="95"/>
      <c r="H3185" s="58"/>
    </row>
    <row r="3186" spans="2:8" x14ac:dyDescent="0.25">
      <c r="B3186" s="16"/>
      <c r="C3186" s="100"/>
      <c r="D3186" s="97"/>
      <c r="E3186" s="52"/>
      <c r="F3186" s="54"/>
      <c r="G3186" s="95"/>
      <c r="H3186" s="58"/>
    </row>
    <row r="3187" spans="2:8" x14ac:dyDescent="0.25">
      <c r="B3187" s="17"/>
      <c r="C3187" s="100"/>
      <c r="D3187" s="97"/>
      <c r="E3187" s="52"/>
      <c r="F3187" s="54"/>
      <c r="G3187" s="95"/>
      <c r="H3187" s="58"/>
    </row>
    <row r="3188" spans="2:8" x14ac:dyDescent="0.25">
      <c r="B3188" s="17"/>
      <c r="C3188" s="100"/>
      <c r="D3188" s="97"/>
      <c r="E3188" s="52"/>
      <c r="F3188" s="54"/>
      <c r="G3188" s="95"/>
      <c r="H3188" s="58"/>
    </row>
    <row r="3189" spans="2:8" x14ac:dyDescent="0.25">
      <c r="B3189" s="17"/>
      <c r="C3189" s="100"/>
      <c r="D3189" s="97"/>
      <c r="E3189" s="52"/>
      <c r="F3189" s="54"/>
      <c r="G3189" s="95"/>
      <c r="H3189" s="58"/>
    </row>
    <row r="3190" spans="2:8" x14ac:dyDescent="0.25">
      <c r="B3190" s="17"/>
      <c r="C3190" s="100"/>
      <c r="D3190" s="97"/>
      <c r="E3190" s="52"/>
      <c r="F3190" s="54"/>
      <c r="G3190" s="95"/>
      <c r="H3190" s="58"/>
    </row>
    <row r="3191" spans="2:8" x14ac:dyDescent="0.25">
      <c r="B3191" s="17"/>
      <c r="C3191" s="100"/>
      <c r="D3191" s="97"/>
      <c r="E3191" s="52"/>
      <c r="F3191" s="54"/>
      <c r="G3191" s="95"/>
      <c r="H3191" s="58"/>
    </row>
    <row r="3192" spans="2:8" x14ac:dyDescent="0.25">
      <c r="B3192" s="17"/>
      <c r="C3192" s="100"/>
      <c r="D3192" s="97"/>
      <c r="E3192" s="52"/>
      <c r="F3192" s="54"/>
      <c r="G3192" s="95"/>
      <c r="H3192" s="58"/>
    </row>
    <row r="3193" spans="2:8" x14ac:dyDescent="0.25">
      <c r="B3193" s="17"/>
      <c r="C3193" s="100"/>
      <c r="D3193" s="97"/>
      <c r="E3193" s="52"/>
      <c r="F3193" s="54"/>
      <c r="G3193" s="95"/>
      <c r="H3193" s="58"/>
    </row>
    <row r="3194" spans="2:8" x14ac:dyDescent="0.25">
      <c r="B3194" s="17"/>
      <c r="C3194" s="100"/>
      <c r="D3194" s="97"/>
      <c r="E3194" s="52"/>
      <c r="F3194" s="54"/>
      <c r="G3194" s="95"/>
      <c r="H3194" s="58"/>
    </row>
    <row r="3195" spans="2:8" x14ac:dyDescent="0.25">
      <c r="B3195" s="17"/>
      <c r="C3195" s="100"/>
      <c r="D3195" s="97"/>
      <c r="E3195" s="52"/>
      <c r="F3195" s="54"/>
      <c r="G3195" s="95"/>
      <c r="H3195" s="58"/>
    </row>
    <row r="3196" spans="2:8" x14ac:dyDescent="0.25">
      <c r="B3196" s="17"/>
      <c r="C3196" s="100"/>
      <c r="D3196" s="97"/>
      <c r="E3196" s="52"/>
      <c r="F3196" s="54"/>
      <c r="G3196" s="95"/>
      <c r="H3196" s="58"/>
    </row>
    <row r="3197" spans="2:8" x14ac:dyDescent="0.25">
      <c r="B3197" s="16"/>
      <c r="C3197" s="100"/>
      <c r="D3197" s="97"/>
      <c r="E3197" s="52"/>
      <c r="F3197" s="54"/>
      <c r="G3197" s="95"/>
      <c r="H3197" s="58"/>
    </row>
    <row r="3198" spans="2:8" x14ac:dyDescent="0.25">
      <c r="B3198" s="17"/>
      <c r="C3198" s="100"/>
      <c r="D3198" s="97"/>
      <c r="E3198" s="52"/>
      <c r="F3198" s="54"/>
      <c r="G3198" s="95"/>
      <c r="H3198" s="58"/>
    </row>
    <row r="3199" spans="2:8" x14ac:dyDescent="0.25">
      <c r="B3199" s="17"/>
      <c r="C3199" s="100"/>
      <c r="D3199" s="97"/>
      <c r="E3199" s="52"/>
      <c r="F3199" s="54"/>
      <c r="G3199" s="95"/>
      <c r="H3199" s="58"/>
    </row>
    <row r="3200" spans="2:8" x14ac:dyDescent="0.25">
      <c r="B3200" s="17"/>
      <c r="C3200" s="100"/>
      <c r="D3200" s="97"/>
      <c r="E3200" s="52"/>
      <c r="F3200" s="54"/>
      <c r="G3200" s="95"/>
      <c r="H3200" s="58"/>
    </row>
    <row r="3201" spans="2:8" x14ac:dyDescent="0.25">
      <c r="B3201" s="17"/>
      <c r="C3201" s="100"/>
      <c r="D3201" s="97"/>
      <c r="E3201" s="52"/>
      <c r="F3201" s="54"/>
      <c r="G3201" s="95"/>
      <c r="H3201" s="58"/>
    </row>
    <row r="3202" spans="2:8" x14ac:dyDescent="0.25">
      <c r="B3202" s="17"/>
      <c r="C3202" s="100"/>
      <c r="D3202" s="97"/>
      <c r="E3202" s="52"/>
      <c r="F3202" s="54"/>
      <c r="G3202" s="95"/>
      <c r="H3202" s="58"/>
    </row>
    <row r="3203" spans="2:8" x14ac:dyDescent="0.25">
      <c r="B3203" s="17"/>
      <c r="C3203" s="100"/>
      <c r="D3203" s="97"/>
      <c r="E3203" s="52"/>
      <c r="F3203" s="54"/>
      <c r="G3203" s="95"/>
      <c r="H3203" s="58"/>
    </row>
    <row r="3204" spans="2:8" x14ac:dyDescent="0.25">
      <c r="B3204" s="17"/>
      <c r="C3204" s="100"/>
      <c r="D3204" s="97"/>
      <c r="E3204" s="52"/>
      <c r="F3204" s="54"/>
      <c r="G3204" s="95"/>
      <c r="H3204" s="58"/>
    </row>
    <row r="3205" spans="2:8" x14ac:dyDescent="0.25">
      <c r="B3205" s="17"/>
      <c r="C3205" s="100"/>
      <c r="D3205" s="97"/>
      <c r="E3205" s="52"/>
      <c r="F3205" s="54"/>
      <c r="G3205" s="95"/>
      <c r="H3205" s="58"/>
    </row>
    <row r="3206" spans="2:8" x14ac:dyDescent="0.25">
      <c r="B3206" s="17"/>
      <c r="C3206" s="100"/>
      <c r="D3206" s="97"/>
      <c r="E3206" s="52"/>
      <c r="F3206" s="54"/>
      <c r="G3206" s="95"/>
      <c r="H3206" s="58"/>
    </row>
    <row r="3207" spans="2:8" x14ac:dyDescent="0.25">
      <c r="B3207" s="17"/>
      <c r="C3207" s="100"/>
      <c r="D3207" s="97"/>
      <c r="E3207" s="52"/>
      <c r="F3207" s="54"/>
      <c r="G3207" s="95"/>
      <c r="H3207" s="58"/>
    </row>
    <row r="3208" spans="2:8" x14ac:dyDescent="0.25">
      <c r="B3208" s="16"/>
      <c r="C3208" s="100"/>
      <c r="D3208" s="97"/>
      <c r="E3208" s="52"/>
      <c r="F3208" s="54"/>
      <c r="G3208" s="95"/>
      <c r="H3208" s="58"/>
    </row>
    <row r="3209" spans="2:8" x14ac:dyDescent="0.25">
      <c r="B3209" s="17"/>
      <c r="C3209" s="100"/>
      <c r="D3209" s="97"/>
      <c r="E3209" s="52"/>
      <c r="F3209" s="54"/>
      <c r="G3209" s="95"/>
      <c r="H3209" s="58"/>
    </row>
    <row r="3210" spans="2:8" x14ac:dyDescent="0.25">
      <c r="B3210" s="17"/>
      <c r="C3210" s="100"/>
      <c r="D3210" s="97"/>
      <c r="E3210" s="52"/>
      <c r="F3210" s="54"/>
      <c r="G3210" s="95"/>
      <c r="H3210" s="58"/>
    </row>
    <row r="3211" spans="2:8" x14ac:dyDescent="0.25">
      <c r="B3211" s="17"/>
      <c r="C3211" s="100"/>
      <c r="D3211" s="97"/>
      <c r="E3211" s="52"/>
      <c r="F3211" s="54"/>
      <c r="G3211" s="95"/>
      <c r="H3211" s="58"/>
    </row>
    <row r="3212" spans="2:8" x14ac:dyDescent="0.25">
      <c r="B3212" s="17"/>
      <c r="C3212" s="100"/>
      <c r="D3212" s="97"/>
      <c r="E3212" s="52"/>
      <c r="F3212" s="54"/>
      <c r="G3212" s="95"/>
      <c r="H3212" s="58"/>
    </row>
    <row r="3213" spans="2:8" x14ac:dyDescent="0.25">
      <c r="B3213" s="17"/>
      <c r="C3213" s="100"/>
      <c r="D3213" s="97"/>
      <c r="E3213" s="52"/>
      <c r="F3213" s="54"/>
      <c r="G3213" s="95"/>
      <c r="H3213" s="58"/>
    </row>
    <row r="3214" spans="2:8" x14ac:dyDescent="0.25">
      <c r="B3214" s="17"/>
      <c r="C3214" s="100"/>
      <c r="D3214" s="97"/>
      <c r="E3214" s="52"/>
      <c r="F3214" s="54"/>
      <c r="G3214" s="95"/>
      <c r="H3214" s="58"/>
    </row>
    <row r="3215" spans="2:8" x14ac:dyDescent="0.25">
      <c r="B3215" s="17"/>
      <c r="C3215" s="100"/>
      <c r="D3215" s="97"/>
      <c r="E3215" s="52"/>
      <c r="F3215" s="54"/>
      <c r="G3215" s="95"/>
      <c r="H3215" s="58"/>
    </row>
    <row r="3216" spans="2:8" x14ac:dyDescent="0.25">
      <c r="B3216" s="17"/>
      <c r="C3216" s="100"/>
      <c r="D3216" s="97"/>
      <c r="E3216" s="52"/>
      <c r="F3216" s="54"/>
      <c r="G3216" s="95"/>
      <c r="H3216" s="58"/>
    </row>
    <row r="3217" spans="2:8" x14ac:dyDescent="0.25">
      <c r="B3217" s="17"/>
      <c r="C3217" s="100"/>
      <c r="D3217" s="97"/>
      <c r="E3217" s="52"/>
      <c r="F3217" s="54"/>
      <c r="G3217" s="95"/>
      <c r="H3217" s="58"/>
    </row>
    <row r="3218" spans="2:8" x14ac:dyDescent="0.25">
      <c r="B3218" s="17"/>
      <c r="C3218" s="100"/>
      <c r="D3218" s="97"/>
      <c r="E3218" s="52"/>
      <c r="F3218" s="54"/>
      <c r="G3218" s="95"/>
      <c r="H3218" s="58"/>
    </row>
    <row r="3219" spans="2:8" x14ac:dyDescent="0.25">
      <c r="B3219" s="17"/>
      <c r="C3219" s="100"/>
      <c r="D3219" s="97"/>
      <c r="E3219" s="52"/>
      <c r="F3219" s="54"/>
      <c r="G3219" s="95"/>
      <c r="H3219" s="58"/>
    </row>
    <row r="3220" spans="2:8" x14ac:dyDescent="0.25">
      <c r="B3220" s="17"/>
      <c r="C3220" s="100"/>
      <c r="D3220" s="97"/>
      <c r="E3220" s="52"/>
      <c r="F3220" s="54"/>
      <c r="G3220" s="95"/>
      <c r="H3220" s="58"/>
    </row>
    <row r="3221" spans="2:8" x14ac:dyDescent="0.25">
      <c r="B3221" s="17"/>
      <c r="C3221" s="100"/>
      <c r="D3221" s="97"/>
      <c r="E3221" s="52"/>
      <c r="F3221" s="54"/>
      <c r="G3221" s="95"/>
      <c r="H3221" s="58"/>
    </row>
    <row r="3222" spans="2:8" x14ac:dyDescent="0.25">
      <c r="B3222" s="16"/>
      <c r="C3222" s="100"/>
      <c r="D3222" s="97"/>
      <c r="E3222" s="52"/>
      <c r="F3222" s="54"/>
      <c r="G3222" s="95"/>
      <c r="H3222" s="58"/>
    </row>
    <row r="3223" spans="2:8" x14ac:dyDescent="0.25">
      <c r="B3223" s="17"/>
      <c r="C3223" s="100"/>
      <c r="D3223" s="97"/>
      <c r="E3223" s="52"/>
      <c r="F3223" s="54"/>
      <c r="G3223" s="95"/>
      <c r="H3223" s="58"/>
    </row>
    <row r="3224" spans="2:8" x14ac:dyDescent="0.25">
      <c r="B3224" s="17"/>
      <c r="C3224" s="100"/>
      <c r="D3224" s="97"/>
      <c r="E3224" s="52"/>
      <c r="F3224" s="54"/>
      <c r="G3224" s="95"/>
      <c r="H3224" s="58"/>
    </row>
    <row r="3225" spans="2:8" x14ac:dyDescent="0.25">
      <c r="B3225" s="17"/>
      <c r="C3225" s="100"/>
      <c r="D3225" s="97"/>
      <c r="E3225" s="52"/>
      <c r="F3225" s="54"/>
      <c r="G3225" s="95"/>
      <c r="H3225" s="58"/>
    </row>
    <row r="3226" spans="2:8" x14ac:dyDescent="0.25">
      <c r="B3226" s="17"/>
      <c r="C3226" s="100"/>
      <c r="D3226" s="97"/>
      <c r="E3226" s="52"/>
      <c r="F3226" s="54"/>
      <c r="G3226" s="95"/>
      <c r="H3226" s="58"/>
    </row>
    <row r="3227" spans="2:8" x14ac:dyDescent="0.25">
      <c r="B3227" s="17"/>
      <c r="C3227" s="100"/>
      <c r="D3227" s="97"/>
      <c r="E3227" s="52"/>
      <c r="F3227" s="54"/>
      <c r="G3227" s="95"/>
      <c r="H3227" s="58"/>
    </row>
    <row r="3228" spans="2:8" x14ac:dyDescent="0.25">
      <c r="B3228" s="17"/>
      <c r="C3228" s="100"/>
      <c r="D3228" s="97"/>
      <c r="E3228" s="52"/>
      <c r="F3228" s="54"/>
      <c r="G3228" s="95"/>
      <c r="H3228" s="58"/>
    </row>
    <row r="3229" spans="2:8" x14ac:dyDescent="0.25">
      <c r="B3229" s="17"/>
      <c r="C3229" s="100"/>
      <c r="D3229" s="97"/>
      <c r="E3229" s="52"/>
      <c r="F3229" s="54"/>
      <c r="G3229" s="95"/>
      <c r="H3229" s="58"/>
    </row>
    <row r="3230" spans="2:8" x14ac:dyDescent="0.25">
      <c r="B3230" s="17"/>
      <c r="C3230" s="100"/>
      <c r="D3230" s="97"/>
      <c r="E3230" s="52"/>
      <c r="F3230" s="54"/>
      <c r="G3230" s="95"/>
      <c r="H3230" s="58"/>
    </row>
    <row r="3231" spans="2:8" x14ac:dyDescent="0.25">
      <c r="B3231" s="17"/>
      <c r="C3231" s="100"/>
      <c r="D3231" s="97"/>
      <c r="E3231" s="52"/>
      <c r="F3231" s="54"/>
      <c r="G3231" s="95"/>
      <c r="H3231" s="58"/>
    </row>
    <row r="3232" spans="2:8" x14ac:dyDescent="0.25">
      <c r="B3232" s="17"/>
      <c r="C3232" s="100"/>
      <c r="D3232" s="97"/>
      <c r="E3232" s="52"/>
      <c r="F3232" s="54"/>
      <c r="G3232" s="95"/>
      <c r="H3232" s="58"/>
    </row>
    <row r="3233" spans="2:8" x14ac:dyDescent="0.25">
      <c r="B3233" s="16"/>
      <c r="C3233" s="100"/>
      <c r="D3233" s="97"/>
      <c r="E3233" s="52"/>
      <c r="F3233" s="54"/>
      <c r="G3233" s="95"/>
      <c r="H3233" s="58"/>
    </row>
    <row r="3234" spans="2:8" x14ac:dyDescent="0.25">
      <c r="B3234" s="17"/>
      <c r="C3234" s="100"/>
      <c r="D3234" s="97"/>
      <c r="E3234" s="52"/>
      <c r="F3234" s="54"/>
      <c r="G3234" s="95"/>
      <c r="H3234" s="58"/>
    </row>
    <row r="3235" spans="2:8" x14ac:dyDescent="0.25">
      <c r="B3235" s="17"/>
      <c r="C3235" s="100"/>
      <c r="D3235" s="97"/>
      <c r="E3235" s="52"/>
      <c r="F3235" s="54"/>
      <c r="G3235" s="95"/>
      <c r="H3235" s="58"/>
    </row>
    <row r="3236" spans="2:8" x14ac:dyDescent="0.25">
      <c r="B3236" s="17"/>
      <c r="C3236" s="100"/>
      <c r="D3236" s="97"/>
      <c r="E3236" s="52"/>
      <c r="F3236" s="54"/>
      <c r="G3236" s="95"/>
      <c r="H3236" s="58"/>
    </row>
    <row r="3237" spans="2:8" x14ac:dyDescent="0.25">
      <c r="B3237" s="17"/>
      <c r="C3237" s="100"/>
      <c r="D3237" s="97"/>
      <c r="E3237" s="52"/>
      <c r="F3237" s="54"/>
      <c r="G3237" s="95"/>
      <c r="H3237" s="58"/>
    </row>
    <row r="3238" spans="2:8" x14ac:dyDescent="0.25">
      <c r="B3238" s="17"/>
      <c r="C3238" s="100"/>
      <c r="D3238" s="97"/>
      <c r="E3238" s="52"/>
      <c r="F3238" s="54"/>
      <c r="G3238" s="95"/>
      <c r="H3238" s="58"/>
    </row>
    <row r="3239" spans="2:8" x14ac:dyDescent="0.25">
      <c r="B3239" s="17"/>
      <c r="C3239" s="100"/>
      <c r="D3239" s="97"/>
      <c r="E3239" s="52"/>
      <c r="F3239" s="54"/>
      <c r="G3239" s="95"/>
      <c r="H3239" s="58"/>
    </row>
    <row r="3240" spans="2:8" x14ac:dyDescent="0.25">
      <c r="B3240" s="17"/>
      <c r="C3240" s="100"/>
      <c r="D3240" s="97"/>
      <c r="E3240" s="52"/>
      <c r="F3240" s="54"/>
      <c r="G3240" s="95"/>
      <c r="H3240" s="58"/>
    </row>
    <row r="3241" spans="2:8" x14ac:dyDescent="0.25">
      <c r="B3241" s="17"/>
      <c r="C3241" s="100"/>
      <c r="D3241" s="97"/>
      <c r="E3241" s="52"/>
      <c r="F3241" s="54"/>
      <c r="G3241" s="95"/>
      <c r="H3241" s="58"/>
    </row>
    <row r="3242" spans="2:8" x14ac:dyDescent="0.25">
      <c r="B3242" s="17"/>
      <c r="C3242" s="100"/>
      <c r="D3242" s="97"/>
      <c r="E3242" s="52"/>
      <c r="F3242" s="54"/>
      <c r="G3242" s="95"/>
      <c r="H3242" s="58"/>
    </row>
    <row r="3243" spans="2:8" x14ac:dyDescent="0.25">
      <c r="B3243" s="17"/>
      <c r="C3243" s="100"/>
      <c r="D3243" s="97"/>
      <c r="E3243" s="52"/>
      <c r="F3243" s="54"/>
      <c r="G3243" s="95"/>
      <c r="H3243" s="58"/>
    </row>
    <row r="3244" spans="2:8" x14ac:dyDescent="0.25">
      <c r="B3244" s="16"/>
      <c r="C3244" s="100"/>
      <c r="D3244" s="97"/>
      <c r="E3244" s="52"/>
      <c r="F3244" s="54"/>
      <c r="G3244" s="95"/>
      <c r="H3244" s="58"/>
    </row>
    <row r="3245" spans="2:8" x14ac:dyDescent="0.25">
      <c r="B3245" s="17"/>
      <c r="C3245" s="100"/>
      <c r="D3245" s="97"/>
      <c r="E3245" s="52"/>
      <c r="F3245" s="54"/>
      <c r="G3245" s="95"/>
      <c r="H3245" s="58"/>
    </row>
    <row r="3246" spans="2:8" x14ac:dyDescent="0.25">
      <c r="B3246" s="17"/>
      <c r="C3246" s="100"/>
      <c r="D3246" s="97"/>
      <c r="E3246" s="52"/>
      <c r="F3246" s="54"/>
      <c r="G3246" s="95"/>
      <c r="H3246" s="58"/>
    </row>
    <row r="3247" spans="2:8" x14ac:dyDescent="0.25">
      <c r="B3247" s="17"/>
      <c r="C3247" s="100"/>
      <c r="D3247" s="97"/>
      <c r="E3247" s="52"/>
      <c r="F3247" s="54"/>
      <c r="G3247" s="95"/>
      <c r="H3247" s="58"/>
    </row>
    <row r="3248" spans="2:8" x14ac:dyDescent="0.25">
      <c r="B3248" s="17"/>
      <c r="C3248" s="100"/>
      <c r="D3248" s="97"/>
      <c r="E3248" s="52"/>
      <c r="F3248" s="54"/>
      <c r="G3248" s="95"/>
      <c r="H3248" s="58"/>
    </row>
    <row r="3249" spans="2:8" x14ac:dyDescent="0.25">
      <c r="B3249" s="16"/>
      <c r="C3249" s="100"/>
      <c r="D3249" s="97"/>
      <c r="E3249" s="52"/>
      <c r="F3249" s="54"/>
      <c r="G3249" s="95"/>
      <c r="H3249" s="58"/>
    </row>
    <row r="3250" spans="2:8" x14ac:dyDescent="0.25">
      <c r="B3250" s="17"/>
      <c r="C3250" s="100"/>
      <c r="D3250" s="97"/>
      <c r="E3250" s="52"/>
      <c r="F3250" s="54"/>
      <c r="G3250" s="95"/>
      <c r="H3250" s="58"/>
    </row>
    <row r="3251" spans="2:8" x14ac:dyDescent="0.25">
      <c r="B3251" s="17"/>
      <c r="C3251" s="100"/>
      <c r="D3251" s="97"/>
      <c r="E3251" s="52"/>
      <c r="F3251" s="54"/>
      <c r="G3251" s="95"/>
      <c r="H3251" s="58"/>
    </row>
    <row r="3252" spans="2:8" x14ac:dyDescent="0.25">
      <c r="B3252" s="17"/>
      <c r="C3252" s="100"/>
      <c r="D3252" s="97"/>
      <c r="E3252" s="52"/>
      <c r="F3252" s="54"/>
      <c r="G3252" s="95"/>
      <c r="H3252" s="58"/>
    </row>
    <row r="3253" spans="2:8" x14ac:dyDescent="0.25">
      <c r="B3253" s="17"/>
      <c r="C3253" s="100"/>
      <c r="D3253" s="97"/>
      <c r="E3253" s="52"/>
      <c r="F3253" s="54"/>
      <c r="G3253" s="95"/>
      <c r="H3253" s="58"/>
    </row>
    <row r="3254" spans="2:8" x14ac:dyDescent="0.25">
      <c r="B3254" s="17"/>
      <c r="C3254" s="100"/>
      <c r="D3254" s="97"/>
      <c r="E3254" s="52"/>
      <c r="F3254" s="54"/>
      <c r="G3254" s="95"/>
      <c r="H3254" s="58"/>
    </row>
    <row r="3255" spans="2:8" x14ac:dyDescent="0.25">
      <c r="B3255" s="17"/>
      <c r="C3255" s="100"/>
      <c r="D3255" s="97"/>
      <c r="E3255" s="52"/>
      <c r="F3255" s="54"/>
      <c r="G3255" s="95"/>
      <c r="H3255" s="58"/>
    </row>
    <row r="3256" spans="2:8" x14ac:dyDescent="0.25">
      <c r="B3256" s="17"/>
      <c r="C3256" s="100"/>
      <c r="D3256" s="97"/>
      <c r="E3256" s="52"/>
      <c r="F3256" s="54"/>
      <c r="G3256" s="95"/>
      <c r="H3256" s="58"/>
    </row>
    <row r="3257" spans="2:8" x14ac:dyDescent="0.25">
      <c r="B3257" s="17"/>
      <c r="C3257" s="100"/>
      <c r="D3257" s="97"/>
      <c r="E3257" s="52"/>
      <c r="F3257" s="54"/>
      <c r="G3257" s="95"/>
      <c r="H3257" s="58"/>
    </row>
    <row r="3258" spans="2:8" x14ac:dyDescent="0.25">
      <c r="B3258" s="17"/>
      <c r="C3258" s="100"/>
      <c r="D3258" s="97"/>
      <c r="E3258" s="52"/>
      <c r="F3258" s="54"/>
      <c r="G3258" s="95"/>
      <c r="H3258" s="58"/>
    </row>
    <row r="3259" spans="2:8" x14ac:dyDescent="0.25">
      <c r="B3259" s="17"/>
      <c r="C3259" s="100"/>
      <c r="D3259" s="97"/>
      <c r="E3259" s="52"/>
      <c r="F3259" s="54"/>
      <c r="G3259" s="95"/>
      <c r="H3259" s="58"/>
    </row>
    <row r="3260" spans="2:8" x14ac:dyDescent="0.25">
      <c r="B3260" s="17"/>
      <c r="C3260" s="100"/>
      <c r="D3260" s="97"/>
      <c r="E3260" s="52"/>
      <c r="F3260" s="54"/>
      <c r="G3260" s="95"/>
      <c r="H3260" s="58"/>
    </row>
    <row r="3261" spans="2:8" x14ac:dyDescent="0.25">
      <c r="B3261" s="17"/>
      <c r="C3261" s="100"/>
      <c r="D3261" s="97"/>
      <c r="E3261" s="52"/>
      <c r="F3261" s="54"/>
      <c r="G3261" s="95"/>
      <c r="H3261" s="58"/>
    </row>
    <row r="3262" spans="2:8" x14ac:dyDescent="0.25">
      <c r="B3262" s="16"/>
      <c r="C3262" s="100"/>
      <c r="D3262" s="97"/>
      <c r="E3262" s="52"/>
      <c r="F3262" s="54"/>
      <c r="G3262" s="95"/>
      <c r="H3262" s="58"/>
    </row>
    <row r="3263" spans="2:8" x14ac:dyDescent="0.25">
      <c r="B3263" s="17"/>
      <c r="C3263" s="100"/>
      <c r="D3263" s="97"/>
      <c r="E3263" s="52"/>
      <c r="F3263" s="54"/>
      <c r="G3263" s="95"/>
      <c r="H3263" s="58"/>
    </row>
    <row r="3264" spans="2:8" x14ac:dyDescent="0.25">
      <c r="B3264" s="17"/>
      <c r="C3264" s="100"/>
      <c r="D3264" s="97"/>
      <c r="E3264" s="52"/>
      <c r="F3264" s="54"/>
      <c r="G3264" s="95"/>
      <c r="H3264" s="58"/>
    </row>
    <row r="3265" spans="2:8" x14ac:dyDescent="0.25">
      <c r="B3265" s="17"/>
      <c r="C3265" s="100"/>
      <c r="D3265" s="97"/>
      <c r="E3265" s="52"/>
      <c r="F3265" s="54"/>
      <c r="G3265" s="95"/>
      <c r="H3265" s="58"/>
    </row>
    <row r="3266" spans="2:8" x14ac:dyDescent="0.25">
      <c r="B3266" s="17"/>
      <c r="C3266" s="100"/>
      <c r="D3266" s="97"/>
      <c r="E3266" s="52"/>
      <c r="F3266" s="54"/>
      <c r="G3266" s="95"/>
      <c r="H3266" s="58"/>
    </row>
    <row r="3267" spans="2:8" x14ac:dyDescent="0.25">
      <c r="B3267" s="17"/>
      <c r="C3267" s="100"/>
      <c r="D3267" s="97"/>
      <c r="E3267" s="52"/>
      <c r="F3267" s="54"/>
      <c r="G3267" s="95"/>
      <c r="H3267" s="58"/>
    </row>
    <row r="3268" spans="2:8" x14ac:dyDescent="0.25">
      <c r="B3268" s="17"/>
      <c r="C3268" s="100"/>
      <c r="D3268" s="97"/>
      <c r="E3268" s="52"/>
      <c r="F3268" s="54"/>
      <c r="G3268" s="95"/>
      <c r="H3268" s="58"/>
    </row>
    <row r="3269" spans="2:8" x14ac:dyDescent="0.25">
      <c r="B3269" s="17"/>
      <c r="C3269" s="100"/>
      <c r="D3269" s="97"/>
      <c r="E3269" s="52"/>
      <c r="F3269" s="54"/>
      <c r="G3269" s="95"/>
      <c r="H3269" s="58"/>
    </row>
    <row r="3270" spans="2:8" x14ac:dyDescent="0.25">
      <c r="B3270" s="17"/>
      <c r="C3270" s="100"/>
      <c r="D3270" s="97"/>
      <c r="E3270" s="52"/>
      <c r="F3270" s="54"/>
      <c r="G3270" s="95"/>
      <c r="H3270" s="58"/>
    </row>
    <row r="3271" spans="2:8" x14ac:dyDescent="0.25">
      <c r="B3271" s="17"/>
      <c r="C3271" s="100"/>
      <c r="D3271" s="97"/>
      <c r="E3271" s="52"/>
      <c r="F3271" s="54"/>
      <c r="G3271" s="95"/>
      <c r="H3271" s="58"/>
    </row>
    <row r="3272" spans="2:8" x14ac:dyDescent="0.25">
      <c r="B3272" s="17"/>
      <c r="C3272" s="100"/>
      <c r="D3272" s="97"/>
      <c r="E3272" s="52"/>
      <c r="F3272" s="54"/>
      <c r="G3272" s="95"/>
      <c r="H3272" s="58"/>
    </row>
    <row r="3273" spans="2:8" x14ac:dyDescent="0.25">
      <c r="B3273" s="17"/>
      <c r="C3273" s="100"/>
      <c r="D3273" s="97"/>
      <c r="E3273" s="52"/>
      <c r="F3273" s="54"/>
      <c r="G3273" s="95"/>
      <c r="H3273" s="58"/>
    </row>
    <row r="3274" spans="2:8" x14ac:dyDescent="0.25">
      <c r="B3274" s="17"/>
      <c r="C3274" s="100"/>
      <c r="D3274" s="97"/>
      <c r="E3274" s="52"/>
      <c r="F3274" s="54"/>
      <c r="G3274" s="95"/>
      <c r="H3274" s="58"/>
    </row>
    <row r="3275" spans="2:8" x14ac:dyDescent="0.25">
      <c r="B3275" s="16"/>
      <c r="C3275" s="100"/>
      <c r="D3275" s="97"/>
      <c r="E3275" s="52"/>
      <c r="F3275" s="54"/>
      <c r="G3275" s="95"/>
      <c r="H3275" s="58"/>
    </row>
    <row r="3276" spans="2:8" x14ac:dyDescent="0.25">
      <c r="B3276" s="17"/>
      <c r="C3276" s="100"/>
      <c r="D3276" s="97"/>
      <c r="E3276" s="52"/>
      <c r="F3276" s="54"/>
      <c r="G3276" s="95"/>
      <c r="H3276" s="58"/>
    </row>
    <row r="3277" spans="2:8" x14ac:dyDescent="0.25">
      <c r="B3277" s="17"/>
      <c r="C3277" s="100"/>
      <c r="D3277" s="97"/>
      <c r="E3277" s="52"/>
      <c r="F3277" s="54"/>
      <c r="G3277" s="95"/>
      <c r="H3277" s="58"/>
    </row>
    <row r="3278" spans="2:8" x14ac:dyDescent="0.25">
      <c r="B3278" s="17"/>
      <c r="C3278" s="100"/>
      <c r="D3278" s="97"/>
      <c r="E3278" s="52"/>
      <c r="F3278" s="54"/>
      <c r="G3278" s="95"/>
      <c r="H3278" s="58"/>
    </row>
    <row r="3279" spans="2:8" x14ac:dyDescent="0.25">
      <c r="B3279" s="17"/>
      <c r="C3279" s="100"/>
      <c r="D3279" s="97"/>
      <c r="E3279" s="52"/>
      <c r="F3279" s="54"/>
      <c r="G3279" s="95"/>
      <c r="H3279" s="58"/>
    </row>
    <row r="3280" spans="2:8" x14ac:dyDescent="0.25">
      <c r="B3280" s="17"/>
      <c r="C3280" s="100"/>
      <c r="D3280" s="97"/>
      <c r="E3280" s="52"/>
      <c r="F3280" s="54"/>
      <c r="G3280" s="95"/>
      <c r="H3280" s="58"/>
    </row>
    <row r="3281" spans="2:8" x14ac:dyDescent="0.25">
      <c r="B3281" s="17"/>
      <c r="C3281" s="100"/>
      <c r="D3281" s="97"/>
      <c r="E3281" s="52"/>
      <c r="F3281" s="54"/>
      <c r="G3281" s="95"/>
      <c r="H3281" s="58"/>
    </row>
    <row r="3282" spans="2:8" x14ac:dyDescent="0.25">
      <c r="B3282" s="17"/>
      <c r="C3282" s="100"/>
      <c r="D3282" s="97"/>
      <c r="E3282" s="52"/>
      <c r="F3282" s="54"/>
      <c r="G3282" s="95"/>
      <c r="H3282" s="58"/>
    </row>
    <row r="3283" spans="2:8" x14ac:dyDescent="0.25">
      <c r="B3283" s="17"/>
      <c r="C3283" s="100"/>
      <c r="D3283" s="97"/>
      <c r="E3283" s="52"/>
      <c r="F3283" s="54"/>
      <c r="G3283" s="95"/>
      <c r="H3283" s="58"/>
    </row>
    <row r="3284" spans="2:8" x14ac:dyDescent="0.25">
      <c r="B3284" s="16"/>
      <c r="C3284" s="100"/>
      <c r="D3284" s="97"/>
      <c r="E3284" s="52"/>
      <c r="F3284" s="54"/>
      <c r="G3284" s="95"/>
      <c r="H3284" s="58"/>
    </row>
    <row r="3285" spans="2:8" x14ac:dyDescent="0.25">
      <c r="B3285" s="17"/>
      <c r="C3285" s="100"/>
      <c r="D3285" s="97"/>
      <c r="E3285" s="52"/>
      <c r="F3285" s="54"/>
      <c r="G3285" s="95"/>
      <c r="H3285" s="58"/>
    </row>
    <row r="3286" spans="2:8" x14ac:dyDescent="0.25">
      <c r="B3286" s="17"/>
      <c r="C3286" s="100"/>
      <c r="D3286" s="97"/>
      <c r="E3286" s="52"/>
      <c r="F3286" s="54"/>
      <c r="G3286" s="95"/>
      <c r="H3286" s="58"/>
    </row>
    <row r="3287" spans="2:8" x14ac:dyDescent="0.25">
      <c r="B3287" s="17"/>
      <c r="C3287" s="100"/>
      <c r="D3287" s="97"/>
      <c r="E3287" s="52"/>
      <c r="F3287" s="54"/>
      <c r="G3287" s="95"/>
      <c r="H3287" s="58"/>
    </row>
    <row r="3288" spans="2:8" x14ac:dyDescent="0.25">
      <c r="B3288" s="17"/>
      <c r="C3288" s="100"/>
      <c r="D3288" s="97"/>
      <c r="E3288" s="52"/>
      <c r="F3288" s="54"/>
      <c r="G3288" s="95"/>
      <c r="H3288" s="58"/>
    </row>
    <row r="3289" spans="2:8" x14ac:dyDescent="0.25">
      <c r="B3289" s="17"/>
      <c r="C3289" s="100"/>
      <c r="D3289" s="97"/>
      <c r="E3289" s="52"/>
      <c r="F3289" s="54"/>
      <c r="G3289" s="95"/>
      <c r="H3289" s="58"/>
    </row>
    <row r="3290" spans="2:8" x14ac:dyDescent="0.25">
      <c r="B3290" s="17"/>
      <c r="C3290" s="100"/>
      <c r="D3290" s="97"/>
      <c r="E3290" s="52"/>
      <c r="F3290" s="54"/>
      <c r="G3290" s="95"/>
      <c r="H3290" s="58"/>
    </row>
    <row r="3291" spans="2:8" x14ac:dyDescent="0.25">
      <c r="B3291" s="17"/>
      <c r="C3291" s="100"/>
      <c r="D3291" s="97"/>
      <c r="E3291" s="52"/>
      <c r="F3291" s="54"/>
      <c r="G3291" s="95"/>
      <c r="H3291" s="58"/>
    </row>
    <row r="3292" spans="2:8" x14ac:dyDescent="0.25">
      <c r="B3292" s="17"/>
      <c r="C3292" s="100"/>
      <c r="D3292" s="97"/>
      <c r="E3292" s="52"/>
      <c r="F3292" s="54"/>
      <c r="G3292" s="95"/>
      <c r="H3292" s="58"/>
    </row>
    <row r="3293" spans="2:8" x14ac:dyDescent="0.25">
      <c r="B3293" s="17"/>
      <c r="C3293" s="100"/>
      <c r="D3293" s="97"/>
      <c r="E3293" s="52"/>
      <c r="F3293" s="54"/>
      <c r="G3293" s="95"/>
      <c r="H3293" s="58"/>
    </row>
    <row r="3294" spans="2:8" x14ac:dyDescent="0.25">
      <c r="B3294" s="17"/>
      <c r="C3294" s="100"/>
      <c r="D3294" s="97"/>
      <c r="E3294" s="52"/>
      <c r="F3294" s="54"/>
      <c r="G3294" s="95"/>
      <c r="H3294" s="58"/>
    </row>
    <row r="3295" spans="2:8" x14ac:dyDescent="0.25">
      <c r="B3295" s="16"/>
      <c r="C3295" s="100"/>
      <c r="D3295" s="97"/>
      <c r="E3295" s="52"/>
      <c r="F3295" s="54"/>
      <c r="G3295" s="95"/>
      <c r="H3295" s="58"/>
    </row>
    <row r="3296" spans="2:8" x14ac:dyDescent="0.25">
      <c r="B3296" s="17"/>
      <c r="C3296" s="100"/>
      <c r="D3296" s="97"/>
      <c r="E3296" s="52"/>
      <c r="F3296" s="54"/>
      <c r="G3296" s="95"/>
      <c r="H3296" s="58"/>
    </row>
    <row r="3297" spans="2:8" x14ac:dyDescent="0.25">
      <c r="B3297" s="17"/>
      <c r="C3297" s="100"/>
      <c r="D3297" s="97"/>
      <c r="E3297" s="52"/>
      <c r="F3297" s="54"/>
      <c r="G3297" s="95"/>
      <c r="H3297" s="58"/>
    </row>
    <row r="3298" spans="2:8" x14ac:dyDescent="0.25">
      <c r="B3298" s="17"/>
      <c r="C3298" s="100"/>
      <c r="D3298" s="97"/>
      <c r="E3298" s="52"/>
      <c r="F3298" s="54"/>
      <c r="G3298" s="95"/>
      <c r="H3298" s="58"/>
    </row>
    <row r="3299" spans="2:8" x14ac:dyDescent="0.25">
      <c r="B3299" s="17"/>
      <c r="C3299" s="100"/>
      <c r="D3299" s="97"/>
      <c r="E3299" s="52"/>
      <c r="F3299" s="54"/>
      <c r="G3299" s="95"/>
      <c r="H3299" s="58"/>
    </row>
    <row r="3300" spans="2:8" x14ac:dyDescent="0.25">
      <c r="B3300" s="17"/>
      <c r="C3300" s="100"/>
      <c r="D3300" s="97"/>
      <c r="E3300" s="52"/>
      <c r="F3300" s="54"/>
      <c r="G3300" s="95"/>
      <c r="H3300" s="58"/>
    </row>
    <row r="3301" spans="2:8" x14ac:dyDescent="0.25">
      <c r="B3301" s="17"/>
      <c r="C3301" s="100"/>
      <c r="D3301" s="97"/>
      <c r="E3301" s="52"/>
      <c r="F3301" s="54"/>
      <c r="G3301" s="95"/>
      <c r="H3301" s="58"/>
    </row>
    <row r="3302" spans="2:8" x14ac:dyDescent="0.25">
      <c r="B3302" s="16"/>
      <c r="C3302" s="100"/>
      <c r="D3302" s="97"/>
      <c r="E3302" s="52"/>
      <c r="F3302" s="54"/>
      <c r="G3302" s="95"/>
      <c r="H3302" s="58"/>
    </row>
    <row r="3303" spans="2:8" x14ac:dyDescent="0.25">
      <c r="B3303" s="17"/>
      <c r="C3303" s="100"/>
      <c r="D3303" s="97"/>
      <c r="E3303" s="52"/>
      <c r="F3303" s="54"/>
      <c r="G3303" s="95"/>
      <c r="H3303" s="58"/>
    </row>
    <row r="3304" spans="2:8" x14ac:dyDescent="0.25">
      <c r="B3304" s="17"/>
      <c r="C3304" s="100"/>
      <c r="D3304" s="97"/>
      <c r="E3304" s="52"/>
      <c r="F3304" s="54"/>
      <c r="G3304" s="95"/>
      <c r="H3304" s="58"/>
    </row>
    <row r="3305" spans="2:8" x14ac:dyDescent="0.25">
      <c r="B3305" s="17"/>
      <c r="C3305" s="100"/>
      <c r="D3305" s="97"/>
      <c r="E3305" s="52"/>
      <c r="F3305" s="54"/>
      <c r="G3305" s="95"/>
      <c r="H3305" s="58"/>
    </row>
    <row r="3306" spans="2:8" x14ac:dyDescent="0.25">
      <c r="B3306" s="16"/>
      <c r="C3306" s="100"/>
      <c r="D3306" s="97"/>
      <c r="E3306" s="52"/>
      <c r="F3306" s="54"/>
      <c r="G3306" s="95"/>
      <c r="H3306" s="58"/>
    </row>
    <row r="3307" spans="2:8" x14ac:dyDescent="0.25">
      <c r="B3307" s="17"/>
      <c r="C3307" s="100"/>
      <c r="D3307" s="97"/>
      <c r="E3307" s="52"/>
      <c r="F3307" s="54"/>
      <c r="G3307" s="95"/>
      <c r="H3307" s="58"/>
    </row>
    <row r="3308" spans="2:8" x14ac:dyDescent="0.25">
      <c r="B3308" s="17"/>
      <c r="C3308" s="100"/>
      <c r="D3308" s="97"/>
      <c r="E3308" s="52"/>
      <c r="F3308" s="54"/>
      <c r="G3308" s="95"/>
      <c r="H3308" s="58"/>
    </row>
    <row r="3309" spans="2:8" x14ac:dyDescent="0.25">
      <c r="B3309" s="17"/>
      <c r="C3309" s="100"/>
      <c r="D3309" s="97"/>
      <c r="E3309" s="52"/>
      <c r="F3309" s="54"/>
      <c r="G3309" s="95"/>
      <c r="H3309" s="58"/>
    </row>
    <row r="3310" spans="2:8" x14ac:dyDescent="0.25">
      <c r="B3310" s="17"/>
      <c r="C3310" s="100"/>
      <c r="D3310" s="97"/>
      <c r="E3310" s="52"/>
      <c r="F3310" s="54"/>
      <c r="G3310" s="95"/>
      <c r="H3310" s="58"/>
    </row>
    <row r="3311" spans="2:8" x14ac:dyDescent="0.25">
      <c r="B3311" s="17"/>
      <c r="C3311" s="100"/>
      <c r="D3311" s="97"/>
      <c r="E3311" s="52"/>
      <c r="F3311" s="54"/>
      <c r="G3311" s="95"/>
      <c r="H3311" s="58"/>
    </row>
    <row r="3312" spans="2:8" x14ac:dyDescent="0.25">
      <c r="B3312" s="17"/>
      <c r="C3312" s="100"/>
      <c r="D3312" s="97"/>
      <c r="E3312" s="52"/>
      <c r="F3312" s="54"/>
      <c r="G3312" s="95"/>
      <c r="H3312" s="58"/>
    </row>
    <row r="3313" spans="2:8" x14ac:dyDescent="0.25">
      <c r="B3313" s="17"/>
      <c r="C3313" s="100"/>
      <c r="D3313" s="97"/>
      <c r="E3313" s="52"/>
      <c r="F3313" s="54"/>
      <c r="G3313" s="95"/>
      <c r="H3313" s="58"/>
    </row>
    <row r="3314" spans="2:8" x14ac:dyDescent="0.25">
      <c r="B3314" s="17"/>
      <c r="C3314" s="100"/>
      <c r="D3314" s="97"/>
      <c r="E3314" s="52"/>
      <c r="F3314" s="54"/>
      <c r="G3314" s="95"/>
      <c r="H3314" s="58"/>
    </row>
    <row r="3315" spans="2:8" x14ac:dyDescent="0.25">
      <c r="B3315" s="17"/>
      <c r="C3315" s="100"/>
      <c r="D3315" s="97"/>
      <c r="E3315" s="52"/>
      <c r="F3315" s="54"/>
      <c r="G3315" s="95"/>
      <c r="H3315" s="58"/>
    </row>
    <row r="3316" spans="2:8" x14ac:dyDescent="0.25">
      <c r="B3316" s="17"/>
      <c r="C3316" s="100"/>
      <c r="D3316" s="97"/>
      <c r="E3316" s="52"/>
      <c r="F3316" s="54"/>
      <c r="G3316" s="95"/>
      <c r="H3316" s="58"/>
    </row>
    <row r="3317" spans="2:8" x14ac:dyDescent="0.25">
      <c r="B3317" s="17"/>
      <c r="C3317" s="100"/>
      <c r="D3317" s="97"/>
      <c r="E3317" s="52"/>
      <c r="F3317" s="54"/>
      <c r="G3317" s="95"/>
      <c r="H3317" s="58"/>
    </row>
    <row r="3318" spans="2:8" x14ac:dyDescent="0.25">
      <c r="B3318" s="17"/>
      <c r="C3318" s="100"/>
      <c r="D3318" s="97"/>
      <c r="E3318" s="52"/>
      <c r="F3318" s="54"/>
      <c r="G3318" s="95"/>
      <c r="H3318" s="58"/>
    </row>
    <row r="3319" spans="2:8" x14ac:dyDescent="0.25">
      <c r="B3319" s="17"/>
      <c r="C3319" s="100"/>
      <c r="D3319" s="97"/>
      <c r="E3319" s="52"/>
      <c r="F3319" s="54"/>
      <c r="G3319" s="95"/>
      <c r="H3319" s="58"/>
    </row>
    <row r="3320" spans="2:8" x14ac:dyDescent="0.25">
      <c r="B3320" s="16"/>
      <c r="C3320" s="100"/>
      <c r="D3320" s="97"/>
      <c r="E3320" s="52"/>
      <c r="F3320" s="54"/>
      <c r="G3320" s="95"/>
      <c r="H3320" s="58"/>
    </row>
    <row r="3321" spans="2:8" x14ac:dyDescent="0.25">
      <c r="B3321" s="17"/>
      <c r="C3321" s="100"/>
      <c r="D3321" s="97"/>
      <c r="E3321" s="52"/>
      <c r="F3321" s="54"/>
      <c r="G3321" s="95"/>
      <c r="H3321" s="58"/>
    </row>
    <row r="3322" spans="2:8" x14ac:dyDescent="0.25">
      <c r="B3322" s="17"/>
      <c r="C3322" s="100"/>
      <c r="D3322" s="97"/>
      <c r="E3322" s="52"/>
      <c r="F3322" s="54"/>
      <c r="G3322" s="95"/>
      <c r="H3322" s="58"/>
    </row>
    <row r="3323" spans="2:8" x14ac:dyDescent="0.25">
      <c r="B3323" s="17"/>
      <c r="C3323" s="100"/>
      <c r="D3323" s="97"/>
      <c r="E3323" s="52"/>
      <c r="F3323" s="54"/>
      <c r="G3323" s="95"/>
      <c r="H3323" s="58"/>
    </row>
    <row r="3324" spans="2:8" x14ac:dyDescent="0.25">
      <c r="B3324" s="17"/>
      <c r="C3324" s="100"/>
      <c r="D3324" s="97"/>
      <c r="E3324" s="52"/>
      <c r="F3324" s="54"/>
      <c r="G3324" s="95"/>
      <c r="H3324" s="58"/>
    </row>
    <row r="3325" spans="2:8" x14ac:dyDescent="0.25">
      <c r="B3325" s="17"/>
      <c r="C3325" s="100"/>
      <c r="D3325" s="97"/>
      <c r="E3325" s="52"/>
      <c r="F3325" s="54"/>
      <c r="G3325" s="95"/>
      <c r="H3325" s="58"/>
    </row>
    <row r="3326" spans="2:8" x14ac:dyDescent="0.25">
      <c r="B3326" s="17"/>
      <c r="C3326" s="100"/>
      <c r="D3326" s="97"/>
      <c r="E3326" s="52"/>
      <c r="F3326" s="54"/>
      <c r="G3326" s="95"/>
      <c r="H3326" s="58"/>
    </row>
    <row r="3327" spans="2:8" x14ac:dyDescent="0.25">
      <c r="B3327" s="17"/>
      <c r="C3327" s="100"/>
      <c r="D3327" s="97"/>
      <c r="E3327" s="52"/>
      <c r="F3327" s="54"/>
      <c r="G3327" s="95"/>
      <c r="H3327" s="58"/>
    </row>
    <row r="3328" spans="2:8" x14ac:dyDescent="0.25">
      <c r="B3328" s="17"/>
      <c r="C3328" s="100"/>
      <c r="D3328" s="97"/>
      <c r="E3328" s="52"/>
      <c r="F3328" s="54"/>
      <c r="G3328" s="95"/>
      <c r="H3328" s="58"/>
    </row>
    <row r="3329" spans="2:8" x14ac:dyDescent="0.25">
      <c r="B3329" s="17"/>
      <c r="C3329" s="100"/>
      <c r="D3329" s="97"/>
      <c r="E3329" s="52"/>
      <c r="F3329" s="54"/>
      <c r="G3329" s="95"/>
      <c r="H3329" s="58"/>
    </row>
    <row r="3330" spans="2:8" x14ac:dyDescent="0.25">
      <c r="B3330" s="17"/>
      <c r="C3330" s="100"/>
      <c r="D3330" s="97"/>
      <c r="E3330" s="52"/>
      <c r="F3330" s="54"/>
      <c r="G3330" s="95"/>
      <c r="H3330" s="58"/>
    </row>
    <row r="3331" spans="2:8" x14ac:dyDescent="0.25">
      <c r="B3331" s="17"/>
      <c r="C3331" s="100"/>
      <c r="D3331" s="97"/>
      <c r="E3331" s="52"/>
      <c r="F3331" s="54"/>
      <c r="G3331" s="95"/>
      <c r="H3331" s="58"/>
    </row>
    <row r="3332" spans="2:8" x14ac:dyDescent="0.25">
      <c r="B3332" s="17"/>
      <c r="C3332" s="100"/>
      <c r="D3332" s="97"/>
      <c r="E3332" s="52"/>
      <c r="F3332" s="54"/>
      <c r="G3332" s="95"/>
      <c r="H3332" s="58"/>
    </row>
    <row r="3333" spans="2:8" x14ac:dyDescent="0.25">
      <c r="B3333" s="17"/>
      <c r="C3333" s="100"/>
      <c r="D3333" s="97"/>
      <c r="E3333" s="52"/>
      <c r="F3333" s="54"/>
      <c r="G3333" s="95"/>
      <c r="H3333" s="58"/>
    </row>
    <row r="3334" spans="2:8" x14ac:dyDescent="0.25">
      <c r="B3334" s="16"/>
      <c r="C3334" s="100"/>
      <c r="D3334" s="97"/>
      <c r="E3334" s="52"/>
      <c r="F3334" s="54"/>
      <c r="G3334" s="95"/>
      <c r="H3334" s="58"/>
    </row>
    <row r="3335" spans="2:8" x14ac:dyDescent="0.25">
      <c r="B3335" s="17"/>
      <c r="C3335" s="100"/>
      <c r="D3335" s="97"/>
      <c r="E3335" s="52"/>
      <c r="F3335" s="54"/>
      <c r="G3335" s="95"/>
      <c r="H3335" s="58"/>
    </row>
    <row r="3336" spans="2:8" x14ac:dyDescent="0.25">
      <c r="B3336" s="17"/>
      <c r="C3336" s="100"/>
      <c r="D3336" s="97"/>
      <c r="E3336" s="52"/>
      <c r="F3336" s="54"/>
      <c r="G3336" s="95"/>
      <c r="H3336" s="58"/>
    </row>
    <row r="3337" spans="2:8" x14ac:dyDescent="0.25">
      <c r="B3337" s="17"/>
      <c r="C3337" s="100"/>
      <c r="D3337" s="97"/>
      <c r="E3337" s="52"/>
      <c r="F3337" s="54"/>
      <c r="G3337" s="95"/>
      <c r="H3337" s="58"/>
    </row>
    <row r="3338" spans="2:8" x14ac:dyDescent="0.25">
      <c r="B3338" s="16"/>
      <c r="C3338" s="100"/>
      <c r="D3338" s="97"/>
      <c r="E3338" s="52"/>
      <c r="F3338" s="54"/>
      <c r="G3338" s="95"/>
      <c r="H3338" s="58"/>
    </row>
    <row r="3339" spans="2:8" x14ac:dyDescent="0.25">
      <c r="B3339" s="17"/>
      <c r="C3339" s="100"/>
      <c r="D3339" s="97"/>
      <c r="E3339" s="52"/>
      <c r="F3339" s="54"/>
      <c r="G3339" s="95"/>
      <c r="H3339" s="58"/>
    </row>
    <row r="3340" spans="2:8" x14ac:dyDescent="0.25">
      <c r="B3340" s="17"/>
      <c r="C3340" s="100"/>
      <c r="D3340" s="97"/>
      <c r="E3340" s="52"/>
      <c r="F3340" s="54"/>
      <c r="G3340" s="95"/>
      <c r="H3340" s="58"/>
    </row>
    <row r="3341" spans="2:8" x14ac:dyDescent="0.25">
      <c r="B3341" s="17"/>
      <c r="C3341" s="100"/>
      <c r="D3341" s="97"/>
      <c r="E3341" s="52"/>
      <c r="F3341" s="54"/>
      <c r="G3341" s="95"/>
      <c r="H3341" s="58"/>
    </row>
    <row r="3342" spans="2:8" x14ac:dyDescent="0.25">
      <c r="B3342" s="17"/>
      <c r="C3342" s="100"/>
      <c r="D3342" s="97"/>
      <c r="E3342" s="52"/>
      <c r="F3342" s="54"/>
      <c r="G3342" s="95"/>
      <c r="H3342" s="58"/>
    </row>
    <row r="3343" spans="2:8" x14ac:dyDescent="0.25">
      <c r="B3343" s="17"/>
      <c r="C3343" s="100"/>
      <c r="D3343" s="97"/>
      <c r="E3343" s="52"/>
      <c r="F3343" s="54"/>
      <c r="G3343" s="95"/>
      <c r="H3343" s="58"/>
    </row>
    <row r="3344" spans="2:8" x14ac:dyDescent="0.25">
      <c r="B3344" s="17"/>
      <c r="C3344" s="100"/>
      <c r="D3344" s="97"/>
      <c r="E3344" s="52"/>
      <c r="F3344" s="54"/>
      <c r="G3344" s="95"/>
      <c r="H3344" s="58"/>
    </row>
    <row r="3345" spans="2:8" x14ac:dyDescent="0.25">
      <c r="B3345" s="17"/>
      <c r="C3345" s="100"/>
      <c r="D3345" s="97"/>
      <c r="E3345" s="52"/>
      <c r="F3345" s="54"/>
      <c r="G3345" s="95"/>
      <c r="H3345" s="58"/>
    </row>
    <row r="3346" spans="2:8" x14ac:dyDescent="0.25">
      <c r="B3346" s="16"/>
      <c r="C3346" s="100"/>
      <c r="D3346" s="97"/>
      <c r="E3346" s="52"/>
      <c r="F3346" s="54"/>
      <c r="G3346" s="95"/>
      <c r="H3346" s="58"/>
    </row>
    <row r="3347" spans="2:8" x14ac:dyDescent="0.25">
      <c r="B3347" s="17"/>
      <c r="C3347" s="100"/>
      <c r="D3347" s="97"/>
      <c r="E3347" s="52"/>
      <c r="F3347" s="54"/>
      <c r="G3347" s="95"/>
      <c r="H3347" s="58"/>
    </row>
    <row r="3348" spans="2:8" x14ac:dyDescent="0.25">
      <c r="B3348" s="17"/>
      <c r="C3348" s="100"/>
      <c r="D3348" s="97"/>
      <c r="E3348" s="52"/>
      <c r="F3348" s="54"/>
      <c r="G3348" s="95"/>
      <c r="H3348" s="58"/>
    </row>
    <row r="3349" spans="2:8" x14ac:dyDescent="0.25">
      <c r="B3349" s="17"/>
      <c r="C3349" s="100"/>
      <c r="D3349" s="97"/>
      <c r="E3349" s="52"/>
      <c r="F3349" s="54"/>
      <c r="G3349" s="95"/>
      <c r="H3349" s="58"/>
    </row>
    <row r="3350" spans="2:8" x14ac:dyDescent="0.25">
      <c r="B3350" s="17"/>
      <c r="C3350" s="100"/>
      <c r="D3350" s="97"/>
      <c r="E3350" s="52"/>
      <c r="F3350" s="54"/>
      <c r="G3350" s="95"/>
      <c r="H3350" s="58"/>
    </row>
    <row r="3351" spans="2:8" x14ac:dyDescent="0.25">
      <c r="B3351" s="17"/>
      <c r="C3351" s="100"/>
      <c r="D3351" s="97"/>
      <c r="E3351" s="52"/>
      <c r="F3351" s="54"/>
      <c r="G3351" s="95"/>
      <c r="H3351" s="58"/>
    </row>
    <row r="3352" spans="2:8" x14ac:dyDescent="0.25">
      <c r="B3352" s="17"/>
      <c r="C3352" s="100"/>
      <c r="D3352" s="97"/>
      <c r="E3352" s="52"/>
      <c r="F3352" s="54"/>
      <c r="G3352" s="95"/>
      <c r="H3352" s="58"/>
    </row>
    <row r="3353" spans="2:8" x14ac:dyDescent="0.25">
      <c r="B3353" s="16"/>
      <c r="C3353" s="100"/>
      <c r="D3353" s="97"/>
      <c r="E3353" s="52"/>
      <c r="F3353" s="54"/>
      <c r="G3353" s="95"/>
      <c r="H3353" s="58"/>
    </row>
    <row r="3354" spans="2:8" x14ac:dyDescent="0.25">
      <c r="B3354" s="17"/>
      <c r="C3354" s="100"/>
      <c r="D3354" s="97"/>
      <c r="E3354" s="52"/>
      <c r="F3354" s="54"/>
      <c r="G3354" s="95"/>
      <c r="H3354" s="58"/>
    </row>
    <row r="3355" spans="2:8" x14ac:dyDescent="0.25">
      <c r="B3355" s="17"/>
      <c r="C3355" s="100"/>
      <c r="D3355" s="97"/>
      <c r="E3355" s="52"/>
      <c r="F3355" s="54"/>
      <c r="G3355" s="95"/>
      <c r="H3355" s="58"/>
    </row>
    <row r="3356" spans="2:8" x14ac:dyDescent="0.25">
      <c r="B3356" s="17"/>
      <c r="C3356" s="100"/>
      <c r="D3356" s="97"/>
      <c r="E3356" s="52"/>
      <c r="F3356" s="54"/>
      <c r="G3356" s="95"/>
      <c r="H3356" s="58"/>
    </row>
    <row r="3357" spans="2:8" x14ac:dyDescent="0.25">
      <c r="B3357" s="16"/>
      <c r="C3357" s="100"/>
      <c r="D3357" s="97"/>
      <c r="E3357" s="52"/>
      <c r="F3357" s="54"/>
      <c r="G3357" s="95"/>
      <c r="H3357" s="58"/>
    </row>
    <row r="3358" spans="2:8" x14ac:dyDescent="0.25">
      <c r="B3358" s="17"/>
      <c r="C3358" s="100"/>
      <c r="D3358" s="97"/>
      <c r="E3358" s="52"/>
      <c r="F3358" s="54"/>
      <c r="G3358" s="95"/>
      <c r="H3358" s="58"/>
    </row>
    <row r="3359" spans="2:8" x14ac:dyDescent="0.25">
      <c r="B3359" s="17"/>
      <c r="C3359" s="100"/>
      <c r="D3359" s="97"/>
      <c r="E3359" s="52"/>
      <c r="F3359" s="54"/>
      <c r="G3359" s="95"/>
      <c r="H3359" s="58"/>
    </row>
    <row r="3360" spans="2:8" x14ac:dyDescent="0.25">
      <c r="B3360" s="17"/>
      <c r="C3360" s="100"/>
      <c r="D3360" s="97"/>
      <c r="E3360" s="52"/>
      <c r="F3360" s="54"/>
      <c r="G3360" s="95"/>
      <c r="H3360" s="58"/>
    </row>
    <row r="3361" spans="2:8" x14ac:dyDescent="0.25">
      <c r="B3361" s="17"/>
      <c r="C3361" s="100"/>
      <c r="D3361" s="97"/>
      <c r="E3361" s="52"/>
      <c r="F3361" s="54"/>
      <c r="G3361" s="95"/>
      <c r="H3361" s="58"/>
    </row>
    <row r="3362" spans="2:8" x14ac:dyDescent="0.25">
      <c r="B3362" s="17"/>
      <c r="C3362" s="100"/>
      <c r="D3362" s="97"/>
      <c r="E3362" s="52"/>
      <c r="F3362" s="54"/>
      <c r="G3362" s="95"/>
      <c r="H3362" s="58"/>
    </row>
    <row r="3363" spans="2:8" x14ac:dyDescent="0.25">
      <c r="B3363" s="17"/>
      <c r="C3363" s="100"/>
      <c r="D3363" s="97"/>
      <c r="E3363" s="52"/>
      <c r="F3363" s="54"/>
      <c r="G3363" s="95"/>
      <c r="H3363" s="58"/>
    </row>
    <row r="3364" spans="2:8" x14ac:dyDescent="0.25">
      <c r="B3364" s="16"/>
      <c r="C3364" s="100"/>
      <c r="D3364" s="97"/>
      <c r="E3364" s="52"/>
      <c r="F3364" s="54"/>
      <c r="G3364" s="95"/>
      <c r="H3364" s="58"/>
    </row>
    <row r="3365" spans="2:8" x14ac:dyDescent="0.25">
      <c r="B3365" s="17"/>
      <c r="C3365" s="100"/>
      <c r="D3365" s="97"/>
      <c r="E3365" s="52"/>
      <c r="F3365" s="54"/>
      <c r="G3365" s="95"/>
      <c r="H3365" s="58"/>
    </row>
    <row r="3366" spans="2:8" x14ac:dyDescent="0.25">
      <c r="B3366" s="17"/>
      <c r="C3366" s="100"/>
      <c r="D3366" s="97"/>
      <c r="E3366" s="52"/>
      <c r="F3366" s="54"/>
      <c r="G3366" s="95"/>
      <c r="H3366" s="58"/>
    </row>
    <row r="3367" spans="2:8" x14ac:dyDescent="0.25">
      <c r="B3367" s="17"/>
      <c r="C3367" s="100"/>
      <c r="D3367" s="97"/>
      <c r="E3367" s="52"/>
      <c r="F3367" s="54"/>
      <c r="G3367" s="95"/>
      <c r="H3367" s="58"/>
    </row>
    <row r="3368" spans="2:8" x14ac:dyDescent="0.25">
      <c r="B3368" s="17"/>
      <c r="C3368" s="100"/>
      <c r="D3368" s="97"/>
      <c r="E3368" s="52"/>
      <c r="F3368" s="54"/>
      <c r="G3368" s="95"/>
      <c r="H3368" s="58"/>
    </row>
    <row r="3369" spans="2:8" x14ac:dyDescent="0.25">
      <c r="B3369" s="16"/>
      <c r="C3369" s="100"/>
      <c r="D3369" s="97"/>
      <c r="E3369" s="52"/>
      <c r="F3369" s="54"/>
      <c r="G3369" s="95"/>
      <c r="H3369" s="58"/>
    </row>
    <row r="3370" spans="2:8" x14ac:dyDescent="0.25">
      <c r="B3370" s="17"/>
      <c r="C3370" s="100"/>
      <c r="D3370" s="97"/>
      <c r="E3370" s="52"/>
      <c r="F3370" s="54"/>
      <c r="G3370" s="95"/>
      <c r="H3370" s="58"/>
    </row>
    <row r="3371" spans="2:8" x14ac:dyDescent="0.25">
      <c r="B3371" s="17"/>
      <c r="C3371" s="100"/>
      <c r="D3371" s="97"/>
      <c r="E3371" s="52"/>
      <c r="F3371" s="54"/>
      <c r="G3371" s="95"/>
      <c r="H3371" s="58"/>
    </row>
    <row r="3372" spans="2:8" x14ac:dyDescent="0.25">
      <c r="B3372" s="17"/>
      <c r="C3372" s="100"/>
      <c r="D3372" s="97"/>
      <c r="E3372" s="52"/>
      <c r="F3372" s="54"/>
      <c r="G3372" s="95"/>
      <c r="H3372" s="58"/>
    </row>
    <row r="3373" spans="2:8" x14ac:dyDescent="0.25">
      <c r="B3373" s="17"/>
      <c r="C3373" s="100"/>
      <c r="D3373" s="97"/>
      <c r="E3373" s="52"/>
      <c r="F3373" s="54"/>
      <c r="G3373" s="95"/>
      <c r="H3373" s="58"/>
    </row>
    <row r="3374" spans="2:8" x14ac:dyDescent="0.25">
      <c r="B3374" s="17"/>
      <c r="C3374" s="100"/>
      <c r="D3374" s="97"/>
      <c r="E3374" s="52"/>
      <c r="F3374" s="54"/>
      <c r="G3374" s="95"/>
      <c r="H3374" s="58"/>
    </row>
    <row r="3375" spans="2:8" x14ac:dyDescent="0.25">
      <c r="B3375" s="17"/>
      <c r="C3375" s="100"/>
      <c r="D3375" s="97"/>
      <c r="E3375" s="52"/>
      <c r="F3375" s="54"/>
      <c r="G3375" s="95"/>
      <c r="H3375" s="58"/>
    </row>
    <row r="3376" spans="2:8" x14ac:dyDescent="0.25">
      <c r="B3376" s="17"/>
      <c r="C3376" s="100"/>
      <c r="D3376" s="97"/>
      <c r="E3376" s="52"/>
      <c r="F3376" s="54"/>
      <c r="G3376" s="95"/>
      <c r="H3376" s="58"/>
    </row>
    <row r="3377" spans="2:8" x14ac:dyDescent="0.25">
      <c r="B3377" s="17"/>
      <c r="C3377" s="100"/>
      <c r="D3377" s="97"/>
      <c r="E3377" s="52"/>
      <c r="F3377" s="54"/>
      <c r="G3377" s="95"/>
      <c r="H3377" s="58"/>
    </row>
    <row r="3378" spans="2:8" x14ac:dyDescent="0.25">
      <c r="B3378" s="17"/>
      <c r="C3378" s="100"/>
      <c r="D3378" s="97"/>
      <c r="E3378" s="52"/>
      <c r="F3378" s="54"/>
      <c r="G3378" s="95"/>
      <c r="H3378" s="58"/>
    </row>
    <row r="3379" spans="2:8" x14ac:dyDescent="0.25">
      <c r="B3379" s="17"/>
      <c r="C3379" s="100"/>
      <c r="D3379" s="97"/>
      <c r="E3379" s="52"/>
      <c r="F3379" s="54"/>
      <c r="G3379" s="95"/>
      <c r="H3379" s="58"/>
    </row>
    <row r="3380" spans="2:8" x14ac:dyDescent="0.25">
      <c r="B3380" s="16"/>
      <c r="C3380" s="100"/>
      <c r="D3380" s="97"/>
      <c r="E3380" s="52"/>
      <c r="F3380" s="54"/>
      <c r="G3380" s="95"/>
      <c r="H3380" s="58"/>
    </row>
    <row r="3381" spans="2:8" x14ac:dyDescent="0.25">
      <c r="B3381" s="17"/>
      <c r="C3381" s="100"/>
      <c r="D3381" s="97"/>
      <c r="E3381" s="52"/>
      <c r="F3381" s="54"/>
      <c r="G3381" s="95"/>
      <c r="H3381" s="58"/>
    </row>
    <row r="3382" spans="2:8" x14ac:dyDescent="0.25">
      <c r="B3382" s="17"/>
      <c r="C3382" s="100"/>
      <c r="D3382" s="97"/>
      <c r="E3382" s="52"/>
      <c r="F3382" s="54"/>
      <c r="G3382" s="95"/>
      <c r="H3382" s="58"/>
    </row>
    <row r="3383" spans="2:8" x14ac:dyDescent="0.25">
      <c r="B3383" s="17"/>
      <c r="C3383" s="100"/>
      <c r="D3383" s="97"/>
      <c r="E3383" s="52"/>
      <c r="F3383" s="54"/>
      <c r="G3383" s="95"/>
      <c r="H3383" s="58"/>
    </row>
    <row r="3384" spans="2:8" x14ac:dyDescent="0.25">
      <c r="B3384" s="17"/>
      <c r="C3384" s="100"/>
      <c r="D3384" s="97"/>
      <c r="E3384" s="52"/>
      <c r="F3384" s="54"/>
      <c r="G3384" s="95"/>
      <c r="H3384" s="58"/>
    </row>
    <row r="3385" spans="2:8" x14ac:dyDescent="0.25">
      <c r="B3385" s="17"/>
      <c r="C3385" s="100"/>
      <c r="D3385" s="97"/>
      <c r="E3385" s="52"/>
      <c r="F3385" s="54"/>
      <c r="G3385" s="95"/>
      <c r="H3385" s="58"/>
    </row>
    <row r="3386" spans="2:8" x14ac:dyDescent="0.25">
      <c r="B3386" s="17"/>
      <c r="C3386" s="100"/>
      <c r="D3386" s="97"/>
      <c r="E3386" s="52"/>
      <c r="F3386" s="54"/>
      <c r="G3386" s="95"/>
      <c r="H3386" s="58"/>
    </row>
    <row r="3387" spans="2:8" x14ac:dyDescent="0.25">
      <c r="B3387" s="17"/>
      <c r="C3387" s="100"/>
      <c r="D3387" s="97"/>
      <c r="E3387" s="52"/>
      <c r="F3387" s="54"/>
      <c r="G3387" s="95"/>
      <c r="H3387" s="58"/>
    </row>
    <row r="3388" spans="2:8" x14ac:dyDescent="0.25">
      <c r="B3388" s="17"/>
      <c r="C3388" s="100"/>
      <c r="D3388" s="97"/>
      <c r="E3388" s="52"/>
      <c r="F3388" s="54"/>
      <c r="G3388" s="95"/>
      <c r="H3388" s="58"/>
    </row>
    <row r="3389" spans="2:8" x14ac:dyDescent="0.25">
      <c r="B3389" s="17"/>
      <c r="C3389" s="100"/>
      <c r="D3389" s="97"/>
      <c r="E3389" s="52"/>
      <c r="F3389" s="54"/>
      <c r="G3389" s="95"/>
      <c r="H3389" s="58"/>
    </row>
    <row r="3390" spans="2:8" x14ac:dyDescent="0.25">
      <c r="B3390" s="17"/>
      <c r="C3390" s="100"/>
      <c r="D3390" s="97"/>
      <c r="E3390" s="52"/>
      <c r="F3390" s="54"/>
      <c r="G3390" s="95"/>
      <c r="H3390" s="58"/>
    </row>
    <row r="3391" spans="2:8" x14ac:dyDescent="0.25">
      <c r="B3391" s="17"/>
      <c r="C3391" s="100"/>
      <c r="D3391" s="97"/>
      <c r="E3391" s="52"/>
      <c r="F3391" s="54"/>
      <c r="G3391" s="95"/>
      <c r="H3391" s="58"/>
    </row>
    <row r="3392" spans="2:8" x14ac:dyDescent="0.25">
      <c r="B3392" s="17"/>
      <c r="C3392" s="100"/>
      <c r="D3392" s="97"/>
      <c r="E3392" s="52"/>
      <c r="F3392" s="54"/>
      <c r="G3392" s="95"/>
      <c r="H3392" s="58"/>
    </row>
    <row r="3393" spans="2:8" x14ac:dyDescent="0.25">
      <c r="B3393" s="17"/>
      <c r="C3393" s="100"/>
      <c r="D3393" s="97"/>
      <c r="E3393" s="52"/>
      <c r="F3393" s="54"/>
      <c r="G3393" s="95"/>
      <c r="H3393" s="58"/>
    </row>
    <row r="3394" spans="2:8" x14ac:dyDescent="0.25">
      <c r="B3394" s="16"/>
      <c r="C3394" s="100"/>
      <c r="D3394" s="97"/>
      <c r="E3394" s="52"/>
      <c r="F3394" s="54"/>
      <c r="G3394" s="95"/>
      <c r="H3394" s="58"/>
    </row>
    <row r="3395" spans="2:8" x14ac:dyDescent="0.25">
      <c r="B3395" s="17"/>
      <c r="C3395" s="100"/>
      <c r="D3395" s="97"/>
      <c r="E3395" s="52"/>
      <c r="F3395" s="54"/>
      <c r="G3395" s="95"/>
      <c r="H3395" s="58"/>
    </row>
    <row r="3396" spans="2:8" x14ac:dyDescent="0.25">
      <c r="B3396" s="17"/>
      <c r="C3396" s="100"/>
      <c r="D3396" s="97"/>
      <c r="E3396" s="52"/>
      <c r="F3396" s="54"/>
      <c r="G3396" s="95"/>
      <c r="H3396" s="58"/>
    </row>
    <row r="3397" spans="2:8" x14ac:dyDescent="0.25">
      <c r="B3397" s="17"/>
      <c r="C3397" s="100"/>
      <c r="D3397" s="97"/>
      <c r="E3397" s="52"/>
      <c r="F3397" s="54"/>
      <c r="G3397" s="95"/>
      <c r="H3397" s="58"/>
    </row>
    <row r="3398" spans="2:8" x14ac:dyDescent="0.25">
      <c r="B3398" s="17"/>
      <c r="C3398" s="100"/>
      <c r="D3398" s="97"/>
      <c r="E3398" s="52"/>
      <c r="F3398" s="54"/>
      <c r="G3398" s="95"/>
      <c r="H3398" s="58"/>
    </row>
    <row r="3399" spans="2:8" x14ac:dyDescent="0.25">
      <c r="B3399" s="17"/>
      <c r="C3399" s="100"/>
      <c r="D3399" s="97"/>
      <c r="E3399" s="52"/>
      <c r="F3399" s="54"/>
      <c r="G3399" s="95"/>
      <c r="H3399" s="58"/>
    </row>
    <row r="3400" spans="2:8" x14ac:dyDescent="0.25">
      <c r="B3400" s="17"/>
      <c r="C3400" s="100"/>
      <c r="D3400" s="97"/>
      <c r="E3400" s="52"/>
      <c r="F3400" s="54"/>
      <c r="G3400" s="95"/>
      <c r="H3400" s="58"/>
    </row>
    <row r="3401" spans="2:8" x14ac:dyDescent="0.25">
      <c r="B3401" s="17"/>
      <c r="C3401" s="100"/>
      <c r="D3401" s="97"/>
      <c r="E3401" s="52"/>
      <c r="F3401" s="54"/>
      <c r="G3401" s="95"/>
      <c r="H3401" s="58"/>
    </row>
    <row r="3402" spans="2:8" x14ac:dyDescent="0.25">
      <c r="B3402" s="17"/>
      <c r="C3402" s="100"/>
      <c r="D3402" s="97"/>
      <c r="E3402" s="52"/>
      <c r="F3402" s="54"/>
      <c r="G3402" s="95"/>
      <c r="H3402" s="58"/>
    </row>
    <row r="3403" spans="2:8" x14ac:dyDescent="0.25">
      <c r="B3403" s="17"/>
      <c r="C3403" s="100"/>
      <c r="D3403" s="97"/>
      <c r="E3403" s="52"/>
      <c r="F3403" s="54"/>
      <c r="G3403" s="95"/>
      <c r="H3403" s="58"/>
    </row>
    <row r="3404" spans="2:8" x14ac:dyDescent="0.25">
      <c r="B3404" s="17"/>
      <c r="C3404" s="100"/>
      <c r="D3404" s="97"/>
      <c r="E3404" s="52"/>
      <c r="F3404" s="54"/>
      <c r="G3404" s="95"/>
      <c r="H3404" s="58"/>
    </row>
    <row r="3405" spans="2:8" x14ac:dyDescent="0.25">
      <c r="B3405" s="16"/>
      <c r="C3405" s="100"/>
      <c r="D3405" s="97"/>
      <c r="E3405" s="52"/>
      <c r="F3405" s="54"/>
      <c r="G3405" s="95"/>
      <c r="H3405" s="58"/>
    </row>
    <row r="3406" spans="2:8" x14ac:dyDescent="0.25">
      <c r="B3406" s="17"/>
      <c r="C3406" s="100"/>
      <c r="D3406" s="97"/>
      <c r="E3406" s="52"/>
      <c r="F3406" s="54"/>
      <c r="G3406" s="95"/>
      <c r="H3406" s="58"/>
    </row>
    <row r="3407" spans="2:8" x14ac:dyDescent="0.25">
      <c r="B3407" s="17"/>
      <c r="C3407" s="100"/>
      <c r="D3407" s="97"/>
      <c r="E3407" s="52"/>
      <c r="F3407" s="54"/>
      <c r="G3407" s="95"/>
      <c r="H3407" s="58"/>
    </row>
    <row r="3408" spans="2:8" x14ac:dyDescent="0.25">
      <c r="B3408" s="17"/>
      <c r="C3408" s="100"/>
      <c r="D3408" s="97"/>
      <c r="E3408" s="52"/>
      <c r="F3408" s="54"/>
      <c r="G3408" s="95"/>
      <c r="H3408" s="58"/>
    </row>
    <row r="3409" spans="2:8" x14ac:dyDescent="0.25">
      <c r="B3409" s="17"/>
      <c r="C3409" s="100"/>
      <c r="D3409" s="97"/>
      <c r="E3409" s="52"/>
      <c r="F3409" s="54"/>
      <c r="G3409" s="95"/>
      <c r="H3409" s="58"/>
    </row>
    <row r="3410" spans="2:8" x14ac:dyDescent="0.25">
      <c r="B3410" s="17"/>
      <c r="C3410" s="100"/>
      <c r="D3410" s="97"/>
      <c r="E3410" s="52"/>
      <c r="F3410" s="54"/>
      <c r="G3410" s="95"/>
      <c r="H3410" s="58"/>
    </row>
    <row r="3411" spans="2:8" x14ac:dyDescent="0.25">
      <c r="B3411" s="17"/>
      <c r="C3411" s="100"/>
      <c r="D3411" s="97"/>
      <c r="E3411" s="52"/>
      <c r="F3411" s="54"/>
      <c r="G3411" s="95"/>
      <c r="H3411" s="58"/>
    </row>
    <row r="3412" spans="2:8" x14ac:dyDescent="0.25">
      <c r="B3412" s="17"/>
      <c r="C3412" s="100"/>
      <c r="D3412" s="97"/>
      <c r="E3412" s="52"/>
      <c r="F3412" s="54"/>
      <c r="G3412" s="95"/>
      <c r="H3412" s="58"/>
    </row>
    <row r="3413" spans="2:8" x14ac:dyDescent="0.25">
      <c r="B3413" s="17"/>
      <c r="C3413" s="100"/>
      <c r="D3413" s="97"/>
      <c r="E3413" s="52"/>
      <c r="F3413" s="54"/>
      <c r="G3413" s="95"/>
      <c r="H3413" s="58"/>
    </row>
    <row r="3414" spans="2:8" x14ac:dyDescent="0.25">
      <c r="B3414" s="17"/>
      <c r="C3414" s="100"/>
      <c r="D3414" s="97"/>
      <c r="E3414" s="52"/>
      <c r="F3414" s="54"/>
      <c r="G3414" s="95"/>
      <c r="H3414" s="58"/>
    </row>
    <row r="3415" spans="2:8" x14ac:dyDescent="0.25">
      <c r="B3415" s="17"/>
      <c r="C3415" s="100"/>
      <c r="D3415" s="97"/>
      <c r="E3415" s="52"/>
      <c r="F3415" s="54"/>
      <c r="G3415" s="95"/>
      <c r="H3415" s="58"/>
    </row>
    <row r="3416" spans="2:8" x14ac:dyDescent="0.25">
      <c r="B3416" s="17"/>
      <c r="C3416" s="100"/>
      <c r="D3416" s="97"/>
      <c r="E3416" s="52"/>
      <c r="F3416" s="54"/>
      <c r="G3416" s="95"/>
      <c r="H3416" s="58"/>
    </row>
    <row r="3417" spans="2:8" x14ac:dyDescent="0.25">
      <c r="B3417" s="17"/>
      <c r="C3417" s="100"/>
      <c r="D3417" s="97"/>
      <c r="E3417" s="52"/>
      <c r="F3417" s="54"/>
      <c r="G3417" s="95"/>
      <c r="H3417" s="58"/>
    </row>
    <row r="3418" spans="2:8" x14ac:dyDescent="0.25">
      <c r="B3418" s="17"/>
      <c r="C3418" s="100"/>
      <c r="D3418" s="97"/>
      <c r="E3418" s="52"/>
      <c r="F3418" s="54"/>
      <c r="G3418" s="95"/>
      <c r="H3418" s="58"/>
    </row>
    <row r="3419" spans="2:8" x14ac:dyDescent="0.25">
      <c r="B3419" s="16"/>
      <c r="C3419" s="100"/>
      <c r="D3419" s="97"/>
      <c r="E3419" s="52"/>
      <c r="F3419" s="54"/>
      <c r="G3419" s="95"/>
      <c r="H3419" s="58"/>
    </row>
    <row r="3420" spans="2:8" x14ac:dyDescent="0.25">
      <c r="B3420" s="17"/>
      <c r="C3420" s="100"/>
      <c r="D3420" s="97"/>
      <c r="E3420" s="52"/>
      <c r="F3420" s="54"/>
      <c r="G3420" s="95"/>
      <c r="H3420" s="58"/>
    </row>
    <row r="3421" spans="2:8" x14ac:dyDescent="0.25">
      <c r="B3421" s="17"/>
      <c r="C3421" s="100"/>
      <c r="D3421" s="97"/>
      <c r="E3421" s="52"/>
      <c r="F3421" s="54"/>
      <c r="G3421" s="95"/>
      <c r="H3421" s="58"/>
    </row>
    <row r="3422" spans="2:8" x14ac:dyDescent="0.25">
      <c r="B3422" s="17"/>
      <c r="C3422" s="100"/>
      <c r="D3422" s="97"/>
      <c r="E3422" s="52"/>
      <c r="F3422" s="54"/>
      <c r="G3422" s="95"/>
      <c r="H3422" s="58"/>
    </row>
    <row r="3423" spans="2:8" x14ac:dyDescent="0.25">
      <c r="B3423" s="17"/>
      <c r="C3423" s="100"/>
      <c r="D3423" s="97"/>
      <c r="E3423" s="52"/>
      <c r="F3423" s="54"/>
      <c r="G3423" s="95"/>
      <c r="H3423" s="58"/>
    </row>
    <row r="3424" spans="2:8" x14ac:dyDescent="0.25">
      <c r="B3424" s="17"/>
      <c r="C3424" s="100"/>
      <c r="D3424" s="97"/>
      <c r="E3424" s="52"/>
      <c r="F3424" s="54"/>
      <c r="G3424" s="95"/>
      <c r="H3424" s="58"/>
    </row>
    <row r="3425" spans="2:8" x14ac:dyDescent="0.25">
      <c r="B3425" s="17"/>
      <c r="C3425" s="100"/>
      <c r="D3425" s="97"/>
      <c r="E3425" s="52"/>
      <c r="F3425" s="54"/>
      <c r="G3425" s="95"/>
      <c r="H3425" s="58"/>
    </row>
    <row r="3426" spans="2:8" x14ac:dyDescent="0.25">
      <c r="B3426" s="17"/>
      <c r="C3426" s="100"/>
      <c r="D3426" s="97"/>
      <c r="E3426" s="52"/>
      <c r="F3426" s="54"/>
      <c r="G3426" s="95"/>
      <c r="H3426" s="58"/>
    </row>
    <row r="3427" spans="2:8" x14ac:dyDescent="0.25">
      <c r="B3427" s="17"/>
      <c r="C3427" s="100"/>
      <c r="D3427" s="97"/>
      <c r="E3427" s="52"/>
      <c r="F3427" s="54"/>
      <c r="G3427" s="95"/>
      <c r="H3427" s="58"/>
    </row>
    <row r="3428" spans="2:8" x14ac:dyDescent="0.25">
      <c r="B3428" s="17"/>
      <c r="C3428" s="100"/>
      <c r="D3428" s="97"/>
      <c r="E3428" s="52"/>
      <c r="F3428" s="54"/>
      <c r="G3428" s="95"/>
      <c r="H3428" s="58"/>
    </row>
    <row r="3429" spans="2:8" x14ac:dyDescent="0.25">
      <c r="B3429" s="17"/>
      <c r="C3429" s="100"/>
      <c r="D3429" s="97"/>
      <c r="E3429" s="52"/>
      <c r="F3429" s="54"/>
      <c r="G3429" s="95"/>
      <c r="H3429" s="58"/>
    </row>
    <row r="3430" spans="2:8" x14ac:dyDescent="0.25">
      <c r="B3430" s="17"/>
      <c r="C3430" s="100"/>
      <c r="D3430" s="97"/>
      <c r="E3430" s="52"/>
      <c r="F3430" s="54"/>
      <c r="G3430" s="95"/>
      <c r="H3430" s="58"/>
    </row>
    <row r="3431" spans="2:8" x14ac:dyDescent="0.25">
      <c r="B3431" s="17"/>
      <c r="C3431" s="100"/>
      <c r="D3431" s="97"/>
      <c r="E3431" s="52"/>
      <c r="F3431" s="54"/>
      <c r="G3431" s="95"/>
      <c r="H3431" s="58"/>
    </row>
    <row r="3432" spans="2:8" x14ac:dyDescent="0.25">
      <c r="B3432" s="17"/>
      <c r="C3432" s="100"/>
      <c r="D3432" s="97"/>
      <c r="E3432" s="52"/>
      <c r="F3432" s="54"/>
      <c r="G3432" s="95"/>
      <c r="H3432" s="58"/>
    </row>
    <row r="3433" spans="2:8" x14ac:dyDescent="0.25">
      <c r="B3433" s="17"/>
      <c r="C3433" s="100"/>
      <c r="D3433" s="97"/>
      <c r="E3433" s="52"/>
      <c r="F3433" s="54"/>
      <c r="G3433" s="95"/>
      <c r="H3433" s="58"/>
    </row>
    <row r="3434" spans="2:8" x14ac:dyDescent="0.25">
      <c r="B3434" s="16"/>
      <c r="C3434" s="100"/>
      <c r="D3434" s="97"/>
      <c r="E3434" s="52"/>
      <c r="F3434" s="54"/>
      <c r="G3434" s="95"/>
      <c r="H3434" s="58"/>
    </row>
    <row r="3435" spans="2:8" x14ac:dyDescent="0.25">
      <c r="B3435" s="17"/>
      <c r="C3435" s="100"/>
      <c r="D3435" s="97"/>
      <c r="E3435" s="52"/>
      <c r="F3435" s="54"/>
      <c r="G3435" s="95"/>
      <c r="H3435" s="58"/>
    </row>
    <row r="3436" spans="2:8" x14ac:dyDescent="0.25">
      <c r="B3436" s="17"/>
      <c r="C3436" s="100"/>
      <c r="D3436" s="97"/>
      <c r="E3436" s="52"/>
      <c r="F3436" s="54"/>
      <c r="G3436" s="95"/>
      <c r="H3436" s="58"/>
    </row>
    <row r="3437" spans="2:8" x14ac:dyDescent="0.25">
      <c r="B3437" s="17"/>
      <c r="C3437" s="100"/>
      <c r="D3437" s="97"/>
      <c r="E3437" s="52"/>
      <c r="F3437" s="54"/>
      <c r="G3437" s="95"/>
      <c r="H3437" s="58"/>
    </row>
    <row r="3438" spans="2:8" x14ac:dyDescent="0.25">
      <c r="B3438" s="17"/>
      <c r="C3438" s="100"/>
      <c r="D3438" s="97"/>
      <c r="E3438" s="52"/>
      <c r="F3438" s="54"/>
      <c r="G3438" s="95"/>
      <c r="H3438" s="58"/>
    </row>
    <row r="3439" spans="2:8" x14ac:dyDescent="0.25">
      <c r="B3439" s="17"/>
      <c r="C3439" s="100"/>
      <c r="D3439" s="97"/>
      <c r="E3439" s="52"/>
      <c r="F3439" s="54"/>
      <c r="G3439" s="95"/>
      <c r="H3439" s="58"/>
    </row>
    <row r="3440" spans="2:8" x14ac:dyDescent="0.25">
      <c r="B3440" s="17"/>
      <c r="C3440" s="100"/>
      <c r="D3440" s="97"/>
      <c r="E3440" s="52"/>
      <c r="F3440" s="54"/>
      <c r="G3440" s="95"/>
      <c r="H3440" s="58"/>
    </row>
    <row r="3441" spans="2:8" x14ac:dyDescent="0.25">
      <c r="B3441" s="17"/>
      <c r="C3441" s="100"/>
      <c r="D3441" s="97"/>
      <c r="E3441" s="52"/>
      <c r="F3441" s="54"/>
      <c r="G3441" s="95"/>
      <c r="H3441" s="58"/>
    </row>
    <row r="3442" spans="2:8" x14ac:dyDescent="0.25">
      <c r="B3442" s="17"/>
      <c r="C3442" s="100"/>
      <c r="D3442" s="97"/>
      <c r="E3442" s="52"/>
      <c r="F3442" s="54"/>
      <c r="G3442" s="95"/>
      <c r="H3442" s="58"/>
    </row>
    <row r="3443" spans="2:8" x14ac:dyDescent="0.25">
      <c r="B3443" s="17"/>
      <c r="C3443" s="100"/>
      <c r="D3443" s="97"/>
      <c r="E3443" s="52"/>
      <c r="F3443" s="54"/>
      <c r="G3443" s="95"/>
      <c r="H3443" s="58"/>
    </row>
    <row r="3444" spans="2:8" x14ac:dyDescent="0.25">
      <c r="B3444" s="17"/>
      <c r="C3444" s="100"/>
      <c r="D3444" s="97"/>
      <c r="E3444" s="52"/>
      <c r="F3444" s="54"/>
      <c r="G3444" s="95"/>
      <c r="H3444" s="58"/>
    </row>
    <row r="3445" spans="2:8" x14ac:dyDescent="0.25">
      <c r="B3445" s="16"/>
      <c r="C3445" s="100"/>
      <c r="D3445" s="97"/>
      <c r="E3445" s="52"/>
      <c r="F3445" s="54"/>
      <c r="G3445" s="95"/>
      <c r="H3445" s="58"/>
    </row>
    <row r="3446" spans="2:8" x14ac:dyDescent="0.25">
      <c r="B3446" s="17"/>
      <c r="C3446" s="100"/>
      <c r="D3446" s="97"/>
      <c r="E3446" s="52"/>
      <c r="F3446" s="54"/>
      <c r="G3446" s="95"/>
      <c r="H3446" s="58"/>
    </row>
    <row r="3447" spans="2:8" x14ac:dyDescent="0.25">
      <c r="B3447" s="17"/>
      <c r="C3447" s="100"/>
      <c r="D3447" s="97"/>
      <c r="E3447" s="52"/>
      <c r="F3447" s="54"/>
      <c r="G3447" s="95"/>
      <c r="H3447" s="58"/>
    </row>
    <row r="3448" spans="2:8" x14ac:dyDescent="0.25">
      <c r="B3448" s="17"/>
      <c r="C3448" s="100"/>
      <c r="D3448" s="97"/>
      <c r="E3448" s="52"/>
      <c r="F3448" s="54"/>
      <c r="G3448" s="95"/>
      <c r="H3448" s="58"/>
    </row>
    <row r="3449" spans="2:8" x14ac:dyDescent="0.25">
      <c r="B3449" s="17"/>
      <c r="C3449" s="100"/>
      <c r="D3449" s="97"/>
      <c r="E3449" s="52"/>
      <c r="F3449" s="54"/>
      <c r="G3449" s="95"/>
      <c r="H3449" s="58"/>
    </row>
    <row r="3450" spans="2:8" x14ac:dyDescent="0.25">
      <c r="B3450" s="17"/>
      <c r="C3450" s="100"/>
      <c r="D3450" s="97"/>
      <c r="E3450" s="52"/>
      <c r="F3450" s="54"/>
      <c r="G3450" s="95"/>
      <c r="H3450" s="58"/>
    </row>
    <row r="3451" spans="2:8" x14ac:dyDescent="0.25">
      <c r="B3451" s="17"/>
      <c r="C3451" s="100"/>
      <c r="D3451" s="97"/>
      <c r="E3451" s="52"/>
      <c r="F3451" s="54"/>
      <c r="G3451" s="95"/>
      <c r="H3451" s="58"/>
    </row>
    <row r="3452" spans="2:8" x14ac:dyDescent="0.25">
      <c r="B3452" s="17"/>
      <c r="C3452" s="100"/>
      <c r="D3452" s="97"/>
      <c r="E3452" s="52"/>
      <c r="F3452" s="54"/>
      <c r="G3452" s="95"/>
      <c r="H3452" s="58"/>
    </row>
    <row r="3453" spans="2:8" x14ac:dyDescent="0.25">
      <c r="B3453" s="17"/>
      <c r="C3453" s="100"/>
      <c r="D3453" s="97"/>
      <c r="E3453" s="52"/>
      <c r="F3453" s="54"/>
      <c r="G3453" s="95"/>
      <c r="H3453" s="58"/>
    </row>
    <row r="3454" spans="2:8" x14ac:dyDescent="0.25">
      <c r="B3454" s="17"/>
      <c r="C3454" s="100"/>
      <c r="D3454" s="97"/>
      <c r="E3454" s="52"/>
      <c r="F3454" s="54"/>
      <c r="G3454" s="95"/>
      <c r="H3454" s="58"/>
    </row>
    <row r="3455" spans="2:8" x14ac:dyDescent="0.25">
      <c r="B3455" s="17"/>
      <c r="C3455" s="100"/>
      <c r="D3455" s="97"/>
      <c r="E3455" s="52"/>
      <c r="F3455" s="54"/>
      <c r="G3455" s="95"/>
      <c r="H3455" s="58"/>
    </row>
    <row r="3456" spans="2:8" x14ac:dyDescent="0.25">
      <c r="B3456" s="17"/>
      <c r="C3456" s="100"/>
      <c r="D3456" s="97"/>
      <c r="E3456" s="52"/>
      <c r="F3456" s="54"/>
      <c r="G3456" s="95"/>
      <c r="H3456" s="58"/>
    </row>
    <row r="3457" spans="2:8" x14ac:dyDescent="0.25">
      <c r="B3457" s="17"/>
      <c r="C3457" s="100"/>
      <c r="D3457" s="97"/>
      <c r="E3457" s="52"/>
      <c r="F3457" s="54"/>
      <c r="G3457" s="95"/>
      <c r="H3457" s="58"/>
    </row>
    <row r="3458" spans="2:8" x14ac:dyDescent="0.25">
      <c r="B3458" s="17"/>
      <c r="C3458" s="100"/>
      <c r="D3458" s="97"/>
      <c r="E3458" s="52"/>
      <c r="F3458" s="54"/>
      <c r="G3458" s="95"/>
      <c r="H3458" s="58"/>
    </row>
    <row r="3459" spans="2:8" x14ac:dyDescent="0.25">
      <c r="B3459" s="16"/>
      <c r="C3459" s="100"/>
      <c r="D3459" s="97"/>
      <c r="E3459" s="52"/>
      <c r="F3459" s="54"/>
      <c r="G3459" s="95"/>
      <c r="H3459" s="58"/>
    </row>
    <row r="3460" spans="2:8" x14ac:dyDescent="0.25">
      <c r="B3460" s="17"/>
      <c r="C3460" s="100"/>
      <c r="D3460" s="97"/>
      <c r="E3460" s="52"/>
      <c r="F3460" s="54"/>
      <c r="G3460" s="95"/>
      <c r="H3460" s="58"/>
    </row>
    <row r="3461" spans="2:8" x14ac:dyDescent="0.25">
      <c r="B3461" s="17"/>
      <c r="C3461" s="100"/>
      <c r="D3461" s="97"/>
      <c r="E3461" s="52"/>
      <c r="F3461" s="54"/>
      <c r="G3461" s="95"/>
      <c r="H3461" s="58"/>
    </row>
    <row r="3462" spans="2:8" x14ac:dyDescent="0.25">
      <c r="B3462" s="17"/>
      <c r="C3462" s="100"/>
      <c r="D3462" s="97"/>
      <c r="E3462" s="52"/>
      <c r="F3462" s="54"/>
      <c r="G3462" s="95"/>
      <c r="H3462" s="58"/>
    </row>
    <row r="3463" spans="2:8" x14ac:dyDescent="0.25">
      <c r="B3463" s="17"/>
      <c r="C3463" s="100"/>
      <c r="D3463" s="97"/>
      <c r="E3463" s="52"/>
      <c r="F3463" s="54"/>
      <c r="G3463" s="95"/>
      <c r="H3463" s="58"/>
    </row>
    <row r="3464" spans="2:8" x14ac:dyDescent="0.25">
      <c r="B3464" s="17"/>
      <c r="C3464" s="100"/>
      <c r="D3464" s="97"/>
      <c r="E3464" s="52"/>
      <c r="F3464" s="54"/>
      <c r="G3464" s="95"/>
      <c r="H3464" s="58"/>
    </row>
    <row r="3465" spans="2:8" x14ac:dyDescent="0.25">
      <c r="B3465" s="17"/>
      <c r="C3465" s="100"/>
      <c r="D3465" s="97"/>
      <c r="E3465" s="52"/>
      <c r="F3465" s="54"/>
      <c r="G3465" s="95"/>
      <c r="H3465" s="58"/>
    </row>
    <row r="3466" spans="2:8" x14ac:dyDescent="0.25">
      <c r="B3466" s="17"/>
      <c r="C3466" s="100"/>
      <c r="D3466" s="97"/>
      <c r="E3466" s="52"/>
      <c r="F3466" s="54"/>
      <c r="G3466" s="95"/>
      <c r="H3466" s="58"/>
    </row>
    <row r="3467" spans="2:8" x14ac:dyDescent="0.25">
      <c r="B3467" s="17"/>
      <c r="C3467" s="100"/>
      <c r="D3467" s="97"/>
      <c r="E3467" s="52"/>
      <c r="F3467" s="54"/>
      <c r="G3467" s="95"/>
      <c r="H3467" s="58"/>
    </row>
    <row r="3468" spans="2:8" x14ac:dyDescent="0.25">
      <c r="B3468" s="17"/>
      <c r="C3468" s="100"/>
      <c r="D3468" s="97"/>
      <c r="E3468" s="52"/>
      <c r="F3468" s="54"/>
      <c r="G3468" s="95"/>
      <c r="H3468" s="58"/>
    </row>
    <row r="3469" spans="2:8" x14ac:dyDescent="0.25">
      <c r="B3469" s="16"/>
      <c r="C3469" s="100"/>
      <c r="D3469" s="97"/>
      <c r="E3469" s="52"/>
      <c r="F3469" s="54"/>
      <c r="G3469" s="95"/>
      <c r="H3469" s="58"/>
    </row>
    <row r="3470" spans="2:8" x14ac:dyDescent="0.25">
      <c r="B3470" s="17"/>
      <c r="C3470" s="100"/>
      <c r="D3470" s="97"/>
      <c r="E3470" s="52"/>
      <c r="F3470" s="54"/>
      <c r="G3470" s="95"/>
      <c r="H3470" s="58"/>
    </row>
    <row r="3471" spans="2:8" x14ac:dyDescent="0.25">
      <c r="B3471" s="17"/>
      <c r="C3471" s="100"/>
      <c r="D3471" s="97"/>
      <c r="E3471" s="52"/>
      <c r="F3471" s="54"/>
      <c r="G3471" s="95"/>
      <c r="H3471" s="58"/>
    </row>
    <row r="3472" spans="2:8" x14ac:dyDescent="0.25">
      <c r="B3472" s="16"/>
      <c r="C3472" s="100"/>
      <c r="D3472" s="97"/>
      <c r="E3472" s="52"/>
      <c r="F3472" s="54"/>
      <c r="G3472" s="95"/>
      <c r="H3472" s="58"/>
    </row>
    <row r="3473" spans="2:8" x14ac:dyDescent="0.25">
      <c r="B3473" s="17"/>
      <c r="C3473" s="100"/>
      <c r="D3473" s="97"/>
      <c r="E3473" s="52"/>
      <c r="F3473" s="54"/>
      <c r="G3473" s="95"/>
      <c r="H3473" s="58"/>
    </row>
    <row r="3474" spans="2:8" x14ac:dyDescent="0.25">
      <c r="B3474" s="17"/>
      <c r="C3474" s="100"/>
      <c r="D3474" s="97"/>
      <c r="E3474" s="52"/>
      <c r="F3474" s="54"/>
      <c r="G3474" s="95"/>
      <c r="H3474" s="58"/>
    </row>
    <row r="3475" spans="2:8" x14ac:dyDescent="0.25">
      <c r="B3475" s="17"/>
      <c r="C3475" s="100"/>
      <c r="D3475" s="97"/>
      <c r="E3475" s="52"/>
      <c r="F3475" s="54"/>
      <c r="G3475" s="95"/>
      <c r="H3475" s="58"/>
    </row>
    <row r="3476" spans="2:8" x14ac:dyDescent="0.25">
      <c r="B3476" s="17"/>
      <c r="C3476" s="100"/>
      <c r="D3476" s="97"/>
      <c r="E3476" s="52"/>
      <c r="F3476" s="54"/>
      <c r="G3476" s="95"/>
      <c r="H3476" s="58"/>
    </row>
    <row r="3477" spans="2:8" x14ac:dyDescent="0.25">
      <c r="B3477" s="17"/>
      <c r="C3477" s="100"/>
      <c r="D3477" s="97"/>
      <c r="E3477" s="52"/>
      <c r="F3477" s="54"/>
      <c r="G3477" s="95"/>
      <c r="H3477" s="58"/>
    </row>
    <row r="3478" spans="2:8" x14ac:dyDescent="0.25">
      <c r="B3478" s="17"/>
      <c r="C3478" s="100"/>
      <c r="D3478" s="97"/>
      <c r="E3478" s="52"/>
      <c r="F3478" s="54"/>
      <c r="G3478" s="95"/>
      <c r="H3478" s="58"/>
    </row>
    <row r="3479" spans="2:8" x14ac:dyDescent="0.25">
      <c r="B3479" s="17"/>
      <c r="C3479" s="100"/>
      <c r="D3479" s="97"/>
      <c r="E3479" s="52"/>
      <c r="F3479" s="54"/>
      <c r="G3479" s="95"/>
      <c r="H3479" s="58"/>
    </row>
    <row r="3480" spans="2:8" x14ac:dyDescent="0.25">
      <c r="B3480" s="17"/>
      <c r="C3480" s="100"/>
      <c r="D3480" s="97"/>
      <c r="E3480" s="52"/>
      <c r="F3480" s="54"/>
      <c r="G3480" s="95"/>
      <c r="H3480" s="58"/>
    </row>
    <row r="3481" spans="2:8" x14ac:dyDescent="0.25">
      <c r="B3481" s="17"/>
      <c r="C3481" s="100"/>
      <c r="D3481" s="97"/>
      <c r="E3481" s="52"/>
      <c r="F3481" s="54"/>
      <c r="G3481" s="95"/>
      <c r="H3481" s="58"/>
    </row>
    <row r="3482" spans="2:8" x14ac:dyDescent="0.25">
      <c r="B3482" s="17"/>
      <c r="C3482" s="100"/>
      <c r="D3482" s="97"/>
      <c r="E3482" s="52"/>
      <c r="F3482" s="54"/>
      <c r="G3482" s="95"/>
      <c r="H3482" s="58"/>
    </row>
    <row r="3483" spans="2:8" x14ac:dyDescent="0.25">
      <c r="B3483" s="17"/>
      <c r="C3483" s="100"/>
      <c r="D3483" s="97"/>
      <c r="E3483" s="52"/>
      <c r="F3483" s="54"/>
      <c r="G3483" s="95"/>
      <c r="H3483" s="58"/>
    </row>
    <row r="3484" spans="2:8" x14ac:dyDescent="0.25">
      <c r="B3484" s="17"/>
      <c r="C3484" s="100"/>
      <c r="D3484" s="97"/>
      <c r="E3484" s="52"/>
      <c r="F3484" s="54"/>
      <c r="G3484" s="95"/>
      <c r="H3484" s="58"/>
    </row>
    <row r="3485" spans="2:8" x14ac:dyDescent="0.25">
      <c r="B3485" s="17"/>
      <c r="C3485" s="100"/>
      <c r="D3485" s="97"/>
      <c r="E3485" s="52"/>
      <c r="F3485" s="54"/>
      <c r="G3485" s="95"/>
      <c r="H3485" s="58"/>
    </row>
    <row r="3486" spans="2:8" x14ac:dyDescent="0.25">
      <c r="B3486" s="17"/>
      <c r="C3486" s="100"/>
      <c r="D3486" s="97"/>
      <c r="E3486" s="52"/>
      <c r="F3486" s="54"/>
      <c r="G3486" s="95"/>
      <c r="H3486" s="58"/>
    </row>
    <row r="3487" spans="2:8" x14ac:dyDescent="0.25">
      <c r="B3487" s="17"/>
      <c r="C3487" s="100"/>
      <c r="D3487" s="97"/>
      <c r="E3487" s="52"/>
      <c r="F3487" s="54"/>
      <c r="G3487" s="95"/>
      <c r="H3487" s="58"/>
    </row>
    <row r="3488" spans="2:8" x14ac:dyDescent="0.25">
      <c r="B3488" s="17"/>
      <c r="C3488" s="100"/>
      <c r="D3488" s="97"/>
      <c r="E3488" s="52"/>
      <c r="F3488" s="54"/>
      <c r="G3488" s="95"/>
      <c r="H3488" s="58"/>
    </row>
    <row r="3489" spans="2:8" x14ac:dyDescent="0.25">
      <c r="B3489" s="17"/>
      <c r="C3489" s="100"/>
      <c r="D3489" s="97"/>
      <c r="E3489" s="52"/>
      <c r="F3489" s="54"/>
      <c r="G3489" s="95"/>
      <c r="H3489" s="58"/>
    </row>
    <row r="3490" spans="2:8" x14ac:dyDescent="0.25">
      <c r="B3490" s="17"/>
      <c r="C3490" s="100"/>
      <c r="D3490" s="97"/>
      <c r="E3490" s="52"/>
      <c r="F3490" s="54"/>
      <c r="G3490" s="95"/>
      <c r="H3490" s="58"/>
    </row>
    <row r="3491" spans="2:8" x14ac:dyDescent="0.25">
      <c r="B3491" s="16"/>
      <c r="C3491" s="100"/>
      <c r="D3491" s="97"/>
      <c r="E3491" s="52"/>
      <c r="F3491" s="54"/>
      <c r="G3491" s="95"/>
      <c r="H3491" s="58"/>
    </row>
    <row r="3492" spans="2:8" x14ac:dyDescent="0.25">
      <c r="B3492" s="17"/>
      <c r="C3492" s="100"/>
      <c r="D3492" s="97"/>
      <c r="E3492" s="52"/>
      <c r="F3492" s="54"/>
      <c r="G3492" s="95"/>
      <c r="H3492" s="58"/>
    </row>
    <row r="3493" spans="2:8" x14ac:dyDescent="0.25">
      <c r="B3493" s="17"/>
      <c r="C3493" s="100"/>
      <c r="D3493" s="97"/>
      <c r="E3493" s="52"/>
      <c r="F3493" s="54"/>
      <c r="G3493" s="95"/>
      <c r="H3493" s="58"/>
    </row>
    <row r="3494" spans="2:8" x14ac:dyDescent="0.25">
      <c r="B3494" s="17"/>
      <c r="C3494" s="100"/>
      <c r="D3494" s="97"/>
      <c r="E3494" s="52"/>
      <c r="F3494" s="54"/>
      <c r="G3494" s="95"/>
      <c r="H3494" s="58"/>
    </row>
    <row r="3495" spans="2:8" x14ac:dyDescent="0.25">
      <c r="B3495" s="17"/>
      <c r="C3495" s="100"/>
      <c r="D3495" s="97"/>
      <c r="E3495" s="52"/>
      <c r="F3495" s="54"/>
      <c r="G3495" s="95"/>
      <c r="H3495" s="58"/>
    </row>
    <row r="3496" spans="2:8" x14ac:dyDescent="0.25">
      <c r="B3496" s="17"/>
      <c r="C3496" s="100"/>
      <c r="D3496" s="97"/>
      <c r="E3496" s="52"/>
      <c r="F3496" s="54"/>
      <c r="G3496" s="95"/>
      <c r="H3496" s="58"/>
    </row>
    <row r="3497" spans="2:8" x14ac:dyDescent="0.25">
      <c r="B3497" s="16"/>
      <c r="C3497" s="100"/>
      <c r="D3497" s="97"/>
      <c r="E3497" s="52"/>
      <c r="F3497" s="54"/>
      <c r="G3497" s="95"/>
      <c r="H3497" s="58"/>
    </row>
    <row r="3498" spans="2:8" x14ac:dyDescent="0.25">
      <c r="B3498" s="17"/>
      <c r="C3498" s="100"/>
      <c r="D3498" s="97"/>
      <c r="E3498" s="52"/>
      <c r="F3498" s="54"/>
      <c r="G3498" s="95"/>
      <c r="H3498" s="58"/>
    </row>
    <row r="3499" spans="2:8" x14ac:dyDescent="0.25">
      <c r="B3499" s="17"/>
      <c r="C3499" s="100"/>
      <c r="D3499" s="97"/>
      <c r="E3499" s="52"/>
      <c r="F3499" s="54"/>
      <c r="G3499" s="95"/>
      <c r="H3499" s="58"/>
    </row>
    <row r="3500" spans="2:8" x14ac:dyDescent="0.25">
      <c r="B3500" s="17"/>
      <c r="C3500" s="100"/>
      <c r="D3500" s="97"/>
      <c r="E3500" s="52"/>
      <c r="F3500" s="54"/>
      <c r="G3500" s="95"/>
      <c r="H3500" s="58"/>
    </row>
    <row r="3501" spans="2:8" x14ac:dyDescent="0.25">
      <c r="B3501" s="16"/>
      <c r="C3501" s="100"/>
      <c r="D3501" s="97"/>
      <c r="E3501" s="52"/>
      <c r="F3501" s="54"/>
      <c r="G3501" s="95"/>
      <c r="H3501" s="58"/>
    </row>
    <row r="3502" spans="2:8" x14ac:dyDescent="0.25">
      <c r="B3502" s="17"/>
      <c r="C3502" s="100"/>
      <c r="D3502" s="97"/>
      <c r="E3502" s="52"/>
      <c r="F3502" s="54"/>
      <c r="G3502" s="95"/>
      <c r="H3502" s="58"/>
    </row>
    <row r="3503" spans="2:8" x14ac:dyDescent="0.25">
      <c r="B3503" s="17"/>
      <c r="C3503" s="100"/>
      <c r="D3503" s="97"/>
      <c r="E3503" s="52"/>
      <c r="F3503" s="54"/>
      <c r="G3503" s="95"/>
      <c r="H3503" s="58"/>
    </row>
    <row r="3504" spans="2:8" x14ac:dyDescent="0.25">
      <c r="B3504" s="17"/>
      <c r="C3504" s="100"/>
      <c r="D3504" s="97"/>
      <c r="E3504" s="52"/>
      <c r="F3504" s="54"/>
      <c r="G3504" s="95"/>
      <c r="H3504" s="58"/>
    </row>
    <row r="3505" spans="2:8" x14ac:dyDescent="0.25">
      <c r="B3505" s="16"/>
      <c r="C3505" s="100"/>
      <c r="D3505" s="97"/>
      <c r="E3505" s="52"/>
      <c r="F3505" s="54"/>
      <c r="G3505" s="95"/>
      <c r="H3505" s="58"/>
    </row>
    <row r="3506" spans="2:8" x14ac:dyDescent="0.25">
      <c r="B3506" s="17"/>
      <c r="C3506" s="100"/>
      <c r="D3506" s="97"/>
      <c r="E3506" s="52"/>
      <c r="F3506" s="54"/>
      <c r="G3506" s="95"/>
      <c r="H3506" s="58"/>
    </row>
    <row r="3507" spans="2:8" x14ac:dyDescent="0.25">
      <c r="B3507" s="17"/>
      <c r="C3507" s="100"/>
      <c r="D3507" s="97"/>
      <c r="E3507" s="52"/>
      <c r="F3507" s="54"/>
      <c r="G3507" s="95"/>
      <c r="H3507" s="58"/>
    </row>
    <row r="3508" spans="2:8" x14ac:dyDescent="0.25">
      <c r="B3508" s="16"/>
      <c r="C3508" s="100"/>
      <c r="D3508" s="97"/>
      <c r="E3508" s="52"/>
      <c r="F3508" s="54"/>
      <c r="G3508" s="95"/>
      <c r="H3508" s="58"/>
    </row>
    <row r="3509" spans="2:8" x14ac:dyDescent="0.25">
      <c r="B3509" s="17"/>
      <c r="C3509" s="100"/>
      <c r="D3509" s="97"/>
      <c r="E3509" s="52"/>
      <c r="F3509" s="54"/>
      <c r="G3509" s="95"/>
      <c r="H3509" s="58"/>
    </row>
    <row r="3510" spans="2:8" x14ac:dyDescent="0.25">
      <c r="B3510" s="17"/>
      <c r="C3510" s="100"/>
      <c r="D3510" s="97"/>
      <c r="E3510" s="52"/>
      <c r="F3510" s="54"/>
      <c r="G3510" s="95"/>
      <c r="H3510" s="58"/>
    </row>
    <row r="3511" spans="2:8" x14ac:dyDescent="0.25">
      <c r="B3511" s="17"/>
      <c r="C3511" s="100"/>
      <c r="D3511" s="97"/>
      <c r="E3511" s="52"/>
      <c r="F3511" s="54"/>
      <c r="G3511" s="95"/>
      <c r="H3511" s="58"/>
    </row>
    <row r="3512" spans="2:8" x14ac:dyDescent="0.25">
      <c r="B3512" s="16"/>
      <c r="C3512" s="100"/>
      <c r="D3512" s="97"/>
      <c r="E3512" s="52"/>
      <c r="F3512" s="54"/>
      <c r="G3512" s="95"/>
      <c r="H3512" s="58"/>
    </row>
    <row r="3513" spans="2:8" x14ac:dyDescent="0.25">
      <c r="B3513" s="17"/>
      <c r="C3513" s="100"/>
      <c r="D3513" s="97"/>
      <c r="E3513" s="52"/>
      <c r="F3513" s="54"/>
      <c r="G3513" s="95"/>
      <c r="H3513" s="58"/>
    </row>
    <row r="3514" spans="2:8" x14ac:dyDescent="0.25">
      <c r="B3514" s="17"/>
      <c r="C3514" s="100"/>
      <c r="D3514" s="97"/>
      <c r="E3514" s="52"/>
      <c r="F3514" s="54"/>
      <c r="G3514" s="95"/>
      <c r="H3514" s="58"/>
    </row>
    <row r="3515" spans="2:8" x14ac:dyDescent="0.25">
      <c r="B3515" s="17"/>
      <c r="C3515" s="100"/>
      <c r="D3515" s="97"/>
      <c r="E3515" s="52"/>
      <c r="F3515" s="54"/>
      <c r="G3515" s="95"/>
      <c r="H3515" s="58"/>
    </row>
    <row r="3516" spans="2:8" x14ac:dyDescent="0.25">
      <c r="B3516" s="17"/>
      <c r="C3516" s="100"/>
      <c r="D3516" s="97"/>
      <c r="E3516" s="52"/>
      <c r="F3516" s="54"/>
      <c r="G3516" s="95"/>
      <c r="H3516" s="58"/>
    </row>
    <row r="3517" spans="2:8" x14ac:dyDescent="0.25">
      <c r="B3517" s="17"/>
      <c r="C3517" s="100"/>
      <c r="D3517" s="97"/>
      <c r="E3517" s="52"/>
      <c r="F3517" s="54"/>
      <c r="G3517" s="95"/>
      <c r="H3517" s="58"/>
    </row>
    <row r="3518" spans="2:8" x14ac:dyDescent="0.25">
      <c r="B3518" s="17"/>
      <c r="C3518" s="100"/>
      <c r="D3518" s="97"/>
      <c r="E3518" s="52"/>
      <c r="F3518" s="54"/>
      <c r="G3518" s="95"/>
      <c r="H3518" s="58"/>
    </row>
    <row r="3519" spans="2:8" x14ac:dyDescent="0.25">
      <c r="B3519" s="17"/>
      <c r="C3519" s="100"/>
      <c r="D3519" s="97"/>
      <c r="E3519" s="52"/>
      <c r="F3519" s="54"/>
      <c r="G3519" s="95"/>
      <c r="H3519" s="58"/>
    </row>
    <row r="3520" spans="2:8" x14ac:dyDescent="0.25">
      <c r="B3520" s="16"/>
      <c r="C3520" s="100"/>
      <c r="D3520" s="97"/>
      <c r="E3520" s="52"/>
      <c r="F3520" s="54"/>
      <c r="G3520" s="95"/>
      <c r="H3520" s="58"/>
    </row>
    <row r="3521" spans="2:8" x14ac:dyDescent="0.25">
      <c r="B3521" s="17"/>
      <c r="C3521" s="100"/>
      <c r="D3521" s="97"/>
      <c r="E3521" s="52"/>
      <c r="F3521" s="54"/>
      <c r="G3521" s="95"/>
      <c r="H3521" s="58"/>
    </row>
    <row r="3522" spans="2:8" x14ac:dyDescent="0.25">
      <c r="B3522" s="17"/>
      <c r="C3522" s="100"/>
      <c r="D3522" s="97"/>
      <c r="E3522" s="52"/>
      <c r="F3522" s="54"/>
      <c r="G3522" s="95"/>
      <c r="H3522" s="58"/>
    </row>
    <row r="3523" spans="2:8" x14ac:dyDescent="0.25">
      <c r="B3523" s="17"/>
      <c r="C3523" s="100"/>
      <c r="D3523" s="97"/>
      <c r="E3523" s="52"/>
      <c r="F3523" s="54"/>
      <c r="G3523" s="95"/>
      <c r="H3523" s="58"/>
    </row>
    <row r="3524" spans="2:8" x14ac:dyDescent="0.25">
      <c r="B3524" s="16"/>
      <c r="C3524" s="100"/>
      <c r="D3524" s="97"/>
      <c r="E3524" s="52"/>
      <c r="F3524" s="54"/>
      <c r="G3524" s="95"/>
      <c r="H3524" s="58"/>
    </row>
    <row r="3525" spans="2:8" x14ac:dyDescent="0.25">
      <c r="B3525" s="17"/>
      <c r="C3525" s="100"/>
      <c r="D3525" s="97"/>
      <c r="E3525" s="52"/>
      <c r="F3525" s="54"/>
      <c r="G3525" s="95"/>
      <c r="H3525" s="58"/>
    </row>
    <row r="3526" spans="2:8" x14ac:dyDescent="0.25">
      <c r="B3526" s="17"/>
      <c r="C3526" s="100"/>
      <c r="D3526" s="97"/>
      <c r="E3526" s="52"/>
      <c r="F3526" s="54"/>
      <c r="G3526" s="95"/>
      <c r="H3526" s="58"/>
    </row>
    <row r="3527" spans="2:8" x14ac:dyDescent="0.25">
      <c r="B3527" s="16"/>
      <c r="C3527" s="100"/>
      <c r="D3527" s="97"/>
      <c r="E3527" s="52"/>
      <c r="F3527" s="54"/>
      <c r="G3527" s="95"/>
      <c r="H3527" s="58"/>
    </row>
    <row r="3528" spans="2:8" x14ac:dyDescent="0.25">
      <c r="B3528" s="17"/>
      <c r="C3528" s="100"/>
      <c r="D3528" s="97"/>
      <c r="E3528" s="52"/>
      <c r="F3528" s="54"/>
      <c r="G3528" s="95"/>
      <c r="H3528" s="58"/>
    </row>
    <row r="3529" spans="2:8" x14ac:dyDescent="0.25">
      <c r="B3529" s="17"/>
      <c r="C3529" s="100"/>
      <c r="D3529" s="97"/>
      <c r="E3529" s="52"/>
      <c r="F3529" s="54"/>
      <c r="G3529" s="95"/>
      <c r="H3529" s="58"/>
    </row>
    <row r="3530" spans="2:8" x14ac:dyDescent="0.25">
      <c r="B3530" s="17"/>
      <c r="C3530" s="100"/>
      <c r="D3530" s="97"/>
      <c r="E3530" s="52"/>
      <c r="F3530" s="54"/>
      <c r="G3530" s="95"/>
      <c r="H3530" s="58"/>
    </row>
    <row r="3531" spans="2:8" x14ac:dyDescent="0.25">
      <c r="B3531" s="17"/>
      <c r="C3531" s="100"/>
      <c r="D3531" s="97"/>
      <c r="E3531" s="52"/>
      <c r="F3531" s="54"/>
      <c r="G3531" s="95"/>
      <c r="H3531" s="58"/>
    </row>
    <row r="3532" spans="2:8" x14ac:dyDescent="0.25">
      <c r="B3532" s="17"/>
      <c r="C3532" s="100"/>
      <c r="D3532" s="97"/>
      <c r="E3532" s="52"/>
      <c r="F3532" s="54"/>
      <c r="G3532" s="95"/>
      <c r="H3532" s="58"/>
    </row>
    <row r="3533" spans="2:8" x14ac:dyDescent="0.25">
      <c r="B3533" s="17"/>
      <c r="C3533" s="100"/>
      <c r="D3533" s="97"/>
      <c r="E3533" s="52"/>
      <c r="F3533" s="54"/>
      <c r="G3533" s="95"/>
      <c r="H3533" s="58"/>
    </row>
    <row r="3534" spans="2:8" x14ac:dyDescent="0.25">
      <c r="B3534" s="17"/>
      <c r="C3534" s="100"/>
      <c r="D3534" s="97"/>
      <c r="E3534" s="52"/>
      <c r="F3534" s="54"/>
      <c r="G3534" s="95"/>
      <c r="H3534" s="58"/>
    </row>
    <row r="3535" spans="2:8" x14ac:dyDescent="0.25">
      <c r="B3535" s="16"/>
      <c r="C3535" s="100"/>
      <c r="D3535" s="97"/>
      <c r="E3535" s="52"/>
      <c r="F3535" s="54"/>
      <c r="G3535" s="95"/>
      <c r="H3535" s="58"/>
    </row>
    <row r="3536" spans="2:8" x14ac:dyDescent="0.25">
      <c r="B3536" s="17"/>
      <c r="C3536" s="100"/>
      <c r="D3536" s="97"/>
      <c r="E3536" s="52"/>
      <c r="F3536" s="54"/>
      <c r="G3536" s="95"/>
      <c r="H3536" s="58"/>
    </row>
    <row r="3537" spans="2:8" x14ac:dyDescent="0.25">
      <c r="B3537" s="17"/>
      <c r="C3537" s="100"/>
      <c r="D3537" s="97"/>
      <c r="E3537" s="52"/>
      <c r="F3537" s="54"/>
      <c r="G3537" s="95"/>
      <c r="H3537" s="58"/>
    </row>
    <row r="3538" spans="2:8" x14ac:dyDescent="0.25">
      <c r="B3538" s="17"/>
      <c r="C3538" s="100"/>
      <c r="D3538" s="97"/>
      <c r="E3538" s="52"/>
      <c r="F3538" s="54"/>
      <c r="G3538" s="95"/>
      <c r="H3538" s="58"/>
    </row>
    <row r="3539" spans="2:8" x14ac:dyDescent="0.25">
      <c r="B3539" s="17"/>
      <c r="C3539" s="100"/>
      <c r="D3539" s="97"/>
      <c r="E3539" s="52"/>
      <c r="F3539" s="54"/>
      <c r="G3539" s="95"/>
      <c r="H3539" s="58"/>
    </row>
    <row r="3540" spans="2:8" x14ac:dyDescent="0.25">
      <c r="B3540" s="16"/>
      <c r="C3540" s="100"/>
      <c r="D3540" s="97"/>
      <c r="E3540" s="52"/>
      <c r="F3540" s="54"/>
      <c r="G3540" s="95"/>
      <c r="H3540" s="58"/>
    </row>
    <row r="3541" spans="2:8" x14ac:dyDescent="0.25">
      <c r="B3541" s="17"/>
      <c r="C3541" s="100"/>
      <c r="D3541" s="97"/>
      <c r="E3541" s="52"/>
      <c r="F3541" s="54"/>
      <c r="G3541" s="95"/>
      <c r="H3541" s="58"/>
    </row>
    <row r="3542" spans="2:8" x14ac:dyDescent="0.25">
      <c r="B3542" s="17"/>
      <c r="C3542" s="100"/>
      <c r="D3542" s="97"/>
      <c r="E3542" s="52"/>
      <c r="F3542" s="54"/>
      <c r="G3542" s="95"/>
      <c r="H3542" s="58"/>
    </row>
    <row r="3543" spans="2:8" x14ac:dyDescent="0.25">
      <c r="B3543" s="17"/>
      <c r="C3543" s="100"/>
      <c r="D3543" s="97"/>
      <c r="E3543" s="52"/>
      <c r="F3543" s="54"/>
      <c r="G3543" s="95"/>
      <c r="H3543" s="58"/>
    </row>
    <row r="3544" spans="2:8" x14ac:dyDescent="0.25">
      <c r="B3544" s="16"/>
      <c r="C3544" s="100"/>
      <c r="D3544" s="97"/>
      <c r="E3544" s="52"/>
      <c r="F3544" s="54"/>
      <c r="G3544" s="95"/>
      <c r="H3544" s="58"/>
    </row>
    <row r="3545" spans="2:8" x14ac:dyDescent="0.25">
      <c r="B3545" s="17"/>
      <c r="C3545" s="100"/>
      <c r="D3545" s="97"/>
      <c r="E3545" s="52"/>
      <c r="F3545" s="54"/>
      <c r="G3545" s="95"/>
      <c r="H3545" s="58"/>
    </row>
    <row r="3546" spans="2:8" x14ac:dyDescent="0.25">
      <c r="B3546" s="17"/>
      <c r="C3546" s="100"/>
      <c r="D3546" s="97"/>
      <c r="E3546" s="52"/>
      <c r="F3546" s="54"/>
      <c r="G3546" s="95"/>
      <c r="H3546" s="58"/>
    </row>
    <row r="3547" spans="2:8" x14ac:dyDescent="0.25">
      <c r="B3547" s="16"/>
      <c r="C3547" s="100"/>
      <c r="D3547" s="97"/>
      <c r="E3547" s="52"/>
      <c r="F3547" s="54"/>
      <c r="G3547" s="95"/>
      <c r="H3547" s="58"/>
    </row>
    <row r="3548" spans="2:8" x14ac:dyDescent="0.25">
      <c r="B3548" s="17"/>
      <c r="C3548" s="100"/>
      <c r="D3548" s="97"/>
      <c r="E3548" s="52"/>
      <c r="F3548" s="54"/>
      <c r="G3548" s="95"/>
      <c r="H3548" s="58"/>
    </row>
    <row r="3549" spans="2:8" x14ac:dyDescent="0.25">
      <c r="B3549" s="17"/>
      <c r="C3549" s="100"/>
      <c r="D3549" s="97"/>
      <c r="E3549" s="52"/>
      <c r="F3549" s="54"/>
      <c r="G3549" s="95"/>
      <c r="H3549" s="58"/>
    </row>
    <row r="3550" spans="2:8" x14ac:dyDescent="0.25">
      <c r="B3550" s="16"/>
      <c r="C3550" s="100"/>
      <c r="D3550" s="97"/>
      <c r="E3550" s="52"/>
      <c r="F3550" s="54"/>
      <c r="G3550" s="95"/>
      <c r="H3550" s="58"/>
    </row>
    <row r="3551" spans="2:8" x14ac:dyDescent="0.25">
      <c r="B3551" s="17"/>
      <c r="C3551" s="100"/>
      <c r="D3551" s="97"/>
      <c r="E3551" s="52"/>
      <c r="F3551" s="54"/>
      <c r="G3551" s="95"/>
      <c r="H3551" s="58"/>
    </row>
    <row r="3552" spans="2:8" x14ac:dyDescent="0.25">
      <c r="B3552" s="17"/>
      <c r="C3552" s="100"/>
      <c r="D3552" s="97"/>
      <c r="E3552" s="52"/>
      <c r="F3552" s="54"/>
      <c r="G3552" s="95"/>
      <c r="H3552" s="58"/>
    </row>
    <row r="3553" spans="2:8" x14ac:dyDescent="0.25">
      <c r="B3553" s="17"/>
      <c r="C3553" s="100"/>
      <c r="D3553" s="97"/>
      <c r="E3553" s="52"/>
      <c r="F3553" s="54"/>
      <c r="G3553" s="95"/>
      <c r="H3553" s="58"/>
    </row>
    <row r="3554" spans="2:8" x14ac:dyDescent="0.25">
      <c r="B3554" s="16"/>
      <c r="C3554" s="100"/>
      <c r="D3554" s="97"/>
      <c r="E3554" s="52"/>
      <c r="F3554" s="54"/>
      <c r="G3554" s="95"/>
      <c r="H3554" s="58"/>
    </row>
    <row r="3555" spans="2:8" x14ac:dyDescent="0.25">
      <c r="B3555" s="17"/>
      <c r="C3555" s="100"/>
      <c r="D3555" s="97"/>
      <c r="E3555" s="52"/>
      <c r="F3555" s="54"/>
      <c r="G3555" s="95"/>
      <c r="H3555" s="58"/>
    </row>
    <row r="3556" spans="2:8" x14ac:dyDescent="0.25">
      <c r="B3556" s="17"/>
      <c r="C3556" s="100"/>
      <c r="D3556" s="97"/>
      <c r="E3556" s="52"/>
      <c r="F3556" s="54"/>
      <c r="G3556" s="95"/>
      <c r="H3556" s="58"/>
    </row>
    <row r="3557" spans="2:8" x14ac:dyDescent="0.25">
      <c r="B3557" s="17"/>
      <c r="C3557" s="100"/>
      <c r="D3557" s="97"/>
      <c r="E3557" s="52"/>
      <c r="F3557" s="54"/>
      <c r="G3557" s="95"/>
      <c r="H3557" s="58"/>
    </row>
    <row r="3558" spans="2:8" x14ac:dyDescent="0.25">
      <c r="B3558" s="17"/>
      <c r="C3558" s="100"/>
      <c r="D3558" s="97"/>
      <c r="E3558" s="52"/>
      <c r="F3558" s="54"/>
      <c r="G3558" s="95"/>
      <c r="H3558" s="58"/>
    </row>
    <row r="3559" spans="2:8" x14ac:dyDescent="0.25">
      <c r="B3559" s="16"/>
      <c r="C3559" s="100"/>
      <c r="D3559" s="97"/>
      <c r="E3559" s="52"/>
      <c r="F3559" s="54"/>
      <c r="G3559" s="95"/>
      <c r="H3559" s="58"/>
    </row>
    <row r="3560" spans="2:8" x14ac:dyDescent="0.25">
      <c r="B3560" s="17"/>
      <c r="C3560" s="100"/>
      <c r="D3560" s="97"/>
      <c r="E3560" s="52"/>
      <c r="F3560" s="54"/>
      <c r="G3560" s="95"/>
      <c r="H3560" s="58"/>
    </row>
    <row r="3561" spans="2:8" x14ac:dyDescent="0.25">
      <c r="B3561" s="17"/>
      <c r="C3561" s="100"/>
      <c r="D3561" s="97"/>
      <c r="E3561" s="52"/>
      <c r="F3561" s="54"/>
      <c r="G3561" s="95"/>
      <c r="H3561" s="58"/>
    </row>
    <row r="3562" spans="2:8" x14ac:dyDescent="0.25">
      <c r="B3562" s="17"/>
      <c r="C3562" s="100"/>
      <c r="D3562" s="97"/>
      <c r="E3562" s="52"/>
      <c r="F3562" s="54"/>
      <c r="G3562" s="95"/>
      <c r="H3562" s="58"/>
    </row>
    <row r="3563" spans="2:8" x14ac:dyDescent="0.25">
      <c r="B3563" s="16"/>
      <c r="C3563" s="100"/>
      <c r="D3563" s="97"/>
      <c r="E3563" s="52"/>
      <c r="F3563" s="54"/>
      <c r="G3563" s="95"/>
      <c r="H3563" s="58"/>
    </row>
    <row r="3564" spans="2:8" x14ac:dyDescent="0.25">
      <c r="B3564" s="17"/>
      <c r="C3564" s="100"/>
      <c r="D3564" s="97"/>
      <c r="E3564" s="52"/>
      <c r="F3564" s="54"/>
      <c r="G3564" s="95"/>
      <c r="H3564" s="58"/>
    </row>
    <row r="3565" spans="2:8" x14ac:dyDescent="0.25">
      <c r="B3565" s="17"/>
      <c r="C3565" s="100"/>
      <c r="D3565" s="97"/>
      <c r="E3565" s="52"/>
      <c r="F3565" s="54"/>
      <c r="G3565" s="95"/>
      <c r="H3565" s="58"/>
    </row>
    <row r="3566" spans="2:8" x14ac:dyDescent="0.25">
      <c r="B3566" s="17"/>
      <c r="C3566" s="100"/>
      <c r="D3566" s="97"/>
      <c r="E3566" s="52"/>
      <c r="F3566" s="54"/>
      <c r="G3566" s="95"/>
      <c r="H3566" s="58"/>
    </row>
    <row r="3567" spans="2:8" x14ac:dyDescent="0.25">
      <c r="B3567" s="17"/>
      <c r="C3567" s="100"/>
      <c r="D3567" s="97"/>
      <c r="E3567" s="52"/>
      <c r="F3567" s="54"/>
      <c r="G3567" s="95"/>
      <c r="H3567" s="58"/>
    </row>
    <row r="3568" spans="2:8" x14ac:dyDescent="0.25">
      <c r="B3568" s="17"/>
      <c r="C3568" s="100"/>
      <c r="D3568" s="97"/>
      <c r="E3568" s="52"/>
      <c r="F3568" s="54"/>
      <c r="G3568" s="95"/>
      <c r="H3568" s="58"/>
    </row>
    <row r="3569" spans="2:8" x14ac:dyDescent="0.25">
      <c r="B3569" s="16"/>
      <c r="C3569" s="100"/>
      <c r="D3569" s="97"/>
      <c r="E3569" s="52"/>
      <c r="F3569" s="54"/>
      <c r="G3569" s="95"/>
      <c r="H3569" s="58"/>
    </row>
    <row r="3570" spans="2:8" x14ac:dyDescent="0.25">
      <c r="B3570" s="17"/>
      <c r="C3570" s="100"/>
      <c r="D3570" s="97"/>
      <c r="E3570" s="52"/>
      <c r="F3570" s="54"/>
      <c r="G3570" s="95"/>
      <c r="H3570" s="58"/>
    </row>
    <row r="3571" spans="2:8" x14ac:dyDescent="0.25">
      <c r="B3571" s="17"/>
      <c r="C3571" s="100"/>
      <c r="D3571" s="97"/>
      <c r="E3571" s="52"/>
      <c r="F3571" s="54"/>
      <c r="G3571" s="95"/>
      <c r="H3571" s="58"/>
    </row>
    <row r="3572" spans="2:8" x14ac:dyDescent="0.25">
      <c r="B3572" s="17"/>
      <c r="C3572" s="100"/>
      <c r="D3572" s="97"/>
      <c r="E3572" s="52"/>
      <c r="F3572" s="54"/>
      <c r="G3572" s="95"/>
      <c r="H3572" s="58"/>
    </row>
    <row r="3573" spans="2:8" x14ac:dyDescent="0.25">
      <c r="B3573" s="17"/>
      <c r="C3573" s="100"/>
      <c r="D3573" s="97"/>
      <c r="E3573" s="52"/>
      <c r="F3573" s="54"/>
      <c r="G3573" s="95"/>
      <c r="H3573" s="58"/>
    </row>
    <row r="3574" spans="2:8" x14ac:dyDescent="0.25">
      <c r="B3574" s="17"/>
      <c r="C3574" s="100"/>
      <c r="D3574" s="97"/>
      <c r="E3574" s="52"/>
      <c r="F3574" s="54"/>
      <c r="G3574" s="95"/>
      <c r="H3574" s="58"/>
    </row>
    <row r="3575" spans="2:8" x14ac:dyDescent="0.25">
      <c r="B3575" s="17"/>
      <c r="C3575" s="100"/>
      <c r="D3575" s="97"/>
      <c r="E3575" s="52"/>
      <c r="F3575" s="54"/>
      <c r="G3575" s="95"/>
      <c r="H3575" s="58"/>
    </row>
    <row r="3576" spans="2:8" x14ac:dyDescent="0.25">
      <c r="B3576" s="16"/>
      <c r="C3576" s="100"/>
      <c r="D3576" s="97"/>
      <c r="E3576" s="52"/>
      <c r="F3576" s="54"/>
      <c r="G3576" s="95"/>
      <c r="H3576" s="58"/>
    </row>
    <row r="3577" spans="2:8" x14ac:dyDescent="0.25">
      <c r="B3577" s="17"/>
      <c r="C3577" s="100"/>
      <c r="D3577" s="97"/>
      <c r="E3577" s="52"/>
      <c r="F3577" s="54"/>
      <c r="G3577" s="95"/>
      <c r="H3577" s="58"/>
    </row>
    <row r="3578" spans="2:8" x14ac:dyDescent="0.25">
      <c r="B3578" s="17"/>
      <c r="C3578" s="100"/>
      <c r="D3578" s="97"/>
      <c r="E3578" s="52"/>
      <c r="F3578" s="54"/>
      <c r="G3578" s="95"/>
      <c r="H3578" s="58"/>
    </row>
    <row r="3579" spans="2:8" x14ac:dyDescent="0.25">
      <c r="B3579" s="17"/>
      <c r="C3579" s="100"/>
      <c r="D3579" s="97"/>
      <c r="E3579" s="52"/>
      <c r="F3579" s="54"/>
      <c r="G3579" s="95"/>
      <c r="H3579" s="58"/>
    </row>
    <row r="3580" spans="2:8" x14ac:dyDescent="0.25">
      <c r="B3580" s="17"/>
      <c r="C3580" s="100"/>
      <c r="D3580" s="97"/>
      <c r="E3580" s="52"/>
      <c r="F3580" s="54"/>
      <c r="G3580" s="95"/>
      <c r="H3580" s="58"/>
    </row>
    <row r="3581" spans="2:8" x14ac:dyDescent="0.25">
      <c r="B3581" s="17"/>
      <c r="C3581" s="100"/>
      <c r="D3581" s="97"/>
      <c r="E3581" s="52"/>
      <c r="F3581" s="54"/>
      <c r="G3581" s="95"/>
      <c r="H3581" s="58"/>
    </row>
    <row r="3582" spans="2:8" x14ac:dyDescent="0.25">
      <c r="B3582" s="17"/>
      <c r="C3582" s="100"/>
      <c r="D3582" s="97"/>
      <c r="E3582" s="52"/>
      <c r="F3582" s="54"/>
      <c r="G3582" s="95"/>
      <c r="H3582" s="58"/>
    </row>
    <row r="3583" spans="2:8" x14ac:dyDescent="0.25">
      <c r="B3583" s="17"/>
      <c r="C3583" s="100"/>
      <c r="D3583" s="97"/>
      <c r="E3583" s="52"/>
      <c r="F3583" s="54"/>
      <c r="G3583" s="95"/>
      <c r="H3583" s="58"/>
    </row>
    <row r="3584" spans="2:8" x14ac:dyDescent="0.25">
      <c r="B3584" s="17"/>
      <c r="C3584" s="100"/>
      <c r="D3584" s="97"/>
      <c r="E3584" s="52"/>
      <c r="F3584" s="54"/>
      <c r="G3584" s="95"/>
      <c r="H3584" s="58"/>
    </row>
    <row r="3585" spans="2:8" x14ac:dyDescent="0.25">
      <c r="B3585" s="17"/>
      <c r="C3585" s="100"/>
      <c r="D3585" s="97"/>
      <c r="E3585" s="52"/>
      <c r="F3585" s="54"/>
      <c r="G3585" s="95"/>
      <c r="H3585" s="58"/>
    </row>
    <row r="3586" spans="2:8" x14ac:dyDescent="0.25">
      <c r="B3586" s="17"/>
      <c r="C3586" s="100"/>
      <c r="D3586" s="97"/>
      <c r="E3586" s="52"/>
      <c r="F3586" s="54"/>
      <c r="G3586" s="95"/>
      <c r="H3586" s="58"/>
    </row>
    <row r="3587" spans="2:8" x14ac:dyDescent="0.25">
      <c r="B3587" s="17"/>
      <c r="C3587" s="100"/>
      <c r="D3587" s="97"/>
      <c r="E3587" s="52"/>
      <c r="F3587" s="54"/>
      <c r="G3587" s="95"/>
      <c r="H3587" s="58"/>
    </row>
    <row r="3588" spans="2:8" x14ac:dyDescent="0.25">
      <c r="B3588" s="17"/>
      <c r="C3588" s="100"/>
      <c r="D3588" s="97"/>
      <c r="E3588" s="52"/>
      <c r="F3588" s="54"/>
      <c r="G3588" s="95"/>
      <c r="H3588" s="58"/>
    </row>
    <row r="3589" spans="2:8" x14ac:dyDescent="0.25">
      <c r="B3589" s="17"/>
      <c r="C3589" s="100"/>
      <c r="D3589" s="97"/>
      <c r="E3589" s="52"/>
      <c r="F3589" s="54"/>
      <c r="G3589" s="95"/>
      <c r="H3589" s="58"/>
    </row>
    <row r="3590" spans="2:8" x14ac:dyDescent="0.25">
      <c r="B3590" s="16"/>
      <c r="C3590" s="100"/>
      <c r="D3590" s="97"/>
      <c r="E3590" s="52"/>
      <c r="F3590" s="54"/>
      <c r="G3590" s="95"/>
      <c r="H3590" s="58"/>
    </row>
    <row r="3591" spans="2:8" x14ac:dyDescent="0.25">
      <c r="B3591" s="17"/>
      <c r="C3591" s="100"/>
      <c r="D3591" s="97"/>
      <c r="E3591" s="52"/>
      <c r="F3591" s="54"/>
      <c r="G3591" s="95"/>
      <c r="H3591" s="58"/>
    </row>
    <row r="3592" spans="2:8" x14ac:dyDescent="0.25">
      <c r="B3592" s="17"/>
      <c r="C3592" s="100"/>
      <c r="D3592" s="97"/>
      <c r="E3592" s="52"/>
      <c r="F3592" s="54"/>
      <c r="G3592" s="95"/>
      <c r="H3592" s="58"/>
    </row>
    <row r="3593" spans="2:8" x14ac:dyDescent="0.25">
      <c r="B3593" s="17"/>
      <c r="C3593" s="100"/>
      <c r="D3593" s="97"/>
      <c r="E3593" s="52"/>
      <c r="F3593" s="54"/>
      <c r="G3593" s="95"/>
      <c r="H3593" s="58"/>
    </row>
    <row r="3594" spans="2:8" x14ac:dyDescent="0.25">
      <c r="B3594" s="17"/>
      <c r="C3594" s="100"/>
      <c r="D3594" s="97"/>
      <c r="E3594" s="52"/>
      <c r="F3594" s="54"/>
      <c r="G3594" s="95"/>
      <c r="H3594" s="58"/>
    </row>
    <row r="3595" spans="2:8" x14ac:dyDescent="0.25">
      <c r="B3595" s="17"/>
      <c r="C3595" s="100"/>
      <c r="D3595" s="97"/>
      <c r="E3595" s="52"/>
      <c r="F3595" s="54"/>
      <c r="G3595" s="95"/>
      <c r="H3595" s="58"/>
    </row>
    <row r="3596" spans="2:8" x14ac:dyDescent="0.25">
      <c r="B3596" s="17"/>
      <c r="C3596" s="100"/>
      <c r="D3596" s="97"/>
      <c r="E3596" s="52"/>
      <c r="F3596" s="54"/>
      <c r="G3596" s="95"/>
      <c r="H3596" s="58"/>
    </row>
    <row r="3597" spans="2:8" x14ac:dyDescent="0.25">
      <c r="B3597" s="17"/>
      <c r="C3597" s="100"/>
      <c r="D3597" s="97"/>
      <c r="E3597" s="52"/>
      <c r="F3597" s="54"/>
      <c r="G3597" s="95"/>
      <c r="H3597" s="58"/>
    </row>
    <row r="3598" spans="2:8" x14ac:dyDescent="0.25">
      <c r="B3598" s="17"/>
      <c r="C3598" s="100"/>
      <c r="D3598" s="97"/>
      <c r="E3598" s="52"/>
      <c r="F3598" s="54"/>
      <c r="G3598" s="95"/>
      <c r="H3598" s="58"/>
    </row>
    <row r="3599" spans="2:8" x14ac:dyDescent="0.25">
      <c r="B3599" s="17"/>
      <c r="C3599" s="100"/>
      <c r="D3599" s="97"/>
      <c r="E3599" s="52"/>
      <c r="F3599" s="54"/>
      <c r="G3599" s="95"/>
      <c r="H3599" s="58"/>
    </row>
    <row r="3600" spans="2:8" x14ac:dyDescent="0.25">
      <c r="B3600" s="17"/>
      <c r="C3600" s="100"/>
      <c r="D3600" s="97"/>
      <c r="E3600" s="52"/>
      <c r="F3600" s="54"/>
      <c r="G3600" s="95"/>
      <c r="H3600" s="58"/>
    </row>
    <row r="3601" spans="2:8" x14ac:dyDescent="0.25">
      <c r="B3601" s="17"/>
      <c r="C3601" s="100"/>
      <c r="D3601" s="97"/>
      <c r="E3601" s="52"/>
      <c r="F3601" s="54"/>
      <c r="G3601" s="95"/>
      <c r="H3601" s="58"/>
    </row>
    <row r="3602" spans="2:8" x14ac:dyDescent="0.25">
      <c r="B3602" s="16"/>
      <c r="C3602" s="100"/>
      <c r="D3602" s="97"/>
      <c r="E3602" s="52"/>
      <c r="F3602" s="54"/>
      <c r="G3602" s="95"/>
      <c r="H3602" s="58"/>
    </row>
    <row r="3603" spans="2:8" x14ac:dyDescent="0.25">
      <c r="B3603" s="17"/>
      <c r="C3603" s="100"/>
      <c r="D3603" s="97"/>
      <c r="E3603" s="52"/>
      <c r="F3603" s="54"/>
      <c r="G3603" s="95"/>
      <c r="H3603" s="58"/>
    </row>
    <row r="3604" spans="2:8" x14ac:dyDescent="0.25">
      <c r="B3604" s="17"/>
      <c r="C3604" s="100"/>
      <c r="D3604" s="97"/>
      <c r="E3604" s="52"/>
      <c r="F3604" s="54"/>
      <c r="G3604" s="95"/>
      <c r="H3604" s="58"/>
    </row>
    <row r="3605" spans="2:8" x14ac:dyDescent="0.25">
      <c r="B3605" s="17"/>
      <c r="C3605" s="100"/>
      <c r="D3605" s="97"/>
      <c r="E3605" s="52"/>
      <c r="F3605" s="54"/>
      <c r="G3605" s="95"/>
      <c r="H3605" s="58"/>
    </row>
    <row r="3606" spans="2:8" x14ac:dyDescent="0.25">
      <c r="B3606" s="16"/>
      <c r="C3606" s="100"/>
      <c r="D3606" s="97"/>
      <c r="E3606" s="52"/>
      <c r="F3606" s="54"/>
      <c r="G3606" s="95"/>
      <c r="H3606" s="58"/>
    </row>
    <row r="3607" spans="2:8" x14ac:dyDescent="0.25">
      <c r="B3607" s="17"/>
      <c r="C3607" s="100"/>
      <c r="D3607" s="97"/>
      <c r="E3607" s="52"/>
      <c r="F3607" s="54"/>
      <c r="G3607" s="95"/>
      <c r="H3607" s="58"/>
    </row>
    <row r="3608" spans="2:8" x14ac:dyDescent="0.25">
      <c r="B3608" s="17"/>
      <c r="C3608" s="100"/>
      <c r="D3608" s="97"/>
      <c r="E3608" s="52"/>
      <c r="F3608" s="54"/>
      <c r="G3608" s="95"/>
      <c r="H3608" s="58"/>
    </row>
    <row r="3609" spans="2:8" x14ac:dyDescent="0.25">
      <c r="B3609" s="17"/>
      <c r="C3609" s="100"/>
      <c r="D3609" s="97"/>
      <c r="E3609" s="52"/>
      <c r="F3609" s="54"/>
      <c r="G3609" s="95"/>
      <c r="H3609" s="58"/>
    </row>
    <row r="3610" spans="2:8" x14ac:dyDescent="0.25">
      <c r="B3610" s="17"/>
      <c r="C3610" s="100"/>
      <c r="D3610" s="97"/>
      <c r="E3610" s="52"/>
      <c r="F3610" s="54"/>
      <c r="G3610" s="95"/>
      <c r="H3610" s="58"/>
    </row>
    <row r="3611" spans="2:8" x14ac:dyDescent="0.25">
      <c r="B3611" s="17"/>
      <c r="C3611" s="100"/>
      <c r="D3611" s="97"/>
      <c r="E3611" s="52"/>
      <c r="F3611" s="54"/>
      <c r="G3611" s="95"/>
      <c r="H3611" s="58"/>
    </row>
    <row r="3612" spans="2:8" x14ac:dyDescent="0.25">
      <c r="B3612" s="16"/>
      <c r="C3612" s="100"/>
      <c r="D3612" s="97"/>
      <c r="E3612" s="52"/>
      <c r="F3612" s="54"/>
      <c r="G3612" s="95"/>
      <c r="H3612" s="58"/>
    </row>
    <row r="3613" spans="2:8" x14ac:dyDescent="0.25">
      <c r="B3613" s="17"/>
      <c r="C3613" s="100"/>
      <c r="D3613" s="97"/>
      <c r="E3613" s="52"/>
      <c r="F3613" s="54"/>
      <c r="G3613" s="95"/>
      <c r="H3613" s="58"/>
    </row>
    <row r="3614" spans="2:8" x14ac:dyDescent="0.25">
      <c r="B3614" s="17"/>
      <c r="C3614" s="100"/>
      <c r="D3614" s="97"/>
      <c r="E3614" s="52"/>
      <c r="F3614" s="54"/>
      <c r="G3614" s="95"/>
      <c r="H3614" s="58"/>
    </row>
    <row r="3615" spans="2:8" x14ac:dyDescent="0.25">
      <c r="B3615" s="17"/>
      <c r="C3615" s="100"/>
      <c r="D3615" s="97"/>
      <c r="E3615" s="52"/>
      <c r="F3615" s="54"/>
      <c r="G3615" s="95"/>
      <c r="H3615" s="58"/>
    </row>
    <row r="3616" spans="2:8" x14ac:dyDescent="0.25">
      <c r="B3616" s="16"/>
      <c r="C3616" s="100"/>
      <c r="D3616" s="97"/>
      <c r="E3616" s="52"/>
      <c r="F3616" s="54"/>
      <c r="G3616" s="95"/>
      <c r="H3616" s="58"/>
    </row>
    <row r="3617" spans="2:8" x14ac:dyDescent="0.25">
      <c r="B3617" s="17"/>
      <c r="C3617" s="100"/>
      <c r="D3617" s="97"/>
      <c r="E3617" s="52"/>
      <c r="F3617" s="54"/>
      <c r="G3617" s="95"/>
      <c r="H3617" s="58"/>
    </row>
    <row r="3618" spans="2:8" x14ac:dyDescent="0.25">
      <c r="B3618" s="17"/>
      <c r="C3618" s="100"/>
      <c r="D3618" s="97"/>
      <c r="E3618" s="52"/>
      <c r="F3618" s="54"/>
      <c r="G3618" s="95"/>
      <c r="H3618" s="58"/>
    </row>
    <row r="3619" spans="2:8" x14ac:dyDescent="0.25">
      <c r="B3619" s="17"/>
      <c r="C3619" s="100"/>
      <c r="D3619" s="97"/>
      <c r="E3619" s="52"/>
      <c r="F3619" s="54"/>
      <c r="G3619" s="95"/>
      <c r="H3619" s="58"/>
    </row>
    <row r="3620" spans="2:8" x14ac:dyDescent="0.25">
      <c r="B3620" s="17"/>
      <c r="C3620" s="100"/>
      <c r="D3620" s="97"/>
      <c r="E3620" s="52"/>
      <c r="F3620" s="54"/>
      <c r="G3620" s="95"/>
      <c r="H3620" s="58"/>
    </row>
    <row r="3621" spans="2:8" x14ac:dyDescent="0.25">
      <c r="B3621" s="17"/>
      <c r="C3621" s="100"/>
      <c r="D3621" s="97"/>
      <c r="E3621" s="52"/>
      <c r="F3621" s="54"/>
      <c r="G3621" s="95"/>
      <c r="H3621" s="58"/>
    </row>
    <row r="3622" spans="2:8" x14ac:dyDescent="0.25">
      <c r="B3622" s="16"/>
      <c r="C3622" s="100"/>
      <c r="D3622" s="97"/>
      <c r="E3622" s="52"/>
      <c r="F3622" s="54"/>
      <c r="G3622" s="95"/>
      <c r="H3622" s="58"/>
    </row>
    <row r="3623" spans="2:8" x14ac:dyDescent="0.25">
      <c r="B3623" s="17"/>
      <c r="C3623" s="100"/>
      <c r="D3623" s="97"/>
      <c r="E3623" s="52"/>
      <c r="F3623" s="54"/>
      <c r="G3623" s="95"/>
      <c r="H3623" s="58"/>
    </row>
    <row r="3624" spans="2:8" x14ac:dyDescent="0.25">
      <c r="B3624" s="17"/>
      <c r="C3624" s="100"/>
      <c r="D3624" s="97"/>
      <c r="E3624" s="52"/>
      <c r="F3624" s="54"/>
      <c r="G3624" s="95"/>
      <c r="H3624" s="58"/>
    </row>
    <row r="3625" spans="2:8" x14ac:dyDescent="0.25">
      <c r="B3625" s="17"/>
      <c r="C3625" s="100"/>
      <c r="D3625" s="97"/>
      <c r="E3625" s="52"/>
      <c r="F3625" s="54"/>
      <c r="G3625" s="95"/>
      <c r="H3625" s="58"/>
    </row>
    <row r="3626" spans="2:8" x14ac:dyDescent="0.25">
      <c r="B3626" s="17"/>
      <c r="C3626" s="100"/>
      <c r="D3626" s="97"/>
      <c r="E3626" s="52"/>
      <c r="F3626" s="54"/>
      <c r="G3626" s="95"/>
      <c r="H3626" s="58"/>
    </row>
    <row r="3627" spans="2:8" x14ac:dyDescent="0.25">
      <c r="B3627" s="17"/>
      <c r="C3627" s="100"/>
      <c r="D3627" s="97"/>
      <c r="E3627" s="52"/>
      <c r="F3627" s="54"/>
      <c r="G3627" s="95"/>
      <c r="H3627" s="58"/>
    </row>
    <row r="3628" spans="2:8" x14ac:dyDescent="0.25">
      <c r="B3628" s="17"/>
      <c r="C3628" s="100"/>
      <c r="D3628" s="97"/>
      <c r="E3628" s="52"/>
      <c r="F3628" s="54"/>
      <c r="G3628" s="95"/>
      <c r="H3628" s="58"/>
    </row>
    <row r="3629" spans="2:8" x14ac:dyDescent="0.25">
      <c r="B3629" s="16"/>
      <c r="C3629" s="100"/>
      <c r="D3629" s="97"/>
      <c r="E3629" s="52"/>
      <c r="F3629" s="54"/>
      <c r="G3629" s="95"/>
      <c r="H3629" s="58"/>
    </row>
    <row r="3630" spans="2:8" x14ac:dyDescent="0.25">
      <c r="B3630" s="17"/>
      <c r="C3630" s="100"/>
      <c r="D3630" s="97"/>
      <c r="E3630" s="52"/>
      <c r="F3630" s="54"/>
      <c r="G3630" s="95"/>
      <c r="H3630" s="58"/>
    </row>
    <row r="3631" spans="2:8" x14ac:dyDescent="0.25">
      <c r="B3631" s="17"/>
      <c r="C3631" s="100"/>
      <c r="D3631" s="97"/>
      <c r="E3631" s="52"/>
      <c r="F3631" s="54"/>
      <c r="G3631" s="95"/>
      <c r="H3631" s="58"/>
    </row>
    <row r="3632" spans="2:8" x14ac:dyDescent="0.25">
      <c r="B3632" s="17"/>
      <c r="C3632" s="100"/>
      <c r="D3632" s="97"/>
      <c r="E3632" s="52"/>
      <c r="F3632" s="54"/>
      <c r="G3632" s="95"/>
      <c r="H3632" s="58"/>
    </row>
    <row r="3633" spans="2:8" x14ac:dyDescent="0.25">
      <c r="B3633" s="17"/>
      <c r="C3633" s="100"/>
      <c r="D3633" s="97"/>
      <c r="E3633" s="52"/>
      <c r="F3633" s="54"/>
      <c r="G3633" s="95"/>
      <c r="H3633" s="58"/>
    </row>
    <row r="3634" spans="2:8" x14ac:dyDescent="0.25">
      <c r="B3634" s="17"/>
      <c r="C3634" s="100"/>
      <c r="D3634" s="97"/>
      <c r="E3634" s="52"/>
      <c r="F3634" s="54"/>
      <c r="G3634" s="95"/>
      <c r="H3634" s="58"/>
    </row>
    <row r="3635" spans="2:8" x14ac:dyDescent="0.25">
      <c r="B3635" s="17"/>
      <c r="C3635" s="100"/>
      <c r="D3635" s="97"/>
      <c r="E3635" s="52"/>
      <c r="F3635" s="54"/>
      <c r="G3635" s="95"/>
      <c r="H3635" s="58"/>
    </row>
    <row r="3636" spans="2:8" x14ac:dyDescent="0.25">
      <c r="B3636" s="16"/>
      <c r="C3636" s="100"/>
      <c r="D3636" s="97"/>
      <c r="E3636" s="52"/>
      <c r="F3636" s="54"/>
      <c r="G3636" s="95"/>
      <c r="H3636" s="58"/>
    </row>
    <row r="3637" spans="2:8" x14ac:dyDescent="0.25">
      <c r="B3637" s="17"/>
      <c r="C3637" s="100"/>
      <c r="D3637" s="97"/>
      <c r="E3637" s="52"/>
      <c r="F3637" s="54"/>
      <c r="G3637" s="95"/>
      <c r="H3637" s="58"/>
    </row>
    <row r="3638" spans="2:8" x14ac:dyDescent="0.25">
      <c r="B3638" s="17"/>
      <c r="C3638" s="100"/>
      <c r="D3638" s="97"/>
      <c r="E3638" s="52"/>
      <c r="F3638" s="54"/>
      <c r="G3638" s="95"/>
      <c r="H3638" s="58"/>
    </row>
    <row r="3639" spans="2:8" x14ac:dyDescent="0.25">
      <c r="B3639" s="17"/>
      <c r="C3639" s="100"/>
      <c r="D3639" s="97"/>
      <c r="E3639" s="52"/>
      <c r="F3639" s="54"/>
      <c r="G3639" s="95"/>
      <c r="H3639" s="58"/>
    </row>
    <row r="3640" spans="2:8" x14ac:dyDescent="0.25">
      <c r="B3640" s="17"/>
      <c r="C3640" s="100"/>
      <c r="D3640" s="97"/>
      <c r="E3640" s="52"/>
      <c r="F3640" s="54"/>
      <c r="G3640" s="95"/>
      <c r="H3640" s="58"/>
    </row>
    <row r="3641" spans="2:8" x14ac:dyDescent="0.25">
      <c r="B3641" s="16"/>
      <c r="C3641" s="100"/>
      <c r="D3641" s="97"/>
      <c r="E3641" s="52"/>
      <c r="F3641" s="54"/>
      <c r="G3641" s="95"/>
      <c r="H3641" s="58"/>
    </row>
    <row r="3642" spans="2:8" x14ac:dyDescent="0.25">
      <c r="B3642" s="17"/>
      <c r="C3642" s="100"/>
      <c r="D3642" s="97"/>
      <c r="E3642" s="52"/>
      <c r="F3642" s="54"/>
      <c r="G3642" s="95"/>
      <c r="H3642" s="58"/>
    </row>
    <row r="3643" spans="2:8" x14ac:dyDescent="0.25">
      <c r="B3643" s="17"/>
      <c r="C3643" s="100"/>
      <c r="D3643" s="97"/>
      <c r="E3643" s="52"/>
      <c r="F3643" s="54"/>
      <c r="G3643" s="95"/>
      <c r="H3643" s="58"/>
    </row>
    <row r="3644" spans="2:8" x14ac:dyDescent="0.25">
      <c r="B3644" s="17"/>
      <c r="C3644" s="100"/>
      <c r="D3644" s="97"/>
      <c r="E3644" s="52"/>
      <c r="F3644" s="54"/>
      <c r="G3644" s="95"/>
      <c r="H3644" s="58"/>
    </row>
    <row r="3645" spans="2:8" x14ac:dyDescent="0.25">
      <c r="B3645" s="16"/>
      <c r="C3645" s="100"/>
      <c r="D3645" s="97"/>
      <c r="E3645" s="52"/>
      <c r="F3645" s="54"/>
      <c r="G3645" s="95"/>
      <c r="H3645" s="58"/>
    </row>
    <row r="3646" spans="2:8" x14ac:dyDescent="0.25">
      <c r="B3646" s="17"/>
      <c r="C3646" s="100"/>
      <c r="D3646" s="97"/>
      <c r="E3646" s="52"/>
      <c r="F3646" s="54"/>
      <c r="G3646" s="95"/>
      <c r="H3646" s="58"/>
    </row>
    <row r="3647" spans="2:8" x14ac:dyDescent="0.25">
      <c r="B3647" s="17"/>
      <c r="C3647" s="100"/>
      <c r="D3647" s="97"/>
      <c r="E3647" s="52"/>
      <c r="F3647" s="54"/>
      <c r="G3647" s="95"/>
      <c r="H3647" s="58"/>
    </row>
    <row r="3648" spans="2:8" x14ac:dyDescent="0.25">
      <c r="B3648" s="17"/>
      <c r="C3648" s="100"/>
      <c r="D3648" s="97"/>
      <c r="E3648" s="52"/>
      <c r="F3648" s="54"/>
      <c r="G3648" s="95"/>
      <c r="H3648" s="58"/>
    </row>
    <row r="3649" spans="2:8" x14ac:dyDescent="0.25">
      <c r="B3649" s="16"/>
      <c r="C3649" s="100"/>
      <c r="D3649" s="97"/>
      <c r="E3649" s="52"/>
      <c r="F3649" s="54"/>
      <c r="G3649" s="95"/>
      <c r="H3649" s="58"/>
    </row>
    <row r="3650" spans="2:8" x14ac:dyDescent="0.25">
      <c r="B3650" s="17"/>
      <c r="C3650" s="100"/>
      <c r="D3650" s="97"/>
      <c r="E3650" s="52"/>
      <c r="F3650" s="54"/>
      <c r="G3650" s="95"/>
      <c r="H3650" s="58"/>
    </row>
    <row r="3651" spans="2:8" x14ac:dyDescent="0.25">
      <c r="B3651" s="17"/>
      <c r="C3651" s="100"/>
      <c r="D3651" s="97"/>
      <c r="E3651" s="52"/>
      <c r="F3651" s="54"/>
      <c r="G3651" s="95"/>
      <c r="H3651" s="58"/>
    </row>
    <row r="3652" spans="2:8" x14ac:dyDescent="0.25">
      <c r="B3652" s="17"/>
      <c r="C3652" s="100"/>
      <c r="D3652" s="97"/>
      <c r="E3652" s="52"/>
      <c r="F3652" s="54"/>
      <c r="G3652" s="95"/>
      <c r="H3652" s="58"/>
    </row>
    <row r="3653" spans="2:8" x14ac:dyDescent="0.25">
      <c r="B3653" s="17"/>
      <c r="C3653" s="100"/>
      <c r="D3653" s="97"/>
      <c r="E3653" s="52"/>
      <c r="F3653" s="54"/>
      <c r="G3653" s="95"/>
      <c r="H3653" s="58"/>
    </row>
    <row r="3654" spans="2:8" x14ac:dyDescent="0.25">
      <c r="B3654" s="17"/>
      <c r="C3654" s="100"/>
      <c r="D3654" s="97"/>
      <c r="E3654" s="52"/>
      <c r="F3654" s="54"/>
      <c r="G3654" s="95"/>
      <c r="H3654" s="58"/>
    </row>
    <row r="3655" spans="2:8" x14ac:dyDescent="0.25">
      <c r="B3655" s="17"/>
      <c r="C3655" s="100"/>
      <c r="D3655" s="97"/>
      <c r="E3655" s="52"/>
      <c r="F3655" s="54"/>
      <c r="G3655" s="95"/>
      <c r="H3655" s="58"/>
    </row>
    <row r="3656" spans="2:8" x14ac:dyDescent="0.25">
      <c r="B3656" s="16"/>
      <c r="C3656" s="100"/>
      <c r="D3656" s="97"/>
      <c r="E3656" s="52"/>
      <c r="F3656" s="54"/>
      <c r="G3656" s="95"/>
      <c r="H3656" s="58"/>
    </row>
    <row r="3657" spans="2:8" x14ac:dyDescent="0.25">
      <c r="B3657" s="17"/>
      <c r="C3657" s="100"/>
      <c r="D3657" s="97"/>
      <c r="E3657" s="52"/>
      <c r="F3657" s="54"/>
      <c r="G3657" s="95"/>
      <c r="H3657" s="58"/>
    </row>
    <row r="3658" spans="2:8" x14ac:dyDescent="0.25">
      <c r="B3658" s="17"/>
      <c r="C3658" s="100"/>
      <c r="D3658" s="97"/>
      <c r="E3658" s="52"/>
      <c r="F3658" s="54"/>
      <c r="G3658" s="95"/>
      <c r="H3658" s="58"/>
    </row>
    <row r="3659" spans="2:8" x14ac:dyDescent="0.25">
      <c r="B3659" s="17"/>
      <c r="C3659" s="100"/>
      <c r="D3659" s="97"/>
      <c r="E3659" s="52"/>
      <c r="F3659" s="54"/>
      <c r="G3659" s="95"/>
      <c r="H3659" s="58"/>
    </row>
    <row r="3660" spans="2:8" x14ac:dyDescent="0.25">
      <c r="B3660" s="17"/>
      <c r="C3660" s="100"/>
      <c r="D3660" s="97"/>
      <c r="E3660" s="52"/>
      <c r="F3660" s="54"/>
      <c r="G3660" s="95"/>
      <c r="H3660" s="58"/>
    </row>
    <row r="3661" spans="2:8" x14ac:dyDescent="0.25">
      <c r="B3661" s="17"/>
      <c r="C3661" s="100"/>
      <c r="D3661" s="97"/>
      <c r="E3661" s="52"/>
      <c r="F3661" s="54"/>
      <c r="G3661" s="95"/>
      <c r="H3661" s="58"/>
    </row>
    <row r="3662" spans="2:8" x14ac:dyDescent="0.25">
      <c r="B3662" s="16"/>
      <c r="C3662" s="100"/>
      <c r="D3662" s="97"/>
      <c r="E3662" s="52"/>
      <c r="F3662" s="54"/>
      <c r="G3662" s="95"/>
      <c r="H3662" s="58"/>
    </row>
    <row r="3663" spans="2:8" x14ac:dyDescent="0.25">
      <c r="B3663" s="17"/>
      <c r="C3663" s="100"/>
      <c r="D3663" s="97"/>
      <c r="E3663" s="52"/>
      <c r="F3663" s="54"/>
      <c r="G3663" s="95"/>
      <c r="H3663" s="58"/>
    </row>
    <row r="3664" spans="2:8" x14ac:dyDescent="0.25">
      <c r="B3664" s="17"/>
      <c r="C3664" s="100"/>
      <c r="D3664" s="97"/>
      <c r="E3664" s="52"/>
      <c r="F3664" s="54"/>
      <c r="G3664" s="95"/>
      <c r="H3664" s="58"/>
    </row>
    <row r="3665" spans="2:8" x14ac:dyDescent="0.25">
      <c r="B3665" s="17"/>
      <c r="C3665" s="100"/>
      <c r="D3665" s="97"/>
      <c r="E3665" s="52"/>
      <c r="F3665" s="54"/>
      <c r="G3665" s="95"/>
      <c r="H3665" s="58"/>
    </row>
    <row r="3666" spans="2:8" x14ac:dyDescent="0.25">
      <c r="B3666" s="17"/>
      <c r="C3666" s="100"/>
      <c r="D3666" s="97"/>
      <c r="E3666" s="52"/>
      <c r="F3666" s="54"/>
      <c r="G3666" s="95"/>
      <c r="H3666" s="58"/>
    </row>
    <row r="3667" spans="2:8" x14ac:dyDescent="0.25">
      <c r="B3667" s="17"/>
      <c r="C3667" s="100"/>
      <c r="D3667" s="97"/>
      <c r="E3667" s="52"/>
      <c r="F3667" s="54"/>
      <c r="G3667" s="95"/>
      <c r="H3667" s="58"/>
    </row>
    <row r="3668" spans="2:8" x14ac:dyDescent="0.25">
      <c r="B3668" s="17"/>
      <c r="C3668" s="100"/>
      <c r="D3668" s="97"/>
      <c r="E3668" s="52"/>
      <c r="F3668" s="54"/>
      <c r="G3668" s="95"/>
      <c r="H3668" s="58"/>
    </row>
    <row r="3669" spans="2:8" x14ac:dyDescent="0.25">
      <c r="B3669" s="17"/>
      <c r="C3669" s="100"/>
      <c r="D3669" s="97"/>
      <c r="E3669" s="52"/>
      <c r="F3669" s="54"/>
      <c r="G3669" s="95"/>
      <c r="H3669" s="58"/>
    </row>
    <row r="3670" spans="2:8" x14ac:dyDescent="0.25">
      <c r="B3670" s="17"/>
      <c r="C3670" s="100"/>
      <c r="D3670" s="97"/>
      <c r="E3670" s="52"/>
      <c r="F3670" s="54"/>
      <c r="G3670" s="95"/>
      <c r="H3670" s="58"/>
    </row>
    <row r="3671" spans="2:8" x14ac:dyDescent="0.25">
      <c r="B3671" s="17"/>
      <c r="C3671" s="100"/>
      <c r="D3671" s="97"/>
      <c r="E3671" s="52"/>
      <c r="F3671" s="54"/>
      <c r="G3671" s="95"/>
      <c r="H3671" s="58"/>
    </row>
    <row r="3672" spans="2:8" x14ac:dyDescent="0.25">
      <c r="B3672" s="16"/>
      <c r="C3672" s="100"/>
      <c r="D3672" s="97"/>
      <c r="E3672" s="52"/>
      <c r="F3672" s="54"/>
      <c r="G3672" s="95"/>
      <c r="H3672" s="58"/>
    </row>
    <row r="3673" spans="2:8" x14ac:dyDescent="0.25">
      <c r="B3673" s="17"/>
      <c r="C3673" s="100"/>
      <c r="D3673" s="97"/>
      <c r="E3673" s="52"/>
      <c r="F3673" s="54"/>
      <c r="G3673" s="95"/>
      <c r="H3673" s="58"/>
    </row>
    <row r="3674" spans="2:8" x14ac:dyDescent="0.25">
      <c r="B3674" s="17"/>
      <c r="C3674" s="100"/>
      <c r="D3674" s="97"/>
      <c r="E3674" s="52"/>
      <c r="F3674" s="54"/>
      <c r="G3674" s="95"/>
      <c r="H3674" s="58"/>
    </row>
    <row r="3675" spans="2:8" x14ac:dyDescent="0.25">
      <c r="B3675" s="17"/>
      <c r="C3675" s="100"/>
      <c r="D3675" s="97"/>
      <c r="E3675" s="52"/>
      <c r="F3675" s="54"/>
      <c r="G3675" s="95"/>
      <c r="H3675" s="58"/>
    </row>
    <row r="3676" spans="2:8" x14ac:dyDescent="0.25">
      <c r="B3676" s="17"/>
      <c r="C3676" s="100"/>
      <c r="D3676" s="97"/>
      <c r="E3676" s="52"/>
      <c r="F3676" s="54"/>
      <c r="G3676" s="95"/>
      <c r="H3676" s="58"/>
    </row>
    <row r="3677" spans="2:8" x14ac:dyDescent="0.25">
      <c r="B3677" s="17"/>
      <c r="C3677" s="100"/>
      <c r="D3677" s="97"/>
      <c r="E3677" s="52"/>
      <c r="F3677" s="54"/>
      <c r="G3677" s="95"/>
      <c r="H3677" s="58"/>
    </row>
    <row r="3678" spans="2:8" x14ac:dyDescent="0.25">
      <c r="B3678" s="17"/>
      <c r="C3678" s="100"/>
      <c r="D3678" s="97"/>
      <c r="E3678" s="52"/>
      <c r="F3678" s="54"/>
      <c r="G3678" s="95"/>
      <c r="H3678" s="58"/>
    </row>
    <row r="3679" spans="2:8" x14ac:dyDescent="0.25">
      <c r="B3679" s="17"/>
      <c r="C3679" s="100"/>
      <c r="D3679" s="97"/>
      <c r="E3679" s="52"/>
      <c r="F3679" s="54"/>
      <c r="G3679" s="95"/>
      <c r="H3679" s="58"/>
    </row>
    <row r="3680" spans="2:8" x14ac:dyDescent="0.25">
      <c r="B3680" s="17"/>
      <c r="C3680" s="100"/>
      <c r="D3680" s="97"/>
      <c r="E3680" s="52"/>
      <c r="F3680" s="54"/>
      <c r="G3680" s="95"/>
      <c r="H3680" s="58"/>
    </row>
    <row r="3681" spans="2:8" x14ac:dyDescent="0.25">
      <c r="B3681" s="17"/>
      <c r="C3681" s="100"/>
      <c r="D3681" s="97"/>
      <c r="E3681" s="52"/>
      <c r="F3681" s="54"/>
      <c r="G3681" s="95"/>
      <c r="H3681" s="58"/>
    </row>
    <row r="3682" spans="2:8" x14ac:dyDescent="0.25">
      <c r="B3682" s="17"/>
      <c r="C3682" s="100"/>
      <c r="D3682" s="97"/>
      <c r="E3682" s="52"/>
      <c r="F3682" s="54"/>
      <c r="G3682" s="95"/>
      <c r="H3682" s="58"/>
    </row>
    <row r="3683" spans="2:8" x14ac:dyDescent="0.25">
      <c r="B3683" s="16"/>
      <c r="C3683" s="100"/>
      <c r="D3683" s="97"/>
      <c r="E3683" s="52"/>
      <c r="F3683" s="54"/>
      <c r="G3683" s="95"/>
      <c r="H3683" s="58"/>
    </row>
    <row r="3684" spans="2:8" x14ac:dyDescent="0.25">
      <c r="B3684" s="17"/>
      <c r="C3684" s="100"/>
      <c r="D3684" s="97"/>
      <c r="E3684" s="52"/>
      <c r="F3684" s="54"/>
      <c r="G3684" s="95"/>
      <c r="H3684" s="58"/>
    </row>
    <row r="3685" spans="2:8" x14ac:dyDescent="0.25">
      <c r="B3685" s="17"/>
      <c r="C3685" s="100"/>
      <c r="D3685" s="97"/>
      <c r="E3685" s="52"/>
      <c r="F3685" s="54"/>
      <c r="G3685" s="95"/>
      <c r="H3685" s="58"/>
    </row>
    <row r="3686" spans="2:8" x14ac:dyDescent="0.25">
      <c r="B3686" s="17"/>
      <c r="C3686" s="100"/>
      <c r="D3686" s="97"/>
      <c r="E3686" s="52"/>
      <c r="F3686" s="54"/>
      <c r="G3686" s="95"/>
      <c r="H3686" s="58"/>
    </row>
    <row r="3687" spans="2:8" x14ac:dyDescent="0.25">
      <c r="B3687" s="17"/>
      <c r="C3687" s="100"/>
      <c r="D3687" s="97"/>
      <c r="E3687" s="52"/>
      <c r="F3687" s="54"/>
      <c r="G3687" s="95"/>
      <c r="H3687" s="58"/>
    </row>
    <row r="3688" spans="2:8" x14ac:dyDescent="0.25">
      <c r="B3688" s="17"/>
      <c r="C3688" s="100"/>
      <c r="D3688" s="97"/>
      <c r="E3688" s="52"/>
      <c r="F3688" s="54"/>
      <c r="G3688" s="95"/>
      <c r="H3688" s="58"/>
    </row>
    <row r="3689" spans="2:8" x14ac:dyDescent="0.25">
      <c r="B3689" s="16"/>
      <c r="C3689" s="100"/>
      <c r="D3689" s="97"/>
      <c r="E3689" s="52"/>
      <c r="F3689" s="54"/>
      <c r="G3689" s="95"/>
      <c r="H3689" s="58"/>
    </row>
    <row r="3690" spans="2:8" x14ac:dyDescent="0.25">
      <c r="B3690" s="17"/>
      <c r="C3690" s="100"/>
      <c r="D3690" s="97"/>
      <c r="E3690" s="52"/>
      <c r="F3690" s="54"/>
      <c r="G3690" s="95"/>
      <c r="H3690" s="58"/>
    </row>
    <row r="3691" spans="2:8" x14ac:dyDescent="0.25">
      <c r="B3691" s="17"/>
      <c r="C3691" s="100"/>
      <c r="D3691" s="97"/>
      <c r="E3691" s="52"/>
      <c r="F3691" s="54"/>
      <c r="G3691" s="95"/>
      <c r="H3691" s="58"/>
    </row>
    <row r="3692" spans="2:8" x14ac:dyDescent="0.25">
      <c r="B3692" s="17"/>
      <c r="C3692" s="100"/>
      <c r="D3692" s="97"/>
      <c r="E3692" s="52"/>
      <c r="F3692" s="54"/>
      <c r="G3692" s="95"/>
      <c r="H3692" s="58"/>
    </row>
    <row r="3693" spans="2:8" x14ac:dyDescent="0.25">
      <c r="B3693" s="17"/>
      <c r="C3693" s="100"/>
      <c r="D3693" s="97"/>
      <c r="E3693" s="52"/>
      <c r="F3693" s="54"/>
      <c r="G3693" s="95"/>
      <c r="H3693" s="58"/>
    </row>
    <row r="3694" spans="2:8" x14ac:dyDescent="0.25">
      <c r="B3694" s="17"/>
      <c r="C3694" s="100"/>
      <c r="D3694" s="97"/>
      <c r="E3694" s="52"/>
      <c r="F3694" s="54"/>
      <c r="G3694" s="95"/>
      <c r="H3694" s="58"/>
    </row>
    <row r="3695" spans="2:8" x14ac:dyDescent="0.25">
      <c r="B3695" s="17"/>
      <c r="C3695" s="100"/>
      <c r="D3695" s="97"/>
      <c r="E3695" s="52"/>
      <c r="F3695" s="54"/>
      <c r="G3695" s="95"/>
      <c r="H3695" s="58"/>
    </row>
    <row r="3696" spans="2:8" x14ac:dyDescent="0.25">
      <c r="B3696" s="17"/>
      <c r="C3696" s="100"/>
      <c r="D3696" s="97"/>
      <c r="E3696" s="52"/>
      <c r="F3696" s="54"/>
      <c r="G3696" s="95"/>
      <c r="H3696" s="58"/>
    </row>
    <row r="3697" spans="2:8" x14ac:dyDescent="0.25">
      <c r="B3697" s="17"/>
      <c r="C3697" s="100"/>
      <c r="D3697" s="97"/>
      <c r="E3697" s="52"/>
      <c r="F3697" s="54"/>
      <c r="G3697" s="95"/>
      <c r="H3697" s="58"/>
    </row>
    <row r="3698" spans="2:8" x14ac:dyDescent="0.25">
      <c r="B3698" s="17"/>
      <c r="C3698" s="100"/>
      <c r="D3698" s="97"/>
      <c r="E3698" s="52"/>
      <c r="F3698" s="54"/>
      <c r="G3698" s="95"/>
      <c r="H3698" s="58"/>
    </row>
    <row r="3699" spans="2:8" x14ac:dyDescent="0.25">
      <c r="B3699" s="17"/>
      <c r="C3699" s="100"/>
      <c r="D3699" s="97"/>
      <c r="E3699" s="52"/>
      <c r="F3699" s="54"/>
      <c r="G3699" s="95"/>
      <c r="H3699" s="58"/>
    </row>
    <row r="3700" spans="2:8" x14ac:dyDescent="0.25">
      <c r="B3700" s="17"/>
      <c r="C3700" s="100"/>
      <c r="D3700" s="97"/>
      <c r="E3700" s="52"/>
      <c r="F3700" s="54"/>
      <c r="G3700" s="95"/>
      <c r="H3700" s="58"/>
    </row>
    <row r="3701" spans="2:8" x14ac:dyDescent="0.25">
      <c r="B3701" s="16"/>
      <c r="C3701" s="100"/>
      <c r="D3701" s="97"/>
      <c r="E3701" s="52"/>
      <c r="F3701" s="54"/>
      <c r="G3701" s="95"/>
      <c r="H3701" s="58"/>
    </row>
    <row r="3702" spans="2:8" x14ac:dyDescent="0.25">
      <c r="B3702" s="17"/>
      <c r="C3702" s="100"/>
      <c r="D3702" s="97"/>
      <c r="E3702" s="52"/>
      <c r="F3702" s="54"/>
      <c r="G3702" s="95"/>
      <c r="H3702" s="58"/>
    </row>
    <row r="3703" spans="2:8" x14ac:dyDescent="0.25">
      <c r="B3703" s="17"/>
      <c r="C3703" s="100"/>
      <c r="D3703" s="97"/>
      <c r="E3703" s="52"/>
      <c r="F3703" s="54"/>
      <c r="G3703" s="95"/>
      <c r="H3703" s="58"/>
    </row>
    <row r="3704" spans="2:8" x14ac:dyDescent="0.25">
      <c r="B3704" s="17"/>
      <c r="C3704" s="100"/>
      <c r="D3704" s="97"/>
      <c r="E3704" s="52"/>
      <c r="F3704" s="54"/>
      <c r="G3704" s="95"/>
      <c r="H3704" s="58"/>
    </row>
    <row r="3705" spans="2:8" x14ac:dyDescent="0.25">
      <c r="B3705" s="17"/>
      <c r="C3705" s="100"/>
      <c r="D3705" s="97"/>
      <c r="E3705" s="52"/>
      <c r="F3705" s="54"/>
      <c r="G3705" s="95"/>
      <c r="H3705" s="58"/>
    </row>
    <row r="3706" spans="2:8" x14ac:dyDescent="0.25">
      <c r="B3706" s="17"/>
      <c r="C3706" s="100"/>
      <c r="D3706" s="97"/>
      <c r="E3706" s="52"/>
      <c r="F3706" s="54"/>
      <c r="G3706" s="95"/>
      <c r="H3706" s="58"/>
    </row>
    <row r="3707" spans="2:8" x14ac:dyDescent="0.25">
      <c r="B3707" s="17"/>
      <c r="C3707" s="100"/>
      <c r="D3707" s="97"/>
      <c r="E3707" s="52"/>
      <c r="F3707" s="54"/>
      <c r="G3707" s="95"/>
      <c r="H3707" s="58"/>
    </row>
    <row r="3708" spans="2:8" x14ac:dyDescent="0.25">
      <c r="B3708" s="17"/>
      <c r="C3708" s="100"/>
      <c r="D3708" s="97"/>
      <c r="E3708" s="52"/>
      <c r="F3708" s="54"/>
      <c r="G3708" s="95"/>
      <c r="H3708" s="58"/>
    </row>
    <row r="3709" spans="2:8" x14ac:dyDescent="0.25">
      <c r="B3709" s="17"/>
      <c r="C3709" s="100"/>
      <c r="D3709" s="97"/>
      <c r="E3709" s="52"/>
      <c r="F3709" s="54"/>
      <c r="G3709" s="95"/>
      <c r="H3709" s="58"/>
    </row>
    <row r="3710" spans="2:8" x14ac:dyDescent="0.25">
      <c r="B3710" s="17"/>
      <c r="C3710" s="100"/>
      <c r="D3710" s="97"/>
      <c r="E3710" s="52"/>
      <c r="F3710" s="54"/>
      <c r="G3710" s="95"/>
      <c r="H3710" s="58"/>
    </row>
    <row r="3711" spans="2:8" x14ac:dyDescent="0.25">
      <c r="B3711" s="16"/>
      <c r="C3711" s="100"/>
      <c r="D3711" s="97"/>
      <c r="E3711" s="52"/>
      <c r="F3711" s="54"/>
      <c r="G3711" s="95"/>
      <c r="H3711" s="58"/>
    </row>
    <row r="3712" spans="2:8" x14ac:dyDescent="0.25">
      <c r="B3712" s="17"/>
      <c r="C3712" s="100"/>
      <c r="D3712" s="97"/>
      <c r="E3712" s="52"/>
      <c r="F3712" s="54"/>
      <c r="G3712" s="95"/>
      <c r="H3712" s="58"/>
    </row>
    <row r="3713" spans="2:8" x14ac:dyDescent="0.25">
      <c r="B3713" s="17"/>
      <c r="C3713" s="100"/>
      <c r="D3713" s="97"/>
      <c r="E3713" s="52"/>
      <c r="F3713" s="54"/>
      <c r="G3713" s="95"/>
      <c r="H3713" s="58"/>
    </row>
    <row r="3714" spans="2:8" x14ac:dyDescent="0.25">
      <c r="B3714" s="17"/>
      <c r="C3714" s="100"/>
      <c r="D3714" s="97"/>
      <c r="E3714" s="52"/>
      <c r="F3714" s="54"/>
      <c r="G3714" s="95"/>
      <c r="H3714" s="58"/>
    </row>
    <row r="3715" spans="2:8" x14ac:dyDescent="0.25">
      <c r="B3715" s="17"/>
      <c r="C3715" s="100"/>
      <c r="D3715" s="97"/>
      <c r="E3715" s="52"/>
      <c r="F3715" s="54"/>
      <c r="G3715" s="95"/>
      <c r="H3715" s="58"/>
    </row>
    <row r="3716" spans="2:8" x14ac:dyDescent="0.25">
      <c r="B3716" s="17"/>
      <c r="C3716" s="100"/>
      <c r="D3716" s="97"/>
      <c r="E3716" s="52"/>
      <c r="F3716" s="54"/>
      <c r="G3716" s="95"/>
      <c r="H3716" s="58"/>
    </row>
    <row r="3717" spans="2:8" x14ac:dyDescent="0.25">
      <c r="B3717" s="17"/>
      <c r="C3717" s="100"/>
      <c r="D3717" s="97"/>
      <c r="E3717" s="52"/>
      <c r="F3717" s="54"/>
      <c r="G3717" s="95"/>
      <c r="H3717" s="58"/>
    </row>
    <row r="3718" spans="2:8" x14ac:dyDescent="0.25">
      <c r="B3718" s="16"/>
      <c r="C3718" s="100"/>
      <c r="D3718" s="97"/>
      <c r="E3718" s="52"/>
      <c r="F3718" s="54"/>
      <c r="G3718" s="95"/>
      <c r="H3718" s="58"/>
    </row>
    <row r="3719" spans="2:8" x14ac:dyDescent="0.25">
      <c r="B3719" s="17"/>
      <c r="C3719" s="100"/>
      <c r="D3719" s="97"/>
      <c r="E3719" s="52"/>
      <c r="F3719" s="54"/>
      <c r="G3719" s="95"/>
      <c r="H3719" s="58"/>
    </row>
    <row r="3720" spans="2:8" x14ac:dyDescent="0.25">
      <c r="B3720" s="17"/>
      <c r="C3720" s="100"/>
      <c r="D3720" s="97"/>
      <c r="E3720" s="52"/>
      <c r="F3720" s="54"/>
      <c r="G3720" s="95"/>
      <c r="H3720" s="58"/>
    </row>
    <row r="3721" spans="2:8" x14ac:dyDescent="0.25">
      <c r="B3721" s="17"/>
      <c r="C3721" s="100"/>
      <c r="D3721" s="97"/>
      <c r="E3721" s="52"/>
      <c r="F3721" s="54"/>
      <c r="G3721" s="95"/>
      <c r="H3721" s="58"/>
    </row>
    <row r="3722" spans="2:8" x14ac:dyDescent="0.25">
      <c r="B3722" s="17"/>
      <c r="C3722" s="100"/>
      <c r="D3722" s="97"/>
      <c r="E3722" s="52"/>
      <c r="F3722" s="54"/>
      <c r="G3722" s="95"/>
      <c r="H3722" s="58"/>
    </row>
    <row r="3723" spans="2:8" x14ac:dyDescent="0.25">
      <c r="B3723" s="17"/>
      <c r="C3723" s="100"/>
      <c r="D3723" s="97"/>
      <c r="E3723" s="52"/>
      <c r="F3723" s="54"/>
      <c r="G3723" s="95"/>
      <c r="H3723" s="58"/>
    </row>
    <row r="3724" spans="2:8" x14ac:dyDescent="0.25">
      <c r="B3724" s="17"/>
      <c r="C3724" s="100"/>
      <c r="D3724" s="97"/>
      <c r="E3724" s="52"/>
      <c r="F3724" s="54"/>
      <c r="G3724" s="95"/>
      <c r="H3724" s="58"/>
    </row>
    <row r="3725" spans="2:8" x14ac:dyDescent="0.25">
      <c r="B3725" s="16"/>
      <c r="C3725" s="100"/>
      <c r="D3725" s="97"/>
      <c r="E3725" s="52"/>
      <c r="F3725" s="54"/>
      <c r="G3725" s="95"/>
      <c r="H3725" s="58"/>
    </row>
    <row r="3726" spans="2:8" x14ac:dyDescent="0.25">
      <c r="B3726" s="17"/>
      <c r="C3726" s="100"/>
      <c r="D3726" s="97"/>
      <c r="E3726" s="52"/>
      <c r="F3726" s="54"/>
      <c r="G3726" s="95"/>
      <c r="H3726" s="58"/>
    </row>
    <row r="3727" spans="2:8" x14ac:dyDescent="0.25">
      <c r="B3727" s="17"/>
      <c r="C3727" s="100"/>
      <c r="D3727" s="97"/>
      <c r="E3727" s="52"/>
      <c r="F3727" s="54"/>
      <c r="G3727" s="95"/>
      <c r="H3727" s="58"/>
    </row>
    <row r="3728" spans="2:8" x14ac:dyDescent="0.25">
      <c r="B3728" s="17"/>
      <c r="C3728" s="100"/>
      <c r="D3728" s="97"/>
      <c r="E3728" s="52"/>
      <c r="F3728" s="54"/>
      <c r="G3728" s="95"/>
      <c r="H3728" s="58"/>
    </row>
    <row r="3729" spans="2:8" x14ac:dyDescent="0.25">
      <c r="B3729" s="17"/>
      <c r="C3729" s="100"/>
      <c r="D3729" s="97"/>
      <c r="E3729" s="52"/>
      <c r="F3729" s="54"/>
      <c r="G3729" s="95"/>
      <c r="H3729" s="58"/>
    </row>
    <row r="3730" spans="2:8" x14ac:dyDescent="0.25">
      <c r="B3730" s="17"/>
      <c r="C3730" s="100"/>
      <c r="D3730" s="97"/>
      <c r="E3730" s="52"/>
      <c r="F3730" s="54"/>
      <c r="G3730" s="95"/>
      <c r="H3730" s="58"/>
    </row>
    <row r="3731" spans="2:8" x14ac:dyDescent="0.25">
      <c r="B3731" s="17"/>
      <c r="C3731" s="100"/>
      <c r="D3731" s="97"/>
      <c r="E3731" s="52"/>
      <c r="F3731" s="54"/>
      <c r="G3731" s="95"/>
      <c r="H3731" s="58"/>
    </row>
    <row r="3732" spans="2:8" x14ac:dyDescent="0.25">
      <c r="B3732" s="16"/>
      <c r="C3732" s="100"/>
      <c r="D3732" s="97"/>
      <c r="E3732" s="52"/>
      <c r="F3732" s="54"/>
      <c r="G3732" s="95"/>
      <c r="H3732" s="58"/>
    </row>
    <row r="3733" spans="2:8" x14ac:dyDescent="0.25">
      <c r="B3733" s="17"/>
      <c r="C3733" s="100"/>
      <c r="D3733" s="97"/>
      <c r="E3733" s="52"/>
      <c r="F3733" s="54"/>
      <c r="G3733" s="95"/>
      <c r="H3733" s="58"/>
    </row>
    <row r="3734" spans="2:8" x14ac:dyDescent="0.25">
      <c r="B3734" s="17"/>
      <c r="C3734" s="100"/>
      <c r="D3734" s="97"/>
      <c r="E3734" s="52"/>
      <c r="F3734" s="54"/>
      <c r="G3734" s="95"/>
      <c r="H3734" s="58"/>
    </row>
    <row r="3735" spans="2:8" x14ac:dyDescent="0.25">
      <c r="B3735" s="17"/>
      <c r="C3735" s="100"/>
      <c r="D3735" s="97"/>
      <c r="E3735" s="52"/>
      <c r="F3735" s="54"/>
      <c r="G3735" s="95"/>
      <c r="H3735" s="58"/>
    </row>
    <row r="3736" spans="2:8" x14ac:dyDescent="0.25">
      <c r="B3736" s="17"/>
      <c r="C3736" s="100"/>
      <c r="D3736" s="97"/>
      <c r="E3736" s="52"/>
      <c r="F3736" s="54"/>
      <c r="G3736" s="95"/>
      <c r="H3736" s="58"/>
    </row>
    <row r="3737" spans="2:8" x14ac:dyDescent="0.25">
      <c r="B3737" s="17"/>
      <c r="C3737" s="100"/>
      <c r="D3737" s="97"/>
      <c r="E3737" s="52"/>
      <c r="F3737" s="54"/>
      <c r="G3737" s="95"/>
      <c r="H3737" s="58"/>
    </row>
    <row r="3738" spans="2:8" x14ac:dyDescent="0.25">
      <c r="B3738" s="16"/>
      <c r="C3738" s="100"/>
      <c r="D3738" s="97"/>
      <c r="E3738" s="52"/>
      <c r="F3738" s="54"/>
      <c r="G3738" s="95"/>
      <c r="H3738" s="58"/>
    </row>
    <row r="3739" spans="2:8" x14ac:dyDescent="0.25">
      <c r="B3739" s="17"/>
      <c r="C3739" s="100"/>
      <c r="D3739" s="97"/>
      <c r="E3739" s="52"/>
      <c r="F3739" s="54"/>
      <c r="G3739" s="95"/>
      <c r="H3739" s="58"/>
    </row>
    <row r="3740" spans="2:8" x14ac:dyDescent="0.25">
      <c r="B3740" s="17"/>
      <c r="C3740" s="100"/>
      <c r="D3740" s="97"/>
      <c r="E3740" s="52"/>
      <c r="F3740" s="54"/>
      <c r="G3740" s="95"/>
      <c r="H3740" s="58"/>
    </row>
    <row r="3741" spans="2:8" x14ac:dyDescent="0.25">
      <c r="B3741" s="17"/>
      <c r="C3741" s="100"/>
      <c r="D3741" s="97"/>
      <c r="E3741" s="52"/>
      <c r="F3741" s="54"/>
      <c r="G3741" s="95"/>
      <c r="H3741" s="58"/>
    </row>
    <row r="3742" spans="2:8" x14ac:dyDescent="0.25">
      <c r="B3742" s="17"/>
      <c r="C3742" s="100"/>
      <c r="D3742" s="97"/>
      <c r="E3742" s="52"/>
      <c r="F3742" s="54"/>
      <c r="G3742" s="95"/>
      <c r="H3742" s="58"/>
    </row>
    <row r="3743" spans="2:8" x14ac:dyDescent="0.25">
      <c r="B3743" s="17"/>
      <c r="C3743" s="100"/>
      <c r="D3743" s="97"/>
      <c r="E3743" s="52"/>
      <c r="F3743" s="54"/>
      <c r="G3743" s="95"/>
      <c r="H3743" s="58"/>
    </row>
    <row r="3744" spans="2:8" x14ac:dyDescent="0.25">
      <c r="B3744" s="17"/>
      <c r="C3744" s="100"/>
      <c r="D3744" s="97"/>
      <c r="E3744" s="52"/>
      <c r="F3744" s="54"/>
      <c r="G3744" s="95"/>
      <c r="H3744" s="58"/>
    </row>
    <row r="3745" spans="2:8" x14ac:dyDescent="0.25">
      <c r="B3745" s="17"/>
      <c r="C3745" s="100"/>
      <c r="D3745" s="97"/>
      <c r="E3745" s="52"/>
      <c r="F3745" s="54"/>
      <c r="G3745" s="95"/>
      <c r="H3745" s="58"/>
    </row>
    <row r="3746" spans="2:8" x14ac:dyDescent="0.25">
      <c r="B3746" s="17"/>
      <c r="C3746" s="100"/>
      <c r="D3746" s="97"/>
      <c r="E3746" s="52"/>
      <c r="F3746" s="54"/>
      <c r="G3746" s="95"/>
      <c r="H3746" s="58"/>
    </row>
    <row r="3747" spans="2:8" x14ac:dyDescent="0.25">
      <c r="B3747" s="16"/>
      <c r="C3747" s="100"/>
      <c r="D3747" s="97"/>
      <c r="E3747" s="52"/>
      <c r="F3747" s="54"/>
      <c r="G3747" s="95"/>
      <c r="H3747" s="58"/>
    </row>
    <row r="3748" spans="2:8" x14ac:dyDescent="0.25">
      <c r="B3748" s="17"/>
      <c r="C3748" s="100"/>
      <c r="D3748" s="97"/>
      <c r="E3748" s="52"/>
      <c r="F3748" s="54"/>
      <c r="G3748" s="95"/>
      <c r="H3748" s="58"/>
    </row>
    <row r="3749" spans="2:8" x14ac:dyDescent="0.25">
      <c r="B3749" s="17"/>
      <c r="C3749" s="100"/>
      <c r="D3749" s="97"/>
      <c r="E3749" s="52"/>
      <c r="F3749" s="54"/>
      <c r="G3749" s="95"/>
      <c r="H3749" s="58"/>
    </row>
    <row r="3750" spans="2:8" x14ac:dyDescent="0.25">
      <c r="B3750" s="17"/>
      <c r="C3750" s="100"/>
      <c r="D3750" s="97"/>
      <c r="E3750" s="52"/>
      <c r="F3750" s="54"/>
      <c r="G3750" s="95"/>
      <c r="H3750" s="58"/>
    </row>
    <row r="3751" spans="2:8" x14ac:dyDescent="0.25">
      <c r="B3751" s="17"/>
      <c r="C3751" s="100"/>
      <c r="D3751" s="97"/>
      <c r="E3751" s="52"/>
      <c r="F3751" s="54"/>
      <c r="G3751" s="95"/>
      <c r="H3751" s="58"/>
    </row>
    <row r="3752" spans="2:8" x14ac:dyDescent="0.25">
      <c r="B3752" s="17"/>
      <c r="C3752" s="100"/>
      <c r="D3752" s="97"/>
      <c r="E3752" s="52"/>
      <c r="F3752" s="54"/>
      <c r="G3752" s="95"/>
      <c r="H3752" s="58"/>
    </row>
    <row r="3753" spans="2:8" x14ac:dyDescent="0.25">
      <c r="B3753" s="16"/>
      <c r="C3753" s="100"/>
      <c r="D3753" s="97"/>
      <c r="E3753" s="52"/>
      <c r="F3753" s="54"/>
      <c r="G3753" s="95"/>
      <c r="H3753" s="58"/>
    </row>
    <row r="3754" spans="2:8" x14ac:dyDescent="0.25">
      <c r="B3754" s="17"/>
      <c r="C3754" s="100"/>
      <c r="D3754" s="97"/>
      <c r="E3754" s="52"/>
      <c r="F3754" s="54"/>
      <c r="G3754" s="95"/>
      <c r="H3754" s="58"/>
    </row>
    <row r="3755" spans="2:8" x14ac:dyDescent="0.25">
      <c r="B3755" s="17"/>
      <c r="C3755" s="100"/>
      <c r="D3755" s="97"/>
      <c r="E3755" s="52"/>
      <c r="F3755" s="54"/>
      <c r="G3755" s="95"/>
      <c r="H3755" s="58"/>
    </row>
    <row r="3756" spans="2:8" x14ac:dyDescent="0.25">
      <c r="B3756" s="17"/>
      <c r="C3756" s="100"/>
      <c r="D3756" s="97"/>
      <c r="E3756" s="52"/>
      <c r="F3756" s="54"/>
      <c r="G3756" s="95"/>
      <c r="H3756" s="58"/>
    </row>
    <row r="3757" spans="2:8" x14ac:dyDescent="0.25">
      <c r="B3757" s="17"/>
      <c r="C3757" s="100"/>
      <c r="D3757" s="97"/>
      <c r="E3757" s="52"/>
      <c r="F3757" s="54"/>
      <c r="G3757" s="95"/>
      <c r="H3757" s="58"/>
    </row>
    <row r="3758" spans="2:8" x14ac:dyDescent="0.25">
      <c r="B3758" s="17"/>
      <c r="C3758" s="100"/>
      <c r="D3758" s="97"/>
      <c r="E3758" s="52"/>
      <c r="F3758" s="54"/>
      <c r="G3758" s="95"/>
      <c r="H3758" s="58"/>
    </row>
    <row r="3759" spans="2:8" x14ac:dyDescent="0.25">
      <c r="B3759" s="17"/>
      <c r="C3759" s="100"/>
      <c r="D3759" s="97"/>
      <c r="E3759" s="52"/>
      <c r="F3759" s="54"/>
      <c r="G3759" s="95"/>
      <c r="H3759" s="58"/>
    </row>
    <row r="3760" spans="2:8" x14ac:dyDescent="0.25">
      <c r="B3760" s="17"/>
      <c r="C3760" s="100"/>
      <c r="D3760" s="97"/>
      <c r="E3760" s="52"/>
      <c r="F3760" s="54"/>
      <c r="G3760" s="95"/>
      <c r="H3760" s="58"/>
    </row>
    <row r="3761" spans="2:8" x14ac:dyDescent="0.25">
      <c r="B3761" s="17"/>
      <c r="C3761" s="100"/>
      <c r="D3761" s="97"/>
      <c r="E3761" s="52"/>
      <c r="F3761" s="54"/>
      <c r="G3761" s="95"/>
      <c r="H3761" s="58"/>
    </row>
    <row r="3762" spans="2:8" x14ac:dyDescent="0.25">
      <c r="B3762" s="17"/>
      <c r="C3762" s="100"/>
      <c r="D3762" s="97"/>
      <c r="E3762" s="52"/>
      <c r="F3762" s="54"/>
      <c r="G3762" s="95"/>
      <c r="H3762" s="58"/>
    </row>
    <row r="3763" spans="2:8" x14ac:dyDescent="0.25">
      <c r="B3763" s="17"/>
      <c r="C3763" s="100"/>
      <c r="D3763" s="97"/>
      <c r="E3763" s="52"/>
      <c r="F3763" s="54"/>
      <c r="G3763" s="95"/>
      <c r="H3763" s="58"/>
    </row>
    <row r="3764" spans="2:8" x14ac:dyDescent="0.25">
      <c r="B3764" s="17"/>
      <c r="C3764" s="100"/>
      <c r="D3764" s="97"/>
      <c r="E3764" s="52"/>
      <c r="F3764" s="54"/>
      <c r="G3764" s="95"/>
      <c r="H3764" s="58"/>
    </row>
    <row r="3765" spans="2:8" x14ac:dyDescent="0.25">
      <c r="B3765" s="16"/>
      <c r="C3765" s="100"/>
      <c r="D3765" s="97"/>
      <c r="E3765" s="52"/>
      <c r="F3765" s="54"/>
      <c r="G3765" s="95"/>
      <c r="H3765" s="58"/>
    </row>
    <row r="3766" spans="2:8" x14ac:dyDescent="0.25">
      <c r="B3766" s="17"/>
      <c r="C3766" s="100"/>
      <c r="D3766" s="97"/>
      <c r="E3766" s="52"/>
      <c r="F3766" s="54"/>
      <c r="G3766" s="95"/>
      <c r="H3766" s="58"/>
    </row>
    <row r="3767" spans="2:8" x14ac:dyDescent="0.25">
      <c r="B3767" s="17"/>
      <c r="C3767" s="100"/>
      <c r="D3767" s="97"/>
      <c r="E3767" s="52"/>
      <c r="F3767" s="54"/>
      <c r="G3767" s="95"/>
      <c r="H3767" s="58"/>
    </row>
    <row r="3768" spans="2:8" x14ac:dyDescent="0.25">
      <c r="B3768" s="17"/>
      <c r="C3768" s="100"/>
      <c r="D3768" s="97"/>
      <c r="E3768" s="52"/>
      <c r="F3768" s="54"/>
      <c r="G3768" s="95"/>
      <c r="H3768" s="58"/>
    </row>
    <row r="3769" spans="2:8" x14ac:dyDescent="0.25">
      <c r="B3769" s="17"/>
      <c r="C3769" s="100"/>
      <c r="D3769" s="97"/>
      <c r="E3769" s="52"/>
      <c r="F3769" s="54"/>
      <c r="G3769" s="95"/>
      <c r="H3769" s="58"/>
    </row>
    <row r="3770" spans="2:8" x14ac:dyDescent="0.25">
      <c r="B3770" s="17"/>
      <c r="C3770" s="100"/>
      <c r="D3770" s="97"/>
      <c r="E3770" s="52"/>
      <c r="F3770" s="54"/>
      <c r="G3770" s="95"/>
      <c r="H3770" s="58"/>
    </row>
    <row r="3771" spans="2:8" x14ac:dyDescent="0.25">
      <c r="B3771" s="17"/>
      <c r="C3771" s="100"/>
      <c r="D3771" s="97"/>
      <c r="E3771" s="52"/>
      <c r="F3771" s="54"/>
      <c r="G3771" s="95"/>
      <c r="H3771" s="58"/>
    </row>
    <row r="3772" spans="2:8" x14ac:dyDescent="0.25">
      <c r="B3772" s="16"/>
      <c r="C3772" s="100"/>
      <c r="D3772" s="97"/>
      <c r="E3772" s="52"/>
      <c r="F3772" s="54"/>
      <c r="G3772" s="95"/>
      <c r="H3772" s="58"/>
    </row>
    <row r="3773" spans="2:8" x14ac:dyDescent="0.25">
      <c r="B3773" s="17"/>
      <c r="C3773" s="100"/>
      <c r="D3773" s="97"/>
      <c r="E3773" s="52"/>
      <c r="F3773" s="54"/>
      <c r="G3773" s="95"/>
      <c r="H3773" s="58"/>
    </row>
    <row r="3774" spans="2:8" x14ac:dyDescent="0.25">
      <c r="B3774" s="17"/>
      <c r="C3774" s="100"/>
      <c r="D3774" s="97"/>
      <c r="E3774" s="52"/>
      <c r="F3774" s="54"/>
      <c r="G3774" s="95"/>
      <c r="H3774" s="58"/>
    </row>
    <row r="3775" spans="2:8" x14ac:dyDescent="0.25">
      <c r="B3775" s="17"/>
      <c r="C3775" s="100"/>
      <c r="D3775" s="97"/>
      <c r="E3775" s="52"/>
      <c r="F3775" s="54"/>
      <c r="G3775" s="95"/>
      <c r="H3775" s="58"/>
    </row>
    <row r="3776" spans="2:8" x14ac:dyDescent="0.25">
      <c r="B3776" s="17"/>
      <c r="C3776" s="100"/>
      <c r="D3776" s="97"/>
      <c r="E3776" s="52"/>
      <c r="F3776" s="54"/>
      <c r="G3776" s="95"/>
      <c r="H3776" s="58"/>
    </row>
    <row r="3777" spans="2:8" x14ac:dyDescent="0.25">
      <c r="B3777" s="17"/>
      <c r="C3777" s="100"/>
      <c r="D3777" s="97"/>
      <c r="E3777" s="52"/>
      <c r="F3777" s="54"/>
      <c r="G3777" s="95"/>
      <c r="H3777" s="58"/>
    </row>
    <row r="3778" spans="2:8" x14ac:dyDescent="0.25">
      <c r="B3778" s="17"/>
      <c r="C3778" s="100"/>
      <c r="D3778" s="97"/>
      <c r="E3778" s="52"/>
      <c r="F3778" s="54"/>
      <c r="G3778" s="95"/>
      <c r="H3778" s="58"/>
    </row>
    <row r="3779" spans="2:8" x14ac:dyDescent="0.25">
      <c r="B3779" s="17"/>
      <c r="C3779" s="100"/>
      <c r="D3779" s="97"/>
      <c r="E3779" s="52"/>
      <c r="F3779" s="54"/>
      <c r="G3779" s="95"/>
      <c r="H3779" s="58"/>
    </row>
    <row r="3780" spans="2:8" x14ac:dyDescent="0.25">
      <c r="B3780" s="17"/>
      <c r="C3780" s="100"/>
      <c r="D3780" s="97"/>
      <c r="E3780" s="52"/>
      <c r="F3780" s="54"/>
      <c r="G3780" s="95"/>
      <c r="H3780" s="58"/>
    </row>
    <row r="3781" spans="2:8" x14ac:dyDescent="0.25">
      <c r="B3781" s="16"/>
      <c r="C3781" s="100"/>
      <c r="D3781" s="97"/>
      <c r="E3781" s="52"/>
      <c r="F3781" s="54"/>
      <c r="G3781" s="95"/>
      <c r="H3781" s="58"/>
    </row>
    <row r="3782" spans="2:8" x14ac:dyDescent="0.25">
      <c r="B3782" s="17"/>
      <c r="C3782" s="100"/>
      <c r="D3782" s="97"/>
      <c r="E3782" s="52"/>
      <c r="F3782" s="54"/>
      <c r="G3782" s="95"/>
      <c r="H3782" s="58"/>
    </row>
    <row r="3783" spans="2:8" x14ac:dyDescent="0.25">
      <c r="B3783" s="17"/>
      <c r="C3783" s="100"/>
      <c r="D3783" s="97"/>
      <c r="E3783" s="52"/>
      <c r="F3783" s="54"/>
      <c r="G3783" s="95"/>
      <c r="H3783" s="58"/>
    </row>
    <row r="3784" spans="2:8" x14ac:dyDescent="0.25">
      <c r="B3784" s="17"/>
      <c r="C3784" s="100"/>
      <c r="D3784" s="97"/>
      <c r="E3784" s="52"/>
      <c r="F3784" s="54"/>
      <c r="G3784" s="95"/>
      <c r="H3784" s="58"/>
    </row>
    <row r="3785" spans="2:8" x14ac:dyDescent="0.25">
      <c r="B3785" s="17"/>
      <c r="C3785" s="100"/>
      <c r="D3785" s="97"/>
      <c r="E3785" s="52"/>
      <c r="F3785" s="54"/>
      <c r="G3785" s="95"/>
      <c r="H3785" s="58"/>
    </row>
    <row r="3786" spans="2:8" x14ac:dyDescent="0.25">
      <c r="B3786" s="17"/>
      <c r="C3786" s="100"/>
      <c r="D3786" s="97"/>
      <c r="E3786" s="52"/>
      <c r="F3786" s="54"/>
      <c r="G3786" s="95"/>
      <c r="H3786" s="58"/>
    </row>
    <row r="3787" spans="2:8" x14ac:dyDescent="0.25">
      <c r="B3787" s="16"/>
      <c r="C3787" s="100"/>
      <c r="D3787" s="97"/>
      <c r="E3787" s="52"/>
      <c r="F3787" s="54"/>
      <c r="G3787" s="95"/>
      <c r="H3787" s="58"/>
    </row>
    <row r="3788" spans="2:8" x14ac:dyDescent="0.25">
      <c r="B3788" s="17"/>
      <c r="C3788" s="100"/>
      <c r="D3788" s="97"/>
      <c r="E3788" s="52"/>
      <c r="F3788" s="54"/>
      <c r="G3788" s="95"/>
      <c r="H3788" s="58"/>
    </row>
    <row r="3789" spans="2:8" x14ac:dyDescent="0.25">
      <c r="B3789" s="17"/>
      <c r="C3789" s="100"/>
      <c r="D3789" s="97"/>
      <c r="E3789" s="52"/>
      <c r="F3789" s="54"/>
      <c r="G3789" s="95"/>
      <c r="H3789" s="58"/>
    </row>
    <row r="3790" spans="2:8" x14ac:dyDescent="0.25">
      <c r="B3790" s="17"/>
      <c r="C3790" s="100"/>
      <c r="D3790" s="97"/>
      <c r="E3790" s="52"/>
      <c r="F3790" s="54"/>
      <c r="G3790" s="95"/>
      <c r="H3790" s="58"/>
    </row>
    <row r="3791" spans="2:8" x14ac:dyDescent="0.25">
      <c r="B3791" s="17"/>
      <c r="C3791" s="100"/>
      <c r="D3791" s="97"/>
      <c r="E3791" s="52"/>
      <c r="F3791" s="54"/>
      <c r="G3791" s="95"/>
      <c r="H3791" s="58"/>
    </row>
    <row r="3792" spans="2:8" x14ac:dyDescent="0.25">
      <c r="B3792" s="17"/>
      <c r="C3792" s="100"/>
      <c r="D3792" s="97"/>
      <c r="E3792" s="52"/>
      <c r="F3792" s="54"/>
      <c r="G3792" s="95"/>
      <c r="H3792" s="58"/>
    </row>
    <row r="3793" spans="2:8" x14ac:dyDescent="0.25">
      <c r="B3793" s="17"/>
      <c r="C3793" s="100"/>
      <c r="D3793" s="97"/>
      <c r="E3793" s="52"/>
      <c r="F3793" s="54"/>
      <c r="G3793" s="95"/>
      <c r="H3793" s="58"/>
    </row>
    <row r="3794" spans="2:8" x14ac:dyDescent="0.25">
      <c r="B3794" s="17"/>
      <c r="C3794" s="100"/>
      <c r="D3794" s="97"/>
      <c r="E3794" s="52"/>
      <c r="F3794" s="54"/>
      <c r="G3794" s="95"/>
      <c r="H3794" s="58"/>
    </row>
    <row r="3795" spans="2:8" x14ac:dyDescent="0.25">
      <c r="B3795" s="16"/>
      <c r="C3795" s="100"/>
      <c r="D3795" s="97"/>
      <c r="E3795" s="52"/>
      <c r="F3795" s="54"/>
      <c r="G3795" s="95"/>
      <c r="H3795" s="58"/>
    </row>
    <row r="3796" spans="2:8" x14ac:dyDescent="0.25">
      <c r="B3796" s="17"/>
      <c r="C3796" s="100"/>
      <c r="D3796" s="97"/>
      <c r="E3796" s="52"/>
      <c r="F3796" s="54"/>
      <c r="G3796" s="95"/>
      <c r="H3796" s="58"/>
    </row>
    <row r="3797" spans="2:8" x14ac:dyDescent="0.25">
      <c r="B3797" s="17"/>
      <c r="C3797" s="100"/>
      <c r="D3797" s="97"/>
      <c r="E3797" s="52"/>
      <c r="F3797" s="54"/>
      <c r="G3797" s="95"/>
      <c r="H3797" s="58"/>
    </row>
    <row r="3798" spans="2:8" x14ac:dyDescent="0.25">
      <c r="B3798" s="17"/>
      <c r="C3798" s="100"/>
      <c r="D3798" s="97"/>
      <c r="E3798" s="52"/>
      <c r="F3798" s="54"/>
      <c r="G3798" s="95"/>
      <c r="H3798" s="58"/>
    </row>
    <row r="3799" spans="2:8" x14ac:dyDescent="0.25">
      <c r="B3799" s="17"/>
      <c r="C3799" s="100"/>
      <c r="D3799" s="97"/>
      <c r="E3799" s="52"/>
      <c r="F3799" s="54"/>
      <c r="G3799" s="95"/>
      <c r="H3799" s="58"/>
    </row>
    <row r="3800" spans="2:8" x14ac:dyDescent="0.25">
      <c r="B3800" s="17"/>
      <c r="C3800" s="100"/>
      <c r="D3800" s="97"/>
      <c r="E3800" s="52"/>
      <c r="F3800" s="54"/>
      <c r="G3800" s="95"/>
      <c r="H3800" s="58"/>
    </row>
    <row r="3801" spans="2:8" x14ac:dyDescent="0.25">
      <c r="B3801" s="17"/>
      <c r="C3801" s="100"/>
      <c r="D3801" s="97"/>
      <c r="E3801" s="52"/>
      <c r="F3801" s="54"/>
      <c r="G3801" s="95"/>
      <c r="H3801" s="58"/>
    </row>
    <row r="3802" spans="2:8" x14ac:dyDescent="0.25">
      <c r="B3802" s="17"/>
      <c r="C3802" s="100"/>
      <c r="D3802" s="97"/>
      <c r="E3802" s="52"/>
      <c r="F3802" s="54"/>
      <c r="G3802" s="95"/>
      <c r="H3802" s="58"/>
    </row>
    <row r="3803" spans="2:8" x14ac:dyDescent="0.25">
      <c r="B3803" s="16"/>
      <c r="C3803" s="100"/>
      <c r="D3803" s="97"/>
      <c r="E3803" s="52"/>
      <c r="F3803" s="54"/>
      <c r="G3803" s="95"/>
      <c r="H3803" s="58"/>
    </row>
    <row r="3804" spans="2:8" x14ac:dyDescent="0.25">
      <c r="B3804" s="17"/>
      <c r="C3804" s="100"/>
      <c r="D3804" s="97"/>
      <c r="E3804" s="52"/>
      <c r="F3804" s="54"/>
      <c r="G3804" s="95"/>
      <c r="H3804" s="58"/>
    </row>
    <row r="3805" spans="2:8" x14ac:dyDescent="0.25">
      <c r="B3805" s="17"/>
      <c r="C3805" s="100"/>
      <c r="D3805" s="97"/>
      <c r="E3805" s="52"/>
      <c r="F3805" s="54"/>
      <c r="G3805" s="95"/>
      <c r="H3805" s="58"/>
    </row>
    <row r="3806" spans="2:8" x14ac:dyDescent="0.25">
      <c r="B3806" s="17"/>
      <c r="C3806" s="100"/>
      <c r="D3806" s="97"/>
      <c r="E3806" s="52"/>
      <c r="F3806" s="54"/>
      <c r="G3806" s="95"/>
      <c r="H3806" s="58"/>
    </row>
    <row r="3807" spans="2:8" x14ac:dyDescent="0.25">
      <c r="B3807" s="17"/>
      <c r="C3807" s="100"/>
      <c r="D3807" s="97"/>
      <c r="E3807" s="52"/>
      <c r="F3807" s="54"/>
      <c r="G3807" s="95"/>
      <c r="H3807" s="58"/>
    </row>
    <row r="3808" spans="2:8" x14ac:dyDescent="0.25">
      <c r="B3808" s="17"/>
      <c r="C3808" s="100"/>
      <c r="D3808" s="97"/>
      <c r="E3808" s="52"/>
      <c r="F3808" s="54"/>
      <c r="G3808" s="95"/>
      <c r="H3808" s="58"/>
    </row>
    <row r="3809" spans="2:8" x14ac:dyDescent="0.25">
      <c r="B3809" s="17"/>
      <c r="C3809" s="100"/>
      <c r="D3809" s="97"/>
      <c r="E3809" s="52"/>
      <c r="F3809" s="54"/>
      <c r="G3809" s="95"/>
      <c r="H3809" s="58"/>
    </row>
    <row r="3810" spans="2:8" x14ac:dyDescent="0.25">
      <c r="B3810" s="17"/>
      <c r="C3810" s="100"/>
      <c r="D3810" s="97"/>
      <c r="E3810" s="52"/>
      <c r="F3810" s="54"/>
      <c r="G3810" s="95"/>
      <c r="H3810" s="58"/>
    </row>
    <row r="3811" spans="2:8" x14ac:dyDescent="0.25">
      <c r="B3811" s="17"/>
      <c r="C3811" s="100"/>
      <c r="D3811" s="97"/>
      <c r="E3811" s="52"/>
      <c r="F3811" s="54"/>
      <c r="G3811" s="95"/>
      <c r="H3811" s="58"/>
    </row>
    <row r="3812" spans="2:8" x14ac:dyDescent="0.25">
      <c r="B3812" s="16"/>
      <c r="C3812" s="100"/>
      <c r="D3812" s="97"/>
      <c r="E3812" s="52"/>
      <c r="F3812" s="54"/>
      <c r="G3812" s="95"/>
      <c r="H3812" s="58"/>
    </row>
    <row r="3813" spans="2:8" x14ac:dyDescent="0.25">
      <c r="B3813" s="17"/>
      <c r="C3813" s="100"/>
      <c r="D3813" s="97"/>
      <c r="E3813" s="52"/>
      <c r="F3813" s="54"/>
      <c r="G3813" s="95"/>
      <c r="H3813" s="58"/>
    </row>
    <row r="3814" spans="2:8" x14ac:dyDescent="0.25">
      <c r="B3814" s="17"/>
      <c r="C3814" s="100"/>
      <c r="D3814" s="97"/>
      <c r="E3814" s="52"/>
      <c r="F3814" s="54"/>
      <c r="G3814" s="95"/>
      <c r="H3814" s="58"/>
    </row>
    <row r="3815" spans="2:8" x14ac:dyDescent="0.25">
      <c r="B3815" s="17"/>
      <c r="C3815" s="100"/>
      <c r="D3815" s="97"/>
      <c r="E3815" s="52"/>
      <c r="F3815" s="54"/>
      <c r="G3815" s="95"/>
      <c r="H3815" s="58"/>
    </row>
    <row r="3816" spans="2:8" x14ac:dyDescent="0.25">
      <c r="B3816" s="17"/>
      <c r="C3816" s="100"/>
      <c r="D3816" s="97"/>
      <c r="E3816" s="52"/>
      <c r="F3816" s="54"/>
      <c r="G3816" s="95"/>
      <c r="H3816" s="58"/>
    </row>
    <row r="3817" spans="2:8" x14ac:dyDescent="0.25">
      <c r="B3817" s="17"/>
      <c r="C3817" s="100"/>
      <c r="D3817" s="97"/>
      <c r="E3817" s="52"/>
      <c r="F3817" s="54"/>
      <c r="G3817" s="95"/>
      <c r="H3817" s="58"/>
    </row>
    <row r="3818" spans="2:8" x14ac:dyDescent="0.25">
      <c r="B3818" s="17"/>
      <c r="C3818" s="100"/>
      <c r="D3818" s="97"/>
      <c r="E3818" s="52"/>
      <c r="F3818" s="54"/>
      <c r="G3818" s="95"/>
      <c r="H3818" s="58"/>
    </row>
    <row r="3819" spans="2:8" x14ac:dyDescent="0.25">
      <c r="B3819" s="17"/>
      <c r="C3819" s="100"/>
      <c r="D3819" s="97"/>
      <c r="E3819" s="52"/>
      <c r="F3819" s="54"/>
      <c r="G3819" s="95"/>
      <c r="H3819" s="58"/>
    </row>
    <row r="3820" spans="2:8" x14ac:dyDescent="0.25">
      <c r="B3820" s="16"/>
      <c r="C3820" s="100"/>
      <c r="D3820" s="97"/>
      <c r="E3820" s="52"/>
      <c r="F3820" s="54"/>
      <c r="G3820" s="95"/>
      <c r="H3820" s="58"/>
    </row>
    <row r="3821" spans="2:8" x14ac:dyDescent="0.25">
      <c r="B3821" s="17"/>
      <c r="C3821" s="100"/>
      <c r="D3821" s="97"/>
      <c r="E3821" s="52"/>
      <c r="F3821" s="54"/>
      <c r="G3821" s="95"/>
      <c r="H3821" s="58"/>
    </row>
    <row r="3822" spans="2:8" x14ac:dyDescent="0.25">
      <c r="B3822" s="17"/>
      <c r="C3822" s="100"/>
      <c r="D3822" s="97"/>
      <c r="E3822" s="52"/>
      <c r="F3822" s="54"/>
      <c r="G3822" s="95"/>
      <c r="H3822" s="58"/>
    </row>
    <row r="3823" spans="2:8" x14ac:dyDescent="0.25">
      <c r="B3823" s="17"/>
      <c r="C3823" s="100"/>
      <c r="D3823" s="97"/>
      <c r="E3823" s="52"/>
      <c r="F3823" s="54"/>
      <c r="G3823" s="95"/>
      <c r="H3823" s="58"/>
    </row>
    <row r="3824" spans="2:8" x14ac:dyDescent="0.25">
      <c r="B3824" s="17"/>
      <c r="C3824" s="100"/>
      <c r="D3824" s="97"/>
      <c r="E3824" s="52"/>
      <c r="F3824" s="54"/>
      <c r="G3824" s="95"/>
      <c r="H3824" s="58"/>
    </row>
    <row r="3825" spans="2:8" x14ac:dyDescent="0.25">
      <c r="B3825" s="17"/>
      <c r="C3825" s="100"/>
      <c r="D3825" s="97"/>
      <c r="E3825" s="52"/>
      <c r="F3825" s="54"/>
      <c r="G3825" s="95"/>
      <c r="H3825" s="58"/>
    </row>
    <row r="3826" spans="2:8" x14ac:dyDescent="0.25">
      <c r="B3826" s="17"/>
      <c r="C3826" s="100"/>
      <c r="D3826" s="97"/>
      <c r="E3826" s="52"/>
      <c r="F3826" s="54"/>
      <c r="G3826" s="95"/>
      <c r="H3826" s="58"/>
    </row>
    <row r="3827" spans="2:8" x14ac:dyDescent="0.25">
      <c r="B3827" s="17"/>
      <c r="C3827" s="100"/>
      <c r="D3827" s="97"/>
      <c r="E3827" s="52"/>
      <c r="F3827" s="54"/>
      <c r="G3827" s="95"/>
      <c r="H3827" s="58"/>
    </row>
    <row r="3828" spans="2:8" x14ac:dyDescent="0.25">
      <c r="B3828" s="17"/>
      <c r="C3828" s="100"/>
      <c r="D3828" s="97"/>
      <c r="E3828" s="52"/>
      <c r="F3828" s="54"/>
      <c r="G3828" s="95"/>
      <c r="H3828" s="58"/>
    </row>
    <row r="3829" spans="2:8" x14ac:dyDescent="0.25">
      <c r="B3829" s="17"/>
      <c r="C3829" s="100"/>
      <c r="D3829" s="97"/>
      <c r="E3829" s="52"/>
      <c r="F3829" s="54"/>
      <c r="G3829" s="95"/>
      <c r="H3829" s="58"/>
    </row>
    <row r="3830" spans="2:8" x14ac:dyDescent="0.25">
      <c r="B3830" s="17"/>
      <c r="C3830" s="100"/>
      <c r="D3830" s="97"/>
      <c r="E3830" s="52"/>
      <c r="F3830" s="54"/>
      <c r="G3830" s="95"/>
      <c r="H3830" s="58"/>
    </row>
    <row r="3831" spans="2:8" x14ac:dyDescent="0.25">
      <c r="B3831" s="17"/>
      <c r="C3831" s="100"/>
      <c r="D3831" s="97"/>
      <c r="E3831" s="52"/>
      <c r="F3831" s="54"/>
      <c r="G3831" s="95"/>
      <c r="H3831" s="58"/>
    </row>
    <row r="3832" spans="2:8" x14ac:dyDescent="0.25">
      <c r="B3832" s="17"/>
      <c r="C3832" s="100"/>
      <c r="D3832" s="97"/>
      <c r="E3832" s="52"/>
      <c r="F3832" s="54"/>
      <c r="G3832" s="95"/>
      <c r="H3832" s="58"/>
    </row>
    <row r="3833" spans="2:8" x14ac:dyDescent="0.25">
      <c r="B3833" s="17"/>
      <c r="C3833" s="100"/>
      <c r="D3833" s="97"/>
      <c r="E3833" s="52"/>
      <c r="F3833" s="54"/>
      <c r="G3833" s="95"/>
      <c r="H3833" s="58"/>
    </row>
    <row r="3834" spans="2:8" x14ac:dyDescent="0.25">
      <c r="B3834" s="16"/>
      <c r="C3834" s="100"/>
      <c r="D3834" s="97"/>
      <c r="E3834" s="52"/>
      <c r="F3834" s="54"/>
      <c r="G3834" s="95"/>
      <c r="H3834" s="58"/>
    </row>
    <row r="3835" spans="2:8" x14ac:dyDescent="0.25">
      <c r="B3835" s="17"/>
      <c r="C3835" s="100"/>
      <c r="D3835" s="97"/>
      <c r="E3835" s="52"/>
      <c r="F3835" s="54"/>
      <c r="G3835" s="95"/>
      <c r="H3835" s="58"/>
    </row>
    <row r="3836" spans="2:8" x14ac:dyDescent="0.25">
      <c r="B3836" s="17"/>
      <c r="C3836" s="100"/>
      <c r="D3836" s="97"/>
      <c r="E3836" s="52"/>
      <c r="F3836" s="54"/>
      <c r="G3836" s="95"/>
      <c r="H3836" s="58"/>
    </row>
    <row r="3837" spans="2:8" x14ac:dyDescent="0.25">
      <c r="B3837" s="17"/>
      <c r="C3837" s="100"/>
      <c r="D3837" s="97"/>
      <c r="E3837" s="52"/>
      <c r="F3837" s="54"/>
      <c r="G3837" s="95"/>
      <c r="H3837" s="58"/>
    </row>
    <row r="3838" spans="2:8" x14ac:dyDescent="0.25">
      <c r="B3838" s="17"/>
      <c r="C3838" s="100"/>
      <c r="D3838" s="97"/>
      <c r="E3838" s="52"/>
      <c r="F3838" s="54"/>
      <c r="G3838" s="95"/>
      <c r="H3838" s="58"/>
    </row>
    <row r="3839" spans="2:8" x14ac:dyDescent="0.25">
      <c r="B3839" s="17"/>
      <c r="C3839" s="100"/>
      <c r="D3839" s="97"/>
      <c r="E3839" s="52"/>
      <c r="F3839" s="54"/>
      <c r="G3839" s="95"/>
      <c r="H3839" s="58"/>
    </row>
    <row r="3840" spans="2:8" x14ac:dyDescent="0.25">
      <c r="B3840" s="17"/>
      <c r="C3840" s="100"/>
      <c r="D3840" s="97"/>
      <c r="E3840" s="52"/>
      <c r="F3840" s="54"/>
      <c r="G3840" s="95"/>
      <c r="H3840" s="58"/>
    </row>
    <row r="3841" spans="2:8" x14ac:dyDescent="0.25">
      <c r="B3841" s="17"/>
      <c r="C3841" s="100"/>
      <c r="D3841" s="97"/>
      <c r="E3841" s="52"/>
      <c r="F3841" s="54"/>
      <c r="G3841" s="95"/>
      <c r="H3841" s="58"/>
    </row>
    <row r="3842" spans="2:8" x14ac:dyDescent="0.25">
      <c r="B3842" s="16"/>
      <c r="C3842" s="100"/>
      <c r="D3842" s="97"/>
      <c r="E3842" s="52"/>
      <c r="F3842" s="54"/>
      <c r="G3842" s="95"/>
      <c r="H3842" s="58"/>
    </row>
    <row r="3843" spans="2:8" x14ac:dyDescent="0.25">
      <c r="B3843" s="17"/>
      <c r="C3843" s="100"/>
      <c r="D3843" s="97"/>
      <c r="E3843" s="52"/>
      <c r="F3843" s="54"/>
      <c r="G3843" s="95"/>
      <c r="H3843" s="58"/>
    </row>
    <row r="3844" spans="2:8" x14ac:dyDescent="0.25">
      <c r="B3844" s="17"/>
      <c r="C3844" s="100"/>
      <c r="D3844" s="97"/>
      <c r="E3844" s="52"/>
      <c r="F3844" s="54"/>
      <c r="G3844" s="95"/>
      <c r="H3844" s="58"/>
    </row>
    <row r="3845" spans="2:8" x14ac:dyDescent="0.25">
      <c r="B3845" s="17"/>
      <c r="C3845" s="100"/>
      <c r="D3845" s="97"/>
      <c r="E3845" s="52"/>
      <c r="F3845" s="54"/>
      <c r="G3845" s="95"/>
      <c r="H3845" s="58"/>
    </row>
    <row r="3846" spans="2:8" x14ac:dyDescent="0.25">
      <c r="B3846" s="16"/>
      <c r="C3846" s="100"/>
      <c r="D3846" s="97"/>
      <c r="E3846" s="52"/>
      <c r="F3846" s="54"/>
      <c r="G3846" s="95"/>
      <c r="H3846" s="58"/>
    </row>
    <row r="3847" spans="2:8" x14ac:dyDescent="0.25">
      <c r="B3847" s="17"/>
      <c r="C3847" s="100"/>
      <c r="D3847" s="97"/>
      <c r="E3847" s="52"/>
      <c r="F3847" s="54"/>
      <c r="G3847" s="95"/>
      <c r="H3847" s="58"/>
    </row>
    <row r="3848" spans="2:8" x14ac:dyDescent="0.25">
      <c r="B3848" s="17"/>
      <c r="C3848" s="100"/>
      <c r="D3848" s="97"/>
      <c r="E3848" s="52"/>
      <c r="F3848" s="54"/>
      <c r="G3848" s="95"/>
      <c r="H3848" s="58"/>
    </row>
    <row r="3849" spans="2:8" x14ac:dyDescent="0.25">
      <c r="B3849" s="17"/>
      <c r="C3849" s="100"/>
      <c r="D3849" s="97"/>
      <c r="E3849" s="52"/>
      <c r="F3849" s="54"/>
      <c r="G3849" s="95"/>
      <c r="H3849" s="58"/>
    </row>
    <row r="3850" spans="2:8" x14ac:dyDescent="0.25">
      <c r="B3850" s="17"/>
      <c r="C3850" s="100"/>
      <c r="D3850" s="97"/>
      <c r="E3850" s="52"/>
      <c r="F3850" s="54"/>
      <c r="G3850" s="95"/>
      <c r="H3850" s="58"/>
    </row>
    <row r="3851" spans="2:8" x14ac:dyDescent="0.25">
      <c r="B3851" s="16"/>
      <c r="C3851" s="100"/>
      <c r="D3851" s="97"/>
      <c r="E3851" s="52"/>
      <c r="F3851" s="54"/>
      <c r="G3851" s="95"/>
      <c r="H3851" s="58"/>
    </row>
    <row r="3852" spans="2:8" x14ac:dyDescent="0.25">
      <c r="B3852" s="17"/>
      <c r="C3852" s="100"/>
      <c r="D3852" s="97"/>
      <c r="E3852" s="52"/>
      <c r="F3852" s="54"/>
      <c r="G3852" s="95"/>
      <c r="H3852" s="58"/>
    </row>
    <row r="3853" spans="2:8" x14ac:dyDescent="0.25">
      <c r="B3853" s="17"/>
      <c r="C3853" s="100"/>
      <c r="D3853" s="97"/>
      <c r="E3853" s="52"/>
      <c r="F3853" s="54"/>
      <c r="G3853" s="95"/>
      <c r="H3853" s="58"/>
    </row>
    <row r="3854" spans="2:8" x14ac:dyDescent="0.25">
      <c r="B3854" s="17"/>
      <c r="C3854" s="100"/>
      <c r="D3854" s="97"/>
      <c r="E3854" s="52"/>
      <c r="F3854" s="54"/>
      <c r="G3854" s="95"/>
      <c r="H3854" s="58"/>
    </row>
    <row r="3855" spans="2:8" x14ac:dyDescent="0.25">
      <c r="B3855" s="17"/>
      <c r="C3855" s="100"/>
      <c r="D3855" s="97"/>
      <c r="E3855" s="52"/>
      <c r="F3855" s="54"/>
      <c r="G3855" s="95"/>
      <c r="H3855" s="58"/>
    </row>
    <row r="3856" spans="2:8" x14ac:dyDescent="0.25">
      <c r="B3856" s="16"/>
      <c r="C3856" s="100"/>
      <c r="D3856" s="97"/>
      <c r="E3856" s="52"/>
      <c r="F3856" s="54"/>
      <c r="G3856" s="95"/>
      <c r="H3856" s="58"/>
    </row>
    <row r="3857" spans="2:8" x14ac:dyDescent="0.25">
      <c r="B3857" s="17"/>
      <c r="C3857" s="100"/>
      <c r="D3857" s="97"/>
      <c r="E3857" s="52"/>
      <c r="F3857" s="54"/>
      <c r="G3857" s="95"/>
      <c r="H3857" s="58"/>
    </row>
    <row r="3858" spans="2:8" x14ac:dyDescent="0.25">
      <c r="B3858" s="17"/>
      <c r="C3858" s="100"/>
      <c r="D3858" s="97"/>
      <c r="E3858" s="52"/>
      <c r="F3858" s="54"/>
      <c r="G3858" s="95"/>
      <c r="H3858" s="58"/>
    </row>
    <row r="3859" spans="2:8" x14ac:dyDescent="0.25">
      <c r="B3859" s="17"/>
      <c r="C3859" s="100"/>
      <c r="D3859" s="97"/>
      <c r="E3859" s="52"/>
      <c r="F3859" s="54"/>
      <c r="G3859" s="95"/>
      <c r="H3859" s="58"/>
    </row>
    <row r="3860" spans="2:8" x14ac:dyDescent="0.25">
      <c r="B3860" s="16"/>
      <c r="C3860" s="100"/>
      <c r="D3860" s="97"/>
      <c r="E3860" s="52"/>
      <c r="F3860" s="54"/>
      <c r="G3860" s="95"/>
      <c r="H3860" s="58"/>
    </row>
    <row r="3861" spans="2:8" x14ac:dyDescent="0.25">
      <c r="B3861" s="17"/>
      <c r="C3861" s="100"/>
      <c r="D3861" s="97"/>
      <c r="E3861" s="52"/>
      <c r="F3861" s="54"/>
      <c r="G3861" s="95"/>
      <c r="H3861" s="58"/>
    </row>
    <row r="3862" spans="2:8" x14ac:dyDescent="0.25">
      <c r="B3862" s="17"/>
      <c r="C3862" s="100"/>
      <c r="D3862" s="97"/>
      <c r="E3862" s="52"/>
      <c r="F3862" s="54"/>
      <c r="G3862" s="95"/>
      <c r="H3862" s="58"/>
    </row>
    <row r="3863" spans="2:8" x14ac:dyDescent="0.25">
      <c r="B3863" s="17"/>
      <c r="C3863" s="100"/>
      <c r="D3863" s="97"/>
      <c r="E3863" s="52"/>
      <c r="F3863" s="54"/>
      <c r="G3863" s="95"/>
      <c r="H3863" s="58"/>
    </row>
    <row r="3864" spans="2:8" x14ac:dyDescent="0.25">
      <c r="B3864" s="17"/>
      <c r="C3864" s="100"/>
      <c r="D3864" s="97"/>
      <c r="E3864" s="52"/>
      <c r="F3864" s="54"/>
      <c r="G3864" s="95"/>
      <c r="H3864" s="58"/>
    </row>
    <row r="3865" spans="2:8" x14ac:dyDescent="0.25">
      <c r="B3865" s="17"/>
      <c r="C3865" s="100"/>
      <c r="D3865" s="97"/>
      <c r="E3865" s="52"/>
      <c r="F3865" s="54"/>
      <c r="G3865" s="95"/>
      <c r="H3865" s="58"/>
    </row>
    <row r="3866" spans="2:8" x14ac:dyDescent="0.25">
      <c r="B3866" s="17"/>
      <c r="C3866" s="100"/>
      <c r="D3866" s="97"/>
      <c r="E3866" s="52"/>
      <c r="F3866" s="54"/>
      <c r="G3866" s="95"/>
      <c r="H3866" s="58"/>
    </row>
    <row r="3867" spans="2:8" x14ac:dyDescent="0.25">
      <c r="B3867" s="17"/>
      <c r="C3867" s="100"/>
      <c r="D3867" s="97"/>
      <c r="E3867" s="52"/>
      <c r="F3867" s="54"/>
      <c r="G3867" s="95"/>
      <c r="H3867" s="58"/>
    </row>
    <row r="3868" spans="2:8" x14ac:dyDescent="0.25">
      <c r="B3868" s="17"/>
      <c r="C3868" s="100"/>
      <c r="D3868" s="97"/>
      <c r="E3868" s="52"/>
      <c r="F3868" s="54"/>
      <c r="G3868" s="95"/>
      <c r="H3868" s="58"/>
    </row>
    <row r="3869" spans="2:8" x14ac:dyDescent="0.25">
      <c r="B3869" s="16"/>
      <c r="C3869" s="100"/>
      <c r="D3869" s="97"/>
      <c r="E3869" s="52"/>
      <c r="F3869" s="54"/>
      <c r="G3869" s="95"/>
      <c r="H3869" s="58"/>
    </row>
    <row r="3870" spans="2:8" x14ac:dyDescent="0.25">
      <c r="B3870" s="17"/>
      <c r="C3870" s="100"/>
      <c r="D3870" s="97"/>
      <c r="E3870" s="52"/>
      <c r="F3870" s="54"/>
      <c r="G3870" s="95"/>
      <c r="H3870" s="58"/>
    </row>
    <row r="3871" spans="2:8" x14ac:dyDescent="0.25">
      <c r="B3871" s="17"/>
      <c r="C3871" s="100"/>
      <c r="D3871" s="97"/>
      <c r="E3871" s="52"/>
      <c r="F3871" s="54"/>
      <c r="G3871" s="95"/>
      <c r="H3871" s="58"/>
    </row>
    <row r="3872" spans="2:8" x14ac:dyDescent="0.25">
      <c r="B3872" s="17"/>
      <c r="C3872" s="100"/>
      <c r="D3872" s="97"/>
      <c r="E3872" s="52"/>
      <c r="F3872" s="54"/>
      <c r="G3872" s="95"/>
      <c r="H3872" s="58"/>
    </row>
    <row r="3873" spans="2:8" x14ac:dyDescent="0.25">
      <c r="B3873" s="17"/>
      <c r="C3873" s="100"/>
      <c r="D3873" s="97"/>
      <c r="E3873" s="52"/>
      <c r="F3873" s="54"/>
      <c r="G3873" s="95"/>
      <c r="H3873" s="58"/>
    </row>
    <row r="3874" spans="2:8" x14ac:dyDescent="0.25">
      <c r="B3874" s="17"/>
      <c r="C3874" s="100"/>
      <c r="D3874" s="97"/>
      <c r="E3874" s="52"/>
      <c r="F3874" s="54"/>
      <c r="G3874" s="95"/>
      <c r="H3874" s="58"/>
    </row>
    <row r="3875" spans="2:8" x14ac:dyDescent="0.25">
      <c r="B3875" s="17"/>
      <c r="C3875" s="100"/>
      <c r="D3875" s="97"/>
      <c r="E3875" s="52"/>
      <c r="F3875" s="54"/>
      <c r="G3875" s="95"/>
      <c r="H3875" s="58"/>
    </row>
    <row r="3876" spans="2:8" x14ac:dyDescent="0.25">
      <c r="B3876" s="17"/>
      <c r="C3876" s="100"/>
      <c r="D3876" s="97"/>
      <c r="E3876" s="52"/>
      <c r="F3876" s="54"/>
      <c r="G3876" s="95"/>
      <c r="H3876" s="58"/>
    </row>
    <row r="3877" spans="2:8" x14ac:dyDescent="0.25">
      <c r="B3877" s="17"/>
      <c r="C3877" s="100"/>
      <c r="D3877" s="97"/>
      <c r="E3877" s="52"/>
      <c r="F3877" s="54"/>
      <c r="G3877" s="95"/>
      <c r="H3877" s="58"/>
    </row>
    <row r="3878" spans="2:8" x14ac:dyDescent="0.25">
      <c r="B3878" s="17"/>
      <c r="C3878" s="100"/>
      <c r="D3878" s="97"/>
      <c r="E3878" s="52"/>
      <c r="F3878" s="54"/>
      <c r="G3878" s="95"/>
      <c r="H3878" s="58"/>
    </row>
    <row r="3879" spans="2:8" x14ac:dyDescent="0.25">
      <c r="B3879" s="17"/>
      <c r="C3879" s="100"/>
      <c r="D3879" s="97"/>
      <c r="E3879" s="52"/>
      <c r="F3879" s="54"/>
      <c r="G3879" s="95"/>
      <c r="H3879" s="58"/>
    </row>
    <row r="3880" spans="2:8" x14ac:dyDescent="0.25">
      <c r="B3880" s="16"/>
      <c r="C3880" s="100"/>
      <c r="D3880" s="97"/>
      <c r="E3880" s="52"/>
      <c r="F3880" s="54"/>
      <c r="G3880" s="95"/>
      <c r="H3880" s="58"/>
    </row>
    <row r="3881" spans="2:8" x14ac:dyDescent="0.25">
      <c r="B3881" s="17"/>
      <c r="C3881" s="100"/>
      <c r="D3881" s="97"/>
      <c r="E3881" s="52"/>
      <c r="F3881" s="54"/>
      <c r="G3881" s="95"/>
      <c r="H3881" s="58"/>
    </row>
    <row r="3882" spans="2:8" x14ac:dyDescent="0.25">
      <c r="B3882" s="17"/>
      <c r="C3882" s="100"/>
      <c r="D3882" s="97"/>
      <c r="E3882" s="52"/>
      <c r="F3882" s="54"/>
      <c r="G3882" s="95"/>
      <c r="H3882" s="58"/>
    </row>
    <row r="3883" spans="2:8" x14ac:dyDescent="0.25">
      <c r="B3883" s="17"/>
      <c r="C3883" s="100"/>
      <c r="D3883" s="97"/>
      <c r="E3883" s="52"/>
      <c r="F3883" s="54"/>
      <c r="G3883" s="95"/>
      <c r="H3883" s="58"/>
    </row>
    <row r="3884" spans="2:8" x14ac:dyDescent="0.25">
      <c r="B3884" s="17"/>
      <c r="C3884" s="100"/>
      <c r="D3884" s="97"/>
      <c r="E3884" s="52"/>
      <c r="F3884" s="54"/>
      <c r="G3884" s="95"/>
      <c r="H3884" s="58"/>
    </row>
    <row r="3885" spans="2:8" x14ac:dyDescent="0.25">
      <c r="B3885" s="17"/>
      <c r="C3885" s="100"/>
      <c r="D3885" s="97"/>
      <c r="E3885" s="52"/>
      <c r="F3885" s="54"/>
      <c r="G3885" s="95"/>
      <c r="H3885" s="58"/>
    </row>
    <row r="3886" spans="2:8" x14ac:dyDescent="0.25">
      <c r="B3886" s="17"/>
      <c r="C3886" s="100"/>
      <c r="D3886" s="97"/>
      <c r="E3886" s="52"/>
      <c r="F3886" s="54"/>
      <c r="G3886" s="95"/>
      <c r="H3886" s="58"/>
    </row>
    <row r="3887" spans="2:8" x14ac:dyDescent="0.25">
      <c r="B3887" s="17"/>
      <c r="C3887" s="100"/>
      <c r="D3887" s="97"/>
      <c r="E3887" s="52"/>
      <c r="F3887" s="54"/>
      <c r="G3887" s="95"/>
      <c r="H3887" s="58"/>
    </row>
    <row r="3888" spans="2:8" x14ac:dyDescent="0.25">
      <c r="B3888" s="17"/>
      <c r="C3888" s="100"/>
      <c r="D3888" s="97"/>
      <c r="E3888" s="52"/>
      <c r="F3888" s="54"/>
      <c r="G3888" s="95"/>
      <c r="H3888" s="58"/>
    </row>
    <row r="3889" spans="2:8" x14ac:dyDescent="0.25">
      <c r="B3889" s="17"/>
      <c r="C3889" s="100"/>
      <c r="D3889" s="97"/>
      <c r="E3889" s="52"/>
      <c r="F3889" s="54"/>
      <c r="G3889" s="95"/>
      <c r="H3889" s="58"/>
    </row>
    <row r="3890" spans="2:8" x14ac:dyDescent="0.25">
      <c r="B3890" s="17"/>
      <c r="C3890" s="100"/>
      <c r="D3890" s="97"/>
      <c r="E3890" s="52"/>
      <c r="F3890" s="54"/>
      <c r="G3890" s="95"/>
      <c r="H3890" s="58"/>
    </row>
    <row r="3891" spans="2:8" x14ac:dyDescent="0.25">
      <c r="B3891" s="17"/>
      <c r="C3891" s="100"/>
      <c r="D3891" s="97"/>
      <c r="E3891" s="52"/>
      <c r="F3891" s="54"/>
      <c r="G3891" s="95"/>
      <c r="H3891" s="58"/>
    </row>
    <row r="3892" spans="2:8" x14ac:dyDescent="0.25">
      <c r="B3892" s="17"/>
      <c r="C3892" s="100"/>
      <c r="D3892" s="97"/>
      <c r="E3892" s="52"/>
      <c r="F3892" s="54"/>
      <c r="G3892" s="95"/>
      <c r="H3892" s="58"/>
    </row>
    <row r="3893" spans="2:8" x14ac:dyDescent="0.25">
      <c r="B3893" s="17"/>
      <c r="C3893" s="100"/>
      <c r="D3893" s="97"/>
      <c r="E3893" s="52"/>
      <c r="F3893" s="54"/>
      <c r="G3893" s="95"/>
      <c r="H3893" s="58"/>
    </row>
    <row r="3894" spans="2:8" x14ac:dyDescent="0.25">
      <c r="B3894" s="17"/>
      <c r="C3894" s="100"/>
      <c r="D3894" s="97"/>
      <c r="E3894" s="52"/>
      <c r="F3894" s="54"/>
      <c r="G3894" s="95"/>
      <c r="H3894" s="58"/>
    </row>
    <row r="3895" spans="2:8" x14ac:dyDescent="0.25">
      <c r="B3895" s="17"/>
      <c r="C3895" s="100"/>
      <c r="D3895" s="97"/>
      <c r="E3895" s="52"/>
      <c r="F3895" s="54"/>
      <c r="G3895" s="95"/>
      <c r="H3895" s="58"/>
    </row>
    <row r="3896" spans="2:8" x14ac:dyDescent="0.25">
      <c r="B3896" s="17"/>
      <c r="C3896" s="100"/>
      <c r="D3896" s="97"/>
      <c r="E3896" s="52"/>
      <c r="F3896" s="54"/>
      <c r="G3896" s="95"/>
      <c r="H3896" s="58"/>
    </row>
    <row r="3897" spans="2:8" x14ac:dyDescent="0.25">
      <c r="B3897" s="17"/>
      <c r="C3897" s="100"/>
      <c r="D3897" s="97"/>
      <c r="E3897" s="52"/>
      <c r="F3897" s="54"/>
      <c r="G3897" s="95"/>
      <c r="H3897" s="58"/>
    </row>
    <row r="3898" spans="2:8" x14ac:dyDescent="0.25">
      <c r="B3898" s="17"/>
      <c r="C3898" s="100"/>
      <c r="D3898" s="97"/>
      <c r="E3898" s="52"/>
      <c r="F3898" s="54"/>
      <c r="G3898" s="95"/>
      <c r="H3898" s="58"/>
    </row>
    <row r="3899" spans="2:8" x14ac:dyDescent="0.25">
      <c r="B3899" s="17"/>
      <c r="C3899" s="100"/>
      <c r="D3899" s="97"/>
      <c r="E3899" s="52"/>
      <c r="F3899" s="54"/>
      <c r="G3899" s="95"/>
      <c r="H3899" s="58"/>
    </row>
    <row r="3900" spans="2:8" x14ac:dyDescent="0.25">
      <c r="B3900" s="17"/>
      <c r="C3900" s="100"/>
      <c r="D3900" s="97"/>
      <c r="E3900" s="52"/>
      <c r="F3900" s="54"/>
      <c r="G3900" s="95"/>
      <c r="H3900" s="58"/>
    </row>
    <row r="3901" spans="2:8" x14ac:dyDescent="0.25">
      <c r="B3901" s="16"/>
      <c r="C3901" s="100"/>
      <c r="D3901" s="97"/>
      <c r="E3901" s="52"/>
      <c r="F3901" s="54"/>
      <c r="G3901" s="95"/>
      <c r="H3901" s="58"/>
    </row>
    <row r="3902" spans="2:8" x14ac:dyDescent="0.25">
      <c r="B3902" s="17"/>
      <c r="C3902" s="100"/>
      <c r="D3902" s="97"/>
      <c r="E3902" s="52"/>
      <c r="F3902" s="54"/>
      <c r="G3902" s="95"/>
      <c r="H3902" s="58"/>
    </row>
    <row r="3903" spans="2:8" x14ac:dyDescent="0.25">
      <c r="B3903" s="17"/>
      <c r="C3903" s="100"/>
      <c r="D3903" s="97"/>
      <c r="E3903" s="52"/>
      <c r="F3903" s="54"/>
      <c r="G3903" s="95"/>
      <c r="H3903" s="58"/>
    </row>
    <row r="3904" spans="2:8" x14ac:dyDescent="0.25">
      <c r="B3904" s="17"/>
      <c r="C3904" s="100"/>
      <c r="D3904" s="97"/>
      <c r="E3904" s="52"/>
      <c r="F3904" s="54"/>
      <c r="G3904" s="95"/>
      <c r="H3904" s="58"/>
    </row>
    <row r="3905" spans="2:8" x14ac:dyDescent="0.25">
      <c r="B3905" s="17"/>
      <c r="C3905" s="100"/>
      <c r="D3905" s="97"/>
      <c r="E3905" s="52"/>
      <c r="F3905" s="54"/>
      <c r="G3905" s="95"/>
      <c r="H3905" s="58"/>
    </row>
    <row r="3906" spans="2:8" x14ac:dyDescent="0.25">
      <c r="B3906" s="17"/>
      <c r="C3906" s="100"/>
      <c r="D3906" s="97"/>
      <c r="E3906" s="52"/>
      <c r="F3906" s="54"/>
      <c r="G3906" s="95"/>
      <c r="H3906" s="58"/>
    </row>
    <row r="3907" spans="2:8" x14ac:dyDescent="0.25">
      <c r="B3907" s="17"/>
      <c r="C3907" s="100"/>
      <c r="D3907" s="97"/>
      <c r="E3907" s="52"/>
      <c r="F3907" s="54"/>
      <c r="G3907" s="95"/>
      <c r="H3907" s="58"/>
    </row>
    <row r="3908" spans="2:8" x14ac:dyDescent="0.25">
      <c r="B3908" s="17"/>
      <c r="C3908" s="100"/>
      <c r="D3908" s="97"/>
      <c r="E3908" s="52"/>
      <c r="F3908" s="54"/>
      <c r="G3908" s="95"/>
      <c r="H3908" s="58"/>
    </row>
    <row r="3909" spans="2:8" x14ac:dyDescent="0.25">
      <c r="B3909" s="17"/>
      <c r="C3909" s="100"/>
      <c r="D3909" s="97"/>
      <c r="E3909" s="52"/>
      <c r="F3909" s="54"/>
      <c r="G3909" s="95"/>
      <c r="H3909" s="58"/>
    </row>
    <row r="3910" spans="2:8" x14ac:dyDescent="0.25">
      <c r="B3910" s="17"/>
      <c r="C3910" s="100"/>
      <c r="D3910" s="97"/>
      <c r="E3910" s="52"/>
      <c r="F3910" s="54"/>
      <c r="G3910" s="95"/>
      <c r="H3910" s="58"/>
    </row>
    <row r="3911" spans="2:8" x14ac:dyDescent="0.25">
      <c r="B3911" s="17"/>
      <c r="C3911" s="100"/>
      <c r="D3911" s="97"/>
      <c r="E3911" s="52"/>
      <c r="F3911" s="54"/>
      <c r="G3911" s="95"/>
      <c r="H3911" s="58"/>
    </row>
    <row r="3912" spans="2:8" x14ac:dyDescent="0.25">
      <c r="B3912" s="17"/>
      <c r="C3912" s="100"/>
      <c r="D3912" s="97"/>
      <c r="E3912" s="52"/>
      <c r="F3912" s="54"/>
      <c r="G3912" s="95"/>
      <c r="H3912" s="58"/>
    </row>
    <row r="3913" spans="2:8" x14ac:dyDescent="0.25">
      <c r="B3913" s="17"/>
      <c r="C3913" s="100"/>
      <c r="D3913" s="97"/>
      <c r="E3913" s="52"/>
      <c r="F3913" s="54"/>
      <c r="G3913" s="95"/>
      <c r="H3913" s="58"/>
    </row>
    <row r="3914" spans="2:8" x14ac:dyDescent="0.25">
      <c r="B3914" s="17"/>
      <c r="C3914" s="100"/>
      <c r="D3914" s="97"/>
      <c r="E3914" s="52"/>
      <c r="F3914" s="54"/>
      <c r="G3914" s="95"/>
      <c r="H3914" s="58"/>
    </row>
    <row r="3915" spans="2:8" x14ac:dyDescent="0.25">
      <c r="B3915" s="16"/>
      <c r="C3915" s="100"/>
      <c r="D3915" s="97"/>
      <c r="E3915" s="52"/>
      <c r="F3915" s="54"/>
      <c r="G3915" s="95"/>
      <c r="H3915" s="58"/>
    </row>
    <row r="3916" spans="2:8" x14ac:dyDescent="0.25">
      <c r="B3916" s="17"/>
      <c r="C3916" s="100"/>
      <c r="D3916" s="97"/>
      <c r="E3916" s="52"/>
      <c r="F3916" s="54"/>
      <c r="G3916" s="95"/>
      <c r="H3916" s="58"/>
    </row>
    <row r="3917" spans="2:8" x14ac:dyDescent="0.25">
      <c r="B3917" s="17"/>
      <c r="C3917" s="100"/>
      <c r="D3917" s="97"/>
      <c r="E3917" s="52"/>
      <c r="F3917" s="54"/>
      <c r="G3917" s="95"/>
      <c r="H3917" s="58"/>
    </row>
    <row r="3918" spans="2:8" x14ac:dyDescent="0.25">
      <c r="B3918" s="17"/>
      <c r="C3918" s="100"/>
      <c r="D3918" s="97"/>
      <c r="E3918" s="52"/>
      <c r="F3918" s="54"/>
      <c r="G3918" s="95"/>
      <c r="H3918" s="58"/>
    </row>
    <row r="3919" spans="2:8" x14ac:dyDescent="0.25">
      <c r="B3919" s="17"/>
      <c r="C3919" s="100"/>
      <c r="D3919" s="97"/>
      <c r="E3919" s="52"/>
      <c r="F3919" s="54"/>
      <c r="G3919" s="95"/>
      <c r="H3919" s="58"/>
    </row>
    <row r="3920" spans="2:8" x14ac:dyDescent="0.25">
      <c r="B3920" s="17"/>
      <c r="C3920" s="100"/>
      <c r="D3920" s="97"/>
      <c r="E3920" s="52"/>
      <c r="F3920" s="54"/>
      <c r="G3920" s="95"/>
      <c r="H3920" s="58"/>
    </row>
    <row r="3921" spans="2:8" x14ac:dyDescent="0.25">
      <c r="B3921" s="17"/>
      <c r="C3921" s="100"/>
      <c r="D3921" s="97"/>
      <c r="E3921" s="52"/>
      <c r="F3921" s="54"/>
      <c r="G3921" s="95"/>
      <c r="H3921" s="58"/>
    </row>
    <row r="3922" spans="2:8" x14ac:dyDescent="0.25">
      <c r="B3922" s="17"/>
      <c r="C3922" s="100"/>
      <c r="D3922" s="97"/>
      <c r="E3922" s="52"/>
      <c r="F3922" s="54"/>
      <c r="G3922" s="95"/>
      <c r="H3922" s="58"/>
    </row>
    <row r="3923" spans="2:8" x14ac:dyDescent="0.25">
      <c r="B3923" s="17"/>
      <c r="C3923" s="100"/>
      <c r="D3923" s="97"/>
      <c r="E3923" s="52"/>
      <c r="F3923" s="54"/>
      <c r="G3923" s="95"/>
      <c r="H3923" s="58"/>
    </row>
    <row r="3924" spans="2:8" x14ac:dyDescent="0.25">
      <c r="B3924" s="17"/>
      <c r="C3924" s="100"/>
      <c r="D3924" s="97"/>
      <c r="E3924" s="52"/>
      <c r="F3924" s="54"/>
      <c r="G3924" s="95"/>
      <c r="H3924" s="58"/>
    </row>
    <row r="3925" spans="2:8" x14ac:dyDescent="0.25">
      <c r="B3925" s="17"/>
      <c r="C3925" s="100"/>
      <c r="D3925" s="97"/>
      <c r="E3925" s="52"/>
      <c r="F3925" s="54"/>
      <c r="G3925" s="95"/>
      <c r="H3925" s="58"/>
    </row>
    <row r="3926" spans="2:8" x14ac:dyDescent="0.25">
      <c r="B3926" s="17"/>
      <c r="C3926" s="100"/>
      <c r="D3926" s="97"/>
      <c r="E3926" s="52"/>
      <c r="F3926" s="54"/>
      <c r="G3926" s="95"/>
      <c r="H3926" s="58"/>
    </row>
    <row r="3927" spans="2:8" x14ac:dyDescent="0.25">
      <c r="B3927" s="17"/>
      <c r="C3927" s="100"/>
      <c r="D3927" s="97"/>
      <c r="E3927" s="52"/>
      <c r="F3927" s="54"/>
      <c r="G3927" s="95"/>
      <c r="H3927" s="58"/>
    </row>
    <row r="3928" spans="2:8" x14ac:dyDescent="0.25">
      <c r="B3928" s="17"/>
      <c r="C3928" s="100"/>
      <c r="D3928" s="97"/>
      <c r="E3928" s="52"/>
      <c r="F3928" s="54"/>
      <c r="G3928" s="95"/>
      <c r="H3928" s="58"/>
    </row>
    <row r="3929" spans="2:8" x14ac:dyDescent="0.25">
      <c r="B3929" s="17"/>
      <c r="C3929" s="100"/>
      <c r="D3929" s="97"/>
      <c r="E3929" s="52"/>
      <c r="F3929" s="54"/>
      <c r="G3929" s="95"/>
      <c r="H3929" s="58"/>
    </row>
    <row r="3930" spans="2:8" x14ac:dyDescent="0.25">
      <c r="B3930" s="17"/>
      <c r="C3930" s="100"/>
      <c r="D3930" s="97"/>
      <c r="E3930" s="52"/>
      <c r="F3930" s="54"/>
      <c r="G3930" s="95"/>
      <c r="H3930" s="58"/>
    </row>
    <row r="3931" spans="2:8" x14ac:dyDescent="0.25">
      <c r="B3931" s="16"/>
      <c r="C3931" s="100"/>
      <c r="D3931" s="97"/>
      <c r="E3931" s="52"/>
      <c r="F3931" s="54"/>
      <c r="G3931" s="95"/>
      <c r="H3931" s="58"/>
    </row>
    <row r="3932" spans="2:8" x14ac:dyDescent="0.25">
      <c r="B3932" s="17"/>
      <c r="C3932" s="100"/>
      <c r="D3932" s="97"/>
      <c r="E3932" s="52"/>
      <c r="F3932" s="54"/>
      <c r="G3932" s="95"/>
      <c r="H3932" s="58"/>
    </row>
    <row r="3933" spans="2:8" x14ac:dyDescent="0.25">
      <c r="B3933" s="17"/>
      <c r="C3933" s="100"/>
      <c r="D3933" s="97"/>
      <c r="E3933" s="52"/>
      <c r="F3933" s="54"/>
      <c r="G3933" s="95"/>
      <c r="H3933" s="58"/>
    </row>
    <row r="3934" spans="2:8" x14ac:dyDescent="0.25">
      <c r="B3934" s="17"/>
      <c r="C3934" s="100"/>
      <c r="D3934" s="97"/>
      <c r="E3934" s="52"/>
      <c r="F3934" s="54"/>
      <c r="G3934" s="95"/>
      <c r="H3934" s="58"/>
    </row>
    <row r="3935" spans="2:8" x14ac:dyDescent="0.25">
      <c r="B3935" s="17"/>
      <c r="C3935" s="100"/>
      <c r="D3935" s="97"/>
      <c r="E3935" s="52"/>
      <c r="F3935" s="54"/>
      <c r="G3935" s="95"/>
      <c r="H3935" s="58"/>
    </row>
    <row r="3936" spans="2:8" x14ac:dyDescent="0.25">
      <c r="B3936" s="17"/>
      <c r="C3936" s="100"/>
      <c r="D3936" s="97"/>
      <c r="E3936" s="52"/>
      <c r="F3936" s="54"/>
      <c r="G3936" s="95"/>
      <c r="H3936" s="58"/>
    </row>
    <row r="3937" spans="2:8" x14ac:dyDescent="0.25">
      <c r="B3937" s="17"/>
      <c r="C3937" s="100"/>
      <c r="D3937" s="97"/>
      <c r="E3937" s="52"/>
      <c r="F3937" s="54"/>
      <c r="G3937" s="95"/>
      <c r="H3937" s="58"/>
    </row>
    <row r="3938" spans="2:8" x14ac:dyDescent="0.25">
      <c r="B3938" s="17"/>
      <c r="C3938" s="100"/>
      <c r="D3938" s="97"/>
      <c r="E3938" s="52"/>
      <c r="F3938" s="54"/>
      <c r="G3938" s="95"/>
      <c r="H3938" s="58"/>
    </row>
    <row r="3939" spans="2:8" x14ac:dyDescent="0.25">
      <c r="B3939" s="17"/>
      <c r="C3939" s="100"/>
      <c r="D3939" s="97"/>
      <c r="E3939" s="52"/>
      <c r="F3939" s="54"/>
      <c r="G3939" s="95"/>
      <c r="H3939" s="58"/>
    </row>
    <row r="3940" spans="2:8" x14ac:dyDescent="0.25">
      <c r="B3940" s="17"/>
      <c r="C3940" s="100"/>
      <c r="D3940" s="97"/>
      <c r="E3940" s="52"/>
      <c r="F3940" s="54"/>
      <c r="G3940" s="95"/>
      <c r="H3940" s="58"/>
    </row>
    <row r="3941" spans="2:8" x14ac:dyDescent="0.25">
      <c r="B3941" s="17"/>
      <c r="C3941" s="100"/>
      <c r="D3941" s="97"/>
      <c r="E3941" s="52"/>
      <c r="F3941" s="54"/>
      <c r="G3941" s="95"/>
      <c r="H3941" s="58"/>
    </row>
    <row r="3942" spans="2:8" x14ac:dyDescent="0.25">
      <c r="B3942" s="16"/>
      <c r="C3942" s="100"/>
      <c r="D3942" s="97"/>
      <c r="E3942" s="52"/>
      <c r="F3942" s="54"/>
      <c r="G3942" s="95"/>
      <c r="H3942" s="58"/>
    </row>
    <row r="3943" spans="2:8" x14ac:dyDescent="0.25">
      <c r="B3943" s="17"/>
      <c r="C3943" s="100"/>
      <c r="D3943" s="97"/>
      <c r="E3943" s="52"/>
      <c r="F3943" s="54"/>
      <c r="G3943" s="95"/>
      <c r="H3943" s="58"/>
    </row>
    <row r="3944" spans="2:8" x14ac:dyDescent="0.25">
      <c r="B3944" s="17"/>
      <c r="C3944" s="100"/>
      <c r="D3944" s="97"/>
      <c r="E3944" s="52"/>
      <c r="F3944" s="54"/>
      <c r="G3944" s="95"/>
      <c r="H3944" s="58"/>
    </row>
    <row r="3945" spans="2:8" x14ac:dyDescent="0.25">
      <c r="B3945" s="17"/>
      <c r="C3945" s="100"/>
      <c r="D3945" s="97"/>
      <c r="E3945" s="52"/>
      <c r="F3945" s="54"/>
      <c r="G3945" s="95"/>
      <c r="H3945" s="58"/>
    </row>
    <row r="3946" spans="2:8" x14ac:dyDescent="0.25">
      <c r="B3946" s="17"/>
      <c r="C3946" s="100"/>
      <c r="D3946" s="97"/>
      <c r="E3946" s="52"/>
      <c r="F3946" s="54"/>
      <c r="G3946" s="95"/>
      <c r="H3946" s="58"/>
    </row>
    <row r="3947" spans="2:8" x14ac:dyDescent="0.25">
      <c r="B3947" s="17"/>
      <c r="C3947" s="100"/>
      <c r="D3947" s="97"/>
      <c r="E3947" s="52"/>
      <c r="F3947" s="54"/>
      <c r="G3947" s="95"/>
      <c r="H3947" s="58"/>
    </row>
    <row r="3948" spans="2:8" x14ac:dyDescent="0.25">
      <c r="B3948" s="17"/>
      <c r="C3948" s="100"/>
      <c r="D3948" s="97"/>
      <c r="E3948" s="52"/>
      <c r="F3948" s="54"/>
      <c r="G3948" s="95"/>
      <c r="H3948" s="58"/>
    </row>
    <row r="3949" spans="2:8" x14ac:dyDescent="0.25">
      <c r="B3949" s="17"/>
      <c r="C3949" s="100"/>
      <c r="D3949" s="97"/>
      <c r="E3949" s="52"/>
      <c r="F3949" s="54"/>
      <c r="G3949" s="95"/>
      <c r="H3949" s="58"/>
    </row>
    <row r="3950" spans="2:8" x14ac:dyDescent="0.25">
      <c r="B3950" s="17"/>
      <c r="C3950" s="100"/>
      <c r="D3950" s="97"/>
      <c r="E3950" s="52"/>
      <c r="F3950" s="54"/>
      <c r="G3950" s="95"/>
      <c r="H3950" s="58"/>
    </row>
    <row r="3951" spans="2:8" x14ac:dyDescent="0.25">
      <c r="B3951" s="16"/>
      <c r="C3951" s="100"/>
      <c r="D3951" s="97"/>
      <c r="E3951" s="52"/>
      <c r="F3951" s="54"/>
      <c r="G3951" s="95"/>
      <c r="H3951" s="58"/>
    </row>
    <row r="3952" spans="2:8" x14ac:dyDescent="0.25">
      <c r="B3952" s="17"/>
      <c r="C3952" s="100"/>
      <c r="D3952" s="97"/>
      <c r="E3952" s="52"/>
      <c r="F3952" s="54"/>
      <c r="G3952" s="95"/>
      <c r="H3952" s="58"/>
    </row>
    <row r="3953" spans="2:8" x14ac:dyDescent="0.25">
      <c r="B3953" s="17"/>
      <c r="C3953" s="100"/>
      <c r="D3953" s="97"/>
      <c r="E3953" s="52"/>
      <c r="F3953" s="54"/>
      <c r="G3953" s="95"/>
      <c r="H3953" s="58"/>
    </row>
    <row r="3954" spans="2:8" x14ac:dyDescent="0.25">
      <c r="B3954" s="17"/>
      <c r="C3954" s="100"/>
      <c r="D3954" s="97"/>
      <c r="E3954" s="52"/>
      <c r="F3954" s="54"/>
      <c r="G3954" s="95"/>
      <c r="H3954" s="58"/>
    </row>
    <row r="3955" spans="2:8" x14ac:dyDescent="0.25">
      <c r="B3955" s="16"/>
      <c r="C3955" s="100"/>
      <c r="D3955" s="97"/>
      <c r="E3955" s="52"/>
      <c r="F3955" s="54"/>
      <c r="G3955" s="95"/>
      <c r="H3955" s="58"/>
    </row>
    <row r="3956" spans="2:8" x14ac:dyDescent="0.25">
      <c r="B3956" s="17"/>
      <c r="C3956" s="100"/>
      <c r="D3956" s="97"/>
      <c r="E3956" s="52"/>
      <c r="F3956" s="54"/>
      <c r="G3956" s="95"/>
      <c r="H3956" s="58"/>
    </row>
    <row r="3957" spans="2:8" x14ac:dyDescent="0.25">
      <c r="B3957" s="17"/>
      <c r="C3957" s="100"/>
      <c r="D3957" s="97"/>
      <c r="E3957" s="52"/>
      <c r="F3957" s="54"/>
      <c r="G3957" s="95"/>
      <c r="H3957" s="58"/>
    </row>
    <row r="3958" spans="2:8" x14ac:dyDescent="0.25">
      <c r="B3958" s="17"/>
      <c r="C3958" s="100"/>
      <c r="D3958" s="97"/>
      <c r="E3958" s="52"/>
      <c r="F3958" s="54"/>
      <c r="G3958" s="95"/>
      <c r="H3958" s="58"/>
    </row>
    <row r="3959" spans="2:8" x14ac:dyDescent="0.25">
      <c r="B3959" s="17"/>
      <c r="C3959" s="100"/>
      <c r="D3959" s="97"/>
      <c r="E3959" s="52"/>
      <c r="F3959" s="54"/>
      <c r="G3959" s="95"/>
      <c r="H3959" s="58"/>
    </row>
    <row r="3960" spans="2:8" x14ac:dyDescent="0.25">
      <c r="B3960" s="17"/>
      <c r="C3960" s="100"/>
      <c r="D3960" s="97"/>
      <c r="E3960" s="52"/>
      <c r="F3960" s="54"/>
      <c r="G3960" s="95"/>
      <c r="H3960" s="58"/>
    </row>
    <row r="3961" spans="2:8" x14ac:dyDescent="0.25">
      <c r="B3961" s="17"/>
      <c r="C3961" s="100"/>
      <c r="D3961" s="97"/>
      <c r="E3961" s="52"/>
      <c r="F3961" s="54"/>
      <c r="G3961" s="95"/>
      <c r="H3961" s="58"/>
    </row>
    <row r="3962" spans="2:8" x14ac:dyDescent="0.25">
      <c r="B3962" s="16"/>
      <c r="C3962" s="100"/>
      <c r="D3962" s="97"/>
      <c r="E3962" s="52"/>
      <c r="F3962" s="54"/>
      <c r="G3962" s="95"/>
      <c r="H3962" s="58"/>
    </row>
    <row r="3963" spans="2:8" x14ac:dyDescent="0.25">
      <c r="B3963" s="17"/>
      <c r="C3963" s="100"/>
      <c r="D3963" s="97"/>
      <c r="E3963" s="52"/>
      <c r="F3963" s="54"/>
      <c r="G3963" s="95"/>
      <c r="H3963" s="58"/>
    </row>
    <row r="3964" spans="2:8" x14ac:dyDescent="0.25">
      <c r="B3964" s="17"/>
      <c r="C3964" s="100"/>
      <c r="D3964" s="97"/>
      <c r="E3964" s="52"/>
      <c r="F3964" s="54"/>
      <c r="G3964" s="95"/>
      <c r="H3964" s="58"/>
    </row>
    <row r="3965" spans="2:8" x14ac:dyDescent="0.25">
      <c r="B3965" s="17"/>
      <c r="C3965" s="100"/>
      <c r="D3965" s="97"/>
      <c r="E3965" s="52"/>
      <c r="F3965" s="54"/>
      <c r="G3965" s="95"/>
      <c r="H3965" s="58"/>
    </row>
    <row r="3966" spans="2:8" x14ac:dyDescent="0.25">
      <c r="B3966" s="17"/>
      <c r="C3966" s="100"/>
      <c r="D3966" s="97"/>
      <c r="E3966" s="52"/>
      <c r="F3966" s="54"/>
      <c r="G3966" s="95"/>
      <c r="H3966" s="58"/>
    </row>
    <row r="3967" spans="2:8" x14ac:dyDescent="0.25">
      <c r="B3967" s="17"/>
      <c r="C3967" s="100"/>
      <c r="D3967" s="97"/>
      <c r="E3967" s="52"/>
      <c r="F3967" s="54"/>
      <c r="G3967" s="95"/>
      <c r="H3967" s="58"/>
    </row>
    <row r="3968" spans="2:8" x14ac:dyDescent="0.25">
      <c r="B3968" s="17"/>
      <c r="C3968" s="100"/>
      <c r="D3968" s="97"/>
      <c r="E3968" s="52"/>
      <c r="F3968" s="54"/>
      <c r="G3968" s="95"/>
      <c r="H3968" s="58"/>
    </row>
    <row r="3969" spans="2:8" x14ac:dyDescent="0.25">
      <c r="B3969" s="16"/>
      <c r="C3969" s="100"/>
      <c r="D3969" s="97"/>
      <c r="E3969" s="52"/>
      <c r="F3969" s="54"/>
      <c r="G3969" s="95"/>
      <c r="H3969" s="58"/>
    </row>
    <row r="3970" spans="2:8" x14ac:dyDescent="0.25">
      <c r="B3970" s="17"/>
      <c r="C3970" s="100"/>
      <c r="D3970" s="97"/>
      <c r="E3970" s="52"/>
      <c r="F3970" s="54"/>
      <c r="G3970" s="95"/>
      <c r="H3970" s="58"/>
    </row>
    <row r="3971" spans="2:8" x14ac:dyDescent="0.25">
      <c r="B3971" s="17"/>
      <c r="C3971" s="100"/>
      <c r="D3971" s="97"/>
      <c r="E3971" s="52"/>
      <c r="F3971" s="54"/>
      <c r="G3971" s="95"/>
      <c r="H3971" s="58"/>
    </row>
    <row r="3972" spans="2:8" x14ac:dyDescent="0.25">
      <c r="B3972" s="17"/>
      <c r="C3972" s="100"/>
      <c r="D3972" s="97"/>
      <c r="E3972" s="52"/>
      <c r="F3972" s="54"/>
      <c r="G3972" s="95"/>
      <c r="H3972" s="58"/>
    </row>
    <row r="3973" spans="2:8" x14ac:dyDescent="0.25">
      <c r="B3973" s="17"/>
      <c r="C3973" s="100"/>
      <c r="D3973" s="97"/>
      <c r="E3973" s="52"/>
      <c r="F3973" s="54"/>
      <c r="G3973" s="95"/>
      <c r="H3973" s="58"/>
    </row>
    <row r="3974" spans="2:8" x14ac:dyDescent="0.25">
      <c r="B3974" s="17"/>
      <c r="C3974" s="100"/>
      <c r="D3974" s="97"/>
      <c r="E3974" s="52"/>
      <c r="F3974" s="54"/>
      <c r="G3974" s="95"/>
      <c r="H3974" s="58"/>
    </row>
    <row r="3975" spans="2:8" x14ac:dyDescent="0.25">
      <c r="B3975" s="17"/>
      <c r="C3975" s="100"/>
      <c r="D3975" s="97"/>
      <c r="E3975" s="52"/>
      <c r="F3975" s="54"/>
      <c r="G3975" s="95"/>
      <c r="H3975" s="58"/>
    </row>
    <row r="3976" spans="2:8" x14ac:dyDescent="0.25">
      <c r="B3976" s="16"/>
      <c r="C3976" s="100"/>
      <c r="D3976" s="97"/>
      <c r="E3976" s="52"/>
      <c r="F3976" s="54"/>
      <c r="G3976" s="95"/>
      <c r="H3976" s="58"/>
    </row>
    <row r="3977" spans="2:8" x14ac:dyDescent="0.25">
      <c r="B3977" s="17"/>
      <c r="C3977" s="100"/>
      <c r="D3977" s="97"/>
      <c r="E3977" s="52"/>
      <c r="F3977" s="54"/>
      <c r="G3977" s="95"/>
      <c r="H3977" s="58"/>
    </row>
    <row r="3978" spans="2:8" x14ac:dyDescent="0.25">
      <c r="B3978" s="17"/>
      <c r="C3978" s="100"/>
      <c r="D3978" s="97"/>
      <c r="E3978" s="52"/>
      <c r="F3978" s="54"/>
      <c r="G3978" s="95"/>
      <c r="H3978" s="58"/>
    </row>
    <row r="3979" spans="2:8" x14ac:dyDescent="0.25">
      <c r="B3979" s="17"/>
      <c r="C3979" s="100"/>
      <c r="D3979" s="97"/>
      <c r="E3979" s="52"/>
      <c r="F3979" s="54"/>
      <c r="G3979" s="95"/>
      <c r="H3979" s="58"/>
    </row>
    <row r="3980" spans="2:8" x14ac:dyDescent="0.25">
      <c r="B3980" s="17"/>
      <c r="C3980" s="100"/>
      <c r="D3980" s="97"/>
      <c r="E3980" s="52"/>
      <c r="F3980" s="54"/>
      <c r="G3980" s="95"/>
      <c r="H3980" s="58"/>
    </row>
    <row r="3981" spans="2:8" x14ac:dyDescent="0.25">
      <c r="B3981" s="17"/>
      <c r="C3981" s="100"/>
      <c r="D3981" s="97"/>
      <c r="E3981" s="52"/>
      <c r="F3981" s="54"/>
      <c r="G3981" s="95"/>
      <c r="H3981" s="58"/>
    </row>
    <row r="3982" spans="2:8" x14ac:dyDescent="0.25">
      <c r="B3982" s="17"/>
      <c r="C3982" s="100"/>
      <c r="D3982" s="97"/>
      <c r="E3982" s="52"/>
      <c r="F3982" s="54"/>
      <c r="G3982" s="95"/>
      <c r="H3982" s="58"/>
    </row>
    <row r="3983" spans="2:8" x14ac:dyDescent="0.25">
      <c r="B3983" s="17"/>
      <c r="C3983" s="100"/>
      <c r="D3983" s="97"/>
      <c r="E3983" s="52"/>
      <c r="F3983" s="54"/>
      <c r="G3983" s="95"/>
      <c r="H3983" s="58"/>
    </row>
    <row r="3984" spans="2:8" x14ac:dyDescent="0.25">
      <c r="B3984" s="17"/>
      <c r="C3984" s="100"/>
      <c r="D3984" s="97"/>
      <c r="E3984" s="52"/>
      <c r="F3984" s="54"/>
      <c r="G3984" s="95"/>
      <c r="H3984" s="58"/>
    </row>
    <row r="3985" spans="2:8" x14ac:dyDescent="0.25">
      <c r="B3985" s="16"/>
      <c r="C3985" s="100"/>
      <c r="D3985" s="97"/>
      <c r="E3985" s="52"/>
      <c r="F3985" s="54"/>
      <c r="G3985" s="95"/>
      <c r="H3985" s="58"/>
    </row>
    <row r="3986" spans="2:8" x14ac:dyDescent="0.25">
      <c r="B3986" s="17"/>
      <c r="C3986" s="100"/>
      <c r="D3986" s="97"/>
      <c r="E3986" s="52"/>
      <c r="F3986" s="54"/>
      <c r="G3986" s="95"/>
      <c r="H3986" s="58"/>
    </row>
    <row r="3987" spans="2:8" x14ac:dyDescent="0.25">
      <c r="B3987" s="17"/>
      <c r="C3987" s="100"/>
      <c r="D3987" s="97"/>
      <c r="E3987" s="52"/>
      <c r="F3987" s="54"/>
      <c r="G3987" s="95"/>
      <c r="H3987" s="58"/>
    </row>
    <row r="3988" spans="2:8" x14ac:dyDescent="0.25">
      <c r="B3988" s="17"/>
      <c r="C3988" s="100"/>
      <c r="D3988" s="97"/>
      <c r="E3988" s="52"/>
      <c r="F3988" s="54"/>
      <c r="G3988" s="95"/>
      <c r="H3988" s="58"/>
    </row>
    <row r="3989" spans="2:8" x14ac:dyDescent="0.25">
      <c r="B3989" s="17"/>
      <c r="C3989" s="100"/>
      <c r="D3989" s="97"/>
      <c r="E3989" s="52"/>
      <c r="F3989" s="54"/>
      <c r="G3989" s="95"/>
      <c r="H3989" s="58"/>
    </row>
    <row r="3990" spans="2:8" x14ac:dyDescent="0.25">
      <c r="B3990" s="16"/>
      <c r="C3990" s="100"/>
      <c r="D3990" s="97"/>
      <c r="E3990" s="52"/>
      <c r="F3990" s="54"/>
      <c r="G3990" s="95"/>
      <c r="H3990" s="58"/>
    </row>
    <row r="3991" spans="2:8" x14ac:dyDescent="0.25">
      <c r="B3991" s="17"/>
      <c r="C3991" s="100"/>
      <c r="D3991" s="97"/>
      <c r="E3991" s="52"/>
      <c r="F3991" s="54"/>
      <c r="G3991" s="95"/>
      <c r="H3991" s="58"/>
    </row>
    <row r="3992" spans="2:8" x14ac:dyDescent="0.25">
      <c r="B3992" s="17"/>
      <c r="C3992" s="100"/>
      <c r="D3992" s="97"/>
      <c r="E3992" s="52"/>
      <c r="F3992" s="54"/>
      <c r="G3992" s="95"/>
      <c r="H3992" s="58"/>
    </row>
    <row r="3993" spans="2:8" x14ac:dyDescent="0.25">
      <c r="B3993" s="17"/>
      <c r="C3993" s="100"/>
      <c r="D3993" s="97"/>
      <c r="E3993" s="52"/>
      <c r="F3993" s="54"/>
      <c r="G3993" s="95"/>
      <c r="H3993" s="58"/>
    </row>
    <row r="3994" spans="2:8" x14ac:dyDescent="0.25">
      <c r="B3994" s="17"/>
      <c r="C3994" s="100"/>
      <c r="D3994" s="97"/>
      <c r="E3994" s="52"/>
      <c r="F3994" s="54"/>
      <c r="G3994" s="95"/>
      <c r="H3994" s="58"/>
    </row>
    <row r="3995" spans="2:8" x14ac:dyDescent="0.25">
      <c r="B3995" s="16"/>
      <c r="C3995" s="100"/>
      <c r="D3995" s="97"/>
      <c r="E3995" s="52"/>
      <c r="F3995" s="54"/>
      <c r="G3995" s="95"/>
      <c r="H3995" s="58"/>
    </row>
    <row r="3996" spans="2:8" x14ac:dyDescent="0.25">
      <c r="B3996" s="17"/>
      <c r="C3996" s="100"/>
      <c r="D3996" s="97"/>
      <c r="E3996" s="52"/>
      <c r="F3996" s="54"/>
      <c r="G3996" s="95"/>
      <c r="H3996" s="58"/>
    </row>
    <row r="3997" spans="2:8" x14ac:dyDescent="0.25">
      <c r="B3997" s="17"/>
      <c r="C3997" s="100"/>
      <c r="D3997" s="97"/>
      <c r="E3997" s="52"/>
      <c r="F3997" s="54"/>
      <c r="G3997" s="95"/>
      <c r="H3997" s="58"/>
    </row>
    <row r="3998" spans="2:8" x14ac:dyDescent="0.25">
      <c r="B3998" s="17"/>
      <c r="C3998" s="100"/>
      <c r="D3998" s="97"/>
      <c r="E3998" s="52"/>
      <c r="F3998" s="54"/>
      <c r="G3998" s="95"/>
      <c r="H3998" s="58"/>
    </row>
    <row r="3999" spans="2:8" x14ac:dyDescent="0.25">
      <c r="B3999" s="17"/>
      <c r="C3999" s="100"/>
      <c r="D3999" s="97"/>
      <c r="E3999" s="52"/>
      <c r="F3999" s="54"/>
      <c r="G3999" s="95"/>
      <c r="H3999" s="58"/>
    </row>
    <row r="4000" spans="2:8" x14ac:dyDescent="0.25">
      <c r="B4000" s="17"/>
      <c r="C4000" s="100"/>
      <c r="D4000" s="97"/>
      <c r="E4000" s="52"/>
      <c r="F4000" s="54"/>
      <c r="G4000" s="95"/>
      <c r="H4000" s="58"/>
    </row>
    <row r="4001" spans="2:8" x14ac:dyDescent="0.25">
      <c r="B4001" s="16"/>
      <c r="C4001" s="100"/>
      <c r="D4001" s="97"/>
      <c r="E4001" s="52"/>
      <c r="F4001" s="54"/>
      <c r="G4001" s="95"/>
      <c r="H4001" s="58"/>
    </row>
    <row r="4002" spans="2:8" x14ac:dyDescent="0.25">
      <c r="B4002" s="17"/>
      <c r="C4002" s="100"/>
      <c r="D4002" s="97"/>
      <c r="E4002" s="52"/>
      <c r="F4002" s="54"/>
      <c r="G4002" s="95"/>
      <c r="H4002" s="58"/>
    </row>
    <row r="4003" spans="2:8" x14ac:dyDescent="0.25">
      <c r="B4003" s="17"/>
      <c r="C4003" s="100"/>
      <c r="D4003" s="97"/>
      <c r="E4003" s="52"/>
      <c r="F4003" s="54"/>
      <c r="G4003" s="95"/>
      <c r="H4003" s="58"/>
    </row>
    <row r="4004" spans="2:8" x14ac:dyDescent="0.25">
      <c r="B4004" s="17"/>
      <c r="C4004" s="100"/>
      <c r="D4004" s="97"/>
      <c r="E4004" s="52"/>
      <c r="F4004" s="54"/>
      <c r="G4004" s="95"/>
      <c r="H4004" s="58"/>
    </row>
    <row r="4005" spans="2:8" x14ac:dyDescent="0.25">
      <c r="B4005" s="17"/>
      <c r="C4005" s="100"/>
      <c r="D4005" s="97"/>
      <c r="E4005" s="52"/>
      <c r="F4005" s="54"/>
      <c r="G4005" s="95"/>
      <c r="H4005" s="58"/>
    </row>
    <row r="4006" spans="2:8" x14ac:dyDescent="0.25">
      <c r="B4006" s="16"/>
      <c r="C4006" s="100"/>
      <c r="D4006" s="97"/>
      <c r="E4006" s="52"/>
      <c r="F4006" s="54"/>
      <c r="G4006" s="95"/>
      <c r="H4006" s="58"/>
    </row>
    <row r="4007" spans="2:8" x14ac:dyDescent="0.25">
      <c r="B4007" s="17"/>
      <c r="C4007" s="100"/>
      <c r="D4007" s="97"/>
      <c r="E4007" s="52"/>
      <c r="F4007" s="54"/>
      <c r="G4007" s="95"/>
      <c r="H4007" s="58"/>
    </row>
    <row r="4008" spans="2:8" x14ac:dyDescent="0.25">
      <c r="B4008" s="17"/>
      <c r="C4008" s="100"/>
      <c r="D4008" s="97"/>
      <c r="E4008" s="52"/>
      <c r="F4008" s="54"/>
      <c r="G4008" s="95"/>
      <c r="H4008" s="58"/>
    </row>
    <row r="4009" spans="2:8" x14ac:dyDescent="0.25">
      <c r="B4009" s="17"/>
      <c r="C4009" s="100"/>
      <c r="D4009" s="97"/>
      <c r="E4009" s="52"/>
      <c r="F4009" s="54"/>
      <c r="G4009" s="95"/>
      <c r="H4009" s="58"/>
    </row>
    <row r="4010" spans="2:8" x14ac:dyDescent="0.25">
      <c r="B4010" s="17"/>
      <c r="C4010" s="100"/>
      <c r="D4010" s="97"/>
      <c r="E4010" s="52"/>
      <c r="F4010" s="54"/>
      <c r="G4010" s="95"/>
      <c r="H4010" s="58"/>
    </row>
    <row r="4011" spans="2:8" x14ac:dyDescent="0.25">
      <c r="B4011" s="17"/>
      <c r="C4011" s="100"/>
      <c r="D4011" s="97"/>
      <c r="E4011" s="52"/>
      <c r="F4011" s="54"/>
      <c r="G4011" s="95"/>
      <c r="H4011" s="58"/>
    </row>
    <row r="4012" spans="2:8" x14ac:dyDescent="0.25">
      <c r="B4012" s="16"/>
      <c r="C4012" s="100"/>
      <c r="D4012" s="97"/>
      <c r="E4012" s="52"/>
      <c r="F4012" s="54"/>
      <c r="G4012" s="95"/>
      <c r="H4012" s="58"/>
    </row>
    <row r="4013" spans="2:8" x14ac:dyDescent="0.25">
      <c r="B4013" s="17"/>
      <c r="C4013" s="100"/>
      <c r="D4013" s="97"/>
      <c r="E4013" s="52"/>
      <c r="F4013" s="54"/>
      <c r="G4013" s="95"/>
      <c r="H4013" s="58"/>
    </row>
    <row r="4014" spans="2:8" x14ac:dyDescent="0.25">
      <c r="B4014" s="17"/>
      <c r="C4014" s="100"/>
      <c r="D4014" s="97"/>
      <c r="E4014" s="52"/>
      <c r="F4014" s="54"/>
      <c r="G4014" s="95"/>
      <c r="H4014" s="58"/>
    </row>
    <row r="4015" spans="2:8" x14ac:dyDescent="0.25">
      <c r="B4015" s="17"/>
      <c r="C4015" s="100"/>
      <c r="D4015" s="97"/>
      <c r="E4015" s="52"/>
      <c r="F4015" s="54"/>
      <c r="G4015" s="95"/>
      <c r="H4015" s="58"/>
    </row>
    <row r="4016" spans="2:8" x14ac:dyDescent="0.25">
      <c r="B4016" s="17"/>
      <c r="C4016" s="100"/>
      <c r="D4016" s="97"/>
      <c r="E4016" s="52"/>
      <c r="F4016" s="54"/>
      <c r="G4016" s="95"/>
      <c r="H4016" s="58"/>
    </row>
    <row r="4017" spans="2:8" x14ac:dyDescent="0.25">
      <c r="B4017" s="16"/>
      <c r="C4017" s="100"/>
      <c r="D4017" s="97"/>
      <c r="E4017" s="52"/>
      <c r="F4017" s="54"/>
      <c r="G4017" s="95"/>
      <c r="H4017" s="58"/>
    </row>
    <row r="4018" spans="2:8" x14ac:dyDescent="0.25">
      <c r="B4018" s="17"/>
      <c r="C4018" s="100"/>
      <c r="D4018" s="97"/>
      <c r="E4018" s="52"/>
      <c r="F4018" s="54"/>
      <c r="G4018" s="95"/>
      <c r="H4018" s="58"/>
    </row>
    <row r="4019" spans="2:8" x14ac:dyDescent="0.25">
      <c r="B4019" s="17"/>
      <c r="C4019" s="100"/>
      <c r="D4019" s="97"/>
      <c r="E4019" s="52"/>
      <c r="F4019" s="54"/>
      <c r="G4019" s="95"/>
      <c r="H4019" s="58"/>
    </row>
    <row r="4020" spans="2:8" x14ac:dyDescent="0.25">
      <c r="B4020" s="17"/>
      <c r="C4020" s="100"/>
      <c r="D4020" s="97"/>
      <c r="E4020" s="52"/>
      <c r="F4020" s="54"/>
      <c r="G4020" s="95"/>
      <c r="H4020" s="58"/>
    </row>
    <row r="4021" spans="2:8" x14ac:dyDescent="0.25">
      <c r="B4021" s="17"/>
      <c r="C4021" s="100"/>
      <c r="D4021" s="97"/>
      <c r="E4021" s="52"/>
      <c r="F4021" s="54"/>
      <c r="G4021" s="95"/>
      <c r="H4021" s="58"/>
    </row>
    <row r="4022" spans="2:8" x14ac:dyDescent="0.25">
      <c r="B4022" s="16"/>
      <c r="C4022" s="100"/>
      <c r="D4022" s="97"/>
      <c r="E4022" s="52"/>
      <c r="F4022" s="54"/>
      <c r="G4022" s="95"/>
      <c r="H4022" s="58"/>
    </row>
    <row r="4023" spans="2:8" x14ac:dyDescent="0.25">
      <c r="B4023" s="17"/>
      <c r="C4023" s="100"/>
      <c r="D4023" s="97"/>
      <c r="E4023" s="52"/>
      <c r="F4023" s="54"/>
      <c r="G4023" s="95"/>
      <c r="H4023" s="58"/>
    </row>
    <row r="4024" spans="2:8" x14ac:dyDescent="0.25">
      <c r="B4024" s="17"/>
      <c r="C4024" s="100"/>
      <c r="D4024" s="97"/>
      <c r="E4024" s="52"/>
      <c r="F4024" s="54"/>
      <c r="G4024" s="95"/>
      <c r="H4024" s="58"/>
    </row>
    <row r="4025" spans="2:8" x14ac:dyDescent="0.25">
      <c r="B4025" s="17"/>
      <c r="C4025" s="100"/>
      <c r="D4025" s="97"/>
      <c r="E4025" s="52"/>
      <c r="F4025" s="54"/>
      <c r="G4025" s="95"/>
      <c r="H4025" s="58"/>
    </row>
    <row r="4026" spans="2:8" x14ac:dyDescent="0.25">
      <c r="B4026" s="17"/>
      <c r="C4026" s="100"/>
      <c r="D4026" s="97"/>
      <c r="E4026" s="52"/>
      <c r="F4026" s="54"/>
      <c r="G4026" s="95"/>
      <c r="H4026" s="58"/>
    </row>
    <row r="4027" spans="2:8" x14ac:dyDescent="0.25">
      <c r="B4027" s="17"/>
      <c r="C4027" s="100"/>
      <c r="D4027" s="97"/>
      <c r="E4027" s="52"/>
      <c r="F4027" s="54"/>
      <c r="G4027" s="95"/>
      <c r="H4027" s="58"/>
    </row>
    <row r="4028" spans="2:8" x14ac:dyDescent="0.25">
      <c r="B4028" s="17"/>
      <c r="C4028" s="100"/>
      <c r="D4028" s="97"/>
      <c r="E4028" s="52"/>
      <c r="F4028" s="54"/>
      <c r="G4028" s="95"/>
      <c r="H4028" s="58"/>
    </row>
    <row r="4029" spans="2:8" x14ac:dyDescent="0.25">
      <c r="B4029" s="17"/>
      <c r="C4029" s="100"/>
      <c r="D4029" s="97"/>
      <c r="E4029" s="52"/>
      <c r="F4029" s="54"/>
      <c r="G4029" s="95"/>
      <c r="H4029" s="58"/>
    </row>
    <row r="4030" spans="2:8" x14ac:dyDescent="0.25">
      <c r="B4030" s="17"/>
      <c r="C4030" s="100"/>
      <c r="D4030" s="97"/>
      <c r="E4030" s="52"/>
      <c r="F4030" s="54"/>
      <c r="G4030" s="95"/>
      <c r="H4030" s="58"/>
    </row>
    <row r="4031" spans="2:8" x14ac:dyDescent="0.25">
      <c r="B4031" s="17"/>
      <c r="C4031" s="100"/>
      <c r="D4031" s="97"/>
      <c r="E4031" s="52"/>
      <c r="F4031" s="54"/>
      <c r="G4031" s="95"/>
      <c r="H4031" s="58"/>
    </row>
    <row r="4032" spans="2:8" x14ac:dyDescent="0.25">
      <c r="B4032" s="17"/>
      <c r="C4032" s="100"/>
      <c r="D4032" s="97"/>
      <c r="E4032" s="52"/>
      <c r="F4032" s="54"/>
      <c r="G4032" s="95"/>
      <c r="H4032" s="58"/>
    </row>
    <row r="4033" spans="2:8" x14ac:dyDescent="0.25">
      <c r="B4033" s="17"/>
      <c r="C4033" s="100"/>
      <c r="D4033" s="97"/>
      <c r="E4033" s="52"/>
      <c r="F4033" s="54"/>
      <c r="G4033" s="95"/>
      <c r="H4033" s="58"/>
    </row>
    <row r="4034" spans="2:8" x14ac:dyDescent="0.25">
      <c r="B4034" s="17"/>
      <c r="C4034" s="100"/>
      <c r="D4034" s="97"/>
      <c r="E4034" s="52"/>
      <c r="F4034" s="54"/>
      <c r="G4034" s="95"/>
      <c r="H4034" s="58"/>
    </row>
    <row r="4035" spans="2:8" x14ac:dyDescent="0.25">
      <c r="B4035" s="17"/>
      <c r="C4035" s="100"/>
      <c r="D4035" s="97"/>
      <c r="E4035" s="52"/>
      <c r="F4035" s="54"/>
      <c r="G4035" s="95"/>
      <c r="H4035" s="58"/>
    </row>
    <row r="4036" spans="2:8" x14ac:dyDescent="0.25">
      <c r="B4036" s="17"/>
      <c r="C4036" s="100"/>
      <c r="D4036" s="97"/>
      <c r="E4036" s="52"/>
      <c r="F4036" s="54"/>
      <c r="G4036" s="95"/>
      <c r="H4036" s="58"/>
    </row>
    <row r="4037" spans="2:8" x14ac:dyDescent="0.25">
      <c r="B4037" s="17"/>
      <c r="C4037" s="100"/>
      <c r="D4037" s="97"/>
      <c r="E4037" s="52"/>
      <c r="F4037" s="54"/>
      <c r="G4037" s="95"/>
      <c r="H4037" s="58"/>
    </row>
    <row r="4038" spans="2:8" x14ac:dyDescent="0.25">
      <c r="B4038" s="17"/>
      <c r="C4038" s="100"/>
      <c r="D4038" s="97"/>
      <c r="E4038" s="52"/>
      <c r="F4038" s="54"/>
      <c r="G4038" s="95"/>
      <c r="H4038" s="58"/>
    </row>
    <row r="4039" spans="2:8" x14ac:dyDescent="0.25">
      <c r="B4039" s="17"/>
      <c r="C4039" s="100"/>
      <c r="D4039" s="97"/>
      <c r="E4039" s="52"/>
      <c r="F4039" s="54"/>
      <c r="G4039" s="95"/>
      <c r="H4039" s="58"/>
    </row>
    <row r="4040" spans="2:8" x14ac:dyDescent="0.25">
      <c r="B4040" s="17"/>
      <c r="C4040" s="100"/>
      <c r="D4040" s="97"/>
      <c r="E4040" s="52"/>
      <c r="F4040" s="54"/>
      <c r="G4040" s="95"/>
      <c r="H4040" s="58"/>
    </row>
    <row r="4041" spans="2:8" x14ac:dyDescent="0.25">
      <c r="B4041" s="17"/>
      <c r="C4041" s="100"/>
      <c r="D4041" s="97"/>
      <c r="E4041" s="52"/>
      <c r="F4041" s="54"/>
      <c r="G4041" s="95"/>
      <c r="H4041" s="58"/>
    </row>
    <row r="4042" spans="2:8" x14ac:dyDescent="0.25">
      <c r="B4042" s="17"/>
      <c r="C4042" s="100"/>
      <c r="D4042" s="97"/>
      <c r="E4042" s="52"/>
      <c r="F4042" s="54"/>
      <c r="G4042" s="95"/>
      <c r="H4042" s="58"/>
    </row>
    <row r="4043" spans="2:8" x14ac:dyDescent="0.25">
      <c r="B4043" s="17"/>
      <c r="C4043" s="100"/>
      <c r="D4043" s="97"/>
      <c r="E4043" s="52"/>
      <c r="F4043" s="54"/>
      <c r="G4043" s="95"/>
      <c r="H4043" s="58"/>
    </row>
    <row r="4044" spans="2:8" x14ac:dyDescent="0.25">
      <c r="B4044" s="17"/>
      <c r="C4044" s="100"/>
      <c r="D4044" s="97"/>
      <c r="E4044" s="52"/>
      <c r="F4044" s="54"/>
      <c r="G4044" s="95"/>
      <c r="H4044" s="58"/>
    </row>
    <row r="4045" spans="2:8" x14ac:dyDescent="0.25">
      <c r="B4045" s="17"/>
      <c r="C4045" s="100"/>
      <c r="D4045" s="97"/>
      <c r="E4045" s="52"/>
      <c r="F4045" s="54"/>
      <c r="G4045" s="95"/>
      <c r="H4045" s="58"/>
    </row>
    <row r="4046" spans="2:8" x14ac:dyDescent="0.25">
      <c r="B4046" s="17"/>
      <c r="C4046" s="100"/>
      <c r="D4046" s="97"/>
      <c r="E4046" s="52"/>
      <c r="F4046" s="54"/>
      <c r="G4046" s="95"/>
      <c r="H4046" s="58"/>
    </row>
    <row r="4047" spans="2:8" x14ac:dyDescent="0.25">
      <c r="B4047" s="17"/>
      <c r="C4047" s="100"/>
      <c r="D4047" s="97"/>
      <c r="E4047" s="52"/>
      <c r="F4047" s="54"/>
      <c r="G4047" s="95"/>
      <c r="H4047" s="58"/>
    </row>
    <row r="4048" spans="2:8" x14ac:dyDescent="0.25">
      <c r="B4048" s="17"/>
      <c r="C4048" s="100"/>
      <c r="D4048" s="97"/>
      <c r="E4048" s="52"/>
      <c r="F4048" s="54"/>
      <c r="G4048" s="95"/>
      <c r="H4048" s="58"/>
    </row>
    <row r="4049" spans="2:8" x14ac:dyDescent="0.25">
      <c r="B4049" s="17"/>
      <c r="C4049" s="100"/>
      <c r="D4049" s="97"/>
      <c r="E4049" s="52"/>
      <c r="F4049" s="54"/>
      <c r="G4049" s="95"/>
      <c r="H4049" s="58"/>
    </row>
    <row r="4050" spans="2:8" x14ac:dyDescent="0.25">
      <c r="B4050" s="17"/>
      <c r="C4050" s="100"/>
      <c r="D4050" s="97"/>
      <c r="E4050" s="52"/>
      <c r="F4050" s="54"/>
      <c r="G4050" s="95"/>
      <c r="H4050" s="58"/>
    </row>
    <row r="4051" spans="2:8" x14ac:dyDescent="0.25">
      <c r="B4051" s="17"/>
      <c r="C4051" s="100"/>
      <c r="D4051" s="97"/>
      <c r="E4051" s="52"/>
      <c r="F4051" s="54"/>
      <c r="G4051" s="95"/>
      <c r="H4051" s="58"/>
    </row>
    <row r="4052" spans="2:8" x14ac:dyDescent="0.25">
      <c r="B4052" s="17"/>
      <c r="C4052" s="100"/>
      <c r="D4052" s="97"/>
      <c r="E4052" s="52"/>
      <c r="F4052" s="54"/>
      <c r="G4052" s="95"/>
      <c r="H4052" s="58"/>
    </row>
    <row r="4053" spans="2:8" x14ac:dyDescent="0.25">
      <c r="B4053" s="16"/>
      <c r="C4053" s="100"/>
      <c r="D4053" s="97"/>
      <c r="E4053" s="52"/>
      <c r="F4053" s="54"/>
      <c r="G4053" s="95"/>
      <c r="H4053" s="58"/>
    </row>
    <row r="4054" spans="2:8" x14ac:dyDescent="0.25">
      <c r="B4054" s="17"/>
      <c r="C4054" s="100"/>
      <c r="D4054" s="97"/>
      <c r="E4054" s="52"/>
      <c r="F4054" s="54"/>
      <c r="G4054" s="95"/>
      <c r="H4054" s="58"/>
    </row>
    <row r="4055" spans="2:8" x14ac:dyDescent="0.25">
      <c r="B4055" s="17"/>
      <c r="C4055" s="100"/>
      <c r="D4055" s="97"/>
      <c r="E4055" s="52"/>
      <c r="F4055" s="54"/>
      <c r="G4055" s="95"/>
      <c r="H4055" s="58"/>
    </row>
    <row r="4056" spans="2:8" x14ac:dyDescent="0.25">
      <c r="B4056" s="16"/>
      <c r="C4056" s="100"/>
      <c r="D4056" s="97"/>
      <c r="E4056" s="52"/>
      <c r="F4056" s="54"/>
      <c r="G4056" s="95"/>
      <c r="H4056" s="58"/>
    </row>
    <row r="4057" spans="2:8" x14ac:dyDescent="0.25">
      <c r="B4057" s="17"/>
      <c r="C4057" s="100"/>
      <c r="D4057" s="97"/>
      <c r="E4057" s="52"/>
      <c r="F4057" s="54"/>
      <c r="G4057" s="95"/>
      <c r="H4057" s="58"/>
    </row>
    <row r="4058" spans="2:8" x14ac:dyDescent="0.25">
      <c r="B4058" s="17"/>
      <c r="C4058" s="100"/>
      <c r="D4058" s="97"/>
      <c r="E4058" s="52"/>
      <c r="F4058" s="54"/>
      <c r="G4058" s="95"/>
      <c r="H4058" s="58"/>
    </row>
    <row r="4059" spans="2:8" x14ac:dyDescent="0.25">
      <c r="B4059" s="17"/>
      <c r="C4059" s="100"/>
      <c r="D4059" s="97"/>
      <c r="E4059" s="52"/>
      <c r="F4059" s="54"/>
      <c r="G4059" s="95"/>
      <c r="H4059" s="58"/>
    </row>
    <row r="4060" spans="2:8" x14ac:dyDescent="0.25">
      <c r="B4060" s="17"/>
      <c r="C4060" s="100"/>
      <c r="D4060" s="97"/>
      <c r="E4060" s="52"/>
      <c r="F4060" s="54"/>
      <c r="G4060" s="95"/>
      <c r="H4060" s="58"/>
    </row>
    <row r="4061" spans="2:8" x14ac:dyDescent="0.25">
      <c r="B4061" s="16"/>
      <c r="C4061" s="100"/>
      <c r="D4061" s="97"/>
      <c r="E4061" s="52"/>
      <c r="F4061" s="54"/>
      <c r="G4061" s="95"/>
      <c r="H4061" s="58"/>
    </row>
    <row r="4062" spans="2:8" x14ac:dyDescent="0.25">
      <c r="B4062" s="17"/>
      <c r="C4062" s="100"/>
      <c r="D4062" s="97"/>
      <c r="E4062" s="52"/>
      <c r="F4062" s="54"/>
      <c r="G4062" s="95"/>
      <c r="H4062" s="58"/>
    </row>
    <row r="4063" spans="2:8" x14ac:dyDescent="0.25">
      <c r="B4063" s="17"/>
      <c r="C4063" s="100"/>
      <c r="D4063" s="97"/>
      <c r="E4063" s="52"/>
      <c r="F4063" s="54"/>
      <c r="G4063" s="95"/>
      <c r="H4063" s="58"/>
    </row>
    <row r="4064" spans="2:8" x14ac:dyDescent="0.25">
      <c r="B4064" s="17"/>
      <c r="C4064" s="100"/>
      <c r="D4064" s="97"/>
      <c r="E4064" s="52"/>
      <c r="F4064" s="54"/>
      <c r="G4064" s="95"/>
      <c r="H4064" s="58"/>
    </row>
    <row r="4065" spans="2:8" x14ac:dyDescent="0.25">
      <c r="B4065" s="17"/>
      <c r="C4065" s="100"/>
      <c r="D4065" s="97"/>
      <c r="E4065" s="52"/>
      <c r="F4065" s="54"/>
      <c r="G4065" s="95"/>
      <c r="H4065" s="58"/>
    </row>
    <row r="4066" spans="2:8" x14ac:dyDescent="0.25">
      <c r="B4066" s="17"/>
      <c r="C4066" s="100"/>
      <c r="D4066" s="97"/>
      <c r="E4066" s="52"/>
      <c r="F4066" s="54"/>
      <c r="G4066" s="95"/>
      <c r="H4066" s="58"/>
    </row>
    <row r="4067" spans="2:8" x14ac:dyDescent="0.25">
      <c r="B4067" s="17"/>
      <c r="C4067" s="100"/>
      <c r="D4067" s="97"/>
      <c r="E4067" s="52"/>
      <c r="F4067" s="54"/>
      <c r="G4067" s="95"/>
      <c r="H4067" s="58"/>
    </row>
    <row r="4068" spans="2:8" x14ac:dyDescent="0.25">
      <c r="B4068" s="17"/>
      <c r="C4068" s="100"/>
      <c r="D4068" s="97"/>
      <c r="E4068" s="52"/>
      <c r="F4068" s="54"/>
      <c r="G4068" s="95"/>
      <c r="H4068" s="58"/>
    </row>
    <row r="4069" spans="2:8" x14ac:dyDescent="0.25">
      <c r="B4069" s="17"/>
      <c r="C4069" s="100"/>
      <c r="D4069" s="97"/>
      <c r="E4069" s="52"/>
      <c r="F4069" s="54"/>
      <c r="G4069" s="95"/>
      <c r="H4069" s="58"/>
    </row>
    <row r="4070" spans="2:8" x14ac:dyDescent="0.25">
      <c r="B4070" s="17"/>
      <c r="C4070" s="100"/>
      <c r="D4070" s="97"/>
      <c r="E4070" s="52"/>
      <c r="F4070" s="54"/>
      <c r="G4070" s="95"/>
      <c r="H4070" s="58"/>
    </row>
    <row r="4071" spans="2:8" x14ac:dyDescent="0.25">
      <c r="B4071" s="17"/>
      <c r="C4071" s="100"/>
      <c r="D4071" s="97"/>
      <c r="E4071" s="52"/>
      <c r="F4071" s="54"/>
      <c r="G4071" s="95"/>
      <c r="H4071" s="58"/>
    </row>
    <row r="4072" spans="2:8" x14ac:dyDescent="0.25">
      <c r="B4072" s="17"/>
      <c r="C4072" s="100"/>
      <c r="D4072" s="97"/>
      <c r="E4072" s="52"/>
      <c r="F4072" s="54"/>
      <c r="G4072" s="95"/>
      <c r="H4072" s="58"/>
    </row>
    <row r="4073" spans="2:8" x14ac:dyDescent="0.25">
      <c r="B4073" s="17"/>
      <c r="C4073" s="100"/>
      <c r="D4073" s="97"/>
      <c r="E4073" s="52"/>
      <c r="F4073" s="54"/>
      <c r="G4073" s="95"/>
      <c r="H4073" s="58"/>
    </row>
    <row r="4074" spans="2:8" x14ac:dyDescent="0.25">
      <c r="B4074" s="17"/>
      <c r="C4074" s="100"/>
      <c r="D4074" s="97"/>
      <c r="E4074" s="52"/>
      <c r="F4074" s="54"/>
      <c r="G4074" s="95"/>
      <c r="H4074" s="58"/>
    </row>
    <row r="4075" spans="2:8" x14ac:dyDescent="0.25">
      <c r="B4075" s="17"/>
      <c r="C4075" s="100"/>
      <c r="D4075" s="97"/>
      <c r="E4075" s="52"/>
      <c r="F4075" s="54"/>
      <c r="G4075" s="95"/>
      <c r="H4075" s="58"/>
    </row>
    <row r="4076" spans="2:8" x14ac:dyDescent="0.25">
      <c r="B4076" s="16"/>
      <c r="C4076" s="100"/>
      <c r="D4076" s="97"/>
      <c r="E4076" s="52"/>
      <c r="F4076" s="54"/>
      <c r="G4076" s="95"/>
      <c r="H4076" s="58"/>
    </row>
    <row r="4077" spans="2:8" x14ac:dyDescent="0.25">
      <c r="B4077" s="17"/>
      <c r="C4077" s="100"/>
      <c r="D4077" s="97"/>
      <c r="E4077" s="52"/>
      <c r="F4077" s="54"/>
      <c r="G4077" s="95"/>
      <c r="H4077" s="58"/>
    </row>
    <row r="4078" spans="2:8" x14ac:dyDescent="0.25">
      <c r="B4078" s="17"/>
      <c r="C4078" s="100"/>
      <c r="D4078" s="97"/>
      <c r="E4078" s="52"/>
      <c r="F4078" s="54"/>
      <c r="G4078" s="95"/>
      <c r="H4078" s="58"/>
    </row>
    <row r="4079" spans="2:8" x14ac:dyDescent="0.25">
      <c r="B4079" s="17"/>
      <c r="C4079" s="100"/>
      <c r="D4079" s="97"/>
      <c r="E4079" s="52"/>
      <c r="F4079" s="54"/>
      <c r="G4079" s="95"/>
      <c r="H4079" s="58"/>
    </row>
    <row r="4080" spans="2:8" x14ac:dyDescent="0.25">
      <c r="B4080" s="17"/>
      <c r="C4080" s="100"/>
      <c r="D4080" s="97"/>
      <c r="E4080" s="52"/>
      <c r="F4080" s="54"/>
      <c r="G4080" s="95"/>
      <c r="H4080" s="58"/>
    </row>
    <row r="4081" spans="2:8" x14ac:dyDescent="0.25">
      <c r="B4081" s="17"/>
      <c r="C4081" s="100"/>
      <c r="D4081" s="97"/>
      <c r="E4081" s="52"/>
      <c r="F4081" s="54"/>
      <c r="G4081" s="95"/>
      <c r="H4081" s="58"/>
    </row>
    <row r="4082" spans="2:8" x14ac:dyDescent="0.25">
      <c r="B4082" s="17"/>
      <c r="C4082" s="100"/>
      <c r="D4082" s="97"/>
      <c r="E4082" s="52"/>
      <c r="F4082" s="54"/>
      <c r="G4082" s="95"/>
      <c r="H4082" s="58"/>
    </row>
    <row r="4083" spans="2:8" x14ac:dyDescent="0.25">
      <c r="B4083" s="16"/>
      <c r="C4083" s="100"/>
      <c r="D4083" s="97"/>
      <c r="E4083" s="52"/>
      <c r="F4083" s="54"/>
      <c r="G4083" s="95"/>
      <c r="H4083" s="58"/>
    </row>
    <row r="4084" spans="2:8" x14ac:dyDescent="0.25">
      <c r="B4084" s="17"/>
      <c r="C4084" s="100"/>
      <c r="D4084" s="97"/>
      <c r="E4084" s="52"/>
      <c r="F4084" s="54"/>
      <c r="G4084" s="95"/>
      <c r="H4084" s="58"/>
    </row>
    <row r="4085" spans="2:8" x14ac:dyDescent="0.25">
      <c r="B4085" s="17"/>
      <c r="C4085" s="100"/>
      <c r="D4085" s="97"/>
      <c r="E4085" s="52"/>
      <c r="F4085" s="54"/>
      <c r="G4085" s="95"/>
      <c r="H4085" s="58"/>
    </row>
    <row r="4086" spans="2:8" x14ac:dyDescent="0.25">
      <c r="B4086" s="17"/>
      <c r="C4086" s="100"/>
      <c r="D4086" s="97"/>
      <c r="E4086" s="52"/>
      <c r="F4086" s="54"/>
      <c r="G4086" s="95"/>
      <c r="H4086" s="58"/>
    </row>
    <row r="4087" spans="2:8" x14ac:dyDescent="0.25">
      <c r="B4087" s="17"/>
      <c r="C4087" s="100"/>
      <c r="D4087" s="97"/>
      <c r="E4087" s="52"/>
      <c r="F4087" s="54"/>
      <c r="G4087" s="95"/>
      <c r="H4087" s="58"/>
    </row>
    <row r="4088" spans="2:8" x14ac:dyDescent="0.25">
      <c r="B4088" s="17"/>
      <c r="C4088" s="100"/>
      <c r="D4088" s="97"/>
      <c r="E4088" s="52"/>
      <c r="F4088" s="54"/>
      <c r="G4088" s="95"/>
      <c r="H4088" s="58"/>
    </row>
    <row r="4089" spans="2:8" x14ac:dyDescent="0.25">
      <c r="B4089" s="17"/>
      <c r="C4089" s="100"/>
      <c r="D4089" s="97"/>
      <c r="E4089" s="52"/>
      <c r="F4089" s="54"/>
      <c r="G4089" s="95"/>
      <c r="H4089" s="58"/>
    </row>
    <row r="4090" spans="2:8" x14ac:dyDescent="0.25">
      <c r="B4090" s="17"/>
      <c r="C4090" s="100"/>
      <c r="D4090" s="97"/>
      <c r="E4090" s="52"/>
      <c r="F4090" s="54"/>
      <c r="G4090" s="95"/>
      <c r="H4090" s="58"/>
    </row>
    <row r="4091" spans="2:8" x14ac:dyDescent="0.25">
      <c r="B4091" s="17"/>
      <c r="C4091" s="100"/>
      <c r="D4091" s="97"/>
      <c r="E4091" s="52"/>
      <c r="F4091" s="54"/>
      <c r="G4091" s="95"/>
      <c r="H4091" s="58"/>
    </row>
    <row r="4092" spans="2:8" x14ac:dyDescent="0.25">
      <c r="B4092" s="17"/>
      <c r="C4092" s="100"/>
      <c r="D4092" s="97"/>
      <c r="E4092" s="52"/>
      <c r="F4092" s="54"/>
      <c r="G4092" s="95"/>
      <c r="H4092" s="58"/>
    </row>
    <row r="4093" spans="2:8" x14ac:dyDescent="0.25">
      <c r="B4093" s="17"/>
      <c r="C4093" s="100"/>
      <c r="D4093" s="97"/>
      <c r="E4093" s="52"/>
      <c r="F4093" s="54"/>
      <c r="G4093" s="95"/>
      <c r="H4093" s="58"/>
    </row>
    <row r="4094" spans="2:8" x14ac:dyDescent="0.25">
      <c r="B4094" s="17"/>
      <c r="C4094" s="100"/>
      <c r="D4094" s="97"/>
      <c r="E4094" s="52"/>
      <c r="F4094" s="54"/>
      <c r="G4094" s="95"/>
      <c r="H4094" s="58"/>
    </row>
    <row r="4095" spans="2:8" x14ac:dyDescent="0.25">
      <c r="B4095" s="17"/>
      <c r="C4095" s="100"/>
      <c r="D4095" s="97"/>
      <c r="E4095" s="52"/>
      <c r="F4095" s="54"/>
      <c r="G4095" s="95"/>
      <c r="H4095" s="58"/>
    </row>
    <row r="4096" spans="2:8" x14ac:dyDescent="0.25">
      <c r="B4096" s="17"/>
      <c r="C4096" s="100"/>
      <c r="D4096" s="97"/>
      <c r="E4096" s="52"/>
      <c r="F4096" s="54"/>
      <c r="G4096" s="95"/>
      <c r="H4096" s="58"/>
    </row>
    <row r="4097" spans="2:8" x14ac:dyDescent="0.25">
      <c r="B4097" s="17"/>
      <c r="C4097" s="100"/>
      <c r="D4097" s="97"/>
      <c r="E4097" s="52"/>
      <c r="F4097" s="54"/>
      <c r="G4097" s="95"/>
      <c r="H4097" s="58"/>
    </row>
    <row r="4098" spans="2:8" x14ac:dyDescent="0.25">
      <c r="B4098" s="16"/>
      <c r="C4098" s="100"/>
      <c r="D4098" s="97"/>
      <c r="E4098" s="52"/>
      <c r="F4098" s="54"/>
      <c r="G4098" s="95"/>
      <c r="H4098" s="58"/>
    </row>
    <row r="4099" spans="2:8" x14ac:dyDescent="0.25">
      <c r="B4099" s="17"/>
      <c r="C4099" s="100"/>
      <c r="D4099" s="97"/>
      <c r="E4099" s="52"/>
      <c r="F4099" s="54"/>
      <c r="G4099" s="95"/>
      <c r="H4099" s="58"/>
    </row>
    <row r="4100" spans="2:8" x14ac:dyDescent="0.25">
      <c r="B4100" s="17"/>
      <c r="C4100" s="100"/>
      <c r="D4100" s="97"/>
      <c r="E4100" s="52"/>
      <c r="F4100" s="54"/>
      <c r="G4100" s="95"/>
      <c r="H4100" s="58"/>
    </row>
    <row r="4101" spans="2:8" x14ac:dyDescent="0.25">
      <c r="B4101" s="17"/>
      <c r="C4101" s="100"/>
      <c r="D4101" s="97"/>
      <c r="E4101" s="52"/>
      <c r="F4101" s="54"/>
      <c r="G4101" s="95"/>
      <c r="H4101" s="58"/>
    </row>
    <row r="4102" spans="2:8" x14ac:dyDescent="0.25">
      <c r="B4102" s="17"/>
      <c r="C4102" s="100"/>
      <c r="D4102" s="97"/>
      <c r="E4102" s="52"/>
      <c r="F4102" s="54"/>
      <c r="G4102" s="95"/>
      <c r="H4102" s="58"/>
    </row>
    <row r="4103" spans="2:8" x14ac:dyDescent="0.25">
      <c r="B4103" s="17"/>
      <c r="C4103" s="100"/>
      <c r="D4103" s="97"/>
      <c r="E4103" s="52"/>
      <c r="F4103" s="54"/>
      <c r="G4103" s="95"/>
      <c r="H4103" s="58"/>
    </row>
    <row r="4104" spans="2:8" x14ac:dyDescent="0.25">
      <c r="B4104" s="17"/>
      <c r="C4104" s="100"/>
      <c r="D4104" s="97"/>
      <c r="E4104" s="52"/>
      <c r="F4104" s="54"/>
      <c r="G4104" s="95"/>
      <c r="H4104" s="58"/>
    </row>
    <row r="4105" spans="2:8" x14ac:dyDescent="0.25">
      <c r="B4105" s="17"/>
      <c r="C4105" s="100"/>
      <c r="D4105" s="97"/>
      <c r="E4105" s="52"/>
      <c r="F4105" s="54"/>
      <c r="G4105" s="95"/>
      <c r="H4105" s="58"/>
    </row>
    <row r="4106" spans="2:8" x14ac:dyDescent="0.25">
      <c r="B4106" s="17"/>
      <c r="C4106" s="100"/>
      <c r="D4106" s="97"/>
      <c r="E4106" s="52"/>
      <c r="F4106" s="54"/>
      <c r="G4106" s="95"/>
      <c r="H4106" s="58"/>
    </row>
    <row r="4107" spans="2:8" x14ac:dyDescent="0.25">
      <c r="B4107" s="17"/>
      <c r="C4107" s="100"/>
      <c r="D4107" s="97"/>
      <c r="E4107" s="52"/>
      <c r="F4107" s="54"/>
      <c r="G4107" s="95"/>
      <c r="H4107" s="58"/>
    </row>
    <row r="4108" spans="2:8" x14ac:dyDescent="0.25">
      <c r="B4108" s="17"/>
      <c r="C4108" s="100"/>
      <c r="D4108" s="97"/>
      <c r="E4108" s="52"/>
      <c r="F4108" s="54"/>
      <c r="G4108" s="95"/>
      <c r="H4108" s="58"/>
    </row>
    <row r="4109" spans="2:8" x14ac:dyDescent="0.25">
      <c r="B4109" s="17"/>
      <c r="C4109" s="100"/>
      <c r="D4109" s="97"/>
      <c r="E4109" s="52"/>
      <c r="F4109" s="54"/>
      <c r="G4109" s="95"/>
      <c r="H4109" s="58"/>
    </row>
    <row r="4110" spans="2:8" x14ac:dyDescent="0.25">
      <c r="B4110" s="17"/>
      <c r="C4110" s="100"/>
      <c r="D4110" s="97"/>
      <c r="E4110" s="52"/>
      <c r="F4110" s="54"/>
      <c r="G4110" s="95"/>
      <c r="H4110" s="58"/>
    </row>
    <row r="4111" spans="2:8" x14ac:dyDescent="0.25">
      <c r="B4111" s="17"/>
      <c r="C4111" s="100"/>
      <c r="D4111" s="97"/>
      <c r="E4111" s="52"/>
      <c r="F4111" s="54"/>
      <c r="G4111" s="95"/>
      <c r="H4111" s="58"/>
    </row>
    <row r="4112" spans="2:8" x14ac:dyDescent="0.25">
      <c r="B4112" s="17"/>
      <c r="C4112" s="100"/>
      <c r="D4112" s="97"/>
      <c r="E4112" s="52"/>
      <c r="F4112" s="54"/>
      <c r="G4112" s="95"/>
      <c r="H4112" s="58"/>
    </row>
    <row r="4113" spans="2:8" x14ac:dyDescent="0.25">
      <c r="B4113" s="16"/>
      <c r="C4113" s="100"/>
      <c r="D4113" s="97"/>
      <c r="E4113" s="52"/>
      <c r="F4113" s="54"/>
      <c r="G4113" s="95"/>
      <c r="H4113" s="58"/>
    </row>
    <row r="4114" spans="2:8" x14ac:dyDescent="0.25">
      <c r="B4114" s="17"/>
      <c r="C4114" s="100"/>
      <c r="D4114" s="97"/>
      <c r="E4114" s="52"/>
      <c r="F4114" s="54"/>
      <c r="G4114" s="95"/>
      <c r="H4114" s="58"/>
    </row>
    <row r="4115" spans="2:8" x14ac:dyDescent="0.25">
      <c r="B4115" s="17"/>
      <c r="C4115" s="100"/>
      <c r="D4115" s="97"/>
      <c r="E4115" s="52"/>
      <c r="F4115" s="54"/>
      <c r="G4115" s="95"/>
      <c r="H4115" s="58"/>
    </row>
    <row r="4116" spans="2:8" x14ac:dyDescent="0.25">
      <c r="B4116" s="17"/>
      <c r="C4116" s="100"/>
      <c r="D4116" s="97"/>
      <c r="E4116" s="52"/>
      <c r="F4116" s="54"/>
      <c r="G4116" s="95"/>
      <c r="H4116" s="58"/>
    </row>
    <row r="4117" spans="2:8" x14ac:dyDescent="0.25">
      <c r="B4117" s="17"/>
      <c r="C4117" s="100"/>
      <c r="D4117" s="97"/>
      <c r="E4117" s="52"/>
      <c r="F4117" s="54"/>
      <c r="G4117" s="95"/>
      <c r="H4117" s="58"/>
    </row>
    <row r="4118" spans="2:8" x14ac:dyDescent="0.25">
      <c r="B4118" s="17"/>
      <c r="C4118" s="100"/>
      <c r="D4118" s="97"/>
      <c r="E4118" s="52"/>
      <c r="F4118" s="54"/>
      <c r="G4118" s="95"/>
      <c r="H4118" s="58"/>
    </row>
    <row r="4119" spans="2:8" x14ac:dyDescent="0.25">
      <c r="B4119" s="17"/>
      <c r="C4119" s="100"/>
      <c r="D4119" s="97"/>
      <c r="E4119" s="52"/>
      <c r="F4119" s="54"/>
      <c r="G4119" s="95"/>
      <c r="H4119" s="58"/>
    </row>
    <row r="4120" spans="2:8" x14ac:dyDescent="0.25">
      <c r="B4120" s="17"/>
      <c r="C4120" s="100"/>
      <c r="D4120" s="97"/>
      <c r="E4120" s="52"/>
      <c r="F4120" s="54"/>
      <c r="G4120" s="95"/>
      <c r="H4120" s="58"/>
    </row>
    <row r="4121" spans="2:8" x14ac:dyDescent="0.25">
      <c r="B4121" s="17"/>
      <c r="C4121" s="100"/>
      <c r="D4121" s="97"/>
      <c r="E4121" s="52"/>
      <c r="F4121" s="54"/>
      <c r="G4121" s="95"/>
      <c r="H4121" s="58"/>
    </row>
    <row r="4122" spans="2:8" x14ac:dyDescent="0.25">
      <c r="B4122" s="17"/>
      <c r="C4122" s="100"/>
      <c r="D4122" s="97"/>
      <c r="E4122" s="52"/>
      <c r="F4122" s="54"/>
      <c r="G4122" s="95"/>
      <c r="H4122" s="58"/>
    </row>
    <row r="4123" spans="2:8" x14ac:dyDescent="0.25">
      <c r="B4123" s="17"/>
      <c r="C4123" s="100"/>
      <c r="D4123" s="97"/>
      <c r="E4123" s="52"/>
      <c r="F4123" s="54"/>
      <c r="G4123" s="95"/>
      <c r="H4123" s="58"/>
    </row>
    <row r="4124" spans="2:8" x14ac:dyDescent="0.25">
      <c r="B4124" s="17"/>
      <c r="C4124" s="100"/>
      <c r="D4124" s="97"/>
      <c r="E4124" s="52"/>
      <c r="F4124" s="54"/>
      <c r="G4124" s="95"/>
      <c r="H4124" s="58"/>
    </row>
    <row r="4125" spans="2:8" x14ac:dyDescent="0.25">
      <c r="B4125" s="17"/>
      <c r="C4125" s="100"/>
      <c r="D4125" s="97"/>
      <c r="E4125" s="52"/>
      <c r="F4125" s="54"/>
      <c r="G4125" s="95"/>
      <c r="H4125" s="58"/>
    </row>
    <row r="4126" spans="2:8" x14ac:dyDescent="0.25">
      <c r="B4126" s="16"/>
      <c r="C4126" s="100"/>
      <c r="D4126" s="97"/>
      <c r="E4126" s="52"/>
      <c r="F4126" s="54"/>
      <c r="G4126" s="95"/>
      <c r="H4126" s="58"/>
    </row>
    <row r="4127" spans="2:8" x14ac:dyDescent="0.25">
      <c r="B4127" s="17"/>
      <c r="C4127" s="100"/>
      <c r="D4127" s="97"/>
      <c r="E4127" s="52"/>
      <c r="F4127" s="54"/>
      <c r="G4127" s="95"/>
      <c r="H4127" s="58"/>
    </row>
    <row r="4128" spans="2:8" x14ac:dyDescent="0.25">
      <c r="B4128" s="17"/>
      <c r="C4128" s="100"/>
      <c r="D4128" s="97"/>
      <c r="E4128" s="52"/>
      <c r="F4128" s="54"/>
      <c r="G4128" s="95"/>
      <c r="H4128" s="58"/>
    </row>
    <row r="4129" spans="2:8" x14ac:dyDescent="0.25">
      <c r="B4129" s="17"/>
      <c r="C4129" s="100"/>
      <c r="D4129" s="97"/>
      <c r="E4129" s="52"/>
      <c r="F4129" s="54"/>
      <c r="G4129" s="95"/>
      <c r="H4129" s="58"/>
    </row>
    <row r="4130" spans="2:8" x14ac:dyDescent="0.25">
      <c r="B4130" s="17"/>
      <c r="C4130" s="100"/>
      <c r="D4130" s="97"/>
      <c r="E4130" s="52"/>
      <c r="F4130" s="54"/>
      <c r="G4130" s="95"/>
      <c r="H4130" s="58"/>
    </row>
    <row r="4131" spans="2:8" x14ac:dyDescent="0.25">
      <c r="B4131" s="17"/>
      <c r="C4131" s="100"/>
      <c r="D4131" s="97"/>
      <c r="E4131" s="52"/>
      <c r="F4131" s="54"/>
      <c r="G4131" s="95"/>
      <c r="H4131" s="58"/>
    </row>
    <row r="4132" spans="2:8" x14ac:dyDescent="0.25">
      <c r="B4132" s="16"/>
      <c r="C4132" s="100"/>
      <c r="D4132" s="97"/>
      <c r="E4132" s="52"/>
      <c r="F4132" s="54"/>
      <c r="G4132" s="95"/>
      <c r="H4132" s="58"/>
    </row>
    <row r="4133" spans="2:8" x14ac:dyDescent="0.25">
      <c r="B4133" s="17"/>
      <c r="C4133" s="100"/>
      <c r="D4133" s="97"/>
      <c r="E4133" s="52"/>
      <c r="F4133" s="54"/>
      <c r="G4133" s="95"/>
      <c r="H4133" s="58"/>
    </row>
    <row r="4134" spans="2:8" x14ac:dyDescent="0.25">
      <c r="B4134" s="17"/>
      <c r="C4134" s="100"/>
      <c r="D4134" s="97"/>
      <c r="E4134" s="52"/>
      <c r="F4134" s="54"/>
      <c r="G4134" s="95"/>
      <c r="H4134" s="58"/>
    </row>
    <row r="4135" spans="2:8" x14ac:dyDescent="0.25">
      <c r="B4135" s="17"/>
      <c r="C4135" s="100"/>
      <c r="D4135" s="97"/>
      <c r="E4135" s="52"/>
      <c r="F4135" s="54"/>
      <c r="G4135" s="95"/>
      <c r="H4135" s="58"/>
    </row>
    <row r="4136" spans="2:8" x14ac:dyDescent="0.25">
      <c r="B4136" s="17"/>
      <c r="C4136" s="100"/>
      <c r="D4136" s="97"/>
      <c r="E4136" s="52"/>
      <c r="F4136" s="54"/>
      <c r="G4136" s="95"/>
      <c r="H4136" s="58"/>
    </row>
    <row r="4137" spans="2:8" x14ac:dyDescent="0.25">
      <c r="B4137" s="17"/>
      <c r="C4137" s="100"/>
      <c r="D4137" s="97"/>
      <c r="E4137" s="52"/>
      <c r="F4137" s="54"/>
      <c r="G4137" s="95"/>
      <c r="H4137" s="58"/>
    </row>
    <row r="4138" spans="2:8" x14ac:dyDescent="0.25">
      <c r="B4138" s="16"/>
      <c r="C4138" s="100"/>
      <c r="D4138" s="97"/>
      <c r="E4138" s="52"/>
      <c r="F4138" s="54"/>
      <c r="G4138" s="95"/>
      <c r="H4138" s="58"/>
    </row>
    <row r="4139" spans="2:8" x14ac:dyDescent="0.25">
      <c r="B4139" s="17"/>
      <c r="C4139" s="100"/>
      <c r="D4139" s="97"/>
      <c r="E4139" s="52"/>
      <c r="F4139" s="54"/>
      <c r="G4139" s="95"/>
      <c r="H4139" s="58"/>
    </row>
    <row r="4140" spans="2:8" x14ac:dyDescent="0.25">
      <c r="B4140" s="17"/>
      <c r="C4140" s="100"/>
      <c r="D4140" s="97"/>
      <c r="E4140" s="52"/>
      <c r="F4140" s="54"/>
      <c r="G4140" s="95"/>
      <c r="H4140" s="58"/>
    </row>
    <row r="4141" spans="2:8" x14ac:dyDescent="0.25">
      <c r="B4141" s="17"/>
      <c r="C4141" s="100"/>
      <c r="D4141" s="97"/>
      <c r="E4141" s="52"/>
      <c r="F4141" s="54"/>
      <c r="G4141" s="95"/>
      <c r="H4141" s="58"/>
    </row>
    <row r="4142" spans="2:8" x14ac:dyDescent="0.25">
      <c r="B4142" s="17"/>
      <c r="C4142" s="100"/>
      <c r="D4142" s="97"/>
      <c r="E4142" s="52"/>
      <c r="F4142" s="54"/>
      <c r="G4142" s="95"/>
      <c r="H4142" s="58"/>
    </row>
    <row r="4143" spans="2:8" x14ac:dyDescent="0.25">
      <c r="B4143" s="17"/>
      <c r="C4143" s="100"/>
      <c r="D4143" s="97"/>
      <c r="E4143" s="52"/>
      <c r="F4143" s="54"/>
      <c r="G4143" s="95"/>
      <c r="H4143" s="58"/>
    </row>
    <row r="4144" spans="2:8" x14ac:dyDescent="0.25">
      <c r="B4144" s="16"/>
      <c r="C4144" s="100"/>
      <c r="D4144" s="97"/>
      <c r="E4144" s="52"/>
      <c r="F4144" s="54"/>
      <c r="G4144" s="95"/>
      <c r="H4144" s="58"/>
    </row>
    <row r="4145" spans="2:8" x14ac:dyDescent="0.25">
      <c r="B4145" s="17"/>
      <c r="C4145" s="100"/>
      <c r="D4145" s="97"/>
      <c r="E4145" s="52"/>
      <c r="F4145" s="54"/>
      <c r="G4145" s="95"/>
      <c r="H4145" s="58"/>
    </row>
    <row r="4146" spans="2:8" x14ac:dyDescent="0.25">
      <c r="B4146" s="17"/>
      <c r="C4146" s="100"/>
      <c r="D4146" s="97"/>
      <c r="E4146" s="52"/>
      <c r="F4146" s="54"/>
      <c r="G4146" s="95"/>
      <c r="H4146" s="58"/>
    </row>
    <row r="4147" spans="2:8" x14ac:dyDescent="0.25">
      <c r="B4147" s="17"/>
      <c r="C4147" s="100"/>
      <c r="D4147" s="97"/>
      <c r="E4147" s="52"/>
      <c r="F4147" s="54"/>
      <c r="G4147" s="95"/>
      <c r="H4147" s="58"/>
    </row>
    <row r="4148" spans="2:8" x14ac:dyDescent="0.25">
      <c r="B4148" s="17"/>
      <c r="C4148" s="100"/>
      <c r="D4148" s="97"/>
      <c r="E4148" s="52"/>
      <c r="F4148" s="54"/>
      <c r="G4148" s="95"/>
      <c r="H4148" s="58"/>
    </row>
    <row r="4149" spans="2:8" x14ac:dyDescent="0.25">
      <c r="B4149" s="16"/>
      <c r="C4149" s="100"/>
      <c r="D4149" s="97"/>
      <c r="E4149" s="52"/>
      <c r="F4149" s="54"/>
      <c r="G4149" s="95"/>
      <c r="H4149" s="58"/>
    </row>
    <row r="4150" spans="2:8" x14ac:dyDescent="0.25">
      <c r="B4150" s="17"/>
      <c r="C4150" s="100"/>
      <c r="D4150" s="97"/>
      <c r="E4150" s="52"/>
      <c r="F4150" s="54"/>
      <c r="G4150" s="95"/>
      <c r="H4150" s="58"/>
    </row>
    <row r="4151" spans="2:8" x14ac:dyDescent="0.25">
      <c r="B4151" s="17"/>
      <c r="C4151" s="100"/>
      <c r="D4151" s="97"/>
      <c r="E4151" s="52"/>
      <c r="F4151" s="54"/>
      <c r="G4151" s="95"/>
      <c r="H4151" s="58"/>
    </row>
    <row r="4152" spans="2:8" x14ac:dyDescent="0.25">
      <c r="B4152" s="17"/>
      <c r="C4152" s="100"/>
      <c r="D4152" s="97"/>
      <c r="E4152" s="52"/>
      <c r="F4152" s="54"/>
      <c r="G4152" s="95"/>
      <c r="H4152" s="58"/>
    </row>
    <row r="4153" spans="2:8" x14ac:dyDescent="0.25">
      <c r="B4153" s="17"/>
      <c r="C4153" s="100"/>
      <c r="D4153" s="97"/>
      <c r="E4153" s="52"/>
      <c r="F4153" s="54"/>
      <c r="G4153" s="95"/>
      <c r="H4153" s="58"/>
    </row>
    <row r="4154" spans="2:8" x14ac:dyDescent="0.25">
      <c r="B4154" s="17"/>
      <c r="C4154" s="100"/>
      <c r="D4154" s="97"/>
      <c r="E4154" s="52"/>
      <c r="F4154" s="54"/>
      <c r="G4154" s="95"/>
      <c r="H4154" s="58"/>
    </row>
    <row r="4155" spans="2:8" x14ac:dyDescent="0.25">
      <c r="B4155" s="17"/>
      <c r="C4155" s="100"/>
      <c r="D4155" s="97"/>
      <c r="E4155" s="52"/>
      <c r="F4155" s="54"/>
      <c r="G4155" s="95"/>
      <c r="H4155" s="58"/>
    </row>
    <row r="4156" spans="2:8" x14ac:dyDescent="0.25">
      <c r="B4156" s="16"/>
      <c r="C4156" s="100"/>
      <c r="D4156" s="97"/>
      <c r="E4156" s="52"/>
      <c r="F4156" s="54"/>
      <c r="G4156" s="95"/>
      <c r="H4156" s="58"/>
    </row>
    <row r="4157" spans="2:8" x14ac:dyDescent="0.25">
      <c r="B4157" s="17"/>
      <c r="C4157" s="100"/>
      <c r="D4157" s="97"/>
      <c r="E4157" s="52"/>
      <c r="F4157" s="54"/>
      <c r="G4157" s="95"/>
      <c r="H4157" s="58"/>
    </row>
    <row r="4158" spans="2:8" x14ac:dyDescent="0.25">
      <c r="B4158" s="17"/>
      <c r="C4158" s="100"/>
      <c r="D4158" s="97"/>
      <c r="E4158" s="52"/>
      <c r="F4158" s="54"/>
      <c r="G4158" s="95"/>
      <c r="H4158" s="58"/>
    </row>
    <row r="4159" spans="2:8" x14ac:dyDescent="0.25">
      <c r="B4159" s="16"/>
      <c r="C4159" s="100"/>
      <c r="D4159" s="97"/>
      <c r="E4159" s="52"/>
      <c r="F4159" s="54"/>
      <c r="G4159" s="95"/>
      <c r="H4159" s="58"/>
    </row>
    <row r="4160" spans="2:8" x14ac:dyDescent="0.25">
      <c r="B4160" s="17"/>
      <c r="C4160" s="100"/>
      <c r="D4160" s="97"/>
      <c r="E4160" s="52"/>
      <c r="F4160" s="54"/>
      <c r="G4160" s="95"/>
      <c r="H4160" s="58"/>
    </row>
    <row r="4161" spans="2:8" x14ac:dyDescent="0.25">
      <c r="B4161" s="17"/>
      <c r="C4161" s="100"/>
      <c r="D4161" s="97"/>
      <c r="E4161" s="52"/>
      <c r="F4161" s="54"/>
      <c r="G4161" s="95"/>
      <c r="H4161" s="58"/>
    </row>
    <row r="4162" spans="2:8" x14ac:dyDescent="0.25">
      <c r="B4162" s="17"/>
      <c r="C4162" s="100"/>
      <c r="D4162" s="97"/>
      <c r="E4162" s="52"/>
      <c r="F4162" s="54"/>
      <c r="G4162" s="95"/>
      <c r="H4162" s="58"/>
    </row>
    <row r="4163" spans="2:8" x14ac:dyDescent="0.25">
      <c r="B4163" s="17"/>
      <c r="C4163" s="100"/>
      <c r="D4163" s="97"/>
      <c r="E4163" s="52"/>
      <c r="F4163" s="54"/>
      <c r="G4163" s="95"/>
      <c r="H4163" s="58"/>
    </row>
    <row r="4164" spans="2:8" x14ac:dyDescent="0.25">
      <c r="B4164" s="17"/>
      <c r="C4164" s="100"/>
      <c r="D4164" s="97"/>
      <c r="E4164" s="52"/>
      <c r="F4164" s="54"/>
      <c r="G4164" s="95"/>
      <c r="H4164" s="58"/>
    </row>
    <row r="4165" spans="2:8" x14ac:dyDescent="0.25">
      <c r="B4165" s="17"/>
      <c r="C4165" s="100"/>
      <c r="D4165" s="97"/>
      <c r="E4165" s="52"/>
      <c r="F4165" s="54"/>
      <c r="G4165" s="95"/>
      <c r="H4165" s="58"/>
    </row>
    <row r="4166" spans="2:8" x14ac:dyDescent="0.25">
      <c r="B4166" s="16"/>
      <c r="C4166" s="100"/>
      <c r="D4166" s="97"/>
      <c r="E4166" s="52"/>
      <c r="F4166" s="54"/>
      <c r="G4166" s="95"/>
      <c r="H4166" s="58"/>
    </row>
    <row r="4167" spans="2:8" x14ac:dyDescent="0.25">
      <c r="B4167" s="17"/>
      <c r="C4167" s="100"/>
      <c r="D4167" s="97"/>
      <c r="E4167" s="52"/>
      <c r="F4167" s="54"/>
      <c r="G4167" s="95"/>
      <c r="H4167" s="58"/>
    </row>
    <row r="4168" spans="2:8" x14ac:dyDescent="0.25">
      <c r="B4168" s="17"/>
      <c r="C4168" s="100"/>
      <c r="D4168" s="97"/>
      <c r="E4168" s="52"/>
      <c r="F4168" s="54"/>
      <c r="G4168" s="95"/>
      <c r="H4168" s="58"/>
    </row>
    <row r="4169" spans="2:8" x14ac:dyDescent="0.25">
      <c r="B4169" s="17"/>
      <c r="C4169" s="100"/>
      <c r="D4169" s="97"/>
      <c r="E4169" s="52"/>
      <c r="F4169" s="54"/>
      <c r="G4169" s="95"/>
      <c r="H4169" s="58"/>
    </row>
    <row r="4170" spans="2:8" x14ac:dyDescent="0.25">
      <c r="B4170" s="17"/>
      <c r="C4170" s="100"/>
      <c r="D4170" s="97"/>
      <c r="E4170" s="52"/>
      <c r="F4170" s="54"/>
      <c r="G4170" s="95"/>
      <c r="H4170" s="58"/>
    </row>
    <row r="4171" spans="2:8" x14ac:dyDescent="0.25">
      <c r="B4171" s="17"/>
      <c r="C4171" s="100"/>
      <c r="D4171" s="97"/>
      <c r="E4171" s="52"/>
      <c r="F4171" s="54"/>
      <c r="G4171" s="95"/>
      <c r="H4171" s="58"/>
    </row>
    <row r="4172" spans="2:8" x14ac:dyDescent="0.25">
      <c r="B4172" s="17"/>
      <c r="C4172" s="100"/>
      <c r="D4172" s="97"/>
      <c r="E4172" s="52"/>
      <c r="F4172" s="54"/>
      <c r="G4172" s="95"/>
      <c r="H4172" s="58"/>
    </row>
    <row r="4173" spans="2:8" x14ac:dyDescent="0.25">
      <c r="B4173" s="17"/>
      <c r="C4173" s="100"/>
      <c r="D4173" s="97"/>
      <c r="E4173" s="52"/>
      <c r="F4173" s="54"/>
      <c r="G4173" s="95"/>
      <c r="H4173" s="58"/>
    </row>
    <row r="4174" spans="2:8" x14ac:dyDescent="0.25">
      <c r="B4174" s="17"/>
      <c r="C4174" s="100"/>
      <c r="D4174" s="97"/>
      <c r="E4174" s="52"/>
      <c r="F4174" s="54"/>
      <c r="G4174" s="95"/>
      <c r="H4174" s="58"/>
    </row>
    <row r="4175" spans="2:8" x14ac:dyDescent="0.25">
      <c r="B4175" s="16"/>
      <c r="C4175" s="100"/>
      <c r="D4175" s="97"/>
      <c r="E4175" s="52"/>
      <c r="F4175" s="54"/>
      <c r="G4175" s="95"/>
      <c r="H4175" s="58"/>
    </row>
    <row r="4176" spans="2:8" x14ac:dyDescent="0.25">
      <c r="B4176" s="17"/>
      <c r="C4176" s="100"/>
      <c r="D4176" s="97"/>
      <c r="E4176" s="52"/>
      <c r="F4176" s="54"/>
      <c r="G4176" s="95"/>
      <c r="H4176" s="58"/>
    </row>
    <row r="4177" spans="2:8" x14ac:dyDescent="0.25">
      <c r="B4177" s="17"/>
      <c r="C4177" s="100"/>
      <c r="D4177" s="97"/>
      <c r="E4177" s="52"/>
      <c r="F4177" s="54"/>
      <c r="G4177" s="95"/>
      <c r="H4177" s="58"/>
    </row>
    <row r="4178" spans="2:8" x14ac:dyDescent="0.25">
      <c r="B4178" s="17"/>
      <c r="C4178" s="100"/>
      <c r="D4178" s="97"/>
      <c r="E4178" s="52"/>
      <c r="F4178" s="54"/>
      <c r="G4178" s="95"/>
      <c r="H4178" s="58"/>
    </row>
    <row r="4179" spans="2:8" x14ac:dyDescent="0.25">
      <c r="B4179" s="17"/>
      <c r="C4179" s="100"/>
      <c r="D4179" s="97"/>
      <c r="E4179" s="52"/>
      <c r="F4179" s="54"/>
      <c r="G4179" s="95"/>
      <c r="H4179" s="58"/>
    </row>
    <row r="4180" spans="2:8" x14ac:dyDescent="0.25">
      <c r="B4180" s="17"/>
      <c r="C4180" s="100"/>
      <c r="D4180" s="97"/>
      <c r="E4180" s="52"/>
      <c r="F4180" s="54"/>
      <c r="G4180" s="95"/>
      <c r="H4180" s="58"/>
    </row>
    <row r="4181" spans="2:8" x14ac:dyDescent="0.25">
      <c r="B4181" s="17"/>
      <c r="C4181" s="100"/>
      <c r="D4181" s="97"/>
      <c r="E4181" s="52"/>
      <c r="F4181" s="54"/>
      <c r="G4181" s="95"/>
      <c r="H4181" s="58"/>
    </row>
    <row r="4182" spans="2:8" x14ac:dyDescent="0.25">
      <c r="B4182" s="17"/>
      <c r="C4182" s="100"/>
      <c r="D4182" s="97"/>
      <c r="E4182" s="52"/>
      <c r="F4182" s="54"/>
      <c r="G4182" s="95"/>
      <c r="H4182" s="58"/>
    </row>
    <row r="4183" spans="2:8" x14ac:dyDescent="0.25">
      <c r="B4183" s="17"/>
      <c r="C4183" s="100"/>
      <c r="D4183" s="97"/>
      <c r="E4183" s="52"/>
      <c r="F4183" s="54"/>
      <c r="G4183" s="95"/>
      <c r="H4183" s="58"/>
    </row>
    <row r="4184" spans="2:8" x14ac:dyDescent="0.25">
      <c r="B4184" s="17"/>
      <c r="C4184" s="100"/>
      <c r="D4184" s="97"/>
      <c r="E4184" s="52"/>
      <c r="F4184" s="54"/>
      <c r="G4184" s="95"/>
      <c r="H4184" s="58"/>
    </row>
    <row r="4185" spans="2:8" x14ac:dyDescent="0.25">
      <c r="B4185" s="16"/>
      <c r="C4185" s="100"/>
      <c r="D4185" s="97"/>
      <c r="E4185" s="52"/>
      <c r="F4185" s="54"/>
      <c r="G4185" s="95"/>
      <c r="H4185" s="58"/>
    </row>
    <row r="4186" spans="2:8" x14ac:dyDescent="0.25">
      <c r="B4186" s="17"/>
      <c r="C4186" s="100"/>
      <c r="D4186" s="97"/>
      <c r="E4186" s="52"/>
      <c r="F4186" s="54"/>
      <c r="G4186" s="95"/>
      <c r="H4186" s="58"/>
    </row>
    <row r="4187" spans="2:8" x14ac:dyDescent="0.25">
      <c r="B4187" s="17"/>
      <c r="C4187" s="100"/>
      <c r="D4187" s="97"/>
      <c r="E4187" s="52"/>
      <c r="F4187" s="54"/>
      <c r="G4187" s="95"/>
      <c r="H4187" s="58"/>
    </row>
    <row r="4188" spans="2:8" x14ac:dyDescent="0.25">
      <c r="B4188" s="17"/>
      <c r="C4188" s="100"/>
      <c r="D4188" s="97"/>
      <c r="E4188" s="52"/>
      <c r="F4188" s="54"/>
      <c r="G4188" s="95"/>
      <c r="H4188" s="58"/>
    </row>
    <row r="4189" spans="2:8" x14ac:dyDescent="0.25">
      <c r="B4189" s="17"/>
      <c r="C4189" s="100"/>
      <c r="D4189" s="97"/>
      <c r="E4189" s="52"/>
      <c r="F4189" s="54"/>
      <c r="G4189" s="95"/>
      <c r="H4189" s="58"/>
    </row>
    <row r="4190" spans="2:8" x14ac:dyDescent="0.25">
      <c r="B4190" s="17"/>
      <c r="C4190" s="100"/>
      <c r="D4190" s="97"/>
      <c r="E4190" s="52"/>
      <c r="F4190" s="54"/>
      <c r="G4190" s="95"/>
      <c r="H4190" s="58"/>
    </row>
    <row r="4191" spans="2:8" x14ac:dyDescent="0.25">
      <c r="B4191" s="17"/>
      <c r="C4191" s="100"/>
      <c r="D4191" s="97"/>
      <c r="E4191" s="52"/>
      <c r="F4191" s="54"/>
      <c r="G4191" s="95"/>
      <c r="H4191" s="58"/>
    </row>
    <row r="4192" spans="2:8" x14ac:dyDescent="0.25">
      <c r="B4192" s="17"/>
      <c r="C4192" s="100"/>
      <c r="D4192" s="97"/>
      <c r="E4192" s="52"/>
      <c r="F4192" s="54"/>
      <c r="G4192" s="95"/>
      <c r="H4192" s="58"/>
    </row>
    <row r="4193" spans="2:8" x14ac:dyDescent="0.25">
      <c r="B4193" s="17"/>
      <c r="C4193" s="100"/>
      <c r="D4193" s="97"/>
      <c r="E4193" s="52"/>
      <c r="F4193" s="54"/>
      <c r="G4193" s="95"/>
      <c r="H4193" s="58"/>
    </row>
    <row r="4194" spans="2:8" x14ac:dyDescent="0.25">
      <c r="B4194" s="16"/>
      <c r="C4194" s="100"/>
      <c r="D4194" s="97"/>
      <c r="E4194" s="52"/>
      <c r="F4194" s="54"/>
      <c r="G4194" s="95"/>
      <c r="H4194" s="58"/>
    </row>
    <row r="4195" spans="2:8" x14ac:dyDescent="0.25">
      <c r="B4195" s="17"/>
      <c r="C4195" s="100"/>
      <c r="D4195" s="97"/>
      <c r="E4195" s="52"/>
      <c r="F4195" s="54"/>
      <c r="G4195" s="95"/>
      <c r="H4195" s="58"/>
    </row>
    <row r="4196" spans="2:8" x14ac:dyDescent="0.25">
      <c r="B4196" s="17"/>
      <c r="C4196" s="100"/>
      <c r="D4196" s="97"/>
      <c r="E4196" s="52"/>
      <c r="F4196" s="54"/>
      <c r="G4196" s="95"/>
      <c r="H4196" s="58"/>
    </row>
    <row r="4197" spans="2:8" x14ac:dyDescent="0.25">
      <c r="B4197" s="17"/>
      <c r="C4197" s="100"/>
      <c r="D4197" s="97"/>
      <c r="E4197" s="52"/>
      <c r="F4197" s="54"/>
      <c r="G4197" s="95"/>
      <c r="H4197" s="58"/>
    </row>
    <row r="4198" spans="2:8" x14ac:dyDescent="0.25">
      <c r="B4198" s="17"/>
      <c r="C4198" s="100"/>
      <c r="D4198" s="97"/>
      <c r="E4198" s="52"/>
      <c r="F4198" s="54"/>
      <c r="G4198" s="95"/>
      <c r="H4198" s="58"/>
    </row>
    <row r="4199" spans="2:8" x14ac:dyDescent="0.25">
      <c r="B4199" s="17"/>
      <c r="C4199" s="100"/>
      <c r="D4199" s="97"/>
      <c r="E4199" s="52"/>
      <c r="F4199" s="54"/>
      <c r="G4199" s="95"/>
      <c r="H4199" s="58"/>
    </row>
    <row r="4200" spans="2:8" x14ac:dyDescent="0.25">
      <c r="B4200" s="17"/>
      <c r="C4200" s="100"/>
      <c r="D4200" s="97"/>
      <c r="E4200" s="52"/>
      <c r="F4200" s="54"/>
      <c r="G4200" s="95"/>
      <c r="H4200" s="58"/>
    </row>
    <row r="4201" spans="2:8" x14ac:dyDescent="0.25">
      <c r="B4201" s="17"/>
      <c r="C4201" s="100"/>
      <c r="D4201" s="97"/>
      <c r="E4201" s="52"/>
      <c r="F4201" s="54"/>
      <c r="G4201" s="95"/>
      <c r="H4201" s="58"/>
    </row>
    <row r="4202" spans="2:8" x14ac:dyDescent="0.25">
      <c r="B4202" s="17"/>
      <c r="C4202" s="100"/>
      <c r="D4202" s="97"/>
      <c r="E4202" s="52"/>
      <c r="F4202" s="54"/>
      <c r="G4202" s="95"/>
      <c r="H4202" s="58"/>
    </row>
    <row r="4203" spans="2:8" x14ac:dyDescent="0.25">
      <c r="B4203" s="16"/>
      <c r="C4203" s="100"/>
      <c r="D4203" s="97"/>
      <c r="E4203" s="52"/>
      <c r="F4203" s="54"/>
      <c r="G4203" s="95"/>
      <c r="H4203" s="58"/>
    </row>
    <row r="4204" spans="2:8" x14ac:dyDescent="0.25">
      <c r="B4204" s="17"/>
      <c r="C4204" s="100"/>
      <c r="D4204" s="97"/>
      <c r="E4204" s="52"/>
      <c r="F4204" s="54"/>
      <c r="G4204" s="95"/>
      <c r="H4204" s="58"/>
    </row>
    <row r="4205" spans="2:8" x14ac:dyDescent="0.25">
      <c r="B4205" s="17"/>
      <c r="C4205" s="100"/>
      <c r="D4205" s="97"/>
      <c r="E4205" s="52"/>
      <c r="F4205" s="54"/>
      <c r="G4205" s="95"/>
      <c r="H4205" s="58"/>
    </row>
    <row r="4206" spans="2:8" x14ac:dyDescent="0.25">
      <c r="B4206" s="17"/>
      <c r="C4206" s="100"/>
      <c r="D4206" s="97"/>
      <c r="E4206" s="52"/>
      <c r="F4206" s="54"/>
      <c r="G4206" s="95"/>
      <c r="H4206" s="58"/>
    </row>
    <row r="4207" spans="2:8" x14ac:dyDescent="0.25">
      <c r="B4207" s="17"/>
      <c r="C4207" s="100"/>
      <c r="D4207" s="97"/>
      <c r="E4207" s="52"/>
      <c r="F4207" s="54"/>
      <c r="G4207" s="95"/>
      <c r="H4207" s="58"/>
    </row>
    <row r="4208" spans="2:8" x14ac:dyDescent="0.25">
      <c r="B4208" s="16"/>
      <c r="C4208" s="100"/>
      <c r="D4208" s="97"/>
      <c r="E4208" s="52"/>
      <c r="F4208" s="54"/>
      <c r="G4208" s="95"/>
      <c r="H4208" s="58"/>
    </row>
    <row r="4209" spans="2:8" x14ac:dyDescent="0.25">
      <c r="B4209" s="17"/>
      <c r="C4209" s="100"/>
      <c r="D4209" s="97"/>
      <c r="E4209" s="52"/>
      <c r="F4209" s="54"/>
      <c r="G4209" s="95"/>
      <c r="H4209" s="58"/>
    </row>
    <row r="4210" spans="2:8" x14ac:dyDescent="0.25">
      <c r="B4210" s="17"/>
      <c r="C4210" s="100"/>
      <c r="D4210" s="97"/>
      <c r="E4210" s="52"/>
      <c r="F4210" s="54"/>
      <c r="G4210" s="95"/>
      <c r="H4210" s="58"/>
    </row>
    <row r="4211" spans="2:8" x14ac:dyDescent="0.25">
      <c r="B4211" s="17"/>
      <c r="C4211" s="100"/>
      <c r="D4211" s="97"/>
      <c r="E4211" s="52"/>
      <c r="F4211" s="54"/>
      <c r="G4211" s="95"/>
      <c r="H4211" s="58"/>
    </row>
    <row r="4212" spans="2:8" x14ac:dyDescent="0.25">
      <c r="B4212" s="17"/>
      <c r="C4212" s="100"/>
      <c r="D4212" s="97"/>
      <c r="E4212" s="52"/>
      <c r="F4212" s="54"/>
      <c r="G4212" s="95"/>
      <c r="H4212" s="58"/>
    </row>
    <row r="4213" spans="2:8" x14ac:dyDescent="0.25">
      <c r="B4213" s="17"/>
      <c r="C4213" s="100"/>
      <c r="D4213" s="97"/>
      <c r="E4213" s="52"/>
      <c r="F4213" s="54"/>
      <c r="G4213" s="95"/>
      <c r="H4213" s="58"/>
    </row>
    <row r="4214" spans="2:8" x14ac:dyDescent="0.25">
      <c r="B4214" s="17"/>
      <c r="C4214" s="100"/>
      <c r="D4214" s="97"/>
      <c r="E4214" s="52"/>
      <c r="F4214" s="54"/>
      <c r="G4214" s="95"/>
      <c r="H4214" s="58"/>
    </row>
    <row r="4215" spans="2:8" x14ac:dyDescent="0.25">
      <c r="B4215" s="17"/>
      <c r="C4215" s="100"/>
      <c r="D4215" s="97"/>
      <c r="E4215" s="52"/>
      <c r="F4215" s="54"/>
      <c r="G4215" s="95"/>
      <c r="H4215" s="58"/>
    </row>
    <row r="4216" spans="2:8" x14ac:dyDescent="0.25">
      <c r="B4216" s="17"/>
      <c r="C4216" s="100"/>
      <c r="D4216" s="97"/>
      <c r="E4216" s="52"/>
      <c r="F4216" s="54"/>
      <c r="G4216" s="95"/>
      <c r="H4216" s="58"/>
    </row>
    <row r="4217" spans="2:8" x14ac:dyDescent="0.25">
      <c r="B4217" s="16"/>
      <c r="C4217" s="100"/>
      <c r="D4217" s="97"/>
      <c r="E4217" s="52"/>
      <c r="F4217" s="54"/>
      <c r="G4217" s="95"/>
      <c r="H4217" s="58"/>
    </row>
    <row r="4218" spans="2:8" x14ac:dyDescent="0.25">
      <c r="B4218" s="17"/>
      <c r="C4218" s="100"/>
      <c r="D4218" s="97"/>
      <c r="E4218" s="52"/>
      <c r="F4218" s="54"/>
      <c r="G4218" s="95"/>
      <c r="H4218" s="58"/>
    </row>
    <row r="4219" spans="2:8" x14ac:dyDescent="0.25">
      <c r="B4219" s="17"/>
      <c r="C4219" s="100"/>
      <c r="D4219" s="97"/>
      <c r="E4219" s="52"/>
      <c r="F4219" s="54"/>
      <c r="G4219" s="95"/>
      <c r="H4219" s="58"/>
    </row>
    <row r="4220" spans="2:8" x14ac:dyDescent="0.25">
      <c r="B4220" s="17"/>
      <c r="C4220" s="100"/>
      <c r="D4220" s="97"/>
      <c r="E4220" s="52"/>
      <c r="F4220" s="54"/>
      <c r="G4220" s="95"/>
      <c r="H4220" s="58"/>
    </row>
    <row r="4221" spans="2:8" x14ac:dyDescent="0.25">
      <c r="B4221" s="17"/>
      <c r="C4221" s="100"/>
      <c r="D4221" s="97"/>
      <c r="E4221" s="52"/>
      <c r="F4221" s="54"/>
      <c r="G4221" s="95"/>
      <c r="H4221" s="58"/>
    </row>
    <row r="4222" spans="2:8" x14ac:dyDescent="0.25">
      <c r="B4222" s="17"/>
      <c r="C4222" s="100"/>
      <c r="D4222" s="97"/>
      <c r="E4222" s="52"/>
      <c r="F4222" s="54"/>
      <c r="G4222" s="95"/>
      <c r="H4222" s="58"/>
    </row>
    <row r="4223" spans="2:8" x14ac:dyDescent="0.25">
      <c r="B4223" s="17"/>
      <c r="C4223" s="100"/>
      <c r="D4223" s="97"/>
      <c r="E4223" s="52"/>
      <c r="F4223" s="54"/>
      <c r="G4223" s="95"/>
      <c r="H4223" s="58"/>
    </row>
    <row r="4224" spans="2:8" x14ac:dyDescent="0.25">
      <c r="B4224" s="17"/>
      <c r="C4224" s="100"/>
      <c r="D4224" s="97"/>
      <c r="E4224" s="52"/>
      <c r="F4224" s="54"/>
      <c r="G4224" s="95"/>
      <c r="H4224" s="58"/>
    </row>
    <row r="4225" spans="2:8" x14ac:dyDescent="0.25">
      <c r="B4225" s="17"/>
      <c r="C4225" s="100"/>
      <c r="D4225" s="97"/>
      <c r="E4225" s="52"/>
      <c r="F4225" s="54"/>
      <c r="G4225" s="95"/>
      <c r="H4225" s="58"/>
    </row>
    <row r="4226" spans="2:8" x14ac:dyDescent="0.25">
      <c r="B4226" s="17"/>
      <c r="C4226" s="100"/>
      <c r="D4226" s="97"/>
      <c r="E4226" s="52"/>
      <c r="F4226" s="54"/>
      <c r="G4226" s="95"/>
      <c r="H4226" s="58"/>
    </row>
    <row r="4227" spans="2:8" x14ac:dyDescent="0.25">
      <c r="B4227" s="17"/>
      <c r="C4227" s="100"/>
      <c r="D4227" s="97"/>
      <c r="E4227" s="52"/>
      <c r="F4227" s="54"/>
      <c r="G4227" s="95"/>
      <c r="H4227" s="58"/>
    </row>
    <row r="4228" spans="2:8" x14ac:dyDescent="0.25">
      <c r="B4228" s="17"/>
      <c r="C4228" s="100"/>
      <c r="D4228" s="97"/>
      <c r="E4228" s="52"/>
      <c r="F4228" s="54"/>
      <c r="G4228" s="95"/>
      <c r="H4228" s="58"/>
    </row>
    <row r="4229" spans="2:8" x14ac:dyDescent="0.25">
      <c r="B4229" s="17"/>
      <c r="C4229" s="100"/>
      <c r="D4229" s="97"/>
      <c r="E4229" s="52"/>
      <c r="F4229" s="54"/>
      <c r="G4229" s="95"/>
      <c r="H4229" s="58"/>
    </row>
    <row r="4230" spans="2:8" x14ac:dyDescent="0.25">
      <c r="B4230" s="17"/>
      <c r="C4230" s="100"/>
      <c r="D4230" s="97"/>
      <c r="E4230" s="52"/>
      <c r="F4230" s="54"/>
      <c r="G4230" s="95"/>
      <c r="H4230" s="58"/>
    </row>
    <row r="4231" spans="2:8" x14ac:dyDescent="0.25">
      <c r="B4231" s="17"/>
      <c r="C4231" s="100"/>
      <c r="D4231" s="97"/>
      <c r="E4231" s="52"/>
      <c r="F4231" s="54"/>
      <c r="G4231" s="95"/>
      <c r="H4231" s="58"/>
    </row>
    <row r="4232" spans="2:8" x14ac:dyDescent="0.25">
      <c r="B4232" s="17"/>
      <c r="C4232" s="100"/>
      <c r="D4232" s="97"/>
      <c r="E4232" s="52"/>
      <c r="F4232" s="54"/>
      <c r="G4232" s="95"/>
      <c r="H4232" s="58"/>
    </row>
    <row r="4233" spans="2:8" x14ac:dyDescent="0.25">
      <c r="B4233" s="17"/>
      <c r="C4233" s="100"/>
      <c r="D4233" s="97"/>
      <c r="E4233" s="52"/>
      <c r="F4233" s="54"/>
      <c r="G4233" s="95"/>
      <c r="H4233" s="58"/>
    </row>
    <row r="4234" spans="2:8" x14ac:dyDescent="0.25">
      <c r="B4234" s="17"/>
      <c r="C4234" s="100"/>
      <c r="D4234" s="97"/>
      <c r="E4234" s="52"/>
      <c r="F4234" s="54"/>
      <c r="G4234" s="95"/>
      <c r="H4234" s="58"/>
    </row>
    <row r="4235" spans="2:8" x14ac:dyDescent="0.25">
      <c r="B4235" s="17"/>
      <c r="C4235" s="100"/>
      <c r="D4235" s="97"/>
      <c r="E4235" s="52"/>
      <c r="F4235" s="54"/>
      <c r="G4235" s="95"/>
      <c r="H4235" s="58"/>
    </row>
    <row r="4236" spans="2:8" x14ac:dyDescent="0.25">
      <c r="B4236" s="17"/>
      <c r="C4236" s="100"/>
      <c r="D4236" s="97"/>
      <c r="E4236" s="52"/>
      <c r="F4236" s="54"/>
      <c r="G4236" s="95"/>
      <c r="H4236" s="58"/>
    </row>
    <row r="4237" spans="2:8" x14ac:dyDescent="0.25">
      <c r="B4237" s="17"/>
      <c r="C4237" s="100"/>
      <c r="D4237" s="97"/>
      <c r="E4237" s="52"/>
      <c r="F4237" s="54"/>
      <c r="G4237" s="95"/>
      <c r="H4237" s="58"/>
    </row>
    <row r="4238" spans="2:8" x14ac:dyDescent="0.25">
      <c r="B4238" s="17"/>
      <c r="C4238" s="100"/>
      <c r="D4238" s="97"/>
      <c r="E4238" s="52"/>
      <c r="F4238" s="54"/>
      <c r="G4238" s="95"/>
      <c r="H4238" s="58"/>
    </row>
    <row r="4239" spans="2:8" x14ac:dyDescent="0.25">
      <c r="B4239" s="17"/>
      <c r="C4239" s="100"/>
      <c r="D4239" s="97"/>
      <c r="E4239" s="52"/>
      <c r="F4239" s="54"/>
      <c r="G4239" s="95"/>
      <c r="H4239" s="58"/>
    </row>
    <row r="4240" spans="2:8" x14ac:dyDescent="0.25">
      <c r="B4240" s="16"/>
      <c r="C4240" s="100"/>
      <c r="D4240" s="97"/>
      <c r="E4240" s="52"/>
      <c r="F4240" s="54"/>
      <c r="G4240" s="95"/>
      <c r="H4240" s="58"/>
    </row>
    <row r="4241" spans="2:8" x14ac:dyDescent="0.25">
      <c r="B4241" s="17"/>
      <c r="C4241" s="100"/>
      <c r="D4241" s="97"/>
      <c r="E4241" s="52"/>
      <c r="F4241" s="54"/>
      <c r="G4241" s="95"/>
      <c r="H4241" s="58"/>
    </row>
    <row r="4242" spans="2:8" x14ac:dyDescent="0.25">
      <c r="B4242" s="17"/>
      <c r="C4242" s="100"/>
      <c r="D4242" s="97"/>
      <c r="E4242" s="52"/>
      <c r="F4242" s="54"/>
      <c r="G4242" s="95"/>
      <c r="H4242" s="58"/>
    </row>
    <row r="4243" spans="2:8" x14ac:dyDescent="0.25">
      <c r="B4243" s="17"/>
      <c r="C4243" s="100"/>
      <c r="D4243" s="97"/>
      <c r="E4243" s="52"/>
      <c r="F4243" s="54"/>
      <c r="G4243" s="95"/>
      <c r="H4243" s="58"/>
    </row>
    <row r="4244" spans="2:8" x14ac:dyDescent="0.25">
      <c r="B4244" s="17"/>
      <c r="C4244" s="100"/>
      <c r="D4244" s="97"/>
      <c r="E4244" s="52"/>
      <c r="F4244" s="54"/>
      <c r="G4244" s="95"/>
      <c r="H4244" s="58"/>
    </row>
    <row r="4245" spans="2:8" x14ac:dyDescent="0.25">
      <c r="B4245" s="17"/>
      <c r="C4245" s="100"/>
      <c r="D4245" s="97"/>
      <c r="E4245" s="52"/>
      <c r="F4245" s="54"/>
      <c r="G4245" s="95"/>
      <c r="H4245" s="58"/>
    </row>
    <row r="4246" spans="2:8" x14ac:dyDescent="0.25">
      <c r="B4246" s="17"/>
      <c r="C4246" s="100"/>
      <c r="D4246" s="97"/>
      <c r="E4246" s="52"/>
      <c r="F4246" s="54"/>
      <c r="G4246" s="95"/>
      <c r="H4246" s="58"/>
    </row>
    <row r="4247" spans="2:8" x14ac:dyDescent="0.25">
      <c r="B4247" s="17"/>
      <c r="C4247" s="100"/>
      <c r="D4247" s="97"/>
      <c r="E4247" s="52"/>
      <c r="F4247" s="54"/>
      <c r="G4247" s="95"/>
      <c r="H4247" s="58"/>
    </row>
    <row r="4248" spans="2:8" x14ac:dyDescent="0.25">
      <c r="B4248" s="17"/>
      <c r="C4248" s="100"/>
      <c r="D4248" s="97"/>
      <c r="E4248" s="52"/>
      <c r="F4248" s="54"/>
      <c r="G4248" s="95"/>
      <c r="H4248" s="58"/>
    </row>
    <row r="4249" spans="2:8" x14ac:dyDescent="0.25">
      <c r="B4249" s="16"/>
      <c r="C4249" s="100"/>
      <c r="D4249" s="97"/>
      <c r="E4249" s="52"/>
      <c r="F4249" s="54"/>
      <c r="G4249" s="95"/>
      <c r="H4249" s="58"/>
    </row>
    <row r="4250" spans="2:8" x14ac:dyDescent="0.25">
      <c r="B4250" s="17"/>
      <c r="C4250" s="100"/>
      <c r="D4250" s="97"/>
      <c r="E4250" s="52"/>
      <c r="F4250" s="54"/>
      <c r="G4250" s="95"/>
      <c r="H4250" s="58"/>
    </row>
    <row r="4251" spans="2:8" x14ac:dyDescent="0.25">
      <c r="B4251" s="17"/>
      <c r="C4251" s="100"/>
      <c r="D4251" s="97"/>
      <c r="E4251" s="52"/>
      <c r="F4251" s="54"/>
      <c r="G4251" s="95"/>
      <c r="H4251" s="58"/>
    </row>
    <row r="4252" spans="2:8" x14ac:dyDescent="0.25">
      <c r="B4252" s="17"/>
      <c r="C4252" s="100"/>
      <c r="D4252" s="97"/>
      <c r="E4252" s="52"/>
      <c r="F4252" s="54"/>
      <c r="G4252" s="95"/>
      <c r="H4252" s="58"/>
    </row>
    <row r="4253" spans="2:8" x14ac:dyDescent="0.25">
      <c r="B4253" s="17"/>
      <c r="C4253" s="100"/>
      <c r="D4253" s="97"/>
      <c r="E4253" s="52"/>
      <c r="F4253" s="54"/>
      <c r="G4253" s="95"/>
      <c r="H4253" s="58"/>
    </row>
    <row r="4254" spans="2:8" x14ac:dyDescent="0.25">
      <c r="B4254" s="17"/>
      <c r="C4254" s="100"/>
      <c r="D4254" s="97"/>
      <c r="E4254" s="52"/>
      <c r="F4254" s="54"/>
      <c r="G4254" s="95"/>
      <c r="H4254" s="58"/>
    </row>
    <row r="4255" spans="2:8" x14ac:dyDescent="0.25">
      <c r="B4255" s="17"/>
      <c r="C4255" s="100"/>
      <c r="D4255" s="97"/>
      <c r="E4255" s="52"/>
      <c r="F4255" s="54"/>
      <c r="G4255" s="95"/>
      <c r="H4255" s="58"/>
    </row>
    <row r="4256" spans="2:8" x14ac:dyDescent="0.25">
      <c r="B4256" s="17"/>
      <c r="C4256" s="100"/>
      <c r="D4256" s="97"/>
      <c r="E4256" s="52"/>
      <c r="F4256" s="54"/>
      <c r="G4256" s="95"/>
      <c r="H4256" s="58"/>
    </row>
    <row r="4257" spans="2:8" x14ac:dyDescent="0.25">
      <c r="B4257" s="17"/>
      <c r="C4257" s="100"/>
      <c r="D4257" s="97"/>
      <c r="E4257" s="52"/>
      <c r="F4257" s="54"/>
      <c r="G4257" s="95"/>
      <c r="H4257" s="58"/>
    </row>
    <row r="4258" spans="2:8" x14ac:dyDescent="0.25">
      <c r="B4258" s="17"/>
      <c r="C4258" s="100"/>
      <c r="D4258" s="97"/>
      <c r="E4258" s="52"/>
      <c r="F4258" s="54"/>
      <c r="G4258" s="95"/>
      <c r="H4258" s="58"/>
    </row>
    <row r="4259" spans="2:8" x14ac:dyDescent="0.25">
      <c r="B4259" s="17"/>
      <c r="C4259" s="100"/>
      <c r="D4259" s="97"/>
      <c r="E4259" s="52"/>
      <c r="F4259" s="54"/>
      <c r="G4259" s="95"/>
      <c r="H4259" s="58"/>
    </row>
    <row r="4260" spans="2:8" x14ac:dyDescent="0.25">
      <c r="B4260" s="17"/>
      <c r="C4260" s="100"/>
      <c r="D4260" s="97"/>
      <c r="E4260" s="52"/>
      <c r="F4260" s="54"/>
      <c r="G4260" s="95"/>
      <c r="H4260" s="58"/>
    </row>
    <row r="4261" spans="2:8" x14ac:dyDescent="0.25">
      <c r="B4261" s="17"/>
      <c r="C4261" s="100"/>
      <c r="D4261" s="97"/>
      <c r="E4261" s="52"/>
      <c r="F4261" s="54"/>
      <c r="G4261" s="95"/>
      <c r="H4261" s="58"/>
    </row>
    <row r="4262" spans="2:8" x14ac:dyDescent="0.25">
      <c r="B4262" s="17"/>
      <c r="C4262" s="100"/>
      <c r="D4262" s="97"/>
      <c r="E4262" s="52"/>
      <c r="F4262" s="54"/>
      <c r="G4262" s="95"/>
      <c r="H4262" s="58"/>
    </row>
    <row r="4263" spans="2:8" x14ac:dyDescent="0.25">
      <c r="B4263" s="17"/>
      <c r="C4263" s="100"/>
      <c r="D4263" s="97"/>
      <c r="E4263" s="52"/>
      <c r="F4263" s="54"/>
      <c r="G4263" s="95"/>
      <c r="H4263" s="58"/>
    </row>
    <row r="4264" spans="2:8" x14ac:dyDescent="0.25">
      <c r="B4264" s="17"/>
      <c r="C4264" s="100"/>
      <c r="D4264" s="97"/>
      <c r="E4264" s="52"/>
      <c r="F4264" s="54"/>
      <c r="G4264" s="95"/>
      <c r="H4264" s="58"/>
    </row>
    <row r="4265" spans="2:8" x14ac:dyDescent="0.25">
      <c r="B4265" s="16"/>
      <c r="C4265" s="100"/>
      <c r="D4265" s="97"/>
      <c r="E4265" s="52"/>
      <c r="F4265" s="54"/>
      <c r="G4265" s="95"/>
      <c r="H4265" s="58"/>
    </row>
    <row r="4266" spans="2:8" x14ac:dyDescent="0.25">
      <c r="B4266" s="17"/>
      <c r="C4266" s="100"/>
      <c r="D4266" s="97"/>
      <c r="E4266" s="52"/>
      <c r="F4266" s="54"/>
      <c r="G4266" s="95"/>
      <c r="H4266" s="58"/>
    </row>
    <row r="4267" spans="2:8" x14ac:dyDescent="0.25">
      <c r="B4267" s="17"/>
      <c r="C4267" s="100"/>
      <c r="D4267" s="97"/>
      <c r="E4267" s="52"/>
      <c r="F4267" s="54"/>
      <c r="G4267" s="95"/>
      <c r="H4267" s="58"/>
    </row>
    <row r="4268" spans="2:8" x14ac:dyDescent="0.25">
      <c r="B4268" s="17"/>
      <c r="C4268" s="100"/>
      <c r="D4268" s="97"/>
      <c r="E4268" s="52"/>
      <c r="F4268" s="54"/>
      <c r="G4268" s="95"/>
      <c r="H4268" s="58"/>
    </row>
    <row r="4269" spans="2:8" x14ac:dyDescent="0.25">
      <c r="B4269" s="17"/>
      <c r="C4269" s="100"/>
      <c r="D4269" s="97"/>
      <c r="E4269" s="52"/>
      <c r="F4269" s="54"/>
      <c r="G4269" s="95"/>
      <c r="H4269" s="58"/>
    </row>
    <row r="4270" spans="2:8" x14ac:dyDescent="0.25">
      <c r="B4270" s="17"/>
      <c r="C4270" s="100"/>
      <c r="D4270" s="97"/>
      <c r="E4270" s="52"/>
      <c r="F4270" s="54"/>
      <c r="G4270" s="95"/>
      <c r="H4270" s="58"/>
    </row>
    <row r="4271" spans="2:8" x14ac:dyDescent="0.25">
      <c r="B4271" s="17"/>
      <c r="C4271" s="100"/>
      <c r="D4271" s="97"/>
      <c r="E4271" s="52"/>
      <c r="F4271" s="54"/>
      <c r="G4271" s="95"/>
      <c r="H4271" s="58"/>
    </row>
    <row r="4272" spans="2:8" x14ac:dyDescent="0.25">
      <c r="B4272" s="16"/>
      <c r="C4272" s="100"/>
      <c r="D4272" s="97"/>
      <c r="E4272" s="52"/>
      <c r="F4272" s="54"/>
      <c r="G4272" s="95"/>
      <c r="H4272" s="58"/>
    </row>
    <row r="4273" spans="2:8" x14ac:dyDescent="0.25">
      <c r="B4273" s="17"/>
      <c r="C4273" s="100"/>
      <c r="D4273" s="97"/>
      <c r="E4273" s="52"/>
      <c r="F4273" s="54"/>
      <c r="G4273" s="95"/>
      <c r="H4273" s="58"/>
    </row>
    <row r="4274" spans="2:8" x14ac:dyDescent="0.25">
      <c r="B4274" s="17"/>
      <c r="C4274" s="100"/>
      <c r="D4274" s="97"/>
      <c r="E4274" s="52"/>
      <c r="F4274" s="54"/>
      <c r="G4274" s="95"/>
      <c r="H4274" s="58"/>
    </row>
    <row r="4275" spans="2:8" x14ac:dyDescent="0.25">
      <c r="B4275" s="17"/>
      <c r="C4275" s="100"/>
      <c r="D4275" s="97"/>
      <c r="E4275" s="52"/>
      <c r="F4275" s="54"/>
      <c r="G4275" s="95"/>
      <c r="H4275" s="58"/>
    </row>
    <row r="4276" spans="2:8" x14ac:dyDescent="0.25">
      <c r="B4276" s="17"/>
      <c r="C4276" s="100"/>
      <c r="D4276" s="97"/>
      <c r="E4276" s="52"/>
      <c r="F4276" s="54"/>
      <c r="G4276" s="95"/>
      <c r="H4276" s="58"/>
    </row>
    <row r="4277" spans="2:8" x14ac:dyDescent="0.25">
      <c r="B4277" s="17"/>
      <c r="C4277" s="100"/>
      <c r="D4277" s="97"/>
      <c r="E4277" s="52"/>
      <c r="F4277" s="54"/>
      <c r="G4277" s="95"/>
      <c r="H4277" s="58"/>
    </row>
    <row r="4278" spans="2:8" x14ac:dyDescent="0.25">
      <c r="B4278" s="17"/>
      <c r="C4278" s="100"/>
      <c r="D4278" s="97"/>
      <c r="E4278" s="52"/>
      <c r="F4278" s="54"/>
      <c r="G4278" s="95"/>
      <c r="H4278" s="58"/>
    </row>
    <row r="4279" spans="2:8" x14ac:dyDescent="0.25">
      <c r="B4279" s="17"/>
      <c r="C4279" s="100"/>
      <c r="D4279" s="97"/>
      <c r="E4279" s="52"/>
      <c r="F4279" s="54"/>
      <c r="G4279" s="95"/>
      <c r="H4279" s="58"/>
    </row>
    <row r="4280" spans="2:8" x14ac:dyDescent="0.25">
      <c r="B4280" s="16"/>
      <c r="C4280" s="100"/>
      <c r="D4280" s="97"/>
      <c r="E4280" s="52"/>
      <c r="F4280" s="54"/>
      <c r="G4280" s="95"/>
      <c r="H4280" s="58"/>
    </row>
    <row r="4281" spans="2:8" x14ac:dyDescent="0.25">
      <c r="B4281" s="17"/>
      <c r="C4281" s="100"/>
      <c r="D4281" s="97"/>
      <c r="E4281" s="52"/>
      <c r="F4281" s="54"/>
      <c r="G4281" s="95"/>
      <c r="H4281" s="58"/>
    </row>
    <row r="4282" spans="2:8" x14ac:dyDescent="0.25">
      <c r="B4282" s="17"/>
      <c r="C4282" s="100"/>
      <c r="D4282" s="97"/>
      <c r="E4282" s="52"/>
      <c r="F4282" s="54"/>
      <c r="G4282" s="95"/>
      <c r="H4282" s="58"/>
    </row>
    <row r="4283" spans="2:8" x14ac:dyDescent="0.25">
      <c r="B4283" s="17"/>
      <c r="C4283" s="100"/>
      <c r="D4283" s="97"/>
      <c r="E4283" s="52"/>
      <c r="F4283" s="54"/>
      <c r="G4283" s="95"/>
      <c r="H4283" s="58"/>
    </row>
    <row r="4284" spans="2:8" x14ac:dyDescent="0.25">
      <c r="B4284" s="17"/>
      <c r="C4284" s="100"/>
      <c r="D4284" s="97"/>
      <c r="E4284" s="52"/>
      <c r="F4284" s="54"/>
      <c r="G4284" s="95"/>
      <c r="H4284" s="58"/>
    </row>
    <row r="4285" spans="2:8" x14ac:dyDescent="0.25">
      <c r="B4285" s="17"/>
      <c r="C4285" s="100"/>
      <c r="D4285" s="97"/>
      <c r="E4285" s="52"/>
      <c r="F4285" s="54"/>
      <c r="G4285" s="95"/>
      <c r="H4285" s="58"/>
    </row>
    <row r="4286" spans="2:8" x14ac:dyDescent="0.25">
      <c r="B4286" s="17"/>
      <c r="C4286" s="100"/>
      <c r="D4286" s="97"/>
      <c r="E4286" s="52"/>
      <c r="F4286" s="54"/>
      <c r="G4286" s="95"/>
      <c r="H4286" s="58"/>
    </row>
    <row r="4287" spans="2:8" x14ac:dyDescent="0.25">
      <c r="B4287" s="17"/>
      <c r="C4287" s="100"/>
      <c r="D4287" s="97"/>
      <c r="E4287" s="52"/>
      <c r="F4287" s="54"/>
      <c r="G4287" s="95"/>
      <c r="H4287" s="58"/>
    </row>
    <row r="4288" spans="2:8" x14ac:dyDescent="0.25">
      <c r="B4288" s="17"/>
      <c r="C4288" s="100"/>
      <c r="D4288" s="97"/>
      <c r="E4288" s="52"/>
      <c r="F4288" s="54"/>
      <c r="G4288" s="95"/>
      <c r="H4288" s="58"/>
    </row>
    <row r="4289" spans="2:8" x14ac:dyDescent="0.25">
      <c r="B4289" s="17"/>
      <c r="C4289" s="100"/>
      <c r="D4289" s="97"/>
      <c r="E4289" s="52"/>
      <c r="F4289" s="54"/>
      <c r="G4289" s="95"/>
      <c r="H4289" s="58"/>
    </row>
    <row r="4290" spans="2:8" x14ac:dyDescent="0.25">
      <c r="B4290" s="17"/>
      <c r="C4290" s="100"/>
      <c r="D4290" s="97"/>
      <c r="E4290" s="52"/>
      <c r="F4290" s="54"/>
      <c r="G4290" s="95"/>
      <c r="H4290" s="58"/>
    </row>
    <row r="4291" spans="2:8" x14ac:dyDescent="0.25">
      <c r="B4291" s="17"/>
      <c r="C4291" s="100"/>
      <c r="D4291" s="97"/>
      <c r="E4291" s="52"/>
      <c r="F4291" s="54"/>
      <c r="G4291" s="95"/>
      <c r="H4291" s="58"/>
    </row>
    <row r="4292" spans="2:8" x14ac:dyDescent="0.25">
      <c r="B4292" s="17"/>
      <c r="C4292" s="100"/>
      <c r="D4292" s="97"/>
      <c r="E4292" s="52"/>
      <c r="F4292" s="54"/>
      <c r="G4292" s="95"/>
      <c r="H4292" s="58"/>
    </row>
    <row r="4293" spans="2:8" x14ac:dyDescent="0.25">
      <c r="B4293" s="17"/>
      <c r="C4293" s="100"/>
      <c r="D4293" s="97"/>
      <c r="E4293" s="52"/>
      <c r="F4293" s="54"/>
      <c r="G4293" s="95"/>
      <c r="H4293" s="58"/>
    </row>
    <row r="4294" spans="2:8" x14ac:dyDescent="0.25">
      <c r="B4294" s="16"/>
      <c r="C4294" s="100"/>
      <c r="D4294" s="97"/>
      <c r="E4294" s="52"/>
      <c r="F4294" s="54"/>
      <c r="G4294" s="95"/>
      <c r="H4294" s="58"/>
    </row>
    <row r="4295" spans="2:8" x14ac:dyDescent="0.25">
      <c r="B4295" s="17"/>
      <c r="C4295" s="100"/>
      <c r="D4295" s="97"/>
      <c r="E4295" s="52"/>
      <c r="F4295" s="54"/>
      <c r="G4295" s="95"/>
      <c r="H4295" s="58"/>
    </row>
    <row r="4296" spans="2:8" x14ac:dyDescent="0.25">
      <c r="B4296" s="17"/>
      <c r="C4296" s="100"/>
      <c r="D4296" s="97"/>
      <c r="E4296" s="52"/>
      <c r="F4296" s="54"/>
      <c r="G4296" s="95"/>
      <c r="H4296" s="58"/>
    </row>
    <row r="4297" spans="2:8" x14ac:dyDescent="0.25">
      <c r="B4297" s="17"/>
      <c r="C4297" s="100"/>
      <c r="D4297" s="97"/>
      <c r="E4297" s="52"/>
      <c r="F4297" s="54"/>
      <c r="G4297" s="95"/>
      <c r="H4297" s="58"/>
    </row>
    <row r="4298" spans="2:8" x14ac:dyDescent="0.25">
      <c r="B4298" s="17"/>
      <c r="C4298" s="100"/>
      <c r="D4298" s="97"/>
      <c r="E4298" s="52"/>
      <c r="F4298" s="54"/>
      <c r="G4298" s="95"/>
      <c r="H4298" s="58"/>
    </row>
    <row r="4299" spans="2:8" x14ac:dyDescent="0.25">
      <c r="B4299" s="17"/>
      <c r="C4299" s="100"/>
      <c r="D4299" s="97"/>
      <c r="E4299" s="52"/>
      <c r="F4299" s="54"/>
      <c r="G4299" s="95"/>
      <c r="H4299" s="58"/>
    </row>
    <row r="4300" spans="2:8" x14ac:dyDescent="0.25">
      <c r="B4300" s="17"/>
      <c r="C4300" s="100"/>
      <c r="D4300" s="97"/>
      <c r="E4300" s="52"/>
      <c r="F4300" s="54"/>
      <c r="G4300" s="95"/>
      <c r="H4300" s="58"/>
    </row>
    <row r="4301" spans="2:8" x14ac:dyDescent="0.25">
      <c r="B4301" s="17"/>
      <c r="C4301" s="100"/>
      <c r="D4301" s="97"/>
      <c r="E4301" s="52"/>
      <c r="F4301" s="54"/>
      <c r="G4301" s="95"/>
      <c r="H4301" s="58"/>
    </row>
    <row r="4302" spans="2:8" x14ac:dyDescent="0.25">
      <c r="B4302" s="17"/>
      <c r="C4302" s="100"/>
      <c r="D4302" s="97"/>
      <c r="E4302" s="52"/>
      <c r="F4302" s="54"/>
      <c r="G4302" s="95"/>
      <c r="H4302" s="58"/>
    </row>
    <row r="4303" spans="2:8" x14ac:dyDescent="0.25">
      <c r="B4303" s="17"/>
      <c r="C4303" s="100"/>
      <c r="D4303" s="97"/>
      <c r="E4303" s="52"/>
      <c r="F4303" s="54"/>
      <c r="G4303" s="95"/>
      <c r="H4303" s="58"/>
    </row>
    <row r="4304" spans="2:8" x14ac:dyDescent="0.25">
      <c r="B4304" s="17"/>
      <c r="C4304" s="100"/>
      <c r="D4304" s="97"/>
      <c r="E4304" s="52"/>
      <c r="F4304" s="54"/>
      <c r="G4304" s="95"/>
      <c r="H4304" s="58"/>
    </row>
    <row r="4305" spans="2:8" x14ac:dyDescent="0.25">
      <c r="B4305" s="17"/>
      <c r="C4305" s="100"/>
      <c r="D4305" s="97"/>
      <c r="E4305" s="52"/>
      <c r="F4305" s="54"/>
      <c r="G4305" s="95"/>
      <c r="H4305" s="58"/>
    </row>
    <row r="4306" spans="2:8" x14ac:dyDescent="0.25">
      <c r="B4306" s="17"/>
      <c r="C4306" s="100"/>
      <c r="D4306" s="97"/>
      <c r="E4306" s="52"/>
      <c r="F4306" s="54"/>
      <c r="G4306" s="95"/>
      <c r="H4306" s="58"/>
    </row>
    <row r="4307" spans="2:8" x14ac:dyDescent="0.25">
      <c r="B4307" s="17"/>
      <c r="C4307" s="100"/>
      <c r="D4307" s="97"/>
      <c r="E4307" s="52"/>
      <c r="F4307" s="54"/>
      <c r="G4307" s="95"/>
      <c r="H4307" s="58"/>
    </row>
    <row r="4308" spans="2:8" x14ac:dyDescent="0.25">
      <c r="B4308" s="17"/>
      <c r="C4308" s="100"/>
      <c r="D4308" s="97"/>
      <c r="E4308" s="52"/>
      <c r="F4308" s="54"/>
      <c r="G4308" s="95"/>
      <c r="H4308" s="58"/>
    </row>
    <row r="4309" spans="2:8" x14ac:dyDescent="0.25">
      <c r="B4309" s="17"/>
      <c r="C4309" s="100"/>
      <c r="D4309" s="97"/>
      <c r="E4309" s="52"/>
      <c r="F4309" s="54"/>
      <c r="G4309" s="95"/>
      <c r="H4309" s="58"/>
    </row>
    <row r="4310" spans="2:8" x14ac:dyDescent="0.25">
      <c r="B4310" s="17"/>
      <c r="C4310" s="100"/>
      <c r="D4310" s="97"/>
      <c r="E4310" s="52"/>
      <c r="F4310" s="54"/>
      <c r="G4310" s="95"/>
      <c r="H4310" s="58"/>
    </row>
    <row r="4311" spans="2:8" x14ac:dyDescent="0.25">
      <c r="B4311" s="17"/>
      <c r="C4311" s="100"/>
      <c r="D4311" s="97"/>
      <c r="E4311" s="52"/>
      <c r="F4311" s="54"/>
      <c r="G4311" s="95"/>
      <c r="H4311" s="58"/>
    </row>
    <row r="4312" spans="2:8" x14ac:dyDescent="0.25">
      <c r="B4312" s="17"/>
      <c r="C4312" s="100"/>
      <c r="D4312" s="97"/>
      <c r="E4312" s="52"/>
      <c r="F4312" s="54"/>
      <c r="G4312" s="95"/>
      <c r="H4312" s="58"/>
    </row>
    <row r="4313" spans="2:8" x14ac:dyDescent="0.25">
      <c r="B4313" s="17"/>
      <c r="C4313" s="100"/>
      <c r="D4313" s="97"/>
      <c r="E4313" s="52"/>
      <c r="F4313" s="54"/>
      <c r="G4313" s="95"/>
      <c r="H4313" s="58"/>
    </row>
    <row r="4314" spans="2:8" x14ac:dyDescent="0.25">
      <c r="B4314" s="17"/>
      <c r="C4314" s="100"/>
      <c r="D4314" s="97"/>
      <c r="E4314" s="52"/>
      <c r="F4314" s="54"/>
      <c r="G4314" s="95"/>
      <c r="H4314" s="58"/>
    </row>
    <row r="4315" spans="2:8" x14ac:dyDescent="0.25">
      <c r="B4315" s="17"/>
      <c r="C4315" s="100"/>
      <c r="D4315" s="97"/>
      <c r="E4315" s="52"/>
      <c r="F4315" s="54"/>
      <c r="G4315" s="95"/>
      <c r="H4315" s="58"/>
    </row>
    <row r="4316" spans="2:8" x14ac:dyDescent="0.25">
      <c r="B4316" s="17"/>
      <c r="C4316" s="100"/>
      <c r="D4316" s="97"/>
      <c r="E4316" s="52"/>
      <c r="F4316" s="54"/>
      <c r="G4316" s="95"/>
      <c r="H4316" s="58"/>
    </row>
    <row r="4317" spans="2:8" x14ac:dyDescent="0.25">
      <c r="B4317" s="17"/>
      <c r="C4317" s="100"/>
      <c r="D4317" s="97"/>
      <c r="E4317" s="52"/>
      <c r="F4317" s="54"/>
      <c r="G4317" s="95"/>
      <c r="H4317" s="58"/>
    </row>
    <row r="4318" spans="2:8" x14ac:dyDescent="0.25">
      <c r="B4318" s="17"/>
      <c r="C4318" s="100"/>
      <c r="D4318" s="97"/>
      <c r="E4318" s="52"/>
      <c r="F4318" s="54"/>
      <c r="G4318" s="95"/>
      <c r="H4318" s="58"/>
    </row>
    <row r="4319" spans="2:8" x14ac:dyDescent="0.25">
      <c r="B4319" s="17"/>
      <c r="C4319" s="100"/>
      <c r="D4319" s="97"/>
      <c r="E4319" s="52"/>
      <c r="F4319" s="54"/>
      <c r="G4319" s="95"/>
      <c r="H4319" s="58"/>
    </row>
    <row r="4320" spans="2:8" x14ac:dyDescent="0.25">
      <c r="B4320" s="16"/>
      <c r="C4320" s="100"/>
      <c r="D4320" s="97"/>
      <c r="E4320" s="52"/>
      <c r="F4320" s="54"/>
      <c r="G4320" s="95"/>
      <c r="H4320" s="58"/>
    </row>
    <row r="4321" spans="2:8" x14ac:dyDescent="0.25">
      <c r="B4321" s="17"/>
      <c r="C4321" s="100"/>
      <c r="D4321" s="97"/>
      <c r="E4321" s="52"/>
      <c r="F4321" s="54"/>
      <c r="G4321" s="95"/>
      <c r="H4321" s="58"/>
    </row>
    <row r="4322" spans="2:8" x14ac:dyDescent="0.25">
      <c r="B4322" s="17"/>
      <c r="C4322" s="100"/>
      <c r="D4322" s="97"/>
      <c r="E4322" s="52"/>
      <c r="F4322" s="54"/>
      <c r="G4322" s="95"/>
      <c r="H4322" s="58"/>
    </row>
    <row r="4323" spans="2:8" x14ac:dyDescent="0.25">
      <c r="B4323" s="17"/>
      <c r="C4323" s="100"/>
      <c r="D4323" s="97"/>
      <c r="E4323" s="52"/>
      <c r="F4323" s="54"/>
      <c r="G4323" s="95"/>
      <c r="H4323" s="58"/>
    </row>
    <row r="4324" spans="2:8" x14ac:dyDescent="0.25">
      <c r="B4324" s="17"/>
      <c r="C4324" s="100"/>
      <c r="D4324" s="97"/>
      <c r="E4324" s="52"/>
      <c r="F4324" s="54"/>
      <c r="G4324" s="95"/>
      <c r="H4324" s="58"/>
    </row>
    <row r="4325" spans="2:8" x14ac:dyDescent="0.25">
      <c r="B4325" s="17"/>
      <c r="C4325" s="100"/>
      <c r="D4325" s="97"/>
      <c r="E4325" s="52"/>
      <c r="F4325" s="54"/>
      <c r="G4325" s="95"/>
      <c r="H4325" s="58"/>
    </row>
    <row r="4326" spans="2:8" x14ac:dyDescent="0.25">
      <c r="B4326" s="16"/>
      <c r="C4326" s="100"/>
      <c r="D4326" s="97"/>
      <c r="E4326" s="52"/>
      <c r="F4326" s="54"/>
      <c r="G4326" s="95"/>
      <c r="H4326" s="58"/>
    </row>
    <row r="4327" spans="2:8" x14ac:dyDescent="0.25">
      <c r="B4327" s="17"/>
      <c r="C4327" s="100"/>
      <c r="D4327" s="97"/>
      <c r="E4327" s="52"/>
      <c r="F4327" s="54"/>
      <c r="G4327" s="95"/>
      <c r="H4327" s="58"/>
    </row>
    <row r="4328" spans="2:8" x14ac:dyDescent="0.25">
      <c r="B4328" s="17"/>
      <c r="C4328" s="100"/>
      <c r="D4328" s="97"/>
      <c r="E4328" s="52"/>
      <c r="F4328" s="54"/>
      <c r="G4328" s="95"/>
      <c r="H4328" s="58"/>
    </row>
    <row r="4329" spans="2:8" x14ac:dyDescent="0.25">
      <c r="B4329" s="17"/>
      <c r="C4329" s="100"/>
      <c r="D4329" s="97"/>
      <c r="E4329" s="52"/>
      <c r="F4329" s="54"/>
      <c r="G4329" s="95"/>
      <c r="H4329" s="58"/>
    </row>
    <row r="4330" spans="2:8" x14ac:dyDescent="0.25">
      <c r="B4330" s="17"/>
      <c r="C4330" s="100"/>
      <c r="D4330" s="97"/>
      <c r="E4330" s="52"/>
      <c r="F4330" s="54"/>
      <c r="G4330" s="95"/>
      <c r="H4330" s="58"/>
    </row>
    <row r="4331" spans="2:8" x14ac:dyDescent="0.25">
      <c r="B4331" s="17"/>
      <c r="C4331" s="100"/>
      <c r="D4331" s="97"/>
      <c r="E4331" s="52"/>
      <c r="F4331" s="54"/>
      <c r="G4331" s="95"/>
      <c r="H4331" s="58"/>
    </row>
    <row r="4332" spans="2:8" x14ac:dyDescent="0.25">
      <c r="B4332" s="16"/>
      <c r="C4332" s="100"/>
      <c r="D4332" s="97"/>
      <c r="E4332" s="52"/>
      <c r="F4332" s="54"/>
      <c r="G4332" s="95"/>
      <c r="H4332" s="58"/>
    </row>
    <row r="4333" spans="2:8" x14ac:dyDescent="0.25">
      <c r="B4333" s="17"/>
      <c r="C4333" s="100"/>
      <c r="D4333" s="97"/>
      <c r="E4333" s="52"/>
      <c r="F4333" s="54"/>
      <c r="G4333" s="95"/>
      <c r="H4333" s="58"/>
    </row>
    <row r="4334" spans="2:8" x14ac:dyDescent="0.25">
      <c r="B4334" s="17"/>
      <c r="C4334" s="100"/>
      <c r="D4334" s="97"/>
      <c r="E4334" s="52"/>
      <c r="F4334" s="54"/>
      <c r="G4334" s="95"/>
      <c r="H4334" s="58"/>
    </row>
    <row r="4335" spans="2:8" x14ac:dyDescent="0.25">
      <c r="B4335" s="17"/>
      <c r="C4335" s="100"/>
      <c r="D4335" s="97"/>
      <c r="E4335" s="52"/>
      <c r="F4335" s="54"/>
      <c r="G4335" s="95"/>
      <c r="H4335" s="58"/>
    </row>
    <row r="4336" spans="2:8" x14ac:dyDescent="0.25">
      <c r="B4336" s="17"/>
      <c r="C4336" s="100"/>
      <c r="D4336" s="97"/>
      <c r="E4336" s="52"/>
      <c r="F4336" s="54"/>
      <c r="G4336" s="95"/>
      <c r="H4336" s="58"/>
    </row>
    <row r="4337" spans="2:8" x14ac:dyDescent="0.25">
      <c r="B4337" s="17"/>
      <c r="C4337" s="100"/>
      <c r="D4337" s="97"/>
      <c r="E4337" s="52"/>
      <c r="F4337" s="54"/>
      <c r="G4337" s="95"/>
      <c r="H4337" s="58"/>
    </row>
    <row r="4338" spans="2:8" x14ac:dyDescent="0.25">
      <c r="B4338" s="16"/>
      <c r="C4338" s="100"/>
      <c r="D4338" s="97"/>
      <c r="E4338" s="52"/>
      <c r="F4338" s="54"/>
      <c r="G4338" s="95"/>
      <c r="H4338" s="58"/>
    </row>
    <row r="4339" spans="2:8" x14ac:dyDescent="0.25">
      <c r="B4339" s="17"/>
      <c r="C4339" s="100"/>
      <c r="D4339" s="97"/>
      <c r="E4339" s="52"/>
      <c r="F4339" s="54"/>
      <c r="G4339" s="95"/>
      <c r="H4339" s="58"/>
    </row>
    <row r="4340" spans="2:8" x14ac:dyDescent="0.25">
      <c r="B4340" s="17"/>
      <c r="C4340" s="100"/>
      <c r="D4340" s="97"/>
      <c r="E4340" s="52"/>
      <c r="F4340" s="54"/>
      <c r="G4340" s="95"/>
      <c r="H4340" s="58"/>
    </row>
    <row r="4341" spans="2:8" x14ac:dyDescent="0.25">
      <c r="B4341" s="17"/>
      <c r="C4341" s="100"/>
      <c r="D4341" s="97"/>
      <c r="E4341" s="52"/>
      <c r="F4341" s="54"/>
      <c r="G4341" s="95"/>
      <c r="H4341" s="58"/>
    </row>
    <row r="4342" spans="2:8" x14ac:dyDescent="0.25">
      <c r="B4342" s="17"/>
      <c r="C4342" s="100"/>
      <c r="D4342" s="97"/>
      <c r="E4342" s="52"/>
      <c r="F4342" s="54"/>
      <c r="G4342" s="95"/>
      <c r="H4342" s="58"/>
    </row>
    <row r="4343" spans="2:8" x14ac:dyDescent="0.25">
      <c r="B4343" s="17"/>
      <c r="C4343" s="100"/>
      <c r="D4343" s="97"/>
      <c r="E4343" s="52"/>
      <c r="F4343" s="54"/>
      <c r="G4343" s="95"/>
      <c r="H4343" s="58"/>
    </row>
    <row r="4344" spans="2:8" x14ac:dyDescent="0.25">
      <c r="B4344" s="16"/>
      <c r="C4344" s="100"/>
      <c r="D4344" s="97"/>
      <c r="E4344" s="52"/>
      <c r="F4344" s="54"/>
      <c r="G4344" s="95"/>
      <c r="H4344" s="58"/>
    </row>
    <row r="4345" spans="2:8" x14ac:dyDescent="0.25">
      <c r="B4345" s="17"/>
      <c r="C4345" s="100"/>
      <c r="D4345" s="97"/>
      <c r="E4345" s="52"/>
      <c r="F4345" s="54"/>
      <c r="G4345" s="95"/>
      <c r="H4345" s="58"/>
    </row>
    <row r="4346" spans="2:8" x14ac:dyDescent="0.25">
      <c r="B4346" s="17"/>
      <c r="C4346" s="100"/>
      <c r="D4346" s="97"/>
      <c r="E4346" s="52"/>
      <c r="F4346" s="54"/>
      <c r="G4346" s="95"/>
      <c r="H4346" s="58"/>
    </row>
    <row r="4347" spans="2:8" x14ac:dyDescent="0.25">
      <c r="B4347" s="17"/>
      <c r="C4347" s="100"/>
      <c r="D4347" s="97"/>
      <c r="E4347" s="52"/>
      <c r="F4347" s="54"/>
      <c r="G4347" s="95"/>
      <c r="H4347" s="58"/>
    </row>
    <row r="4348" spans="2:8" x14ac:dyDescent="0.25">
      <c r="B4348" s="17"/>
      <c r="C4348" s="100"/>
      <c r="D4348" s="97"/>
      <c r="E4348" s="52"/>
      <c r="F4348" s="54"/>
      <c r="G4348" s="95"/>
      <c r="H4348" s="58"/>
    </row>
    <row r="4349" spans="2:8" x14ac:dyDescent="0.25">
      <c r="B4349" s="17"/>
      <c r="C4349" s="100"/>
      <c r="D4349" s="97"/>
      <c r="E4349" s="52"/>
      <c r="F4349" s="54"/>
      <c r="G4349" s="95"/>
      <c r="H4349" s="58"/>
    </row>
    <row r="4350" spans="2:8" x14ac:dyDescent="0.25">
      <c r="B4350" s="17"/>
      <c r="C4350" s="100"/>
      <c r="D4350" s="97"/>
      <c r="E4350" s="52"/>
      <c r="F4350" s="54"/>
      <c r="G4350" s="95"/>
      <c r="H4350" s="58"/>
    </row>
    <row r="4351" spans="2:8" x14ac:dyDescent="0.25">
      <c r="B4351" s="16"/>
      <c r="C4351" s="100"/>
      <c r="D4351" s="97"/>
      <c r="E4351" s="52"/>
      <c r="F4351" s="54"/>
      <c r="G4351" s="95"/>
      <c r="H4351" s="58"/>
    </row>
    <row r="4352" spans="2:8" x14ac:dyDescent="0.25">
      <c r="B4352" s="17"/>
      <c r="C4352" s="100"/>
      <c r="D4352" s="97"/>
      <c r="E4352" s="52"/>
      <c r="F4352" s="54"/>
      <c r="G4352" s="95"/>
      <c r="H4352" s="58"/>
    </row>
    <row r="4353" spans="2:8" x14ac:dyDescent="0.25">
      <c r="B4353" s="17"/>
      <c r="C4353" s="100"/>
      <c r="D4353" s="97"/>
      <c r="E4353" s="52"/>
      <c r="F4353" s="54"/>
      <c r="G4353" s="95"/>
      <c r="H4353" s="58"/>
    </row>
    <row r="4354" spans="2:8" x14ac:dyDescent="0.25">
      <c r="B4354" s="17"/>
      <c r="C4354" s="100"/>
      <c r="D4354" s="97"/>
      <c r="E4354" s="52"/>
      <c r="F4354" s="54"/>
      <c r="G4354" s="95"/>
      <c r="H4354" s="58"/>
    </row>
    <row r="4355" spans="2:8" x14ac:dyDescent="0.25">
      <c r="B4355" s="17"/>
      <c r="C4355" s="100"/>
      <c r="D4355" s="97"/>
      <c r="E4355" s="52"/>
      <c r="F4355" s="54"/>
      <c r="G4355" s="95"/>
      <c r="H4355" s="58"/>
    </row>
    <row r="4356" spans="2:8" x14ac:dyDescent="0.25">
      <c r="B4356" s="17"/>
      <c r="C4356" s="100"/>
      <c r="D4356" s="97"/>
      <c r="E4356" s="52"/>
      <c r="F4356" s="54"/>
      <c r="G4356" s="95"/>
      <c r="H4356" s="58"/>
    </row>
    <row r="4357" spans="2:8" x14ac:dyDescent="0.25">
      <c r="B4357" s="17"/>
      <c r="C4357" s="100"/>
      <c r="D4357" s="97"/>
      <c r="E4357" s="52"/>
      <c r="F4357" s="54"/>
      <c r="G4357" s="95"/>
      <c r="H4357" s="58"/>
    </row>
    <row r="4358" spans="2:8" x14ac:dyDescent="0.25">
      <c r="B4358" s="17"/>
      <c r="C4358" s="100"/>
      <c r="D4358" s="97"/>
      <c r="E4358" s="52"/>
      <c r="F4358" s="54"/>
      <c r="G4358" s="95"/>
      <c r="H4358" s="58"/>
    </row>
    <row r="4359" spans="2:8" x14ac:dyDescent="0.25">
      <c r="B4359" s="17"/>
      <c r="C4359" s="100"/>
      <c r="D4359" s="97"/>
      <c r="E4359" s="52"/>
      <c r="F4359" s="54"/>
      <c r="G4359" s="95"/>
      <c r="H4359" s="58"/>
    </row>
    <row r="4360" spans="2:8" x14ac:dyDescent="0.25">
      <c r="B4360" s="17"/>
      <c r="C4360" s="100"/>
      <c r="D4360" s="97"/>
      <c r="E4360" s="52"/>
      <c r="F4360" s="54"/>
      <c r="G4360" s="95"/>
      <c r="H4360" s="58"/>
    </row>
    <row r="4361" spans="2:8" x14ac:dyDescent="0.25">
      <c r="B4361" s="17"/>
      <c r="C4361" s="100"/>
      <c r="D4361" s="97"/>
      <c r="E4361" s="52"/>
      <c r="F4361" s="54"/>
      <c r="G4361" s="95"/>
      <c r="H4361" s="58"/>
    </row>
    <row r="4362" spans="2:8" x14ac:dyDescent="0.25">
      <c r="B4362" s="17"/>
      <c r="C4362" s="100"/>
      <c r="D4362" s="97"/>
      <c r="E4362" s="52"/>
      <c r="F4362" s="54"/>
      <c r="G4362" s="95"/>
      <c r="H4362" s="58"/>
    </row>
    <row r="4363" spans="2:8" x14ac:dyDescent="0.25">
      <c r="B4363" s="17"/>
      <c r="C4363" s="100"/>
      <c r="D4363" s="97"/>
      <c r="E4363" s="52"/>
      <c r="F4363" s="54"/>
      <c r="G4363" s="95"/>
      <c r="H4363" s="58"/>
    </row>
    <row r="4364" spans="2:8" x14ac:dyDescent="0.25">
      <c r="B4364" s="17"/>
      <c r="C4364" s="100"/>
      <c r="D4364" s="97"/>
      <c r="E4364" s="52"/>
      <c r="F4364" s="54"/>
      <c r="G4364" s="95"/>
      <c r="H4364" s="58"/>
    </row>
    <row r="4365" spans="2:8" x14ac:dyDescent="0.25">
      <c r="B4365" s="17"/>
      <c r="C4365" s="100"/>
      <c r="D4365" s="97"/>
      <c r="E4365" s="52"/>
      <c r="F4365" s="54"/>
      <c r="G4365" s="95"/>
      <c r="H4365" s="58"/>
    </row>
    <row r="4366" spans="2:8" x14ac:dyDescent="0.25">
      <c r="B4366" s="17"/>
      <c r="C4366" s="100"/>
      <c r="D4366" s="97"/>
      <c r="E4366" s="52"/>
      <c r="F4366" s="54"/>
      <c r="G4366" s="95"/>
      <c r="H4366" s="58"/>
    </row>
    <row r="4367" spans="2:8" x14ac:dyDescent="0.25">
      <c r="B4367" s="17"/>
      <c r="C4367" s="100"/>
      <c r="D4367" s="97"/>
      <c r="E4367" s="52"/>
      <c r="F4367" s="54"/>
      <c r="G4367" s="95"/>
      <c r="H4367" s="58"/>
    </row>
    <row r="4368" spans="2:8" x14ac:dyDescent="0.25">
      <c r="B4368" s="16"/>
      <c r="C4368" s="100"/>
      <c r="D4368" s="97"/>
      <c r="E4368" s="52"/>
      <c r="F4368" s="54"/>
      <c r="G4368" s="95"/>
      <c r="H4368" s="58"/>
    </row>
    <row r="4369" spans="2:8" x14ac:dyDescent="0.25">
      <c r="B4369" s="17"/>
      <c r="C4369" s="100"/>
      <c r="D4369" s="97"/>
      <c r="E4369" s="52"/>
      <c r="F4369" s="54"/>
      <c r="G4369" s="95"/>
      <c r="H4369" s="58"/>
    </row>
    <row r="4370" spans="2:8" x14ac:dyDescent="0.25">
      <c r="B4370" s="17"/>
      <c r="C4370" s="100"/>
      <c r="D4370" s="97"/>
      <c r="E4370" s="52"/>
      <c r="F4370" s="54"/>
      <c r="G4370" s="95"/>
      <c r="H4370" s="58"/>
    </row>
    <row r="4371" spans="2:8" x14ac:dyDescent="0.25">
      <c r="B4371" s="17"/>
      <c r="C4371" s="100"/>
      <c r="D4371" s="97"/>
      <c r="E4371" s="52"/>
      <c r="F4371" s="54"/>
      <c r="G4371" s="95"/>
      <c r="H4371" s="58"/>
    </row>
    <row r="4372" spans="2:8" x14ac:dyDescent="0.25">
      <c r="B4372" s="17"/>
      <c r="C4372" s="100"/>
      <c r="D4372" s="97"/>
      <c r="E4372" s="52"/>
      <c r="F4372" s="54"/>
      <c r="G4372" s="95"/>
      <c r="H4372" s="58"/>
    </row>
    <row r="4373" spans="2:8" x14ac:dyDescent="0.25">
      <c r="B4373" s="17"/>
      <c r="C4373" s="100"/>
      <c r="D4373" s="97"/>
      <c r="E4373" s="52"/>
      <c r="F4373" s="54"/>
      <c r="G4373" s="95"/>
      <c r="H4373" s="58"/>
    </row>
    <row r="4374" spans="2:8" x14ac:dyDescent="0.25">
      <c r="B4374" s="17"/>
      <c r="C4374" s="100"/>
      <c r="D4374" s="97"/>
      <c r="E4374" s="52"/>
      <c r="F4374" s="54"/>
      <c r="G4374" s="95"/>
      <c r="H4374" s="58"/>
    </row>
    <row r="4375" spans="2:8" x14ac:dyDescent="0.25">
      <c r="B4375" s="17"/>
      <c r="C4375" s="100"/>
      <c r="D4375" s="97"/>
      <c r="E4375" s="52"/>
      <c r="F4375" s="54"/>
      <c r="G4375" s="95"/>
      <c r="H4375" s="58"/>
    </row>
    <row r="4376" spans="2:8" x14ac:dyDescent="0.25">
      <c r="B4376" s="17"/>
      <c r="C4376" s="100"/>
      <c r="D4376" s="97"/>
      <c r="E4376" s="52"/>
      <c r="F4376" s="54"/>
      <c r="G4376" s="95"/>
      <c r="H4376" s="58"/>
    </row>
    <row r="4377" spans="2:8" x14ac:dyDescent="0.25">
      <c r="B4377" s="17"/>
      <c r="C4377" s="100"/>
      <c r="D4377" s="97"/>
      <c r="E4377" s="52"/>
      <c r="F4377" s="54"/>
      <c r="G4377" s="95"/>
      <c r="H4377" s="58"/>
    </row>
    <row r="4378" spans="2:8" x14ac:dyDescent="0.25">
      <c r="B4378" s="17"/>
      <c r="C4378" s="100"/>
      <c r="D4378" s="97"/>
      <c r="E4378" s="52"/>
      <c r="F4378" s="54"/>
      <c r="G4378" s="95"/>
      <c r="H4378" s="58"/>
    </row>
    <row r="4379" spans="2:8" x14ac:dyDescent="0.25">
      <c r="B4379" s="17"/>
      <c r="C4379" s="100"/>
      <c r="D4379" s="97"/>
      <c r="E4379" s="52"/>
      <c r="F4379" s="54"/>
      <c r="G4379" s="95"/>
      <c r="H4379" s="58"/>
    </row>
    <row r="4380" spans="2:8" x14ac:dyDescent="0.25">
      <c r="B4380" s="17"/>
      <c r="C4380" s="100"/>
      <c r="D4380" s="97"/>
      <c r="E4380" s="52"/>
      <c r="F4380" s="54"/>
      <c r="G4380" s="95"/>
      <c r="H4380" s="58"/>
    </row>
    <row r="4381" spans="2:8" x14ac:dyDescent="0.25">
      <c r="B4381" s="16"/>
      <c r="C4381" s="100"/>
      <c r="D4381" s="97"/>
      <c r="E4381" s="52"/>
      <c r="F4381" s="54"/>
      <c r="G4381" s="95"/>
      <c r="H4381" s="58"/>
    </row>
    <row r="4382" spans="2:8" x14ac:dyDescent="0.25">
      <c r="B4382" s="17"/>
      <c r="C4382" s="100"/>
      <c r="D4382" s="97"/>
      <c r="E4382" s="52"/>
      <c r="F4382" s="54"/>
      <c r="G4382" s="95"/>
      <c r="H4382" s="58"/>
    </row>
    <row r="4383" spans="2:8" x14ac:dyDescent="0.25">
      <c r="B4383" s="17"/>
      <c r="C4383" s="100"/>
      <c r="D4383" s="97"/>
      <c r="E4383" s="52"/>
      <c r="F4383" s="54"/>
      <c r="G4383" s="95"/>
      <c r="H4383" s="58"/>
    </row>
    <row r="4384" spans="2:8" x14ac:dyDescent="0.25">
      <c r="B4384" s="17"/>
      <c r="C4384" s="100"/>
      <c r="D4384" s="97"/>
      <c r="E4384" s="52"/>
      <c r="F4384" s="54"/>
      <c r="G4384" s="95"/>
      <c r="H4384" s="58"/>
    </row>
    <row r="4385" spans="2:8" x14ac:dyDescent="0.25">
      <c r="B4385" s="17"/>
      <c r="C4385" s="100"/>
      <c r="D4385" s="97"/>
      <c r="E4385" s="52"/>
      <c r="F4385" s="54"/>
      <c r="G4385" s="95"/>
      <c r="H4385" s="58"/>
    </row>
    <row r="4386" spans="2:8" x14ac:dyDescent="0.25">
      <c r="B4386" s="17"/>
      <c r="C4386" s="100"/>
      <c r="D4386" s="97"/>
      <c r="E4386" s="52"/>
      <c r="F4386" s="54"/>
      <c r="G4386" s="95"/>
      <c r="H4386" s="58"/>
    </row>
    <row r="4387" spans="2:8" x14ac:dyDescent="0.25">
      <c r="B4387" s="17"/>
      <c r="C4387" s="100"/>
      <c r="D4387" s="97"/>
      <c r="E4387" s="52"/>
      <c r="F4387" s="54"/>
      <c r="G4387" s="95"/>
      <c r="H4387" s="58"/>
    </row>
    <row r="4388" spans="2:8" x14ac:dyDescent="0.25">
      <c r="B4388" s="17"/>
      <c r="C4388" s="100"/>
      <c r="D4388" s="97"/>
      <c r="E4388" s="52"/>
      <c r="F4388" s="54"/>
      <c r="G4388" s="95"/>
      <c r="H4388" s="58"/>
    </row>
    <row r="4389" spans="2:8" x14ac:dyDescent="0.25">
      <c r="B4389" s="17"/>
      <c r="C4389" s="100"/>
      <c r="D4389" s="97"/>
      <c r="E4389" s="52"/>
      <c r="F4389" s="54"/>
      <c r="G4389" s="95"/>
      <c r="H4389" s="58"/>
    </row>
    <row r="4390" spans="2:8" x14ac:dyDescent="0.25">
      <c r="B4390" s="17"/>
      <c r="C4390" s="100"/>
      <c r="D4390" s="97"/>
      <c r="E4390" s="52"/>
      <c r="F4390" s="54"/>
      <c r="G4390" s="95"/>
      <c r="H4390" s="58"/>
    </row>
    <row r="4391" spans="2:8" x14ac:dyDescent="0.25">
      <c r="B4391" s="17"/>
      <c r="C4391" s="100"/>
      <c r="D4391" s="97"/>
      <c r="E4391" s="52"/>
      <c r="F4391" s="54"/>
      <c r="G4391" s="95"/>
      <c r="H4391" s="58"/>
    </row>
    <row r="4392" spans="2:8" x14ac:dyDescent="0.25">
      <c r="B4392" s="17"/>
      <c r="C4392" s="100"/>
      <c r="D4392" s="97"/>
      <c r="E4392" s="52"/>
      <c r="F4392" s="54"/>
      <c r="G4392" s="95"/>
      <c r="H4392" s="58"/>
    </row>
    <row r="4393" spans="2:8" x14ac:dyDescent="0.25">
      <c r="B4393" s="16"/>
      <c r="C4393" s="100"/>
      <c r="D4393" s="97"/>
      <c r="E4393" s="52"/>
      <c r="F4393" s="54"/>
      <c r="G4393" s="95"/>
      <c r="H4393" s="58"/>
    </row>
    <row r="4394" spans="2:8" x14ac:dyDescent="0.25">
      <c r="B4394" s="17"/>
      <c r="C4394" s="100"/>
      <c r="D4394" s="97"/>
      <c r="E4394" s="52"/>
      <c r="F4394" s="54"/>
      <c r="G4394" s="95"/>
      <c r="H4394" s="58"/>
    </row>
    <row r="4395" spans="2:8" x14ac:dyDescent="0.25">
      <c r="B4395" s="17"/>
      <c r="C4395" s="100"/>
      <c r="D4395" s="97"/>
      <c r="E4395" s="52"/>
      <c r="F4395" s="54"/>
      <c r="G4395" s="95"/>
      <c r="H4395" s="58"/>
    </row>
    <row r="4396" spans="2:8" x14ac:dyDescent="0.25">
      <c r="B4396" s="17"/>
      <c r="C4396" s="100"/>
      <c r="D4396" s="97"/>
      <c r="E4396" s="52"/>
      <c r="F4396" s="54"/>
      <c r="G4396" s="95"/>
      <c r="H4396" s="58"/>
    </row>
    <row r="4397" spans="2:8" x14ac:dyDescent="0.25">
      <c r="B4397" s="17"/>
      <c r="C4397" s="100"/>
      <c r="D4397" s="97"/>
      <c r="E4397" s="52"/>
      <c r="F4397" s="54"/>
      <c r="G4397" s="95"/>
      <c r="H4397" s="58"/>
    </row>
    <row r="4398" spans="2:8" x14ac:dyDescent="0.25">
      <c r="B4398" s="17"/>
      <c r="C4398" s="100"/>
      <c r="D4398" s="97"/>
      <c r="E4398" s="52"/>
      <c r="F4398" s="54"/>
      <c r="G4398" s="95"/>
      <c r="H4398" s="58"/>
    </row>
    <row r="4399" spans="2:8" x14ac:dyDescent="0.25">
      <c r="B4399" s="17"/>
      <c r="C4399" s="100"/>
      <c r="D4399" s="97"/>
      <c r="E4399" s="52"/>
      <c r="F4399" s="54"/>
      <c r="G4399" s="95"/>
      <c r="H4399" s="58"/>
    </row>
    <row r="4400" spans="2:8" x14ac:dyDescent="0.25">
      <c r="B4400" s="17"/>
      <c r="C4400" s="100"/>
      <c r="D4400" s="97"/>
      <c r="E4400" s="52"/>
      <c r="F4400" s="54"/>
      <c r="G4400" s="95"/>
      <c r="H4400" s="58"/>
    </row>
    <row r="4401" spans="2:8" x14ac:dyDescent="0.25">
      <c r="B4401" s="17"/>
      <c r="C4401" s="100"/>
      <c r="D4401" s="97"/>
      <c r="E4401" s="52"/>
      <c r="F4401" s="54"/>
      <c r="G4401" s="95"/>
      <c r="H4401" s="58"/>
    </row>
    <row r="4402" spans="2:8" x14ac:dyDescent="0.25">
      <c r="B4402" s="17"/>
      <c r="C4402" s="100"/>
      <c r="D4402" s="97"/>
      <c r="E4402" s="52"/>
      <c r="F4402" s="54"/>
      <c r="G4402" s="95"/>
      <c r="H4402" s="58"/>
    </row>
    <row r="4403" spans="2:8" x14ac:dyDescent="0.25">
      <c r="B4403" s="16"/>
      <c r="C4403" s="100"/>
      <c r="D4403" s="97"/>
      <c r="E4403" s="52"/>
      <c r="F4403" s="54"/>
      <c r="G4403" s="95"/>
      <c r="H4403" s="58"/>
    </row>
    <row r="4404" spans="2:8" x14ac:dyDescent="0.25">
      <c r="B4404" s="17"/>
      <c r="C4404" s="100"/>
      <c r="D4404" s="97"/>
      <c r="E4404" s="52"/>
      <c r="F4404" s="54"/>
      <c r="G4404" s="95"/>
      <c r="H4404" s="58"/>
    </row>
    <row r="4405" spans="2:8" x14ac:dyDescent="0.25">
      <c r="B4405" s="17"/>
      <c r="C4405" s="100"/>
      <c r="D4405" s="97"/>
      <c r="E4405" s="52"/>
      <c r="F4405" s="54"/>
      <c r="G4405" s="95"/>
      <c r="H4405" s="58"/>
    </row>
    <row r="4406" spans="2:8" x14ac:dyDescent="0.25">
      <c r="B4406" s="17"/>
      <c r="C4406" s="100"/>
      <c r="D4406" s="97"/>
      <c r="E4406" s="52"/>
      <c r="F4406" s="54"/>
      <c r="G4406" s="95"/>
      <c r="H4406" s="58"/>
    </row>
    <row r="4407" spans="2:8" x14ac:dyDescent="0.25">
      <c r="B4407" s="17"/>
      <c r="C4407" s="100"/>
      <c r="D4407" s="97"/>
      <c r="E4407" s="52"/>
      <c r="F4407" s="54"/>
      <c r="G4407" s="95"/>
      <c r="H4407" s="58"/>
    </row>
    <row r="4408" spans="2:8" x14ac:dyDescent="0.25">
      <c r="B4408" s="17"/>
      <c r="C4408" s="100"/>
      <c r="D4408" s="97"/>
      <c r="E4408" s="52"/>
      <c r="F4408" s="54"/>
      <c r="G4408" s="95"/>
      <c r="H4408" s="58"/>
    </row>
    <row r="4409" spans="2:8" x14ac:dyDescent="0.25">
      <c r="B4409" s="17"/>
      <c r="C4409" s="100"/>
      <c r="D4409" s="97"/>
      <c r="E4409" s="52"/>
      <c r="F4409" s="54"/>
      <c r="G4409" s="95"/>
      <c r="H4409" s="58"/>
    </row>
    <row r="4410" spans="2:8" x14ac:dyDescent="0.25">
      <c r="B4410" s="17"/>
      <c r="C4410" s="100"/>
      <c r="D4410" s="97"/>
      <c r="E4410" s="52"/>
      <c r="F4410" s="54"/>
      <c r="G4410" s="95"/>
      <c r="H4410" s="58"/>
    </row>
    <row r="4411" spans="2:8" x14ac:dyDescent="0.25">
      <c r="B4411" s="17"/>
      <c r="C4411" s="100"/>
      <c r="D4411" s="97"/>
      <c r="E4411" s="52"/>
      <c r="F4411" s="54"/>
      <c r="G4411" s="95"/>
      <c r="H4411" s="58"/>
    </row>
    <row r="4412" spans="2:8" x14ac:dyDescent="0.25">
      <c r="B4412" s="17"/>
      <c r="C4412" s="100"/>
      <c r="D4412" s="97"/>
      <c r="E4412" s="52"/>
      <c r="F4412" s="54"/>
      <c r="G4412" s="95"/>
      <c r="H4412" s="58"/>
    </row>
    <row r="4413" spans="2:8" x14ac:dyDescent="0.25">
      <c r="B4413" s="17"/>
      <c r="C4413" s="100"/>
      <c r="D4413" s="97"/>
      <c r="E4413" s="52"/>
      <c r="F4413" s="54"/>
      <c r="G4413" s="95"/>
      <c r="H4413" s="58"/>
    </row>
    <row r="4414" spans="2:8" x14ac:dyDescent="0.25">
      <c r="B4414" s="17"/>
      <c r="C4414" s="100"/>
      <c r="D4414" s="97"/>
      <c r="E4414" s="52"/>
      <c r="F4414" s="54"/>
      <c r="G4414" s="95"/>
      <c r="H4414" s="58"/>
    </row>
    <row r="4415" spans="2:8" x14ac:dyDescent="0.25">
      <c r="B4415" s="17"/>
      <c r="C4415" s="100"/>
      <c r="D4415" s="97"/>
      <c r="E4415" s="52"/>
      <c r="F4415" s="54"/>
      <c r="G4415" s="95"/>
      <c r="H4415" s="58"/>
    </row>
    <row r="4416" spans="2:8" x14ac:dyDescent="0.25">
      <c r="B4416" s="17"/>
      <c r="C4416" s="100"/>
      <c r="D4416" s="97"/>
      <c r="E4416" s="52"/>
      <c r="F4416" s="54"/>
      <c r="G4416" s="95"/>
      <c r="H4416" s="58"/>
    </row>
    <row r="4417" spans="2:8" x14ac:dyDescent="0.25">
      <c r="B4417" s="16"/>
      <c r="C4417" s="100"/>
      <c r="D4417" s="97"/>
      <c r="E4417" s="52"/>
      <c r="F4417" s="54"/>
      <c r="G4417" s="95"/>
      <c r="H4417" s="58"/>
    </row>
    <row r="4418" spans="2:8" x14ac:dyDescent="0.25">
      <c r="B4418" s="17"/>
      <c r="C4418" s="100"/>
      <c r="D4418" s="97"/>
      <c r="E4418" s="52"/>
      <c r="F4418" s="54"/>
      <c r="G4418" s="95"/>
      <c r="H4418" s="58"/>
    </row>
    <row r="4419" spans="2:8" x14ac:dyDescent="0.25">
      <c r="B4419" s="17"/>
      <c r="C4419" s="100"/>
      <c r="D4419" s="97"/>
      <c r="E4419" s="52"/>
      <c r="F4419" s="54"/>
      <c r="G4419" s="95"/>
      <c r="H4419" s="58"/>
    </row>
    <row r="4420" spans="2:8" x14ac:dyDescent="0.25">
      <c r="B4420" s="17"/>
      <c r="C4420" s="100"/>
      <c r="D4420" s="97"/>
      <c r="E4420" s="52"/>
      <c r="F4420" s="54"/>
      <c r="G4420" s="95"/>
      <c r="H4420" s="58"/>
    </row>
    <row r="4421" spans="2:8" x14ac:dyDescent="0.25">
      <c r="B4421" s="17"/>
      <c r="C4421" s="100"/>
      <c r="D4421" s="97"/>
      <c r="E4421" s="52"/>
      <c r="F4421" s="54"/>
      <c r="G4421" s="95"/>
      <c r="H4421" s="58"/>
    </row>
    <row r="4422" spans="2:8" x14ac:dyDescent="0.25">
      <c r="B4422" s="17"/>
      <c r="C4422" s="100"/>
      <c r="D4422" s="97"/>
      <c r="E4422" s="52"/>
      <c r="F4422" s="54"/>
      <c r="G4422" s="95"/>
      <c r="H4422" s="58"/>
    </row>
    <row r="4423" spans="2:8" x14ac:dyDescent="0.25">
      <c r="B4423" s="17"/>
      <c r="C4423" s="100"/>
      <c r="D4423" s="97"/>
      <c r="E4423" s="52"/>
      <c r="F4423" s="54"/>
      <c r="G4423" s="95"/>
      <c r="H4423" s="58"/>
    </row>
    <row r="4424" spans="2:8" x14ac:dyDescent="0.25">
      <c r="B4424" s="17"/>
      <c r="C4424" s="100"/>
      <c r="D4424" s="97"/>
      <c r="E4424" s="52"/>
      <c r="F4424" s="54"/>
      <c r="G4424" s="95"/>
      <c r="H4424" s="58"/>
    </row>
    <row r="4425" spans="2:8" x14ac:dyDescent="0.25">
      <c r="B4425" s="17"/>
      <c r="C4425" s="100"/>
      <c r="D4425" s="97"/>
      <c r="E4425" s="52"/>
      <c r="F4425" s="54"/>
      <c r="G4425" s="95"/>
      <c r="H4425" s="58"/>
    </row>
    <row r="4426" spans="2:8" x14ac:dyDescent="0.25">
      <c r="B4426" s="17"/>
      <c r="C4426" s="100"/>
      <c r="D4426" s="97"/>
      <c r="E4426" s="52"/>
      <c r="F4426" s="54"/>
      <c r="G4426" s="95"/>
      <c r="H4426" s="58"/>
    </row>
    <row r="4427" spans="2:8" x14ac:dyDescent="0.25">
      <c r="B4427" s="17"/>
      <c r="C4427" s="100"/>
      <c r="D4427" s="97"/>
      <c r="E4427" s="52"/>
      <c r="F4427" s="54"/>
      <c r="G4427" s="95"/>
      <c r="H4427" s="58"/>
    </row>
    <row r="4428" spans="2:8" x14ac:dyDescent="0.25">
      <c r="B4428" s="17"/>
      <c r="C4428" s="100"/>
      <c r="D4428" s="97"/>
      <c r="E4428" s="52"/>
      <c r="F4428" s="54"/>
      <c r="G4428" s="95"/>
      <c r="H4428" s="58"/>
    </row>
    <row r="4429" spans="2:8" x14ac:dyDescent="0.25">
      <c r="B4429" s="17"/>
      <c r="C4429" s="100"/>
      <c r="D4429" s="97"/>
      <c r="E4429" s="52"/>
      <c r="F4429" s="54"/>
      <c r="G4429" s="95"/>
      <c r="H4429" s="58"/>
    </row>
    <row r="4430" spans="2:8" x14ac:dyDescent="0.25">
      <c r="B4430" s="17"/>
      <c r="C4430" s="100"/>
      <c r="D4430" s="97"/>
      <c r="E4430" s="52"/>
      <c r="F4430" s="54"/>
      <c r="G4430" s="95"/>
      <c r="H4430" s="58"/>
    </row>
    <row r="4431" spans="2:8" x14ac:dyDescent="0.25">
      <c r="B4431" s="17"/>
      <c r="C4431" s="100"/>
      <c r="D4431" s="97"/>
      <c r="E4431" s="52"/>
      <c r="F4431" s="54"/>
      <c r="G4431" s="95"/>
      <c r="H4431" s="58"/>
    </row>
    <row r="4432" spans="2:8" x14ac:dyDescent="0.25">
      <c r="B4432" s="17"/>
      <c r="C4432" s="100"/>
      <c r="D4432" s="97"/>
      <c r="E4432" s="52"/>
      <c r="F4432" s="54"/>
      <c r="G4432" s="95"/>
      <c r="H4432" s="58"/>
    </row>
    <row r="4433" spans="2:8" x14ac:dyDescent="0.25">
      <c r="B4433" s="17"/>
      <c r="C4433" s="100"/>
      <c r="D4433" s="97"/>
      <c r="E4433" s="52"/>
      <c r="F4433" s="54"/>
      <c r="G4433" s="95"/>
      <c r="H4433" s="58"/>
    </row>
    <row r="4434" spans="2:8" x14ac:dyDescent="0.25">
      <c r="B4434" s="17"/>
      <c r="C4434" s="100"/>
      <c r="D4434" s="97"/>
      <c r="E4434" s="52"/>
      <c r="F4434" s="54"/>
      <c r="G4434" s="95"/>
      <c r="H4434" s="58"/>
    </row>
    <row r="4435" spans="2:8" x14ac:dyDescent="0.25">
      <c r="B4435" s="17"/>
      <c r="C4435" s="100"/>
      <c r="D4435" s="97"/>
      <c r="E4435" s="52"/>
      <c r="F4435" s="54"/>
      <c r="G4435" s="95"/>
      <c r="H4435" s="58"/>
    </row>
    <row r="4436" spans="2:8" x14ac:dyDescent="0.25">
      <c r="B4436" s="17"/>
      <c r="C4436" s="100"/>
      <c r="D4436" s="97"/>
      <c r="E4436" s="52"/>
      <c r="F4436" s="54"/>
      <c r="G4436" s="95"/>
      <c r="H4436" s="58"/>
    </row>
    <row r="4437" spans="2:8" x14ac:dyDescent="0.25">
      <c r="B4437" s="17"/>
      <c r="C4437" s="100"/>
      <c r="D4437" s="97"/>
      <c r="E4437" s="52"/>
      <c r="F4437" s="54"/>
      <c r="G4437" s="95"/>
      <c r="H4437" s="58"/>
    </row>
    <row r="4438" spans="2:8" x14ac:dyDescent="0.25">
      <c r="B4438" s="17"/>
      <c r="C4438" s="100"/>
      <c r="D4438" s="97"/>
      <c r="E4438" s="52"/>
      <c r="F4438" s="54"/>
      <c r="G4438" s="95"/>
      <c r="H4438" s="58"/>
    </row>
    <row r="4439" spans="2:8" x14ac:dyDescent="0.25">
      <c r="B4439" s="17"/>
      <c r="C4439" s="100"/>
      <c r="D4439" s="97"/>
      <c r="E4439" s="52"/>
      <c r="F4439" s="54"/>
      <c r="G4439" s="95"/>
      <c r="H4439" s="58"/>
    </row>
    <row r="4440" spans="2:8" x14ac:dyDescent="0.25">
      <c r="B4440" s="17"/>
      <c r="C4440" s="100"/>
      <c r="D4440" s="97"/>
      <c r="E4440" s="52"/>
      <c r="F4440" s="54"/>
      <c r="G4440" s="95"/>
      <c r="H4440" s="58"/>
    </row>
    <row r="4441" spans="2:8" x14ac:dyDescent="0.25">
      <c r="B4441" s="17"/>
      <c r="C4441" s="100"/>
      <c r="D4441" s="97"/>
      <c r="E4441" s="52"/>
      <c r="F4441" s="54"/>
      <c r="G4441" s="95"/>
      <c r="H4441" s="58"/>
    </row>
    <row r="4442" spans="2:8" x14ac:dyDescent="0.25">
      <c r="B4442" s="16"/>
      <c r="C4442" s="100"/>
      <c r="D4442" s="97"/>
      <c r="E4442" s="52"/>
      <c r="F4442" s="54"/>
      <c r="G4442" s="95"/>
      <c r="H4442" s="58"/>
    </row>
    <row r="4443" spans="2:8" x14ac:dyDescent="0.25">
      <c r="B4443" s="17"/>
      <c r="C4443" s="100"/>
      <c r="D4443" s="97"/>
      <c r="E4443" s="52"/>
      <c r="F4443" s="54"/>
      <c r="G4443" s="95"/>
      <c r="H4443" s="58"/>
    </row>
    <row r="4444" spans="2:8" x14ac:dyDescent="0.25">
      <c r="B4444" s="17"/>
      <c r="C4444" s="100"/>
      <c r="D4444" s="97"/>
      <c r="E4444" s="52"/>
      <c r="F4444" s="54"/>
      <c r="G4444" s="95"/>
      <c r="H4444" s="58"/>
    </row>
    <row r="4445" spans="2:8" x14ac:dyDescent="0.25">
      <c r="B4445" s="17"/>
      <c r="C4445" s="100"/>
      <c r="D4445" s="97"/>
      <c r="E4445" s="52"/>
      <c r="F4445" s="54"/>
      <c r="G4445" s="95"/>
      <c r="H4445" s="58"/>
    </row>
    <row r="4446" spans="2:8" x14ac:dyDescent="0.25">
      <c r="B4446" s="17"/>
      <c r="C4446" s="100"/>
      <c r="D4446" s="97"/>
      <c r="E4446" s="52"/>
      <c r="F4446" s="54"/>
      <c r="G4446" s="95"/>
      <c r="H4446" s="58"/>
    </row>
    <row r="4447" spans="2:8" x14ac:dyDescent="0.25">
      <c r="B4447" s="17"/>
      <c r="C4447" s="100"/>
      <c r="D4447" s="97"/>
      <c r="E4447" s="52"/>
      <c r="F4447" s="54"/>
      <c r="G4447" s="95"/>
      <c r="H4447" s="58"/>
    </row>
    <row r="4448" spans="2:8" x14ac:dyDescent="0.25">
      <c r="B4448" s="17"/>
      <c r="C4448" s="100"/>
      <c r="D4448" s="97"/>
      <c r="E4448" s="52"/>
      <c r="F4448" s="54"/>
      <c r="G4448" s="95"/>
      <c r="H4448" s="58"/>
    </row>
    <row r="4449" spans="2:8" x14ac:dyDescent="0.25">
      <c r="B4449" s="17"/>
      <c r="C4449" s="100"/>
      <c r="D4449" s="97"/>
      <c r="E4449" s="52"/>
      <c r="F4449" s="54"/>
      <c r="G4449" s="95"/>
      <c r="H4449" s="58"/>
    </row>
    <row r="4450" spans="2:8" x14ac:dyDescent="0.25">
      <c r="B4450" s="17"/>
      <c r="C4450" s="100"/>
      <c r="D4450" s="97"/>
      <c r="E4450" s="52"/>
      <c r="F4450" s="54"/>
      <c r="G4450" s="95"/>
      <c r="H4450" s="58"/>
    </row>
    <row r="4451" spans="2:8" x14ac:dyDescent="0.25">
      <c r="B4451" s="17"/>
      <c r="C4451" s="100"/>
      <c r="D4451" s="97"/>
      <c r="E4451" s="52"/>
      <c r="F4451" s="54"/>
      <c r="G4451" s="95"/>
      <c r="H4451" s="58"/>
    </row>
    <row r="4452" spans="2:8" x14ac:dyDescent="0.25">
      <c r="B4452" s="17"/>
      <c r="C4452" s="100"/>
      <c r="D4452" s="97"/>
      <c r="E4452" s="52"/>
      <c r="F4452" s="54"/>
      <c r="G4452" s="95"/>
      <c r="H4452" s="58"/>
    </row>
    <row r="4453" spans="2:8" x14ac:dyDescent="0.25">
      <c r="B4453" s="17"/>
      <c r="C4453" s="100"/>
      <c r="D4453" s="97"/>
      <c r="E4453" s="52"/>
      <c r="F4453" s="54"/>
      <c r="G4453" s="95"/>
      <c r="H4453" s="58"/>
    </row>
    <row r="4454" spans="2:8" x14ac:dyDescent="0.25">
      <c r="B4454" s="17"/>
      <c r="C4454" s="100"/>
      <c r="D4454" s="97"/>
      <c r="E4454" s="52"/>
      <c r="F4454" s="54"/>
      <c r="G4454" s="95"/>
      <c r="H4454" s="58"/>
    </row>
    <row r="4455" spans="2:8" x14ac:dyDescent="0.25">
      <c r="B4455" s="17"/>
      <c r="C4455" s="100"/>
      <c r="D4455" s="97"/>
      <c r="E4455" s="52"/>
      <c r="F4455" s="54"/>
      <c r="G4455" s="95"/>
      <c r="H4455" s="58"/>
    </row>
    <row r="4456" spans="2:8" x14ac:dyDescent="0.25">
      <c r="B4456" s="17"/>
      <c r="C4456" s="100"/>
      <c r="D4456" s="97"/>
      <c r="E4456" s="52"/>
      <c r="F4456" s="54"/>
      <c r="G4456" s="95"/>
      <c r="H4456" s="58"/>
    </row>
    <row r="4457" spans="2:8" x14ac:dyDescent="0.25">
      <c r="B4457" s="17"/>
      <c r="C4457" s="100"/>
      <c r="D4457" s="97"/>
      <c r="E4457" s="52"/>
      <c r="F4457" s="54"/>
      <c r="G4457" s="95"/>
      <c r="H4457" s="58"/>
    </row>
    <row r="4458" spans="2:8" x14ac:dyDescent="0.25">
      <c r="B4458" s="17"/>
      <c r="C4458" s="100"/>
      <c r="D4458" s="97"/>
      <c r="E4458" s="52"/>
      <c r="F4458" s="54"/>
      <c r="G4458" s="95"/>
      <c r="H4458" s="58"/>
    </row>
    <row r="4459" spans="2:8" x14ac:dyDescent="0.25">
      <c r="B4459" s="16"/>
      <c r="C4459" s="100"/>
      <c r="D4459" s="97"/>
      <c r="E4459" s="52"/>
      <c r="F4459" s="54"/>
      <c r="G4459" s="95"/>
      <c r="H4459" s="58"/>
    </row>
    <row r="4460" spans="2:8" x14ac:dyDescent="0.25">
      <c r="B4460" s="17"/>
      <c r="C4460" s="100"/>
      <c r="D4460" s="97"/>
      <c r="E4460" s="52"/>
      <c r="F4460" s="54"/>
      <c r="G4460" s="95"/>
      <c r="H4460" s="58"/>
    </row>
    <row r="4461" spans="2:8" x14ac:dyDescent="0.25">
      <c r="B4461" s="17"/>
      <c r="C4461" s="100"/>
      <c r="D4461" s="97"/>
      <c r="E4461" s="52"/>
      <c r="F4461" s="54"/>
      <c r="G4461" s="95"/>
      <c r="H4461" s="58"/>
    </row>
    <row r="4462" spans="2:8" x14ac:dyDescent="0.25">
      <c r="B4462" s="17"/>
      <c r="C4462" s="100"/>
      <c r="D4462" s="97"/>
      <c r="E4462" s="52"/>
      <c r="F4462" s="54"/>
      <c r="G4462" s="95"/>
      <c r="H4462" s="58"/>
    </row>
    <row r="4463" spans="2:8" x14ac:dyDescent="0.25">
      <c r="B4463" s="17"/>
      <c r="C4463" s="100"/>
      <c r="D4463" s="97"/>
      <c r="E4463" s="52"/>
      <c r="F4463" s="54"/>
      <c r="G4463" s="95"/>
      <c r="H4463" s="58"/>
    </row>
    <row r="4464" spans="2:8" x14ac:dyDescent="0.25">
      <c r="B4464" s="17"/>
      <c r="C4464" s="100"/>
      <c r="D4464" s="97"/>
      <c r="E4464" s="52"/>
      <c r="F4464" s="54"/>
      <c r="G4464" s="95"/>
      <c r="H4464" s="58"/>
    </row>
    <row r="4465" spans="2:8" x14ac:dyDescent="0.25">
      <c r="B4465" s="17"/>
      <c r="C4465" s="100"/>
      <c r="D4465" s="97"/>
      <c r="E4465" s="52"/>
      <c r="F4465" s="54"/>
      <c r="G4465" s="95"/>
      <c r="H4465" s="58"/>
    </row>
    <row r="4466" spans="2:8" x14ac:dyDescent="0.25">
      <c r="B4466" s="17"/>
      <c r="C4466" s="100"/>
      <c r="D4466" s="97"/>
      <c r="E4466" s="52"/>
      <c r="F4466" s="54"/>
      <c r="G4466" s="95"/>
      <c r="H4466" s="58"/>
    </row>
    <row r="4467" spans="2:8" x14ac:dyDescent="0.25">
      <c r="B4467" s="17"/>
      <c r="C4467" s="100"/>
      <c r="D4467" s="97"/>
      <c r="E4467" s="52"/>
      <c r="F4467" s="54"/>
      <c r="G4467" s="95"/>
      <c r="H4467" s="58"/>
    </row>
    <row r="4468" spans="2:8" x14ac:dyDescent="0.25">
      <c r="B4468" s="17"/>
      <c r="C4468" s="100"/>
      <c r="D4468" s="97"/>
      <c r="E4468" s="52"/>
      <c r="F4468" s="54"/>
      <c r="G4468" s="95"/>
      <c r="H4468" s="58"/>
    </row>
    <row r="4469" spans="2:8" x14ac:dyDescent="0.25">
      <c r="B4469" s="17"/>
      <c r="C4469" s="100"/>
      <c r="D4469" s="97"/>
      <c r="E4469" s="52"/>
      <c r="F4469" s="54"/>
      <c r="G4469" s="95"/>
      <c r="H4469" s="58"/>
    </row>
    <row r="4470" spans="2:8" x14ac:dyDescent="0.25">
      <c r="B4470" s="17"/>
      <c r="C4470" s="100"/>
      <c r="D4470" s="97"/>
      <c r="E4470" s="52"/>
      <c r="F4470" s="54"/>
      <c r="G4470" s="95"/>
      <c r="H4470" s="58"/>
    </row>
    <row r="4471" spans="2:8" x14ac:dyDescent="0.25">
      <c r="B4471" s="17"/>
      <c r="C4471" s="100"/>
      <c r="D4471" s="97"/>
      <c r="E4471" s="52"/>
      <c r="F4471" s="54"/>
      <c r="G4471" s="95"/>
      <c r="H4471" s="58"/>
    </row>
    <row r="4472" spans="2:8" x14ac:dyDescent="0.25">
      <c r="B4472" s="17"/>
      <c r="C4472" s="100"/>
      <c r="D4472" s="97"/>
      <c r="E4472" s="52"/>
      <c r="F4472" s="54"/>
      <c r="G4472" s="95"/>
      <c r="H4472" s="58"/>
    </row>
    <row r="4473" spans="2:8" x14ac:dyDescent="0.25">
      <c r="B4473" s="17"/>
      <c r="C4473" s="100"/>
      <c r="D4473" s="97"/>
      <c r="E4473" s="52"/>
      <c r="F4473" s="54"/>
      <c r="G4473" s="95"/>
      <c r="H4473" s="58"/>
    </row>
    <row r="4474" spans="2:8" x14ac:dyDescent="0.25">
      <c r="B4474" s="17"/>
      <c r="C4474" s="100"/>
      <c r="D4474" s="97"/>
      <c r="E4474" s="52"/>
      <c r="F4474" s="54"/>
      <c r="G4474" s="95"/>
      <c r="H4474" s="58"/>
    </row>
    <row r="4475" spans="2:8" x14ac:dyDescent="0.25">
      <c r="B4475" s="17"/>
      <c r="C4475" s="100"/>
      <c r="D4475" s="97"/>
      <c r="E4475" s="52"/>
      <c r="F4475" s="54"/>
      <c r="G4475" s="95"/>
      <c r="H4475" s="58"/>
    </row>
    <row r="4476" spans="2:8" x14ac:dyDescent="0.25">
      <c r="B4476" s="16"/>
      <c r="C4476" s="100"/>
      <c r="D4476" s="97"/>
      <c r="E4476" s="52"/>
      <c r="F4476" s="54"/>
      <c r="G4476" s="95"/>
      <c r="H4476" s="58"/>
    </row>
    <row r="4477" spans="2:8" x14ac:dyDescent="0.25">
      <c r="B4477" s="17"/>
      <c r="C4477" s="100"/>
      <c r="D4477" s="97"/>
      <c r="E4477" s="52"/>
      <c r="F4477" s="54"/>
      <c r="G4477" s="95"/>
      <c r="H4477" s="58"/>
    </row>
    <row r="4478" spans="2:8" x14ac:dyDescent="0.25">
      <c r="B4478" s="17"/>
      <c r="C4478" s="100"/>
      <c r="D4478" s="97"/>
      <c r="E4478" s="52"/>
      <c r="F4478" s="54"/>
      <c r="G4478" s="95"/>
      <c r="H4478" s="58"/>
    </row>
    <row r="4479" spans="2:8" x14ac:dyDescent="0.25">
      <c r="B4479" s="17"/>
      <c r="C4479" s="100"/>
      <c r="D4479" s="97"/>
      <c r="E4479" s="52"/>
      <c r="F4479" s="54"/>
      <c r="G4479" s="95"/>
      <c r="H4479" s="58"/>
    </row>
    <row r="4480" spans="2:8" x14ac:dyDescent="0.25">
      <c r="B4480" s="17"/>
      <c r="C4480" s="100"/>
      <c r="D4480" s="97"/>
      <c r="E4480" s="52"/>
      <c r="F4480" s="54"/>
      <c r="G4480" s="95"/>
      <c r="H4480" s="58"/>
    </row>
    <row r="4481" spans="2:8" x14ac:dyDescent="0.25">
      <c r="B4481" s="17"/>
      <c r="C4481" s="100"/>
      <c r="D4481" s="97"/>
      <c r="E4481" s="52"/>
      <c r="F4481" s="54"/>
      <c r="G4481" s="95"/>
      <c r="H4481" s="58"/>
    </row>
    <row r="4482" spans="2:8" x14ac:dyDescent="0.25">
      <c r="B4482" s="17"/>
      <c r="C4482" s="100"/>
      <c r="D4482" s="97"/>
      <c r="E4482" s="52"/>
      <c r="F4482" s="54"/>
      <c r="G4482" s="95"/>
      <c r="H4482" s="58"/>
    </row>
    <row r="4483" spans="2:8" x14ac:dyDescent="0.25">
      <c r="B4483" s="17"/>
      <c r="C4483" s="100"/>
      <c r="D4483" s="97"/>
      <c r="E4483" s="52"/>
      <c r="F4483" s="54"/>
      <c r="G4483" s="95"/>
      <c r="H4483" s="58"/>
    </row>
    <row r="4484" spans="2:8" x14ac:dyDescent="0.25">
      <c r="B4484" s="17"/>
      <c r="C4484" s="100"/>
      <c r="D4484" s="97"/>
      <c r="E4484" s="52"/>
      <c r="F4484" s="54"/>
      <c r="G4484" s="95"/>
      <c r="H4484" s="58"/>
    </row>
    <row r="4485" spans="2:8" x14ac:dyDescent="0.25">
      <c r="B4485" s="17"/>
      <c r="C4485" s="100"/>
      <c r="D4485" s="97"/>
      <c r="E4485" s="52"/>
      <c r="F4485" s="54"/>
      <c r="G4485" s="95"/>
      <c r="H4485" s="58"/>
    </row>
    <row r="4486" spans="2:8" x14ac:dyDescent="0.25">
      <c r="B4486" s="17"/>
      <c r="C4486" s="100"/>
      <c r="D4486" s="97"/>
      <c r="E4486" s="52"/>
      <c r="F4486" s="54"/>
      <c r="G4486" s="95"/>
      <c r="H4486" s="58"/>
    </row>
    <row r="4487" spans="2:8" x14ac:dyDescent="0.25">
      <c r="B4487" s="17"/>
      <c r="C4487" s="100"/>
      <c r="D4487" s="97"/>
      <c r="E4487" s="52"/>
      <c r="F4487" s="54"/>
      <c r="G4487" s="95"/>
      <c r="H4487" s="58"/>
    </row>
    <row r="4488" spans="2:8" x14ac:dyDescent="0.25">
      <c r="B4488" s="17"/>
      <c r="C4488" s="100"/>
      <c r="D4488" s="97"/>
      <c r="E4488" s="52"/>
      <c r="F4488" s="54"/>
      <c r="G4488" s="95"/>
      <c r="H4488" s="58"/>
    </row>
    <row r="4489" spans="2:8" x14ac:dyDescent="0.25">
      <c r="B4489" s="17"/>
      <c r="C4489" s="100"/>
      <c r="D4489" s="97"/>
      <c r="E4489" s="52"/>
      <c r="F4489" s="54"/>
      <c r="G4489" s="95"/>
      <c r="H4489" s="58"/>
    </row>
    <row r="4490" spans="2:8" x14ac:dyDescent="0.25">
      <c r="B4490" s="17"/>
      <c r="C4490" s="100"/>
      <c r="D4490" s="97"/>
      <c r="E4490" s="52"/>
      <c r="F4490" s="54"/>
      <c r="G4490" s="95"/>
      <c r="H4490" s="58"/>
    </row>
    <row r="4491" spans="2:8" x14ac:dyDescent="0.25">
      <c r="B4491" s="17"/>
      <c r="C4491" s="100"/>
      <c r="D4491" s="97"/>
      <c r="E4491" s="52"/>
      <c r="F4491" s="54"/>
      <c r="G4491" s="95"/>
      <c r="H4491" s="58"/>
    </row>
    <row r="4492" spans="2:8" x14ac:dyDescent="0.25">
      <c r="B4492" s="16"/>
      <c r="C4492" s="100"/>
      <c r="D4492" s="97"/>
      <c r="E4492" s="52"/>
      <c r="F4492" s="54"/>
      <c r="G4492" s="95"/>
      <c r="H4492" s="58"/>
    </row>
    <row r="4493" spans="2:8" x14ac:dyDescent="0.25">
      <c r="B4493" s="17"/>
      <c r="C4493" s="100"/>
      <c r="D4493" s="97"/>
      <c r="E4493" s="52"/>
      <c r="F4493" s="54"/>
      <c r="G4493" s="95"/>
      <c r="H4493" s="58"/>
    </row>
    <row r="4494" spans="2:8" x14ac:dyDescent="0.25">
      <c r="B4494" s="17"/>
      <c r="C4494" s="100"/>
      <c r="D4494" s="97"/>
      <c r="E4494" s="52"/>
      <c r="F4494" s="54"/>
      <c r="G4494" s="95"/>
      <c r="H4494" s="58"/>
    </row>
    <row r="4495" spans="2:8" x14ac:dyDescent="0.25">
      <c r="B4495" s="17"/>
      <c r="C4495" s="100"/>
      <c r="D4495" s="97"/>
      <c r="E4495" s="52"/>
      <c r="F4495" s="54"/>
      <c r="G4495" s="95"/>
      <c r="H4495" s="58"/>
    </row>
    <row r="4496" spans="2:8" x14ac:dyDescent="0.25">
      <c r="B4496" s="17"/>
      <c r="C4496" s="100"/>
      <c r="D4496" s="97"/>
      <c r="E4496" s="52"/>
      <c r="F4496" s="54"/>
      <c r="G4496" s="95"/>
      <c r="H4496" s="58"/>
    </row>
    <row r="4497" spans="2:8" x14ac:dyDescent="0.25">
      <c r="B4497" s="17"/>
      <c r="C4497" s="100"/>
      <c r="D4497" s="97"/>
      <c r="E4497" s="52"/>
      <c r="F4497" s="54"/>
      <c r="G4497" s="95"/>
      <c r="H4497" s="58"/>
    </row>
    <row r="4498" spans="2:8" x14ac:dyDescent="0.25">
      <c r="B4498" s="17"/>
      <c r="C4498" s="100"/>
      <c r="D4498" s="97"/>
      <c r="E4498" s="52"/>
      <c r="F4498" s="54"/>
      <c r="G4498" s="95"/>
      <c r="H4498" s="58"/>
    </row>
    <row r="4499" spans="2:8" x14ac:dyDescent="0.25">
      <c r="B4499" s="17"/>
      <c r="C4499" s="100"/>
      <c r="D4499" s="97"/>
      <c r="E4499" s="52"/>
      <c r="F4499" s="54"/>
      <c r="G4499" s="95"/>
      <c r="H4499" s="58"/>
    </row>
    <row r="4500" spans="2:8" x14ac:dyDescent="0.25">
      <c r="B4500" s="17"/>
      <c r="C4500" s="100"/>
      <c r="D4500" s="97"/>
      <c r="E4500" s="52"/>
      <c r="F4500" s="54"/>
      <c r="G4500" s="95"/>
      <c r="H4500" s="58"/>
    </row>
    <row r="4501" spans="2:8" x14ac:dyDescent="0.25">
      <c r="B4501" s="17"/>
      <c r="C4501" s="100"/>
      <c r="D4501" s="97"/>
      <c r="E4501" s="52"/>
      <c r="F4501" s="54"/>
      <c r="G4501" s="95"/>
      <c r="H4501" s="58"/>
    </row>
    <row r="4502" spans="2:8" x14ac:dyDescent="0.25">
      <c r="B4502" s="17"/>
      <c r="C4502" s="100"/>
      <c r="D4502" s="97"/>
      <c r="E4502" s="52"/>
      <c r="F4502" s="54"/>
      <c r="G4502" s="95"/>
      <c r="H4502" s="58"/>
    </row>
    <row r="4503" spans="2:8" x14ac:dyDescent="0.25">
      <c r="B4503" s="17"/>
      <c r="C4503" s="100"/>
      <c r="D4503" s="97"/>
      <c r="E4503" s="52"/>
      <c r="F4503" s="54"/>
      <c r="G4503" s="95"/>
      <c r="H4503" s="58"/>
    </row>
    <row r="4504" spans="2:8" x14ac:dyDescent="0.25">
      <c r="B4504" s="17"/>
      <c r="C4504" s="100"/>
      <c r="D4504" s="97"/>
      <c r="E4504" s="52"/>
      <c r="F4504" s="54"/>
      <c r="G4504" s="95"/>
      <c r="H4504" s="58"/>
    </row>
    <row r="4505" spans="2:8" x14ac:dyDescent="0.25">
      <c r="B4505" s="17"/>
      <c r="C4505" s="100"/>
      <c r="D4505" s="97"/>
      <c r="E4505" s="52"/>
      <c r="F4505" s="54"/>
      <c r="G4505" s="95"/>
      <c r="H4505" s="58"/>
    </row>
    <row r="4506" spans="2:8" x14ac:dyDescent="0.25">
      <c r="B4506" s="17"/>
      <c r="C4506" s="100"/>
      <c r="D4506" s="97"/>
      <c r="E4506" s="52"/>
      <c r="F4506" s="54"/>
      <c r="G4506" s="95"/>
      <c r="H4506" s="58"/>
    </row>
    <row r="4507" spans="2:8" x14ac:dyDescent="0.25">
      <c r="B4507" s="17"/>
      <c r="C4507" s="100"/>
      <c r="D4507" s="97"/>
      <c r="E4507" s="52"/>
      <c r="F4507" s="54"/>
      <c r="G4507" s="95"/>
      <c r="H4507" s="58"/>
    </row>
    <row r="4508" spans="2:8" x14ac:dyDescent="0.25">
      <c r="B4508" s="16"/>
      <c r="C4508" s="100"/>
      <c r="D4508" s="97"/>
      <c r="E4508" s="52"/>
      <c r="F4508" s="54"/>
      <c r="G4508" s="95"/>
      <c r="H4508" s="58"/>
    </row>
    <row r="4509" spans="2:8" x14ac:dyDescent="0.25">
      <c r="B4509" s="17"/>
      <c r="C4509" s="100"/>
      <c r="D4509" s="97"/>
      <c r="E4509" s="52"/>
      <c r="F4509" s="54"/>
      <c r="G4509" s="95"/>
      <c r="H4509" s="58"/>
    </row>
    <row r="4510" spans="2:8" x14ac:dyDescent="0.25">
      <c r="B4510" s="17"/>
      <c r="C4510" s="100"/>
      <c r="D4510" s="97"/>
      <c r="E4510" s="52"/>
      <c r="F4510" s="54"/>
      <c r="G4510" s="95"/>
      <c r="H4510" s="58"/>
    </row>
    <row r="4511" spans="2:8" x14ac:dyDescent="0.25">
      <c r="B4511" s="16"/>
      <c r="C4511" s="100"/>
      <c r="D4511" s="97"/>
      <c r="E4511" s="52"/>
      <c r="F4511" s="54"/>
      <c r="G4511" s="95"/>
      <c r="H4511" s="58"/>
    </row>
    <row r="4512" spans="2:8" x14ac:dyDescent="0.25">
      <c r="B4512" s="17"/>
      <c r="C4512" s="100"/>
      <c r="D4512" s="97"/>
      <c r="E4512" s="52"/>
      <c r="F4512" s="54"/>
      <c r="G4512" s="95"/>
      <c r="H4512" s="58"/>
    </row>
    <row r="4513" spans="2:8" x14ac:dyDescent="0.25">
      <c r="B4513" s="17"/>
      <c r="C4513" s="100"/>
      <c r="D4513" s="97"/>
      <c r="E4513" s="52"/>
      <c r="F4513" s="54"/>
      <c r="G4513" s="95"/>
      <c r="H4513" s="58"/>
    </row>
    <row r="4514" spans="2:8" x14ac:dyDescent="0.25">
      <c r="B4514" s="17"/>
      <c r="C4514" s="100"/>
      <c r="D4514" s="97"/>
      <c r="E4514" s="52"/>
      <c r="F4514" s="54"/>
      <c r="G4514" s="95"/>
      <c r="H4514" s="58"/>
    </row>
    <row r="4515" spans="2:8" x14ac:dyDescent="0.25">
      <c r="B4515" s="17"/>
      <c r="C4515" s="100"/>
      <c r="D4515" s="97"/>
      <c r="E4515" s="52"/>
      <c r="F4515" s="54"/>
      <c r="G4515" s="95"/>
      <c r="H4515" s="58"/>
    </row>
    <row r="4516" spans="2:8" x14ac:dyDescent="0.25">
      <c r="B4516" s="17"/>
      <c r="C4516" s="100"/>
      <c r="D4516" s="97"/>
      <c r="E4516" s="52"/>
      <c r="F4516" s="54"/>
      <c r="G4516" s="95"/>
      <c r="H4516" s="58"/>
    </row>
    <row r="4517" spans="2:8" x14ac:dyDescent="0.25">
      <c r="B4517" s="16"/>
      <c r="C4517" s="100"/>
      <c r="D4517" s="97"/>
      <c r="E4517" s="52"/>
      <c r="F4517" s="54"/>
      <c r="G4517" s="95"/>
      <c r="H4517" s="58"/>
    </row>
    <row r="4518" spans="2:8" x14ac:dyDescent="0.25">
      <c r="B4518" s="17"/>
      <c r="C4518" s="100"/>
      <c r="D4518" s="97"/>
      <c r="E4518" s="52"/>
      <c r="F4518" s="54"/>
      <c r="G4518" s="95"/>
      <c r="H4518" s="58"/>
    </row>
    <row r="4519" spans="2:8" x14ac:dyDescent="0.25">
      <c r="B4519" s="17"/>
      <c r="C4519" s="100"/>
      <c r="D4519" s="97"/>
      <c r="E4519" s="52"/>
      <c r="F4519" s="54"/>
      <c r="G4519" s="95"/>
      <c r="H4519" s="58"/>
    </row>
    <row r="4520" spans="2:8" x14ac:dyDescent="0.25">
      <c r="B4520" s="17"/>
      <c r="C4520" s="100"/>
      <c r="D4520" s="97"/>
      <c r="E4520" s="52"/>
      <c r="F4520" s="54"/>
      <c r="G4520" s="95"/>
      <c r="H4520" s="58"/>
    </row>
    <row r="4521" spans="2:8" x14ac:dyDescent="0.25">
      <c r="B4521" s="17"/>
      <c r="C4521" s="100"/>
      <c r="D4521" s="97"/>
      <c r="E4521" s="52"/>
      <c r="F4521" s="54"/>
      <c r="G4521" s="95"/>
      <c r="H4521" s="58"/>
    </row>
    <row r="4522" spans="2:8" x14ac:dyDescent="0.25">
      <c r="B4522" s="16"/>
      <c r="C4522" s="100"/>
      <c r="D4522" s="97"/>
      <c r="E4522" s="52"/>
      <c r="F4522" s="54"/>
      <c r="G4522" s="95"/>
      <c r="H4522" s="58"/>
    </row>
    <row r="4523" spans="2:8" x14ac:dyDescent="0.25">
      <c r="B4523" s="17"/>
      <c r="C4523" s="100"/>
      <c r="D4523" s="97"/>
      <c r="E4523" s="52"/>
      <c r="F4523" s="54"/>
      <c r="G4523" s="95"/>
      <c r="H4523" s="58"/>
    </row>
    <row r="4524" spans="2:8" x14ac:dyDescent="0.25">
      <c r="B4524" s="17"/>
      <c r="C4524" s="100"/>
      <c r="D4524" s="97"/>
      <c r="E4524" s="52"/>
      <c r="F4524" s="54"/>
      <c r="G4524" s="95"/>
      <c r="H4524" s="58"/>
    </row>
    <row r="4525" spans="2:8" x14ac:dyDescent="0.25">
      <c r="B4525" s="17"/>
      <c r="C4525" s="100"/>
      <c r="D4525" s="97"/>
      <c r="E4525" s="52"/>
      <c r="F4525" s="54"/>
      <c r="G4525" s="95"/>
      <c r="H4525" s="58"/>
    </row>
    <row r="4526" spans="2:8" x14ac:dyDescent="0.25">
      <c r="B4526" s="16"/>
      <c r="C4526" s="100"/>
      <c r="D4526" s="97"/>
      <c r="E4526" s="52"/>
      <c r="F4526" s="54"/>
      <c r="G4526" s="95"/>
      <c r="H4526" s="58"/>
    </row>
    <row r="4527" spans="2:8" x14ac:dyDescent="0.25">
      <c r="B4527" s="17"/>
      <c r="C4527" s="100"/>
      <c r="D4527" s="97"/>
      <c r="E4527" s="52"/>
      <c r="F4527" s="54"/>
      <c r="G4527" s="95"/>
      <c r="H4527" s="58"/>
    </row>
    <row r="4528" spans="2:8" x14ac:dyDescent="0.25">
      <c r="B4528" s="17"/>
      <c r="C4528" s="100"/>
      <c r="D4528" s="97"/>
      <c r="E4528" s="52"/>
      <c r="F4528" s="54"/>
      <c r="G4528" s="95"/>
      <c r="H4528" s="58"/>
    </row>
    <row r="4529" spans="2:8" x14ac:dyDescent="0.25">
      <c r="B4529" s="17"/>
      <c r="C4529" s="100"/>
      <c r="D4529" s="97"/>
      <c r="E4529" s="52"/>
      <c r="F4529" s="54"/>
      <c r="G4529" s="95"/>
      <c r="H4529" s="58"/>
    </row>
    <row r="4530" spans="2:8" x14ac:dyDescent="0.25">
      <c r="B4530" s="17"/>
      <c r="C4530" s="100"/>
      <c r="D4530" s="97"/>
      <c r="E4530" s="52"/>
      <c r="F4530" s="54"/>
      <c r="G4530" s="95"/>
      <c r="H4530" s="58"/>
    </row>
    <row r="4531" spans="2:8" x14ac:dyDescent="0.25">
      <c r="B4531" s="16"/>
      <c r="C4531" s="100"/>
      <c r="D4531" s="97"/>
      <c r="E4531" s="52"/>
      <c r="F4531" s="54"/>
      <c r="G4531" s="95"/>
      <c r="H4531" s="58"/>
    </row>
    <row r="4532" spans="2:8" x14ac:dyDescent="0.25">
      <c r="B4532" s="17"/>
      <c r="C4532" s="100"/>
      <c r="D4532" s="97"/>
      <c r="E4532" s="52"/>
      <c r="F4532" s="54"/>
      <c r="G4532" s="95"/>
      <c r="H4532" s="58"/>
    </row>
    <row r="4533" spans="2:8" x14ac:dyDescent="0.25">
      <c r="B4533" s="17"/>
      <c r="C4533" s="100"/>
      <c r="D4533" s="97"/>
      <c r="E4533" s="52"/>
      <c r="F4533" s="54"/>
      <c r="G4533" s="95"/>
      <c r="H4533" s="58"/>
    </row>
    <row r="4534" spans="2:8" x14ac:dyDescent="0.25">
      <c r="B4534" s="17"/>
      <c r="C4534" s="100"/>
      <c r="D4534" s="97"/>
      <c r="E4534" s="52"/>
      <c r="F4534" s="54"/>
      <c r="G4534" s="95"/>
      <c r="H4534" s="58"/>
    </row>
    <row r="4535" spans="2:8" x14ac:dyDescent="0.25">
      <c r="B4535" s="17"/>
      <c r="C4535" s="100"/>
      <c r="D4535" s="97"/>
      <c r="E4535" s="52"/>
      <c r="F4535" s="54"/>
      <c r="G4535" s="95"/>
      <c r="H4535" s="58"/>
    </row>
    <row r="4536" spans="2:8" x14ac:dyDescent="0.25">
      <c r="B4536" s="16"/>
      <c r="C4536" s="100"/>
      <c r="D4536" s="97"/>
      <c r="E4536" s="52"/>
      <c r="F4536" s="54"/>
      <c r="G4536" s="95"/>
      <c r="H4536" s="58"/>
    </row>
    <row r="4537" spans="2:8" x14ac:dyDescent="0.25">
      <c r="B4537" s="17"/>
      <c r="C4537" s="100"/>
      <c r="D4537" s="97"/>
      <c r="E4537" s="52"/>
      <c r="F4537" s="54"/>
      <c r="G4537" s="95"/>
      <c r="H4537" s="58"/>
    </row>
    <row r="4538" spans="2:8" x14ac:dyDescent="0.25">
      <c r="B4538" s="17"/>
      <c r="C4538" s="100"/>
      <c r="D4538" s="97"/>
      <c r="E4538" s="52"/>
      <c r="F4538" s="54"/>
      <c r="G4538" s="95"/>
      <c r="H4538" s="58"/>
    </row>
    <row r="4539" spans="2:8" x14ac:dyDescent="0.25">
      <c r="B4539" s="17"/>
      <c r="C4539" s="100"/>
      <c r="D4539" s="97"/>
      <c r="E4539" s="52"/>
      <c r="F4539" s="54"/>
      <c r="G4539" s="95"/>
      <c r="H4539" s="58"/>
    </row>
    <row r="4540" spans="2:8" x14ac:dyDescent="0.25">
      <c r="B4540" s="17"/>
      <c r="C4540" s="100"/>
      <c r="D4540" s="97"/>
      <c r="E4540" s="52"/>
      <c r="F4540" s="54"/>
      <c r="G4540" s="95"/>
      <c r="H4540" s="58"/>
    </row>
    <row r="4541" spans="2:8" x14ac:dyDescent="0.25">
      <c r="B4541" s="16"/>
      <c r="C4541" s="100"/>
      <c r="D4541" s="97"/>
      <c r="E4541" s="52"/>
      <c r="F4541" s="54"/>
      <c r="G4541" s="95"/>
      <c r="H4541" s="58"/>
    </row>
    <row r="4542" spans="2:8" x14ac:dyDescent="0.25">
      <c r="B4542" s="17"/>
      <c r="C4542" s="100"/>
      <c r="D4542" s="97"/>
      <c r="E4542" s="52"/>
      <c r="F4542" s="54"/>
      <c r="G4542" s="95"/>
      <c r="H4542" s="58"/>
    </row>
    <row r="4543" spans="2:8" x14ac:dyDescent="0.25">
      <c r="B4543" s="17"/>
      <c r="C4543" s="100"/>
      <c r="D4543" s="97"/>
      <c r="E4543" s="52"/>
      <c r="F4543" s="54"/>
      <c r="G4543" s="95"/>
      <c r="H4543" s="58"/>
    </row>
    <row r="4544" spans="2:8" x14ac:dyDescent="0.25">
      <c r="B4544" s="17"/>
      <c r="C4544" s="100"/>
      <c r="D4544" s="97"/>
      <c r="E4544" s="52"/>
      <c r="F4544" s="54"/>
      <c r="G4544" s="95"/>
      <c r="H4544" s="58"/>
    </row>
    <row r="4545" spans="2:8" x14ac:dyDescent="0.25">
      <c r="B4545" s="17"/>
      <c r="C4545" s="100"/>
      <c r="D4545" s="97"/>
      <c r="E4545" s="52"/>
      <c r="F4545" s="54"/>
      <c r="G4545" s="95"/>
      <c r="H4545" s="58"/>
    </row>
    <row r="4546" spans="2:8" x14ac:dyDescent="0.25">
      <c r="B4546" s="16"/>
      <c r="C4546" s="100"/>
      <c r="D4546" s="97"/>
      <c r="E4546" s="52"/>
      <c r="F4546" s="54"/>
      <c r="G4546" s="95"/>
      <c r="H4546" s="58"/>
    </row>
    <row r="4547" spans="2:8" x14ac:dyDescent="0.25">
      <c r="B4547" s="17"/>
      <c r="C4547" s="100"/>
      <c r="D4547" s="97"/>
      <c r="E4547" s="52"/>
      <c r="F4547" s="54"/>
      <c r="G4547" s="95"/>
      <c r="H4547" s="58"/>
    </row>
    <row r="4548" spans="2:8" x14ac:dyDescent="0.25">
      <c r="B4548" s="17"/>
      <c r="C4548" s="100"/>
      <c r="D4548" s="97"/>
      <c r="E4548" s="52"/>
      <c r="F4548" s="54"/>
      <c r="G4548" s="95"/>
      <c r="H4548" s="58"/>
    </row>
    <row r="4549" spans="2:8" x14ac:dyDescent="0.25">
      <c r="B4549" s="17"/>
      <c r="C4549" s="100"/>
      <c r="D4549" s="97"/>
      <c r="E4549" s="52"/>
      <c r="F4549" s="54"/>
      <c r="G4549" s="95"/>
      <c r="H4549" s="58"/>
    </row>
    <row r="4550" spans="2:8" x14ac:dyDescent="0.25">
      <c r="B4550" s="17"/>
      <c r="C4550" s="100"/>
      <c r="D4550" s="97"/>
      <c r="E4550" s="52"/>
      <c r="F4550" s="54"/>
      <c r="G4550" s="95"/>
      <c r="H4550" s="58"/>
    </row>
    <row r="4551" spans="2:8" x14ac:dyDescent="0.25">
      <c r="B4551" s="16"/>
      <c r="C4551" s="100"/>
      <c r="D4551" s="97"/>
      <c r="E4551" s="52"/>
      <c r="F4551" s="54"/>
      <c r="G4551" s="95"/>
      <c r="H4551" s="58"/>
    </row>
    <row r="4552" spans="2:8" x14ac:dyDescent="0.25">
      <c r="B4552" s="17"/>
      <c r="C4552" s="100"/>
      <c r="D4552" s="97"/>
      <c r="E4552" s="52"/>
      <c r="F4552" s="54"/>
      <c r="G4552" s="95"/>
      <c r="H4552" s="58"/>
    </row>
    <row r="4553" spans="2:8" x14ac:dyDescent="0.25">
      <c r="B4553" s="17"/>
      <c r="C4553" s="100"/>
      <c r="D4553" s="97"/>
      <c r="E4553" s="52"/>
      <c r="F4553" s="54"/>
      <c r="G4553" s="95"/>
      <c r="H4553" s="58"/>
    </row>
    <row r="4554" spans="2:8" x14ac:dyDescent="0.25">
      <c r="B4554" s="17"/>
      <c r="C4554" s="100"/>
      <c r="D4554" s="97"/>
      <c r="E4554" s="52"/>
      <c r="F4554" s="54"/>
      <c r="G4554" s="95"/>
      <c r="H4554" s="58"/>
    </row>
    <row r="4555" spans="2:8" x14ac:dyDescent="0.25">
      <c r="B4555" s="17"/>
      <c r="C4555" s="100"/>
      <c r="D4555" s="97"/>
      <c r="E4555" s="52"/>
      <c r="F4555" s="54"/>
      <c r="G4555" s="95"/>
      <c r="H4555" s="58"/>
    </row>
    <row r="4556" spans="2:8" x14ac:dyDescent="0.25">
      <c r="B4556" s="16"/>
      <c r="C4556" s="100"/>
      <c r="D4556" s="97"/>
      <c r="E4556" s="52"/>
      <c r="F4556" s="54"/>
      <c r="G4556" s="95"/>
      <c r="H4556" s="58"/>
    </row>
    <row r="4557" spans="2:8" x14ac:dyDescent="0.25">
      <c r="B4557" s="17"/>
      <c r="C4557" s="100"/>
      <c r="D4557" s="97"/>
      <c r="E4557" s="52"/>
      <c r="F4557" s="54"/>
      <c r="G4557" s="95"/>
      <c r="H4557" s="58"/>
    </row>
    <row r="4558" spans="2:8" x14ac:dyDescent="0.25">
      <c r="B4558" s="17"/>
      <c r="C4558" s="100"/>
      <c r="D4558" s="97"/>
      <c r="E4558" s="52"/>
      <c r="F4558" s="54"/>
      <c r="G4558" s="95"/>
      <c r="H4558" s="58"/>
    </row>
    <row r="4559" spans="2:8" x14ac:dyDescent="0.25">
      <c r="B4559" s="17"/>
      <c r="C4559" s="100"/>
      <c r="D4559" s="97"/>
      <c r="E4559" s="52"/>
      <c r="F4559" s="54"/>
      <c r="G4559" s="95"/>
      <c r="H4559" s="58"/>
    </row>
    <row r="4560" spans="2:8" x14ac:dyDescent="0.25">
      <c r="B4560" s="17"/>
      <c r="C4560" s="100"/>
      <c r="D4560" s="97"/>
      <c r="E4560" s="52"/>
      <c r="F4560" s="54"/>
      <c r="G4560" s="95"/>
      <c r="H4560" s="58"/>
    </row>
    <row r="4561" spans="2:8" x14ac:dyDescent="0.25">
      <c r="B4561" s="17"/>
      <c r="C4561" s="100"/>
      <c r="D4561" s="97"/>
      <c r="E4561" s="52"/>
      <c r="F4561" s="54"/>
      <c r="G4561" s="95"/>
      <c r="H4561" s="58"/>
    </row>
    <row r="4562" spans="2:8" x14ac:dyDescent="0.25">
      <c r="B4562" s="17"/>
      <c r="C4562" s="100"/>
      <c r="D4562" s="97"/>
      <c r="E4562" s="52"/>
      <c r="F4562" s="54"/>
      <c r="G4562" s="95"/>
      <c r="H4562" s="58"/>
    </row>
    <row r="4563" spans="2:8" x14ac:dyDescent="0.25">
      <c r="B4563" s="16"/>
      <c r="C4563" s="100"/>
      <c r="D4563" s="97"/>
      <c r="E4563" s="52"/>
      <c r="F4563" s="54"/>
      <c r="G4563" s="95"/>
      <c r="H4563" s="58"/>
    </row>
    <row r="4564" spans="2:8" x14ac:dyDescent="0.25">
      <c r="B4564" s="17"/>
      <c r="C4564" s="100"/>
      <c r="D4564" s="97"/>
      <c r="E4564" s="52"/>
      <c r="F4564" s="54"/>
      <c r="G4564" s="95"/>
      <c r="H4564" s="58"/>
    </row>
    <row r="4565" spans="2:8" x14ac:dyDescent="0.25">
      <c r="B4565" s="17"/>
      <c r="C4565" s="100"/>
      <c r="D4565" s="97"/>
      <c r="E4565" s="52"/>
      <c r="F4565" s="54"/>
      <c r="G4565" s="95"/>
      <c r="H4565" s="58"/>
    </row>
    <row r="4566" spans="2:8" x14ac:dyDescent="0.25">
      <c r="B4566" s="17"/>
      <c r="C4566" s="100"/>
      <c r="D4566" s="97"/>
      <c r="E4566" s="52"/>
      <c r="F4566" s="54"/>
      <c r="G4566" s="95"/>
      <c r="H4566" s="58"/>
    </row>
    <row r="4567" spans="2:8" x14ac:dyDescent="0.25">
      <c r="B4567" s="17"/>
      <c r="C4567" s="100"/>
      <c r="D4567" s="97"/>
      <c r="E4567" s="52"/>
      <c r="F4567" s="54"/>
      <c r="G4567" s="95"/>
      <c r="H4567" s="58"/>
    </row>
    <row r="4568" spans="2:8" x14ac:dyDescent="0.25">
      <c r="B4568" s="17"/>
      <c r="C4568" s="100"/>
      <c r="D4568" s="97"/>
      <c r="E4568" s="52"/>
      <c r="F4568" s="54"/>
      <c r="G4568" s="95"/>
      <c r="H4568" s="58"/>
    </row>
    <row r="4569" spans="2:8" x14ac:dyDescent="0.25">
      <c r="B4569" s="17"/>
      <c r="C4569" s="100"/>
      <c r="D4569" s="97"/>
      <c r="E4569" s="52"/>
      <c r="F4569" s="54"/>
      <c r="G4569" s="95"/>
      <c r="H4569" s="58"/>
    </row>
    <row r="4570" spans="2:8" x14ac:dyDescent="0.25">
      <c r="B4570" s="16"/>
      <c r="C4570" s="100"/>
      <c r="D4570" s="97"/>
      <c r="E4570" s="52"/>
      <c r="F4570" s="54"/>
      <c r="G4570" s="95"/>
      <c r="H4570" s="58"/>
    </row>
    <row r="4571" spans="2:8" x14ac:dyDescent="0.25">
      <c r="B4571" s="17"/>
      <c r="C4571" s="100"/>
      <c r="D4571" s="97"/>
      <c r="E4571" s="52"/>
      <c r="F4571" s="54"/>
      <c r="G4571" s="95"/>
      <c r="H4571" s="58"/>
    </row>
    <row r="4572" spans="2:8" x14ac:dyDescent="0.25">
      <c r="B4572" s="17"/>
      <c r="C4572" s="100"/>
      <c r="D4572" s="97"/>
      <c r="E4572" s="52"/>
      <c r="F4572" s="54"/>
      <c r="G4572" s="95"/>
      <c r="H4572" s="58"/>
    </row>
    <row r="4573" spans="2:8" x14ac:dyDescent="0.25">
      <c r="B4573" s="17"/>
      <c r="C4573" s="100"/>
      <c r="D4573" s="97"/>
      <c r="E4573" s="52"/>
      <c r="F4573" s="54"/>
      <c r="G4573" s="95"/>
      <c r="H4573" s="58"/>
    </row>
    <row r="4574" spans="2:8" x14ac:dyDescent="0.25">
      <c r="B4574" s="16"/>
      <c r="C4574" s="100"/>
      <c r="D4574" s="97"/>
      <c r="E4574" s="52"/>
      <c r="F4574" s="54"/>
      <c r="G4574" s="95"/>
      <c r="H4574" s="58"/>
    </row>
    <row r="4575" spans="2:8" x14ac:dyDescent="0.25">
      <c r="B4575" s="17"/>
      <c r="C4575" s="100"/>
      <c r="D4575" s="97"/>
      <c r="E4575" s="52"/>
      <c r="F4575" s="54"/>
      <c r="G4575" s="95"/>
      <c r="H4575" s="58"/>
    </row>
    <row r="4576" spans="2:8" x14ac:dyDescent="0.25">
      <c r="B4576" s="17"/>
      <c r="C4576" s="100"/>
      <c r="D4576" s="97"/>
      <c r="E4576" s="52"/>
      <c r="F4576" s="54"/>
      <c r="G4576" s="95"/>
      <c r="H4576" s="58"/>
    </row>
    <row r="4577" spans="2:8" x14ac:dyDescent="0.25">
      <c r="B4577" s="17"/>
      <c r="C4577" s="100"/>
      <c r="D4577" s="97"/>
      <c r="E4577" s="52"/>
      <c r="F4577" s="54"/>
      <c r="G4577" s="95"/>
      <c r="H4577" s="58"/>
    </row>
    <row r="4578" spans="2:8" x14ac:dyDescent="0.25">
      <c r="B4578" s="17"/>
      <c r="C4578" s="100"/>
      <c r="D4578" s="97"/>
      <c r="E4578" s="52"/>
      <c r="F4578" s="54"/>
      <c r="G4578" s="95"/>
      <c r="H4578" s="58"/>
    </row>
    <row r="4579" spans="2:8" x14ac:dyDescent="0.25">
      <c r="B4579" s="16"/>
      <c r="C4579" s="100"/>
      <c r="D4579" s="97"/>
      <c r="E4579" s="52"/>
      <c r="F4579" s="54"/>
      <c r="G4579" s="95"/>
      <c r="H4579" s="58"/>
    </row>
    <row r="4580" spans="2:8" x14ac:dyDescent="0.25">
      <c r="B4580" s="17"/>
      <c r="C4580" s="100"/>
      <c r="D4580" s="97"/>
      <c r="E4580" s="52"/>
      <c r="F4580" s="54"/>
      <c r="G4580" s="95"/>
      <c r="H4580" s="58"/>
    </row>
    <row r="4581" spans="2:8" x14ac:dyDescent="0.25">
      <c r="B4581" s="17"/>
      <c r="C4581" s="100"/>
      <c r="D4581" s="97"/>
      <c r="E4581" s="52"/>
      <c r="F4581" s="54"/>
      <c r="G4581" s="95"/>
      <c r="H4581" s="58"/>
    </row>
    <row r="4582" spans="2:8" x14ac:dyDescent="0.25">
      <c r="B4582" s="17"/>
      <c r="C4582" s="100"/>
      <c r="D4582" s="97"/>
      <c r="E4582" s="52"/>
      <c r="F4582" s="54"/>
      <c r="G4582" s="95"/>
      <c r="H4582" s="58"/>
    </row>
    <row r="4583" spans="2:8" x14ac:dyDescent="0.25">
      <c r="B4583" s="17"/>
      <c r="C4583" s="100"/>
      <c r="D4583" s="97"/>
      <c r="E4583" s="52"/>
      <c r="F4583" s="54"/>
      <c r="G4583" s="95"/>
      <c r="H4583" s="58"/>
    </row>
    <row r="4584" spans="2:8" x14ac:dyDescent="0.25">
      <c r="B4584" s="16"/>
      <c r="C4584" s="100"/>
      <c r="D4584" s="97"/>
      <c r="E4584" s="52"/>
      <c r="F4584" s="54"/>
      <c r="G4584" s="95"/>
      <c r="H4584" s="58"/>
    </row>
    <row r="4585" spans="2:8" x14ac:dyDescent="0.25">
      <c r="B4585" s="17"/>
      <c r="C4585" s="100"/>
      <c r="D4585" s="97"/>
      <c r="E4585" s="52"/>
      <c r="F4585" s="54"/>
      <c r="G4585" s="95"/>
      <c r="H4585" s="58"/>
    </row>
    <row r="4586" spans="2:8" x14ac:dyDescent="0.25">
      <c r="B4586" s="17"/>
      <c r="C4586" s="100"/>
      <c r="D4586" s="97"/>
      <c r="E4586" s="52"/>
      <c r="F4586" s="54"/>
      <c r="G4586" s="95"/>
      <c r="H4586" s="58"/>
    </row>
    <row r="4587" spans="2:8" x14ac:dyDescent="0.25">
      <c r="B4587" s="17"/>
      <c r="C4587" s="100"/>
      <c r="D4587" s="97"/>
      <c r="E4587" s="52"/>
      <c r="F4587" s="54"/>
      <c r="G4587" s="95"/>
      <c r="H4587" s="58"/>
    </row>
    <row r="4588" spans="2:8" x14ac:dyDescent="0.25">
      <c r="B4588" s="17"/>
      <c r="C4588" s="100"/>
      <c r="D4588" s="97"/>
      <c r="E4588" s="52"/>
      <c r="F4588" s="54"/>
      <c r="G4588" s="95"/>
      <c r="H4588" s="58"/>
    </row>
    <row r="4589" spans="2:8" x14ac:dyDescent="0.25">
      <c r="B4589" s="16"/>
      <c r="C4589" s="100"/>
      <c r="D4589" s="97"/>
      <c r="E4589" s="52"/>
      <c r="F4589" s="54"/>
      <c r="G4589" s="95"/>
      <c r="H4589" s="58"/>
    </row>
    <row r="4590" spans="2:8" x14ac:dyDescent="0.25">
      <c r="B4590" s="17"/>
      <c r="C4590" s="100"/>
      <c r="D4590" s="97"/>
      <c r="E4590" s="52"/>
      <c r="F4590" s="54"/>
      <c r="G4590" s="95"/>
      <c r="H4590" s="58"/>
    </row>
    <row r="4591" spans="2:8" x14ac:dyDescent="0.25">
      <c r="B4591" s="17"/>
      <c r="C4591" s="100"/>
      <c r="D4591" s="97"/>
      <c r="E4591" s="52"/>
      <c r="F4591" s="54"/>
      <c r="G4591" s="95"/>
      <c r="H4591" s="58"/>
    </row>
    <row r="4592" spans="2:8" x14ac:dyDescent="0.25">
      <c r="B4592" s="17"/>
      <c r="C4592" s="100"/>
      <c r="D4592" s="97"/>
      <c r="E4592" s="52"/>
      <c r="F4592" s="54"/>
      <c r="G4592" s="95"/>
      <c r="H4592" s="58"/>
    </row>
    <row r="4593" spans="2:8" x14ac:dyDescent="0.25">
      <c r="B4593" s="17"/>
      <c r="C4593" s="100"/>
      <c r="D4593" s="97"/>
      <c r="E4593" s="52"/>
      <c r="F4593" s="54"/>
      <c r="G4593" s="95"/>
      <c r="H4593" s="58"/>
    </row>
    <row r="4594" spans="2:8" x14ac:dyDescent="0.25">
      <c r="B4594" s="16"/>
      <c r="C4594" s="100"/>
      <c r="D4594" s="97"/>
      <c r="E4594" s="52"/>
      <c r="F4594" s="54"/>
      <c r="G4594" s="95"/>
      <c r="H4594" s="58"/>
    </row>
    <row r="4595" spans="2:8" x14ac:dyDescent="0.25">
      <c r="B4595" s="17"/>
      <c r="C4595" s="100"/>
      <c r="D4595" s="97"/>
      <c r="E4595" s="52"/>
      <c r="F4595" s="54"/>
      <c r="G4595" s="95"/>
      <c r="H4595" s="58"/>
    </row>
    <row r="4596" spans="2:8" x14ac:dyDescent="0.25">
      <c r="B4596" s="17"/>
      <c r="C4596" s="100"/>
      <c r="D4596" s="97"/>
      <c r="E4596" s="52"/>
      <c r="F4596" s="54"/>
      <c r="G4596" s="95"/>
      <c r="H4596" s="58"/>
    </row>
    <row r="4597" spans="2:8" x14ac:dyDescent="0.25">
      <c r="B4597" s="17"/>
      <c r="C4597" s="100"/>
      <c r="D4597" s="97"/>
      <c r="E4597" s="52"/>
      <c r="F4597" s="54"/>
      <c r="G4597" s="95"/>
      <c r="H4597" s="58"/>
    </row>
    <row r="4598" spans="2:8" x14ac:dyDescent="0.25">
      <c r="B4598" s="17"/>
      <c r="C4598" s="100"/>
      <c r="D4598" s="97"/>
      <c r="E4598" s="52"/>
      <c r="F4598" s="54"/>
      <c r="G4598" s="95"/>
      <c r="H4598" s="58"/>
    </row>
    <row r="4599" spans="2:8" x14ac:dyDescent="0.25">
      <c r="B4599" s="16"/>
      <c r="C4599" s="100"/>
      <c r="D4599" s="97"/>
      <c r="E4599" s="52"/>
      <c r="F4599" s="54"/>
      <c r="G4599" s="95"/>
      <c r="H4599" s="58"/>
    </row>
    <row r="4600" spans="2:8" x14ac:dyDescent="0.25">
      <c r="B4600" s="17"/>
      <c r="C4600" s="100"/>
      <c r="D4600" s="97"/>
      <c r="E4600" s="52"/>
      <c r="F4600" s="54"/>
      <c r="G4600" s="95"/>
      <c r="H4600" s="58"/>
    </row>
    <row r="4601" spans="2:8" x14ac:dyDescent="0.25">
      <c r="B4601" s="17"/>
      <c r="C4601" s="100"/>
      <c r="D4601" s="97"/>
      <c r="E4601" s="52"/>
      <c r="F4601" s="54"/>
      <c r="G4601" s="95"/>
      <c r="H4601" s="58"/>
    </row>
    <row r="4602" spans="2:8" x14ac:dyDescent="0.25">
      <c r="B4602" s="17"/>
      <c r="C4602" s="100"/>
      <c r="D4602" s="97"/>
      <c r="E4602" s="52"/>
      <c r="F4602" s="54"/>
      <c r="G4602" s="95"/>
      <c r="H4602" s="58"/>
    </row>
    <row r="4603" spans="2:8" x14ac:dyDescent="0.25">
      <c r="B4603" s="17"/>
      <c r="C4603" s="100"/>
      <c r="D4603" s="97"/>
      <c r="E4603" s="52"/>
      <c r="F4603" s="54"/>
      <c r="G4603" s="95"/>
      <c r="H4603" s="58"/>
    </row>
    <row r="4604" spans="2:8" x14ac:dyDescent="0.25">
      <c r="B4604" s="16"/>
      <c r="C4604" s="100"/>
      <c r="D4604" s="97"/>
      <c r="E4604" s="52"/>
      <c r="F4604" s="54"/>
      <c r="G4604" s="95"/>
      <c r="H4604" s="58"/>
    </row>
    <row r="4605" spans="2:8" x14ac:dyDescent="0.25">
      <c r="B4605" s="17"/>
      <c r="C4605" s="100"/>
      <c r="D4605" s="97"/>
      <c r="E4605" s="52"/>
      <c r="F4605" s="54"/>
      <c r="G4605" s="95"/>
      <c r="H4605" s="58"/>
    </row>
    <row r="4606" spans="2:8" x14ac:dyDescent="0.25">
      <c r="B4606" s="17"/>
      <c r="C4606" s="100"/>
      <c r="D4606" s="97"/>
      <c r="E4606" s="52"/>
      <c r="F4606" s="54"/>
      <c r="G4606" s="95"/>
      <c r="H4606" s="58"/>
    </row>
    <row r="4607" spans="2:8" x14ac:dyDescent="0.25">
      <c r="B4607" s="17"/>
      <c r="C4607" s="100"/>
      <c r="D4607" s="97"/>
      <c r="E4607" s="52"/>
      <c r="F4607" s="54"/>
      <c r="G4607" s="95"/>
      <c r="H4607" s="58"/>
    </row>
    <row r="4608" spans="2:8" x14ac:dyDescent="0.25">
      <c r="B4608" s="17"/>
      <c r="C4608" s="100"/>
      <c r="D4608" s="97"/>
      <c r="E4608" s="52"/>
      <c r="F4608" s="54"/>
      <c r="G4608" s="95"/>
      <c r="H4608" s="58"/>
    </row>
    <row r="4609" spans="2:8" x14ac:dyDescent="0.25">
      <c r="B4609" s="16"/>
      <c r="C4609" s="100"/>
      <c r="D4609" s="97"/>
      <c r="E4609" s="52"/>
      <c r="F4609" s="54"/>
      <c r="G4609" s="95"/>
      <c r="H4609" s="58"/>
    </row>
    <row r="4610" spans="2:8" x14ac:dyDescent="0.25">
      <c r="B4610" s="17"/>
      <c r="C4610" s="100"/>
      <c r="D4610" s="97"/>
      <c r="E4610" s="52"/>
      <c r="F4610" s="54"/>
      <c r="G4610" s="95"/>
      <c r="H4610" s="58"/>
    </row>
    <row r="4611" spans="2:8" x14ac:dyDescent="0.25">
      <c r="B4611" s="17"/>
      <c r="C4611" s="100"/>
      <c r="D4611" s="97"/>
      <c r="E4611" s="52"/>
      <c r="F4611" s="54"/>
      <c r="G4611" s="95"/>
      <c r="H4611" s="58"/>
    </row>
    <row r="4612" spans="2:8" x14ac:dyDescent="0.25">
      <c r="B4612" s="17"/>
      <c r="C4612" s="100"/>
      <c r="D4612" s="97"/>
      <c r="E4612" s="52"/>
      <c r="F4612" s="54"/>
      <c r="G4612" s="95"/>
      <c r="H4612" s="58"/>
    </row>
    <row r="4613" spans="2:8" x14ac:dyDescent="0.25">
      <c r="B4613" s="17"/>
      <c r="C4613" s="100"/>
      <c r="D4613" s="97"/>
      <c r="E4613" s="52"/>
      <c r="F4613" s="54"/>
      <c r="G4613" s="95"/>
      <c r="H4613" s="58"/>
    </row>
    <row r="4614" spans="2:8" x14ac:dyDescent="0.25">
      <c r="B4614" s="17"/>
      <c r="C4614" s="100"/>
      <c r="D4614" s="97"/>
      <c r="E4614" s="52"/>
      <c r="F4614" s="54"/>
      <c r="G4614" s="95"/>
      <c r="H4614" s="58"/>
    </row>
    <row r="4615" spans="2:8" x14ac:dyDescent="0.25">
      <c r="B4615" s="17"/>
      <c r="C4615" s="100"/>
      <c r="D4615" s="97"/>
      <c r="E4615" s="52"/>
      <c r="F4615" s="54"/>
      <c r="G4615" s="95"/>
      <c r="H4615" s="58"/>
    </row>
    <row r="4616" spans="2:8" x14ac:dyDescent="0.25">
      <c r="B4616" s="17"/>
      <c r="C4616" s="100"/>
      <c r="D4616" s="97"/>
      <c r="E4616" s="52"/>
      <c r="F4616" s="54"/>
      <c r="G4616" s="95"/>
      <c r="H4616" s="58"/>
    </row>
    <row r="4617" spans="2:8" x14ac:dyDescent="0.25">
      <c r="B4617" s="17"/>
      <c r="C4617" s="100"/>
      <c r="D4617" s="97"/>
      <c r="E4617" s="52"/>
      <c r="F4617" s="54"/>
      <c r="G4617" s="95"/>
      <c r="H4617" s="58"/>
    </row>
    <row r="4618" spans="2:8" x14ac:dyDescent="0.25">
      <c r="B4618" s="17"/>
      <c r="C4618" s="100"/>
      <c r="D4618" s="97"/>
      <c r="E4618" s="52"/>
      <c r="F4618" s="54"/>
      <c r="G4618" s="95"/>
      <c r="H4618" s="58"/>
    </row>
    <row r="4619" spans="2:8" x14ac:dyDescent="0.25">
      <c r="B4619" s="16"/>
      <c r="C4619" s="100"/>
      <c r="D4619" s="97"/>
      <c r="E4619" s="52"/>
      <c r="F4619" s="54"/>
      <c r="G4619" s="95"/>
      <c r="H4619" s="58"/>
    </row>
    <row r="4620" spans="2:8" x14ac:dyDescent="0.25">
      <c r="B4620" s="17"/>
      <c r="C4620" s="100"/>
      <c r="D4620" s="97"/>
      <c r="E4620" s="52"/>
      <c r="F4620" s="54"/>
      <c r="G4620" s="95"/>
      <c r="H4620" s="58"/>
    </row>
    <row r="4621" spans="2:8" x14ac:dyDescent="0.25">
      <c r="B4621" s="17"/>
      <c r="C4621" s="100"/>
      <c r="D4621" s="97"/>
      <c r="E4621" s="52"/>
      <c r="F4621" s="54"/>
      <c r="G4621" s="95"/>
      <c r="H4621" s="58"/>
    </row>
    <row r="4622" spans="2:8" x14ac:dyDescent="0.25">
      <c r="B4622" s="17"/>
      <c r="C4622" s="100"/>
      <c r="D4622" s="97"/>
      <c r="E4622" s="52"/>
      <c r="F4622" s="54"/>
      <c r="G4622" s="95"/>
      <c r="H4622" s="58"/>
    </row>
    <row r="4623" spans="2:8" x14ac:dyDescent="0.25">
      <c r="B4623" s="17"/>
      <c r="C4623" s="100"/>
      <c r="D4623" s="97"/>
      <c r="E4623" s="52"/>
      <c r="F4623" s="54"/>
      <c r="G4623" s="95"/>
      <c r="H4623" s="58"/>
    </row>
    <row r="4624" spans="2:8" x14ac:dyDescent="0.25">
      <c r="B4624" s="17"/>
      <c r="C4624" s="100"/>
      <c r="D4624" s="97"/>
      <c r="E4624" s="52"/>
      <c r="F4624" s="54"/>
      <c r="G4624" s="95"/>
      <c r="H4624" s="58"/>
    </row>
    <row r="4625" spans="2:8" x14ac:dyDescent="0.25">
      <c r="B4625" s="17"/>
      <c r="C4625" s="100"/>
      <c r="D4625" s="97"/>
      <c r="E4625" s="52"/>
      <c r="F4625" s="54"/>
      <c r="G4625" s="95"/>
      <c r="H4625" s="58"/>
    </row>
    <row r="4626" spans="2:8" x14ac:dyDescent="0.25">
      <c r="B4626" s="17"/>
      <c r="C4626" s="100"/>
      <c r="D4626" s="97"/>
      <c r="E4626" s="52"/>
      <c r="F4626" s="54"/>
      <c r="G4626" s="95"/>
      <c r="H4626" s="58"/>
    </row>
    <row r="4627" spans="2:8" x14ac:dyDescent="0.25">
      <c r="B4627" s="17"/>
      <c r="C4627" s="100"/>
      <c r="D4627" s="97"/>
      <c r="E4627" s="52"/>
      <c r="F4627" s="54"/>
      <c r="G4627" s="95"/>
      <c r="H4627" s="58"/>
    </row>
    <row r="4628" spans="2:8" x14ac:dyDescent="0.25">
      <c r="B4628" s="17"/>
      <c r="C4628" s="100"/>
      <c r="D4628" s="97"/>
      <c r="E4628" s="52"/>
      <c r="F4628" s="54"/>
      <c r="G4628" s="95"/>
      <c r="H4628" s="58"/>
    </row>
    <row r="4629" spans="2:8" x14ac:dyDescent="0.25">
      <c r="B4629" s="16"/>
      <c r="C4629" s="100"/>
      <c r="D4629" s="97"/>
      <c r="E4629" s="52"/>
      <c r="F4629" s="54"/>
      <c r="G4629" s="95"/>
      <c r="H4629" s="58"/>
    </row>
    <row r="4630" spans="2:8" x14ac:dyDescent="0.25">
      <c r="B4630" s="17"/>
      <c r="C4630" s="100"/>
      <c r="D4630" s="97"/>
      <c r="E4630" s="52"/>
      <c r="F4630" s="54"/>
      <c r="G4630" s="95"/>
      <c r="H4630" s="58"/>
    </row>
    <row r="4631" spans="2:8" x14ac:dyDescent="0.25">
      <c r="B4631" s="17"/>
      <c r="C4631" s="100"/>
      <c r="D4631" s="97"/>
      <c r="E4631" s="52"/>
      <c r="F4631" s="54"/>
      <c r="G4631" s="95"/>
      <c r="H4631" s="58"/>
    </row>
    <row r="4632" spans="2:8" x14ac:dyDescent="0.25">
      <c r="B4632" s="17"/>
      <c r="C4632" s="100"/>
      <c r="D4632" s="97"/>
      <c r="E4632" s="52"/>
      <c r="F4632" s="54"/>
      <c r="G4632" s="95"/>
      <c r="H4632" s="58"/>
    </row>
    <row r="4633" spans="2:8" x14ac:dyDescent="0.25">
      <c r="B4633" s="17"/>
      <c r="C4633" s="100"/>
      <c r="D4633" s="97"/>
      <c r="E4633" s="52"/>
      <c r="F4633" s="54"/>
      <c r="G4633" s="95"/>
      <c r="H4633" s="58"/>
    </row>
    <row r="4634" spans="2:8" x14ac:dyDescent="0.25">
      <c r="B4634" s="17"/>
      <c r="C4634" s="100"/>
      <c r="D4634" s="97"/>
      <c r="E4634" s="52"/>
      <c r="F4634" s="54"/>
      <c r="G4634" s="95"/>
      <c r="H4634" s="58"/>
    </row>
    <row r="4635" spans="2:8" x14ac:dyDescent="0.25">
      <c r="B4635" s="16"/>
      <c r="C4635" s="100"/>
      <c r="D4635" s="97"/>
      <c r="E4635" s="52"/>
      <c r="F4635" s="54"/>
      <c r="G4635" s="95"/>
      <c r="H4635" s="58"/>
    </row>
    <row r="4636" spans="2:8" x14ac:dyDescent="0.25">
      <c r="B4636" s="17"/>
      <c r="C4636" s="100"/>
      <c r="D4636" s="97"/>
      <c r="E4636" s="52"/>
      <c r="F4636" s="54"/>
      <c r="G4636" s="95"/>
      <c r="H4636" s="58"/>
    </row>
    <row r="4637" spans="2:8" x14ac:dyDescent="0.25">
      <c r="B4637" s="17"/>
      <c r="C4637" s="100"/>
      <c r="D4637" s="97"/>
      <c r="E4637" s="52"/>
      <c r="F4637" s="54"/>
      <c r="G4637" s="95"/>
      <c r="H4637" s="58"/>
    </row>
    <row r="4638" spans="2:8" x14ac:dyDescent="0.25">
      <c r="B4638" s="17"/>
      <c r="C4638" s="100"/>
      <c r="D4638" s="97"/>
      <c r="E4638" s="52"/>
      <c r="F4638" s="54"/>
      <c r="G4638" s="95"/>
      <c r="H4638" s="58"/>
    </row>
    <row r="4639" spans="2:8" x14ac:dyDescent="0.25">
      <c r="B4639" s="17"/>
      <c r="C4639" s="100"/>
      <c r="D4639" s="97"/>
      <c r="E4639" s="52"/>
      <c r="F4639" s="54"/>
      <c r="G4639" s="95"/>
      <c r="H4639" s="58"/>
    </row>
    <row r="4640" spans="2:8" x14ac:dyDescent="0.25">
      <c r="B4640" s="17"/>
      <c r="C4640" s="100"/>
      <c r="D4640" s="97"/>
      <c r="E4640" s="52"/>
      <c r="F4640" s="54"/>
      <c r="G4640" s="95"/>
      <c r="H4640" s="58"/>
    </row>
    <row r="4641" spans="2:8" x14ac:dyDescent="0.25">
      <c r="B4641" s="16"/>
      <c r="C4641" s="100"/>
      <c r="D4641" s="97"/>
      <c r="E4641" s="52"/>
      <c r="F4641" s="54"/>
      <c r="G4641" s="95"/>
      <c r="H4641" s="58"/>
    </row>
    <row r="4642" spans="2:8" x14ac:dyDescent="0.25">
      <c r="B4642" s="17"/>
      <c r="C4642" s="100"/>
      <c r="D4642" s="97"/>
      <c r="E4642" s="52"/>
      <c r="F4642" s="54"/>
      <c r="G4642" s="95"/>
      <c r="H4642" s="58"/>
    </row>
    <row r="4643" spans="2:8" x14ac:dyDescent="0.25">
      <c r="B4643" s="17"/>
      <c r="C4643" s="100"/>
      <c r="D4643" s="97"/>
      <c r="E4643" s="52"/>
      <c r="F4643" s="54"/>
      <c r="G4643" s="95"/>
      <c r="H4643" s="58"/>
    </row>
    <row r="4644" spans="2:8" x14ac:dyDescent="0.25">
      <c r="B4644" s="17"/>
      <c r="C4644" s="100"/>
      <c r="D4644" s="97"/>
      <c r="E4644" s="52"/>
      <c r="F4644" s="54"/>
      <c r="G4644" s="95"/>
      <c r="H4644" s="58"/>
    </row>
    <row r="4645" spans="2:8" x14ac:dyDescent="0.25">
      <c r="B4645" s="17"/>
      <c r="C4645" s="100"/>
      <c r="D4645" s="97"/>
      <c r="E4645" s="52"/>
      <c r="F4645" s="54"/>
      <c r="G4645" s="95"/>
      <c r="H4645" s="58"/>
    </row>
    <row r="4646" spans="2:8" x14ac:dyDescent="0.25">
      <c r="B4646" s="17"/>
      <c r="C4646" s="100"/>
      <c r="D4646" s="97"/>
      <c r="E4646" s="52"/>
      <c r="F4646" s="54"/>
      <c r="G4646" s="95"/>
      <c r="H4646" s="58"/>
    </row>
    <row r="4647" spans="2:8" x14ac:dyDescent="0.25">
      <c r="B4647" s="17"/>
      <c r="C4647" s="100"/>
      <c r="D4647" s="97"/>
      <c r="E4647" s="52"/>
      <c r="F4647" s="54"/>
      <c r="G4647" s="95"/>
      <c r="H4647" s="58"/>
    </row>
    <row r="4648" spans="2:8" x14ac:dyDescent="0.25">
      <c r="B4648" s="17"/>
      <c r="C4648" s="100"/>
      <c r="D4648" s="97"/>
      <c r="E4648" s="52"/>
      <c r="F4648" s="54"/>
      <c r="G4648" s="95"/>
      <c r="H4648" s="58"/>
    </row>
    <row r="4649" spans="2:8" x14ac:dyDescent="0.25">
      <c r="B4649" s="16"/>
      <c r="C4649" s="100"/>
      <c r="D4649" s="97"/>
      <c r="E4649" s="52"/>
      <c r="F4649" s="54"/>
      <c r="G4649" s="95"/>
      <c r="H4649" s="58"/>
    </row>
    <row r="4650" spans="2:8" x14ac:dyDescent="0.25">
      <c r="B4650" s="17"/>
      <c r="C4650" s="100"/>
      <c r="D4650" s="97"/>
      <c r="E4650" s="52"/>
      <c r="F4650" s="54"/>
      <c r="G4650" s="95"/>
      <c r="H4650" s="58"/>
    </row>
    <row r="4651" spans="2:8" x14ac:dyDescent="0.25">
      <c r="B4651" s="17"/>
      <c r="C4651" s="100"/>
      <c r="D4651" s="97"/>
      <c r="E4651" s="52"/>
      <c r="F4651" s="54"/>
      <c r="G4651" s="95"/>
      <c r="H4651" s="58"/>
    </row>
    <row r="4652" spans="2:8" x14ac:dyDescent="0.25">
      <c r="B4652" s="17"/>
      <c r="C4652" s="100"/>
      <c r="D4652" s="97"/>
      <c r="E4652" s="52"/>
      <c r="F4652" s="54"/>
      <c r="G4652" s="95"/>
      <c r="H4652" s="58"/>
    </row>
    <row r="4653" spans="2:8" x14ac:dyDescent="0.25">
      <c r="B4653" s="17"/>
      <c r="C4653" s="100"/>
      <c r="D4653" s="97"/>
      <c r="E4653" s="52"/>
      <c r="F4653" s="54"/>
      <c r="G4653" s="95"/>
      <c r="H4653" s="58"/>
    </row>
    <row r="4654" spans="2:8" x14ac:dyDescent="0.25">
      <c r="B4654" s="17"/>
      <c r="C4654" s="100"/>
      <c r="D4654" s="97"/>
      <c r="E4654" s="52"/>
      <c r="F4654" s="54"/>
      <c r="G4654" s="95"/>
      <c r="H4654" s="58"/>
    </row>
    <row r="4655" spans="2:8" x14ac:dyDescent="0.25">
      <c r="B4655" s="17"/>
      <c r="C4655" s="100"/>
      <c r="D4655" s="97"/>
      <c r="E4655" s="52"/>
      <c r="F4655" s="54"/>
      <c r="G4655" s="95"/>
      <c r="H4655" s="58"/>
    </row>
    <row r="4656" spans="2:8" x14ac:dyDescent="0.25">
      <c r="B4656" s="17"/>
      <c r="C4656" s="100"/>
      <c r="D4656" s="97"/>
      <c r="E4656" s="52"/>
      <c r="F4656" s="54"/>
      <c r="G4656" s="95"/>
      <c r="H4656" s="58"/>
    </row>
    <row r="4657" spans="2:8" x14ac:dyDescent="0.25">
      <c r="B4657" s="16"/>
      <c r="C4657" s="100"/>
      <c r="D4657" s="97"/>
      <c r="E4657" s="52"/>
      <c r="F4657" s="54"/>
      <c r="G4657" s="95"/>
      <c r="H4657" s="58"/>
    </row>
    <row r="4658" spans="2:8" x14ac:dyDescent="0.25">
      <c r="B4658" s="17"/>
      <c r="C4658" s="100"/>
      <c r="D4658" s="97"/>
      <c r="E4658" s="52"/>
      <c r="F4658" s="54"/>
      <c r="G4658" s="95"/>
      <c r="H4658" s="58"/>
    </row>
    <row r="4659" spans="2:8" x14ac:dyDescent="0.25">
      <c r="B4659" s="17"/>
      <c r="C4659" s="100"/>
      <c r="D4659" s="97"/>
      <c r="E4659" s="52"/>
      <c r="F4659" s="54"/>
      <c r="G4659" s="95"/>
      <c r="H4659" s="58"/>
    </row>
    <row r="4660" spans="2:8" x14ac:dyDescent="0.25">
      <c r="B4660" s="17"/>
      <c r="C4660" s="100"/>
      <c r="D4660" s="97"/>
      <c r="E4660" s="52"/>
      <c r="F4660" s="54"/>
      <c r="G4660" s="95"/>
      <c r="H4660" s="58"/>
    </row>
    <row r="4661" spans="2:8" x14ac:dyDescent="0.25">
      <c r="B4661" s="17"/>
      <c r="C4661" s="100"/>
      <c r="D4661" s="97"/>
      <c r="E4661" s="52"/>
      <c r="F4661" s="54"/>
      <c r="G4661" s="95"/>
      <c r="H4661" s="58"/>
    </row>
    <row r="4662" spans="2:8" x14ac:dyDescent="0.25">
      <c r="B4662" s="17"/>
      <c r="C4662" s="100"/>
      <c r="D4662" s="97"/>
      <c r="E4662" s="52"/>
      <c r="F4662" s="54"/>
      <c r="G4662" s="95"/>
      <c r="H4662" s="58"/>
    </row>
    <row r="4663" spans="2:8" x14ac:dyDescent="0.25">
      <c r="B4663" s="16"/>
      <c r="C4663" s="100"/>
      <c r="D4663" s="97"/>
      <c r="E4663" s="52"/>
      <c r="F4663" s="54"/>
      <c r="G4663" s="95"/>
      <c r="H4663" s="58"/>
    </row>
    <row r="4664" spans="2:8" x14ac:dyDescent="0.25">
      <c r="B4664" s="17"/>
      <c r="C4664" s="100"/>
      <c r="D4664" s="97"/>
      <c r="E4664" s="52"/>
      <c r="F4664" s="54"/>
      <c r="G4664" s="95"/>
      <c r="H4664" s="58"/>
    </row>
    <row r="4665" spans="2:8" x14ac:dyDescent="0.25">
      <c r="B4665" s="17"/>
      <c r="C4665" s="100"/>
      <c r="D4665" s="97"/>
      <c r="E4665" s="52"/>
      <c r="F4665" s="54"/>
      <c r="G4665" s="95"/>
      <c r="H4665" s="58"/>
    </row>
    <row r="4666" spans="2:8" x14ac:dyDescent="0.25">
      <c r="B4666" s="17"/>
      <c r="C4666" s="100"/>
      <c r="D4666" s="97"/>
      <c r="E4666" s="52"/>
      <c r="F4666" s="54"/>
      <c r="G4666" s="95"/>
      <c r="H4666" s="58"/>
    </row>
    <row r="4667" spans="2:8" x14ac:dyDescent="0.25">
      <c r="B4667" s="17"/>
      <c r="C4667" s="100"/>
      <c r="D4667" s="97"/>
      <c r="E4667" s="52"/>
      <c r="F4667" s="54"/>
      <c r="G4667" s="95"/>
      <c r="H4667" s="58"/>
    </row>
    <row r="4668" spans="2:8" x14ac:dyDescent="0.25">
      <c r="B4668" s="17"/>
      <c r="C4668" s="100"/>
      <c r="D4668" s="97"/>
      <c r="E4668" s="52"/>
      <c r="F4668" s="54"/>
      <c r="G4668" s="95"/>
      <c r="H4668" s="58"/>
    </row>
    <row r="4669" spans="2:8" x14ac:dyDescent="0.25">
      <c r="B4669" s="16"/>
      <c r="C4669" s="100"/>
      <c r="D4669" s="97"/>
      <c r="E4669" s="52"/>
      <c r="F4669" s="54"/>
      <c r="G4669" s="95"/>
      <c r="H4669" s="58"/>
    </row>
    <row r="4670" spans="2:8" x14ac:dyDescent="0.25">
      <c r="B4670" s="17"/>
      <c r="C4670" s="100"/>
      <c r="D4670" s="97"/>
      <c r="E4670" s="52"/>
      <c r="F4670" s="54"/>
      <c r="G4670" s="95"/>
      <c r="H4670" s="58"/>
    </row>
    <row r="4671" spans="2:8" x14ac:dyDescent="0.25">
      <c r="B4671" s="17"/>
      <c r="C4671" s="100"/>
      <c r="D4671" s="97"/>
      <c r="E4671" s="52"/>
      <c r="F4671" s="54"/>
      <c r="G4671" s="95"/>
      <c r="H4671" s="58"/>
    </row>
    <row r="4672" spans="2:8" x14ac:dyDescent="0.25">
      <c r="B4672" s="17"/>
      <c r="C4672" s="100"/>
      <c r="D4672" s="97"/>
      <c r="E4672" s="52"/>
      <c r="F4672" s="54"/>
      <c r="G4672" s="95"/>
      <c r="H4672" s="58"/>
    </row>
    <row r="4673" spans="2:8" x14ac:dyDescent="0.25">
      <c r="B4673" s="17"/>
      <c r="C4673" s="100"/>
      <c r="D4673" s="97"/>
      <c r="E4673" s="52"/>
      <c r="F4673" s="54"/>
      <c r="G4673" s="95"/>
      <c r="H4673" s="58"/>
    </row>
    <row r="4674" spans="2:8" x14ac:dyDescent="0.25">
      <c r="B4674" s="16"/>
      <c r="C4674" s="100"/>
      <c r="D4674" s="97"/>
      <c r="E4674" s="52"/>
      <c r="F4674" s="54"/>
      <c r="G4674" s="95"/>
      <c r="H4674" s="58"/>
    </row>
    <row r="4675" spans="2:8" x14ac:dyDescent="0.25">
      <c r="B4675" s="17"/>
      <c r="C4675" s="100"/>
      <c r="D4675" s="97"/>
      <c r="E4675" s="52"/>
      <c r="F4675" s="54"/>
      <c r="G4675" s="95"/>
      <c r="H4675" s="58"/>
    </row>
    <row r="4676" spans="2:8" x14ac:dyDescent="0.25">
      <c r="B4676" s="17"/>
      <c r="C4676" s="100"/>
      <c r="D4676" s="97"/>
      <c r="E4676" s="52"/>
      <c r="F4676" s="54"/>
      <c r="G4676" s="95"/>
      <c r="H4676" s="58"/>
    </row>
    <row r="4677" spans="2:8" x14ac:dyDescent="0.25">
      <c r="B4677" s="17"/>
      <c r="C4677" s="100"/>
      <c r="D4677" s="97"/>
      <c r="E4677" s="52"/>
      <c r="F4677" s="54"/>
      <c r="G4677" s="95"/>
      <c r="H4677" s="58"/>
    </row>
    <row r="4678" spans="2:8" x14ac:dyDescent="0.25">
      <c r="B4678" s="17"/>
      <c r="C4678" s="100"/>
      <c r="D4678" s="97"/>
      <c r="E4678" s="52"/>
      <c r="F4678" s="54"/>
      <c r="G4678" s="95"/>
      <c r="H4678" s="58"/>
    </row>
    <row r="4679" spans="2:8" x14ac:dyDescent="0.25">
      <c r="B4679" s="16"/>
      <c r="C4679" s="100"/>
      <c r="D4679" s="97"/>
      <c r="E4679" s="52"/>
      <c r="F4679" s="54"/>
      <c r="G4679" s="95"/>
      <c r="H4679" s="58"/>
    </row>
    <row r="4680" spans="2:8" x14ac:dyDescent="0.25">
      <c r="B4680" s="17"/>
      <c r="C4680" s="100"/>
      <c r="D4680" s="97"/>
      <c r="E4680" s="52"/>
      <c r="F4680" s="54"/>
      <c r="G4680" s="95"/>
      <c r="H4680" s="58"/>
    </row>
    <row r="4681" spans="2:8" x14ac:dyDescent="0.25">
      <c r="B4681" s="17"/>
      <c r="C4681" s="100"/>
      <c r="D4681" s="97"/>
      <c r="E4681" s="52"/>
      <c r="F4681" s="54"/>
      <c r="G4681" s="95"/>
      <c r="H4681" s="58"/>
    </row>
    <row r="4682" spans="2:8" x14ac:dyDescent="0.25">
      <c r="B4682" s="17"/>
      <c r="C4682" s="100"/>
      <c r="D4682" s="97"/>
      <c r="E4682" s="52"/>
      <c r="F4682" s="54"/>
      <c r="G4682" s="95"/>
      <c r="H4682" s="58"/>
    </row>
    <row r="4683" spans="2:8" x14ac:dyDescent="0.25">
      <c r="B4683" s="17"/>
      <c r="C4683" s="100"/>
      <c r="D4683" s="97"/>
      <c r="E4683" s="52"/>
      <c r="F4683" s="54"/>
      <c r="G4683" s="95"/>
      <c r="H4683" s="58"/>
    </row>
    <row r="4684" spans="2:8" x14ac:dyDescent="0.25">
      <c r="B4684" s="17"/>
      <c r="C4684" s="100"/>
      <c r="D4684" s="97"/>
      <c r="E4684" s="52"/>
      <c r="F4684" s="54"/>
      <c r="G4684" s="95"/>
      <c r="H4684" s="58"/>
    </row>
    <row r="4685" spans="2:8" x14ac:dyDescent="0.25">
      <c r="B4685" s="17"/>
      <c r="C4685" s="100"/>
      <c r="D4685" s="97"/>
      <c r="E4685" s="52"/>
      <c r="F4685" s="54"/>
      <c r="G4685" s="95"/>
      <c r="H4685" s="58"/>
    </row>
    <row r="4686" spans="2:8" x14ac:dyDescent="0.25">
      <c r="B4686" s="16"/>
      <c r="C4686" s="100"/>
      <c r="D4686" s="97"/>
      <c r="E4686" s="52"/>
      <c r="F4686" s="54"/>
      <c r="G4686" s="95"/>
      <c r="H4686" s="58"/>
    </row>
    <row r="4687" spans="2:8" x14ac:dyDescent="0.25">
      <c r="B4687" s="17"/>
      <c r="C4687" s="100"/>
      <c r="D4687" s="97"/>
      <c r="E4687" s="52"/>
      <c r="F4687" s="54"/>
      <c r="G4687" s="95"/>
      <c r="H4687" s="58"/>
    </row>
    <row r="4688" spans="2:8" x14ac:dyDescent="0.25">
      <c r="B4688" s="17"/>
      <c r="C4688" s="100"/>
      <c r="D4688" s="97"/>
      <c r="E4688" s="52"/>
      <c r="F4688" s="54"/>
      <c r="G4688" s="95"/>
      <c r="H4688" s="58"/>
    </row>
    <row r="4689" spans="2:8" x14ac:dyDescent="0.25">
      <c r="B4689" s="17"/>
      <c r="C4689" s="100"/>
      <c r="D4689" s="97"/>
      <c r="E4689" s="52"/>
      <c r="F4689" s="54"/>
      <c r="G4689" s="95"/>
      <c r="H4689" s="58"/>
    </row>
    <row r="4690" spans="2:8" x14ac:dyDescent="0.25">
      <c r="B4690" s="17"/>
      <c r="C4690" s="100"/>
      <c r="D4690" s="97"/>
      <c r="E4690" s="52"/>
      <c r="F4690" s="54"/>
      <c r="G4690" s="95"/>
      <c r="H4690" s="58"/>
    </row>
    <row r="4691" spans="2:8" x14ac:dyDescent="0.25">
      <c r="B4691" s="16"/>
      <c r="C4691" s="100"/>
      <c r="D4691" s="97"/>
      <c r="E4691" s="52"/>
      <c r="F4691" s="54"/>
      <c r="G4691" s="95"/>
      <c r="H4691" s="58"/>
    </row>
    <row r="4692" spans="2:8" x14ac:dyDescent="0.25">
      <c r="B4692" s="17"/>
      <c r="C4692" s="100"/>
      <c r="D4692" s="97"/>
      <c r="E4692" s="52"/>
      <c r="F4692" s="54"/>
      <c r="G4692" s="95"/>
      <c r="H4692" s="58"/>
    </row>
    <row r="4693" spans="2:8" x14ac:dyDescent="0.25">
      <c r="B4693" s="17"/>
      <c r="C4693" s="100"/>
      <c r="D4693" s="97"/>
      <c r="E4693" s="52"/>
      <c r="F4693" s="54"/>
      <c r="G4693" s="95"/>
      <c r="H4693" s="58"/>
    </row>
    <row r="4694" spans="2:8" x14ac:dyDescent="0.25">
      <c r="B4694" s="17"/>
      <c r="C4694" s="100"/>
      <c r="D4694" s="97"/>
      <c r="E4694" s="52"/>
      <c r="F4694" s="54"/>
      <c r="G4694" s="95"/>
      <c r="H4694" s="58"/>
    </row>
    <row r="4695" spans="2:8" x14ac:dyDescent="0.25">
      <c r="B4695" s="17"/>
      <c r="C4695" s="100"/>
      <c r="D4695" s="97"/>
      <c r="E4695" s="52"/>
      <c r="F4695" s="54"/>
      <c r="G4695" s="95"/>
      <c r="H4695" s="58"/>
    </row>
    <row r="4696" spans="2:8" x14ac:dyDescent="0.25">
      <c r="B4696" s="16"/>
      <c r="C4696" s="100"/>
      <c r="D4696" s="97"/>
      <c r="E4696" s="52"/>
      <c r="F4696" s="54"/>
      <c r="G4696" s="95"/>
      <c r="H4696" s="58"/>
    </row>
    <row r="4697" spans="2:8" x14ac:dyDescent="0.25">
      <c r="B4697" s="17"/>
      <c r="C4697" s="100"/>
      <c r="D4697" s="97"/>
      <c r="E4697" s="52"/>
      <c r="F4697" s="54"/>
      <c r="G4697" s="95"/>
      <c r="H4697" s="58"/>
    </row>
    <row r="4698" spans="2:8" x14ac:dyDescent="0.25">
      <c r="B4698" s="17"/>
      <c r="C4698" s="100"/>
      <c r="D4698" s="97"/>
      <c r="E4698" s="52"/>
      <c r="F4698" s="54"/>
      <c r="G4698" s="95"/>
      <c r="H4698" s="58"/>
    </row>
    <row r="4699" spans="2:8" x14ac:dyDescent="0.25">
      <c r="B4699" s="17"/>
      <c r="C4699" s="100"/>
      <c r="D4699" s="97"/>
      <c r="E4699" s="52"/>
      <c r="F4699" s="54"/>
      <c r="G4699" s="95"/>
      <c r="H4699" s="58"/>
    </row>
    <row r="4700" spans="2:8" x14ac:dyDescent="0.25">
      <c r="B4700" s="17"/>
      <c r="C4700" s="100"/>
      <c r="D4700" s="97"/>
      <c r="E4700" s="52"/>
      <c r="F4700" s="54"/>
      <c r="G4700" s="95"/>
      <c r="H4700" s="58"/>
    </row>
    <row r="4701" spans="2:8" x14ac:dyDescent="0.25">
      <c r="B4701" s="16"/>
      <c r="C4701" s="100"/>
      <c r="D4701" s="97"/>
      <c r="E4701" s="52"/>
      <c r="F4701" s="54"/>
      <c r="G4701" s="95"/>
      <c r="H4701" s="58"/>
    </row>
    <row r="4702" spans="2:8" x14ac:dyDescent="0.25">
      <c r="B4702" s="17"/>
      <c r="C4702" s="100"/>
      <c r="D4702" s="97"/>
      <c r="E4702" s="52"/>
      <c r="F4702" s="54"/>
      <c r="G4702" s="95"/>
      <c r="H4702" s="58"/>
    </row>
    <row r="4703" spans="2:8" x14ac:dyDescent="0.25">
      <c r="B4703" s="17"/>
      <c r="C4703" s="100"/>
      <c r="D4703" s="97"/>
      <c r="E4703" s="52"/>
      <c r="F4703" s="54"/>
      <c r="G4703" s="95"/>
      <c r="H4703" s="58"/>
    </row>
    <row r="4704" spans="2:8" x14ac:dyDescent="0.25">
      <c r="B4704" s="17"/>
      <c r="C4704" s="100"/>
      <c r="D4704" s="97"/>
      <c r="E4704" s="52"/>
      <c r="F4704" s="54"/>
      <c r="G4704" s="95"/>
      <c r="H4704" s="58"/>
    </row>
    <row r="4705" spans="2:8" x14ac:dyDescent="0.25">
      <c r="B4705" s="17"/>
      <c r="C4705" s="100"/>
      <c r="D4705" s="97"/>
      <c r="E4705" s="52"/>
      <c r="F4705" s="54"/>
      <c r="G4705" s="95"/>
      <c r="H4705" s="58"/>
    </row>
    <row r="4706" spans="2:8" x14ac:dyDescent="0.25">
      <c r="B4706" s="17"/>
      <c r="C4706" s="100"/>
      <c r="D4706" s="97"/>
      <c r="E4706" s="52"/>
      <c r="F4706" s="54"/>
      <c r="G4706" s="95"/>
      <c r="H4706" s="58"/>
    </row>
    <row r="4707" spans="2:8" x14ac:dyDescent="0.25">
      <c r="B4707" s="17"/>
      <c r="C4707" s="100"/>
      <c r="D4707" s="97"/>
      <c r="E4707" s="52"/>
      <c r="F4707" s="54"/>
      <c r="G4707" s="95"/>
      <c r="H4707" s="58"/>
    </row>
    <row r="4708" spans="2:8" x14ac:dyDescent="0.25">
      <c r="B4708" s="17"/>
      <c r="C4708" s="100"/>
      <c r="D4708" s="97"/>
      <c r="E4708" s="52"/>
      <c r="F4708" s="54"/>
      <c r="G4708" s="95"/>
      <c r="H4708" s="58"/>
    </row>
    <row r="4709" spans="2:8" x14ac:dyDescent="0.25">
      <c r="B4709" s="17"/>
      <c r="C4709" s="100"/>
      <c r="D4709" s="97"/>
      <c r="E4709" s="52"/>
      <c r="F4709" s="54"/>
      <c r="G4709" s="95"/>
      <c r="H4709" s="58"/>
    </row>
    <row r="4710" spans="2:8" x14ac:dyDescent="0.25">
      <c r="B4710" s="17"/>
      <c r="C4710" s="100"/>
      <c r="D4710" s="97"/>
      <c r="E4710" s="52"/>
      <c r="F4710" s="54"/>
      <c r="G4710" s="95"/>
      <c r="H4710" s="58"/>
    </row>
    <row r="4711" spans="2:8" x14ac:dyDescent="0.25">
      <c r="B4711" s="17"/>
      <c r="C4711" s="100"/>
      <c r="D4711" s="97"/>
      <c r="E4711" s="52"/>
      <c r="F4711" s="54"/>
      <c r="G4711" s="95"/>
      <c r="H4711" s="58"/>
    </row>
    <row r="4712" spans="2:8" x14ac:dyDescent="0.25">
      <c r="B4712" s="16"/>
      <c r="C4712" s="100"/>
      <c r="D4712" s="97"/>
      <c r="E4712" s="52"/>
      <c r="F4712" s="54"/>
      <c r="G4712" s="95"/>
      <c r="H4712" s="58"/>
    </row>
    <row r="4713" spans="2:8" x14ac:dyDescent="0.25">
      <c r="B4713" s="17"/>
      <c r="C4713" s="100"/>
      <c r="D4713" s="97"/>
      <c r="E4713" s="52"/>
      <c r="F4713" s="54"/>
      <c r="G4713" s="95"/>
      <c r="H4713" s="58"/>
    </row>
    <row r="4714" spans="2:8" x14ac:dyDescent="0.25">
      <c r="B4714" s="17"/>
      <c r="C4714" s="100"/>
      <c r="D4714" s="97"/>
      <c r="E4714" s="52"/>
      <c r="F4714" s="54"/>
      <c r="G4714" s="95"/>
      <c r="H4714" s="58"/>
    </row>
    <row r="4715" spans="2:8" x14ac:dyDescent="0.25">
      <c r="B4715" s="17"/>
      <c r="C4715" s="100"/>
      <c r="D4715" s="97"/>
      <c r="E4715" s="52"/>
      <c r="F4715" s="54"/>
      <c r="G4715" s="95"/>
      <c r="H4715" s="58"/>
    </row>
    <row r="4716" spans="2:8" x14ac:dyDescent="0.25">
      <c r="B4716" s="17"/>
      <c r="C4716" s="100"/>
      <c r="D4716" s="97"/>
      <c r="E4716" s="52"/>
      <c r="F4716" s="54"/>
      <c r="G4716" s="95"/>
      <c r="H4716" s="58"/>
    </row>
    <row r="4717" spans="2:8" x14ac:dyDescent="0.25">
      <c r="B4717" s="17"/>
      <c r="C4717" s="100"/>
      <c r="D4717" s="97"/>
      <c r="E4717" s="52"/>
      <c r="F4717" s="54"/>
      <c r="G4717" s="95"/>
      <c r="H4717" s="58"/>
    </row>
    <row r="4718" spans="2:8" x14ac:dyDescent="0.25">
      <c r="B4718" s="17"/>
      <c r="C4718" s="100"/>
      <c r="D4718" s="97"/>
      <c r="E4718" s="52"/>
      <c r="F4718" s="54"/>
      <c r="G4718" s="95"/>
      <c r="H4718" s="58"/>
    </row>
    <row r="4719" spans="2:8" x14ac:dyDescent="0.25">
      <c r="B4719" s="17"/>
      <c r="C4719" s="100"/>
      <c r="D4719" s="97"/>
      <c r="E4719" s="52"/>
      <c r="F4719" s="54"/>
      <c r="G4719" s="95"/>
      <c r="H4719" s="58"/>
    </row>
    <row r="4720" spans="2:8" x14ac:dyDescent="0.25">
      <c r="B4720" s="17"/>
      <c r="C4720" s="100"/>
      <c r="D4720" s="97"/>
      <c r="E4720" s="52"/>
      <c r="F4720" s="54"/>
      <c r="G4720" s="95"/>
      <c r="H4720" s="58"/>
    </row>
    <row r="4721" spans="2:8" x14ac:dyDescent="0.25">
      <c r="B4721" s="17"/>
      <c r="C4721" s="100"/>
      <c r="D4721" s="97"/>
      <c r="E4721" s="52"/>
      <c r="F4721" s="54"/>
      <c r="G4721" s="95"/>
      <c r="H4721" s="58"/>
    </row>
    <row r="4722" spans="2:8" x14ac:dyDescent="0.25">
      <c r="B4722" s="17"/>
      <c r="C4722" s="100"/>
      <c r="D4722" s="97"/>
      <c r="E4722" s="52"/>
      <c r="F4722" s="54"/>
      <c r="G4722" s="95"/>
      <c r="H4722" s="58"/>
    </row>
    <row r="4723" spans="2:8" x14ac:dyDescent="0.25">
      <c r="B4723" s="16"/>
      <c r="C4723" s="100"/>
      <c r="D4723" s="97"/>
      <c r="E4723" s="52"/>
      <c r="F4723" s="54"/>
      <c r="G4723" s="95"/>
      <c r="H4723" s="58"/>
    </row>
    <row r="4724" spans="2:8" x14ac:dyDescent="0.25">
      <c r="B4724" s="17"/>
      <c r="C4724" s="100"/>
      <c r="D4724" s="97"/>
      <c r="E4724" s="52"/>
      <c r="F4724" s="54"/>
      <c r="G4724" s="95"/>
      <c r="H4724" s="58"/>
    </row>
    <row r="4725" spans="2:8" x14ac:dyDescent="0.25">
      <c r="B4725" s="17"/>
      <c r="C4725" s="100"/>
      <c r="D4725" s="97"/>
      <c r="E4725" s="52"/>
      <c r="F4725" s="54"/>
      <c r="G4725" s="95"/>
      <c r="H4725" s="58"/>
    </row>
    <row r="4726" spans="2:8" x14ac:dyDescent="0.25">
      <c r="B4726" s="17"/>
      <c r="C4726" s="100"/>
      <c r="D4726" s="97"/>
      <c r="E4726" s="52"/>
      <c r="F4726" s="54"/>
      <c r="G4726" s="95"/>
      <c r="H4726" s="58"/>
    </row>
    <row r="4727" spans="2:8" x14ac:dyDescent="0.25">
      <c r="B4727" s="17"/>
      <c r="C4727" s="100"/>
      <c r="D4727" s="97"/>
      <c r="E4727" s="52"/>
      <c r="F4727" s="54"/>
      <c r="G4727" s="95"/>
      <c r="H4727" s="58"/>
    </row>
    <row r="4728" spans="2:8" x14ac:dyDescent="0.25">
      <c r="B4728" s="16"/>
      <c r="C4728" s="100"/>
      <c r="D4728" s="97"/>
      <c r="E4728" s="52"/>
      <c r="F4728" s="54"/>
      <c r="G4728" s="95"/>
      <c r="H4728" s="58"/>
    </row>
    <row r="4729" spans="2:8" x14ac:dyDescent="0.25">
      <c r="B4729" s="17"/>
      <c r="C4729" s="100"/>
      <c r="D4729" s="97"/>
      <c r="E4729" s="52"/>
      <c r="F4729" s="54"/>
      <c r="G4729" s="95"/>
      <c r="H4729" s="58"/>
    </row>
    <row r="4730" spans="2:8" x14ac:dyDescent="0.25">
      <c r="B4730" s="17"/>
      <c r="C4730" s="100"/>
      <c r="D4730" s="97"/>
      <c r="E4730" s="52"/>
      <c r="F4730" s="54"/>
      <c r="G4730" s="95"/>
      <c r="H4730" s="58"/>
    </row>
    <row r="4731" spans="2:8" x14ac:dyDescent="0.25">
      <c r="B4731" s="17"/>
      <c r="C4731" s="100"/>
      <c r="D4731" s="97"/>
      <c r="E4731" s="52"/>
      <c r="F4731" s="54"/>
      <c r="G4731" s="95"/>
      <c r="H4731" s="58"/>
    </row>
    <row r="4732" spans="2:8" x14ac:dyDescent="0.25">
      <c r="B4732" s="17"/>
      <c r="C4732" s="100"/>
      <c r="D4732" s="97"/>
      <c r="E4732" s="52"/>
      <c r="F4732" s="54"/>
      <c r="G4732" s="95"/>
      <c r="H4732" s="58"/>
    </row>
    <row r="4733" spans="2:8" x14ac:dyDescent="0.25">
      <c r="B4733" s="16"/>
      <c r="C4733" s="100"/>
      <c r="D4733" s="97"/>
      <c r="E4733" s="52"/>
      <c r="F4733" s="54"/>
      <c r="G4733" s="95"/>
      <c r="H4733" s="58"/>
    </row>
    <row r="4734" spans="2:8" x14ac:dyDescent="0.25">
      <c r="B4734" s="17"/>
      <c r="C4734" s="100"/>
      <c r="D4734" s="97"/>
      <c r="E4734" s="52"/>
      <c r="F4734" s="54"/>
      <c r="G4734" s="95"/>
      <c r="H4734" s="58"/>
    </row>
    <row r="4735" spans="2:8" x14ac:dyDescent="0.25">
      <c r="B4735" s="17"/>
      <c r="C4735" s="100"/>
      <c r="D4735" s="97"/>
      <c r="E4735" s="52"/>
      <c r="F4735" s="54"/>
      <c r="G4735" s="95"/>
      <c r="H4735" s="58"/>
    </row>
    <row r="4736" spans="2:8" x14ac:dyDescent="0.25">
      <c r="B4736" s="17"/>
      <c r="C4736" s="100"/>
      <c r="D4736" s="97"/>
      <c r="E4736" s="52"/>
      <c r="F4736" s="54"/>
      <c r="G4736" s="95"/>
      <c r="H4736" s="58"/>
    </row>
    <row r="4737" spans="2:8" x14ac:dyDescent="0.25">
      <c r="B4737" s="17"/>
      <c r="C4737" s="100"/>
      <c r="D4737" s="97"/>
      <c r="E4737" s="52"/>
      <c r="F4737" s="54"/>
      <c r="G4737" s="95"/>
      <c r="H4737" s="58"/>
    </row>
    <row r="4738" spans="2:8" x14ac:dyDescent="0.25">
      <c r="B4738" s="16"/>
      <c r="C4738" s="100"/>
      <c r="D4738" s="97"/>
      <c r="E4738" s="52"/>
      <c r="F4738" s="54"/>
      <c r="G4738" s="95"/>
      <c r="H4738" s="58"/>
    </row>
    <row r="4739" spans="2:8" x14ac:dyDescent="0.25">
      <c r="B4739" s="17"/>
      <c r="C4739" s="100"/>
      <c r="D4739" s="97"/>
      <c r="E4739" s="52"/>
      <c r="F4739" s="54"/>
      <c r="G4739" s="95"/>
      <c r="H4739" s="58"/>
    </row>
    <row r="4740" spans="2:8" x14ac:dyDescent="0.25">
      <c r="B4740" s="17"/>
      <c r="C4740" s="100"/>
      <c r="D4740" s="97"/>
      <c r="E4740" s="52"/>
      <c r="F4740" s="54"/>
      <c r="G4740" s="95"/>
      <c r="H4740" s="58"/>
    </row>
    <row r="4741" spans="2:8" x14ac:dyDescent="0.25">
      <c r="B4741" s="17"/>
      <c r="C4741" s="100"/>
      <c r="D4741" s="97"/>
      <c r="E4741" s="52"/>
      <c r="F4741" s="54"/>
      <c r="G4741" s="95"/>
      <c r="H4741" s="58"/>
    </row>
    <row r="4742" spans="2:8" x14ac:dyDescent="0.25">
      <c r="B4742" s="17"/>
      <c r="C4742" s="100"/>
      <c r="D4742" s="97"/>
      <c r="E4742" s="52"/>
      <c r="F4742" s="54"/>
      <c r="G4742" s="95"/>
      <c r="H4742" s="58"/>
    </row>
    <row r="4743" spans="2:8" x14ac:dyDescent="0.25">
      <c r="B4743" s="17"/>
      <c r="C4743" s="100"/>
      <c r="D4743" s="97"/>
      <c r="E4743" s="52"/>
      <c r="F4743" s="54"/>
      <c r="G4743" s="95"/>
      <c r="H4743" s="58"/>
    </row>
    <row r="4744" spans="2:8" x14ac:dyDescent="0.25">
      <c r="B4744" s="16"/>
      <c r="C4744" s="100"/>
      <c r="D4744" s="97"/>
      <c r="E4744" s="52"/>
      <c r="F4744" s="54"/>
      <c r="G4744" s="95"/>
      <c r="H4744" s="58"/>
    </row>
    <row r="4745" spans="2:8" x14ac:dyDescent="0.25">
      <c r="B4745" s="17"/>
      <c r="C4745" s="100"/>
      <c r="D4745" s="97"/>
      <c r="E4745" s="52"/>
      <c r="F4745" s="54"/>
      <c r="G4745" s="95"/>
      <c r="H4745" s="58"/>
    </row>
    <row r="4746" spans="2:8" x14ac:dyDescent="0.25">
      <c r="B4746" s="17"/>
      <c r="C4746" s="100"/>
      <c r="D4746" s="97"/>
      <c r="E4746" s="52"/>
      <c r="F4746" s="54"/>
      <c r="G4746" s="95"/>
      <c r="H4746" s="58"/>
    </row>
    <row r="4747" spans="2:8" x14ac:dyDescent="0.25">
      <c r="B4747" s="17"/>
      <c r="C4747" s="100"/>
      <c r="D4747" s="97"/>
      <c r="E4747" s="52"/>
      <c r="F4747" s="54"/>
      <c r="G4747" s="95"/>
      <c r="H4747" s="58"/>
    </row>
    <row r="4748" spans="2:8" x14ac:dyDescent="0.25">
      <c r="B4748" s="16"/>
      <c r="C4748" s="100"/>
      <c r="D4748" s="97"/>
      <c r="E4748" s="52"/>
      <c r="F4748" s="54"/>
      <c r="G4748" s="95"/>
      <c r="H4748" s="58"/>
    </row>
    <row r="4749" spans="2:8" x14ac:dyDescent="0.25">
      <c r="B4749" s="17"/>
      <c r="C4749" s="100"/>
      <c r="D4749" s="97"/>
      <c r="E4749" s="52"/>
      <c r="F4749" s="54"/>
      <c r="G4749" s="95"/>
      <c r="H4749" s="58"/>
    </row>
    <row r="4750" spans="2:8" x14ac:dyDescent="0.25">
      <c r="B4750" s="17"/>
      <c r="C4750" s="100"/>
      <c r="D4750" s="97"/>
      <c r="E4750" s="52"/>
      <c r="F4750" s="54"/>
      <c r="G4750" s="95"/>
      <c r="H4750" s="58"/>
    </row>
    <row r="4751" spans="2:8" x14ac:dyDescent="0.25">
      <c r="B4751" s="17"/>
      <c r="C4751" s="100"/>
      <c r="D4751" s="97"/>
      <c r="E4751" s="52"/>
      <c r="F4751" s="54"/>
      <c r="G4751" s="95"/>
      <c r="H4751" s="58"/>
    </row>
    <row r="4752" spans="2:8" x14ac:dyDescent="0.25">
      <c r="B4752" s="16"/>
      <c r="C4752" s="100"/>
      <c r="D4752" s="97"/>
      <c r="E4752" s="52"/>
      <c r="F4752" s="54"/>
      <c r="G4752" s="95"/>
      <c r="H4752" s="58"/>
    </row>
    <row r="4753" spans="2:8" x14ac:dyDescent="0.25">
      <c r="B4753" s="17"/>
      <c r="C4753" s="100"/>
      <c r="D4753" s="97"/>
      <c r="E4753" s="52"/>
      <c r="F4753" s="54"/>
      <c r="G4753" s="95"/>
      <c r="H4753" s="58"/>
    </row>
    <row r="4754" spans="2:8" x14ac:dyDescent="0.25">
      <c r="B4754" s="17"/>
      <c r="C4754" s="100"/>
      <c r="D4754" s="97"/>
      <c r="E4754" s="52"/>
      <c r="F4754" s="54"/>
      <c r="G4754" s="95"/>
      <c r="H4754" s="58"/>
    </row>
    <row r="4755" spans="2:8" x14ac:dyDescent="0.25">
      <c r="B4755" s="17"/>
      <c r="C4755" s="100"/>
      <c r="D4755" s="97"/>
      <c r="E4755" s="52"/>
      <c r="F4755" s="54"/>
      <c r="G4755" s="95"/>
      <c r="H4755" s="58"/>
    </row>
    <row r="4756" spans="2:8" x14ac:dyDescent="0.25">
      <c r="B4756" s="17"/>
      <c r="C4756" s="100"/>
      <c r="D4756" s="97"/>
      <c r="E4756" s="52"/>
      <c r="F4756" s="54"/>
      <c r="G4756" s="95"/>
      <c r="H4756" s="58"/>
    </row>
    <row r="4757" spans="2:8" x14ac:dyDescent="0.25">
      <c r="B4757" s="16"/>
      <c r="C4757" s="100"/>
      <c r="D4757" s="97"/>
      <c r="E4757" s="52"/>
      <c r="F4757" s="54"/>
      <c r="G4757" s="95"/>
      <c r="H4757" s="58"/>
    </row>
    <row r="4758" spans="2:8" x14ac:dyDescent="0.25">
      <c r="B4758" s="17"/>
      <c r="C4758" s="100"/>
      <c r="D4758" s="97"/>
      <c r="E4758" s="52"/>
      <c r="F4758" s="54"/>
      <c r="G4758" s="95"/>
      <c r="H4758" s="58"/>
    </row>
    <row r="4759" spans="2:8" x14ac:dyDescent="0.25">
      <c r="B4759" s="17"/>
      <c r="C4759" s="100"/>
      <c r="D4759" s="97"/>
      <c r="E4759" s="52"/>
      <c r="F4759" s="54"/>
      <c r="G4759" s="95"/>
      <c r="H4759" s="58"/>
    </row>
    <row r="4760" spans="2:8" x14ac:dyDescent="0.25">
      <c r="B4760" s="17"/>
      <c r="C4760" s="100"/>
      <c r="D4760" s="97"/>
      <c r="E4760" s="52"/>
      <c r="F4760" s="54"/>
      <c r="G4760" s="95"/>
      <c r="H4760" s="58"/>
    </row>
    <row r="4761" spans="2:8" x14ac:dyDescent="0.25">
      <c r="B4761" s="17"/>
      <c r="C4761" s="100"/>
      <c r="D4761" s="97"/>
      <c r="E4761" s="52"/>
      <c r="F4761" s="54"/>
      <c r="G4761" s="95"/>
      <c r="H4761" s="58"/>
    </row>
    <row r="4762" spans="2:8" x14ac:dyDescent="0.25">
      <c r="B4762" s="17"/>
      <c r="C4762" s="100"/>
      <c r="D4762" s="97"/>
      <c r="E4762" s="52"/>
      <c r="F4762" s="54"/>
      <c r="G4762" s="95"/>
      <c r="H4762" s="58"/>
    </row>
    <row r="4763" spans="2:8" x14ac:dyDescent="0.25">
      <c r="B4763" s="17"/>
      <c r="C4763" s="100"/>
      <c r="D4763" s="97"/>
      <c r="E4763" s="52"/>
      <c r="F4763" s="54"/>
      <c r="G4763" s="95"/>
      <c r="H4763" s="58"/>
    </row>
    <row r="4764" spans="2:8" x14ac:dyDescent="0.25">
      <c r="B4764" s="17"/>
      <c r="C4764" s="100"/>
      <c r="D4764" s="97"/>
      <c r="E4764" s="52"/>
      <c r="F4764" s="54"/>
      <c r="G4764" s="95"/>
      <c r="H4764" s="58"/>
    </row>
    <row r="4765" spans="2:8" x14ac:dyDescent="0.25">
      <c r="B4765" s="16"/>
      <c r="C4765" s="100"/>
      <c r="D4765" s="97"/>
      <c r="E4765" s="52"/>
      <c r="F4765" s="54"/>
      <c r="G4765" s="95"/>
      <c r="H4765" s="58"/>
    </row>
    <row r="4766" spans="2:8" x14ac:dyDescent="0.25">
      <c r="B4766" s="17"/>
      <c r="C4766" s="100"/>
      <c r="D4766" s="97"/>
      <c r="E4766" s="52"/>
      <c r="F4766" s="54"/>
      <c r="G4766" s="95"/>
      <c r="H4766" s="58"/>
    </row>
    <row r="4767" spans="2:8" x14ac:dyDescent="0.25">
      <c r="B4767" s="17"/>
      <c r="C4767" s="100"/>
      <c r="D4767" s="97"/>
      <c r="E4767" s="52"/>
      <c r="F4767" s="54"/>
      <c r="G4767" s="95"/>
      <c r="H4767" s="58"/>
    </row>
    <row r="4768" spans="2:8" x14ac:dyDescent="0.25">
      <c r="B4768" s="17"/>
      <c r="C4768" s="100"/>
      <c r="D4768" s="97"/>
      <c r="E4768" s="52"/>
      <c r="F4768" s="54"/>
      <c r="G4768" s="95"/>
      <c r="H4768" s="58"/>
    </row>
    <row r="4769" spans="2:8" x14ac:dyDescent="0.25">
      <c r="B4769" s="17"/>
      <c r="C4769" s="100"/>
      <c r="D4769" s="97"/>
      <c r="E4769" s="52"/>
      <c r="F4769" s="54"/>
      <c r="G4769" s="95"/>
      <c r="H4769" s="58"/>
    </row>
    <row r="4770" spans="2:8" x14ac:dyDescent="0.25">
      <c r="B4770" s="17"/>
      <c r="C4770" s="100"/>
      <c r="D4770" s="97"/>
      <c r="E4770" s="52"/>
      <c r="F4770" s="54"/>
      <c r="G4770" s="95"/>
      <c r="H4770" s="58"/>
    </row>
    <row r="4771" spans="2:8" x14ac:dyDescent="0.25">
      <c r="B4771" s="17"/>
      <c r="C4771" s="100"/>
      <c r="D4771" s="97"/>
      <c r="E4771" s="52"/>
      <c r="F4771" s="54"/>
      <c r="G4771" s="95"/>
      <c r="H4771" s="58"/>
    </row>
    <row r="4772" spans="2:8" x14ac:dyDescent="0.25">
      <c r="B4772" s="17"/>
      <c r="C4772" s="100"/>
      <c r="D4772" s="97"/>
      <c r="E4772" s="52"/>
      <c r="F4772" s="54"/>
      <c r="G4772" s="95"/>
      <c r="H4772" s="58"/>
    </row>
    <row r="4773" spans="2:8" x14ac:dyDescent="0.25">
      <c r="B4773" s="17"/>
      <c r="C4773" s="100"/>
      <c r="D4773" s="97"/>
      <c r="E4773" s="52"/>
      <c r="F4773" s="54"/>
      <c r="G4773" s="95"/>
      <c r="H4773" s="58"/>
    </row>
    <row r="4774" spans="2:8" x14ac:dyDescent="0.25">
      <c r="B4774" s="16"/>
      <c r="C4774" s="100"/>
      <c r="D4774" s="97"/>
      <c r="E4774" s="52"/>
      <c r="F4774" s="54"/>
      <c r="G4774" s="95"/>
      <c r="H4774" s="58"/>
    </row>
    <row r="4775" spans="2:8" x14ac:dyDescent="0.25">
      <c r="B4775" s="17"/>
      <c r="C4775" s="100"/>
      <c r="D4775" s="97"/>
      <c r="E4775" s="52"/>
      <c r="F4775" s="54"/>
      <c r="G4775" s="95"/>
      <c r="H4775" s="58"/>
    </row>
    <row r="4776" spans="2:8" x14ac:dyDescent="0.25">
      <c r="B4776" s="17"/>
      <c r="C4776" s="100"/>
      <c r="D4776" s="97"/>
      <c r="E4776" s="52"/>
      <c r="F4776" s="54"/>
      <c r="G4776" s="95"/>
      <c r="H4776" s="58"/>
    </row>
    <row r="4777" spans="2:8" x14ac:dyDescent="0.25">
      <c r="B4777" s="17"/>
      <c r="C4777" s="100"/>
      <c r="D4777" s="97"/>
      <c r="E4777" s="52"/>
      <c r="F4777" s="54"/>
      <c r="G4777" s="95"/>
      <c r="H4777" s="58"/>
    </row>
    <row r="4778" spans="2:8" x14ac:dyDescent="0.25">
      <c r="B4778" s="17"/>
      <c r="C4778" s="100"/>
      <c r="D4778" s="97"/>
      <c r="E4778" s="52"/>
      <c r="F4778" s="54"/>
      <c r="G4778" s="95"/>
      <c r="H4778" s="58"/>
    </row>
    <row r="4779" spans="2:8" x14ac:dyDescent="0.25">
      <c r="B4779" s="17"/>
      <c r="C4779" s="100"/>
      <c r="D4779" s="97"/>
      <c r="E4779" s="52"/>
      <c r="F4779" s="54"/>
      <c r="G4779" s="95"/>
      <c r="H4779" s="58"/>
    </row>
    <row r="4780" spans="2:8" x14ac:dyDescent="0.25">
      <c r="B4780" s="17"/>
      <c r="C4780" s="100"/>
      <c r="D4780" s="97"/>
      <c r="E4780" s="52"/>
      <c r="F4780" s="54"/>
      <c r="G4780" s="95"/>
      <c r="H4780" s="58"/>
    </row>
    <row r="4781" spans="2:8" x14ac:dyDescent="0.25">
      <c r="B4781" s="17"/>
      <c r="C4781" s="100"/>
      <c r="D4781" s="97"/>
      <c r="E4781" s="52"/>
      <c r="F4781" s="54"/>
      <c r="G4781" s="95"/>
      <c r="H4781" s="58"/>
    </row>
    <row r="4782" spans="2:8" x14ac:dyDescent="0.25">
      <c r="B4782" s="17"/>
      <c r="C4782" s="100"/>
      <c r="D4782" s="97"/>
      <c r="E4782" s="52"/>
      <c r="F4782" s="54"/>
      <c r="G4782" s="95"/>
      <c r="H4782" s="58"/>
    </row>
    <row r="4783" spans="2:8" x14ac:dyDescent="0.25">
      <c r="B4783" s="17"/>
      <c r="C4783" s="100"/>
      <c r="D4783" s="97"/>
      <c r="E4783" s="52"/>
      <c r="F4783" s="54"/>
      <c r="G4783" s="95"/>
      <c r="H4783" s="58"/>
    </row>
    <row r="4784" spans="2:8" x14ac:dyDescent="0.25">
      <c r="B4784" s="17"/>
      <c r="C4784" s="100"/>
      <c r="D4784" s="97"/>
      <c r="E4784" s="52"/>
      <c r="F4784" s="54"/>
      <c r="G4784" s="95"/>
      <c r="H4784" s="58"/>
    </row>
    <row r="4785" spans="2:8" x14ac:dyDescent="0.25">
      <c r="B4785" s="17"/>
      <c r="C4785" s="100"/>
      <c r="D4785" s="97"/>
      <c r="E4785" s="52"/>
      <c r="F4785" s="54"/>
      <c r="G4785" s="95"/>
      <c r="H4785" s="58"/>
    </row>
    <row r="4786" spans="2:8" x14ac:dyDescent="0.25">
      <c r="B4786" s="17"/>
      <c r="C4786" s="100"/>
      <c r="D4786" s="97"/>
      <c r="E4786" s="52"/>
      <c r="F4786" s="54"/>
      <c r="G4786" s="95"/>
      <c r="H4786" s="58"/>
    </row>
    <row r="4787" spans="2:8" x14ac:dyDescent="0.25">
      <c r="B4787" s="17"/>
      <c r="C4787" s="100"/>
      <c r="D4787" s="97"/>
      <c r="E4787" s="52"/>
      <c r="F4787" s="54"/>
      <c r="G4787" s="95"/>
      <c r="H4787" s="58"/>
    </row>
    <row r="4788" spans="2:8" x14ac:dyDescent="0.25">
      <c r="B4788" s="17"/>
      <c r="C4788" s="100"/>
      <c r="D4788" s="97"/>
      <c r="E4788" s="52"/>
      <c r="F4788" s="54"/>
      <c r="G4788" s="95"/>
      <c r="H4788" s="58"/>
    </row>
    <row r="4789" spans="2:8" x14ac:dyDescent="0.25">
      <c r="B4789" s="17"/>
      <c r="C4789" s="100"/>
      <c r="D4789" s="97"/>
      <c r="E4789" s="52"/>
      <c r="F4789" s="54"/>
      <c r="G4789" s="95"/>
      <c r="H4789" s="58"/>
    </row>
    <row r="4790" spans="2:8" x14ac:dyDescent="0.25">
      <c r="B4790" s="17"/>
      <c r="C4790" s="100"/>
      <c r="D4790" s="97"/>
      <c r="E4790" s="52"/>
      <c r="F4790" s="54"/>
      <c r="G4790" s="95"/>
      <c r="H4790" s="58"/>
    </row>
    <row r="4791" spans="2:8" x14ac:dyDescent="0.25">
      <c r="B4791" s="17"/>
      <c r="C4791" s="100"/>
      <c r="D4791" s="97"/>
      <c r="E4791" s="52"/>
      <c r="F4791" s="54"/>
      <c r="G4791" s="95"/>
      <c r="H4791" s="58"/>
    </row>
    <row r="4792" spans="2:8" x14ac:dyDescent="0.25">
      <c r="B4792" s="17"/>
      <c r="C4792" s="100"/>
      <c r="D4792" s="97"/>
      <c r="E4792" s="52"/>
      <c r="F4792" s="54"/>
      <c r="G4792" s="95"/>
      <c r="H4792" s="58"/>
    </row>
    <row r="4793" spans="2:8" x14ac:dyDescent="0.25">
      <c r="B4793" s="17"/>
      <c r="C4793" s="100"/>
      <c r="D4793" s="97"/>
      <c r="E4793" s="52"/>
      <c r="F4793" s="54"/>
      <c r="G4793" s="95"/>
      <c r="H4793" s="58"/>
    </row>
    <row r="4794" spans="2:8" x14ac:dyDescent="0.25">
      <c r="B4794" s="17"/>
      <c r="C4794" s="100"/>
      <c r="D4794" s="97"/>
      <c r="E4794" s="52"/>
      <c r="F4794" s="54"/>
      <c r="G4794" s="95"/>
      <c r="H4794" s="58"/>
    </row>
    <row r="4795" spans="2:8" x14ac:dyDescent="0.25">
      <c r="B4795" s="17"/>
      <c r="C4795" s="100"/>
      <c r="D4795" s="97"/>
      <c r="E4795" s="52"/>
      <c r="F4795" s="54"/>
      <c r="G4795" s="95"/>
      <c r="H4795" s="58"/>
    </row>
    <row r="4796" spans="2:8" x14ac:dyDescent="0.25">
      <c r="B4796" s="17"/>
      <c r="C4796" s="100"/>
      <c r="D4796" s="97"/>
      <c r="E4796" s="52"/>
      <c r="F4796" s="54"/>
      <c r="G4796" s="95"/>
      <c r="H4796" s="58"/>
    </row>
    <row r="4797" spans="2:8" x14ac:dyDescent="0.25">
      <c r="B4797" s="17"/>
      <c r="C4797" s="100"/>
      <c r="D4797" s="97"/>
      <c r="E4797" s="52"/>
      <c r="F4797" s="54"/>
      <c r="G4797" s="95"/>
      <c r="H4797" s="58"/>
    </row>
    <row r="4798" spans="2:8" x14ac:dyDescent="0.25">
      <c r="B4798" s="17"/>
      <c r="C4798" s="100"/>
      <c r="D4798" s="97"/>
      <c r="E4798" s="52"/>
      <c r="F4798" s="54"/>
      <c r="G4798" s="95"/>
      <c r="H4798" s="58"/>
    </row>
    <row r="4799" spans="2:8" x14ac:dyDescent="0.25">
      <c r="B4799" s="17"/>
      <c r="C4799" s="100"/>
      <c r="D4799" s="97"/>
      <c r="E4799" s="52"/>
      <c r="F4799" s="54"/>
      <c r="G4799" s="95"/>
      <c r="H4799" s="58"/>
    </row>
    <row r="4800" spans="2:8" x14ac:dyDescent="0.25">
      <c r="B4800" s="16"/>
      <c r="C4800" s="100"/>
      <c r="D4800" s="97"/>
      <c r="E4800" s="52"/>
      <c r="F4800" s="54"/>
      <c r="G4800" s="95"/>
      <c r="H4800" s="58"/>
    </row>
    <row r="4801" spans="2:8" x14ac:dyDescent="0.25">
      <c r="B4801" s="17"/>
      <c r="C4801" s="100"/>
      <c r="D4801" s="97"/>
      <c r="E4801" s="52"/>
      <c r="F4801" s="54"/>
      <c r="G4801" s="95"/>
      <c r="H4801" s="58"/>
    </row>
    <row r="4802" spans="2:8" x14ac:dyDescent="0.25">
      <c r="B4802" s="17"/>
      <c r="C4802" s="100"/>
      <c r="D4802" s="97"/>
      <c r="E4802" s="52"/>
      <c r="F4802" s="54"/>
      <c r="G4802" s="95"/>
      <c r="H4802" s="58"/>
    </row>
    <row r="4803" spans="2:8" x14ac:dyDescent="0.25">
      <c r="B4803" s="17"/>
      <c r="C4803" s="100"/>
      <c r="D4803" s="97"/>
      <c r="E4803" s="52"/>
      <c r="F4803" s="54"/>
      <c r="G4803" s="95"/>
      <c r="H4803" s="58"/>
    </row>
    <row r="4804" spans="2:8" x14ac:dyDescent="0.25">
      <c r="B4804" s="17"/>
      <c r="C4804" s="100"/>
      <c r="D4804" s="97"/>
      <c r="E4804" s="52"/>
      <c r="F4804" s="54"/>
      <c r="G4804" s="95"/>
      <c r="H4804" s="58"/>
    </row>
    <row r="4805" spans="2:8" x14ac:dyDescent="0.25">
      <c r="B4805" s="16"/>
      <c r="C4805" s="100"/>
      <c r="D4805" s="97"/>
      <c r="E4805" s="52"/>
      <c r="F4805" s="54"/>
      <c r="G4805" s="95"/>
      <c r="H4805" s="58"/>
    </row>
    <row r="4806" spans="2:8" x14ac:dyDescent="0.25">
      <c r="B4806" s="17"/>
      <c r="C4806" s="100"/>
      <c r="D4806" s="97"/>
      <c r="E4806" s="52"/>
      <c r="F4806" s="54"/>
      <c r="G4806" s="95"/>
      <c r="H4806" s="58"/>
    </row>
    <row r="4807" spans="2:8" x14ac:dyDescent="0.25">
      <c r="B4807" s="17"/>
      <c r="C4807" s="100"/>
      <c r="D4807" s="97"/>
      <c r="E4807" s="52"/>
      <c r="F4807" s="54"/>
      <c r="G4807" s="95"/>
      <c r="H4807" s="58"/>
    </row>
    <row r="4808" spans="2:8" x14ac:dyDescent="0.25">
      <c r="B4808" s="17"/>
      <c r="C4808" s="100"/>
      <c r="D4808" s="97"/>
      <c r="E4808" s="52"/>
      <c r="F4808" s="54"/>
      <c r="G4808" s="95"/>
      <c r="H4808" s="58"/>
    </row>
    <row r="4809" spans="2:8" x14ac:dyDescent="0.25">
      <c r="B4809" s="17"/>
      <c r="C4809" s="100"/>
      <c r="D4809" s="97"/>
      <c r="E4809" s="52"/>
      <c r="F4809" s="54"/>
      <c r="G4809" s="95"/>
      <c r="H4809" s="58"/>
    </row>
    <row r="4810" spans="2:8" x14ac:dyDescent="0.25">
      <c r="B4810" s="17"/>
      <c r="C4810" s="100"/>
      <c r="D4810" s="97"/>
      <c r="E4810" s="52"/>
      <c r="F4810" s="54"/>
      <c r="G4810" s="95"/>
      <c r="H4810" s="58"/>
    </row>
    <row r="4811" spans="2:8" x14ac:dyDescent="0.25">
      <c r="B4811" s="17"/>
      <c r="C4811" s="100"/>
      <c r="D4811" s="97"/>
      <c r="E4811" s="52"/>
      <c r="F4811" s="54"/>
      <c r="G4811" s="95"/>
      <c r="H4811" s="58"/>
    </row>
    <row r="4812" spans="2:8" x14ac:dyDescent="0.25">
      <c r="B4812" s="16"/>
      <c r="C4812" s="100"/>
      <c r="D4812" s="97"/>
      <c r="E4812" s="52"/>
      <c r="F4812" s="54"/>
      <c r="G4812" s="95"/>
      <c r="H4812" s="58"/>
    </row>
    <row r="4813" spans="2:8" x14ac:dyDescent="0.25">
      <c r="B4813" s="17"/>
      <c r="C4813" s="100"/>
      <c r="D4813" s="97"/>
      <c r="E4813" s="52"/>
      <c r="F4813" s="54"/>
      <c r="G4813" s="95"/>
      <c r="H4813" s="58"/>
    </row>
    <row r="4814" spans="2:8" x14ac:dyDescent="0.25">
      <c r="B4814" s="17"/>
      <c r="C4814" s="100"/>
      <c r="D4814" s="97"/>
      <c r="E4814" s="52"/>
      <c r="F4814" s="54"/>
      <c r="G4814" s="95"/>
      <c r="H4814" s="58"/>
    </row>
    <row r="4815" spans="2:8" x14ac:dyDescent="0.25">
      <c r="B4815" s="17"/>
      <c r="C4815" s="100"/>
      <c r="D4815" s="97"/>
      <c r="E4815" s="52"/>
      <c r="F4815" s="54"/>
      <c r="G4815" s="95"/>
      <c r="H4815" s="58"/>
    </row>
    <row r="4816" spans="2:8" x14ac:dyDescent="0.25">
      <c r="B4816" s="17"/>
      <c r="C4816" s="100"/>
      <c r="D4816" s="97"/>
      <c r="E4816" s="52"/>
      <c r="F4816" s="54"/>
      <c r="G4816" s="95"/>
      <c r="H4816" s="58"/>
    </row>
    <row r="4817" spans="2:8" x14ac:dyDescent="0.25">
      <c r="B4817" s="17"/>
      <c r="C4817" s="100"/>
      <c r="D4817" s="97"/>
      <c r="E4817" s="52"/>
      <c r="F4817" s="54"/>
      <c r="G4817" s="95"/>
      <c r="H4817" s="58"/>
    </row>
    <row r="4818" spans="2:8" x14ac:dyDescent="0.25">
      <c r="B4818" s="17"/>
      <c r="C4818" s="100"/>
      <c r="D4818" s="97"/>
      <c r="E4818" s="52"/>
      <c r="F4818" s="54"/>
      <c r="G4818" s="95"/>
      <c r="H4818" s="58"/>
    </row>
    <row r="4819" spans="2:8" x14ac:dyDescent="0.25">
      <c r="B4819" s="17"/>
      <c r="C4819" s="100"/>
      <c r="D4819" s="97"/>
      <c r="E4819" s="52"/>
      <c r="F4819" s="54"/>
      <c r="G4819" s="95"/>
      <c r="H4819" s="58"/>
    </row>
    <row r="4820" spans="2:8" x14ac:dyDescent="0.25">
      <c r="B4820" s="17"/>
      <c r="C4820" s="100"/>
      <c r="D4820" s="97"/>
      <c r="E4820" s="52"/>
      <c r="F4820" s="54"/>
      <c r="G4820" s="95"/>
      <c r="H4820" s="58"/>
    </row>
    <row r="4821" spans="2:8" x14ac:dyDescent="0.25">
      <c r="B4821" s="17"/>
      <c r="C4821" s="100"/>
      <c r="D4821" s="97"/>
      <c r="E4821" s="52"/>
      <c r="F4821" s="54"/>
      <c r="G4821" s="95"/>
      <c r="H4821" s="58"/>
    </row>
    <row r="4822" spans="2:8" x14ac:dyDescent="0.25">
      <c r="B4822" s="17"/>
      <c r="C4822" s="100"/>
      <c r="D4822" s="97"/>
      <c r="E4822" s="52"/>
      <c r="F4822" s="54"/>
      <c r="G4822" s="95"/>
      <c r="H4822" s="58"/>
    </row>
    <row r="4823" spans="2:8" x14ac:dyDescent="0.25">
      <c r="B4823" s="17"/>
      <c r="C4823" s="100"/>
      <c r="D4823" s="97"/>
      <c r="E4823" s="52"/>
      <c r="F4823" s="54"/>
      <c r="G4823" s="95"/>
      <c r="H4823" s="58"/>
    </row>
    <row r="4824" spans="2:8" x14ac:dyDescent="0.25">
      <c r="B4824" s="16"/>
      <c r="C4824" s="100"/>
      <c r="D4824" s="97"/>
      <c r="E4824" s="52"/>
      <c r="F4824" s="54"/>
      <c r="G4824" s="95"/>
      <c r="H4824" s="58"/>
    </row>
    <row r="4825" spans="2:8" x14ac:dyDescent="0.25">
      <c r="B4825" s="17"/>
      <c r="C4825" s="100"/>
      <c r="D4825" s="97"/>
      <c r="E4825" s="52"/>
      <c r="F4825" s="54"/>
      <c r="G4825" s="95"/>
      <c r="H4825" s="58"/>
    </row>
    <row r="4826" spans="2:8" x14ac:dyDescent="0.25">
      <c r="B4826" s="17"/>
      <c r="C4826" s="100"/>
      <c r="D4826" s="97"/>
      <c r="E4826" s="52"/>
      <c r="F4826" s="54"/>
      <c r="G4826" s="95"/>
      <c r="H4826" s="58"/>
    </row>
    <row r="4827" spans="2:8" x14ac:dyDescent="0.25">
      <c r="B4827" s="17"/>
      <c r="C4827" s="100"/>
      <c r="D4827" s="97"/>
      <c r="E4827" s="52"/>
      <c r="F4827" s="54"/>
      <c r="G4827" s="95"/>
      <c r="H4827" s="58"/>
    </row>
    <row r="4828" spans="2:8" x14ac:dyDescent="0.25">
      <c r="B4828" s="16"/>
      <c r="C4828" s="100"/>
      <c r="D4828" s="97"/>
      <c r="E4828" s="52"/>
      <c r="F4828" s="54"/>
      <c r="G4828" s="95"/>
      <c r="H4828" s="58"/>
    </row>
    <row r="4829" spans="2:8" x14ac:dyDescent="0.25">
      <c r="B4829" s="17"/>
      <c r="C4829" s="100"/>
      <c r="D4829" s="97"/>
      <c r="E4829" s="52"/>
      <c r="F4829" s="54"/>
      <c r="G4829" s="95"/>
      <c r="H4829" s="58"/>
    </row>
    <row r="4830" spans="2:8" x14ac:dyDescent="0.25">
      <c r="B4830" s="17"/>
      <c r="C4830" s="100"/>
      <c r="D4830" s="97"/>
      <c r="E4830" s="52"/>
      <c r="F4830" s="54"/>
      <c r="G4830" s="95"/>
      <c r="H4830" s="58"/>
    </row>
    <row r="4831" spans="2:8" x14ac:dyDescent="0.25">
      <c r="B4831" s="17"/>
      <c r="C4831" s="100"/>
      <c r="D4831" s="97"/>
      <c r="E4831" s="52"/>
      <c r="F4831" s="54"/>
      <c r="G4831" s="95"/>
      <c r="H4831" s="58"/>
    </row>
    <row r="4832" spans="2:8" x14ac:dyDescent="0.25">
      <c r="B4832" s="17"/>
      <c r="C4832" s="100"/>
      <c r="D4832" s="97"/>
      <c r="E4832" s="52"/>
      <c r="F4832" s="54"/>
      <c r="G4832" s="95"/>
      <c r="H4832" s="58"/>
    </row>
    <row r="4833" spans="2:8" x14ac:dyDescent="0.25">
      <c r="B4833" s="16"/>
      <c r="C4833" s="100"/>
      <c r="D4833" s="97"/>
      <c r="E4833" s="52"/>
      <c r="F4833" s="54"/>
      <c r="G4833" s="95"/>
      <c r="H4833" s="58"/>
    </row>
    <row r="4834" spans="2:8" x14ac:dyDescent="0.25">
      <c r="B4834" s="17"/>
      <c r="C4834" s="100"/>
      <c r="D4834" s="97"/>
      <c r="E4834" s="52"/>
      <c r="F4834" s="54"/>
      <c r="G4834" s="95"/>
      <c r="H4834" s="58"/>
    </row>
    <row r="4835" spans="2:8" x14ac:dyDescent="0.25">
      <c r="B4835" s="17"/>
      <c r="C4835" s="100"/>
      <c r="D4835" s="97"/>
      <c r="E4835" s="52"/>
      <c r="F4835" s="54"/>
      <c r="G4835" s="95"/>
      <c r="H4835" s="58"/>
    </row>
    <row r="4836" spans="2:8" x14ac:dyDescent="0.25">
      <c r="B4836" s="17"/>
      <c r="C4836" s="100"/>
      <c r="D4836" s="97"/>
      <c r="E4836" s="52"/>
      <c r="F4836" s="54"/>
      <c r="G4836" s="95"/>
      <c r="H4836" s="58"/>
    </row>
    <row r="4837" spans="2:8" x14ac:dyDescent="0.25">
      <c r="B4837" s="17"/>
      <c r="C4837" s="100"/>
      <c r="D4837" s="97"/>
      <c r="E4837" s="52"/>
      <c r="F4837" s="54"/>
      <c r="G4837" s="95"/>
      <c r="H4837" s="58"/>
    </row>
    <row r="4838" spans="2:8" x14ac:dyDescent="0.25">
      <c r="B4838" s="16"/>
      <c r="C4838" s="100"/>
      <c r="D4838" s="97"/>
      <c r="E4838" s="52"/>
      <c r="F4838" s="54"/>
      <c r="G4838" s="95"/>
      <c r="H4838" s="58"/>
    </row>
    <row r="4839" spans="2:8" x14ac:dyDescent="0.25">
      <c r="B4839" s="17"/>
      <c r="C4839" s="100"/>
      <c r="D4839" s="97"/>
      <c r="E4839" s="52"/>
      <c r="F4839" s="54"/>
      <c r="G4839" s="95"/>
      <c r="H4839" s="58"/>
    </row>
    <row r="4840" spans="2:8" x14ac:dyDescent="0.25">
      <c r="B4840" s="17"/>
      <c r="C4840" s="100"/>
      <c r="D4840" s="97"/>
      <c r="E4840" s="52"/>
      <c r="F4840" s="54"/>
      <c r="G4840" s="95"/>
      <c r="H4840" s="58"/>
    </row>
    <row r="4841" spans="2:8" x14ac:dyDescent="0.25">
      <c r="B4841" s="17"/>
      <c r="C4841" s="100"/>
      <c r="D4841" s="97"/>
      <c r="E4841" s="52"/>
      <c r="F4841" s="54"/>
      <c r="G4841" s="95"/>
      <c r="H4841" s="58"/>
    </row>
    <row r="4842" spans="2:8" x14ac:dyDescent="0.25">
      <c r="B4842" s="17"/>
      <c r="C4842" s="100"/>
      <c r="D4842" s="97"/>
      <c r="E4842" s="52"/>
      <c r="F4842" s="54"/>
      <c r="G4842" s="95"/>
      <c r="H4842" s="58"/>
    </row>
    <row r="4843" spans="2:8" x14ac:dyDescent="0.25">
      <c r="B4843" s="16"/>
      <c r="C4843" s="100"/>
      <c r="D4843" s="97"/>
      <c r="E4843" s="52"/>
      <c r="F4843" s="54"/>
      <c r="G4843" s="95"/>
      <c r="H4843" s="58"/>
    </row>
    <row r="4844" spans="2:8" x14ac:dyDescent="0.25">
      <c r="B4844" s="17"/>
      <c r="C4844" s="100"/>
      <c r="D4844" s="97"/>
      <c r="E4844" s="52"/>
      <c r="F4844" s="54"/>
      <c r="G4844" s="95"/>
      <c r="H4844" s="58"/>
    </row>
    <row r="4845" spans="2:8" x14ac:dyDescent="0.25">
      <c r="B4845" s="17"/>
      <c r="C4845" s="100"/>
      <c r="D4845" s="97"/>
      <c r="E4845" s="52"/>
      <c r="F4845" s="54"/>
      <c r="G4845" s="95"/>
      <c r="H4845" s="58"/>
    </row>
    <row r="4846" spans="2:8" x14ac:dyDescent="0.25">
      <c r="B4846" s="17"/>
      <c r="C4846" s="100"/>
      <c r="D4846" s="97"/>
      <c r="E4846" s="52"/>
      <c r="F4846" s="54"/>
      <c r="G4846" s="95"/>
      <c r="H4846" s="58"/>
    </row>
    <row r="4847" spans="2:8" x14ac:dyDescent="0.25">
      <c r="B4847" s="17"/>
      <c r="C4847" s="100"/>
      <c r="D4847" s="97"/>
      <c r="E4847" s="52"/>
      <c r="F4847" s="54"/>
      <c r="G4847" s="95"/>
      <c r="H4847" s="58"/>
    </row>
    <row r="4848" spans="2:8" x14ac:dyDescent="0.25">
      <c r="B4848" s="17"/>
      <c r="C4848" s="100"/>
      <c r="D4848" s="97"/>
      <c r="E4848" s="52"/>
      <c r="F4848" s="54"/>
      <c r="G4848" s="95"/>
      <c r="H4848" s="58"/>
    </row>
    <row r="4849" spans="2:8" x14ac:dyDescent="0.25">
      <c r="B4849" s="17"/>
      <c r="C4849" s="100"/>
      <c r="D4849" s="97"/>
      <c r="E4849" s="52"/>
      <c r="F4849" s="54"/>
      <c r="G4849" s="95"/>
      <c r="H4849" s="58"/>
    </row>
    <row r="4850" spans="2:8" x14ac:dyDescent="0.25">
      <c r="B4850" s="16"/>
      <c r="C4850" s="100"/>
      <c r="D4850" s="97"/>
      <c r="E4850" s="52"/>
      <c r="F4850" s="54"/>
      <c r="G4850" s="95"/>
      <c r="H4850" s="58"/>
    </row>
    <row r="4851" spans="2:8" x14ac:dyDescent="0.25">
      <c r="B4851" s="17"/>
      <c r="C4851" s="100"/>
      <c r="D4851" s="97"/>
      <c r="E4851" s="52"/>
      <c r="F4851" s="54"/>
      <c r="G4851" s="95"/>
      <c r="H4851" s="58"/>
    </row>
    <row r="4852" spans="2:8" x14ac:dyDescent="0.25">
      <c r="B4852" s="17"/>
      <c r="C4852" s="100"/>
      <c r="D4852" s="97"/>
      <c r="E4852" s="52"/>
      <c r="F4852" s="54"/>
      <c r="G4852" s="95"/>
      <c r="H4852" s="58"/>
    </row>
    <row r="4853" spans="2:8" x14ac:dyDescent="0.25">
      <c r="B4853" s="17"/>
      <c r="C4853" s="100"/>
      <c r="D4853" s="97"/>
      <c r="E4853" s="52"/>
      <c r="F4853" s="54"/>
      <c r="G4853" s="95"/>
      <c r="H4853" s="58"/>
    </row>
    <row r="4854" spans="2:8" x14ac:dyDescent="0.25">
      <c r="B4854" s="17"/>
      <c r="C4854" s="100"/>
      <c r="D4854" s="97"/>
      <c r="E4854" s="52"/>
      <c r="F4854" s="54"/>
      <c r="G4854" s="95"/>
      <c r="H4854" s="58"/>
    </row>
    <row r="4855" spans="2:8" x14ac:dyDescent="0.25">
      <c r="B4855" s="17"/>
      <c r="C4855" s="100"/>
      <c r="D4855" s="97"/>
      <c r="E4855" s="52"/>
      <c r="F4855" s="54"/>
      <c r="G4855" s="95"/>
      <c r="H4855" s="58"/>
    </row>
    <row r="4856" spans="2:8" x14ac:dyDescent="0.25">
      <c r="B4856" s="17"/>
      <c r="C4856" s="100"/>
      <c r="D4856" s="97"/>
      <c r="E4856" s="52"/>
      <c r="F4856" s="54"/>
      <c r="G4856" s="95"/>
      <c r="H4856" s="58"/>
    </row>
    <row r="4857" spans="2:8" x14ac:dyDescent="0.25">
      <c r="B4857" s="16"/>
      <c r="C4857" s="100"/>
      <c r="D4857" s="97"/>
      <c r="E4857" s="52"/>
      <c r="F4857" s="54"/>
      <c r="G4857" s="95"/>
      <c r="H4857" s="58"/>
    </row>
    <row r="4858" spans="2:8" x14ac:dyDescent="0.25">
      <c r="B4858" s="17"/>
      <c r="C4858" s="100"/>
      <c r="D4858" s="97"/>
      <c r="E4858" s="52"/>
      <c r="F4858" s="54"/>
      <c r="G4858" s="95"/>
      <c r="H4858" s="58"/>
    </row>
    <row r="4859" spans="2:8" x14ac:dyDescent="0.25">
      <c r="B4859" s="17"/>
      <c r="C4859" s="100"/>
      <c r="D4859" s="97"/>
      <c r="E4859" s="52"/>
      <c r="F4859" s="54"/>
      <c r="G4859" s="95"/>
      <c r="H4859" s="58"/>
    </row>
    <row r="4860" spans="2:8" x14ac:dyDescent="0.25">
      <c r="B4860" s="17"/>
      <c r="C4860" s="100"/>
      <c r="D4860" s="97"/>
      <c r="E4860" s="52"/>
      <c r="F4860" s="54"/>
      <c r="G4860" s="95"/>
      <c r="H4860" s="58"/>
    </row>
    <row r="4861" spans="2:8" x14ac:dyDescent="0.25">
      <c r="B4861" s="17"/>
      <c r="C4861" s="100"/>
      <c r="D4861" s="97"/>
      <c r="E4861" s="52"/>
      <c r="F4861" s="54"/>
      <c r="G4861" s="95"/>
      <c r="H4861" s="58"/>
    </row>
    <row r="4862" spans="2:8" x14ac:dyDescent="0.25">
      <c r="B4862" s="17"/>
      <c r="C4862" s="100"/>
      <c r="D4862" s="97"/>
      <c r="E4862" s="52"/>
      <c r="F4862" s="54"/>
      <c r="G4862" s="95"/>
      <c r="H4862" s="58"/>
    </row>
    <row r="4863" spans="2:8" x14ac:dyDescent="0.25">
      <c r="B4863" s="17"/>
      <c r="C4863" s="100"/>
      <c r="D4863" s="97"/>
      <c r="E4863" s="52"/>
      <c r="F4863" s="54"/>
      <c r="G4863" s="95"/>
      <c r="H4863" s="58"/>
    </row>
    <row r="4864" spans="2:8" x14ac:dyDescent="0.25">
      <c r="B4864" s="16"/>
      <c r="C4864" s="100"/>
      <c r="D4864" s="97"/>
      <c r="E4864" s="52"/>
      <c r="F4864" s="54"/>
      <c r="G4864" s="95"/>
      <c r="H4864" s="58"/>
    </row>
    <row r="4865" spans="2:8" x14ac:dyDescent="0.25">
      <c r="B4865" s="17"/>
      <c r="C4865" s="100"/>
      <c r="D4865" s="97"/>
      <c r="E4865" s="52"/>
      <c r="F4865" s="54"/>
      <c r="G4865" s="95"/>
      <c r="H4865" s="58"/>
    </row>
    <row r="4866" spans="2:8" x14ac:dyDescent="0.25">
      <c r="B4866" s="17"/>
      <c r="C4866" s="100"/>
      <c r="D4866" s="97"/>
      <c r="E4866" s="52"/>
      <c r="F4866" s="54"/>
      <c r="G4866" s="95"/>
      <c r="H4866" s="58"/>
    </row>
    <row r="4867" spans="2:8" x14ac:dyDescent="0.25">
      <c r="B4867" s="17"/>
      <c r="C4867" s="100"/>
      <c r="D4867" s="97"/>
      <c r="E4867" s="52"/>
      <c r="F4867" s="54"/>
      <c r="G4867" s="95"/>
      <c r="H4867" s="58"/>
    </row>
    <row r="4868" spans="2:8" x14ac:dyDescent="0.25">
      <c r="B4868" s="17"/>
      <c r="C4868" s="100"/>
      <c r="D4868" s="97"/>
      <c r="E4868" s="52"/>
      <c r="F4868" s="54"/>
      <c r="G4868" s="95"/>
      <c r="H4868" s="58"/>
    </row>
    <row r="4869" spans="2:8" x14ac:dyDescent="0.25">
      <c r="B4869" s="17"/>
      <c r="C4869" s="100"/>
      <c r="D4869" s="97"/>
      <c r="E4869" s="52"/>
      <c r="F4869" s="54"/>
      <c r="G4869" s="95"/>
      <c r="H4869" s="58"/>
    </row>
    <row r="4870" spans="2:8" x14ac:dyDescent="0.25">
      <c r="B4870" s="17"/>
      <c r="C4870" s="100"/>
      <c r="D4870" s="97"/>
      <c r="E4870" s="52"/>
      <c r="F4870" s="54"/>
      <c r="G4870" s="95"/>
      <c r="H4870" s="58"/>
    </row>
    <row r="4871" spans="2:8" x14ac:dyDescent="0.25">
      <c r="B4871" s="16"/>
      <c r="C4871" s="100"/>
      <c r="D4871" s="97"/>
      <c r="E4871" s="52"/>
      <c r="F4871" s="54"/>
      <c r="G4871" s="95"/>
      <c r="H4871" s="58"/>
    </row>
    <row r="4872" spans="2:8" x14ac:dyDescent="0.25">
      <c r="B4872" s="17"/>
      <c r="C4872" s="100"/>
      <c r="D4872" s="97"/>
      <c r="E4872" s="52"/>
      <c r="F4872" s="54"/>
      <c r="G4872" s="95"/>
      <c r="H4872" s="58"/>
    </row>
    <row r="4873" spans="2:8" x14ac:dyDescent="0.25">
      <c r="B4873" s="17"/>
      <c r="C4873" s="100"/>
      <c r="D4873" s="97"/>
      <c r="E4873" s="52"/>
      <c r="F4873" s="54"/>
      <c r="G4873" s="95"/>
      <c r="H4873" s="58"/>
    </row>
    <row r="4874" spans="2:8" x14ac:dyDescent="0.25">
      <c r="B4874" s="17"/>
      <c r="C4874" s="100"/>
      <c r="D4874" s="97"/>
      <c r="E4874" s="52"/>
      <c r="F4874" s="54"/>
      <c r="G4874" s="95"/>
      <c r="H4874" s="58"/>
    </row>
    <row r="4875" spans="2:8" x14ac:dyDescent="0.25">
      <c r="B4875" s="17"/>
      <c r="C4875" s="100"/>
      <c r="D4875" s="97"/>
      <c r="E4875" s="52"/>
      <c r="F4875" s="54"/>
      <c r="G4875" s="95"/>
      <c r="H4875" s="58"/>
    </row>
    <row r="4876" spans="2:8" x14ac:dyDescent="0.25">
      <c r="B4876" s="17"/>
      <c r="C4876" s="100"/>
      <c r="D4876" s="97"/>
      <c r="E4876" s="52"/>
      <c r="F4876" s="54"/>
      <c r="G4876" s="95"/>
      <c r="H4876" s="58"/>
    </row>
    <row r="4877" spans="2:8" x14ac:dyDescent="0.25">
      <c r="B4877" s="17"/>
      <c r="C4877" s="100"/>
      <c r="D4877" s="97"/>
      <c r="E4877" s="52"/>
      <c r="F4877" s="54"/>
      <c r="G4877" s="95"/>
      <c r="H4877" s="58"/>
    </row>
    <row r="4878" spans="2:8" x14ac:dyDescent="0.25">
      <c r="B4878" s="17"/>
      <c r="C4878" s="100"/>
      <c r="D4878" s="97"/>
      <c r="E4878" s="52"/>
      <c r="F4878" s="54"/>
      <c r="G4878" s="95"/>
      <c r="H4878" s="58"/>
    </row>
    <row r="4879" spans="2:8" x14ac:dyDescent="0.25">
      <c r="B4879" s="17"/>
      <c r="C4879" s="100"/>
      <c r="D4879" s="97"/>
      <c r="E4879" s="52"/>
      <c r="F4879" s="54"/>
      <c r="G4879" s="95"/>
      <c r="H4879" s="58"/>
    </row>
    <row r="4880" spans="2:8" x14ac:dyDescent="0.25">
      <c r="B4880" s="17"/>
      <c r="C4880" s="100"/>
      <c r="D4880" s="97"/>
      <c r="E4880" s="52"/>
      <c r="F4880" s="54"/>
      <c r="G4880" s="95"/>
      <c r="H4880" s="58"/>
    </row>
    <row r="4881" spans="2:8" x14ac:dyDescent="0.25">
      <c r="B4881" s="17"/>
      <c r="C4881" s="100"/>
      <c r="D4881" s="97"/>
      <c r="E4881" s="52"/>
      <c r="F4881" s="54"/>
      <c r="G4881" s="95"/>
      <c r="H4881" s="58"/>
    </row>
    <row r="4882" spans="2:8" x14ac:dyDescent="0.25">
      <c r="B4882" s="17"/>
      <c r="C4882" s="100"/>
      <c r="D4882" s="97"/>
      <c r="E4882" s="52"/>
      <c r="F4882" s="54"/>
      <c r="G4882" s="95"/>
      <c r="H4882" s="58"/>
    </row>
    <row r="4883" spans="2:8" x14ac:dyDescent="0.25">
      <c r="B4883" s="16"/>
      <c r="C4883" s="100"/>
      <c r="D4883" s="97"/>
      <c r="E4883" s="52"/>
      <c r="F4883" s="54"/>
      <c r="G4883" s="95"/>
      <c r="H4883" s="58"/>
    </row>
    <row r="4884" spans="2:8" x14ac:dyDescent="0.25">
      <c r="B4884" s="17"/>
      <c r="C4884" s="100"/>
      <c r="D4884" s="97"/>
      <c r="E4884" s="52"/>
      <c r="F4884" s="54"/>
      <c r="G4884" s="95"/>
      <c r="H4884" s="58"/>
    </row>
    <row r="4885" spans="2:8" x14ac:dyDescent="0.25">
      <c r="B4885" s="17"/>
      <c r="C4885" s="100"/>
      <c r="D4885" s="97"/>
      <c r="E4885" s="52"/>
      <c r="F4885" s="54"/>
      <c r="G4885" s="95"/>
      <c r="H4885" s="58"/>
    </row>
    <row r="4886" spans="2:8" x14ac:dyDescent="0.25">
      <c r="B4886" s="17"/>
      <c r="C4886" s="100"/>
      <c r="D4886" s="97"/>
      <c r="E4886" s="52"/>
      <c r="F4886" s="54"/>
      <c r="G4886" s="95"/>
      <c r="H4886" s="58"/>
    </row>
    <row r="4887" spans="2:8" x14ac:dyDescent="0.25">
      <c r="B4887" s="17"/>
      <c r="C4887" s="100"/>
      <c r="D4887" s="97"/>
      <c r="E4887" s="52"/>
      <c r="F4887" s="54"/>
      <c r="G4887" s="95"/>
      <c r="H4887" s="58"/>
    </row>
    <row r="4888" spans="2:8" x14ac:dyDescent="0.25">
      <c r="B4888" s="17"/>
      <c r="C4888" s="100"/>
      <c r="D4888" s="97"/>
      <c r="E4888" s="52"/>
      <c r="F4888" s="54"/>
      <c r="G4888" s="95"/>
      <c r="H4888" s="58"/>
    </row>
    <row r="4889" spans="2:8" x14ac:dyDescent="0.25">
      <c r="B4889" s="17"/>
      <c r="C4889" s="100"/>
      <c r="D4889" s="97"/>
      <c r="E4889" s="52"/>
      <c r="F4889" s="54"/>
      <c r="G4889" s="95"/>
      <c r="H4889" s="58"/>
    </row>
    <row r="4890" spans="2:8" x14ac:dyDescent="0.25">
      <c r="B4890" s="17"/>
      <c r="C4890" s="100"/>
      <c r="D4890" s="97"/>
      <c r="E4890" s="52"/>
      <c r="F4890" s="54"/>
      <c r="G4890" s="95"/>
      <c r="H4890" s="58"/>
    </row>
    <row r="4891" spans="2:8" x14ac:dyDescent="0.25">
      <c r="B4891" s="16"/>
      <c r="C4891" s="100"/>
      <c r="D4891" s="97"/>
      <c r="E4891" s="52"/>
      <c r="F4891" s="54"/>
      <c r="G4891" s="95"/>
      <c r="H4891" s="58"/>
    </row>
    <row r="4892" spans="2:8" x14ac:dyDescent="0.25">
      <c r="B4892" s="17"/>
      <c r="C4892" s="100"/>
      <c r="D4892" s="97"/>
      <c r="E4892" s="52"/>
      <c r="F4892" s="54"/>
      <c r="G4892" s="95"/>
      <c r="H4892" s="58"/>
    </row>
    <row r="4893" spans="2:8" x14ac:dyDescent="0.25">
      <c r="B4893" s="17"/>
      <c r="C4893" s="100"/>
      <c r="D4893" s="97"/>
      <c r="E4893" s="52"/>
      <c r="F4893" s="54"/>
      <c r="G4893" s="95"/>
      <c r="H4893" s="58"/>
    </row>
    <row r="4894" spans="2:8" x14ac:dyDescent="0.25">
      <c r="B4894" s="17"/>
      <c r="C4894" s="100"/>
      <c r="D4894" s="97"/>
      <c r="E4894" s="52"/>
      <c r="F4894" s="54"/>
      <c r="G4894" s="95"/>
      <c r="H4894" s="58"/>
    </row>
    <row r="4895" spans="2:8" x14ac:dyDescent="0.25">
      <c r="B4895" s="16"/>
      <c r="C4895" s="100"/>
      <c r="D4895" s="97"/>
      <c r="E4895" s="52"/>
      <c r="F4895" s="54"/>
      <c r="G4895" s="95"/>
      <c r="H4895" s="58"/>
    </row>
    <row r="4896" spans="2:8" x14ac:dyDescent="0.25">
      <c r="B4896" s="17"/>
      <c r="C4896" s="100"/>
      <c r="D4896" s="97"/>
      <c r="E4896" s="52"/>
      <c r="F4896" s="54"/>
      <c r="G4896" s="95"/>
      <c r="H4896" s="58"/>
    </row>
    <row r="4897" spans="2:8" x14ac:dyDescent="0.25">
      <c r="B4897" s="17"/>
      <c r="C4897" s="100"/>
      <c r="D4897" s="97"/>
      <c r="E4897" s="52"/>
      <c r="F4897" s="54"/>
      <c r="G4897" s="95"/>
      <c r="H4897" s="58"/>
    </row>
    <row r="4898" spans="2:8" x14ac:dyDescent="0.25">
      <c r="B4898" s="17"/>
      <c r="C4898" s="100"/>
      <c r="D4898" s="97"/>
      <c r="E4898" s="52"/>
      <c r="F4898" s="54"/>
      <c r="G4898" s="95"/>
      <c r="H4898" s="58"/>
    </row>
    <row r="4899" spans="2:8" x14ac:dyDescent="0.25">
      <c r="B4899" s="16"/>
      <c r="C4899" s="100"/>
      <c r="D4899" s="97"/>
      <c r="E4899" s="52"/>
      <c r="F4899" s="54"/>
      <c r="G4899" s="95"/>
      <c r="H4899" s="58"/>
    </row>
    <row r="4900" spans="2:8" x14ac:dyDescent="0.25">
      <c r="B4900" s="17"/>
      <c r="C4900" s="100"/>
      <c r="D4900" s="97"/>
      <c r="E4900" s="52"/>
      <c r="F4900" s="54"/>
      <c r="G4900" s="95"/>
      <c r="H4900" s="58"/>
    </row>
    <row r="4901" spans="2:8" x14ac:dyDescent="0.25">
      <c r="B4901" s="17"/>
      <c r="C4901" s="100"/>
      <c r="D4901" s="97"/>
      <c r="E4901" s="52"/>
      <c r="F4901" s="54"/>
      <c r="G4901" s="95"/>
      <c r="H4901" s="58"/>
    </row>
    <row r="4902" spans="2:8" x14ac:dyDescent="0.25">
      <c r="B4902" s="17"/>
      <c r="C4902" s="100"/>
      <c r="D4902" s="97"/>
      <c r="E4902" s="52"/>
      <c r="F4902" s="54"/>
      <c r="G4902" s="95"/>
      <c r="H4902" s="58"/>
    </row>
    <row r="4903" spans="2:8" x14ac:dyDescent="0.25">
      <c r="B4903" s="16"/>
      <c r="C4903" s="100"/>
      <c r="D4903" s="97"/>
      <c r="E4903" s="52"/>
      <c r="F4903" s="54"/>
      <c r="G4903" s="95"/>
      <c r="H4903" s="58"/>
    </row>
    <row r="4904" spans="2:8" x14ac:dyDescent="0.25">
      <c r="B4904" s="17"/>
      <c r="C4904" s="100"/>
      <c r="D4904" s="97"/>
      <c r="E4904" s="52"/>
      <c r="F4904" s="54"/>
      <c r="G4904" s="95"/>
      <c r="H4904" s="58"/>
    </row>
    <row r="4905" spans="2:8" x14ac:dyDescent="0.25">
      <c r="B4905" s="17"/>
      <c r="C4905" s="100"/>
      <c r="D4905" s="97"/>
      <c r="E4905" s="52"/>
      <c r="F4905" s="54"/>
      <c r="G4905" s="95"/>
      <c r="H4905" s="58"/>
    </row>
    <row r="4906" spans="2:8" x14ac:dyDescent="0.25">
      <c r="B4906" s="17"/>
      <c r="C4906" s="100"/>
      <c r="D4906" s="97"/>
      <c r="E4906" s="52"/>
      <c r="F4906" s="54"/>
      <c r="G4906" s="95"/>
      <c r="H4906" s="58"/>
    </row>
    <row r="4907" spans="2:8" x14ac:dyDescent="0.25">
      <c r="B4907" s="16"/>
      <c r="C4907" s="100"/>
      <c r="D4907" s="97"/>
      <c r="E4907" s="52"/>
      <c r="F4907" s="54"/>
      <c r="G4907" s="95"/>
      <c r="H4907" s="58"/>
    </row>
    <row r="4908" spans="2:8" x14ac:dyDescent="0.25">
      <c r="B4908" s="17"/>
      <c r="C4908" s="100"/>
      <c r="D4908" s="97"/>
      <c r="E4908" s="52"/>
      <c r="F4908" s="54"/>
      <c r="G4908" s="95"/>
      <c r="H4908" s="58"/>
    </row>
    <row r="4909" spans="2:8" x14ac:dyDescent="0.25">
      <c r="B4909" s="17"/>
      <c r="C4909" s="100"/>
      <c r="D4909" s="97"/>
      <c r="E4909" s="52"/>
      <c r="F4909" s="54"/>
      <c r="G4909" s="95"/>
      <c r="H4909" s="58"/>
    </row>
    <row r="4910" spans="2:8" x14ac:dyDescent="0.25">
      <c r="B4910" s="17"/>
      <c r="C4910" s="100"/>
      <c r="D4910" s="97"/>
      <c r="E4910" s="52"/>
      <c r="F4910" s="54"/>
      <c r="G4910" s="95"/>
      <c r="H4910" s="58"/>
    </row>
    <row r="4911" spans="2:8" x14ac:dyDescent="0.25">
      <c r="B4911" s="16"/>
      <c r="C4911" s="100"/>
      <c r="D4911" s="97"/>
      <c r="E4911" s="52"/>
      <c r="F4911" s="54"/>
      <c r="G4911" s="95"/>
      <c r="H4911" s="58"/>
    </row>
    <row r="4912" spans="2:8" x14ac:dyDescent="0.25">
      <c r="B4912" s="17"/>
      <c r="C4912" s="100"/>
      <c r="D4912" s="97"/>
      <c r="E4912" s="52"/>
      <c r="F4912" s="54"/>
      <c r="G4912" s="95"/>
      <c r="H4912" s="58"/>
    </row>
    <row r="4913" spans="2:8" x14ac:dyDescent="0.25">
      <c r="B4913" s="17"/>
      <c r="C4913" s="100"/>
      <c r="D4913" s="97"/>
      <c r="E4913" s="52"/>
      <c r="F4913" s="54"/>
      <c r="G4913" s="95"/>
      <c r="H4913" s="58"/>
    </row>
    <row r="4914" spans="2:8" x14ac:dyDescent="0.25">
      <c r="B4914" s="17"/>
      <c r="C4914" s="100"/>
      <c r="D4914" s="97"/>
      <c r="E4914" s="52"/>
      <c r="F4914" s="54"/>
      <c r="G4914" s="95"/>
      <c r="H4914" s="58"/>
    </row>
    <row r="4915" spans="2:8" x14ac:dyDescent="0.25">
      <c r="B4915" s="17"/>
      <c r="C4915" s="100"/>
      <c r="D4915" s="97"/>
      <c r="E4915" s="52"/>
      <c r="F4915" s="54"/>
      <c r="G4915" s="95"/>
      <c r="H4915" s="58"/>
    </row>
    <row r="4916" spans="2:8" x14ac:dyDescent="0.25">
      <c r="B4916" s="16"/>
      <c r="C4916" s="100"/>
      <c r="D4916" s="97"/>
      <c r="E4916" s="52"/>
      <c r="F4916" s="54"/>
      <c r="G4916" s="95"/>
      <c r="H4916" s="58"/>
    </row>
    <row r="4917" spans="2:8" x14ac:dyDescent="0.25">
      <c r="B4917" s="17"/>
      <c r="C4917" s="100"/>
      <c r="D4917" s="97"/>
      <c r="E4917" s="52"/>
      <c r="F4917" s="54"/>
      <c r="G4917" s="95"/>
      <c r="H4917" s="58"/>
    </row>
    <row r="4918" spans="2:8" x14ac:dyDescent="0.25">
      <c r="B4918" s="17"/>
      <c r="C4918" s="100"/>
      <c r="D4918" s="97"/>
      <c r="E4918" s="52"/>
      <c r="F4918" s="54"/>
      <c r="G4918" s="95"/>
      <c r="H4918" s="58"/>
    </row>
    <row r="4919" spans="2:8" x14ac:dyDescent="0.25">
      <c r="B4919" s="17"/>
      <c r="C4919" s="100"/>
      <c r="D4919" s="97"/>
      <c r="E4919" s="52"/>
      <c r="F4919" s="54"/>
      <c r="G4919" s="95"/>
      <c r="H4919" s="58"/>
    </row>
    <row r="4920" spans="2:8" x14ac:dyDescent="0.25">
      <c r="B4920" s="17"/>
      <c r="C4920" s="100"/>
      <c r="D4920" s="97"/>
      <c r="E4920" s="52"/>
      <c r="F4920" s="54"/>
      <c r="G4920" s="95"/>
      <c r="H4920" s="58"/>
    </row>
    <row r="4921" spans="2:8" x14ac:dyDescent="0.25">
      <c r="B4921" s="16"/>
      <c r="C4921" s="100"/>
      <c r="D4921" s="97"/>
      <c r="E4921" s="52"/>
      <c r="F4921" s="54"/>
      <c r="G4921" s="95"/>
      <c r="H4921" s="58"/>
    </row>
    <row r="4922" spans="2:8" x14ac:dyDescent="0.25">
      <c r="B4922" s="17"/>
      <c r="C4922" s="100"/>
      <c r="D4922" s="97"/>
      <c r="E4922" s="52"/>
      <c r="F4922" s="54"/>
      <c r="G4922" s="95"/>
      <c r="H4922" s="58"/>
    </row>
    <row r="4923" spans="2:8" x14ac:dyDescent="0.25">
      <c r="B4923" s="17"/>
      <c r="C4923" s="100"/>
      <c r="D4923" s="97"/>
      <c r="E4923" s="52"/>
      <c r="F4923" s="54"/>
      <c r="G4923" s="95"/>
      <c r="H4923" s="58"/>
    </row>
    <row r="4924" spans="2:8" x14ac:dyDescent="0.25">
      <c r="B4924" s="17"/>
      <c r="C4924" s="100"/>
      <c r="D4924" s="97"/>
      <c r="E4924" s="52"/>
      <c r="F4924" s="54"/>
      <c r="G4924" s="95"/>
      <c r="H4924" s="58"/>
    </row>
    <row r="4925" spans="2:8" x14ac:dyDescent="0.25">
      <c r="B4925" s="16"/>
      <c r="C4925" s="100"/>
      <c r="D4925" s="97"/>
      <c r="E4925" s="52"/>
      <c r="F4925" s="54"/>
      <c r="G4925" s="95"/>
      <c r="H4925" s="58"/>
    </row>
    <row r="4926" spans="2:8" x14ac:dyDescent="0.25">
      <c r="B4926" s="17"/>
      <c r="C4926" s="100"/>
      <c r="D4926" s="97"/>
      <c r="E4926" s="52"/>
      <c r="F4926" s="54"/>
      <c r="G4926" s="95"/>
      <c r="H4926" s="58"/>
    </row>
    <row r="4927" spans="2:8" x14ac:dyDescent="0.25">
      <c r="B4927" s="17"/>
      <c r="C4927" s="100"/>
      <c r="D4927" s="97"/>
      <c r="E4927" s="52"/>
      <c r="F4927" s="54"/>
      <c r="G4927" s="95"/>
      <c r="H4927" s="58"/>
    </row>
    <row r="4928" spans="2:8" x14ac:dyDescent="0.25">
      <c r="B4928" s="17"/>
      <c r="C4928" s="100"/>
      <c r="D4928" s="97"/>
      <c r="E4928" s="52"/>
      <c r="F4928" s="54"/>
      <c r="G4928" s="95"/>
      <c r="H4928" s="58"/>
    </row>
    <row r="4929" spans="2:8" x14ac:dyDescent="0.25">
      <c r="B4929" s="16"/>
      <c r="C4929" s="100"/>
      <c r="D4929" s="97"/>
      <c r="E4929" s="52"/>
      <c r="F4929" s="54"/>
      <c r="G4929" s="95"/>
      <c r="H4929" s="58"/>
    </row>
    <row r="4930" spans="2:8" x14ac:dyDescent="0.25">
      <c r="B4930" s="17"/>
      <c r="C4930" s="100"/>
      <c r="D4930" s="97"/>
      <c r="E4930" s="52"/>
      <c r="F4930" s="54"/>
      <c r="G4930" s="95"/>
      <c r="H4930" s="58"/>
    </row>
    <row r="4931" spans="2:8" x14ac:dyDescent="0.25">
      <c r="B4931" s="17"/>
      <c r="C4931" s="100"/>
      <c r="D4931" s="97"/>
      <c r="E4931" s="52"/>
      <c r="F4931" s="54"/>
      <c r="G4931" s="95"/>
      <c r="H4931" s="58"/>
    </row>
    <row r="4932" spans="2:8" x14ac:dyDescent="0.25">
      <c r="B4932" s="17"/>
      <c r="C4932" s="100"/>
      <c r="D4932" s="97"/>
      <c r="E4932" s="52"/>
      <c r="F4932" s="54"/>
      <c r="G4932" s="95"/>
      <c r="H4932" s="58"/>
    </row>
    <row r="4933" spans="2:8" x14ac:dyDescent="0.25">
      <c r="B4933" s="17"/>
      <c r="C4933" s="100"/>
      <c r="D4933" s="97"/>
      <c r="E4933" s="52"/>
      <c r="F4933" s="54"/>
      <c r="G4933" s="95"/>
      <c r="H4933" s="58"/>
    </row>
    <row r="4934" spans="2:8" x14ac:dyDescent="0.25">
      <c r="B4934" s="17"/>
      <c r="C4934" s="100"/>
      <c r="D4934" s="97"/>
      <c r="E4934" s="52"/>
      <c r="F4934" s="54"/>
      <c r="G4934" s="95"/>
      <c r="H4934" s="58"/>
    </row>
    <row r="4935" spans="2:8" x14ac:dyDescent="0.25">
      <c r="B4935" s="17"/>
      <c r="C4935" s="100"/>
      <c r="D4935" s="97"/>
      <c r="E4935" s="52"/>
      <c r="F4935" s="54"/>
      <c r="G4935" s="95"/>
      <c r="H4935" s="58"/>
    </row>
    <row r="4936" spans="2:8" x14ac:dyDescent="0.25">
      <c r="B4936" s="17"/>
      <c r="C4936" s="100"/>
      <c r="D4936" s="97"/>
      <c r="E4936" s="52"/>
      <c r="F4936" s="54"/>
      <c r="G4936" s="95"/>
      <c r="H4936" s="58"/>
    </row>
    <row r="4937" spans="2:8" x14ac:dyDescent="0.25">
      <c r="B4937" s="16"/>
      <c r="C4937" s="100"/>
      <c r="D4937" s="97"/>
      <c r="E4937" s="52"/>
      <c r="F4937" s="54"/>
      <c r="G4937" s="95"/>
      <c r="H4937" s="58"/>
    </row>
    <row r="4938" spans="2:8" x14ac:dyDescent="0.25">
      <c r="B4938" s="17"/>
      <c r="C4938" s="100"/>
      <c r="D4938" s="97"/>
      <c r="E4938" s="52"/>
      <c r="F4938" s="54"/>
      <c r="G4938" s="95"/>
      <c r="H4938" s="58"/>
    </row>
    <row r="4939" spans="2:8" x14ac:dyDescent="0.25">
      <c r="B4939" s="17"/>
      <c r="C4939" s="100"/>
      <c r="D4939" s="97"/>
      <c r="E4939" s="52"/>
      <c r="F4939" s="54"/>
      <c r="G4939" s="95"/>
      <c r="H4939" s="58"/>
    </row>
    <row r="4940" spans="2:8" x14ac:dyDescent="0.25">
      <c r="B4940" s="17"/>
      <c r="C4940" s="100"/>
      <c r="D4940" s="97"/>
      <c r="E4940" s="52"/>
      <c r="F4940" s="54"/>
      <c r="G4940" s="95"/>
      <c r="H4940" s="58"/>
    </row>
    <row r="4941" spans="2:8" x14ac:dyDescent="0.25">
      <c r="B4941" s="17"/>
      <c r="C4941" s="100"/>
      <c r="D4941" s="97"/>
      <c r="E4941" s="52"/>
      <c r="F4941" s="54"/>
      <c r="G4941" s="95"/>
      <c r="H4941" s="58"/>
    </row>
    <row r="4942" spans="2:8" x14ac:dyDescent="0.25">
      <c r="B4942" s="17"/>
      <c r="C4942" s="100"/>
      <c r="D4942" s="97"/>
      <c r="E4942" s="52"/>
      <c r="F4942" s="54"/>
      <c r="G4942" s="95"/>
      <c r="H4942" s="58"/>
    </row>
    <row r="4943" spans="2:8" x14ac:dyDescent="0.25">
      <c r="B4943" s="17"/>
      <c r="C4943" s="100"/>
      <c r="D4943" s="97"/>
      <c r="E4943" s="52"/>
      <c r="F4943" s="54"/>
      <c r="G4943" s="95"/>
      <c r="H4943" s="58"/>
    </row>
    <row r="4944" spans="2:8" x14ac:dyDescent="0.25">
      <c r="B4944" s="17"/>
      <c r="C4944" s="100"/>
      <c r="D4944" s="97"/>
      <c r="E4944" s="52"/>
      <c r="F4944" s="54"/>
      <c r="G4944" s="95"/>
      <c r="H4944" s="58"/>
    </row>
    <row r="4945" spans="2:8" x14ac:dyDescent="0.25">
      <c r="B4945" s="16"/>
      <c r="C4945" s="100"/>
      <c r="D4945" s="97"/>
      <c r="E4945" s="52"/>
      <c r="F4945" s="54"/>
      <c r="G4945" s="95"/>
      <c r="H4945" s="58"/>
    </row>
    <row r="4946" spans="2:8" x14ac:dyDescent="0.25">
      <c r="B4946" s="17"/>
      <c r="C4946" s="100"/>
      <c r="D4946" s="97"/>
      <c r="E4946" s="52"/>
      <c r="F4946" s="54"/>
      <c r="G4946" s="95"/>
      <c r="H4946" s="58"/>
    </row>
    <row r="4947" spans="2:8" x14ac:dyDescent="0.25">
      <c r="B4947" s="17"/>
      <c r="C4947" s="100"/>
      <c r="D4947" s="97"/>
      <c r="E4947" s="52"/>
      <c r="F4947" s="54"/>
      <c r="G4947" s="95"/>
      <c r="H4947" s="58"/>
    </row>
    <row r="4948" spans="2:8" x14ac:dyDescent="0.25">
      <c r="B4948" s="17"/>
      <c r="C4948" s="100"/>
      <c r="D4948" s="97"/>
      <c r="E4948" s="52"/>
      <c r="F4948" s="54"/>
      <c r="G4948" s="95"/>
      <c r="H4948" s="58"/>
    </row>
    <row r="4949" spans="2:8" x14ac:dyDescent="0.25">
      <c r="B4949" s="17"/>
      <c r="C4949" s="100"/>
      <c r="D4949" s="97"/>
      <c r="E4949" s="52"/>
      <c r="F4949" s="54"/>
      <c r="G4949" s="95"/>
      <c r="H4949" s="58"/>
    </row>
    <row r="4950" spans="2:8" x14ac:dyDescent="0.25">
      <c r="B4950" s="17"/>
      <c r="C4950" s="100"/>
      <c r="D4950" s="97"/>
      <c r="E4950" s="52"/>
      <c r="F4950" s="54"/>
      <c r="G4950" s="95"/>
      <c r="H4950" s="58"/>
    </row>
    <row r="4951" spans="2:8" x14ac:dyDescent="0.25">
      <c r="B4951" s="17"/>
      <c r="C4951" s="100"/>
      <c r="D4951" s="97"/>
      <c r="E4951" s="52"/>
      <c r="F4951" s="54"/>
      <c r="G4951" s="95"/>
      <c r="H4951" s="58"/>
    </row>
    <row r="4952" spans="2:8" x14ac:dyDescent="0.25">
      <c r="B4952" s="17"/>
      <c r="C4952" s="100"/>
      <c r="D4952" s="97"/>
      <c r="E4952" s="52"/>
      <c r="F4952" s="54"/>
      <c r="G4952" s="95"/>
      <c r="H4952" s="58"/>
    </row>
    <row r="4953" spans="2:8" x14ac:dyDescent="0.25">
      <c r="B4953" s="16"/>
      <c r="C4953" s="100"/>
      <c r="D4953" s="97"/>
      <c r="E4953" s="52"/>
      <c r="F4953" s="54"/>
      <c r="G4953" s="95"/>
      <c r="H4953" s="58"/>
    </row>
    <row r="4954" spans="2:8" x14ac:dyDescent="0.25">
      <c r="B4954" s="17"/>
      <c r="C4954" s="100"/>
      <c r="D4954" s="97"/>
      <c r="E4954" s="52"/>
      <c r="F4954" s="54"/>
      <c r="G4954" s="95"/>
      <c r="H4954" s="58"/>
    </row>
    <row r="4955" spans="2:8" x14ac:dyDescent="0.25">
      <c r="B4955" s="17"/>
      <c r="C4955" s="100"/>
      <c r="D4955" s="97"/>
      <c r="E4955" s="52"/>
      <c r="F4955" s="54"/>
      <c r="G4955" s="95"/>
      <c r="H4955" s="58"/>
    </row>
    <row r="4956" spans="2:8" x14ac:dyDescent="0.25">
      <c r="B4956" s="17"/>
      <c r="C4956" s="100"/>
      <c r="D4956" s="97"/>
      <c r="E4956" s="52"/>
      <c r="F4956" s="54"/>
      <c r="G4956" s="95"/>
      <c r="H4956" s="58"/>
    </row>
    <row r="4957" spans="2:8" x14ac:dyDescent="0.25">
      <c r="B4957" s="17"/>
      <c r="C4957" s="100"/>
      <c r="D4957" s="97"/>
      <c r="E4957" s="52"/>
      <c r="F4957" s="54"/>
      <c r="G4957" s="95"/>
      <c r="H4957" s="58"/>
    </row>
    <row r="4958" spans="2:8" x14ac:dyDescent="0.25">
      <c r="B4958" s="17"/>
      <c r="C4958" s="100"/>
      <c r="D4958" s="97"/>
      <c r="E4958" s="52"/>
      <c r="F4958" s="54"/>
      <c r="G4958" s="95"/>
      <c r="H4958" s="58"/>
    </row>
    <row r="4959" spans="2:8" x14ac:dyDescent="0.25">
      <c r="B4959" s="17"/>
      <c r="C4959" s="100"/>
      <c r="D4959" s="97"/>
      <c r="E4959" s="52"/>
      <c r="F4959" s="54"/>
      <c r="G4959" s="95"/>
      <c r="H4959" s="58"/>
    </row>
    <row r="4960" spans="2:8" x14ac:dyDescent="0.25">
      <c r="B4960" s="17"/>
      <c r="C4960" s="100"/>
      <c r="D4960" s="97"/>
      <c r="E4960" s="52"/>
      <c r="F4960" s="54"/>
      <c r="G4960" s="95"/>
      <c r="H4960" s="58"/>
    </row>
    <row r="4961" spans="2:8" x14ac:dyDescent="0.25">
      <c r="B4961" s="16"/>
      <c r="C4961" s="100"/>
      <c r="D4961" s="97"/>
      <c r="E4961" s="52"/>
      <c r="F4961" s="54"/>
      <c r="G4961" s="95"/>
      <c r="H4961" s="58"/>
    </row>
    <row r="4962" spans="2:8" x14ac:dyDescent="0.25">
      <c r="B4962" s="17"/>
      <c r="C4962" s="100"/>
      <c r="D4962" s="97"/>
      <c r="E4962" s="52"/>
      <c r="F4962" s="54"/>
      <c r="G4962" s="95"/>
      <c r="H4962" s="58"/>
    </row>
    <row r="4963" spans="2:8" x14ac:dyDescent="0.25">
      <c r="B4963" s="17"/>
      <c r="C4963" s="100"/>
      <c r="D4963" s="97"/>
      <c r="E4963" s="52"/>
      <c r="F4963" s="54"/>
      <c r="G4963" s="95"/>
      <c r="H4963" s="58"/>
    </row>
    <row r="4964" spans="2:8" x14ac:dyDescent="0.25">
      <c r="B4964" s="17"/>
      <c r="C4964" s="100"/>
      <c r="D4964" s="97"/>
      <c r="E4964" s="52"/>
      <c r="F4964" s="54"/>
      <c r="G4964" s="95"/>
      <c r="H4964" s="58"/>
    </row>
    <row r="4965" spans="2:8" x14ac:dyDescent="0.25">
      <c r="B4965" s="17"/>
      <c r="C4965" s="100"/>
      <c r="D4965" s="97"/>
      <c r="E4965" s="52"/>
      <c r="F4965" s="54"/>
      <c r="G4965" s="95"/>
      <c r="H4965" s="58"/>
    </row>
    <row r="4966" spans="2:8" x14ac:dyDescent="0.25">
      <c r="B4966" s="17"/>
      <c r="C4966" s="100"/>
      <c r="D4966" s="97"/>
      <c r="E4966" s="52"/>
      <c r="F4966" s="54"/>
      <c r="G4966" s="95"/>
      <c r="H4966" s="58"/>
    </row>
    <row r="4967" spans="2:8" x14ac:dyDescent="0.25">
      <c r="B4967" s="17"/>
      <c r="C4967" s="100"/>
      <c r="D4967" s="97"/>
      <c r="E4967" s="52"/>
      <c r="F4967" s="54"/>
      <c r="G4967" s="95"/>
      <c r="H4967" s="58"/>
    </row>
    <row r="4968" spans="2:8" x14ac:dyDescent="0.25">
      <c r="B4968" s="17"/>
      <c r="C4968" s="100"/>
      <c r="D4968" s="97"/>
      <c r="E4968" s="52"/>
      <c r="F4968" s="54"/>
      <c r="G4968" s="95"/>
      <c r="H4968" s="58"/>
    </row>
    <row r="4969" spans="2:8" x14ac:dyDescent="0.25">
      <c r="B4969" s="16"/>
      <c r="C4969" s="100"/>
      <c r="D4969" s="97"/>
      <c r="E4969" s="52"/>
      <c r="F4969" s="54"/>
      <c r="G4969" s="95"/>
      <c r="H4969" s="58"/>
    </row>
    <row r="4970" spans="2:8" x14ac:dyDescent="0.25">
      <c r="B4970" s="17"/>
      <c r="C4970" s="100"/>
      <c r="D4970" s="97"/>
      <c r="E4970" s="52"/>
      <c r="F4970" s="54"/>
      <c r="G4970" s="95"/>
      <c r="H4970" s="58"/>
    </row>
    <row r="4971" spans="2:8" x14ac:dyDescent="0.25">
      <c r="B4971" s="17"/>
      <c r="C4971" s="100"/>
      <c r="D4971" s="97"/>
      <c r="E4971" s="52"/>
      <c r="F4971" s="54"/>
      <c r="G4971" s="95"/>
      <c r="H4971" s="58"/>
    </row>
    <row r="4972" spans="2:8" x14ac:dyDescent="0.25">
      <c r="B4972" s="17"/>
      <c r="C4972" s="100"/>
      <c r="D4972" s="97"/>
      <c r="E4972" s="52"/>
      <c r="F4972" s="54"/>
      <c r="G4972" s="95"/>
      <c r="H4972" s="58"/>
    </row>
    <row r="4973" spans="2:8" x14ac:dyDescent="0.25">
      <c r="B4973" s="17"/>
      <c r="C4973" s="100"/>
      <c r="D4973" s="97"/>
      <c r="E4973" s="52"/>
      <c r="F4973" s="54"/>
      <c r="G4973" s="95"/>
      <c r="H4973" s="58"/>
    </row>
    <row r="4974" spans="2:8" x14ac:dyDescent="0.25">
      <c r="B4974" s="17"/>
      <c r="C4974" s="100"/>
      <c r="D4974" s="97"/>
      <c r="E4974" s="52"/>
      <c r="F4974" s="54"/>
      <c r="G4974" s="95"/>
      <c r="H4974" s="58"/>
    </row>
    <row r="4975" spans="2:8" x14ac:dyDescent="0.25">
      <c r="B4975" s="17"/>
      <c r="C4975" s="100"/>
      <c r="D4975" s="97"/>
      <c r="E4975" s="52"/>
      <c r="F4975" s="54"/>
      <c r="G4975" s="95"/>
      <c r="H4975" s="58"/>
    </row>
    <row r="4976" spans="2:8" x14ac:dyDescent="0.25">
      <c r="B4976" s="17"/>
      <c r="C4976" s="100"/>
      <c r="D4976" s="97"/>
      <c r="E4976" s="52"/>
      <c r="F4976" s="54"/>
      <c r="G4976" s="95"/>
      <c r="H4976" s="58"/>
    </row>
    <row r="4977" spans="2:8" x14ac:dyDescent="0.25">
      <c r="B4977" s="17"/>
      <c r="C4977" s="100"/>
      <c r="D4977" s="97"/>
      <c r="E4977" s="52"/>
      <c r="F4977" s="54"/>
      <c r="G4977" s="95"/>
      <c r="H4977" s="58"/>
    </row>
    <row r="4978" spans="2:8" x14ac:dyDescent="0.25">
      <c r="B4978" s="17"/>
      <c r="C4978" s="100"/>
      <c r="D4978" s="97"/>
      <c r="E4978" s="52"/>
      <c r="F4978" s="54"/>
      <c r="G4978" s="95"/>
      <c r="H4978" s="58"/>
    </row>
    <row r="4979" spans="2:8" x14ac:dyDescent="0.25">
      <c r="B4979" s="16"/>
      <c r="C4979" s="100"/>
      <c r="D4979" s="97"/>
      <c r="E4979" s="52"/>
      <c r="F4979" s="54"/>
      <c r="G4979" s="95"/>
      <c r="H4979" s="58"/>
    </row>
    <row r="4980" spans="2:8" x14ac:dyDescent="0.25">
      <c r="B4980" s="17"/>
      <c r="C4980" s="100"/>
      <c r="D4980" s="97"/>
      <c r="E4980" s="52"/>
      <c r="F4980" s="54"/>
      <c r="G4980" s="95"/>
      <c r="H4980" s="58"/>
    </row>
    <row r="4981" spans="2:8" x14ac:dyDescent="0.25">
      <c r="B4981" s="17"/>
      <c r="C4981" s="100"/>
      <c r="D4981" s="97"/>
      <c r="E4981" s="52"/>
      <c r="F4981" s="54"/>
      <c r="G4981" s="95"/>
      <c r="H4981" s="58"/>
    </row>
    <row r="4982" spans="2:8" x14ac:dyDescent="0.25">
      <c r="B4982" s="17"/>
      <c r="C4982" s="100"/>
      <c r="D4982" s="97"/>
      <c r="E4982" s="52"/>
      <c r="F4982" s="54"/>
      <c r="G4982" s="95"/>
      <c r="H4982" s="58"/>
    </row>
    <row r="4983" spans="2:8" x14ac:dyDescent="0.25">
      <c r="B4983" s="17"/>
      <c r="C4983" s="100"/>
      <c r="D4983" s="97"/>
      <c r="E4983" s="52"/>
      <c r="F4983" s="54"/>
      <c r="G4983" s="95"/>
      <c r="H4983" s="58"/>
    </row>
    <row r="4984" spans="2:8" x14ac:dyDescent="0.25">
      <c r="B4984" s="17"/>
      <c r="C4984" s="100"/>
      <c r="D4984" s="97"/>
      <c r="E4984" s="52"/>
      <c r="F4984" s="54"/>
      <c r="G4984" s="95"/>
      <c r="H4984" s="58"/>
    </row>
    <row r="4985" spans="2:8" x14ac:dyDescent="0.25">
      <c r="B4985" s="17"/>
      <c r="C4985" s="100"/>
      <c r="D4985" s="97"/>
      <c r="E4985" s="52"/>
      <c r="F4985" s="54"/>
      <c r="G4985" s="95"/>
      <c r="H4985" s="58"/>
    </row>
    <row r="4986" spans="2:8" x14ac:dyDescent="0.25">
      <c r="B4986" s="17"/>
      <c r="C4986" s="100"/>
      <c r="D4986" s="97"/>
      <c r="E4986" s="52"/>
      <c r="F4986" s="54"/>
      <c r="G4986" s="95"/>
      <c r="H4986" s="58"/>
    </row>
    <row r="4987" spans="2:8" x14ac:dyDescent="0.25">
      <c r="B4987" s="17"/>
      <c r="C4987" s="100"/>
      <c r="D4987" s="97"/>
      <c r="E4987" s="52"/>
      <c r="F4987" s="54"/>
      <c r="G4987" s="95"/>
      <c r="H4987" s="58"/>
    </row>
    <row r="4988" spans="2:8" x14ac:dyDescent="0.25">
      <c r="B4988" s="17"/>
      <c r="C4988" s="100"/>
      <c r="D4988" s="97"/>
      <c r="E4988" s="52"/>
      <c r="F4988" s="54"/>
      <c r="G4988" s="95"/>
      <c r="H4988" s="58"/>
    </row>
    <row r="4989" spans="2:8" x14ac:dyDescent="0.25">
      <c r="B4989" s="16"/>
      <c r="C4989" s="100"/>
      <c r="D4989" s="97"/>
      <c r="E4989" s="52"/>
      <c r="F4989" s="54"/>
      <c r="G4989" s="95"/>
      <c r="H4989" s="58"/>
    </row>
    <row r="4990" spans="2:8" x14ac:dyDescent="0.25">
      <c r="B4990" s="17"/>
      <c r="C4990" s="100"/>
      <c r="D4990" s="97"/>
      <c r="E4990" s="52"/>
      <c r="F4990" s="54"/>
      <c r="G4990" s="95"/>
      <c r="H4990" s="58"/>
    </row>
    <row r="4991" spans="2:8" x14ac:dyDescent="0.25">
      <c r="B4991" s="17"/>
      <c r="C4991" s="100"/>
      <c r="D4991" s="97"/>
      <c r="E4991" s="52"/>
      <c r="F4991" s="54"/>
      <c r="G4991" s="95"/>
      <c r="H4991" s="58"/>
    </row>
    <row r="4992" spans="2:8" x14ac:dyDescent="0.25">
      <c r="B4992" s="17"/>
      <c r="C4992" s="100"/>
      <c r="D4992" s="97"/>
      <c r="E4992" s="52"/>
      <c r="F4992" s="54"/>
      <c r="G4992" s="95"/>
      <c r="H4992" s="58"/>
    </row>
    <row r="4993" spans="2:8" x14ac:dyDescent="0.25">
      <c r="B4993" s="17"/>
      <c r="C4993" s="100"/>
      <c r="D4993" s="97"/>
      <c r="E4993" s="52"/>
      <c r="F4993" s="54"/>
      <c r="G4993" s="95"/>
      <c r="H4993" s="58"/>
    </row>
    <row r="4994" spans="2:8" x14ac:dyDescent="0.25">
      <c r="B4994" s="17"/>
      <c r="C4994" s="100"/>
      <c r="D4994" s="97"/>
      <c r="E4994" s="52"/>
      <c r="F4994" s="54"/>
      <c r="G4994" s="95"/>
      <c r="H4994" s="58"/>
    </row>
    <row r="4995" spans="2:8" x14ac:dyDescent="0.25">
      <c r="B4995" s="17"/>
      <c r="C4995" s="100"/>
      <c r="D4995" s="97"/>
      <c r="E4995" s="52"/>
      <c r="F4995" s="54"/>
      <c r="G4995" s="95"/>
      <c r="H4995" s="58"/>
    </row>
    <row r="4996" spans="2:8" x14ac:dyDescent="0.25">
      <c r="B4996" s="17"/>
      <c r="C4996" s="100"/>
      <c r="D4996" s="97"/>
      <c r="E4996" s="52"/>
      <c r="F4996" s="54"/>
      <c r="G4996" s="95"/>
      <c r="H4996" s="58"/>
    </row>
    <row r="4997" spans="2:8" x14ac:dyDescent="0.25">
      <c r="B4997" s="17"/>
      <c r="C4997" s="100"/>
      <c r="D4997" s="97"/>
      <c r="E4997" s="52"/>
      <c r="F4997" s="54"/>
      <c r="G4997" s="95"/>
      <c r="H4997" s="58"/>
    </row>
    <row r="4998" spans="2:8" x14ac:dyDescent="0.25">
      <c r="B4998" s="17"/>
      <c r="C4998" s="100"/>
      <c r="D4998" s="97"/>
      <c r="E4998" s="52"/>
      <c r="F4998" s="54"/>
      <c r="G4998" s="95"/>
      <c r="H4998" s="58"/>
    </row>
    <row r="4999" spans="2:8" x14ac:dyDescent="0.25">
      <c r="B4999" s="16"/>
      <c r="C4999" s="100"/>
      <c r="D4999" s="97"/>
      <c r="E4999" s="52"/>
      <c r="F4999" s="54"/>
      <c r="G4999" s="95"/>
      <c r="H4999" s="58"/>
    </row>
    <row r="5000" spans="2:8" x14ac:dyDescent="0.25">
      <c r="B5000" s="17"/>
      <c r="C5000" s="100"/>
      <c r="D5000" s="97"/>
      <c r="E5000" s="52"/>
      <c r="F5000" s="54"/>
      <c r="G5000" s="95"/>
      <c r="H5000" s="58"/>
    </row>
    <row r="5001" spans="2:8" x14ac:dyDescent="0.25">
      <c r="B5001" s="17"/>
      <c r="C5001" s="100"/>
      <c r="D5001" s="97"/>
      <c r="E5001" s="52"/>
      <c r="F5001" s="54"/>
      <c r="G5001" s="95"/>
      <c r="H5001" s="58"/>
    </row>
    <row r="5002" spans="2:8" x14ac:dyDescent="0.25">
      <c r="B5002" s="17"/>
      <c r="C5002" s="100"/>
      <c r="D5002" s="97"/>
      <c r="E5002" s="52"/>
      <c r="F5002" s="54"/>
      <c r="G5002" s="95"/>
      <c r="H5002" s="58"/>
    </row>
    <row r="5003" spans="2:8" x14ac:dyDescent="0.25">
      <c r="B5003" s="17"/>
      <c r="C5003" s="100"/>
      <c r="D5003" s="97"/>
      <c r="E5003" s="52"/>
      <c r="F5003" s="54"/>
      <c r="G5003" s="95"/>
      <c r="H5003" s="58"/>
    </row>
    <row r="5004" spans="2:8" x14ac:dyDescent="0.25">
      <c r="B5004" s="17"/>
      <c r="C5004" s="100"/>
      <c r="D5004" s="97"/>
      <c r="E5004" s="52"/>
      <c r="F5004" s="54"/>
      <c r="G5004" s="95"/>
      <c r="H5004" s="58"/>
    </row>
    <row r="5005" spans="2:8" x14ac:dyDescent="0.25">
      <c r="B5005" s="17"/>
      <c r="C5005" s="100"/>
      <c r="D5005" s="97"/>
      <c r="E5005" s="52"/>
      <c r="F5005" s="54"/>
      <c r="G5005" s="95"/>
      <c r="H5005" s="58"/>
    </row>
    <row r="5006" spans="2:8" x14ac:dyDescent="0.25">
      <c r="B5006" s="17"/>
      <c r="C5006" s="100"/>
      <c r="D5006" s="97"/>
      <c r="E5006" s="52"/>
      <c r="F5006" s="54"/>
      <c r="G5006" s="95"/>
      <c r="H5006" s="58"/>
    </row>
    <row r="5007" spans="2:8" x14ac:dyDescent="0.25">
      <c r="B5007" s="17"/>
      <c r="C5007" s="100"/>
      <c r="D5007" s="97"/>
      <c r="E5007" s="52"/>
      <c r="F5007" s="54"/>
      <c r="G5007" s="95"/>
      <c r="H5007" s="58"/>
    </row>
    <row r="5008" spans="2:8" x14ac:dyDescent="0.25">
      <c r="B5008" s="17"/>
      <c r="C5008" s="100"/>
      <c r="D5008" s="97"/>
      <c r="E5008" s="52"/>
      <c r="F5008" s="54"/>
      <c r="G5008" s="95"/>
      <c r="H5008" s="58"/>
    </row>
    <row r="5009" spans="2:8" x14ac:dyDescent="0.25">
      <c r="B5009" s="16"/>
      <c r="C5009" s="100"/>
      <c r="D5009" s="97"/>
      <c r="E5009" s="52"/>
      <c r="F5009" s="54"/>
      <c r="G5009" s="95"/>
      <c r="H5009" s="58"/>
    </row>
    <row r="5010" spans="2:8" x14ac:dyDescent="0.25">
      <c r="B5010" s="17"/>
      <c r="C5010" s="100"/>
      <c r="D5010" s="97"/>
      <c r="E5010" s="52"/>
      <c r="F5010" s="54"/>
      <c r="G5010" s="95"/>
      <c r="H5010" s="58"/>
    </row>
    <row r="5011" spans="2:8" x14ac:dyDescent="0.25">
      <c r="B5011" s="17"/>
      <c r="C5011" s="100"/>
      <c r="D5011" s="97"/>
      <c r="E5011" s="52"/>
      <c r="F5011" s="54"/>
      <c r="G5011" s="95"/>
      <c r="H5011" s="58"/>
    </row>
    <row r="5012" spans="2:8" x14ac:dyDescent="0.25">
      <c r="B5012" s="17"/>
      <c r="C5012" s="100"/>
      <c r="D5012" s="97"/>
      <c r="E5012" s="52"/>
      <c r="F5012" s="54"/>
      <c r="G5012" s="95"/>
      <c r="H5012" s="58"/>
    </row>
    <row r="5013" spans="2:8" x14ac:dyDescent="0.25">
      <c r="B5013" s="17"/>
      <c r="C5013" s="100"/>
      <c r="D5013" s="97"/>
      <c r="E5013" s="52"/>
      <c r="F5013" s="54"/>
      <c r="G5013" s="95"/>
      <c r="H5013" s="58"/>
    </row>
    <row r="5014" spans="2:8" x14ac:dyDescent="0.25">
      <c r="B5014" s="17"/>
      <c r="C5014" s="100"/>
      <c r="D5014" s="97"/>
      <c r="E5014" s="52"/>
      <c r="F5014" s="54"/>
      <c r="G5014" s="95"/>
      <c r="H5014" s="58"/>
    </row>
    <row r="5015" spans="2:8" x14ac:dyDescent="0.25">
      <c r="B5015" s="17"/>
      <c r="C5015" s="100"/>
      <c r="D5015" s="97"/>
      <c r="E5015" s="52"/>
      <c r="F5015" s="54"/>
      <c r="G5015" s="95"/>
      <c r="H5015" s="58"/>
    </row>
    <row r="5016" spans="2:8" x14ac:dyDescent="0.25">
      <c r="B5016" s="17"/>
      <c r="C5016" s="100"/>
      <c r="D5016" s="97"/>
      <c r="E5016" s="52"/>
      <c r="F5016" s="54"/>
      <c r="G5016" s="95"/>
      <c r="H5016" s="58"/>
    </row>
    <row r="5017" spans="2:8" x14ac:dyDescent="0.25">
      <c r="B5017" s="17"/>
      <c r="C5017" s="100"/>
      <c r="D5017" s="97"/>
      <c r="E5017" s="52"/>
      <c r="F5017" s="54"/>
      <c r="G5017" s="95"/>
      <c r="H5017" s="58"/>
    </row>
    <row r="5018" spans="2:8" x14ac:dyDescent="0.25">
      <c r="B5018" s="17"/>
      <c r="C5018" s="100"/>
      <c r="D5018" s="97"/>
      <c r="E5018" s="52"/>
      <c r="F5018" s="54"/>
      <c r="G5018" s="95"/>
      <c r="H5018" s="58"/>
    </row>
    <row r="5019" spans="2:8" x14ac:dyDescent="0.25">
      <c r="B5019" s="16"/>
      <c r="C5019" s="100"/>
      <c r="D5019" s="97"/>
      <c r="E5019" s="52"/>
      <c r="F5019" s="54"/>
      <c r="G5019" s="95"/>
      <c r="H5019" s="58"/>
    </row>
    <row r="5020" spans="2:8" x14ac:dyDescent="0.25">
      <c r="B5020" s="17"/>
      <c r="C5020" s="100"/>
      <c r="D5020" s="97"/>
      <c r="E5020" s="52"/>
      <c r="F5020" s="54"/>
      <c r="G5020" s="95"/>
      <c r="H5020" s="58"/>
    </row>
    <row r="5021" spans="2:8" x14ac:dyDescent="0.25">
      <c r="B5021" s="17"/>
      <c r="C5021" s="100"/>
      <c r="D5021" s="97"/>
      <c r="E5021" s="52"/>
      <c r="F5021" s="54"/>
      <c r="G5021" s="95"/>
      <c r="H5021" s="58"/>
    </row>
    <row r="5022" spans="2:8" x14ac:dyDescent="0.25">
      <c r="B5022" s="17"/>
      <c r="C5022" s="100"/>
      <c r="D5022" s="97"/>
      <c r="E5022" s="52"/>
      <c r="F5022" s="54"/>
      <c r="G5022" s="95"/>
      <c r="H5022" s="58"/>
    </row>
    <row r="5023" spans="2:8" x14ac:dyDescent="0.25">
      <c r="B5023" s="17"/>
      <c r="C5023" s="100"/>
      <c r="D5023" s="97"/>
      <c r="E5023" s="52"/>
      <c r="F5023" s="54"/>
      <c r="G5023" s="95"/>
      <c r="H5023" s="58"/>
    </row>
    <row r="5024" spans="2:8" x14ac:dyDescent="0.25">
      <c r="B5024" s="17"/>
      <c r="C5024" s="100"/>
      <c r="D5024" s="97"/>
      <c r="E5024" s="52"/>
      <c r="F5024" s="54"/>
      <c r="G5024" s="95"/>
      <c r="H5024" s="58"/>
    </row>
    <row r="5025" spans="2:8" x14ac:dyDescent="0.25">
      <c r="B5025" s="17"/>
      <c r="C5025" s="100"/>
      <c r="D5025" s="97"/>
      <c r="E5025" s="52"/>
      <c r="F5025" s="54"/>
      <c r="G5025" s="95"/>
      <c r="H5025" s="58"/>
    </row>
    <row r="5026" spans="2:8" x14ac:dyDescent="0.25">
      <c r="B5026" s="17"/>
      <c r="C5026" s="100"/>
      <c r="D5026" s="97"/>
      <c r="E5026" s="52"/>
      <c r="F5026" s="54"/>
      <c r="G5026" s="95"/>
      <c r="H5026" s="58"/>
    </row>
    <row r="5027" spans="2:8" x14ac:dyDescent="0.25">
      <c r="B5027" s="17"/>
      <c r="C5027" s="100"/>
      <c r="D5027" s="97"/>
      <c r="E5027" s="52"/>
      <c r="F5027" s="54"/>
      <c r="G5027" s="95"/>
      <c r="H5027" s="58"/>
    </row>
    <row r="5028" spans="2:8" x14ac:dyDescent="0.25">
      <c r="B5028" s="17"/>
      <c r="C5028" s="100"/>
      <c r="D5028" s="97"/>
      <c r="E5028" s="52"/>
      <c r="F5028" s="54"/>
      <c r="G5028" s="95"/>
      <c r="H5028" s="58"/>
    </row>
    <row r="5029" spans="2:8" x14ac:dyDescent="0.25">
      <c r="B5029" s="16"/>
      <c r="C5029" s="100"/>
      <c r="D5029" s="97"/>
      <c r="E5029" s="52"/>
      <c r="F5029" s="54"/>
      <c r="G5029" s="95"/>
      <c r="H5029" s="58"/>
    </row>
    <row r="5030" spans="2:8" x14ac:dyDescent="0.25">
      <c r="B5030" s="17"/>
      <c r="C5030" s="100"/>
      <c r="D5030" s="97"/>
      <c r="E5030" s="52"/>
      <c r="F5030" s="54"/>
      <c r="G5030" s="95"/>
      <c r="H5030" s="58"/>
    </row>
    <row r="5031" spans="2:8" x14ac:dyDescent="0.25">
      <c r="B5031" s="17"/>
      <c r="C5031" s="100"/>
      <c r="D5031" s="97"/>
      <c r="E5031" s="52"/>
      <c r="F5031" s="54"/>
      <c r="G5031" s="95"/>
      <c r="H5031" s="58"/>
    </row>
    <row r="5032" spans="2:8" x14ac:dyDescent="0.25">
      <c r="B5032" s="17"/>
      <c r="C5032" s="100"/>
      <c r="D5032" s="97"/>
      <c r="E5032" s="52"/>
      <c r="F5032" s="54"/>
      <c r="G5032" s="95"/>
      <c r="H5032" s="58"/>
    </row>
    <row r="5033" spans="2:8" x14ac:dyDescent="0.25">
      <c r="B5033" s="17"/>
      <c r="C5033" s="100"/>
      <c r="D5033" s="97"/>
      <c r="E5033" s="52"/>
      <c r="F5033" s="54"/>
      <c r="G5033" s="95"/>
      <c r="H5033" s="58"/>
    </row>
    <row r="5034" spans="2:8" x14ac:dyDescent="0.25">
      <c r="B5034" s="17"/>
      <c r="C5034" s="100"/>
      <c r="D5034" s="97"/>
      <c r="E5034" s="52"/>
      <c r="F5034" s="54"/>
      <c r="G5034" s="95"/>
      <c r="H5034" s="58"/>
    </row>
    <row r="5035" spans="2:8" x14ac:dyDescent="0.25">
      <c r="B5035" s="17"/>
      <c r="C5035" s="100"/>
      <c r="D5035" s="97"/>
      <c r="E5035" s="52"/>
      <c r="F5035" s="54"/>
      <c r="G5035" s="95"/>
      <c r="H5035" s="58"/>
    </row>
    <row r="5036" spans="2:8" x14ac:dyDescent="0.25">
      <c r="B5036" s="17"/>
      <c r="C5036" s="100"/>
      <c r="D5036" s="97"/>
      <c r="E5036" s="52"/>
      <c r="F5036" s="54"/>
      <c r="G5036" s="95"/>
      <c r="H5036" s="58"/>
    </row>
    <row r="5037" spans="2:8" x14ac:dyDescent="0.25">
      <c r="B5037" s="17"/>
      <c r="C5037" s="100"/>
      <c r="D5037" s="97"/>
      <c r="E5037" s="52"/>
      <c r="F5037" s="54"/>
      <c r="G5037" s="95"/>
      <c r="H5037" s="58"/>
    </row>
    <row r="5038" spans="2:8" x14ac:dyDescent="0.25">
      <c r="B5038" s="17"/>
      <c r="C5038" s="100"/>
      <c r="D5038" s="97"/>
      <c r="E5038" s="52"/>
      <c r="F5038" s="54"/>
      <c r="G5038" s="95"/>
      <c r="H5038" s="58"/>
    </row>
    <row r="5039" spans="2:8" x14ac:dyDescent="0.25">
      <c r="B5039" s="16"/>
      <c r="C5039" s="100"/>
      <c r="D5039" s="97"/>
      <c r="E5039" s="52"/>
      <c r="F5039" s="54"/>
      <c r="G5039" s="95"/>
      <c r="H5039" s="58"/>
    </row>
    <row r="5040" spans="2:8" x14ac:dyDescent="0.25">
      <c r="B5040" s="17"/>
      <c r="C5040" s="100"/>
      <c r="D5040" s="97"/>
      <c r="E5040" s="52"/>
      <c r="F5040" s="54"/>
      <c r="G5040" s="95"/>
      <c r="H5040" s="58"/>
    </row>
    <row r="5041" spans="2:8" x14ac:dyDescent="0.25">
      <c r="B5041" s="17"/>
      <c r="C5041" s="100"/>
      <c r="D5041" s="97"/>
      <c r="E5041" s="52"/>
      <c r="F5041" s="54"/>
      <c r="G5041" s="95"/>
      <c r="H5041" s="58"/>
    </row>
    <row r="5042" spans="2:8" x14ac:dyDescent="0.25">
      <c r="B5042" s="17"/>
      <c r="C5042" s="100"/>
      <c r="D5042" s="97"/>
      <c r="E5042" s="52"/>
      <c r="F5042" s="54"/>
      <c r="G5042" s="95"/>
      <c r="H5042" s="58"/>
    </row>
    <row r="5043" spans="2:8" x14ac:dyDescent="0.25">
      <c r="B5043" s="17"/>
      <c r="C5043" s="100"/>
      <c r="D5043" s="97"/>
      <c r="E5043" s="52"/>
      <c r="F5043" s="54"/>
      <c r="G5043" s="95"/>
      <c r="H5043" s="58"/>
    </row>
    <row r="5044" spans="2:8" x14ac:dyDescent="0.25">
      <c r="B5044" s="17"/>
      <c r="C5044" s="100"/>
      <c r="D5044" s="97"/>
      <c r="E5044" s="52"/>
      <c r="F5044" s="54"/>
      <c r="G5044" s="95"/>
      <c r="H5044" s="58"/>
    </row>
    <row r="5045" spans="2:8" x14ac:dyDescent="0.25">
      <c r="B5045" s="17"/>
      <c r="C5045" s="100"/>
      <c r="D5045" s="97"/>
      <c r="E5045" s="52"/>
      <c r="F5045" s="54"/>
      <c r="G5045" s="95"/>
      <c r="H5045" s="58"/>
    </row>
    <row r="5046" spans="2:8" x14ac:dyDescent="0.25">
      <c r="B5046" s="17"/>
      <c r="C5046" s="100"/>
      <c r="D5046" s="97"/>
      <c r="E5046" s="52"/>
      <c r="F5046" s="54"/>
      <c r="G5046" s="95"/>
      <c r="H5046" s="58"/>
    </row>
    <row r="5047" spans="2:8" x14ac:dyDescent="0.25">
      <c r="B5047" s="17"/>
      <c r="C5047" s="100"/>
      <c r="D5047" s="97"/>
      <c r="E5047" s="52"/>
      <c r="F5047" s="54"/>
      <c r="G5047" s="95"/>
      <c r="H5047" s="58"/>
    </row>
    <row r="5048" spans="2:8" x14ac:dyDescent="0.25">
      <c r="B5048" s="17"/>
      <c r="C5048" s="100"/>
      <c r="D5048" s="97"/>
      <c r="E5048" s="52"/>
      <c r="F5048" s="54"/>
      <c r="G5048" s="95"/>
      <c r="H5048" s="58"/>
    </row>
    <row r="5049" spans="2:8" x14ac:dyDescent="0.25">
      <c r="B5049" s="16"/>
      <c r="C5049" s="100"/>
      <c r="D5049" s="97"/>
      <c r="E5049" s="52"/>
      <c r="F5049" s="54"/>
      <c r="G5049" s="95"/>
      <c r="H5049" s="58"/>
    </row>
    <row r="5050" spans="2:8" x14ac:dyDescent="0.25">
      <c r="B5050" s="17"/>
      <c r="C5050" s="100"/>
      <c r="D5050" s="97"/>
      <c r="E5050" s="52"/>
      <c r="F5050" s="54"/>
      <c r="G5050" s="95"/>
      <c r="H5050" s="58"/>
    </row>
    <row r="5051" spans="2:8" x14ac:dyDescent="0.25">
      <c r="B5051" s="17"/>
      <c r="C5051" s="100"/>
      <c r="D5051" s="97"/>
      <c r="E5051" s="52"/>
      <c r="F5051" s="54"/>
      <c r="G5051" s="95"/>
      <c r="H5051" s="58"/>
    </row>
    <row r="5052" spans="2:8" x14ac:dyDescent="0.25">
      <c r="B5052" s="17"/>
      <c r="C5052" s="100"/>
      <c r="D5052" s="97"/>
      <c r="E5052" s="52"/>
      <c r="F5052" s="54"/>
      <c r="G5052" s="95"/>
      <c r="H5052" s="58"/>
    </row>
    <row r="5053" spans="2:8" x14ac:dyDescent="0.25">
      <c r="B5053" s="17"/>
      <c r="C5053" s="100"/>
      <c r="D5053" s="97"/>
      <c r="E5053" s="52"/>
      <c r="F5053" s="54"/>
      <c r="G5053" s="95"/>
      <c r="H5053" s="58"/>
    </row>
    <row r="5054" spans="2:8" x14ac:dyDescent="0.25">
      <c r="B5054" s="17"/>
      <c r="C5054" s="100"/>
      <c r="D5054" s="97"/>
      <c r="E5054" s="52"/>
      <c r="F5054" s="54"/>
      <c r="G5054" s="95"/>
      <c r="H5054" s="58"/>
    </row>
    <row r="5055" spans="2:8" x14ac:dyDescent="0.25">
      <c r="B5055" s="17"/>
      <c r="C5055" s="100"/>
      <c r="D5055" s="97"/>
      <c r="E5055" s="52"/>
      <c r="F5055" s="54"/>
      <c r="G5055" s="95"/>
      <c r="H5055" s="58"/>
    </row>
    <row r="5056" spans="2:8" x14ac:dyDescent="0.25">
      <c r="B5056" s="17"/>
      <c r="C5056" s="100"/>
      <c r="D5056" s="97"/>
      <c r="E5056" s="52"/>
      <c r="F5056" s="54"/>
      <c r="G5056" s="95"/>
      <c r="H5056" s="58"/>
    </row>
    <row r="5057" spans="2:8" x14ac:dyDescent="0.25">
      <c r="B5057" s="17"/>
      <c r="C5057" s="100"/>
      <c r="D5057" s="97"/>
      <c r="E5057" s="52"/>
      <c r="F5057" s="54"/>
      <c r="G5057" s="95"/>
      <c r="H5057" s="58"/>
    </row>
    <row r="5058" spans="2:8" x14ac:dyDescent="0.25">
      <c r="B5058" s="17"/>
      <c r="C5058" s="100"/>
      <c r="D5058" s="97"/>
      <c r="E5058" s="52"/>
      <c r="F5058" s="54"/>
      <c r="G5058" s="95"/>
      <c r="H5058" s="58"/>
    </row>
    <row r="5059" spans="2:8" x14ac:dyDescent="0.25">
      <c r="B5059" s="17"/>
      <c r="C5059" s="100"/>
      <c r="D5059" s="97"/>
      <c r="E5059" s="52"/>
      <c r="F5059" s="54"/>
      <c r="G5059" s="95"/>
      <c r="H5059" s="58"/>
    </row>
    <row r="5060" spans="2:8" x14ac:dyDescent="0.25">
      <c r="B5060" s="17"/>
      <c r="C5060" s="100"/>
      <c r="D5060" s="97"/>
      <c r="E5060" s="52"/>
      <c r="F5060" s="54"/>
      <c r="G5060" s="95"/>
      <c r="H5060" s="58"/>
    </row>
    <row r="5061" spans="2:8" x14ac:dyDescent="0.25">
      <c r="B5061" s="17"/>
      <c r="C5061" s="100"/>
      <c r="D5061" s="97"/>
      <c r="E5061" s="52"/>
      <c r="F5061" s="54"/>
      <c r="G5061" s="95"/>
      <c r="H5061" s="58"/>
    </row>
    <row r="5062" spans="2:8" x14ac:dyDescent="0.25">
      <c r="B5062" s="17"/>
      <c r="C5062" s="100"/>
      <c r="D5062" s="97"/>
      <c r="E5062" s="52"/>
      <c r="F5062" s="54"/>
      <c r="G5062" s="95"/>
      <c r="H5062" s="58"/>
    </row>
    <row r="5063" spans="2:8" x14ac:dyDescent="0.25">
      <c r="B5063" s="16"/>
      <c r="C5063" s="100"/>
      <c r="D5063" s="97"/>
      <c r="E5063" s="52"/>
      <c r="F5063" s="54"/>
      <c r="G5063" s="95"/>
      <c r="H5063" s="58"/>
    </row>
    <row r="5064" spans="2:8" x14ac:dyDescent="0.25">
      <c r="B5064" s="17"/>
      <c r="C5064" s="100"/>
      <c r="D5064" s="97"/>
      <c r="E5064" s="52"/>
      <c r="F5064" s="54"/>
      <c r="G5064" s="95"/>
      <c r="H5064" s="58"/>
    </row>
    <row r="5065" spans="2:8" x14ac:dyDescent="0.25">
      <c r="B5065" s="17"/>
      <c r="C5065" s="100"/>
      <c r="D5065" s="97"/>
      <c r="E5065" s="52"/>
      <c r="F5065" s="54"/>
      <c r="G5065" s="95"/>
      <c r="H5065" s="58"/>
    </row>
    <row r="5066" spans="2:8" x14ac:dyDescent="0.25">
      <c r="B5066" s="17"/>
      <c r="C5066" s="100"/>
      <c r="D5066" s="97"/>
      <c r="E5066" s="52"/>
      <c r="F5066" s="54"/>
      <c r="G5066" s="95"/>
      <c r="H5066" s="58"/>
    </row>
    <row r="5067" spans="2:8" x14ac:dyDescent="0.25">
      <c r="B5067" s="16"/>
      <c r="C5067" s="100"/>
      <c r="D5067" s="97"/>
      <c r="E5067" s="52"/>
      <c r="F5067" s="54"/>
      <c r="G5067" s="95"/>
      <c r="H5067" s="58"/>
    </row>
    <row r="5068" spans="2:8" x14ac:dyDescent="0.25">
      <c r="B5068" s="17"/>
      <c r="C5068" s="100"/>
      <c r="D5068" s="97"/>
      <c r="E5068" s="52"/>
      <c r="F5068" s="54"/>
      <c r="G5068" s="95"/>
      <c r="H5068" s="58"/>
    </row>
    <row r="5069" spans="2:8" x14ac:dyDescent="0.25">
      <c r="B5069" s="17"/>
      <c r="C5069" s="100"/>
      <c r="D5069" s="97"/>
      <c r="E5069" s="52"/>
      <c r="F5069" s="54"/>
      <c r="G5069" s="95"/>
      <c r="H5069" s="58"/>
    </row>
    <row r="5070" spans="2:8" x14ac:dyDescent="0.25">
      <c r="B5070" s="17"/>
      <c r="C5070" s="100"/>
      <c r="D5070" s="97"/>
      <c r="E5070" s="52"/>
      <c r="F5070" s="54"/>
      <c r="G5070" s="95"/>
      <c r="H5070" s="58"/>
    </row>
    <row r="5071" spans="2:8" x14ac:dyDescent="0.25">
      <c r="B5071" s="17"/>
      <c r="C5071" s="100"/>
      <c r="D5071" s="97"/>
      <c r="E5071" s="52"/>
      <c r="F5071" s="54"/>
      <c r="G5071" s="95"/>
      <c r="H5071" s="58"/>
    </row>
    <row r="5072" spans="2:8" x14ac:dyDescent="0.25">
      <c r="B5072" s="17"/>
      <c r="C5072" s="100"/>
      <c r="D5072" s="97"/>
      <c r="E5072" s="52"/>
      <c r="F5072" s="54"/>
      <c r="G5072" s="95"/>
      <c r="H5072" s="58"/>
    </row>
    <row r="5073" spans="2:8" x14ac:dyDescent="0.25">
      <c r="B5073" s="17"/>
      <c r="C5073" s="100"/>
      <c r="D5073" s="97"/>
      <c r="E5073" s="52"/>
      <c r="F5073" s="54"/>
      <c r="G5073" s="95"/>
      <c r="H5073" s="58"/>
    </row>
    <row r="5074" spans="2:8" x14ac:dyDescent="0.25">
      <c r="B5074" s="17"/>
      <c r="C5074" s="100"/>
      <c r="D5074" s="97"/>
      <c r="E5074" s="52"/>
      <c r="F5074" s="54"/>
      <c r="G5074" s="95"/>
      <c r="H5074" s="58"/>
    </row>
    <row r="5075" spans="2:8" x14ac:dyDescent="0.25">
      <c r="B5075" s="17"/>
      <c r="C5075" s="100"/>
      <c r="D5075" s="97"/>
      <c r="E5075" s="52"/>
      <c r="F5075" s="54"/>
      <c r="G5075" s="95"/>
      <c r="H5075" s="58"/>
    </row>
    <row r="5076" spans="2:8" x14ac:dyDescent="0.25">
      <c r="B5076" s="17"/>
      <c r="C5076" s="100"/>
      <c r="D5076" s="97"/>
      <c r="E5076" s="52"/>
      <c r="F5076" s="54"/>
      <c r="G5076" s="95"/>
      <c r="H5076" s="58"/>
    </row>
    <row r="5077" spans="2:8" x14ac:dyDescent="0.25">
      <c r="B5077" s="17"/>
      <c r="C5077" s="100"/>
      <c r="D5077" s="97"/>
      <c r="E5077" s="52"/>
      <c r="F5077" s="54"/>
      <c r="G5077" s="95"/>
      <c r="H5077" s="58"/>
    </row>
    <row r="5078" spans="2:8" x14ac:dyDescent="0.25">
      <c r="B5078" s="17"/>
      <c r="C5078" s="100"/>
      <c r="D5078" s="97"/>
      <c r="E5078" s="52"/>
      <c r="F5078" s="54"/>
      <c r="G5078" s="95"/>
      <c r="H5078" s="58"/>
    </row>
    <row r="5079" spans="2:8" x14ac:dyDescent="0.25">
      <c r="B5079" s="17"/>
      <c r="C5079" s="100"/>
      <c r="D5079" s="97"/>
      <c r="E5079" s="52"/>
      <c r="F5079" s="54"/>
      <c r="G5079" s="95"/>
      <c r="H5079" s="58"/>
    </row>
    <row r="5080" spans="2:8" x14ac:dyDescent="0.25">
      <c r="B5080" s="17"/>
      <c r="C5080" s="100"/>
      <c r="D5080" s="97"/>
      <c r="E5080" s="52"/>
      <c r="F5080" s="54"/>
      <c r="G5080" s="95"/>
      <c r="H5080" s="58"/>
    </row>
    <row r="5081" spans="2:8" x14ac:dyDescent="0.25">
      <c r="B5081" s="17"/>
      <c r="C5081" s="100"/>
      <c r="D5081" s="97"/>
      <c r="E5081" s="52"/>
      <c r="F5081" s="54"/>
      <c r="G5081" s="95"/>
      <c r="H5081" s="58"/>
    </row>
    <row r="5082" spans="2:8" x14ac:dyDescent="0.25">
      <c r="B5082" s="17"/>
      <c r="C5082" s="100"/>
      <c r="D5082" s="97"/>
      <c r="E5082" s="52"/>
      <c r="F5082" s="54"/>
      <c r="G5082" s="95"/>
      <c r="H5082" s="58"/>
    </row>
    <row r="5083" spans="2:8" x14ac:dyDescent="0.25">
      <c r="B5083" s="17"/>
      <c r="C5083" s="100"/>
      <c r="D5083" s="97"/>
      <c r="E5083" s="52"/>
      <c r="F5083" s="54"/>
      <c r="G5083" s="95"/>
      <c r="H5083" s="58"/>
    </row>
    <row r="5084" spans="2:8" x14ac:dyDescent="0.25">
      <c r="B5084" s="17"/>
      <c r="C5084" s="100"/>
      <c r="D5084" s="97"/>
      <c r="E5084" s="52"/>
      <c r="F5084" s="54"/>
      <c r="G5084" s="95"/>
      <c r="H5084" s="58"/>
    </row>
    <row r="5085" spans="2:8" x14ac:dyDescent="0.25">
      <c r="B5085" s="17"/>
      <c r="C5085" s="100"/>
      <c r="D5085" s="97"/>
      <c r="E5085" s="52"/>
      <c r="F5085" s="54"/>
      <c r="G5085" s="95"/>
      <c r="H5085" s="58"/>
    </row>
    <row r="5086" spans="2:8" x14ac:dyDescent="0.25">
      <c r="B5086" s="17"/>
      <c r="C5086" s="100"/>
      <c r="D5086" s="97"/>
      <c r="E5086" s="52"/>
      <c r="F5086" s="54"/>
      <c r="G5086" s="95"/>
      <c r="H5086" s="58"/>
    </row>
    <row r="5087" spans="2:8" x14ac:dyDescent="0.25">
      <c r="B5087" s="17"/>
      <c r="C5087" s="100"/>
      <c r="D5087" s="97"/>
      <c r="E5087" s="52"/>
      <c r="F5087" s="54"/>
      <c r="G5087" s="95"/>
      <c r="H5087" s="58"/>
    </row>
    <row r="5088" spans="2:8" x14ac:dyDescent="0.25">
      <c r="B5088" s="17"/>
      <c r="C5088" s="100"/>
      <c r="D5088" s="97"/>
      <c r="E5088" s="52"/>
      <c r="F5088" s="54"/>
      <c r="G5088" s="95"/>
      <c r="H5088" s="58"/>
    </row>
    <row r="5089" spans="2:8" x14ac:dyDescent="0.25">
      <c r="B5089" s="17"/>
      <c r="C5089" s="100"/>
      <c r="D5089" s="97"/>
      <c r="E5089" s="52"/>
      <c r="F5089" s="54"/>
      <c r="G5089" s="95"/>
      <c r="H5089" s="58"/>
    </row>
    <row r="5090" spans="2:8" x14ac:dyDescent="0.25">
      <c r="B5090" s="17"/>
      <c r="C5090" s="100"/>
      <c r="D5090" s="97"/>
      <c r="E5090" s="52"/>
      <c r="F5090" s="54"/>
      <c r="G5090" s="95"/>
      <c r="H5090" s="58"/>
    </row>
    <row r="5091" spans="2:8" x14ac:dyDescent="0.25">
      <c r="B5091" s="17"/>
      <c r="C5091" s="100"/>
      <c r="D5091" s="97"/>
      <c r="E5091" s="52"/>
      <c r="F5091" s="54"/>
      <c r="G5091" s="95"/>
      <c r="H5091" s="58"/>
    </row>
    <row r="5092" spans="2:8" x14ac:dyDescent="0.25">
      <c r="B5092" s="17"/>
      <c r="C5092" s="100"/>
      <c r="D5092" s="97"/>
      <c r="E5092" s="52"/>
      <c r="F5092" s="54"/>
      <c r="G5092" s="95"/>
      <c r="H5092" s="58"/>
    </row>
    <row r="5093" spans="2:8" x14ac:dyDescent="0.25">
      <c r="B5093" s="17"/>
      <c r="C5093" s="100"/>
      <c r="D5093" s="97"/>
      <c r="E5093" s="52"/>
      <c r="F5093" s="54"/>
      <c r="G5093" s="95"/>
      <c r="H5093" s="58"/>
    </row>
    <row r="5094" spans="2:8" x14ac:dyDescent="0.25">
      <c r="B5094" s="17"/>
      <c r="C5094" s="100"/>
      <c r="D5094" s="97"/>
      <c r="E5094" s="52"/>
      <c r="F5094" s="54"/>
      <c r="G5094" s="95"/>
      <c r="H5094" s="58"/>
    </row>
    <row r="5095" spans="2:8" x14ac:dyDescent="0.25">
      <c r="B5095" s="17"/>
      <c r="C5095" s="100"/>
      <c r="D5095" s="97"/>
      <c r="E5095" s="52"/>
      <c r="F5095" s="54"/>
      <c r="G5095" s="95"/>
      <c r="H5095" s="58"/>
    </row>
    <row r="5096" spans="2:8" x14ac:dyDescent="0.25">
      <c r="B5096" s="17"/>
      <c r="C5096" s="100"/>
      <c r="D5096" s="97"/>
      <c r="E5096" s="52"/>
      <c r="F5096" s="54"/>
      <c r="G5096" s="95"/>
      <c r="H5096" s="58"/>
    </row>
    <row r="5097" spans="2:8" x14ac:dyDescent="0.25">
      <c r="B5097" s="16"/>
      <c r="C5097" s="100"/>
      <c r="D5097" s="97"/>
      <c r="E5097" s="52"/>
      <c r="F5097" s="54"/>
      <c r="G5097" s="95"/>
      <c r="H5097" s="58"/>
    </row>
    <row r="5098" spans="2:8" x14ac:dyDescent="0.25">
      <c r="B5098" s="17"/>
      <c r="C5098" s="100"/>
      <c r="D5098" s="97"/>
      <c r="E5098" s="52"/>
      <c r="F5098" s="54"/>
      <c r="G5098" s="95"/>
      <c r="H5098" s="58"/>
    </row>
    <row r="5099" spans="2:8" x14ac:dyDescent="0.25">
      <c r="B5099" s="17"/>
      <c r="C5099" s="100"/>
      <c r="D5099" s="97"/>
      <c r="E5099" s="52"/>
      <c r="F5099" s="54"/>
      <c r="G5099" s="95"/>
      <c r="H5099" s="58"/>
    </row>
    <row r="5100" spans="2:8" x14ac:dyDescent="0.25">
      <c r="B5100" s="17"/>
      <c r="C5100" s="100"/>
      <c r="D5100" s="97"/>
      <c r="E5100" s="52"/>
      <c r="F5100" s="54"/>
      <c r="G5100" s="95"/>
      <c r="H5100" s="58"/>
    </row>
    <row r="5101" spans="2:8" x14ac:dyDescent="0.25">
      <c r="B5101" s="17"/>
      <c r="C5101" s="100"/>
      <c r="D5101" s="97"/>
      <c r="E5101" s="52"/>
      <c r="F5101" s="54"/>
      <c r="G5101" s="95"/>
      <c r="H5101" s="58"/>
    </row>
    <row r="5102" spans="2:8" x14ac:dyDescent="0.25">
      <c r="B5102" s="17"/>
      <c r="C5102" s="100"/>
      <c r="D5102" s="97"/>
      <c r="E5102" s="52"/>
      <c r="F5102" s="54"/>
      <c r="G5102" s="95"/>
      <c r="H5102" s="58"/>
    </row>
    <row r="5103" spans="2:8" x14ac:dyDescent="0.25">
      <c r="B5103" s="17"/>
      <c r="C5103" s="100"/>
      <c r="D5103" s="97"/>
      <c r="E5103" s="52"/>
      <c r="F5103" s="54"/>
      <c r="G5103" s="95"/>
      <c r="H5103" s="58"/>
    </row>
    <row r="5104" spans="2:8" x14ac:dyDescent="0.25">
      <c r="B5104" s="17"/>
      <c r="C5104" s="100"/>
      <c r="D5104" s="97"/>
      <c r="E5104" s="52"/>
      <c r="F5104" s="54"/>
      <c r="G5104" s="95"/>
      <c r="H5104" s="58"/>
    </row>
    <row r="5105" spans="2:8" x14ac:dyDescent="0.25">
      <c r="B5105" s="17"/>
      <c r="C5105" s="100"/>
      <c r="D5105" s="97"/>
      <c r="E5105" s="52"/>
      <c r="F5105" s="54"/>
      <c r="G5105" s="95"/>
      <c r="H5105" s="58"/>
    </row>
    <row r="5106" spans="2:8" x14ac:dyDescent="0.25">
      <c r="B5106" s="17"/>
      <c r="C5106" s="100"/>
      <c r="D5106" s="97"/>
      <c r="E5106" s="52"/>
      <c r="F5106" s="54"/>
      <c r="G5106" s="95"/>
      <c r="H5106" s="58"/>
    </row>
    <row r="5107" spans="2:8" x14ac:dyDescent="0.25">
      <c r="B5107" s="17"/>
      <c r="C5107" s="100"/>
      <c r="D5107" s="97"/>
      <c r="E5107" s="52"/>
      <c r="F5107" s="54"/>
      <c r="G5107" s="95"/>
      <c r="H5107" s="58"/>
    </row>
    <row r="5108" spans="2:8" x14ac:dyDescent="0.25">
      <c r="B5108" s="17"/>
      <c r="C5108" s="100"/>
      <c r="D5108" s="97"/>
      <c r="E5108" s="52"/>
      <c r="F5108" s="54"/>
      <c r="G5108" s="95"/>
      <c r="H5108" s="58"/>
    </row>
    <row r="5109" spans="2:8" x14ac:dyDescent="0.25">
      <c r="B5109" s="17"/>
      <c r="C5109" s="100"/>
      <c r="D5109" s="97"/>
      <c r="E5109" s="52"/>
      <c r="F5109" s="54"/>
      <c r="G5109" s="95"/>
      <c r="H5109" s="58"/>
    </row>
    <row r="5110" spans="2:8" x14ac:dyDescent="0.25">
      <c r="B5110" s="17"/>
      <c r="C5110" s="100"/>
      <c r="D5110" s="97"/>
      <c r="E5110" s="52"/>
      <c r="F5110" s="54"/>
      <c r="G5110" s="95"/>
      <c r="H5110" s="58"/>
    </row>
    <row r="5111" spans="2:8" x14ac:dyDescent="0.25">
      <c r="B5111" s="17"/>
      <c r="C5111" s="100"/>
      <c r="D5111" s="97"/>
      <c r="E5111" s="52"/>
      <c r="F5111" s="54"/>
      <c r="G5111" s="95"/>
      <c r="H5111" s="58"/>
    </row>
    <row r="5112" spans="2:8" x14ac:dyDescent="0.25">
      <c r="B5112" s="17"/>
      <c r="C5112" s="100"/>
      <c r="D5112" s="97"/>
      <c r="E5112" s="52"/>
      <c r="F5112" s="54"/>
      <c r="G5112" s="95"/>
      <c r="H5112" s="58"/>
    </row>
    <row r="5113" spans="2:8" x14ac:dyDescent="0.25">
      <c r="B5113" s="17"/>
      <c r="C5113" s="100"/>
      <c r="D5113" s="97"/>
      <c r="E5113" s="52"/>
      <c r="F5113" s="54"/>
      <c r="G5113" s="95"/>
      <c r="H5113" s="58"/>
    </row>
    <row r="5114" spans="2:8" x14ac:dyDescent="0.25">
      <c r="B5114" s="17"/>
      <c r="C5114" s="100"/>
      <c r="D5114" s="97"/>
      <c r="E5114" s="52"/>
      <c r="F5114" s="54"/>
      <c r="G5114" s="95"/>
      <c r="H5114" s="58"/>
    </row>
    <row r="5115" spans="2:8" x14ac:dyDescent="0.25">
      <c r="B5115" s="17"/>
      <c r="C5115" s="100"/>
      <c r="D5115" s="97"/>
      <c r="E5115" s="52"/>
      <c r="F5115" s="54"/>
      <c r="G5115" s="95"/>
      <c r="H5115" s="58"/>
    </row>
    <row r="5116" spans="2:8" x14ac:dyDescent="0.25">
      <c r="B5116" s="17"/>
      <c r="C5116" s="100"/>
      <c r="D5116" s="97"/>
      <c r="E5116" s="52"/>
      <c r="F5116" s="54"/>
      <c r="G5116" s="95"/>
      <c r="H5116" s="58"/>
    </row>
    <row r="5117" spans="2:8" x14ac:dyDescent="0.25">
      <c r="B5117" s="17"/>
      <c r="C5117" s="100"/>
      <c r="D5117" s="97"/>
      <c r="E5117" s="52"/>
      <c r="F5117" s="54"/>
      <c r="G5117" s="95"/>
      <c r="H5117" s="58"/>
    </row>
    <row r="5118" spans="2:8" x14ac:dyDescent="0.25">
      <c r="B5118" s="17"/>
      <c r="C5118" s="100"/>
      <c r="D5118" s="97"/>
      <c r="E5118" s="52"/>
      <c r="F5118" s="54"/>
      <c r="G5118" s="95"/>
      <c r="H5118" s="58"/>
    </row>
    <row r="5119" spans="2:8" x14ac:dyDescent="0.25">
      <c r="B5119" s="17"/>
      <c r="C5119" s="100"/>
      <c r="D5119" s="97"/>
      <c r="E5119" s="52"/>
      <c r="F5119" s="54"/>
      <c r="G5119" s="95"/>
      <c r="H5119" s="58"/>
    </row>
    <row r="5120" spans="2:8" x14ac:dyDescent="0.25">
      <c r="B5120" s="17"/>
      <c r="C5120" s="100"/>
      <c r="D5120" s="97"/>
      <c r="E5120" s="52"/>
      <c r="F5120" s="54"/>
      <c r="G5120" s="95"/>
      <c r="H5120" s="58"/>
    </row>
    <row r="5121" spans="2:8" x14ac:dyDescent="0.25">
      <c r="B5121" s="17"/>
      <c r="C5121" s="100"/>
      <c r="D5121" s="97"/>
      <c r="E5121" s="52"/>
      <c r="F5121" s="54"/>
      <c r="G5121" s="95"/>
      <c r="H5121" s="58"/>
    </row>
    <row r="5122" spans="2:8" x14ac:dyDescent="0.25">
      <c r="B5122" s="17"/>
      <c r="C5122" s="100"/>
      <c r="D5122" s="97"/>
      <c r="E5122" s="52"/>
      <c r="F5122" s="54"/>
      <c r="G5122" s="95"/>
      <c r="H5122" s="58"/>
    </row>
    <row r="5123" spans="2:8" x14ac:dyDescent="0.25">
      <c r="B5123" s="17"/>
      <c r="C5123" s="100"/>
      <c r="D5123" s="97"/>
      <c r="E5123" s="52"/>
      <c r="F5123" s="54"/>
      <c r="G5123" s="95"/>
      <c r="H5123" s="58"/>
    </row>
    <row r="5124" spans="2:8" x14ac:dyDescent="0.25">
      <c r="B5124" s="17"/>
      <c r="C5124" s="100"/>
      <c r="D5124" s="97"/>
      <c r="E5124" s="52"/>
      <c r="F5124" s="54"/>
      <c r="G5124" s="95"/>
      <c r="H5124" s="58"/>
    </row>
    <row r="5125" spans="2:8" x14ac:dyDescent="0.25">
      <c r="B5125" s="17"/>
      <c r="C5125" s="100"/>
      <c r="D5125" s="97"/>
      <c r="E5125" s="52"/>
      <c r="F5125" s="54"/>
      <c r="G5125" s="95"/>
      <c r="H5125" s="58"/>
    </row>
    <row r="5126" spans="2:8" x14ac:dyDescent="0.25">
      <c r="B5126" s="17"/>
      <c r="C5126" s="100"/>
      <c r="D5126" s="97"/>
      <c r="E5126" s="52"/>
      <c r="F5126" s="54"/>
      <c r="G5126" s="95"/>
      <c r="H5126" s="58"/>
    </row>
    <row r="5127" spans="2:8" x14ac:dyDescent="0.25">
      <c r="B5127" s="16"/>
      <c r="C5127" s="100"/>
      <c r="D5127" s="97"/>
      <c r="E5127" s="52"/>
      <c r="F5127" s="54"/>
      <c r="G5127" s="95"/>
      <c r="H5127" s="58"/>
    </row>
    <row r="5128" spans="2:8" x14ac:dyDescent="0.25">
      <c r="B5128" s="17"/>
      <c r="C5128" s="100"/>
      <c r="D5128" s="97"/>
      <c r="E5128" s="52"/>
      <c r="F5128" s="54"/>
      <c r="G5128" s="95"/>
      <c r="H5128" s="58"/>
    </row>
    <row r="5129" spans="2:8" x14ac:dyDescent="0.25">
      <c r="B5129" s="17"/>
      <c r="C5129" s="100"/>
      <c r="D5129" s="97"/>
      <c r="E5129" s="52"/>
      <c r="F5129" s="54"/>
      <c r="G5129" s="95"/>
      <c r="H5129" s="58"/>
    </row>
    <row r="5130" spans="2:8" x14ac:dyDescent="0.25">
      <c r="B5130" s="17"/>
      <c r="C5130" s="100"/>
      <c r="D5130" s="97"/>
      <c r="E5130" s="52"/>
      <c r="F5130" s="54"/>
      <c r="G5130" s="95"/>
      <c r="H5130" s="58"/>
    </row>
    <row r="5131" spans="2:8" x14ac:dyDescent="0.25">
      <c r="B5131" s="17"/>
      <c r="C5131" s="100"/>
      <c r="D5131" s="97"/>
      <c r="E5131" s="52"/>
      <c r="F5131" s="54"/>
      <c r="G5131" s="95"/>
      <c r="H5131" s="58"/>
    </row>
    <row r="5132" spans="2:8" x14ac:dyDescent="0.25">
      <c r="B5132" s="17"/>
      <c r="C5132" s="100"/>
      <c r="D5132" s="97"/>
      <c r="E5132" s="52"/>
      <c r="F5132" s="54"/>
      <c r="G5132" s="95"/>
      <c r="H5132" s="58"/>
    </row>
    <row r="5133" spans="2:8" x14ac:dyDescent="0.25">
      <c r="B5133" s="17"/>
      <c r="C5133" s="100"/>
      <c r="D5133" s="97"/>
      <c r="E5133" s="52"/>
      <c r="F5133" s="54"/>
      <c r="G5133" s="95"/>
      <c r="H5133" s="58"/>
    </row>
    <row r="5134" spans="2:8" x14ac:dyDescent="0.25">
      <c r="B5134" s="17"/>
      <c r="C5134" s="100"/>
      <c r="D5134" s="97"/>
      <c r="E5134" s="52"/>
      <c r="F5134" s="54"/>
      <c r="G5134" s="95"/>
      <c r="H5134" s="58"/>
    </row>
    <row r="5135" spans="2:8" x14ac:dyDescent="0.25">
      <c r="B5135" s="17"/>
      <c r="C5135" s="100"/>
      <c r="D5135" s="97"/>
      <c r="E5135" s="52"/>
      <c r="F5135" s="54"/>
      <c r="G5135" s="95"/>
      <c r="H5135" s="58"/>
    </row>
    <row r="5136" spans="2:8" x14ac:dyDescent="0.25">
      <c r="B5136" s="17"/>
      <c r="C5136" s="100"/>
      <c r="D5136" s="97"/>
      <c r="E5136" s="52"/>
      <c r="F5136" s="54"/>
      <c r="G5136" s="95"/>
      <c r="H5136" s="58"/>
    </row>
    <row r="5137" spans="2:8" x14ac:dyDescent="0.25">
      <c r="B5137" s="17"/>
      <c r="C5137" s="100"/>
      <c r="D5137" s="97"/>
      <c r="E5137" s="52"/>
      <c r="F5137" s="54"/>
      <c r="G5137" s="95"/>
      <c r="H5137" s="58"/>
    </row>
    <row r="5138" spans="2:8" x14ac:dyDescent="0.25">
      <c r="B5138" s="17"/>
      <c r="C5138" s="100"/>
      <c r="D5138" s="97"/>
      <c r="E5138" s="52"/>
      <c r="F5138" s="54"/>
      <c r="G5138" s="95"/>
      <c r="H5138" s="58"/>
    </row>
    <row r="5139" spans="2:8" x14ac:dyDescent="0.25">
      <c r="B5139" s="17"/>
      <c r="C5139" s="100"/>
      <c r="D5139" s="97"/>
      <c r="E5139" s="52"/>
      <c r="F5139" s="54"/>
      <c r="G5139" s="95"/>
      <c r="H5139" s="58"/>
    </row>
    <row r="5140" spans="2:8" x14ac:dyDescent="0.25">
      <c r="B5140" s="17"/>
      <c r="C5140" s="100"/>
      <c r="D5140" s="97"/>
      <c r="E5140" s="52"/>
      <c r="F5140" s="54"/>
      <c r="G5140" s="95"/>
      <c r="H5140" s="58"/>
    </row>
    <row r="5141" spans="2:8" x14ac:dyDescent="0.25">
      <c r="B5141" s="17"/>
      <c r="C5141" s="100"/>
      <c r="D5141" s="97"/>
      <c r="E5141" s="52"/>
      <c r="F5141" s="54"/>
      <c r="G5141" s="95"/>
      <c r="H5141" s="58"/>
    </row>
    <row r="5142" spans="2:8" x14ac:dyDescent="0.25">
      <c r="B5142" s="17"/>
      <c r="C5142" s="100"/>
      <c r="D5142" s="97"/>
      <c r="E5142" s="52"/>
      <c r="F5142" s="54"/>
      <c r="G5142" s="95"/>
      <c r="H5142" s="58"/>
    </row>
    <row r="5143" spans="2:8" x14ac:dyDescent="0.25">
      <c r="B5143" s="17"/>
      <c r="C5143" s="100"/>
      <c r="D5143" s="97"/>
      <c r="E5143" s="52"/>
      <c r="F5143" s="54"/>
      <c r="G5143" s="95"/>
      <c r="H5143" s="58"/>
    </row>
    <row r="5144" spans="2:8" x14ac:dyDescent="0.25">
      <c r="B5144" s="17"/>
      <c r="C5144" s="100"/>
      <c r="D5144" s="97"/>
      <c r="E5144" s="52"/>
      <c r="F5144" s="54"/>
      <c r="G5144" s="95"/>
      <c r="H5144" s="58"/>
    </row>
    <row r="5145" spans="2:8" x14ac:dyDescent="0.25">
      <c r="B5145" s="17"/>
      <c r="C5145" s="100"/>
      <c r="D5145" s="97"/>
      <c r="E5145" s="52"/>
      <c r="F5145" s="54"/>
      <c r="G5145" s="95"/>
      <c r="H5145" s="58"/>
    </row>
    <row r="5146" spans="2:8" x14ac:dyDescent="0.25">
      <c r="B5146" s="17"/>
      <c r="C5146" s="100"/>
      <c r="D5146" s="97"/>
      <c r="E5146" s="52"/>
      <c r="F5146" s="54"/>
      <c r="G5146" s="95"/>
      <c r="H5146" s="58"/>
    </row>
    <row r="5147" spans="2:8" x14ac:dyDescent="0.25">
      <c r="B5147" s="17"/>
      <c r="C5147" s="100"/>
      <c r="D5147" s="97"/>
      <c r="E5147" s="52"/>
      <c r="F5147" s="54"/>
      <c r="G5147" s="95"/>
      <c r="H5147" s="58"/>
    </row>
    <row r="5148" spans="2:8" x14ac:dyDescent="0.25">
      <c r="B5148" s="17"/>
      <c r="C5148" s="100"/>
      <c r="D5148" s="97"/>
      <c r="E5148" s="52"/>
      <c r="F5148" s="54"/>
      <c r="G5148" s="95"/>
      <c r="H5148" s="58"/>
    </row>
    <row r="5149" spans="2:8" x14ac:dyDescent="0.25">
      <c r="B5149" s="17"/>
      <c r="C5149" s="100"/>
      <c r="D5149" s="97"/>
      <c r="E5149" s="52"/>
      <c r="F5149" s="54"/>
      <c r="G5149" s="95"/>
      <c r="H5149" s="58"/>
    </row>
    <row r="5150" spans="2:8" x14ac:dyDescent="0.25">
      <c r="B5150" s="17"/>
      <c r="C5150" s="100"/>
      <c r="D5150" s="97"/>
      <c r="E5150" s="52"/>
      <c r="F5150" s="54"/>
      <c r="G5150" s="95"/>
      <c r="H5150" s="58"/>
    </row>
    <row r="5151" spans="2:8" x14ac:dyDescent="0.25">
      <c r="B5151" s="17"/>
      <c r="C5151" s="100"/>
      <c r="D5151" s="97"/>
      <c r="E5151" s="52"/>
      <c r="F5151" s="54"/>
      <c r="G5151" s="95"/>
      <c r="H5151" s="58"/>
    </row>
    <row r="5152" spans="2:8" x14ac:dyDescent="0.25">
      <c r="B5152" s="17"/>
      <c r="C5152" s="100"/>
      <c r="D5152" s="97"/>
      <c r="E5152" s="52"/>
      <c r="F5152" s="54"/>
      <c r="G5152" s="95"/>
      <c r="H5152" s="58"/>
    </row>
    <row r="5153" spans="2:8" x14ac:dyDescent="0.25">
      <c r="B5153" s="17"/>
      <c r="C5153" s="100"/>
      <c r="D5153" s="97"/>
      <c r="E5153" s="52"/>
      <c r="F5153" s="54"/>
      <c r="G5153" s="95"/>
      <c r="H5153" s="58"/>
    </row>
    <row r="5154" spans="2:8" x14ac:dyDescent="0.25">
      <c r="B5154" s="17"/>
      <c r="C5154" s="100"/>
      <c r="D5154" s="97"/>
      <c r="E5154" s="52"/>
      <c r="F5154" s="54"/>
      <c r="G5154" s="95"/>
      <c r="H5154" s="58"/>
    </row>
    <row r="5155" spans="2:8" x14ac:dyDescent="0.25">
      <c r="B5155" s="17"/>
      <c r="C5155" s="100"/>
      <c r="D5155" s="97"/>
      <c r="E5155" s="52"/>
      <c r="F5155" s="54"/>
      <c r="G5155" s="95"/>
      <c r="H5155" s="58"/>
    </row>
    <row r="5156" spans="2:8" x14ac:dyDescent="0.25">
      <c r="B5156" s="17"/>
      <c r="C5156" s="100"/>
      <c r="D5156" s="97"/>
      <c r="E5156" s="52"/>
      <c r="F5156" s="54"/>
      <c r="G5156" s="95"/>
      <c r="H5156" s="58"/>
    </row>
    <row r="5157" spans="2:8" x14ac:dyDescent="0.25">
      <c r="B5157" s="16"/>
      <c r="C5157" s="100"/>
      <c r="D5157" s="97"/>
      <c r="E5157" s="52"/>
      <c r="F5157" s="54"/>
      <c r="G5157" s="95"/>
      <c r="H5157" s="58"/>
    </row>
    <row r="5158" spans="2:8" x14ac:dyDescent="0.25">
      <c r="B5158" s="17"/>
      <c r="C5158" s="100"/>
      <c r="D5158" s="97"/>
      <c r="E5158" s="52"/>
      <c r="F5158" s="54"/>
      <c r="G5158" s="95"/>
      <c r="H5158" s="58"/>
    </row>
    <row r="5159" spans="2:8" x14ac:dyDescent="0.25">
      <c r="B5159" s="17"/>
      <c r="C5159" s="100"/>
      <c r="D5159" s="97"/>
      <c r="E5159" s="52"/>
      <c r="F5159" s="54"/>
      <c r="G5159" s="95"/>
      <c r="H5159" s="58"/>
    </row>
    <row r="5160" spans="2:8" x14ac:dyDescent="0.25">
      <c r="B5160" s="17"/>
      <c r="C5160" s="100"/>
      <c r="D5160" s="97"/>
      <c r="E5160" s="52"/>
      <c r="F5160" s="54"/>
      <c r="G5160" s="95"/>
      <c r="H5160" s="58"/>
    </row>
    <row r="5161" spans="2:8" x14ac:dyDescent="0.25">
      <c r="B5161" s="17"/>
      <c r="C5161" s="100"/>
      <c r="D5161" s="97"/>
      <c r="E5161" s="52"/>
      <c r="F5161" s="54"/>
      <c r="G5161" s="95"/>
      <c r="H5161" s="58"/>
    </row>
    <row r="5162" spans="2:8" x14ac:dyDescent="0.25">
      <c r="B5162" s="17"/>
      <c r="C5162" s="100"/>
      <c r="D5162" s="97"/>
      <c r="E5162" s="52"/>
      <c r="F5162" s="54"/>
      <c r="G5162" s="95"/>
      <c r="H5162" s="58"/>
    </row>
    <row r="5163" spans="2:8" x14ac:dyDescent="0.25">
      <c r="B5163" s="17"/>
      <c r="C5163" s="100"/>
      <c r="D5163" s="97"/>
      <c r="E5163" s="52"/>
      <c r="F5163" s="54"/>
      <c r="G5163" s="95"/>
      <c r="H5163" s="58"/>
    </row>
    <row r="5164" spans="2:8" x14ac:dyDescent="0.25">
      <c r="B5164" s="17"/>
      <c r="C5164" s="100"/>
      <c r="D5164" s="97"/>
      <c r="E5164" s="52"/>
      <c r="F5164" s="54"/>
      <c r="G5164" s="95"/>
      <c r="H5164" s="58"/>
    </row>
    <row r="5165" spans="2:8" x14ac:dyDescent="0.25">
      <c r="B5165" s="17"/>
      <c r="C5165" s="100"/>
      <c r="D5165" s="97"/>
      <c r="E5165" s="52"/>
      <c r="F5165" s="54"/>
      <c r="G5165" s="95"/>
      <c r="H5165" s="58"/>
    </row>
    <row r="5166" spans="2:8" x14ac:dyDescent="0.25">
      <c r="B5166" s="17"/>
      <c r="C5166" s="100"/>
      <c r="D5166" s="97"/>
      <c r="E5166" s="52"/>
      <c r="F5166" s="54"/>
      <c r="G5166" s="95"/>
      <c r="H5166" s="58"/>
    </row>
    <row r="5167" spans="2:8" x14ac:dyDescent="0.25">
      <c r="B5167" s="17"/>
      <c r="C5167" s="100"/>
      <c r="D5167" s="97"/>
      <c r="E5167" s="52"/>
      <c r="F5167" s="54"/>
      <c r="G5167" s="95"/>
      <c r="H5167" s="58"/>
    </row>
    <row r="5168" spans="2:8" x14ac:dyDescent="0.25">
      <c r="B5168" s="17"/>
      <c r="C5168" s="100"/>
      <c r="D5168" s="97"/>
      <c r="E5168" s="52"/>
      <c r="F5168" s="54"/>
      <c r="G5168" s="95"/>
      <c r="H5168" s="58"/>
    </row>
    <row r="5169" spans="2:8" x14ac:dyDescent="0.25">
      <c r="B5169" s="17"/>
      <c r="C5169" s="100"/>
      <c r="D5169" s="97"/>
      <c r="E5169" s="52"/>
      <c r="F5169" s="54"/>
      <c r="G5169" s="95"/>
      <c r="H5169" s="58"/>
    </row>
    <row r="5170" spans="2:8" x14ac:dyDescent="0.25">
      <c r="B5170" s="17"/>
      <c r="C5170" s="100"/>
      <c r="D5170" s="97"/>
      <c r="E5170" s="52"/>
      <c r="F5170" s="54"/>
      <c r="G5170" s="95"/>
      <c r="H5170" s="58"/>
    </row>
    <row r="5171" spans="2:8" x14ac:dyDescent="0.25">
      <c r="B5171" s="17"/>
      <c r="C5171" s="100"/>
      <c r="D5171" s="97"/>
      <c r="E5171" s="52"/>
      <c r="F5171" s="54"/>
      <c r="G5171" s="95"/>
      <c r="H5171" s="58"/>
    </row>
    <row r="5172" spans="2:8" x14ac:dyDescent="0.25">
      <c r="B5172" s="17"/>
      <c r="C5172" s="100"/>
      <c r="D5172" s="97"/>
      <c r="E5172" s="52"/>
      <c r="F5172" s="54"/>
      <c r="G5172" s="95"/>
      <c r="H5172" s="58"/>
    </row>
    <row r="5173" spans="2:8" x14ac:dyDescent="0.25">
      <c r="B5173" s="17"/>
      <c r="C5173" s="100"/>
      <c r="D5173" s="97"/>
      <c r="E5173" s="52"/>
      <c r="F5173" s="54"/>
      <c r="G5173" s="95"/>
      <c r="H5173" s="58"/>
    </row>
    <row r="5174" spans="2:8" x14ac:dyDescent="0.25">
      <c r="B5174" s="17"/>
      <c r="C5174" s="100"/>
      <c r="D5174" s="97"/>
      <c r="E5174" s="52"/>
      <c r="F5174" s="54"/>
      <c r="G5174" s="95"/>
      <c r="H5174" s="58"/>
    </row>
    <row r="5175" spans="2:8" x14ac:dyDescent="0.25">
      <c r="B5175" s="17"/>
      <c r="C5175" s="100"/>
      <c r="D5175" s="97"/>
      <c r="E5175" s="52"/>
      <c r="F5175" s="54"/>
      <c r="G5175" s="95"/>
      <c r="H5175" s="58"/>
    </row>
    <row r="5176" spans="2:8" x14ac:dyDescent="0.25">
      <c r="B5176" s="17"/>
      <c r="C5176" s="100"/>
      <c r="D5176" s="97"/>
      <c r="E5176" s="52"/>
      <c r="F5176" s="54"/>
      <c r="G5176" s="95"/>
      <c r="H5176" s="58"/>
    </row>
    <row r="5177" spans="2:8" x14ac:dyDescent="0.25">
      <c r="B5177" s="17"/>
      <c r="C5177" s="100"/>
      <c r="D5177" s="97"/>
      <c r="E5177" s="52"/>
      <c r="F5177" s="54"/>
      <c r="G5177" s="95"/>
      <c r="H5177" s="58"/>
    </row>
    <row r="5178" spans="2:8" x14ac:dyDescent="0.25">
      <c r="B5178" s="17"/>
      <c r="C5178" s="100"/>
      <c r="D5178" s="97"/>
      <c r="E5178" s="52"/>
      <c r="F5178" s="54"/>
      <c r="G5178" s="95"/>
      <c r="H5178" s="58"/>
    </row>
    <row r="5179" spans="2:8" x14ac:dyDescent="0.25">
      <c r="B5179" s="17"/>
      <c r="C5179" s="100"/>
      <c r="D5179" s="97"/>
      <c r="E5179" s="52"/>
      <c r="F5179" s="54"/>
      <c r="G5179" s="95"/>
      <c r="H5179" s="58"/>
    </row>
    <row r="5180" spans="2:8" x14ac:dyDescent="0.25">
      <c r="B5180" s="17"/>
      <c r="C5180" s="100"/>
      <c r="D5180" s="97"/>
      <c r="E5180" s="52"/>
      <c r="F5180" s="54"/>
      <c r="G5180" s="95"/>
      <c r="H5180" s="58"/>
    </row>
    <row r="5181" spans="2:8" x14ac:dyDescent="0.25">
      <c r="B5181" s="17"/>
      <c r="C5181" s="100"/>
      <c r="D5181" s="97"/>
      <c r="E5181" s="52"/>
      <c r="F5181" s="54"/>
      <c r="G5181" s="95"/>
      <c r="H5181" s="58"/>
    </row>
    <row r="5182" spans="2:8" x14ac:dyDescent="0.25">
      <c r="B5182" s="17"/>
      <c r="C5182" s="100"/>
      <c r="D5182" s="97"/>
      <c r="E5182" s="52"/>
      <c r="F5182" s="54"/>
      <c r="G5182" s="95"/>
      <c r="H5182" s="58"/>
    </row>
    <row r="5183" spans="2:8" x14ac:dyDescent="0.25">
      <c r="B5183" s="17"/>
      <c r="C5183" s="100"/>
      <c r="D5183" s="97"/>
      <c r="E5183" s="52"/>
      <c r="F5183" s="54"/>
      <c r="G5183" s="95"/>
      <c r="H5183" s="58"/>
    </row>
    <row r="5184" spans="2:8" x14ac:dyDescent="0.25">
      <c r="B5184" s="17"/>
      <c r="C5184" s="100"/>
      <c r="D5184" s="97"/>
      <c r="E5184" s="52"/>
      <c r="F5184" s="54"/>
      <c r="G5184" s="95"/>
      <c r="H5184" s="58"/>
    </row>
    <row r="5185" spans="2:8" x14ac:dyDescent="0.25">
      <c r="B5185" s="17"/>
      <c r="C5185" s="100"/>
      <c r="D5185" s="97"/>
      <c r="E5185" s="52"/>
      <c r="F5185" s="54"/>
      <c r="G5185" s="95"/>
      <c r="H5185" s="58"/>
    </row>
    <row r="5186" spans="2:8" x14ac:dyDescent="0.25">
      <c r="B5186" s="17"/>
      <c r="C5186" s="100"/>
      <c r="D5186" s="97"/>
      <c r="E5186" s="52"/>
      <c r="F5186" s="54"/>
      <c r="G5186" s="95"/>
      <c r="H5186" s="58"/>
    </row>
    <row r="5187" spans="2:8" x14ac:dyDescent="0.25">
      <c r="B5187" s="16"/>
      <c r="C5187" s="100"/>
      <c r="D5187" s="97"/>
      <c r="E5187" s="52"/>
      <c r="F5187" s="54"/>
      <c r="G5187" s="95"/>
      <c r="H5187" s="58"/>
    </row>
    <row r="5188" spans="2:8" x14ac:dyDescent="0.25">
      <c r="B5188" s="17"/>
      <c r="C5188" s="100"/>
      <c r="D5188" s="97"/>
      <c r="E5188" s="52"/>
      <c r="F5188" s="54"/>
      <c r="G5188" s="95"/>
      <c r="H5188" s="58"/>
    </row>
    <row r="5189" spans="2:8" x14ac:dyDescent="0.25">
      <c r="B5189" s="17"/>
      <c r="C5189" s="100"/>
      <c r="D5189" s="97"/>
      <c r="E5189" s="52"/>
      <c r="F5189" s="54"/>
      <c r="G5189" s="95"/>
      <c r="H5189" s="58"/>
    </row>
    <row r="5190" spans="2:8" x14ac:dyDescent="0.25">
      <c r="B5190" s="17"/>
      <c r="C5190" s="100"/>
      <c r="D5190" s="97"/>
      <c r="E5190" s="52"/>
      <c r="F5190" s="54"/>
      <c r="G5190" s="95"/>
      <c r="H5190" s="58"/>
    </row>
    <row r="5191" spans="2:8" x14ac:dyDescent="0.25">
      <c r="B5191" s="17"/>
      <c r="C5191" s="100"/>
      <c r="D5191" s="97"/>
      <c r="E5191" s="52"/>
      <c r="F5191" s="54"/>
      <c r="G5191" s="95"/>
      <c r="H5191" s="58"/>
    </row>
    <row r="5192" spans="2:8" x14ac:dyDescent="0.25">
      <c r="B5192" s="17"/>
      <c r="C5192" s="100"/>
      <c r="D5192" s="97"/>
      <c r="E5192" s="52"/>
      <c r="F5192" s="54"/>
      <c r="G5192" s="95"/>
      <c r="H5192" s="58"/>
    </row>
    <row r="5193" spans="2:8" x14ac:dyDescent="0.25">
      <c r="B5193" s="17"/>
      <c r="C5193" s="100"/>
      <c r="D5193" s="97"/>
      <c r="E5193" s="52"/>
      <c r="F5193" s="54"/>
      <c r="G5193" s="95"/>
      <c r="H5193" s="58"/>
    </row>
    <row r="5194" spans="2:8" x14ac:dyDescent="0.25">
      <c r="B5194" s="17"/>
      <c r="C5194" s="100"/>
      <c r="D5194" s="97"/>
      <c r="E5194" s="52"/>
      <c r="F5194" s="54"/>
      <c r="G5194" s="95"/>
      <c r="H5194" s="58"/>
    </row>
    <row r="5195" spans="2:8" x14ac:dyDescent="0.25">
      <c r="B5195" s="17"/>
      <c r="C5195" s="100"/>
      <c r="D5195" s="97"/>
      <c r="E5195" s="52"/>
      <c r="F5195" s="54"/>
      <c r="G5195" s="95"/>
      <c r="H5195" s="58"/>
    </row>
    <row r="5196" spans="2:8" x14ac:dyDescent="0.25">
      <c r="B5196" s="17"/>
      <c r="C5196" s="100"/>
      <c r="D5196" s="97"/>
      <c r="E5196" s="52"/>
      <c r="F5196" s="54"/>
      <c r="G5196" s="95"/>
      <c r="H5196" s="58"/>
    </row>
    <row r="5197" spans="2:8" x14ac:dyDescent="0.25">
      <c r="B5197" s="17"/>
      <c r="C5197" s="100"/>
      <c r="D5197" s="97"/>
      <c r="E5197" s="52"/>
      <c r="F5197" s="54"/>
      <c r="G5197" s="95"/>
      <c r="H5197" s="58"/>
    </row>
    <row r="5198" spans="2:8" x14ac:dyDescent="0.25">
      <c r="B5198" s="17"/>
      <c r="C5198" s="100"/>
      <c r="D5198" s="97"/>
      <c r="E5198" s="52"/>
      <c r="F5198" s="54"/>
      <c r="G5198" s="95"/>
      <c r="H5198" s="58"/>
    </row>
    <row r="5199" spans="2:8" x14ac:dyDescent="0.25">
      <c r="B5199" s="17"/>
      <c r="C5199" s="100"/>
      <c r="D5199" s="97"/>
      <c r="E5199" s="52"/>
      <c r="F5199" s="54"/>
      <c r="G5199" s="95"/>
      <c r="H5199" s="58"/>
    </row>
    <row r="5200" spans="2:8" x14ac:dyDescent="0.25">
      <c r="B5200" s="17"/>
      <c r="C5200" s="100"/>
      <c r="D5200" s="97"/>
      <c r="E5200" s="52"/>
      <c r="F5200" s="54"/>
      <c r="G5200" s="95"/>
      <c r="H5200" s="58"/>
    </row>
    <row r="5201" spans="2:8" x14ac:dyDescent="0.25">
      <c r="B5201" s="17"/>
      <c r="C5201" s="100"/>
      <c r="D5201" s="97"/>
      <c r="E5201" s="52"/>
      <c r="F5201" s="54"/>
      <c r="G5201" s="95"/>
      <c r="H5201" s="58"/>
    </row>
    <row r="5202" spans="2:8" x14ac:dyDescent="0.25">
      <c r="B5202" s="17"/>
      <c r="C5202" s="100"/>
      <c r="D5202" s="97"/>
      <c r="E5202" s="52"/>
      <c r="F5202" s="54"/>
      <c r="G5202" s="95"/>
      <c r="H5202" s="58"/>
    </row>
    <row r="5203" spans="2:8" x14ac:dyDescent="0.25">
      <c r="B5203" s="17"/>
      <c r="C5203" s="100"/>
      <c r="D5203" s="97"/>
      <c r="E5203" s="52"/>
      <c r="F5203" s="54"/>
      <c r="G5203" s="95"/>
      <c r="H5203" s="58"/>
    </row>
    <row r="5204" spans="2:8" x14ac:dyDescent="0.25">
      <c r="B5204" s="17"/>
      <c r="C5204" s="100"/>
      <c r="D5204" s="97"/>
      <c r="E5204" s="52"/>
      <c r="F5204" s="54"/>
      <c r="G5204" s="95"/>
      <c r="H5204" s="58"/>
    </row>
    <row r="5205" spans="2:8" x14ac:dyDescent="0.25">
      <c r="B5205" s="17"/>
      <c r="C5205" s="100"/>
      <c r="D5205" s="97"/>
      <c r="E5205" s="52"/>
      <c r="F5205" s="54"/>
      <c r="G5205" s="95"/>
      <c r="H5205" s="58"/>
    </row>
    <row r="5206" spans="2:8" x14ac:dyDescent="0.25">
      <c r="B5206" s="17"/>
      <c r="C5206" s="100"/>
      <c r="D5206" s="97"/>
      <c r="E5206" s="52"/>
      <c r="F5206" s="54"/>
      <c r="G5206" s="95"/>
      <c r="H5206" s="58"/>
    </row>
    <row r="5207" spans="2:8" x14ac:dyDescent="0.25">
      <c r="B5207" s="17"/>
      <c r="C5207" s="100"/>
      <c r="D5207" s="97"/>
      <c r="E5207" s="52"/>
      <c r="F5207" s="54"/>
      <c r="G5207" s="95"/>
      <c r="H5207" s="58"/>
    </row>
    <row r="5208" spans="2:8" x14ac:dyDescent="0.25">
      <c r="B5208" s="17"/>
      <c r="C5208" s="100"/>
      <c r="D5208" s="97"/>
      <c r="E5208" s="52"/>
      <c r="F5208" s="54"/>
      <c r="G5208" s="95"/>
      <c r="H5208" s="58"/>
    </row>
    <row r="5209" spans="2:8" x14ac:dyDescent="0.25">
      <c r="B5209" s="17"/>
      <c r="C5209" s="100"/>
      <c r="D5209" s="97"/>
      <c r="E5209" s="52"/>
      <c r="F5209" s="54"/>
      <c r="G5209" s="95"/>
      <c r="H5209" s="58"/>
    </row>
    <row r="5210" spans="2:8" x14ac:dyDescent="0.25">
      <c r="B5210" s="17"/>
      <c r="C5210" s="100"/>
      <c r="D5210" s="97"/>
      <c r="E5210" s="52"/>
      <c r="F5210" s="54"/>
      <c r="G5210" s="95"/>
      <c r="H5210" s="58"/>
    </row>
    <row r="5211" spans="2:8" x14ac:dyDescent="0.25">
      <c r="B5211" s="17"/>
      <c r="C5211" s="100"/>
      <c r="D5211" s="97"/>
      <c r="E5211" s="52"/>
      <c r="F5211" s="54"/>
      <c r="G5211" s="95"/>
      <c r="H5211" s="58"/>
    </row>
    <row r="5212" spans="2:8" x14ac:dyDescent="0.25">
      <c r="B5212" s="17"/>
      <c r="C5212" s="100"/>
      <c r="D5212" s="97"/>
      <c r="E5212" s="52"/>
      <c r="F5212" s="54"/>
      <c r="G5212" s="95"/>
      <c r="H5212" s="58"/>
    </row>
    <row r="5213" spans="2:8" x14ac:dyDescent="0.25">
      <c r="B5213" s="17"/>
      <c r="C5213" s="100"/>
      <c r="D5213" s="97"/>
      <c r="E5213" s="52"/>
      <c r="F5213" s="54"/>
      <c r="G5213" s="95"/>
      <c r="H5213" s="58"/>
    </row>
    <row r="5214" spans="2:8" x14ac:dyDescent="0.25">
      <c r="B5214" s="17"/>
      <c r="C5214" s="100"/>
      <c r="D5214" s="97"/>
      <c r="E5214" s="52"/>
      <c r="F5214" s="54"/>
      <c r="G5214" s="95"/>
      <c r="H5214" s="58"/>
    </row>
    <row r="5215" spans="2:8" x14ac:dyDescent="0.25">
      <c r="B5215" s="17"/>
      <c r="C5215" s="100"/>
      <c r="D5215" s="97"/>
      <c r="E5215" s="52"/>
      <c r="F5215" s="54"/>
      <c r="G5215" s="95"/>
      <c r="H5215" s="58"/>
    </row>
    <row r="5216" spans="2:8" x14ac:dyDescent="0.25">
      <c r="B5216" s="17"/>
      <c r="C5216" s="100"/>
      <c r="D5216" s="97"/>
      <c r="E5216" s="52"/>
      <c r="F5216" s="54"/>
      <c r="G5216" s="95"/>
      <c r="H5216" s="58"/>
    </row>
    <row r="5217" spans="2:8" x14ac:dyDescent="0.25">
      <c r="B5217" s="16"/>
      <c r="C5217" s="100"/>
      <c r="D5217" s="97"/>
      <c r="E5217" s="52"/>
      <c r="F5217" s="54"/>
      <c r="G5217" s="95"/>
      <c r="H5217" s="58"/>
    </row>
    <row r="5218" spans="2:8" x14ac:dyDescent="0.25">
      <c r="B5218" s="17"/>
      <c r="C5218" s="100"/>
      <c r="D5218" s="97"/>
      <c r="E5218" s="52"/>
      <c r="F5218" s="54"/>
      <c r="G5218" s="95"/>
      <c r="H5218" s="58"/>
    </row>
    <row r="5219" spans="2:8" x14ac:dyDescent="0.25">
      <c r="B5219" s="17"/>
      <c r="C5219" s="100"/>
      <c r="D5219" s="97"/>
      <c r="E5219" s="52"/>
      <c r="F5219" s="54"/>
      <c r="G5219" s="95"/>
      <c r="H5219" s="58"/>
    </row>
    <row r="5220" spans="2:8" x14ac:dyDescent="0.25">
      <c r="B5220" s="17"/>
      <c r="C5220" s="100"/>
      <c r="D5220" s="97"/>
      <c r="E5220" s="52"/>
      <c r="F5220" s="54"/>
      <c r="G5220" s="95"/>
      <c r="H5220" s="58"/>
    </row>
    <row r="5221" spans="2:8" x14ac:dyDescent="0.25">
      <c r="B5221" s="17"/>
      <c r="C5221" s="100"/>
      <c r="D5221" s="97"/>
      <c r="E5221" s="52"/>
      <c r="F5221" s="54"/>
      <c r="G5221" s="95"/>
      <c r="H5221" s="58"/>
    </row>
    <row r="5222" spans="2:8" x14ac:dyDescent="0.25">
      <c r="B5222" s="17"/>
      <c r="C5222" s="100"/>
      <c r="D5222" s="97"/>
      <c r="E5222" s="52"/>
      <c r="F5222" s="54"/>
      <c r="G5222" s="95"/>
      <c r="H5222" s="58"/>
    </row>
    <row r="5223" spans="2:8" x14ac:dyDescent="0.25">
      <c r="B5223" s="17"/>
      <c r="C5223" s="100"/>
      <c r="D5223" s="97"/>
      <c r="E5223" s="52"/>
      <c r="F5223" s="54"/>
      <c r="G5223" s="95"/>
      <c r="H5223" s="58"/>
    </row>
    <row r="5224" spans="2:8" x14ac:dyDescent="0.25">
      <c r="B5224" s="17"/>
      <c r="C5224" s="100"/>
      <c r="D5224" s="97"/>
      <c r="E5224" s="52"/>
      <c r="F5224" s="54"/>
      <c r="G5224" s="95"/>
      <c r="H5224" s="58"/>
    </row>
    <row r="5225" spans="2:8" x14ac:dyDescent="0.25">
      <c r="B5225" s="17"/>
      <c r="C5225" s="100"/>
      <c r="D5225" s="97"/>
      <c r="E5225" s="52"/>
      <c r="F5225" s="54"/>
      <c r="G5225" s="95"/>
      <c r="H5225" s="58"/>
    </row>
    <row r="5226" spans="2:8" x14ac:dyDescent="0.25">
      <c r="B5226" s="17"/>
      <c r="C5226" s="100"/>
      <c r="D5226" s="97"/>
      <c r="E5226" s="52"/>
      <c r="F5226" s="54"/>
      <c r="G5226" s="95"/>
      <c r="H5226" s="58"/>
    </row>
    <row r="5227" spans="2:8" x14ac:dyDescent="0.25">
      <c r="B5227" s="17"/>
      <c r="C5227" s="100"/>
      <c r="D5227" s="97"/>
      <c r="E5227" s="52"/>
      <c r="F5227" s="54"/>
      <c r="G5227" s="95"/>
      <c r="H5227" s="58"/>
    </row>
    <row r="5228" spans="2:8" x14ac:dyDescent="0.25">
      <c r="B5228" s="17"/>
      <c r="C5228" s="100"/>
      <c r="D5228" s="97"/>
      <c r="E5228" s="52"/>
      <c r="F5228" s="54"/>
      <c r="G5228" s="95"/>
      <c r="H5228" s="58"/>
    </row>
    <row r="5229" spans="2:8" x14ac:dyDescent="0.25">
      <c r="B5229" s="17"/>
      <c r="C5229" s="100"/>
      <c r="D5229" s="97"/>
      <c r="E5229" s="52"/>
      <c r="F5229" s="54"/>
      <c r="G5229" s="95"/>
      <c r="H5229" s="58"/>
    </row>
    <row r="5230" spans="2:8" x14ac:dyDescent="0.25">
      <c r="B5230" s="17"/>
      <c r="C5230" s="100"/>
      <c r="D5230" s="97"/>
      <c r="E5230" s="52"/>
      <c r="F5230" s="54"/>
      <c r="G5230" s="95"/>
      <c r="H5230" s="58"/>
    </row>
    <row r="5231" spans="2:8" x14ac:dyDescent="0.25">
      <c r="B5231" s="17"/>
      <c r="C5231" s="100"/>
      <c r="D5231" s="97"/>
      <c r="E5231" s="52"/>
      <c r="F5231" s="54"/>
      <c r="G5231" s="95"/>
      <c r="H5231" s="58"/>
    </row>
    <row r="5232" spans="2:8" x14ac:dyDescent="0.25">
      <c r="B5232" s="17"/>
      <c r="C5232" s="100"/>
      <c r="D5232" s="97"/>
      <c r="E5232" s="52"/>
      <c r="F5232" s="54"/>
      <c r="G5232" s="95"/>
      <c r="H5232" s="58"/>
    </row>
    <row r="5233" spans="2:8" x14ac:dyDescent="0.25">
      <c r="B5233" s="17"/>
      <c r="C5233" s="100"/>
      <c r="D5233" s="97"/>
      <c r="E5233" s="52"/>
      <c r="F5233" s="54"/>
      <c r="G5233" s="95"/>
      <c r="H5233" s="58"/>
    </row>
    <row r="5234" spans="2:8" x14ac:dyDescent="0.25">
      <c r="B5234" s="17"/>
      <c r="C5234" s="100"/>
      <c r="D5234" s="97"/>
      <c r="E5234" s="52"/>
      <c r="F5234" s="54"/>
      <c r="G5234" s="95"/>
      <c r="H5234" s="58"/>
    </row>
    <row r="5235" spans="2:8" x14ac:dyDescent="0.25">
      <c r="B5235" s="17"/>
      <c r="C5235" s="100"/>
      <c r="D5235" s="97"/>
      <c r="E5235" s="52"/>
      <c r="F5235" s="54"/>
      <c r="G5235" s="95"/>
      <c r="H5235" s="58"/>
    </row>
    <row r="5236" spans="2:8" x14ac:dyDescent="0.25">
      <c r="B5236" s="17"/>
      <c r="C5236" s="100"/>
      <c r="D5236" s="97"/>
      <c r="E5236" s="52"/>
      <c r="F5236" s="54"/>
      <c r="G5236" s="95"/>
      <c r="H5236" s="58"/>
    </row>
    <row r="5237" spans="2:8" x14ac:dyDescent="0.25">
      <c r="B5237" s="17"/>
      <c r="C5237" s="100"/>
      <c r="D5237" s="97"/>
      <c r="E5237" s="52"/>
      <c r="F5237" s="54"/>
      <c r="G5237" s="95"/>
      <c r="H5237" s="58"/>
    </row>
    <row r="5238" spans="2:8" x14ac:dyDescent="0.25">
      <c r="B5238" s="17"/>
      <c r="C5238" s="100"/>
      <c r="D5238" s="97"/>
      <c r="E5238" s="52"/>
      <c r="F5238" s="54"/>
      <c r="G5238" s="95"/>
      <c r="H5238" s="58"/>
    </row>
    <row r="5239" spans="2:8" x14ac:dyDescent="0.25">
      <c r="B5239" s="17"/>
      <c r="C5239" s="100"/>
      <c r="D5239" s="97"/>
      <c r="E5239" s="52"/>
      <c r="F5239" s="54"/>
      <c r="G5239" s="95"/>
      <c r="H5239" s="58"/>
    </row>
    <row r="5240" spans="2:8" x14ac:dyDescent="0.25">
      <c r="B5240" s="17"/>
      <c r="C5240" s="100"/>
      <c r="D5240" s="97"/>
      <c r="E5240" s="52"/>
      <c r="F5240" s="54"/>
      <c r="G5240" s="95"/>
      <c r="H5240" s="58"/>
    </row>
    <row r="5241" spans="2:8" x14ac:dyDescent="0.25">
      <c r="B5241" s="17"/>
      <c r="C5241" s="100"/>
      <c r="D5241" s="97"/>
      <c r="E5241" s="52"/>
      <c r="F5241" s="54"/>
      <c r="G5241" s="95"/>
      <c r="H5241" s="58"/>
    </row>
    <row r="5242" spans="2:8" x14ac:dyDescent="0.25">
      <c r="B5242" s="17"/>
      <c r="C5242" s="100"/>
      <c r="D5242" s="97"/>
      <c r="E5242" s="52"/>
      <c r="F5242" s="54"/>
      <c r="G5242" s="95"/>
      <c r="H5242" s="58"/>
    </row>
    <row r="5243" spans="2:8" x14ac:dyDescent="0.25">
      <c r="B5243" s="17"/>
      <c r="C5243" s="100"/>
      <c r="D5243" s="97"/>
      <c r="E5243" s="52"/>
      <c r="F5243" s="54"/>
      <c r="G5243" s="95"/>
      <c r="H5243" s="58"/>
    </row>
    <row r="5244" spans="2:8" x14ac:dyDescent="0.25">
      <c r="B5244" s="17"/>
      <c r="C5244" s="100"/>
      <c r="D5244" s="97"/>
      <c r="E5244" s="52"/>
      <c r="F5244" s="54"/>
      <c r="G5244" s="95"/>
      <c r="H5244" s="58"/>
    </row>
    <row r="5245" spans="2:8" x14ac:dyDescent="0.25">
      <c r="B5245" s="17"/>
      <c r="C5245" s="100"/>
      <c r="D5245" s="97"/>
      <c r="E5245" s="52"/>
      <c r="F5245" s="54"/>
      <c r="G5245" s="95"/>
      <c r="H5245" s="58"/>
    </row>
    <row r="5246" spans="2:8" x14ac:dyDescent="0.25">
      <c r="B5246" s="17"/>
      <c r="C5246" s="100"/>
      <c r="D5246" s="97"/>
      <c r="E5246" s="52"/>
      <c r="F5246" s="54"/>
      <c r="G5246" s="95"/>
      <c r="H5246" s="58"/>
    </row>
    <row r="5247" spans="2:8" x14ac:dyDescent="0.25">
      <c r="B5247" s="16"/>
      <c r="C5247" s="100"/>
      <c r="D5247" s="97"/>
      <c r="E5247" s="52"/>
      <c r="F5247" s="54"/>
      <c r="G5247" s="95"/>
      <c r="H5247" s="58"/>
    </row>
    <row r="5248" spans="2:8" x14ac:dyDescent="0.25">
      <c r="B5248" s="17"/>
      <c r="C5248" s="100"/>
      <c r="D5248" s="97"/>
      <c r="E5248" s="52"/>
      <c r="F5248" s="54"/>
      <c r="G5248" s="95"/>
      <c r="H5248" s="58"/>
    </row>
    <row r="5249" spans="2:8" x14ac:dyDescent="0.25">
      <c r="B5249" s="17"/>
      <c r="C5249" s="100"/>
      <c r="D5249" s="97"/>
      <c r="E5249" s="52"/>
      <c r="F5249" s="54"/>
      <c r="G5249" s="95"/>
      <c r="H5249" s="58"/>
    </row>
    <row r="5250" spans="2:8" x14ac:dyDescent="0.25">
      <c r="B5250" s="17"/>
      <c r="C5250" s="100"/>
      <c r="D5250" s="97"/>
      <c r="E5250" s="52"/>
      <c r="F5250" s="54"/>
      <c r="G5250" s="95"/>
      <c r="H5250" s="58"/>
    </row>
    <row r="5251" spans="2:8" x14ac:dyDescent="0.25">
      <c r="B5251" s="17"/>
      <c r="C5251" s="100"/>
      <c r="D5251" s="97"/>
      <c r="E5251" s="52"/>
      <c r="F5251" s="54"/>
      <c r="G5251" s="95"/>
      <c r="H5251" s="58"/>
    </row>
    <row r="5252" spans="2:8" x14ac:dyDescent="0.25">
      <c r="B5252" s="17"/>
      <c r="C5252" s="100"/>
      <c r="D5252" s="97"/>
      <c r="E5252" s="52"/>
      <c r="F5252" s="54"/>
      <c r="G5252" s="95"/>
      <c r="H5252" s="58"/>
    </row>
    <row r="5253" spans="2:8" x14ac:dyDescent="0.25">
      <c r="B5253" s="17"/>
      <c r="C5253" s="100"/>
      <c r="D5253" s="97"/>
      <c r="E5253" s="52"/>
      <c r="F5253" s="54"/>
      <c r="G5253" s="95"/>
      <c r="H5253" s="58"/>
    </row>
    <row r="5254" spans="2:8" x14ac:dyDescent="0.25">
      <c r="B5254" s="17"/>
      <c r="C5254" s="100"/>
      <c r="D5254" s="97"/>
      <c r="E5254" s="52"/>
      <c r="F5254" s="54"/>
      <c r="G5254" s="95"/>
      <c r="H5254" s="58"/>
    </row>
    <row r="5255" spans="2:8" x14ac:dyDescent="0.25">
      <c r="B5255" s="17"/>
      <c r="C5255" s="100"/>
      <c r="D5255" s="97"/>
      <c r="E5255" s="52"/>
      <c r="F5255" s="54"/>
      <c r="G5255" s="95"/>
      <c r="H5255" s="58"/>
    </row>
    <row r="5256" spans="2:8" x14ac:dyDescent="0.25">
      <c r="B5256" s="17"/>
      <c r="C5256" s="100"/>
      <c r="D5256" s="97"/>
      <c r="E5256" s="52"/>
      <c r="F5256" s="54"/>
      <c r="G5256" s="95"/>
      <c r="H5256" s="58"/>
    </row>
    <row r="5257" spans="2:8" x14ac:dyDescent="0.25">
      <c r="B5257" s="17"/>
      <c r="C5257" s="100"/>
      <c r="D5257" s="97"/>
      <c r="E5257" s="52"/>
      <c r="F5257" s="54"/>
      <c r="G5257" s="95"/>
      <c r="H5257" s="58"/>
    </row>
    <row r="5258" spans="2:8" x14ac:dyDescent="0.25">
      <c r="B5258" s="17"/>
      <c r="C5258" s="100"/>
      <c r="D5258" s="97"/>
      <c r="E5258" s="52"/>
      <c r="F5258" s="54"/>
      <c r="G5258" s="95"/>
      <c r="H5258" s="58"/>
    </row>
    <row r="5259" spans="2:8" x14ac:dyDescent="0.25">
      <c r="B5259" s="17"/>
      <c r="C5259" s="100"/>
      <c r="D5259" s="97"/>
      <c r="E5259" s="52"/>
      <c r="F5259" s="54"/>
      <c r="G5259" s="95"/>
      <c r="H5259" s="58"/>
    </row>
    <row r="5260" spans="2:8" x14ac:dyDescent="0.25">
      <c r="B5260" s="17"/>
      <c r="C5260" s="100"/>
      <c r="D5260" s="97"/>
      <c r="E5260" s="52"/>
      <c r="F5260" s="54"/>
      <c r="G5260" s="95"/>
      <c r="H5260" s="58"/>
    </row>
    <row r="5261" spans="2:8" x14ac:dyDescent="0.25">
      <c r="B5261" s="17"/>
      <c r="C5261" s="100"/>
      <c r="D5261" s="97"/>
      <c r="E5261" s="52"/>
      <c r="F5261" s="54"/>
      <c r="G5261" s="95"/>
      <c r="H5261" s="58"/>
    </row>
    <row r="5262" spans="2:8" x14ac:dyDescent="0.25">
      <c r="B5262" s="17"/>
      <c r="C5262" s="100"/>
      <c r="D5262" s="97"/>
      <c r="E5262" s="52"/>
      <c r="F5262" s="54"/>
      <c r="G5262" s="95"/>
      <c r="H5262" s="58"/>
    </row>
    <row r="5263" spans="2:8" x14ac:dyDescent="0.25">
      <c r="B5263" s="17"/>
      <c r="C5263" s="100"/>
      <c r="D5263" s="97"/>
      <c r="E5263" s="52"/>
      <c r="F5263" s="54"/>
      <c r="G5263" s="95"/>
      <c r="H5263" s="58"/>
    </row>
    <row r="5264" spans="2:8" x14ac:dyDescent="0.25">
      <c r="B5264" s="17"/>
      <c r="C5264" s="100"/>
      <c r="D5264" s="97"/>
      <c r="E5264" s="52"/>
      <c r="F5264" s="54"/>
      <c r="G5264" s="95"/>
      <c r="H5264" s="58"/>
    </row>
    <row r="5265" spans="2:8" x14ac:dyDescent="0.25">
      <c r="B5265" s="17"/>
      <c r="C5265" s="100"/>
      <c r="D5265" s="97"/>
      <c r="E5265" s="52"/>
      <c r="F5265" s="54"/>
      <c r="G5265" s="95"/>
      <c r="H5265" s="58"/>
    </row>
    <row r="5266" spans="2:8" x14ac:dyDescent="0.25">
      <c r="B5266" s="17"/>
      <c r="C5266" s="100"/>
      <c r="D5266" s="97"/>
      <c r="E5266" s="52"/>
      <c r="F5266" s="54"/>
      <c r="G5266" s="95"/>
      <c r="H5266" s="58"/>
    </row>
    <row r="5267" spans="2:8" x14ac:dyDescent="0.25">
      <c r="B5267" s="17"/>
      <c r="C5267" s="100"/>
      <c r="D5267" s="97"/>
      <c r="E5267" s="52"/>
      <c r="F5267" s="54"/>
      <c r="G5267" s="95"/>
      <c r="H5267" s="58"/>
    </row>
    <row r="5268" spans="2:8" x14ac:dyDescent="0.25">
      <c r="B5268" s="17"/>
      <c r="C5268" s="100"/>
      <c r="D5268" s="97"/>
      <c r="E5268" s="52"/>
      <c r="F5268" s="54"/>
      <c r="G5268" s="95"/>
      <c r="H5268" s="58"/>
    </row>
    <row r="5269" spans="2:8" x14ac:dyDescent="0.25">
      <c r="B5269" s="17"/>
      <c r="C5269" s="100"/>
      <c r="D5269" s="97"/>
      <c r="E5269" s="52"/>
      <c r="F5269" s="54"/>
      <c r="G5269" s="95"/>
      <c r="H5269" s="58"/>
    </row>
    <row r="5270" spans="2:8" x14ac:dyDescent="0.25">
      <c r="B5270" s="17"/>
      <c r="C5270" s="100"/>
      <c r="D5270" s="97"/>
      <c r="E5270" s="52"/>
      <c r="F5270" s="54"/>
      <c r="G5270" s="95"/>
      <c r="H5270" s="58"/>
    </row>
    <row r="5271" spans="2:8" x14ac:dyDescent="0.25">
      <c r="B5271" s="17"/>
      <c r="C5271" s="100"/>
      <c r="D5271" s="97"/>
      <c r="E5271" s="52"/>
      <c r="F5271" s="54"/>
      <c r="G5271" s="95"/>
      <c r="H5271" s="58"/>
    </row>
    <row r="5272" spans="2:8" x14ac:dyDescent="0.25">
      <c r="B5272" s="17"/>
      <c r="C5272" s="100"/>
      <c r="D5272" s="97"/>
      <c r="E5272" s="52"/>
      <c r="F5272" s="54"/>
      <c r="G5272" s="95"/>
      <c r="H5272" s="58"/>
    </row>
    <row r="5273" spans="2:8" x14ac:dyDescent="0.25">
      <c r="B5273" s="17"/>
      <c r="C5273" s="100"/>
      <c r="D5273" s="97"/>
      <c r="E5273" s="52"/>
      <c r="F5273" s="54"/>
      <c r="G5273" s="95"/>
      <c r="H5273" s="58"/>
    </row>
    <row r="5274" spans="2:8" x14ac:dyDescent="0.25">
      <c r="B5274" s="17"/>
      <c r="C5274" s="100"/>
      <c r="D5274" s="97"/>
      <c r="E5274" s="52"/>
      <c r="F5274" s="54"/>
      <c r="G5274" s="95"/>
      <c r="H5274" s="58"/>
    </row>
    <row r="5275" spans="2:8" x14ac:dyDescent="0.25">
      <c r="B5275" s="17"/>
      <c r="C5275" s="100"/>
      <c r="D5275" s="97"/>
      <c r="E5275" s="52"/>
      <c r="F5275" s="54"/>
      <c r="G5275" s="95"/>
      <c r="H5275" s="58"/>
    </row>
    <row r="5276" spans="2:8" x14ac:dyDescent="0.25">
      <c r="B5276" s="17"/>
      <c r="C5276" s="100"/>
      <c r="D5276" s="97"/>
      <c r="E5276" s="52"/>
      <c r="F5276" s="54"/>
      <c r="G5276" s="95"/>
      <c r="H5276" s="58"/>
    </row>
    <row r="5277" spans="2:8" x14ac:dyDescent="0.25">
      <c r="B5277" s="16"/>
      <c r="C5277" s="100"/>
      <c r="D5277" s="97"/>
      <c r="E5277" s="52"/>
      <c r="F5277" s="54"/>
      <c r="G5277" s="95"/>
      <c r="H5277" s="58"/>
    </row>
    <row r="5278" spans="2:8" x14ac:dyDescent="0.25">
      <c r="B5278" s="17"/>
      <c r="C5278" s="100"/>
      <c r="D5278" s="97"/>
      <c r="E5278" s="52"/>
      <c r="F5278" s="54"/>
      <c r="G5278" s="95"/>
      <c r="H5278" s="58"/>
    </row>
    <row r="5279" spans="2:8" x14ac:dyDescent="0.25">
      <c r="B5279" s="17"/>
      <c r="C5279" s="100"/>
      <c r="D5279" s="97"/>
      <c r="E5279" s="52"/>
      <c r="F5279" s="54"/>
      <c r="G5279" s="95"/>
      <c r="H5279" s="58"/>
    </row>
    <row r="5280" spans="2:8" x14ac:dyDescent="0.25">
      <c r="B5280" s="17"/>
      <c r="C5280" s="100"/>
      <c r="D5280" s="97"/>
      <c r="E5280" s="52"/>
      <c r="F5280" s="54"/>
      <c r="G5280" s="95"/>
      <c r="H5280" s="58"/>
    </row>
    <row r="5281" spans="2:8" x14ac:dyDescent="0.25">
      <c r="B5281" s="17"/>
      <c r="C5281" s="100"/>
      <c r="D5281" s="97"/>
      <c r="E5281" s="52"/>
      <c r="F5281" s="54"/>
      <c r="G5281" s="95"/>
      <c r="H5281" s="58"/>
    </row>
    <row r="5282" spans="2:8" x14ac:dyDescent="0.25">
      <c r="B5282" s="17"/>
      <c r="C5282" s="100"/>
      <c r="D5282" s="97"/>
      <c r="E5282" s="52"/>
      <c r="F5282" s="54"/>
      <c r="G5282" s="95"/>
      <c r="H5282" s="58"/>
    </row>
    <row r="5283" spans="2:8" x14ac:dyDescent="0.25">
      <c r="B5283" s="17"/>
      <c r="C5283" s="100"/>
      <c r="D5283" s="97"/>
      <c r="E5283" s="52"/>
      <c r="F5283" s="54"/>
      <c r="G5283" s="95"/>
      <c r="H5283" s="58"/>
    </row>
    <row r="5284" spans="2:8" x14ac:dyDescent="0.25">
      <c r="B5284" s="17"/>
      <c r="C5284" s="100"/>
      <c r="D5284" s="97"/>
      <c r="E5284" s="52"/>
      <c r="F5284" s="54"/>
      <c r="G5284" s="95"/>
      <c r="H5284" s="58"/>
    </row>
    <row r="5285" spans="2:8" x14ac:dyDescent="0.25">
      <c r="B5285" s="17"/>
      <c r="C5285" s="100"/>
      <c r="D5285" s="97"/>
      <c r="E5285" s="52"/>
      <c r="F5285" s="54"/>
      <c r="G5285" s="95"/>
      <c r="H5285" s="58"/>
    </row>
    <row r="5286" spans="2:8" x14ac:dyDescent="0.25">
      <c r="B5286" s="17"/>
      <c r="C5286" s="100"/>
      <c r="D5286" s="97"/>
      <c r="E5286" s="52"/>
      <c r="F5286" s="54"/>
      <c r="G5286" s="95"/>
      <c r="H5286" s="58"/>
    </row>
    <row r="5287" spans="2:8" x14ac:dyDescent="0.25">
      <c r="B5287" s="17"/>
      <c r="C5287" s="100"/>
      <c r="D5287" s="97"/>
      <c r="E5287" s="52"/>
      <c r="F5287" s="54"/>
      <c r="G5287" s="95"/>
      <c r="H5287" s="58"/>
    </row>
    <row r="5288" spans="2:8" x14ac:dyDescent="0.25">
      <c r="B5288" s="17"/>
      <c r="C5288" s="100"/>
      <c r="D5288" s="97"/>
      <c r="E5288" s="52"/>
      <c r="F5288" s="54"/>
      <c r="G5288" s="95"/>
      <c r="H5288" s="58"/>
    </row>
    <row r="5289" spans="2:8" x14ac:dyDescent="0.25">
      <c r="B5289" s="17"/>
      <c r="C5289" s="100"/>
      <c r="D5289" s="97"/>
      <c r="E5289" s="52"/>
      <c r="F5289" s="54"/>
      <c r="G5289" s="95"/>
      <c r="H5289" s="58"/>
    </row>
    <row r="5290" spans="2:8" x14ac:dyDescent="0.25">
      <c r="B5290" s="17"/>
      <c r="C5290" s="100"/>
      <c r="D5290" s="97"/>
      <c r="E5290" s="52"/>
      <c r="F5290" s="54"/>
      <c r="G5290" s="95"/>
      <c r="H5290" s="58"/>
    </row>
    <row r="5291" spans="2:8" x14ac:dyDescent="0.25">
      <c r="B5291" s="17"/>
      <c r="C5291" s="100"/>
      <c r="D5291" s="97"/>
      <c r="E5291" s="52"/>
      <c r="F5291" s="54"/>
      <c r="G5291" s="95"/>
      <c r="H5291" s="58"/>
    </row>
    <row r="5292" spans="2:8" x14ac:dyDescent="0.25">
      <c r="B5292" s="17"/>
      <c r="C5292" s="100"/>
      <c r="D5292" s="97"/>
      <c r="E5292" s="52"/>
      <c r="F5292" s="54"/>
      <c r="G5292" s="95"/>
      <c r="H5292" s="58"/>
    </row>
    <row r="5293" spans="2:8" x14ac:dyDescent="0.25">
      <c r="B5293" s="17"/>
      <c r="C5293" s="100"/>
      <c r="D5293" s="97"/>
      <c r="E5293" s="52"/>
      <c r="F5293" s="54"/>
      <c r="G5293" s="95"/>
      <c r="H5293" s="58"/>
    </row>
    <row r="5294" spans="2:8" x14ac:dyDescent="0.25">
      <c r="B5294" s="17"/>
      <c r="C5294" s="100"/>
      <c r="D5294" s="97"/>
      <c r="E5294" s="52"/>
      <c r="F5294" s="54"/>
      <c r="G5294" s="95"/>
      <c r="H5294" s="58"/>
    </row>
    <row r="5295" spans="2:8" x14ac:dyDescent="0.25">
      <c r="B5295" s="17"/>
      <c r="C5295" s="100"/>
      <c r="D5295" s="97"/>
      <c r="E5295" s="52"/>
      <c r="F5295" s="54"/>
      <c r="G5295" s="95"/>
      <c r="H5295" s="58"/>
    </row>
    <row r="5296" spans="2:8" x14ac:dyDescent="0.25">
      <c r="B5296" s="17"/>
      <c r="C5296" s="100"/>
      <c r="D5296" s="97"/>
      <c r="E5296" s="52"/>
      <c r="F5296" s="54"/>
      <c r="G5296" s="95"/>
      <c r="H5296" s="58"/>
    </row>
    <row r="5297" spans="2:8" x14ac:dyDescent="0.25">
      <c r="B5297" s="17"/>
      <c r="C5297" s="100"/>
      <c r="D5297" s="97"/>
      <c r="E5297" s="52"/>
      <c r="F5297" s="54"/>
      <c r="G5297" s="95"/>
      <c r="H5297" s="58"/>
    </row>
    <row r="5298" spans="2:8" x14ac:dyDescent="0.25">
      <c r="B5298" s="17"/>
      <c r="C5298" s="100"/>
      <c r="D5298" s="97"/>
      <c r="E5298" s="52"/>
      <c r="F5298" s="54"/>
      <c r="G5298" s="95"/>
      <c r="H5298" s="58"/>
    </row>
    <row r="5299" spans="2:8" x14ac:dyDescent="0.25">
      <c r="B5299" s="17"/>
      <c r="C5299" s="100"/>
      <c r="D5299" s="97"/>
      <c r="E5299" s="52"/>
      <c r="F5299" s="54"/>
      <c r="G5299" s="95"/>
      <c r="H5299" s="58"/>
    </row>
    <row r="5300" spans="2:8" x14ac:dyDescent="0.25">
      <c r="B5300" s="17"/>
      <c r="C5300" s="100"/>
      <c r="D5300" s="97"/>
      <c r="E5300" s="52"/>
      <c r="F5300" s="54"/>
      <c r="G5300" s="95"/>
      <c r="H5300" s="58"/>
    </row>
    <row r="5301" spans="2:8" x14ac:dyDescent="0.25">
      <c r="B5301" s="17"/>
      <c r="C5301" s="100"/>
      <c r="D5301" s="97"/>
      <c r="E5301" s="52"/>
      <c r="F5301" s="54"/>
      <c r="G5301" s="95"/>
      <c r="H5301" s="58"/>
    </row>
    <row r="5302" spans="2:8" x14ac:dyDescent="0.25">
      <c r="B5302" s="17"/>
      <c r="C5302" s="100"/>
      <c r="D5302" s="97"/>
      <c r="E5302" s="52"/>
      <c r="F5302" s="54"/>
      <c r="G5302" s="95"/>
      <c r="H5302" s="58"/>
    </row>
    <row r="5303" spans="2:8" x14ac:dyDescent="0.25">
      <c r="B5303" s="17"/>
      <c r="C5303" s="100"/>
      <c r="D5303" s="97"/>
      <c r="E5303" s="52"/>
      <c r="F5303" s="54"/>
      <c r="G5303" s="95"/>
      <c r="H5303" s="58"/>
    </row>
    <row r="5304" spans="2:8" x14ac:dyDescent="0.25">
      <c r="B5304" s="17"/>
      <c r="C5304" s="100"/>
      <c r="D5304" s="97"/>
      <c r="E5304" s="52"/>
      <c r="F5304" s="54"/>
      <c r="G5304" s="95"/>
      <c r="H5304" s="58"/>
    </row>
    <row r="5305" spans="2:8" x14ac:dyDescent="0.25">
      <c r="B5305" s="17"/>
      <c r="C5305" s="100"/>
      <c r="D5305" s="97"/>
      <c r="E5305" s="52"/>
      <c r="F5305" s="54"/>
      <c r="G5305" s="95"/>
      <c r="H5305" s="58"/>
    </row>
    <row r="5306" spans="2:8" x14ac:dyDescent="0.25">
      <c r="B5306" s="17"/>
      <c r="C5306" s="100"/>
      <c r="D5306" s="97"/>
      <c r="E5306" s="52"/>
      <c r="F5306" s="54"/>
      <c r="G5306" s="95"/>
      <c r="H5306" s="58"/>
    </row>
    <row r="5307" spans="2:8" x14ac:dyDescent="0.25">
      <c r="B5307" s="16"/>
      <c r="C5307" s="100"/>
      <c r="D5307" s="97"/>
      <c r="E5307" s="52"/>
      <c r="F5307" s="54"/>
      <c r="G5307" s="95"/>
      <c r="H5307" s="58"/>
    </row>
    <row r="5308" spans="2:8" x14ac:dyDescent="0.25">
      <c r="B5308" s="17"/>
      <c r="C5308" s="100"/>
      <c r="D5308" s="97"/>
      <c r="E5308" s="52"/>
      <c r="F5308" s="54"/>
      <c r="G5308" s="95"/>
      <c r="H5308" s="58"/>
    </row>
    <row r="5309" spans="2:8" x14ac:dyDescent="0.25">
      <c r="B5309" s="17"/>
      <c r="C5309" s="100"/>
      <c r="D5309" s="97"/>
      <c r="E5309" s="52"/>
      <c r="F5309" s="54"/>
      <c r="G5309" s="95"/>
      <c r="H5309" s="58"/>
    </row>
    <row r="5310" spans="2:8" x14ac:dyDescent="0.25">
      <c r="B5310" s="17"/>
      <c r="C5310" s="100"/>
      <c r="D5310" s="97"/>
      <c r="E5310" s="52"/>
      <c r="F5310" s="54"/>
      <c r="G5310" s="95"/>
      <c r="H5310" s="58"/>
    </row>
    <row r="5311" spans="2:8" x14ac:dyDescent="0.25">
      <c r="B5311" s="17"/>
      <c r="C5311" s="100"/>
      <c r="D5311" s="97"/>
      <c r="E5311" s="52"/>
      <c r="F5311" s="54"/>
      <c r="G5311" s="95"/>
      <c r="H5311" s="58"/>
    </row>
    <row r="5312" spans="2:8" x14ac:dyDescent="0.25">
      <c r="B5312" s="17"/>
      <c r="C5312" s="100"/>
      <c r="D5312" s="97"/>
      <c r="E5312" s="52"/>
      <c r="F5312" s="54"/>
      <c r="G5312" s="95"/>
      <c r="H5312" s="58"/>
    </row>
    <row r="5313" spans="2:8" x14ac:dyDescent="0.25">
      <c r="B5313" s="17"/>
      <c r="C5313" s="100"/>
      <c r="D5313" s="97"/>
      <c r="E5313" s="52"/>
      <c r="F5313" s="54"/>
      <c r="G5313" s="95"/>
      <c r="H5313" s="58"/>
    </row>
    <row r="5314" spans="2:8" x14ac:dyDescent="0.25">
      <c r="B5314" s="17"/>
      <c r="C5314" s="100"/>
      <c r="D5314" s="97"/>
      <c r="E5314" s="52"/>
      <c r="F5314" s="54"/>
      <c r="G5314" s="95"/>
      <c r="H5314" s="58"/>
    </row>
    <row r="5315" spans="2:8" x14ac:dyDescent="0.25">
      <c r="B5315" s="17"/>
      <c r="C5315" s="100"/>
      <c r="D5315" s="97"/>
      <c r="E5315" s="52"/>
      <c r="F5315" s="54"/>
      <c r="G5315" s="95"/>
      <c r="H5315" s="58"/>
    </row>
    <row r="5316" spans="2:8" x14ac:dyDescent="0.25">
      <c r="B5316" s="17"/>
      <c r="C5316" s="100"/>
      <c r="D5316" s="97"/>
      <c r="E5316" s="52"/>
      <c r="F5316" s="54"/>
      <c r="G5316" s="95"/>
      <c r="H5316" s="58"/>
    </row>
    <row r="5317" spans="2:8" x14ac:dyDescent="0.25">
      <c r="B5317" s="17"/>
      <c r="C5317" s="100"/>
      <c r="D5317" s="97"/>
      <c r="E5317" s="52"/>
      <c r="F5317" s="54"/>
      <c r="G5317" s="95"/>
      <c r="H5317" s="58"/>
    </row>
    <row r="5318" spans="2:8" x14ac:dyDescent="0.25">
      <c r="B5318" s="17"/>
      <c r="C5318" s="100"/>
      <c r="D5318" s="97"/>
      <c r="E5318" s="52"/>
      <c r="F5318" s="54"/>
      <c r="G5318" s="95"/>
      <c r="H5318" s="58"/>
    </row>
    <row r="5319" spans="2:8" x14ac:dyDescent="0.25">
      <c r="B5319" s="17"/>
      <c r="C5319" s="100"/>
      <c r="D5319" s="97"/>
      <c r="E5319" s="52"/>
      <c r="F5319" s="54"/>
      <c r="G5319" s="95"/>
      <c r="H5319" s="58"/>
    </row>
    <row r="5320" spans="2:8" x14ac:dyDescent="0.25">
      <c r="B5320" s="17"/>
      <c r="C5320" s="100"/>
      <c r="D5320" s="97"/>
      <c r="E5320" s="52"/>
      <c r="F5320" s="54"/>
      <c r="G5320" s="95"/>
      <c r="H5320" s="58"/>
    </row>
    <row r="5321" spans="2:8" x14ac:dyDescent="0.25">
      <c r="B5321" s="17"/>
      <c r="C5321" s="100"/>
      <c r="D5321" s="97"/>
      <c r="E5321" s="52"/>
      <c r="F5321" s="54"/>
      <c r="G5321" s="95"/>
      <c r="H5321" s="58"/>
    </row>
    <row r="5322" spans="2:8" x14ac:dyDescent="0.25">
      <c r="B5322" s="17"/>
      <c r="C5322" s="100"/>
      <c r="D5322" s="97"/>
      <c r="E5322" s="52"/>
      <c r="F5322" s="54"/>
      <c r="G5322" s="95"/>
      <c r="H5322" s="58"/>
    </row>
    <row r="5323" spans="2:8" x14ac:dyDescent="0.25">
      <c r="B5323" s="17"/>
      <c r="C5323" s="100"/>
      <c r="D5323" s="97"/>
      <c r="E5323" s="52"/>
      <c r="F5323" s="54"/>
      <c r="G5323" s="95"/>
      <c r="H5323" s="58"/>
    </row>
    <row r="5324" spans="2:8" x14ac:dyDescent="0.25">
      <c r="B5324" s="17"/>
      <c r="C5324" s="100"/>
      <c r="D5324" s="97"/>
      <c r="E5324" s="52"/>
      <c r="F5324" s="54"/>
      <c r="G5324" s="95"/>
      <c r="H5324" s="58"/>
    </row>
    <row r="5325" spans="2:8" x14ac:dyDescent="0.25">
      <c r="B5325" s="17"/>
      <c r="C5325" s="100"/>
      <c r="D5325" s="97"/>
      <c r="E5325" s="52"/>
      <c r="F5325" s="54"/>
      <c r="G5325" s="95"/>
      <c r="H5325" s="58"/>
    </row>
    <row r="5326" spans="2:8" x14ac:dyDescent="0.25">
      <c r="B5326" s="17"/>
      <c r="C5326" s="100"/>
      <c r="D5326" s="97"/>
      <c r="E5326" s="52"/>
      <c r="F5326" s="54"/>
      <c r="G5326" s="95"/>
      <c r="H5326" s="58"/>
    </row>
    <row r="5327" spans="2:8" x14ac:dyDescent="0.25">
      <c r="B5327" s="17"/>
      <c r="C5327" s="100"/>
      <c r="D5327" s="97"/>
      <c r="E5327" s="52"/>
      <c r="F5327" s="54"/>
      <c r="G5327" s="95"/>
      <c r="H5327" s="58"/>
    </row>
    <row r="5328" spans="2:8" x14ac:dyDescent="0.25">
      <c r="B5328" s="17"/>
      <c r="C5328" s="100"/>
      <c r="D5328" s="97"/>
      <c r="E5328" s="52"/>
      <c r="F5328" s="54"/>
      <c r="G5328" s="95"/>
      <c r="H5328" s="58"/>
    </row>
    <row r="5329" spans="2:8" x14ac:dyDescent="0.25">
      <c r="B5329" s="17"/>
      <c r="C5329" s="100"/>
      <c r="D5329" s="97"/>
      <c r="E5329" s="52"/>
      <c r="F5329" s="54"/>
      <c r="G5329" s="95"/>
      <c r="H5329" s="58"/>
    </row>
    <row r="5330" spans="2:8" x14ac:dyDescent="0.25">
      <c r="B5330" s="17"/>
      <c r="C5330" s="100"/>
      <c r="D5330" s="97"/>
      <c r="E5330" s="52"/>
      <c r="F5330" s="54"/>
      <c r="G5330" s="95"/>
      <c r="H5330" s="58"/>
    </row>
    <row r="5331" spans="2:8" x14ac:dyDescent="0.25">
      <c r="B5331" s="17"/>
      <c r="C5331" s="100"/>
      <c r="D5331" s="97"/>
      <c r="E5331" s="52"/>
      <c r="F5331" s="54"/>
      <c r="G5331" s="95"/>
      <c r="H5331" s="58"/>
    </row>
    <row r="5332" spans="2:8" x14ac:dyDescent="0.25">
      <c r="B5332" s="17"/>
      <c r="C5332" s="100"/>
      <c r="D5332" s="97"/>
      <c r="E5332" s="52"/>
      <c r="F5332" s="54"/>
      <c r="G5332" s="95"/>
      <c r="H5332" s="58"/>
    </row>
    <row r="5333" spans="2:8" x14ac:dyDescent="0.25">
      <c r="B5333" s="17"/>
      <c r="C5333" s="100"/>
      <c r="D5333" s="97"/>
      <c r="E5333" s="52"/>
      <c r="F5333" s="54"/>
      <c r="G5333" s="95"/>
      <c r="H5333" s="58"/>
    </row>
    <row r="5334" spans="2:8" x14ac:dyDescent="0.25">
      <c r="B5334" s="17"/>
      <c r="C5334" s="100"/>
      <c r="D5334" s="97"/>
      <c r="E5334" s="52"/>
      <c r="F5334" s="54"/>
      <c r="G5334" s="95"/>
      <c r="H5334" s="58"/>
    </row>
    <row r="5335" spans="2:8" x14ac:dyDescent="0.25">
      <c r="B5335" s="17"/>
      <c r="C5335" s="100"/>
      <c r="D5335" s="97"/>
      <c r="E5335" s="52"/>
      <c r="F5335" s="54"/>
      <c r="G5335" s="95"/>
      <c r="H5335" s="58"/>
    </row>
    <row r="5336" spans="2:8" x14ac:dyDescent="0.25">
      <c r="B5336" s="17"/>
      <c r="C5336" s="100"/>
      <c r="D5336" s="97"/>
      <c r="E5336" s="52"/>
      <c r="F5336" s="54"/>
      <c r="G5336" s="95"/>
      <c r="H5336" s="58"/>
    </row>
    <row r="5337" spans="2:8" x14ac:dyDescent="0.25">
      <c r="B5337" s="16"/>
      <c r="C5337" s="100"/>
      <c r="D5337" s="97"/>
      <c r="E5337" s="52"/>
      <c r="F5337" s="54"/>
      <c r="G5337" s="95"/>
      <c r="H5337" s="58"/>
    </row>
    <row r="5338" spans="2:8" x14ac:dyDescent="0.25">
      <c r="B5338" s="17"/>
      <c r="C5338" s="100"/>
      <c r="D5338" s="97"/>
      <c r="E5338" s="52"/>
      <c r="F5338" s="54"/>
      <c r="G5338" s="95"/>
      <c r="H5338" s="58"/>
    </row>
    <row r="5339" spans="2:8" x14ac:dyDescent="0.25">
      <c r="B5339" s="17"/>
      <c r="C5339" s="100"/>
      <c r="D5339" s="97"/>
      <c r="E5339" s="52"/>
      <c r="F5339" s="54"/>
      <c r="G5339" s="95"/>
      <c r="H5339" s="58"/>
    </row>
    <row r="5340" spans="2:8" x14ac:dyDescent="0.25">
      <c r="B5340" s="17"/>
      <c r="C5340" s="100"/>
      <c r="D5340" s="97"/>
      <c r="E5340" s="52"/>
      <c r="F5340" s="54"/>
      <c r="G5340" s="95"/>
      <c r="H5340" s="58"/>
    </row>
    <row r="5341" spans="2:8" x14ac:dyDescent="0.25">
      <c r="B5341" s="17"/>
      <c r="C5341" s="100"/>
      <c r="D5341" s="97"/>
      <c r="E5341" s="52"/>
      <c r="F5341" s="54"/>
      <c r="G5341" s="95"/>
      <c r="H5341" s="58"/>
    </row>
    <row r="5342" spans="2:8" x14ac:dyDescent="0.25">
      <c r="B5342" s="17"/>
      <c r="C5342" s="100"/>
      <c r="D5342" s="97"/>
      <c r="E5342" s="52"/>
      <c r="F5342" s="54"/>
      <c r="G5342" s="95"/>
      <c r="H5342" s="58"/>
    </row>
    <row r="5343" spans="2:8" x14ac:dyDescent="0.25">
      <c r="B5343" s="17"/>
      <c r="C5343" s="100"/>
      <c r="D5343" s="97"/>
      <c r="E5343" s="52"/>
      <c r="F5343" s="54"/>
      <c r="G5343" s="95"/>
      <c r="H5343" s="58"/>
    </row>
    <row r="5344" spans="2:8" x14ac:dyDescent="0.25">
      <c r="B5344" s="17"/>
      <c r="C5344" s="100"/>
      <c r="D5344" s="97"/>
      <c r="E5344" s="52"/>
      <c r="F5344" s="54"/>
      <c r="G5344" s="95"/>
      <c r="H5344" s="58"/>
    </row>
    <row r="5345" spans="2:8" x14ac:dyDescent="0.25">
      <c r="B5345" s="17"/>
      <c r="C5345" s="100"/>
      <c r="D5345" s="97"/>
      <c r="E5345" s="52"/>
      <c r="F5345" s="54"/>
      <c r="G5345" s="95"/>
      <c r="H5345" s="58"/>
    </row>
    <row r="5346" spans="2:8" x14ac:dyDescent="0.25">
      <c r="B5346" s="17"/>
      <c r="C5346" s="100"/>
      <c r="D5346" s="97"/>
      <c r="E5346" s="52"/>
      <c r="F5346" s="54"/>
      <c r="G5346" s="95"/>
      <c r="H5346" s="58"/>
    </row>
    <row r="5347" spans="2:8" x14ac:dyDescent="0.25">
      <c r="B5347" s="17"/>
      <c r="C5347" s="100"/>
      <c r="D5347" s="97"/>
      <c r="E5347" s="52"/>
      <c r="F5347" s="54"/>
      <c r="G5347" s="95"/>
      <c r="H5347" s="58"/>
    </row>
    <row r="5348" spans="2:8" x14ac:dyDescent="0.25">
      <c r="B5348" s="17"/>
      <c r="C5348" s="100"/>
      <c r="D5348" s="97"/>
      <c r="E5348" s="52"/>
      <c r="F5348" s="54"/>
      <c r="G5348" s="95"/>
      <c r="H5348" s="58"/>
    </row>
    <row r="5349" spans="2:8" x14ac:dyDescent="0.25">
      <c r="B5349" s="17"/>
      <c r="C5349" s="100"/>
      <c r="D5349" s="97"/>
      <c r="E5349" s="52"/>
      <c r="F5349" s="54"/>
      <c r="G5349" s="95"/>
      <c r="H5349" s="58"/>
    </row>
    <row r="5350" spans="2:8" x14ac:dyDescent="0.25">
      <c r="B5350" s="17"/>
      <c r="C5350" s="100"/>
      <c r="D5350" s="97"/>
      <c r="E5350" s="52"/>
      <c r="F5350" s="54"/>
      <c r="G5350" s="95"/>
      <c r="H5350" s="58"/>
    </row>
    <row r="5351" spans="2:8" x14ac:dyDescent="0.25">
      <c r="B5351" s="17"/>
      <c r="C5351" s="100"/>
      <c r="D5351" s="97"/>
      <c r="E5351" s="52"/>
      <c r="F5351" s="54"/>
      <c r="G5351" s="95"/>
      <c r="H5351" s="58"/>
    </row>
    <row r="5352" spans="2:8" x14ac:dyDescent="0.25">
      <c r="B5352" s="17"/>
      <c r="C5352" s="100"/>
      <c r="D5352" s="97"/>
      <c r="E5352" s="52"/>
      <c r="F5352" s="54"/>
      <c r="G5352" s="95"/>
      <c r="H5352" s="58"/>
    </row>
    <row r="5353" spans="2:8" x14ac:dyDescent="0.25">
      <c r="B5353" s="17"/>
      <c r="C5353" s="100"/>
      <c r="D5353" s="97"/>
      <c r="E5353" s="52"/>
      <c r="F5353" s="54"/>
      <c r="G5353" s="95"/>
      <c r="H5353" s="58"/>
    </row>
    <row r="5354" spans="2:8" x14ac:dyDescent="0.25">
      <c r="B5354" s="17"/>
      <c r="C5354" s="100"/>
      <c r="D5354" s="97"/>
      <c r="E5354" s="52"/>
      <c r="F5354" s="54"/>
      <c r="G5354" s="95"/>
      <c r="H5354" s="58"/>
    </row>
    <row r="5355" spans="2:8" x14ac:dyDescent="0.25">
      <c r="B5355" s="17"/>
      <c r="C5355" s="100"/>
      <c r="D5355" s="97"/>
      <c r="E5355" s="52"/>
      <c r="F5355" s="54"/>
      <c r="G5355" s="95"/>
      <c r="H5355" s="58"/>
    </row>
    <row r="5356" spans="2:8" x14ac:dyDescent="0.25">
      <c r="B5356" s="17"/>
      <c r="C5356" s="100"/>
      <c r="D5356" s="97"/>
      <c r="E5356" s="52"/>
      <c r="F5356" s="54"/>
      <c r="G5356" s="95"/>
      <c r="H5356" s="58"/>
    </row>
    <row r="5357" spans="2:8" x14ac:dyDescent="0.25">
      <c r="B5357" s="17"/>
      <c r="C5357" s="100"/>
      <c r="D5357" s="97"/>
      <c r="E5357" s="52"/>
      <c r="F5357" s="54"/>
      <c r="G5357" s="95"/>
      <c r="H5357" s="58"/>
    </row>
    <row r="5358" spans="2:8" x14ac:dyDescent="0.25">
      <c r="B5358" s="17"/>
      <c r="C5358" s="100"/>
      <c r="D5358" s="97"/>
      <c r="E5358" s="52"/>
      <c r="F5358" s="54"/>
      <c r="G5358" s="95"/>
      <c r="H5358" s="58"/>
    </row>
    <row r="5359" spans="2:8" x14ac:dyDescent="0.25">
      <c r="B5359" s="17"/>
      <c r="C5359" s="100"/>
      <c r="D5359" s="97"/>
      <c r="E5359" s="52"/>
      <c r="F5359" s="54"/>
      <c r="G5359" s="95"/>
      <c r="H5359" s="58"/>
    </row>
    <row r="5360" spans="2:8" x14ac:dyDescent="0.25">
      <c r="B5360" s="17"/>
      <c r="C5360" s="100"/>
      <c r="D5360" s="97"/>
      <c r="E5360" s="52"/>
      <c r="F5360" s="54"/>
      <c r="G5360" s="95"/>
      <c r="H5360" s="58"/>
    </row>
    <row r="5361" spans="2:8" x14ac:dyDescent="0.25">
      <c r="B5361" s="17"/>
      <c r="C5361" s="100"/>
      <c r="D5361" s="97"/>
      <c r="E5361" s="52"/>
      <c r="F5361" s="54"/>
      <c r="G5361" s="95"/>
      <c r="H5361" s="58"/>
    </row>
    <row r="5362" spans="2:8" x14ac:dyDescent="0.25">
      <c r="B5362" s="17"/>
      <c r="C5362" s="100"/>
      <c r="D5362" s="97"/>
      <c r="E5362" s="52"/>
      <c r="F5362" s="54"/>
      <c r="G5362" s="95"/>
      <c r="H5362" s="58"/>
    </row>
    <row r="5363" spans="2:8" x14ac:dyDescent="0.25">
      <c r="B5363" s="17"/>
      <c r="C5363" s="100"/>
      <c r="D5363" s="97"/>
      <c r="E5363" s="52"/>
      <c r="F5363" s="54"/>
      <c r="G5363" s="95"/>
      <c r="H5363" s="58"/>
    </row>
    <row r="5364" spans="2:8" x14ac:dyDescent="0.25">
      <c r="B5364" s="17"/>
      <c r="C5364" s="100"/>
      <c r="D5364" s="97"/>
      <c r="E5364" s="52"/>
      <c r="F5364" s="54"/>
      <c r="G5364" s="95"/>
      <c r="H5364" s="58"/>
    </row>
    <row r="5365" spans="2:8" x14ac:dyDescent="0.25">
      <c r="B5365" s="17"/>
      <c r="C5365" s="100"/>
      <c r="D5365" s="97"/>
      <c r="E5365" s="52"/>
      <c r="F5365" s="54"/>
      <c r="G5365" s="95"/>
      <c r="H5365" s="58"/>
    </row>
    <row r="5366" spans="2:8" x14ac:dyDescent="0.25">
      <c r="B5366" s="17"/>
      <c r="C5366" s="100"/>
      <c r="D5366" s="97"/>
      <c r="E5366" s="52"/>
      <c r="F5366" s="54"/>
      <c r="G5366" s="95"/>
      <c r="H5366" s="58"/>
    </row>
    <row r="5367" spans="2:8" x14ac:dyDescent="0.25">
      <c r="B5367" s="16"/>
      <c r="C5367" s="100"/>
      <c r="D5367" s="97"/>
      <c r="E5367" s="52"/>
      <c r="F5367" s="54"/>
      <c r="G5367" s="95"/>
      <c r="H5367" s="58"/>
    </row>
    <row r="5368" spans="2:8" x14ac:dyDescent="0.25">
      <c r="B5368" s="17"/>
      <c r="C5368" s="100"/>
      <c r="D5368" s="97"/>
      <c r="E5368" s="52"/>
      <c r="F5368" s="54"/>
      <c r="G5368" s="95"/>
      <c r="H5368" s="58"/>
    </row>
    <row r="5369" spans="2:8" x14ac:dyDescent="0.25">
      <c r="B5369" s="17"/>
      <c r="C5369" s="100"/>
      <c r="D5369" s="97"/>
      <c r="E5369" s="52"/>
      <c r="F5369" s="54"/>
      <c r="G5369" s="95"/>
      <c r="H5369" s="58"/>
    </row>
    <row r="5370" spans="2:8" x14ac:dyDescent="0.25">
      <c r="B5370" s="17"/>
      <c r="C5370" s="100"/>
      <c r="D5370" s="97"/>
      <c r="E5370" s="52"/>
      <c r="F5370" s="54"/>
      <c r="G5370" s="95"/>
      <c r="H5370" s="58"/>
    </row>
    <row r="5371" spans="2:8" x14ac:dyDescent="0.25">
      <c r="B5371" s="17"/>
      <c r="C5371" s="100"/>
      <c r="D5371" s="97"/>
      <c r="E5371" s="52"/>
      <c r="F5371" s="54"/>
      <c r="G5371" s="95"/>
      <c r="H5371" s="58"/>
    </row>
    <row r="5372" spans="2:8" x14ac:dyDescent="0.25">
      <c r="B5372" s="17"/>
      <c r="C5372" s="100"/>
      <c r="D5372" s="97"/>
      <c r="E5372" s="52"/>
      <c r="F5372" s="54"/>
      <c r="G5372" s="95"/>
      <c r="H5372" s="58"/>
    </row>
    <row r="5373" spans="2:8" x14ac:dyDescent="0.25">
      <c r="B5373" s="17"/>
      <c r="C5373" s="100"/>
      <c r="D5373" s="97"/>
      <c r="E5373" s="52"/>
      <c r="F5373" s="54"/>
      <c r="G5373" s="95"/>
      <c r="H5373" s="58"/>
    </row>
    <row r="5374" spans="2:8" x14ac:dyDescent="0.25">
      <c r="B5374" s="17"/>
      <c r="C5374" s="100"/>
      <c r="D5374" s="97"/>
      <c r="E5374" s="52"/>
      <c r="F5374" s="54"/>
      <c r="G5374" s="95"/>
      <c r="H5374" s="58"/>
    </row>
    <row r="5375" spans="2:8" x14ac:dyDescent="0.25">
      <c r="B5375" s="17"/>
      <c r="C5375" s="100"/>
      <c r="D5375" s="97"/>
      <c r="E5375" s="52"/>
      <c r="F5375" s="54"/>
      <c r="G5375" s="95"/>
      <c r="H5375" s="58"/>
    </row>
    <row r="5376" spans="2:8" x14ac:dyDescent="0.25">
      <c r="B5376" s="17"/>
      <c r="C5376" s="100"/>
      <c r="D5376" s="97"/>
      <c r="E5376" s="52"/>
      <c r="F5376" s="54"/>
      <c r="G5376" s="95"/>
      <c r="H5376" s="58"/>
    </row>
    <row r="5377" spans="2:8" x14ac:dyDescent="0.25">
      <c r="B5377" s="17"/>
      <c r="C5377" s="100"/>
      <c r="D5377" s="97"/>
      <c r="E5377" s="52"/>
      <c r="F5377" s="54"/>
      <c r="G5377" s="95"/>
      <c r="H5377" s="58"/>
    </row>
    <row r="5378" spans="2:8" x14ac:dyDescent="0.25">
      <c r="B5378" s="17"/>
      <c r="C5378" s="100"/>
      <c r="D5378" s="97"/>
      <c r="E5378" s="52"/>
      <c r="F5378" s="54"/>
      <c r="G5378" s="95"/>
      <c r="H5378" s="58"/>
    </row>
    <row r="5379" spans="2:8" x14ac:dyDescent="0.25">
      <c r="B5379" s="17"/>
      <c r="C5379" s="100"/>
      <c r="D5379" s="97"/>
      <c r="E5379" s="52"/>
      <c r="F5379" s="54"/>
      <c r="G5379" s="95"/>
      <c r="H5379" s="58"/>
    </row>
    <row r="5380" spans="2:8" x14ac:dyDescent="0.25">
      <c r="B5380" s="17"/>
      <c r="C5380" s="100"/>
      <c r="D5380" s="97"/>
      <c r="E5380" s="52"/>
      <c r="F5380" s="54"/>
      <c r="G5380" s="95"/>
      <c r="H5380" s="58"/>
    </row>
    <row r="5381" spans="2:8" x14ac:dyDescent="0.25">
      <c r="B5381" s="17"/>
      <c r="C5381" s="100"/>
      <c r="D5381" s="97"/>
      <c r="E5381" s="52"/>
      <c r="F5381" s="54"/>
      <c r="G5381" s="95"/>
      <c r="H5381" s="58"/>
    </row>
    <row r="5382" spans="2:8" x14ac:dyDescent="0.25">
      <c r="B5382" s="17"/>
      <c r="C5382" s="100"/>
      <c r="D5382" s="97"/>
      <c r="E5382" s="52"/>
      <c r="F5382" s="54"/>
      <c r="G5382" s="95"/>
      <c r="H5382" s="58"/>
    </row>
    <row r="5383" spans="2:8" x14ac:dyDescent="0.25">
      <c r="B5383" s="17"/>
      <c r="C5383" s="100"/>
      <c r="D5383" s="97"/>
      <c r="E5383" s="52"/>
      <c r="F5383" s="54"/>
      <c r="G5383" s="95"/>
      <c r="H5383" s="58"/>
    </row>
    <row r="5384" spans="2:8" x14ac:dyDescent="0.25">
      <c r="B5384" s="17"/>
      <c r="C5384" s="100"/>
      <c r="D5384" s="97"/>
      <c r="E5384" s="52"/>
      <c r="F5384" s="54"/>
      <c r="G5384" s="95"/>
      <c r="H5384" s="58"/>
    </row>
    <row r="5385" spans="2:8" x14ac:dyDescent="0.25">
      <c r="B5385" s="17"/>
      <c r="C5385" s="100"/>
      <c r="D5385" s="97"/>
      <c r="E5385" s="52"/>
      <c r="F5385" s="54"/>
      <c r="G5385" s="95"/>
      <c r="H5385" s="58"/>
    </row>
    <row r="5386" spans="2:8" x14ac:dyDescent="0.25">
      <c r="B5386" s="17"/>
      <c r="C5386" s="100"/>
      <c r="D5386" s="97"/>
      <c r="E5386" s="52"/>
      <c r="F5386" s="54"/>
      <c r="G5386" s="95"/>
      <c r="H5386" s="58"/>
    </row>
    <row r="5387" spans="2:8" x14ac:dyDescent="0.25">
      <c r="B5387" s="17"/>
      <c r="C5387" s="100"/>
      <c r="D5387" s="97"/>
      <c r="E5387" s="52"/>
      <c r="F5387" s="54"/>
      <c r="G5387" s="95"/>
      <c r="H5387" s="58"/>
    </row>
    <row r="5388" spans="2:8" x14ac:dyDescent="0.25">
      <c r="B5388" s="17"/>
      <c r="C5388" s="100"/>
      <c r="D5388" s="97"/>
      <c r="E5388" s="52"/>
      <c r="F5388" s="54"/>
      <c r="G5388" s="95"/>
      <c r="H5388" s="58"/>
    </row>
    <row r="5389" spans="2:8" x14ac:dyDescent="0.25">
      <c r="B5389" s="17"/>
      <c r="C5389" s="100"/>
      <c r="D5389" s="97"/>
      <c r="E5389" s="52"/>
      <c r="F5389" s="54"/>
      <c r="G5389" s="95"/>
      <c r="H5389" s="58"/>
    </row>
    <row r="5390" spans="2:8" x14ac:dyDescent="0.25">
      <c r="B5390" s="17"/>
      <c r="C5390" s="100"/>
      <c r="D5390" s="97"/>
      <c r="E5390" s="52"/>
      <c r="F5390" s="54"/>
      <c r="G5390" s="95"/>
      <c r="H5390" s="58"/>
    </row>
    <row r="5391" spans="2:8" x14ac:dyDescent="0.25">
      <c r="B5391" s="17"/>
      <c r="C5391" s="100"/>
      <c r="D5391" s="97"/>
      <c r="E5391" s="52"/>
      <c r="F5391" s="54"/>
      <c r="G5391" s="95"/>
      <c r="H5391" s="58"/>
    </row>
    <row r="5392" spans="2:8" x14ac:dyDescent="0.25">
      <c r="B5392" s="17"/>
      <c r="C5392" s="100"/>
      <c r="D5392" s="97"/>
      <c r="E5392" s="52"/>
      <c r="F5392" s="54"/>
      <c r="G5392" s="95"/>
      <c r="H5392" s="58"/>
    </row>
    <row r="5393" spans="2:8" x14ac:dyDescent="0.25">
      <c r="B5393" s="17"/>
      <c r="C5393" s="100"/>
      <c r="D5393" s="97"/>
      <c r="E5393" s="52"/>
      <c r="F5393" s="54"/>
      <c r="G5393" s="95"/>
      <c r="H5393" s="58"/>
    </row>
    <row r="5394" spans="2:8" x14ac:dyDescent="0.25">
      <c r="B5394" s="17"/>
      <c r="C5394" s="100"/>
      <c r="D5394" s="97"/>
      <c r="E5394" s="52"/>
      <c r="F5394" s="54"/>
      <c r="G5394" s="95"/>
      <c r="H5394" s="58"/>
    </row>
    <row r="5395" spans="2:8" x14ac:dyDescent="0.25">
      <c r="B5395" s="17"/>
      <c r="C5395" s="100"/>
      <c r="D5395" s="97"/>
      <c r="E5395" s="52"/>
      <c r="F5395" s="54"/>
      <c r="G5395" s="95"/>
      <c r="H5395" s="58"/>
    </row>
    <row r="5396" spans="2:8" x14ac:dyDescent="0.25">
      <c r="B5396" s="17"/>
      <c r="C5396" s="100"/>
      <c r="D5396" s="97"/>
      <c r="E5396" s="52"/>
      <c r="F5396" s="54"/>
      <c r="G5396" s="95"/>
      <c r="H5396" s="58"/>
    </row>
    <row r="5397" spans="2:8" x14ac:dyDescent="0.25">
      <c r="B5397" s="16"/>
      <c r="C5397" s="100"/>
      <c r="D5397" s="97"/>
      <c r="E5397" s="52"/>
      <c r="F5397" s="54"/>
      <c r="G5397" s="95"/>
      <c r="H5397" s="58"/>
    </row>
    <row r="5398" spans="2:8" x14ac:dyDescent="0.25">
      <c r="B5398" s="17"/>
      <c r="C5398" s="100"/>
      <c r="D5398" s="97"/>
      <c r="E5398" s="52"/>
      <c r="F5398" s="54"/>
      <c r="G5398" s="95"/>
      <c r="H5398" s="58"/>
    </row>
    <row r="5399" spans="2:8" x14ac:dyDescent="0.25">
      <c r="B5399" s="17"/>
      <c r="C5399" s="100"/>
      <c r="D5399" s="97"/>
      <c r="E5399" s="52"/>
      <c r="F5399" s="54"/>
      <c r="G5399" s="95"/>
      <c r="H5399" s="58"/>
    </row>
    <row r="5400" spans="2:8" x14ac:dyDescent="0.25">
      <c r="B5400" s="17"/>
      <c r="C5400" s="100"/>
      <c r="D5400" s="97"/>
      <c r="E5400" s="52"/>
      <c r="F5400" s="54"/>
      <c r="G5400" s="95"/>
      <c r="H5400" s="58"/>
    </row>
    <row r="5401" spans="2:8" x14ac:dyDescent="0.25">
      <c r="B5401" s="17"/>
      <c r="C5401" s="100"/>
      <c r="D5401" s="97"/>
      <c r="E5401" s="52"/>
      <c r="F5401" s="54"/>
      <c r="G5401" s="95"/>
      <c r="H5401" s="58"/>
    </row>
    <row r="5402" spans="2:8" x14ac:dyDescent="0.25">
      <c r="B5402" s="17"/>
      <c r="C5402" s="100"/>
      <c r="D5402" s="97"/>
      <c r="E5402" s="52"/>
      <c r="F5402" s="54"/>
      <c r="G5402" s="95"/>
      <c r="H5402" s="58"/>
    </row>
    <row r="5403" spans="2:8" x14ac:dyDescent="0.25">
      <c r="B5403" s="17"/>
      <c r="C5403" s="100"/>
      <c r="D5403" s="97"/>
      <c r="E5403" s="52"/>
      <c r="F5403" s="54"/>
      <c r="G5403" s="95"/>
      <c r="H5403" s="58"/>
    </row>
    <row r="5404" spans="2:8" x14ac:dyDescent="0.25">
      <c r="B5404" s="17"/>
      <c r="C5404" s="100"/>
      <c r="D5404" s="97"/>
      <c r="E5404" s="52"/>
      <c r="F5404" s="54"/>
      <c r="G5404" s="95"/>
      <c r="H5404" s="58"/>
    </row>
    <row r="5405" spans="2:8" x14ac:dyDescent="0.25">
      <c r="B5405" s="17"/>
      <c r="C5405" s="100"/>
      <c r="D5405" s="97"/>
      <c r="E5405" s="52"/>
      <c r="F5405" s="54"/>
      <c r="G5405" s="95"/>
      <c r="H5405" s="58"/>
    </row>
    <row r="5406" spans="2:8" x14ac:dyDescent="0.25">
      <c r="B5406" s="17"/>
      <c r="C5406" s="100"/>
      <c r="D5406" s="97"/>
      <c r="E5406" s="52"/>
      <c r="F5406" s="54"/>
      <c r="G5406" s="95"/>
      <c r="H5406" s="58"/>
    </row>
    <row r="5407" spans="2:8" x14ac:dyDescent="0.25">
      <c r="B5407" s="17"/>
      <c r="C5407" s="100"/>
      <c r="D5407" s="97"/>
      <c r="E5407" s="52"/>
      <c r="F5407" s="54"/>
      <c r="G5407" s="95"/>
      <c r="H5407" s="58"/>
    </row>
    <row r="5408" spans="2:8" x14ac:dyDescent="0.25">
      <c r="B5408" s="17"/>
      <c r="C5408" s="100"/>
      <c r="D5408" s="97"/>
      <c r="E5408" s="52"/>
      <c r="F5408" s="54"/>
      <c r="G5408" s="95"/>
      <c r="H5408" s="58"/>
    </row>
    <row r="5409" spans="2:8" x14ac:dyDescent="0.25">
      <c r="B5409" s="17"/>
      <c r="C5409" s="100"/>
      <c r="D5409" s="97"/>
      <c r="E5409" s="52"/>
      <c r="F5409" s="54"/>
      <c r="G5409" s="95"/>
      <c r="H5409" s="58"/>
    </row>
    <row r="5410" spans="2:8" x14ac:dyDescent="0.25">
      <c r="B5410" s="17"/>
      <c r="C5410" s="100"/>
      <c r="D5410" s="97"/>
      <c r="E5410" s="52"/>
      <c r="F5410" s="54"/>
      <c r="G5410" s="95"/>
      <c r="H5410" s="58"/>
    </row>
    <row r="5411" spans="2:8" x14ac:dyDescent="0.25">
      <c r="B5411" s="17"/>
      <c r="C5411" s="100"/>
      <c r="D5411" s="97"/>
      <c r="E5411" s="52"/>
      <c r="F5411" s="54"/>
      <c r="G5411" s="95"/>
      <c r="H5411" s="58"/>
    </row>
    <row r="5412" spans="2:8" x14ac:dyDescent="0.25">
      <c r="B5412" s="17"/>
      <c r="C5412" s="100"/>
      <c r="D5412" s="97"/>
      <c r="E5412" s="52"/>
      <c r="F5412" s="54"/>
      <c r="G5412" s="95"/>
      <c r="H5412" s="58"/>
    </row>
    <row r="5413" spans="2:8" x14ac:dyDescent="0.25">
      <c r="B5413" s="17"/>
      <c r="C5413" s="100"/>
      <c r="D5413" s="97"/>
      <c r="E5413" s="52"/>
      <c r="F5413" s="54"/>
      <c r="G5413" s="95"/>
      <c r="H5413" s="58"/>
    </row>
    <row r="5414" spans="2:8" x14ac:dyDescent="0.25">
      <c r="B5414" s="17"/>
      <c r="C5414" s="100"/>
      <c r="D5414" s="97"/>
      <c r="E5414" s="52"/>
      <c r="F5414" s="54"/>
      <c r="G5414" s="95"/>
      <c r="H5414" s="58"/>
    </row>
    <row r="5415" spans="2:8" x14ac:dyDescent="0.25">
      <c r="B5415" s="17"/>
      <c r="C5415" s="100"/>
      <c r="D5415" s="97"/>
      <c r="E5415" s="52"/>
      <c r="F5415" s="54"/>
      <c r="G5415" s="95"/>
      <c r="H5415" s="58"/>
    </row>
    <row r="5416" spans="2:8" x14ac:dyDescent="0.25">
      <c r="B5416" s="17"/>
      <c r="C5416" s="100"/>
      <c r="D5416" s="97"/>
      <c r="E5416" s="52"/>
      <c r="F5416" s="54"/>
      <c r="G5416" s="95"/>
      <c r="H5416" s="58"/>
    </row>
    <row r="5417" spans="2:8" x14ac:dyDescent="0.25">
      <c r="B5417" s="17"/>
      <c r="C5417" s="100"/>
      <c r="D5417" s="97"/>
      <c r="E5417" s="52"/>
      <c r="F5417" s="54"/>
      <c r="G5417" s="95"/>
      <c r="H5417" s="58"/>
    </row>
    <row r="5418" spans="2:8" x14ac:dyDescent="0.25">
      <c r="B5418" s="17"/>
      <c r="C5418" s="100"/>
      <c r="D5418" s="97"/>
      <c r="E5418" s="52"/>
      <c r="F5418" s="54"/>
      <c r="G5418" s="95"/>
      <c r="H5418" s="58"/>
    </row>
    <row r="5419" spans="2:8" x14ac:dyDescent="0.25">
      <c r="B5419" s="17"/>
      <c r="C5419" s="100"/>
      <c r="D5419" s="97"/>
      <c r="E5419" s="52"/>
      <c r="F5419" s="54"/>
      <c r="G5419" s="95"/>
      <c r="H5419" s="58"/>
    </row>
    <row r="5420" spans="2:8" x14ac:dyDescent="0.25">
      <c r="B5420" s="17"/>
      <c r="C5420" s="100"/>
      <c r="D5420" s="97"/>
      <c r="E5420" s="52"/>
      <c r="F5420" s="54"/>
      <c r="G5420" s="95"/>
      <c r="H5420" s="58"/>
    </row>
    <row r="5421" spans="2:8" x14ac:dyDescent="0.25">
      <c r="B5421" s="17"/>
      <c r="C5421" s="100"/>
      <c r="D5421" s="97"/>
      <c r="E5421" s="52"/>
      <c r="F5421" s="54"/>
      <c r="G5421" s="95"/>
      <c r="H5421" s="58"/>
    </row>
    <row r="5422" spans="2:8" x14ac:dyDescent="0.25">
      <c r="B5422" s="17"/>
      <c r="C5422" s="100"/>
      <c r="D5422" s="97"/>
      <c r="E5422" s="52"/>
      <c r="F5422" s="54"/>
      <c r="G5422" s="95"/>
      <c r="H5422" s="58"/>
    </row>
    <row r="5423" spans="2:8" x14ac:dyDescent="0.25">
      <c r="B5423" s="17"/>
      <c r="C5423" s="100"/>
      <c r="D5423" s="97"/>
      <c r="E5423" s="52"/>
      <c r="F5423" s="54"/>
      <c r="G5423" s="95"/>
      <c r="H5423" s="58"/>
    </row>
    <row r="5424" spans="2:8" x14ac:dyDescent="0.25">
      <c r="B5424" s="17"/>
      <c r="C5424" s="100"/>
      <c r="D5424" s="97"/>
      <c r="E5424" s="52"/>
      <c r="F5424" s="54"/>
      <c r="G5424" s="95"/>
      <c r="H5424" s="58"/>
    </row>
    <row r="5425" spans="2:8" x14ac:dyDescent="0.25">
      <c r="B5425" s="17"/>
      <c r="C5425" s="100"/>
      <c r="D5425" s="97"/>
      <c r="E5425" s="52"/>
      <c r="F5425" s="54"/>
      <c r="G5425" s="95"/>
      <c r="H5425" s="58"/>
    </row>
    <row r="5426" spans="2:8" x14ac:dyDescent="0.25">
      <c r="B5426" s="17"/>
      <c r="C5426" s="100"/>
      <c r="D5426" s="97"/>
      <c r="E5426" s="52"/>
      <c r="F5426" s="54"/>
      <c r="G5426" s="95"/>
      <c r="H5426" s="58"/>
    </row>
    <row r="5427" spans="2:8" x14ac:dyDescent="0.25">
      <c r="B5427" s="16"/>
      <c r="C5427" s="100"/>
      <c r="D5427" s="97"/>
      <c r="E5427" s="52"/>
      <c r="F5427" s="54"/>
      <c r="G5427" s="95"/>
      <c r="H5427" s="58"/>
    </row>
    <row r="5428" spans="2:8" x14ac:dyDescent="0.25">
      <c r="B5428" s="17"/>
      <c r="C5428" s="100"/>
      <c r="D5428" s="97"/>
      <c r="E5428" s="52"/>
      <c r="F5428" s="54"/>
      <c r="G5428" s="95"/>
      <c r="H5428" s="58"/>
    </row>
    <row r="5429" spans="2:8" x14ac:dyDescent="0.25">
      <c r="B5429" s="17"/>
      <c r="C5429" s="100"/>
      <c r="D5429" s="97"/>
      <c r="E5429" s="52"/>
      <c r="F5429" s="54"/>
      <c r="G5429" s="95"/>
      <c r="H5429" s="58"/>
    </row>
    <row r="5430" spans="2:8" x14ac:dyDescent="0.25">
      <c r="B5430" s="17"/>
      <c r="C5430" s="100"/>
      <c r="D5430" s="97"/>
      <c r="E5430" s="52"/>
      <c r="F5430" s="54"/>
      <c r="G5430" s="95"/>
      <c r="H5430" s="58"/>
    </row>
    <row r="5431" spans="2:8" x14ac:dyDescent="0.25">
      <c r="B5431" s="17"/>
      <c r="C5431" s="100"/>
      <c r="D5431" s="97"/>
      <c r="E5431" s="52"/>
      <c r="F5431" s="54"/>
      <c r="G5431" s="95"/>
      <c r="H5431" s="58"/>
    </row>
    <row r="5432" spans="2:8" x14ac:dyDescent="0.25">
      <c r="B5432" s="17"/>
      <c r="C5432" s="100"/>
      <c r="D5432" s="97"/>
      <c r="E5432" s="52"/>
      <c r="F5432" s="54"/>
      <c r="G5432" s="95"/>
      <c r="H5432" s="58"/>
    </row>
    <row r="5433" spans="2:8" x14ac:dyDescent="0.25">
      <c r="B5433" s="17"/>
      <c r="C5433" s="100"/>
      <c r="D5433" s="97"/>
      <c r="E5433" s="52"/>
      <c r="F5433" s="54"/>
      <c r="G5433" s="95"/>
      <c r="H5433" s="58"/>
    </row>
    <row r="5434" spans="2:8" x14ac:dyDescent="0.25">
      <c r="B5434" s="17"/>
      <c r="C5434" s="100"/>
      <c r="D5434" s="97"/>
      <c r="E5434" s="52"/>
      <c r="F5434" s="54"/>
      <c r="G5434" s="95"/>
      <c r="H5434" s="58"/>
    </row>
    <row r="5435" spans="2:8" x14ac:dyDescent="0.25">
      <c r="B5435" s="17"/>
      <c r="C5435" s="100"/>
      <c r="D5435" s="97"/>
      <c r="E5435" s="52"/>
      <c r="F5435" s="54"/>
      <c r="G5435" s="95"/>
      <c r="H5435" s="58"/>
    </row>
    <row r="5436" spans="2:8" x14ac:dyDescent="0.25">
      <c r="B5436" s="17"/>
      <c r="C5436" s="100"/>
      <c r="D5436" s="97"/>
      <c r="E5436" s="52"/>
      <c r="F5436" s="54"/>
      <c r="G5436" s="95"/>
      <c r="H5436" s="58"/>
    </row>
    <row r="5437" spans="2:8" x14ac:dyDescent="0.25">
      <c r="B5437" s="17"/>
      <c r="C5437" s="100"/>
      <c r="D5437" s="97"/>
      <c r="E5437" s="52"/>
      <c r="F5437" s="54"/>
      <c r="G5437" s="95"/>
      <c r="H5437" s="58"/>
    </row>
    <row r="5438" spans="2:8" x14ac:dyDescent="0.25">
      <c r="B5438" s="17"/>
      <c r="C5438" s="100"/>
      <c r="D5438" s="97"/>
      <c r="E5438" s="52"/>
      <c r="F5438" s="54"/>
      <c r="G5438" s="95"/>
      <c r="H5438" s="58"/>
    </row>
    <row r="5439" spans="2:8" x14ac:dyDescent="0.25">
      <c r="B5439" s="17"/>
      <c r="C5439" s="100"/>
      <c r="D5439" s="97"/>
      <c r="E5439" s="52"/>
      <c r="F5439" s="54"/>
      <c r="G5439" s="95"/>
      <c r="H5439" s="58"/>
    </row>
    <row r="5440" spans="2:8" x14ac:dyDescent="0.25">
      <c r="B5440" s="17"/>
      <c r="C5440" s="100"/>
      <c r="D5440" s="97"/>
      <c r="E5440" s="52"/>
      <c r="F5440" s="54"/>
      <c r="G5440" s="95"/>
      <c r="H5440" s="58"/>
    </row>
    <row r="5441" spans="2:8" x14ac:dyDescent="0.25">
      <c r="B5441" s="17"/>
      <c r="C5441" s="100"/>
      <c r="D5441" s="97"/>
      <c r="E5441" s="52"/>
      <c r="F5441" s="54"/>
      <c r="G5441" s="95"/>
      <c r="H5441" s="58"/>
    </row>
    <row r="5442" spans="2:8" x14ac:dyDescent="0.25">
      <c r="B5442" s="17"/>
      <c r="C5442" s="100"/>
      <c r="D5442" s="97"/>
      <c r="E5442" s="52"/>
      <c r="F5442" s="54"/>
      <c r="G5442" s="95"/>
      <c r="H5442" s="58"/>
    </row>
    <row r="5443" spans="2:8" x14ac:dyDescent="0.25">
      <c r="B5443" s="17"/>
      <c r="C5443" s="100"/>
      <c r="D5443" s="97"/>
      <c r="E5443" s="52"/>
      <c r="F5443" s="54"/>
      <c r="G5443" s="95"/>
      <c r="H5443" s="58"/>
    </row>
    <row r="5444" spans="2:8" x14ac:dyDescent="0.25">
      <c r="B5444" s="17"/>
      <c r="C5444" s="100"/>
      <c r="D5444" s="97"/>
      <c r="E5444" s="52"/>
      <c r="F5444" s="54"/>
      <c r="G5444" s="95"/>
      <c r="H5444" s="58"/>
    </row>
    <row r="5445" spans="2:8" x14ac:dyDescent="0.25">
      <c r="B5445" s="17"/>
      <c r="C5445" s="100"/>
      <c r="D5445" s="97"/>
      <c r="E5445" s="52"/>
      <c r="F5445" s="54"/>
      <c r="G5445" s="95"/>
      <c r="H5445" s="58"/>
    </row>
    <row r="5446" spans="2:8" x14ac:dyDescent="0.25">
      <c r="B5446" s="17"/>
      <c r="C5446" s="100"/>
      <c r="D5446" s="97"/>
      <c r="E5446" s="52"/>
      <c r="F5446" s="54"/>
      <c r="G5446" s="95"/>
      <c r="H5446" s="58"/>
    </row>
    <row r="5447" spans="2:8" x14ac:dyDescent="0.25">
      <c r="B5447" s="17"/>
      <c r="C5447" s="100"/>
      <c r="D5447" s="97"/>
      <c r="E5447" s="52"/>
      <c r="F5447" s="54"/>
      <c r="G5447" s="95"/>
      <c r="H5447" s="58"/>
    </row>
    <row r="5448" spans="2:8" x14ac:dyDescent="0.25">
      <c r="B5448" s="17"/>
      <c r="C5448" s="100"/>
      <c r="D5448" s="97"/>
      <c r="E5448" s="52"/>
      <c r="F5448" s="54"/>
      <c r="G5448" s="95"/>
      <c r="H5448" s="58"/>
    </row>
    <row r="5449" spans="2:8" x14ac:dyDescent="0.25">
      <c r="B5449" s="17"/>
      <c r="C5449" s="100"/>
      <c r="D5449" s="97"/>
      <c r="E5449" s="52"/>
      <c r="F5449" s="54"/>
      <c r="G5449" s="95"/>
      <c r="H5449" s="58"/>
    </row>
    <row r="5450" spans="2:8" x14ac:dyDescent="0.25">
      <c r="B5450" s="17"/>
      <c r="C5450" s="100"/>
      <c r="D5450" s="97"/>
      <c r="E5450" s="52"/>
      <c r="F5450" s="54"/>
      <c r="G5450" s="95"/>
      <c r="H5450" s="58"/>
    </row>
    <row r="5451" spans="2:8" x14ac:dyDescent="0.25">
      <c r="B5451" s="17"/>
      <c r="C5451" s="100"/>
      <c r="D5451" s="97"/>
      <c r="E5451" s="52"/>
      <c r="F5451" s="54"/>
      <c r="G5451" s="95"/>
      <c r="H5451" s="58"/>
    </row>
    <row r="5452" spans="2:8" x14ac:dyDescent="0.25">
      <c r="B5452" s="17"/>
      <c r="C5452" s="100"/>
      <c r="D5452" s="97"/>
      <c r="E5452" s="52"/>
      <c r="F5452" s="54"/>
      <c r="G5452" s="95"/>
      <c r="H5452" s="58"/>
    </row>
    <row r="5453" spans="2:8" x14ac:dyDescent="0.25">
      <c r="B5453" s="17"/>
      <c r="C5453" s="100"/>
      <c r="D5453" s="97"/>
      <c r="E5453" s="52"/>
      <c r="F5453" s="54"/>
      <c r="G5453" s="95"/>
      <c r="H5453" s="58"/>
    </row>
    <row r="5454" spans="2:8" x14ac:dyDescent="0.25">
      <c r="B5454" s="17"/>
      <c r="C5454" s="100"/>
      <c r="D5454" s="97"/>
      <c r="E5454" s="52"/>
      <c r="F5454" s="54"/>
      <c r="G5454" s="95"/>
      <c r="H5454" s="58"/>
    </row>
    <row r="5455" spans="2:8" x14ac:dyDescent="0.25">
      <c r="B5455" s="17"/>
      <c r="C5455" s="100"/>
      <c r="D5455" s="97"/>
      <c r="E5455" s="52"/>
      <c r="F5455" s="54"/>
      <c r="G5455" s="95"/>
      <c r="H5455" s="58"/>
    </row>
    <row r="5456" spans="2:8" x14ac:dyDescent="0.25">
      <c r="B5456" s="17"/>
      <c r="C5456" s="100"/>
      <c r="D5456" s="97"/>
      <c r="E5456" s="52"/>
      <c r="F5456" s="54"/>
      <c r="G5456" s="95"/>
      <c r="H5456" s="58"/>
    </row>
    <row r="5457" spans="2:8" x14ac:dyDescent="0.25">
      <c r="B5457" s="16"/>
      <c r="C5457" s="100"/>
      <c r="D5457" s="97"/>
      <c r="E5457" s="52"/>
      <c r="F5457" s="54"/>
      <c r="G5457" s="95"/>
      <c r="H5457" s="58"/>
    </row>
    <row r="5458" spans="2:8" x14ac:dyDescent="0.25">
      <c r="B5458" s="17"/>
      <c r="C5458" s="100"/>
      <c r="D5458" s="97"/>
      <c r="E5458" s="52"/>
      <c r="F5458" s="54"/>
      <c r="G5458" s="95"/>
      <c r="H5458" s="58"/>
    </row>
    <row r="5459" spans="2:8" x14ac:dyDescent="0.25">
      <c r="B5459" s="17"/>
      <c r="C5459" s="100"/>
      <c r="D5459" s="97"/>
      <c r="E5459" s="52"/>
      <c r="F5459" s="54"/>
      <c r="G5459" s="95"/>
      <c r="H5459" s="58"/>
    </row>
    <row r="5460" spans="2:8" x14ac:dyDescent="0.25">
      <c r="B5460" s="17"/>
      <c r="C5460" s="100"/>
      <c r="D5460" s="97"/>
      <c r="E5460" s="52"/>
      <c r="F5460" s="54"/>
      <c r="G5460" s="95"/>
      <c r="H5460" s="58"/>
    </row>
    <row r="5461" spans="2:8" x14ac:dyDescent="0.25">
      <c r="B5461" s="17"/>
      <c r="C5461" s="100"/>
      <c r="D5461" s="97"/>
      <c r="E5461" s="52"/>
      <c r="F5461" s="54"/>
      <c r="G5461" s="95"/>
      <c r="H5461" s="58"/>
    </row>
    <row r="5462" spans="2:8" x14ac:dyDescent="0.25">
      <c r="B5462" s="17"/>
      <c r="C5462" s="100"/>
      <c r="D5462" s="97"/>
      <c r="E5462" s="52"/>
      <c r="F5462" s="54"/>
      <c r="G5462" s="95"/>
      <c r="H5462" s="58"/>
    </row>
    <row r="5463" spans="2:8" x14ac:dyDescent="0.25">
      <c r="B5463" s="17"/>
      <c r="C5463" s="100"/>
      <c r="D5463" s="97"/>
      <c r="E5463" s="52"/>
      <c r="F5463" s="54"/>
      <c r="G5463" s="95"/>
      <c r="H5463" s="58"/>
    </row>
    <row r="5464" spans="2:8" x14ac:dyDescent="0.25">
      <c r="B5464" s="17"/>
      <c r="C5464" s="100"/>
      <c r="D5464" s="97"/>
      <c r="E5464" s="52"/>
      <c r="F5464" s="54"/>
      <c r="G5464" s="95"/>
      <c r="H5464" s="58"/>
    </row>
    <row r="5465" spans="2:8" x14ac:dyDescent="0.25">
      <c r="B5465" s="17"/>
      <c r="C5465" s="100"/>
      <c r="D5465" s="97"/>
      <c r="E5465" s="52"/>
      <c r="F5465" s="54"/>
      <c r="G5465" s="95"/>
      <c r="H5465" s="58"/>
    </row>
    <row r="5466" spans="2:8" x14ac:dyDescent="0.25">
      <c r="B5466" s="17"/>
      <c r="C5466" s="100"/>
      <c r="D5466" s="97"/>
      <c r="E5466" s="52"/>
      <c r="F5466" s="54"/>
      <c r="G5466" s="95"/>
      <c r="H5466" s="58"/>
    </row>
    <row r="5467" spans="2:8" x14ac:dyDescent="0.25">
      <c r="B5467" s="17"/>
      <c r="C5467" s="100"/>
      <c r="D5467" s="97"/>
      <c r="E5467" s="52"/>
      <c r="F5467" s="54"/>
      <c r="G5467" s="95"/>
      <c r="H5467" s="58"/>
    </row>
    <row r="5468" spans="2:8" x14ac:dyDescent="0.25">
      <c r="B5468" s="17"/>
      <c r="C5468" s="100"/>
      <c r="D5468" s="97"/>
      <c r="E5468" s="52"/>
      <c r="F5468" s="54"/>
      <c r="G5468" s="95"/>
      <c r="H5468" s="58"/>
    </row>
    <row r="5469" spans="2:8" x14ac:dyDescent="0.25">
      <c r="B5469" s="17"/>
      <c r="C5469" s="100"/>
      <c r="D5469" s="97"/>
      <c r="E5469" s="52"/>
      <c r="F5469" s="54"/>
      <c r="G5469" s="95"/>
      <c r="H5469" s="58"/>
    </row>
    <row r="5470" spans="2:8" x14ac:dyDescent="0.25">
      <c r="B5470" s="17"/>
      <c r="C5470" s="100"/>
      <c r="D5470" s="97"/>
      <c r="E5470" s="52"/>
      <c r="F5470" s="54"/>
      <c r="G5470" s="95"/>
      <c r="H5470" s="58"/>
    </row>
    <row r="5471" spans="2:8" x14ac:dyDescent="0.25">
      <c r="B5471" s="17"/>
      <c r="C5471" s="100"/>
      <c r="D5471" s="97"/>
      <c r="E5471" s="52"/>
      <c r="F5471" s="54"/>
      <c r="G5471" s="95"/>
      <c r="H5471" s="58"/>
    </row>
    <row r="5472" spans="2:8" x14ac:dyDescent="0.25">
      <c r="B5472" s="17"/>
      <c r="C5472" s="100"/>
      <c r="D5472" s="97"/>
      <c r="E5472" s="52"/>
      <c r="F5472" s="54"/>
      <c r="G5472" s="95"/>
      <c r="H5472" s="58"/>
    </row>
    <row r="5473" spans="2:8" x14ac:dyDescent="0.25">
      <c r="B5473" s="17"/>
      <c r="C5473" s="100"/>
      <c r="D5473" s="97"/>
      <c r="E5473" s="52"/>
      <c r="F5473" s="54"/>
      <c r="G5473" s="95"/>
      <c r="H5473" s="58"/>
    </row>
    <row r="5474" spans="2:8" x14ac:dyDescent="0.25">
      <c r="B5474" s="17"/>
      <c r="C5474" s="100"/>
      <c r="D5474" s="97"/>
      <c r="E5474" s="52"/>
      <c r="F5474" s="54"/>
      <c r="G5474" s="95"/>
      <c r="H5474" s="58"/>
    </row>
    <row r="5475" spans="2:8" x14ac:dyDescent="0.25">
      <c r="B5475" s="17"/>
      <c r="C5475" s="100"/>
      <c r="D5475" s="97"/>
      <c r="E5475" s="52"/>
      <c r="F5475" s="54"/>
      <c r="G5475" s="95"/>
      <c r="H5475" s="58"/>
    </row>
    <row r="5476" spans="2:8" x14ac:dyDescent="0.25">
      <c r="B5476" s="17"/>
      <c r="C5476" s="100"/>
      <c r="D5476" s="97"/>
      <c r="E5476" s="52"/>
      <c r="F5476" s="54"/>
      <c r="G5476" s="95"/>
      <c r="H5476" s="58"/>
    </row>
    <row r="5477" spans="2:8" x14ac:dyDescent="0.25">
      <c r="B5477" s="17"/>
      <c r="C5477" s="100"/>
      <c r="D5477" s="97"/>
      <c r="E5477" s="52"/>
      <c r="F5477" s="54"/>
      <c r="G5477" s="95"/>
      <c r="H5477" s="58"/>
    </row>
    <row r="5478" spans="2:8" x14ac:dyDescent="0.25">
      <c r="B5478" s="17"/>
      <c r="C5478" s="100"/>
      <c r="D5478" s="97"/>
      <c r="E5478" s="52"/>
      <c r="F5478" s="54"/>
      <c r="G5478" s="95"/>
      <c r="H5478" s="58"/>
    </row>
    <row r="5479" spans="2:8" x14ac:dyDescent="0.25">
      <c r="B5479" s="17"/>
      <c r="C5479" s="100"/>
      <c r="D5479" s="97"/>
      <c r="E5479" s="52"/>
      <c r="F5479" s="54"/>
      <c r="G5479" s="95"/>
      <c r="H5479" s="58"/>
    </row>
    <row r="5480" spans="2:8" x14ac:dyDescent="0.25">
      <c r="B5480" s="17"/>
      <c r="C5480" s="100"/>
      <c r="D5480" s="97"/>
      <c r="E5480" s="52"/>
      <c r="F5480" s="54"/>
      <c r="G5480" s="95"/>
      <c r="H5480" s="58"/>
    </row>
    <row r="5481" spans="2:8" x14ac:dyDescent="0.25">
      <c r="B5481" s="17"/>
      <c r="C5481" s="100"/>
      <c r="D5481" s="97"/>
      <c r="E5481" s="52"/>
      <c r="F5481" s="54"/>
      <c r="G5481" s="95"/>
      <c r="H5481" s="58"/>
    </row>
    <row r="5482" spans="2:8" x14ac:dyDescent="0.25">
      <c r="B5482" s="17"/>
      <c r="C5482" s="100"/>
      <c r="D5482" s="97"/>
      <c r="E5482" s="52"/>
      <c r="F5482" s="54"/>
      <c r="G5482" s="95"/>
      <c r="H5482" s="58"/>
    </row>
    <row r="5483" spans="2:8" x14ac:dyDescent="0.25">
      <c r="B5483" s="17"/>
      <c r="C5483" s="100"/>
      <c r="D5483" s="97"/>
      <c r="E5483" s="52"/>
      <c r="F5483" s="54"/>
      <c r="G5483" s="95"/>
      <c r="H5483" s="58"/>
    </row>
    <row r="5484" spans="2:8" x14ac:dyDescent="0.25">
      <c r="B5484" s="17"/>
      <c r="C5484" s="100"/>
      <c r="D5484" s="97"/>
      <c r="E5484" s="52"/>
      <c r="F5484" s="54"/>
      <c r="G5484" s="95"/>
      <c r="H5484" s="58"/>
    </row>
    <row r="5485" spans="2:8" x14ac:dyDescent="0.25">
      <c r="B5485" s="17"/>
      <c r="C5485" s="100"/>
      <c r="D5485" s="97"/>
      <c r="E5485" s="52"/>
      <c r="F5485" s="54"/>
      <c r="G5485" s="95"/>
      <c r="H5485" s="58"/>
    </row>
    <row r="5486" spans="2:8" x14ac:dyDescent="0.25">
      <c r="B5486" s="17"/>
      <c r="C5486" s="100"/>
      <c r="D5486" s="97"/>
      <c r="E5486" s="52"/>
      <c r="F5486" s="54"/>
      <c r="G5486" s="95"/>
      <c r="H5486" s="58"/>
    </row>
    <row r="5487" spans="2:8" x14ac:dyDescent="0.25">
      <c r="B5487" s="16"/>
      <c r="C5487" s="100"/>
      <c r="D5487" s="97"/>
      <c r="E5487" s="52"/>
      <c r="F5487" s="54"/>
      <c r="G5487" s="95"/>
      <c r="H5487" s="58"/>
    </row>
    <row r="5488" spans="2:8" x14ac:dyDescent="0.25">
      <c r="B5488" s="17"/>
      <c r="C5488" s="100"/>
      <c r="D5488" s="97"/>
      <c r="E5488" s="52"/>
      <c r="F5488" s="54"/>
      <c r="G5488" s="95"/>
      <c r="H5488" s="58"/>
    </row>
    <row r="5489" spans="2:8" x14ac:dyDescent="0.25">
      <c r="B5489" s="17"/>
      <c r="C5489" s="100"/>
      <c r="D5489" s="97"/>
      <c r="E5489" s="52"/>
      <c r="F5489" s="54"/>
      <c r="G5489" s="95"/>
      <c r="H5489" s="58"/>
    </row>
    <row r="5490" spans="2:8" x14ac:dyDescent="0.25">
      <c r="B5490" s="16"/>
      <c r="C5490" s="100"/>
      <c r="D5490" s="97"/>
      <c r="E5490" s="52"/>
      <c r="F5490" s="54"/>
      <c r="G5490" s="95"/>
      <c r="H5490" s="58"/>
    </row>
    <row r="5491" spans="2:8" x14ac:dyDescent="0.25">
      <c r="B5491" s="17"/>
      <c r="C5491" s="100"/>
      <c r="D5491" s="97"/>
      <c r="E5491" s="52"/>
      <c r="F5491" s="54"/>
      <c r="G5491" s="95"/>
      <c r="H5491" s="58"/>
    </row>
    <row r="5492" spans="2:8" x14ac:dyDescent="0.25">
      <c r="B5492" s="17"/>
      <c r="C5492" s="100"/>
      <c r="D5492" s="97"/>
      <c r="E5492" s="52"/>
      <c r="F5492" s="54"/>
      <c r="G5492" s="95"/>
      <c r="H5492" s="58"/>
    </row>
    <row r="5493" spans="2:8" x14ac:dyDescent="0.25">
      <c r="B5493" s="16"/>
      <c r="C5493" s="100"/>
      <c r="D5493" s="97"/>
      <c r="E5493" s="52"/>
      <c r="F5493" s="54"/>
      <c r="G5493" s="95"/>
      <c r="H5493" s="58"/>
    </row>
    <row r="5494" spans="2:8" x14ac:dyDescent="0.25">
      <c r="B5494" s="17"/>
      <c r="C5494" s="100"/>
      <c r="D5494" s="97"/>
      <c r="E5494" s="52"/>
      <c r="F5494" s="54"/>
      <c r="G5494" s="95"/>
      <c r="H5494" s="58"/>
    </row>
    <row r="5495" spans="2:8" x14ac:dyDescent="0.25">
      <c r="B5495" s="17"/>
      <c r="C5495" s="100"/>
      <c r="D5495" s="97"/>
      <c r="E5495" s="52"/>
      <c r="F5495" s="54"/>
      <c r="G5495" s="95"/>
      <c r="H5495" s="58"/>
    </row>
    <row r="5496" spans="2:8" x14ac:dyDescent="0.25">
      <c r="B5496" s="16"/>
      <c r="C5496" s="100"/>
      <c r="D5496" s="97"/>
      <c r="E5496" s="52"/>
      <c r="F5496" s="54"/>
      <c r="G5496" s="95"/>
      <c r="H5496" s="58"/>
    </row>
    <row r="5497" spans="2:8" x14ac:dyDescent="0.25">
      <c r="B5497" s="17"/>
      <c r="C5497" s="100"/>
      <c r="D5497" s="97"/>
      <c r="E5497" s="52"/>
      <c r="F5497" s="54"/>
      <c r="G5497" s="95"/>
      <c r="H5497" s="58"/>
    </row>
    <row r="5498" spans="2:8" x14ac:dyDescent="0.25">
      <c r="B5498" s="17"/>
      <c r="C5498" s="100"/>
      <c r="D5498" s="97"/>
      <c r="E5498" s="52"/>
      <c r="F5498" s="54"/>
      <c r="G5498" s="95"/>
      <c r="H5498" s="58"/>
    </row>
    <row r="5499" spans="2:8" x14ac:dyDescent="0.25">
      <c r="B5499" s="16"/>
      <c r="C5499" s="100"/>
      <c r="D5499" s="97"/>
      <c r="E5499" s="52"/>
      <c r="F5499" s="54"/>
      <c r="G5499" s="95"/>
      <c r="H5499" s="58"/>
    </row>
    <row r="5500" spans="2:8" x14ac:dyDescent="0.25">
      <c r="B5500" s="17"/>
      <c r="C5500" s="100"/>
      <c r="D5500" s="97"/>
      <c r="E5500" s="52"/>
      <c r="F5500" s="54"/>
      <c r="G5500" s="95"/>
      <c r="H5500" s="58"/>
    </row>
    <row r="5501" spans="2:8" x14ac:dyDescent="0.25">
      <c r="B5501" s="17"/>
      <c r="C5501" s="100"/>
      <c r="D5501" s="97"/>
      <c r="E5501" s="52"/>
      <c r="F5501" s="54"/>
      <c r="G5501" s="95"/>
      <c r="H5501" s="58"/>
    </row>
    <row r="5502" spans="2:8" x14ac:dyDescent="0.25">
      <c r="B5502" s="16"/>
      <c r="C5502" s="100"/>
      <c r="D5502" s="97"/>
      <c r="E5502" s="52"/>
      <c r="F5502" s="54"/>
      <c r="G5502" s="95"/>
      <c r="H5502" s="58"/>
    </row>
    <row r="5503" spans="2:8" x14ac:dyDescent="0.25">
      <c r="B5503" s="17"/>
      <c r="C5503" s="100"/>
      <c r="D5503" s="97"/>
      <c r="E5503" s="52"/>
      <c r="F5503" s="54"/>
      <c r="G5503" s="95"/>
      <c r="H5503" s="58"/>
    </row>
    <row r="5504" spans="2:8" x14ac:dyDescent="0.25">
      <c r="B5504" s="17"/>
      <c r="C5504" s="100"/>
      <c r="D5504" s="97"/>
      <c r="E5504" s="52"/>
      <c r="F5504" s="54"/>
      <c r="G5504" s="95"/>
      <c r="H5504" s="58"/>
    </row>
    <row r="5505" spans="2:8" x14ac:dyDescent="0.25">
      <c r="B5505" s="16"/>
      <c r="C5505" s="100"/>
      <c r="D5505" s="97"/>
      <c r="E5505" s="52"/>
      <c r="F5505" s="54"/>
      <c r="G5505" s="95"/>
      <c r="H5505" s="58"/>
    </row>
    <row r="5506" spans="2:8" x14ac:dyDescent="0.25">
      <c r="B5506" s="17"/>
      <c r="C5506" s="100"/>
      <c r="D5506" s="97"/>
      <c r="E5506" s="52"/>
      <c r="F5506" s="54"/>
      <c r="G5506" s="95"/>
      <c r="H5506" s="58"/>
    </row>
    <row r="5507" spans="2:8" x14ac:dyDescent="0.25">
      <c r="B5507" s="17"/>
      <c r="C5507" s="100"/>
      <c r="D5507" s="97"/>
      <c r="E5507" s="52"/>
      <c r="F5507" s="54"/>
      <c r="G5507" s="95"/>
      <c r="H5507" s="58"/>
    </row>
    <row r="5508" spans="2:8" x14ac:dyDescent="0.25">
      <c r="B5508" s="16"/>
      <c r="C5508" s="100"/>
      <c r="D5508" s="97"/>
      <c r="E5508" s="52"/>
      <c r="F5508" s="54"/>
      <c r="G5508" s="95"/>
      <c r="H5508" s="58"/>
    </row>
    <row r="5509" spans="2:8" x14ac:dyDescent="0.25">
      <c r="B5509" s="17"/>
      <c r="C5509" s="100"/>
      <c r="D5509" s="97"/>
      <c r="E5509" s="52"/>
      <c r="F5509" s="54"/>
      <c r="G5509" s="95"/>
      <c r="H5509" s="58"/>
    </row>
    <row r="5510" spans="2:8" x14ac:dyDescent="0.25">
      <c r="B5510" s="17"/>
      <c r="C5510" s="100"/>
      <c r="D5510" s="97"/>
      <c r="E5510" s="52"/>
      <c r="F5510" s="54"/>
      <c r="G5510" s="95"/>
      <c r="H5510" s="58"/>
    </row>
    <row r="5511" spans="2:8" x14ac:dyDescent="0.25">
      <c r="B5511" s="16"/>
      <c r="C5511" s="100"/>
      <c r="D5511" s="97"/>
      <c r="E5511" s="52"/>
      <c r="F5511" s="54"/>
      <c r="G5511" s="95"/>
      <c r="H5511" s="58"/>
    </row>
    <row r="5512" spans="2:8" x14ac:dyDescent="0.25">
      <c r="B5512" s="17"/>
      <c r="C5512" s="100"/>
      <c r="D5512" s="97"/>
      <c r="E5512" s="52"/>
      <c r="F5512" s="54"/>
      <c r="G5512" s="95"/>
      <c r="H5512" s="58"/>
    </row>
    <row r="5513" spans="2:8" x14ac:dyDescent="0.25">
      <c r="B5513" s="17"/>
      <c r="C5513" s="100"/>
      <c r="D5513" s="97"/>
      <c r="E5513" s="52"/>
      <c r="F5513" s="54"/>
      <c r="G5513" s="95"/>
      <c r="H5513" s="58"/>
    </row>
    <row r="5514" spans="2:8" x14ac:dyDescent="0.25">
      <c r="B5514" s="16"/>
      <c r="C5514" s="100"/>
      <c r="D5514" s="97"/>
      <c r="E5514" s="52"/>
      <c r="F5514" s="54"/>
      <c r="G5514" s="95"/>
      <c r="H5514" s="58"/>
    </row>
    <row r="5515" spans="2:8" x14ac:dyDescent="0.25">
      <c r="B5515" s="17"/>
      <c r="C5515" s="100"/>
      <c r="D5515" s="97"/>
      <c r="E5515" s="52"/>
      <c r="F5515" s="54"/>
      <c r="G5515" s="95"/>
      <c r="H5515" s="58"/>
    </row>
    <row r="5516" spans="2:8" x14ac:dyDescent="0.25">
      <c r="B5516" s="17"/>
      <c r="C5516" s="100"/>
      <c r="D5516" s="97"/>
      <c r="E5516" s="52"/>
      <c r="F5516" s="54"/>
      <c r="G5516" s="95"/>
      <c r="H5516" s="58"/>
    </row>
    <row r="5517" spans="2:8" x14ac:dyDescent="0.25">
      <c r="B5517" s="16"/>
      <c r="C5517" s="100"/>
      <c r="D5517" s="97"/>
      <c r="E5517" s="52"/>
      <c r="F5517" s="54"/>
      <c r="G5517" s="95"/>
      <c r="H5517" s="58"/>
    </row>
    <row r="5518" spans="2:8" x14ac:dyDescent="0.25">
      <c r="B5518" s="17"/>
      <c r="C5518" s="100"/>
      <c r="D5518" s="97"/>
      <c r="E5518" s="52"/>
      <c r="F5518" s="54"/>
      <c r="G5518" s="95"/>
      <c r="H5518" s="58"/>
    </row>
    <row r="5519" spans="2:8" x14ac:dyDescent="0.25">
      <c r="B5519" s="17"/>
      <c r="C5519" s="100"/>
      <c r="D5519" s="97"/>
      <c r="E5519" s="52"/>
      <c r="F5519" s="54"/>
      <c r="G5519" s="95"/>
      <c r="H5519" s="58"/>
    </row>
    <row r="5520" spans="2:8" x14ac:dyDescent="0.25">
      <c r="B5520" s="16"/>
      <c r="C5520" s="100"/>
      <c r="D5520" s="97"/>
      <c r="E5520" s="52"/>
      <c r="F5520" s="54"/>
      <c r="G5520" s="95"/>
      <c r="H5520" s="58"/>
    </row>
    <row r="5521" spans="2:8" x14ac:dyDescent="0.25">
      <c r="B5521" s="17"/>
      <c r="C5521" s="100"/>
      <c r="D5521" s="97"/>
      <c r="E5521" s="52"/>
      <c r="F5521" s="54"/>
      <c r="G5521" s="95"/>
      <c r="H5521" s="58"/>
    </row>
    <row r="5522" spans="2:8" x14ac:dyDescent="0.25">
      <c r="B5522" s="17"/>
      <c r="C5522" s="100"/>
      <c r="D5522" s="97"/>
      <c r="E5522" s="52"/>
      <c r="F5522" s="54"/>
      <c r="G5522" s="95"/>
      <c r="H5522" s="58"/>
    </row>
    <row r="5523" spans="2:8" x14ac:dyDescent="0.25">
      <c r="B5523" s="16"/>
      <c r="C5523" s="100"/>
      <c r="D5523" s="97"/>
      <c r="E5523" s="52"/>
      <c r="F5523" s="54"/>
      <c r="G5523" s="95"/>
      <c r="H5523" s="58"/>
    </row>
    <row r="5524" spans="2:8" x14ac:dyDescent="0.25">
      <c r="B5524" s="17"/>
      <c r="C5524" s="100"/>
      <c r="D5524" s="97"/>
      <c r="E5524" s="52"/>
      <c r="F5524" s="54"/>
      <c r="G5524" s="95"/>
      <c r="H5524" s="58"/>
    </row>
    <row r="5525" spans="2:8" x14ac:dyDescent="0.25">
      <c r="B5525" s="17"/>
      <c r="C5525" s="100"/>
      <c r="D5525" s="97"/>
      <c r="E5525" s="52"/>
      <c r="F5525" s="54"/>
      <c r="G5525" s="95"/>
      <c r="H5525" s="58"/>
    </row>
    <row r="5526" spans="2:8" x14ac:dyDescent="0.25">
      <c r="B5526" s="16"/>
      <c r="C5526" s="100"/>
      <c r="D5526" s="97"/>
      <c r="E5526" s="52"/>
      <c r="F5526" s="54"/>
      <c r="G5526" s="95"/>
      <c r="H5526" s="58"/>
    </row>
    <row r="5527" spans="2:8" x14ac:dyDescent="0.25">
      <c r="B5527" s="17"/>
      <c r="C5527" s="100"/>
      <c r="D5527" s="97"/>
      <c r="E5527" s="52"/>
      <c r="F5527" s="54"/>
      <c r="G5527" s="95"/>
      <c r="H5527" s="58"/>
    </row>
    <row r="5528" spans="2:8" x14ac:dyDescent="0.25">
      <c r="B5528" s="17"/>
      <c r="C5528" s="100"/>
      <c r="D5528" s="97"/>
      <c r="E5528" s="52"/>
      <c r="F5528" s="54"/>
      <c r="G5528" s="95"/>
      <c r="H5528" s="58"/>
    </row>
    <row r="5529" spans="2:8" x14ac:dyDescent="0.25">
      <c r="B5529" s="16"/>
      <c r="C5529" s="100"/>
      <c r="D5529" s="97"/>
      <c r="E5529" s="52"/>
      <c r="F5529" s="54"/>
      <c r="G5529" s="95"/>
      <c r="H5529" s="58"/>
    </row>
    <row r="5530" spans="2:8" x14ac:dyDescent="0.25">
      <c r="B5530" s="17"/>
      <c r="C5530" s="100"/>
      <c r="D5530" s="97"/>
      <c r="E5530" s="52"/>
      <c r="F5530" s="54"/>
      <c r="G5530" s="95"/>
      <c r="H5530" s="58"/>
    </row>
    <row r="5531" spans="2:8" x14ac:dyDescent="0.25">
      <c r="B5531" s="17"/>
      <c r="C5531" s="100"/>
      <c r="D5531" s="97"/>
      <c r="E5531" s="52"/>
      <c r="F5531" s="54"/>
      <c r="G5531" s="95"/>
      <c r="H5531" s="58"/>
    </row>
    <row r="5532" spans="2:8" x14ac:dyDescent="0.25">
      <c r="B5532" s="16"/>
      <c r="C5532" s="100"/>
      <c r="D5532" s="97"/>
      <c r="E5532" s="52"/>
      <c r="F5532" s="54"/>
      <c r="G5532" s="95"/>
      <c r="H5532" s="58"/>
    </row>
    <row r="5533" spans="2:8" x14ac:dyDescent="0.25">
      <c r="B5533" s="17"/>
      <c r="C5533" s="100"/>
      <c r="D5533" s="97"/>
      <c r="E5533" s="52"/>
      <c r="F5533" s="54"/>
      <c r="G5533" s="95"/>
      <c r="H5533" s="58"/>
    </row>
    <row r="5534" spans="2:8" x14ac:dyDescent="0.25">
      <c r="B5534" s="17"/>
      <c r="C5534" s="100"/>
      <c r="D5534" s="97"/>
      <c r="E5534" s="52"/>
      <c r="F5534" s="54"/>
      <c r="G5534" s="95"/>
      <c r="H5534" s="58"/>
    </row>
    <row r="5535" spans="2:8" x14ac:dyDescent="0.25">
      <c r="B5535" s="16"/>
      <c r="C5535" s="100"/>
      <c r="D5535" s="97"/>
      <c r="E5535" s="52"/>
      <c r="F5535" s="54"/>
      <c r="G5535" s="95"/>
      <c r="H5535" s="58"/>
    </row>
    <row r="5536" spans="2:8" x14ac:dyDescent="0.25">
      <c r="B5536" s="17"/>
      <c r="C5536" s="100"/>
      <c r="D5536" s="97"/>
      <c r="E5536" s="52"/>
      <c r="F5536" s="54"/>
      <c r="G5536" s="95"/>
      <c r="H5536" s="58"/>
    </row>
    <row r="5537" spans="2:8" x14ac:dyDescent="0.25">
      <c r="B5537" s="17"/>
      <c r="C5537" s="100"/>
      <c r="D5537" s="97"/>
      <c r="E5537" s="52"/>
      <c r="F5537" s="54"/>
      <c r="G5537" s="95"/>
      <c r="H5537" s="58"/>
    </row>
    <row r="5538" spans="2:8" x14ac:dyDescent="0.25">
      <c r="B5538" s="16"/>
      <c r="C5538" s="100"/>
      <c r="D5538" s="97"/>
      <c r="E5538" s="52"/>
      <c r="F5538" s="54"/>
      <c r="G5538" s="95"/>
      <c r="H5538" s="58"/>
    </row>
    <row r="5539" spans="2:8" x14ac:dyDescent="0.25">
      <c r="B5539" s="17"/>
      <c r="C5539" s="100"/>
      <c r="D5539" s="97"/>
      <c r="E5539" s="52"/>
      <c r="F5539" s="54"/>
      <c r="G5539" s="95"/>
      <c r="H5539" s="58"/>
    </row>
    <row r="5540" spans="2:8" x14ac:dyDescent="0.25">
      <c r="B5540" s="17"/>
      <c r="C5540" s="100"/>
      <c r="D5540" s="97"/>
      <c r="E5540" s="52"/>
      <c r="F5540" s="54"/>
      <c r="G5540" s="95"/>
      <c r="H5540" s="58"/>
    </row>
    <row r="5541" spans="2:8" x14ac:dyDescent="0.25">
      <c r="B5541" s="16"/>
      <c r="C5541" s="100"/>
      <c r="D5541" s="97"/>
      <c r="E5541" s="52"/>
      <c r="F5541" s="54"/>
      <c r="G5541" s="95"/>
      <c r="H5541" s="58"/>
    </row>
    <row r="5542" spans="2:8" x14ac:dyDescent="0.25">
      <c r="B5542" s="17"/>
      <c r="C5542" s="100"/>
      <c r="D5542" s="97"/>
      <c r="E5542" s="52"/>
      <c r="F5542" s="54"/>
      <c r="G5542" s="95"/>
      <c r="H5542" s="58"/>
    </row>
    <row r="5543" spans="2:8" x14ac:dyDescent="0.25">
      <c r="B5543" s="17"/>
      <c r="C5543" s="100"/>
      <c r="D5543" s="97"/>
      <c r="E5543" s="52"/>
      <c r="F5543" s="54"/>
      <c r="G5543" s="95"/>
      <c r="H5543" s="58"/>
    </row>
    <row r="5544" spans="2:8" x14ac:dyDescent="0.25">
      <c r="B5544" s="16"/>
      <c r="C5544" s="100"/>
      <c r="D5544" s="97"/>
      <c r="E5544" s="52"/>
      <c r="F5544" s="54"/>
      <c r="G5544" s="95"/>
      <c r="H5544" s="58"/>
    </row>
    <row r="5545" spans="2:8" x14ac:dyDescent="0.25">
      <c r="B5545" s="17"/>
      <c r="C5545" s="100"/>
      <c r="D5545" s="97"/>
      <c r="E5545" s="52"/>
      <c r="F5545" s="54"/>
      <c r="G5545" s="95"/>
      <c r="H5545" s="58"/>
    </row>
    <row r="5546" spans="2:8" x14ac:dyDescent="0.25">
      <c r="B5546" s="17"/>
      <c r="C5546" s="100"/>
      <c r="D5546" s="97"/>
      <c r="E5546" s="52"/>
      <c r="F5546" s="54"/>
      <c r="G5546" s="95"/>
      <c r="H5546" s="58"/>
    </row>
    <row r="5547" spans="2:8" x14ac:dyDescent="0.25">
      <c r="B5547" s="16"/>
      <c r="C5547" s="100"/>
      <c r="D5547" s="97"/>
      <c r="E5547" s="52"/>
      <c r="F5547" s="54"/>
      <c r="G5547" s="95"/>
      <c r="H5547" s="58"/>
    </row>
    <row r="5548" spans="2:8" x14ac:dyDescent="0.25">
      <c r="B5548" s="17"/>
      <c r="C5548" s="100"/>
      <c r="D5548" s="97"/>
      <c r="E5548" s="52"/>
      <c r="F5548" s="54"/>
      <c r="G5548" s="95"/>
      <c r="H5548" s="58"/>
    </row>
    <row r="5549" spans="2:8" x14ac:dyDescent="0.25">
      <c r="B5549" s="17"/>
      <c r="C5549" s="100"/>
      <c r="D5549" s="97"/>
      <c r="E5549" s="52"/>
      <c r="F5549" s="54"/>
      <c r="G5549" s="95"/>
      <c r="H5549" s="58"/>
    </row>
    <row r="5550" spans="2:8" x14ac:dyDescent="0.25">
      <c r="B5550" s="16"/>
      <c r="C5550" s="100"/>
      <c r="D5550" s="97"/>
      <c r="E5550" s="52"/>
      <c r="F5550" s="54"/>
      <c r="G5550" s="95"/>
      <c r="H5550" s="58"/>
    </row>
    <row r="5551" spans="2:8" x14ac:dyDescent="0.25">
      <c r="B5551" s="17"/>
      <c r="C5551" s="100"/>
      <c r="D5551" s="97"/>
      <c r="E5551" s="52"/>
      <c r="F5551" s="54"/>
      <c r="G5551" s="95"/>
      <c r="H5551" s="58"/>
    </row>
    <row r="5552" spans="2:8" x14ac:dyDescent="0.25">
      <c r="B5552" s="17"/>
      <c r="C5552" s="100"/>
      <c r="D5552" s="97"/>
      <c r="E5552" s="52"/>
      <c r="F5552" s="54"/>
      <c r="G5552" s="95"/>
      <c r="H5552" s="58"/>
    </row>
    <row r="5553" spans="2:8" x14ac:dyDescent="0.25">
      <c r="B5553" s="16"/>
      <c r="C5553" s="100"/>
      <c r="D5553" s="97"/>
      <c r="E5553" s="52"/>
      <c r="F5553" s="54"/>
      <c r="G5553" s="95"/>
      <c r="H5553" s="58"/>
    </row>
    <row r="5554" spans="2:8" x14ac:dyDescent="0.25">
      <c r="B5554" s="17"/>
      <c r="C5554" s="100"/>
      <c r="D5554" s="97"/>
      <c r="E5554" s="52"/>
      <c r="F5554" s="54"/>
      <c r="G5554" s="95"/>
      <c r="H5554" s="58"/>
    </row>
    <row r="5555" spans="2:8" x14ac:dyDescent="0.25">
      <c r="B5555" s="17"/>
      <c r="C5555" s="100"/>
      <c r="D5555" s="97"/>
      <c r="E5555" s="52"/>
      <c r="F5555" s="54"/>
      <c r="G5555" s="95"/>
      <c r="H5555" s="58"/>
    </row>
    <row r="5556" spans="2:8" x14ac:dyDescent="0.25">
      <c r="B5556" s="16"/>
      <c r="C5556" s="100"/>
      <c r="D5556" s="97"/>
      <c r="E5556" s="52"/>
      <c r="F5556" s="54"/>
      <c r="G5556" s="95"/>
      <c r="H5556" s="58"/>
    </row>
    <row r="5557" spans="2:8" x14ac:dyDescent="0.25">
      <c r="B5557" s="17"/>
      <c r="C5557" s="100"/>
      <c r="D5557" s="97"/>
      <c r="E5557" s="52"/>
      <c r="F5557" s="54"/>
      <c r="G5557" s="95"/>
      <c r="H5557" s="58"/>
    </row>
    <row r="5558" spans="2:8" x14ac:dyDescent="0.25">
      <c r="B5558" s="17"/>
      <c r="C5558" s="100"/>
      <c r="D5558" s="97"/>
      <c r="E5558" s="52"/>
      <c r="F5558" s="54"/>
      <c r="G5558" s="95"/>
      <c r="H5558" s="58"/>
    </row>
    <row r="5559" spans="2:8" x14ac:dyDescent="0.25">
      <c r="B5559" s="17"/>
      <c r="C5559" s="100"/>
      <c r="D5559" s="97"/>
      <c r="E5559" s="52"/>
      <c r="F5559" s="54"/>
      <c r="G5559" s="95"/>
      <c r="H5559" s="58"/>
    </row>
    <row r="5560" spans="2:8" x14ac:dyDescent="0.25">
      <c r="B5560" s="17"/>
      <c r="C5560" s="100"/>
      <c r="D5560" s="97"/>
      <c r="E5560" s="52"/>
      <c r="F5560" s="54"/>
      <c r="G5560" s="95"/>
      <c r="H5560" s="58"/>
    </row>
    <row r="5561" spans="2:8" x14ac:dyDescent="0.25">
      <c r="B5561" s="17"/>
      <c r="C5561" s="100"/>
      <c r="D5561" s="97"/>
      <c r="E5561" s="52"/>
      <c r="F5561" s="54"/>
      <c r="G5561" s="95"/>
      <c r="H5561" s="58"/>
    </row>
    <row r="5562" spans="2:8" x14ac:dyDescent="0.25">
      <c r="B5562" s="16"/>
      <c r="C5562" s="100"/>
      <c r="D5562" s="97"/>
      <c r="E5562" s="52"/>
      <c r="F5562" s="54"/>
      <c r="G5562" s="95"/>
      <c r="H5562" s="58"/>
    </row>
    <row r="5563" spans="2:8" x14ac:dyDescent="0.25">
      <c r="B5563" s="17"/>
      <c r="C5563" s="100"/>
      <c r="D5563" s="97"/>
      <c r="E5563" s="52"/>
      <c r="F5563" s="54"/>
      <c r="G5563" s="95"/>
      <c r="H5563" s="58"/>
    </row>
    <row r="5564" spans="2:8" x14ac:dyDescent="0.25">
      <c r="B5564" s="17"/>
      <c r="C5564" s="100"/>
      <c r="D5564" s="97"/>
      <c r="E5564" s="52"/>
      <c r="F5564" s="54"/>
      <c r="G5564" s="95"/>
      <c r="H5564" s="58"/>
    </row>
    <row r="5565" spans="2:8" x14ac:dyDescent="0.25">
      <c r="B5565" s="16"/>
      <c r="C5565" s="100"/>
      <c r="D5565" s="97"/>
      <c r="E5565" s="52"/>
      <c r="F5565" s="54"/>
      <c r="G5565" s="95"/>
      <c r="H5565" s="58"/>
    </row>
    <row r="5566" spans="2:8" x14ac:dyDescent="0.25">
      <c r="B5566" s="17"/>
      <c r="C5566" s="100"/>
      <c r="D5566" s="97"/>
      <c r="E5566" s="52"/>
      <c r="F5566" s="54"/>
      <c r="G5566" s="95"/>
      <c r="H5566" s="58"/>
    </row>
    <row r="5567" spans="2:8" x14ac:dyDescent="0.25">
      <c r="B5567" s="17"/>
      <c r="C5567" s="100"/>
      <c r="D5567" s="97"/>
      <c r="E5567" s="52"/>
      <c r="F5567" s="54"/>
      <c r="G5567" s="95"/>
      <c r="H5567" s="58"/>
    </row>
    <row r="5568" spans="2:8" x14ac:dyDescent="0.25">
      <c r="B5568" s="16"/>
      <c r="C5568" s="100"/>
      <c r="D5568" s="97"/>
      <c r="E5568" s="52"/>
      <c r="F5568" s="54"/>
      <c r="G5568" s="95"/>
      <c r="H5568" s="58"/>
    </row>
    <row r="5569" spans="2:8" x14ac:dyDescent="0.25">
      <c r="B5569" s="17"/>
      <c r="C5569" s="100"/>
      <c r="D5569" s="97"/>
      <c r="E5569" s="52"/>
      <c r="F5569" s="54"/>
      <c r="G5569" s="95"/>
      <c r="H5569" s="58"/>
    </row>
    <row r="5570" spans="2:8" x14ac:dyDescent="0.25">
      <c r="B5570" s="17"/>
      <c r="C5570" s="100"/>
      <c r="D5570" s="97"/>
      <c r="E5570" s="52"/>
      <c r="F5570" s="54"/>
      <c r="G5570" s="95"/>
      <c r="H5570" s="58"/>
    </row>
    <row r="5571" spans="2:8" x14ac:dyDescent="0.25">
      <c r="B5571" s="16"/>
      <c r="C5571" s="100"/>
      <c r="D5571" s="97"/>
      <c r="E5571" s="52"/>
      <c r="F5571" s="54"/>
      <c r="G5571" s="95"/>
      <c r="H5571" s="58"/>
    </row>
    <row r="5572" spans="2:8" x14ac:dyDescent="0.25">
      <c r="B5572" s="17"/>
      <c r="C5572" s="100"/>
      <c r="D5572" s="97"/>
      <c r="E5572" s="52"/>
      <c r="F5572" s="54"/>
      <c r="G5572" s="95"/>
      <c r="H5572" s="58"/>
    </row>
    <row r="5573" spans="2:8" x14ac:dyDescent="0.25">
      <c r="B5573" s="17"/>
      <c r="C5573" s="100"/>
      <c r="D5573" s="97"/>
      <c r="E5573" s="52"/>
      <c r="F5573" s="54"/>
      <c r="G5573" s="95"/>
      <c r="H5573" s="58"/>
    </row>
    <row r="5574" spans="2:8" x14ac:dyDescent="0.25">
      <c r="B5574" s="16"/>
      <c r="C5574" s="100"/>
      <c r="D5574" s="97"/>
      <c r="E5574" s="52"/>
      <c r="F5574" s="54"/>
      <c r="G5574" s="95"/>
      <c r="H5574" s="58"/>
    </row>
    <row r="5575" spans="2:8" x14ac:dyDescent="0.25">
      <c r="B5575" s="17"/>
      <c r="C5575" s="100"/>
      <c r="D5575" s="97"/>
      <c r="E5575" s="52"/>
      <c r="F5575" s="54"/>
      <c r="G5575" s="95"/>
      <c r="H5575" s="58"/>
    </row>
    <row r="5576" spans="2:8" x14ac:dyDescent="0.25">
      <c r="B5576" s="17"/>
      <c r="C5576" s="100"/>
      <c r="D5576" s="97"/>
      <c r="E5576" s="52"/>
      <c r="F5576" s="54"/>
      <c r="G5576" s="95"/>
      <c r="H5576" s="58"/>
    </row>
    <row r="5577" spans="2:8" x14ac:dyDescent="0.25">
      <c r="B5577" s="17"/>
      <c r="C5577" s="100"/>
      <c r="D5577" s="97"/>
      <c r="E5577" s="52"/>
      <c r="F5577" s="54"/>
      <c r="G5577" s="95"/>
      <c r="H5577" s="58"/>
    </row>
    <row r="5578" spans="2:8" x14ac:dyDescent="0.25">
      <c r="B5578" s="17"/>
      <c r="C5578" s="100"/>
      <c r="D5578" s="97"/>
      <c r="E5578" s="52"/>
      <c r="F5578" s="54"/>
      <c r="G5578" s="95"/>
      <c r="H5578" s="58"/>
    </row>
    <row r="5579" spans="2:8" x14ac:dyDescent="0.25">
      <c r="B5579" s="16"/>
      <c r="C5579" s="100"/>
      <c r="D5579" s="97"/>
      <c r="E5579" s="52"/>
      <c r="F5579" s="54"/>
      <c r="G5579" s="95"/>
      <c r="H5579" s="58"/>
    </row>
    <row r="5580" spans="2:8" x14ac:dyDescent="0.25">
      <c r="B5580" s="17"/>
      <c r="C5580" s="100"/>
      <c r="D5580" s="97"/>
      <c r="E5580" s="52"/>
      <c r="F5580" s="54"/>
      <c r="G5580" s="95"/>
      <c r="H5580" s="58"/>
    </row>
    <row r="5581" spans="2:8" x14ac:dyDescent="0.25">
      <c r="B5581" s="17"/>
      <c r="C5581" s="100"/>
      <c r="D5581" s="97"/>
      <c r="E5581" s="52"/>
      <c r="F5581" s="54"/>
      <c r="G5581" s="95"/>
      <c r="H5581" s="58"/>
    </row>
    <row r="5582" spans="2:8" x14ac:dyDescent="0.25">
      <c r="B5582" s="16"/>
      <c r="C5582" s="100"/>
      <c r="D5582" s="97"/>
      <c r="E5582" s="52"/>
      <c r="F5582" s="54"/>
      <c r="G5582" s="95"/>
      <c r="H5582" s="58"/>
    </row>
    <row r="5583" spans="2:8" x14ac:dyDescent="0.25">
      <c r="B5583" s="17"/>
      <c r="C5583" s="100"/>
      <c r="D5583" s="97"/>
      <c r="E5583" s="52"/>
      <c r="F5583" s="54"/>
      <c r="G5583" s="95"/>
      <c r="H5583" s="58"/>
    </row>
    <row r="5584" spans="2:8" x14ac:dyDescent="0.25">
      <c r="B5584" s="17"/>
      <c r="C5584" s="100"/>
      <c r="D5584" s="97"/>
      <c r="E5584" s="52"/>
      <c r="F5584" s="54"/>
      <c r="G5584" s="95"/>
      <c r="H5584" s="58"/>
    </row>
    <row r="5585" spans="2:8" x14ac:dyDescent="0.25">
      <c r="B5585" s="16"/>
      <c r="C5585" s="100"/>
      <c r="D5585" s="97"/>
      <c r="E5585" s="52"/>
      <c r="F5585" s="54"/>
      <c r="G5585" s="95"/>
      <c r="H5585" s="58"/>
    </row>
    <row r="5586" spans="2:8" x14ac:dyDescent="0.25">
      <c r="B5586" s="17"/>
      <c r="C5586" s="100"/>
      <c r="D5586" s="97"/>
      <c r="E5586" s="52"/>
      <c r="F5586" s="54"/>
      <c r="G5586" s="95"/>
      <c r="H5586" s="58"/>
    </row>
    <row r="5587" spans="2:8" x14ac:dyDescent="0.25">
      <c r="B5587" s="17"/>
      <c r="C5587" s="100"/>
      <c r="D5587" s="97"/>
      <c r="E5587" s="52"/>
      <c r="F5587" s="54"/>
      <c r="G5587" s="95"/>
      <c r="H5587" s="58"/>
    </row>
    <row r="5588" spans="2:8" x14ac:dyDescent="0.25">
      <c r="B5588" s="17"/>
      <c r="C5588" s="100"/>
      <c r="D5588" s="97"/>
      <c r="E5588" s="52"/>
      <c r="F5588" s="54"/>
      <c r="G5588" s="95"/>
      <c r="H5588" s="58"/>
    </row>
    <row r="5589" spans="2:8" x14ac:dyDescent="0.25">
      <c r="B5589" s="17"/>
      <c r="C5589" s="100"/>
      <c r="D5589" s="97"/>
      <c r="E5589" s="52"/>
      <c r="F5589" s="54"/>
      <c r="G5589" s="95"/>
      <c r="H5589" s="58"/>
    </row>
    <row r="5590" spans="2:8" x14ac:dyDescent="0.25">
      <c r="B5590" s="17"/>
      <c r="C5590" s="100"/>
      <c r="D5590" s="97"/>
      <c r="E5590" s="52"/>
      <c r="F5590" s="54"/>
      <c r="G5590" s="95"/>
      <c r="H5590" s="58"/>
    </row>
    <row r="5591" spans="2:8" x14ac:dyDescent="0.25">
      <c r="B5591" s="17"/>
      <c r="C5591" s="100"/>
      <c r="D5591" s="97"/>
      <c r="E5591" s="52"/>
      <c r="F5591" s="54"/>
      <c r="G5591" s="95"/>
      <c r="H5591" s="58"/>
    </row>
    <row r="5592" spans="2:8" x14ac:dyDescent="0.25">
      <c r="B5592" s="17"/>
      <c r="C5592" s="100"/>
      <c r="D5592" s="97"/>
      <c r="E5592" s="52"/>
      <c r="F5592" s="54"/>
      <c r="G5592" s="95"/>
      <c r="H5592" s="58"/>
    </row>
    <row r="5593" spans="2:8" x14ac:dyDescent="0.25">
      <c r="B5593" s="17"/>
      <c r="C5593" s="100"/>
      <c r="D5593" s="97"/>
      <c r="E5593" s="52"/>
      <c r="F5593" s="54"/>
      <c r="G5593" s="95"/>
      <c r="H5593" s="58"/>
    </row>
    <row r="5594" spans="2:8" x14ac:dyDescent="0.25">
      <c r="B5594" s="17"/>
      <c r="C5594" s="100"/>
      <c r="D5594" s="97"/>
      <c r="E5594" s="52"/>
      <c r="F5594" s="54"/>
      <c r="G5594" s="95"/>
      <c r="H5594" s="58"/>
    </row>
    <row r="5595" spans="2:8" x14ac:dyDescent="0.25">
      <c r="B5595" s="17"/>
      <c r="C5595" s="100"/>
      <c r="D5595" s="97"/>
      <c r="E5595" s="52"/>
      <c r="F5595" s="54"/>
      <c r="G5595" s="95"/>
      <c r="H5595" s="58"/>
    </row>
    <row r="5596" spans="2:8" x14ac:dyDescent="0.25">
      <c r="B5596" s="17"/>
      <c r="C5596" s="100"/>
      <c r="D5596" s="97"/>
      <c r="E5596" s="52"/>
      <c r="F5596" s="54"/>
      <c r="G5596" s="95"/>
      <c r="H5596" s="58"/>
    </row>
    <row r="5597" spans="2:8" x14ac:dyDescent="0.25">
      <c r="B5597" s="17"/>
      <c r="C5597" s="100"/>
      <c r="D5597" s="97"/>
      <c r="E5597" s="52"/>
      <c r="F5597" s="54"/>
      <c r="G5597" s="95"/>
      <c r="H5597" s="58"/>
    </row>
    <row r="5598" spans="2:8" x14ac:dyDescent="0.25">
      <c r="B5598" s="17"/>
      <c r="C5598" s="100"/>
      <c r="D5598" s="97"/>
      <c r="E5598" s="52"/>
      <c r="F5598" s="54"/>
      <c r="G5598" s="95"/>
      <c r="H5598" s="58"/>
    </row>
    <row r="5599" spans="2:8" x14ac:dyDescent="0.25">
      <c r="B5599" s="17"/>
      <c r="C5599" s="100"/>
      <c r="D5599" s="97"/>
      <c r="E5599" s="52"/>
      <c r="F5599" s="54"/>
      <c r="G5599" s="95"/>
      <c r="H5599" s="58"/>
    </row>
    <row r="5600" spans="2:8" x14ac:dyDescent="0.25">
      <c r="B5600" s="17"/>
      <c r="C5600" s="100"/>
      <c r="D5600" s="97"/>
      <c r="E5600" s="52"/>
      <c r="F5600" s="54"/>
      <c r="G5600" s="95"/>
      <c r="H5600" s="58"/>
    </row>
    <row r="5601" spans="2:8" x14ac:dyDescent="0.25">
      <c r="B5601" s="17"/>
      <c r="C5601" s="100"/>
      <c r="D5601" s="97"/>
      <c r="E5601" s="52"/>
      <c r="F5601" s="54"/>
      <c r="G5601" s="95"/>
      <c r="H5601" s="58"/>
    </row>
    <row r="5602" spans="2:8" x14ac:dyDescent="0.25">
      <c r="B5602" s="17"/>
      <c r="C5602" s="100"/>
      <c r="D5602" s="97"/>
      <c r="E5602" s="52"/>
      <c r="F5602" s="54"/>
      <c r="G5602" s="95"/>
      <c r="H5602" s="58"/>
    </row>
    <row r="5603" spans="2:8" x14ac:dyDescent="0.25">
      <c r="B5603" s="17"/>
      <c r="C5603" s="100"/>
      <c r="D5603" s="97"/>
      <c r="E5603" s="52"/>
      <c r="F5603" s="54"/>
      <c r="G5603" s="95"/>
      <c r="H5603" s="58"/>
    </row>
    <row r="5604" spans="2:8" x14ac:dyDescent="0.25">
      <c r="B5604" s="17"/>
      <c r="C5604" s="100"/>
      <c r="D5604" s="97"/>
      <c r="E5604" s="52"/>
      <c r="F5604" s="54"/>
      <c r="G5604" s="95"/>
      <c r="H5604" s="58"/>
    </row>
    <row r="5605" spans="2:8" x14ac:dyDescent="0.25">
      <c r="B5605" s="17"/>
      <c r="C5605" s="100"/>
      <c r="D5605" s="97"/>
      <c r="E5605" s="52"/>
      <c r="F5605" s="54"/>
      <c r="G5605" s="95"/>
      <c r="H5605" s="58"/>
    </row>
    <row r="5606" spans="2:8" x14ac:dyDescent="0.25">
      <c r="B5606" s="16"/>
      <c r="C5606" s="100"/>
      <c r="D5606" s="97"/>
      <c r="E5606" s="52"/>
      <c r="F5606" s="54"/>
      <c r="G5606" s="95"/>
      <c r="H5606" s="58"/>
    </row>
    <row r="5607" spans="2:8" x14ac:dyDescent="0.25">
      <c r="B5607" s="17"/>
      <c r="C5607" s="100"/>
      <c r="D5607" s="97"/>
      <c r="E5607" s="52"/>
      <c r="F5607" s="54"/>
      <c r="G5607" s="95"/>
      <c r="H5607" s="58"/>
    </row>
    <row r="5608" spans="2:8" x14ac:dyDescent="0.25">
      <c r="B5608" s="17"/>
      <c r="C5608" s="100"/>
      <c r="D5608" s="97"/>
      <c r="E5608" s="52"/>
      <c r="F5608" s="54"/>
      <c r="G5608" s="95"/>
      <c r="H5608" s="58"/>
    </row>
    <row r="5609" spans="2:8" x14ac:dyDescent="0.25">
      <c r="B5609" s="17"/>
      <c r="C5609" s="100"/>
      <c r="D5609" s="97"/>
      <c r="E5609" s="52"/>
      <c r="F5609" s="54"/>
      <c r="G5609" s="95"/>
      <c r="H5609" s="58"/>
    </row>
    <row r="5610" spans="2:8" x14ac:dyDescent="0.25">
      <c r="B5610" s="17"/>
      <c r="C5610" s="100"/>
      <c r="D5610" s="97"/>
      <c r="E5610" s="52"/>
      <c r="F5610" s="54"/>
      <c r="G5610" s="95"/>
      <c r="H5610" s="58"/>
    </row>
    <row r="5611" spans="2:8" x14ac:dyDescent="0.25">
      <c r="B5611" s="17"/>
      <c r="C5611" s="100"/>
      <c r="D5611" s="97"/>
      <c r="E5611" s="52"/>
      <c r="F5611" s="54"/>
      <c r="G5611" s="95"/>
      <c r="H5611" s="58"/>
    </row>
    <row r="5612" spans="2:8" x14ac:dyDescent="0.25">
      <c r="B5612" s="17"/>
      <c r="C5612" s="100"/>
      <c r="D5612" s="97"/>
      <c r="E5612" s="52"/>
      <c r="F5612" s="54"/>
      <c r="G5612" s="95"/>
      <c r="H5612" s="58"/>
    </row>
    <row r="5613" spans="2:8" x14ac:dyDescent="0.25">
      <c r="B5613" s="17"/>
      <c r="C5613" s="100"/>
      <c r="D5613" s="97"/>
      <c r="E5613" s="52"/>
      <c r="F5613" s="54"/>
      <c r="G5613" s="95"/>
      <c r="H5613" s="58"/>
    </row>
    <row r="5614" spans="2:8" x14ac:dyDescent="0.25">
      <c r="B5614" s="17"/>
      <c r="C5614" s="100"/>
      <c r="D5614" s="97"/>
      <c r="E5614" s="52"/>
      <c r="F5614" s="54"/>
      <c r="G5614" s="95"/>
      <c r="H5614" s="58"/>
    </row>
    <row r="5615" spans="2:8" x14ac:dyDescent="0.25">
      <c r="B5615" s="17"/>
      <c r="C5615" s="100"/>
      <c r="D5615" s="97"/>
      <c r="E5615" s="52"/>
      <c r="F5615" s="54"/>
      <c r="G5615" s="95"/>
      <c r="H5615" s="58"/>
    </row>
    <row r="5616" spans="2:8" x14ac:dyDescent="0.25">
      <c r="B5616" s="16"/>
      <c r="C5616" s="100"/>
      <c r="D5616" s="97"/>
      <c r="E5616" s="52"/>
      <c r="F5616" s="54"/>
      <c r="G5616" s="95"/>
      <c r="H5616" s="58"/>
    </row>
    <row r="5617" spans="2:8" x14ac:dyDescent="0.25">
      <c r="B5617" s="17"/>
      <c r="C5617" s="100"/>
      <c r="D5617" s="97"/>
      <c r="E5617" s="52"/>
      <c r="F5617" s="54"/>
      <c r="G5617" s="95"/>
      <c r="H5617" s="58"/>
    </row>
    <row r="5618" spans="2:8" x14ac:dyDescent="0.25">
      <c r="B5618" s="17"/>
      <c r="C5618" s="100"/>
      <c r="D5618" s="97"/>
      <c r="E5618" s="52"/>
      <c r="F5618" s="54"/>
      <c r="G5618" s="95"/>
      <c r="H5618" s="58"/>
    </row>
    <row r="5619" spans="2:8" x14ac:dyDescent="0.25">
      <c r="B5619" s="17"/>
      <c r="C5619" s="100"/>
      <c r="D5619" s="97"/>
      <c r="E5619" s="52"/>
      <c r="F5619" s="54"/>
      <c r="G5619" s="95"/>
      <c r="H5619" s="58"/>
    </row>
    <row r="5620" spans="2:8" x14ac:dyDescent="0.25">
      <c r="B5620" s="17"/>
      <c r="C5620" s="100"/>
      <c r="D5620" s="97"/>
      <c r="E5620" s="52"/>
      <c r="F5620" s="54"/>
      <c r="G5620" s="95"/>
      <c r="H5620" s="58"/>
    </row>
    <row r="5621" spans="2:8" x14ac:dyDescent="0.25">
      <c r="B5621" s="17"/>
      <c r="C5621" s="100"/>
      <c r="D5621" s="97"/>
      <c r="E5621" s="52"/>
      <c r="F5621" s="54"/>
      <c r="G5621" s="95"/>
      <c r="H5621" s="58"/>
    </row>
    <row r="5622" spans="2:8" x14ac:dyDescent="0.25">
      <c r="B5622" s="17"/>
      <c r="C5622" s="100"/>
      <c r="D5622" s="97"/>
      <c r="E5622" s="52"/>
      <c r="F5622" s="54"/>
      <c r="G5622" s="95"/>
      <c r="H5622" s="58"/>
    </row>
    <row r="5623" spans="2:8" x14ac:dyDescent="0.25">
      <c r="B5623" s="17"/>
      <c r="C5623" s="100"/>
      <c r="D5623" s="97"/>
      <c r="E5623" s="52"/>
      <c r="F5623" s="54"/>
      <c r="G5623" s="95"/>
      <c r="H5623" s="58"/>
    </row>
    <row r="5624" spans="2:8" x14ac:dyDescent="0.25">
      <c r="B5624" s="16"/>
      <c r="C5624" s="100"/>
      <c r="D5624" s="97"/>
      <c r="E5624" s="52"/>
      <c r="F5624" s="54"/>
      <c r="G5624" s="95"/>
      <c r="H5624" s="58"/>
    </row>
    <row r="5625" spans="2:8" x14ac:dyDescent="0.25">
      <c r="B5625" s="17"/>
      <c r="C5625" s="100"/>
      <c r="D5625" s="97"/>
      <c r="E5625" s="52"/>
      <c r="F5625" s="54"/>
      <c r="G5625" s="95"/>
      <c r="H5625" s="58"/>
    </row>
    <row r="5626" spans="2:8" x14ac:dyDescent="0.25">
      <c r="B5626" s="17"/>
      <c r="C5626" s="100"/>
      <c r="D5626" s="97"/>
      <c r="E5626" s="52"/>
      <c r="F5626" s="54"/>
      <c r="G5626" s="95"/>
      <c r="H5626" s="58"/>
    </row>
    <row r="5627" spans="2:8" x14ac:dyDescent="0.25">
      <c r="B5627" s="17"/>
      <c r="C5627" s="100"/>
      <c r="D5627" s="97"/>
      <c r="E5627" s="52"/>
      <c r="F5627" s="54"/>
      <c r="G5627" s="95"/>
      <c r="H5627" s="58"/>
    </row>
    <row r="5628" spans="2:8" x14ac:dyDescent="0.25">
      <c r="B5628" s="17"/>
      <c r="C5628" s="100"/>
      <c r="D5628" s="97"/>
      <c r="E5628" s="52"/>
      <c r="F5628" s="54"/>
      <c r="G5628" s="95"/>
      <c r="H5628" s="58"/>
    </row>
    <row r="5629" spans="2:8" x14ac:dyDescent="0.25">
      <c r="B5629" s="17"/>
      <c r="C5629" s="100"/>
      <c r="D5629" s="97"/>
      <c r="E5629" s="52"/>
      <c r="F5629" s="54"/>
      <c r="G5629" s="95"/>
      <c r="H5629" s="58"/>
    </row>
    <row r="5630" spans="2:8" x14ac:dyDescent="0.25">
      <c r="B5630" s="16"/>
      <c r="C5630" s="100"/>
      <c r="D5630" s="97"/>
      <c r="E5630" s="52"/>
      <c r="F5630" s="54"/>
      <c r="G5630" s="95"/>
      <c r="H5630" s="58"/>
    </row>
    <row r="5631" spans="2:8" x14ac:dyDescent="0.25">
      <c r="B5631" s="17"/>
      <c r="C5631" s="100"/>
      <c r="D5631" s="97"/>
      <c r="E5631" s="52"/>
      <c r="F5631" s="54"/>
      <c r="G5631" s="95"/>
      <c r="H5631" s="58"/>
    </row>
    <row r="5632" spans="2:8" x14ac:dyDescent="0.25">
      <c r="B5632" s="17"/>
      <c r="C5632" s="100"/>
      <c r="D5632" s="97"/>
      <c r="E5632" s="52"/>
      <c r="F5632" s="54"/>
      <c r="G5632" s="95"/>
      <c r="H5632" s="58"/>
    </row>
    <row r="5633" spans="2:8" x14ac:dyDescent="0.25">
      <c r="B5633" s="17"/>
      <c r="C5633" s="100"/>
      <c r="D5633" s="97"/>
      <c r="E5633" s="52"/>
      <c r="F5633" s="54"/>
      <c r="G5633" s="95"/>
      <c r="H5633" s="58"/>
    </row>
    <row r="5634" spans="2:8" x14ac:dyDescent="0.25">
      <c r="B5634" s="17"/>
      <c r="C5634" s="100"/>
      <c r="D5634" s="97"/>
      <c r="E5634" s="52"/>
      <c r="F5634" s="54"/>
      <c r="G5634" s="95"/>
      <c r="H5634" s="58"/>
    </row>
    <row r="5635" spans="2:8" x14ac:dyDescent="0.25">
      <c r="B5635" s="17"/>
      <c r="C5635" s="100"/>
      <c r="D5635" s="97"/>
      <c r="E5635" s="52"/>
      <c r="F5635" s="54"/>
      <c r="G5635" s="95"/>
      <c r="H5635" s="58"/>
    </row>
    <row r="5636" spans="2:8" x14ac:dyDescent="0.25">
      <c r="B5636" s="17"/>
      <c r="C5636" s="100"/>
      <c r="D5636" s="97"/>
      <c r="E5636" s="52"/>
      <c r="F5636" s="54"/>
      <c r="G5636" s="95"/>
      <c r="H5636" s="58"/>
    </row>
    <row r="5637" spans="2:8" x14ac:dyDescent="0.25">
      <c r="B5637" s="17"/>
      <c r="C5637" s="100"/>
      <c r="D5637" s="97"/>
      <c r="E5637" s="52"/>
      <c r="F5637" s="54"/>
      <c r="G5637" s="95"/>
      <c r="H5637" s="58"/>
    </row>
    <row r="5638" spans="2:8" x14ac:dyDescent="0.25">
      <c r="B5638" s="17"/>
      <c r="C5638" s="100"/>
      <c r="D5638" s="97"/>
      <c r="E5638" s="52"/>
      <c r="F5638" s="54"/>
      <c r="G5638" s="95"/>
      <c r="H5638" s="58"/>
    </row>
    <row r="5639" spans="2:8" x14ac:dyDescent="0.25">
      <c r="B5639" s="17"/>
      <c r="C5639" s="100"/>
      <c r="D5639" s="97"/>
      <c r="E5639" s="52"/>
      <c r="F5639" s="54"/>
      <c r="G5639" s="95"/>
      <c r="H5639" s="58"/>
    </row>
    <row r="5640" spans="2:8" x14ac:dyDescent="0.25">
      <c r="B5640" s="17"/>
      <c r="C5640" s="100"/>
      <c r="D5640" s="97"/>
      <c r="E5640" s="52"/>
      <c r="F5640" s="54"/>
      <c r="G5640" s="95"/>
      <c r="H5640" s="58"/>
    </row>
    <row r="5641" spans="2:8" x14ac:dyDescent="0.25">
      <c r="B5641" s="17"/>
      <c r="C5641" s="100"/>
      <c r="D5641" s="97"/>
      <c r="E5641" s="52"/>
      <c r="F5641" s="54"/>
      <c r="G5641" s="95"/>
      <c r="H5641" s="58"/>
    </row>
    <row r="5642" spans="2:8" x14ac:dyDescent="0.25">
      <c r="B5642" s="17"/>
      <c r="C5642" s="100"/>
      <c r="D5642" s="97"/>
      <c r="E5642" s="52"/>
      <c r="F5642" s="54"/>
      <c r="G5642" s="95"/>
      <c r="H5642" s="58"/>
    </row>
    <row r="5643" spans="2:8" x14ac:dyDescent="0.25">
      <c r="B5643" s="16"/>
      <c r="C5643" s="100"/>
      <c r="D5643" s="97"/>
      <c r="E5643" s="52"/>
      <c r="F5643" s="54"/>
      <c r="G5643" s="95"/>
      <c r="H5643" s="58"/>
    </row>
    <row r="5644" spans="2:8" x14ac:dyDescent="0.25">
      <c r="B5644" s="17"/>
      <c r="C5644" s="100"/>
      <c r="D5644" s="97"/>
      <c r="E5644" s="52"/>
      <c r="F5644" s="54"/>
      <c r="G5644" s="95"/>
      <c r="H5644" s="58"/>
    </row>
    <row r="5645" spans="2:8" x14ac:dyDescent="0.25">
      <c r="B5645" s="17"/>
      <c r="C5645" s="100"/>
      <c r="D5645" s="97"/>
      <c r="E5645" s="52"/>
      <c r="F5645" s="54"/>
      <c r="G5645" s="95"/>
      <c r="H5645" s="58"/>
    </row>
    <row r="5646" spans="2:8" x14ac:dyDescent="0.25">
      <c r="B5646" s="17"/>
      <c r="C5646" s="100"/>
      <c r="D5646" s="97"/>
      <c r="E5646" s="52"/>
      <c r="F5646" s="54"/>
      <c r="G5646" s="95"/>
      <c r="H5646" s="58"/>
    </row>
    <row r="5647" spans="2:8" x14ac:dyDescent="0.25">
      <c r="B5647" s="17"/>
      <c r="C5647" s="100"/>
      <c r="D5647" s="97"/>
      <c r="E5647" s="52"/>
      <c r="F5647" s="54"/>
      <c r="G5647" s="95"/>
      <c r="H5647" s="58"/>
    </row>
    <row r="5648" spans="2:8" x14ac:dyDescent="0.25">
      <c r="B5648" s="17"/>
      <c r="C5648" s="100"/>
      <c r="D5648" s="97"/>
      <c r="E5648" s="52"/>
      <c r="F5648" s="54"/>
      <c r="G5648" s="95"/>
      <c r="H5648" s="58"/>
    </row>
    <row r="5649" spans="2:8" x14ac:dyDescent="0.25">
      <c r="B5649" s="17"/>
      <c r="C5649" s="100"/>
      <c r="D5649" s="97"/>
      <c r="E5649" s="52"/>
      <c r="F5649" s="54"/>
      <c r="G5649" s="95"/>
      <c r="H5649" s="58"/>
    </row>
    <row r="5650" spans="2:8" x14ac:dyDescent="0.25">
      <c r="B5650" s="16"/>
      <c r="C5650" s="100"/>
      <c r="D5650" s="97"/>
      <c r="E5650" s="52"/>
      <c r="F5650" s="54"/>
      <c r="G5650" s="95"/>
      <c r="H5650" s="58"/>
    </row>
    <row r="5651" spans="2:8" x14ac:dyDescent="0.25">
      <c r="B5651" s="17"/>
      <c r="C5651" s="100"/>
      <c r="D5651" s="97"/>
      <c r="E5651" s="52"/>
      <c r="F5651" s="54"/>
      <c r="G5651" s="95"/>
      <c r="H5651" s="58"/>
    </row>
    <row r="5652" spans="2:8" x14ac:dyDescent="0.25">
      <c r="B5652" s="17"/>
      <c r="C5652" s="100"/>
      <c r="D5652" s="97"/>
      <c r="E5652" s="52"/>
      <c r="F5652" s="54"/>
      <c r="G5652" s="95"/>
      <c r="H5652" s="58"/>
    </row>
    <row r="5653" spans="2:8" x14ac:dyDescent="0.25">
      <c r="B5653" s="17"/>
      <c r="C5653" s="100"/>
      <c r="D5653" s="97"/>
      <c r="E5653" s="52"/>
      <c r="F5653" s="54"/>
      <c r="G5653" s="95"/>
      <c r="H5653" s="58"/>
    </row>
    <row r="5654" spans="2:8" x14ac:dyDescent="0.25">
      <c r="B5654" s="17"/>
      <c r="C5654" s="100"/>
      <c r="D5654" s="97"/>
      <c r="E5654" s="52"/>
      <c r="F5654" s="54"/>
      <c r="G5654" s="95"/>
      <c r="H5654" s="58"/>
    </row>
    <row r="5655" spans="2:8" x14ac:dyDescent="0.25">
      <c r="B5655" s="17"/>
      <c r="C5655" s="100"/>
      <c r="D5655" s="97"/>
      <c r="E5655" s="52"/>
      <c r="F5655" s="54"/>
      <c r="G5655" s="95"/>
      <c r="H5655" s="58"/>
    </row>
    <row r="5656" spans="2:8" x14ac:dyDescent="0.25">
      <c r="B5656" s="17"/>
      <c r="C5656" s="100"/>
      <c r="D5656" s="97"/>
      <c r="E5656" s="52"/>
      <c r="F5656" s="54"/>
      <c r="G5656" s="95"/>
      <c r="H5656" s="58"/>
    </row>
    <row r="5657" spans="2:8" x14ac:dyDescent="0.25">
      <c r="B5657" s="17"/>
      <c r="C5657" s="100"/>
      <c r="D5657" s="97"/>
      <c r="E5657" s="52"/>
      <c r="F5657" s="54"/>
      <c r="G5657" s="95"/>
      <c r="H5657" s="58"/>
    </row>
    <row r="5658" spans="2:8" x14ac:dyDescent="0.25">
      <c r="B5658" s="17"/>
      <c r="C5658" s="100"/>
      <c r="D5658" s="97"/>
      <c r="E5658" s="52"/>
      <c r="F5658" s="54"/>
      <c r="G5658" s="95"/>
      <c r="H5658" s="58"/>
    </row>
    <row r="5659" spans="2:8" x14ac:dyDescent="0.25">
      <c r="B5659" s="17"/>
      <c r="C5659" s="100"/>
      <c r="D5659" s="97"/>
      <c r="E5659" s="52"/>
      <c r="F5659" s="54"/>
      <c r="G5659" s="95"/>
      <c r="H5659" s="58"/>
    </row>
    <row r="5660" spans="2:8" x14ac:dyDescent="0.25">
      <c r="B5660" s="17"/>
      <c r="C5660" s="100"/>
      <c r="D5660" s="97"/>
      <c r="E5660" s="52"/>
      <c r="F5660" s="54"/>
      <c r="G5660" s="95"/>
      <c r="H5660" s="58"/>
    </row>
    <row r="5661" spans="2:8" x14ac:dyDescent="0.25">
      <c r="B5661" s="17"/>
      <c r="C5661" s="100"/>
      <c r="D5661" s="97"/>
      <c r="E5661" s="52"/>
      <c r="F5661" s="54"/>
      <c r="G5661" s="95"/>
      <c r="H5661" s="58"/>
    </row>
    <row r="5662" spans="2:8" x14ac:dyDescent="0.25">
      <c r="B5662" s="17"/>
      <c r="C5662" s="100"/>
      <c r="D5662" s="97"/>
      <c r="E5662" s="52"/>
      <c r="F5662" s="54"/>
      <c r="G5662" s="95"/>
      <c r="H5662" s="58"/>
    </row>
    <row r="5663" spans="2:8" x14ac:dyDescent="0.25">
      <c r="B5663" s="17"/>
      <c r="C5663" s="100"/>
      <c r="D5663" s="97"/>
      <c r="E5663" s="52"/>
      <c r="F5663" s="54"/>
      <c r="G5663" s="95"/>
      <c r="H5663" s="58"/>
    </row>
    <row r="5664" spans="2:8" x14ac:dyDescent="0.25">
      <c r="B5664" s="17"/>
      <c r="C5664" s="100"/>
      <c r="D5664" s="97"/>
      <c r="E5664" s="52"/>
      <c r="F5664" s="54"/>
      <c r="G5664" s="95"/>
      <c r="H5664" s="58"/>
    </row>
    <row r="5665" spans="2:8" x14ac:dyDescent="0.25">
      <c r="B5665" s="16"/>
      <c r="C5665" s="100"/>
      <c r="D5665" s="97"/>
      <c r="E5665" s="52"/>
      <c r="F5665" s="54"/>
      <c r="G5665" s="95"/>
      <c r="H5665" s="58"/>
    </row>
    <row r="5666" spans="2:8" x14ac:dyDescent="0.25">
      <c r="B5666" s="17"/>
      <c r="C5666" s="100"/>
      <c r="D5666" s="97"/>
      <c r="E5666" s="52"/>
      <c r="F5666" s="54"/>
      <c r="G5666" s="95"/>
      <c r="H5666" s="58"/>
    </row>
    <row r="5667" spans="2:8" x14ac:dyDescent="0.25">
      <c r="B5667" s="17"/>
      <c r="C5667" s="100"/>
      <c r="D5667" s="97"/>
      <c r="E5667" s="52"/>
      <c r="F5667" s="54"/>
      <c r="G5667" s="95"/>
      <c r="H5667" s="58"/>
    </row>
    <row r="5668" spans="2:8" x14ac:dyDescent="0.25">
      <c r="B5668" s="17"/>
      <c r="C5668" s="100"/>
      <c r="D5668" s="97"/>
      <c r="E5668" s="52"/>
      <c r="F5668" s="54"/>
      <c r="G5668" s="95"/>
      <c r="H5668" s="58"/>
    </row>
    <row r="5669" spans="2:8" x14ac:dyDescent="0.25">
      <c r="B5669" s="17"/>
      <c r="C5669" s="100"/>
      <c r="D5669" s="97"/>
      <c r="E5669" s="52"/>
      <c r="F5669" s="54"/>
      <c r="G5669" s="95"/>
      <c r="H5669" s="58"/>
    </row>
    <row r="5670" spans="2:8" x14ac:dyDescent="0.25">
      <c r="B5670" s="17"/>
      <c r="C5670" s="100"/>
      <c r="D5670" s="97"/>
      <c r="E5670" s="52"/>
      <c r="F5670" s="54"/>
      <c r="G5670" s="95"/>
      <c r="H5670" s="58"/>
    </row>
    <row r="5671" spans="2:8" x14ac:dyDescent="0.25">
      <c r="B5671" s="17"/>
      <c r="C5671" s="100"/>
      <c r="D5671" s="97"/>
      <c r="E5671" s="52"/>
      <c r="F5671" s="54"/>
      <c r="G5671" s="95"/>
      <c r="H5671" s="58"/>
    </row>
    <row r="5672" spans="2:8" x14ac:dyDescent="0.25">
      <c r="B5672" s="17"/>
      <c r="C5672" s="100"/>
      <c r="D5672" s="97"/>
      <c r="E5672" s="52"/>
      <c r="F5672" s="54"/>
      <c r="G5672" s="95"/>
      <c r="H5672" s="58"/>
    </row>
    <row r="5673" spans="2:8" x14ac:dyDescent="0.25">
      <c r="B5673" s="17"/>
      <c r="C5673" s="100"/>
      <c r="D5673" s="97"/>
      <c r="E5673" s="52"/>
      <c r="F5673" s="54"/>
      <c r="G5673" s="95"/>
      <c r="H5673" s="58"/>
    </row>
    <row r="5674" spans="2:8" x14ac:dyDescent="0.25">
      <c r="B5674" s="17"/>
      <c r="C5674" s="100"/>
      <c r="D5674" s="97"/>
      <c r="E5674" s="52"/>
      <c r="F5674" s="54"/>
      <c r="G5674" s="95"/>
      <c r="H5674" s="58"/>
    </row>
    <row r="5675" spans="2:8" x14ac:dyDescent="0.25">
      <c r="B5675" s="17"/>
      <c r="C5675" s="100"/>
      <c r="D5675" s="97"/>
      <c r="E5675" s="52"/>
      <c r="F5675" s="54"/>
      <c r="G5675" s="95"/>
      <c r="H5675" s="58"/>
    </row>
    <row r="5676" spans="2:8" x14ac:dyDescent="0.25">
      <c r="B5676" s="17"/>
      <c r="C5676" s="100"/>
      <c r="D5676" s="97"/>
      <c r="E5676" s="52"/>
      <c r="F5676" s="54"/>
      <c r="G5676" s="95"/>
      <c r="H5676" s="58"/>
    </row>
    <row r="5677" spans="2:8" x14ac:dyDescent="0.25">
      <c r="B5677" s="17"/>
      <c r="C5677" s="100"/>
      <c r="D5677" s="97"/>
      <c r="E5677" s="52"/>
      <c r="F5677" s="54"/>
      <c r="G5677" s="95"/>
      <c r="H5677" s="58"/>
    </row>
    <row r="5678" spans="2:8" x14ac:dyDescent="0.25">
      <c r="B5678" s="16"/>
      <c r="C5678" s="100"/>
      <c r="D5678" s="97"/>
      <c r="E5678" s="52"/>
      <c r="F5678" s="54"/>
      <c r="G5678" s="95"/>
      <c r="H5678" s="58"/>
    </row>
    <row r="5679" spans="2:8" x14ac:dyDescent="0.25">
      <c r="B5679" s="17"/>
      <c r="C5679" s="100"/>
      <c r="D5679" s="97"/>
      <c r="E5679" s="52"/>
      <c r="F5679" s="54"/>
      <c r="G5679" s="95"/>
      <c r="H5679" s="58"/>
    </row>
    <row r="5680" spans="2:8" x14ac:dyDescent="0.25">
      <c r="B5680" s="17"/>
      <c r="C5680" s="100"/>
      <c r="D5680" s="97"/>
      <c r="E5680" s="52"/>
      <c r="F5680" s="54"/>
      <c r="G5680" s="95"/>
      <c r="H5680" s="58"/>
    </row>
    <row r="5681" spans="2:8" x14ac:dyDescent="0.25">
      <c r="B5681" s="17"/>
      <c r="C5681" s="100"/>
      <c r="D5681" s="97"/>
      <c r="E5681" s="52"/>
      <c r="F5681" s="54"/>
      <c r="G5681" s="95"/>
      <c r="H5681" s="58"/>
    </row>
    <row r="5682" spans="2:8" x14ac:dyDescent="0.25">
      <c r="B5682" s="17"/>
      <c r="C5682" s="100"/>
      <c r="D5682" s="97"/>
      <c r="E5682" s="52"/>
      <c r="F5682" s="54"/>
      <c r="G5682" s="95"/>
      <c r="H5682" s="58"/>
    </row>
    <row r="5683" spans="2:8" x14ac:dyDescent="0.25">
      <c r="B5683" s="17"/>
      <c r="C5683" s="100"/>
      <c r="D5683" s="97"/>
      <c r="E5683" s="52"/>
      <c r="F5683" s="54"/>
      <c r="G5683" s="95"/>
      <c r="H5683" s="58"/>
    </row>
    <row r="5684" spans="2:8" x14ac:dyDescent="0.25">
      <c r="B5684" s="17"/>
      <c r="C5684" s="100"/>
      <c r="D5684" s="97"/>
      <c r="E5684" s="52"/>
      <c r="F5684" s="54"/>
      <c r="G5684" s="95"/>
      <c r="H5684" s="58"/>
    </row>
    <row r="5685" spans="2:8" x14ac:dyDescent="0.25">
      <c r="B5685" s="16"/>
      <c r="C5685" s="100"/>
      <c r="D5685" s="97"/>
      <c r="E5685" s="52"/>
      <c r="F5685" s="54"/>
      <c r="G5685" s="95"/>
      <c r="H5685" s="58"/>
    </row>
    <row r="5686" spans="2:8" x14ac:dyDescent="0.25">
      <c r="B5686" s="17"/>
      <c r="C5686" s="100"/>
      <c r="D5686" s="97"/>
      <c r="E5686" s="52"/>
      <c r="F5686" s="54"/>
      <c r="G5686" s="95"/>
      <c r="H5686" s="58"/>
    </row>
    <row r="5687" spans="2:8" x14ac:dyDescent="0.25">
      <c r="B5687" s="17"/>
      <c r="C5687" s="100"/>
      <c r="D5687" s="97"/>
      <c r="E5687" s="52"/>
      <c r="F5687" s="54"/>
      <c r="G5687" s="95"/>
      <c r="H5687" s="58"/>
    </row>
    <row r="5688" spans="2:8" x14ac:dyDescent="0.25">
      <c r="B5688" s="17"/>
      <c r="C5688" s="100"/>
      <c r="D5688" s="97"/>
      <c r="E5688" s="52"/>
      <c r="F5688" s="54"/>
      <c r="G5688" s="95"/>
      <c r="H5688" s="58"/>
    </row>
    <row r="5689" spans="2:8" x14ac:dyDescent="0.25">
      <c r="B5689" s="17"/>
      <c r="C5689" s="100"/>
      <c r="D5689" s="97"/>
      <c r="E5689" s="52"/>
      <c r="F5689" s="54"/>
      <c r="G5689" s="95"/>
      <c r="H5689" s="58"/>
    </row>
    <row r="5690" spans="2:8" x14ac:dyDescent="0.25">
      <c r="B5690" s="17"/>
      <c r="C5690" s="100"/>
      <c r="D5690" s="97"/>
      <c r="E5690" s="52"/>
      <c r="F5690" s="54"/>
      <c r="G5690" s="95"/>
      <c r="H5690" s="58"/>
    </row>
    <row r="5691" spans="2:8" x14ac:dyDescent="0.25">
      <c r="B5691" s="17"/>
      <c r="C5691" s="100"/>
      <c r="D5691" s="97"/>
      <c r="E5691" s="52"/>
      <c r="F5691" s="54"/>
      <c r="G5691" s="95"/>
      <c r="H5691" s="58"/>
    </row>
    <row r="5692" spans="2:8" x14ac:dyDescent="0.25">
      <c r="B5692" s="17"/>
      <c r="C5692" s="100"/>
      <c r="D5692" s="97"/>
      <c r="E5692" s="52"/>
      <c r="F5692" s="54"/>
      <c r="G5692" s="95"/>
      <c r="H5692" s="58"/>
    </row>
    <row r="5693" spans="2:8" x14ac:dyDescent="0.25">
      <c r="B5693" s="17"/>
      <c r="C5693" s="100"/>
      <c r="D5693" s="97"/>
      <c r="E5693" s="52"/>
      <c r="F5693" s="54"/>
      <c r="G5693" s="95"/>
      <c r="H5693" s="58"/>
    </row>
    <row r="5694" spans="2:8" x14ac:dyDescent="0.25">
      <c r="B5694" s="17"/>
      <c r="C5694" s="100"/>
      <c r="D5694" s="97"/>
      <c r="E5694" s="52"/>
      <c r="F5694" s="54"/>
      <c r="G5694" s="95"/>
      <c r="H5694" s="58"/>
    </row>
    <row r="5695" spans="2:8" x14ac:dyDescent="0.25">
      <c r="B5695" s="17"/>
      <c r="C5695" s="100"/>
      <c r="D5695" s="97"/>
      <c r="E5695" s="52"/>
      <c r="F5695" s="54"/>
      <c r="G5695" s="95"/>
      <c r="H5695" s="58"/>
    </row>
    <row r="5696" spans="2:8" x14ac:dyDescent="0.25">
      <c r="B5696" s="17"/>
      <c r="C5696" s="100"/>
      <c r="D5696" s="97"/>
      <c r="E5696" s="52"/>
      <c r="F5696" s="54"/>
      <c r="G5696" s="95"/>
      <c r="H5696" s="58"/>
    </row>
    <row r="5697" spans="2:8" x14ac:dyDescent="0.25">
      <c r="B5697" s="17"/>
      <c r="C5697" s="100"/>
      <c r="D5697" s="97"/>
      <c r="E5697" s="52"/>
      <c r="F5697" s="54"/>
      <c r="G5697" s="95"/>
      <c r="H5697" s="58"/>
    </row>
    <row r="5698" spans="2:8" x14ac:dyDescent="0.25">
      <c r="B5698" s="17"/>
      <c r="C5698" s="100"/>
      <c r="D5698" s="97"/>
      <c r="E5698" s="52"/>
      <c r="F5698" s="54"/>
      <c r="G5698" s="95"/>
      <c r="H5698" s="58"/>
    </row>
    <row r="5699" spans="2:8" x14ac:dyDescent="0.25">
      <c r="B5699" s="17"/>
      <c r="C5699" s="100"/>
      <c r="D5699" s="97"/>
      <c r="E5699" s="52"/>
      <c r="F5699" s="54"/>
      <c r="G5699" s="95"/>
      <c r="H5699" s="58"/>
    </row>
    <row r="5700" spans="2:8" x14ac:dyDescent="0.25">
      <c r="B5700" s="17"/>
      <c r="C5700" s="100"/>
      <c r="D5700" s="97"/>
      <c r="E5700" s="52"/>
      <c r="F5700" s="54"/>
      <c r="G5700" s="95"/>
      <c r="H5700" s="58"/>
    </row>
    <row r="5701" spans="2:8" x14ac:dyDescent="0.25">
      <c r="B5701" s="17"/>
      <c r="C5701" s="100"/>
      <c r="D5701" s="97"/>
      <c r="E5701" s="52"/>
      <c r="F5701" s="54"/>
      <c r="G5701" s="95"/>
      <c r="H5701" s="58"/>
    </row>
    <row r="5702" spans="2:8" x14ac:dyDescent="0.25">
      <c r="B5702" s="16"/>
      <c r="C5702" s="100"/>
      <c r="D5702" s="97"/>
      <c r="E5702" s="52"/>
      <c r="F5702" s="54"/>
      <c r="G5702" s="95"/>
      <c r="H5702" s="58"/>
    </row>
    <row r="5703" spans="2:8" x14ac:dyDescent="0.25">
      <c r="B5703" s="17"/>
      <c r="C5703" s="100"/>
      <c r="D5703" s="97"/>
      <c r="E5703" s="52"/>
      <c r="F5703" s="54"/>
      <c r="G5703" s="95"/>
      <c r="H5703" s="58"/>
    </row>
    <row r="5704" spans="2:8" x14ac:dyDescent="0.25">
      <c r="B5704" s="17"/>
      <c r="C5704" s="100"/>
      <c r="D5704" s="97"/>
      <c r="E5704" s="52"/>
      <c r="F5704" s="54"/>
      <c r="G5704" s="95"/>
      <c r="H5704" s="58"/>
    </row>
    <row r="5705" spans="2:8" x14ac:dyDescent="0.25">
      <c r="B5705" s="17"/>
      <c r="C5705" s="100"/>
      <c r="D5705" s="97"/>
      <c r="E5705" s="52"/>
      <c r="F5705" s="54"/>
      <c r="G5705" s="95"/>
      <c r="H5705" s="58"/>
    </row>
    <row r="5706" spans="2:8" x14ac:dyDescent="0.25">
      <c r="B5706" s="17"/>
      <c r="C5706" s="100"/>
      <c r="D5706" s="97"/>
      <c r="E5706" s="52"/>
      <c r="F5706" s="54"/>
      <c r="G5706" s="95"/>
      <c r="H5706" s="58"/>
    </row>
    <row r="5707" spans="2:8" x14ac:dyDescent="0.25">
      <c r="B5707" s="17"/>
      <c r="C5707" s="100"/>
      <c r="D5707" s="97"/>
      <c r="E5707" s="52"/>
      <c r="F5707" s="54"/>
      <c r="G5707" s="95"/>
      <c r="H5707" s="58"/>
    </row>
    <row r="5708" spans="2:8" x14ac:dyDescent="0.25">
      <c r="B5708" s="17"/>
      <c r="C5708" s="100"/>
      <c r="D5708" s="97"/>
      <c r="E5708" s="52"/>
      <c r="F5708" s="54"/>
      <c r="G5708" s="95"/>
      <c r="H5708" s="58"/>
    </row>
    <row r="5709" spans="2:8" x14ac:dyDescent="0.25">
      <c r="B5709" s="17"/>
      <c r="C5709" s="100"/>
      <c r="D5709" s="97"/>
      <c r="E5709" s="52"/>
      <c r="F5709" s="54"/>
      <c r="G5709" s="95"/>
      <c r="H5709" s="58"/>
    </row>
    <row r="5710" spans="2:8" x14ac:dyDescent="0.25">
      <c r="B5710" s="17"/>
      <c r="C5710" s="100"/>
      <c r="D5710" s="97"/>
      <c r="E5710" s="52"/>
      <c r="F5710" s="54"/>
      <c r="G5710" s="95"/>
      <c r="H5710" s="58"/>
    </row>
    <row r="5711" spans="2:8" x14ac:dyDescent="0.25">
      <c r="B5711" s="17"/>
      <c r="C5711" s="100"/>
      <c r="D5711" s="97"/>
      <c r="E5711" s="52"/>
      <c r="F5711" s="54"/>
      <c r="G5711" s="95"/>
      <c r="H5711" s="58"/>
    </row>
    <row r="5712" spans="2:8" x14ac:dyDescent="0.25">
      <c r="B5712" s="17"/>
      <c r="C5712" s="100"/>
      <c r="D5712" s="97"/>
      <c r="E5712" s="52"/>
      <c r="F5712" s="54"/>
      <c r="G5712" s="95"/>
      <c r="H5712" s="58"/>
    </row>
    <row r="5713" spans="2:8" x14ac:dyDescent="0.25">
      <c r="B5713" s="17"/>
      <c r="C5713" s="100"/>
      <c r="D5713" s="97"/>
      <c r="E5713" s="52"/>
      <c r="F5713" s="54"/>
      <c r="G5713" s="95"/>
      <c r="H5713" s="58"/>
    </row>
    <row r="5714" spans="2:8" x14ac:dyDescent="0.25">
      <c r="B5714" s="17"/>
      <c r="C5714" s="100"/>
      <c r="D5714" s="97"/>
      <c r="E5714" s="52"/>
      <c r="F5714" s="54"/>
      <c r="G5714" s="95"/>
      <c r="H5714" s="58"/>
    </row>
    <row r="5715" spans="2:8" x14ac:dyDescent="0.25">
      <c r="B5715" s="17"/>
      <c r="C5715" s="100"/>
      <c r="D5715" s="97"/>
      <c r="E5715" s="52"/>
      <c r="F5715" s="54"/>
      <c r="G5715" s="95"/>
      <c r="H5715" s="58"/>
    </row>
    <row r="5716" spans="2:8" x14ac:dyDescent="0.25">
      <c r="B5716" s="17"/>
      <c r="C5716" s="100"/>
      <c r="D5716" s="97"/>
      <c r="E5716" s="52"/>
      <c r="F5716" s="54"/>
      <c r="G5716" s="95"/>
      <c r="H5716" s="58"/>
    </row>
    <row r="5717" spans="2:8" x14ac:dyDescent="0.25">
      <c r="B5717" s="17"/>
      <c r="C5717" s="100"/>
      <c r="D5717" s="97"/>
      <c r="E5717" s="52"/>
      <c r="F5717" s="54"/>
      <c r="G5717" s="95"/>
      <c r="H5717" s="58"/>
    </row>
    <row r="5718" spans="2:8" x14ac:dyDescent="0.25">
      <c r="B5718" s="17"/>
      <c r="C5718" s="100"/>
      <c r="D5718" s="97"/>
      <c r="E5718" s="52"/>
      <c r="F5718" s="54"/>
      <c r="G5718" s="95"/>
      <c r="H5718" s="58"/>
    </row>
    <row r="5719" spans="2:8" x14ac:dyDescent="0.25">
      <c r="B5719" s="17"/>
      <c r="C5719" s="100"/>
      <c r="D5719" s="97"/>
      <c r="E5719" s="52"/>
      <c r="F5719" s="54"/>
      <c r="G5719" s="95"/>
      <c r="H5719" s="58"/>
    </row>
    <row r="5720" spans="2:8" x14ac:dyDescent="0.25">
      <c r="B5720" s="17"/>
      <c r="C5720" s="100"/>
      <c r="D5720" s="97"/>
      <c r="E5720" s="52"/>
      <c r="F5720" s="54"/>
      <c r="G5720" s="95"/>
      <c r="H5720" s="58"/>
    </row>
    <row r="5721" spans="2:8" x14ac:dyDescent="0.25">
      <c r="B5721" s="17"/>
      <c r="C5721" s="100"/>
      <c r="D5721" s="97"/>
      <c r="E5721" s="52"/>
      <c r="F5721" s="54"/>
      <c r="G5721" s="95"/>
      <c r="H5721" s="58"/>
    </row>
    <row r="5722" spans="2:8" x14ac:dyDescent="0.25">
      <c r="B5722" s="17"/>
      <c r="C5722" s="100"/>
      <c r="D5722" s="97"/>
      <c r="E5722" s="52"/>
      <c r="F5722" s="54"/>
      <c r="G5722" s="95"/>
      <c r="H5722" s="58"/>
    </row>
    <row r="5723" spans="2:8" x14ac:dyDescent="0.25">
      <c r="B5723" s="17"/>
      <c r="C5723" s="100"/>
      <c r="D5723" s="97"/>
      <c r="E5723" s="52"/>
      <c r="F5723" s="54"/>
      <c r="G5723" s="95"/>
      <c r="H5723" s="58"/>
    </row>
    <row r="5724" spans="2:8" x14ac:dyDescent="0.25">
      <c r="B5724" s="17"/>
      <c r="C5724" s="100"/>
      <c r="D5724" s="97"/>
      <c r="E5724" s="52"/>
      <c r="F5724" s="54"/>
      <c r="G5724" s="95"/>
      <c r="H5724" s="58"/>
    </row>
    <row r="5725" spans="2:8" x14ac:dyDescent="0.25">
      <c r="B5725" s="17"/>
      <c r="C5725" s="100"/>
      <c r="D5725" s="97"/>
      <c r="E5725" s="52"/>
      <c r="F5725" s="54"/>
      <c r="G5725" s="95"/>
      <c r="H5725" s="58"/>
    </row>
    <row r="5726" spans="2:8" x14ac:dyDescent="0.25">
      <c r="B5726" s="17"/>
      <c r="C5726" s="100"/>
      <c r="D5726" s="97"/>
      <c r="E5726" s="52"/>
      <c r="F5726" s="54"/>
      <c r="G5726" s="95"/>
      <c r="H5726" s="58"/>
    </row>
    <row r="5727" spans="2:8" x14ac:dyDescent="0.25">
      <c r="B5727" s="17"/>
      <c r="C5727" s="100"/>
      <c r="D5727" s="97"/>
      <c r="E5727" s="52"/>
      <c r="F5727" s="54"/>
      <c r="G5727" s="95"/>
      <c r="H5727" s="58"/>
    </row>
    <row r="5728" spans="2:8" x14ac:dyDescent="0.25">
      <c r="B5728" s="17"/>
      <c r="C5728" s="100"/>
      <c r="D5728" s="97"/>
      <c r="E5728" s="52"/>
      <c r="F5728" s="54"/>
      <c r="G5728" s="95"/>
      <c r="H5728" s="58"/>
    </row>
    <row r="5729" spans="2:8" x14ac:dyDescent="0.25">
      <c r="B5729" s="17"/>
      <c r="C5729" s="100"/>
      <c r="D5729" s="97"/>
      <c r="E5729" s="52"/>
      <c r="F5729" s="54"/>
      <c r="G5729" s="95"/>
      <c r="H5729" s="58"/>
    </row>
    <row r="5730" spans="2:8" x14ac:dyDescent="0.25">
      <c r="B5730" s="17"/>
      <c r="C5730" s="100"/>
      <c r="D5730" s="97"/>
      <c r="E5730" s="52"/>
      <c r="F5730" s="54"/>
      <c r="G5730" s="95"/>
      <c r="H5730" s="58"/>
    </row>
    <row r="5731" spans="2:8" x14ac:dyDescent="0.25">
      <c r="B5731" s="16"/>
      <c r="C5731" s="100"/>
      <c r="D5731" s="97"/>
      <c r="E5731" s="52"/>
      <c r="F5731" s="54"/>
      <c r="G5731" s="95"/>
      <c r="H5731" s="58"/>
    </row>
    <row r="5732" spans="2:8" x14ac:dyDescent="0.25">
      <c r="B5732" s="17"/>
      <c r="C5732" s="100"/>
      <c r="D5732" s="97"/>
      <c r="E5732" s="52"/>
      <c r="F5732" s="54"/>
      <c r="G5732" s="95"/>
      <c r="H5732" s="58"/>
    </row>
    <row r="5733" spans="2:8" x14ac:dyDescent="0.25">
      <c r="B5733" s="17"/>
      <c r="C5733" s="100"/>
      <c r="D5733" s="97"/>
      <c r="E5733" s="52"/>
      <c r="F5733" s="54"/>
      <c r="G5733" s="95"/>
      <c r="H5733" s="58"/>
    </row>
    <row r="5734" spans="2:8" x14ac:dyDescent="0.25">
      <c r="B5734" s="17"/>
      <c r="C5734" s="100"/>
      <c r="D5734" s="97"/>
      <c r="E5734" s="52"/>
      <c r="F5734" s="54"/>
      <c r="G5734" s="95"/>
      <c r="H5734" s="58"/>
    </row>
    <row r="5735" spans="2:8" x14ac:dyDescent="0.25">
      <c r="B5735" s="17"/>
      <c r="C5735" s="100"/>
      <c r="D5735" s="97"/>
      <c r="E5735" s="52"/>
      <c r="F5735" s="54"/>
      <c r="G5735" s="95"/>
      <c r="H5735" s="58"/>
    </row>
    <row r="5736" spans="2:8" x14ac:dyDescent="0.25">
      <c r="B5736" s="17"/>
      <c r="C5736" s="100"/>
      <c r="D5736" s="97"/>
      <c r="E5736" s="52"/>
      <c r="F5736" s="54"/>
      <c r="G5736" s="95"/>
      <c r="H5736" s="58"/>
    </row>
    <row r="5737" spans="2:8" x14ac:dyDescent="0.25">
      <c r="B5737" s="17"/>
      <c r="C5737" s="100"/>
      <c r="D5737" s="97"/>
      <c r="E5737" s="52"/>
      <c r="F5737" s="54"/>
      <c r="G5737" s="95"/>
      <c r="H5737" s="58"/>
    </row>
    <row r="5738" spans="2:8" x14ac:dyDescent="0.25">
      <c r="B5738" s="17"/>
      <c r="C5738" s="100"/>
      <c r="D5738" s="97"/>
      <c r="E5738" s="52"/>
      <c r="F5738" s="54"/>
      <c r="G5738" s="95"/>
      <c r="H5738" s="58"/>
    </row>
    <row r="5739" spans="2:8" x14ac:dyDescent="0.25">
      <c r="B5739" s="17"/>
      <c r="C5739" s="100"/>
      <c r="D5739" s="97"/>
      <c r="E5739" s="52"/>
      <c r="F5739" s="54"/>
      <c r="G5739" s="95"/>
      <c r="H5739" s="58"/>
    </row>
    <row r="5740" spans="2:8" x14ac:dyDescent="0.25">
      <c r="B5740" s="17"/>
      <c r="C5740" s="100"/>
      <c r="D5740" s="97"/>
      <c r="E5740" s="52"/>
      <c r="F5740" s="54"/>
      <c r="G5740" s="95"/>
      <c r="H5740" s="58"/>
    </row>
    <row r="5741" spans="2:8" x14ac:dyDescent="0.25">
      <c r="B5741" s="17"/>
      <c r="C5741" s="100"/>
      <c r="D5741" s="97"/>
      <c r="E5741" s="52"/>
      <c r="F5741" s="54"/>
      <c r="G5741" s="95"/>
      <c r="H5741" s="58"/>
    </row>
    <row r="5742" spans="2:8" x14ac:dyDescent="0.25">
      <c r="B5742" s="17"/>
      <c r="C5742" s="100"/>
      <c r="D5742" s="97"/>
      <c r="E5742" s="52"/>
      <c r="F5742" s="54"/>
      <c r="G5742" s="95"/>
      <c r="H5742" s="58"/>
    </row>
    <row r="5743" spans="2:8" x14ac:dyDescent="0.25">
      <c r="B5743" s="17"/>
      <c r="C5743" s="100"/>
      <c r="D5743" s="97"/>
      <c r="E5743" s="52"/>
      <c r="F5743" s="54"/>
      <c r="G5743" s="95"/>
      <c r="H5743" s="58"/>
    </row>
    <row r="5744" spans="2:8" x14ac:dyDescent="0.25">
      <c r="B5744" s="17"/>
      <c r="C5744" s="100"/>
      <c r="D5744" s="97"/>
      <c r="E5744" s="52"/>
      <c r="F5744" s="54"/>
      <c r="G5744" s="95"/>
      <c r="H5744" s="58"/>
    </row>
    <row r="5745" spans="2:8" x14ac:dyDescent="0.25">
      <c r="B5745" s="17"/>
      <c r="C5745" s="100"/>
      <c r="D5745" s="97"/>
      <c r="E5745" s="52"/>
      <c r="F5745" s="54"/>
      <c r="G5745" s="95"/>
      <c r="H5745" s="58"/>
    </row>
    <row r="5746" spans="2:8" x14ac:dyDescent="0.25">
      <c r="B5746" s="17"/>
      <c r="C5746" s="100"/>
      <c r="D5746" s="97"/>
      <c r="E5746" s="52"/>
      <c r="F5746" s="54"/>
      <c r="G5746" s="95"/>
      <c r="H5746" s="58"/>
    </row>
    <row r="5747" spans="2:8" x14ac:dyDescent="0.25">
      <c r="B5747" s="17"/>
      <c r="C5747" s="100"/>
      <c r="D5747" s="97"/>
      <c r="E5747" s="52"/>
      <c r="F5747" s="54"/>
      <c r="G5747" s="95"/>
      <c r="H5747" s="58"/>
    </row>
    <row r="5748" spans="2:8" x14ac:dyDescent="0.25">
      <c r="B5748" s="17"/>
      <c r="C5748" s="100"/>
      <c r="D5748" s="97"/>
      <c r="E5748" s="52"/>
      <c r="F5748" s="54"/>
      <c r="G5748" s="95"/>
      <c r="H5748" s="58"/>
    </row>
    <row r="5749" spans="2:8" x14ac:dyDescent="0.25">
      <c r="B5749" s="17"/>
      <c r="C5749" s="100"/>
      <c r="D5749" s="97"/>
      <c r="E5749" s="52"/>
      <c r="F5749" s="54"/>
      <c r="G5749" s="95"/>
      <c r="H5749" s="58"/>
    </row>
    <row r="5750" spans="2:8" x14ac:dyDescent="0.25">
      <c r="B5750" s="17"/>
      <c r="C5750" s="100"/>
      <c r="D5750" s="97"/>
      <c r="E5750" s="52"/>
      <c r="F5750" s="54"/>
      <c r="G5750" s="95"/>
      <c r="H5750" s="58"/>
    </row>
    <row r="5751" spans="2:8" x14ac:dyDescent="0.25">
      <c r="B5751" s="17"/>
      <c r="C5751" s="100"/>
      <c r="D5751" s="97"/>
      <c r="E5751" s="52"/>
      <c r="F5751" s="54"/>
      <c r="G5751" s="95"/>
      <c r="H5751" s="58"/>
    </row>
    <row r="5752" spans="2:8" x14ac:dyDescent="0.25">
      <c r="B5752" s="17"/>
      <c r="C5752" s="100"/>
      <c r="D5752" s="97"/>
      <c r="E5752" s="52"/>
      <c r="F5752" s="54"/>
      <c r="G5752" s="95"/>
      <c r="H5752" s="58"/>
    </row>
    <row r="5753" spans="2:8" x14ac:dyDescent="0.25">
      <c r="B5753" s="17"/>
      <c r="C5753" s="100"/>
      <c r="D5753" s="97"/>
      <c r="E5753" s="52"/>
      <c r="F5753" s="54"/>
      <c r="G5753" s="95"/>
      <c r="H5753" s="58"/>
    </row>
    <row r="5754" spans="2:8" x14ac:dyDescent="0.25">
      <c r="B5754" s="17"/>
      <c r="C5754" s="100"/>
      <c r="D5754" s="97"/>
      <c r="E5754" s="52"/>
      <c r="F5754" s="54"/>
      <c r="G5754" s="95"/>
      <c r="H5754" s="58"/>
    </row>
    <row r="5755" spans="2:8" x14ac:dyDescent="0.25">
      <c r="B5755" s="17"/>
      <c r="C5755" s="100"/>
      <c r="D5755" s="97"/>
      <c r="E5755" s="52"/>
      <c r="F5755" s="54"/>
      <c r="G5755" s="95"/>
      <c r="H5755" s="58"/>
    </row>
    <row r="5756" spans="2:8" x14ac:dyDescent="0.25">
      <c r="B5756" s="17"/>
      <c r="C5756" s="100"/>
      <c r="D5756" s="97"/>
      <c r="E5756" s="52"/>
      <c r="F5756" s="54"/>
      <c r="G5756" s="95"/>
      <c r="H5756" s="58"/>
    </row>
    <row r="5757" spans="2:8" x14ac:dyDescent="0.25">
      <c r="B5757" s="17"/>
      <c r="C5757" s="100"/>
      <c r="D5757" s="97"/>
      <c r="E5757" s="52"/>
      <c r="F5757" s="54"/>
      <c r="G5757" s="95"/>
      <c r="H5757" s="58"/>
    </row>
    <row r="5758" spans="2:8" x14ac:dyDescent="0.25">
      <c r="B5758" s="17"/>
      <c r="C5758" s="100"/>
      <c r="D5758" s="97"/>
      <c r="E5758" s="52"/>
      <c r="F5758" s="54"/>
      <c r="G5758" s="95"/>
      <c r="H5758" s="58"/>
    </row>
    <row r="5759" spans="2:8" x14ac:dyDescent="0.25">
      <c r="B5759" s="17"/>
      <c r="C5759" s="100"/>
      <c r="D5759" s="97"/>
      <c r="E5759" s="52"/>
      <c r="F5759" s="54"/>
      <c r="G5759" s="95"/>
      <c r="H5759" s="58"/>
    </row>
    <row r="5760" spans="2:8" x14ac:dyDescent="0.25">
      <c r="B5760" s="16"/>
      <c r="C5760" s="100"/>
      <c r="D5760" s="97"/>
      <c r="E5760" s="52"/>
      <c r="F5760" s="54"/>
      <c r="G5760" s="95"/>
      <c r="H5760" s="58"/>
    </row>
    <row r="5761" spans="2:8" x14ac:dyDescent="0.25">
      <c r="B5761" s="17"/>
      <c r="C5761" s="100"/>
      <c r="D5761" s="97"/>
      <c r="E5761" s="52"/>
      <c r="F5761" s="54"/>
      <c r="G5761" s="95"/>
      <c r="H5761" s="58"/>
    </row>
    <row r="5762" spans="2:8" x14ac:dyDescent="0.25">
      <c r="B5762" s="17"/>
      <c r="C5762" s="100"/>
      <c r="D5762" s="97"/>
      <c r="E5762" s="52"/>
      <c r="F5762" s="54"/>
      <c r="G5762" s="95"/>
      <c r="H5762" s="58"/>
    </row>
    <row r="5763" spans="2:8" x14ac:dyDescent="0.25">
      <c r="B5763" s="17"/>
      <c r="C5763" s="100"/>
      <c r="D5763" s="97"/>
      <c r="E5763" s="52"/>
      <c r="F5763" s="54"/>
      <c r="G5763" s="95"/>
      <c r="H5763" s="58"/>
    </row>
    <row r="5764" spans="2:8" x14ac:dyDescent="0.25">
      <c r="B5764" s="17"/>
      <c r="C5764" s="100"/>
      <c r="D5764" s="97"/>
      <c r="E5764" s="52"/>
      <c r="F5764" s="54"/>
      <c r="G5764" s="95"/>
      <c r="H5764" s="58"/>
    </row>
    <row r="5765" spans="2:8" x14ac:dyDescent="0.25">
      <c r="B5765" s="17"/>
      <c r="C5765" s="100"/>
      <c r="D5765" s="97"/>
      <c r="E5765" s="52"/>
      <c r="F5765" s="54"/>
      <c r="G5765" s="95"/>
      <c r="H5765" s="58"/>
    </row>
    <row r="5766" spans="2:8" x14ac:dyDescent="0.25">
      <c r="B5766" s="17"/>
      <c r="C5766" s="100"/>
      <c r="D5766" s="97"/>
      <c r="E5766" s="52"/>
      <c r="F5766" s="54"/>
      <c r="G5766" s="95"/>
      <c r="H5766" s="58"/>
    </row>
    <row r="5767" spans="2:8" x14ac:dyDescent="0.25">
      <c r="B5767" s="17"/>
      <c r="C5767" s="100"/>
      <c r="D5767" s="97"/>
      <c r="E5767" s="52"/>
      <c r="F5767" s="54"/>
      <c r="G5767" s="95"/>
      <c r="H5767" s="58"/>
    </row>
    <row r="5768" spans="2:8" x14ac:dyDescent="0.25">
      <c r="B5768" s="17"/>
      <c r="C5768" s="100"/>
      <c r="D5768" s="97"/>
      <c r="E5768" s="52"/>
      <c r="F5768" s="54"/>
      <c r="G5768" s="95"/>
      <c r="H5768" s="58"/>
    </row>
    <row r="5769" spans="2:8" x14ac:dyDescent="0.25">
      <c r="B5769" s="17"/>
      <c r="C5769" s="100"/>
      <c r="D5769" s="97"/>
      <c r="E5769" s="52"/>
      <c r="F5769" s="54"/>
      <c r="G5769" s="95"/>
      <c r="H5769" s="58"/>
    </row>
    <row r="5770" spans="2:8" x14ac:dyDescent="0.25">
      <c r="B5770" s="17"/>
      <c r="C5770" s="100"/>
      <c r="D5770" s="97"/>
      <c r="E5770" s="52"/>
      <c r="F5770" s="54"/>
      <c r="G5770" s="95"/>
      <c r="H5770" s="58"/>
    </row>
    <row r="5771" spans="2:8" x14ac:dyDescent="0.25">
      <c r="B5771" s="17"/>
      <c r="C5771" s="100"/>
      <c r="D5771" s="97"/>
      <c r="E5771" s="52"/>
      <c r="F5771" s="54"/>
      <c r="G5771" s="95"/>
      <c r="H5771" s="58"/>
    </row>
    <row r="5772" spans="2:8" x14ac:dyDescent="0.25">
      <c r="B5772" s="17"/>
      <c r="C5772" s="100"/>
      <c r="D5772" s="97"/>
      <c r="E5772" s="52"/>
      <c r="F5772" s="54"/>
      <c r="G5772" s="95"/>
      <c r="H5772" s="58"/>
    </row>
    <row r="5773" spans="2:8" x14ac:dyDescent="0.25">
      <c r="B5773" s="17"/>
      <c r="C5773" s="100"/>
      <c r="D5773" s="97"/>
      <c r="E5773" s="52"/>
      <c r="F5773" s="54"/>
      <c r="G5773" s="95"/>
      <c r="H5773" s="58"/>
    </row>
    <row r="5774" spans="2:8" x14ac:dyDescent="0.25">
      <c r="B5774" s="17"/>
      <c r="C5774" s="100"/>
      <c r="D5774" s="97"/>
      <c r="E5774" s="52"/>
      <c r="F5774" s="54"/>
      <c r="G5774" s="95"/>
      <c r="H5774" s="58"/>
    </row>
    <row r="5775" spans="2:8" x14ac:dyDescent="0.25">
      <c r="B5775" s="16"/>
      <c r="C5775" s="100"/>
      <c r="D5775" s="97"/>
      <c r="E5775" s="52"/>
      <c r="F5775" s="54"/>
      <c r="G5775" s="95"/>
      <c r="H5775" s="58"/>
    </row>
    <row r="5776" spans="2:8" x14ac:dyDescent="0.25">
      <c r="B5776" s="17"/>
      <c r="C5776" s="100"/>
      <c r="D5776" s="97"/>
      <c r="E5776" s="52"/>
      <c r="F5776" s="54"/>
      <c r="G5776" s="95"/>
      <c r="H5776" s="58"/>
    </row>
    <row r="5777" spans="2:8" x14ac:dyDescent="0.25">
      <c r="B5777" s="17"/>
      <c r="C5777" s="100"/>
      <c r="D5777" s="97"/>
      <c r="E5777" s="52"/>
      <c r="F5777" s="54"/>
      <c r="G5777" s="95"/>
      <c r="H5777" s="58"/>
    </row>
    <row r="5778" spans="2:8" x14ac:dyDescent="0.25">
      <c r="B5778" s="17"/>
      <c r="C5778" s="100"/>
      <c r="D5778" s="97"/>
      <c r="E5778" s="52"/>
      <c r="F5778" s="54"/>
      <c r="G5778" s="95"/>
      <c r="H5778" s="58"/>
    </row>
    <row r="5779" spans="2:8" x14ac:dyDescent="0.25">
      <c r="B5779" s="17"/>
      <c r="C5779" s="100"/>
      <c r="D5779" s="97"/>
      <c r="E5779" s="52"/>
      <c r="F5779" s="54"/>
      <c r="G5779" s="95"/>
      <c r="H5779" s="58"/>
    </row>
    <row r="5780" spans="2:8" x14ac:dyDescent="0.25">
      <c r="B5780" s="17"/>
      <c r="C5780" s="100"/>
      <c r="D5780" s="97"/>
      <c r="E5780" s="52"/>
      <c r="F5780" s="54"/>
      <c r="G5780" s="95"/>
      <c r="H5780" s="58"/>
    </row>
    <row r="5781" spans="2:8" x14ac:dyDescent="0.25">
      <c r="B5781" s="17"/>
      <c r="C5781" s="100"/>
      <c r="D5781" s="97"/>
      <c r="E5781" s="52"/>
      <c r="F5781" s="54"/>
      <c r="G5781" s="95"/>
      <c r="H5781" s="58"/>
    </row>
    <row r="5782" spans="2:8" x14ac:dyDescent="0.25">
      <c r="B5782" s="17"/>
      <c r="C5782" s="100"/>
      <c r="D5782" s="97"/>
      <c r="E5782" s="52"/>
      <c r="F5782" s="54"/>
      <c r="G5782" s="95"/>
      <c r="H5782" s="58"/>
    </row>
    <row r="5783" spans="2:8" x14ac:dyDescent="0.25">
      <c r="B5783" s="17"/>
      <c r="C5783" s="100"/>
      <c r="D5783" s="97"/>
      <c r="E5783" s="52"/>
      <c r="F5783" s="54"/>
      <c r="G5783" s="95"/>
      <c r="H5783" s="58"/>
    </row>
    <row r="5784" spans="2:8" x14ac:dyDescent="0.25">
      <c r="B5784" s="17"/>
      <c r="C5784" s="100"/>
      <c r="D5784" s="97"/>
      <c r="E5784" s="52"/>
      <c r="F5784" s="54"/>
      <c r="G5784" s="95"/>
      <c r="H5784" s="58"/>
    </row>
    <row r="5785" spans="2:8" x14ac:dyDescent="0.25">
      <c r="B5785" s="17"/>
      <c r="C5785" s="100"/>
      <c r="D5785" s="97"/>
      <c r="E5785" s="52"/>
      <c r="F5785" s="54"/>
      <c r="G5785" s="95"/>
      <c r="H5785" s="58"/>
    </row>
    <row r="5786" spans="2:8" x14ac:dyDescent="0.25">
      <c r="B5786" s="17"/>
      <c r="C5786" s="100"/>
      <c r="D5786" s="97"/>
      <c r="E5786" s="52"/>
      <c r="F5786" s="54"/>
      <c r="G5786" s="95"/>
      <c r="H5786" s="58"/>
    </row>
    <row r="5787" spans="2:8" x14ac:dyDescent="0.25">
      <c r="B5787" s="17"/>
      <c r="C5787" s="100"/>
      <c r="D5787" s="97"/>
      <c r="E5787" s="52"/>
      <c r="F5787" s="54"/>
      <c r="G5787" s="95"/>
      <c r="H5787" s="58"/>
    </row>
    <row r="5788" spans="2:8" x14ac:dyDescent="0.25">
      <c r="B5788" s="17"/>
      <c r="C5788" s="100"/>
      <c r="D5788" s="97"/>
      <c r="E5788" s="52"/>
      <c r="F5788" s="54"/>
      <c r="G5788" s="95"/>
      <c r="H5788" s="58"/>
    </row>
    <row r="5789" spans="2:8" x14ac:dyDescent="0.25">
      <c r="B5789" s="17"/>
      <c r="C5789" s="100"/>
      <c r="D5789" s="97"/>
      <c r="E5789" s="52"/>
      <c r="F5789" s="54"/>
      <c r="G5789" s="95"/>
      <c r="H5789" s="58"/>
    </row>
    <row r="5790" spans="2:8" x14ac:dyDescent="0.25">
      <c r="B5790" s="17"/>
      <c r="C5790" s="100"/>
      <c r="D5790" s="97"/>
      <c r="E5790" s="52"/>
      <c r="F5790" s="54"/>
      <c r="G5790" s="95"/>
      <c r="H5790" s="58"/>
    </row>
    <row r="5791" spans="2:8" x14ac:dyDescent="0.25">
      <c r="B5791" s="17"/>
      <c r="C5791" s="100"/>
      <c r="D5791" s="97"/>
      <c r="E5791" s="52"/>
      <c r="F5791" s="54"/>
      <c r="G5791" s="95"/>
      <c r="H5791" s="58"/>
    </row>
    <row r="5792" spans="2:8" x14ac:dyDescent="0.25">
      <c r="B5792" s="17"/>
      <c r="C5792" s="100"/>
      <c r="D5792" s="97"/>
      <c r="E5792" s="52"/>
      <c r="F5792" s="54"/>
      <c r="G5792" s="95"/>
      <c r="H5792" s="58"/>
    </row>
    <row r="5793" spans="2:8" x14ac:dyDescent="0.25">
      <c r="B5793" s="17"/>
      <c r="C5793" s="100"/>
      <c r="D5793" s="97"/>
      <c r="E5793" s="52"/>
      <c r="F5793" s="54"/>
      <c r="G5793" s="95"/>
      <c r="H5793" s="58"/>
    </row>
    <row r="5794" spans="2:8" x14ac:dyDescent="0.25">
      <c r="B5794" s="17"/>
      <c r="C5794" s="100"/>
      <c r="D5794" s="97"/>
      <c r="E5794" s="52"/>
      <c r="F5794" s="54"/>
      <c r="G5794" s="95"/>
      <c r="H5794" s="58"/>
    </row>
    <row r="5795" spans="2:8" x14ac:dyDescent="0.25">
      <c r="B5795" s="16"/>
      <c r="C5795" s="100"/>
      <c r="D5795" s="97"/>
      <c r="E5795" s="52"/>
      <c r="F5795" s="54"/>
      <c r="G5795" s="95"/>
      <c r="H5795" s="58"/>
    </row>
    <row r="5796" spans="2:8" x14ac:dyDescent="0.25">
      <c r="B5796" s="17"/>
      <c r="C5796" s="100"/>
      <c r="D5796" s="97"/>
      <c r="E5796" s="52"/>
      <c r="F5796" s="54"/>
      <c r="G5796" s="95"/>
      <c r="H5796" s="58"/>
    </row>
    <row r="5797" spans="2:8" x14ac:dyDescent="0.25">
      <c r="B5797" s="17"/>
      <c r="C5797" s="100"/>
      <c r="D5797" s="97"/>
      <c r="E5797" s="52"/>
      <c r="F5797" s="54"/>
      <c r="G5797" s="95"/>
      <c r="H5797" s="58"/>
    </row>
    <row r="5798" spans="2:8" x14ac:dyDescent="0.25">
      <c r="B5798" s="17"/>
      <c r="C5798" s="100"/>
      <c r="D5798" s="97"/>
      <c r="E5798" s="52"/>
      <c r="F5798" s="54"/>
      <c r="G5798" s="95"/>
      <c r="H5798" s="58"/>
    </row>
    <row r="5799" spans="2:8" x14ac:dyDescent="0.25">
      <c r="B5799" s="17"/>
      <c r="C5799" s="100"/>
      <c r="D5799" s="97"/>
      <c r="E5799" s="52"/>
      <c r="F5799" s="54"/>
      <c r="G5799" s="95"/>
      <c r="H5799" s="58"/>
    </row>
    <row r="5800" spans="2:8" x14ac:dyDescent="0.25">
      <c r="B5800" s="17"/>
      <c r="C5800" s="100"/>
      <c r="D5800" s="97"/>
      <c r="E5800" s="52"/>
      <c r="F5800" s="54"/>
      <c r="G5800" s="95"/>
      <c r="H5800" s="58"/>
    </row>
    <row r="5801" spans="2:8" x14ac:dyDescent="0.25">
      <c r="B5801" s="17"/>
      <c r="C5801" s="100"/>
      <c r="D5801" s="97"/>
      <c r="E5801" s="52"/>
      <c r="F5801" s="54"/>
      <c r="G5801" s="95"/>
      <c r="H5801" s="58"/>
    </row>
    <row r="5802" spans="2:8" x14ac:dyDescent="0.25">
      <c r="B5802" s="17"/>
      <c r="C5802" s="100"/>
      <c r="D5802" s="97"/>
      <c r="E5802" s="52"/>
      <c r="F5802" s="54"/>
      <c r="G5802" s="95"/>
      <c r="H5802" s="58"/>
    </row>
    <row r="5803" spans="2:8" x14ac:dyDescent="0.25">
      <c r="B5803" s="17"/>
      <c r="C5803" s="100"/>
      <c r="D5803" s="97"/>
      <c r="E5803" s="52"/>
      <c r="F5803" s="54"/>
      <c r="G5803" s="95"/>
      <c r="H5803" s="58"/>
    </row>
    <row r="5804" spans="2:8" x14ac:dyDescent="0.25">
      <c r="B5804" s="17"/>
      <c r="C5804" s="100"/>
      <c r="D5804" s="97"/>
      <c r="E5804" s="52"/>
      <c r="F5804" s="54"/>
      <c r="G5804" s="95"/>
      <c r="H5804" s="58"/>
    </row>
    <row r="5805" spans="2:8" x14ac:dyDescent="0.25">
      <c r="B5805" s="17"/>
      <c r="C5805" s="100"/>
      <c r="D5805" s="97"/>
      <c r="E5805" s="52"/>
      <c r="F5805" s="54"/>
      <c r="G5805" s="95"/>
      <c r="H5805" s="58"/>
    </row>
    <row r="5806" spans="2:8" x14ac:dyDescent="0.25">
      <c r="B5806" s="17"/>
      <c r="C5806" s="100"/>
      <c r="D5806" s="97"/>
      <c r="E5806" s="52"/>
      <c r="F5806" s="54"/>
      <c r="G5806" s="95"/>
      <c r="H5806" s="58"/>
    </row>
    <row r="5807" spans="2:8" x14ac:dyDescent="0.25">
      <c r="B5807" s="17"/>
      <c r="C5807" s="100"/>
      <c r="D5807" s="97"/>
      <c r="E5807" s="52"/>
      <c r="F5807" s="54"/>
      <c r="G5807" s="95"/>
      <c r="H5807" s="58"/>
    </row>
    <row r="5808" spans="2:8" x14ac:dyDescent="0.25">
      <c r="B5808" s="17"/>
      <c r="C5808" s="100"/>
      <c r="D5808" s="97"/>
      <c r="E5808" s="52"/>
      <c r="F5808" s="54"/>
      <c r="G5808" s="95"/>
      <c r="H5808" s="58"/>
    </row>
    <row r="5809" spans="2:8" x14ac:dyDescent="0.25">
      <c r="B5809" s="17"/>
      <c r="C5809" s="100"/>
      <c r="D5809" s="97"/>
      <c r="E5809" s="52"/>
      <c r="F5809" s="54"/>
      <c r="G5809" s="95"/>
      <c r="H5809" s="58"/>
    </row>
    <row r="5810" spans="2:8" x14ac:dyDescent="0.25">
      <c r="B5810" s="17"/>
      <c r="C5810" s="100"/>
      <c r="D5810" s="97"/>
      <c r="E5810" s="52"/>
      <c r="F5810" s="54"/>
      <c r="G5810" s="95"/>
      <c r="H5810" s="58"/>
    </row>
    <row r="5811" spans="2:8" x14ac:dyDescent="0.25">
      <c r="B5811" s="17"/>
      <c r="C5811" s="100"/>
      <c r="D5811" s="97"/>
      <c r="E5811" s="52"/>
      <c r="F5811" s="54"/>
      <c r="G5811" s="95"/>
      <c r="H5811" s="58"/>
    </row>
    <row r="5812" spans="2:8" x14ac:dyDescent="0.25">
      <c r="B5812" s="17"/>
      <c r="C5812" s="100"/>
      <c r="D5812" s="97"/>
      <c r="E5812" s="52"/>
      <c r="F5812" s="54"/>
      <c r="G5812" s="95"/>
      <c r="H5812" s="58"/>
    </row>
    <row r="5813" spans="2:8" x14ac:dyDescent="0.25">
      <c r="B5813" s="17"/>
      <c r="C5813" s="100"/>
      <c r="D5813" s="97"/>
      <c r="E5813" s="52"/>
      <c r="F5813" s="54"/>
      <c r="G5813" s="95"/>
      <c r="H5813" s="58"/>
    </row>
    <row r="5814" spans="2:8" x14ac:dyDescent="0.25">
      <c r="B5814" s="17"/>
      <c r="C5814" s="100"/>
      <c r="D5814" s="97"/>
      <c r="E5814" s="52"/>
      <c r="F5814" s="54"/>
      <c r="G5814" s="95"/>
      <c r="H5814" s="58"/>
    </row>
    <row r="5815" spans="2:8" x14ac:dyDescent="0.25">
      <c r="B5815" s="16"/>
      <c r="C5815" s="100"/>
      <c r="D5815" s="97"/>
      <c r="E5815" s="52"/>
      <c r="F5815" s="54"/>
      <c r="G5815" s="95"/>
      <c r="H5815" s="58"/>
    </row>
    <row r="5816" spans="2:8" x14ac:dyDescent="0.25">
      <c r="B5816" s="17"/>
      <c r="C5816" s="100"/>
      <c r="D5816" s="97"/>
      <c r="E5816" s="52"/>
      <c r="F5816" s="54"/>
      <c r="G5816" s="95"/>
      <c r="H5816" s="58"/>
    </row>
    <row r="5817" spans="2:8" x14ac:dyDescent="0.25">
      <c r="B5817" s="17"/>
      <c r="C5817" s="100"/>
      <c r="D5817" s="97"/>
      <c r="E5817" s="52"/>
      <c r="F5817" s="54"/>
      <c r="G5817" s="95"/>
      <c r="H5817" s="58"/>
    </row>
    <row r="5818" spans="2:8" x14ac:dyDescent="0.25">
      <c r="B5818" s="17"/>
      <c r="C5818" s="100"/>
      <c r="D5818" s="97"/>
      <c r="E5818" s="52"/>
      <c r="F5818" s="54"/>
      <c r="G5818" s="95"/>
      <c r="H5818" s="58"/>
    </row>
    <row r="5819" spans="2:8" x14ac:dyDescent="0.25">
      <c r="B5819" s="17"/>
      <c r="C5819" s="100"/>
      <c r="D5819" s="97"/>
      <c r="E5819" s="52"/>
      <c r="F5819" s="54"/>
      <c r="G5819" s="95"/>
      <c r="H5819" s="58"/>
    </row>
    <row r="5820" spans="2:8" x14ac:dyDescent="0.25">
      <c r="B5820" s="17"/>
      <c r="C5820" s="100"/>
      <c r="D5820" s="97"/>
      <c r="E5820" s="52"/>
      <c r="F5820" s="54"/>
      <c r="G5820" s="95"/>
      <c r="H5820" s="58"/>
    </row>
    <row r="5821" spans="2:8" x14ac:dyDescent="0.25">
      <c r="B5821" s="16"/>
      <c r="C5821" s="100"/>
      <c r="D5821" s="97"/>
      <c r="E5821" s="52"/>
      <c r="F5821" s="54"/>
      <c r="G5821" s="95"/>
      <c r="H5821" s="58"/>
    </row>
    <row r="5822" spans="2:8" x14ac:dyDescent="0.25">
      <c r="B5822" s="17"/>
      <c r="C5822" s="100"/>
      <c r="D5822" s="97"/>
      <c r="E5822" s="52"/>
      <c r="F5822" s="54"/>
      <c r="G5822" s="95"/>
      <c r="H5822" s="58"/>
    </row>
    <row r="5823" spans="2:8" x14ac:dyDescent="0.25">
      <c r="B5823" s="17"/>
      <c r="C5823" s="100"/>
      <c r="D5823" s="97"/>
      <c r="E5823" s="52"/>
      <c r="F5823" s="54"/>
      <c r="G5823" s="95"/>
      <c r="H5823" s="58"/>
    </row>
    <row r="5824" spans="2:8" x14ac:dyDescent="0.25">
      <c r="B5824" s="17"/>
      <c r="C5824" s="100"/>
      <c r="D5824" s="97"/>
      <c r="E5824" s="52"/>
      <c r="F5824" s="54"/>
      <c r="G5824" s="95"/>
      <c r="H5824" s="58"/>
    </row>
    <row r="5825" spans="2:8" x14ac:dyDescent="0.25">
      <c r="B5825" s="17"/>
      <c r="C5825" s="100"/>
      <c r="D5825" s="97"/>
      <c r="E5825" s="52"/>
      <c r="F5825" s="54"/>
      <c r="G5825" s="95"/>
      <c r="H5825" s="58"/>
    </row>
    <row r="5826" spans="2:8" x14ac:dyDescent="0.25">
      <c r="B5826" s="17"/>
      <c r="C5826" s="100"/>
      <c r="D5826" s="97"/>
      <c r="E5826" s="52"/>
      <c r="F5826" s="54"/>
      <c r="G5826" s="95"/>
      <c r="H5826" s="58"/>
    </row>
    <row r="5827" spans="2:8" x14ac:dyDescent="0.25">
      <c r="B5827" s="17"/>
      <c r="C5827" s="100"/>
      <c r="D5827" s="97"/>
      <c r="E5827" s="52"/>
      <c r="F5827" s="54"/>
      <c r="G5827" s="95"/>
      <c r="H5827" s="58"/>
    </row>
    <row r="5828" spans="2:8" x14ac:dyDescent="0.25">
      <c r="B5828" s="17"/>
      <c r="C5828" s="100"/>
      <c r="D5828" s="97"/>
      <c r="E5828" s="52"/>
      <c r="F5828" s="54"/>
      <c r="G5828" s="95"/>
      <c r="H5828" s="58"/>
    </row>
    <row r="5829" spans="2:8" x14ac:dyDescent="0.25">
      <c r="B5829" s="17"/>
      <c r="C5829" s="100"/>
      <c r="D5829" s="97"/>
      <c r="E5829" s="52"/>
      <c r="F5829" s="54"/>
      <c r="G5829" s="95"/>
      <c r="H5829" s="58"/>
    </row>
    <row r="5830" spans="2:8" x14ac:dyDescent="0.25">
      <c r="B5830" s="17"/>
      <c r="C5830" s="100"/>
      <c r="D5830" s="97"/>
      <c r="E5830" s="52"/>
      <c r="F5830" s="54"/>
      <c r="G5830" s="95"/>
      <c r="H5830" s="58"/>
    </row>
    <row r="5831" spans="2:8" x14ac:dyDescent="0.25">
      <c r="B5831" s="17"/>
      <c r="C5831" s="100"/>
      <c r="D5831" s="97"/>
      <c r="E5831" s="52"/>
      <c r="F5831" s="54"/>
      <c r="G5831" s="95"/>
      <c r="H5831" s="58"/>
    </row>
    <row r="5832" spans="2:8" x14ac:dyDescent="0.25">
      <c r="B5832" s="17"/>
      <c r="C5832" s="100"/>
      <c r="D5832" s="97"/>
      <c r="E5832" s="52"/>
      <c r="F5832" s="54"/>
      <c r="G5832" s="95"/>
      <c r="H5832" s="58"/>
    </row>
    <row r="5833" spans="2:8" x14ac:dyDescent="0.25">
      <c r="B5833" s="17"/>
      <c r="C5833" s="100"/>
      <c r="D5833" s="97"/>
      <c r="E5833" s="52"/>
      <c r="F5833" s="54"/>
      <c r="G5833" s="95"/>
      <c r="H5833" s="58"/>
    </row>
    <row r="5834" spans="2:8" x14ac:dyDescent="0.25">
      <c r="B5834" s="17"/>
      <c r="C5834" s="100"/>
      <c r="D5834" s="97"/>
      <c r="E5834" s="52"/>
      <c r="F5834" s="54"/>
      <c r="G5834" s="95"/>
      <c r="H5834" s="58"/>
    </row>
    <row r="5835" spans="2:8" x14ac:dyDescent="0.25">
      <c r="B5835" s="17"/>
      <c r="C5835" s="100"/>
      <c r="D5835" s="97"/>
      <c r="E5835" s="52"/>
      <c r="F5835" s="54"/>
      <c r="G5835" s="95"/>
      <c r="H5835" s="58"/>
    </row>
    <row r="5836" spans="2:8" x14ac:dyDescent="0.25">
      <c r="B5836" s="17"/>
      <c r="C5836" s="100"/>
      <c r="D5836" s="97"/>
      <c r="E5836" s="52"/>
      <c r="F5836" s="54"/>
      <c r="G5836" s="95"/>
      <c r="H5836" s="58"/>
    </row>
    <row r="5837" spans="2:8" x14ac:dyDescent="0.25">
      <c r="B5837" s="17"/>
      <c r="C5837" s="100"/>
      <c r="D5837" s="97"/>
      <c r="E5837" s="52"/>
      <c r="F5837" s="54"/>
      <c r="G5837" s="95"/>
      <c r="H5837" s="58"/>
    </row>
    <row r="5838" spans="2:8" x14ac:dyDescent="0.25">
      <c r="B5838" s="17"/>
      <c r="C5838" s="100"/>
      <c r="D5838" s="97"/>
      <c r="E5838" s="52"/>
      <c r="F5838" s="54"/>
      <c r="G5838" s="95"/>
      <c r="H5838" s="58"/>
    </row>
    <row r="5839" spans="2:8" x14ac:dyDescent="0.25">
      <c r="B5839" s="17"/>
      <c r="C5839" s="100"/>
      <c r="D5839" s="97"/>
      <c r="E5839" s="52"/>
      <c r="F5839" s="54"/>
      <c r="G5839" s="95"/>
      <c r="H5839" s="58"/>
    </row>
    <row r="5840" spans="2:8" x14ac:dyDescent="0.25">
      <c r="B5840" s="17"/>
      <c r="C5840" s="100"/>
      <c r="D5840" s="97"/>
      <c r="E5840" s="52"/>
      <c r="F5840" s="54"/>
      <c r="G5840" s="95"/>
      <c r="H5840" s="58"/>
    </row>
    <row r="5841" spans="2:8" x14ac:dyDescent="0.25">
      <c r="B5841" s="17"/>
      <c r="C5841" s="100"/>
      <c r="D5841" s="97"/>
      <c r="E5841" s="52"/>
      <c r="F5841" s="54"/>
      <c r="G5841" s="95"/>
      <c r="H5841" s="58"/>
    </row>
    <row r="5842" spans="2:8" x14ac:dyDescent="0.25">
      <c r="B5842" s="17"/>
      <c r="C5842" s="100"/>
      <c r="D5842" s="97"/>
      <c r="E5842" s="52"/>
      <c r="F5842" s="54"/>
      <c r="G5842" s="95"/>
      <c r="H5842" s="58"/>
    </row>
    <row r="5843" spans="2:8" x14ac:dyDescent="0.25">
      <c r="B5843" s="17"/>
      <c r="C5843" s="100"/>
      <c r="D5843" s="97"/>
      <c r="E5843" s="52"/>
      <c r="F5843" s="54"/>
      <c r="G5843" s="95"/>
      <c r="H5843" s="58"/>
    </row>
    <row r="5844" spans="2:8" x14ac:dyDescent="0.25">
      <c r="B5844" s="17"/>
      <c r="C5844" s="100"/>
      <c r="D5844" s="97"/>
      <c r="E5844" s="52"/>
      <c r="F5844" s="54"/>
      <c r="G5844" s="95"/>
      <c r="H5844" s="58"/>
    </row>
    <row r="5845" spans="2:8" x14ac:dyDescent="0.25">
      <c r="B5845" s="17"/>
      <c r="C5845" s="100"/>
      <c r="D5845" s="97"/>
      <c r="E5845" s="52"/>
      <c r="F5845" s="54"/>
      <c r="G5845" s="95"/>
      <c r="H5845" s="58"/>
    </row>
    <row r="5846" spans="2:8" x14ac:dyDescent="0.25">
      <c r="B5846" s="17"/>
      <c r="C5846" s="100"/>
      <c r="D5846" s="97"/>
      <c r="E5846" s="52"/>
      <c r="F5846" s="54"/>
      <c r="G5846" s="95"/>
      <c r="H5846" s="58"/>
    </row>
    <row r="5847" spans="2:8" x14ac:dyDescent="0.25">
      <c r="B5847" s="17"/>
      <c r="C5847" s="100"/>
      <c r="D5847" s="97"/>
      <c r="E5847" s="52"/>
      <c r="F5847" s="54"/>
      <c r="G5847" s="95"/>
      <c r="H5847" s="58"/>
    </row>
    <row r="5848" spans="2:8" x14ac:dyDescent="0.25">
      <c r="B5848" s="17"/>
      <c r="C5848" s="100"/>
      <c r="D5848" s="97"/>
      <c r="E5848" s="52"/>
      <c r="F5848" s="54"/>
      <c r="G5848" s="95"/>
      <c r="H5848" s="58"/>
    </row>
    <row r="5849" spans="2:8" x14ac:dyDescent="0.25">
      <c r="B5849" s="16"/>
      <c r="C5849" s="100"/>
      <c r="D5849" s="97"/>
      <c r="E5849" s="52"/>
      <c r="F5849" s="54"/>
      <c r="G5849" s="95"/>
      <c r="H5849" s="58"/>
    </row>
    <row r="5850" spans="2:8" x14ac:dyDescent="0.25">
      <c r="B5850" s="17"/>
      <c r="C5850" s="100"/>
      <c r="D5850" s="97"/>
      <c r="E5850" s="52"/>
      <c r="F5850" s="54"/>
      <c r="G5850" s="95"/>
      <c r="H5850" s="58"/>
    </row>
    <row r="5851" spans="2:8" x14ac:dyDescent="0.25">
      <c r="B5851" s="17"/>
      <c r="C5851" s="100"/>
      <c r="D5851" s="97"/>
      <c r="E5851" s="52"/>
      <c r="F5851" s="54"/>
      <c r="G5851" s="95"/>
      <c r="H5851" s="58"/>
    </row>
    <row r="5852" spans="2:8" x14ac:dyDescent="0.25">
      <c r="B5852" s="17"/>
      <c r="C5852" s="100"/>
      <c r="D5852" s="97"/>
      <c r="E5852" s="52"/>
      <c r="F5852" s="54"/>
      <c r="G5852" s="95"/>
      <c r="H5852" s="58"/>
    </row>
    <row r="5853" spans="2:8" x14ac:dyDescent="0.25">
      <c r="B5853" s="17"/>
      <c r="C5853" s="100"/>
      <c r="D5853" s="97"/>
      <c r="E5853" s="52"/>
      <c r="F5853" s="54"/>
      <c r="G5853" s="95"/>
      <c r="H5853" s="58"/>
    </row>
    <row r="5854" spans="2:8" x14ac:dyDescent="0.25">
      <c r="B5854" s="17"/>
      <c r="C5854" s="100"/>
      <c r="D5854" s="97"/>
      <c r="E5854" s="52"/>
      <c r="F5854" s="54"/>
      <c r="G5854" s="95"/>
      <c r="H5854" s="58"/>
    </row>
    <row r="5855" spans="2:8" x14ac:dyDescent="0.25">
      <c r="B5855" s="17"/>
      <c r="C5855" s="100"/>
      <c r="D5855" s="97"/>
      <c r="E5855" s="52"/>
      <c r="F5855" s="54"/>
      <c r="G5855" s="95"/>
      <c r="H5855" s="58"/>
    </row>
    <row r="5856" spans="2:8" x14ac:dyDescent="0.25">
      <c r="B5856" s="17"/>
      <c r="C5856" s="100"/>
      <c r="D5856" s="97"/>
      <c r="E5856" s="52"/>
      <c r="F5856" s="54"/>
      <c r="G5856" s="95"/>
      <c r="H5856" s="58"/>
    </row>
    <row r="5857" spans="2:8" x14ac:dyDescent="0.25">
      <c r="B5857" s="17"/>
      <c r="C5857" s="100"/>
      <c r="D5857" s="97"/>
      <c r="E5857" s="52"/>
      <c r="F5857" s="54"/>
      <c r="G5857" s="95"/>
      <c r="H5857" s="58"/>
    </row>
    <row r="5858" spans="2:8" x14ac:dyDescent="0.25">
      <c r="B5858" s="17"/>
      <c r="C5858" s="100"/>
      <c r="D5858" s="97"/>
      <c r="E5858" s="52"/>
      <c r="F5858" s="54"/>
      <c r="G5858" s="95"/>
      <c r="H5858" s="58"/>
    </row>
    <row r="5859" spans="2:8" x14ac:dyDescent="0.25">
      <c r="B5859" s="17"/>
      <c r="C5859" s="100"/>
      <c r="D5859" s="97"/>
      <c r="E5859" s="52"/>
      <c r="F5859" s="54"/>
      <c r="G5859" s="95"/>
      <c r="H5859" s="58"/>
    </row>
    <row r="5860" spans="2:8" x14ac:dyDescent="0.25">
      <c r="B5860" s="17"/>
      <c r="C5860" s="100"/>
      <c r="D5860" s="97"/>
      <c r="E5860" s="52"/>
      <c r="F5860" s="54"/>
      <c r="G5860" s="95"/>
      <c r="H5860" s="58"/>
    </row>
    <row r="5861" spans="2:8" x14ac:dyDescent="0.25">
      <c r="B5861" s="17"/>
      <c r="C5861" s="100"/>
      <c r="D5861" s="97"/>
      <c r="E5861" s="52"/>
      <c r="F5861" s="54"/>
      <c r="G5861" s="95"/>
      <c r="H5861" s="58"/>
    </row>
    <row r="5862" spans="2:8" x14ac:dyDescent="0.25">
      <c r="B5862" s="17"/>
      <c r="C5862" s="100"/>
      <c r="D5862" s="97"/>
      <c r="E5862" s="52"/>
      <c r="F5862" s="54"/>
      <c r="G5862" s="95"/>
      <c r="H5862" s="58"/>
    </row>
    <row r="5863" spans="2:8" x14ac:dyDescent="0.25">
      <c r="B5863" s="17"/>
      <c r="C5863" s="100"/>
      <c r="D5863" s="97"/>
      <c r="E5863" s="52"/>
      <c r="F5863" s="54"/>
      <c r="G5863" s="95"/>
      <c r="H5863" s="58"/>
    </row>
    <row r="5864" spans="2:8" x14ac:dyDescent="0.25">
      <c r="B5864" s="17"/>
      <c r="C5864" s="100"/>
      <c r="D5864" s="97"/>
      <c r="E5864" s="52"/>
      <c r="F5864" s="54"/>
      <c r="G5864" s="95"/>
      <c r="H5864" s="58"/>
    </row>
    <row r="5865" spans="2:8" x14ac:dyDescent="0.25">
      <c r="B5865" s="17"/>
      <c r="C5865" s="100"/>
      <c r="D5865" s="97"/>
      <c r="E5865" s="52"/>
      <c r="F5865" s="54"/>
      <c r="G5865" s="95"/>
      <c r="H5865" s="58"/>
    </row>
    <row r="5866" spans="2:8" x14ac:dyDescent="0.25">
      <c r="B5866" s="17"/>
      <c r="C5866" s="100"/>
      <c r="D5866" s="97"/>
      <c r="E5866" s="52"/>
      <c r="F5866" s="54"/>
      <c r="G5866" s="95"/>
      <c r="H5866" s="58"/>
    </row>
    <row r="5867" spans="2:8" x14ac:dyDescent="0.25">
      <c r="B5867" s="17"/>
      <c r="C5867" s="100"/>
      <c r="D5867" s="97"/>
      <c r="E5867" s="52"/>
      <c r="F5867" s="54"/>
      <c r="G5867" s="95"/>
      <c r="H5867" s="58"/>
    </row>
    <row r="5868" spans="2:8" x14ac:dyDescent="0.25">
      <c r="B5868" s="17"/>
      <c r="C5868" s="100"/>
      <c r="D5868" s="97"/>
      <c r="E5868" s="52"/>
      <c r="F5868" s="54"/>
      <c r="G5868" s="95"/>
      <c r="H5868" s="58"/>
    </row>
    <row r="5869" spans="2:8" x14ac:dyDescent="0.25">
      <c r="B5869" s="17"/>
      <c r="C5869" s="100"/>
      <c r="D5869" s="97"/>
      <c r="E5869" s="52"/>
      <c r="F5869" s="54"/>
      <c r="G5869" s="95"/>
      <c r="H5869" s="58"/>
    </row>
    <row r="5870" spans="2:8" x14ac:dyDescent="0.25">
      <c r="B5870" s="17"/>
      <c r="C5870" s="100"/>
      <c r="D5870" s="97"/>
      <c r="E5870" s="52"/>
      <c r="F5870" s="54"/>
      <c r="G5870" s="95"/>
      <c r="H5870" s="58"/>
    </row>
    <row r="5871" spans="2:8" x14ac:dyDescent="0.25">
      <c r="B5871" s="17"/>
      <c r="C5871" s="100"/>
      <c r="D5871" s="97"/>
      <c r="E5871" s="52"/>
      <c r="F5871" s="54"/>
      <c r="G5871" s="95"/>
      <c r="H5871" s="58"/>
    </row>
    <row r="5872" spans="2:8" x14ac:dyDescent="0.25">
      <c r="B5872" s="17"/>
      <c r="C5872" s="100"/>
      <c r="D5872" s="97"/>
      <c r="E5872" s="52"/>
      <c r="F5872" s="54"/>
      <c r="G5872" s="95"/>
      <c r="H5872" s="58"/>
    </row>
    <row r="5873" spans="2:8" x14ac:dyDescent="0.25">
      <c r="B5873" s="17"/>
      <c r="C5873" s="100"/>
      <c r="D5873" s="97"/>
      <c r="E5873" s="52"/>
      <c r="F5873" s="54"/>
      <c r="G5873" s="95"/>
      <c r="H5873" s="58"/>
    </row>
    <row r="5874" spans="2:8" x14ac:dyDescent="0.25">
      <c r="B5874" s="17"/>
      <c r="C5874" s="100"/>
      <c r="D5874" s="97"/>
      <c r="E5874" s="52"/>
      <c r="F5874" s="54"/>
      <c r="G5874" s="95"/>
      <c r="H5874" s="58"/>
    </row>
    <row r="5875" spans="2:8" x14ac:dyDescent="0.25">
      <c r="B5875" s="17"/>
      <c r="C5875" s="100"/>
      <c r="D5875" s="97"/>
      <c r="E5875" s="52"/>
      <c r="F5875" s="54"/>
      <c r="G5875" s="95"/>
      <c r="H5875" s="58"/>
    </row>
    <row r="5876" spans="2:8" x14ac:dyDescent="0.25">
      <c r="B5876" s="17"/>
      <c r="C5876" s="100"/>
      <c r="D5876" s="97"/>
      <c r="E5876" s="52"/>
      <c r="F5876" s="54"/>
      <c r="G5876" s="95"/>
      <c r="H5876" s="58"/>
    </row>
    <row r="5877" spans="2:8" x14ac:dyDescent="0.25">
      <c r="B5877" s="17"/>
      <c r="C5877" s="100"/>
      <c r="D5877" s="97"/>
      <c r="E5877" s="52"/>
      <c r="F5877" s="54"/>
      <c r="G5877" s="95"/>
      <c r="H5877" s="58"/>
    </row>
    <row r="5878" spans="2:8" x14ac:dyDescent="0.25">
      <c r="B5878" s="17"/>
      <c r="C5878" s="100"/>
      <c r="D5878" s="97"/>
      <c r="E5878" s="52"/>
      <c r="F5878" s="54"/>
      <c r="G5878" s="95"/>
      <c r="H5878" s="58"/>
    </row>
    <row r="5879" spans="2:8" x14ac:dyDescent="0.25">
      <c r="B5879" s="17"/>
      <c r="C5879" s="100"/>
      <c r="D5879" s="97"/>
      <c r="E5879" s="52"/>
      <c r="F5879" s="54"/>
      <c r="G5879" s="95"/>
      <c r="H5879" s="58"/>
    </row>
    <row r="5880" spans="2:8" x14ac:dyDescent="0.25">
      <c r="B5880" s="16"/>
      <c r="C5880" s="100"/>
      <c r="D5880" s="97"/>
      <c r="E5880" s="52"/>
      <c r="F5880" s="54"/>
      <c r="G5880" s="95"/>
      <c r="H5880" s="58"/>
    </row>
    <row r="5881" spans="2:8" x14ac:dyDescent="0.25">
      <c r="B5881" s="17"/>
      <c r="C5881" s="100"/>
      <c r="D5881" s="97"/>
      <c r="E5881" s="52"/>
      <c r="F5881" s="54"/>
      <c r="G5881" s="95"/>
      <c r="H5881" s="58"/>
    </row>
    <row r="5882" spans="2:8" x14ac:dyDescent="0.25">
      <c r="B5882" s="17"/>
      <c r="C5882" s="100"/>
      <c r="D5882" s="97"/>
      <c r="E5882" s="52"/>
      <c r="F5882" s="54"/>
      <c r="G5882" s="95"/>
      <c r="H5882" s="58"/>
    </row>
    <row r="5883" spans="2:8" x14ac:dyDescent="0.25">
      <c r="B5883" s="17"/>
      <c r="C5883" s="100"/>
      <c r="D5883" s="97"/>
      <c r="E5883" s="52"/>
      <c r="F5883" s="54"/>
      <c r="G5883" s="95"/>
      <c r="H5883" s="58"/>
    </row>
    <row r="5884" spans="2:8" x14ac:dyDescent="0.25">
      <c r="B5884" s="17"/>
      <c r="C5884" s="100"/>
      <c r="D5884" s="97"/>
      <c r="E5884" s="52"/>
      <c r="F5884" s="54"/>
      <c r="G5884" s="95"/>
      <c r="H5884" s="58"/>
    </row>
    <row r="5885" spans="2:8" x14ac:dyDescent="0.25">
      <c r="B5885" s="17"/>
      <c r="C5885" s="100"/>
      <c r="D5885" s="97"/>
      <c r="E5885" s="52"/>
      <c r="F5885" s="54"/>
      <c r="G5885" s="95"/>
      <c r="H5885" s="58"/>
    </row>
    <row r="5886" spans="2:8" x14ac:dyDescent="0.25">
      <c r="B5886" s="17"/>
      <c r="C5886" s="100"/>
      <c r="D5886" s="97"/>
      <c r="E5886" s="52"/>
      <c r="F5886" s="54"/>
      <c r="G5886" s="95"/>
      <c r="H5886" s="58"/>
    </row>
    <row r="5887" spans="2:8" x14ac:dyDescent="0.25">
      <c r="B5887" s="17"/>
      <c r="C5887" s="100"/>
      <c r="D5887" s="97"/>
      <c r="E5887" s="52"/>
      <c r="F5887" s="54"/>
      <c r="G5887" s="95"/>
      <c r="H5887" s="58"/>
    </row>
    <row r="5888" spans="2:8" x14ac:dyDescent="0.25">
      <c r="B5888" s="17"/>
      <c r="C5888" s="100"/>
      <c r="D5888" s="97"/>
      <c r="E5888" s="52"/>
      <c r="F5888" s="54"/>
      <c r="G5888" s="95"/>
      <c r="H5888" s="58"/>
    </row>
    <row r="5889" spans="2:8" x14ac:dyDescent="0.25">
      <c r="B5889" s="17"/>
      <c r="C5889" s="100"/>
      <c r="D5889" s="97"/>
      <c r="E5889" s="52"/>
      <c r="F5889" s="54"/>
      <c r="G5889" s="95"/>
      <c r="H5889" s="58"/>
    </row>
    <row r="5890" spans="2:8" x14ac:dyDescent="0.25">
      <c r="B5890" s="17"/>
      <c r="C5890" s="100"/>
      <c r="D5890" s="97"/>
      <c r="E5890" s="52"/>
      <c r="F5890" s="54"/>
      <c r="G5890" s="95"/>
      <c r="H5890" s="58"/>
    </row>
    <row r="5891" spans="2:8" x14ac:dyDescent="0.25">
      <c r="B5891" s="17"/>
      <c r="C5891" s="100"/>
      <c r="D5891" s="97"/>
      <c r="E5891" s="52"/>
      <c r="F5891" s="54"/>
      <c r="G5891" s="95"/>
      <c r="H5891" s="58"/>
    </row>
    <row r="5892" spans="2:8" x14ac:dyDescent="0.25">
      <c r="B5892" s="17"/>
      <c r="C5892" s="100"/>
      <c r="D5892" s="97"/>
      <c r="E5892" s="52"/>
      <c r="F5892" s="54"/>
      <c r="G5892" s="95"/>
      <c r="H5892" s="58"/>
    </row>
    <row r="5893" spans="2:8" x14ac:dyDescent="0.25">
      <c r="B5893" s="17"/>
      <c r="C5893" s="100"/>
      <c r="D5893" s="97"/>
      <c r="E5893" s="52"/>
      <c r="F5893" s="54"/>
      <c r="G5893" s="95"/>
      <c r="H5893" s="58"/>
    </row>
    <row r="5894" spans="2:8" x14ac:dyDescent="0.25">
      <c r="B5894" s="17"/>
      <c r="C5894" s="100"/>
      <c r="D5894" s="97"/>
      <c r="E5894" s="52"/>
      <c r="F5894" s="54"/>
      <c r="G5894" s="95"/>
      <c r="H5894" s="58"/>
    </row>
    <row r="5895" spans="2:8" x14ac:dyDescent="0.25">
      <c r="B5895" s="17"/>
      <c r="C5895" s="100"/>
      <c r="D5895" s="97"/>
      <c r="E5895" s="52"/>
      <c r="F5895" s="54"/>
      <c r="G5895" s="95"/>
      <c r="H5895" s="58"/>
    </row>
    <row r="5896" spans="2:8" x14ac:dyDescent="0.25">
      <c r="B5896" s="17"/>
      <c r="C5896" s="100"/>
      <c r="D5896" s="97"/>
      <c r="E5896" s="52"/>
      <c r="F5896" s="54"/>
      <c r="G5896" s="95"/>
      <c r="H5896" s="58"/>
    </row>
    <row r="5897" spans="2:8" x14ac:dyDescent="0.25">
      <c r="B5897" s="17"/>
      <c r="C5897" s="100"/>
      <c r="D5897" s="97"/>
      <c r="E5897" s="52"/>
      <c r="F5897" s="54"/>
      <c r="G5897" s="95"/>
      <c r="H5897" s="58"/>
    </row>
    <row r="5898" spans="2:8" x14ac:dyDescent="0.25">
      <c r="B5898" s="17"/>
      <c r="C5898" s="100"/>
      <c r="D5898" s="97"/>
      <c r="E5898" s="52"/>
      <c r="F5898" s="54"/>
      <c r="G5898" s="95"/>
      <c r="H5898" s="58"/>
    </row>
    <row r="5899" spans="2:8" x14ac:dyDescent="0.25">
      <c r="B5899" s="17"/>
      <c r="C5899" s="100"/>
      <c r="D5899" s="97"/>
      <c r="E5899" s="52"/>
      <c r="F5899" s="54"/>
      <c r="G5899" s="95"/>
      <c r="H5899" s="58"/>
    </row>
    <row r="5900" spans="2:8" x14ac:dyDescent="0.25">
      <c r="B5900" s="17"/>
      <c r="C5900" s="100"/>
      <c r="D5900" s="97"/>
      <c r="E5900" s="52"/>
      <c r="F5900" s="54"/>
      <c r="G5900" s="95"/>
      <c r="H5900" s="58"/>
    </row>
    <row r="5901" spans="2:8" x14ac:dyDescent="0.25">
      <c r="B5901" s="17"/>
      <c r="C5901" s="100"/>
      <c r="D5901" s="97"/>
      <c r="E5901" s="52"/>
      <c r="F5901" s="54"/>
      <c r="G5901" s="95"/>
      <c r="H5901" s="58"/>
    </row>
    <row r="5902" spans="2:8" x14ac:dyDescent="0.25">
      <c r="B5902" s="17"/>
      <c r="C5902" s="100"/>
      <c r="D5902" s="97"/>
      <c r="E5902" s="52"/>
      <c r="F5902" s="54"/>
      <c r="G5902" s="95"/>
      <c r="H5902" s="58"/>
    </row>
    <row r="5903" spans="2:8" x14ac:dyDescent="0.25">
      <c r="B5903" s="17"/>
      <c r="C5903" s="100"/>
      <c r="D5903" s="97"/>
      <c r="E5903" s="52"/>
      <c r="F5903" s="54"/>
      <c r="G5903" s="95"/>
      <c r="H5903" s="58"/>
    </row>
    <row r="5904" spans="2:8" x14ac:dyDescent="0.25">
      <c r="B5904" s="17"/>
      <c r="C5904" s="100"/>
      <c r="D5904" s="97"/>
      <c r="E5904" s="52"/>
      <c r="F5904" s="54"/>
      <c r="G5904" s="95"/>
      <c r="H5904" s="58"/>
    </row>
    <row r="5905" spans="2:8" x14ac:dyDescent="0.25">
      <c r="B5905" s="17"/>
      <c r="C5905" s="100"/>
      <c r="D5905" s="97"/>
      <c r="E5905" s="52"/>
      <c r="F5905" s="54"/>
      <c r="G5905" s="95"/>
      <c r="H5905" s="58"/>
    </row>
    <row r="5906" spans="2:8" x14ac:dyDescent="0.25">
      <c r="B5906" s="16"/>
      <c r="C5906" s="100"/>
      <c r="D5906" s="97"/>
      <c r="E5906" s="52"/>
      <c r="F5906" s="54"/>
      <c r="G5906" s="95"/>
      <c r="H5906" s="58"/>
    </row>
    <row r="5907" spans="2:8" x14ac:dyDescent="0.25">
      <c r="B5907" s="17"/>
      <c r="C5907" s="100"/>
      <c r="D5907" s="97"/>
      <c r="E5907" s="52"/>
      <c r="F5907" s="54"/>
      <c r="G5907" s="95"/>
      <c r="H5907" s="58"/>
    </row>
    <row r="5908" spans="2:8" x14ac:dyDescent="0.25">
      <c r="B5908" s="17"/>
      <c r="C5908" s="100"/>
      <c r="D5908" s="97"/>
      <c r="E5908" s="52"/>
      <c r="F5908" s="54"/>
      <c r="G5908" s="95"/>
      <c r="H5908" s="58"/>
    </row>
    <row r="5909" spans="2:8" x14ac:dyDescent="0.25">
      <c r="B5909" s="16"/>
      <c r="C5909" s="100"/>
      <c r="D5909" s="97"/>
      <c r="E5909" s="52"/>
      <c r="F5909" s="54"/>
      <c r="G5909" s="95"/>
      <c r="H5909" s="58"/>
    </row>
    <row r="5910" spans="2:8" x14ac:dyDescent="0.25">
      <c r="B5910" s="17"/>
      <c r="C5910" s="100"/>
      <c r="D5910" s="97"/>
      <c r="E5910" s="52"/>
      <c r="F5910" s="54"/>
      <c r="G5910" s="95"/>
      <c r="H5910" s="58"/>
    </row>
    <row r="5911" spans="2:8" x14ac:dyDescent="0.25">
      <c r="B5911" s="17"/>
      <c r="C5911" s="100"/>
      <c r="D5911" s="97"/>
      <c r="E5911" s="52"/>
      <c r="F5911" s="54"/>
      <c r="G5911" s="95"/>
      <c r="H5911" s="58"/>
    </row>
    <row r="5912" spans="2:8" x14ac:dyDescent="0.25">
      <c r="B5912" s="16"/>
      <c r="C5912" s="100"/>
      <c r="D5912" s="97"/>
      <c r="E5912" s="52"/>
      <c r="F5912" s="54"/>
      <c r="G5912" s="95"/>
      <c r="H5912" s="58"/>
    </row>
    <row r="5913" spans="2:8" x14ac:dyDescent="0.25">
      <c r="B5913" s="17"/>
      <c r="C5913" s="100"/>
      <c r="D5913" s="97"/>
      <c r="E5913" s="52"/>
      <c r="F5913" s="54"/>
      <c r="G5913" s="95"/>
      <c r="H5913" s="58"/>
    </row>
    <row r="5914" spans="2:8" x14ac:dyDescent="0.25">
      <c r="B5914" s="17"/>
      <c r="C5914" s="100"/>
      <c r="D5914" s="97"/>
      <c r="E5914" s="52"/>
      <c r="F5914" s="54"/>
      <c r="G5914" s="95"/>
      <c r="H5914" s="58"/>
    </row>
    <row r="5915" spans="2:8" x14ac:dyDescent="0.25">
      <c r="B5915" s="17"/>
      <c r="C5915" s="100"/>
      <c r="D5915" s="97"/>
      <c r="E5915" s="52"/>
      <c r="F5915" s="54"/>
      <c r="G5915" s="95"/>
      <c r="H5915" s="58"/>
    </row>
    <row r="5916" spans="2:8" x14ac:dyDescent="0.25">
      <c r="B5916" s="17"/>
      <c r="C5916" s="100"/>
      <c r="D5916" s="97"/>
      <c r="E5916" s="52"/>
      <c r="F5916" s="54"/>
      <c r="G5916" s="95"/>
      <c r="H5916" s="58"/>
    </row>
    <row r="5917" spans="2:8" x14ac:dyDescent="0.25">
      <c r="B5917" s="17"/>
      <c r="C5917" s="100"/>
      <c r="D5917" s="97"/>
      <c r="E5917" s="52"/>
      <c r="F5917" s="54"/>
      <c r="G5917" s="95"/>
      <c r="H5917" s="58"/>
    </row>
    <row r="5918" spans="2:8" x14ac:dyDescent="0.25">
      <c r="B5918" s="17"/>
      <c r="C5918" s="100"/>
      <c r="D5918" s="97"/>
      <c r="E5918" s="52"/>
      <c r="F5918" s="54"/>
      <c r="G5918" s="95"/>
      <c r="H5918" s="58"/>
    </row>
    <row r="5919" spans="2:8" x14ac:dyDescent="0.25">
      <c r="B5919" s="17"/>
      <c r="C5919" s="100"/>
      <c r="D5919" s="97"/>
      <c r="E5919" s="52"/>
      <c r="F5919" s="54"/>
      <c r="G5919" s="95"/>
      <c r="H5919" s="58"/>
    </row>
    <row r="5920" spans="2:8" x14ac:dyDescent="0.25">
      <c r="B5920" s="17"/>
      <c r="C5920" s="100"/>
      <c r="D5920" s="97"/>
      <c r="E5920" s="52"/>
      <c r="F5920" s="54"/>
      <c r="G5920" s="95"/>
      <c r="H5920" s="58"/>
    </row>
    <row r="5921" spans="2:8" x14ac:dyDescent="0.25">
      <c r="B5921" s="17"/>
      <c r="C5921" s="100"/>
      <c r="D5921" s="97"/>
      <c r="E5921" s="52"/>
      <c r="F5921" s="54"/>
      <c r="G5921" s="95"/>
      <c r="H5921" s="58"/>
    </row>
    <row r="5922" spans="2:8" x14ac:dyDescent="0.25">
      <c r="B5922" s="17"/>
      <c r="C5922" s="100"/>
      <c r="D5922" s="97"/>
      <c r="E5922" s="52"/>
      <c r="F5922" s="54"/>
      <c r="G5922" s="95"/>
      <c r="H5922" s="58"/>
    </row>
    <row r="5923" spans="2:8" x14ac:dyDescent="0.25">
      <c r="B5923" s="17"/>
      <c r="C5923" s="100"/>
      <c r="D5923" s="97"/>
      <c r="E5923" s="52"/>
      <c r="F5923" s="54"/>
      <c r="G5923" s="95"/>
      <c r="H5923" s="58"/>
    </row>
    <row r="5924" spans="2:8" x14ac:dyDescent="0.25">
      <c r="B5924" s="17"/>
      <c r="C5924" s="100"/>
      <c r="D5924" s="97"/>
      <c r="E5924" s="52"/>
      <c r="F5924" s="54"/>
      <c r="G5924" s="95"/>
      <c r="H5924" s="58"/>
    </row>
    <row r="5925" spans="2:8" x14ac:dyDescent="0.25">
      <c r="B5925" s="17"/>
      <c r="C5925" s="100"/>
      <c r="D5925" s="97"/>
      <c r="E5925" s="52"/>
      <c r="F5925" s="54"/>
      <c r="G5925" s="95"/>
      <c r="H5925" s="58"/>
    </row>
    <row r="5926" spans="2:8" x14ac:dyDescent="0.25">
      <c r="B5926" s="16"/>
      <c r="C5926" s="100"/>
      <c r="D5926" s="97"/>
      <c r="E5926" s="52"/>
      <c r="F5926" s="54"/>
      <c r="G5926" s="95"/>
      <c r="H5926" s="58"/>
    </row>
    <row r="5927" spans="2:8" x14ac:dyDescent="0.25">
      <c r="B5927" s="17"/>
      <c r="C5927" s="100"/>
      <c r="D5927" s="97"/>
      <c r="E5927" s="52"/>
      <c r="F5927" s="54"/>
      <c r="G5927" s="95"/>
      <c r="H5927" s="58"/>
    </row>
    <row r="5928" spans="2:8" x14ac:dyDescent="0.25">
      <c r="B5928" s="17"/>
      <c r="C5928" s="100"/>
      <c r="D5928" s="97"/>
      <c r="E5928" s="52"/>
      <c r="F5928" s="54"/>
      <c r="G5928" s="95"/>
      <c r="H5928" s="58"/>
    </row>
    <row r="5929" spans="2:8" x14ac:dyDescent="0.25">
      <c r="B5929" s="17"/>
      <c r="C5929" s="100"/>
      <c r="D5929" s="97"/>
      <c r="E5929" s="52"/>
      <c r="F5929" s="54"/>
      <c r="G5929" s="95"/>
      <c r="H5929" s="58"/>
    </row>
    <row r="5930" spans="2:8" x14ac:dyDescent="0.25">
      <c r="B5930" s="17"/>
      <c r="C5930" s="100"/>
      <c r="D5930" s="97"/>
      <c r="E5930" s="52"/>
      <c r="F5930" s="54"/>
      <c r="G5930" s="95"/>
      <c r="H5930" s="58"/>
    </row>
    <row r="5931" spans="2:8" x14ac:dyDescent="0.25">
      <c r="B5931" s="16"/>
      <c r="C5931" s="100"/>
      <c r="D5931" s="97"/>
      <c r="E5931" s="52"/>
      <c r="F5931" s="54"/>
      <c r="G5931" s="95"/>
      <c r="H5931" s="58"/>
    </row>
    <row r="5932" spans="2:8" x14ac:dyDescent="0.25">
      <c r="B5932" s="17"/>
      <c r="C5932" s="100"/>
      <c r="D5932" s="97"/>
      <c r="E5932" s="52"/>
      <c r="F5932" s="54"/>
      <c r="G5932" s="95"/>
      <c r="H5932" s="58"/>
    </row>
    <row r="5933" spans="2:8" x14ac:dyDescent="0.25">
      <c r="B5933" s="17"/>
      <c r="C5933" s="100"/>
      <c r="D5933" s="97"/>
      <c r="E5933" s="52"/>
      <c r="F5933" s="54"/>
      <c r="G5933" s="95"/>
      <c r="H5933" s="58"/>
    </row>
    <row r="5934" spans="2:8" x14ac:dyDescent="0.25">
      <c r="B5934" s="17"/>
      <c r="C5934" s="100"/>
      <c r="D5934" s="97"/>
      <c r="E5934" s="52"/>
      <c r="F5934" s="54"/>
      <c r="G5934" s="95"/>
      <c r="H5934" s="58"/>
    </row>
    <row r="5935" spans="2:8" x14ac:dyDescent="0.25">
      <c r="B5935" s="17"/>
      <c r="C5935" s="100"/>
      <c r="D5935" s="97"/>
      <c r="E5935" s="52"/>
      <c r="F5935" s="54"/>
      <c r="G5935" s="95"/>
      <c r="H5935" s="58"/>
    </row>
    <row r="5936" spans="2:8" x14ac:dyDescent="0.25">
      <c r="B5936" s="16"/>
      <c r="C5936" s="100"/>
      <c r="D5936" s="97"/>
      <c r="E5936" s="52"/>
      <c r="F5936" s="54"/>
      <c r="G5936" s="95"/>
      <c r="H5936" s="58"/>
    </row>
    <row r="5937" spans="2:8" x14ac:dyDescent="0.25">
      <c r="B5937" s="17"/>
      <c r="C5937" s="100"/>
      <c r="D5937" s="97"/>
      <c r="E5937" s="52"/>
      <c r="F5937" s="54"/>
      <c r="G5937" s="95"/>
      <c r="H5937" s="58"/>
    </row>
    <row r="5938" spans="2:8" x14ac:dyDescent="0.25">
      <c r="B5938" s="17"/>
      <c r="C5938" s="100"/>
      <c r="D5938" s="97"/>
      <c r="E5938" s="52"/>
      <c r="F5938" s="54"/>
      <c r="G5938" s="95"/>
      <c r="H5938" s="58"/>
    </row>
    <row r="5939" spans="2:8" x14ac:dyDescent="0.25">
      <c r="B5939" s="17"/>
      <c r="C5939" s="100"/>
      <c r="D5939" s="97"/>
      <c r="E5939" s="52"/>
      <c r="F5939" s="54"/>
      <c r="G5939" s="95"/>
      <c r="H5939" s="58"/>
    </row>
    <row r="5940" spans="2:8" x14ac:dyDescent="0.25">
      <c r="B5940" s="17"/>
      <c r="C5940" s="100"/>
      <c r="D5940" s="97"/>
      <c r="E5940" s="52"/>
      <c r="F5940" s="54"/>
      <c r="G5940" s="95"/>
      <c r="H5940" s="58"/>
    </row>
    <row r="5941" spans="2:8" x14ac:dyDescent="0.25">
      <c r="B5941" s="16"/>
      <c r="C5941" s="100"/>
      <c r="D5941" s="97"/>
      <c r="E5941" s="52"/>
      <c r="F5941" s="54"/>
      <c r="G5941" s="95"/>
      <c r="H5941" s="58"/>
    </row>
    <row r="5942" spans="2:8" x14ac:dyDescent="0.25">
      <c r="B5942" s="17"/>
      <c r="C5942" s="100"/>
      <c r="D5942" s="97"/>
      <c r="E5942" s="52"/>
      <c r="F5942" s="54"/>
      <c r="G5942" s="95"/>
      <c r="H5942" s="58"/>
    </row>
    <row r="5943" spans="2:8" x14ac:dyDescent="0.25">
      <c r="B5943" s="17"/>
      <c r="C5943" s="100"/>
      <c r="D5943" s="97"/>
      <c r="E5943" s="52"/>
      <c r="F5943" s="54"/>
      <c r="G5943" s="95"/>
      <c r="H5943" s="58"/>
    </row>
    <row r="5944" spans="2:8" x14ac:dyDescent="0.25">
      <c r="B5944" s="17"/>
      <c r="C5944" s="100"/>
      <c r="D5944" s="97"/>
      <c r="E5944" s="52"/>
      <c r="F5944" s="54"/>
      <c r="G5944" s="95"/>
      <c r="H5944" s="58"/>
    </row>
    <row r="5945" spans="2:8" x14ac:dyDescent="0.25">
      <c r="B5945" s="17"/>
      <c r="C5945" s="100"/>
      <c r="D5945" s="97"/>
      <c r="E5945" s="52"/>
      <c r="F5945" s="54"/>
      <c r="G5945" s="95"/>
      <c r="H5945" s="58"/>
    </row>
    <row r="5946" spans="2:8" x14ac:dyDescent="0.25">
      <c r="B5946" s="16"/>
      <c r="C5946" s="100"/>
      <c r="D5946" s="97"/>
      <c r="E5946" s="52"/>
      <c r="F5946" s="54"/>
      <c r="G5946" s="95"/>
      <c r="H5946" s="58"/>
    </row>
    <row r="5947" spans="2:8" x14ac:dyDescent="0.25">
      <c r="B5947" s="17"/>
      <c r="C5947" s="100"/>
      <c r="D5947" s="97"/>
      <c r="E5947" s="52"/>
      <c r="F5947" s="54"/>
      <c r="G5947" s="95"/>
      <c r="H5947" s="58"/>
    </row>
    <row r="5948" spans="2:8" x14ac:dyDescent="0.25">
      <c r="B5948" s="17"/>
      <c r="C5948" s="100"/>
      <c r="D5948" s="97"/>
      <c r="E5948" s="52"/>
      <c r="F5948" s="54"/>
      <c r="G5948" s="95"/>
      <c r="H5948" s="58"/>
    </row>
    <row r="5949" spans="2:8" x14ac:dyDescent="0.25">
      <c r="B5949" s="17"/>
      <c r="C5949" s="100"/>
      <c r="D5949" s="97"/>
      <c r="E5949" s="52"/>
      <c r="F5949" s="54"/>
      <c r="G5949" s="95"/>
      <c r="H5949" s="58"/>
    </row>
    <row r="5950" spans="2:8" x14ac:dyDescent="0.25">
      <c r="B5950" s="17"/>
      <c r="C5950" s="100"/>
      <c r="D5950" s="97"/>
      <c r="E5950" s="52"/>
      <c r="F5950" s="54"/>
      <c r="G5950" s="95"/>
      <c r="H5950" s="58"/>
    </row>
    <row r="5951" spans="2:8" x14ac:dyDescent="0.25">
      <c r="B5951" s="16"/>
      <c r="C5951" s="100"/>
      <c r="D5951" s="97"/>
      <c r="E5951" s="52"/>
      <c r="F5951" s="54"/>
      <c r="G5951" s="95"/>
      <c r="H5951" s="58"/>
    </row>
    <row r="5952" spans="2:8" x14ac:dyDescent="0.25">
      <c r="B5952" s="17"/>
      <c r="C5952" s="100"/>
      <c r="D5952" s="97"/>
      <c r="E5952" s="52"/>
      <c r="F5952" s="54"/>
      <c r="G5952" s="95"/>
      <c r="H5952" s="58"/>
    </row>
    <row r="5953" spans="2:8" x14ac:dyDescent="0.25">
      <c r="B5953" s="17"/>
      <c r="C5953" s="100"/>
      <c r="D5953" s="97"/>
      <c r="E5953" s="52"/>
      <c r="F5953" s="54"/>
      <c r="G5953" s="95"/>
      <c r="H5953" s="58"/>
    </row>
    <row r="5954" spans="2:8" x14ac:dyDescent="0.25">
      <c r="B5954" s="17"/>
      <c r="C5954" s="100"/>
      <c r="D5954" s="97"/>
      <c r="E5954" s="52"/>
      <c r="F5954" s="54"/>
      <c r="G5954" s="95"/>
      <c r="H5954" s="58"/>
    </row>
    <row r="5955" spans="2:8" x14ac:dyDescent="0.25">
      <c r="B5955" s="17"/>
      <c r="C5955" s="100"/>
      <c r="D5955" s="97"/>
      <c r="E5955" s="52"/>
      <c r="F5955" s="54"/>
      <c r="G5955" s="95"/>
      <c r="H5955" s="58"/>
    </row>
    <row r="5956" spans="2:8" x14ac:dyDescent="0.25">
      <c r="B5956" s="16"/>
      <c r="C5956" s="100"/>
      <c r="D5956" s="97"/>
      <c r="E5956" s="52"/>
      <c r="F5956" s="54"/>
      <c r="G5956" s="95"/>
      <c r="H5956" s="58"/>
    </row>
    <row r="5957" spans="2:8" x14ac:dyDescent="0.25">
      <c r="B5957" s="17"/>
      <c r="C5957" s="100"/>
      <c r="D5957" s="97"/>
      <c r="E5957" s="52"/>
      <c r="F5957" s="54"/>
      <c r="G5957" s="95"/>
      <c r="H5957" s="58"/>
    </row>
    <row r="5958" spans="2:8" x14ac:dyDescent="0.25">
      <c r="B5958" s="17"/>
      <c r="C5958" s="100"/>
      <c r="D5958" s="97"/>
      <c r="E5958" s="52"/>
      <c r="F5958" s="54"/>
      <c r="G5958" s="95"/>
      <c r="H5958" s="58"/>
    </row>
    <row r="5959" spans="2:8" x14ac:dyDescent="0.25">
      <c r="B5959" s="17"/>
      <c r="C5959" s="100"/>
      <c r="D5959" s="97"/>
      <c r="E5959" s="52"/>
      <c r="F5959" s="54"/>
      <c r="G5959" s="95"/>
      <c r="H5959" s="58"/>
    </row>
    <row r="5960" spans="2:8" x14ac:dyDescent="0.25">
      <c r="B5960" s="17"/>
      <c r="C5960" s="100"/>
      <c r="D5960" s="97"/>
      <c r="E5960" s="52"/>
      <c r="F5960" s="54"/>
      <c r="G5960" s="95"/>
      <c r="H5960" s="58"/>
    </row>
    <row r="5961" spans="2:8" x14ac:dyDescent="0.25">
      <c r="B5961" s="16"/>
      <c r="C5961" s="100"/>
      <c r="D5961" s="97"/>
      <c r="E5961" s="52"/>
      <c r="F5961" s="54"/>
      <c r="G5961" s="95"/>
      <c r="H5961" s="58"/>
    </row>
    <row r="5962" spans="2:8" x14ac:dyDescent="0.25">
      <c r="B5962" s="17"/>
      <c r="C5962" s="100"/>
      <c r="D5962" s="97"/>
      <c r="E5962" s="52"/>
      <c r="F5962" s="54"/>
      <c r="G5962" s="95"/>
      <c r="H5962" s="58"/>
    </row>
    <row r="5963" spans="2:8" x14ac:dyDescent="0.25">
      <c r="B5963" s="17"/>
      <c r="C5963" s="100"/>
      <c r="D5963" s="97"/>
      <c r="E5963" s="52"/>
      <c r="F5963" s="54"/>
      <c r="G5963" s="95"/>
      <c r="H5963" s="58"/>
    </row>
    <row r="5964" spans="2:8" x14ac:dyDescent="0.25">
      <c r="B5964" s="17"/>
      <c r="C5964" s="100"/>
      <c r="D5964" s="97"/>
      <c r="E5964" s="52"/>
      <c r="F5964" s="54"/>
      <c r="G5964" s="95"/>
      <c r="H5964" s="58"/>
    </row>
    <row r="5965" spans="2:8" x14ac:dyDescent="0.25">
      <c r="B5965" s="17"/>
      <c r="C5965" s="100"/>
      <c r="D5965" s="97"/>
      <c r="E5965" s="52"/>
      <c r="F5965" s="54"/>
      <c r="G5965" s="95"/>
      <c r="H5965" s="58"/>
    </row>
    <row r="5966" spans="2:8" x14ac:dyDescent="0.25">
      <c r="B5966" s="16"/>
      <c r="C5966" s="100"/>
      <c r="D5966" s="97"/>
      <c r="E5966" s="52"/>
      <c r="F5966" s="54"/>
      <c r="G5966" s="95"/>
      <c r="H5966" s="58"/>
    </row>
    <row r="5967" spans="2:8" x14ac:dyDescent="0.25">
      <c r="B5967" s="17"/>
      <c r="C5967" s="100"/>
      <c r="D5967" s="97"/>
      <c r="E5967" s="52"/>
      <c r="F5967" s="54"/>
      <c r="G5967" s="95"/>
      <c r="H5967" s="58"/>
    </row>
    <row r="5968" spans="2:8" x14ac:dyDescent="0.25">
      <c r="B5968" s="17"/>
      <c r="C5968" s="100"/>
      <c r="D5968" s="97"/>
      <c r="E5968" s="52"/>
      <c r="F5968" s="54"/>
      <c r="G5968" s="95"/>
      <c r="H5968" s="58"/>
    </row>
    <row r="5969" spans="2:8" x14ac:dyDescent="0.25">
      <c r="B5969" s="17"/>
      <c r="C5969" s="100"/>
      <c r="D5969" s="97"/>
      <c r="E5969" s="52"/>
      <c r="F5969" s="54"/>
      <c r="G5969" s="95"/>
      <c r="H5969" s="58"/>
    </row>
    <row r="5970" spans="2:8" x14ac:dyDescent="0.25">
      <c r="B5970" s="17"/>
      <c r="C5970" s="100"/>
      <c r="D5970" s="97"/>
      <c r="E5970" s="52"/>
      <c r="F5970" s="54"/>
      <c r="G5970" s="95"/>
      <c r="H5970" s="58"/>
    </row>
    <row r="5971" spans="2:8" x14ac:dyDescent="0.25">
      <c r="B5971" s="17"/>
      <c r="C5971" s="100"/>
      <c r="D5971" s="97"/>
      <c r="E5971" s="52"/>
      <c r="F5971" s="54"/>
      <c r="G5971" s="95"/>
      <c r="H5971" s="58"/>
    </row>
    <row r="5972" spans="2:8" x14ac:dyDescent="0.25">
      <c r="B5972" s="16"/>
      <c r="C5972" s="100"/>
      <c r="D5972" s="97"/>
      <c r="E5972" s="52"/>
      <c r="F5972" s="54"/>
      <c r="G5972" s="95"/>
      <c r="H5972" s="58"/>
    </row>
    <row r="5973" spans="2:8" x14ac:dyDescent="0.25">
      <c r="B5973" s="17"/>
      <c r="C5973" s="100"/>
      <c r="D5973" s="97"/>
      <c r="E5973" s="52"/>
      <c r="F5973" s="54"/>
      <c r="G5973" s="95"/>
      <c r="H5973" s="58"/>
    </row>
    <row r="5974" spans="2:8" x14ac:dyDescent="0.25">
      <c r="B5974" s="17"/>
      <c r="C5974" s="100"/>
      <c r="D5974" s="97"/>
      <c r="E5974" s="52"/>
      <c r="F5974" s="54"/>
      <c r="G5974" s="95"/>
      <c r="H5974" s="58"/>
    </row>
    <row r="5975" spans="2:8" x14ac:dyDescent="0.25">
      <c r="B5975" s="17"/>
      <c r="C5975" s="100"/>
      <c r="D5975" s="97"/>
      <c r="E5975" s="52"/>
      <c r="F5975" s="54"/>
      <c r="G5975" s="95"/>
      <c r="H5975" s="58"/>
    </row>
    <row r="5976" spans="2:8" x14ac:dyDescent="0.25">
      <c r="B5976" s="17"/>
      <c r="C5976" s="100"/>
      <c r="D5976" s="97"/>
      <c r="E5976" s="52"/>
      <c r="F5976" s="54"/>
      <c r="G5976" s="95"/>
      <c r="H5976" s="58"/>
    </row>
    <row r="5977" spans="2:8" x14ac:dyDescent="0.25">
      <c r="B5977" s="17"/>
      <c r="C5977" s="100"/>
      <c r="D5977" s="97"/>
      <c r="E5977" s="52"/>
      <c r="F5977" s="54"/>
      <c r="G5977" s="95"/>
      <c r="H5977" s="58"/>
    </row>
    <row r="5978" spans="2:8" x14ac:dyDescent="0.25">
      <c r="B5978" s="16"/>
      <c r="C5978" s="100"/>
      <c r="D5978" s="97"/>
      <c r="E5978" s="52"/>
      <c r="F5978" s="54"/>
      <c r="G5978" s="95"/>
      <c r="H5978" s="58"/>
    </row>
    <row r="5979" spans="2:8" x14ac:dyDescent="0.25">
      <c r="B5979" s="17"/>
      <c r="C5979" s="100"/>
      <c r="D5979" s="97"/>
      <c r="E5979" s="52"/>
      <c r="F5979" s="54"/>
      <c r="G5979" s="95"/>
      <c r="H5979" s="58"/>
    </row>
    <row r="5980" spans="2:8" x14ac:dyDescent="0.25">
      <c r="B5980" s="17"/>
      <c r="C5980" s="100"/>
      <c r="D5980" s="97"/>
      <c r="E5980" s="52"/>
      <c r="F5980" s="54"/>
      <c r="G5980" s="95"/>
      <c r="H5980" s="58"/>
    </row>
    <row r="5981" spans="2:8" x14ac:dyDescent="0.25">
      <c r="B5981" s="17"/>
      <c r="C5981" s="100"/>
      <c r="D5981" s="97"/>
      <c r="E5981" s="52"/>
      <c r="F5981" s="54"/>
      <c r="G5981" s="95"/>
      <c r="H5981" s="58"/>
    </row>
    <row r="5982" spans="2:8" x14ac:dyDescent="0.25">
      <c r="B5982" s="17"/>
      <c r="C5982" s="100"/>
      <c r="D5982" s="97"/>
      <c r="E5982" s="52"/>
      <c r="F5982" s="54"/>
      <c r="G5982" s="95"/>
      <c r="H5982" s="58"/>
    </row>
    <row r="5983" spans="2:8" x14ac:dyDescent="0.25">
      <c r="B5983" s="17"/>
      <c r="C5983" s="100"/>
      <c r="D5983" s="97"/>
      <c r="E5983" s="52"/>
      <c r="F5983" s="54"/>
      <c r="G5983" s="95"/>
      <c r="H5983" s="58"/>
    </row>
    <row r="5984" spans="2:8" x14ac:dyDescent="0.25">
      <c r="B5984" s="17"/>
      <c r="C5984" s="100"/>
      <c r="D5984" s="97"/>
      <c r="E5984" s="52"/>
      <c r="F5984" s="54"/>
      <c r="G5984" s="95"/>
      <c r="H5984" s="58"/>
    </row>
    <row r="5985" spans="2:8" x14ac:dyDescent="0.25">
      <c r="B5985" s="16"/>
      <c r="C5985" s="100"/>
      <c r="D5985" s="97"/>
      <c r="E5985" s="52"/>
      <c r="F5985" s="54"/>
      <c r="G5985" s="95"/>
      <c r="H5985" s="58"/>
    </row>
    <row r="5986" spans="2:8" x14ac:dyDescent="0.25">
      <c r="B5986" s="17"/>
      <c r="C5986" s="100"/>
      <c r="D5986" s="97"/>
      <c r="E5986" s="52"/>
      <c r="F5986" s="54"/>
      <c r="G5986" s="95"/>
      <c r="H5986" s="58"/>
    </row>
    <row r="5987" spans="2:8" x14ac:dyDescent="0.25">
      <c r="B5987" s="17"/>
      <c r="C5987" s="100"/>
      <c r="D5987" s="97"/>
      <c r="E5987" s="52"/>
      <c r="F5987" s="54"/>
      <c r="G5987" s="95"/>
      <c r="H5987" s="58"/>
    </row>
    <row r="5988" spans="2:8" x14ac:dyDescent="0.25">
      <c r="B5988" s="17"/>
      <c r="C5988" s="100"/>
      <c r="D5988" s="97"/>
      <c r="E5988" s="52"/>
      <c r="F5988" s="54"/>
      <c r="G5988" s="95"/>
      <c r="H5988" s="58"/>
    </row>
    <row r="5989" spans="2:8" x14ac:dyDescent="0.25">
      <c r="B5989" s="17"/>
      <c r="C5989" s="100"/>
      <c r="D5989" s="97"/>
      <c r="E5989" s="52"/>
      <c r="F5989" s="54"/>
      <c r="G5989" s="95"/>
      <c r="H5989" s="58"/>
    </row>
    <row r="5990" spans="2:8" x14ac:dyDescent="0.25">
      <c r="B5990" s="17"/>
      <c r="C5990" s="100"/>
      <c r="D5990" s="97"/>
      <c r="E5990" s="52"/>
      <c r="F5990" s="54"/>
      <c r="G5990" s="95"/>
      <c r="H5990" s="58"/>
    </row>
    <row r="5991" spans="2:8" x14ac:dyDescent="0.25">
      <c r="B5991" s="17"/>
      <c r="C5991" s="100"/>
      <c r="D5991" s="97"/>
      <c r="E5991" s="52"/>
      <c r="F5991" s="54"/>
      <c r="G5991" s="95"/>
      <c r="H5991" s="58"/>
    </row>
    <row r="5992" spans="2:8" x14ac:dyDescent="0.25">
      <c r="B5992" s="16"/>
      <c r="C5992" s="100"/>
      <c r="D5992" s="97"/>
      <c r="E5992" s="52"/>
      <c r="F5992" s="54"/>
      <c r="G5992" s="95"/>
      <c r="H5992" s="58"/>
    </row>
    <row r="5993" spans="2:8" x14ac:dyDescent="0.25">
      <c r="B5993" s="17"/>
      <c r="C5993" s="100"/>
      <c r="D5993" s="97"/>
      <c r="E5993" s="52"/>
      <c r="F5993" s="54"/>
      <c r="G5993" s="95"/>
      <c r="H5993" s="58"/>
    </row>
    <row r="5994" spans="2:8" x14ac:dyDescent="0.25">
      <c r="B5994" s="17"/>
      <c r="C5994" s="100"/>
      <c r="D5994" s="97"/>
      <c r="E5994" s="52"/>
      <c r="F5994" s="54"/>
      <c r="G5994" s="95"/>
      <c r="H5994" s="58"/>
    </row>
    <row r="5995" spans="2:8" x14ac:dyDescent="0.25">
      <c r="B5995" s="17"/>
      <c r="C5995" s="100"/>
      <c r="D5995" s="97"/>
      <c r="E5995" s="52"/>
      <c r="F5995" s="54"/>
      <c r="G5995" s="95"/>
      <c r="H5995" s="58"/>
    </row>
    <row r="5996" spans="2:8" x14ac:dyDescent="0.25">
      <c r="B5996" s="17"/>
      <c r="C5996" s="100"/>
      <c r="D5996" s="97"/>
      <c r="E5996" s="52"/>
      <c r="F5996" s="54"/>
      <c r="G5996" s="95"/>
      <c r="H5996" s="58"/>
    </row>
    <row r="5997" spans="2:8" x14ac:dyDescent="0.25">
      <c r="B5997" s="16"/>
      <c r="C5997" s="100"/>
      <c r="D5997" s="97"/>
      <c r="E5997" s="52"/>
      <c r="F5997" s="54"/>
      <c r="G5997" s="95"/>
      <c r="H5997" s="58"/>
    </row>
    <row r="5998" spans="2:8" x14ac:dyDescent="0.25">
      <c r="B5998" s="17"/>
      <c r="C5998" s="100"/>
      <c r="D5998" s="97"/>
      <c r="E5998" s="52"/>
      <c r="F5998" s="54"/>
      <c r="G5998" s="95"/>
      <c r="H5998" s="58"/>
    </row>
    <row r="5999" spans="2:8" x14ac:dyDescent="0.25">
      <c r="B5999" s="17"/>
      <c r="C5999" s="100"/>
      <c r="D5999" s="97"/>
      <c r="E5999" s="52"/>
      <c r="F5999" s="54"/>
      <c r="G5999" s="95"/>
      <c r="H5999" s="58"/>
    </row>
    <row r="6000" spans="2:8" x14ac:dyDescent="0.25">
      <c r="B6000" s="17"/>
      <c r="C6000" s="100"/>
      <c r="D6000" s="97"/>
      <c r="E6000" s="52"/>
      <c r="F6000" s="54"/>
      <c r="G6000" s="95"/>
      <c r="H6000" s="58"/>
    </row>
    <row r="6001" spans="2:8" x14ac:dyDescent="0.25">
      <c r="B6001" s="17"/>
      <c r="C6001" s="100"/>
      <c r="D6001" s="97"/>
      <c r="E6001" s="52"/>
      <c r="F6001" s="54"/>
      <c r="G6001" s="95"/>
      <c r="H6001" s="58"/>
    </row>
    <row r="6002" spans="2:8" x14ac:dyDescent="0.25">
      <c r="B6002" s="17"/>
      <c r="C6002" s="100"/>
      <c r="D6002" s="97"/>
      <c r="E6002" s="52"/>
      <c r="F6002" s="54"/>
      <c r="G6002" s="95"/>
      <c r="H6002" s="58"/>
    </row>
    <row r="6003" spans="2:8" x14ac:dyDescent="0.25">
      <c r="B6003" s="17"/>
      <c r="C6003" s="100"/>
      <c r="D6003" s="97"/>
      <c r="E6003" s="52"/>
      <c r="F6003" s="54"/>
      <c r="G6003" s="95"/>
      <c r="H6003" s="58"/>
    </row>
    <row r="6004" spans="2:8" x14ac:dyDescent="0.25">
      <c r="B6004" s="17"/>
      <c r="C6004" s="100"/>
      <c r="D6004" s="97"/>
      <c r="E6004" s="52"/>
      <c r="F6004" s="54"/>
      <c r="G6004" s="95"/>
      <c r="H6004" s="58"/>
    </row>
    <row r="6005" spans="2:8" x14ac:dyDescent="0.25">
      <c r="B6005" s="17"/>
      <c r="C6005" s="100"/>
      <c r="D6005" s="97"/>
      <c r="E6005" s="52"/>
      <c r="F6005" s="54"/>
      <c r="G6005" s="95"/>
      <c r="H6005" s="58"/>
    </row>
    <row r="6006" spans="2:8" x14ac:dyDescent="0.25">
      <c r="B6006" s="17"/>
      <c r="C6006" s="100"/>
      <c r="D6006" s="97"/>
      <c r="E6006" s="52"/>
      <c r="F6006" s="54"/>
      <c r="G6006" s="95"/>
      <c r="H6006" s="58"/>
    </row>
    <row r="6007" spans="2:8" x14ac:dyDescent="0.25">
      <c r="B6007" s="17"/>
      <c r="C6007" s="100"/>
      <c r="D6007" s="97"/>
      <c r="E6007" s="52"/>
      <c r="F6007" s="54"/>
      <c r="G6007" s="95"/>
      <c r="H6007" s="58"/>
    </row>
    <row r="6008" spans="2:8" x14ac:dyDescent="0.25">
      <c r="B6008" s="17"/>
      <c r="C6008" s="100"/>
      <c r="D6008" s="97"/>
      <c r="E6008" s="52"/>
      <c r="F6008" s="54"/>
      <c r="G6008" s="95"/>
      <c r="H6008" s="58"/>
    </row>
    <row r="6009" spans="2:8" x14ac:dyDescent="0.25">
      <c r="B6009" s="17"/>
      <c r="C6009" s="100"/>
      <c r="D6009" s="97"/>
      <c r="E6009" s="52"/>
      <c r="F6009" s="54"/>
      <c r="G6009" s="95"/>
      <c r="H6009" s="58"/>
    </row>
    <row r="6010" spans="2:8" x14ac:dyDescent="0.25">
      <c r="B6010" s="17"/>
      <c r="C6010" s="100"/>
      <c r="D6010" s="97"/>
      <c r="E6010" s="52"/>
      <c r="F6010" s="54"/>
      <c r="G6010" s="95"/>
      <c r="H6010" s="58"/>
    </row>
    <row r="6011" spans="2:8" x14ac:dyDescent="0.25">
      <c r="B6011" s="17"/>
      <c r="C6011" s="100"/>
      <c r="D6011" s="97"/>
      <c r="E6011" s="52"/>
      <c r="F6011" s="54"/>
      <c r="G6011" s="95"/>
      <c r="H6011" s="58"/>
    </row>
    <row r="6012" spans="2:8" x14ac:dyDescent="0.25">
      <c r="B6012" s="17"/>
      <c r="C6012" s="100"/>
      <c r="D6012" s="97"/>
      <c r="E6012" s="52"/>
      <c r="F6012" s="54"/>
      <c r="G6012" s="95"/>
      <c r="H6012" s="58"/>
    </row>
    <row r="6013" spans="2:8" x14ac:dyDescent="0.25">
      <c r="B6013" s="17"/>
      <c r="C6013" s="100"/>
      <c r="D6013" s="97"/>
      <c r="E6013" s="52"/>
      <c r="F6013" s="54"/>
      <c r="G6013" s="95"/>
      <c r="H6013" s="58"/>
    </row>
    <row r="6014" spans="2:8" x14ac:dyDescent="0.25">
      <c r="B6014" s="17"/>
      <c r="C6014" s="100"/>
      <c r="D6014" s="97"/>
      <c r="E6014" s="52"/>
      <c r="F6014" s="54"/>
      <c r="G6014" s="95"/>
      <c r="H6014" s="58"/>
    </row>
    <row r="6015" spans="2:8" x14ac:dyDescent="0.25">
      <c r="B6015" s="17"/>
      <c r="C6015" s="100"/>
      <c r="D6015" s="97"/>
      <c r="E6015" s="52"/>
      <c r="F6015" s="54"/>
      <c r="G6015" s="95"/>
      <c r="H6015" s="58"/>
    </row>
    <row r="6016" spans="2:8" x14ac:dyDescent="0.25">
      <c r="B6016" s="16"/>
      <c r="C6016" s="100"/>
      <c r="D6016" s="97"/>
      <c r="E6016" s="52"/>
      <c r="F6016" s="54"/>
      <c r="G6016" s="95"/>
      <c r="H6016" s="58"/>
    </row>
    <row r="6017" spans="2:8" x14ac:dyDescent="0.25">
      <c r="B6017" s="17"/>
      <c r="C6017" s="100"/>
      <c r="D6017" s="97"/>
      <c r="E6017" s="52"/>
      <c r="F6017" s="54"/>
      <c r="G6017" s="95"/>
      <c r="H6017" s="58"/>
    </row>
    <row r="6018" spans="2:8" x14ac:dyDescent="0.25">
      <c r="B6018" s="17"/>
      <c r="C6018" s="100"/>
      <c r="D6018" s="97"/>
      <c r="E6018" s="52"/>
      <c r="F6018" s="54"/>
      <c r="G6018" s="95"/>
      <c r="H6018" s="58"/>
    </row>
    <row r="6019" spans="2:8" x14ac:dyDescent="0.25">
      <c r="B6019" s="16"/>
      <c r="C6019" s="100"/>
      <c r="D6019" s="97"/>
      <c r="E6019" s="52"/>
      <c r="F6019" s="54"/>
      <c r="G6019" s="95"/>
      <c r="H6019" s="58"/>
    </row>
    <row r="6020" spans="2:8" x14ac:dyDescent="0.25">
      <c r="B6020" s="17"/>
      <c r="C6020" s="100"/>
      <c r="D6020" s="97"/>
      <c r="E6020" s="52"/>
      <c r="F6020" s="54"/>
      <c r="G6020" s="95"/>
      <c r="H6020" s="58"/>
    </row>
    <row r="6021" spans="2:8" x14ac:dyDescent="0.25">
      <c r="B6021" s="17"/>
      <c r="C6021" s="100"/>
      <c r="D6021" s="97"/>
      <c r="E6021" s="52"/>
      <c r="F6021" s="54"/>
      <c r="G6021" s="95"/>
      <c r="H6021" s="58"/>
    </row>
    <row r="6022" spans="2:8" x14ac:dyDescent="0.25">
      <c r="B6022" s="16"/>
      <c r="C6022" s="100"/>
      <c r="D6022" s="97"/>
      <c r="E6022" s="52"/>
      <c r="F6022" s="54"/>
      <c r="G6022" s="95"/>
      <c r="H6022" s="58"/>
    </row>
    <row r="6023" spans="2:8" x14ac:dyDescent="0.25">
      <c r="B6023" s="17"/>
      <c r="C6023" s="100"/>
      <c r="D6023" s="97"/>
      <c r="E6023" s="52"/>
      <c r="F6023" s="54"/>
      <c r="G6023" s="95"/>
      <c r="H6023" s="58"/>
    </row>
    <row r="6024" spans="2:8" x14ac:dyDescent="0.25">
      <c r="B6024" s="17"/>
      <c r="C6024" s="100"/>
      <c r="D6024" s="97"/>
      <c r="E6024" s="52"/>
      <c r="F6024" s="54"/>
      <c r="G6024" s="95"/>
      <c r="H6024" s="58"/>
    </row>
    <row r="6025" spans="2:8" x14ac:dyDescent="0.25">
      <c r="B6025" s="16"/>
      <c r="C6025" s="100"/>
      <c r="D6025" s="97"/>
      <c r="E6025" s="52"/>
      <c r="F6025" s="54"/>
      <c r="G6025" s="95"/>
      <c r="H6025" s="58"/>
    </row>
    <row r="6026" spans="2:8" x14ac:dyDescent="0.25">
      <c r="B6026" s="17"/>
      <c r="C6026" s="100"/>
      <c r="D6026" s="97"/>
      <c r="E6026" s="52"/>
      <c r="F6026" s="54"/>
      <c r="G6026" s="95"/>
      <c r="H6026" s="58"/>
    </row>
    <row r="6027" spans="2:8" x14ac:dyDescent="0.25">
      <c r="B6027" s="17"/>
      <c r="C6027" s="100"/>
      <c r="D6027" s="97"/>
      <c r="E6027" s="52"/>
      <c r="F6027" s="54"/>
      <c r="G6027" s="95"/>
      <c r="H6027" s="58"/>
    </row>
    <row r="6028" spans="2:8" x14ac:dyDescent="0.25">
      <c r="B6028" s="17"/>
      <c r="C6028" s="100"/>
      <c r="D6028" s="97"/>
      <c r="E6028" s="52"/>
      <c r="F6028" s="54"/>
      <c r="G6028" s="95"/>
      <c r="H6028" s="58"/>
    </row>
    <row r="6029" spans="2:8" x14ac:dyDescent="0.25">
      <c r="B6029" s="17"/>
      <c r="C6029" s="100"/>
      <c r="D6029" s="97"/>
      <c r="E6029" s="52"/>
      <c r="F6029" s="54"/>
      <c r="G6029" s="95"/>
      <c r="H6029" s="58"/>
    </row>
    <row r="6030" spans="2:8" x14ac:dyDescent="0.25">
      <c r="B6030" s="17"/>
      <c r="C6030" s="100"/>
      <c r="D6030" s="97"/>
      <c r="E6030" s="52"/>
      <c r="F6030" s="54"/>
      <c r="G6030" s="95"/>
      <c r="H6030" s="58"/>
    </row>
    <row r="6031" spans="2:8" x14ac:dyDescent="0.25">
      <c r="B6031" s="17"/>
      <c r="C6031" s="100"/>
      <c r="D6031" s="97"/>
      <c r="E6031" s="52"/>
      <c r="F6031" s="54"/>
      <c r="G6031" s="95"/>
      <c r="H6031" s="58"/>
    </row>
    <row r="6032" spans="2:8" x14ac:dyDescent="0.25">
      <c r="B6032" s="16"/>
      <c r="C6032" s="100"/>
      <c r="D6032" s="97"/>
      <c r="E6032" s="52"/>
      <c r="F6032" s="54"/>
      <c r="G6032" s="95"/>
      <c r="H6032" s="58"/>
    </row>
    <row r="6033" spans="2:8" x14ac:dyDescent="0.25">
      <c r="B6033" s="17"/>
      <c r="C6033" s="100"/>
      <c r="D6033" s="97"/>
      <c r="E6033" s="52"/>
      <c r="F6033" s="54"/>
      <c r="G6033" s="95"/>
      <c r="H6033" s="58"/>
    </row>
    <row r="6034" spans="2:8" x14ac:dyDescent="0.25">
      <c r="B6034" s="17"/>
      <c r="C6034" s="100"/>
      <c r="D6034" s="97"/>
      <c r="E6034" s="52"/>
      <c r="F6034" s="54"/>
      <c r="G6034" s="95"/>
      <c r="H6034" s="58"/>
    </row>
    <row r="6035" spans="2:8" x14ac:dyDescent="0.25">
      <c r="B6035" s="17"/>
      <c r="C6035" s="100"/>
      <c r="D6035" s="97"/>
      <c r="E6035" s="52"/>
      <c r="F6035" s="54"/>
      <c r="G6035" s="95"/>
      <c r="H6035" s="58"/>
    </row>
    <row r="6036" spans="2:8" x14ac:dyDescent="0.25">
      <c r="B6036" s="17"/>
      <c r="C6036" s="100"/>
      <c r="D6036" s="97"/>
      <c r="E6036" s="52"/>
      <c r="F6036" s="54"/>
      <c r="G6036" s="95"/>
      <c r="H6036" s="58"/>
    </row>
    <row r="6037" spans="2:8" x14ac:dyDescent="0.25">
      <c r="B6037" s="17"/>
      <c r="C6037" s="100"/>
      <c r="D6037" s="97"/>
      <c r="E6037" s="52"/>
      <c r="F6037" s="54"/>
      <c r="G6037" s="95"/>
      <c r="H6037" s="58"/>
    </row>
    <row r="6038" spans="2:8" x14ac:dyDescent="0.25">
      <c r="B6038" s="17"/>
      <c r="C6038" s="100"/>
      <c r="D6038" s="97"/>
      <c r="E6038" s="52"/>
      <c r="F6038" s="54"/>
      <c r="G6038" s="95"/>
      <c r="H6038" s="58"/>
    </row>
    <row r="6039" spans="2:8" x14ac:dyDescent="0.25">
      <c r="B6039" s="16"/>
      <c r="C6039" s="100"/>
      <c r="D6039" s="97"/>
      <c r="E6039" s="52"/>
      <c r="F6039" s="54"/>
      <c r="G6039" s="95"/>
      <c r="H6039" s="58"/>
    </row>
    <row r="6040" spans="2:8" x14ac:dyDescent="0.25">
      <c r="B6040" s="17"/>
      <c r="C6040" s="100"/>
      <c r="D6040" s="97"/>
      <c r="E6040" s="52"/>
      <c r="F6040" s="54"/>
      <c r="G6040" s="95"/>
      <c r="H6040" s="58"/>
    </row>
    <row r="6041" spans="2:8" x14ac:dyDescent="0.25">
      <c r="B6041" s="17"/>
      <c r="C6041" s="100"/>
      <c r="D6041" s="97"/>
      <c r="E6041" s="52"/>
      <c r="F6041" s="54"/>
      <c r="G6041" s="95"/>
      <c r="H6041" s="58"/>
    </row>
    <row r="6042" spans="2:8" x14ac:dyDescent="0.25">
      <c r="B6042" s="16"/>
      <c r="C6042" s="100"/>
      <c r="D6042" s="97"/>
      <c r="E6042" s="52"/>
      <c r="F6042" s="54"/>
      <c r="G6042" s="95"/>
      <c r="H6042" s="58"/>
    </row>
    <row r="6043" spans="2:8" x14ac:dyDescent="0.25">
      <c r="B6043" s="16"/>
      <c r="C6043" s="100"/>
      <c r="D6043" s="97"/>
      <c r="E6043" s="52"/>
      <c r="F6043" s="54"/>
      <c r="G6043" s="95"/>
      <c r="H6043" s="58"/>
    </row>
    <row r="6044" spans="2:8" x14ac:dyDescent="0.25">
      <c r="B6044" s="16"/>
      <c r="C6044" s="100"/>
      <c r="D6044" s="97"/>
      <c r="E6044" s="52"/>
      <c r="F6044" s="54"/>
      <c r="G6044" s="95"/>
      <c r="H6044" s="58"/>
    </row>
    <row r="6045" spans="2:8" x14ac:dyDescent="0.25">
      <c r="B6045" s="16"/>
      <c r="C6045" s="100"/>
      <c r="D6045" s="97"/>
      <c r="E6045" s="52"/>
      <c r="F6045" s="54"/>
      <c r="G6045" s="95"/>
      <c r="H6045" s="58"/>
    </row>
    <row r="6046" spans="2:8" x14ac:dyDescent="0.25">
      <c r="B6046" s="16"/>
      <c r="C6046" s="100"/>
      <c r="D6046" s="97"/>
      <c r="E6046" s="52"/>
      <c r="F6046" s="54"/>
      <c r="G6046" s="95"/>
      <c r="H6046" s="58"/>
    </row>
    <row r="6047" spans="2:8" x14ac:dyDescent="0.25">
      <c r="B6047" s="16"/>
      <c r="C6047" s="100"/>
      <c r="D6047" s="97"/>
      <c r="E6047" s="52"/>
      <c r="F6047" s="54"/>
      <c r="G6047" s="95"/>
      <c r="H6047" s="58"/>
    </row>
    <row r="6048" spans="2:8" x14ac:dyDescent="0.25">
      <c r="B6048" s="16"/>
      <c r="C6048" s="100"/>
      <c r="D6048" s="97"/>
      <c r="E6048" s="52"/>
      <c r="F6048" s="54"/>
      <c r="G6048" s="95"/>
      <c r="H6048" s="58"/>
    </row>
    <row r="6049" spans="2:8" x14ac:dyDescent="0.25">
      <c r="B6049" s="16"/>
      <c r="C6049" s="100"/>
      <c r="D6049" s="97"/>
      <c r="E6049" s="52"/>
      <c r="F6049" s="54"/>
      <c r="G6049" s="95"/>
      <c r="H6049" s="58"/>
    </row>
    <row r="6050" spans="2:8" x14ac:dyDescent="0.25">
      <c r="B6050" s="16"/>
      <c r="C6050" s="100"/>
      <c r="D6050" s="97"/>
      <c r="E6050" s="52"/>
      <c r="F6050" s="54"/>
      <c r="G6050" s="95"/>
      <c r="H6050" s="58"/>
    </row>
    <row r="6051" spans="2:8" x14ac:dyDescent="0.25">
      <c r="B6051" s="16"/>
      <c r="C6051" s="100"/>
      <c r="D6051" s="97"/>
      <c r="E6051" s="52"/>
      <c r="F6051" s="54"/>
      <c r="G6051" s="95"/>
      <c r="H6051" s="58"/>
    </row>
    <row r="6052" spans="2:8" x14ac:dyDescent="0.25">
      <c r="B6052" s="16"/>
      <c r="C6052" s="100"/>
      <c r="D6052" s="97"/>
      <c r="E6052" s="52"/>
      <c r="F6052" s="54"/>
      <c r="G6052" s="95"/>
      <c r="H6052" s="58"/>
    </row>
    <row r="6053" spans="2:8" x14ac:dyDescent="0.25">
      <c r="B6053" s="16"/>
      <c r="C6053" s="100"/>
      <c r="D6053" s="97"/>
      <c r="E6053" s="52"/>
      <c r="F6053" s="54"/>
      <c r="G6053" s="95"/>
      <c r="H6053" s="58"/>
    </row>
    <row r="6054" spans="2:8" x14ac:dyDescent="0.25">
      <c r="B6054" s="16"/>
      <c r="C6054" s="100"/>
      <c r="D6054" s="97"/>
      <c r="E6054" s="52"/>
      <c r="F6054" s="54"/>
      <c r="G6054" s="95"/>
      <c r="H6054" s="58"/>
    </row>
    <row r="6055" spans="2:8" x14ac:dyDescent="0.25">
      <c r="B6055" s="16"/>
      <c r="C6055" s="100"/>
      <c r="D6055" s="97"/>
      <c r="E6055" s="52"/>
      <c r="F6055" s="54"/>
      <c r="G6055" s="95"/>
      <c r="H6055" s="58"/>
    </row>
    <row r="6056" spans="2:8" x14ac:dyDescent="0.25">
      <c r="B6056" s="16"/>
      <c r="C6056" s="100"/>
      <c r="D6056" s="97"/>
      <c r="E6056" s="52"/>
      <c r="F6056" s="54"/>
      <c r="G6056" s="95"/>
      <c r="H6056" s="58"/>
    </row>
    <row r="6057" spans="2:8" x14ac:dyDescent="0.25">
      <c r="B6057" s="16"/>
      <c r="C6057" s="100"/>
      <c r="D6057" s="97"/>
      <c r="E6057" s="52"/>
      <c r="F6057" s="54"/>
      <c r="G6057" s="95"/>
      <c r="H6057" s="58"/>
    </row>
    <row r="6058" spans="2:8" x14ac:dyDescent="0.25">
      <c r="B6058" s="16"/>
      <c r="C6058" s="100"/>
      <c r="D6058" s="97"/>
      <c r="E6058" s="52"/>
      <c r="F6058" s="54"/>
      <c r="G6058" s="95"/>
      <c r="H6058" s="58"/>
    </row>
    <row r="6059" spans="2:8" x14ac:dyDescent="0.25">
      <c r="B6059" s="16"/>
      <c r="C6059" s="100"/>
      <c r="D6059" s="97"/>
      <c r="E6059" s="52"/>
      <c r="F6059" s="54"/>
      <c r="G6059" s="95"/>
      <c r="H6059" s="58"/>
    </row>
    <row r="6060" spans="2:8" x14ac:dyDescent="0.25">
      <c r="B6060" s="16"/>
      <c r="C6060" s="100"/>
      <c r="D6060" s="97"/>
      <c r="E6060" s="52"/>
      <c r="F6060" s="54"/>
      <c r="G6060" s="95"/>
      <c r="H6060" s="58"/>
    </row>
    <row r="6061" spans="2:8" x14ac:dyDescent="0.25">
      <c r="B6061" s="16"/>
      <c r="C6061" s="100"/>
      <c r="D6061" s="97"/>
      <c r="E6061" s="52"/>
      <c r="F6061" s="54"/>
      <c r="G6061" s="95"/>
      <c r="H6061" s="58"/>
    </row>
    <row r="6062" spans="2:8" x14ac:dyDescent="0.25">
      <c r="B6062" s="16"/>
      <c r="C6062" s="100"/>
      <c r="D6062" s="97"/>
      <c r="E6062" s="52"/>
      <c r="F6062" s="54"/>
      <c r="G6062" s="95"/>
      <c r="H6062" s="58"/>
    </row>
    <row r="6063" spans="2:8" x14ac:dyDescent="0.25">
      <c r="B6063" s="16"/>
      <c r="C6063" s="100"/>
      <c r="D6063" s="97"/>
      <c r="E6063" s="52"/>
      <c r="F6063" s="54"/>
      <c r="G6063" s="95"/>
      <c r="H6063" s="58"/>
    </row>
    <row r="6064" spans="2:8" x14ac:dyDescent="0.25">
      <c r="B6064" s="16"/>
      <c r="C6064" s="100"/>
      <c r="D6064" s="97"/>
      <c r="E6064" s="52"/>
      <c r="F6064" s="54"/>
      <c r="G6064" s="95"/>
      <c r="H6064" s="58"/>
    </row>
    <row r="6065" spans="2:8" x14ac:dyDescent="0.25">
      <c r="B6065" s="16"/>
      <c r="C6065" s="100"/>
      <c r="D6065" s="97"/>
      <c r="E6065" s="52"/>
      <c r="F6065" s="54"/>
      <c r="G6065" s="95"/>
      <c r="H6065" s="58"/>
    </row>
    <row r="6066" spans="2:8" x14ac:dyDescent="0.25">
      <c r="B6066" s="16"/>
      <c r="C6066" s="100"/>
      <c r="D6066" s="97"/>
      <c r="E6066" s="52"/>
      <c r="F6066" s="54"/>
      <c r="G6066" s="95"/>
      <c r="H6066" s="58"/>
    </row>
    <row r="6067" spans="2:8" x14ac:dyDescent="0.25">
      <c r="B6067" s="16"/>
      <c r="C6067" s="100"/>
      <c r="D6067" s="97"/>
      <c r="E6067" s="52"/>
      <c r="F6067" s="54"/>
      <c r="G6067" s="95"/>
      <c r="H6067" s="58"/>
    </row>
    <row r="6068" spans="2:8" x14ac:dyDescent="0.25">
      <c r="B6068" s="16"/>
      <c r="C6068" s="100"/>
      <c r="D6068" s="97"/>
      <c r="E6068" s="52"/>
      <c r="F6068" s="54"/>
      <c r="G6068" s="95"/>
      <c r="H6068" s="58"/>
    </row>
    <row r="6069" spans="2:8" x14ac:dyDescent="0.25">
      <c r="B6069" s="16"/>
      <c r="C6069" s="100"/>
      <c r="D6069" s="97"/>
      <c r="E6069" s="52"/>
      <c r="F6069" s="54"/>
      <c r="G6069" s="95"/>
      <c r="H6069" s="58"/>
    </row>
    <row r="6070" spans="2:8" x14ac:dyDescent="0.25">
      <c r="B6070" s="16"/>
      <c r="C6070" s="100"/>
      <c r="D6070" s="97"/>
      <c r="E6070" s="52"/>
      <c r="F6070" s="54"/>
      <c r="G6070" s="95"/>
      <c r="H6070" s="58"/>
    </row>
    <row r="6071" spans="2:8" x14ac:dyDescent="0.25">
      <c r="B6071" s="16"/>
      <c r="C6071" s="100"/>
      <c r="D6071" s="97"/>
      <c r="E6071" s="52"/>
      <c r="F6071" s="54"/>
      <c r="G6071" s="95"/>
      <c r="H6071" s="58"/>
    </row>
    <row r="6072" spans="2:8" x14ac:dyDescent="0.25">
      <c r="B6072" s="16"/>
      <c r="C6072" s="100"/>
      <c r="D6072" s="97"/>
      <c r="E6072" s="52"/>
      <c r="F6072" s="54"/>
      <c r="G6072" s="95"/>
      <c r="H6072" s="58"/>
    </row>
    <row r="6073" spans="2:8" x14ac:dyDescent="0.25">
      <c r="B6073" s="16"/>
      <c r="C6073" s="100"/>
      <c r="D6073" s="97"/>
      <c r="E6073" s="52"/>
      <c r="F6073" s="54"/>
      <c r="G6073" s="95"/>
      <c r="H6073" s="58"/>
    </row>
    <row r="6074" spans="2:8" x14ac:dyDescent="0.25">
      <c r="B6074" s="16"/>
      <c r="C6074" s="100"/>
      <c r="D6074" s="97"/>
      <c r="E6074" s="52"/>
      <c r="F6074" s="54"/>
      <c r="G6074" s="95"/>
      <c r="H6074" s="58"/>
    </row>
    <row r="6075" spans="2:8" x14ac:dyDescent="0.25">
      <c r="B6075" s="16"/>
      <c r="C6075" s="100"/>
      <c r="D6075" s="97"/>
      <c r="E6075" s="52"/>
      <c r="F6075" s="54"/>
      <c r="G6075" s="95"/>
      <c r="H6075" s="58"/>
    </row>
    <row r="6076" spans="2:8" x14ac:dyDescent="0.25">
      <c r="B6076" s="16"/>
      <c r="C6076" s="100"/>
      <c r="D6076" s="97"/>
      <c r="E6076" s="52"/>
      <c r="F6076" s="54"/>
      <c r="G6076" s="95"/>
      <c r="H6076" s="58"/>
    </row>
    <row r="6077" spans="2:8" x14ac:dyDescent="0.25">
      <c r="B6077" s="16"/>
      <c r="C6077" s="100"/>
      <c r="D6077" s="97"/>
      <c r="E6077" s="52"/>
      <c r="F6077" s="54"/>
      <c r="G6077" s="95"/>
      <c r="H6077" s="58"/>
    </row>
    <row r="6078" spans="2:8" x14ac:dyDescent="0.25">
      <c r="B6078" s="16"/>
      <c r="C6078" s="100"/>
      <c r="D6078" s="97"/>
      <c r="E6078" s="52"/>
      <c r="F6078" s="54"/>
      <c r="G6078" s="95"/>
      <c r="H6078" s="58"/>
    </row>
    <row r="6079" spans="2:8" x14ac:dyDescent="0.25">
      <c r="B6079" s="16"/>
      <c r="C6079" s="100"/>
      <c r="D6079" s="97"/>
      <c r="E6079" s="52"/>
      <c r="F6079" s="54"/>
      <c r="G6079" s="95"/>
      <c r="H6079" s="58"/>
    </row>
    <row r="6080" spans="2:8" x14ac:dyDescent="0.25">
      <c r="B6080" s="16"/>
      <c r="C6080" s="100"/>
      <c r="D6080" s="97"/>
      <c r="E6080" s="52"/>
      <c r="F6080" s="54"/>
      <c r="G6080" s="95"/>
      <c r="H6080" s="58"/>
    </row>
    <row r="6081" spans="2:8" x14ac:dyDescent="0.25">
      <c r="B6081" s="16"/>
      <c r="C6081" s="100"/>
      <c r="D6081" s="97"/>
      <c r="E6081" s="52"/>
      <c r="F6081" s="54"/>
      <c r="G6081" s="95"/>
      <c r="H6081" s="58"/>
    </row>
    <row r="6082" spans="2:8" x14ac:dyDescent="0.25">
      <c r="B6082" s="16"/>
      <c r="C6082" s="100"/>
      <c r="D6082" s="97"/>
      <c r="E6082" s="52"/>
      <c r="F6082" s="54"/>
      <c r="G6082" s="95"/>
      <c r="H6082" s="58"/>
    </row>
    <row r="6083" spans="2:8" x14ac:dyDescent="0.25">
      <c r="B6083" s="16"/>
      <c r="C6083" s="100"/>
      <c r="D6083" s="97"/>
      <c r="E6083" s="52"/>
      <c r="F6083" s="54"/>
      <c r="G6083" s="95"/>
      <c r="H6083" s="58"/>
    </row>
    <row r="6084" spans="2:8" x14ac:dyDescent="0.25">
      <c r="B6084" s="16"/>
      <c r="C6084" s="100"/>
      <c r="D6084" s="97"/>
      <c r="E6084" s="52"/>
      <c r="F6084" s="54"/>
      <c r="G6084" s="95"/>
      <c r="H6084" s="58"/>
    </row>
    <row r="6085" spans="2:8" x14ac:dyDescent="0.25">
      <c r="B6085" s="16"/>
      <c r="C6085" s="100"/>
      <c r="D6085" s="97"/>
      <c r="E6085" s="52"/>
      <c r="F6085" s="54"/>
      <c r="G6085" s="95"/>
      <c r="H6085" s="58"/>
    </row>
    <row r="6086" spans="2:8" x14ac:dyDescent="0.25">
      <c r="B6086" s="16"/>
      <c r="C6086" s="100"/>
      <c r="D6086" s="97"/>
      <c r="E6086" s="52"/>
      <c r="F6086" s="54"/>
      <c r="G6086" s="95"/>
      <c r="H6086" s="58"/>
    </row>
    <row r="6087" spans="2:8" x14ac:dyDescent="0.25">
      <c r="B6087" s="16"/>
      <c r="C6087" s="100"/>
      <c r="D6087" s="97"/>
      <c r="E6087" s="52"/>
      <c r="F6087" s="54"/>
      <c r="G6087" s="95"/>
      <c r="H6087" s="58"/>
    </row>
    <row r="6088" spans="2:8" x14ac:dyDescent="0.25">
      <c r="B6088" s="16"/>
      <c r="C6088" s="100"/>
      <c r="D6088" s="97"/>
      <c r="E6088" s="52"/>
      <c r="F6088" s="54"/>
      <c r="G6088" s="95"/>
      <c r="H6088" s="58"/>
    </row>
    <row r="6089" spans="2:8" x14ac:dyDescent="0.25">
      <c r="B6089" s="16"/>
      <c r="C6089" s="100"/>
      <c r="D6089" s="97"/>
      <c r="E6089" s="52"/>
      <c r="F6089" s="54"/>
      <c r="G6089" s="95"/>
      <c r="H6089" s="58"/>
    </row>
    <row r="6090" spans="2:8" x14ac:dyDescent="0.25">
      <c r="B6090" s="16"/>
      <c r="C6090" s="100"/>
      <c r="D6090" s="97"/>
      <c r="E6090" s="52"/>
      <c r="F6090" s="54"/>
      <c r="G6090" s="95"/>
      <c r="H6090" s="58"/>
    </row>
    <row r="6091" spans="2:8" x14ac:dyDescent="0.25">
      <c r="B6091" s="16"/>
      <c r="C6091" s="100"/>
      <c r="D6091" s="97"/>
      <c r="E6091" s="52"/>
      <c r="F6091" s="54"/>
      <c r="G6091" s="95"/>
      <c r="H6091" s="58"/>
    </row>
    <row r="6092" spans="2:8" x14ac:dyDescent="0.25">
      <c r="B6092" s="16"/>
      <c r="C6092" s="100"/>
      <c r="D6092" s="97"/>
      <c r="E6092" s="52"/>
      <c r="F6092" s="54"/>
      <c r="G6092" s="95"/>
      <c r="H6092" s="58"/>
    </row>
    <row r="6093" spans="2:8" x14ac:dyDescent="0.25">
      <c r="B6093" s="16"/>
      <c r="C6093" s="100"/>
      <c r="D6093" s="97"/>
      <c r="E6093" s="52"/>
      <c r="F6093" s="54"/>
      <c r="G6093" s="95"/>
      <c r="H6093" s="58"/>
    </row>
    <row r="6094" spans="2:8" x14ac:dyDescent="0.25">
      <c r="B6094" s="16"/>
      <c r="C6094" s="100"/>
      <c r="D6094" s="97"/>
      <c r="E6094" s="52"/>
      <c r="F6094" s="54"/>
      <c r="G6094" s="95"/>
      <c r="H6094" s="58"/>
    </row>
    <row r="6095" spans="2:8" x14ac:dyDescent="0.25">
      <c r="B6095" s="16"/>
      <c r="C6095" s="100"/>
      <c r="D6095" s="97"/>
      <c r="E6095" s="52"/>
      <c r="F6095" s="54"/>
      <c r="G6095" s="95"/>
      <c r="H6095" s="58"/>
    </row>
    <row r="6096" spans="2:8" x14ac:dyDescent="0.25">
      <c r="B6096" s="16"/>
      <c r="C6096" s="100"/>
      <c r="D6096" s="97"/>
      <c r="E6096" s="52"/>
      <c r="F6096" s="54"/>
      <c r="G6096" s="95"/>
      <c r="H6096" s="58"/>
    </row>
    <row r="6097" spans="2:8" x14ac:dyDescent="0.25">
      <c r="B6097" s="16"/>
      <c r="C6097" s="100"/>
      <c r="D6097" s="97"/>
      <c r="E6097" s="52"/>
      <c r="F6097" s="54"/>
      <c r="G6097" s="95"/>
      <c r="H6097" s="58"/>
    </row>
    <row r="6098" spans="2:8" x14ac:dyDescent="0.25">
      <c r="B6098" s="16"/>
      <c r="C6098" s="100"/>
      <c r="D6098" s="97"/>
      <c r="E6098" s="52"/>
      <c r="F6098" s="54"/>
      <c r="G6098" s="95"/>
      <c r="H6098" s="58"/>
    </row>
    <row r="6099" spans="2:8" x14ac:dyDescent="0.25">
      <c r="B6099" s="16"/>
      <c r="C6099" s="100"/>
      <c r="D6099" s="97"/>
      <c r="E6099" s="52"/>
      <c r="F6099" s="54"/>
      <c r="G6099" s="95"/>
      <c r="H6099" s="58"/>
    </row>
    <row r="6100" spans="2:8" x14ac:dyDescent="0.25">
      <c r="B6100" s="16"/>
      <c r="C6100" s="100"/>
      <c r="D6100" s="97"/>
      <c r="E6100" s="52"/>
      <c r="F6100" s="54"/>
      <c r="G6100" s="95"/>
      <c r="H6100" s="58"/>
    </row>
    <row r="6101" spans="2:8" x14ac:dyDescent="0.25">
      <c r="B6101" s="16"/>
      <c r="C6101" s="100"/>
      <c r="D6101" s="97"/>
      <c r="E6101" s="52"/>
      <c r="F6101" s="54"/>
      <c r="G6101" s="95"/>
      <c r="H6101" s="58"/>
    </row>
    <row r="6102" spans="2:8" x14ac:dyDescent="0.25">
      <c r="B6102" s="16"/>
      <c r="C6102" s="100"/>
      <c r="D6102" s="97"/>
      <c r="E6102" s="52"/>
      <c r="F6102" s="54"/>
      <c r="G6102" s="95"/>
      <c r="H6102" s="58"/>
    </row>
    <row r="6103" spans="2:8" x14ac:dyDescent="0.25">
      <c r="B6103" s="16"/>
      <c r="C6103" s="100"/>
      <c r="D6103" s="97"/>
      <c r="E6103" s="52"/>
      <c r="F6103" s="54"/>
      <c r="G6103" s="95"/>
      <c r="H6103" s="58"/>
    </row>
    <row r="6104" spans="2:8" x14ac:dyDescent="0.25">
      <c r="B6104" s="16"/>
      <c r="C6104" s="100"/>
      <c r="D6104" s="97"/>
      <c r="E6104" s="52"/>
      <c r="F6104" s="54"/>
      <c r="G6104" s="95"/>
      <c r="H6104" s="58"/>
    </row>
    <row r="6105" spans="2:8" x14ac:dyDescent="0.25">
      <c r="B6105" s="16"/>
      <c r="C6105" s="100"/>
      <c r="D6105" s="97"/>
      <c r="E6105" s="52"/>
      <c r="F6105" s="54"/>
      <c r="G6105" s="95"/>
      <c r="H6105" s="58"/>
    </row>
    <row r="6106" spans="2:8" x14ac:dyDescent="0.25">
      <c r="B6106" s="16"/>
      <c r="C6106" s="100"/>
      <c r="D6106" s="97"/>
      <c r="E6106" s="52"/>
      <c r="F6106" s="54"/>
      <c r="G6106" s="95"/>
      <c r="H6106" s="58"/>
    </row>
    <row r="6107" spans="2:8" x14ac:dyDescent="0.25">
      <c r="B6107" s="16"/>
      <c r="C6107" s="100"/>
      <c r="D6107" s="97"/>
      <c r="E6107" s="52"/>
      <c r="F6107" s="54"/>
      <c r="G6107" s="95"/>
      <c r="H6107" s="58"/>
    </row>
    <row r="6108" spans="2:8" x14ac:dyDescent="0.25">
      <c r="B6108" s="16"/>
      <c r="C6108" s="100"/>
      <c r="D6108" s="97"/>
      <c r="E6108" s="52"/>
      <c r="F6108" s="54"/>
      <c r="G6108" s="95"/>
      <c r="H6108" s="58"/>
    </row>
    <row r="6109" spans="2:8" x14ac:dyDescent="0.25">
      <c r="B6109" s="16"/>
      <c r="C6109" s="100"/>
      <c r="D6109" s="97"/>
      <c r="E6109" s="52"/>
      <c r="F6109" s="54"/>
      <c r="G6109" s="95"/>
      <c r="H6109" s="58"/>
    </row>
    <row r="6110" spans="2:8" x14ac:dyDescent="0.25">
      <c r="B6110" s="16"/>
      <c r="C6110" s="100"/>
      <c r="D6110" s="97"/>
      <c r="E6110" s="52"/>
      <c r="F6110" s="54"/>
      <c r="G6110" s="95"/>
      <c r="H6110" s="58"/>
    </row>
    <row r="6111" spans="2:8" x14ac:dyDescent="0.25">
      <c r="B6111" s="16"/>
      <c r="C6111" s="100"/>
      <c r="D6111" s="97"/>
      <c r="E6111" s="52"/>
      <c r="F6111" s="54"/>
      <c r="G6111" s="95"/>
      <c r="H6111" s="58"/>
    </row>
    <row r="6112" spans="2:8" x14ac:dyDescent="0.25">
      <c r="B6112" s="16"/>
      <c r="C6112" s="100"/>
      <c r="D6112" s="97"/>
      <c r="E6112" s="52"/>
      <c r="F6112" s="54"/>
      <c r="G6112" s="95"/>
      <c r="H6112" s="58"/>
    </row>
    <row r="6113" spans="2:8" x14ac:dyDescent="0.25">
      <c r="B6113" s="16"/>
      <c r="C6113" s="100"/>
      <c r="D6113" s="97"/>
      <c r="E6113" s="52"/>
      <c r="F6113" s="54"/>
      <c r="G6113" s="95"/>
      <c r="H6113" s="58"/>
    </row>
    <row r="6114" spans="2:8" x14ac:dyDescent="0.25">
      <c r="B6114" s="16"/>
      <c r="C6114" s="100"/>
      <c r="D6114" s="97"/>
      <c r="E6114" s="52"/>
      <c r="F6114" s="54"/>
      <c r="G6114" s="95"/>
      <c r="H6114" s="58"/>
    </row>
    <row r="6115" spans="2:8" x14ac:dyDescent="0.25">
      <c r="B6115" s="16"/>
      <c r="C6115" s="100"/>
      <c r="D6115" s="97"/>
      <c r="E6115" s="52"/>
      <c r="F6115" s="54"/>
      <c r="G6115" s="95"/>
      <c r="H6115" s="58"/>
    </row>
    <row r="6116" spans="2:8" x14ac:dyDescent="0.25">
      <c r="B6116" s="16"/>
      <c r="C6116" s="100"/>
      <c r="D6116" s="97"/>
      <c r="E6116" s="52"/>
      <c r="F6116" s="54"/>
      <c r="G6116" s="95"/>
      <c r="H6116" s="58"/>
    </row>
    <row r="6117" spans="2:8" x14ac:dyDescent="0.25">
      <c r="B6117" s="16"/>
      <c r="C6117" s="100"/>
      <c r="D6117" s="97"/>
      <c r="E6117" s="52"/>
      <c r="F6117" s="54"/>
      <c r="G6117" s="95"/>
      <c r="H6117" s="58"/>
    </row>
    <row r="6118" spans="2:8" x14ac:dyDescent="0.25">
      <c r="B6118" s="16"/>
      <c r="C6118" s="100"/>
      <c r="D6118" s="97"/>
      <c r="E6118" s="52"/>
      <c r="F6118" s="54"/>
      <c r="G6118" s="95"/>
      <c r="H6118" s="58"/>
    </row>
    <row r="6119" spans="2:8" x14ac:dyDescent="0.25">
      <c r="B6119" s="16"/>
      <c r="C6119" s="100"/>
      <c r="D6119" s="97"/>
      <c r="E6119" s="52"/>
      <c r="F6119" s="54"/>
      <c r="G6119" s="95"/>
      <c r="H6119" s="58"/>
    </row>
    <row r="6120" spans="2:8" x14ac:dyDescent="0.25">
      <c r="B6120" s="16"/>
      <c r="C6120" s="100"/>
      <c r="D6120" s="97"/>
      <c r="E6120" s="52"/>
      <c r="F6120" s="54"/>
      <c r="G6120" s="95"/>
      <c r="H6120" s="58"/>
    </row>
    <row r="6121" spans="2:8" x14ac:dyDescent="0.25">
      <c r="B6121" s="16"/>
      <c r="C6121" s="100"/>
      <c r="D6121" s="97"/>
      <c r="E6121" s="52"/>
      <c r="F6121" s="54"/>
      <c r="G6121" s="95"/>
      <c r="H6121" s="58"/>
    </row>
    <row r="6122" spans="2:8" x14ac:dyDescent="0.25">
      <c r="B6122" s="16"/>
      <c r="C6122" s="100"/>
      <c r="D6122" s="97"/>
      <c r="E6122" s="52"/>
      <c r="F6122" s="54"/>
      <c r="G6122" s="95"/>
      <c r="H6122" s="58"/>
    </row>
    <row r="6123" spans="2:8" x14ac:dyDescent="0.25">
      <c r="B6123" s="16"/>
      <c r="C6123" s="100"/>
      <c r="D6123" s="97"/>
      <c r="E6123" s="52"/>
      <c r="F6123" s="54"/>
      <c r="G6123" s="95"/>
      <c r="H6123" s="58"/>
    </row>
    <row r="6124" spans="2:8" x14ac:dyDescent="0.25">
      <c r="B6124" s="16"/>
      <c r="C6124" s="100"/>
      <c r="D6124" s="97"/>
      <c r="E6124" s="52"/>
      <c r="F6124" s="54"/>
      <c r="G6124" s="95"/>
      <c r="H6124" s="58"/>
    </row>
    <row r="6125" spans="2:8" x14ac:dyDescent="0.25">
      <c r="B6125" s="16"/>
      <c r="C6125" s="100"/>
      <c r="D6125" s="97"/>
      <c r="E6125" s="52"/>
      <c r="F6125" s="54"/>
      <c r="G6125" s="95"/>
      <c r="H6125" s="58"/>
    </row>
    <row r="6126" spans="2:8" x14ac:dyDescent="0.25">
      <c r="B6126" s="16"/>
      <c r="C6126" s="100"/>
      <c r="D6126" s="97"/>
      <c r="E6126" s="52"/>
      <c r="F6126" s="54"/>
      <c r="G6126" s="95"/>
      <c r="H6126" s="58"/>
    </row>
    <row r="6127" spans="2:8" x14ac:dyDescent="0.25">
      <c r="B6127" s="16"/>
      <c r="C6127" s="100"/>
      <c r="D6127" s="97"/>
      <c r="E6127" s="52"/>
      <c r="F6127" s="54"/>
      <c r="G6127" s="95"/>
      <c r="H6127" s="58"/>
    </row>
    <row r="6128" spans="2:8" x14ac:dyDescent="0.25">
      <c r="B6128" s="16"/>
      <c r="C6128" s="100"/>
      <c r="D6128" s="97"/>
      <c r="E6128" s="52"/>
      <c r="F6128" s="54"/>
      <c r="G6128" s="95"/>
      <c r="H6128" s="58"/>
    </row>
    <row r="6129" spans="2:8" x14ac:dyDescent="0.25">
      <c r="B6129" s="16"/>
      <c r="C6129" s="100"/>
      <c r="D6129" s="97"/>
      <c r="E6129" s="52"/>
      <c r="F6129" s="54"/>
      <c r="G6129" s="95"/>
      <c r="H6129" s="58"/>
    </row>
    <row r="6130" spans="2:8" x14ac:dyDescent="0.25">
      <c r="B6130" s="16"/>
      <c r="C6130" s="100"/>
      <c r="D6130" s="97"/>
      <c r="E6130" s="52"/>
      <c r="F6130" s="54"/>
      <c r="G6130" s="95"/>
      <c r="H6130" s="58"/>
    </row>
    <row r="6131" spans="2:8" x14ac:dyDescent="0.25">
      <c r="B6131" s="16"/>
      <c r="C6131" s="100"/>
      <c r="D6131" s="97"/>
      <c r="E6131" s="52"/>
      <c r="F6131" s="54"/>
      <c r="G6131" s="95"/>
      <c r="H6131" s="58"/>
    </row>
    <row r="6132" spans="2:8" x14ac:dyDescent="0.25">
      <c r="B6132" s="16"/>
      <c r="C6132" s="100"/>
      <c r="D6132" s="97"/>
      <c r="E6132" s="52"/>
      <c r="F6132" s="54"/>
      <c r="G6132" s="95"/>
      <c r="H6132" s="58"/>
    </row>
    <row r="6133" spans="2:8" x14ac:dyDescent="0.25">
      <c r="B6133" s="16"/>
      <c r="C6133" s="100"/>
      <c r="D6133" s="97"/>
      <c r="E6133" s="52"/>
      <c r="F6133" s="54"/>
      <c r="G6133" s="95"/>
      <c r="H6133" s="58"/>
    </row>
    <row r="6134" spans="2:8" x14ac:dyDescent="0.25">
      <c r="B6134" s="16"/>
      <c r="C6134" s="100"/>
      <c r="D6134" s="97"/>
      <c r="E6134" s="52"/>
      <c r="F6134" s="54"/>
      <c r="G6134" s="95"/>
      <c r="H6134" s="58"/>
    </row>
    <row r="6135" spans="2:8" x14ac:dyDescent="0.25">
      <c r="B6135" s="16"/>
      <c r="C6135" s="100"/>
      <c r="D6135" s="97"/>
      <c r="E6135" s="52"/>
      <c r="F6135" s="54"/>
      <c r="G6135" s="95"/>
      <c r="H6135" s="58"/>
    </row>
    <row r="6136" spans="2:8" x14ac:dyDescent="0.25">
      <c r="B6136" s="16"/>
      <c r="C6136" s="100"/>
      <c r="D6136" s="97"/>
      <c r="E6136" s="52"/>
      <c r="F6136" s="54"/>
      <c r="G6136" s="95"/>
      <c r="H6136" s="58"/>
    </row>
    <row r="6137" spans="2:8" x14ac:dyDescent="0.25">
      <c r="B6137" s="16"/>
      <c r="C6137" s="100"/>
      <c r="D6137" s="97"/>
      <c r="E6137" s="52"/>
      <c r="F6137" s="54"/>
      <c r="G6137" s="95"/>
      <c r="H6137" s="58"/>
    </row>
    <row r="6138" spans="2:8" x14ac:dyDescent="0.25">
      <c r="B6138" s="16"/>
      <c r="C6138" s="100"/>
      <c r="D6138" s="97"/>
      <c r="E6138" s="52"/>
      <c r="F6138" s="54"/>
      <c r="G6138" s="95"/>
      <c r="H6138" s="58"/>
    </row>
    <row r="6139" spans="2:8" x14ac:dyDescent="0.25">
      <c r="B6139" s="16"/>
      <c r="C6139" s="100"/>
      <c r="D6139" s="97"/>
      <c r="E6139" s="52"/>
      <c r="F6139" s="54"/>
      <c r="G6139" s="95"/>
      <c r="H6139" s="58"/>
    </row>
    <row r="6140" spans="2:8" x14ac:dyDescent="0.25">
      <c r="B6140" s="16"/>
      <c r="C6140" s="100"/>
      <c r="D6140" s="97"/>
      <c r="E6140" s="52"/>
      <c r="F6140" s="54"/>
      <c r="G6140" s="95"/>
      <c r="H6140" s="58"/>
    </row>
    <row r="6141" spans="2:8" x14ac:dyDescent="0.25">
      <c r="B6141" s="16"/>
      <c r="C6141" s="100"/>
      <c r="D6141" s="97"/>
      <c r="E6141" s="52"/>
      <c r="F6141" s="54"/>
      <c r="G6141" s="95"/>
      <c r="H6141" s="58"/>
    </row>
    <row r="6142" spans="2:8" x14ac:dyDescent="0.25">
      <c r="B6142" s="16"/>
      <c r="C6142" s="100"/>
      <c r="D6142" s="97"/>
      <c r="E6142" s="52"/>
      <c r="F6142" s="54"/>
      <c r="G6142" s="95"/>
      <c r="H6142" s="58"/>
    </row>
    <row r="6143" spans="2:8" x14ac:dyDescent="0.25">
      <c r="B6143" s="16"/>
      <c r="C6143" s="100"/>
      <c r="D6143" s="97"/>
      <c r="E6143" s="52"/>
      <c r="F6143" s="54"/>
      <c r="G6143" s="95"/>
      <c r="H6143" s="58"/>
    </row>
    <row r="6144" spans="2:8" x14ac:dyDescent="0.25">
      <c r="B6144" s="16"/>
      <c r="C6144" s="100"/>
      <c r="D6144" s="97"/>
      <c r="E6144" s="52"/>
      <c r="F6144" s="54"/>
      <c r="G6144" s="95"/>
      <c r="H6144" s="58"/>
    </row>
    <row r="6145" spans="2:8" x14ac:dyDescent="0.25">
      <c r="B6145" s="16"/>
      <c r="C6145" s="100"/>
      <c r="D6145" s="97"/>
      <c r="E6145" s="52"/>
      <c r="F6145" s="54"/>
      <c r="G6145" s="95"/>
      <c r="H6145" s="58"/>
    </row>
    <row r="6146" spans="2:8" x14ac:dyDescent="0.25">
      <c r="B6146" s="16"/>
      <c r="C6146" s="100"/>
      <c r="D6146" s="97"/>
      <c r="E6146" s="52"/>
      <c r="F6146" s="54"/>
      <c r="G6146" s="95"/>
      <c r="H6146" s="58"/>
    </row>
    <row r="6147" spans="2:8" x14ac:dyDescent="0.25">
      <c r="B6147" s="16"/>
      <c r="C6147" s="100"/>
      <c r="D6147" s="97"/>
      <c r="E6147" s="52"/>
      <c r="F6147" s="54"/>
      <c r="G6147" s="95"/>
      <c r="H6147" s="58"/>
    </row>
    <row r="6148" spans="2:8" x14ac:dyDescent="0.25">
      <c r="B6148" s="16"/>
      <c r="C6148" s="100"/>
      <c r="D6148" s="97"/>
      <c r="E6148" s="52"/>
      <c r="F6148" s="54"/>
      <c r="G6148" s="95"/>
      <c r="H6148" s="58"/>
    </row>
    <row r="6149" spans="2:8" x14ac:dyDescent="0.25">
      <c r="B6149" s="16"/>
      <c r="C6149" s="100"/>
      <c r="D6149" s="97"/>
      <c r="E6149" s="52"/>
      <c r="F6149" s="54"/>
      <c r="G6149" s="95"/>
      <c r="H6149" s="58"/>
    </row>
    <row r="6150" spans="2:8" x14ac:dyDescent="0.25">
      <c r="B6150" s="16"/>
      <c r="C6150" s="100"/>
      <c r="D6150" s="97"/>
      <c r="E6150" s="52"/>
      <c r="F6150" s="54"/>
      <c r="G6150" s="95"/>
      <c r="H6150" s="58"/>
    </row>
    <row r="6151" spans="2:8" x14ac:dyDescent="0.25">
      <c r="B6151" s="16"/>
      <c r="C6151" s="100"/>
      <c r="D6151" s="97"/>
      <c r="E6151" s="52"/>
      <c r="F6151" s="54"/>
      <c r="G6151" s="95"/>
      <c r="H6151" s="58"/>
    </row>
    <row r="6152" spans="2:8" x14ac:dyDescent="0.25">
      <c r="B6152" s="16"/>
      <c r="C6152" s="100"/>
      <c r="D6152" s="97"/>
      <c r="E6152" s="52"/>
      <c r="F6152" s="54"/>
      <c r="G6152" s="95"/>
      <c r="H6152" s="58"/>
    </row>
    <row r="6153" spans="2:8" x14ac:dyDescent="0.25">
      <c r="B6153" s="16"/>
      <c r="C6153" s="100"/>
      <c r="D6153" s="97"/>
      <c r="E6153" s="52"/>
      <c r="F6153" s="54"/>
      <c r="G6153" s="95"/>
      <c r="H6153" s="58"/>
    </row>
    <row r="6154" spans="2:8" x14ac:dyDescent="0.25">
      <c r="B6154" s="16"/>
      <c r="C6154" s="100"/>
      <c r="D6154" s="97"/>
      <c r="E6154" s="52"/>
      <c r="F6154" s="54"/>
      <c r="G6154" s="95"/>
      <c r="H6154" s="58"/>
    </row>
    <row r="6155" spans="2:8" x14ac:dyDescent="0.25">
      <c r="B6155" s="16"/>
      <c r="C6155" s="100"/>
      <c r="D6155" s="97"/>
      <c r="E6155" s="52"/>
      <c r="F6155" s="54"/>
      <c r="G6155" s="95"/>
      <c r="H6155" s="58"/>
    </row>
    <row r="6156" spans="2:8" x14ac:dyDescent="0.25">
      <c r="B6156" s="16"/>
      <c r="C6156" s="100"/>
      <c r="D6156" s="97"/>
      <c r="E6156" s="52"/>
      <c r="F6156" s="54"/>
      <c r="G6156" s="95"/>
      <c r="H6156" s="58"/>
    </row>
    <row r="6157" spans="2:8" x14ac:dyDescent="0.25">
      <c r="B6157" s="16"/>
      <c r="C6157" s="100"/>
      <c r="D6157" s="97"/>
      <c r="E6157" s="52"/>
      <c r="F6157" s="54"/>
      <c r="G6157" s="95"/>
      <c r="H6157" s="58"/>
    </row>
    <row r="6158" spans="2:8" x14ac:dyDescent="0.25">
      <c r="B6158" s="16"/>
      <c r="C6158" s="100"/>
      <c r="D6158" s="97"/>
      <c r="E6158" s="52"/>
      <c r="F6158" s="54"/>
      <c r="G6158" s="95"/>
      <c r="H6158" s="58"/>
    </row>
    <row r="6159" spans="2:8" x14ac:dyDescent="0.25">
      <c r="B6159" s="16"/>
      <c r="C6159" s="100"/>
      <c r="D6159" s="97"/>
      <c r="E6159" s="52"/>
      <c r="F6159" s="54"/>
      <c r="G6159" s="95"/>
      <c r="H6159" s="58"/>
    </row>
    <row r="6160" spans="2:8" x14ac:dyDescent="0.25">
      <c r="B6160" s="16"/>
      <c r="C6160" s="100"/>
      <c r="D6160" s="97"/>
      <c r="E6160" s="52"/>
      <c r="F6160" s="54"/>
      <c r="G6160" s="95"/>
      <c r="H6160" s="58"/>
    </row>
    <row r="6161" spans="2:8" x14ac:dyDescent="0.25">
      <c r="B6161" s="16"/>
      <c r="C6161" s="100"/>
      <c r="D6161" s="97"/>
      <c r="E6161" s="52"/>
      <c r="F6161" s="54"/>
      <c r="G6161" s="95"/>
      <c r="H6161" s="58"/>
    </row>
    <row r="6162" spans="2:8" x14ac:dyDescent="0.25">
      <c r="B6162" s="16"/>
      <c r="C6162" s="100"/>
      <c r="D6162" s="97"/>
      <c r="E6162" s="52"/>
      <c r="F6162" s="54"/>
      <c r="G6162" s="95"/>
      <c r="H6162" s="58"/>
    </row>
    <row r="6163" spans="2:8" x14ac:dyDescent="0.25">
      <c r="B6163" s="16"/>
      <c r="C6163" s="100"/>
      <c r="D6163" s="97"/>
      <c r="E6163" s="52"/>
      <c r="F6163" s="54"/>
      <c r="G6163" s="95"/>
      <c r="H6163" s="58"/>
    </row>
    <row r="6164" spans="2:8" x14ac:dyDescent="0.25">
      <c r="B6164" s="16"/>
      <c r="C6164" s="100"/>
      <c r="D6164" s="97"/>
      <c r="E6164" s="52"/>
      <c r="F6164" s="54"/>
      <c r="G6164" s="95"/>
      <c r="H6164" s="58"/>
    </row>
    <row r="6165" spans="2:8" x14ac:dyDescent="0.25">
      <c r="B6165" s="16"/>
      <c r="C6165" s="100"/>
      <c r="D6165" s="97"/>
      <c r="E6165" s="52"/>
      <c r="F6165" s="54"/>
      <c r="G6165" s="95"/>
      <c r="H6165" s="58"/>
    </row>
    <row r="6166" spans="2:8" x14ac:dyDescent="0.25">
      <c r="B6166" s="16"/>
      <c r="C6166" s="100"/>
      <c r="D6166" s="97"/>
      <c r="E6166" s="52"/>
      <c r="F6166" s="54"/>
      <c r="G6166" s="95"/>
      <c r="H6166" s="58"/>
    </row>
    <row r="6167" spans="2:8" x14ac:dyDescent="0.25">
      <c r="B6167" s="16"/>
      <c r="C6167" s="100"/>
      <c r="D6167" s="97"/>
      <c r="E6167" s="52"/>
      <c r="F6167" s="54"/>
      <c r="G6167" s="95"/>
      <c r="H6167" s="58"/>
    </row>
    <row r="6168" spans="2:8" x14ac:dyDescent="0.25">
      <c r="B6168" s="16"/>
      <c r="C6168" s="100"/>
      <c r="D6168" s="97"/>
      <c r="E6168" s="52"/>
      <c r="F6168" s="54"/>
      <c r="G6168" s="95"/>
      <c r="H6168" s="58"/>
    </row>
    <row r="6169" spans="2:8" x14ac:dyDescent="0.25">
      <c r="B6169" s="16"/>
      <c r="C6169" s="100"/>
      <c r="D6169" s="97"/>
      <c r="E6169" s="52"/>
      <c r="F6169" s="54"/>
      <c r="G6169" s="95"/>
      <c r="H6169" s="58"/>
    </row>
    <row r="6170" spans="2:8" x14ac:dyDescent="0.25">
      <c r="B6170" s="16"/>
      <c r="C6170" s="100"/>
      <c r="D6170" s="97"/>
      <c r="E6170" s="52"/>
      <c r="F6170" s="54"/>
      <c r="G6170" s="95"/>
      <c r="H6170" s="58"/>
    </row>
    <row r="6171" spans="2:8" x14ac:dyDescent="0.25">
      <c r="B6171" s="16"/>
      <c r="C6171" s="100"/>
      <c r="D6171" s="97"/>
      <c r="E6171" s="52"/>
      <c r="F6171" s="54"/>
      <c r="G6171" s="95"/>
      <c r="H6171" s="58"/>
    </row>
    <row r="6172" spans="2:8" x14ac:dyDescent="0.25">
      <c r="B6172" s="16"/>
      <c r="C6172" s="100"/>
      <c r="D6172" s="97"/>
      <c r="E6172" s="52"/>
      <c r="F6172" s="54"/>
      <c r="G6172" s="95"/>
      <c r="H6172" s="58"/>
    </row>
    <row r="6173" spans="2:8" x14ac:dyDescent="0.25">
      <c r="B6173" s="16"/>
      <c r="C6173" s="100"/>
      <c r="D6173" s="97"/>
      <c r="E6173" s="52"/>
      <c r="F6173" s="54"/>
      <c r="G6173" s="95"/>
      <c r="H6173" s="58"/>
    </row>
    <row r="6174" spans="2:8" x14ac:dyDescent="0.25">
      <c r="B6174" s="16"/>
      <c r="C6174" s="100"/>
      <c r="D6174" s="97"/>
      <c r="E6174" s="52"/>
      <c r="F6174" s="54"/>
      <c r="G6174" s="95"/>
      <c r="H6174" s="58"/>
    </row>
    <row r="6175" spans="2:8" x14ac:dyDescent="0.25">
      <c r="B6175" s="16"/>
      <c r="C6175" s="100"/>
      <c r="D6175" s="97"/>
      <c r="E6175" s="52"/>
      <c r="F6175" s="54"/>
      <c r="G6175" s="95"/>
      <c r="H6175" s="58"/>
    </row>
    <row r="6176" spans="2:8" x14ac:dyDescent="0.25">
      <c r="B6176" s="16"/>
      <c r="C6176" s="100"/>
      <c r="D6176" s="97"/>
      <c r="E6176" s="52"/>
      <c r="F6176" s="54"/>
      <c r="G6176" s="95"/>
      <c r="H6176" s="58"/>
    </row>
    <row r="6177" spans="2:8" x14ac:dyDescent="0.25">
      <c r="B6177" s="16"/>
      <c r="C6177" s="100"/>
      <c r="D6177" s="97"/>
      <c r="E6177" s="52"/>
      <c r="F6177" s="54"/>
      <c r="G6177" s="95"/>
      <c r="H6177" s="58"/>
    </row>
    <row r="6178" spans="2:8" x14ac:dyDescent="0.25">
      <c r="B6178" s="16"/>
      <c r="C6178" s="100"/>
      <c r="D6178" s="97"/>
      <c r="E6178" s="52"/>
      <c r="F6178" s="54"/>
      <c r="G6178" s="95"/>
      <c r="H6178" s="58"/>
    </row>
    <row r="6179" spans="2:8" x14ac:dyDescent="0.25">
      <c r="B6179" s="16"/>
      <c r="C6179" s="100"/>
      <c r="D6179" s="97"/>
      <c r="E6179" s="52"/>
      <c r="F6179" s="54"/>
      <c r="G6179" s="95"/>
      <c r="H6179" s="58"/>
    </row>
    <row r="6180" spans="2:8" x14ac:dyDescent="0.25">
      <c r="B6180" s="16"/>
      <c r="C6180" s="100"/>
      <c r="D6180" s="97"/>
      <c r="E6180" s="52"/>
      <c r="F6180" s="54"/>
      <c r="G6180" s="95"/>
      <c r="H6180" s="58"/>
    </row>
    <row r="6181" spans="2:8" x14ac:dyDescent="0.25">
      <c r="B6181" s="16"/>
      <c r="C6181" s="100"/>
      <c r="D6181" s="97"/>
      <c r="E6181" s="52"/>
      <c r="F6181" s="54"/>
      <c r="G6181" s="95"/>
      <c r="H6181" s="58"/>
    </row>
    <row r="6182" spans="2:8" x14ac:dyDescent="0.25">
      <c r="B6182" s="16"/>
      <c r="C6182" s="100"/>
      <c r="D6182" s="97"/>
      <c r="E6182" s="52"/>
      <c r="F6182" s="54"/>
      <c r="G6182" s="95"/>
      <c r="H6182" s="58"/>
    </row>
    <row r="6183" spans="2:8" x14ac:dyDescent="0.25">
      <c r="B6183" s="16"/>
      <c r="C6183" s="100"/>
      <c r="D6183" s="97"/>
      <c r="E6183" s="52"/>
      <c r="F6183" s="54"/>
      <c r="G6183" s="95"/>
      <c r="H6183" s="58"/>
    </row>
    <row r="6184" spans="2:8" x14ac:dyDescent="0.25">
      <c r="B6184" s="16"/>
      <c r="C6184" s="100"/>
      <c r="D6184" s="97"/>
      <c r="E6184" s="52"/>
      <c r="F6184" s="54"/>
      <c r="G6184" s="95"/>
      <c r="H6184" s="58"/>
    </row>
    <row r="6185" spans="2:8" x14ac:dyDescent="0.25">
      <c r="B6185" s="16"/>
      <c r="C6185" s="100"/>
      <c r="D6185" s="97"/>
      <c r="E6185" s="52"/>
      <c r="F6185" s="54"/>
      <c r="G6185" s="95"/>
      <c r="H6185" s="58"/>
    </row>
    <row r="6186" spans="2:8" x14ac:dyDescent="0.25">
      <c r="B6186" s="16"/>
      <c r="C6186" s="100"/>
      <c r="D6186" s="97"/>
      <c r="E6186" s="52"/>
      <c r="F6186" s="54"/>
      <c r="G6186" s="95"/>
      <c r="H6186" s="58"/>
    </row>
    <row r="6187" spans="2:8" x14ac:dyDescent="0.25">
      <c r="B6187" s="16"/>
      <c r="C6187" s="100"/>
      <c r="D6187" s="97"/>
      <c r="E6187" s="52"/>
      <c r="F6187" s="54"/>
      <c r="G6187" s="95"/>
      <c r="H6187" s="58"/>
    </row>
    <row r="6188" spans="2:8" x14ac:dyDescent="0.25">
      <c r="B6188" s="16"/>
      <c r="C6188" s="100"/>
      <c r="D6188" s="97"/>
      <c r="E6188" s="52"/>
      <c r="F6188" s="54"/>
      <c r="G6188" s="95"/>
      <c r="H6188" s="58"/>
    </row>
    <row r="6189" spans="2:8" x14ac:dyDescent="0.25">
      <c r="B6189" s="16"/>
      <c r="C6189" s="100"/>
      <c r="D6189" s="97"/>
      <c r="E6189" s="52"/>
      <c r="F6189" s="54"/>
      <c r="G6189" s="95"/>
      <c r="H6189" s="58"/>
    </row>
    <row r="6190" spans="2:8" x14ac:dyDescent="0.25">
      <c r="B6190" s="16"/>
      <c r="C6190" s="100"/>
      <c r="D6190" s="97"/>
      <c r="E6190" s="52"/>
      <c r="F6190" s="54"/>
      <c r="G6190" s="95"/>
      <c r="H6190" s="58"/>
    </row>
    <row r="6191" spans="2:8" x14ac:dyDescent="0.25">
      <c r="B6191" s="16"/>
      <c r="C6191" s="100"/>
      <c r="D6191" s="97"/>
      <c r="E6191" s="52"/>
      <c r="F6191" s="54"/>
      <c r="G6191" s="95"/>
      <c r="H6191" s="58"/>
    </row>
    <row r="6192" spans="2:8" x14ac:dyDescent="0.25">
      <c r="B6192" s="16"/>
      <c r="C6192" s="100"/>
      <c r="D6192" s="97"/>
      <c r="E6192" s="52"/>
      <c r="F6192" s="54"/>
      <c r="G6192" s="95"/>
      <c r="H6192" s="58"/>
    </row>
    <row r="6193" spans="2:8" x14ac:dyDescent="0.25">
      <c r="B6193" s="16"/>
      <c r="C6193" s="100"/>
      <c r="D6193" s="97"/>
      <c r="E6193" s="52"/>
      <c r="F6193" s="54"/>
      <c r="G6193" s="95"/>
      <c r="H6193" s="58"/>
    </row>
    <row r="6194" spans="2:8" x14ac:dyDescent="0.25">
      <c r="B6194" s="16"/>
      <c r="C6194" s="100"/>
      <c r="D6194" s="97"/>
      <c r="E6194" s="52"/>
      <c r="F6194" s="54"/>
      <c r="G6194" s="95"/>
      <c r="H6194" s="58"/>
    </row>
    <row r="6195" spans="2:8" x14ac:dyDescent="0.25">
      <c r="B6195" s="16"/>
      <c r="C6195" s="100"/>
      <c r="D6195" s="97"/>
      <c r="E6195" s="52"/>
      <c r="F6195" s="54"/>
      <c r="G6195" s="95"/>
      <c r="H6195" s="58"/>
    </row>
    <row r="6196" spans="2:8" x14ac:dyDescent="0.25">
      <c r="B6196" s="16"/>
      <c r="C6196" s="100"/>
      <c r="D6196" s="97"/>
      <c r="E6196" s="52"/>
      <c r="F6196" s="54"/>
      <c r="G6196" s="95"/>
      <c r="H6196" s="58"/>
    </row>
    <row r="6197" spans="2:8" x14ac:dyDescent="0.25">
      <c r="B6197" s="16"/>
      <c r="C6197" s="100"/>
      <c r="D6197" s="97"/>
      <c r="E6197" s="52"/>
      <c r="F6197" s="54"/>
      <c r="G6197" s="95"/>
      <c r="H6197" s="58"/>
    </row>
    <row r="6198" spans="2:8" x14ac:dyDescent="0.25">
      <c r="B6198" s="16"/>
      <c r="C6198" s="100"/>
      <c r="D6198" s="97"/>
      <c r="E6198" s="52"/>
      <c r="F6198" s="54"/>
      <c r="G6198" s="95"/>
      <c r="H6198" s="58"/>
    </row>
    <row r="6199" spans="2:8" x14ac:dyDescent="0.25">
      <c r="B6199" s="16"/>
      <c r="C6199" s="100"/>
      <c r="D6199" s="97"/>
      <c r="E6199" s="52"/>
      <c r="F6199" s="54"/>
      <c r="G6199" s="95"/>
      <c r="H6199" s="58"/>
    </row>
    <row r="6200" spans="2:8" x14ac:dyDescent="0.25">
      <c r="B6200" s="16"/>
      <c r="C6200" s="100"/>
      <c r="D6200" s="97"/>
      <c r="E6200" s="52"/>
      <c r="F6200" s="54"/>
      <c r="G6200" s="95"/>
      <c r="H6200" s="58"/>
    </row>
    <row r="6201" spans="2:8" x14ac:dyDescent="0.25">
      <c r="B6201" s="16"/>
      <c r="C6201" s="100"/>
      <c r="D6201" s="97"/>
      <c r="E6201" s="52"/>
      <c r="F6201" s="54"/>
      <c r="G6201" s="95"/>
      <c r="H6201" s="58"/>
    </row>
    <row r="6202" spans="2:8" x14ac:dyDescent="0.25">
      <c r="B6202" s="16"/>
      <c r="C6202" s="100"/>
      <c r="D6202" s="97"/>
      <c r="E6202" s="52"/>
      <c r="F6202" s="54"/>
      <c r="G6202" s="95"/>
      <c r="H6202" s="58"/>
    </row>
    <row r="6203" spans="2:8" x14ac:dyDescent="0.25">
      <c r="B6203" s="16"/>
      <c r="C6203" s="100"/>
      <c r="D6203" s="97"/>
      <c r="E6203" s="52"/>
      <c r="F6203" s="54"/>
      <c r="G6203" s="95"/>
      <c r="H6203" s="58"/>
    </row>
    <row r="6204" spans="2:8" x14ac:dyDescent="0.25">
      <c r="B6204" s="16"/>
      <c r="C6204" s="100"/>
      <c r="D6204" s="97"/>
      <c r="E6204" s="52"/>
      <c r="F6204" s="54"/>
      <c r="G6204" s="95"/>
      <c r="H6204" s="58"/>
    </row>
    <row r="6205" spans="2:8" x14ac:dyDescent="0.25">
      <c r="B6205" s="16"/>
      <c r="C6205" s="100"/>
      <c r="D6205" s="97"/>
      <c r="E6205" s="52"/>
      <c r="F6205" s="54"/>
      <c r="G6205" s="95"/>
      <c r="H6205" s="58"/>
    </row>
    <row r="6206" spans="2:8" x14ac:dyDescent="0.25">
      <c r="B6206" s="16"/>
      <c r="C6206" s="100"/>
      <c r="D6206" s="97"/>
      <c r="E6206" s="52"/>
      <c r="F6206" s="54"/>
      <c r="G6206" s="95"/>
      <c r="H6206" s="58"/>
    </row>
    <row r="6207" spans="2:8" x14ac:dyDescent="0.25">
      <c r="B6207" s="16"/>
      <c r="C6207" s="100"/>
      <c r="D6207" s="97"/>
      <c r="E6207" s="52"/>
      <c r="F6207" s="54"/>
      <c r="G6207" s="95"/>
      <c r="H6207" s="58"/>
    </row>
    <row r="6208" spans="2:8" x14ac:dyDescent="0.25">
      <c r="B6208" s="16"/>
      <c r="C6208" s="100"/>
      <c r="D6208" s="97"/>
      <c r="E6208" s="52"/>
      <c r="F6208" s="54"/>
      <c r="G6208" s="95"/>
      <c r="H6208" s="58"/>
    </row>
    <row r="6209" spans="2:8" x14ac:dyDescent="0.25">
      <c r="B6209" s="16"/>
      <c r="C6209" s="100"/>
      <c r="D6209" s="97"/>
      <c r="E6209" s="52"/>
      <c r="F6209" s="54"/>
      <c r="G6209" s="95"/>
      <c r="H6209" s="58"/>
    </row>
    <row r="6210" spans="2:8" x14ac:dyDescent="0.25">
      <c r="B6210" s="16"/>
      <c r="C6210" s="100"/>
      <c r="D6210" s="97"/>
      <c r="E6210" s="52"/>
      <c r="F6210" s="54"/>
      <c r="G6210" s="95"/>
      <c r="H6210" s="58"/>
    </row>
    <row r="6211" spans="2:8" x14ac:dyDescent="0.25">
      <c r="B6211" s="16"/>
      <c r="C6211" s="100"/>
      <c r="D6211" s="97"/>
      <c r="E6211" s="52"/>
      <c r="F6211" s="54"/>
      <c r="G6211" s="95"/>
      <c r="H6211" s="58"/>
    </row>
    <row r="6212" spans="2:8" x14ac:dyDescent="0.25">
      <c r="B6212" s="16"/>
      <c r="C6212" s="100"/>
      <c r="D6212" s="97"/>
      <c r="E6212" s="52"/>
      <c r="F6212" s="54"/>
      <c r="G6212" s="95"/>
      <c r="H6212" s="58"/>
    </row>
    <row r="6213" spans="2:8" x14ac:dyDescent="0.25">
      <c r="B6213" s="16"/>
      <c r="C6213" s="100"/>
      <c r="D6213" s="97"/>
      <c r="E6213" s="52"/>
      <c r="F6213" s="54"/>
      <c r="G6213" s="95"/>
      <c r="H6213" s="58"/>
    </row>
    <row r="6214" spans="2:8" x14ac:dyDescent="0.25">
      <c r="B6214" s="16"/>
      <c r="C6214" s="100"/>
      <c r="D6214" s="97"/>
      <c r="E6214" s="52"/>
      <c r="F6214" s="54"/>
      <c r="G6214" s="95"/>
      <c r="H6214" s="58"/>
    </row>
    <row r="6215" spans="2:8" x14ac:dyDescent="0.25">
      <c r="B6215" s="16"/>
      <c r="C6215" s="100"/>
      <c r="D6215" s="97"/>
      <c r="E6215" s="52"/>
      <c r="F6215" s="54"/>
      <c r="G6215" s="95"/>
      <c r="H6215" s="58"/>
    </row>
    <row r="6216" spans="2:8" x14ac:dyDescent="0.25">
      <c r="B6216" s="16"/>
      <c r="C6216" s="100"/>
      <c r="D6216" s="97"/>
      <c r="E6216" s="52"/>
      <c r="F6216" s="54"/>
      <c r="G6216" s="95"/>
      <c r="H6216" s="58"/>
    </row>
    <row r="6217" spans="2:8" x14ac:dyDescent="0.25">
      <c r="B6217" s="16"/>
      <c r="C6217" s="100"/>
      <c r="D6217" s="97"/>
      <c r="E6217" s="52"/>
      <c r="F6217" s="54"/>
      <c r="G6217" s="95"/>
      <c r="H6217" s="58"/>
    </row>
    <row r="6218" spans="2:8" x14ac:dyDescent="0.25">
      <c r="B6218" s="16"/>
      <c r="C6218" s="100"/>
      <c r="D6218" s="97"/>
      <c r="E6218" s="52"/>
      <c r="F6218" s="54"/>
      <c r="G6218" s="95"/>
      <c r="H6218" s="58"/>
    </row>
    <row r="6219" spans="2:8" x14ac:dyDescent="0.25">
      <c r="B6219" s="16"/>
      <c r="C6219" s="100"/>
      <c r="D6219" s="97"/>
      <c r="E6219" s="52"/>
      <c r="F6219" s="54"/>
      <c r="G6219" s="95"/>
      <c r="H6219" s="58"/>
    </row>
    <row r="6220" spans="2:8" x14ac:dyDescent="0.25">
      <c r="B6220" s="16"/>
      <c r="C6220" s="100"/>
      <c r="D6220" s="97"/>
      <c r="E6220" s="52"/>
      <c r="F6220" s="54"/>
      <c r="G6220" s="95"/>
      <c r="H6220" s="58"/>
    </row>
    <row r="6221" spans="2:8" x14ac:dyDescent="0.25">
      <c r="B6221" s="16"/>
      <c r="C6221" s="100"/>
      <c r="D6221" s="97"/>
      <c r="E6221" s="52"/>
      <c r="F6221" s="54"/>
      <c r="G6221" s="95"/>
      <c r="H6221" s="58"/>
    </row>
    <row r="6222" spans="2:8" x14ac:dyDescent="0.25">
      <c r="B6222" s="16"/>
      <c r="C6222" s="100"/>
      <c r="D6222" s="97"/>
      <c r="E6222" s="52"/>
      <c r="F6222" s="54"/>
      <c r="G6222" s="95"/>
      <c r="H6222" s="58"/>
    </row>
    <row r="6223" spans="2:8" x14ac:dyDescent="0.25">
      <c r="B6223" s="16"/>
      <c r="C6223" s="100"/>
      <c r="D6223" s="97"/>
      <c r="E6223" s="52"/>
      <c r="F6223" s="54"/>
      <c r="G6223" s="95"/>
      <c r="H6223" s="58"/>
    </row>
    <row r="6224" spans="2:8" x14ac:dyDescent="0.25">
      <c r="B6224" s="16"/>
      <c r="C6224" s="100"/>
      <c r="D6224" s="97"/>
      <c r="E6224" s="52"/>
      <c r="F6224" s="54"/>
      <c r="G6224" s="95"/>
      <c r="H6224" s="58"/>
    </row>
    <row r="6225" spans="2:8" x14ac:dyDescent="0.25">
      <c r="B6225" s="16"/>
      <c r="C6225" s="100"/>
      <c r="D6225" s="97"/>
      <c r="E6225" s="52"/>
      <c r="F6225" s="54"/>
      <c r="G6225" s="95"/>
      <c r="H6225" s="58"/>
    </row>
    <row r="6226" spans="2:8" x14ac:dyDescent="0.25">
      <c r="B6226" s="16"/>
      <c r="C6226" s="100"/>
      <c r="D6226" s="97"/>
      <c r="E6226" s="52"/>
      <c r="F6226" s="54"/>
      <c r="G6226" s="95"/>
      <c r="H6226" s="58"/>
    </row>
    <row r="6227" spans="2:8" x14ac:dyDescent="0.25">
      <c r="B6227" s="16"/>
      <c r="C6227" s="100"/>
      <c r="D6227" s="97"/>
      <c r="E6227" s="52"/>
      <c r="F6227" s="54"/>
      <c r="G6227" s="95"/>
      <c r="H6227" s="58"/>
    </row>
    <row r="6228" spans="2:8" x14ac:dyDescent="0.25">
      <c r="B6228" s="16"/>
      <c r="C6228" s="100"/>
      <c r="D6228" s="97"/>
      <c r="E6228" s="52"/>
      <c r="F6228" s="54"/>
      <c r="G6228" s="95"/>
      <c r="H6228" s="58"/>
    </row>
    <row r="6229" spans="2:8" x14ac:dyDescent="0.25">
      <c r="B6229" s="16"/>
      <c r="C6229" s="100"/>
      <c r="D6229" s="97"/>
      <c r="E6229" s="52"/>
      <c r="F6229" s="54"/>
      <c r="G6229" s="95"/>
      <c r="H6229" s="58"/>
    </row>
    <row r="6230" spans="2:8" x14ac:dyDescent="0.25">
      <c r="B6230" s="16"/>
      <c r="C6230" s="100"/>
      <c r="D6230" s="97"/>
      <c r="E6230" s="52"/>
      <c r="F6230" s="54"/>
      <c r="G6230" s="95"/>
      <c r="H6230" s="58"/>
    </row>
    <row r="6231" spans="2:8" x14ac:dyDescent="0.25">
      <c r="B6231" s="16"/>
      <c r="C6231" s="100"/>
      <c r="D6231" s="97"/>
      <c r="E6231" s="52"/>
      <c r="F6231" s="54"/>
      <c r="G6231" s="95"/>
      <c r="H6231" s="58"/>
    </row>
    <row r="6232" spans="2:8" x14ac:dyDescent="0.25">
      <c r="B6232" s="16"/>
      <c r="C6232" s="100"/>
      <c r="D6232" s="97"/>
      <c r="E6232" s="52"/>
      <c r="F6232" s="54"/>
      <c r="G6232" s="95"/>
      <c r="H6232" s="58"/>
    </row>
    <row r="6233" spans="2:8" x14ac:dyDescent="0.25">
      <c r="B6233" s="16"/>
      <c r="C6233" s="100"/>
      <c r="D6233" s="97"/>
      <c r="E6233" s="52"/>
      <c r="F6233" s="54"/>
      <c r="G6233" s="95"/>
      <c r="H6233" s="58"/>
    </row>
    <row r="6234" spans="2:8" x14ac:dyDescent="0.25">
      <c r="B6234" s="16"/>
      <c r="C6234" s="100"/>
      <c r="D6234" s="97"/>
      <c r="E6234" s="52"/>
      <c r="F6234" s="54"/>
      <c r="G6234" s="95"/>
      <c r="H6234" s="58"/>
    </row>
    <row r="6235" spans="2:8" x14ac:dyDescent="0.25">
      <c r="B6235" s="16"/>
      <c r="C6235" s="100"/>
      <c r="D6235" s="97"/>
      <c r="E6235" s="52"/>
      <c r="F6235" s="54"/>
      <c r="G6235" s="95"/>
      <c r="H6235" s="58"/>
    </row>
    <row r="6236" spans="2:8" x14ac:dyDescent="0.25">
      <c r="B6236" s="16"/>
      <c r="C6236" s="100"/>
      <c r="D6236" s="97"/>
      <c r="E6236" s="52"/>
      <c r="F6236" s="54"/>
      <c r="G6236" s="95"/>
      <c r="H6236" s="58"/>
    </row>
    <row r="6237" spans="2:8" x14ac:dyDescent="0.25">
      <c r="B6237" s="16"/>
      <c r="C6237" s="100"/>
      <c r="D6237" s="97"/>
      <c r="E6237" s="52"/>
      <c r="F6237" s="54"/>
      <c r="G6237" s="95"/>
      <c r="H6237" s="58"/>
    </row>
    <row r="6238" spans="2:8" x14ac:dyDescent="0.25">
      <c r="B6238" s="16"/>
      <c r="C6238" s="100"/>
      <c r="D6238" s="97"/>
      <c r="E6238" s="52"/>
      <c r="F6238" s="54"/>
      <c r="G6238" s="95"/>
      <c r="H6238" s="58"/>
    </row>
    <row r="6239" spans="2:8" x14ac:dyDescent="0.25">
      <c r="B6239" s="16"/>
      <c r="C6239" s="100"/>
      <c r="D6239" s="97"/>
      <c r="E6239" s="52"/>
      <c r="F6239" s="54"/>
      <c r="G6239" s="95"/>
      <c r="H6239" s="58"/>
    </row>
    <row r="6240" spans="2:8" x14ac:dyDescent="0.25">
      <c r="B6240" s="16"/>
      <c r="C6240" s="100"/>
      <c r="D6240" s="97"/>
      <c r="E6240" s="52"/>
      <c r="F6240" s="54"/>
      <c r="G6240" s="95"/>
      <c r="H6240" s="58"/>
    </row>
    <row r="6241" spans="2:8" x14ac:dyDescent="0.25">
      <c r="B6241" s="16"/>
      <c r="C6241" s="100"/>
      <c r="D6241" s="97"/>
      <c r="E6241" s="52"/>
      <c r="F6241" s="54"/>
      <c r="G6241" s="95"/>
      <c r="H6241" s="58"/>
    </row>
    <row r="6242" spans="2:8" x14ac:dyDescent="0.25">
      <c r="B6242" s="16"/>
      <c r="C6242" s="100"/>
      <c r="D6242" s="97"/>
      <c r="E6242" s="52"/>
      <c r="F6242" s="54"/>
      <c r="G6242" s="95"/>
      <c r="H6242" s="58"/>
    </row>
    <row r="6243" spans="2:8" x14ac:dyDescent="0.25">
      <c r="B6243" s="16"/>
      <c r="C6243" s="100"/>
      <c r="D6243" s="97"/>
      <c r="E6243" s="52"/>
      <c r="F6243" s="54"/>
      <c r="G6243" s="95"/>
      <c r="H6243" s="58"/>
    </row>
    <row r="6244" spans="2:8" x14ac:dyDescent="0.25">
      <c r="B6244" s="16"/>
      <c r="C6244" s="100"/>
      <c r="D6244" s="97"/>
      <c r="E6244" s="52"/>
      <c r="F6244" s="54"/>
      <c r="G6244" s="95"/>
      <c r="H6244" s="58"/>
    </row>
    <row r="6245" spans="2:8" x14ac:dyDescent="0.25">
      <c r="B6245" s="16"/>
      <c r="C6245" s="100"/>
      <c r="D6245" s="97"/>
      <c r="E6245" s="52"/>
      <c r="F6245" s="54"/>
      <c r="G6245" s="95"/>
      <c r="H6245" s="58"/>
    </row>
    <row r="6246" spans="2:8" x14ac:dyDescent="0.25">
      <c r="B6246" s="16"/>
      <c r="C6246" s="100"/>
      <c r="D6246" s="97"/>
      <c r="E6246" s="52"/>
      <c r="F6246" s="54"/>
      <c r="G6246" s="95"/>
      <c r="H6246" s="58"/>
    </row>
    <row r="6247" spans="2:8" x14ac:dyDescent="0.25">
      <c r="B6247" s="16"/>
      <c r="C6247" s="100"/>
      <c r="D6247" s="97"/>
      <c r="E6247" s="52"/>
      <c r="F6247" s="54"/>
      <c r="G6247" s="95"/>
      <c r="H6247" s="58"/>
    </row>
    <row r="6248" spans="2:8" x14ac:dyDescent="0.25">
      <c r="B6248" s="16"/>
      <c r="C6248" s="100"/>
      <c r="D6248" s="97"/>
      <c r="E6248" s="52"/>
      <c r="F6248" s="54"/>
      <c r="G6248" s="95"/>
      <c r="H6248" s="58"/>
    </row>
    <row r="6249" spans="2:8" x14ac:dyDescent="0.25">
      <c r="B6249" s="16"/>
      <c r="C6249" s="100"/>
      <c r="D6249" s="97"/>
      <c r="E6249" s="52"/>
      <c r="F6249" s="54"/>
      <c r="G6249" s="95"/>
      <c r="H6249" s="58"/>
    </row>
    <row r="6250" spans="2:8" x14ac:dyDescent="0.25">
      <c r="B6250" s="16"/>
      <c r="C6250" s="100"/>
      <c r="D6250" s="97"/>
      <c r="E6250" s="52"/>
      <c r="F6250" s="54"/>
      <c r="G6250" s="95"/>
      <c r="H6250" s="58"/>
    </row>
    <row r="6251" spans="2:8" x14ac:dyDescent="0.25">
      <c r="B6251" s="16"/>
      <c r="C6251" s="100"/>
      <c r="D6251" s="97"/>
      <c r="E6251" s="52"/>
      <c r="F6251" s="54"/>
      <c r="G6251" s="95"/>
      <c r="H6251" s="58"/>
    </row>
    <row r="6252" spans="2:8" x14ac:dyDescent="0.25">
      <c r="B6252" s="16"/>
      <c r="C6252" s="100"/>
      <c r="D6252" s="97"/>
      <c r="E6252" s="52"/>
      <c r="F6252" s="54"/>
      <c r="G6252" s="95"/>
      <c r="H6252" s="58"/>
    </row>
    <row r="6253" spans="2:8" x14ac:dyDescent="0.25">
      <c r="B6253" s="16"/>
      <c r="C6253" s="100"/>
      <c r="D6253" s="97"/>
      <c r="E6253" s="52"/>
      <c r="F6253" s="54"/>
      <c r="G6253" s="95"/>
      <c r="H6253" s="58"/>
    </row>
    <row r="6254" spans="2:8" x14ac:dyDescent="0.25">
      <c r="B6254" s="16"/>
      <c r="C6254" s="100"/>
      <c r="D6254" s="97"/>
      <c r="E6254" s="52"/>
      <c r="F6254" s="54"/>
      <c r="G6254" s="95"/>
      <c r="H6254" s="58"/>
    </row>
    <row r="6255" spans="2:8" x14ac:dyDescent="0.25">
      <c r="B6255" s="16"/>
      <c r="C6255" s="100"/>
      <c r="D6255" s="97"/>
      <c r="E6255" s="52"/>
      <c r="F6255" s="54"/>
      <c r="G6255" s="95"/>
      <c r="H6255" s="58"/>
    </row>
    <row r="6256" spans="2:8" x14ac:dyDescent="0.25">
      <c r="B6256" s="16"/>
      <c r="C6256" s="100"/>
      <c r="D6256" s="97"/>
      <c r="E6256" s="52"/>
      <c r="F6256" s="54"/>
      <c r="G6256" s="95"/>
      <c r="H6256" s="58"/>
    </row>
    <row r="6257" spans="2:8" x14ac:dyDescent="0.25">
      <c r="B6257" s="16"/>
      <c r="C6257" s="100"/>
      <c r="D6257" s="97"/>
      <c r="E6257" s="52"/>
      <c r="F6257" s="54"/>
      <c r="G6257" s="95"/>
      <c r="H6257" s="58"/>
    </row>
    <row r="6258" spans="2:8" x14ac:dyDescent="0.25">
      <c r="B6258" s="16"/>
      <c r="C6258" s="100"/>
      <c r="D6258" s="97"/>
      <c r="E6258" s="52"/>
      <c r="F6258" s="54"/>
      <c r="G6258" s="95"/>
      <c r="H6258" s="58"/>
    </row>
    <row r="6259" spans="2:8" x14ac:dyDescent="0.25">
      <c r="B6259" s="16"/>
      <c r="C6259" s="100"/>
      <c r="D6259" s="97"/>
      <c r="E6259" s="52"/>
      <c r="F6259" s="54"/>
      <c r="G6259" s="95"/>
      <c r="H6259" s="58"/>
    </row>
    <row r="6260" spans="2:8" x14ac:dyDescent="0.25">
      <c r="B6260" s="16"/>
      <c r="C6260" s="100"/>
      <c r="D6260" s="97"/>
      <c r="E6260" s="52"/>
      <c r="F6260" s="54"/>
      <c r="G6260" s="95"/>
      <c r="H6260" s="58"/>
    </row>
    <row r="6261" spans="2:8" x14ac:dyDescent="0.25">
      <c r="B6261" s="16"/>
      <c r="C6261" s="100"/>
      <c r="D6261" s="97"/>
      <c r="E6261" s="52"/>
      <c r="F6261" s="54"/>
      <c r="G6261" s="95"/>
      <c r="H6261" s="58"/>
    </row>
  </sheetData>
  <mergeCells count="14">
    <mergeCell ref="A3024:F3024"/>
    <mergeCell ref="B3:H3"/>
    <mergeCell ref="B1418:H1418"/>
    <mergeCell ref="B1079:H1079"/>
    <mergeCell ref="B629:H629"/>
    <mergeCell ref="B316:H316"/>
    <mergeCell ref="B95:H95"/>
    <mergeCell ref="B2874:H2874"/>
    <mergeCell ref="B3016:H3016"/>
    <mergeCell ref="B2600:H2600"/>
    <mergeCell ref="B2002:H2002"/>
    <mergeCell ref="B1894:H1894"/>
    <mergeCell ref="B3019:H3019"/>
    <mergeCell ref="B2988:H2988"/>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50"/>
  <sheetViews>
    <sheetView topLeftCell="A400" workbookViewId="0">
      <selection activeCell="H408" sqref="H408"/>
    </sheetView>
  </sheetViews>
  <sheetFormatPr defaultRowHeight="12.75" x14ac:dyDescent="0.2"/>
  <cols>
    <col min="1" max="1" width="10.7109375" style="109" customWidth="1"/>
    <col min="2" max="2" width="45.7109375" style="110" customWidth="1"/>
    <col min="3" max="3" width="9.7109375" style="111" customWidth="1"/>
    <col min="4" max="4" width="12.7109375" style="73" customWidth="1"/>
    <col min="5" max="6" width="10.7109375" style="91" customWidth="1"/>
    <col min="7" max="7" width="15.7109375" style="113" customWidth="1"/>
    <col min="8" max="8" width="15.7109375" style="57" customWidth="1"/>
    <col min="9" max="16384" width="9.140625" style="104"/>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11" t="s">
        <v>570</v>
      </c>
      <c r="H2" s="11" t="s">
        <v>569</v>
      </c>
      <c r="I2" s="19"/>
    </row>
    <row r="3" spans="1:10" ht="57" customHeight="1" x14ac:dyDescent="0.2">
      <c r="A3" s="197" t="s">
        <v>23303</v>
      </c>
      <c r="B3" s="344" t="s">
        <v>23304</v>
      </c>
      <c r="C3" s="345"/>
      <c r="D3" s="345"/>
      <c r="E3" s="345"/>
      <c r="F3" s="345"/>
      <c r="G3" s="345"/>
      <c r="H3" s="346"/>
    </row>
    <row r="4" spans="1:10" ht="146.25" x14ac:dyDescent="0.2">
      <c r="A4" s="195" t="s">
        <v>18417</v>
      </c>
      <c r="B4" s="242" t="s">
        <v>23305</v>
      </c>
      <c r="C4" s="198"/>
      <c r="D4" s="199"/>
      <c r="E4" s="199"/>
      <c r="F4" s="199"/>
      <c r="G4" s="199"/>
      <c r="H4" s="200"/>
    </row>
    <row r="5" spans="1:10" x14ac:dyDescent="0.2">
      <c r="A5" s="193" t="s">
        <v>18418</v>
      </c>
      <c r="B5" s="234" t="s">
        <v>18419</v>
      </c>
      <c r="C5" s="188" t="s">
        <v>6</v>
      </c>
      <c r="D5" s="176"/>
      <c r="E5" s="201">
        <v>257</v>
      </c>
      <c r="F5" s="201">
        <v>46.9</v>
      </c>
      <c r="G5" s="88">
        <f t="shared" ref="G5:G67" si="0">D5*E5</f>
        <v>0</v>
      </c>
      <c r="H5" s="66">
        <f t="shared" ref="H5:H67" si="1">D5*F5</f>
        <v>0</v>
      </c>
    </row>
    <row r="6" spans="1:10" x14ac:dyDescent="0.2">
      <c r="A6" s="193" t="s">
        <v>18420</v>
      </c>
      <c r="B6" s="234" t="s">
        <v>23306</v>
      </c>
      <c r="C6" s="188" t="s">
        <v>6</v>
      </c>
      <c r="D6" s="176"/>
      <c r="E6" s="201">
        <v>287</v>
      </c>
      <c r="F6" s="201">
        <v>52</v>
      </c>
      <c r="G6" s="88">
        <f t="shared" si="0"/>
        <v>0</v>
      </c>
      <c r="H6" s="66">
        <f t="shared" si="1"/>
        <v>0</v>
      </c>
    </row>
    <row r="7" spans="1:10" x14ac:dyDescent="0.2">
      <c r="A7" s="193" t="s">
        <v>18421</v>
      </c>
      <c r="B7" s="234" t="s">
        <v>23307</v>
      </c>
      <c r="C7" s="188" t="s">
        <v>6</v>
      </c>
      <c r="D7" s="176"/>
      <c r="E7" s="201">
        <v>245</v>
      </c>
      <c r="F7" s="201">
        <v>44.7</v>
      </c>
      <c r="G7" s="88">
        <f t="shared" si="0"/>
        <v>0</v>
      </c>
      <c r="H7" s="66">
        <f t="shared" si="1"/>
        <v>0</v>
      </c>
    </row>
    <row r="8" spans="1:10" x14ac:dyDescent="0.2">
      <c r="A8" s="193" t="s">
        <v>18422</v>
      </c>
      <c r="B8" s="234" t="s">
        <v>23308</v>
      </c>
      <c r="C8" s="188" t="s">
        <v>6</v>
      </c>
      <c r="D8" s="176"/>
      <c r="E8" s="201">
        <v>263</v>
      </c>
      <c r="F8" s="201">
        <v>48</v>
      </c>
      <c r="G8" s="88">
        <f t="shared" si="0"/>
        <v>0</v>
      </c>
      <c r="H8" s="66">
        <f t="shared" si="1"/>
        <v>0</v>
      </c>
    </row>
    <row r="9" spans="1:10" x14ac:dyDescent="0.2">
      <c r="A9" s="193" t="s">
        <v>18423</v>
      </c>
      <c r="B9" s="234" t="s">
        <v>23309</v>
      </c>
      <c r="C9" s="188" t="s">
        <v>6</v>
      </c>
      <c r="D9" s="176"/>
      <c r="E9" s="201">
        <v>304</v>
      </c>
      <c r="F9" s="201">
        <v>56</v>
      </c>
      <c r="G9" s="88">
        <f t="shared" si="0"/>
        <v>0</v>
      </c>
      <c r="H9" s="66">
        <f t="shared" si="1"/>
        <v>0</v>
      </c>
    </row>
    <row r="10" spans="1:10" x14ac:dyDescent="0.2">
      <c r="A10" s="193" t="s">
        <v>18424</v>
      </c>
      <c r="B10" s="234" t="s">
        <v>23310</v>
      </c>
      <c r="C10" s="188" t="s">
        <v>6</v>
      </c>
      <c r="D10" s="176"/>
      <c r="E10" s="201">
        <v>263</v>
      </c>
      <c r="F10" s="201">
        <v>48</v>
      </c>
      <c r="G10" s="88">
        <f t="shared" si="0"/>
        <v>0</v>
      </c>
      <c r="H10" s="66">
        <f t="shared" si="1"/>
        <v>0</v>
      </c>
    </row>
    <row r="11" spans="1:10" x14ac:dyDescent="0.2">
      <c r="A11" s="193" t="s">
        <v>18425</v>
      </c>
      <c r="B11" s="234" t="s">
        <v>23311</v>
      </c>
      <c r="C11" s="188" t="s">
        <v>6</v>
      </c>
      <c r="D11" s="176"/>
      <c r="E11" s="201">
        <v>388</v>
      </c>
      <c r="F11" s="201">
        <v>71</v>
      </c>
      <c r="G11" s="88">
        <f t="shared" si="0"/>
        <v>0</v>
      </c>
      <c r="H11" s="66">
        <f t="shared" si="1"/>
        <v>0</v>
      </c>
    </row>
    <row r="12" spans="1:10" x14ac:dyDescent="0.2">
      <c r="A12" s="193" t="s">
        <v>18426</v>
      </c>
      <c r="B12" s="234" t="s">
        <v>23312</v>
      </c>
      <c r="C12" s="188" t="s">
        <v>6</v>
      </c>
      <c r="D12" s="176"/>
      <c r="E12" s="201">
        <v>486</v>
      </c>
      <c r="F12" s="201">
        <v>89</v>
      </c>
      <c r="G12" s="88">
        <f t="shared" si="0"/>
        <v>0</v>
      </c>
      <c r="H12" s="66">
        <f t="shared" si="1"/>
        <v>0</v>
      </c>
    </row>
    <row r="13" spans="1:10" x14ac:dyDescent="0.2">
      <c r="A13" s="193" t="s">
        <v>18427</v>
      </c>
      <c r="B13" s="234" t="s">
        <v>23313</v>
      </c>
      <c r="C13" s="188" t="s">
        <v>6</v>
      </c>
      <c r="D13" s="176"/>
      <c r="E13" s="201">
        <v>388</v>
      </c>
      <c r="F13" s="201">
        <v>71</v>
      </c>
      <c r="G13" s="88">
        <f t="shared" si="0"/>
        <v>0</v>
      </c>
      <c r="H13" s="66">
        <f t="shared" si="1"/>
        <v>0</v>
      </c>
    </row>
    <row r="14" spans="1:10" x14ac:dyDescent="0.2">
      <c r="A14" s="193" t="s">
        <v>18428</v>
      </c>
      <c r="B14" s="234" t="s">
        <v>23314</v>
      </c>
      <c r="C14" s="188" t="s">
        <v>6</v>
      </c>
      <c r="D14" s="176"/>
      <c r="E14" s="201">
        <v>414</v>
      </c>
      <c r="F14" s="201">
        <v>76</v>
      </c>
      <c r="G14" s="88">
        <f t="shared" si="0"/>
        <v>0</v>
      </c>
      <c r="H14" s="66">
        <f t="shared" si="1"/>
        <v>0</v>
      </c>
    </row>
    <row r="15" spans="1:10" x14ac:dyDescent="0.2">
      <c r="A15" s="193" t="s">
        <v>18429</v>
      </c>
      <c r="B15" s="234" t="s">
        <v>23315</v>
      </c>
      <c r="C15" s="188" t="s">
        <v>6</v>
      </c>
      <c r="D15" s="176"/>
      <c r="E15" s="201">
        <v>512</v>
      </c>
      <c r="F15" s="201">
        <v>93</v>
      </c>
      <c r="G15" s="88">
        <f t="shared" si="0"/>
        <v>0</v>
      </c>
      <c r="H15" s="66">
        <f t="shared" si="1"/>
        <v>0</v>
      </c>
    </row>
    <row r="16" spans="1:10" x14ac:dyDescent="0.2">
      <c r="A16" s="193" t="s">
        <v>18430</v>
      </c>
      <c r="B16" s="234" t="s">
        <v>23316</v>
      </c>
      <c r="C16" s="188" t="s">
        <v>6</v>
      </c>
      <c r="D16" s="176"/>
      <c r="E16" s="201">
        <v>414</v>
      </c>
      <c r="F16" s="201">
        <v>76</v>
      </c>
      <c r="G16" s="88">
        <f t="shared" si="0"/>
        <v>0</v>
      </c>
      <c r="H16" s="66">
        <f t="shared" si="1"/>
        <v>0</v>
      </c>
    </row>
    <row r="17" spans="1:8" ht="146.25" x14ac:dyDescent="0.2">
      <c r="A17" s="195" t="s">
        <v>18431</v>
      </c>
      <c r="B17" s="242" t="s">
        <v>23317</v>
      </c>
      <c r="C17" s="198"/>
      <c r="D17" s="199"/>
      <c r="E17" s="199"/>
      <c r="F17" s="199"/>
      <c r="G17" s="199"/>
      <c r="H17" s="200"/>
    </row>
    <row r="18" spans="1:8" ht="22.5" x14ac:dyDescent="0.2">
      <c r="A18" s="193" t="s">
        <v>18432</v>
      </c>
      <c r="B18" s="234" t="s">
        <v>18433</v>
      </c>
      <c r="C18" s="188" t="s">
        <v>6</v>
      </c>
      <c r="D18" s="176"/>
      <c r="E18" s="201">
        <v>224</v>
      </c>
      <c r="F18" s="201">
        <v>40.9</v>
      </c>
      <c r="G18" s="88">
        <f t="shared" si="0"/>
        <v>0</v>
      </c>
      <c r="H18" s="66">
        <f t="shared" si="1"/>
        <v>0</v>
      </c>
    </row>
    <row r="19" spans="1:8" x14ac:dyDescent="0.2">
      <c r="A19" s="193" t="s">
        <v>18434</v>
      </c>
      <c r="B19" s="234" t="s">
        <v>18435</v>
      </c>
      <c r="C19" s="188" t="s">
        <v>6</v>
      </c>
      <c r="D19" s="176"/>
      <c r="E19" s="201">
        <v>275</v>
      </c>
      <c r="F19" s="201">
        <v>50</v>
      </c>
      <c r="G19" s="88">
        <f t="shared" si="0"/>
        <v>0</v>
      </c>
      <c r="H19" s="66">
        <f t="shared" si="1"/>
        <v>0</v>
      </c>
    </row>
    <row r="20" spans="1:8" x14ac:dyDescent="0.2">
      <c r="A20" s="193" t="s">
        <v>18436</v>
      </c>
      <c r="B20" s="234" t="s">
        <v>18437</v>
      </c>
      <c r="C20" s="188" t="s">
        <v>6</v>
      </c>
      <c r="D20" s="176"/>
      <c r="E20" s="201">
        <v>411</v>
      </c>
      <c r="F20" s="201">
        <v>75</v>
      </c>
      <c r="G20" s="88">
        <f t="shared" si="0"/>
        <v>0</v>
      </c>
      <c r="H20" s="66">
        <f t="shared" si="1"/>
        <v>0</v>
      </c>
    </row>
    <row r="21" spans="1:8" ht="22.5" x14ac:dyDescent="0.2">
      <c r="A21" s="193" t="s">
        <v>18438</v>
      </c>
      <c r="B21" s="234" t="s">
        <v>18439</v>
      </c>
      <c r="C21" s="188" t="s">
        <v>6</v>
      </c>
      <c r="D21" s="176"/>
      <c r="E21" s="201">
        <v>238</v>
      </c>
      <c r="F21" s="201">
        <v>43.5</v>
      </c>
      <c r="G21" s="88">
        <f t="shared" si="0"/>
        <v>0</v>
      </c>
      <c r="H21" s="66">
        <f t="shared" si="1"/>
        <v>0</v>
      </c>
    </row>
    <row r="22" spans="1:8" x14ac:dyDescent="0.2">
      <c r="A22" s="193" t="s">
        <v>18440</v>
      </c>
      <c r="B22" s="234" t="s">
        <v>18441</v>
      </c>
      <c r="C22" s="188" t="s">
        <v>6</v>
      </c>
      <c r="D22" s="176"/>
      <c r="E22" s="201">
        <v>293</v>
      </c>
      <c r="F22" s="201">
        <v>53</v>
      </c>
      <c r="G22" s="88">
        <f t="shared" si="0"/>
        <v>0</v>
      </c>
      <c r="H22" s="66">
        <f t="shared" si="1"/>
        <v>0</v>
      </c>
    </row>
    <row r="23" spans="1:8" x14ac:dyDescent="0.2">
      <c r="A23" s="193" t="s">
        <v>18442</v>
      </c>
      <c r="B23" s="234" t="s">
        <v>18443</v>
      </c>
      <c r="C23" s="188" t="s">
        <v>6</v>
      </c>
      <c r="D23" s="176"/>
      <c r="E23" s="201">
        <v>428</v>
      </c>
      <c r="F23" s="201">
        <v>53</v>
      </c>
      <c r="G23" s="88">
        <f t="shared" si="0"/>
        <v>0</v>
      </c>
      <c r="H23" s="66">
        <f t="shared" si="1"/>
        <v>0</v>
      </c>
    </row>
    <row r="24" spans="1:8" ht="22.5" x14ac:dyDescent="0.2">
      <c r="A24" s="193" t="s">
        <v>18444</v>
      </c>
      <c r="B24" s="234" t="s">
        <v>18445</v>
      </c>
      <c r="C24" s="188" t="s">
        <v>6</v>
      </c>
      <c r="D24" s="176"/>
      <c r="E24" s="201">
        <v>367</v>
      </c>
      <c r="F24" s="201">
        <v>53</v>
      </c>
      <c r="G24" s="88">
        <f t="shared" si="0"/>
        <v>0</v>
      </c>
      <c r="H24" s="66">
        <f t="shared" si="1"/>
        <v>0</v>
      </c>
    </row>
    <row r="25" spans="1:8" x14ac:dyDescent="0.2">
      <c r="A25" s="193" t="s">
        <v>18446</v>
      </c>
      <c r="B25" s="234" t="s">
        <v>18447</v>
      </c>
      <c r="C25" s="188" t="s">
        <v>6</v>
      </c>
      <c r="D25" s="176"/>
      <c r="E25" s="201">
        <v>388</v>
      </c>
      <c r="F25" s="201">
        <v>53</v>
      </c>
      <c r="G25" s="88">
        <f t="shared" si="0"/>
        <v>0</v>
      </c>
      <c r="H25" s="66">
        <f t="shared" si="1"/>
        <v>0</v>
      </c>
    </row>
    <row r="26" spans="1:8" x14ac:dyDescent="0.2">
      <c r="A26" s="193" t="s">
        <v>18448</v>
      </c>
      <c r="B26" s="234" t="s">
        <v>18449</v>
      </c>
      <c r="C26" s="188" t="s">
        <v>6</v>
      </c>
      <c r="D26" s="176"/>
      <c r="E26" s="201">
        <v>529</v>
      </c>
      <c r="F26" s="201">
        <v>53</v>
      </c>
      <c r="G26" s="88">
        <f t="shared" si="0"/>
        <v>0</v>
      </c>
      <c r="H26" s="66">
        <f t="shared" si="1"/>
        <v>0</v>
      </c>
    </row>
    <row r="27" spans="1:8" ht="22.5" x14ac:dyDescent="0.2">
      <c r="A27" s="193" t="s">
        <v>18450</v>
      </c>
      <c r="B27" s="234" t="s">
        <v>18451</v>
      </c>
      <c r="C27" s="188" t="s">
        <v>6</v>
      </c>
      <c r="D27" s="176"/>
      <c r="E27" s="201">
        <v>393</v>
      </c>
      <c r="F27" s="201">
        <v>53</v>
      </c>
      <c r="G27" s="88">
        <f t="shared" si="0"/>
        <v>0</v>
      </c>
      <c r="H27" s="66">
        <f t="shared" si="1"/>
        <v>0</v>
      </c>
    </row>
    <row r="28" spans="1:8" x14ac:dyDescent="0.2">
      <c r="A28" s="193" t="s">
        <v>18452</v>
      </c>
      <c r="B28" s="234" t="s">
        <v>18453</v>
      </c>
      <c r="C28" s="188" t="s">
        <v>6</v>
      </c>
      <c r="D28" s="176"/>
      <c r="E28" s="201">
        <v>459</v>
      </c>
      <c r="F28" s="201">
        <v>53</v>
      </c>
      <c r="G28" s="88">
        <f t="shared" si="0"/>
        <v>0</v>
      </c>
      <c r="H28" s="66">
        <f t="shared" si="1"/>
        <v>0</v>
      </c>
    </row>
    <row r="29" spans="1:8" x14ac:dyDescent="0.2">
      <c r="A29" s="193" t="s">
        <v>18454</v>
      </c>
      <c r="B29" s="234" t="s">
        <v>18455</v>
      </c>
      <c r="C29" s="188" t="s">
        <v>6</v>
      </c>
      <c r="D29" s="176"/>
      <c r="E29" s="201">
        <v>556</v>
      </c>
      <c r="F29" s="201">
        <v>53</v>
      </c>
      <c r="G29" s="88">
        <f t="shared" si="0"/>
        <v>0</v>
      </c>
      <c r="H29" s="66">
        <f t="shared" si="1"/>
        <v>0</v>
      </c>
    </row>
    <row r="30" spans="1:8" ht="146.25" x14ac:dyDescent="0.2">
      <c r="A30" s="195" t="s">
        <v>18456</v>
      </c>
      <c r="B30" s="242" t="s">
        <v>23318</v>
      </c>
      <c r="C30" s="198"/>
      <c r="D30" s="199"/>
      <c r="E30" s="199"/>
      <c r="F30" s="199"/>
      <c r="G30" s="199"/>
      <c r="H30" s="200"/>
    </row>
    <row r="31" spans="1:8" x14ac:dyDescent="0.2">
      <c r="A31" s="193" t="s">
        <v>18457</v>
      </c>
      <c r="B31" s="234" t="s">
        <v>18458</v>
      </c>
      <c r="C31" s="188" t="s">
        <v>6</v>
      </c>
      <c r="D31" s="176"/>
      <c r="E31" s="201">
        <v>480</v>
      </c>
      <c r="F31" s="201">
        <v>88</v>
      </c>
      <c r="G31" s="88">
        <f t="shared" si="0"/>
        <v>0</v>
      </c>
      <c r="H31" s="66">
        <f t="shared" si="1"/>
        <v>0</v>
      </c>
    </row>
    <row r="32" spans="1:8" x14ac:dyDescent="0.2">
      <c r="A32" s="193" t="s">
        <v>18459</v>
      </c>
      <c r="B32" s="234" t="s">
        <v>18460</v>
      </c>
      <c r="C32" s="188" t="s">
        <v>6</v>
      </c>
      <c r="D32" s="176"/>
      <c r="E32" s="201">
        <v>510</v>
      </c>
      <c r="F32" s="201">
        <v>88</v>
      </c>
      <c r="G32" s="88">
        <f t="shared" si="0"/>
        <v>0</v>
      </c>
      <c r="H32" s="66">
        <f t="shared" si="1"/>
        <v>0</v>
      </c>
    </row>
    <row r="33" spans="1:8" x14ac:dyDescent="0.2">
      <c r="A33" s="193" t="s">
        <v>18461</v>
      </c>
      <c r="B33" s="234" t="s">
        <v>18462</v>
      </c>
      <c r="C33" s="188" t="s">
        <v>6</v>
      </c>
      <c r="D33" s="176"/>
      <c r="E33" s="201">
        <v>539</v>
      </c>
      <c r="F33" s="201">
        <v>88</v>
      </c>
      <c r="G33" s="88">
        <f t="shared" si="0"/>
        <v>0</v>
      </c>
      <c r="H33" s="66">
        <f t="shared" si="1"/>
        <v>0</v>
      </c>
    </row>
    <row r="34" spans="1:8" ht="123.75" x14ac:dyDescent="0.2">
      <c r="A34" s="195" t="s">
        <v>18463</v>
      </c>
      <c r="B34" s="242" t="s">
        <v>23319</v>
      </c>
      <c r="C34" s="198"/>
      <c r="D34" s="199"/>
      <c r="E34" s="199"/>
      <c r="F34" s="199"/>
      <c r="G34" s="199"/>
      <c r="H34" s="200"/>
    </row>
    <row r="35" spans="1:8" x14ac:dyDescent="0.2">
      <c r="A35" s="193" t="s">
        <v>18464</v>
      </c>
      <c r="B35" s="234" t="s">
        <v>18465</v>
      </c>
      <c r="C35" s="188" t="s">
        <v>6</v>
      </c>
      <c r="D35" s="176"/>
      <c r="E35" s="201">
        <v>440</v>
      </c>
      <c r="F35" s="201">
        <v>80</v>
      </c>
      <c r="G35" s="88">
        <f t="shared" si="0"/>
        <v>0</v>
      </c>
      <c r="H35" s="66">
        <f t="shared" si="1"/>
        <v>0</v>
      </c>
    </row>
    <row r="36" spans="1:8" x14ac:dyDescent="0.2">
      <c r="A36" s="193" t="s">
        <v>18466</v>
      </c>
      <c r="B36" s="234" t="s">
        <v>18460</v>
      </c>
      <c r="C36" s="188" t="s">
        <v>6</v>
      </c>
      <c r="D36" s="176"/>
      <c r="E36" s="201">
        <v>471</v>
      </c>
      <c r="F36" s="201">
        <v>86</v>
      </c>
      <c r="G36" s="88">
        <f t="shared" si="0"/>
        <v>0</v>
      </c>
      <c r="H36" s="66">
        <f t="shared" si="1"/>
        <v>0</v>
      </c>
    </row>
    <row r="37" spans="1:8" x14ac:dyDescent="0.2">
      <c r="A37" s="193" t="s">
        <v>18467</v>
      </c>
      <c r="B37" s="234" t="s">
        <v>18462</v>
      </c>
      <c r="C37" s="188" t="s">
        <v>6</v>
      </c>
      <c r="D37" s="176"/>
      <c r="E37" s="201">
        <v>500</v>
      </c>
      <c r="F37" s="201">
        <v>91</v>
      </c>
      <c r="G37" s="88">
        <f t="shared" si="0"/>
        <v>0</v>
      </c>
      <c r="H37" s="66">
        <f t="shared" si="1"/>
        <v>0</v>
      </c>
    </row>
    <row r="38" spans="1:8" ht="90" x14ac:dyDescent="0.2">
      <c r="A38" s="195" t="s">
        <v>18468</v>
      </c>
      <c r="B38" s="242" t="s">
        <v>23320</v>
      </c>
      <c r="C38" s="198"/>
      <c r="D38" s="199"/>
      <c r="E38" s="199"/>
      <c r="F38" s="199"/>
      <c r="G38" s="199"/>
      <c r="H38" s="200"/>
    </row>
    <row r="39" spans="1:8" x14ac:dyDescent="0.2">
      <c r="A39" s="193" t="s">
        <v>18469</v>
      </c>
      <c r="B39" s="234" t="s">
        <v>18470</v>
      </c>
      <c r="C39" s="188" t="s">
        <v>6</v>
      </c>
      <c r="D39" s="176"/>
      <c r="E39" s="201">
        <v>126</v>
      </c>
      <c r="F39" s="201">
        <v>23.1</v>
      </c>
      <c r="G39" s="88">
        <f t="shared" si="0"/>
        <v>0</v>
      </c>
      <c r="H39" s="66">
        <f t="shared" si="1"/>
        <v>0</v>
      </c>
    </row>
    <row r="40" spans="1:8" ht="22.5" x14ac:dyDescent="0.2">
      <c r="A40" s="193" t="s">
        <v>18471</v>
      </c>
      <c r="B40" s="234" t="s">
        <v>18472</v>
      </c>
      <c r="C40" s="188" t="s">
        <v>6</v>
      </c>
      <c r="D40" s="176"/>
      <c r="E40" s="201">
        <v>139</v>
      </c>
      <c r="F40" s="201">
        <v>25.3</v>
      </c>
      <c r="G40" s="88">
        <f t="shared" si="0"/>
        <v>0</v>
      </c>
      <c r="H40" s="66">
        <f t="shared" si="1"/>
        <v>0</v>
      </c>
    </row>
    <row r="41" spans="1:8" ht="22.5" x14ac:dyDescent="0.2">
      <c r="A41" s="193" t="s">
        <v>18473</v>
      </c>
      <c r="B41" s="234" t="s">
        <v>18474</v>
      </c>
      <c r="C41" s="188" t="s">
        <v>6</v>
      </c>
      <c r="D41" s="176"/>
      <c r="E41" s="201">
        <v>284</v>
      </c>
      <c r="F41" s="201">
        <v>52</v>
      </c>
      <c r="G41" s="88">
        <f t="shared" si="0"/>
        <v>0</v>
      </c>
      <c r="H41" s="66">
        <f t="shared" si="1"/>
        <v>0</v>
      </c>
    </row>
    <row r="42" spans="1:8" x14ac:dyDescent="0.2">
      <c r="A42" s="193" t="s">
        <v>18475</v>
      </c>
      <c r="B42" s="234" t="s">
        <v>18476</v>
      </c>
      <c r="C42" s="188" t="s">
        <v>6</v>
      </c>
      <c r="D42" s="176"/>
      <c r="E42" s="201">
        <v>190</v>
      </c>
      <c r="F42" s="201">
        <v>34.700000000000003</v>
      </c>
      <c r="G42" s="88">
        <f t="shared" si="0"/>
        <v>0</v>
      </c>
      <c r="H42" s="66">
        <f t="shared" si="1"/>
        <v>0</v>
      </c>
    </row>
    <row r="43" spans="1:8" ht="22.5" x14ac:dyDescent="0.2">
      <c r="A43" s="193" t="s">
        <v>18477</v>
      </c>
      <c r="B43" s="234" t="s">
        <v>18478</v>
      </c>
      <c r="C43" s="188" t="s">
        <v>6</v>
      </c>
      <c r="D43" s="176"/>
      <c r="E43" s="201">
        <v>169</v>
      </c>
      <c r="F43" s="201">
        <v>30.8</v>
      </c>
      <c r="G43" s="88">
        <f t="shared" si="0"/>
        <v>0</v>
      </c>
      <c r="H43" s="66">
        <f t="shared" si="1"/>
        <v>0</v>
      </c>
    </row>
    <row r="44" spans="1:8" ht="22.5" x14ac:dyDescent="0.2">
      <c r="A44" s="193" t="s">
        <v>18479</v>
      </c>
      <c r="B44" s="234" t="s">
        <v>18480</v>
      </c>
      <c r="C44" s="188" t="s">
        <v>6</v>
      </c>
      <c r="D44" s="176"/>
      <c r="E44" s="201">
        <v>369</v>
      </c>
      <c r="F44" s="201">
        <v>52</v>
      </c>
      <c r="G44" s="88">
        <f t="shared" si="0"/>
        <v>0</v>
      </c>
      <c r="H44" s="66">
        <f t="shared" si="1"/>
        <v>0</v>
      </c>
    </row>
    <row r="45" spans="1:8" ht="146.25" x14ac:dyDescent="0.2">
      <c r="A45" s="195" t="s">
        <v>18481</v>
      </c>
      <c r="B45" s="242" t="s">
        <v>23321</v>
      </c>
      <c r="C45" s="198"/>
      <c r="D45" s="199"/>
      <c r="E45" s="199"/>
      <c r="F45" s="199"/>
      <c r="G45" s="199"/>
      <c r="H45" s="200"/>
    </row>
    <row r="46" spans="1:8" x14ac:dyDescent="0.2">
      <c r="A46" s="193" t="s">
        <v>18482</v>
      </c>
      <c r="B46" s="234" t="s">
        <v>18483</v>
      </c>
      <c r="C46" s="188" t="s">
        <v>6</v>
      </c>
      <c r="D46" s="176"/>
      <c r="E46" s="201">
        <v>348</v>
      </c>
      <c r="F46" s="201">
        <v>64</v>
      </c>
      <c r="G46" s="88">
        <f t="shared" si="0"/>
        <v>0</v>
      </c>
      <c r="H46" s="66">
        <f t="shared" si="1"/>
        <v>0</v>
      </c>
    </row>
    <row r="47" spans="1:8" x14ac:dyDescent="0.2">
      <c r="A47" s="193" t="s">
        <v>18484</v>
      </c>
      <c r="B47" s="234" t="s">
        <v>18485</v>
      </c>
      <c r="C47" s="188" t="s">
        <v>6</v>
      </c>
      <c r="D47" s="176"/>
      <c r="E47" s="201">
        <v>388</v>
      </c>
      <c r="F47" s="201">
        <v>71</v>
      </c>
      <c r="G47" s="88">
        <f t="shared" si="0"/>
        <v>0</v>
      </c>
      <c r="H47" s="66">
        <f t="shared" si="1"/>
        <v>0</v>
      </c>
    </row>
    <row r="48" spans="1:8" x14ac:dyDescent="0.2">
      <c r="A48" s="193" t="s">
        <v>18486</v>
      </c>
      <c r="B48" s="234" t="s">
        <v>18487</v>
      </c>
      <c r="C48" s="188" t="s">
        <v>6</v>
      </c>
      <c r="D48" s="176"/>
      <c r="E48" s="201">
        <v>569</v>
      </c>
      <c r="F48" s="201">
        <v>104</v>
      </c>
      <c r="G48" s="88">
        <f t="shared" si="0"/>
        <v>0</v>
      </c>
      <c r="H48" s="66">
        <f t="shared" si="1"/>
        <v>0</v>
      </c>
    </row>
    <row r="49" spans="1:8" x14ac:dyDescent="0.2">
      <c r="A49" s="193" t="s">
        <v>18488</v>
      </c>
      <c r="B49" s="234" t="s">
        <v>18489</v>
      </c>
      <c r="C49" s="188" t="s">
        <v>6</v>
      </c>
      <c r="D49" s="176"/>
      <c r="E49" s="201">
        <v>665</v>
      </c>
      <c r="F49" s="201">
        <v>121</v>
      </c>
      <c r="G49" s="88">
        <f t="shared" si="0"/>
        <v>0</v>
      </c>
      <c r="H49" s="66">
        <f t="shared" si="1"/>
        <v>0</v>
      </c>
    </row>
    <row r="50" spans="1:8" ht="135" x14ac:dyDescent="0.2">
      <c r="A50" s="195" t="s">
        <v>18490</v>
      </c>
      <c r="B50" s="242" t="s">
        <v>23322</v>
      </c>
      <c r="C50" s="198"/>
      <c r="D50" s="199"/>
      <c r="E50" s="199"/>
      <c r="F50" s="199"/>
      <c r="G50" s="199"/>
      <c r="H50" s="200"/>
    </row>
    <row r="51" spans="1:8" x14ac:dyDescent="0.2">
      <c r="A51" s="193" t="s">
        <v>18491</v>
      </c>
      <c r="B51" s="234" t="s">
        <v>18483</v>
      </c>
      <c r="C51" s="188" t="s">
        <v>6</v>
      </c>
      <c r="D51" s="176"/>
      <c r="E51" s="201">
        <v>277</v>
      </c>
      <c r="F51" s="201">
        <v>51</v>
      </c>
      <c r="G51" s="88">
        <f t="shared" si="0"/>
        <v>0</v>
      </c>
      <c r="H51" s="66">
        <f t="shared" si="1"/>
        <v>0</v>
      </c>
    </row>
    <row r="52" spans="1:8" x14ac:dyDescent="0.2">
      <c r="A52" s="193" t="s">
        <v>18492</v>
      </c>
      <c r="B52" s="234" t="s">
        <v>18485</v>
      </c>
      <c r="C52" s="188" t="s">
        <v>6</v>
      </c>
      <c r="D52" s="176"/>
      <c r="E52" s="201">
        <v>317</v>
      </c>
      <c r="F52" s="201">
        <v>58</v>
      </c>
      <c r="G52" s="88">
        <f t="shared" si="0"/>
        <v>0</v>
      </c>
      <c r="H52" s="66">
        <f t="shared" si="1"/>
        <v>0</v>
      </c>
    </row>
    <row r="53" spans="1:8" x14ac:dyDescent="0.2">
      <c r="A53" s="193" t="s">
        <v>18493</v>
      </c>
      <c r="B53" s="234" t="s">
        <v>18489</v>
      </c>
      <c r="C53" s="188" t="s">
        <v>6</v>
      </c>
      <c r="D53" s="176"/>
      <c r="E53" s="201">
        <v>589</v>
      </c>
      <c r="F53" s="201">
        <v>108</v>
      </c>
      <c r="G53" s="88">
        <f t="shared" si="0"/>
        <v>0</v>
      </c>
      <c r="H53" s="66">
        <f t="shared" si="1"/>
        <v>0</v>
      </c>
    </row>
    <row r="54" spans="1:8" ht="56.25" x14ac:dyDescent="0.2">
      <c r="A54" s="195" t="s">
        <v>18494</v>
      </c>
      <c r="B54" s="242" t="s">
        <v>23323</v>
      </c>
      <c r="C54" s="198"/>
      <c r="D54" s="199"/>
      <c r="E54" s="199"/>
      <c r="F54" s="199"/>
      <c r="G54" s="199"/>
      <c r="H54" s="200"/>
    </row>
    <row r="55" spans="1:8" x14ac:dyDescent="0.2">
      <c r="A55" s="193" t="s">
        <v>18495</v>
      </c>
      <c r="B55" s="234" t="s">
        <v>18496</v>
      </c>
      <c r="C55" s="188" t="s">
        <v>6</v>
      </c>
      <c r="D55" s="176"/>
      <c r="E55" s="201">
        <v>364</v>
      </c>
      <c r="F55" s="201">
        <v>66</v>
      </c>
      <c r="G55" s="88">
        <f t="shared" si="0"/>
        <v>0</v>
      </c>
      <c r="H55" s="66">
        <f t="shared" si="1"/>
        <v>0</v>
      </c>
    </row>
    <row r="56" spans="1:8" x14ac:dyDescent="0.2">
      <c r="A56" s="193" t="s">
        <v>18497</v>
      </c>
      <c r="B56" s="234" t="s">
        <v>18498</v>
      </c>
      <c r="C56" s="188" t="s">
        <v>6</v>
      </c>
      <c r="D56" s="176"/>
      <c r="E56" s="201">
        <v>393</v>
      </c>
      <c r="F56" s="201">
        <v>66</v>
      </c>
      <c r="G56" s="88">
        <f t="shared" si="0"/>
        <v>0</v>
      </c>
      <c r="H56" s="66">
        <f t="shared" si="1"/>
        <v>0</v>
      </c>
    </row>
    <row r="57" spans="1:8" x14ac:dyDescent="0.2">
      <c r="A57" s="193" t="s">
        <v>18499</v>
      </c>
      <c r="B57" s="234" t="s">
        <v>18500</v>
      </c>
      <c r="C57" s="188" t="s">
        <v>6</v>
      </c>
      <c r="D57" s="176"/>
      <c r="E57" s="201">
        <v>422</v>
      </c>
      <c r="F57" s="201">
        <v>66</v>
      </c>
      <c r="G57" s="88">
        <f t="shared" si="0"/>
        <v>0</v>
      </c>
      <c r="H57" s="66">
        <f t="shared" si="1"/>
        <v>0</v>
      </c>
    </row>
    <row r="58" spans="1:8" ht="56.25" x14ac:dyDescent="0.2">
      <c r="A58" s="195" t="s">
        <v>18501</v>
      </c>
      <c r="B58" s="242" t="s">
        <v>23324</v>
      </c>
      <c r="C58" s="198"/>
      <c r="D58" s="199"/>
      <c r="E58" s="199"/>
      <c r="F58" s="199"/>
      <c r="G58" s="199"/>
      <c r="H58" s="200"/>
    </row>
    <row r="59" spans="1:8" x14ac:dyDescent="0.2">
      <c r="A59" s="193" t="s">
        <v>18502</v>
      </c>
      <c r="B59" s="234" t="s">
        <v>18503</v>
      </c>
      <c r="C59" s="188" t="s">
        <v>6</v>
      </c>
      <c r="D59" s="176"/>
      <c r="E59" s="201">
        <v>96</v>
      </c>
      <c r="F59" s="201">
        <v>17.399999999999999</v>
      </c>
      <c r="G59" s="88">
        <f t="shared" si="0"/>
        <v>0</v>
      </c>
      <c r="H59" s="66">
        <f t="shared" si="1"/>
        <v>0</v>
      </c>
    </row>
    <row r="60" spans="1:8" x14ac:dyDescent="0.2">
      <c r="A60" s="193" t="s">
        <v>18504</v>
      </c>
      <c r="B60" s="234" t="s">
        <v>18505</v>
      </c>
      <c r="C60" s="188" t="s">
        <v>6</v>
      </c>
      <c r="D60" s="176"/>
      <c r="E60" s="201">
        <v>115</v>
      </c>
      <c r="F60" s="201">
        <v>17.399999999999999</v>
      </c>
      <c r="G60" s="88">
        <f t="shared" si="0"/>
        <v>0</v>
      </c>
      <c r="H60" s="66">
        <f t="shared" si="1"/>
        <v>0</v>
      </c>
    </row>
    <row r="61" spans="1:8" x14ac:dyDescent="0.2">
      <c r="A61" s="193" t="s">
        <v>18506</v>
      </c>
      <c r="B61" s="234" t="s">
        <v>18507</v>
      </c>
      <c r="C61" s="188" t="s">
        <v>6</v>
      </c>
      <c r="D61" s="176"/>
      <c r="E61" s="201">
        <v>140</v>
      </c>
      <c r="F61" s="201">
        <v>17.399999999999999</v>
      </c>
      <c r="G61" s="88">
        <f t="shared" si="0"/>
        <v>0</v>
      </c>
      <c r="H61" s="66">
        <f t="shared" si="1"/>
        <v>0</v>
      </c>
    </row>
    <row r="62" spans="1:8" x14ac:dyDescent="0.2">
      <c r="A62" s="193" t="s">
        <v>18508</v>
      </c>
      <c r="B62" s="234" t="s">
        <v>18509</v>
      </c>
      <c r="C62" s="188" t="s">
        <v>6</v>
      </c>
      <c r="D62" s="176"/>
      <c r="E62" s="201">
        <v>163</v>
      </c>
      <c r="F62" s="201">
        <v>17.399999999999999</v>
      </c>
      <c r="G62" s="88">
        <f t="shared" si="0"/>
        <v>0</v>
      </c>
      <c r="H62" s="66">
        <f t="shared" si="1"/>
        <v>0</v>
      </c>
    </row>
    <row r="63" spans="1:8" ht="45" x14ac:dyDescent="0.2">
      <c r="A63" s="195" t="s">
        <v>18510</v>
      </c>
      <c r="B63" s="242" t="s">
        <v>23325</v>
      </c>
      <c r="C63" s="198"/>
      <c r="D63" s="199"/>
      <c r="E63" s="199"/>
      <c r="F63" s="199"/>
      <c r="G63" s="199"/>
      <c r="H63" s="200"/>
    </row>
    <row r="64" spans="1:8" x14ac:dyDescent="0.2">
      <c r="A64" s="193" t="s">
        <v>18511</v>
      </c>
      <c r="B64" s="234" t="s">
        <v>18512</v>
      </c>
      <c r="C64" s="188" t="s">
        <v>6</v>
      </c>
      <c r="D64" s="176"/>
      <c r="E64" s="201">
        <v>48.8</v>
      </c>
      <c r="F64" s="201">
        <v>11.8</v>
      </c>
      <c r="G64" s="88">
        <f t="shared" si="0"/>
        <v>0</v>
      </c>
      <c r="H64" s="66">
        <f t="shared" si="1"/>
        <v>0</v>
      </c>
    </row>
    <row r="65" spans="1:8" x14ac:dyDescent="0.2">
      <c r="A65" s="193" t="s">
        <v>18513</v>
      </c>
      <c r="B65" s="234" t="s">
        <v>18514</v>
      </c>
      <c r="C65" s="188" t="s">
        <v>6</v>
      </c>
      <c r="D65" s="176"/>
      <c r="E65" s="201">
        <v>65</v>
      </c>
      <c r="F65" s="201">
        <v>11.8</v>
      </c>
      <c r="G65" s="88">
        <f t="shared" si="0"/>
        <v>0</v>
      </c>
      <c r="H65" s="66">
        <f t="shared" si="1"/>
        <v>0</v>
      </c>
    </row>
    <row r="66" spans="1:8" x14ac:dyDescent="0.2">
      <c r="A66" s="193" t="s">
        <v>18515</v>
      </c>
      <c r="B66" s="234" t="s">
        <v>18516</v>
      </c>
      <c r="C66" s="188" t="s">
        <v>6</v>
      </c>
      <c r="D66" s="176"/>
      <c r="E66" s="201">
        <v>63</v>
      </c>
      <c r="F66" s="201">
        <v>11.8</v>
      </c>
      <c r="G66" s="88">
        <f t="shared" si="0"/>
        <v>0</v>
      </c>
      <c r="H66" s="66">
        <f t="shared" si="1"/>
        <v>0</v>
      </c>
    </row>
    <row r="67" spans="1:8" x14ac:dyDescent="0.2">
      <c r="A67" s="193" t="s">
        <v>18517</v>
      </c>
      <c r="B67" s="234" t="s">
        <v>18518</v>
      </c>
      <c r="C67" s="188" t="s">
        <v>6</v>
      </c>
      <c r="D67" s="176"/>
      <c r="E67" s="201">
        <v>88</v>
      </c>
      <c r="F67" s="201">
        <v>11.8</v>
      </c>
      <c r="G67" s="88">
        <f t="shared" si="0"/>
        <v>0</v>
      </c>
      <c r="H67" s="66">
        <f t="shared" si="1"/>
        <v>0</v>
      </c>
    </row>
    <row r="68" spans="1:8" ht="45" x14ac:dyDescent="0.2">
      <c r="A68" s="195" t="s">
        <v>18519</v>
      </c>
      <c r="B68" s="242" t="s">
        <v>23326</v>
      </c>
      <c r="C68" s="198"/>
      <c r="D68" s="199"/>
      <c r="E68" s="199"/>
      <c r="F68" s="199"/>
      <c r="G68" s="199"/>
      <c r="H68" s="200"/>
    </row>
    <row r="69" spans="1:8" x14ac:dyDescent="0.2">
      <c r="A69" s="193" t="s">
        <v>18520</v>
      </c>
      <c r="B69" s="234" t="s">
        <v>18521</v>
      </c>
      <c r="C69" s="188" t="s">
        <v>6</v>
      </c>
      <c r="D69" s="176"/>
      <c r="E69" s="201">
        <v>49.8</v>
      </c>
      <c r="F69" s="201">
        <v>9.1</v>
      </c>
      <c r="G69" s="88">
        <f t="shared" ref="G69:G132" si="2">D69*E69</f>
        <v>0</v>
      </c>
      <c r="H69" s="66">
        <f t="shared" ref="H69:H132" si="3">D69*F69</f>
        <v>0</v>
      </c>
    </row>
    <row r="70" spans="1:8" x14ac:dyDescent="0.2">
      <c r="A70" s="193" t="s">
        <v>18522</v>
      </c>
      <c r="B70" s="234" t="s">
        <v>18523</v>
      </c>
      <c r="C70" s="188" t="s">
        <v>6</v>
      </c>
      <c r="D70" s="176"/>
      <c r="E70" s="201">
        <v>87</v>
      </c>
      <c r="F70" s="201">
        <v>9.1</v>
      </c>
      <c r="G70" s="88">
        <f t="shared" si="2"/>
        <v>0</v>
      </c>
      <c r="H70" s="66">
        <f t="shared" si="3"/>
        <v>0</v>
      </c>
    </row>
    <row r="71" spans="1:8" x14ac:dyDescent="0.2">
      <c r="A71" s="193" t="s">
        <v>18524</v>
      </c>
      <c r="B71" s="234" t="s">
        <v>18525</v>
      </c>
      <c r="C71" s="188" t="s">
        <v>6</v>
      </c>
      <c r="D71" s="176"/>
      <c r="E71" s="201">
        <v>115</v>
      </c>
      <c r="F71" s="201">
        <v>9.1</v>
      </c>
      <c r="G71" s="88">
        <f t="shared" si="2"/>
        <v>0</v>
      </c>
      <c r="H71" s="66">
        <f t="shared" si="3"/>
        <v>0</v>
      </c>
    </row>
    <row r="72" spans="1:8" x14ac:dyDescent="0.2">
      <c r="A72" s="193" t="s">
        <v>18526</v>
      </c>
      <c r="B72" s="234" t="s">
        <v>18527</v>
      </c>
      <c r="C72" s="188" t="s">
        <v>6</v>
      </c>
      <c r="D72" s="176"/>
      <c r="E72" s="201">
        <v>160</v>
      </c>
      <c r="F72" s="201">
        <v>9.1</v>
      </c>
      <c r="G72" s="88">
        <f t="shared" si="2"/>
        <v>0</v>
      </c>
      <c r="H72" s="66">
        <f t="shared" si="3"/>
        <v>0</v>
      </c>
    </row>
    <row r="73" spans="1:8" ht="56.25" x14ac:dyDescent="0.2">
      <c r="A73" s="195" t="s">
        <v>18528</v>
      </c>
      <c r="B73" s="242" t="s">
        <v>23327</v>
      </c>
      <c r="C73" s="198"/>
      <c r="D73" s="199"/>
      <c r="E73" s="199"/>
      <c r="F73" s="199"/>
      <c r="G73" s="199"/>
      <c r="H73" s="200"/>
    </row>
    <row r="74" spans="1:8" x14ac:dyDescent="0.2">
      <c r="A74" s="193" t="s">
        <v>18529</v>
      </c>
      <c r="B74" s="234" t="s">
        <v>18530</v>
      </c>
      <c r="C74" s="188" t="s">
        <v>6</v>
      </c>
      <c r="D74" s="176"/>
      <c r="E74" s="201">
        <v>210</v>
      </c>
      <c r="F74" s="201">
        <v>38.299999999999997</v>
      </c>
      <c r="G74" s="88">
        <f t="shared" si="2"/>
        <v>0</v>
      </c>
      <c r="H74" s="66">
        <f t="shared" si="3"/>
        <v>0</v>
      </c>
    </row>
    <row r="75" spans="1:8" x14ac:dyDescent="0.2">
      <c r="A75" s="193" t="s">
        <v>18531</v>
      </c>
      <c r="B75" s="234" t="s">
        <v>18532</v>
      </c>
      <c r="C75" s="188" t="s">
        <v>6</v>
      </c>
      <c r="D75" s="176"/>
      <c r="E75" s="201">
        <v>226</v>
      </c>
      <c r="F75" s="201">
        <v>38.299999999999997</v>
      </c>
      <c r="G75" s="88">
        <f t="shared" si="2"/>
        <v>0</v>
      </c>
      <c r="H75" s="66">
        <f t="shared" si="3"/>
        <v>0</v>
      </c>
    </row>
    <row r="76" spans="1:8" x14ac:dyDescent="0.2">
      <c r="A76" s="193" t="s">
        <v>18533</v>
      </c>
      <c r="B76" s="234" t="s">
        <v>18534</v>
      </c>
      <c r="C76" s="188" t="s">
        <v>6</v>
      </c>
      <c r="D76" s="176"/>
      <c r="E76" s="201">
        <v>389</v>
      </c>
      <c r="F76" s="201">
        <v>71</v>
      </c>
      <c r="G76" s="88">
        <f t="shared" si="2"/>
        <v>0</v>
      </c>
      <c r="H76" s="66">
        <f t="shared" si="3"/>
        <v>0</v>
      </c>
    </row>
    <row r="77" spans="1:8" x14ac:dyDescent="0.2">
      <c r="A77" s="193" t="s">
        <v>18535</v>
      </c>
      <c r="B77" s="234" t="s">
        <v>18536</v>
      </c>
      <c r="C77" s="188" t="s">
        <v>6</v>
      </c>
      <c r="D77" s="176"/>
      <c r="E77" s="201">
        <v>485</v>
      </c>
      <c r="F77" s="201">
        <v>71</v>
      </c>
      <c r="G77" s="88">
        <f t="shared" si="2"/>
        <v>0</v>
      </c>
      <c r="H77" s="66">
        <f t="shared" si="3"/>
        <v>0</v>
      </c>
    </row>
    <row r="78" spans="1:8" ht="90" x14ac:dyDescent="0.2">
      <c r="A78" s="195" t="s">
        <v>18537</v>
      </c>
      <c r="B78" s="242" t="s">
        <v>23328</v>
      </c>
      <c r="C78" s="198"/>
      <c r="D78" s="199"/>
      <c r="E78" s="199"/>
      <c r="F78" s="199"/>
      <c r="G78" s="199"/>
      <c r="H78" s="200"/>
    </row>
    <row r="79" spans="1:8" x14ac:dyDescent="0.2">
      <c r="A79" s="193" t="s">
        <v>18538</v>
      </c>
      <c r="B79" s="234" t="s">
        <v>18539</v>
      </c>
      <c r="C79" s="188" t="s">
        <v>6</v>
      </c>
      <c r="D79" s="176"/>
      <c r="E79" s="201">
        <v>462</v>
      </c>
      <c r="F79" s="201">
        <v>44.8</v>
      </c>
      <c r="G79" s="88">
        <f t="shared" si="2"/>
        <v>0</v>
      </c>
      <c r="H79" s="66">
        <f t="shared" si="3"/>
        <v>0</v>
      </c>
    </row>
    <row r="80" spans="1:8" ht="22.5" x14ac:dyDescent="0.2">
      <c r="A80" s="193" t="s">
        <v>18540</v>
      </c>
      <c r="B80" s="234" t="s">
        <v>18541</v>
      </c>
      <c r="C80" s="188" t="s">
        <v>6</v>
      </c>
      <c r="D80" s="176"/>
      <c r="E80" s="201">
        <v>507</v>
      </c>
      <c r="F80" s="201">
        <v>44.8</v>
      </c>
      <c r="G80" s="88">
        <f t="shared" si="2"/>
        <v>0</v>
      </c>
      <c r="H80" s="66">
        <f t="shared" si="3"/>
        <v>0</v>
      </c>
    </row>
    <row r="81" spans="1:8" x14ac:dyDescent="0.2">
      <c r="A81" s="193" t="s">
        <v>18542</v>
      </c>
      <c r="B81" s="234" t="s">
        <v>18543</v>
      </c>
      <c r="C81" s="188" t="s">
        <v>6</v>
      </c>
      <c r="D81" s="176"/>
      <c r="E81" s="201">
        <v>562</v>
      </c>
      <c r="F81" s="201">
        <v>44.8</v>
      </c>
      <c r="G81" s="88">
        <f t="shared" si="2"/>
        <v>0</v>
      </c>
      <c r="H81" s="66">
        <f t="shared" si="3"/>
        <v>0</v>
      </c>
    </row>
    <row r="82" spans="1:8" ht="22.5" x14ac:dyDescent="0.2">
      <c r="A82" s="193" t="s">
        <v>18544</v>
      </c>
      <c r="B82" s="234" t="s">
        <v>18545</v>
      </c>
      <c r="C82" s="188" t="s">
        <v>6</v>
      </c>
      <c r="D82" s="176"/>
      <c r="E82" s="201">
        <v>627</v>
      </c>
      <c r="F82" s="201">
        <v>44.8</v>
      </c>
      <c r="G82" s="88">
        <f t="shared" si="2"/>
        <v>0</v>
      </c>
      <c r="H82" s="66">
        <f t="shared" si="3"/>
        <v>0</v>
      </c>
    </row>
    <row r="83" spans="1:8" ht="22.5" x14ac:dyDescent="0.2">
      <c r="A83" s="193" t="s">
        <v>18546</v>
      </c>
      <c r="B83" s="234" t="s">
        <v>18547</v>
      </c>
      <c r="C83" s="188" t="s">
        <v>6</v>
      </c>
      <c r="D83" s="176"/>
      <c r="E83" s="201">
        <v>666</v>
      </c>
      <c r="F83" s="201">
        <v>44.8</v>
      </c>
      <c r="G83" s="88">
        <f t="shared" si="2"/>
        <v>0</v>
      </c>
      <c r="H83" s="66">
        <f t="shared" si="3"/>
        <v>0</v>
      </c>
    </row>
    <row r="84" spans="1:8" ht="22.5" x14ac:dyDescent="0.2">
      <c r="A84" s="193" t="s">
        <v>18548</v>
      </c>
      <c r="B84" s="234" t="s">
        <v>18549</v>
      </c>
      <c r="C84" s="188" t="s">
        <v>6</v>
      </c>
      <c r="D84" s="176"/>
      <c r="E84" s="201">
        <v>697</v>
      </c>
      <c r="F84" s="201">
        <v>44.8</v>
      </c>
      <c r="G84" s="88">
        <f t="shared" si="2"/>
        <v>0</v>
      </c>
      <c r="H84" s="66">
        <f t="shared" si="3"/>
        <v>0</v>
      </c>
    </row>
    <row r="85" spans="1:8" ht="22.5" x14ac:dyDescent="0.2">
      <c r="A85" s="193" t="s">
        <v>18550</v>
      </c>
      <c r="B85" s="234" t="s">
        <v>18551</v>
      </c>
      <c r="C85" s="188" t="s">
        <v>6</v>
      </c>
      <c r="D85" s="176"/>
      <c r="E85" s="201">
        <v>731</v>
      </c>
      <c r="F85" s="201">
        <v>44.8</v>
      </c>
      <c r="G85" s="88">
        <f t="shared" si="2"/>
        <v>0</v>
      </c>
      <c r="H85" s="66">
        <f t="shared" si="3"/>
        <v>0</v>
      </c>
    </row>
    <row r="86" spans="1:8" ht="22.5" x14ac:dyDescent="0.2">
      <c r="A86" s="193" t="s">
        <v>18552</v>
      </c>
      <c r="B86" s="234" t="s">
        <v>18553</v>
      </c>
      <c r="C86" s="188" t="s">
        <v>6</v>
      </c>
      <c r="D86" s="176"/>
      <c r="E86" s="201">
        <v>795</v>
      </c>
      <c r="F86" s="201">
        <v>44.8</v>
      </c>
      <c r="G86" s="88">
        <f t="shared" si="2"/>
        <v>0</v>
      </c>
      <c r="H86" s="66">
        <f t="shared" si="3"/>
        <v>0</v>
      </c>
    </row>
    <row r="87" spans="1:8" ht="78.75" x14ac:dyDescent="0.2">
      <c r="A87" s="195" t="s">
        <v>18554</v>
      </c>
      <c r="B87" s="242" t="s">
        <v>23329</v>
      </c>
      <c r="C87" s="198"/>
      <c r="D87" s="199"/>
      <c r="E87" s="199"/>
      <c r="F87" s="199"/>
      <c r="G87" s="199"/>
      <c r="H87" s="200"/>
    </row>
    <row r="88" spans="1:8" x14ac:dyDescent="0.2">
      <c r="A88" s="193" t="s">
        <v>18555</v>
      </c>
      <c r="B88" s="234" t="s">
        <v>18556</v>
      </c>
      <c r="C88" s="188" t="s">
        <v>6</v>
      </c>
      <c r="D88" s="176"/>
      <c r="E88" s="201">
        <v>343</v>
      </c>
      <c r="F88" s="201">
        <v>33.299999999999997</v>
      </c>
      <c r="G88" s="88">
        <f t="shared" si="2"/>
        <v>0</v>
      </c>
      <c r="H88" s="66">
        <f t="shared" si="3"/>
        <v>0</v>
      </c>
    </row>
    <row r="89" spans="1:8" x14ac:dyDescent="0.2">
      <c r="A89" s="193" t="s">
        <v>18557</v>
      </c>
      <c r="B89" s="234" t="s">
        <v>18558</v>
      </c>
      <c r="C89" s="188" t="s">
        <v>6</v>
      </c>
      <c r="D89" s="176"/>
      <c r="E89" s="201">
        <v>438</v>
      </c>
      <c r="F89" s="201">
        <v>42.5</v>
      </c>
      <c r="G89" s="88">
        <f t="shared" si="2"/>
        <v>0</v>
      </c>
      <c r="H89" s="66">
        <f t="shared" si="3"/>
        <v>0</v>
      </c>
    </row>
    <row r="90" spans="1:8" x14ac:dyDescent="0.2">
      <c r="A90" s="193" t="s">
        <v>18559</v>
      </c>
      <c r="B90" s="234" t="s">
        <v>18560</v>
      </c>
      <c r="C90" s="188" t="s">
        <v>6</v>
      </c>
      <c r="D90" s="176"/>
      <c r="E90" s="201">
        <v>519</v>
      </c>
      <c r="F90" s="201">
        <v>50</v>
      </c>
      <c r="G90" s="88">
        <f t="shared" si="2"/>
        <v>0</v>
      </c>
      <c r="H90" s="66">
        <f t="shared" si="3"/>
        <v>0</v>
      </c>
    </row>
    <row r="91" spans="1:8" ht="45" x14ac:dyDescent="0.2">
      <c r="A91" s="195" t="s">
        <v>18561</v>
      </c>
      <c r="B91" s="242" t="s">
        <v>23330</v>
      </c>
      <c r="C91" s="198"/>
      <c r="D91" s="199"/>
      <c r="E91" s="199"/>
      <c r="F91" s="199"/>
      <c r="G91" s="199"/>
      <c r="H91" s="200"/>
    </row>
    <row r="92" spans="1:8" x14ac:dyDescent="0.2">
      <c r="A92" s="193" t="s">
        <v>18562</v>
      </c>
      <c r="B92" s="234" t="s">
        <v>18563</v>
      </c>
      <c r="C92" s="188" t="s">
        <v>6</v>
      </c>
      <c r="D92" s="176"/>
      <c r="E92" s="201">
        <v>147</v>
      </c>
      <c r="F92" s="201">
        <v>17.399999999999999</v>
      </c>
      <c r="G92" s="88">
        <f t="shared" si="2"/>
        <v>0</v>
      </c>
      <c r="H92" s="66">
        <f t="shared" si="3"/>
        <v>0</v>
      </c>
    </row>
    <row r="93" spans="1:8" x14ac:dyDescent="0.2">
      <c r="A93" s="193" t="s">
        <v>18564</v>
      </c>
      <c r="B93" s="234" t="s">
        <v>18565</v>
      </c>
      <c r="C93" s="188" t="s">
        <v>6</v>
      </c>
      <c r="D93" s="176"/>
      <c r="E93" s="201">
        <v>455</v>
      </c>
      <c r="F93" s="201">
        <v>54</v>
      </c>
      <c r="G93" s="88">
        <f t="shared" si="2"/>
        <v>0</v>
      </c>
      <c r="H93" s="66">
        <f t="shared" si="3"/>
        <v>0</v>
      </c>
    </row>
    <row r="94" spans="1:8" x14ac:dyDescent="0.2">
      <c r="A94" s="193" t="s">
        <v>18566</v>
      </c>
      <c r="B94" s="234" t="s">
        <v>18567</v>
      </c>
      <c r="C94" s="188" t="s">
        <v>6</v>
      </c>
      <c r="D94" s="176"/>
      <c r="E94" s="201">
        <v>17.399999999999999</v>
      </c>
      <c r="F94" s="201">
        <v>0</v>
      </c>
      <c r="G94" s="88">
        <f t="shared" si="2"/>
        <v>0</v>
      </c>
      <c r="H94" s="66">
        <f t="shared" si="3"/>
        <v>0</v>
      </c>
    </row>
    <row r="95" spans="1:8" x14ac:dyDescent="0.2">
      <c r="A95" s="193" t="s">
        <v>18568</v>
      </c>
      <c r="B95" s="234" t="s">
        <v>18569</v>
      </c>
      <c r="C95" s="188" t="s">
        <v>6</v>
      </c>
      <c r="D95" s="176"/>
      <c r="E95" s="201">
        <v>93</v>
      </c>
      <c r="F95" s="201">
        <v>0</v>
      </c>
      <c r="G95" s="88">
        <f t="shared" si="2"/>
        <v>0</v>
      </c>
      <c r="H95" s="66">
        <f t="shared" si="3"/>
        <v>0</v>
      </c>
    </row>
    <row r="96" spans="1:8" x14ac:dyDescent="0.2">
      <c r="A96" s="193" t="s">
        <v>18570</v>
      </c>
      <c r="B96" s="234" t="s">
        <v>18571</v>
      </c>
      <c r="C96" s="188" t="s">
        <v>6</v>
      </c>
      <c r="D96" s="176"/>
      <c r="E96" s="201">
        <v>34</v>
      </c>
      <c r="F96" s="201">
        <v>0</v>
      </c>
      <c r="G96" s="88">
        <f t="shared" si="2"/>
        <v>0</v>
      </c>
      <c r="H96" s="66">
        <f t="shared" si="3"/>
        <v>0</v>
      </c>
    </row>
    <row r="97" spans="1:8" x14ac:dyDescent="0.2">
      <c r="A97" s="193" t="s">
        <v>18572</v>
      </c>
      <c r="B97" s="234" t="s">
        <v>18573</v>
      </c>
      <c r="C97" s="188" t="s">
        <v>6</v>
      </c>
      <c r="D97" s="176"/>
      <c r="E97" s="201">
        <v>43.1</v>
      </c>
      <c r="F97" s="201">
        <v>0</v>
      </c>
      <c r="G97" s="88">
        <f t="shared" si="2"/>
        <v>0</v>
      </c>
      <c r="H97" s="66">
        <f t="shared" si="3"/>
        <v>0</v>
      </c>
    </row>
    <row r="98" spans="1:8" x14ac:dyDescent="0.2">
      <c r="A98" s="193" t="s">
        <v>18574</v>
      </c>
      <c r="B98" s="234" t="s">
        <v>18575</v>
      </c>
      <c r="C98" s="188" t="s">
        <v>6</v>
      </c>
      <c r="D98" s="176"/>
      <c r="E98" s="201">
        <v>57</v>
      </c>
      <c r="F98" s="201">
        <v>0</v>
      </c>
      <c r="G98" s="88">
        <f t="shared" si="2"/>
        <v>0</v>
      </c>
      <c r="H98" s="66">
        <f t="shared" si="3"/>
        <v>0</v>
      </c>
    </row>
    <row r="99" spans="1:8" x14ac:dyDescent="0.2">
      <c r="A99" s="193" t="s">
        <v>18576</v>
      </c>
      <c r="B99" s="234" t="s">
        <v>18577</v>
      </c>
      <c r="C99" s="188" t="s">
        <v>6</v>
      </c>
      <c r="D99" s="176"/>
      <c r="E99" s="201">
        <v>192</v>
      </c>
      <c r="F99" s="201">
        <v>0</v>
      </c>
      <c r="G99" s="88">
        <f t="shared" si="2"/>
        <v>0</v>
      </c>
      <c r="H99" s="66">
        <f t="shared" si="3"/>
        <v>0</v>
      </c>
    </row>
    <row r="100" spans="1:8" x14ac:dyDescent="0.2">
      <c r="A100" s="193" t="s">
        <v>18578</v>
      </c>
      <c r="B100" s="234" t="s">
        <v>18579</v>
      </c>
      <c r="C100" s="188" t="s">
        <v>6</v>
      </c>
      <c r="D100" s="176"/>
      <c r="E100" s="201">
        <v>574</v>
      </c>
      <c r="F100" s="201">
        <v>0</v>
      </c>
      <c r="G100" s="88">
        <f t="shared" si="2"/>
        <v>0</v>
      </c>
      <c r="H100" s="66">
        <f t="shared" si="3"/>
        <v>0</v>
      </c>
    </row>
    <row r="101" spans="1:8" ht="90" x14ac:dyDescent="0.2">
      <c r="A101" s="195" t="s">
        <v>18580</v>
      </c>
      <c r="B101" s="242" t="s">
        <v>23331</v>
      </c>
      <c r="C101" s="198"/>
      <c r="D101" s="199"/>
      <c r="E101" s="199"/>
      <c r="F101" s="199"/>
      <c r="G101" s="199"/>
      <c r="H101" s="200"/>
    </row>
    <row r="102" spans="1:8" x14ac:dyDescent="0.2">
      <c r="A102" s="193" t="s">
        <v>18581</v>
      </c>
      <c r="B102" s="234" t="s">
        <v>18582</v>
      </c>
      <c r="C102" s="188" t="s">
        <v>6</v>
      </c>
      <c r="D102" s="176"/>
      <c r="E102" s="201">
        <v>31.6</v>
      </c>
      <c r="F102" s="201">
        <v>3.74</v>
      </c>
      <c r="G102" s="88">
        <f t="shared" si="2"/>
        <v>0</v>
      </c>
      <c r="H102" s="66">
        <f t="shared" si="3"/>
        <v>0</v>
      </c>
    </row>
    <row r="103" spans="1:8" x14ac:dyDescent="0.2">
      <c r="A103" s="193" t="s">
        <v>18583</v>
      </c>
      <c r="B103" s="234" t="s">
        <v>18584</v>
      </c>
      <c r="C103" s="188" t="s">
        <v>6</v>
      </c>
      <c r="D103" s="176"/>
      <c r="E103" s="201">
        <v>41.3</v>
      </c>
      <c r="F103" s="201">
        <v>3.74</v>
      </c>
      <c r="G103" s="88">
        <f t="shared" si="2"/>
        <v>0</v>
      </c>
      <c r="H103" s="66">
        <f t="shared" si="3"/>
        <v>0</v>
      </c>
    </row>
    <row r="104" spans="1:8" x14ac:dyDescent="0.2">
      <c r="A104" s="193" t="s">
        <v>18585</v>
      </c>
      <c r="B104" s="234" t="s">
        <v>18586</v>
      </c>
      <c r="C104" s="188" t="s">
        <v>6</v>
      </c>
      <c r="D104" s="176"/>
      <c r="E104" s="201">
        <v>59</v>
      </c>
      <c r="F104" s="201">
        <v>3.74</v>
      </c>
      <c r="G104" s="88">
        <f t="shared" si="2"/>
        <v>0</v>
      </c>
      <c r="H104" s="66">
        <f t="shared" si="3"/>
        <v>0</v>
      </c>
    </row>
    <row r="105" spans="1:8" x14ac:dyDescent="0.2">
      <c r="A105" s="193" t="s">
        <v>18587</v>
      </c>
      <c r="B105" s="234" t="s">
        <v>18588</v>
      </c>
      <c r="C105" s="188" t="s">
        <v>6</v>
      </c>
      <c r="D105" s="176"/>
      <c r="E105" s="201">
        <v>68</v>
      </c>
      <c r="F105" s="201">
        <v>3.74</v>
      </c>
      <c r="G105" s="88">
        <f t="shared" si="2"/>
        <v>0</v>
      </c>
      <c r="H105" s="66">
        <f t="shared" si="3"/>
        <v>0</v>
      </c>
    </row>
    <row r="106" spans="1:8" x14ac:dyDescent="0.2">
      <c r="A106" s="193" t="s">
        <v>18589</v>
      </c>
      <c r="B106" s="234" t="s">
        <v>18590</v>
      </c>
      <c r="C106" s="188" t="s">
        <v>6</v>
      </c>
      <c r="D106" s="176"/>
      <c r="E106" s="201">
        <v>78</v>
      </c>
      <c r="F106" s="201">
        <v>3.74</v>
      </c>
      <c r="G106" s="88">
        <f t="shared" si="2"/>
        <v>0</v>
      </c>
      <c r="H106" s="66">
        <f t="shared" si="3"/>
        <v>0</v>
      </c>
    </row>
    <row r="107" spans="1:8" x14ac:dyDescent="0.2">
      <c r="A107" s="193" t="s">
        <v>18591</v>
      </c>
      <c r="B107" s="234" t="s">
        <v>18592</v>
      </c>
      <c r="C107" s="188" t="s">
        <v>6</v>
      </c>
      <c r="D107" s="176"/>
      <c r="E107" s="201">
        <v>87</v>
      </c>
      <c r="F107" s="201">
        <v>3.74</v>
      </c>
      <c r="G107" s="88">
        <f t="shared" si="2"/>
        <v>0</v>
      </c>
      <c r="H107" s="66">
        <f t="shared" si="3"/>
        <v>0</v>
      </c>
    </row>
    <row r="108" spans="1:8" ht="101.25" x14ac:dyDescent="0.2">
      <c r="A108" s="195" t="s">
        <v>18593</v>
      </c>
      <c r="B108" s="242" t="s">
        <v>23332</v>
      </c>
      <c r="C108" s="198"/>
      <c r="D108" s="199"/>
      <c r="E108" s="199"/>
      <c r="F108" s="199"/>
      <c r="G108" s="199"/>
      <c r="H108" s="200"/>
    </row>
    <row r="109" spans="1:8" x14ac:dyDescent="0.2">
      <c r="A109" s="193" t="s">
        <v>18594</v>
      </c>
      <c r="B109" s="234" t="s">
        <v>18595</v>
      </c>
      <c r="C109" s="188" t="s">
        <v>6</v>
      </c>
      <c r="D109" s="176"/>
      <c r="E109" s="201">
        <v>144</v>
      </c>
      <c r="F109" s="201">
        <v>3.74</v>
      </c>
      <c r="G109" s="88">
        <f t="shared" si="2"/>
        <v>0</v>
      </c>
      <c r="H109" s="66">
        <f t="shared" si="3"/>
        <v>0</v>
      </c>
    </row>
    <row r="110" spans="1:8" x14ac:dyDescent="0.2">
      <c r="A110" s="193" t="s">
        <v>18596</v>
      </c>
      <c r="B110" s="234" t="s">
        <v>18597</v>
      </c>
      <c r="C110" s="188" t="s">
        <v>6</v>
      </c>
      <c r="D110" s="176"/>
      <c r="E110" s="201">
        <v>240</v>
      </c>
      <c r="F110" s="201">
        <v>3.74</v>
      </c>
      <c r="G110" s="88">
        <f t="shared" si="2"/>
        <v>0</v>
      </c>
      <c r="H110" s="66">
        <f t="shared" si="3"/>
        <v>0</v>
      </c>
    </row>
    <row r="111" spans="1:8" ht="112.5" x14ac:dyDescent="0.2">
      <c r="A111" s="195" t="s">
        <v>18598</v>
      </c>
      <c r="B111" s="242" t="s">
        <v>23333</v>
      </c>
      <c r="C111" s="198"/>
      <c r="D111" s="199"/>
      <c r="E111" s="199"/>
      <c r="F111" s="199"/>
      <c r="G111" s="199"/>
      <c r="H111" s="200"/>
    </row>
    <row r="112" spans="1:8" x14ac:dyDescent="0.2">
      <c r="A112" s="193" t="s">
        <v>18599</v>
      </c>
      <c r="B112" s="234" t="s">
        <v>18600</v>
      </c>
      <c r="C112" s="188" t="s">
        <v>6</v>
      </c>
      <c r="D112" s="176"/>
      <c r="E112" s="201">
        <v>104</v>
      </c>
      <c r="F112" s="201">
        <v>3.74</v>
      </c>
      <c r="G112" s="88">
        <f t="shared" si="2"/>
        <v>0</v>
      </c>
      <c r="H112" s="66">
        <f t="shared" si="3"/>
        <v>0</v>
      </c>
    </row>
    <row r="113" spans="1:8" x14ac:dyDescent="0.2">
      <c r="A113" s="193" t="s">
        <v>18601</v>
      </c>
      <c r="B113" s="234" t="s">
        <v>18602</v>
      </c>
      <c r="C113" s="188" t="s">
        <v>6</v>
      </c>
      <c r="D113" s="176"/>
      <c r="E113" s="201">
        <v>119</v>
      </c>
      <c r="F113" s="201">
        <v>3.74</v>
      </c>
      <c r="G113" s="88">
        <f t="shared" si="2"/>
        <v>0</v>
      </c>
      <c r="H113" s="66">
        <f t="shared" si="3"/>
        <v>0</v>
      </c>
    </row>
    <row r="114" spans="1:8" x14ac:dyDescent="0.2">
      <c r="A114" s="193" t="s">
        <v>18603</v>
      </c>
      <c r="B114" s="234" t="s">
        <v>18604</v>
      </c>
      <c r="C114" s="188" t="s">
        <v>6</v>
      </c>
      <c r="D114" s="176"/>
      <c r="E114" s="201">
        <v>126</v>
      </c>
      <c r="F114" s="201">
        <v>3.74</v>
      </c>
      <c r="G114" s="88">
        <f t="shared" si="2"/>
        <v>0</v>
      </c>
      <c r="H114" s="66">
        <f t="shared" si="3"/>
        <v>0</v>
      </c>
    </row>
    <row r="115" spans="1:8" ht="101.25" x14ac:dyDescent="0.2">
      <c r="A115" s="195" t="s">
        <v>18605</v>
      </c>
      <c r="B115" s="242" t="s">
        <v>23334</v>
      </c>
      <c r="C115" s="198"/>
      <c r="D115" s="199"/>
      <c r="E115" s="199"/>
      <c r="F115" s="199"/>
      <c r="G115" s="199"/>
      <c r="H115" s="200"/>
    </row>
    <row r="116" spans="1:8" ht="22.5" x14ac:dyDescent="0.2">
      <c r="A116" s="193" t="s">
        <v>18606</v>
      </c>
      <c r="B116" s="234" t="s">
        <v>18607</v>
      </c>
      <c r="C116" s="188" t="s">
        <v>6</v>
      </c>
      <c r="D116" s="176"/>
      <c r="E116" s="201">
        <v>359</v>
      </c>
      <c r="F116" s="201">
        <v>0</v>
      </c>
      <c r="G116" s="88">
        <f t="shared" si="2"/>
        <v>0</v>
      </c>
      <c r="H116" s="66">
        <f t="shared" si="3"/>
        <v>0</v>
      </c>
    </row>
    <row r="117" spans="1:8" ht="22.5" x14ac:dyDescent="0.2">
      <c r="A117" s="193" t="s">
        <v>18608</v>
      </c>
      <c r="B117" s="234" t="s">
        <v>18609</v>
      </c>
      <c r="C117" s="188" t="s">
        <v>6</v>
      </c>
      <c r="D117" s="176"/>
      <c r="E117" s="201">
        <v>462</v>
      </c>
      <c r="F117" s="201">
        <v>0</v>
      </c>
      <c r="G117" s="88">
        <f t="shared" si="2"/>
        <v>0</v>
      </c>
      <c r="H117" s="66">
        <f t="shared" si="3"/>
        <v>0</v>
      </c>
    </row>
    <row r="118" spans="1:8" ht="22.5" x14ac:dyDescent="0.2">
      <c r="A118" s="193" t="s">
        <v>18610</v>
      </c>
      <c r="B118" s="234" t="s">
        <v>18611</v>
      </c>
      <c r="C118" s="188" t="s">
        <v>6</v>
      </c>
      <c r="D118" s="176"/>
      <c r="E118" s="201">
        <v>777</v>
      </c>
      <c r="F118" s="201">
        <v>0</v>
      </c>
      <c r="G118" s="88">
        <f t="shared" si="2"/>
        <v>0</v>
      </c>
      <c r="H118" s="66">
        <f t="shared" si="3"/>
        <v>0</v>
      </c>
    </row>
    <row r="119" spans="1:8" x14ac:dyDescent="0.2">
      <c r="A119" s="193" t="s">
        <v>18612</v>
      </c>
      <c r="B119" s="234" t="s">
        <v>18613</v>
      </c>
      <c r="C119" s="188" t="s">
        <v>6</v>
      </c>
      <c r="D119" s="176"/>
      <c r="E119" s="201">
        <v>880</v>
      </c>
      <c r="F119" s="201">
        <v>0</v>
      </c>
      <c r="G119" s="88">
        <f t="shared" si="2"/>
        <v>0</v>
      </c>
      <c r="H119" s="66">
        <f t="shared" si="3"/>
        <v>0</v>
      </c>
    </row>
    <row r="120" spans="1:8" x14ac:dyDescent="0.2">
      <c r="A120" s="193" t="s">
        <v>18614</v>
      </c>
      <c r="B120" s="234" t="s">
        <v>18615</v>
      </c>
      <c r="C120" s="188" t="s">
        <v>6</v>
      </c>
      <c r="D120" s="176"/>
      <c r="E120" s="201">
        <v>943</v>
      </c>
      <c r="F120" s="201">
        <v>0</v>
      </c>
      <c r="G120" s="88">
        <f t="shared" si="2"/>
        <v>0</v>
      </c>
      <c r="H120" s="66">
        <f t="shared" si="3"/>
        <v>0</v>
      </c>
    </row>
    <row r="121" spans="1:8" x14ac:dyDescent="0.2">
      <c r="A121" s="193" t="s">
        <v>18616</v>
      </c>
      <c r="B121" s="234" t="s">
        <v>18617</v>
      </c>
      <c r="C121" s="188" t="s">
        <v>6</v>
      </c>
      <c r="D121" s="176"/>
      <c r="E121" s="201">
        <v>1758</v>
      </c>
      <c r="F121" s="201">
        <v>0</v>
      </c>
      <c r="G121" s="88">
        <f t="shared" si="2"/>
        <v>0</v>
      </c>
      <c r="H121" s="66">
        <f t="shared" si="3"/>
        <v>0</v>
      </c>
    </row>
    <row r="122" spans="1:8" ht="22.5" x14ac:dyDescent="0.2">
      <c r="A122" s="193" t="s">
        <v>18618</v>
      </c>
      <c r="B122" s="234" t="s">
        <v>18619</v>
      </c>
      <c r="C122" s="188" t="s">
        <v>6</v>
      </c>
      <c r="D122" s="176"/>
      <c r="E122" s="201">
        <v>629</v>
      </c>
      <c r="F122" s="201">
        <v>0</v>
      </c>
      <c r="G122" s="88">
        <f t="shared" si="2"/>
        <v>0</v>
      </c>
      <c r="H122" s="66">
        <f t="shared" si="3"/>
        <v>0</v>
      </c>
    </row>
    <row r="123" spans="1:8" ht="22.5" x14ac:dyDescent="0.2">
      <c r="A123" s="195" t="s">
        <v>18620</v>
      </c>
      <c r="B123" s="242" t="s">
        <v>23335</v>
      </c>
      <c r="C123" s="198"/>
      <c r="D123" s="199"/>
      <c r="E123" s="199"/>
      <c r="F123" s="199"/>
      <c r="G123" s="199"/>
      <c r="H123" s="200"/>
    </row>
    <row r="124" spans="1:8" x14ac:dyDescent="0.2">
      <c r="A124" s="193" t="s">
        <v>18621</v>
      </c>
      <c r="B124" s="234" t="s">
        <v>18622</v>
      </c>
      <c r="C124" s="188" t="s">
        <v>6</v>
      </c>
      <c r="D124" s="176"/>
      <c r="E124" s="201">
        <v>56</v>
      </c>
      <c r="F124" s="201">
        <v>6.6</v>
      </c>
      <c r="G124" s="88">
        <f t="shared" si="2"/>
        <v>0</v>
      </c>
      <c r="H124" s="66">
        <f t="shared" si="3"/>
        <v>0</v>
      </c>
    </row>
    <row r="125" spans="1:8" x14ac:dyDescent="0.2">
      <c r="A125" s="193" t="s">
        <v>18623</v>
      </c>
      <c r="B125" s="234" t="s">
        <v>18624</v>
      </c>
      <c r="C125" s="188" t="s">
        <v>6</v>
      </c>
      <c r="D125" s="176"/>
      <c r="E125" s="201">
        <v>69</v>
      </c>
      <c r="F125" s="201">
        <v>6.6</v>
      </c>
      <c r="G125" s="88">
        <f t="shared" si="2"/>
        <v>0</v>
      </c>
      <c r="H125" s="66">
        <f t="shared" si="3"/>
        <v>0</v>
      </c>
    </row>
    <row r="126" spans="1:8" x14ac:dyDescent="0.2">
      <c r="A126" s="193" t="s">
        <v>18625</v>
      </c>
      <c r="B126" s="234" t="s">
        <v>18626</v>
      </c>
      <c r="C126" s="188" t="s">
        <v>6</v>
      </c>
      <c r="D126" s="176"/>
      <c r="E126" s="201">
        <v>77</v>
      </c>
      <c r="F126" s="201">
        <v>6.6</v>
      </c>
      <c r="G126" s="88">
        <f t="shared" si="2"/>
        <v>0</v>
      </c>
      <c r="H126" s="66">
        <f t="shared" si="3"/>
        <v>0</v>
      </c>
    </row>
    <row r="127" spans="1:8" x14ac:dyDescent="0.2">
      <c r="A127" s="193" t="s">
        <v>18627</v>
      </c>
      <c r="B127" s="234" t="s">
        <v>18628</v>
      </c>
      <c r="C127" s="188" t="s">
        <v>6</v>
      </c>
      <c r="D127" s="176"/>
      <c r="E127" s="201">
        <v>90</v>
      </c>
      <c r="F127" s="201">
        <v>6.6</v>
      </c>
      <c r="G127" s="88">
        <f t="shared" si="2"/>
        <v>0</v>
      </c>
      <c r="H127" s="66">
        <f t="shared" si="3"/>
        <v>0</v>
      </c>
    </row>
    <row r="128" spans="1:8" ht="78.75" x14ac:dyDescent="0.2">
      <c r="A128" s="195" t="s">
        <v>18629</v>
      </c>
      <c r="B128" s="242" t="s">
        <v>23336</v>
      </c>
      <c r="C128" s="198"/>
      <c r="D128" s="199"/>
      <c r="E128" s="199"/>
      <c r="F128" s="199"/>
      <c r="G128" s="199"/>
      <c r="H128" s="200"/>
    </row>
    <row r="129" spans="1:8" x14ac:dyDescent="0.2">
      <c r="A129" s="193" t="s">
        <v>18630</v>
      </c>
      <c r="B129" s="234" t="s">
        <v>18631</v>
      </c>
      <c r="C129" s="188" t="s">
        <v>6</v>
      </c>
      <c r="D129" s="176"/>
      <c r="E129" s="201">
        <v>108</v>
      </c>
      <c r="F129" s="201">
        <v>14.2</v>
      </c>
      <c r="G129" s="88">
        <f t="shared" si="2"/>
        <v>0</v>
      </c>
      <c r="H129" s="66">
        <f t="shared" si="3"/>
        <v>0</v>
      </c>
    </row>
    <row r="130" spans="1:8" x14ac:dyDescent="0.2">
      <c r="A130" s="193" t="s">
        <v>18632</v>
      </c>
      <c r="B130" s="234" t="s">
        <v>18633</v>
      </c>
      <c r="C130" s="188" t="s">
        <v>6</v>
      </c>
      <c r="D130" s="176"/>
      <c r="E130" s="201">
        <v>102</v>
      </c>
      <c r="F130" s="201">
        <v>14.2</v>
      </c>
      <c r="G130" s="88">
        <f t="shared" si="2"/>
        <v>0</v>
      </c>
      <c r="H130" s="66">
        <f t="shared" si="3"/>
        <v>0</v>
      </c>
    </row>
    <row r="131" spans="1:8" x14ac:dyDescent="0.2">
      <c r="A131" s="193" t="s">
        <v>18634</v>
      </c>
      <c r="B131" s="234" t="s">
        <v>18635</v>
      </c>
      <c r="C131" s="188" t="s">
        <v>6</v>
      </c>
      <c r="D131" s="176"/>
      <c r="E131" s="201">
        <v>102</v>
      </c>
      <c r="F131" s="201">
        <v>14.2</v>
      </c>
      <c r="G131" s="88">
        <f t="shared" si="2"/>
        <v>0</v>
      </c>
      <c r="H131" s="66">
        <f t="shared" si="3"/>
        <v>0</v>
      </c>
    </row>
    <row r="132" spans="1:8" x14ac:dyDescent="0.2">
      <c r="A132" s="193" t="s">
        <v>18636</v>
      </c>
      <c r="B132" s="234" t="s">
        <v>18637</v>
      </c>
      <c r="C132" s="188" t="s">
        <v>6</v>
      </c>
      <c r="D132" s="176"/>
      <c r="E132" s="201">
        <v>291</v>
      </c>
      <c r="F132" s="201">
        <v>14.2</v>
      </c>
      <c r="G132" s="88">
        <f t="shared" si="2"/>
        <v>0</v>
      </c>
      <c r="H132" s="66">
        <f t="shared" si="3"/>
        <v>0</v>
      </c>
    </row>
    <row r="133" spans="1:8" x14ac:dyDescent="0.2">
      <c r="A133" s="193" t="s">
        <v>18638</v>
      </c>
      <c r="B133" s="234" t="s">
        <v>18639</v>
      </c>
      <c r="C133" s="188" t="s">
        <v>6</v>
      </c>
      <c r="D133" s="176"/>
      <c r="E133" s="201">
        <v>15</v>
      </c>
      <c r="F133" s="201">
        <v>0</v>
      </c>
      <c r="G133" s="88">
        <f t="shared" ref="G133:G196" si="4">D133*E133</f>
        <v>0</v>
      </c>
      <c r="H133" s="66">
        <f t="shared" ref="H133:H196" si="5">D133*F133</f>
        <v>0</v>
      </c>
    </row>
    <row r="134" spans="1:8" x14ac:dyDescent="0.2">
      <c r="A134" s="193" t="s">
        <v>18640</v>
      </c>
      <c r="B134" s="234" t="s">
        <v>18641</v>
      </c>
      <c r="C134" s="188" t="s">
        <v>6</v>
      </c>
      <c r="D134" s="176"/>
      <c r="E134" s="201">
        <v>125</v>
      </c>
      <c r="F134" s="201">
        <v>14.2</v>
      </c>
      <c r="G134" s="88">
        <f t="shared" si="4"/>
        <v>0</v>
      </c>
      <c r="H134" s="66">
        <f t="shared" si="5"/>
        <v>0</v>
      </c>
    </row>
    <row r="135" spans="1:8" x14ac:dyDescent="0.2">
      <c r="A135" s="193" t="s">
        <v>18642</v>
      </c>
      <c r="B135" s="234" t="s">
        <v>18643</v>
      </c>
      <c r="C135" s="188" t="s">
        <v>6</v>
      </c>
      <c r="D135" s="176"/>
      <c r="E135" s="201">
        <v>215</v>
      </c>
      <c r="F135" s="201">
        <v>14.2</v>
      </c>
      <c r="G135" s="88">
        <f t="shared" si="4"/>
        <v>0</v>
      </c>
      <c r="H135" s="66">
        <f t="shared" si="5"/>
        <v>0</v>
      </c>
    </row>
    <row r="136" spans="1:8" ht="101.25" x14ac:dyDescent="0.2">
      <c r="A136" s="195" t="s">
        <v>18644</v>
      </c>
      <c r="B136" s="242" t="s">
        <v>23337</v>
      </c>
      <c r="C136" s="198"/>
      <c r="D136" s="199"/>
      <c r="E136" s="199"/>
      <c r="F136" s="199"/>
      <c r="G136" s="199"/>
      <c r="H136" s="200"/>
    </row>
    <row r="137" spans="1:8" x14ac:dyDescent="0.2">
      <c r="A137" s="193" t="s">
        <v>18645</v>
      </c>
      <c r="B137" s="234" t="s">
        <v>18646</v>
      </c>
      <c r="C137" s="188" t="s">
        <v>6</v>
      </c>
      <c r="D137" s="176"/>
      <c r="E137" s="201">
        <v>123</v>
      </c>
      <c r="F137" s="201">
        <v>16.2</v>
      </c>
      <c r="G137" s="88">
        <f t="shared" si="4"/>
        <v>0</v>
      </c>
      <c r="H137" s="66">
        <f t="shared" si="5"/>
        <v>0</v>
      </c>
    </row>
    <row r="138" spans="1:8" x14ac:dyDescent="0.2">
      <c r="A138" s="193" t="s">
        <v>18647</v>
      </c>
      <c r="B138" s="234" t="s">
        <v>18648</v>
      </c>
      <c r="C138" s="188" t="s">
        <v>6</v>
      </c>
      <c r="D138" s="176"/>
      <c r="E138" s="201">
        <v>76</v>
      </c>
      <c r="F138" s="201">
        <v>10</v>
      </c>
      <c r="G138" s="88">
        <f t="shared" si="4"/>
        <v>0</v>
      </c>
      <c r="H138" s="66">
        <f t="shared" si="5"/>
        <v>0</v>
      </c>
    </row>
    <row r="139" spans="1:8" ht="67.5" x14ac:dyDescent="0.2">
      <c r="A139" s="193" t="s">
        <v>18649</v>
      </c>
      <c r="B139" s="234" t="s">
        <v>23338</v>
      </c>
      <c r="C139" s="188" t="s">
        <v>6</v>
      </c>
      <c r="D139" s="176"/>
      <c r="E139" s="201">
        <v>141</v>
      </c>
      <c r="F139" s="201">
        <v>18.5</v>
      </c>
      <c r="G139" s="88">
        <f t="shared" si="4"/>
        <v>0</v>
      </c>
      <c r="H139" s="66">
        <f t="shared" si="5"/>
        <v>0</v>
      </c>
    </row>
    <row r="140" spans="1:8" ht="123.75" x14ac:dyDescent="0.2">
      <c r="A140" s="195" t="s">
        <v>18650</v>
      </c>
      <c r="B140" s="242" t="s">
        <v>23339</v>
      </c>
      <c r="C140" s="198"/>
      <c r="D140" s="199"/>
      <c r="E140" s="199"/>
      <c r="F140" s="199"/>
      <c r="G140" s="199"/>
      <c r="H140" s="200"/>
    </row>
    <row r="141" spans="1:8" ht="22.5" x14ac:dyDescent="0.2">
      <c r="A141" s="193" t="s">
        <v>18651</v>
      </c>
      <c r="B141" s="234" t="s">
        <v>18652</v>
      </c>
      <c r="C141" s="188" t="s">
        <v>6</v>
      </c>
      <c r="D141" s="176"/>
      <c r="E141" s="201">
        <v>317</v>
      </c>
      <c r="F141" s="201">
        <v>41.7</v>
      </c>
      <c r="G141" s="88">
        <f t="shared" si="4"/>
        <v>0</v>
      </c>
      <c r="H141" s="66">
        <f t="shared" si="5"/>
        <v>0</v>
      </c>
    </row>
    <row r="142" spans="1:8" ht="22.5" x14ac:dyDescent="0.2">
      <c r="A142" s="193" t="s">
        <v>18653</v>
      </c>
      <c r="B142" s="234" t="s">
        <v>18654</v>
      </c>
      <c r="C142" s="188" t="s">
        <v>6</v>
      </c>
      <c r="D142" s="176"/>
      <c r="E142" s="201">
        <v>484</v>
      </c>
      <c r="F142" s="201">
        <v>64</v>
      </c>
      <c r="G142" s="88">
        <f t="shared" si="4"/>
        <v>0</v>
      </c>
      <c r="H142" s="66">
        <f t="shared" si="5"/>
        <v>0</v>
      </c>
    </row>
    <row r="143" spans="1:8" x14ac:dyDescent="0.2">
      <c r="A143" s="193" t="s">
        <v>18655</v>
      </c>
      <c r="B143" s="234" t="s">
        <v>18656</v>
      </c>
      <c r="C143" s="188" t="s">
        <v>6</v>
      </c>
      <c r="D143" s="176"/>
      <c r="E143" s="201">
        <v>589</v>
      </c>
      <c r="F143" s="201">
        <v>77</v>
      </c>
      <c r="G143" s="88">
        <f t="shared" si="4"/>
        <v>0</v>
      </c>
      <c r="H143" s="66">
        <f t="shared" si="5"/>
        <v>0</v>
      </c>
    </row>
    <row r="144" spans="1:8" x14ac:dyDescent="0.2">
      <c r="A144" s="193" t="s">
        <v>18657</v>
      </c>
      <c r="B144" s="234" t="s">
        <v>18658</v>
      </c>
      <c r="C144" s="188" t="s">
        <v>6</v>
      </c>
      <c r="D144" s="176"/>
      <c r="E144" s="201">
        <v>407</v>
      </c>
      <c r="F144" s="201">
        <v>54</v>
      </c>
      <c r="G144" s="88">
        <f t="shared" si="4"/>
        <v>0</v>
      </c>
      <c r="H144" s="66">
        <f t="shared" si="5"/>
        <v>0</v>
      </c>
    </row>
    <row r="145" spans="1:8" ht="22.5" x14ac:dyDescent="0.2">
      <c r="A145" s="193" t="s">
        <v>18659</v>
      </c>
      <c r="B145" s="234" t="s">
        <v>18660</v>
      </c>
      <c r="C145" s="188" t="s">
        <v>6</v>
      </c>
      <c r="D145" s="176"/>
      <c r="E145" s="201">
        <v>113</v>
      </c>
      <c r="F145" s="201">
        <v>14.9</v>
      </c>
      <c r="G145" s="88">
        <f t="shared" si="4"/>
        <v>0</v>
      </c>
      <c r="H145" s="66">
        <f t="shared" si="5"/>
        <v>0</v>
      </c>
    </row>
    <row r="146" spans="1:8" ht="135" x14ac:dyDescent="0.2">
      <c r="A146" s="195" t="s">
        <v>18661</v>
      </c>
      <c r="B146" s="242" t="s">
        <v>23340</v>
      </c>
      <c r="C146" s="198"/>
      <c r="D146" s="199"/>
      <c r="E146" s="199"/>
      <c r="F146" s="199"/>
      <c r="G146" s="199"/>
      <c r="H146" s="200"/>
    </row>
    <row r="147" spans="1:8" x14ac:dyDescent="0.2">
      <c r="A147" s="193" t="s">
        <v>18662</v>
      </c>
      <c r="B147" s="234" t="s">
        <v>18663</v>
      </c>
      <c r="C147" s="188" t="s">
        <v>6</v>
      </c>
      <c r="D147" s="176"/>
      <c r="E147" s="201">
        <v>917</v>
      </c>
      <c r="F147" s="201">
        <v>121</v>
      </c>
      <c r="G147" s="88">
        <f t="shared" si="4"/>
        <v>0</v>
      </c>
      <c r="H147" s="66">
        <f t="shared" si="5"/>
        <v>0</v>
      </c>
    </row>
    <row r="148" spans="1:8" x14ac:dyDescent="0.2">
      <c r="A148" s="193" t="s">
        <v>18664</v>
      </c>
      <c r="B148" s="234" t="s">
        <v>18665</v>
      </c>
      <c r="C148" s="188" t="s">
        <v>6</v>
      </c>
      <c r="D148" s="176"/>
      <c r="E148" s="201">
        <v>1107</v>
      </c>
      <c r="F148" s="201">
        <v>146</v>
      </c>
      <c r="G148" s="88">
        <f t="shared" si="4"/>
        <v>0</v>
      </c>
      <c r="H148" s="66">
        <f t="shared" si="5"/>
        <v>0</v>
      </c>
    </row>
    <row r="149" spans="1:8" ht="135" x14ac:dyDescent="0.2">
      <c r="A149" s="195" t="s">
        <v>18666</v>
      </c>
      <c r="B149" s="242" t="s">
        <v>23341</v>
      </c>
      <c r="C149" s="198"/>
      <c r="D149" s="199"/>
      <c r="E149" s="199"/>
      <c r="F149" s="199"/>
      <c r="G149" s="199"/>
      <c r="H149" s="200"/>
    </row>
    <row r="150" spans="1:8" x14ac:dyDescent="0.2">
      <c r="A150" s="193" t="s">
        <v>18667</v>
      </c>
      <c r="B150" s="234" t="s">
        <v>18663</v>
      </c>
      <c r="C150" s="188" t="s">
        <v>6</v>
      </c>
      <c r="D150" s="176"/>
      <c r="E150" s="201">
        <v>1043</v>
      </c>
      <c r="F150" s="201">
        <v>137</v>
      </c>
      <c r="G150" s="88">
        <f t="shared" si="4"/>
        <v>0</v>
      </c>
      <c r="H150" s="66">
        <f t="shared" si="5"/>
        <v>0</v>
      </c>
    </row>
    <row r="151" spans="1:8" x14ac:dyDescent="0.2">
      <c r="A151" s="193" t="s">
        <v>18668</v>
      </c>
      <c r="B151" s="234" t="s">
        <v>18665</v>
      </c>
      <c r="C151" s="188" t="s">
        <v>6</v>
      </c>
      <c r="D151" s="176"/>
      <c r="E151" s="201">
        <v>1232</v>
      </c>
      <c r="F151" s="201">
        <v>162</v>
      </c>
      <c r="G151" s="88">
        <f t="shared" si="4"/>
        <v>0</v>
      </c>
      <c r="H151" s="66">
        <f t="shared" si="5"/>
        <v>0</v>
      </c>
    </row>
    <row r="152" spans="1:8" ht="78.75" x14ac:dyDescent="0.2">
      <c r="A152" s="193" t="s">
        <v>18669</v>
      </c>
      <c r="B152" s="234" t="s">
        <v>23342</v>
      </c>
      <c r="C152" s="188" t="s">
        <v>6</v>
      </c>
      <c r="D152" s="176"/>
      <c r="E152" s="201">
        <v>69</v>
      </c>
      <c r="F152" s="201">
        <v>9.1</v>
      </c>
      <c r="G152" s="88">
        <f t="shared" si="4"/>
        <v>0</v>
      </c>
      <c r="H152" s="66">
        <f t="shared" si="5"/>
        <v>0</v>
      </c>
    </row>
    <row r="153" spans="1:8" ht="112.5" x14ac:dyDescent="0.2">
      <c r="A153" s="193" t="s">
        <v>18670</v>
      </c>
      <c r="B153" s="234" t="s">
        <v>23343</v>
      </c>
      <c r="C153" s="188" t="s">
        <v>6</v>
      </c>
      <c r="D153" s="176"/>
      <c r="E153" s="201">
        <v>165</v>
      </c>
      <c r="F153" s="201">
        <v>21.7</v>
      </c>
      <c r="G153" s="88">
        <f t="shared" si="4"/>
        <v>0</v>
      </c>
      <c r="H153" s="66">
        <f t="shared" si="5"/>
        <v>0</v>
      </c>
    </row>
    <row r="154" spans="1:8" ht="90" x14ac:dyDescent="0.2">
      <c r="A154" s="193" t="s">
        <v>18671</v>
      </c>
      <c r="B154" s="234" t="s">
        <v>23344</v>
      </c>
      <c r="C154" s="188" t="s">
        <v>6</v>
      </c>
      <c r="D154" s="176"/>
      <c r="E154" s="201">
        <v>99</v>
      </c>
      <c r="F154" s="201">
        <v>13</v>
      </c>
      <c r="G154" s="88">
        <f t="shared" si="4"/>
        <v>0</v>
      </c>
      <c r="H154" s="66">
        <f t="shared" si="5"/>
        <v>0</v>
      </c>
    </row>
    <row r="155" spans="1:8" ht="123.75" x14ac:dyDescent="0.2">
      <c r="A155" s="195" t="s">
        <v>18672</v>
      </c>
      <c r="B155" s="242" t="s">
        <v>23345</v>
      </c>
      <c r="C155" s="198"/>
      <c r="D155" s="199"/>
      <c r="E155" s="199"/>
      <c r="F155" s="199"/>
      <c r="G155" s="199"/>
      <c r="H155" s="200"/>
    </row>
    <row r="156" spans="1:8" x14ac:dyDescent="0.2">
      <c r="A156" s="193" t="s">
        <v>18673</v>
      </c>
      <c r="B156" s="234" t="s">
        <v>23346</v>
      </c>
      <c r="C156" s="188" t="s">
        <v>6</v>
      </c>
      <c r="D156" s="176"/>
      <c r="E156" s="201">
        <v>153</v>
      </c>
      <c r="F156" s="201">
        <v>17</v>
      </c>
      <c r="G156" s="88">
        <f t="shared" si="4"/>
        <v>0</v>
      </c>
      <c r="H156" s="66">
        <f t="shared" si="5"/>
        <v>0</v>
      </c>
    </row>
    <row r="157" spans="1:8" x14ac:dyDescent="0.2">
      <c r="A157" s="193" t="s">
        <v>18674</v>
      </c>
      <c r="B157" s="234" t="s">
        <v>18675</v>
      </c>
      <c r="C157" s="188" t="s">
        <v>6</v>
      </c>
      <c r="D157" s="176"/>
      <c r="E157" s="201">
        <v>129</v>
      </c>
      <c r="F157" s="201">
        <v>17</v>
      </c>
      <c r="G157" s="88">
        <f t="shared" si="4"/>
        <v>0</v>
      </c>
      <c r="H157" s="66">
        <f t="shared" si="5"/>
        <v>0</v>
      </c>
    </row>
    <row r="158" spans="1:8" ht="22.5" x14ac:dyDescent="0.2">
      <c r="A158" s="193" t="s">
        <v>18676</v>
      </c>
      <c r="B158" s="234" t="s">
        <v>18677</v>
      </c>
      <c r="C158" s="188" t="s">
        <v>6</v>
      </c>
      <c r="D158" s="176"/>
      <c r="E158" s="201">
        <v>184</v>
      </c>
      <c r="F158" s="201">
        <v>17</v>
      </c>
      <c r="G158" s="88">
        <f t="shared" si="4"/>
        <v>0</v>
      </c>
      <c r="H158" s="66">
        <f t="shared" si="5"/>
        <v>0</v>
      </c>
    </row>
    <row r="159" spans="1:8" ht="90" x14ac:dyDescent="0.2">
      <c r="A159" s="195" t="s">
        <v>18678</v>
      </c>
      <c r="B159" s="242" t="s">
        <v>23347</v>
      </c>
      <c r="C159" s="198"/>
      <c r="D159" s="199"/>
      <c r="E159" s="199"/>
      <c r="F159" s="199"/>
      <c r="G159" s="199"/>
      <c r="H159" s="200"/>
    </row>
    <row r="160" spans="1:8" x14ac:dyDescent="0.2">
      <c r="A160" s="193" t="s">
        <v>18679</v>
      </c>
      <c r="B160" s="234" t="s">
        <v>18680</v>
      </c>
      <c r="C160" s="188" t="s">
        <v>6</v>
      </c>
      <c r="D160" s="176"/>
      <c r="E160" s="201">
        <v>34.799999999999997</v>
      </c>
      <c r="F160" s="201">
        <v>4.58</v>
      </c>
      <c r="G160" s="88">
        <f t="shared" si="4"/>
        <v>0</v>
      </c>
      <c r="H160" s="66">
        <f t="shared" si="5"/>
        <v>0</v>
      </c>
    </row>
    <row r="161" spans="1:8" x14ac:dyDescent="0.2">
      <c r="A161" s="193" t="s">
        <v>18681</v>
      </c>
      <c r="B161" s="234" t="s">
        <v>18682</v>
      </c>
      <c r="C161" s="188" t="s">
        <v>6</v>
      </c>
      <c r="D161" s="176"/>
      <c r="E161" s="201">
        <v>53</v>
      </c>
      <c r="F161" s="201">
        <v>7</v>
      </c>
      <c r="G161" s="88">
        <f t="shared" si="4"/>
        <v>0</v>
      </c>
      <c r="H161" s="66">
        <f t="shared" si="5"/>
        <v>0</v>
      </c>
    </row>
    <row r="162" spans="1:8" x14ac:dyDescent="0.2">
      <c r="A162" s="193" t="s">
        <v>18683</v>
      </c>
      <c r="B162" s="234" t="s">
        <v>18684</v>
      </c>
      <c r="C162" s="188" t="s">
        <v>6</v>
      </c>
      <c r="D162" s="176"/>
      <c r="E162" s="201">
        <v>109</v>
      </c>
      <c r="F162" s="201">
        <v>7</v>
      </c>
      <c r="G162" s="88">
        <f t="shared" si="4"/>
        <v>0</v>
      </c>
      <c r="H162" s="66">
        <f t="shared" si="5"/>
        <v>0</v>
      </c>
    </row>
    <row r="163" spans="1:8" ht="78.75" x14ac:dyDescent="0.2">
      <c r="A163" s="195" t="s">
        <v>18685</v>
      </c>
      <c r="B163" s="242" t="s">
        <v>23348</v>
      </c>
      <c r="C163" s="198"/>
      <c r="D163" s="199"/>
      <c r="E163" s="199"/>
      <c r="F163" s="199"/>
      <c r="G163" s="199"/>
      <c r="H163" s="200"/>
    </row>
    <row r="164" spans="1:8" x14ac:dyDescent="0.2">
      <c r="A164" s="193" t="s">
        <v>18686</v>
      </c>
      <c r="B164" s="234" t="s">
        <v>18687</v>
      </c>
      <c r="C164" s="188" t="s">
        <v>6</v>
      </c>
      <c r="D164" s="176"/>
      <c r="E164" s="201">
        <v>136</v>
      </c>
      <c r="F164" s="201">
        <v>17.899999999999999</v>
      </c>
      <c r="G164" s="88">
        <f t="shared" si="4"/>
        <v>0</v>
      </c>
      <c r="H164" s="66">
        <f t="shared" si="5"/>
        <v>0</v>
      </c>
    </row>
    <row r="165" spans="1:8" x14ac:dyDescent="0.2">
      <c r="A165" s="193" t="s">
        <v>18688</v>
      </c>
      <c r="B165" s="234" t="s">
        <v>18689</v>
      </c>
      <c r="C165" s="188" t="s">
        <v>6</v>
      </c>
      <c r="D165" s="176"/>
      <c r="E165" s="201">
        <v>172</v>
      </c>
      <c r="F165" s="201">
        <v>17.899999999999999</v>
      </c>
      <c r="G165" s="88">
        <f t="shared" si="4"/>
        <v>0</v>
      </c>
      <c r="H165" s="66">
        <f t="shared" si="5"/>
        <v>0</v>
      </c>
    </row>
    <row r="166" spans="1:8" x14ac:dyDescent="0.2">
      <c r="A166" s="193" t="s">
        <v>18690</v>
      </c>
      <c r="B166" s="234" t="s">
        <v>18691</v>
      </c>
      <c r="C166" s="188" t="s">
        <v>6</v>
      </c>
      <c r="D166" s="176"/>
      <c r="E166" s="201">
        <v>261</v>
      </c>
      <c r="F166" s="201">
        <v>17.899999999999999</v>
      </c>
      <c r="G166" s="88">
        <f t="shared" si="4"/>
        <v>0</v>
      </c>
      <c r="H166" s="66">
        <f t="shared" si="5"/>
        <v>0</v>
      </c>
    </row>
    <row r="167" spans="1:8" ht="112.5" x14ac:dyDescent="0.2">
      <c r="A167" s="195" t="s">
        <v>18692</v>
      </c>
      <c r="B167" s="242" t="s">
        <v>23349</v>
      </c>
      <c r="C167" s="198"/>
      <c r="D167" s="199"/>
      <c r="E167" s="199"/>
      <c r="F167" s="199"/>
      <c r="G167" s="199"/>
      <c r="H167" s="200"/>
    </row>
    <row r="168" spans="1:8" x14ac:dyDescent="0.2">
      <c r="A168" s="193" t="s">
        <v>18693</v>
      </c>
      <c r="B168" s="234" t="s">
        <v>18631</v>
      </c>
      <c r="C168" s="188" t="s">
        <v>6</v>
      </c>
      <c r="D168" s="176"/>
      <c r="E168" s="201">
        <v>154</v>
      </c>
      <c r="F168" s="201">
        <v>17</v>
      </c>
      <c r="G168" s="88">
        <f t="shared" si="4"/>
        <v>0</v>
      </c>
      <c r="H168" s="66">
        <f t="shared" si="5"/>
        <v>0</v>
      </c>
    </row>
    <row r="169" spans="1:8" x14ac:dyDescent="0.2">
      <c r="A169" s="193" t="s">
        <v>18694</v>
      </c>
      <c r="B169" s="234" t="s">
        <v>18695</v>
      </c>
      <c r="C169" s="188" t="s">
        <v>6</v>
      </c>
      <c r="D169" s="176"/>
      <c r="E169" s="201">
        <v>129</v>
      </c>
      <c r="F169" s="201">
        <v>17</v>
      </c>
      <c r="G169" s="88">
        <f t="shared" si="4"/>
        <v>0</v>
      </c>
      <c r="H169" s="66">
        <f t="shared" si="5"/>
        <v>0</v>
      </c>
    </row>
    <row r="170" spans="1:8" x14ac:dyDescent="0.2">
      <c r="A170" s="193" t="s">
        <v>18696</v>
      </c>
      <c r="B170" s="234" t="s">
        <v>18633</v>
      </c>
      <c r="C170" s="188" t="s">
        <v>6</v>
      </c>
      <c r="D170" s="176"/>
      <c r="E170" s="201">
        <v>129</v>
      </c>
      <c r="F170" s="201">
        <v>17</v>
      </c>
      <c r="G170" s="88">
        <f t="shared" si="4"/>
        <v>0</v>
      </c>
      <c r="H170" s="66">
        <f t="shared" si="5"/>
        <v>0</v>
      </c>
    </row>
    <row r="171" spans="1:8" x14ac:dyDescent="0.2">
      <c r="A171" s="193" t="s">
        <v>18697</v>
      </c>
      <c r="B171" s="234" t="s">
        <v>18639</v>
      </c>
      <c r="C171" s="188" t="s">
        <v>6</v>
      </c>
      <c r="D171" s="176"/>
      <c r="E171" s="201">
        <v>33</v>
      </c>
      <c r="F171" s="201">
        <v>0</v>
      </c>
      <c r="G171" s="88">
        <f t="shared" si="4"/>
        <v>0</v>
      </c>
      <c r="H171" s="66">
        <f t="shared" si="5"/>
        <v>0</v>
      </c>
    </row>
    <row r="172" spans="1:8" x14ac:dyDescent="0.2">
      <c r="A172" s="193" t="s">
        <v>18698</v>
      </c>
      <c r="B172" s="234" t="s">
        <v>18699</v>
      </c>
      <c r="C172" s="188" t="s">
        <v>6</v>
      </c>
      <c r="D172" s="176"/>
      <c r="E172" s="201">
        <v>23</v>
      </c>
      <c r="F172" s="201">
        <v>0</v>
      </c>
      <c r="G172" s="88">
        <f t="shared" si="4"/>
        <v>0</v>
      </c>
      <c r="H172" s="66">
        <f t="shared" si="5"/>
        <v>0</v>
      </c>
    </row>
    <row r="173" spans="1:8" x14ac:dyDescent="0.2">
      <c r="A173" s="193" t="s">
        <v>18700</v>
      </c>
      <c r="B173" s="234" t="s">
        <v>18641</v>
      </c>
      <c r="C173" s="188" t="s">
        <v>6</v>
      </c>
      <c r="D173" s="176"/>
      <c r="E173" s="201">
        <v>175</v>
      </c>
      <c r="F173" s="201">
        <v>17</v>
      </c>
      <c r="G173" s="88">
        <f t="shared" si="4"/>
        <v>0</v>
      </c>
      <c r="H173" s="66">
        <f t="shared" si="5"/>
        <v>0</v>
      </c>
    </row>
    <row r="174" spans="1:8" x14ac:dyDescent="0.2">
      <c r="A174" s="193" t="s">
        <v>18701</v>
      </c>
      <c r="B174" s="234" t="s">
        <v>18702</v>
      </c>
      <c r="C174" s="188" t="s">
        <v>6</v>
      </c>
      <c r="D174" s="176"/>
      <c r="E174" s="201">
        <v>460</v>
      </c>
      <c r="F174" s="201">
        <v>17</v>
      </c>
      <c r="G174" s="88">
        <f t="shared" si="4"/>
        <v>0</v>
      </c>
      <c r="H174" s="66">
        <f t="shared" si="5"/>
        <v>0</v>
      </c>
    </row>
    <row r="175" spans="1:8" ht="78.75" x14ac:dyDescent="0.2">
      <c r="A175" s="193" t="s">
        <v>18703</v>
      </c>
      <c r="B175" s="234" t="s">
        <v>23350</v>
      </c>
      <c r="C175" s="188" t="s">
        <v>6</v>
      </c>
      <c r="D175" s="176"/>
      <c r="E175" s="201">
        <v>24</v>
      </c>
      <c r="F175" s="201">
        <v>0</v>
      </c>
      <c r="G175" s="88">
        <f t="shared" si="4"/>
        <v>0</v>
      </c>
      <c r="H175" s="66">
        <f t="shared" si="5"/>
        <v>0</v>
      </c>
    </row>
    <row r="176" spans="1:8" ht="157.5" x14ac:dyDescent="0.2">
      <c r="A176" s="195" t="s">
        <v>18704</v>
      </c>
      <c r="B176" s="242" t="s">
        <v>23351</v>
      </c>
      <c r="C176" s="198"/>
      <c r="D176" s="199"/>
      <c r="E176" s="199"/>
      <c r="F176" s="199"/>
      <c r="G176" s="199"/>
      <c r="H176" s="200"/>
    </row>
    <row r="177" spans="1:8" x14ac:dyDescent="0.2">
      <c r="A177" s="193" t="s">
        <v>18705</v>
      </c>
      <c r="B177" s="234" t="s">
        <v>18706</v>
      </c>
      <c r="C177" s="188" t="s">
        <v>6</v>
      </c>
      <c r="D177" s="176"/>
      <c r="E177" s="201">
        <v>424</v>
      </c>
      <c r="F177" s="201">
        <v>56</v>
      </c>
      <c r="G177" s="88">
        <f t="shared" si="4"/>
        <v>0</v>
      </c>
      <c r="H177" s="66">
        <f t="shared" si="5"/>
        <v>0</v>
      </c>
    </row>
    <row r="178" spans="1:8" x14ac:dyDescent="0.2">
      <c r="A178" s="193" t="s">
        <v>18707</v>
      </c>
      <c r="B178" s="234" t="s">
        <v>14227</v>
      </c>
      <c r="C178" s="188" t="s">
        <v>6</v>
      </c>
      <c r="D178" s="176"/>
      <c r="E178" s="201">
        <v>462</v>
      </c>
      <c r="F178" s="201">
        <v>61</v>
      </c>
      <c r="G178" s="88">
        <f t="shared" si="4"/>
        <v>0</v>
      </c>
      <c r="H178" s="66">
        <f t="shared" si="5"/>
        <v>0</v>
      </c>
    </row>
    <row r="179" spans="1:8" x14ac:dyDescent="0.2">
      <c r="A179" s="193" t="s">
        <v>18708</v>
      </c>
      <c r="B179" s="234" t="s">
        <v>18709</v>
      </c>
      <c r="C179" s="188" t="s">
        <v>6</v>
      </c>
      <c r="D179" s="176"/>
      <c r="E179" s="201">
        <v>581</v>
      </c>
      <c r="F179" s="201">
        <v>76</v>
      </c>
      <c r="G179" s="88">
        <f t="shared" si="4"/>
        <v>0</v>
      </c>
      <c r="H179" s="66">
        <f t="shared" si="5"/>
        <v>0</v>
      </c>
    </row>
    <row r="180" spans="1:8" x14ac:dyDescent="0.2">
      <c r="A180" s="193" t="s">
        <v>18710</v>
      </c>
      <c r="B180" s="234" t="s">
        <v>18711</v>
      </c>
      <c r="C180" s="188" t="s">
        <v>6</v>
      </c>
      <c r="D180" s="176"/>
      <c r="E180" s="201">
        <v>40</v>
      </c>
      <c r="F180" s="201">
        <v>5.3</v>
      </c>
      <c r="G180" s="88">
        <f t="shared" si="4"/>
        <v>0</v>
      </c>
      <c r="H180" s="66">
        <f t="shared" si="5"/>
        <v>0</v>
      </c>
    </row>
    <row r="181" spans="1:8" x14ac:dyDescent="0.2">
      <c r="A181" s="193" t="s">
        <v>18712</v>
      </c>
      <c r="B181" s="234" t="s">
        <v>18713</v>
      </c>
      <c r="C181" s="188" t="s">
        <v>6</v>
      </c>
      <c r="D181" s="176"/>
      <c r="E181" s="201">
        <v>132</v>
      </c>
      <c r="F181" s="201">
        <v>5.3</v>
      </c>
      <c r="G181" s="88">
        <f t="shared" si="4"/>
        <v>0</v>
      </c>
      <c r="H181" s="66">
        <f t="shared" si="5"/>
        <v>0</v>
      </c>
    </row>
    <row r="182" spans="1:8" x14ac:dyDescent="0.2">
      <c r="A182" s="193" t="s">
        <v>18714</v>
      </c>
      <c r="B182" s="234" t="s">
        <v>18715</v>
      </c>
      <c r="C182" s="188" t="s">
        <v>6</v>
      </c>
      <c r="D182" s="176"/>
      <c r="E182" s="201">
        <v>204</v>
      </c>
      <c r="F182" s="201">
        <v>5.3</v>
      </c>
      <c r="G182" s="88">
        <f t="shared" si="4"/>
        <v>0</v>
      </c>
      <c r="H182" s="66">
        <f t="shared" si="5"/>
        <v>0</v>
      </c>
    </row>
    <row r="183" spans="1:8" ht="180" x14ac:dyDescent="0.2">
      <c r="A183" s="195" t="s">
        <v>18716</v>
      </c>
      <c r="B183" s="242" t="s">
        <v>23352</v>
      </c>
      <c r="C183" s="198"/>
      <c r="D183" s="199"/>
      <c r="E183" s="199"/>
      <c r="F183" s="199"/>
      <c r="G183" s="199"/>
      <c r="H183" s="200"/>
    </row>
    <row r="184" spans="1:8" x14ac:dyDescent="0.2">
      <c r="A184" s="193" t="s">
        <v>18717</v>
      </c>
      <c r="B184" s="234" t="s">
        <v>18718</v>
      </c>
      <c r="C184" s="188" t="s">
        <v>6</v>
      </c>
      <c r="D184" s="176"/>
      <c r="E184" s="201">
        <v>1178</v>
      </c>
      <c r="F184" s="201">
        <v>155</v>
      </c>
      <c r="G184" s="88">
        <f t="shared" si="4"/>
        <v>0</v>
      </c>
      <c r="H184" s="66">
        <f t="shared" si="5"/>
        <v>0</v>
      </c>
    </row>
    <row r="185" spans="1:8" x14ac:dyDescent="0.2">
      <c r="A185" s="193" t="s">
        <v>18719</v>
      </c>
      <c r="B185" s="234" t="s">
        <v>18720</v>
      </c>
      <c r="C185" s="188" t="s">
        <v>6</v>
      </c>
      <c r="D185" s="176"/>
      <c r="E185" s="201">
        <v>321</v>
      </c>
      <c r="F185" s="201">
        <v>42.2</v>
      </c>
      <c r="G185" s="88">
        <f t="shared" si="4"/>
        <v>0</v>
      </c>
      <c r="H185" s="66">
        <f t="shared" si="5"/>
        <v>0</v>
      </c>
    </row>
    <row r="186" spans="1:8" x14ac:dyDescent="0.2">
      <c r="A186" s="193" t="s">
        <v>18721</v>
      </c>
      <c r="B186" s="234" t="s">
        <v>18722</v>
      </c>
      <c r="C186" s="188" t="s">
        <v>6</v>
      </c>
      <c r="D186" s="176"/>
      <c r="E186" s="201">
        <v>103</v>
      </c>
      <c r="F186" s="201">
        <v>13.5</v>
      </c>
      <c r="G186" s="88">
        <f t="shared" si="4"/>
        <v>0</v>
      </c>
      <c r="H186" s="66">
        <f t="shared" si="5"/>
        <v>0</v>
      </c>
    </row>
    <row r="187" spans="1:8" x14ac:dyDescent="0.2">
      <c r="A187" s="193" t="s">
        <v>18723</v>
      </c>
      <c r="B187" s="234" t="s">
        <v>18715</v>
      </c>
      <c r="C187" s="188" t="s">
        <v>6</v>
      </c>
      <c r="D187" s="176"/>
      <c r="E187" s="201">
        <v>204</v>
      </c>
      <c r="F187" s="201">
        <v>26.8</v>
      </c>
      <c r="G187" s="88">
        <f t="shared" si="4"/>
        <v>0</v>
      </c>
      <c r="H187" s="66">
        <f t="shared" si="5"/>
        <v>0</v>
      </c>
    </row>
    <row r="188" spans="1:8" x14ac:dyDescent="0.2">
      <c r="A188" s="193" t="s">
        <v>18724</v>
      </c>
      <c r="B188" s="234" t="s">
        <v>18725</v>
      </c>
      <c r="C188" s="188" t="s">
        <v>6</v>
      </c>
      <c r="D188" s="176"/>
      <c r="E188" s="201">
        <v>331</v>
      </c>
      <c r="F188" s="201">
        <v>43.5</v>
      </c>
      <c r="G188" s="88">
        <f t="shared" si="4"/>
        <v>0</v>
      </c>
      <c r="H188" s="66">
        <f t="shared" si="5"/>
        <v>0</v>
      </c>
    </row>
    <row r="189" spans="1:8" ht="135" x14ac:dyDescent="0.2">
      <c r="A189" s="195" t="s">
        <v>18726</v>
      </c>
      <c r="B189" s="242" t="s">
        <v>23353</v>
      </c>
      <c r="C189" s="198"/>
      <c r="D189" s="199"/>
      <c r="E189" s="199"/>
      <c r="F189" s="199"/>
      <c r="G189" s="199"/>
      <c r="H189" s="200"/>
    </row>
    <row r="190" spans="1:8" x14ac:dyDescent="0.2">
      <c r="A190" s="193" t="s">
        <v>18727</v>
      </c>
      <c r="B190" s="234" t="s">
        <v>23354</v>
      </c>
      <c r="C190" s="188" t="s">
        <v>6</v>
      </c>
      <c r="D190" s="176"/>
      <c r="E190" s="201">
        <v>1436</v>
      </c>
      <c r="F190" s="201">
        <v>189</v>
      </c>
      <c r="G190" s="88">
        <f t="shared" si="4"/>
        <v>0</v>
      </c>
      <c r="H190" s="66">
        <f t="shared" si="5"/>
        <v>0</v>
      </c>
    </row>
    <row r="191" spans="1:8" x14ac:dyDescent="0.2">
      <c r="A191" s="193" t="s">
        <v>18728</v>
      </c>
      <c r="B191" s="234" t="s">
        <v>23355</v>
      </c>
      <c r="C191" s="188" t="s">
        <v>6</v>
      </c>
      <c r="D191" s="176"/>
      <c r="E191" s="201">
        <v>2171</v>
      </c>
      <c r="F191" s="201">
        <v>285</v>
      </c>
      <c r="G191" s="88">
        <f t="shared" si="4"/>
        <v>0</v>
      </c>
      <c r="H191" s="66">
        <f t="shared" si="5"/>
        <v>0</v>
      </c>
    </row>
    <row r="192" spans="1:8" x14ac:dyDescent="0.2">
      <c r="A192" s="193" t="s">
        <v>18729</v>
      </c>
      <c r="B192" s="234" t="s">
        <v>23356</v>
      </c>
      <c r="C192" s="188" t="s">
        <v>6</v>
      </c>
      <c r="D192" s="176"/>
      <c r="E192" s="201">
        <v>3596</v>
      </c>
      <c r="F192" s="201">
        <v>473</v>
      </c>
      <c r="G192" s="88">
        <f t="shared" si="4"/>
        <v>0</v>
      </c>
      <c r="H192" s="66">
        <f t="shared" si="5"/>
        <v>0</v>
      </c>
    </row>
    <row r="193" spans="1:8" x14ac:dyDescent="0.2">
      <c r="A193" s="193" t="s">
        <v>18730</v>
      </c>
      <c r="B193" s="234" t="s">
        <v>23357</v>
      </c>
      <c r="C193" s="188" t="s">
        <v>6</v>
      </c>
      <c r="D193" s="176"/>
      <c r="E193" s="201">
        <v>807</v>
      </c>
      <c r="F193" s="201">
        <v>0</v>
      </c>
      <c r="G193" s="88">
        <f t="shared" si="4"/>
        <v>0</v>
      </c>
      <c r="H193" s="66">
        <f t="shared" si="5"/>
        <v>0</v>
      </c>
    </row>
    <row r="194" spans="1:8" x14ac:dyDescent="0.2">
      <c r="A194" s="193" t="s">
        <v>18731</v>
      </c>
      <c r="B194" s="234" t="s">
        <v>23358</v>
      </c>
      <c r="C194" s="188" t="s">
        <v>6</v>
      </c>
      <c r="D194" s="176"/>
      <c r="E194" s="201">
        <v>810</v>
      </c>
      <c r="F194" s="201">
        <v>107</v>
      </c>
      <c r="G194" s="88">
        <f t="shared" si="4"/>
        <v>0</v>
      </c>
      <c r="H194" s="66">
        <f t="shared" si="5"/>
        <v>0</v>
      </c>
    </row>
    <row r="195" spans="1:8" x14ac:dyDescent="0.2">
      <c r="A195" s="193" t="s">
        <v>18732</v>
      </c>
      <c r="B195" s="234" t="s">
        <v>23359</v>
      </c>
      <c r="C195" s="188" t="s">
        <v>6</v>
      </c>
      <c r="D195" s="176"/>
      <c r="E195" s="201">
        <v>345</v>
      </c>
      <c r="F195" s="201">
        <v>45.4</v>
      </c>
      <c r="G195" s="88">
        <f t="shared" si="4"/>
        <v>0</v>
      </c>
      <c r="H195" s="66">
        <f t="shared" si="5"/>
        <v>0</v>
      </c>
    </row>
    <row r="196" spans="1:8" x14ac:dyDescent="0.2">
      <c r="A196" s="193" t="s">
        <v>18733</v>
      </c>
      <c r="B196" s="234" t="s">
        <v>23360</v>
      </c>
      <c r="C196" s="188" t="s">
        <v>6</v>
      </c>
      <c r="D196" s="176"/>
      <c r="E196" s="201">
        <v>282</v>
      </c>
      <c r="F196" s="201">
        <v>37.1</v>
      </c>
      <c r="G196" s="88">
        <f t="shared" si="4"/>
        <v>0</v>
      </c>
      <c r="H196" s="66">
        <f t="shared" si="5"/>
        <v>0</v>
      </c>
    </row>
    <row r="197" spans="1:8" x14ac:dyDescent="0.2">
      <c r="A197" s="193" t="s">
        <v>18734</v>
      </c>
      <c r="B197" s="234" t="s">
        <v>23361</v>
      </c>
      <c r="C197" s="188" t="s">
        <v>6</v>
      </c>
      <c r="D197" s="176"/>
      <c r="E197" s="201">
        <v>332</v>
      </c>
      <c r="F197" s="201">
        <v>43.7</v>
      </c>
      <c r="G197" s="88">
        <f t="shared" ref="G197:G260" si="6">D197*E197</f>
        <v>0</v>
      </c>
      <c r="H197" s="66">
        <f t="shared" ref="H197:H260" si="7">D197*F197</f>
        <v>0</v>
      </c>
    </row>
    <row r="198" spans="1:8" x14ac:dyDescent="0.2">
      <c r="A198" s="193" t="s">
        <v>18735</v>
      </c>
      <c r="B198" s="234" t="s">
        <v>23362</v>
      </c>
      <c r="C198" s="188" t="s">
        <v>6</v>
      </c>
      <c r="D198" s="176"/>
      <c r="E198" s="201">
        <v>69</v>
      </c>
      <c r="F198" s="201">
        <v>9.1</v>
      </c>
      <c r="G198" s="88">
        <f t="shared" si="6"/>
        <v>0</v>
      </c>
      <c r="H198" s="66">
        <f t="shared" si="7"/>
        <v>0</v>
      </c>
    </row>
    <row r="199" spans="1:8" x14ac:dyDescent="0.2">
      <c r="A199" s="193" t="s">
        <v>18736</v>
      </c>
      <c r="B199" s="234" t="s">
        <v>23363</v>
      </c>
      <c r="C199" s="188" t="s">
        <v>6</v>
      </c>
      <c r="D199" s="176"/>
      <c r="E199" s="201">
        <v>78</v>
      </c>
      <c r="F199" s="201">
        <v>10.3</v>
      </c>
      <c r="G199" s="88">
        <f t="shared" si="6"/>
        <v>0</v>
      </c>
      <c r="H199" s="66">
        <f t="shared" si="7"/>
        <v>0</v>
      </c>
    </row>
    <row r="200" spans="1:8" x14ac:dyDescent="0.2">
      <c r="A200" s="193" t="s">
        <v>18737</v>
      </c>
      <c r="B200" s="234" t="s">
        <v>23364</v>
      </c>
      <c r="C200" s="188" t="s">
        <v>6</v>
      </c>
      <c r="D200" s="176"/>
      <c r="E200" s="201">
        <v>79</v>
      </c>
      <c r="F200" s="201">
        <v>10.4</v>
      </c>
      <c r="G200" s="88">
        <f t="shared" si="6"/>
        <v>0</v>
      </c>
      <c r="H200" s="66">
        <f t="shared" si="7"/>
        <v>0</v>
      </c>
    </row>
    <row r="201" spans="1:8" x14ac:dyDescent="0.2">
      <c r="A201" s="193" t="s">
        <v>18738</v>
      </c>
      <c r="B201" s="234" t="s">
        <v>18739</v>
      </c>
      <c r="C201" s="188" t="s">
        <v>6</v>
      </c>
      <c r="D201" s="176"/>
      <c r="E201" s="201">
        <v>160</v>
      </c>
      <c r="F201" s="201">
        <v>21</v>
      </c>
      <c r="G201" s="88">
        <f t="shared" si="6"/>
        <v>0</v>
      </c>
      <c r="H201" s="66">
        <f t="shared" si="7"/>
        <v>0</v>
      </c>
    </row>
    <row r="202" spans="1:8" ht="78.75" x14ac:dyDescent="0.2">
      <c r="A202" s="193" t="s">
        <v>18740</v>
      </c>
      <c r="B202" s="234" t="s">
        <v>23365</v>
      </c>
      <c r="C202" s="188" t="s">
        <v>6</v>
      </c>
      <c r="D202" s="176"/>
      <c r="E202" s="201">
        <v>603</v>
      </c>
      <c r="F202" s="201">
        <v>79</v>
      </c>
      <c r="G202" s="88">
        <f t="shared" si="6"/>
        <v>0</v>
      </c>
      <c r="H202" s="66">
        <f t="shared" si="7"/>
        <v>0</v>
      </c>
    </row>
    <row r="203" spans="1:8" ht="101.25" x14ac:dyDescent="0.2">
      <c r="A203" s="195" t="s">
        <v>18741</v>
      </c>
      <c r="B203" s="242" t="s">
        <v>23366</v>
      </c>
      <c r="C203" s="198"/>
      <c r="D203" s="199"/>
      <c r="E203" s="199"/>
      <c r="F203" s="199"/>
      <c r="G203" s="199"/>
      <c r="H203" s="200"/>
    </row>
    <row r="204" spans="1:8" x14ac:dyDescent="0.2">
      <c r="A204" s="193" t="s">
        <v>18742</v>
      </c>
      <c r="B204" s="234" t="s">
        <v>18743</v>
      </c>
      <c r="C204" s="188" t="s">
        <v>6</v>
      </c>
      <c r="D204" s="176"/>
      <c r="E204" s="201">
        <v>75</v>
      </c>
      <c r="F204" s="201">
        <v>9.9</v>
      </c>
      <c r="G204" s="88">
        <f t="shared" si="6"/>
        <v>0</v>
      </c>
      <c r="H204" s="66">
        <f t="shared" si="7"/>
        <v>0</v>
      </c>
    </row>
    <row r="205" spans="1:8" x14ac:dyDescent="0.2">
      <c r="A205" s="193" t="s">
        <v>18744</v>
      </c>
      <c r="B205" s="234" t="s">
        <v>18745</v>
      </c>
      <c r="C205" s="188" t="s">
        <v>6</v>
      </c>
      <c r="D205" s="176"/>
      <c r="E205" s="201">
        <v>119</v>
      </c>
      <c r="F205" s="201">
        <v>15.6</v>
      </c>
      <c r="G205" s="88">
        <f t="shared" si="6"/>
        <v>0</v>
      </c>
      <c r="H205" s="66">
        <f t="shared" si="7"/>
        <v>0</v>
      </c>
    </row>
    <row r="206" spans="1:8" x14ac:dyDescent="0.2">
      <c r="A206" s="193" t="s">
        <v>18746</v>
      </c>
      <c r="B206" s="234" t="s">
        <v>18747</v>
      </c>
      <c r="C206" s="188" t="s">
        <v>6</v>
      </c>
      <c r="D206" s="176"/>
      <c r="E206" s="201">
        <v>198</v>
      </c>
      <c r="F206" s="201">
        <v>26</v>
      </c>
      <c r="G206" s="88">
        <f t="shared" si="6"/>
        <v>0</v>
      </c>
      <c r="H206" s="66">
        <f t="shared" si="7"/>
        <v>0</v>
      </c>
    </row>
    <row r="207" spans="1:8" x14ac:dyDescent="0.2">
      <c r="A207" s="193" t="s">
        <v>18748</v>
      </c>
      <c r="B207" s="234" t="s">
        <v>18749</v>
      </c>
      <c r="C207" s="188" t="s">
        <v>6</v>
      </c>
      <c r="D207" s="176"/>
      <c r="E207" s="201">
        <v>231</v>
      </c>
      <c r="F207" s="201">
        <v>30.4</v>
      </c>
      <c r="G207" s="88">
        <f t="shared" si="6"/>
        <v>0</v>
      </c>
      <c r="H207" s="66">
        <f t="shared" si="7"/>
        <v>0</v>
      </c>
    </row>
    <row r="208" spans="1:8" ht="112.5" x14ac:dyDescent="0.2">
      <c r="A208" s="195" t="s">
        <v>18750</v>
      </c>
      <c r="B208" s="242" t="s">
        <v>23367</v>
      </c>
      <c r="C208" s="198"/>
      <c r="D208" s="199"/>
      <c r="E208" s="199"/>
      <c r="F208" s="199"/>
      <c r="G208" s="199"/>
      <c r="H208" s="200"/>
    </row>
    <row r="209" spans="1:8" x14ac:dyDescent="0.2">
      <c r="A209" s="193" t="s">
        <v>18751</v>
      </c>
      <c r="B209" s="234" t="s">
        <v>18752</v>
      </c>
      <c r="C209" s="188" t="s">
        <v>6</v>
      </c>
      <c r="D209" s="176"/>
      <c r="E209" s="201">
        <v>441</v>
      </c>
      <c r="F209" s="201">
        <v>58</v>
      </c>
      <c r="G209" s="88">
        <f t="shared" si="6"/>
        <v>0</v>
      </c>
      <c r="H209" s="66">
        <f t="shared" si="7"/>
        <v>0</v>
      </c>
    </row>
    <row r="210" spans="1:8" x14ac:dyDescent="0.2">
      <c r="A210" s="193" t="s">
        <v>18753</v>
      </c>
      <c r="B210" s="234" t="s">
        <v>18754</v>
      </c>
      <c r="C210" s="188" t="s">
        <v>6</v>
      </c>
      <c r="D210" s="176"/>
      <c r="E210" s="201">
        <v>170</v>
      </c>
      <c r="F210" s="201">
        <v>22.4</v>
      </c>
      <c r="G210" s="88">
        <f t="shared" si="6"/>
        <v>0</v>
      </c>
      <c r="H210" s="66">
        <f t="shared" si="7"/>
        <v>0</v>
      </c>
    </row>
    <row r="211" spans="1:8" x14ac:dyDescent="0.2">
      <c r="A211" s="193" t="s">
        <v>18755</v>
      </c>
      <c r="B211" s="234" t="s">
        <v>18756</v>
      </c>
      <c r="C211" s="188" t="s">
        <v>6</v>
      </c>
      <c r="D211" s="176"/>
      <c r="E211" s="201">
        <v>181</v>
      </c>
      <c r="F211" s="201">
        <v>23.8</v>
      </c>
      <c r="G211" s="88">
        <f t="shared" si="6"/>
        <v>0</v>
      </c>
      <c r="H211" s="66">
        <f t="shared" si="7"/>
        <v>0</v>
      </c>
    </row>
    <row r="212" spans="1:8" x14ac:dyDescent="0.2">
      <c r="A212" s="193" t="s">
        <v>18757</v>
      </c>
      <c r="B212" s="234" t="s">
        <v>18758</v>
      </c>
      <c r="C212" s="188" t="s">
        <v>6</v>
      </c>
      <c r="D212" s="176"/>
      <c r="E212" s="201">
        <v>353</v>
      </c>
      <c r="F212" s="201">
        <v>46.4</v>
      </c>
      <c r="G212" s="88">
        <f t="shared" si="6"/>
        <v>0</v>
      </c>
      <c r="H212" s="66">
        <f t="shared" si="7"/>
        <v>0</v>
      </c>
    </row>
    <row r="213" spans="1:8" x14ac:dyDescent="0.2">
      <c r="A213" s="193" t="s">
        <v>18759</v>
      </c>
      <c r="B213" s="234" t="s">
        <v>18760</v>
      </c>
      <c r="C213" s="188" t="s">
        <v>6</v>
      </c>
      <c r="D213" s="176"/>
      <c r="E213" s="201">
        <v>188</v>
      </c>
      <c r="F213" s="201">
        <v>24.7</v>
      </c>
      <c r="G213" s="88">
        <f t="shared" si="6"/>
        <v>0</v>
      </c>
      <c r="H213" s="66">
        <f t="shared" si="7"/>
        <v>0</v>
      </c>
    </row>
    <row r="214" spans="1:8" x14ac:dyDescent="0.2">
      <c r="A214" s="193" t="s">
        <v>18761</v>
      </c>
      <c r="B214" s="234" t="s">
        <v>18762</v>
      </c>
      <c r="C214" s="188" t="s">
        <v>6</v>
      </c>
      <c r="D214" s="176"/>
      <c r="E214" s="201">
        <v>772</v>
      </c>
      <c r="F214" s="201">
        <v>102</v>
      </c>
      <c r="G214" s="88">
        <f t="shared" si="6"/>
        <v>0</v>
      </c>
      <c r="H214" s="66">
        <f t="shared" si="7"/>
        <v>0</v>
      </c>
    </row>
    <row r="215" spans="1:8" x14ac:dyDescent="0.2">
      <c r="A215" s="193" t="s">
        <v>18763</v>
      </c>
      <c r="B215" s="234" t="s">
        <v>18764</v>
      </c>
      <c r="C215" s="188" t="s">
        <v>6</v>
      </c>
      <c r="D215" s="176"/>
      <c r="E215" s="201">
        <v>817</v>
      </c>
      <c r="F215" s="201">
        <v>107</v>
      </c>
      <c r="G215" s="88">
        <f t="shared" si="6"/>
        <v>0</v>
      </c>
      <c r="H215" s="66">
        <f t="shared" si="7"/>
        <v>0</v>
      </c>
    </row>
    <row r="216" spans="1:8" x14ac:dyDescent="0.2">
      <c r="A216" s="193" t="s">
        <v>18765</v>
      </c>
      <c r="B216" s="234" t="s">
        <v>18766</v>
      </c>
      <c r="C216" s="188" t="s">
        <v>6</v>
      </c>
      <c r="D216" s="176"/>
      <c r="E216" s="201">
        <v>1378</v>
      </c>
      <c r="F216" s="201">
        <v>181</v>
      </c>
      <c r="G216" s="88">
        <f t="shared" si="6"/>
        <v>0</v>
      </c>
      <c r="H216" s="66">
        <f t="shared" si="7"/>
        <v>0</v>
      </c>
    </row>
    <row r="217" spans="1:8" x14ac:dyDescent="0.2">
      <c r="A217" s="193" t="s">
        <v>18767</v>
      </c>
      <c r="B217" s="234" t="s">
        <v>18768</v>
      </c>
      <c r="C217" s="188" t="s">
        <v>6</v>
      </c>
      <c r="D217" s="176"/>
      <c r="E217" s="201">
        <v>474</v>
      </c>
      <c r="F217" s="201">
        <v>62</v>
      </c>
      <c r="G217" s="88">
        <f t="shared" si="6"/>
        <v>0</v>
      </c>
      <c r="H217" s="66">
        <f t="shared" si="7"/>
        <v>0</v>
      </c>
    </row>
    <row r="218" spans="1:8" x14ac:dyDescent="0.2">
      <c r="A218" s="193" t="s">
        <v>18769</v>
      </c>
      <c r="B218" s="234" t="s">
        <v>18770</v>
      </c>
      <c r="C218" s="188" t="s">
        <v>6</v>
      </c>
      <c r="D218" s="176"/>
      <c r="E218" s="201">
        <v>1461</v>
      </c>
      <c r="F218" s="201">
        <v>192</v>
      </c>
      <c r="G218" s="88">
        <f t="shared" si="6"/>
        <v>0</v>
      </c>
      <c r="H218" s="66">
        <f t="shared" si="7"/>
        <v>0</v>
      </c>
    </row>
    <row r="219" spans="1:8" ht="90" x14ac:dyDescent="0.2">
      <c r="A219" s="193" t="s">
        <v>18771</v>
      </c>
      <c r="B219" s="234" t="s">
        <v>23368</v>
      </c>
      <c r="C219" s="188" t="s">
        <v>18772</v>
      </c>
      <c r="D219" s="176"/>
      <c r="E219" s="201">
        <v>9.8000000000000004E-2</v>
      </c>
      <c r="F219" s="201">
        <v>1.2999999999999999E-2</v>
      </c>
      <c r="G219" s="88">
        <f t="shared" si="6"/>
        <v>0</v>
      </c>
      <c r="H219" s="66">
        <f t="shared" si="7"/>
        <v>0</v>
      </c>
    </row>
    <row r="220" spans="1:8" ht="90" x14ac:dyDescent="0.2">
      <c r="A220" s="195" t="s">
        <v>18773</v>
      </c>
      <c r="B220" s="242" t="s">
        <v>23369</v>
      </c>
      <c r="C220" s="198"/>
      <c r="D220" s="199"/>
      <c r="E220" s="199"/>
      <c r="F220" s="199"/>
      <c r="G220" s="199"/>
      <c r="H220" s="200"/>
    </row>
    <row r="221" spans="1:8" x14ac:dyDescent="0.2">
      <c r="A221" s="193" t="s">
        <v>18774</v>
      </c>
      <c r="B221" s="234" t="s">
        <v>18775</v>
      </c>
      <c r="C221" s="188" t="s">
        <v>6</v>
      </c>
      <c r="D221" s="176"/>
      <c r="E221" s="201">
        <v>10.8</v>
      </c>
      <c r="F221" s="201">
        <v>1.42</v>
      </c>
      <c r="G221" s="88">
        <f t="shared" si="6"/>
        <v>0</v>
      </c>
      <c r="H221" s="66">
        <f t="shared" si="7"/>
        <v>0</v>
      </c>
    </row>
    <row r="222" spans="1:8" x14ac:dyDescent="0.2">
      <c r="A222" s="193" t="s">
        <v>18776</v>
      </c>
      <c r="B222" s="234" t="s">
        <v>18777</v>
      </c>
      <c r="C222" s="188" t="s">
        <v>6</v>
      </c>
      <c r="D222" s="176"/>
      <c r="E222" s="201">
        <v>15.7</v>
      </c>
      <c r="F222" s="201">
        <v>2.06</v>
      </c>
      <c r="G222" s="88">
        <f t="shared" si="6"/>
        <v>0</v>
      </c>
      <c r="H222" s="66">
        <f t="shared" si="7"/>
        <v>0</v>
      </c>
    </row>
    <row r="223" spans="1:8" ht="191.25" x14ac:dyDescent="0.2">
      <c r="A223" s="195" t="s">
        <v>18778</v>
      </c>
      <c r="B223" s="242" t="s">
        <v>23370</v>
      </c>
      <c r="C223" s="198"/>
      <c r="D223" s="199"/>
      <c r="E223" s="199"/>
      <c r="F223" s="199"/>
      <c r="G223" s="199"/>
      <c r="H223" s="200"/>
    </row>
    <row r="224" spans="1:8" x14ac:dyDescent="0.2">
      <c r="A224" s="193" t="s">
        <v>18779</v>
      </c>
      <c r="B224" s="234" t="s">
        <v>18780</v>
      </c>
      <c r="C224" s="188" t="s">
        <v>6</v>
      </c>
      <c r="D224" s="176"/>
      <c r="E224" s="201">
        <v>138</v>
      </c>
      <c r="F224" s="201">
        <v>16.399999999999999</v>
      </c>
      <c r="G224" s="88">
        <f t="shared" si="6"/>
        <v>0</v>
      </c>
      <c r="H224" s="66">
        <f t="shared" si="7"/>
        <v>0</v>
      </c>
    </row>
    <row r="225" spans="1:8" x14ac:dyDescent="0.2">
      <c r="A225" s="193" t="s">
        <v>18781</v>
      </c>
      <c r="B225" s="234" t="s">
        <v>18782</v>
      </c>
      <c r="C225" s="188" t="s">
        <v>6</v>
      </c>
      <c r="D225" s="176"/>
      <c r="E225" s="201">
        <v>159</v>
      </c>
      <c r="F225" s="201">
        <v>18.8</v>
      </c>
      <c r="G225" s="88">
        <f t="shared" si="6"/>
        <v>0</v>
      </c>
      <c r="H225" s="66">
        <f t="shared" si="7"/>
        <v>0</v>
      </c>
    </row>
    <row r="226" spans="1:8" x14ac:dyDescent="0.2">
      <c r="A226" s="193" t="s">
        <v>18783</v>
      </c>
      <c r="B226" s="234" t="s">
        <v>18784</v>
      </c>
      <c r="C226" s="188" t="s">
        <v>6</v>
      </c>
      <c r="D226" s="176"/>
      <c r="E226" s="201">
        <v>180</v>
      </c>
      <c r="F226" s="201">
        <v>21.3</v>
      </c>
      <c r="G226" s="88">
        <f t="shared" si="6"/>
        <v>0</v>
      </c>
      <c r="H226" s="66">
        <f t="shared" si="7"/>
        <v>0</v>
      </c>
    </row>
    <row r="227" spans="1:8" x14ac:dyDescent="0.2">
      <c r="A227" s="193" t="s">
        <v>18785</v>
      </c>
      <c r="B227" s="234" t="s">
        <v>18786</v>
      </c>
      <c r="C227" s="188" t="s">
        <v>6</v>
      </c>
      <c r="D227" s="176"/>
      <c r="E227" s="201">
        <v>211</v>
      </c>
      <c r="F227" s="201">
        <v>25</v>
      </c>
      <c r="G227" s="88">
        <f t="shared" si="6"/>
        <v>0</v>
      </c>
      <c r="H227" s="66">
        <f t="shared" si="7"/>
        <v>0</v>
      </c>
    </row>
    <row r="228" spans="1:8" x14ac:dyDescent="0.2">
      <c r="A228" s="193" t="s">
        <v>18787</v>
      </c>
      <c r="B228" s="234" t="s">
        <v>18788</v>
      </c>
      <c r="C228" s="188" t="s">
        <v>6</v>
      </c>
      <c r="D228" s="176"/>
      <c r="E228" s="201">
        <v>249</v>
      </c>
      <c r="F228" s="201">
        <v>29.5</v>
      </c>
      <c r="G228" s="88">
        <f t="shared" si="6"/>
        <v>0</v>
      </c>
      <c r="H228" s="66">
        <f t="shared" si="7"/>
        <v>0</v>
      </c>
    </row>
    <row r="229" spans="1:8" x14ac:dyDescent="0.2">
      <c r="A229" s="193" t="s">
        <v>18789</v>
      </c>
      <c r="B229" s="234" t="s">
        <v>18790</v>
      </c>
      <c r="C229" s="188" t="s">
        <v>6</v>
      </c>
      <c r="D229" s="176"/>
      <c r="E229" s="201">
        <v>331</v>
      </c>
      <c r="F229" s="201">
        <v>39.299999999999997</v>
      </c>
      <c r="G229" s="88">
        <f t="shared" si="6"/>
        <v>0</v>
      </c>
      <c r="H229" s="66">
        <f t="shared" si="7"/>
        <v>0</v>
      </c>
    </row>
    <row r="230" spans="1:8" x14ac:dyDescent="0.2">
      <c r="A230" s="193" t="s">
        <v>18791</v>
      </c>
      <c r="B230" s="234" t="s">
        <v>18792</v>
      </c>
      <c r="C230" s="188" t="s">
        <v>6</v>
      </c>
      <c r="D230" s="176"/>
      <c r="E230" s="201">
        <v>232</v>
      </c>
      <c r="F230" s="201">
        <v>27.5</v>
      </c>
      <c r="G230" s="88">
        <f t="shared" si="6"/>
        <v>0</v>
      </c>
      <c r="H230" s="66">
        <f t="shared" si="7"/>
        <v>0</v>
      </c>
    </row>
    <row r="231" spans="1:8" x14ac:dyDescent="0.2">
      <c r="A231" s="193" t="s">
        <v>18793</v>
      </c>
      <c r="B231" s="234" t="s">
        <v>18794</v>
      </c>
      <c r="C231" s="188" t="s">
        <v>6</v>
      </c>
      <c r="D231" s="176"/>
      <c r="E231" s="201">
        <v>415</v>
      </c>
      <c r="F231" s="201">
        <v>49.2</v>
      </c>
      <c r="G231" s="88">
        <f t="shared" si="6"/>
        <v>0</v>
      </c>
      <c r="H231" s="66">
        <f t="shared" si="7"/>
        <v>0</v>
      </c>
    </row>
    <row r="232" spans="1:8" x14ac:dyDescent="0.2">
      <c r="A232" s="193" t="s">
        <v>18795</v>
      </c>
      <c r="B232" s="234" t="s">
        <v>18796</v>
      </c>
      <c r="C232" s="188" t="s">
        <v>6</v>
      </c>
      <c r="D232" s="176"/>
      <c r="E232" s="201">
        <v>181</v>
      </c>
      <c r="F232" s="201">
        <v>21.4</v>
      </c>
      <c r="G232" s="88">
        <f t="shared" si="6"/>
        <v>0</v>
      </c>
      <c r="H232" s="66">
        <f t="shared" si="7"/>
        <v>0</v>
      </c>
    </row>
    <row r="233" spans="1:8" x14ac:dyDescent="0.2">
      <c r="A233" s="193" t="s">
        <v>18797</v>
      </c>
      <c r="B233" s="234" t="s">
        <v>18798</v>
      </c>
      <c r="C233" s="188" t="s">
        <v>6</v>
      </c>
      <c r="D233" s="176"/>
      <c r="E233" s="201">
        <v>208</v>
      </c>
      <c r="F233" s="201">
        <v>24.6</v>
      </c>
      <c r="G233" s="88">
        <f t="shared" si="6"/>
        <v>0</v>
      </c>
      <c r="H233" s="66">
        <f t="shared" si="7"/>
        <v>0</v>
      </c>
    </row>
    <row r="234" spans="1:8" x14ac:dyDescent="0.2">
      <c r="A234" s="193" t="s">
        <v>18799</v>
      </c>
      <c r="B234" s="234" t="s">
        <v>18800</v>
      </c>
      <c r="C234" s="188" t="s">
        <v>6</v>
      </c>
      <c r="D234" s="176"/>
      <c r="E234" s="201">
        <v>235</v>
      </c>
      <c r="F234" s="201">
        <v>27.9</v>
      </c>
      <c r="G234" s="88">
        <f t="shared" si="6"/>
        <v>0</v>
      </c>
      <c r="H234" s="66">
        <f t="shared" si="7"/>
        <v>0</v>
      </c>
    </row>
    <row r="235" spans="1:8" x14ac:dyDescent="0.2">
      <c r="A235" s="193" t="s">
        <v>18801</v>
      </c>
      <c r="B235" s="234" t="s">
        <v>18802</v>
      </c>
      <c r="C235" s="188" t="s">
        <v>6</v>
      </c>
      <c r="D235" s="176"/>
      <c r="E235" s="201">
        <v>277</v>
      </c>
      <c r="F235" s="201">
        <v>32.799999999999997</v>
      </c>
      <c r="G235" s="88">
        <f t="shared" si="6"/>
        <v>0</v>
      </c>
      <c r="H235" s="66">
        <f t="shared" si="7"/>
        <v>0</v>
      </c>
    </row>
    <row r="236" spans="1:8" x14ac:dyDescent="0.2">
      <c r="A236" s="193" t="s">
        <v>18803</v>
      </c>
      <c r="B236" s="234" t="s">
        <v>18804</v>
      </c>
      <c r="C236" s="188" t="s">
        <v>6</v>
      </c>
      <c r="D236" s="176"/>
      <c r="E236" s="201">
        <v>331</v>
      </c>
      <c r="F236" s="201">
        <v>39.299999999999997</v>
      </c>
      <c r="G236" s="88">
        <f t="shared" si="6"/>
        <v>0</v>
      </c>
      <c r="H236" s="66">
        <f t="shared" si="7"/>
        <v>0</v>
      </c>
    </row>
    <row r="237" spans="1:8" x14ac:dyDescent="0.2">
      <c r="A237" s="193" t="s">
        <v>18805</v>
      </c>
      <c r="B237" s="234" t="s">
        <v>18806</v>
      </c>
      <c r="C237" s="188" t="s">
        <v>6</v>
      </c>
      <c r="D237" s="176"/>
      <c r="E237" s="201">
        <v>453</v>
      </c>
      <c r="F237" s="201">
        <v>54</v>
      </c>
      <c r="G237" s="88">
        <f t="shared" si="6"/>
        <v>0</v>
      </c>
      <c r="H237" s="66">
        <f t="shared" si="7"/>
        <v>0</v>
      </c>
    </row>
    <row r="238" spans="1:8" x14ac:dyDescent="0.2">
      <c r="A238" s="193" t="s">
        <v>18807</v>
      </c>
      <c r="B238" s="234" t="s">
        <v>18808</v>
      </c>
      <c r="C238" s="188" t="s">
        <v>6</v>
      </c>
      <c r="D238" s="176"/>
      <c r="E238" s="201">
        <v>481</v>
      </c>
      <c r="F238" s="201">
        <v>57</v>
      </c>
      <c r="G238" s="88">
        <f t="shared" si="6"/>
        <v>0</v>
      </c>
      <c r="H238" s="66">
        <f t="shared" si="7"/>
        <v>0</v>
      </c>
    </row>
    <row r="239" spans="1:8" x14ac:dyDescent="0.2">
      <c r="A239" s="193" t="s">
        <v>18809</v>
      </c>
      <c r="B239" s="234" t="s">
        <v>18810</v>
      </c>
      <c r="C239" s="188" t="s">
        <v>6</v>
      </c>
      <c r="D239" s="176"/>
      <c r="E239" s="201">
        <v>606</v>
      </c>
      <c r="F239" s="201">
        <v>72</v>
      </c>
      <c r="G239" s="88">
        <f t="shared" si="6"/>
        <v>0</v>
      </c>
      <c r="H239" s="66">
        <f t="shared" si="7"/>
        <v>0</v>
      </c>
    </row>
    <row r="240" spans="1:8" ht="135" x14ac:dyDescent="0.2">
      <c r="A240" s="195" t="s">
        <v>18811</v>
      </c>
      <c r="B240" s="242" t="s">
        <v>23371</v>
      </c>
      <c r="C240" s="198"/>
      <c r="D240" s="199"/>
      <c r="E240" s="199"/>
      <c r="F240" s="199"/>
      <c r="G240" s="199"/>
      <c r="H240" s="200"/>
    </row>
    <row r="241" spans="1:8" x14ac:dyDescent="0.2">
      <c r="A241" s="193" t="s">
        <v>18812</v>
      </c>
      <c r="B241" s="234" t="s">
        <v>18813</v>
      </c>
      <c r="C241" s="188" t="s">
        <v>6</v>
      </c>
      <c r="D241" s="176"/>
      <c r="E241" s="201">
        <v>3.95</v>
      </c>
      <c r="F241" s="201">
        <v>0</v>
      </c>
      <c r="G241" s="88">
        <f t="shared" si="6"/>
        <v>0</v>
      </c>
      <c r="H241" s="66">
        <f t="shared" si="7"/>
        <v>0</v>
      </c>
    </row>
    <row r="242" spans="1:8" x14ac:dyDescent="0.2">
      <c r="A242" s="193" t="s">
        <v>18814</v>
      </c>
      <c r="B242" s="234" t="s">
        <v>18815</v>
      </c>
      <c r="C242" s="188" t="s">
        <v>6</v>
      </c>
      <c r="D242" s="176"/>
      <c r="E242" s="201">
        <v>4.63</v>
      </c>
      <c r="F242" s="201">
        <v>0</v>
      </c>
      <c r="G242" s="88">
        <f t="shared" si="6"/>
        <v>0</v>
      </c>
      <c r="H242" s="66">
        <f t="shared" si="7"/>
        <v>0</v>
      </c>
    </row>
    <row r="243" spans="1:8" x14ac:dyDescent="0.2">
      <c r="A243" s="193" t="s">
        <v>18816</v>
      </c>
      <c r="B243" s="234" t="s">
        <v>18817</v>
      </c>
      <c r="C243" s="188" t="s">
        <v>6</v>
      </c>
      <c r="D243" s="176"/>
      <c r="E243" s="201">
        <v>9.5</v>
      </c>
      <c r="F243" s="201">
        <v>0</v>
      </c>
      <c r="G243" s="88">
        <f t="shared" si="6"/>
        <v>0</v>
      </c>
      <c r="H243" s="66">
        <f t="shared" si="7"/>
        <v>0</v>
      </c>
    </row>
    <row r="244" spans="1:8" ht="135" x14ac:dyDescent="0.2">
      <c r="A244" s="195" t="s">
        <v>18818</v>
      </c>
      <c r="B244" s="242" t="s">
        <v>23372</v>
      </c>
      <c r="C244" s="198"/>
      <c r="D244" s="199"/>
      <c r="E244" s="199"/>
      <c r="F244" s="199"/>
      <c r="G244" s="199"/>
      <c r="H244" s="200"/>
    </row>
    <row r="245" spans="1:8" x14ac:dyDescent="0.2">
      <c r="A245" s="193" t="s">
        <v>18819</v>
      </c>
      <c r="B245" s="234" t="s">
        <v>18820</v>
      </c>
      <c r="C245" s="188" t="s">
        <v>6</v>
      </c>
      <c r="D245" s="176"/>
      <c r="E245" s="201">
        <v>4.5999999999999996</v>
      </c>
      <c r="F245" s="201">
        <v>0</v>
      </c>
      <c r="G245" s="88">
        <f t="shared" si="6"/>
        <v>0</v>
      </c>
      <c r="H245" s="66">
        <f t="shared" si="7"/>
        <v>0</v>
      </c>
    </row>
    <row r="246" spans="1:8" x14ac:dyDescent="0.2">
      <c r="A246" s="193" t="s">
        <v>18821</v>
      </c>
      <c r="B246" s="234" t="s">
        <v>18822</v>
      </c>
      <c r="C246" s="188" t="s">
        <v>6</v>
      </c>
      <c r="D246" s="176"/>
      <c r="E246" s="201">
        <v>9.8000000000000007</v>
      </c>
      <c r="F246" s="201">
        <v>0</v>
      </c>
      <c r="G246" s="88">
        <f t="shared" si="6"/>
        <v>0</v>
      </c>
      <c r="H246" s="66">
        <f t="shared" si="7"/>
        <v>0</v>
      </c>
    </row>
    <row r="247" spans="1:8" x14ac:dyDescent="0.2">
      <c r="A247" s="193" t="s">
        <v>18823</v>
      </c>
      <c r="B247" s="234" t="s">
        <v>18824</v>
      </c>
      <c r="C247" s="188" t="s">
        <v>6</v>
      </c>
      <c r="D247" s="176"/>
      <c r="E247" s="201">
        <v>18.3</v>
      </c>
      <c r="F247" s="201">
        <v>0</v>
      </c>
      <c r="G247" s="88">
        <f t="shared" si="6"/>
        <v>0</v>
      </c>
      <c r="H247" s="66">
        <f t="shared" si="7"/>
        <v>0</v>
      </c>
    </row>
    <row r="248" spans="1:8" ht="78.75" x14ac:dyDescent="0.2">
      <c r="A248" s="195" t="s">
        <v>18825</v>
      </c>
      <c r="B248" s="242" t="s">
        <v>23373</v>
      </c>
      <c r="C248" s="198"/>
      <c r="D248" s="199"/>
      <c r="E248" s="199"/>
      <c r="F248" s="199"/>
      <c r="G248" s="199"/>
      <c r="H248" s="200"/>
    </row>
    <row r="249" spans="1:8" x14ac:dyDescent="0.2">
      <c r="A249" s="193" t="s">
        <v>18826</v>
      </c>
      <c r="B249" s="234" t="s">
        <v>18827</v>
      </c>
      <c r="C249" s="188" t="s">
        <v>6</v>
      </c>
      <c r="D249" s="176"/>
      <c r="E249" s="201">
        <v>3.01</v>
      </c>
      <c r="F249" s="201">
        <v>0</v>
      </c>
      <c r="G249" s="88">
        <f t="shared" si="6"/>
        <v>0</v>
      </c>
      <c r="H249" s="66">
        <f t="shared" si="7"/>
        <v>0</v>
      </c>
    </row>
    <row r="250" spans="1:8" x14ac:dyDescent="0.2">
      <c r="A250" s="193" t="s">
        <v>18828</v>
      </c>
      <c r="B250" s="234" t="s">
        <v>18829</v>
      </c>
      <c r="C250" s="188" t="s">
        <v>6</v>
      </c>
      <c r="D250" s="176"/>
      <c r="E250" s="201">
        <v>4.5199999999999996</v>
      </c>
      <c r="F250" s="201">
        <v>0</v>
      </c>
      <c r="G250" s="88">
        <f t="shared" si="6"/>
        <v>0</v>
      </c>
      <c r="H250" s="66">
        <f t="shared" si="7"/>
        <v>0</v>
      </c>
    </row>
    <row r="251" spans="1:8" x14ac:dyDescent="0.2">
      <c r="A251" s="193" t="s">
        <v>18830</v>
      </c>
      <c r="B251" s="234" t="s">
        <v>18831</v>
      </c>
      <c r="C251" s="188" t="s">
        <v>6</v>
      </c>
      <c r="D251" s="176"/>
      <c r="E251" s="201">
        <v>6.4</v>
      </c>
      <c r="F251" s="201">
        <v>0</v>
      </c>
      <c r="G251" s="88">
        <f t="shared" si="6"/>
        <v>0</v>
      </c>
      <c r="H251" s="66">
        <f t="shared" si="7"/>
        <v>0</v>
      </c>
    </row>
    <row r="252" spans="1:8" ht="303.75" x14ac:dyDescent="0.2">
      <c r="A252" s="195" t="s">
        <v>18832</v>
      </c>
      <c r="B252" s="242" t="s">
        <v>23374</v>
      </c>
      <c r="C252" s="198"/>
      <c r="D252" s="199"/>
      <c r="E252" s="199"/>
      <c r="F252" s="199"/>
      <c r="G252" s="199"/>
      <c r="H252" s="200"/>
    </row>
    <row r="253" spans="1:8" x14ac:dyDescent="0.2">
      <c r="A253" s="193" t="s">
        <v>18833</v>
      </c>
      <c r="B253" s="234" t="s">
        <v>18834</v>
      </c>
      <c r="C253" s="188" t="s">
        <v>6</v>
      </c>
      <c r="D253" s="176"/>
      <c r="E253" s="201">
        <v>6295</v>
      </c>
      <c r="F253" s="201">
        <v>746</v>
      </c>
      <c r="G253" s="88">
        <f t="shared" si="6"/>
        <v>0</v>
      </c>
      <c r="H253" s="66">
        <f t="shared" si="7"/>
        <v>0</v>
      </c>
    </row>
    <row r="254" spans="1:8" x14ac:dyDescent="0.2">
      <c r="A254" s="193" t="s">
        <v>18835</v>
      </c>
      <c r="B254" s="234" t="s">
        <v>18836</v>
      </c>
      <c r="C254" s="188" t="s">
        <v>6</v>
      </c>
      <c r="D254" s="176"/>
      <c r="E254" s="201">
        <v>2933</v>
      </c>
      <c r="F254" s="201">
        <v>348</v>
      </c>
      <c r="G254" s="88">
        <f t="shared" si="6"/>
        <v>0</v>
      </c>
      <c r="H254" s="66">
        <f t="shared" si="7"/>
        <v>0</v>
      </c>
    </row>
    <row r="255" spans="1:8" x14ac:dyDescent="0.2">
      <c r="A255" s="193" t="s">
        <v>18837</v>
      </c>
      <c r="B255" s="234" t="s">
        <v>18838</v>
      </c>
      <c r="C255" s="188" t="s">
        <v>259</v>
      </c>
      <c r="D255" s="176"/>
      <c r="E255" s="201">
        <v>15.1</v>
      </c>
      <c r="F255" s="201">
        <v>1.79</v>
      </c>
      <c r="G255" s="88">
        <f t="shared" si="6"/>
        <v>0</v>
      </c>
      <c r="H255" s="66">
        <f t="shared" si="7"/>
        <v>0</v>
      </c>
    </row>
    <row r="256" spans="1:8" x14ac:dyDescent="0.2">
      <c r="A256" s="193" t="s">
        <v>18839</v>
      </c>
      <c r="B256" s="234" t="s">
        <v>18840</v>
      </c>
      <c r="C256" s="188" t="s">
        <v>259</v>
      </c>
      <c r="D256" s="176"/>
      <c r="E256" s="201">
        <v>17.8</v>
      </c>
      <c r="F256" s="201">
        <v>2.1</v>
      </c>
      <c r="G256" s="88">
        <f t="shared" si="6"/>
        <v>0</v>
      </c>
      <c r="H256" s="66">
        <f t="shared" si="7"/>
        <v>0</v>
      </c>
    </row>
    <row r="257" spans="1:8" x14ac:dyDescent="0.2">
      <c r="A257" s="193" t="s">
        <v>18841</v>
      </c>
      <c r="B257" s="234" t="s">
        <v>18842</v>
      </c>
      <c r="C257" s="188" t="s">
        <v>259</v>
      </c>
      <c r="D257" s="176"/>
      <c r="E257" s="201">
        <v>21.5</v>
      </c>
      <c r="F257" s="201">
        <v>2.54</v>
      </c>
      <c r="G257" s="88">
        <f t="shared" si="6"/>
        <v>0</v>
      </c>
      <c r="H257" s="66">
        <f t="shared" si="7"/>
        <v>0</v>
      </c>
    </row>
    <row r="258" spans="1:8" x14ac:dyDescent="0.2">
      <c r="A258" s="193" t="s">
        <v>18843</v>
      </c>
      <c r="B258" s="234" t="s">
        <v>18844</v>
      </c>
      <c r="C258" s="188" t="s">
        <v>259</v>
      </c>
      <c r="D258" s="176"/>
      <c r="E258" s="201">
        <v>25.7</v>
      </c>
      <c r="F258" s="201">
        <v>3.05</v>
      </c>
      <c r="G258" s="88">
        <f t="shared" si="6"/>
        <v>0</v>
      </c>
      <c r="H258" s="66">
        <f t="shared" si="7"/>
        <v>0</v>
      </c>
    </row>
    <row r="259" spans="1:8" x14ac:dyDescent="0.2">
      <c r="A259" s="193" t="s">
        <v>18845</v>
      </c>
      <c r="B259" s="234" t="s">
        <v>18846</v>
      </c>
      <c r="C259" s="188" t="s">
        <v>259</v>
      </c>
      <c r="D259" s="176"/>
      <c r="E259" s="201">
        <v>30</v>
      </c>
      <c r="F259" s="201">
        <v>3.56</v>
      </c>
      <c r="G259" s="88">
        <f t="shared" si="6"/>
        <v>0</v>
      </c>
      <c r="H259" s="66">
        <f t="shared" si="7"/>
        <v>0</v>
      </c>
    </row>
    <row r="260" spans="1:8" ht="337.5" x14ac:dyDescent="0.2">
      <c r="A260" s="193" t="s">
        <v>18847</v>
      </c>
      <c r="B260" s="234" t="s">
        <v>23375</v>
      </c>
      <c r="C260" s="188" t="s">
        <v>305</v>
      </c>
      <c r="D260" s="176"/>
      <c r="E260" s="201">
        <v>91</v>
      </c>
      <c r="F260" s="201">
        <v>10.8</v>
      </c>
      <c r="G260" s="88">
        <f t="shared" si="6"/>
        <v>0</v>
      </c>
      <c r="H260" s="66">
        <f t="shared" si="7"/>
        <v>0</v>
      </c>
    </row>
    <row r="261" spans="1:8" ht="348.75" x14ac:dyDescent="0.2">
      <c r="A261" s="193" t="s">
        <v>18848</v>
      </c>
      <c r="B261" s="234" t="s">
        <v>23376</v>
      </c>
      <c r="C261" s="188" t="s">
        <v>305</v>
      </c>
      <c r="D261" s="176"/>
      <c r="E261" s="201">
        <v>37.299999999999997</v>
      </c>
      <c r="F261" s="201">
        <v>4.42</v>
      </c>
      <c r="G261" s="88">
        <f t="shared" ref="G261:G323" si="8">D261*E261</f>
        <v>0</v>
      </c>
      <c r="H261" s="66">
        <f t="shared" ref="H261:H323" si="9">D261*F261</f>
        <v>0</v>
      </c>
    </row>
    <row r="262" spans="1:8" ht="247.5" x14ac:dyDescent="0.2">
      <c r="A262" s="195" t="s">
        <v>18849</v>
      </c>
      <c r="B262" s="242" t="s">
        <v>23377</v>
      </c>
      <c r="C262" s="198"/>
      <c r="D262" s="199"/>
      <c r="E262" s="199"/>
      <c r="F262" s="199"/>
      <c r="G262" s="199"/>
      <c r="H262" s="200"/>
    </row>
    <row r="263" spans="1:8" ht="22.5" x14ac:dyDescent="0.2">
      <c r="A263" s="193" t="s">
        <v>18850</v>
      </c>
      <c r="B263" s="234" t="s">
        <v>18851</v>
      </c>
      <c r="C263" s="188" t="s">
        <v>6</v>
      </c>
      <c r="D263" s="176"/>
      <c r="E263" s="201">
        <v>5561</v>
      </c>
      <c r="F263" s="201">
        <v>659</v>
      </c>
      <c r="G263" s="88">
        <f t="shared" si="8"/>
        <v>0</v>
      </c>
      <c r="H263" s="66">
        <f t="shared" si="9"/>
        <v>0</v>
      </c>
    </row>
    <row r="264" spans="1:8" ht="22.5" x14ac:dyDescent="0.2">
      <c r="A264" s="193" t="s">
        <v>18852</v>
      </c>
      <c r="B264" s="234" t="s">
        <v>18853</v>
      </c>
      <c r="C264" s="188" t="s">
        <v>6</v>
      </c>
      <c r="D264" s="176"/>
      <c r="E264" s="201">
        <v>6367</v>
      </c>
      <c r="F264" s="201">
        <v>754</v>
      </c>
      <c r="G264" s="88">
        <f t="shared" si="8"/>
        <v>0</v>
      </c>
      <c r="H264" s="66">
        <f t="shared" si="9"/>
        <v>0</v>
      </c>
    </row>
    <row r="265" spans="1:8" x14ac:dyDescent="0.2">
      <c r="A265" s="193" t="s">
        <v>18854</v>
      </c>
      <c r="B265" s="234" t="s">
        <v>18855</v>
      </c>
      <c r="C265" s="188" t="s">
        <v>6</v>
      </c>
      <c r="D265" s="176"/>
      <c r="E265" s="201">
        <v>7757</v>
      </c>
      <c r="F265" s="201">
        <v>919</v>
      </c>
      <c r="G265" s="88">
        <f t="shared" si="8"/>
        <v>0</v>
      </c>
      <c r="H265" s="66">
        <f t="shared" si="9"/>
        <v>0</v>
      </c>
    </row>
    <row r="266" spans="1:8" ht="22.5" x14ac:dyDescent="0.2">
      <c r="A266" s="193" t="s">
        <v>18856</v>
      </c>
      <c r="B266" s="234" t="s">
        <v>18857</v>
      </c>
      <c r="C266" s="188" t="s">
        <v>6</v>
      </c>
      <c r="D266" s="176"/>
      <c r="E266" s="201">
        <v>8636</v>
      </c>
      <c r="F266" s="201">
        <v>1023</v>
      </c>
      <c r="G266" s="88">
        <f t="shared" si="8"/>
        <v>0</v>
      </c>
      <c r="H266" s="66">
        <f t="shared" si="9"/>
        <v>0</v>
      </c>
    </row>
    <row r="267" spans="1:8" ht="22.5" x14ac:dyDescent="0.2">
      <c r="A267" s="193" t="s">
        <v>18858</v>
      </c>
      <c r="B267" s="234" t="s">
        <v>18859</v>
      </c>
      <c r="C267" s="188" t="s">
        <v>6</v>
      </c>
      <c r="D267" s="176"/>
      <c r="E267" s="201">
        <v>10684</v>
      </c>
      <c r="F267" s="201">
        <v>1266</v>
      </c>
      <c r="G267" s="88">
        <f t="shared" si="8"/>
        <v>0</v>
      </c>
      <c r="H267" s="66">
        <f t="shared" si="9"/>
        <v>0</v>
      </c>
    </row>
    <row r="268" spans="1:8" ht="22.5" x14ac:dyDescent="0.2">
      <c r="A268" s="193" t="s">
        <v>18860</v>
      </c>
      <c r="B268" s="234" t="s">
        <v>18861</v>
      </c>
      <c r="C268" s="188" t="s">
        <v>6</v>
      </c>
      <c r="D268" s="176"/>
      <c r="E268" s="201">
        <v>12296</v>
      </c>
      <c r="F268" s="201">
        <v>1457</v>
      </c>
      <c r="G268" s="88">
        <f t="shared" si="8"/>
        <v>0</v>
      </c>
      <c r="H268" s="66">
        <f t="shared" si="9"/>
        <v>0</v>
      </c>
    </row>
    <row r="269" spans="1:8" ht="22.5" x14ac:dyDescent="0.2">
      <c r="A269" s="193" t="s">
        <v>18862</v>
      </c>
      <c r="B269" s="234" t="s">
        <v>18863</v>
      </c>
      <c r="C269" s="188" t="s">
        <v>6</v>
      </c>
      <c r="D269" s="176"/>
      <c r="E269" s="201">
        <v>14198</v>
      </c>
      <c r="F269" s="201">
        <v>1682</v>
      </c>
      <c r="G269" s="88">
        <f t="shared" si="8"/>
        <v>0</v>
      </c>
      <c r="H269" s="66">
        <f t="shared" si="9"/>
        <v>0</v>
      </c>
    </row>
    <row r="270" spans="1:8" x14ac:dyDescent="0.2">
      <c r="A270" s="193" t="s">
        <v>18864</v>
      </c>
      <c r="B270" s="234" t="s">
        <v>18865</v>
      </c>
      <c r="C270" s="188" t="s">
        <v>6</v>
      </c>
      <c r="D270" s="176"/>
      <c r="E270" s="201">
        <v>16246</v>
      </c>
      <c r="F270" s="201">
        <v>1925</v>
      </c>
      <c r="G270" s="88">
        <f t="shared" si="8"/>
        <v>0</v>
      </c>
      <c r="H270" s="66">
        <f t="shared" si="9"/>
        <v>0</v>
      </c>
    </row>
    <row r="271" spans="1:8" ht="22.5" x14ac:dyDescent="0.2">
      <c r="A271" s="193" t="s">
        <v>18866</v>
      </c>
      <c r="B271" s="234" t="s">
        <v>18867</v>
      </c>
      <c r="C271" s="188" t="s">
        <v>6</v>
      </c>
      <c r="D271" s="176"/>
      <c r="E271" s="201">
        <v>18296</v>
      </c>
      <c r="F271" s="201">
        <v>2168</v>
      </c>
      <c r="G271" s="88">
        <f t="shared" si="8"/>
        <v>0</v>
      </c>
      <c r="H271" s="66">
        <f t="shared" si="9"/>
        <v>0</v>
      </c>
    </row>
    <row r="272" spans="1:8" ht="22.5" x14ac:dyDescent="0.2">
      <c r="A272" s="193" t="s">
        <v>18868</v>
      </c>
      <c r="B272" s="234" t="s">
        <v>18869</v>
      </c>
      <c r="C272" s="188" t="s">
        <v>6</v>
      </c>
      <c r="D272" s="176"/>
      <c r="E272" s="201">
        <v>20711</v>
      </c>
      <c r="F272" s="201">
        <v>2454</v>
      </c>
      <c r="G272" s="88">
        <f t="shared" si="8"/>
        <v>0</v>
      </c>
      <c r="H272" s="66">
        <f t="shared" si="9"/>
        <v>0</v>
      </c>
    </row>
    <row r="273" spans="1:8" ht="270" x14ac:dyDescent="0.2">
      <c r="A273" s="195" t="s">
        <v>18870</v>
      </c>
      <c r="B273" s="242" t="s">
        <v>23378</v>
      </c>
      <c r="C273" s="198"/>
      <c r="D273" s="199"/>
      <c r="E273" s="199"/>
      <c r="F273" s="199"/>
      <c r="G273" s="199"/>
      <c r="H273" s="200"/>
    </row>
    <row r="274" spans="1:8" ht="22.5" x14ac:dyDescent="0.2">
      <c r="A274" s="193" t="s">
        <v>18871</v>
      </c>
      <c r="B274" s="234" t="s">
        <v>18851</v>
      </c>
      <c r="C274" s="188" t="s">
        <v>6</v>
      </c>
      <c r="D274" s="176"/>
      <c r="E274" s="201">
        <v>11050</v>
      </c>
      <c r="F274" s="201">
        <v>1309</v>
      </c>
      <c r="G274" s="88">
        <f t="shared" si="8"/>
        <v>0</v>
      </c>
      <c r="H274" s="66">
        <f t="shared" si="9"/>
        <v>0</v>
      </c>
    </row>
    <row r="275" spans="1:8" ht="22.5" x14ac:dyDescent="0.2">
      <c r="A275" s="193" t="s">
        <v>18872</v>
      </c>
      <c r="B275" s="234" t="s">
        <v>18853</v>
      </c>
      <c r="C275" s="188" t="s">
        <v>6</v>
      </c>
      <c r="D275" s="176"/>
      <c r="E275" s="201">
        <v>11609</v>
      </c>
      <c r="F275" s="201">
        <v>1376</v>
      </c>
      <c r="G275" s="88">
        <f t="shared" si="8"/>
        <v>0</v>
      </c>
      <c r="H275" s="66">
        <f t="shared" si="9"/>
        <v>0</v>
      </c>
    </row>
    <row r="276" spans="1:8" x14ac:dyDescent="0.2">
      <c r="A276" s="193" t="s">
        <v>18873</v>
      </c>
      <c r="B276" s="234" t="s">
        <v>18855</v>
      </c>
      <c r="C276" s="188" t="s">
        <v>6</v>
      </c>
      <c r="D276" s="176"/>
      <c r="E276" s="201">
        <v>15589</v>
      </c>
      <c r="F276" s="201">
        <v>1847</v>
      </c>
      <c r="G276" s="88">
        <f t="shared" si="8"/>
        <v>0</v>
      </c>
      <c r="H276" s="66">
        <f t="shared" si="9"/>
        <v>0</v>
      </c>
    </row>
    <row r="277" spans="1:8" ht="22.5" x14ac:dyDescent="0.2">
      <c r="A277" s="193" t="s">
        <v>18874</v>
      </c>
      <c r="B277" s="234" t="s">
        <v>18857</v>
      </c>
      <c r="C277" s="188" t="s">
        <v>6</v>
      </c>
      <c r="D277" s="176"/>
      <c r="E277" s="201">
        <v>17197</v>
      </c>
      <c r="F277" s="201">
        <v>2038</v>
      </c>
      <c r="G277" s="88">
        <f t="shared" si="8"/>
        <v>0</v>
      </c>
      <c r="H277" s="66">
        <f t="shared" si="9"/>
        <v>0</v>
      </c>
    </row>
    <row r="278" spans="1:8" ht="22.5" x14ac:dyDescent="0.2">
      <c r="A278" s="193" t="s">
        <v>18875</v>
      </c>
      <c r="B278" s="234" t="s">
        <v>18859</v>
      </c>
      <c r="C278" s="188" t="s">
        <v>6</v>
      </c>
      <c r="D278" s="176"/>
      <c r="E278" s="201">
        <v>21296</v>
      </c>
      <c r="F278" s="201">
        <v>2523</v>
      </c>
      <c r="G278" s="88">
        <f t="shared" si="8"/>
        <v>0</v>
      </c>
      <c r="H278" s="66">
        <f t="shared" si="9"/>
        <v>0</v>
      </c>
    </row>
    <row r="279" spans="1:8" ht="22.5" x14ac:dyDescent="0.2">
      <c r="A279" s="193" t="s">
        <v>18876</v>
      </c>
      <c r="B279" s="234" t="s">
        <v>18861</v>
      </c>
      <c r="C279" s="188" t="s">
        <v>6</v>
      </c>
      <c r="D279" s="176"/>
      <c r="E279" s="201">
        <v>24589</v>
      </c>
      <c r="F279" s="201">
        <v>2913</v>
      </c>
      <c r="G279" s="88">
        <f t="shared" si="8"/>
        <v>0</v>
      </c>
      <c r="H279" s="66">
        <f t="shared" si="9"/>
        <v>0</v>
      </c>
    </row>
    <row r="280" spans="1:8" ht="22.5" x14ac:dyDescent="0.2">
      <c r="A280" s="193" t="s">
        <v>18877</v>
      </c>
      <c r="B280" s="234" t="s">
        <v>18863</v>
      </c>
      <c r="C280" s="188" t="s">
        <v>6</v>
      </c>
      <c r="D280" s="176"/>
      <c r="E280" s="201">
        <v>28249</v>
      </c>
      <c r="F280" s="201">
        <v>3347</v>
      </c>
      <c r="G280" s="88">
        <f t="shared" si="8"/>
        <v>0</v>
      </c>
      <c r="H280" s="66">
        <f t="shared" si="9"/>
        <v>0</v>
      </c>
    </row>
    <row r="281" spans="1:8" x14ac:dyDescent="0.2">
      <c r="A281" s="193" t="s">
        <v>18878</v>
      </c>
      <c r="B281" s="234" t="s">
        <v>18865</v>
      </c>
      <c r="C281" s="188" t="s">
        <v>6</v>
      </c>
      <c r="D281" s="176"/>
      <c r="E281" s="201">
        <v>32347</v>
      </c>
      <c r="F281" s="201">
        <v>3833</v>
      </c>
      <c r="G281" s="88">
        <f t="shared" si="8"/>
        <v>0</v>
      </c>
      <c r="H281" s="66">
        <f t="shared" si="9"/>
        <v>0</v>
      </c>
    </row>
    <row r="282" spans="1:8" ht="22.5" x14ac:dyDescent="0.2">
      <c r="A282" s="193" t="s">
        <v>18879</v>
      </c>
      <c r="B282" s="234" t="s">
        <v>18867</v>
      </c>
      <c r="C282" s="188" t="s">
        <v>6</v>
      </c>
      <c r="D282" s="176"/>
      <c r="E282" s="201">
        <v>36446</v>
      </c>
      <c r="F282" s="201">
        <v>4318</v>
      </c>
      <c r="G282" s="88">
        <f t="shared" si="8"/>
        <v>0</v>
      </c>
      <c r="H282" s="66">
        <f t="shared" si="9"/>
        <v>0</v>
      </c>
    </row>
    <row r="283" spans="1:8" ht="22.5" x14ac:dyDescent="0.2">
      <c r="A283" s="193" t="s">
        <v>18880</v>
      </c>
      <c r="B283" s="234" t="s">
        <v>18869</v>
      </c>
      <c r="C283" s="188" t="s">
        <v>6</v>
      </c>
      <c r="D283" s="176"/>
      <c r="E283" s="201">
        <v>41423</v>
      </c>
      <c r="F283" s="201">
        <v>4908</v>
      </c>
      <c r="G283" s="88">
        <f t="shared" si="8"/>
        <v>0</v>
      </c>
      <c r="H283" s="66">
        <f t="shared" si="9"/>
        <v>0</v>
      </c>
    </row>
    <row r="284" spans="1:8" ht="57" customHeight="1" x14ac:dyDescent="0.2">
      <c r="A284" s="197" t="s">
        <v>23379</v>
      </c>
      <c r="B284" s="344" t="s">
        <v>23380</v>
      </c>
      <c r="C284" s="345"/>
      <c r="D284" s="345"/>
      <c r="E284" s="345"/>
      <c r="F284" s="345"/>
      <c r="G284" s="345"/>
      <c r="H284" s="346"/>
    </row>
    <row r="285" spans="1:8" ht="135" x14ac:dyDescent="0.2">
      <c r="A285" s="195" t="s">
        <v>18881</v>
      </c>
      <c r="B285" s="242" t="s">
        <v>23381</v>
      </c>
      <c r="C285" s="198"/>
      <c r="D285" s="199"/>
      <c r="E285" s="199"/>
      <c r="F285" s="199"/>
      <c r="G285" s="199"/>
      <c r="H285" s="200"/>
    </row>
    <row r="286" spans="1:8" x14ac:dyDescent="0.2">
      <c r="A286" s="193" t="s">
        <v>18882</v>
      </c>
      <c r="B286" s="234" t="s">
        <v>18883</v>
      </c>
      <c r="C286" s="188" t="s">
        <v>6</v>
      </c>
      <c r="D286" s="176"/>
      <c r="E286" s="201">
        <v>453</v>
      </c>
      <c r="F286" s="201">
        <v>71</v>
      </c>
      <c r="G286" s="88">
        <f t="shared" si="8"/>
        <v>0</v>
      </c>
      <c r="H286" s="66">
        <f t="shared" si="9"/>
        <v>0</v>
      </c>
    </row>
    <row r="287" spans="1:8" x14ac:dyDescent="0.2">
      <c r="A287" s="193" t="s">
        <v>18884</v>
      </c>
      <c r="B287" s="234" t="s">
        <v>18885</v>
      </c>
      <c r="C287" s="188" t="s">
        <v>6</v>
      </c>
      <c r="D287" s="176"/>
      <c r="E287" s="201">
        <v>467</v>
      </c>
      <c r="F287" s="201">
        <v>74</v>
      </c>
      <c r="G287" s="88">
        <f t="shared" si="8"/>
        <v>0</v>
      </c>
      <c r="H287" s="66">
        <f t="shared" si="9"/>
        <v>0</v>
      </c>
    </row>
    <row r="288" spans="1:8" x14ac:dyDescent="0.2">
      <c r="A288" s="193" t="s">
        <v>18886</v>
      </c>
      <c r="B288" s="234" t="s">
        <v>18887</v>
      </c>
      <c r="C288" s="188" t="s">
        <v>6</v>
      </c>
      <c r="D288" s="176"/>
      <c r="E288" s="201">
        <v>480</v>
      </c>
      <c r="F288" s="201">
        <v>76</v>
      </c>
      <c r="G288" s="88">
        <f t="shared" si="8"/>
        <v>0</v>
      </c>
      <c r="H288" s="66">
        <f t="shared" si="9"/>
        <v>0</v>
      </c>
    </row>
    <row r="289" spans="1:8" x14ac:dyDescent="0.2">
      <c r="A289" s="193" t="s">
        <v>18888</v>
      </c>
      <c r="B289" s="234" t="s">
        <v>18889</v>
      </c>
      <c r="C289" s="188" t="s">
        <v>6</v>
      </c>
      <c r="D289" s="176"/>
      <c r="E289" s="201">
        <v>506</v>
      </c>
      <c r="F289" s="201">
        <v>80</v>
      </c>
      <c r="G289" s="88">
        <f t="shared" si="8"/>
        <v>0</v>
      </c>
      <c r="H289" s="66">
        <f t="shared" si="9"/>
        <v>0</v>
      </c>
    </row>
    <row r="290" spans="1:8" x14ac:dyDescent="0.2">
      <c r="A290" s="193" t="s">
        <v>18890</v>
      </c>
      <c r="B290" s="234" t="s">
        <v>18891</v>
      </c>
      <c r="C290" s="188" t="s">
        <v>6</v>
      </c>
      <c r="D290" s="176"/>
      <c r="E290" s="201">
        <v>541</v>
      </c>
      <c r="F290" s="201">
        <v>85</v>
      </c>
      <c r="G290" s="88">
        <f t="shared" si="8"/>
        <v>0</v>
      </c>
      <c r="H290" s="66">
        <f t="shared" si="9"/>
        <v>0</v>
      </c>
    </row>
    <row r="291" spans="1:8" x14ac:dyDescent="0.2">
      <c r="A291" s="193" t="s">
        <v>18892</v>
      </c>
      <c r="B291" s="234" t="s">
        <v>18893</v>
      </c>
      <c r="C291" s="188" t="s">
        <v>6</v>
      </c>
      <c r="D291" s="176"/>
      <c r="E291" s="201">
        <v>519</v>
      </c>
      <c r="F291" s="201">
        <v>82</v>
      </c>
      <c r="G291" s="88">
        <f t="shared" si="8"/>
        <v>0</v>
      </c>
      <c r="H291" s="66">
        <f t="shared" si="9"/>
        <v>0</v>
      </c>
    </row>
    <row r="292" spans="1:8" x14ac:dyDescent="0.2">
      <c r="A292" s="193" t="s">
        <v>18894</v>
      </c>
      <c r="B292" s="234" t="s">
        <v>18895</v>
      </c>
      <c r="C292" s="188" t="s">
        <v>6</v>
      </c>
      <c r="D292" s="176"/>
      <c r="E292" s="201">
        <v>541</v>
      </c>
      <c r="F292" s="201">
        <v>85</v>
      </c>
      <c r="G292" s="88">
        <f t="shared" si="8"/>
        <v>0</v>
      </c>
      <c r="H292" s="66">
        <f t="shared" si="9"/>
        <v>0</v>
      </c>
    </row>
    <row r="293" spans="1:8" x14ac:dyDescent="0.2">
      <c r="A293" s="193" t="s">
        <v>18896</v>
      </c>
      <c r="B293" s="234" t="s">
        <v>18897</v>
      </c>
      <c r="C293" s="188" t="s">
        <v>6</v>
      </c>
      <c r="D293" s="176"/>
      <c r="E293" s="201">
        <v>559</v>
      </c>
      <c r="F293" s="201">
        <v>88</v>
      </c>
      <c r="G293" s="88">
        <f t="shared" si="8"/>
        <v>0</v>
      </c>
      <c r="H293" s="66">
        <f t="shared" si="9"/>
        <v>0</v>
      </c>
    </row>
    <row r="294" spans="1:8" x14ac:dyDescent="0.2">
      <c r="A294" s="193" t="s">
        <v>18898</v>
      </c>
      <c r="B294" s="234" t="s">
        <v>18899</v>
      </c>
      <c r="C294" s="188" t="s">
        <v>6</v>
      </c>
      <c r="D294" s="176"/>
      <c r="E294" s="201">
        <v>607</v>
      </c>
      <c r="F294" s="201">
        <v>96</v>
      </c>
      <c r="G294" s="88">
        <f t="shared" si="8"/>
        <v>0</v>
      </c>
      <c r="H294" s="66">
        <f t="shared" si="9"/>
        <v>0</v>
      </c>
    </row>
    <row r="295" spans="1:8" x14ac:dyDescent="0.2">
      <c r="A295" s="193" t="s">
        <v>18900</v>
      </c>
      <c r="B295" s="234" t="s">
        <v>18901</v>
      </c>
      <c r="C295" s="188" t="s">
        <v>6</v>
      </c>
      <c r="D295" s="176"/>
      <c r="E295" s="201">
        <v>655</v>
      </c>
      <c r="F295" s="201">
        <v>103</v>
      </c>
      <c r="G295" s="88">
        <f t="shared" si="8"/>
        <v>0</v>
      </c>
      <c r="H295" s="66">
        <f t="shared" si="9"/>
        <v>0</v>
      </c>
    </row>
    <row r="296" spans="1:8" ht="157.5" x14ac:dyDescent="0.2">
      <c r="A296" s="195" t="s">
        <v>18902</v>
      </c>
      <c r="B296" s="242" t="s">
        <v>23382</v>
      </c>
      <c r="C296" s="198"/>
      <c r="D296" s="199"/>
      <c r="E296" s="199"/>
      <c r="F296" s="199"/>
      <c r="G296" s="199"/>
      <c r="H296" s="200"/>
    </row>
    <row r="297" spans="1:8" x14ac:dyDescent="0.2">
      <c r="A297" s="193" t="s">
        <v>18903</v>
      </c>
      <c r="B297" s="234" t="s">
        <v>18904</v>
      </c>
      <c r="C297" s="188" t="s">
        <v>6</v>
      </c>
      <c r="D297" s="176"/>
      <c r="E297" s="201">
        <v>848</v>
      </c>
      <c r="F297" s="201">
        <v>134</v>
      </c>
      <c r="G297" s="88">
        <f t="shared" si="8"/>
        <v>0</v>
      </c>
      <c r="H297" s="66">
        <f t="shared" si="9"/>
        <v>0</v>
      </c>
    </row>
    <row r="298" spans="1:8" x14ac:dyDescent="0.2">
      <c r="A298" s="193" t="s">
        <v>18905</v>
      </c>
      <c r="B298" s="234" t="s">
        <v>18906</v>
      </c>
      <c r="C298" s="188" t="s">
        <v>6</v>
      </c>
      <c r="D298" s="176"/>
      <c r="E298" s="201">
        <v>905</v>
      </c>
      <c r="F298" s="201">
        <v>143</v>
      </c>
      <c r="G298" s="88">
        <f t="shared" si="8"/>
        <v>0</v>
      </c>
      <c r="H298" s="66">
        <f t="shared" si="9"/>
        <v>0</v>
      </c>
    </row>
    <row r="299" spans="1:8" x14ac:dyDescent="0.2">
      <c r="A299" s="193" t="s">
        <v>18907</v>
      </c>
      <c r="B299" s="234" t="s">
        <v>18883</v>
      </c>
      <c r="C299" s="188" t="s">
        <v>6</v>
      </c>
      <c r="D299" s="176"/>
      <c r="E299" s="201">
        <v>1302</v>
      </c>
      <c r="F299" s="201">
        <v>205</v>
      </c>
      <c r="G299" s="88">
        <f t="shared" si="8"/>
        <v>0</v>
      </c>
      <c r="H299" s="66">
        <f t="shared" si="9"/>
        <v>0</v>
      </c>
    </row>
    <row r="300" spans="1:8" x14ac:dyDescent="0.2">
      <c r="A300" s="193" t="s">
        <v>18908</v>
      </c>
      <c r="B300" s="234" t="s">
        <v>18885</v>
      </c>
      <c r="C300" s="188" t="s">
        <v>6</v>
      </c>
      <c r="D300" s="176"/>
      <c r="E300" s="201">
        <v>1359</v>
      </c>
      <c r="F300" s="201">
        <v>214</v>
      </c>
      <c r="G300" s="88">
        <f t="shared" si="8"/>
        <v>0</v>
      </c>
      <c r="H300" s="66">
        <f t="shared" si="9"/>
        <v>0</v>
      </c>
    </row>
    <row r="301" spans="1:8" x14ac:dyDescent="0.2">
      <c r="A301" s="193" t="s">
        <v>18909</v>
      </c>
      <c r="B301" s="234" t="s">
        <v>18893</v>
      </c>
      <c r="C301" s="188" t="s">
        <v>6</v>
      </c>
      <c r="D301" s="176"/>
      <c r="E301" s="201">
        <v>1528</v>
      </c>
      <c r="F301" s="201">
        <v>241</v>
      </c>
      <c r="G301" s="88">
        <f t="shared" si="8"/>
        <v>0</v>
      </c>
      <c r="H301" s="66">
        <f t="shared" si="9"/>
        <v>0</v>
      </c>
    </row>
    <row r="302" spans="1:8" x14ac:dyDescent="0.2">
      <c r="A302" s="193" t="s">
        <v>18910</v>
      </c>
      <c r="B302" s="234" t="s">
        <v>18895</v>
      </c>
      <c r="C302" s="188" t="s">
        <v>6</v>
      </c>
      <c r="D302" s="176"/>
      <c r="E302" s="201">
        <v>1584</v>
      </c>
      <c r="F302" s="201">
        <v>249</v>
      </c>
      <c r="G302" s="88">
        <f t="shared" si="8"/>
        <v>0</v>
      </c>
      <c r="H302" s="66">
        <f t="shared" si="9"/>
        <v>0</v>
      </c>
    </row>
    <row r="303" spans="1:8" ht="180" x14ac:dyDescent="0.2">
      <c r="A303" s="195" t="s">
        <v>18911</v>
      </c>
      <c r="B303" s="242" t="s">
        <v>23383</v>
      </c>
      <c r="C303" s="198"/>
      <c r="D303" s="199"/>
      <c r="E303" s="199"/>
      <c r="F303" s="199"/>
      <c r="G303" s="199"/>
      <c r="H303" s="200"/>
    </row>
    <row r="304" spans="1:8" x14ac:dyDescent="0.2">
      <c r="A304" s="193" t="s">
        <v>18912</v>
      </c>
      <c r="B304" s="234" t="s">
        <v>18913</v>
      </c>
      <c r="C304" s="188" t="s">
        <v>6</v>
      </c>
      <c r="D304" s="176"/>
      <c r="E304" s="201">
        <v>284</v>
      </c>
      <c r="F304" s="201">
        <v>44.7</v>
      </c>
      <c r="G304" s="88">
        <f t="shared" si="8"/>
        <v>0</v>
      </c>
      <c r="H304" s="66">
        <f t="shared" si="9"/>
        <v>0</v>
      </c>
    </row>
    <row r="305" spans="1:8" x14ac:dyDescent="0.2">
      <c r="A305" s="193" t="s">
        <v>18914</v>
      </c>
      <c r="B305" s="234" t="s">
        <v>18915</v>
      </c>
      <c r="C305" s="188" t="s">
        <v>259</v>
      </c>
      <c r="D305" s="176"/>
      <c r="E305" s="201">
        <v>131</v>
      </c>
      <c r="F305" s="201">
        <v>20.7</v>
      </c>
      <c r="G305" s="88">
        <f t="shared" si="8"/>
        <v>0</v>
      </c>
      <c r="H305" s="66">
        <f t="shared" si="9"/>
        <v>0</v>
      </c>
    </row>
    <row r="306" spans="1:8" x14ac:dyDescent="0.2">
      <c r="A306" s="193" t="s">
        <v>18916</v>
      </c>
      <c r="B306" s="234" t="s">
        <v>18917</v>
      </c>
      <c r="C306" s="188" t="s">
        <v>6</v>
      </c>
      <c r="D306" s="176"/>
      <c r="E306" s="201">
        <v>334</v>
      </c>
      <c r="F306" s="201">
        <v>53</v>
      </c>
      <c r="G306" s="88">
        <f t="shared" si="8"/>
        <v>0</v>
      </c>
      <c r="H306" s="66">
        <f t="shared" si="9"/>
        <v>0</v>
      </c>
    </row>
    <row r="307" spans="1:8" x14ac:dyDescent="0.2">
      <c r="A307" s="193" t="s">
        <v>18918</v>
      </c>
      <c r="B307" s="234" t="s">
        <v>18919</v>
      </c>
      <c r="C307" s="188" t="s">
        <v>259</v>
      </c>
      <c r="D307" s="176"/>
      <c r="E307" s="201">
        <v>147</v>
      </c>
      <c r="F307" s="201">
        <v>23.1</v>
      </c>
      <c r="G307" s="88">
        <f t="shared" si="8"/>
        <v>0</v>
      </c>
      <c r="H307" s="66">
        <f t="shared" si="9"/>
        <v>0</v>
      </c>
    </row>
    <row r="308" spans="1:8" ht="180" x14ac:dyDescent="0.2">
      <c r="A308" s="195" t="s">
        <v>18920</v>
      </c>
      <c r="B308" s="242" t="s">
        <v>23384</v>
      </c>
      <c r="C308" s="198"/>
      <c r="D308" s="199"/>
      <c r="E308" s="199"/>
      <c r="F308" s="199"/>
      <c r="G308" s="199"/>
      <c r="H308" s="200"/>
    </row>
    <row r="309" spans="1:8" x14ac:dyDescent="0.2">
      <c r="A309" s="193" t="s">
        <v>18921</v>
      </c>
      <c r="B309" s="234" t="s">
        <v>18913</v>
      </c>
      <c r="C309" s="188" t="s">
        <v>6</v>
      </c>
      <c r="D309" s="176"/>
      <c r="E309" s="201">
        <v>416</v>
      </c>
      <c r="F309" s="201">
        <v>66</v>
      </c>
      <c r="G309" s="88">
        <f t="shared" si="8"/>
        <v>0</v>
      </c>
      <c r="H309" s="66">
        <f t="shared" si="9"/>
        <v>0</v>
      </c>
    </row>
    <row r="310" spans="1:8" x14ac:dyDescent="0.2">
      <c r="A310" s="193" t="s">
        <v>18922</v>
      </c>
      <c r="B310" s="234" t="s">
        <v>18915</v>
      </c>
      <c r="C310" s="188" t="s">
        <v>259</v>
      </c>
      <c r="D310" s="176"/>
      <c r="E310" s="201">
        <v>98</v>
      </c>
      <c r="F310" s="201">
        <v>15.4</v>
      </c>
      <c r="G310" s="88">
        <f t="shared" si="8"/>
        <v>0</v>
      </c>
      <c r="H310" s="66">
        <f t="shared" si="9"/>
        <v>0</v>
      </c>
    </row>
    <row r="311" spans="1:8" x14ac:dyDescent="0.2">
      <c r="A311" s="193" t="s">
        <v>18923</v>
      </c>
      <c r="B311" s="234" t="s">
        <v>18917</v>
      </c>
      <c r="C311" s="188" t="s">
        <v>6</v>
      </c>
      <c r="D311" s="176"/>
      <c r="E311" s="201">
        <v>499</v>
      </c>
      <c r="F311" s="201">
        <v>79</v>
      </c>
      <c r="G311" s="88">
        <f t="shared" si="8"/>
        <v>0</v>
      </c>
      <c r="H311" s="66">
        <f t="shared" si="9"/>
        <v>0</v>
      </c>
    </row>
    <row r="312" spans="1:8" x14ac:dyDescent="0.2">
      <c r="A312" s="193" t="s">
        <v>18924</v>
      </c>
      <c r="B312" s="234" t="s">
        <v>18925</v>
      </c>
      <c r="C312" s="188" t="s">
        <v>259</v>
      </c>
      <c r="D312" s="176"/>
      <c r="E312" s="201">
        <v>137</v>
      </c>
      <c r="F312" s="201">
        <v>21.6</v>
      </c>
      <c r="G312" s="88">
        <f t="shared" si="8"/>
        <v>0</v>
      </c>
      <c r="H312" s="66">
        <f t="shared" si="9"/>
        <v>0</v>
      </c>
    </row>
    <row r="313" spans="1:8" ht="157.5" x14ac:dyDescent="0.2">
      <c r="A313" s="195" t="s">
        <v>18926</v>
      </c>
      <c r="B313" s="242" t="s">
        <v>23385</v>
      </c>
      <c r="C313" s="198"/>
      <c r="D313" s="199"/>
      <c r="E313" s="199"/>
      <c r="F313" s="199"/>
      <c r="G313" s="199"/>
      <c r="H313" s="200"/>
    </row>
    <row r="314" spans="1:8" x14ac:dyDescent="0.2">
      <c r="A314" s="193" t="s">
        <v>18927</v>
      </c>
      <c r="B314" s="234" t="s">
        <v>18889</v>
      </c>
      <c r="C314" s="188" t="s">
        <v>6</v>
      </c>
      <c r="D314" s="176"/>
      <c r="E314" s="201">
        <v>738</v>
      </c>
      <c r="F314" s="201">
        <v>103</v>
      </c>
      <c r="G314" s="88">
        <f t="shared" si="8"/>
        <v>0</v>
      </c>
      <c r="H314" s="66">
        <f t="shared" si="9"/>
        <v>0</v>
      </c>
    </row>
    <row r="315" spans="1:8" x14ac:dyDescent="0.2">
      <c r="A315" s="193" t="s">
        <v>18928</v>
      </c>
      <c r="B315" s="234" t="s">
        <v>18891</v>
      </c>
      <c r="C315" s="188" t="s">
        <v>6</v>
      </c>
      <c r="D315" s="176"/>
      <c r="E315" s="201">
        <v>754</v>
      </c>
      <c r="F315" s="201">
        <v>105</v>
      </c>
      <c r="G315" s="88">
        <f t="shared" si="8"/>
        <v>0</v>
      </c>
      <c r="H315" s="66">
        <f t="shared" si="9"/>
        <v>0</v>
      </c>
    </row>
    <row r="316" spans="1:8" x14ac:dyDescent="0.2">
      <c r="A316" s="193" t="s">
        <v>18929</v>
      </c>
      <c r="B316" s="234" t="s">
        <v>18930</v>
      </c>
      <c r="C316" s="188" t="s">
        <v>6</v>
      </c>
      <c r="D316" s="176"/>
      <c r="E316" s="201">
        <v>772</v>
      </c>
      <c r="F316" s="201">
        <v>107</v>
      </c>
      <c r="G316" s="88">
        <f t="shared" si="8"/>
        <v>0</v>
      </c>
      <c r="H316" s="66">
        <f t="shared" si="9"/>
        <v>0</v>
      </c>
    </row>
    <row r="317" spans="1:8" x14ac:dyDescent="0.2">
      <c r="A317" s="193" t="s">
        <v>18931</v>
      </c>
      <c r="B317" s="234" t="s">
        <v>18932</v>
      </c>
      <c r="C317" s="188" t="s">
        <v>6</v>
      </c>
      <c r="D317" s="176"/>
      <c r="E317" s="201">
        <v>904</v>
      </c>
      <c r="F317" s="201">
        <v>126</v>
      </c>
      <c r="G317" s="88">
        <f t="shared" si="8"/>
        <v>0</v>
      </c>
      <c r="H317" s="66">
        <f t="shared" si="9"/>
        <v>0</v>
      </c>
    </row>
    <row r="318" spans="1:8" x14ac:dyDescent="0.2">
      <c r="A318" s="193" t="s">
        <v>18933</v>
      </c>
      <c r="B318" s="234" t="s">
        <v>18934</v>
      </c>
      <c r="C318" s="188" t="s">
        <v>6</v>
      </c>
      <c r="D318" s="176"/>
      <c r="E318" s="201">
        <v>957</v>
      </c>
      <c r="F318" s="201">
        <v>133</v>
      </c>
      <c r="G318" s="88">
        <f t="shared" si="8"/>
        <v>0</v>
      </c>
      <c r="H318" s="66">
        <f t="shared" si="9"/>
        <v>0</v>
      </c>
    </row>
    <row r="319" spans="1:8" x14ac:dyDescent="0.2">
      <c r="A319" s="193" t="s">
        <v>18935</v>
      </c>
      <c r="B319" s="234" t="s">
        <v>18899</v>
      </c>
      <c r="C319" s="188" t="s">
        <v>6</v>
      </c>
      <c r="D319" s="176"/>
      <c r="E319" s="201">
        <v>954</v>
      </c>
      <c r="F319" s="201">
        <v>133</v>
      </c>
      <c r="G319" s="88">
        <f t="shared" si="8"/>
        <v>0</v>
      </c>
      <c r="H319" s="66">
        <f t="shared" si="9"/>
        <v>0</v>
      </c>
    </row>
    <row r="320" spans="1:8" x14ac:dyDescent="0.2">
      <c r="A320" s="193" t="s">
        <v>18936</v>
      </c>
      <c r="B320" s="234" t="s">
        <v>18901</v>
      </c>
      <c r="C320" s="188" t="s">
        <v>6</v>
      </c>
      <c r="D320" s="176"/>
      <c r="E320" s="201">
        <v>958</v>
      </c>
      <c r="F320" s="201">
        <v>133</v>
      </c>
      <c r="G320" s="88">
        <f t="shared" si="8"/>
        <v>0</v>
      </c>
      <c r="H320" s="66">
        <f t="shared" si="9"/>
        <v>0</v>
      </c>
    </row>
    <row r="321" spans="1:8" x14ac:dyDescent="0.2">
      <c r="A321" s="193" t="s">
        <v>18937</v>
      </c>
      <c r="B321" s="234" t="s">
        <v>18938</v>
      </c>
      <c r="C321" s="188" t="s">
        <v>6</v>
      </c>
      <c r="D321" s="176"/>
      <c r="E321" s="201">
        <v>992</v>
      </c>
      <c r="F321" s="201">
        <v>138</v>
      </c>
      <c r="G321" s="88">
        <f t="shared" si="8"/>
        <v>0</v>
      </c>
      <c r="H321" s="66">
        <f t="shared" si="9"/>
        <v>0</v>
      </c>
    </row>
    <row r="322" spans="1:8" x14ac:dyDescent="0.2">
      <c r="A322" s="193" t="s">
        <v>18939</v>
      </c>
      <c r="B322" s="234" t="s">
        <v>18940</v>
      </c>
      <c r="C322" s="188" t="s">
        <v>6</v>
      </c>
      <c r="D322" s="176"/>
      <c r="E322" s="201">
        <v>1018</v>
      </c>
      <c r="F322" s="201">
        <v>141</v>
      </c>
      <c r="G322" s="88">
        <f t="shared" si="8"/>
        <v>0</v>
      </c>
      <c r="H322" s="66">
        <f t="shared" si="9"/>
        <v>0</v>
      </c>
    </row>
    <row r="323" spans="1:8" x14ac:dyDescent="0.2">
      <c r="A323" s="193" t="s">
        <v>18941</v>
      </c>
      <c r="B323" s="234" t="s">
        <v>18942</v>
      </c>
      <c r="C323" s="188" t="s">
        <v>6</v>
      </c>
      <c r="D323" s="176"/>
      <c r="E323" s="201">
        <v>1094</v>
      </c>
      <c r="F323" s="201">
        <v>152</v>
      </c>
      <c r="G323" s="88">
        <f t="shared" si="8"/>
        <v>0</v>
      </c>
      <c r="H323" s="66">
        <f t="shared" si="9"/>
        <v>0</v>
      </c>
    </row>
    <row r="324" spans="1:8" ht="157.5" x14ac:dyDescent="0.2">
      <c r="A324" s="195" t="s">
        <v>18943</v>
      </c>
      <c r="B324" s="242" t="s">
        <v>23386</v>
      </c>
      <c r="C324" s="198"/>
      <c r="D324" s="199"/>
      <c r="E324" s="199"/>
      <c r="F324" s="199"/>
      <c r="G324" s="199"/>
      <c r="H324" s="200"/>
    </row>
    <row r="325" spans="1:8" x14ac:dyDescent="0.2">
      <c r="A325" s="193" t="s">
        <v>18944</v>
      </c>
      <c r="B325" s="234" t="s">
        <v>18945</v>
      </c>
      <c r="C325" s="188" t="s">
        <v>6</v>
      </c>
      <c r="D325" s="176"/>
      <c r="E325" s="201">
        <v>2248</v>
      </c>
      <c r="F325" s="201">
        <v>312</v>
      </c>
      <c r="G325" s="88">
        <f t="shared" ref="G325:G388" si="10">D325*E325</f>
        <v>0</v>
      </c>
      <c r="H325" s="66">
        <f t="shared" ref="H325:H388" si="11">D325*F325</f>
        <v>0</v>
      </c>
    </row>
    <row r="326" spans="1:8" x14ac:dyDescent="0.2">
      <c r="A326" s="193" t="s">
        <v>18946</v>
      </c>
      <c r="B326" s="234" t="s">
        <v>18947</v>
      </c>
      <c r="C326" s="188" t="s">
        <v>6</v>
      </c>
      <c r="D326" s="176"/>
      <c r="E326" s="201">
        <v>2706</v>
      </c>
      <c r="F326" s="201">
        <v>376</v>
      </c>
      <c r="G326" s="88">
        <f t="shared" si="10"/>
        <v>0</v>
      </c>
      <c r="H326" s="66">
        <f t="shared" si="11"/>
        <v>0</v>
      </c>
    </row>
    <row r="327" spans="1:8" x14ac:dyDescent="0.2">
      <c r="A327" s="193" t="s">
        <v>18948</v>
      </c>
      <c r="B327" s="234" t="s">
        <v>18949</v>
      </c>
      <c r="C327" s="188" t="s">
        <v>6</v>
      </c>
      <c r="D327" s="176"/>
      <c r="E327" s="201">
        <v>2956</v>
      </c>
      <c r="F327" s="201">
        <v>411</v>
      </c>
      <c r="G327" s="88">
        <f t="shared" si="10"/>
        <v>0</v>
      </c>
      <c r="H327" s="66">
        <f t="shared" si="11"/>
        <v>0</v>
      </c>
    </row>
    <row r="328" spans="1:8" x14ac:dyDescent="0.2">
      <c r="A328" s="193" t="s">
        <v>18950</v>
      </c>
      <c r="B328" s="234" t="s">
        <v>18951</v>
      </c>
      <c r="C328" s="188" t="s">
        <v>6</v>
      </c>
      <c r="D328" s="176"/>
      <c r="E328" s="201">
        <v>3303</v>
      </c>
      <c r="F328" s="201">
        <v>459</v>
      </c>
      <c r="G328" s="88">
        <f t="shared" si="10"/>
        <v>0</v>
      </c>
      <c r="H328" s="66">
        <f t="shared" si="11"/>
        <v>0</v>
      </c>
    </row>
    <row r="329" spans="1:8" x14ac:dyDescent="0.2">
      <c r="A329" s="193" t="s">
        <v>18952</v>
      </c>
      <c r="B329" s="234" t="s">
        <v>18953</v>
      </c>
      <c r="C329" s="188" t="s">
        <v>6</v>
      </c>
      <c r="D329" s="176"/>
      <c r="E329" s="201">
        <v>4027</v>
      </c>
      <c r="F329" s="201">
        <v>560</v>
      </c>
      <c r="G329" s="88">
        <f t="shared" si="10"/>
        <v>0</v>
      </c>
      <c r="H329" s="66">
        <f t="shared" si="11"/>
        <v>0</v>
      </c>
    </row>
    <row r="330" spans="1:8" x14ac:dyDescent="0.2">
      <c r="A330" s="193" t="s">
        <v>18954</v>
      </c>
      <c r="B330" s="234" t="s">
        <v>18955</v>
      </c>
      <c r="C330" s="188" t="s">
        <v>6</v>
      </c>
      <c r="D330" s="176"/>
      <c r="E330" s="201">
        <v>4308</v>
      </c>
      <c r="F330" s="201">
        <v>599</v>
      </c>
      <c r="G330" s="88">
        <f t="shared" si="10"/>
        <v>0</v>
      </c>
      <c r="H330" s="66">
        <f t="shared" si="11"/>
        <v>0</v>
      </c>
    </row>
    <row r="331" spans="1:8" x14ac:dyDescent="0.2">
      <c r="A331" s="193" t="s">
        <v>18956</v>
      </c>
      <c r="B331" s="234" t="s">
        <v>18957</v>
      </c>
      <c r="C331" s="188" t="s">
        <v>6</v>
      </c>
      <c r="D331" s="176"/>
      <c r="E331" s="201">
        <v>4704</v>
      </c>
      <c r="F331" s="201">
        <v>654</v>
      </c>
      <c r="G331" s="88">
        <f t="shared" si="10"/>
        <v>0</v>
      </c>
      <c r="H331" s="66">
        <f t="shared" si="11"/>
        <v>0</v>
      </c>
    </row>
    <row r="332" spans="1:8" x14ac:dyDescent="0.2">
      <c r="A332" s="193" t="s">
        <v>18958</v>
      </c>
      <c r="B332" s="234" t="s">
        <v>18959</v>
      </c>
      <c r="C332" s="188" t="s">
        <v>6</v>
      </c>
      <c r="D332" s="176"/>
      <c r="E332" s="201">
        <v>5700</v>
      </c>
      <c r="F332" s="201">
        <v>792</v>
      </c>
      <c r="G332" s="88">
        <f t="shared" si="10"/>
        <v>0</v>
      </c>
      <c r="H332" s="66">
        <f t="shared" si="11"/>
        <v>0</v>
      </c>
    </row>
    <row r="333" spans="1:8" x14ac:dyDescent="0.2">
      <c r="A333" s="193" t="s">
        <v>18960</v>
      </c>
      <c r="B333" s="234" t="s">
        <v>18961</v>
      </c>
      <c r="C333" s="188" t="s">
        <v>6</v>
      </c>
      <c r="D333" s="176"/>
      <c r="E333" s="201">
        <v>6375</v>
      </c>
      <c r="F333" s="201">
        <v>886</v>
      </c>
      <c r="G333" s="88">
        <f t="shared" si="10"/>
        <v>0</v>
      </c>
      <c r="H333" s="66">
        <f t="shared" si="11"/>
        <v>0</v>
      </c>
    </row>
    <row r="334" spans="1:8" ht="202.5" x14ac:dyDescent="0.2">
      <c r="A334" s="195" t="s">
        <v>18962</v>
      </c>
      <c r="B334" s="242" t="s">
        <v>23387</v>
      </c>
      <c r="C334" s="198"/>
      <c r="D334" s="199"/>
      <c r="E334" s="199"/>
      <c r="F334" s="199"/>
      <c r="G334" s="199"/>
      <c r="H334" s="200"/>
    </row>
    <row r="335" spans="1:8" x14ac:dyDescent="0.2">
      <c r="A335" s="193" t="s">
        <v>18963</v>
      </c>
      <c r="B335" s="234" t="s">
        <v>18913</v>
      </c>
      <c r="C335" s="188" t="s">
        <v>6</v>
      </c>
      <c r="D335" s="176"/>
      <c r="E335" s="201">
        <v>688</v>
      </c>
      <c r="F335" s="201">
        <v>96</v>
      </c>
      <c r="G335" s="88">
        <f t="shared" si="10"/>
        <v>0</v>
      </c>
      <c r="H335" s="66">
        <f t="shared" si="11"/>
        <v>0</v>
      </c>
    </row>
    <row r="336" spans="1:8" x14ac:dyDescent="0.2">
      <c r="A336" s="193" t="s">
        <v>18964</v>
      </c>
      <c r="B336" s="234" t="s">
        <v>18915</v>
      </c>
      <c r="C336" s="188" t="s">
        <v>259</v>
      </c>
      <c r="D336" s="176"/>
      <c r="E336" s="201">
        <v>87</v>
      </c>
      <c r="F336" s="201">
        <v>12.1</v>
      </c>
      <c r="G336" s="88">
        <f t="shared" si="10"/>
        <v>0</v>
      </c>
      <c r="H336" s="66">
        <f t="shared" si="11"/>
        <v>0</v>
      </c>
    </row>
    <row r="337" spans="1:8" x14ac:dyDescent="0.2">
      <c r="A337" s="193" t="s">
        <v>18965</v>
      </c>
      <c r="B337" s="234" t="s">
        <v>18917</v>
      </c>
      <c r="C337" s="188" t="s">
        <v>6</v>
      </c>
      <c r="D337" s="176"/>
      <c r="E337" s="201">
        <v>740</v>
      </c>
      <c r="F337" s="201">
        <v>103</v>
      </c>
      <c r="G337" s="88">
        <f t="shared" si="10"/>
        <v>0</v>
      </c>
      <c r="H337" s="66">
        <f t="shared" si="11"/>
        <v>0</v>
      </c>
    </row>
    <row r="338" spans="1:8" x14ac:dyDescent="0.2">
      <c r="A338" s="193" t="s">
        <v>18966</v>
      </c>
      <c r="B338" s="234" t="s">
        <v>18925</v>
      </c>
      <c r="C338" s="188" t="s">
        <v>259</v>
      </c>
      <c r="D338" s="176"/>
      <c r="E338" s="201">
        <v>123</v>
      </c>
      <c r="F338" s="201">
        <v>17.100000000000001</v>
      </c>
      <c r="G338" s="88">
        <f t="shared" si="10"/>
        <v>0</v>
      </c>
      <c r="H338" s="66">
        <f t="shared" si="11"/>
        <v>0</v>
      </c>
    </row>
    <row r="339" spans="1:8" ht="202.5" x14ac:dyDescent="0.2">
      <c r="A339" s="195" t="s">
        <v>18967</v>
      </c>
      <c r="B339" s="242" t="s">
        <v>23388</v>
      </c>
      <c r="C339" s="198"/>
      <c r="D339" s="199"/>
      <c r="E339" s="199"/>
      <c r="F339" s="199"/>
      <c r="G339" s="199"/>
      <c r="H339" s="200"/>
    </row>
    <row r="340" spans="1:8" x14ac:dyDescent="0.2">
      <c r="A340" s="193" t="s">
        <v>18968</v>
      </c>
      <c r="B340" s="234" t="s">
        <v>18913</v>
      </c>
      <c r="C340" s="188" t="s">
        <v>6</v>
      </c>
      <c r="D340" s="176"/>
      <c r="E340" s="201">
        <v>447</v>
      </c>
      <c r="F340" s="201">
        <v>62</v>
      </c>
      <c r="G340" s="88">
        <f t="shared" si="10"/>
        <v>0</v>
      </c>
      <c r="H340" s="66">
        <f t="shared" si="11"/>
        <v>0</v>
      </c>
    </row>
    <row r="341" spans="1:8" x14ac:dyDescent="0.2">
      <c r="A341" s="193" t="s">
        <v>18969</v>
      </c>
      <c r="B341" s="234" t="s">
        <v>18915</v>
      </c>
      <c r="C341" s="188" t="s">
        <v>259</v>
      </c>
      <c r="D341" s="176"/>
      <c r="E341" s="201">
        <v>185</v>
      </c>
      <c r="F341" s="201">
        <v>25.6</v>
      </c>
      <c r="G341" s="88">
        <f t="shared" si="10"/>
        <v>0</v>
      </c>
      <c r="H341" s="66">
        <f t="shared" si="11"/>
        <v>0</v>
      </c>
    </row>
    <row r="342" spans="1:8" x14ac:dyDescent="0.2">
      <c r="A342" s="193" t="s">
        <v>18970</v>
      </c>
      <c r="B342" s="234" t="s">
        <v>18917</v>
      </c>
      <c r="C342" s="188" t="s">
        <v>6</v>
      </c>
      <c r="D342" s="176"/>
      <c r="E342" s="201">
        <v>583</v>
      </c>
      <c r="F342" s="201">
        <v>81</v>
      </c>
      <c r="G342" s="88">
        <f t="shared" si="10"/>
        <v>0</v>
      </c>
      <c r="H342" s="66">
        <f t="shared" si="11"/>
        <v>0</v>
      </c>
    </row>
    <row r="343" spans="1:8" x14ac:dyDescent="0.2">
      <c r="A343" s="193" t="s">
        <v>18971</v>
      </c>
      <c r="B343" s="234" t="s">
        <v>18925</v>
      </c>
      <c r="C343" s="188" t="s">
        <v>259</v>
      </c>
      <c r="D343" s="176"/>
      <c r="E343" s="201">
        <v>214</v>
      </c>
      <c r="F343" s="201">
        <v>29.7</v>
      </c>
      <c r="G343" s="88">
        <f t="shared" si="10"/>
        <v>0</v>
      </c>
      <c r="H343" s="66">
        <f t="shared" si="11"/>
        <v>0</v>
      </c>
    </row>
    <row r="344" spans="1:8" ht="202.5" x14ac:dyDescent="0.2">
      <c r="A344" s="193" t="s">
        <v>18972</v>
      </c>
      <c r="B344" s="234" t="s">
        <v>23389</v>
      </c>
      <c r="C344" s="188" t="s">
        <v>6</v>
      </c>
      <c r="D344" s="176"/>
      <c r="E344" s="201">
        <v>1963</v>
      </c>
      <c r="F344" s="201">
        <v>273</v>
      </c>
      <c r="G344" s="88">
        <f t="shared" si="10"/>
        <v>0</v>
      </c>
      <c r="H344" s="66">
        <f t="shared" si="11"/>
        <v>0</v>
      </c>
    </row>
    <row r="345" spans="1:8" ht="202.5" x14ac:dyDescent="0.2">
      <c r="A345" s="195" t="s">
        <v>18973</v>
      </c>
      <c r="B345" s="242" t="s">
        <v>23390</v>
      </c>
      <c r="C345" s="198"/>
      <c r="D345" s="199"/>
      <c r="E345" s="199"/>
      <c r="F345" s="199"/>
      <c r="G345" s="199"/>
      <c r="H345" s="200"/>
    </row>
    <row r="346" spans="1:8" x14ac:dyDescent="0.2">
      <c r="A346" s="193" t="s">
        <v>18974</v>
      </c>
      <c r="B346" s="234" t="s">
        <v>18917</v>
      </c>
      <c r="C346" s="188" t="s">
        <v>6</v>
      </c>
      <c r="D346" s="176"/>
      <c r="E346" s="201">
        <v>667</v>
      </c>
      <c r="F346" s="201">
        <v>93</v>
      </c>
      <c r="G346" s="88">
        <f t="shared" si="10"/>
        <v>0</v>
      </c>
      <c r="H346" s="66">
        <f t="shared" si="11"/>
        <v>0</v>
      </c>
    </row>
    <row r="347" spans="1:8" x14ac:dyDescent="0.2">
      <c r="A347" s="193" t="s">
        <v>18975</v>
      </c>
      <c r="B347" s="234" t="s">
        <v>18976</v>
      </c>
      <c r="C347" s="188" t="s">
        <v>259</v>
      </c>
      <c r="D347" s="176"/>
      <c r="E347" s="201">
        <v>345</v>
      </c>
      <c r="F347" s="201">
        <v>47.9</v>
      </c>
      <c r="G347" s="88">
        <f t="shared" si="10"/>
        <v>0</v>
      </c>
      <c r="H347" s="66">
        <f t="shared" si="11"/>
        <v>0</v>
      </c>
    </row>
    <row r="348" spans="1:8" ht="202.5" x14ac:dyDescent="0.2">
      <c r="A348" s="193" t="s">
        <v>18977</v>
      </c>
      <c r="B348" s="234" t="s">
        <v>23391</v>
      </c>
      <c r="C348" s="188" t="s">
        <v>6</v>
      </c>
      <c r="D348" s="176"/>
      <c r="E348" s="201">
        <v>2197</v>
      </c>
      <c r="F348" s="201">
        <v>305</v>
      </c>
      <c r="G348" s="88">
        <f t="shared" si="10"/>
        <v>0</v>
      </c>
      <c r="H348" s="66">
        <f t="shared" si="11"/>
        <v>0</v>
      </c>
    </row>
    <row r="349" spans="1:8" ht="202.5" x14ac:dyDescent="0.2">
      <c r="A349" s="195" t="s">
        <v>18978</v>
      </c>
      <c r="B349" s="242" t="s">
        <v>23392</v>
      </c>
      <c r="C349" s="198"/>
      <c r="D349" s="199"/>
      <c r="E349" s="199"/>
      <c r="F349" s="199"/>
      <c r="G349" s="199"/>
      <c r="H349" s="200"/>
    </row>
    <row r="350" spans="1:8" x14ac:dyDescent="0.2">
      <c r="A350" s="193" t="s">
        <v>18979</v>
      </c>
      <c r="B350" s="234" t="s">
        <v>18917</v>
      </c>
      <c r="C350" s="188" t="s">
        <v>6</v>
      </c>
      <c r="D350" s="176"/>
      <c r="E350" s="201">
        <v>790</v>
      </c>
      <c r="F350" s="201">
        <v>110</v>
      </c>
      <c r="G350" s="88">
        <f t="shared" si="10"/>
        <v>0</v>
      </c>
      <c r="H350" s="66">
        <f t="shared" si="11"/>
        <v>0</v>
      </c>
    </row>
    <row r="351" spans="1:8" x14ac:dyDescent="0.2">
      <c r="A351" s="193" t="s">
        <v>18980</v>
      </c>
      <c r="B351" s="234" t="s">
        <v>18976</v>
      </c>
      <c r="C351" s="188" t="s">
        <v>259</v>
      </c>
      <c r="D351" s="176"/>
      <c r="E351" s="201">
        <v>385</v>
      </c>
      <c r="F351" s="201">
        <v>53</v>
      </c>
      <c r="G351" s="88">
        <f t="shared" si="10"/>
        <v>0</v>
      </c>
      <c r="H351" s="66">
        <f t="shared" si="11"/>
        <v>0</v>
      </c>
    </row>
    <row r="352" spans="1:8" ht="191.25" x14ac:dyDescent="0.2">
      <c r="A352" s="195" t="s">
        <v>18981</v>
      </c>
      <c r="B352" s="242" t="s">
        <v>23393</v>
      </c>
      <c r="C352" s="198"/>
      <c r="D352" s="199"/>
      <c r="E352" s="199"/>
      <c r="F352" s="199"/>
      <c r="G352" s="199"/>
      <c r="H352" s="200"/>
    </row>
    <row r="353" spans="1:8" x14ac:dyDescent="0.2">
      <c r="A353" s="193" t="s">
        <v>18982</v>
      </c>
      <c r="B353" s="234" t="s">
        <v>18983</v>
      </c>
      <c r="C353" s="188" t="s">
        <v>6</v>
      </c>
      <c r="D353" s="176"/>
      <c r="E353" s="201">
        <v>2916</v>
      </c>
      <c r="F353" s="201">
        <v>405</v>
      </c>
      <c r="G353" s="88">
        <f t="shared" si="10"/>
        <v>0</v>
      </c>
      <c r="H353" s="66">
        <f t="shared" si="11"/>
        <v>0</v>
      </c>
    </row>
    <row r="354" spans="1:8" x14ac:dyDescent="0.2">
      <c r="A354" s="193" t="s">
        <v>18984</v>
      </c>
      <c r="B354" s="234" t="s">
        <v>18985</v>
      </c>
      <c r="C354" s="188" t="s">
        <v>6</v>
      </c>
      <c r="D354" s="176"/>
      <c r="E354" s="201">
        <v>3522</v>
      </c>
      <c r="F354" s="201">
        <v>489</v>
      </c>
      <c r="G354" s="88">
        <f t="shared" si="10"/>
        <v>0</v>
      </c>
      <c r="H354" s="66">
        <f t="shared" si="11"/>
        <v>0</v>
      </c>
    </row>
    <row r="355" spans="1:8" x14ac:dyDescent="0.2">
      <c r="A355" s="193" t="s">
        <v>18986</v>
      </c>
      <c r="B355" s="234" t="s">
        <v>18987</v>
      </c>
      <c r="C355" s="188" t="s">
        <v>6</v>
      </c>
      <c r="D355" s="176"/>
      <c r="E355" s="201">
        <v>4009</v>
      </c>
      <c r="F355" s="201">
        <v>557</v>
      </c>
      <c r="G355" s="88">
        <f t="shared" si="10"/>
        <v>0</v>
      </c>
      <c r="H355" s="66">
        <f t="shared" si="11"/>
        <v>0</v>
      </c>
    </row>
    <row r="356" spans="1:8" ht="67.5" x14ac:dyDescent="0.2">
      <c r="A356" s="195" t="s">
        <v>18988</v>
      </c>
      <c r="B356" s="242" t="s">
        <v>23394</v>
      </c>
      <c r="C356" s="198"/>
      <c r="D356" s="199"/>
      <c r="E356" s="199"/>
      <c r="F356" s="199"/>
      <c r="G356" s="199"/>
      <c r="H356" s="200"/>
    </row>
    <row r="357" spans="1:8" x14ac:dyDescent="0.2">
      <c r="A357" s="193" t="s">
        <v>18989</v>
      </c>
      <c r="B357" s="234" t="s">
        <v>18990</v>
      </c>
      <c r="C357" s="188" t="s">
        <v>6</v>
      </c>
      <c r="D357" s="176"/>
      <c r="E357" s="201">
        <v>27.9</v>
      </c>
      <c r="F357" s="201">
        <v>3.87</v>
      </c>
      <c r="G357" s="88">
        <f t="shared" si="10"/>
        <v>0</v>
      </c>
      <c r="H357" s="66">
        <f t="shared" si="11"/>
        <v>0</v>
      </c>
    </row>
    <row r="358" spans="1:8" x14ac:dyDescent="0.2">
      <c r="A358" s="193" t="s">
        <v>18991</v>
      </c>
      <c r="B358" s="234" t="s">
        <v>18992</v>
      </c>
      <c r="C358" s="188" t="s">
        <v>6</v>
      </c>
      <c r="D358" s="176"/>
      <c r="E358" s="201">
        <v>286</v>
      </c>
      <c r="F358" s="201">
        <v>39.700000000000003</v>
      </c>
      <c r="G358" s="88">
        <f t="shared" si="10"/>
        <v>0</v>
      </c>
      <c r="H358" s="66">
        <f t="shared" si="11"/>
        <v>0</v>
      </c>
    </row>
    <row r="359" spans="1:8" x14ac:dyDescent="0.2">
      <c r="A359" s="193" t="s">
        <v>18993</v>
      </c>
      <c r="B359" s="234" t="s">
        <v>18994</v>
      </c>
      <c r="C359" s="188" t="s">
        <v>6</v>
      </c>
      <c r="D359" s="176"/>
      <c r="E359" s="201">
        <v>198</v>
      </c>
      <c r="F359" s="201">
        <v>27.5</v>
      </c>
      <c r="G359" s="88">
        <f t="shared" si="10"/>
        <v>0</v>
      </c>
      <c r="H359" s="66">
        <f t="shared" si="11"/>
        <v>0</v>
      </c>
    </row>
    <row r="360" spans="1:8" x14ac:dyDescent="0.2">
      <c r="A360" s="193" t="s">
        <v>18995</v>
      </c>
      <c r="B360" s="234" t="s">
        <v>18996</v>
      </c>
      <c r="C360" s="188" t="s">
        <v>6</v>
      </c>
      <c r="D360" s="176"/>
      <c r="E360" s="201">
        <v>265</v>
      </c>
      <c r="F360" s="201">
        <v>36.9</v>
      </c>
      <c r="G360" s="88">
        <f t="shared" si="10"/>
        <v>0</v>
      </c>
      <c r="H360" s="66">
        <f t="shared" si="11"/>
        <v>0</v>
      </c>
    </row>
    <row r="361" spans="1:8" x14ac:dyDescent="0.2">
      <c r="A361" s="193" t="s">
        <v>18997</v>
      </c>
      <c r="B361" s="234" t="s">
        <v>18998</v>
      </c>
      <c r="C361" s="188" t="s">
        <v>6</v>
      </c>
      <c r="D361" s="176"/>
      <c r="E361" s="201">
        <v>109</v>
      </c>
      <c r="F361" s="201">
        <v>15.1</v>
      </c>
      <c r="G361" s="88">
        <f t="shared" si="10"/>
        <v>0</v>
      </c>
      <c r="H361" s="66">
        <f t="shared" si="11"/>
        <v>0</v>
      </c>
    </row>
    <row r="362" spans="1:8" ht="22.5" x14ac:dyDescent="0.2">
      <c r="A362" s="193" t="s">
        <v>18999</v>
      </c>
      <c r="B362" s="234" t="s">
        <v>19000</v>
      </c>
      <c r="C362" s="188" t="s">
        <v>6</v>
      </c>
      <c r="D362" s="176"/>
      <c r="E362" s="201">
        <v>83</v>
      </c>
      <c r="F362" s="201">
        <v>11.5</v>
      </c>
      <c r="G362" s="88">
        <f t="shared" si="10"/>
        <v>0</v>
      </c>
      <c r="H362" s="66">
        <f t="shared" si="11"/>
        <v>0</v>
      </c>
    </row>
    <row r="363" spans="1:8" ht="22.5" x14ac:dyDescent="0.2">
      <c r="A363" s="193" t="s">
        <v>19001</v>
      </c>
      <c r="B363" s="234" t="s">
        <v>19002</v>
      </c>
      <c r="C363" s="188" t="s">
        <v>6</v>
      </c>
      <c r="D363" s="176"/>
      <c r="E363" s="201">
        <v>246</v>
      </c>
      <c r="F363" s="201">
        <v>34.200000000000003</v>
      </c>
      <c r="G363" s="88">
        <f t="shared" si="10"/>
        <v>0</v>
      </c>
      <c r="H363" s="66">
        <f t="shared" si="11"/>
        <v>0</v>
      </c>
    </row>
    <row r="364" spans="1:8" x14ac:dyDescent="0.2">
      <c r="A364" s="193" t="s">
        <v>19003</v>
      </c>
      <c r="B364" s="234" t="s">
        <v>19004</v>
      </c>
      <c r="C364" s="188" t="s">
        <v>6</v>
      </c>
      <c r="D364" s="176"/>
      <c r="E364" s="201">
        <v>286</v>
      </c>
      <c r="F364" s="201">
        <v>39.700000000000003</v>
      </c>
      <c r="G364" s="88">
        <f t="shared" si="10"/>
        <v>0</v>
      </c>
      <c r="H364" s="66">
        <f t="shared" si="11"/>
        <v>0</v>
      </c>
    </row>
    <row r="365" spans="1:8" x14ac:dyDescent="0.2">
      <c r="A365" s="193" t="s">
        <v>19005</v>
      </c>
      <c r="B365" s="234" t="s">
        <v>19006</v>
      </c>
      <c r="C365" s="188" t="s">
        <v>6</v>
      </c>
      <c r="D365" s="176"/>
      <c r="E365" s="201">
        <v>404</v>
      </c>
      <c r="F365" s="201">
        <v>56</v>
      </c>
      <c r="G365" s="88">
        <f t="shared" si="10"/>
        <v>0</v>
      </c>
      <c r="H365" s="66">
        <f t="shared" si="11"/>
        <v>0</v>
      </c>
    </row>
    <row r="366" spans="1:8" x14ac:dyDescent="0.2">
      <c r="A366" s="193" t="s">
        <v>19007</v>
      </c>
      <c r="B366" s="234" t="s">
        <v>19008</v>
      </c>
      <c r="C366" s="188" t="s">
        <v>6</v>
      </c>
      <c r="D366" s="176"/>
      <c r="E366" s="201">
        <v>559</v>
      </c>
      <c r="F366" s="201">
        <v>78</v>
      </c>
      <c r="G366" s="88">
        <f t="shared" si="10"/>
        <v>0</v>
      </c>
      <c r="H366" s="66">
        <f t="shared" si="11"/>
        <v>0</v>
      </c>
    </row>
    <row r="367" spans="1:8" x14ac:dyDescent="0.2">
      <c r="A367" s="193" t="s">
        <v>19009</v>
      </c>
      <c r="B367" s="234" t="s">
        <v>19010</v>
      </c>
      <c r="C367" s="188" t="s">
        <v>6</v>
      </c>
      <c r="D367" s="176"/>
      <c r="E367" s="201">
        <v>871</v>
      </c>
      <c r="F367" s="201">
        <v>121</v>
      </c>
      <c r="G367" s="88">
        <f t="shared" si="10"/>
        <v>0</v>
      </c>
      <c r="H367" s="66">
        <f t="shared" si="11"/>
        <v>0</v>
      </c>
    </row>
    <row r="368" spans="1:8" x14ac:dyDescent="0.2">
      <c r="A368" s="193" t="s">
        <v>19011</v>
      </c>
      <c r="B368" s="234" t="s">
        <v>19012</v>
      </c>
      <c r="C368" s="188" t="s">
        <v>6</v>
      </c>
      <c r="D368" s="176"/>
      <c r="E368" s="201">
        <v>173</v>
      </c>
      <c r="F368" s="201">
        <v>24</v>
      </c>
      <c r="G368" s="88">
        <f t="shared" si="10"/>
        <v>0</v>
      </c>
      <c r="H368" s="66">
        <f t="shared" si="11"/>
        <v>0</v>
      </c>
    </row>
    <row r="369" spans="1:8" x14ac:dyDescent="0.2">
      <c r="A369" s="193" t="s">
        <v>19013</v>
      </c>
      <c r="B369" s="234" t="s">
        <v>19014</v>
      </c>
      <c r="C369" s="188" t="s">
        <v>6</v>
      </c>
      <c r="D369" s="176"/>
      <c r="E369" s="201">
        <v>380</v>
      </c>
      <c r="F369" s="201">
        <v>53</v>
      </c>
      <c r="G369" s="88">
        <f t="shared" si="10"/>
        <v>0</v>
      </c>
      <c r="H369" s="66">
        <f t="shared" si="11"/>
        <v>0</v>
      </c>
    </row>
    <row r="370" spans="1:8" x14ac:dyDescent="0.2">
      <c r="A370" s="193" t="s">
        <v>19015</v>
      </c>
      <c r="B370" s="234" t="s">
        <v>19016</v>
      </c>
      <c r="C370" s="188" t="s">
        <v>6</v>
      </c>
      <c r="D370" s="176"/>
      <c r="E370" s="201">
        <v>412</v>
      </c>
      <c r="F370" s="201">
        <v>57</v>
      </c>
      <c r="G370" s="88">
        <f t="shared" si="10"/>
        <v>0</v>
      </c>
      <c r="H370" s="66">
        <f t="shared" si="11"/>
        <v>0</v>
      </c>
    </row>
    <row r="371" spans="1:8" x14ac:dyDescent="0.2">
      <c r="A371" s="193" t="s">
        <v>19017</v>
      </c>
      <c r="B371" s="234" t="s">
        <v>19018</v>
      </c>
      <c r="C371" s="188" t="s">
        <v>6</v>
      </c>
      <c r="D371" s="176"/>
      <c r="E371" s="201">
        <v>933</v>
      </c>
      <c r="F371" s="201">
        <v>130</v>
      </c>
      <c r="G371" s="88">
        <f t="shared" si="10"/>
        <v>0</v>
      </c>
      <c r="H371" s="66">
        <f t="shared" si="11"/>
        <v>0</v>
      </c>
    </row>
    <row r="372" spans="1:8" ht="123.75" x14ac:dyDescent="0.2">
      <c r="A372" s="195" t="s">
        <v>19019</v>
      </c>
      <c r="B372" s="242" t="s">
        <v>23395</v>
      </c>
      <c r="C372" s="198"/>
      <c r="D372" s="199"/>
      <c r="E372" s="199"/>
      <c r="F372" s="199"/>
      <c r="G372" s="199"/>
      <c r="H372" s="200"/>
    </row>
    <row r="373" spans="1:8" x14ac:dyDescent="0.2">
      <c r="A373" s="193" t="s">
        <v>19020</v>
      </c>
      <c r="B373" s="234" t="s">
        <v>19021</v>
      </c>
      <c r="C373" s="188" t="s">
        <v>6</v>
      </c>
      <c r="D373" s="176"/>
      <c r="E373" s="201">
        <v>264</v>
      </c>
      <c r="F373" s="201">
        <v>36.700000000000003</v>
      </c>
      <c r="G373" s="88">
        <f t="shared" si="10"/>
        <v>0</v>
      </c>
      <c r="H373" s="66">
        <f t="shared" si="11"/>
        <v>0</v>
      </c>
    </row>
    <row r="374" spans="1:8" x14ac:dyDescent="0.2">
      <c r="A374" s="193" t="s">
        <v>19022</v>
      </c>
      <c r="B374" s="234" t="s">
        <v>19023</v>
      </c>
      <c r="C374" s="188" t="s">
        <v>6</v>
      </c>
      <c r="D374" s="176"/>
      <c r="E374" s="201">
        <v>82</v>
      </c>
      <c r="F374" s="201">
        <v>11.3</v>
      </c>
      <c r="G374" s="88">
        <f t="shared" si="10"/>
        <v>0</v>
      </c>
      <c r="H374" s="66">
        <f t="shared" si="11"/>
        <v>0</v>
      </c>
    </row>
    <row r="375" spans="1:8" x14ac:dyDescent="0.2">
      <c r="A375" s="193" t="s">
        <v>19024</v>
      </c>
      <c r="B375" s="234" t="s">
        <v>19025</v>
      </c>
      <c r="C375" s="188" t="s">
        <v>6</v>
      </c>
      <c r="D375" s="176"/>
      <c r="E375" s="201">
        <v>45.3</v>
      </c>
      <c r="F375" s="201">
        <v>6.3</v>
      </c>
      <c r="G375" s="88">
        <f t="shared" si="10"/>
        <v>0</v>
      </c>
      <c r="H375" s="66">
        <f t="shared" si="11"/>
        <v>0</v>
      </c>
    </row>
    <row r="376" spans="1:8" ht="146.25" x14ac:dyDescent="0.2">
      <c r="A376" s="195" t="s">
        <v>19026</v>
      </c>
      <c r="B376" s="242" t="s">
        <v>23396</v>
      </c>
      <c r="C376" s="198"/>
      <c r="D376" s="199"/>
      <c r="E376" s="199"/>
      <c r="F376" s="199"/>
      <c r="G376" s="199"/>
      <c r="H376" s="200"/>
    </row>
    <row r="377" spans="1:8" x14ac:dyDescent="0.2">
      <c r="A377" s="193" t="s">
        <v>19027</v>
      </c>
      <c r="B377" s="234" t="s">
        <v>19028</v>
      </c>
      <c r="C377" s="188" t="s">
        <v>259</v>
      </c>
      <c r="D377" s="176"/>
      <c r="E377" s="201">
        <v>704</v>
      </c>
      <c r="F377" s="201">
        <v>98</v>
      </c>
      <c r="G377" s="88">
        <f t="shared" si="10"/>
        <v>0</v>
      </c>
      <c r="H377" s="66">
        <f t="shared" si="11"/>
        <v>0</v>
      </c>
    </row>
    <row r="378" spans="1:8" x14ac:dyDescent="0.2">
      <c r="A378" s="193" t="s">
        <v>19029</v>
      </c>
      <c r="B378" s="234" t="s">
        <v>19030</v>
      </c>
      <c r="C378" s="188" t="s">
        <v>259</v>
      </c>
      <c r="D378" s="176"/>
      <c r="E378" s="201">
        <v>984</v>
      </c>
      <c r="F378" s="201">
        <v>137</v>
      </c>
      <c r="G378" s="88">
        <f t="shared" si="10"/>
        <v>0</v>
      </c>
      <c r="H378" s="66">
        <f t="shared" si="11"/>
        <v>0</v>
      </c>
    </row>
    <row r="379" spans="1:8" x14ac:dyDescent="0.2">
      <c r="A379" s="193" t="s">
        <v>19031</v>
      </c>
      <c r="B379" s="234" t="s">
        <v>19032</v>
      </c>
      <c r="C379" s="188" t="s">
        <v>259</v>
      </c>
      <c r="D379" s="176"/>
      <c r="E379" s="201">
        <v>1227</v>
      </c>
      <c r="F379" s="201">
        <v>170</v>
      </c>
      <c r="G379" s="88">
        <f t="shared" si="10"/>
        <v>0</v>
      </c>
      <c r="H379" s="66">
        <f t="shared" si="11"/>
        <v>0</v>
      </c>
    </row>
    <row r="380" spans="1:8" x14ac:dyDescent="0.2">
      <c r="A380" s="193" t="s">
        <v>19033</v>
      </c>
      <c r="B380" s="234" t="s">
        <v>19034</v>
      </c>
      <c r="C380" s="188" t="s">
        <v>259</v>
      </c>
      <c r="D380" s="176"/>
      <c r="E380" s="201">
        <v>1402</v>
      </c>
      <c r="F380" s="201">
        <v>195</v>
      </c>
      <c r="G380" s="88">
        <f t="shared" si="10"/>
        <v>0</v>
      </c>
      <c r="H380" s="66">
        <f t="shared" si="11"/>
        <v>0</v>
      </c>
    </row>
    <row r="381" spans="1:8" x14ac:dyDescent="0.2">
      <c r="A381" s="193" t="s">
        <v>19035</v>
      </c>
      <c r="B381" s="234" t="s">
        <v>19036</v>
      </c>
      <c r="C381" s="188" t="s">
        <v>259</v>
      </c>
      <c r="D381" s="176"/>
      <c r="E381" s="201">
        <v>1501</v>
      </c>
      <c r="F381" s="201">
        <v>209</v>
      </c>
      <c r="G381" s="88">
        <f t="shared" si="10"/>
        <v>0</v>
      </c>
      <c r="H381" s="66">
        <f t="shared" si="11"/>
        <v>0</v>
      </c>
    </row>
    <row r="382" spans="1:8" x14ac:dyDescent="0.2">
      <c r="A382" s="193" t="s">
        <v>19037</v>
      </c>
      <c r="B382" s="234" t="s">
        <v>19038</v>
      </c>
      <c r="C382" s="188" t="s">
        <v>259</v>
      </c>
      <c r="D382" s="176"/>
      <c r="E382" s="201">
        <v>2800</v>
      </c>
      <c r="F382" s="201">
        <v>389</v>
      </c>
      <c r="G382" s="88">
        <f t="shared" si="10"/>
        <v>0</v>
      </c>
      <c r="H382" s="66">
        <f t="shared" si="11"/>
        <v>0</v>
      </c>
    </row>
    <row r="383" spans="1:8" x14ac:dyDescent="0.2">
      <c r="A383" s="193" t="s">
        <v>19039</v>
      </c>
      <c r="B383" s="234" t="s">
        <v>19040</v>
      </c>
      <c r="C383" s="188" t="s">
        <v>259</v>
      </c>
      <c r="D383" s="176"/>
      <c r="E383" s="201">
        <v>492</v>
      </c>
      <c r="F383" s="201">
        <v>68</v>
      </c>
      <c r="G383" s="88">
        <f t="shared" si="10"/>
        <v>0</v>
      </c>
      <c r="H383" s="66">
        <f t="shared" si="11"/>
        <v>0</v>
      </c>
    </row>
    <row r="384" spans="1:8" x14ac:dyDescent="0.2">
      <c r="A384" s="193" t="s">
        <v>19041</v>
      </c>
      <c r="B384" s="234" t="s">
        <v>19042</v>
      </c>
      <c r="C384" s="188" t="s">
        <v>259</v>
      </c>
      <c r="D384" s="176"/>
      <c r="E384" s="201">
        <v>688</v>
      </c>
      <c r="F384" s="201">
        <v>96</v>
      </c>
      <c r="G384" s="88">
        <f t="shared" si="10"/>
        <v>0</v>
      </c>
      <c r="H384" s="66">
        <f t="shared" si="11"/>
        <v>0</v>
      </c>
    </row>
    <row r="385" spans="1:8" x14ac:dyDescent="0.2">
      <c r="A385" s="193" t="s">
        <v>19043</v>
      </c>
      <c r="B385" s="234" t="s">
        <v>19044</v>
      </c>
      <c r="C385" s="188" t="s">
        <v>259</v>
      </c>
      <c r="D385" s="176"/>
      <c r="E385" s="201">
        <v>859</v>
      </c>
      <c r="F385" s="201">
        <v>119</v>
      </c>
      <c r="G385" s="88">
        <f t="shared" si="10"/>
        <v>0</v>
      </c>
      <c r="H385" s="66">
        <f t="shared" si="11"/>
        <v>0</v>
      </c>
    </row>
    <row r="386" spans="1:8" x14ac:dyDescent="0.2">
      <c r="A386" s="193" t="s">
        <v>19045</v>
      </c>
      <c r="B386" s="234" t="s">
        <v>19046</v>
      </c>
      <c r="C386" s="188" t="s">
        <v>259</v>
      </c>
      <c r="D386" s="176"/>
      <c r="E386" s="201">
        <v>981</v>
      </c>
      <c r="F386" s="201">
        <v>136</v>
      </c>
      <c r="G386" s="88">
        <f t="shared" si="10"/>
        <v>0</v>
      </c>
      <c r="H386" s="66">
        <f t="shared" si="11"/>
        <v>0</v>
      </c>
    </row>
    <row r="387" spans="1:8" x14ac:dyDescent="0.2">
      <c r="A387" s="193" t="s">
        <v>19047</v>
      </c>
      <c r="B387" s="234" t="s">
        <v>19048</v>
      </c>
      <c r="C387" s="188" t="s">
        <v>259</v>
      </c>
      <c r="D387" s="176"/>
      <c r="E387" s="201">
        <v>1050</v>
      </c>
      <c r="F387" s="201">
        <v>146</v>
      </c>
      <c r="G387" s="88">
        <f t="shared" si="10"/>
        <v>0</v>
      </c>
      <c r="H387" s="66">
        <f t="shared" si="11"/>
        <v>0</v>
      </c>
    </row>
    <row r="388" spans="1:8" x14ac:dyDescent="0.2">
      <c r="A388" s="193" t="s">
        <v>19049</v>
      </c>
      <c r="B388" s="234" t="s">
        <v>19050</v>
      </c>
      <c r="C388" s="188" t="s">
        <v>259</v>
      </c>
      <c r="D388" s="176"/>
      <c r="E388" s="201">
        <v>1959</v>
      </c>
      <c r="F388" s="201">
        <v>272</v>
      </c>
      <c r="G388" s="88">
        <f t="shared" si="10"/>
        <v>0</v>
      </c>
      <c r="H388" s="66">
        <f t="shared" si="11"/>
        <v>0</v>
      </c>
    </row>
    <row r="389" spans="1:8" ht="57" customHeight="1" x14ac:dyDescent="0.2">
      <c r="A389" s="197" t="s">
        <v>23397</v>
      </c>
      <c r="B389" s="344" t="s">
        <v>23398</v>
      </c>
      <c r="C389" s="345"/>
      <c r="D389" s="345"/>
      <c r="E389" s="345"/>
      <c r="F389" s="345"/>
      <c r="G389" s="345"/>
      <c r="H389" s="346"/>
    </row>
    <row r="390" spans="1:8" ht="135" x14ac:dyDescent="0.2">
      <c r="A390" s="193" t="s">
        <v>19051</v>
      </c>
      <c r="B390" s="234" t="s">
        <v>23399</v>
      </c>
      <c r="C390" s="188" t="s">
        <v>259</v>
      </c>
      <c r="D390" s="176"/>
      <c r="E390" s="201">
        <v>25.7</v>
      </c>
      <c r="F390" s="201">
        <v>4.04</v>
      </c>
      <c r="G390" s="88">
        <f t="shared" ref="G390:G407" si="12">D390*E390</f>
        <v>0</v>
      </c>
      <c r="H390" s="66">
        <f t="shared" ref="H390:H407" si="13">D390*F390</f>
        <v>0</v>
      </c>
    </row>
    <row r="391" spans="1:8" ht="123.75" x14ac:dyDescent="0.2">
      <c r="A391" s="193" t="s">
        <v>19052</v>
      </c>
      <c r="B391" s="234" t="s">
        <v>23400</v>
      </c>
      <c r="C391" s="188" t="s">
        <v>259</v>
      </c>
      <c r="D391" s="176"/>
      <c r="E391" s="201">
        <v>33.6</v>
      </c>
      <c r="F391" s="201">
        <v>5.3</v>
      </c>
      <c r="G391" s="88">
        <f t="shared" si="12"/>
        <v>0</v>
      </c>
      <c r="H391" s="66">
        <f t="shared" si="13"/>
        <v>0</v>
      </c>
    </row>
    <row r="392" spans="1:8" ht="123.75" x14ac:dyDescent="0.2">
      <c r="A392" s="193" t="s">
        <v>19053</v>
      </c>
      <c r="B392" s="234" t="s">
        <v>23401</v>
      </c>
      <c r="C392" s="188" t="s">
        <v>259</v>
      </c>
      <c r="D392" s="176"/>
      <c r="E392" s="201">
        <v>39.200000000000003</v>
      </c>
      <c r="F392" s="201">
        <v>6.2</v>
      </c>
      <c r="G392" s="88">
        <f t="shared" si="12"/>
        <v>0</v>
      </c>
      <c r="H392" s="66">
        <f t="shared" si="13"/>
        <v>0</v>
      </c>
    </row>
    <row r="393" spans="1:8" ht="123.75" x14ac:dyDescent="0.2">
      <c r="A393" s="193" t="s">
        <v>19054</v>
      </c>
      <c r="B393" s="234" t="s">
        <v>23402</v>
      </c>
      <c r="C393" s="188" t="s">
        <v>259</v>
      </c>
      <c r="D393" s="176"/>
      <c r="E393" s="201">
        <v>27.5</v>
      </c>
      <c r="F393" s="201">
        <v>4.33</v>
      </c>
      <c r="G393" s="88">
        <f t="shared" si="12"/>
        <v>0</v>
      </c>
      <c r="H393" s="66">
        <f t="shared" si="13"/>
        <v>0</v>
      </c>
    </row>
    <row r="394" spans="1:8" ht="168.75" x14ac:dyDescent="0.2">
      <c r="A394" s="195" t="s">
        <v>19055</v>
      </c>
      <c r="B394" s="242" t="s">
        <v>23403</v>
      </c>
      <c r="C394" s="198"/>
      <c r="D394" s="199"/>
      <c r="E394" s="199"/>
      <c r="F394" s="199"/>
      <c r="G394" s="199"/>
      <c r="H394" s="200"/>
    </row>
    <row r="395" spans="1:8" ht="22.5" x14ac:dyDescent="0.2">
      <c r="A395" s="193" t="s">
        <v>19056</v>
      </c>
      <c r="B395" s="234" t="s">
        <v>19057</v>
      </c>
      <c r="C395" s="188" t="s">
        <v>259</v>
      </c>
      <c r="D395" s="176"/>
      <c r="E395" s="201">
        <v>19.8</v>
      </c>
      <c r="F395" s="201">
        <v>3.11</v>
      </c>
      <c r="G395" s="88">
        <f t="shared" si="12"/>
        <v>0</v>
      </c>
      <c r="H395" s="66">
        <f t="shared" si="13"/>
        <v>0</v>
      </c>
    </row>
    <row r="396" spans="1:8" ht="22.5" x14ac:dyDescent="0.2">
      <c r="A396" s="193" t="s">
        <v>19058</v>
      </c>
      <c r="B396" s="234" t="s">
        <v>19059</v>
      </c>
      <c r="C396" s="188" t="s">
        <v>259</v>
      </c>
      <c r="D396" s="176"/>
      <c r="E396" s="201">
        <v>24.3</v>
      </c>
      <c r="F396" s="201">
        <v>3.83</v>
      </c>
      <c r="G396" s="88">
        <f t="shared" si="12"/>
        <v>0</v>
      </c>
      <c r="H396" s="66">
        <f t="shared" si="13"/>
        <v>0</v>
      </c>
    </row>
    <row r="397" spans="1:8" ht="22.5" x14ac:dyDescent="0.2">
      <c r="A397" s="193" t="s">
        <v>19060</v>
      </c>
      <c r="B397" s="234" t="s">
        <v>19061</v>
      </c>
      <c r="C397" s="188" t="s">
        <v>259</v>
      </c>
      <c r="D397" s="176"/>
      <c r="E397" s="201">
        <v>30.1</v>
      </c>
      <c r="F397" s="201">
        <v>4.75</v>
      </c>
      <c r="G397" s="88">
        <f t="shared" si="12"/>
        <v>0</v>
      </c>
      <c r="H397" s="66">
        <f t="shared" si="13"/>
        <v>0</v>
      </c>
    </row>
    <row r="398" spans="1:8" ht="180" x14ac:dyDescent="0.2">
      <c r="A398" s="195" t="s">
        <v>19062</v>
      </c>
      <c r="B398" s="242" t="s">
        <v>23404</v>
      </c>
      <c r="C398" s="198"/>
      <c r="D398" s="199"/>
      <c r="E398" s="199"/>
      <c r="F398" s="199"/>
      <c r="G398" s="199"/>
      <c r="H398" s="200"/>
    </row>
    <row r="399" spans="1:8" ht="22.5" x14ac:dyDescent="0.2">
      <c r="A399" s="193" t="s">
        <v>19063</v>
      </c>
      <c r="B399" s="234" t="s">
        <v>19064</v>
      </c>
      <c r="C399" s="188" t="s">
        <v>259</v>
      </c>
      <c r="D399" s="176"/>
      <c r="E399" s="201">
        <v>21.1</v>
      </c>
      <c r="F399" s="201">
        <v>3.32</v>
      </c>
      <c r="G399" s="88">
        <f t="shared" si="12"/>
        <v>0</v>
      </c>
      <c r="H399" s="66">
        <f t="shared" si="13"/>
        <v>0</v>
      </c>
    </row>
    <row r="400" spans="1:8" ht="22.5" x14ac:dyDescent="0.2">
      <c r="A400" s="193" t="s">
        <v>19065</v>
      </c>
      <c r="B400" s="234" t="s">
        <v>19066</v>
      </c>
      <c r="C400" s="188" t="s">
        <v>259</v>
      </c>
      <c r="D400" s="176"/>
      <c r="E400" s="201">
        <v>25.1</v>
      </c>
      <c r="F400" s="201">
        <v>3.96</v>
      </c>
      <c r="G400" s="88">
        <f t="shared" si="12"/>
        <v>0</v>
      </c>
      <c r="H400" s="66">
        <f t="shared" si="13"/>
        <v>0</v>
      </c>
    </row>
    <row r="401" spans="1:9" ht="22.5" x14ac:dyDescent="0.2">
      <c r="A401" s="193" t="s">
        <v>19067</v>
      </c>
      <c r="B401" s="234" t="s">
        <v>19068</v>
      </c>
      <c r="C401" s="188" t="s">
        <v>259</v>
      </c>
      <c r="D401" s="176"/>
      <c r="E401" s="201">
        <v>26.1</v>
      </c>
      <c r="F401" s="201">
        <v>4.0999999999999996</v>
      </c>
      <c r="G401" s="88">
        <f t="shared" si="12"/>
        <v>0</v>
      </c>
      <c r="H401" s="66">
        <f t="shared" si="13"/>
        <v>0</v>
      </c>
    </row>
    <row r="402" spans="1:9" ht="22.5" x14ac:dyDescent="0.2">
      <c r="A402" s="193" t="s">
        <v>19069</v>
      </c>
      <c r="B402" s="234" t="s">
        <v>19070</v>
      </c>
      <c r="C402" s="188" t="s">
        <v>259</v>
      </c>
      <c r="D402" s="176"/>
      <c r="E402" s="201">
        <v>33.1</v>
      </c>
      <c r="F402" s="201">
        <v>5.2</v>
      </c>
      <c r="G402" s="88">
        <f t="shared" si="12"/>
        <v>0</v>
      </c>
      <c r="H402" s="66">
        <f t="shared" si="13"/>
        <v>0</v>
      </c>
    </row>
    <row r="403" spans="1:9" ht="22.5" x14ac:dyDescent="0.2">
      <c r="A403" s="193" t="s">
        <v>19071</v>
      </c>
      <c r="B403" s="234" t="s">
        <v>19072</v>
      </c>
      <c r="C403" s="188" t="s">
        <v>259</v>
      </c>
      <c r="D403" s="176"/>
      <c r="E403" s="201">
        <v>41.4</v>
      </c>
      <c r="F403" s="201">
        <v>6.5</v>
      </c>
      <c r="G403" s="88">
        <f t="shared" si="12"/>
        <v>0</v>
      </c>
      <c r="H403" s="66">
        <f t="shared" si="13"/>
        <v>0</v>
      </c>
    </row>
    <row r="404" spans="1:9" ht="56.25" x14ac:dyDescent="0.2">
      <c r="A404" s="195" t="s">
        <v>19073</v>
      </c>
      <c r="B404" s="242" t="s">
        <v>23405</v>
      </c>
      <c r="C404" s="198"/>
      <c r="D404" s="199"/>
      <c r="E404" s="199"/>
      <c r="F404" s="199"/>
      <c r="G404" s="199"/>
      <c r="H404" s="200"/>
    </row>
    <row r="405" spans="1:9" x14ac:dyDescent="0.2">
      <c r="A405" s="193" t="s">
        <v>19074</v>
      </c>
      <c r="B405" s="234" t="s">
        <v>19075</v>
      </c>
      <c r="C405" s="188" t="s">
        <v>259</v>
      </c>
      <c r="D405" s="176"/>
      <c r="E405" s="201">
        <v>24.6</v>
      </c>
      <c r="F405" s="201">
        <v>3.88</v>
      </c>
      <c r="G405" s="88">
        <f t="shared" si="12"/>
        <v>0</v>
      </c>
      <c r="H405" s="66">
        <f t="shared" si="13"/>
        <v>0</v>
      </c>
    </row>
    <row r="406" spans="1:9" x14ac:dyDescent="0.2">
      <c r="A406" s="193" t="s">
        <v>19076</v>
      </c>
      <c r="B406" s="234" t="s">
        <v>19077</v>
      </c>
      <c r="C406" s="188" t="s">
        <v>259</v>
      </c>
      <c r="D406" s="176"/>
      <c r="E406" s="201">
        <v>27</v>
      </c>
      <c r="F406" s="201">
        <v>4.25</v>
      </c>
      <c r="G406" s="88">
        <f t="shared" si="12"/>
        <v>0</v>
      </c>
      <c r="H406" s="66">
        <f t="shared" si="13"/>
        <v>0</v>
      </c>
    </row>
    <row r="407" spans="1:9" x14ac:dyDescent="0.2">
      <c r="A407" s="193" t="s">
        <v>19078</v>
      </c>
      <c r="B407" s="234" t="s">
        <v>2638</v>
      </c>
      <c r="C407" s="188" t="s">
        <v>259</v>
      </c>
      <c r="D407" s="176"/>
      <c r="E407" s="201">
        <v>4.9800000000000004</v>
      </c>
      <c r="F407" s="201">
        <v>0.78</v>
      </c>
      <c r="G407" s="88">
        <f t="shared" si="12"/>
        <v>0</v>
      </c>
      <c r="H407" s="66">
        <f t="shared" si="13"/>
        <v>0</v>
      </c>
    </row>
    <row r="408" spans="1:9" s="2" customFormat="1" ht="20.100000000000001" customHeight="1" x14ac:dyDescent="0.25">
      <c r="A408" s="347" t="s">
        <v>19897</v>
      </c>
      <c r="B408" s="347"/>
      <c r="C408" s="347"/>
      <c r="D408" s="347"/>
      <c r="E408" s="347"/>
      <c r="F408" s="347"/>
      <c r="G408" s="138">
        <f>SUM(G3:G407)</f>
        <v>0</v>
      </c>
      <c r="H408" s="139">
        <f>SUM(H3:H407)</f>
        <v>0</v>
      </c>
      <c r="I408" s="4"/>
    </row>
    <row r="409" spans="1:9" x14ac:dyDescent="0.2">
      <c r="A409" s="108"/>
      <c r="B409" s="107"/>
      <c r="C409" s="106"/>
      <c r="D409" s="114"/>
      <c r="E409" s="52"/>
      <c r="F409" s="52"/>
      <c r="G409" s="112"/>
      <c r="H409" s="58"/>
    </row>
    <row r="410" spans="1:9" x14ac:dyDescent="0.2">
      <c r="A410" s="108"/>
      <c r="B410" s="107"/>
      <c r="C410" s="106"/>
      <c r="D410" s="114"/>
      <c r="E410" s="52"/>
      <c r="F410" s="52"/>
      <c r="G410" s="112"/>
      <c r="H410" s="58"/>
    </row>
    <row r="411" spans="1:9" x14ac:dyDescent="0.2">
      <c r="A411" s="108"/>
      <c r="B411" s="107"/>
      <c r="C411" s="106"/>
      <c r="D411" s="114"/>
      <c r="E411" s="52"/>
      <c r="F411" s="52"/>
      <c r="G411" s="112"/>
      <c r="H411" s="58"/>
    </row>
    <row r="412" spans="1:9" x14ac:dyDescent="0.2">
      <c r="A412" s="108"/>
      <c r="B412" s="107"/>
      <c r="C412" s="106"/>
      <c r="D412" s="114"/>
      <c r="E412" s="52"/>
      <c r="F412" s="52"/>
      <c r="G412" s="112"/>
      <c r="H412" s="58"/>
    </row>
    <row r="413" spans="1:9" x14ac:dyDescent="0.2">
      <c r="A413" s="108"/>
      <c r="B413" s="107"/>
      <c r="C413" s="106"/>
      <c r="D413" s="114"/>
      <c r="E413" s="52"/>
      <c r="F413" s="52"/>
      <c r="G413" s="112"/>
      <c r="H413" s="58"/>
    </row>
    <row r="414" spans="1:9" x14ac:dyDescent="0.2">
      <c r="A414" s="108"/>
      <c r="B414" s="107"/>
      <c r="C414" s="106"/>
      <c r="D414" s="114"/>
      <c r="E414" s="52"/>
      <c r="F414" s="52"/>
      <c r="G414" s="112"/>
      <c r="H414" s="58"/>
    </row>
    <row r="415" spans="1:9" x14ac:dyDescent="0.2">
      <c r="A415" s="108"/>
      <c r="B415" s="107"/>
      <c r="C415" s="106"/>
      <c r="D415" s="114"/>
      <c r="E415" s="52"/>
      <c r="F415" s="52"/>
      <c r="G415" s="112"/>
      <c r="H415" s="58"/>
    </row>
    <row r="416" spans="1:9" x14ac:dyDescent="0.2">
      <c r="A416" s="108"/>
      <c r="B416" s="107"/>
      <c r="C416" s="106"/>
      <c r="D416" s="114"/>
      <c r="E416" s="52"/>
      <c r="F416" s="52"/>
      <c r="G416" s="112"/>
      <c r="H416" s="58"/>
    </row>
    <row r="417" spans="1:8" x14ac:dyDescent="0.2">
      <c r="A417" s="108"/>
      <c r="B417" s="107"/>
      <c r="C417" s="106"/>
      <c r="D417" s="114"/>
      <c r="E417" s="52"/>
      <c r="F417" s="52"/>
      <c r="G417" s="112"/>
      <c r="H417" s="58"/>
    </row>
    <row r="418" spans="1:8" x14ac:dyDescent="0.2">
      <c r="A418" s="108"/>
      <c r="B418" s="107"/>
      <c r="C418" s="106"/>
      <c r="D418" s="114"/>
      <c r="E418" s="52"/>
      <c r="F418" s="52"/>
      <c r="G418" s="112"/>
      <c r="H418" s="58"/>
    </row>
    <row r="419" spans="1:8" x14ac:dyDescent="0.2">
      <c r="A419" s="108"/>
      <c r="B419" s="107"/>
      <c r="C419" s="106"/>
      <c r="D419" s="114"/>
      <c r="E419" s="52"/>
      <c r="F419" s="52"/>
      <c r="G419" s="112"/>
      <c r="H419" s="58"/>
    </row>
    <row r="420" spans="1:8" x14ac:dyDescent="0.2">
      <c r="A420" s="108"/>
      <c r="B420" s="107"/>
      <c r="C420" s="106"/>
      <c r="D420" s="114"/>
      <c r="E420" s="52"/>
      <c r="F420" s="52"/>
      <c r="G420" s="112"/>
      <c r="H420" s="58"/>
    </row>
    <row r="421" spans="1:8" x14ac:dyDescent="0.2">
      <c r="A421" s="108"/>
      <c r="B421" s="107"/>
      <c r="C421" s="106"/>
      <c r="D421" s="114"/>
      <c r="E421" s="52"/>
      <c r="F421" s="52"/>
      <c r="G421" s="112"/>
      <c r="H421" s="58"/>
    </row>
    <row r="422" spans="1:8" x14ac:dyDescent="0.2">
      <c r="A422" s="108"/>
      <c r="B422" s="107"/>
      <c r="C422" s="106"/>
      <c r="D422" s="114"/>
      <c r="E422" s="52"/>
      <c r="F422" s="52"/>
      <c r="G422" s="112"/>
      <c r="H422" s="58"/>
    </row>
    <row r="423" spans="1:8" x14ac:dyDescent="0.2">
      <c r="A423" s="108"/>
      <c r="B423" s="107"/>
      <c r="C423" s="106"/>
      <c r="D423" s="114"/>
      <c r="E423" s="52"/>
      <c r="F423" s="52"/>
      <c r="G423" s="112"/>
      <c r="H423" s="58"/>
    </row>
    <row r="424" spans="1:8" x14ac:dyDescent="0.2">
      <c r="A424" s="108"/>
      <c r="B424" s="107"/>
      <c r="C424" s="106"/>
      <c r="D424" s="114"/>
      <c r="E424" s="52"/>
      <c r="F424" s="52"/>
      <c r="G424" s="112"/>
      <c r="H424" s="58"/>
    </row>
    <row r="425" spans="1:8" x14ac:dyDescent="0.2">
      <c r="A425" s="108"/>
      <c r="B425" s="107"/>
      <c r="C425" s="106"/>
      <c r="D425" s="114"/>
      <c r="E425" s="52"/>
      <c r="F425" s="52"/>
      <c r="G425" s="112"/>
      <c r="H425" s="58"/>
    </row>
    <row r="426" spans="1:8" x14ac:dyDescent="0.2">
      <c r="A426" s="108"/>
      <c r="B426" s="107"/>
      <c r="C426" s="106"/>
      <c r="D426" s="114"/>
      <c r="E426" s="52"/>
      <c r="F426" s="52"/>
      <c r="G426" s="112"/>
      <c r="H426" s="58"/>
    </row>
    <row r="427" spans="1:8" x14ac:dyDescent="0.2">
      <c r="A427" s="108"/>
      <c r="B427" s="107"/>
      <c r="C427" s="106"/>
      <c r="D427" s="114"/>
      <c r="E427" s="52"/>
      <c r="F427" s="52"/>
      <c r="G427" s="112"/>
      <c r="H427" s="58"/>
    </row>
    <row r="428" spans="1:8" x14ac:dyDescent="0.2">
      <c r="A428" s="108"/>
      <c r="B428" s="107"/>
      <c r="C428" s="106"/>
      <c r="D428" s="114"/>
      <c r="E428" s="52"/>
      <c r="F428" s="52"/>
      <c r="G428" s="112"/>
      <c r="H428" s="58"/>
    </row>
    <row r="429" spans="1:8" x14ac:dyDescent="0.2">
      <c r="A429" s="108"/>
      <c r="B429" s="107"/>
      <c r="C429" s="106"/>
      <c r="D429" s="114"/>
      <c r="E429" s="52"/>
      <c r="F429" s="52"/>
      <c r="G429" s="112"/>
      <c r="H429" s="58"/>
    </row>
    <row r="430" spans="1:8" x14ac:dyDescent="0.2">
      <c r="A430" s="108"/>
      <c r="B430" s="107"/>
      <c r="C430" s="106"/>
      <c r="D430" s="114"/>
      <c r="E430" s="52"/>
      <c r="F430" s="52"/>
      <c r="G430" s="112"/>
      <c r="H430" s="58"/>
    </row>
    <row r="431" spans="1:8" x14ac:dyDescent="0.2">
      <c r="A431" s="108"/>
      <c r="B431" s="107"/>
      <c r="C431" s="106"/>
      <c r="D431" s="114"/>
      <c r="E431" s="52"/>
      <c r="F431" s="52"/>
      <c r="G431" s="112"/>
      <c r="H431" s="58"/>
    </row>
    <row r="432" spans="1:8" x14ac:dyDescent="0.2">
      <c r="A432" s="108"/>
      <c r="B432" s="107"/>
      <c r="C432" s="106"/>
      <c r="D432" s="114"/>
      <c r="E432" s="52"/>
      <c r="F432" s="52"/>
      <c r="G432" s="112"/>
      <c r="H432" s="58"/>
    </row>
    <row r="433" spans="1:8" x14ac:dyDescent="0.2">
      <c r="A433" s="108"/>
      <c r="B433" s="107"/>
      <c r="C433" s="106"/>
      <c r="D433" s="114"/>
      <c r="E433" s="52"/>
      <c r="F433" s="52"/>
      <c r="G433" s="112"/>
      <c r="H433" s="58"/>
    </row>
    <row r="434" spans="1:8" x14ac:dyDescent="0.2">
      <c r="A434" s="108"/>
      <c r="B434" s="107"/>
      <c r="C434" s="106"/>
      <c r="D434" s="114"/>
      <c r="E434" s="52"/>
      <c r="F434" s="52"/>
      <c r="G434" s="112"/>
      <c r="H434" s="58"/>
    </row>
    <row r="435" spans="1:8" x14ac:dyDescent="0.2">
      <c r="A435" s="108"/>
      <c r="B435" s="107"/>
      <c r="C435" s="106"/>
      <c r="D435" s="114"/>
      <c r="E435" s="52"/>
      <c r="F435" s="52"/>
      <c r="G435" s="112"/>
      <c r="H435" s="58"/>
    </row>
    <row r="436" spans="1:8" x14ac:dyDescent="0.2">
      <c r="A436" s="108"/>
      <c r="B436" s="107"/>
      <c r="C436" s="106"/>
      <c r="D436" s="114"/>
      <c r="E436" s="52"/>
      <c r="F436" s="52"/>
      <c r="G436" s="112"/>
      <c r="H436" s="58"/>
    </row>
    <row r="437" spans="1:8" x14ac:dyDescent="0.2">
      <c r="A437" s="108"/>
      <c r="B437" s="107"/>
      <c r="C437" s="106"/>
      <c r="D437" s="114"/>
      <c r="E437" s="52"/>
      <c r="F437" s="52"/>
      <c r="G437" s="112"/>
      <c r="H437" s="58"/>
    </row>
    <row r="438" spans="1:8" x14ac:dyDescent="0.2">
      <c r="A438" s="108"/>
      <c r="B438" s="107"/>
      <c r="C438" s="106"/>
      <c r="D438" s="114"/>
      <c r="E438" s="52"/>
      <c r="F438" s="52"/>
      <c r="G438" s="112"/>
      <c r="H438" s="58"/>
    </row>
    <row r="439" spans="1:8" x14ac:dyDescent="0.2">
      <c r="A439" s="108"/>
      <c r="B439" s="107"/>
      <c r="C439" s="106"/>
      <c r="D439" s="114"/>
      <c r="E439" s="52"/>
      <c r="F439" s="52"/>
      <c r="G439" s="112"/>
      <c r="H439" s="58"/>
    </row>
    <row r="440" spans="1:8" x14ac:dyDescent="0.2">
      <c r="A440" s="108"/>
      <c r="B440" s="107"/>
      <c r="C440" s="106"/>
      <c r="D440" s="114"/>
      <c r="E440" s="52"/>
      <c r="F440" s="52"/>
      <c r="G440" s="112"/>
      <c r="H440" s="58"/>
    </row>
    <row r="441" spans="1:8" x14ac:dyDescent="0.2">
      <c r="A441" s="108"/>
      <c r="B441" s="107"/>
      <c r="C441" s="106"/>
      <c r="D441" s="114"/>
      <c r="E441" s="52"/>
      <c r="F441" s="52"/>
      <c r="G441" s="112"/>
      <c r="H441" s="58"/>
    </row>
    <row r="442" spans="1:8" x14ac:dyDescent="0.2">
      <c r="A442" s="108"/>
      <c r="B442" s="107"/>
      <c r="C442" s="106"/>
      <c r="D442" s="114"/>
      <c r="E442" s="52"/>
      <c r="F442" s="52"/>
      <c r="G442" s="112"/>
      <c r="H442" s="58"/>
    </row>
    <row r="443" spans="1:8" x14ac:dyDescent="0.2">
      <c r="A443" s="108"/>
      <c r="B443" s="107"/>
      <c r="C443" s="106"/>
      <c r="D443" s="114"/>
      <c r="E443" s="52"/>
      <c r="F443" s="52"/>
      <c r="G443" s="112"/>
      <c r="H443" s="58"/>
    </row>
    <row r="444" spans="1:8" x14ac:dyDescent="0.2">
      <c r="A444" s="108"/>
      <c r="B444" s="107"/>
      <c r="C444" s="106"/>
      <c r="D444" s="114"/>
      <c r="E444" s="52"/>
      <c r="F444" s="52"/>
      <c r="G444" s="112"/>
      <c r="H444" s="58"/>
    </row>
    <row r="445" spans="1:8" x14ac:dyDescent="0.2">
      <c r="A445" s="108"/>
      <c r="B445" s="107"/>
      <c r="C445" s="106"/>
      <c r="D445" s="114"/>
      <c r="E445" s="52"/>
      <c r="F445" s="52"/>
      <c r="G445" s="112"/>
      <c r="H445" s="58"/>
    </row>
    <row r="446" spans="1:8" x14ac:dyDescent="0.2">
      <c r="A446" s="108"/>
      <c r="B446" s="107"/>
      <c r="C446" s="106"/>
      <c r="D446" s="114"/>
      <c r="E446" s="52"/>
      <c r="F446" s="52"/>
      <c r="G446" s="112"/>
      <c r="H446" s="58"/>
    </row>
    <row r="447" spans="1:8" x14ac:dyDescent="0.2">
      <c r="A447" s="108"/>
      <c r="B447" s="107"/>
      <c r="C447" s="106"/>
      <c r="D447" s="114"/>
      <c r="E447" s="52"/>
      <c r="F447" s="52"/>
      <c r="G447" s="112"/>
      <c r="H447" s="58"/>
    </row>
    <row r="448" spans="1:8" x14ac:dyDescent="0.2">
      <c r="A448" s="108"/>
      <c r="B448" s="107"/>
      <c r="C448" s="106"/>
      <c r="D448" s="114"/>
      <c r="E448" s="52"/>
      <c r="F448" s="52"/>
      <c r="G448" s="112"/>
      <c r="H448" s="58"/>
    </row>
    <row r="449" spans="1:8" x14ac:dyDescent="0.2">
      <c r="A449" s="108"/>
      <c r="B449" s="107"/>
      <c r="C449" s="106"/>
      <c r="D449" s="114"/>
      <c r="E449" s="52"/>
      <c r="F449" s="52"/>
      <c r="G449" s="112"/>
      <c r="H449" s="58"/>
    </row>
    <row r="450" spans="1:8" x14ac:dyDescent="0.2">
      <c r="A450" s="108"/>
      <c r="B450" s="107"/>
      <c r="C450" s="106"/>
      <c r="D450" s="114"/>
      <c r="E450" s="52"/>
      <c r="F450" s="52"/>
      <c r="G450" s="112"/>
      <c r="H450" s="58"/>
    </row>
    <row r="451" spans="1:8" x14ac:dyDescent="0.2">
      <c r="A451" s="108"/>
      <c r="B451" s="107"/>
      <c r="C451" s="106"/>
      <c r="D451" s="114"/>
      <c r="E451" s="52"/>
      <c r="F451" s="52"/>
      <c r="G451" s="112"/>
      <c r="H451" s="58"/>
    </row>
    <row r="452" spans="1:8" x14ac:dyDescent="0.2">
      <c r="A452" s="108"/>
      <c r="B452" s="107"/>
      <c r="C452" s="106"/>
      <c r="D452" s="114"/>
      <c r="E452" s="52"/>
      <c r="F452" s="52"/>
      <c r="G452" s="112"/>
      <c r="H452" s="58"/>
    </row>
    <row r="453" spans="1:8" x14ac:dyDescent="0.2">
      <c r="A453" s="108"/>
      <c r="B453" s="107"/>
      <c r="C453" s="106"/>
      <c r="D453" s="114"/>
      <c r="E453" s="52"/>
      <c r="F453" s="52"/>
      <c r="G453" s="112"/>
      <c r="H453" s="58"/>
    </row>
    <row r="454" spans="1:8" x14ac:dyDescent="0.2">
      <c r="A454" s="108"/>
      <c r="B454" s="107"/>
      <c r="C454" s="106"/>
      <c r="D454" s="114"/>
      <c r="E454" s="52"/>
      <c r="F454" s="52"/>
      <c r="G454" s="112"/>
      <c r="H454" s="58"/>
    </row>
    <row r="455" spans="1:8" x14ac:dyDescent="0.2">
      <c r="A455" s="108"/>
      <c r="B455" s="107"/>
      <c r="C455" s="106"/>
      <c r="D455" s="114"/>
      <c r="E455" s="52"/>
      <c r="F455" s="52"/>
      <c r="G455" s="112"/>
      <c r="H455" s="58"/>
    </row>
    <row r="456" spans="1:8" x14ac:dyDescent="0.2">
      <c r="A456" s="108"/>
      <c r="B456" s="107"/>
      <c r="C456" s="106"/>
      <c r="D456" s="114"/>
      <c r="E456" s="52"/>
      <c r="F456" s="52"/>
      <c r="G456" s="112"/>
      <c r="H456" s="58"/>
    </row>
    <row r="457" spans="1:8" x14ac:dyDescent="0.2">
      <c r="A457" s="108"/>
      <c r="B457" s="107"/>
      <c r="C457" s="106"/>
      <c r="D457" s="114"/>
      <c r="E457" s="52"/>
      <c r="F457" s="52"/>
      <c r="G457" s="112"/>
      <c r="H457" s="58"/>
    </row>
    <row r="458" spans="1:8" x14ac:dyDescent="0.2">
      <c r="A458" s="108"/>
      <c r="B458" s="107"/>
      <c r="C458" s="106"/>
      <c r="D458" s="114"/>
      <c r="E458" s="52"/>
      <c r="F458" s="52"/>
      <c r="G458" s="112"/>
      <c r="H458" s="58"/>
    </row>
    <row r="459" spans="1:8" x14ac:dyDescent="0.2">
      <c r="A459" s="108"/>
      <c r="B459" s="107"/>
      <c r="C459" s="106"/>
      <c r="D459" s="114"/>
      <c r="E459" s="52"/>
      <c r="F459" s="52"/>
      <c r="G459" s="112"/>
      <c r="H459" s="58"/>
    </row>
    <row r="460" spans="1:8" x14ac:dyDescent="0.2">
      <c r="A460" s="108"/>
      <c r="B460" s="107"/>
      <c r="C460" s="106"/>
      <c r="D460" s="114"/>
      <c r="E460" s="52"/>
      <c r="F460" s="52"/>
      <c r="G460" s="112"/>
      <c r="H460" s="58"/>
    </row>
    <row r="461" spans="1:8" x14ac:dyDescent="0.2">
      <c r="A461" s="108"/>
      <c r="B461" s="107"/>
      <c r="C461" s="106"/>
      <c r="D461" s="114"/>
      <c r="E461" s="52"/>
      <c r="F461" s="52"/>
      <c r="G461" s="112"/>
      <c r="H461" s="58"/>
    </row>
    <row r="462" spans="1:8" x14ac:dyDescent="0.2">
      <c r="A462" s="108"/>
      <c r="B462" s="107"/>
      <c r="C462" s="106"/>
      <c r="D462" s="114"/>
      <c r="E462" s="52"/>
      <c r="F462" s="52"/>
      <c r="G462" s="112"/>
      <c r="H462" s="58"/>
    </row>
    <row r="463" spans="1:8" x14ac:dyDescent="0.2">
      <c r="A463" s="108"/>
      <c r="B463" s="107"/>
      <c r="C463" s="106"/>
      <c r="D463" s="114"/>
      <c r="E463" s="52"/>
      <c r="F463" s="52"/>
      <c r="G463" s="112"/>
      <c r="H463" s="58"/>
    </row>
    <row r="464" spans="1:8" x14ac:dyDescent="0.2">
      <c r="A464" s="108"/>
      <c r="B464" s="107"/>
      <c r="C464" s="106"/>
      <c r="D464" s="114"/>
      <c r="E464" s="52"/>
      <c r="F464" s="52"/>
      <c r="G464" s="112"/>
      <c r="H464" s="58"/>
    </row>
    <row r="465" spans="1:8" x14ac:dyDescent="0.2">
      <c r="A465" s="108"/>
      <c r="B465" s="107"/>
      <c r="C465" s="106"/>
      <c r="D465" s="114"/>
      <c r="E465" s="52"/>
      <c r="F465" s="52"/>
      <c r="G465" s="112"/>
      <c r="H465" s="58"/>
    </row>
    <row r="466" spans="1:8" x14ac:dyDescent="0.2">
      <c r="A466" s="108"/>
      <c r="B466" s="107"/>
      <c r="C466" s="106"/>
      <c r="D466" s="114"/>
      <c r="E466" s="52"/>
      <c r="F466" s="52"/>
      <c r="G466" s="112"/>
      <c r="H466" s="58"/>
    </row>
    <row r="467" spans="1:8" x14ac:dyDescent="0.2">
      <c r="A467" s="108"/>
      <c r="B467" s="107"/>
      <c r="C467" s="106"/>
      <c r="D467" s="114"/>
      <c r="E467" s="52"/>
      <c r="F467" s="52"/>
      <c r="G467" s="112"/>
      <c r="H467" s="58"/>
    </row>
    <row r="468" spans="1:8" x14ac:dyDescent="0.2">
      <c r="A468" s="108"/>
      <c r="B468" s="107"/>
      <c r="C468" s="106"/>
      <c r="D468" s="114"/>
      <c r="E468" s="52"/>
      <c r="F468" s="52"/>
      <c r="G468" s="112"/>
      <c r="H468" s="58"/>
    </row>
    <row r="469" spans="1:8" x14ac:dyDescent="0.2">
      <c r="A469" s="108"/>
      <c r="B469" s="107"/>
      <c r="C469" s="106"/>
      <c r="D469" s="114"/>
      <c r="E469" s="52"/>
      <c r="F469" s="52"/>
      <c r="G469" s="112"/>
      <c r="H469" s="58"/>
    </row>
    <row r="470" spans="1:8" x14ac:dyDescent="0.2">
      <c r="A470" s="108"/>
      <c r="B470" s="107"/>
      <c r="C470" s="106"/>
      <c r="D470" s="114"/>
      <c r="E470" s="52"/>
      <c r="F470" s="52"/>
      <c r="G470" s="112"/>
      <c r="H470" s="58"/>
    </row>
    <row r="471" spans="1:8" x14ac:dyDescent="0.2">
      <c r="A471" s="108"/>
      <c r="B471" s="107"/>
      <c r="C471" s="106"/>
      <c r="D471" s="114"/>
      <c r="E471" s="52"/>
      <c r="F471" s="52"/>
      <c r="G471" s="112"/>
      <c r="H471" s="58"/>
    </row>
    <row r="472" spans="1:8" x14ac:dyDescent="0.2">
      <c r="A472" s="108"/>
      <c r="B472" s="107"/>
      <c r="C472" s="106"/>
      <c r="D472" s="114"/>
      <c r="E472" s="52"/>
      <c r="F472" s="52"/>
      <c r="G472" s="112"/>
      <c r="H472" s="58"/>
    </row>
    <row r="473" spans="1:8" x14ac:dyDescent="0.2">
      <c r="A473" s="108"/>
      <c r="B473" s="107"/>
      <c r="C473" s="106"/>
      <c r="D473" s="114"/>
      <c r="E473" s="52"/>
      <c r="F473" s="52"/>
      <c r="G473" s="112"/>
      <c r="H473" s="58"/>
    </row>
    <row r="474" spans="1:8" x14ac:dyDescent="0.2">
      <c r="A474" s="108"/>
      <c r="B474" s="107"/>
      <c r="C474" s="106"/>
      <c r="D474" s="114"/>
      <c r="E474" s="52"/>
      <c r="F474" s="52"/>
      <c r="G474" s="112"/>
      <c r="H474" s="58"/>
    </row>
    <row r="475" spans="1:8" x14ac:dyDescent="0.2">
      <c r="A475" s="108"/>
      <c r="B475" s="107"/>
      <c r="C475" s="106"/>
      <c r="D475" s="114"/>
      <c r="E475" s="52"/>
      <c r="F475" s="52"/>
      <c r="G475" s="112"/>
      <c r="H475" s="58"/>
    </row>
    <row r="476" spans="1:8" x14ac:dyDescent="0.2">
      <c r="A476" s="108"/>
      <c r="B476" s="107"/>
      <c r="C476" s="106"/>
      <c r="D476" s="114"/>
      <c r="E476" s="52"/>
      <c r="F476" s="52"/>
      <c r="G476" s="112"/>
      <c r="H476" s="58"/>
    </row>
    <row r="477" spans="1:8" x14ac:dyDescent="0.2">
      <c r="A477" s="108"/>
      <c r="B477" s="107"/>
      <c r="C477" s="106"/>
      <c r="D477" s="114"/>
      <c r="E477" s="52"/>
      <c r="F477" s="52"/>
      <c r="G477" s="112"/>
      <c r="H477" s="58"/>
    </row>
    <row r="478" spans="1:8" x14ac:dyDescent="0.2">
      <c r="A478" s="108"/>
      <c r="B478" s="107"/>
      <c r="C478" s="106"/>
      <c r="D478" s="114"/>
      <c r="E478" s="52"/>
      <c r="F478" s="52"/>
      <c r="G478" s="112"/>
      <c r="H478" s="58"/>
    </row>
    <row r="479" spans="1:8" x14ac:dyDescent="0.2">
      <c r="A479" s="108"/>
      <c r="B479" s="107"/>
      <c r="C479" s="106"/>
      <c r="D479" s="114"/>
      <c r="E479" s="52"/>
      <c r="F479" s="52"/>
      <c r="G479" s="112"/>
      <c r="H479" s="58"/>
    </row>
    <row r="480" spans="1:8" x14ac:dyDescent="0.2">
      <c r="A480" s="108"/>
      <c r="B480" s="107"/>
      <c r="C480" s="106"/>
      <c r="D480" s="114"/>
      <c r="E480" s="52"/>
      <c r="F480" s="52"/>
      <c r="G480" s="112"/>
      <c r="H480" s="58"/>
    </row>
    <row r="481" spans="1:8" x14ac:dyDescent="0.2">
      <c r="A481" s="108"/>
      <c r="B481" s="107"/>
      <c r="C481" s="106"/>
      <c r="D481" s="114"/>
      <c r="E481" s="52"/>
      <c r="F481" s="52"/>
      <c r="G481" s="112"/>
      <c r="H481" s="58"/>
    </row>
    <row r="482" spans="1:8" x14ac:dyDescent="0.2">
      <c r="A482" s="108"/>
      <c r="B482" s="107"/>
      <c r="C482" s="106"/>
      <c r="D482" s="114"/>
      <c r="E482" s="52"/>
      <c r="F482" s="52"/>
      <c r="G482" s="112"/>
      <c r="H482" s="58"/>
    </row>
    <row r="483" spans="1:8" x14ac:dyDescent="0.2">
      <c r="A483" s="108"/>
      <c r="B483" s="107"/>
      <c r="C483" s="106"/>
      <c r="D483" s="114"/>
      <c r="E483" s="52"/>
      <c r="F483" s="52"/>
      <c r="G483" s="112"/>
      <c r="H483" s="58"/>
    </row>
    <row r="484" spans="1:8" x14ac:dyDescent="0.2">
      <c r="A484" s="108"/>
      <c r="B484" s="107"/>
      <c r="C484" s="106"/>
      <c r="D484" s="114"/>
      <c r="E484" s="52"/>
      <c r="F484" s="52"/>
      <c r="G484" s="112"/>
      <c r="H484" s="58"/>
    </row>
    <row r="485" spans="1:8" x14ac:dyDescent="0.2">
      <c r="A485" s="108"/>
      <c r="B485" s="107"/>
      <c r="C485" s="106"/>
      <c r="D485" s="114"/>
      <c r="E485" s="52"/>
      <c r="F485" s="52"/>
      <c r="G485" s="112"/>
      <c r="H485" s="58"/>
    </row>
    <row r="486" spans="1:8" x14ac:dyDescent="0.2">
      <c r="A486" s="108"/>
      <c r="B486" s="107"/>
      <c r="C486" s="106"/>
      <c r="D486" s="114"/>
      <c r="E486" s="52"/>
      <c r="F486" s="52"/>
      <c r="G486" s="112"/>
      <c r="H486" s="58"/>
    </row>
    <row r="487" spans="1:8" x14ac:dyDescent="0.2">
      <c r="A487" s="108"/>
      <c r="B487" s="107"/>
      <c r="C487" s="106"/>
      <c r="D487" s="114"/>
      <c r="E487" s="52"/>
      <c r="F487" s="52"/>
      <c r="G487" s="112"/>
      <c r="H487" s="58"/>
    </row>
    <row r="488" spans="1:8" x14ac:dyDescent="0.2">
      <c r="A488" s="108"/>
      <c r="B488" s="107"/>
      <c r="C488" s="106"/>
      <c r="D488" s="114"/>
      <c r="E488" s="52"/>
      <c r="F488" s="52"/>
      <c r="G488" s="112"/>
      <c r="H488" s="58"/>
    </row>
    <row r="489" spans="1:8" x14ac:dyDescent="0.2">
      <c r="A489" s="108"/>
      <c r="B489" s="107"/>
      <c r="C489" s="106"/>
      <c r="D489" s="114"/>
      <c r="E489" s="52"/>
      <c r="F489" s="52"/>
      <c r="G489" s="112"/>
      <c r="H489" s="58"/>
    </row>
    <row r="490" spans="1:8" x14ac:dyDescent="0.2">
      <c r="A490" s="108"/>
      <c r="B490" s="107"/>
      <c r="C490" s="106"/>
      <c r="D490" s="114"/>
      <c r="E490" s="52"/>
      <c r="F490" s="52"/>
      <c r="G490" s="112"/>
      <c r="H490" s="58"/>
    </row>
    <row r="491" spans="1:8" x14ac:dyDescent="0.2">
      <c r="A491" s="108"/>
      <c r="B491" s="107"/>
      <c r="C491" s="106"/>
      <c r="D491" s="114"/>
      <c r="E491" s="52"/>
      <c r="F491" s="52"/>
      <c r="G491" s="112"/>
      <c r="H491" s="58"/>
    </row>
    <row r="492" spans="1:8" x14ac:dyDescent="0.2">
      <c r="A492" s="108"/>
      <c r="B492" s="107"/>
      <c r="C492" s="106"/>
      <c r="D492" s="114"/>
      <c r="E492" s="52"/>
      <c r="F492" s="52"/>
      <c r="G492" s="112"/>
      <c r="H492" s="58"/>
    </row>
    <row r="493" spans="1:8" x14ac:dyDescent="0.2">
      <c r="A493" s="108"/>
      <c r="B493" s="107"/>
      <c r="C493" s="106"/>
      <c r="D493" s="114"/>
      <c r="E493" s="52"/>
      <c r="F493" s="52"/>
      <c r="G493" s="112"/>
      <c r="H493" s="58"/>
    </row>
    <row r="494" spans="1:8" x14ac:dyDescent="0.2">
      <c r="A494" s="108"/>
      <c r="B494" s="107"/>
      <c r="C494" s="106"/>
      <c r="D494" s="114"/>
      <c r="E494" s="52"/>
      <c r="F494" s="52"/>
      <c r="G494" s="112"/>
      <c r="H494" s="58"/>
    </row>
    <row r="495" spans="1:8" x14ac:dyDescent="0.2">
      <c r="A495" s="108"/>
      <c r="B495" s="107"/>
      <c r="C495" s="106"/>
      <c r="D495" s="114"/>
      <c r="E495" s="52"/>
      <c r="F495" s="52"/>
      <c r="G495" s="112"/>
      <c r="H495" s="58"/>
    </row>
    <row r="496" spans="1:8" x14ac:dyDescent="0.2">
      <c r="A496" s="108"/>
      <c r="B496" s="107"/>
      <c r="C496" s="106"/>
      <c r="D496" s="114"/>
      <c r="E496" s="52"/>
      <c r="F496" s="52"/>
      <c r="G496" s="112"/>
      <c r="H496" s="58"/>
    </row>
    <row r="497" spans="1:8" x14ac:dyDescent="0.2">
      <c r="A497" s="108"/>
      <c r="B497" s="107"/>
      <c r="C497" s="106"/>
      <c r="D497" s="114"/>
      <c r="E497" s="52"/>
      <c r="F497" s="52"/>
      <c r="G497" s="112"/>
      <c r="H497" s="58"/>
    </row>
    <row r="498" spans="1:8" x14ac:dyDescent="0.2">
      <c r="A498" s="108"/>
      <c r="B498" s="107"/>
      <c r="C498" s="106"/>
      <c r="D498" s="114"/>
      <c r="E498" s="52"/>
      <c r="F498" s="52"/>
      <c r="G498" s="112"/>
      <c r="H498" s="58"/>
    </row>
    <row r="499" spans="1:8" x14ac:dyDescent="0.2">
      <c r="A499" s="108"/>
      <c r="B499" s="107"/>
      <c r="C499" s="106"/>
      <c r="D499" s="114"/>
      <c r="E499" s="52"/>
      <c r="F499" s="52"/>
      <c r="G499" s="112"/>
      <c r="H499" s="58"/>
    </row>
    <row r="500" spans="1:8" x14ac:dyDescent="0.2">
      <c r="A500" s="108"/>
      <c r="B500" s="107"/>
      <c r="C500" s="106"/>
      <c r="D500" s="114"/>
      <c r="E500" s="52"/>
      <c r="F500" s="52"/>
      <c r="G500" s="112"/>
      <c r="H500" s="58"/>
    </row>
    <row r="501" spans="1:8" x14ac:dyDescent="0.2">
      <c r="A501" s="108"/>
      <c r="B501" s="107"/>
      <c r="C501" s="106"/>
      <c r="D501" s="114"/>
      <c r="E501" s="52"/>
      <c r="F501" s="52"/>
      <c r="G501" s="112"/>
      <c r="H501" s="58"/>
    </row>
    <row r="502" spans="1:8" x14ac:dyDescent="0.2">
      <c r="A502" s="108"/>
      <c r="B502" s="107"/>
      <c r="C502" s="106"/>
      <c r="D502" s="114"/>
      <c r="E502" s="52"/>
      <c r="F502" s="52"/>
      <c r="G502" s="112"/>
      <c r="H502" s="58"/>
    </row>
    <row r="503" spans="1:8" x14ac:dyDescent="0.2">
      <c r="A503" s="108"/>
      <c r="B503" s="107"/>
      <c r="C503" s="106"/>
      <c r="D503" s="114"/>
      <c r="E503" s="52"/>
      <c r="F503" s="52"/>
      <c r="G503" s="112"/>
      <c r="H503" s="58"/>
    </row>
    <row r="504" spans="1:8" x14ac:dyDescent="0.2">
      <c r="A504" s="108"/>
      <c r="B504" s="107"/>
      <c r="C504" s="106"/>
      <c r="D504" s="114"/>
      <c r="E504" s="52"/>
      <c r="F504" s="52"/>
      <c r="G504" s="112"/>
      <c r="H504" s="58"/>
    </row>
    <row r="505" spans="1:8" x14ac:dyDescent="0.2">
      <c r="A505" s="108"/>
      <c r="B505" s="107"/>
      <c r="C505" s="106"/>
      <c r="D505" s="114"/>
      <c r="E505" s="52"/>
      <c r="F505" s="52"/>
      <c r="G505" s="112"/>
      <c r="H505" s="58"/>
    </row>
    <row r="506" spans="1:8" x14ac:dyDescent="0.2">
      <c r="A506" s="108"/>
      <c r="B506" s="107"/>
      <c r="C506" s="106"/>
      <c r="D506" s="114"/>
      <c r="E506" s="52"/>
      <c r="F506" s="52"/>
      <c r="G506" s="112"/>
      <c r="H506" s="58"/>
    </row>
    <row r="507" spans="1:8" x14ac:dyDescent="0.2">
      <c r="A507" s="108"/>
      <c r="B507" s="107"/>
      <c r="C507" s="106"/>
      <c r="D507" s="114"/>
      <c r="E507" s="52"/>
      <c r="F507" s="52"/>
      <c r="G507" s="112"/>
      <c r="H507" s="58"/>
    </row>
    <row r="508" spans="1:8" x14ac:dyDescent="0.2">
      <c r="A508" s="108"/>
      <c r="B508" s="107"/>
      <c r="C508" s="106"/>
      <c r="D508" s="114"/>
      <c r="E508" s="52"/>
      <c r="F508" s="52"/>
      <c r="G508" s="112"/>
      <c r="H508" s="58"/>
    </row>
    <row r="509" spans="1:8" x14ac:dyDescent="0.2">
      <c r="A509" s="108"/>
      <c r="B509" s="107"/>
      <c r="C509" s="106"/>
      <c r="D509" s="114"/>
      <c r="E509" s="52"/>
      <c r="F509" s="52"/>
      <c r="G509" s="112"/>
      <c r="H509" s="58"/>
    </row>
    <row r="510" spans="1:8" x14ac:dyDescent="0.2">
      <c r="A510" s="108"/>
      <c r="B510" s="107"/>
      <c r="C510" s="106"/>
      <c r="D510" s="114"/>
      <c r="E510" s="52"/>
      <c r="F510" s="52"/>
      <c r="G510" s="112"/>
      <c r="H510" s="58"/>
    </row>
    <row r="511" spans="1:8" x14ac:dyDescent="0.2">
      <c r="A511" s="108"/>
      <c r="B511" s="107"/>
      <c r="C511" s="106"/>
      <c r="D511" s="114"/>
      <c r="E511" s="52"/>
      <c r="F511" s="52"/>
      <c r="G511" s="112"/>
      <c r="H511" s="58"/>
    </row>
    <row r="512" spans="1:8" x14ac:dyDescent="0.2">
      <c r="A512" s="108"/>
      <c r="B512" s="107"/>
      <c r="C512" s="106"/>
      <c r="D512" s="114"/>
      <c r="E512" s="52"/>
      <c r="F512" s="52"/>
      <c r="G512" s="112"/>
      <c r="H512" s="58"/>
    </row>
    <row r="513" spans="1:8" x14ac:dyDescent="0.2">
      <c r="A513" s="108"/>
      <c r="B513" s="107"/>
      <c r="C513" s="106"/>
      <c r="D513" s="114"/>
      <c r="E513" s="52"/>
      <c r="F513" s="52"/>
      <c r="G513" s="112"/>
      <c r="H513" s="58"/>
    </row>
    <row r="514" spans="1:8" x14ac:dyDescent="0.2">
      <c r="A514" s="108"/>
      <c r="B514" s="107"/>
      <c r="C514" s="106"/>
      <c r="D514" s="114"/>
      <c r="E514" s="52"/>
      <c r="F514" s="52"/>
      <c r="G514" s="112"/>
      <c r="H514" s="58"/>
    </row>
    <row r="515" spans="1:8" x14ac:dyDescent="0.2">
      <c r="A515" s="108"/>
      <c r="B515" s="107"/>
      <c r="C515" s="106"/>
      <c r="D515" s="114"/>
      <c r="E515" s="52"/>
      <c r="F515" s="52"/>
      <c r="G515" s="112"/>
      <c r="H515" s="58"/>
    </row>
    <row r="516" spans="1:8" x14ac:dyDescent="0.2">
      <c r="A516" s="108"/>
      <c r="B516" s="107"/>
      <c r="C516" s="106"/>
      <c r="D516" s="114"/>
      <c r="E516" s="52"/>
      <c r="F516" s="52"/>
      <c r="G516" s="112"/>
      <c r="H516" s="58"/>
    </row>
    <row r="517" spans="1:8" x14ac:dyDescent="0.2">
      <c r="A517" s="108"/>
      <c r="B517" s="107"/>
      <c r="C517" s="106"/>
      <c r="D517" s="114"/>
      <c r="E517" s="52"/>
      <c r="F517" s="52"/>
      <c r="G517" s="112"/>
      <c r="H517" s="58"/>
    </row>
    <row r="518" spans="1:8" x14ac:dyDescent="0.2">
      <c r="A518" s="108"/>
      <c r="B518" s="107"/>
      <c r="C518" s="106"/>
      <c r="D518" s="114"/>
      <c r="E518" s="52"/>
      <c r="F518" s="52"/>
      <c r="G518" s="112"/>
      <c r="H518" s="58"/>
    </row>
    <row r="519" spans="1:8" x14ac:dyDescent="0.2">
      <c r="A519" s="108"/>
      <c r="B519" s="107"/>
      <c r="C519" s="106"/>
      <c r="D519" s="114"/>
      <c r="E519" s="52"/>
      <c r="F519" s="52"/>
      <c r="G519" s="112"/>
      <c r="H519" s="58"/>
    </row>
    <row r="520" spans="1:8" x14ac:dyDescent="0.2">
      <c r="A520" s="108"/>
      <c r="B520" s="107"/>
      <c r="C520" s="106"/>
      <c r="D520" s="114"/>
      <c r="E520" s="52"/>
      <c r="F520" s="52"/>
      <c r="G520" s="112"/>
      <c r="H520" s="58"/>
    </row>
    <row r="521" spans="1:8" x14ac:dyDescent="0.2">
      <c r="A521" s="108"/>
      <c r="B521" s="107"/>
      <c r="C521" s="106"/>
      <c r="D521" s="114"/>
      <c r="E521" s="52"/>
      <c r="F521" s="52"/>
      <c r="G521" s="112"/>
      <c r="H521" s="58"/>
    </row>
    <row r="522" spans="1:8" x14ac:dyDescent="0.2">
      <c r="A522" s="108"/>
      <c r="B522" s="107"/>
      <c r="C522" s="106"/>
      <c r="D522" s="114"/>
      <c r="E522" s="52"/>
      <c r="F522" s="52"/>
      <c r="G522" s="112"/>
      <c r="H522" s="58"/>
    </row>
    <row r="523" spans="1:8" x14ac:dyDescent="0.2">
      <c r="A523" s="108"/>
      <c r="B523" s="107"/>
      <c r="C523" s="106"/>
      <c r="D523" s="114"/>
      <c r="E523" s="52"/>
      <c r="F523" s="52"/>
      <c r="G523" s="112"/>
      <c r="H523" s="58"/>
    </row>
    <row r="524" spans="1:8" x14ac:dyDescent="0.2">
      <c r="A524" s="108"/>
      <c r="B524" s="107"/>
      <c r="C524" s="106"/>
      <c r="D524" s="114"/>
      <c r="E524" s="52"/>
      <c r="F524" s="52"/>
      <c r="G524" s="112"/>
      <c r="H524" s="58"/>
    </row>
    <row r="525" spans="1:8" x14ac:dyDescent="0.2">
      <c r="A525" s="108"/>
      <c r="B525" s="107"/>
      <c r="C525" s="106"/>
      <c r="D525" s="114"/>
      <c r="E525" s="52"/>
      <c r="F525" s="52"/>
      <c r="G525" s="112"/>
      <c r="H525" s="58"/>
    </row>
    <row r="526" spans="1:8" x14ac:dyDescent="0.2">
      <c r="A526" s="108"/>
      <c r="B526" s="107"/>
      <c r="C526" s="106"/>
      <c r="D526" s="114"/>
      <c r="E526" s="52"/>
      <c r="F526" s="52"/>
      <c r="G526" s="112"/>
      <c r="H526" s="58"/>
    </row>
    <row r="527" spans="1:8" x14ac:dyDescent="0.2">
      <c r="A527" s="108"/>
      <c r="B527" s="107"/>
      <c r="C527" s="106"/>
      <c r="D527" s="114"/>
      <c r="E527" s="52"/>
      <c r="F527" s="52"/>
      <c r="G527" s="112"/>
      <c r="H527" s="58"/>
    </row>
    <row r="528" spans="1:8" x14ac:dyDescent="0.2">
      <c r="A528" s="108"/>
      <c r="B528" s="107"/>
      <c r="C528" s="106"/>
      <c r="D528" s="114"/>
      <c r="E528" s="52"/>
      <c r="F528" s="52"/>
      <c r="G528" s="112"/>
      <c r="H528" s="58"/>
    </row>
    <row r="529" spans="1:8" x14ac:dyDescent="0.2">
      <c r="A529" s="108"/>
      <c r="B529" s="107"/>
      <c r="C529" s="106"/>
      <c r="D529" s="114"/>
      <c r="E529" s="52"/>
      <c r="F529" s="52"/>
      <c r="G529" s="112"/>
      <c r="H529" s="58"/>
    </row>
    <row r="530" spans="1:8" x14ac:dyDescent="0.2">
      <c r="A530" s="108"/>
      <c r="B530" s="107"/>
      <c r="C530" s="106"/>
      <c r="D530" s="114"/>
      <c r="E530" s="52"/>
      <c r="F530" s="52"/>
      <c r="G530" s="112"/>
      <c r="H530" s="58"/>
    </row>
    <row r="531" spans="1:8" x14ac:dyDescent="0.2">
      <c r="A531" s="108"/>
      <c r="B531" s="107"/>
      <c r="C531" s="106"/>
      <c r="D531" s="114"/>
      <c r="E531" s="52"/>
      <c r="F531" s="52"/>
      <c r="G531" s="112"/>
      <c r="H531" s="58"/>
    </row>
    <row r="532" spans="1:8" x14ac:dyDescent="0.2">
      <c r="A532" s="108"/>
      <c r="B532" s="107"/>
      <c r="C532" s="106"/>
      <c r="D532" s="114"/>
      <c r="E532" s="52"/>
      <c r="F532" s="52"/>
      <c r="G532" s="112"/>
      <c r="H532" s="58"/>
    </row>
    <row r="533" spans="1:8" x14ac:dyDescent="0.2">
      <c r="A533" s="108"/>
      <c r="B533" s="107"/>
      <c r="C533" s="106"/>
      <c r="D533" s="114"/>
      <c r="E533" s="52"/>
      <c r="F533" s="52"/>
      <c r="G533" s="112"/>
      <c r="H533" s="58"/>
    </row>
    <row r="534" spans="1:8" x14ac:dyDescent="0.2">
      <c r="A534" s="108"/>
      <c r="B534" s="107"/>
      <c r="C534" s="106"/>
      <c r="D534" s="114"/>
      <c r="E534" s="52"/>
      <c r="F534" s="52"/>
      <c r="G534" s="112"/>
      <c r="H534" s="58"/>
    </row>
    <row r="535" spans="1:8" x14ac:dyDescent="0.2">
      <c r="A535" s="108"/>
      <c r="B535" s="107"/>
      <c r="C535" s="106"/>
      <c r="D535" s="114"/>
      <c r="E535" s="52"/>
      <c r="F535" s="52"/>
      <c r="G535" s="112"/>
      <c r="H535" s="58"/>
    </row>
    <row r="536" spans="1:8" x14ac:dyDescent="0.2">
      <c r="A536" s="108"/>
      <c r="B536" s="107"/>
      <c r="C536" s="106"/>
      <c r="D536" s="114"/>
      <c r="E536" s="52"/>
      <c r="F536" s="52"/>
      <c r="G536" s="112"/>
      <c r="H536" s="58"/>
    </row>
    <row r="537" spans="1:8" x14ac:dyDescent="0.2">
      <c r="A537" s="108"/>
      <c r="B537" s="107"/>
      <c r="C537" s="106"/>
      <c r="D537" s="114"/>
      <c r="E537" s="52"/>
      <c r="F537" s="52"/>
      <c r="G537" s="112"/>
      <c r="H537" s="58"/>
    </row>
    <row r="538" spans="1:8" x14ac:dyDescent="0.2">
      <c r="A538" s="108"/>
      <c r="B538" s="107"/>
      <c r="C538" s="106"/>
      <c r="D538" s="114"/>
      <c r="E538" s="52"/>
      <c r="F538" s="52"/>
      <c r="G538" s="112"/>
      <c r="H538" s="58"/>
    </row>
    <row r="539" spans="1:8" x14ac:dyDescent="0.2">
      <c r="A539" s="108"/>
      <c r="B539" s="107"/>
      <c r="C539" s="106"/>
      <c r="D539" s="114"/>
      <c r="E539" s="52"/>
      <c r="F539" s="52"/>
      <c r="G539" s="112"/>
      <c r="H539" s="58"/>
    </row>
    <row r="540" spans="1:8" x14ac:dyDescent="0.2">
      <c r="A540" s="108"/>
      <c r="B540" s="107"/>
      <c r="C540" s="106"/>
      <c r="D540" s="114"/>
      <c r="E540" s="52"/>
      <c r="F540" s="52"/>
      <c r="G540" s="112"/>
      <c r="H540" s="58"/>
    </row>
    <row r="541" spans="1:8" x14ac:dyDescent="0.2">
      <c r="A541" s="108"/>
      <c r="B541" s="107"/>
      <c r="C541" s="106"/>
      <c r="D541" s="114"/>
      <c r="E541" s="52"/>
      <c r="F541" s="52"/>
      <c r="G541" s="112"/>
      <c r="H541" s="58"/>
    </row>
    <row r="542" spans="1:8" x14ac:dyDescent="0.2">
      <c r="A542" s="108"/>
      <c r="B542" s="107"/>
      <c r="C542" s="106"/>
      <c r="D542" s="114"/>
      <c r="E542" s="52"/>
      <c r="F542" s="52"/>
      <c r="G542" s="112"/>
      <c r="H542" s="58"/>
    </row>
    <row r="543" spans="1:8" x14ac:dyDescent="0.2">
      <c r="A543" s="108"/>
      <c r="B543" s="107"/>
      <c r="C543" s="106"/>
      <c r="D543" s="114"/>
      <c r="E543" s="52"/>
      <c r="F543" s="52"/>
      <c r="G543" s="112"/>
      <c r="H543" s="58"/>
    </row>
    <row r="544" spans="1:8" x14ac:dyDescent="0.2">
      <c r="A544" s="108"/>
      <c r="B544" s="107"/>
      <c r="C544" s="106"/>
      <c r="D544" s="114"/>
      <c r="E544" s="52"/>
      <c r="F544" s="52"/>
      <c r="G544" s="112"/>
      <c r="H544" s="58"/>
    </row>
    <row r="545" spans="1:8" x14ac:dyDescent="0.2">
      <c r="A545" s="108"/>
      <c r="B545" s="107"/>
      <c r="C545" s="106"/>
      <c r="D545" s="114"/>
      <c r="E545" s="52"/>
      <c r="F545" s="52"/>
      <c r="G545" s="112"/>
      <c r="H545" s="58"/>
    </row>
    <row r="546" spans="1:8" x14ac:dyDescent="0.2">
      <c r="A546" s="108"/>
      <c r="B546" s="107"/>
      <c r="C546" s="106"/>
      <c r="D546" s="114"/>
      <c r="E546" s="52"/>
      <c r="F546" s="52"/>
      <c r="G546" s="112"/>
      <c r="H546" s="58"/>
    </row>
    <row r="547" spans="1:8" x14ac:dyDescent="0.2">
      <c r="A547" s="108"/>
      <c r="B547" s="107"/>
      <c r="C547" s="106"/>
      <c r="D547" s="114"/>
      <c r="E547" s="52"/>
      <c r="F547" s="52"/>
      <c r="G547" s="112"/>
      <c r="H547" s="58"/>
    </row>
    <row r="548" spans="1:8" x14ac:dyDescent="0.2">
      <c r="A548" s="108"/>
      <c r="B548" s="107"/>
      <c r="C548" s="106"/>
      <c r="D548" s="114"/>
      <c r="E548" s="52"/>
      <c r="F548" s="52"/>
      <c r="G548" s="112"/>
      <c r="H548" s="58"/>
    </row>
    <row r="549" spans="1:8" x14ac:dyDescent="0.2">
      <c r="A549" s="108"/>
      <c r="B549" s="107"/>
      <c r="C549" s="106"/>
      <c r="D549" s="114"/>
      <c r="E549" s="52"/>
      <c r="F549" s="52"/>
      <c r="G549" s="112"/>
      <c r="H549" s="58"/>
    </row>
    <row r="550" spans="1:8" x14ac:dyDescent="0.2">
      <c r="A550" s="108"/>
      <c r="B550" s="107"/>
      <c r="C550" s="106"/>
      <c r="D550" s="114"/>
      <c r="E550" s="52"/>
      <c r="F550" s="52"/>
      <c r="G550" s="112"/>
      <c r="H550" s="58"/>
    </row>
    <row r="551" spans="1:8" x14ac:dyDescent="0.2">
      <c r="A551" s="108"/>
      <c r="B551" s="107"/>
      <c r="C551" s="106"/>
      <c r="D551" s="114"/>
      <c r="E551" s="52"/>
      <c r="F551" s="52"/>
      <c r="G551" s="112"/>
      <c r="H551" s="58"/>
    </row>
    <row r="552" spans="1:8" x14ac:dyDescent="0.2">
      <c r="A552" s="108"/>
      <c r="B552" s="107"/>
      <c r="C552" s="106"/>
      <c r="D552" s="114"/>
      <c r="E552" s="52"/>
      <c r="F552" s="52"/>
      <c r="G552" s="112"/>
      <c r="H552" s="58"/>
    </row>
    <row r="553" spans="1:8" x14ac:dyDescent="0.2">
      <c r="A553" s="108"/>
      <c r="B553" s="107"/>
      <c r="C553" s="106"/>
      <c r="D553" s="114"/>
      <c r="E553" s="52"/>
      <c r="F553" s="52"/>
      <c r="G553" s="112"/>
      <c r="H553" s="58"/>
    </row>
    <row r="554" spans="1:8" x14ac:dyDescent="0.2">
      <c r="A554" s="108"/>
      <c r="B554" s="107"/>
      <c r="C554" s="106"/>
      <c r="D554" s="114"/>
      <c r="E554" s="52"/>
      <c r="F554" s="52"/>
      <c r="G554" s="112"/>
      <c r="H554" s="58"/>
    </row>
    <row r="555" spans="1:8" x14ac:dyDescent="0.2">
      <c r="A555" s="108"/>
      <c r="B555" s="107"/>
      <c r="C555" s="106"/>
      <c r="D555" s="114"/>
      <c r="E555" s="52"/>
      <c r="F555" s="52"/>
      <c r="G555" s="112"/>
      <c r="H555" s="58"/>
    </row>
    <row r="556" spans="1:8" x14ac:dyDescent="0.2">
      <c r="A556" s="108"/>
      <c r="B556" s="107"/>
      <c r="C556" s="106"/>
      <c r="D556" s="114"/>
      <c r="E556" s="52"/>
      <c r="F556" s="52"/>
      <c r="G556" s="112"/>
      <c r="H556" s="58"/>
    </row>
    <row r="557" spans="1:8" x14ac:dyDescent="0.2">
      <c r="A557" s="108"/>
      <c r="B557" s="107"/>
      <c r="C557" s="106"/>
      <c r="D557" s="114"/>
      <c r="E557" s="52"/>
      <c r="F557" s="52"/>
      <c r="G557" s="112"/>
      <c r="H557" s="58"/>
    </row>
    <row r="558" spans="1:8" x14ac:dyDescent="0.2">
      <c r="A558" s="108"/>
      <c r="B558" s="107"/>
      <c r="C558" s="106"/>
      <c r="D558" s="114"/>
      <c r="E558" s="52"/>
      <c r="F558" s="52"/>
      <c r="G558" s="112"/>
      <c r="H558" s="58"/>
    </row>
    <row r="559" spans="1:8" x14ac:dyDescent="0.2">
      <c r="A559" s="108"/>
      <c r="B559" s="107"/>
      <c r="C559" s="106"/>
      <c r="D559" s="114"/>
      <c r="E559" s="52"/>
      <c r="F559" s="52"/>
      <c r="G559" s="112"/>
      <c r="H559" s="58"/>
    </row>
    <row r="560" spans="1:8" x14ac:dyDescent="0.2">
      <c r="A560" s="108"/>
      <c r="B560" s="107"/>
      <c r="C560" s="106"/>
      <c r="D560" s="114"/>
      <c r="E560" s="52"/>
      <c r="F560" s="52"/>
      <c r="G560" s="112"/>
      <c r="H560" s="58"/>
    </row>
    <row r="561" spans="1:8" x14ac:dyDescent="0.2">
      <c r="A561" s="108"/>
      <c r="B561" s="107"/>
      <c r="C561" s="106"/>
      <c r="D561" s="114"/>
      <c r="E561" s="52"/>
      <c r="F561" s="52"/>
      <c r="G561" s="112"/>
      <c r="H561" s="58"/>
    </row>
    <row r="562" spans="1:8" x14ac:dyDescent="0.2">
      <c r="A562" s="108"/>
      <c r="B562" s="107"/>
      <c r="C562" s="106"/>
      <c r="D562" s="114"/>
      <c r="E562" s="52"/>
      <c r="F562" s="52"/>
      <c r="G562" s="112"/>
      <c r="H562" s="58"/>
    </row>
    <row r="563" spans="1:8" x14ac:dyDescent="0.2">
      <c r="A563" s="108"/>
      <c r="B563" s="107"/>
      <c r="C563" s="106"/>
      <c r="D563" s="114"/>
      <c r="E563" s="52"/>
      <c r="F563" s="52"/>
      <c r="G563" s="112"/>
      <c r="H563" s="58"/>
    </row>
    <row r="564" spans="1:8" x14ac:dyDescent="0.2">
      <c r="A564" s="108"/>
      <c r="B564" s="107"/>
      <c r="C564" s="106"/>
      <c r="D564" s="114"/>
      <c r="E564" s="52"/>
      <c r="F564" s="52"/>
      <c r="G564" s="112"/>
      <c r="H564" s="58"/>
    </row>
    <row r="565" spans="1:8" x14ac:dyDescent="0.2">
      <c r="A565" s="108"/>
      <c r="B565" s="107"/>
      <c r="C565" s="106"/>
      <c r="D565" s="114"/>
      <c r="E565" s="52"/>
      <c r="F565" s="52"/>
      <c r="G565" s="112"/>
      <c r="H565" s="58"/>
    </row>
    <row r="566" spans="1:8" x14ac:dyDescent="0.2">
      <c r="A566" s="108"/>
      <c r="B566" s="107"/>
      <c r="C566" s="106"/>
      <c r="D566" s="114"/>
      <c r="E566" s="52"/>
      <c r="F566" s="52"/>
      <c r="G566" s="112"/>
      <c r="H566" s="58"/>
    </row>
    <row r="567" spans="1:8" x14ac:dyDescent="0.2">
      <c r="A567" s="108"/>
      <c r="B567" s="107"/>
      <c r="C567" s="106"/>
      <c r="D567" s="114"/>
      <c r="E567" s="52"/>
      <c r="F567" s="52"/>
      <c r="G567" s="112"/>
      <c r="H567" s="58"/>
    </row>
    <row r="568" spans="1:8" x14ac:dyDescent="0.2">
      <c r="A568" s="108"/>
      <c r="B568" s="107"/>
      <c r="C568" s="106"/>
      <c r="D568" s="114"/>
      <c r="E568" s="52"/>
      <c r="F568" s="52"/>
      <c r="G568" s="112"/>
      <c r="H568" s="58"/>
    </row>
    <row r="569" spans="1:8" x14ac:dyDescent="0.2">
      <c r="A569" s="108"/>
      <c r="B569" s="107"/>
      <c r="C569" s="106"/>
      <c r="D569" s="114"/>
      <c r="E569" s="52"/>
      <c r="F569" s="52"/>
      <c r="G569" s="112"/>
      <c r="H569" s="58"/>
    </row>
    <row r="570" spans="1:8" x14ac:dyDescent="0.2">
      <c r="A570" s="108"/>
      <c r="B570" s="107"/>
      <c r="C570" s="106"/>
      <c r="D570" s="114"/>
      <c r="E570" s="52"/>
      <c r="F570" s="52"/>
      <c r="G570" s="112"/>
      <c r="H570" s="58"/>
    </row>
    <row r="571" spans="1:8" x14ac:dyDescent="0.2">
      <c r="A571" s="108"/>
      <c r="B571" s="107"/>
      <c r="C571" s="106"/>
      <c r="D571" s="114"/>
      <c r="E571" s="52"/>
      <c r="F571" s="52"/>
      <c r="G571" s="112"/>
      <c r="H571" s="58"/>
    </row>
    <row r="572" spans="1:8" x14ac:dyDescent="0.2">
      <c r="A572" s="108"/>
      <c r="B572" s="107"/>
      <c r="C572" s="106"/>
      <c r="D572" s="114"/>
      <c r="E572" s="52"/>
      <c r="F572" s="52"/>
      <c r="G572" s="112"/>
      <c r="H572" s="58"/>
    </row>
    <row r="573" spans="1:8" x14ac:dyDescent="0.2">
      <c r="A573" s="108"/>
      <c r="B573" s="107"/>
      <c r="C573" s="106"/>
      <c r="D573" s="114"/>
      <c r="E573" s="52"/>
      <c r="F573" s="52"/>
      <c r="G573" s="112"/>
      <c r="H573" s="58"/>
    </row>
    <row r="574" spans="1:8" x14ac:dyDescent="0.2">
      <c r="A574" s="108"/>
      <c r="B574" s="107"/>
      <c r="C574" s="106"/>
      <c r="D574" s="114"/>
      <c r="E574" s="52"/>
      <c r="F574" s="52"/>
      <c r="G574" s="112"/>
      <c r="H574" s="58"/>
    </row>
    <row r="575" spans="1:8" x14ac:dyDescent="0.2">
      <c r="A575" s="108"/>
      <c r="B575" s="107"/>
      <c r="C575" s="106"/>
      <c r="D575" s="114"/>
      <c r="E575" s="52"/>
      <c r="F575" s="52"/>
      <c r="G575" s="112"/>
      <c r="H575" s="58"/>
    </row>
    <row r="576" spans="1:8" x14ac:dyDescent="0.2">
      <c r="A576" s="108"/>
      <c r="B576" s="107"/>
      <c r="C576" s="106"/>
      <c r="D576" s="114"/>
      <c r="E576" s="52"/>
      <c r="F576" s="52"/>
      <c r="G576" s="112"/>
      <c r="H576" s="58"/>
    </row>
    <row r="577" spans="1:8" x14ac:dyDescent="0.2">
      <c r="A577" s="108"/>
      <c r="B577" s="107"/>
      <c r="C577" s="106"/>
      <c r="D577" s="114"/>
      <c r="E577" s="52"/>
      <c r="F577" s="52"/>
      <c r="G577" s="112"/>
      <c r="H577" s="58"/>
    </row>
    <row r="578" spans="1:8" x14ac:dyDescent="0.2">
      <c r="A578" s="108"/>
      <c r="B578" s="107"/>
      <c r="C578" s="106"/>
      <c r="D578" s="114"/>
      <c r="E578" s="52"/>
      <c r="F578" s="52"/>
      <c r="G578" s="112"/>
      <c r="H578" s="58"/>
    </row>
    <row r="579" spans="1:8" x14ac:dyDescent="0.2">
      <c r="A579" s="108"/>
      <c r="B579" s="107"/>
      <c r="C579" s="106"/>
      <c r="D579" s="114"/>
      <c r="E579" s="52"/>
      <c r="F579" s="52"/>
      <c r="G579" s="112"/>
      <c r="H579" s="58"/>
    </row>
    <row r="580" spans="1:8" x14ac:dyDescent="0.2">
      <c r="A580" s="108"/>
      <c r="B580" s="107"/>
      <c r="C580" s="106"/>
      <c r="D580" s="114"/>
      <c r="E580" s="52"/>
      <c r="F580" s="52"/>
      <c r="G580" s="112"/>
      <c r="H580" s="58"/>
    </row>
    <row r="581" spans="1:8" x14ac:dyDescent="0.2">
      <c r="A581" s="108"/>
      <c r="B581" s="107"/>
      <c r="C581" s="106"/>
      <c r="D581" s="114"/>
      <c r="E581" s="52"/>
      <c r="F581" s="52"/>
      <c r="G581" s="112"/>
      <c r="H581" s="58"/>
    </row>
    <row r="582" spans="1:8" x14ac:dyDescent="0.2">
      <c r="A582" s="108"/>
      <c r="B582" s="107"/>
      <c r="C582" s="106"/>
      <c r="D582" s="114"/>
      <c r="E582" s="52"/>
      <c r="F582" s="52"/>
      <c r="G582" s="112"/>
      <c r="H582" s="58"/>
    </row>
    <row r="583" spans="1:8" x14ac:dyDescent="0.2">
      <c r="A583" s="108"/>
      <c r="B583" s="107"/>
      <c r="C583" s="106"/>
      <c r="D583" s="114"/>
      <c r="E583" s="52"/>
      <c r="F583" s="52"/>
      <c r="G583" s="112"/>
      <c r="H583" s="58"/>
    </row>
    <row r="584" spans="1:8" x14ac:dyDescent="0.2">
      <c r="A584" s="108"/>
      <c r="B584" s="107"/>
      <c r="C584" s="106"/>
      <c r="D584" s="114"/>
      <c r="E584" s="52"/>
      <c r="F584" s="52"/>
      <c r="G584" s="112"/>
      <c r="H584" s="58"/>
    </row>
    <row r="585" spans="1:8" x14ac:dyDescent="0.2">
      <c r="A585" s="108"/>
      <c r="B585" s="107"/>
      <c r="C585" s="106"/>
      <c r="D585" s="114"/>
      <c r="E585" s="52"/>
      <c r="F585" s="52"/>
      <c r="G585" s="112"/>
      <c r="H585" s="58"/>
    </row>
    <row r="586" spans="1:8" x14ac:dyDescent="0.2">
      <c r="A586" s="108"/>
      <c r="B586" s="107"/>
      <c r="C586" s="106"/>
      <c r="D586" s="114"/>
      <c r="E586" s="52"/>
      <c r="F586" s="52"/>
      <c r="G586" s="112"/>
      <c r="H586" s="58"/>
    </row>
    <row r="587" spans="1:8" x14ac:dyDescent="0.2">
      <c r="A587" s="108"/>
      <c r="B587" s="107"/>
      <c r="C587" s="106"/>
      <c r="D587" s="114"/>
      <c r="E587" s="52"/>
      <c r="F587" s="52"/>
      <c r="G587" s="112"/>
      <c r="H587" s="58"/>
    </row>
    <row r="588" spans="1:8" x14ac:dyDescent="0.2">
      <c r="A588" s="108"/>
      <c r="B588" s="107"/>
      <c r="C588" s="106"/>
      <c r="D588" s="114"/>
      <c r="E588" s="52"/>
      <c r="F588" s="52"/>
      <c r="G588" s="112"/>
      <c r="H588" s="58"/>
    </row>
    <row r="589" spans="1:8" x14ac:dyDescent="0.2">
      <c r="A589" s="108"/>
      <c r="B589" s="107"/>
      <c r="C589" s="106"/>
      <c r="D589" s="114"/>
      <c r="E589" s="52"/>
      <c r="F589" s="52"/>
      <c r="G589" s="112"/>
      <c r="H589" s="58"/>
    </row>
    <row r="590" spans="1:8" x14ac:dyDescent="0.2">
      <c r="A590" s="108"/>
      <c r="B590" s="107"/>
      <c r="C590" s="106"/>
      <c r="D590" s="114"/>
      <c r="E590" s="52"/>
      <c r="F590" s="52"/>
      <c r="G590" s="112"/>
      <c r="H590" s="58"/>
    </row>
    <row r="591" spans="1:8" x14ac:dyDescent="0.2">
      <c r="A591" s="108"/>
      <c r="B591" s="107"/>
      <c r="C591" s="106"/>
      <c r="D591" s="114"/>
      <c r="E591" s="52"/>
      <c r="F591" s="52"/>
      <c r="G591" s="112"/>
      <c r="H591" s="58"/>
    </row>
    <row r="592" spans="1:8" x14ac:dyDescent="0.2">
      <c r="A592" s="108"/>
      <c r="B592" s="107"/>
      <c r="C592" s="106"/>
      <c r="D592" s="114"/>
      <c r="E592" s="52"/>
      <c r="F592" s="52"/>
      <c r="G592" s="112"/>
      <c r="H592" s="58"/>
    </row>
    <row r="593" spans="1:8" x14ac:dyDescent="0.2">
      <c r="A593" s="108"/>
      <c r="B593" s="107"/>
      <c r="C593" s="106"/>
      <c r="D593" s="114"/>
      <c r="E593" s="52"/>
      <c r="F593" s="52"/>
      <c r="G593" s="112"/>
      <c r="H593" s="58"/>
    </row>
    <row r="594" spans="1:8" x14ac:dyDescent="0.2">
      <c r="A594" s="108"/>
      <c r="B594" s="107"/>
      <c r="C594" s="106"/>
      <c r="D594" s="114"/>
      <c r="E594" s="52"/>
      <c r="F594" s="52"/>
      <c r="G594" s="112"/>
      <c r="H594" s="58"/>
    </row>
    <row r="595" spans="1:8" x14ac:dyDescent="0.2">
      <c r="A595" s="108"/>
      <c r="B595" s="107"/>
      <c r="C595" s="106"/>
      <c r="D595" s="114"/>
      <c r="E595" s="52"/>
      <c r="F595" s="52"/>
      <c r="G595" s="112"/>
      <c r="H595" s="58"/>
    </row>
    <row r="596" spans="1:8" x14ac:dyDescent="0.2">
      <c r="A596" s="108"/>
      <c r="B596" s="107"/>
      <c r="C596" s="106"/>
      <c r="D596" s="114"/>
      <c r="E596" s="52"/>
      <c r="F596" s="52"/>
      <c r="G596" s="112"/>
      <c r="H596" s="58"/>
    </row>
    <row r="597" spans="1:8" x14ac:dyDescent="0.2">
      <c r="A597" s="108"/>
      <c r="B597" s="107"/>
      <c r="C597" s="106"/>
      <c r="D597" s="114"/>
      <c r="E597" s="52"/>
      <c r="F597" s="52"/>
      <c r="G597" s="112"/>
      <c r="H597" s="58"/>
    </row>
    <row r="598" spans="1:8" x14ac:dyDescent="0.2">
      <c r="A598" s="108"/>
      <c r="B598" s="107"/>
      <c r="C598" s="106"/>
      <c r="D598" s="114"/>
      <c r="E598" s="52"/>
      <c r="F598" s="52"/>
      <c r="G598" s="112"/>
      <c r="H598" s="58"/>
    </row>
    <row r="599" spans="1:8" x14ac:dyDescent="0.2">
      <c r="A599" s="108"/>
      <c r="B599" s="107"/>
      <c r="C599" s="106"/>
      <c r="D599" s="114"/>
      <c r="E599" s="52"/>
      <c r="F599" s="52"/>
      <c r="G599" s="112"/>
      <c r="H599" s="58"/>
    </row>
    <row r="600" spans="1:8" x14ac:dyDescent="0.2">
      <c r="A600" s="108"/>
      <c r="B600" s="107"/>
      <c r="C600" s="106"/>
      <c r="D600" s="114"/>
      <c r="E600" s="52"/>
      <c r="F600" s="52"/>
      <c r="G600" s="112"/>
      <c r="H600" s="58"/>
    </row>
    <row r="601" spans="1:8" x14ac:dyDescent="0.2">
      <c r="A601" s="108"/>
      <c r="B601" s="107"/>
      <c r="C601" s="106"/>
      <c r="D601" s="114"/>
      <c r="E601" s="52"/>
      <c r="F601" s="52"/>
      <c r="G601" s="112"/>
      <c r="H601" s="58"/>
    </row>
    <row r="602" spans="1:8" x14ac:dyDescent="0.2">
      <c r="A602" s="108"/>
      <c r="B602" s="107"/>
      <c r="C602" s="106"/>
      <c r="D602" s="114"/>
      <c r="E602" s="52"/>
      <c r="F602" s="52"/>
      <c r="G602" s="112"/>
      <c r="H602" s="58"/>
    </row>
    <row r="603" spans="1:8" x14ac:dyDescent="0.2">
      <c r="A603" s="108"/>
      <c r="B603" s="107"/>
      <c r="C603" s="106"/>
      <c r="D603" s="114"/>
      <c r="E603" s="52"/>
      <c r="F603" s="52"/>
      <c r="G603" s="112"/>
      <c r="H603" s="58"/>
    </row>
    <row r="604" spans="1:8" x14ac:dyDescent="0.2">
      <c r="A604" s="108"/>
      <c r="B604" s="107"/>
      <c r="C604" s="106"/>
      <c r="D604" s="114"/>
      <c r="E604" s="52"/>
      <c r="F604" s="52"/>
      <c r="G604" s="112"/>
      <c r="H604" s="58"/>
    </row>
    <row r="605" spans="1:8" x14ac:dyDescent="0.2">
      <c r="A605" s="108"/>
      <c r="B605" s="107"/>
      <c r="C605" s="106"/>
      <c r="D605" s="114"/>
      <c r="E605" s="52"/>
      <c r="F605" s="52"/>
      <c r="G605" s="112"/>
      <c r="H605" s="58"/>
    </row>
    <row r="606" spans="1:8" x14ac:dyDescent="0.2">
      <c r="A606" s="108"/>
      <c r="B606" s="107"/>
      <c r="C606" s="106"/>
      <c r="D606" s="114"/>
      <c r="E606" s="52"/>
      <c r="F606" s="52"/>
      <c r="G606" s="112"/>
      <c r="H606" s="58"/>
    </row>
    <row r="607" spans="1:8" x14ac:dyDescent="0.2">
      <c r="A607" s="108"/>
      <c r="B607" s="107"/>
      <c r="C607" s="106"/>
      <c r="D607" s="114"/>
      <c r="E607" s="52"/>
      <c r="F607" s="52"/>
      <c r="G607" s="112"/>
      <c r="H607" s="58"/>
    </row>
    <row r="608" spans="1:8" x14ac:dyDescent="0.2">
      <c r="A608" s="108"/>
      <c r="B608" s="107"/>
      <c r="C608" s="106"/>
      <c r="D608" s="114"/>
      <c r="E608" s="52"/>
      <c r="F608" s="52"/>
      <c r="G608" s="112"/>
      <c r="H608" s="58"/>
    </row>
    <row r="609" spans="1:8" x14ac:dyDescent="0.2">
      <c r="A609" s="108"/>
      <c r="B609" s="107"/>
      <c r="C609" s="106"/>
      <c r="D609" s="114"/>
      <c r="E609" s="52"/>
      <c r="F609" s="52"/>
      <c r="G609" s="112"/>
      <c r="H609" s="58"/>
    </row>
    <row r="610" spans="1:8" x14ac:dyDescent="0.2">
      <c r="A610" s="108"/>
      <c r="B610" s="107"/>
      <c r="C610" s="106"/>
      <c r="D610" s="114"/>
      <c r="E610" s="52"/>
      <c r="F610" s="52"/>
      <c r="G610" s="112"/>
      <c r="H610" s="58"/>
    </row>
    <row r="611" spans="1:8" x14ac:dyDescent="0.2">
      <c r="A611" s="108"/>
      <c r="B611" s="107"/>
      <c r="C611" s="106"/>
      <c r="D611" s="114"/>
      <c r="E611" s="52"/>
      <c r="F611" s="52"/>
      <c r="G611" s="112"/>
      <c r="H611" s="58"/>
    </row>
    <row r="612" spans="1:8" x14ac:dyDescent="0.2">
      <c r="A612" s="108"/>
      <c r="B612" s="107"/>
      <c r="C612" s="106"/>
      <c r="D612" s="114"/>
      <c r="E612" s="52"/>
      <c r="F612" s="52"/>
      <c r="G612" s="112"/>
      <c r="H612" s="58"/>
    </row>
    <row r="613" spans="1:8" x14ac:dyDescent="0.2">
      <c r="A613" s="108"/>
      <c r="B613" s="107"/>
      <c r="C613" s="106"/>
      <c r="D613" s="114"/>
      <c r="E613" s="52"/>
      <c r="F613" s="52"/>
      <c r="G613" s="112"/>
      <c r="H613" s="58"/>
    </row>
    <row r="614" spans="1:8" x14ac:dyDescent="0.2">
      <c r="A614" s="108"/>
      <c r="B614" s="107"/>
      <c r="C614" s="106"/>
      <c r="D614" s="114"/>
      <c r="E614" s="52"/>
      <c r="F614" s="52"/>
      <c r="G614" s="112"/>
      <c r="H614" s="58"/>
    </row>
    <row r="615" spans="1:8" x14ac:dyDescent="0.2">
      <c r="A615" s="108"/>
      <c r="B615" s="107"/>
      <c r="C615" s="106"/>
      <c r="D615" s="114"/>
      <c r="E615" s="52"/>
      <c r="F615" s="52"/>
      <c r="G615" s="112"/>
      <c r="H615" s="58"/>
    </row>
    <row r="616" spans="1:8" x14ac:dyDescent="0.2">
      <c r="A616" s="108"/>
      <c r="B616" s="107"/>
      <c r="C616" s="106"/>
      <c r="D616" s="114"/>
      <c r="E616" s="52"/>
      <c r="F616" s="52"/>
      <c r="G616" s="112"/>
      <c r="H616" s="58"/>
    </row>
    <row r="617" spans="1:8" x14ac:dyDescent="0.2">
      <c r="A617" s="108"/>
      <c r="B617" s="107"/>
      <c r="C617" s="106"/>
      <c r="D617" s="114"/>
      <c r="E617" s="52"/>
      <c r="F617" s="52"/>
      <c r="G617" s="112"/>
      <c r="H617" s="58"/>
    </row>
    <row r="618" spans="1:8" x14ac:dyDescent="0.2">
      <c r="A618" s="108"/>
      <c r="B618" s="107"/>
      <c r="C618" s="106"/>
      <c r="D618" s="114"/>
      <c r="E618" s="52"/>
      <c r="F618" s="52"/>
      <c r="G618" s="112"/>
      <c r="H618" s="58"/>
    </row>
    <row r="619" spans="1:8" x14ac:dyDescent="0.2">
      <c r="A619" s="108"/>
      <c r="B619" s="107"/>
      <c r="C619" s="106"/>
      <c r="D619" s="114"/>
      <c r="E619" s="52"/>
      <c r="F619" s="52"/>
      <c r="G619" s="112"/>
      <c r="H619" s="58"/>
    </row>
    <row r="620" spans="1:8" x14ac:dyDescent="0.2">
      <c r="A620" s="108"/>
      <c r="B620" s="107"/>
      <c r="C620" s="106"/>
      <c r="D620" s="114"/>
      <c r="E620" s="52"/>
      <c r="F620" s="52"/>
      <c r="G620" s="112"/>
      <c r="H620" s="58"/>
    </row>
    <row r="621" spans="1:8" x14ac:dyDescent="0.2">
      <c r="A621" s="108"/>
      <c r="B621" s="107"/>
      <c r="C621" s="106"/>
      <c r="D621" s="114"/>
      <c r="E621" s="52"/>
      <c r="F621" s="52"/>
      <c r="G621" s="112"/>
      <c r="H621" s="58"/>
    </row>
    <row r="622" spans="1:8" x14ac:dyDescent="0.2">
      <c r="A622" s="108"/>
      <c r="B622" s="107"/>
      <c r="C622" s="106"/>
      <c r="D622" s="114"/>
      <c r="E622" s="52"/>
      <c r="F622" s="52"/>
      <c r="G622" s="112"/>
      <c r="H622" s="58"/>
    </row>
    <row r="623" spans="1:8" x14ac:dyDescent="0.2">
      <c r="A623" s="108"/>
      <c r="B623" s="107"/>
      <c r="C623" s="106"/>
      <c r="D623" s="114"/>
      <c r="E623" s="52"/>
      <c r="F623" s="52"/>
      <c r="G623" s="112"/>
      <c r="H623" s="58"/>
    </row>
    <row r="624" spans="1:8" x14ac:dyDescent="0.2">
      <c r="A624" s="108"/>
      <c r="B624" s="107"/>
      <c r="C624" s="106"/>
      <c r="D624" s="114"/>
      <c r="E624" s="52"/>
      <c r="F624" s="52"/>
      <c r="G624" s="112"/>
      <c r="H624" s="58"/>
    </row>
    <row r="625" spans="1:8" x14ac:dyDescent="0.2">
      <c r="A625" s="108"/>
      <c r="B625" s="107"/>
      <c r="C625" s="106"/>
      <c r="D625" s="114"/>
      <c r="E625" s="52"/>
      <c r="F625" s="52"/>
      <c r="G625" s="112"/>
      <c r="H625" s="58"/>
    </row>
    <row r="626" spans="1:8" x14ac:dyDescent="0.2">
      <c r="A626" s="108"/>
      <c r="B626" s="107"/>
      <c r="C626" s="106"/>
      <c r="D626" s="114"/>
      <c r="E626" s="52"/>
      <c r="F626" s="52"/>
      <c r="G626" s="112"/>
      <c r="H626" s="58"/>
    </row>
    <row r="627" spans="1:8" x14ac:dyDescent="0.2">
      <c r="A627" s="108"/>
      <c r="B627" s="107"/>
      <c r="C627" s="106"/>
      <c r="D627" s="114"/>
      <c r="E627" s="52"/>
      <c r="F627" s="52"/>
      <c r="G627" s="112"/>
      <c r="H627" s="58"/>
    </row>
    <row r="628" spans="1:8" x14ac:dyDescent="0.2">
      <c r="A628" s="108"/>
      <c r="B628" s="107"/>
      <c r="C628" s="106"/>
      <c r="D628" s="114"/>
      <c r="E628" s="52"/>
      <c r="F628" s="52"/>
      <c r="G628" s="112"/>
      <c r="H628" s="58"/>
    </row>
    <row r="629" spans="1:8" x14ac:dyDescent="0.2">
      <c r="A629" s="108"/>
      <c r="B629" s="107"/>
      <c r="C629" s="106"/>
      <c r="D629" s="114"/>
      <c r="E629" s="52"/>
      <c r="F629" s="52"/>
      <c r="G629" s="112"/>
      <c r="H629" s="58"/>
    </row>
    <row r="630" spans="1:8" x14ac:dyDescent="0.2">
      <c r="A630" s="108"/>
      <c r="B630" s="107"/>
      <c r="C630" s="106"/>
      <c r="D630" s="114"/>
      <c r="E630" s="52"/>
      <c r="F630" s="52"/>
      <c r="G630" s="112"/>
      <c r="H630" s="58"/>
    </row>
    <row r="631" spans="1:8" x14ac:dyDescent="0.2">
      <c r="A631" s="108"/>
      <c r="B631" s="107"/>
      <c r="C631" s="106"/>
      <c r="D631" s="114"/>
      <c r="E631" s="52"/>
      <c r="F631" s="52"/>
      <c r="G631" s="112"/>
      <c r="H631" s="58"/>
    </row>
    <row r="632" spans="1:8" x14ac:dyDescent="0.2">
      <c r="A632" s="108"/>
      <c r="B632" s="107"/>
      <c r="C632" s="106"/>
      <c r="D632" s="114"/>
      <c r="E632" s="52"/>
      <c r="F632" s="52"/>
      <c r="G632" s="112"/>
      <c r="H632" s="58"/>
    </row>
    <row r="633" spans="1:8" x14ac:dyDescent="0.2">
      <c r="A633" s="108"/>
      <c r="B633" s="107"/>
      <c r="C633" s="106"/>
      <c r="D633" s="114"/>
      <c r="E633" s="52"/>
      <c r="F633" s="52"/>
      <c r="G633" s="112"/>
      <c r="H633" s="58"/>
    </row>
    <row r="634" spans="1:8" x14ac:dyDescent="0.2">
      <c r="A634" s="108"/>
      <c r="B634" s="107"/>
      <c r="C634" s="106"/>
      <c r="D634" s="114"/>
      <c r="E634" s="52"/>
      <c r="F634" s="52"/>
      <c r="G634" s="112"/>
      <c r="H634" s="58"/>
    </row>
    <row r="635" spans="1:8" x14ac:dyDescent="0.2">
      <c r="A635" s="108"/>
      <c r="B635" s="107"/>
      <c r="C635" s="106"/>
      <c r="D635" s="114"/>
      <c r="E635" s="52"/>
      <c r="F635" s="52"/>
      <c r="G635" s="112"/>
      <c r="H635" s="58"/>
    </row>
    <row r="636" spans="1:8" x14ac:dyDescent="0.2">
      <c r="A636" s="108"/>
      <c r="B636" s="107"/>
      <c r="C636" s="106"/>
      <c r="D636" s="114"/>
      <c r="E636" s="52"/>
      <c r="F636" s="52"/>
      <c r="G636" s="112"/>
      <c r="H636" s="58"/>
    </row>
    <row r="637" spans="1:8" x14ac:dyDescent="0.2">
      <c r="A637" s="108"/>
      <c r="B637" s="107"/>
      <c r="C637" s="106"/>
      <c r="D637" s="114"/>
      <c r="E637" s="52"/>
      <c r="F637" s="52"/>
      <c r="G637" s="112"/>
      <c r="H637" s="58"/>
    </row>
    <row r="638" spans="1:8" x14ac:dyDescent="0.2">
      <c r="A638" s="108"/>
      <c r="B638" s="107"/>
      <c r="C638" s="106"/>
      <c r="D638" s="114"/>
      <c r="E638" s="52"/>
      <c r="F638" s="52"/>
      <c r="G638" s="112"/>
      <c r="H638" s="58"/>
    </row>
    <row r="639" spans="1:8" x14ac:dyDescent="0.2">
      <c r="A639" s="108"/>
      <c r="B639" s="107"/>
      <c r="C639" s="106"/>
      <c r="D639" s="114"/>
      <c r="E639" s="52"/>
      <c r="F639" s="52"/>
      <c r="G639" s="112"/>
      <c r="H639" s="58"/>
    </row>
    <row r="640" spans="1:8" x14ac:dyDescent="0.2">
      <c r="A640" s="108"/>
      <c r="B640" s="107"/>
      <c r="C640" s="106"/>
      <c r="D640" s="114"/>
      <c r="E640" s="52"/>
      <c r="F640" s="52"/>
      <c r="G640" s="112"/>
      <c r="H640" s="58"/>
    </row>
    <row r="641" spans="1:8" x14ac:dyDescent="0.2">
      <c r="A641" s="108"/>
      <c r="B641" s="107"/>
      <c r="C641" s="106"/>
      <c r="D641" s="114"/>
      <c r="E641" s="52"/>
      <c r="F641" s="52"/>
      <c r="G641" s="112"/>
      <c r="H641" s="58"/>
    </row>
    <row r="642" spans="1:8" x14ac:dyDescent="0.2">
      <c r="A642" s="108"/>
      <c r="B642" s="107"/>
      <c r="C642" s="106"/>
      <c r="D642" s="114"/>
      <c r="E642" s="52"/>
      <c r="F642" s="52"/>
      <c r="G642" s="112"/>
      <c r="H642" s="58"/>
    </row>
    <row r="643" spans="1:8" x14ac:dyDescent="0.2">
      <c r="A643" s="108"/>
      <c r="B643" s="107"/>
      <c r="C643" s="106"/>
      <c r="D643" s="114"/>
      <c r="E643" s="52"/>
      <c r="F643" s="52"/>
      <c r="G643" s="112"/>
      <c r="H643" s="58"/>
    </row>
    <row r="644" spans="1:8" x14ac:dyDescent="0.2">
      <c r="A644" s="108"/>
      <c r="B644" s="107"/>
      <c r="C644" s="106"/>
      <c r="D644" s="114"/>
      <c r="E644" s="52"/>
      <c r="F644" s="52"/>
      <c r="G644" s="112"/>
      <c r="H644" s="58"/>
    </row>
    <row r="645" spans="1:8" x14ac:dyDescent="0.2">
      <c r="A645" s="108"/>
      <c r="B645" s="107"/>
      <c r="C645" s="106"/>
      <c r="D645" s="114"/>
      <c r="E645" s="52"/>
      <c r="F645" s="52"/>
      <c r="G645" s="112"/>
      <c r="H645" s="58"/>
    </row>
    <row r="646" spans="1:8" x14ac:dyDescent="0.2">
      <c r="A646" s="108"/>
      <c r="B646" s="107"/>
      <c r="C646" s="106"/>
      <c r="D646" s="114"/>
      <c r="E646" s="52"/>
      <c r="F646" s="52"/>
      <c r="G646" s="112"/>
      <c r="H646" s="58"/>
    </row>
    <row r="647" spans="1:8" x14ac:dyDescent="0.2">
      <c r="A647" s="108"/>
      <c r="B647" s="107"/>
      <c r="C647" s="106"/>
      <c r="D647" s="114"/>
      <c r="E647" s="52"/>
      <c r="F647" s="52"/>
      <c r="G647" s="112"/>
      <c r="H647" s="58"/>
    </row>
    <row r="648" spans="1:8" x14ac:dyDescent="0.2">
      <c r="A648" s="108"/>
      <c r="B648" s="107"/>
      <c r="C648" s="106"/>
      <c r="D648" s="114"/>
      <c r="E648" s="52"/>
      <c r="F648" s="52"/>
      <c r="G648" s="112"/>
      <c r="H648" s="58"/>
    </row>
    <row r="649" spans="1:8" x14ac:dyDescent="0.2">
      <c r="A649" s="108"/>
      <c r="B649" s="107"/>
      <c r="C649" s="106"/>
      <c r="D649" s="114"/>
      <c r="E649" s="52"/>
      <c r="F649" s="52"/>
      <c r="G649" s="112"/>
      <c r="H649" s="58"/>
    </row>
    <row r="650" spans="1:8" x14ac:dyDescent="0.2">
      <c r="A650" s="108"/>
      <c r="B650" s="107"/>
      <c r="C650" s="106"/>
      <c r="D650" s="114"/>
      <c r="E650" s="52"/>
      <c r="F650" s="52"/>
      <c r="G650" s="112"/>
      <c r="H650" s="58"/>
    </row>
    <row r="651" spans="1:8" x14ac:dyDescent="0.2">
      <c r="A651" s="108"/>
      <c r="B651" s="107"/>
      <c r="C651" s="106"/>
      <c r="D651" s="114"/>
      <c r="E651" s="52"/>
      <c r="F651" s="52"/>
      <c r="G651" s="112"/>
      <c r="H651" s="58"/>
    </row>
    <row r="652" spans="1:8" x14ac:dyDescent="0.2">
      <c r="A652" s="108"/>
      <c r="B652" s="107"/>
      <c r="C652" s="106"/>
      <c r="D652" s="114"/>
      <c r="E652" s="52"/>
      <c r="F652" s="52"/>
      <c r="G652" s="112"/>
      <c r="H652" s="58"/>
    </row>
    <row r="653" spans="1:8" x14ac:dyDescent="0.2">
      <c r="A653" s="108"/>
      <c r="B653" s="107"/>
      <c r="C653" s="106"/>
      <c r="D653" s="114"/>
      <c r="E653" s="52"/>
      <c r="F653" s="52"/>
      <c r="G653" s="112"/>
      <c r="H653" s="58"/>
    </row>
    <row r="654" spans="1:8" x14ac:dyDescent="0.2">
      <c r="A654" s="108"/>
      <c r="B654" s="107"/>
      <c r="C654" s="106"/>
      <c r="D654" s="114"/>
      <c r="E654" s="52"/>
      <c r="F654" s="52"/>
      <c r="G654" s="112"/>
      <c r="H654" s="58"/>
    </row>
    <row r="655" spans="1:8" x14ac:dyDescent="0.2">
      <c r="A655" s="108"/>
      <c r="B655" s="107"/>
      <c r="C655" s="106"/>
      <c r="D655" s="114"/>
      <c r="E655" s="52"/>
      <c r="F655" s="52"/>
      <c r="G655" s="112"/>
      <c r="H655" s="58"/>
    </row>
    <row r="656" spans="1:8" x14ac:dyDescent="0.2">
      <c r="A656" s="108"/>
      <c r="B656" s="107"/>
      <c r="C656" s="106"/>
      <c r="D656" s="114"/>
      <c r="E656" s="52"/>
      <c r="F656" s="52"/>
      <c r="G656" s="112"/>
      <c r="H656" s="58"/>
    </row>
    <row r="657" spans="1:8" x14ac:dyDescent="0.2">
      <c r="A657" s="108"/>
      <c r="B657" s="107"/>
      <c r="C657" s="106"/>
      <c r="D657" s="114"/>
      <c r="E657" s="52"/>
      <c r="F657" s="52"/>
      <c r="G657" s="112"/>
      <c r="H657" s="58"/>
    </row>
    <row r="658" spans="1:8" x14ac:dyDescent="0.2">
      <c r="A658" s="108"/>
      <c r="B658" s="107"/>
      <c r="C658" s="106"/>
      <c r="D658" s="114"/>
      <c r="E658" s="52"/>
      <c r="F658" s="52"/>
      <c r="G658" s="112"/>
      <c r="H658" s="58"/>
    </row>
    <row r="659" spans="1:8" x14ac:dyDescent="0.2">
      <c r="A659" s="108"/>
      <c r="B659" s="107"/>
      <c r="C659" s="106"/>
      <c r="D659" s="114"/>
      <c r="E659" s="52"/>
      <c r="F659" s="52"/>
      <c r="G659" s="112"/>
      <c r="H659" s="58"/>
    </row>
    <row r="660" spans="1:8" x14ac:dyDescent="0.2">
      <c r="A660" s="108"/>
      <c r="B660" s="107"/>
      <c r="C660" s="106"/>
      <c r="D660" s="114"/>
      <c r="E660" s="52"/>
      <c r="F660" s="52"/>
      <c r="G660" s="112"/>
      <c r="H660" s="58"/>
    </row>
    <row r="661" spans="1:8" x14ac:dyDescent="0.2">
      <c r="A661" s="108"/>
      <c r="B661" s="107"/>
      <c r="C661" s="106"/>
      <c r="D661" s="114"/>
      <c r="E661" s="52"/>
      <c r="F661" s="52"/>
      <c r="G661" s="112"/>
      <c r="H661" s="58"/>
    </row>
    <row r="662" spans="1:8" x14ac:dyDescent="0.2">
      <c r="A662" s="108"/>
      <c r="B662" s="107"/>
      <c r="C662" s="106"/>
      <c r="D662" s="114"/>
      <c r="E662" s="52"/>
      <c r="F662" s="52"/>
      <c r="G662" s="112"/>
      <c r="H662" s="58"/>
    </row>
    <row r="663" spans="1:8" x14ac:dyDescent="0.2">
      <c r="A663" s="108"/>
      <c r="B663" s="107"/>
      <c r="C663" s="106"/>
      <c r="D663" s="114"/>
      <c r="E663" s="52"/>
      <c r="F663" s="52"/>
      <c r="G663" s="112"/>
      <c r="H663" s="58"/>
    </row>
    <row r="664" spans="1:8" x14ac:dyDescent="0.2">
      <c r="A664" s="108"/>
      <c r="B664" s="107"/>
      <c r="C664" s="106"/>
      <c r="D664" s="114"/>
      <c r="E664" s="52"/>
      <c r="F664" s="52"/>
      <c r="G664" s="112"/>
      <c r="H664" s="58"/>
    </row>
    <row r="665" spans="1:8" x14ac:dyDescent="0.2">
      <c r="A665" s="108"/>
      <c r="B665" s="107"/>
      <c r="C665" s="106"/>
      <c r="D665" s="114"/>
      <c r="E665" s="52"/>
      <c r="F665" s="52"/>
      <c r="G665" s="112"/>
      <c r="H665" s="58"/>
    </row>
    <row r="666" spans="1:8" x14ac:dyDescent="0.2">
      <c r="A666" s="108"/>
      <c r="B666" s="107"/>
      <c r="C666" s="106"/>
      <c r="D666" s="114"/>
      <c r="E666" s="52"/>
      <c r="F666" s="52"/>
      <c r="G666" s="112"/>
      <c r="H666" s="58"/>
    </row>
    <row r="667" spans="1:8" x14ac:dyDescent="0.2">
      <c r="A667" s="108"/>
      <c r="B667" s="107"/>
      <c r="C667" s="106"/>
      <c r="D667" s="114"/>
      <c r="E667" s="52"/>
      <c r="F667" s="52"/>
      <c r="G667" s="112"/>
      <c r="H667" s="58"/>
    </row>
    <row r="668" spans="1:8" x14ac:dyDescent="0.2">
      <c r="A668" s="108"/>
      <c r="B668" s="107"/>
      <c r="C668" s="106"/>
      <c r="D668" s="114"/>
      <c r="E668" s="52"/>
      <c r="F668" s="52"/>
      <c r="G668" s="112"/>
      <c r="H668" s="58"/>
    </row>
    <row r="669" spans="1:8" x14ac:dyDescent="0.2">
      <c r="A669" s="108"/>
      <c r="B669" s="107"/>
      <c r="C669" s="106"/>
      <c r="D669" s="114"/>
      <c r="E669" s="52"/>
      <c r="F669" s="52"/>
      <c r="G669" s="112"/>
      <c r="H669" s="58"/>
    </row>
    <row r="670" spans="1:8" x14ac:dyDescent="0.2">
      <c r="A670" s="108"/>
      <c r="B670" s="107"/>
      <c r="C670" s="106"/>
      <c r="D670" s="114"/>
      <c r="E670" s="52"/>
      <c r="F670" s="52"/>
      <c r="G670" s="112"/>
      <c r="H670" s="58"/>
    </row>
    <row r="671" spans="1:8" x14ac:dyDescent="0.2">
      <c r="A671" s="108"/>
      <c r="B671" s="107"/>
      <c r="C671" s="106"/>
      <c r="D671" s="114"/>
      <c r="E671" s="52"/>
      <c r="F671" s="52"/>
      <c r="G671" s="112"/>
      <c r="H671" s="58"/>
    </row>
    <row r="672" spans="1:8" x14ac:dyDescent="0.2">
      <c r="A672" s="108"/>
      <c r="B672" s="107"/>
      <c r="C672" s="106"/>
      <c r="D672" s="114"/>
      <c r="E672" s="52"/>
      <c r="F672" s="52"/>
      <c r="G672" s="112"/>
      <c r="H672" s="58"/>
    </row>
    <row r="673" spans="1:8" x14ac:dyDescent="0.2">
      <c r="A673" s="108"/>
      <c r="B673" s="107"/>
      <c r="C673" s="106"/>
      <c r="D673" s="114"/>
      <c r="E673" s="52"/>
      <c r="F673" s="52"/>
      <c r="G673" s="112"/>
      <c r="H673" s="58"/>
    </row>
    <row r="674" spans="1:8" x14ac:dyDescent="0.2">
      <c r="A674" s="108"/>
      <c r="B674" s="107"/>
      <c r="C674" s="106"/>
      <c r="D674" s="114"/>
      <c r="E674" s="52"/>
      <c r="F674" s="52"/>
      <c r="G674" s="112"/>
      <c r="H674" s="58"/>
    </row>
    <row r="675" spans="1:8" x14ac:dyDescent="0.2">
      <c r="A675" s="108"/>
      <c r="B675" s="107"/>
      <c r="C675" s="106"/>
      <c r="D675" s="114"/>
      <c r="E675" s="52"/>
      <c r="F675" s="52"/>
      <c r="G675" s="112"/>
      <c r="H675" s="58"/>
    </row>
    <row r="676" spans="1:8" x14ac:dyDescent="0.2">
      <c r="A676" s="108"/>
      <c r="B676" s="107"/>
      <c r="C676" s="106"/>
      <c r="D676" s="114"/>
      <c r="E676" s="52"/>
      <c r="F676" s="52"/>
      <c r="G676" s="112"/>
      <c r="H676" s="58"/>
    </row>
    <row r="677" spans="1:8" x14ac:dyDescent="0.2">
      <c r="A677" s="108"/>
      <c r="B677" s="107"/>
      <c r="C677" s="106"/>
      <c r="D677" s="114"/>
      <c r="E677" s="52"/>
      <c r="F677" s="52"/>
      <c r="G677" s="112"/>
      <c r="H677" s="58"/>
    </row>
    <row r="678" spans="1:8" x14ac:dyDescent="0.2">
      <c r="A678" s="108"/>
      <c r="B678" s="107"/>
      <c r="C678" s="106"/>
      <c r="D678" s="114"/>
      <c r="E678" s="52"/>
      <c r="F678" s="52"/>
      <c r="G678" s="112"/>
      <c r="H678" s="58"/>
    </row>
    <row r="679" spans="1:8" x14ac:dyDescent="0.2">
      <c r="A679" s="108"/>
      <c r="B679" s="107"/>
      <c r="C679" s="106"/>
      <c r="D679" s="114"/>
      <c r="E679" s="52"/>
      <c r="F679" s="52"/>
      <c r="G679" s="112"/>
      <c r="H679" s="58"/>
    </row>
    <row r="680" spans="1:8" x14ac:dyDescent="0.2">
      <c r="A680" s="108"/>
      <c r="B680" s="107"/>
      <c r="C680" s="106"/>
      <c r="D680" s="114"/>
      <c r="E680" s="52"/>
      <c r="F680" s="52"/>
      <c r="G680" s="112"/>
      <c r="H680" s="58"/>
    </row>
    <row r="681" spans="1:8" x14ac:dyDescent="0.2">
      <c r="A681" s="108"/>
      <c r="B681" s="107"/>
      <c r="C681" s="106"/>
      <c r="D681" s="114"/>
      <c r="E681" s="52"/>
      <c r="F681" s="52"/>
      <c r="G681" s="112"/>
      <c r="H681" s="58"/>
    </row>
    <row r="682" spans="1:8" x14ac:dyDescent="0.2">
      <c r="A682" s="108"/>
      <c r="B682" s="107"/>
      <c r="C682" s="106"/>
      <c r="D682" s="114"/>
      <c r="E682" s="52"/>
      <c r="F682" s="52"/>
      <c r="G682" s="112"/>
      <c r="H682" s="58"/>
    </row>
    <row r="683" spans="1:8" x14ac:dyDescent="0.2">
      <c r="A683" s="108"/>
      <c r="B683" s="107"/>
      <c r="C683" s="106"/>
      <c r="D683" s="114"/>
      <c r="E683" s="52"/>
      <c r="F683" s="52"/>
      <c r="G683" s="112"/>
      <c r="H683" s="58"/>
    </row>
    <row r="684" spans="1:8" x14ac:dyDescent="0.2">
      <c r="A684" s="108"/>
      <c r="B684" s="107"/>
      <c r="C684" s="106"/>
      <c r="D684" s="114"/>
      <c r="E684" s="52"/>
      <c r="F684" s="52"/>
      <c r="G684" s="112"/>
      <c r="H684" s="58"/>
    </row>
    <row r="685" spans="1:8" x14ac:dyDescent="0.2">
      <c r="A685" s="108"/>
      <c r="B685" s="107"/>
      <c r="C685" s="106"/>
      <c r="D685" s="114"/>
      <c r="E685" s="52"/>
      <c r="F685" s="52"/>
      <c r="G685" s="112"/>
      <c r="H685" s="58"/>
    </row>
    <row r="686" spans="1:8" x14ac:dyDescent="0.2">
      <c r="A686" s="108"/>
      <c r="B686" s="107"/>
      <c r="C686" s="106"/>
      <c r="D686" s="114"/>
      <c r="E686" s="52"/>
      <c r="F686" s="52"/>
      <c r="G686" s="112"/>
      <c r="H686" s="58"/>
    </row>
    <row r="687" spans="1:8" x14ac:dyDescent="0.2">
      <c r="A687" s="108"/>
      <c r="B687" s="107"/>
      <c r="C687" s="106"/>
      <c r="D687" s="114"/>
      <c r="E687" s="52"/>
      <c r="F687" s="52"/>
      <c r="G687" s="112"/>
      <c r="H687" s="58"/>
    </row>
    <row r="688" spans="1:8" x14ac:dyDescent="0.2">
      <c r="A688" s="108"/>
      <c r="B688" s="107"/>
      <c r="C688" s="106"/>
      <c r="D688" s="114"/>
      <c r="E688" s="52"/>
      <c r="F688" s="52"/>
      <c r="G688" s="112"/>
      <c r="H688" s="58"/>
    </row>
    <row r="689" spans="1:8" x14ac:dyDescent="0.2">
      <c r="A689" s="108"/>
      <c r="B689" s="107"/>
      <c r="C689" s="106"/>
      <c r="D689" s="114"/>
      <c r="E689" s="52"/>
      <c r="F689" s="52"/>
      <c r="G689" s="112"/>
      <c r="H689" s="58"/>
    </row>
    <row r="690" spans="1:8" x14ac:dyDescent="0.2">
      <c r="A690" s="108"/>
      <c r="B690" s="107"/>
      <c r="C690" s="106"/>
      <c r="D690" s="114"/>
      <c r="E690" s="52"/>
      <c r="F690" s="52"/>
      <c r="G690" s="112"/>
      <c r="H690" s="58"/>
    </row>
    <row r="691" spans="1:8" x14ac:dyDescent="0.2">
      <c r="A691" s="108"/>
      <c r="B691" s="107"/>
      <c r="C691" s="106"/>
      <c r="D691" s="114"/>
      <c r="E691" s="52"/>
      <c r="F691" s="52"/>
      <c r="G691" s="112"/>
      <c r="H691" s="58"/>
    </row>
    <row r="692" spans="1:8" x14ac:dyDescent="0.2">
      <c r="A692" s="108"/>
      <c r="B692" s="107"/>
      <c r="C692" s="106"/>
      <c r="D692" s="114"/>
      <c r="E692" s="52"/>
      <c r="F692" s="52"/>
      <c r="G692" s="112"/>
      <c r="H692" s="58"/>
    </row>
    <row r="693" spans="1:8" x14ac:dyDescent="0.2">
      <c r="A693" s="108"/>
      <c r="B693" s="107"/>
      <c r="C693" s="106"/>
      <c r="D693" s="114"/>
      <c r="E693" s="52"/>
      <c r="F693" s="52"/>
      <c r="G693" s="112"/>
      <c r="H693" s="58"/>
    </row>
    <row r="694" spans="1:8" x14ac:dyDescent="0.2">
      <c r="A694" s="108"/>
      <c r="B694" s="107"/>
      <c r="C694" s="106"/>
      <c r="D694" s="114"/>
      <c r="E694" s="52"/>
      <c r="F694" s="52"/>
      <c r="G694" s="112"/>
      <c r="H694" s="58"/>
    </row>
    <row r="695" spans="1:8" x14ac:dyDescent="0.2">
      <c r="A695" s="108"/>
      <c r="B695" s="107"/>
      <c r="C695" s="106"/>
      <c r="D695" s="114"/>
      <c r="E695" s="52"/>
      <c r="F695" s="52"/>
      <c r="G695" s="112"/>
      <c r="H695" s="58"/>
    </row>
    <row r="696" spans="1:8" x14ac:dyDescent="0.2">
      <c r="A696" s="108"/>
      <c r="B696" s="107"/>
      <c r="C696" s="106"/>
      <c r="D696" s="114"/>
      <c r="E696" s="52"/>
      <c r="F696" s="52"/>
      <c r="G696" s="112"/>
      <c r="H696" s="58"/>
    </row>
    <row r="697" spans="1:8" x14ac:dyDescent="0.2">
      <c r="A697" s="108"/>
      <c r="B697" s="107"/>
      <c r="C697" s="106"/>
      <c r="D697" s="114"/>
      <c r="E697" s="52"/>
      <c r="F697" s="52"/>
      <c r="G697" s="112"/>
      <c r="H697" s="58"/>
    </row>
    <row r="698" spans="1:8" x14ac:dyDescent="0.2">
      <c r="A698" s="108"/>
      <c r="B698" s="107"/>
      <c r="C698" s="106"/>
      <c r="D698" s="114"/>
      <c r="E698" s="52"/>
      <c r="F698" s="52"/>
      <c r="G698" s="112"/>
      <c r="H698" s="58"/>
    </row>
    <row r="699" spans="1:8" x14ac:dyDescent="0.2">
      <c r="A699" s="108"/>
      <c r="B699" s="107"/>
      <c r="C699" s="106"/>
      <c r="D699" s="114"/>
      <c r="E699" s="52"/>
      <c r="F699" s="52"/>
      <c r="G699" s="112"/>
      <c r="H699" s="58"/>
    </row>
    <row r="700" spans="1:8" x14ac:dyDescent="0.2">
      <c r="A700" s="108"/>
      <c r="B700" s="107"/>
      <c r="C700" s="106"/>
      <c r="D700" s="114"/>
      <c r="E700" s="52"/>
      <c r="F700" s="52"/>
      <c r="G700" s="112"/>
      <c r="H700" s="58"/>
    </row>
    <row r="701" spans="1:8" x14ac:dyDescent="0.2">
      <c r="A701" s="108"/>
      <c r="B701" s="107"/>
      <c r="C701" s="106"/>
      <c r="D701" s="114"/>
      <c r="E701" s="52"/>
      <c r="F701" s="52"/>
      <c r="G701" s="112"/>
      <c r="H701" s="58"/>
    </row>
    <row r="702" spans="1:8" x14ac:dyDescent="0.2">
      <c r="A702" s="108"/>
      <c r="B702" s="107"/>
      <c r="C702" s="106"/>
      <c r="D702" s="114"/>
      <c r="E702" s="52"/>
      <c r="F702" s="52"/>
      <c r="G702" s="112"/>
      <c r="H702" s="58"/>
    </row>
    <row r="703" spans="1:8" x14ac:dyDescent="0.2">
      <c r="A703" s="108"/>
      <c r="B703" s="107"/>
      <c r="C703" s="106"/>
      <c r="D703" s="114"/>
      <c r="E703" s="52"/>
      <c r="F703" s="52"/>
      <c r="G703" s="112"/>
      <c r="H703" s="58"/>
    </row>
    <row r="704" spans="1:8" x14ac:dyDescent="0.2">
      <c r="A704" s="108"/>
      <c r="B704" s="107"/>
      <c r="C704" s="106"/>
      <c r="D704" s="114"/>
      <c r="E704" s="52"/>
      <c r="F704" s="52"/>
      <c r="G704" s="112"/>
      <c r="H704" s="58"/>
    </row>
    <row r="705" spans="1:8" x14ac:dyDescent="0.2">
      <c r="A705" s="108"/>
      <c r="B705" s="107"/>
      <c r="C705" s="106"/>
      <c r="D705" s="114"/>
      <c r="E705" s="52"/>
      <c r="F705" s="52"/>
      <c r="G705" s="112"/>
      <c r="H705" s="58"/>
    </row>
    <row r="706" spans="1:8" x14ac:dyDescent="0.2">
      <c r="A706" s="108"/>
      <c r="B706" s="107"/>
      <c r="C706" s="106"/>
      <c r="D706" s="114"/>
      <c r="E706" s="52"/>
      <c r="F706" s="52"/>
      <c r="G706" s="112"/>
      <c r="H706" s="58"/>
    </row>
    <row r="707" spans="1:8" x14ac:dyDescent="0.2">
      <c r="A707" s="108"/>
      <c r="B707" s="107"/>
      <c r="C707" s="106"/>
      <c r="D707" s="114"/>
      <c r="E707" s="52"/>
      <c r="F707" s="52"/>
      <c r="G707" s="112"/>
      <c r="H707" s="58"/>
    </row>
    <row r="708" spans="1:8" x14ac:dyDescent="0.2">
      <c r="A708" s="108"/>
      <c r="B708" s="107"/>
      <c r="C708" s="106"/>
      <c r="D708" s="114"/>
      <c r="E708" s="52"/>
      <c r="F708" s="52"/>
      <c r="G708" s="112"/>
      <c r="H708" s="58"/>
    </row>
    <row r="709" spans="1:8" x14ac:dyDescent="0.2">
      <c r="A709" s="108"/>
      <c r="B709" s="107"/>
      <c r="C709" s="106"/>
      <c r="D709" s="114"/>
      <c r="E709" s="52"/>
      <c r="F709" s="52"/>
      <c r="G709" s="112"/>
      <c r="H709" s="58"/>
    </row>
    <row r="710" spans="1:8" x14ac:dyDescent="0.2">
      <c r="A710" s="108"/>
      <c r="B710" s="107"/>
      <c r="C710" s="106"/>
      <c r="D710" s="114"/>
      <c r="E710" s="52"/>
      <c r="F710" s="52"/>
      <c r="G710" s="112"/>
      <c r="H710" s="58"/>
    </row>
    <row r="711" spans="1:8" x14ac:dyDescent="0.2">
      <c r="A711" s="108"/>
      <c r="B711" s="107"/>
      <c r="C711" s="106"/>
      <c r="D711" s="114"/>
      <c r="E711" s="52"/>
      <c r="F711" s="52"/>
      <c r="G711" s="112"/>
      <c r="H711" s="58"/>
    </row>
    <row r="712" spans="1:8" x14ac:dyDescent="0.2">
      <c r="A712" s="108"/>
      <c r="B712" s="107"/>
      <c r="C712" s="106"/>
      <c r="D712" s="114"/>
      <c r="E712" s="52"/>
      <c r="F712" s="52"/>
      <c r="G712" s="112"/>
      <c r="H712" s="58"/>
    </row>
    <row r="713" spans="1:8" x14ac:dyDescent="0.2">
      <c r="A713" s="108"/>
      <c r="B713" s="107"/>
      <c r="C713" s="106"/>
      <c r="D713" s="114"/>
      <c r="E713" s="52"/>
      <c r="F713" s="52"/>
      <c r="G713" s="112"/>
      <c r="H713" s="58"/>
    </row>
    <row r="714" spans="1:8" x14ac:dyDescent="0.2">
      <c r="A714" s="108"/>
      <c r="B714" s="107"/>
      <c r="C714" s="106"/>
      <c r="D714" s="114"/>
      <c r="E714" s="52"/>
      <c r="F714" s="52"/>
      <c r="G714" s="112"/>
      <c r="H714" s="58"/>
    </row>
    <row r="715" spans="1:8" x14ac:dyDescent="0.2">
      <c r="A715" s="108"/>
      <c r="B715" s="107"/>
      <c r="C715" s="106"/>
      <c r="D715" s="114"/>
      <c r="E715" s="52"/>
      <c r="F715" s="52"/>
      <c r="G715" s="112"/>
      <c r="H715" s="58"/>
    </row>
    <row r="716" spans="1:8" x14ac:dyDescent="0.2">
      <c r="A716" s="108"/>
      <c r="B716" s="107"/>
      <c r="C716" s="106"/>
      <c r="D716" s="114"/>
      <c r="E716" s="52"/>
      <c r="F716" s="52"/>
      <c r="G716" s="112"/>
      <c r="H716" s="58"/>
    </row>
    <row r="717" spans="1:8" x14ac:dyDescent="0.2">
      <c r="A717" s="108"/>
      <c r="B717" s="107"/>
      <c r="C717" s="106"/>
      <c r="D717" s="114"/>
      <c r="E717" s="52"/>
      <c r="F717" s="52"/>
      <c r="G717" s="112"/>
      <c r="H717" s="58"/>
    </row>
    <row r="718" spans="1:8" x14ac:dyDescent="0.2">
      <c r="A718" s="108"/>
      <c r="B718" s="107"/>
      <c r="C718" s="106"/>
      <c r="D718" s="114"/>
      <c r="E718" s="52"/>
      <c r="F718" s="52"/>
      <c r="G718" s="112"/>
      <c r="H718" s="58"/>
    </row>
    <row r="719" spans="1:8" x14ac:dyDescent="0.2">
      <c r="A719" s="108"/>
      <c r="B719" s="107"/>
      <c r="C719" s="106"/>
      <c r="D719" s="114"/>
      <c r="E719" s="52"/>
      <c r="F719" s="52"/>
      <c r="G719" s="112"/>
      <c r="H719" s="58"/>
    </row>
    <row r="720" spans="1:8" x14ac:dyDescent="0.2">
      <c r="A720" s="108"/>
      <c r="B720" s="107"/>
      <c r="C720" s="106"/>
      <c r="D720" s="114"/>
      <c r="E720" s="52"/>
      <c r="F720" s="52"/>
      <c r="G720" s="112"/>
      <c r="H720" s="58"/>
    </row>
    <row r="721" spans="1:8" x14ac:dyDescent="0.2">
      <c r="A721" s="108"/>
      <c r="B721" s="107"/>
      <c r="C721" s="106"/>
      <c r="D721" s="114"/>
      <c r="E721" s="52"/>
      <c r="F721" s="52"/>
      <c r="G721" s="112"/>
      <c r="H721" s="58"/>
    </row>
    <row r="722" spans="1:8" x14ac:dyDescent="0.2">
      <c r="A722" s="108"/>
      <c r="B722" s="107"/>
      <c r="C722" s="106"/>
      <c r="D722" s="114"/>
      <c r="E722" s="52"/>
      <c r="F722" s="52"/>
      <c r="G722" s="112"/>
      <c r="H722" s="58"/>
    </row>
    <row r="723" spans="1:8" x14ac:dyDescent="0.2">
      <c r="A723" s="108"/>
      <c r="B723" s="107"/>
      <c r="C723" s="106"/>
      <c r="D723" s="114"/>
      <c r="E723" s="52"/>
      <c r="F723" s="52"/>
      <c r="G723" s="112"/>
      <c r="H723" s="58"/>
    </row>
    <row r="724" spans="1:8" x14ac:dyDescent="0.2">
      <c r="A724" s="108"/>
      <c r="B724" s="107"/>
      <c r="C724" s="106"/>
      <c r="D724" s="114"/>
      <c r="E724" s="52"/>
      <c r="F724" s="52"/>
      <c r="G724" s="112"/>
      <c r="H724" s="58"/>
    </row>
    <row r="725" spans="1:8" x14ac:dyDescent="0.2">
      <c r="A725" s="108"/>
      <c r="B725" s="107"/>
      <c r="C725" s="106"/>
      <c r="D725" s="114"/>
      <c r="E725" s="52"/>
      <c r="F725" s="52"/>
      <c r="G725" s="112"/>
      <c r="H725" s="58"/>
    </row>
    <row r="726" spans="1:8" x14ac:dyDescent="0.2">
      <c r="A726" s="108"/>
      <c r="B726" s="107"/>
      <c r="C726" s="106"/>
      <c r="D726" s="114"/>
      <c r="E726" s="52"/>
      <c r="F726" s="52"/>
      <c r="G726" s="112"/>
      <c r="H726" s="58"/>
    </row>
    <row r="727" spans="1:8" x14ac:dyDescent="0.2">
      <c r="A727" s="108"/>
      <c r="B727" s="107"/>
      <c r="C727" s="106"/>
      <c r="D727" s="114"/>
      <c r="E727" s="52"/>
      <c r="F727" s="52"/>
      <c r="G727" s="112"/>
      <c r="H727" s="58"/>
    </row>
    <row r="728" spans="1:8" x14ac:dyDescent="0.2">
      <c r="A728" s="108"/>
      <c r="B728" s="107"/>
      <c r="C728" s="106"/>
      <c r="D728" s="114"/>
      <c r="E728" s="52"/>
      <c r="F728" s="52"/>
      <c r="G728" s="112"/>
      <c r="H728" s="58"/>
    </row>
    <row r="729" spans="1:8" x14ac:dyDescent="0.2">
      <c r="A729" s="108"/>
      <c r="B729" s="107"/>
      <c r="C729" s="106"/>
      <c r="D729" s="114"/>
      <c r="E729" s="52"/>
      <c r="F729" s="52"/>
      <c r="G729" s="112"/>
      <c r="H729" s="58"/>
    </row>
    <row r="730" spans="1:8" x14ac:dyDescent="0.2">
      <c r="A730" s="108"/>
      <c r="B730" s="107"/>
      <c r="C730" s="106"/>
      <c r="D730" s="114"/>
      <c r="E730" s="52"/>
      <c r="F730" s="52"/>
      <c r="G730" s="112"/>
      <c r="H730" s="58"/>
    </row>
    <row r="731" spans="1:8" x14ac:dyDescent="0.2">
      <c r="A731" s="108"/>
      <c r="B731" s="107"/>
      <c r="C731" s="106"/>
      <c r="D731" s="114"/>
      <c r="E731" s="52"/>
      <c r="F731" s="52"/>
      <c r="G731" s="112"/>
      <c r="H731" s="58"/>
    </row>
    <row r="732" spans="1:8" x14ac:dyDescent="0.2">
      <c r="A732" s="108"/>
      <c r="B732" s="107"/>
      <c r="C732" s="106"/>
      <c r="D732" s="114"/>
      <c r="E732" s="52"/>
      <c r="F732" s="52"/>
      <c r="G732" s="112"/>
      <c r="H732" s="58"/>
    </row>
    <row r="733" spans="1:8" x14ac:dyDescent="0.2">
      <c r="A733" s="108"/>
      <c r="B733" s="107"/>
      <c r="C733" s="106"/>
      <c r="D733" s="114"/>
      <c r="E733" s="52"/>
      <c r="F733" s="52"/>
      <c r="G733" s="112"/>
      <c r="H733" s="58"/>
    </row>
    <row r="734" spans="1:8" x14ac:dyDescent="0.2">
      <c r="A734" s="108"/>
      <c r="B734" s="107"/>
      <c r="C734" s="106"/>
      <c r="D734" s="114"/>
      <c r="E734" s="52"/>
      <c r="F734" s="52"/>
      <c r="G734" s="112"/>
      <c r="H734" s="58"/>
    </row>
    <row r="735" spans="1:8" x14ac:dyDescent="0.2">
      <c r="A735" s="108"/>
      <c r="B735" s="107"/>
      <c r="C735" s="106"/>
      <c r="D735" s="114"/>
      <c r="E735" s="52"/>
      <c r="F735" s="52"/>
      <c r="G735" s="112"/>
      <c r="H735" s="58"/>
    </row>
    <row r="736" spans="1:8" x14ac:dyDescent="0.2">
      <c r="A736" s="108"/>
      <c r="B736" s="107"/>
      <c r="C736" s="106"/>
      <c r="D736" s="114"/>
      <c r="E736" s="52"/>
      <c r="F736" s="52"/>
      <c r="G736" s="112"/>
      <c r="H736" s="58"/>
    </row>
    <row r="737" spans="1:8" x14ac:dyDescent="0.2">
      <c r="A737" s="108"/>
      <c r="B737" s="107"/>
      <c r="C737" s="106"/>
      <c r="D737" s="114"/>
      <c r="E737" s="52"/>
      <c r="F737" s="52"/>
      <c r="G737" s="112"/>
      <c r="H737" s="58"/>
    </row>
    <row r="738" spans="1:8" x14ac:dyDescent="0.2">
      <c r="A738" s="108"/>
      <c r="B738" s="107"/>
      <c r="C738" s="106"/>
      <c r="D738" s="114"/>
      <c r="E738" s="52"/>
      <c r="F738" s="52"/>
      <c r="G738" s="112"/>
      <c r="H738" s="58"/>
    </row>
    <row r="739" spans="1:8" x14ac:dyDescent="0.2">
      <c r="A739" s="108"/>
      <c r="B739" s="107"/>
      <c r="C739" s="106"/>
      <c r="D739" s="114"/>
      <c r="E739" s="52"/>
      <c r="F739" s="52"/>
      <c r="G739" s="112"/>
      <c r="H739" s="58"/>
    </row>
    <row r="740" spans="1:8" x14ac:dyDescent="0.2">
      <c r="A740" s="108"/>
      <c r="B740" s="107"/>
      <c r="C740" s="106"/>
      <c r="D740" s="114"/>
      <c r="E740" s="52"/>
      <c r="F740" s="52"/>
      <c r="G740" s="112"/>
      <c r="H740" s="58"/>
    </row>
    <row r="741" spans="1:8" x14ac:dyDescent="0.2">
      <c r="A741" s="108"/>
      <c r="B741" s="107"/>
      <c r="C741" s="106"/>
      <c r="D741" s="114"/>
      <c r="E741" s="52"/>
      <c r="F741" s="52"/>
      <c r="G741" s="112"/>
      <c r="H741" s="58"/>
    </row>
    <row r="742" spans="1:8" x14ac:dyDescent="0.2">
      <c r="A742" s="108"/>
      <c r="B742" s="107"/>
      <c r="C742" s="106"/>
      <c r="D742" s="114"/>
      <c r="E742" s="52"/>
      <c r="F742" s="52"/>
      <c r="G742" s="112"/>
      <c r="H742" s="58"/>
    </row>
    <row r="743" spans="1:8" x14ac:dyDescent="0.2">
      <c r="A743" s="108"/>
      <c r="B743" s="107"/>
      <c r="C743" s="106"/>
      <c r="D743" s="114"/>
      <c r="E743" s="52"/>
      <c r="F743" s="52"/>
      <c r="G743" s="112"/>
      <c r="H743" s="58"/>
    </row>
    <row r="744" spans="1:8" x14ac:dyDescent="0.2">
      <c r="A744" s="108"/>
      <c r="B744" s="107"/>
      <c r="C744" s="106"/>
      <c r="D744" s="114"/>
      <c r="E744" s="52"/>
      <c r="F744" s="52"/>
      <c r="G744" s="112"/>
      <c r="H744" s="58"/>
    </row>
    <row r="745" spans="1:8" x14ac:dyDescent="0.2">
      <c r="A745" s="108"/>
      <c r="B745" s="107"/>
      <c r="C745" s="106"/>
      <c r="D745" s="114"/>
      <c r="E745" s="52"/>
      <c r="F745" s="52"/>
      <c r="G745" s="112"/>
      <c r="H745" s="58"/>
    </row>
    <row r="746" spans="1:8" x14ac:dyDescent="0.2">
      <c r="A746" s="108"/>
      <c r="B746" s="107"/>
      <c r="C746" s="106"/>
      <c r="D746" s="114"/>
      <c r="E746" s="52"/>
      <c r="F746" s="52"/>
      <c r="G746" s="112"/>
      <c r="H746" s="58"/>
    </row>
    <row r="747" spans="1:8" x14ac:dyDescent="0.2">
      <c r="A747" s="108"/>
      <c r="B747" s="107"/>
      <c r="C747" s="106"/>
      <c r="D747" s="114"/>
      <c r="E747" s="52"/>
      <c r="F747" s="52"/>
      <c r="G747" s="112"/>
      <c r="H747" s="58"/>
    </row>
    <row r="748" spans="1:8" x14ac:dyDescent="0.2">
      <c r="A748" s="108"/>
      <c r="B748" s="107"/>
      <c r="C748" s="106"/>
      <c r="D748" s="114"/>
      <c r="E748" s="52"/>
      <c r="F748" s="52"/>
      <c r="G748" s="112"/>
      <c r="H748" s="58"/>
    </row>
    <row r="749" spans="1:8" x14ac:dyDescent="0.2">
      <c r="A749" s="108"/>
      <c r="B749" s="107"/>
      <c r="C749" s="106"/>
      <c r="D749" s="114"/>
      <c r="E749" s="52"/>
      <c r="F749" s="52"/>
      <c r="G749" s="112"/>
      <c r="H749" s="58"/>
    </row>
    <row r="750" spans="1:8" x14ac:dyDescent="0.2">
      <c r="A750" s="108"/>
      <c r="B750" s="107"/>
      <c r="C750" s="106"/>
      <c r="D750" s="114"/>
      <c r="E750" s="52"/>
      <c r="F750" s="52"/>
      <c r="G750" s="112"/>
      <c r="H750" s="58"/>
    </row>
    <row r="751" spans="1:8" x14ac:dyDescent="0.2">
      <c r="A751" s="108"/>
      <c r="B751" s="107"/>
      <c r="C751" s="106"/>
      <c r="D751" s="114"/>
      <c r="E751" s="52"/>
      <c r="F751" s="52"/>
      <c r="G751" s="112"/>
      <c r="H751" s="58"/>
    </row>
    <row r="752" spans="1:8" x14ac:dyDescent="0.2">
      <c r="A752" s="108"/>
      <c r="B752" s="107"/>
      <c r="C752" s="106"/>
      <c r="D752" s="114"/>
      <c r="E752" s="52"/>
      <c r="F752" s="52"/>
      <c r="G752" s="112"/>
      <c r="H752" s="58"/>
    </row>
    <row r="753" spans="1:8" x14ac:dyDescent="0.2">
      <c r="A753" s="108"/>
      <c r="B753" s="107"/>
      <c r="C753" s="106"/>
      <c r="D753" s="114"/>
      <c r="E753" s="52"/>
      <c r="F753" s="52"/>
      <c r="G753" s="112"/>
      <c r="H753" s="58"/>
    </row>
    <row r="754" spans="1:8" x14ac:dyDescent="0.2">
      <c r="A754" s="108"/>
      <c r="B754" s="107"/>
      <c r="C754" s="106"/>
      <c r="D754" s="114"/>
      <c r="E754" s="52"/>
      <c r="F754" s="52"/>
      <c r="G754" s="112"/>
      <c r="H754" s="58"/>
    </row>
    <row r="755" spans="1:8" x14ac:dyDescent="0.2">
      <c r="A755" s="108"/>
      <c r="B755" s="107"/>
      <c r="C755" s="106"/>
      <c r="D755" s="114"/>
      <c r="E755" s="52"/>
      <c r="F755" s="52"/>
      <c r="G755" s="112"/>
      <c r="H755" s="58"/>
    </row>
    <row r="756" spans="1:8" x14ac:dyDescent="0.2">
      <c r="A756" s="108"/>
      <c r="B756" s="107"/>
      <c r="C756" s="106"/>
      <c r="D756" s="114"/>
      <c r="E756" s="52"/>
      <c r="F756" s="52"/>
      <c r="G756" s="112"/>
      <c r="H756" s="58"/>
    </row>
    <row r="757" spans="1:8" x14ac:dyDescent="0.2">
      <c r="A757" s="108"/>
      <c r="B757" s="107"/>
      <c r="C757" s="106"/>
      <c r="D757" s="114"/>
      <c r="E757" s="52"/>
      <c r="F757" s="52"/>
      <c r="G757" s="112"/>
      <c r="H757" s="58"/>
    </row>
    <row r="758" spans="1:8" x14ac:dyDescent="0.2">
      <c r="A758" s="108"/>
      <c r="B758" s="107"/>
      <c r="C758" s="106"/>
      <c r="D758" s="114"/>
      <c r="E758" s="52"/>
      <c r="F758" s="52"/>
      <c r="G758" s="112"/>
      <c r="H758" s="58"/>
    </row>
    <row r="759" spans="1:8" x14ac:dyDescent="0.2">
      <c r="A759" s="108"/>
      <c r="B759" s="107"/>
      <c r="C759" s="106"/>
      <c r="D759" s="114"/>
      <c r="E759" s="52"/>
      <c r="F759" s="52"/>
      <c r="G759" s="112"/>
      <c r="H759" s="58"/>
    </row>
    <row r="760" spans="1:8" x14ac:dyDescent="0.2">
      <c r="A760" s="108"/>
      <c r="B760" s="107"/>
      <c r="C760" s="106"/>
      <c r="D760" s="114"/>
      <c r="E760" s="52"/>
      <c r="F760" s="52"/>
      <c r="G760" s="112"/>
      <c r="H760" s="58"/>
    </row>
    <row r="761" spans="1:8" x14ac:dyDescent="0.2">
      <c r="A761" s="108"/>
      <c r="B761" s="107"/>
      <c r="C761" s="106"/>
      <c r="D761" s="114"/>
      <c r="E761" s="52"/>
      <c r="F761" s="52"/>
      <c r="G761" s="112"/>
      <c r="H761" s="58"/>
    </row>
    <row r="762" spans="1:8" x14ac:dyDescent="0.2">
      <c r="A762" s="108"/>
      <c r="B762" s="107"/>
      <c r="C762" s="106"/>
      <c r="D762" s="114"/>
      <c r="E762" s="52"/>
      <c r="F762" s="52"/>
      <c r="G762" s="112"/>
      <c r="H762" s="58"/>
    </row>
    <row r="763" spans="1:8" x14ac:dyDescent="0.2">
      <c r="A763" s="108"/>
      <c r="B763" s="107"/>
      <c r="C763" s="106"/>
      <c r="D763" s="114"/>
      <c r="E763" s="52"/>
      <c r="F763" s="52"/>
      <c r="G763" s="112"/>
      <c r="H763" s="58"/>
    </row>
    <row r="764" spans="1:8" x14ac:dyDescent="0.2">
      <c r="A764" s="108"/>
      <c r="B764" s="107"/>
      <c r="C764" s="106"/>
      <c r="D764" s="114"/>
      <c r="E764" s="52"/>
      <c r="F764" s="52"/>
      <c r="G764" s="112"/>
      <c r="H764" s="58"/>
    </row>
    <row r="765" spans="1:8" x14ac:dyDescent="0.2">
      <c r="A765" s="108"/>
      <c r="B765" s="107"/>
      <c r="C765" s="106"/>
      <c r="D765" s="114"/>
      <c r="E765" s="52"/>
      <c r="F765" s="52"/>
      <c r="G765" s="112"/>
      <c r="H765" s="58"/>
    </row>
    <row r="766" spans="1:8" x14ac:dyDescent="0.2">
      <c r="A766" s="108"/>
      <c r="B766" s="107"/>
      <c r="C766" s="106"/>
      <c r="D766" s="114"/>
      <c r="E766" s="52"/>
      <c r="F766" s="52"/>
      <c r="G766" s="112"/>
      <c r="H766" s="58"/>
    </row>
    <row r="767" spans="1:8" x14ac:dyDescent="0.2">
      <c r="A767" s="108"/>
      <c r="B767" s="107"/>
      <c r="C767" s="106"/>
      <c r="D767" s="114"/>
      <c r="E767" s="52"/>
      <c r="F767" s="52"/>
      <c r="G767" s="112"/>
      <c r="H767" s="58"/>
    </row>
    <row r="768" spans="1:8" x14ac:dyDescent="0.2">
      <c r="A768" s="108"/>
      <c r="B768" s="107"/>
      <c r="C768" s="106"/>
      <c r="D768" s="114"/>
      <c r="E768" s="52"/>
      <c r="F768" s="52"/>
      <c r="G768" s="112"/>
      <c r="H768" s="58"/>
    </row>
    <row r="769" spans="1:8" x14ac:dyDescent="0.2">
      <c r="A769" s="108"/>
      <c r="B769" s="107"/>
      <c r="C769" s="106"/>
      <c r="D769" s="114"/>
      <c r="E769" s="52"/>
      <c r="F769" s="52"/>
      <c r="G769" s="112"/>
      <c r="H769" s="58"/>
    </row>
    <row r="770" spans="1:8" x14ac:dyDescent="0.2">
      <c r="A770" s="108"/>
      <c r="B770" s="107"/>
      <c r="C770" s="106"/>
      <c r="D770" s="114"/>
      <c r="E770" s="52"/>
      <c r="F770" s="52"/>
      <c r="G770" s="112"/>
      <c r="H770" s="58"/>
    </row>
    <row r="771" spans="1:8" x14ac:dyDescent="0.2">
      <c r="A771" s="108"/>
      <c r="B771" s="107"/>
      <c r="C771" s="106"/>
      <c r="D771" s="114"/>
      <c r="E771" s="52"/>
      <c r="F771" s="52"/>
      <c r="G771" s="112"/>
      <c r="H771" s="58"/>
    </row>
    <row r="772" spans="1:8" x14ac:dyDescent="0.2">
      <c r="A772" s="108"/>
      <c r="B772" s="107"/>
      <c r="C772" s="106"/>
      <c r="D772" s="114"/>
      <c r="E772" s="52"/>
      <c r="F772" s="52"/>
      <c r="G772" s="112"/>
      <c r="H772" s="58"/>
    </row>
    <row r="773" spans="1:8" x14ac:dyDescent="0.2">
      <c r="A773" s="108"/>
      <c r="B773" s="107"/>
      <c r="C773" s="106"/>
      <c r="D773" s="114"/>
      <c r="E773" s="52"/>
      <c r="F773" s="52"/>
      <c r="G773" s="112"/>
      <c r="H773" s="58"/>
    </row>
    <row r="774" spans="1:8" x14ac:dyDescent="0.2">
      <c r="A774" s="108"/>
      <c r="B774" s="107"/>
      <c r="C774" s="106"/>
      <c r="D774" s="114"/>
      <c r="E774" s="52"/>
      <c r="F774" s="52"/>
      <c r="G774" s="112"/>
      <c r="H774" s="58"/>
    </row>
    <row r="775" spans="1:8" x14ac:dyDescent="0.2">
      <c r="A775" s="108"/>
      <c r="B775" s="107"/>
      <c r="C775" s="106"/>
      <c r="D775" s="114"/>
      <c r="E775" s="52"/>
      <c r="F775" s="52"/>
      <c r="G775" s="112"/>
      <c r="H775" s="58"/>
    </row>
    <row r="776" spans="1:8" x14ac:dyDescent="0.2">
      <c r="A776" s="108"/>
      <c r="B776" s="107"/>
      <c r="C776" s="106"/>
      <c r="D776" s="114"/>
      <c r="E776" s="52"/>
      <c r="F776" s="52"/>
      <c r="G776" s="112"/>
      <c r="H776" s="58"/>
    </row>
    <row r="777" spans="1:8" x14ac:dyDescent="0.2">
      <c r="A777" s="108"/>
      <c r="B777" s="107"/>
      <c r="C777" s="106"/>
      <c r="D777" s="114"/>
      <c r="E777" s="52"/>
      <c r="F777" s="52"/>
      <c r="G777" s="112"/>
      <c r="H777" s="58"/>
    </row>
    <row r="778" spans="1:8" x14ac:dyDescent="0.2">
      <c r="A778" s="108"/>
      <c r="B778" s="107"/>
      <c r="C778" s="106"/>
      <c r="D778" s="114"/>
      <c r="E778" s="52"/>
      <c r="F778" s="52"/>
      <c r="G778" s="112"/>
      <c r="H778" s="58"/>
    </row>
    <row r="779" spans="1:8" x14ac:dyDescent="0.2">
      <c r="A779" s="108"/>
      <c r="B779" s="107"/>
      <c r="C779" s="106"/>
      <c r="D779" s="114"/>
      <c r="E779" s="52"/>
      <c r="F779" s="52"/>
      <c r="G779" s="112"/>
      <c r="H779" s="58"/>
    </row>
    <row r="780" spans="1:8" x14ac:dyDescent="0.2">
      <c r="A780" s="108"/>
      <c r="B780" s="107"/>
      <c r="C780" s="106"/>
      <c r="D780" s="114"/>
      <c r="E780" s="52"/>
      <c r="F780" s="52"/>
      <c r="G780" s="112"/>
      <c r="H780" s="58"/>
    </row>
    <row r="781" spans="1:8" x14ac:dyDescent="0.2">
      <c r="A781" s="108"/>
      <c r="B781" s="107"/>
      <c r="C781" s="106"/>
      <c r="D781" s="114"/>
      <c r="E781" s="52"/>
      <c r="F781" s="52"/>
      <c r="G781" s="112"/>
      <c r="H781" s="58"/>
    </row>
    <row r="782" spans="1:8" x14ac:dyDescent="0.2">
      <c r="A782" s="108"/>
      <c r="B782" s="107"/>
      <c r="C782" s="106"/>
      <c r="D782" s="114"/>
      <c r="E782" s="52"/>
      <c r="F782" s="52"/>
      <c r="G782" s="112"/>
      <c r="H782" s="58"/>
    </row>
    <row r="783" spans="1:8" x14ac:dyDescent="0.2">
      <c r="A783" s="108"/>
      <c r="B783" s="107"/>
      <c r="C783" s="106"/>
      <c r="D783" s="114"/>
      <c r="E783" s="52"/>
      <c r="F783" s="52"/>
      <c r="G783" s="112"/>
      <c r="H783" s="58"/>
    </row>
    <row r="784" spans="1:8" x14ac:dyDescent="0.2">
      <c r="A784" s="108"/>
      <c r="B784" s="107"/>
      <c r="C784" s="106"/>
      <c r="D784" s="114"/>
      <c r="E784" s="52"/>
      <c r="F784" s="52"/>
      <c r="G784" s="112"/>
      <c r="H784" s="58"/>
    </row>
    <row r="785" spans="1:8" x14ac:dyDescent="0.2">
      <c r="A785" s="108"/>
      <c r="B785" s="107"/>
      <c r="C785" s="106"/>
      <c r="D785" s="114"/>
      <c r="E785" s="52"/>
      <c r="F785" s="52"/>
      <c r="G785" s="112"/>
      <c r="H785" s="58"/>
    </row>
    <row r="786" spans="1:8" x14ac:dyDescent="0.2">
      <c r="A786" s="108"/>
      <c r="B786" s="107"/>
      <c r="C786" s="106"/>
      <c r="D786" s="114"/>
      <c r="E786" s="52"/>
      <c r="F786" s="52"/>
      <c r="G786" s="112"/>
      <c r="H786" s="58"/>
    </row>
    <row r="787" spans="1:8" x14ac:dyDescent="0.2">
      <c r="A787" s="108"/>
      <c r="B787" s="107"/>
      <c r="C787" s="106"/>
      <c r="D787" s="114"/>
      <c r="E787" s="52"/>
      <c r="F787" s="52"/>
      <c r="G787" s="112"/>
      <c r="H787" s="58"/>
    </row>
    <row r="788" spans="1:8" x14ac:dyDescent="0.2">
      <c r="A788" s="108"/>
      <c r="B788" s="107"/>
      <c r="C788" s="106"/>
      <c r="D788" s="114"/>
      <c r="E788" s="52"/>
      <c r="F788" s="52"/>
      <c r="G788" s="112"/>
      <c r="H788" s="58"/>
    </row>
    <row r="789" spans="1:8" x14ac:dyDescent="0.2">
      <c r="A789" s="108"/>
      <c r="B789" s="107"/>
      <c r="C789" s="106"/>
      <c r="D789" s="114"/>
      <c r="E789" s="52"/>
      <c r="F789" s="52"/>
      <c r="G789" s="112"/>
      <c r="H789" s="58"/>
    </row>
    <row r="790" spans="1:8" x14ac:dyDescent="0.2">
      <c r="A790" s="108"/>
      <c r="B790" s="107"/>
      <c r="C790" s="106"/>
      <c r="D790" s="114"/>
      <c r="E790" s="52"/>
      <c r="F790" s="52"/>
      <c r="G790" s="112"/>
      <c r="H790" s="58"/>
    </row>
    <row r="791" spans="1:8" x14ac:dyDescent="0.2">
      <c r="A791" s="108"/>
      <c r="B791" s="107"/>
      <c r="C791" s="106"/>
      <c r="D791" s="114"/>
      <c r="E791" s="52"/>
      <c r="F791" s="52"/>
      <c r="G791" s="112"/>
      <c r="H791" s="58"/>
    </row>
    <row r="792" spans="1:8" x14ac:dyDescent="0.2">
      <c r="A792" s="108"/>
      <c r="B792" s="107"/>
      <c r="C792" s="106"/>
      <c r="D792" s="114"/>
      <c r="E792" s="52"/>
      <c r="F792" s="52"/>
      <c r="G792" s="112"/>
      <c r="H792" s="58"/>
    </row>
    <row r="793" spans="1:8" x14ac:dyDescent="0.2">
      <c r="A793" s="108"/>
      <c r="B793" s="107"/>
      <c r="C793" s="106"/>
      <c r="D793" s="114"/>
      <c r="E793" s="52"/>
      <c r="F793" s="52"/>
      <c r="G793" s="112"/>
      <c r="H793" s="58"/>
    </row>
    <row r="794" spans="1:8" x14ac:dyDescent="0.2">
      <c r="A794" s="108"/>
      <c r="B794" s="107"/>
      <c r="C794" s="106"/>
      <c r="D794" s="114"/>
      <c r="E794" s="52"/>
      <c r="F794" s="52"/>
      <c r="G794" s="112"/>
      <c r="H794" s="58"/>
    </row>
    <row r="795" spans="1:8" x14ac:dyDescent="0.2">
      <c r="A795" s="108"/>
      <c r="B795" s="107"/>
      <c r="C795" s="106"/>
      <c r="D795" s="114"/>
      <c r="E795" s="52"/>
      <c r="F795" s="52"/>
      <c r="G795" s="112"/>
      <c r="H795" s="58"/>
    </row>
    <row r="796" spans="1:8" x14ac:dyDescent="0.2">
      <c r="A796" s="108"/>
      <c r="B796" s="107"/>
      <c r="C796" s="106"/>
      <c r="D796" s="114"/>
      <c r="E796" s="52"/>
      <c r="F796" s="52"/>
      <c r="G796" s="112"/>
      <c r="H796" s="58"/>
    </row>
    <row r="797" spans="1:8" x14ac:dyDescent="0.2">
      <c r="A797" s="108"/>
      <c r="B797" s="107"/>
      <c r="C797" s="106"/>
      <c r="D797" s="114"/>
      <c r="E797" s="52"/>
      <c r="F797" s="52"/>
      <c r="G797" s="112"/>
      <c r="H797" s="58"/>
    </row>
    <row r="798" spans="1:8" x14ac:dyDescent="0.2">
      <c r="A798" s="108"/>
      <c r="B798" s="107"/>
      <c r="C798" s="106"/>
      <c r="D798" s="114"/>
      <c r="E798" s="52"/>
      <c r="F798" s="52"/>
      <c r="G798" s="112"/>
      <c r="H798" s="58"/>
    </row>
    <row r="799" spans="1:8" x14ac:dyDescent="0.2">
      <c r="A799" s="108"/>
      <c r="B799" s="107"/>
      <c r="C799" s="106"/>
      <c r="D799" s="114"/>
      <c r="E799" s="52"/>
      <c r="F799" s="52"/>
      <c r="G799" s="112"/>
      <c r="H799" s="58"/>
    </row>
    <row r="800" spans="1:8" x14ac:dyDescent="0.2">
      <c r="A800" s="108"/>
      <c r="B800" s="107"/>
      <c r="C800" s="106"/>
      <c r="D800" s="114"/>
      <c r="E800" s="52"/>
      <c r="F800" s="52"/>
      <c r="G800" s="112"/>
      <c r="H800" s="58"/>
    </row>
    <row r="801" spans="1:8" x14ac:dyDescent="0.2">
      <c r="A801" s="108"/>
      <c r="B801" s="107"/>
      <c r="C801" s="106"/>
      <c r="D801" s="114"/>
      <c r="E801" s="52"/>
      <c r="F801" s="52"/>
      <c r="G801" s="112"/>
      <c r="H801" s="58"/>
    </row>
    <row r="802" spans="1:8" x14ac:dyDescent="0.2">
      <c r="A802" s="108"/>
      <c r="B802" s="107"/>
      <c r="C802" s="106"/>
      <c r="D802" s="114"/>
      <c r="E802" s="52"/>
      <c r="F802" s="52"/>
      <c r="G802" s="112"/>
      <c r="H802" s="58"/>
    </row>
    <row r="803" spans="1:8" x14ac:dyDescent="0.2">
      <c r="A803" s="108"/>
      <c r="B803" s="107"/>
      <c r="C803" s="106"/>
      <c r="D803" s="114"/>
      <c r="E803" s="52"/>
      <c r="F803" s="52"/>
      <c r="G803" s="112"/>
      <c r="H803" s="58"/>
    </row>
    <row r="804" spans="1:8" x14ac:dyDescent="0.2">
      <c r="A804" s="108"/>
      <c r="B804" s="107"/>
      <c r="C804" s="106"/>
      <c r="D804" s="114"/>
      <c r="E804" s="52"/>
      <c r="F804" s="52"/>
      <c r="G804" s="112"/>
      <c r="H804" s="58"/>
    </row>
    <row r="805" spans="1:8" x14ac:dyDescent="0.2">
      <c r="A805" s="108"/>
      <c r="B805" s="107"/>
      <c r="C805" s="106"/>
      <c r="D805" s="114"/>
      <c r="E805" s="52"/>
      <c r="F805" s="52"/>
      <c r="G805" s="112"/>
      <c r="H805" s="58"/>
    </row>
    <row r="806" spans="1:8" x14ac:dyDescent="0.2">
      <c r="A806" s="108"/>
      <c r="B806" s="107"/>
      <c r="C806" s="106"/>
      <c r="D806" s="114"/>
      <c r="E806" s="52"/>
      <c r="F806" s="52"/>
      <c r="G806" s="112"/>
      <c r="H806" s="58"/>
    </row>
    <row r="807" spans="1:8" x14ac:dyDescent="0.2">
      <c r="A807" s="108"/>
      <c r="B807" s="107"/>
      <c r="C807" s="106"/>
      <c r="D807" s="114"/>
      <c r="E807" s="52"/>
      <c r="F807" s="52"/>
      <c r="G807" s="112"/>
      <c r="H807" s="58"/>
    </row>
    <row r="808" spans="1:8" x14ac:dyDescent="0.2">
      <c r="A808" s="108"/>
      <c r="B808" s="107"/>
      <c r="C808" s="106"/>
      <c r="D808" s="114"/>
      <c r="E808" s="52"/>
      <c r="F808" s="52"/>
      <c r="G808" s="112"/>
      <c r="H808" s="58"/>
    </row>
    <row r="809" spans="1:8" x14ac:dyDescent="0.2">
      <c r="A809" s="108"/>
      <c r="B809" s="107"/>
      <c r="C809" s="106"/>
      <c r="D809" s="114"/>
      <c r="E809" s="52"/>
      <c r="F809" s="52"/>
      <c r="G809" s="112"/>
      <c r="H809" s="58"/>
    </row>
    <row r="810" spans="1:8" x14ac:dyDescent="0.2">
      <c r="A810" s="108"/>
      <c r="B810" s="107"/>
      <c r="C810" s="106"/>
      <c r="D810" s="114"/>
      <c r="E810" s="52"/>
      <c r="F810" s="52"/>
      <c r="G810" s="112"/>
      <c r="H810" s="58"/>
    </row>
    <row r="811" spans="1:8" x14ac:dyDescent="0.2">
      <c r="A811" s="108"/>
      <c r="B811" s="107"/>
      <c r="C811" s="106"/>
      <c r="D811" s="114"/>
      <c r="E811" s="52"/>
      <c r="F811" s="52"/>
      <c r="G811" s="112"/>
      <c r="H811" s="58"/>
    </row>
    <row r="812" spans="1:8" x14ac:dyDescent="0.2">
      <c r="A812" s="108"/>
      <c r="B812" s="107"/>
      <c r="C812" s="106"/>
      <c r="D812" s="114"/>
      <c r="E812" s="52"/>
      <c r="F812" s="52"/>
      <c r="G812" s="112"/>
      <c r="H812" s="58"/>
    </row>
    <row r="813" spans="1:8" x14ac:dyDescent="0.2">
      <c r="A813" s="108"/>
      <c r="B813" s="107"/>
      <c r="C813" s="106"/>
      <c r="D813" s="114"/>
      <c r="E813" s="52"/>
      <c r="F813" s="52"/>
      <c r="G813" s="112"/>
      <c r="H813" s="58"/>
    </row>
    <row r="814" spans="1:8" x14ac:dyDescent="0.2">
      <c r="A814" s="108"/>
      <c r="B814" s="107"/>
      <c r="C814" s="106"/>
      <c r="D814" s="114"/>
      <c r="E814" s="52"/>
      <c r="F814" s="52"/>
      <c r="G814" s="112"/>
      <c r="H814" s="58"/>
    </row>
    <row r="815" spans="1:8" x14ac:dyDescent="0.2">
      <c r="A815" s="108"/>
      <c r="B815" s="107"/>
      <c r="C815" s="106"/>
      <c r="D815" s="114"/>
      <c r="E815" s="52"/>
      <c r="F815" s="52"/>
      <c r="G815" s="112"/>
      <c r="H815" s="58"/>
    </row>
    <row r="816" spans="1:8" x14ac:dyDescent="0.2">
      <c r="A816" s="108"/>
      <c r="B816" s="107"/>
      <c r="C816" s="106"/>
      <c r="D816" s="114"/>
      <c r="E816" s="52"/>
      <c r="F816" s="52"/>
      <c r="G816" s="112"/>
      <c r="H816" s="58"/>
    </row>
    <row r="817" spans="1:8" x14ac:dyDescent="0.2">
      <c r="A817" s="108"/>
      <c r="B817" s="107"/>
      <c r="C817" s="106"/>
      <c r="D817" s="114"/>
      <c r="E817" s="52"/>
      <c r="F817" s="52"/>
      <c r="G817" s="112"/>
      <c r="H817" s="58"/>
    </row>
    <row r="818" spans="1:8" x14ac:dyDescent="0.2">
      <c r="A818" s="108"/>
      <c r="B818" s="107"/>
      <c r="C818" s="106"/>
      <c r="D818" s="114"/>
      <c r="E818" s="52"/>
      <c r="F818" s="52"/>
      <c r="G818" s="112"/>
      <c r="H818" s="58"/>
    </row>
    <row r="819" spans="1:8" x14ac:dyDescent="0.2">
      <c r="A819" s="108"/>
      <c r="B819" s="107"/>
      <c r="C819" s="106"/>
      <c r="D819" s="114"/>
      <c r="E819" s="52"/>
      <c r="F819" s="52"/>
      <c r="G819" s="112"/>
      <c r="H819" s="58"/>
    </row>
    <row r="820" spans="1:8" x14ac:dyDescent="0.2">
      <c r="A820" s="108"/>
      <c r="B820" s="107"/>
      <c r="C820" s="106"/>
      <c r="D820" s="114"/>
      <c r="E820" s="52"/>
      <c r="F820" s="52"/>
      <c r="G820" s="112"/>
      <c r="H820" s="58"/>
    </row>
    <row r="821" spans="1:8" x14ac:dyDescent="0.2">
      <c r="A821" s="108"/>
      <c r="B821" s="107"/>
      <c r="C821" s="106"/>
      <c r="D821" s="114"/>
      <c r="E821" s="52"/>
      <c r="F821" s="52"/>
      <c r="G821" s="112"/>
      <c r="H821" s="58"/>
    </row>
    <row r="822" spans="1:8" x14ac:dyDescent="0.2">
      <c r="A822" s="108"/>
      <c r="B822" s="107"/>
      <c r="C822" s="106"/>
      <c r="D822" s="114"/>
      <c r="E822" s="52"/>
      <c r="F822" s="52"/>
      <c r="G822" s="112"/>
      <c r="H822" s="58"/>
    </row>
    <row r="823" spans="1:8" x14ac:dyDescent="0.2">
      <c r="A823" s="108"/>
      <c r="B823" s="107"/>
      <c r="C823" s="106"/>
      <c r="D823" s="114"/>
      <c r="E823" s="52"/>
      <c r="F823" s="52"/>
      <c r="G823" s="112"/>
      <c r="H823" s="58"/>
    </row>
    <row r="824" spans="1:8" x14ac:dyDescent="0.2">
      <c r="A824" s="108"/>
      <c r="B824" s="107"/>
      <c r="C824" s="106"/>
      <c r="D824" s="114"/>
      <c r="E824" s="52"/>
      <c r="F824" s="52"/>
      <c r="G824" s="112"/>
      <c r="H824" s="58"/>
    </row>
    <row r="825" spans="1:8" x14ac:dyDescent="0.2">
      <c r="A825" s="108"/>
      <c r="B825" s="107"/>
      <c r="C825" s="106"/>
      <c r="D825" s="114"/>
      <c r="E825" s="52"/>
      <c r="F825" s="52"/>
      <c r="G825" s="112"/>
      <c r="H825" s="58"/>
    </row>
    <row r="826" spans="1:8" x14ac:dyDescent="0.2">
      <c r="A826" s="108"/>
      <c r="B826" s="107"/>
      <c r="C826" s="106"/>
      <c r="D826" s="114"/>
      <c r="E826" s="52"/>
      <c r="F826" s="52"/>
      <c r="G826" s="112"/>
      <c r="H826" s="58"/>
    </row>
    <row r="827" spans="1:8" x14ac:dyDescent="0.2">
      <c r="A827" s="108"/>
      <c r="B827" s="107"/>
      <c r="C827" s="106"/>
      <c r="D827" s="114"/>
      <c r="E827" s="52"/>
      <c r="F827" s="52"/>
      <c r="G827" s="112"/>
      <c r="H827" s="58"/>
    </row>
    <row r="828" spans="1:8" x14ac:dyDescent="0.2">
      <c r="A828" s="108"/>
      <c r="B828" s="107"/>
      <c r="C828" s="106"/>
      <c r="D828" s="114"/>
      <c r="E828" s="52"/>
      <c r="F828" s="52"/>
      <c r="G828" s="112"/>
      <c r="H828" s="58"/>
    </row>
    <row r="829" spans="1:8" x14ac:dyDescent="0.2">
      <c r="A829" s="108"/>
      <c r="B829" s="107"/>
      <c r="C829" s="106"/>
      <c r="D829" s="114"/>
      <c r="E829" s="52"/>
      <c r="F829" s="52"/>
      <c r="G829" s="112"/>
      <c r="H829" s="58"/>
    </row>
    <row r="830" spans="1:8" x14ac:dyDescent="0.2">
      <c r="A830" s="108"/>
      <c r="B830" s="107"/>
      <c r="C830" s="106"/>
      <c r="D830" s="114"/>
      <c r="E830" s="52"/>
      <c r="F830" s="52"/>
      <c r="G830" s="112"/>
      <c r="H830" s="58"/>
    </row>
    <row r="831" spans="1:8" x14ac:dyDescent="0.2">
      <c r="A831" s="108"/>
      <c r="B831" s="107"/>
      <c r="C831" s="106"/>
      <c r="D831" s="114"/>
      <c r="E831" s="52"/>
      <c r="F831" s="52"/>
      <c r="G831" s="112"/>
      <c r="H831" s="58"/>
    </row>
    <row r="832" spans="1:8" x14ac:dyDescent="0.2">
      <c r="A832" s="108"/>
      <c r="B832" s="107"/>
      <c r="C832" s="106"/>
      <c r="D832" s="114"/>
      <c r="E832" s="52"/>
      <c r="F832" s="52"/>
      <c r="G832" s="112"/>
      <c r="H832" s="58"/>
    </row>
    <row r="833" spans="1:8" x14ac:dyDescent="0.2">
      <c r="A833" s="108"/>
      <c r="B833" s="107"/>
      <c r="C833" s="106"/>
      <c r="D833" s="114"/>
      <c r="E833" s="52"/>
      <c r="F833" s="52"/>
      <c r="G833" s="112"/>
      <c r="H833" s="58"/>
    </row>
    <row r="834" spans="1:8" x14ac:dyDescent="0.2">
      <c r="A834" s="108"/>
      <c r="B834" s="107"/>
      <c r="C834" s="106"/>
      <c r="D834" s="114"/>
      <c r="E834" s="52"/>
      <c r="F834" s="52"/>
      <c r="G834" s="112"/>
      <c r="H834" s="58"/>
    </row>
    <row r="835" spans="1:8" x14ac:dyDescent="0.2">
      <c r="A835" s="108"/>
      <c r="B835" s="107"/>
      <c r="C835" s="106"/>
      <c r="D835" s="114"/>
      <c r="E835" s="52"/>
      <c r="F835" s="52"/>
      <c r="G835" s="112"/>
      <c r="H835" s="58"/>
    </row>
    <row r="836" spans="1:8" x14ac:dyDescent="0.2">
      <c r="A836" s="108"/>
      <c r="B836" s="107"/>
      <c r="C836" s="106"/>
      <c r="D836" s="114"/>
      <c r="E836" s="52"/>
      <c r="F836" s="52"/>
      <c r="G836" s="112"/>
      <c r="H836" s="58"/>
    </row>
    <row r="837" spans="1:8" x14ac:dyDescent="0.2">
      <c r="A837" s="108"/>
      <c r="B837" s="107"/>
      <c r="C837" s="106"/>
      <c r="D837" s="114"/>
      <c r="E837" s="52"/>
      <c r="F837" s="52"/>
      <c r="G837" s="112"/>
      <c r="H837" s="58"/>
    </row>
    <row r="838" spans="1:8" x14ac:dyDescent="0.2">
      <c r="A838" s="108"/>
      <c r="B838" s="107"/>
      <c r="C838" s="106"/>
      <c r="D838" s="114"/>
      <c r="E838" s="52"/>
      <c r="F838" s="52"/>
      <c r="G838" s="112"/>
      <c r="H838" s="58"/>
    </row>
    <row r="839" spans="1:8" x14ac:dyDescent="0.2">
      <c r="A839" s="108"/>
      <c r="B839" s="107"/>
      <c r="C839" s="106"/>
      <c r="D839" s="114"/>
      <c r="E839" s="52"/>
      <c r="F839" s="52"/>
      <c r="G839" s="112"/>
      <c r="H839" s="58"/>
    </row>
    <row r="840" spans="1:8" x14ac:dyDescent="0.2">
      <c r="A840" s="108"/>
      <c r="B840" s="107"/>
      <c r="C840" s="106"/>
      <c r="D840" s="114"/>
      <c r="E840" s="52"/>
      <c r="F840" s="52"/>
      <c r="G840" s="112"/>
      <c r="H840" s="58"/>
    </row>
    <row r="841" spans="1:8" x14ac:dyDescent="0.2">
      <c r="A841" s="108"/>
      <c r="B841" s="107"/>
      <c r="C841" s="106"/>
      <c r="D841" s="114"/>
      <c r="E841" s="52"/>
      <c r="F841" s="52"/>
      <c r="G841" s="112"/>
      <c r="H841" s="58"/>
    </row>
    <row r="842" spans="1:8" x14ac:dyDescent="0.2">
      <c r="A842" s="108"/>
      <c r="B842" s="107"/>
      <c r="C842" s="106"/>
      <c r="D842" s="114"/>
      <c r="E842" s="52"/>
      <c r="F842" s="52"/>
      <c r="G842" s="112"/>
      <c r="H842" s="58"/>
    </row>
    <row r="843" spans="1:8" x14ac:dyDescent="0.2">
      <c r="A843" s="108"/>
      <c r="B843" s="107"/>
      <c r="C843" s="106"/>
      <c r="D843" s="114"/>
      <c r="E843" s="52"/>
      <c r="F843" s="52"/>
      <c r="G843" s="112"/>
      <c r="H843" s="58"/>
    </row>
    <row r="844" spans="1:8" x14ac:dyDescent="0.2">
      <c r="A844" s="108"/>
      <c r="B844" s="107"/>
      <c r="C844" s="106"/>
      <c r="D844" s="114"/>
      <c r="E844" s="52"/>
      <c r="F844" s="52"/>
      <c r="G844" s="112"/>
      <c r="H844" s="58"/>
    </row>
    <row r="845" spans="1:8" x14ac:dyDescent="0.2">
      <c r="A845" s="108"/>
      <c r="B845" s="107"/>
      <c r="C845" s="106"/>
      <c r="D845" s="114"/>
      <c r="E845" s="52"/>
      <c r="F845" s="52"/>
      <c r="G845" s="112"/>
      <c r="H845" s="58"/>
    </row>
    <row r="846" spans="1:8" x14ac:dyDescent="0.2">
      <c r="A846" s="108"/>
      <c r="B846" s="107"/>
      <c r="C846" s="106"/>
      <c r="D846" s="114"/>
      <c r="E846" s="52"/>
      <c r="F846" s="52"/>
      <c r="G846" s="112"/>
      <c r="H846" s="58"/>
    </row>
    <row r="847" spans="1:8" x14ac:dyDescent="0.2">
      <c r="A847" s="108"/>
      <c r="B847" s="107"/>
      <c r="C847" s="106"/>
      <c r="D847" s="114"/>
      <c r="E847" s="52"/>
      <c r="F847" s="52"/>
      <c r="G847" s="112"/>
      <c r="H847" s="58"/>
    </row>
    <row r="848" spans="1:8" x14ac:dyDescent="0.2">
      <c r="A848" s="108"/>
      <c r="B848" s="107"/>
      <c r="C848" s="106"/>
      <c r="D848" s="114"/>
      <c r="E848" s="52"/>
      <c r="F848" s="52"/>
      <c r="G848" s="112"/>
      <c r="H848" s="58"/>
    </row>
    <row r="849" spans="1:8" x14ac:dyDescent="0.2">
      <c r="A849" s="108"/>
      <c r="B849" s="107"/>
      <c r="C849" s="106"/>
      <c r="D849" s="114"/>
      <c r="E849" s="52"/>
      <c r="F849" s="52"/>
      <c r="G849" s="112"/>
      <c r="H849" s="58"/>
    </row>
    <row r="850" spans="1:8" x14ac:dyDescent="0.2">
      <c r="A850" s="108"/>
      <c r="B850" s="107"/>
      <c r="C850" s="106"/>
      <c r="D850" s="114"/>
      <c r="E850" s="52"/>
      <c r="F850" s="52"/>
      <c r="G850" s="112"/>
      <c r="H850" s="58"/>
    </row>
    <row r="851" spans="1:8" x14ac:dyDescent="0.2">
      <c r="A851" s="108"/>
      <c r="B851" s="107"/>
      <c r="C851" s="106"/>
      <c r="D851" s="114"/>
      <c r="E851" s="52"/>
      <c r="F851" s="52"/>
      <c r="G851" s="112"/>
      <c r="H851" s="58"/>
    </row>
    <row r="852" spans="1:8" x14ac:dyDescent="0.2">
      <c r="A852" s="108"/>
      <c r="B852" s="107"/>
      <c r="C852" s="106"/>
      <c r="D852" s="114"/>
      <c r="E852" s="52"/>
      <c r="F852" s="52"/>
      <c r="G852" s="112"/>
      <c r="H852" s="58"/>
    </row>
    <row r="853" spans="1:8" x14ac:dyDescent="0.2">
      <c r="A853" s="108"/>
      <c r="B853" s="107"/>
      <c r="C853" s="106"/>
      <c r="D853" s="114"/>
      <c r="E853" s="52"/>
      <c r="F853" s="52"/>
      <c r="G853" s="112"/>
      <c r="H853" s="58"/>
    </row>
    <row r="854" spans="1:8" x14ac:dyDescent="0.2">
      <c r="A854" s="108"/>
      <c r="B854" s="107"/>
      <c r="C854" s="106"/>
      <c r="D854" s="114"/>
      <c r="E854" s="52"/>
      <c r="F854" s="52"/>
      <c r="G854" s="112"/>
      <c r="H854" s="58"/>
    </row>
    <row r="855" spans="1:8" x14ac:dyDescent="0.2">
      <c r="A855" s="108"/>
      <c r="B855" s="107"/>
      <c r="C855" s="106"/>
      <c r="D855" s="114"/>
      <c r="E855" s="52"/>
      <c r="F855" s="52"/>
      <c r="G855" s="112"/>
      <c r="H855" s="58"/>
    </row>
    <row r="856" spans="1:8" x14ac:dyDescent="0.2">
      <c r="A856" s="108"/>
      <c r="B856" s="107"/>
      <c r="C856" s="106"/>
      <c r="D856" s="114"/>
      <c r="E856" s="52"/>
      <c r="F856" s="52"/>
      <c r="G856" s="112"/>
      <c r="H856" s="58"/>
    </row>
    <row r="857" spans="1:8" x14ac:dyDescent="0.2">
      <c r="A857" s="108"/>
      <c r="B857" s="107"/>
      <c r="C857" s="106"/>
      <c r="D857" s="114"/>
      <c r="E857" s="52"/>
      <c r="F857" s="52"/>
      <c r="G857" s="112"/>
      <c r="H857" s="58"/>
    </row>
    <row r="858" spans="1:8" x14ac:dyDescent="0.2">
      <c r="A858" s="108"/>
      <c r="B858" s="107"/>
      <c r="C858" s="106"/>
      <c r="D858" s="114"/>
      <c r="E858" s="52"/>
      <c r="F858" s="52"/>
      <c r="G858" s="112"/>
      <c r="H858" s="58"/>
    </row>
    <row r="859" spans="1:8" x14ac:dyDescent="0.2">
      <c r="A859" s="108"/>
      <c r="B859" s="107"/>
      <c r="C859" s="106"/>
      <c r="D859" s="114"/>
      <c r="E859" s="52"/>
      <c r="F859" s="52"/>
      <c r="G859" s="112"/>
      <c r="H859" s="58"/>
    </row>
    <row r="860" spans="1:8" x14ac:dyDescent="0.2">
      <c r="A860" s="108"/>
      <c r="B860" s="107"/>
      <c r="C860" s="106"/>
      <c r="D860" s="114"/>
      <c r="E860" s="52"/>
      <c r="F860" s="52"/>
      <c r="G860" s="112"/>
      <c r="H860" s="58"/>
    </row>
    <row r="861" spans="1:8" x14ac:dyDescent="0.2">
      <c r="A861" s="108"/>
      <c r="B861" s="107"/>
      <c r="C861" s="106"/>
      <c r="D861" s="114"/>
      <c r="E861" s="52"/>
      <c r="F861" s="52"/>
      <c r="G861" s="112"/>
      <c r="H861" s="58"/>
    </row>
    <row r="862" spans="1:8" x14ac:dyDescent="0.2">
      <c r="A862" s="108"/>
      <c r="B862" s="107"/>
      <c r="C862" s="106"/>
      <c r="D862" s="114"/>
      <c r="E862" s="52"/>
      <c r="F862" s="52"/>
      <c r="G862" s="112"/>
      <c r="H862" s="58"/>
    </row>
    <row r="863" spans="1:8" x14ac:dyDescent="0.2">
      <c r="A863" s="108"/>
      <c r="B863" s="107"/>
      <c r="C863" s="106"/>
      <c r="D863" s="114"/>
      <c r="E863" s="52"/>
      <c r="F863" s="52"/>
      <c r="G863" s="112"/>
      <c r="H863" s="58"/>
    </row>
    <row r="864" spans="1:8" x14ac:dyDescent="0.2">
      <c r="A864" s="108"/>
      <c r="B864" s="107"/>
      <c r="C864" s="106"/>
      <c r="D864" s="114"/>
      <c r="E864" s="52"/>
      <c r="F864" s="52"/>
      <c r="G864" s="112"/>
      <c r="H864" s="58"/>
    </row>
    <row r="865" spans="1:8" x14ac:dyDescent="0.2">
      <c r="A865" s="108"/>
      <c r="B865" s="107"/>
      <c r="C865" s="106"/>
      <c r="D865" s="114"/>
      <c r="E865" s="52"/>
      <c r="F865" s="52"/>
      <c r="G865" s="112"/>
      <c r="H865" s="58"/>
    </row>
    <row r="866" spans="1:8" x14ac:dyDescent="0.2">
      <c r="A866" s="108"/>
      <c r="B866" s="107"/>
      <c r="C866" s="106"/>
      <c r="D866" s="114"/>
      <c r="E866" s="52"/>
      <c r="F866" s="52"/>
      <c r="G866" s="112"/>
      <c r="H866" s="58"/>
    </row>
    <row r="867" spans="1:8" x14ac:dyDescent="0.2">
      <c r="A867" s="108"/>
      <c r="B867" s="107"/>
      <c r="C867" s="106"/>
      <c r="D867" s="114"/>
      <c r="E867" s="52"/>
      <c r="F867" s="52"/>
      <c r="G867" s="112"/>
      <c r="H867" s="58"/>
    </row>
    <row r="868" spans="1:8" x14ac:dyDescent="0.2">
      <c r="A868" s="108"/>
      <c r="B868" s="107"/>
      <c r="C868" s="106"/>
      <c r="D868" s="114"/>
      <c r="E868" s="52"/>
      <c r="F868" s="52"/>
      <c r="G868" s="112"/>
      <c r="H868" s="58"/>
    </row>
    <row r="869" spans="1:8" x14ac:dyDescent="0.2">
      <c r="A869" s="108"/>
      <c r="B869" s="107"/>
      <c r="C869" s="106"/>
      <c r="D869" s="114"/>
      <c r="E869" s="52"/>
      <c r="F869" s="52"/>
      <c r="G869" s="112"/>
      <c r="H869" s="58"/>
    </row>
    <row r="870" spans="1:8" x14ac:dyDescent="0.2">
      <c r="A870" s="108"/>
      <c r="B870" s="107"/>
      <c r="C870" s="106"/>
      <c r="D870" s="114"/>
      <c r="E870" s="52"/>
      <c r="F870" s="52"/>
      <c r="G870" s="112"/>
      <c r="H870" s="58"/>
    </row>
    <row r="871" spans="1:8" x14ac:dyDescent="0.2">
      <c r="A871" s="108"/>
      <c r="B871" s="107"/>
      <c r="C871" s="106"/>
      <c r="D871" s="114"/>
      <c r="E871" s="52"/>
      <c r="F871" s="52"/>
      <c r="G871" s="112"/>
      <c r="H871" s="58"/>
    </row>
    <row r="872" spans="1:8" x14ac:dyDescent="0.2">
      <c r="A872" s="108"/>
      <c r="B872" s="107"/>
      <c r="C872" s="106"/>
      <c r="D872" s="114"/>
      <c r="E872" s="52"/>
      <c r="F872" s="52"/>
      <c r="G872" s="112"/>
      <c r="H872" s="58"/>
    </row>
    <row r="873" spans="1:8" x14ac:dyDescent="0.2">
      <c r="A873" s="108"/>
      <c r="B873" s="107"/>
      <c r="C873" s="106"/>
      <c r="D873" s="114"/>
      <c r="E873" s="52"/>
      <c r="F873" s="52"/>
      <c r="G873" s="112"/>
      <c r="H873" s="58"/>
    </row>
    <row r="874" spans="1:8" x14ac:dyDescent="0.2">
      <c r="A874" s="108"/>
      <c r="B874" s="107"/>
      <c r="C874" s="106"/>
      <c r="D874" s="114"/>
      <c r="E874" s="52"/>
      <c r="F874" s="52"/>
      <c r="G874" s="112"/>
      <c r="H874" s="58"/>
    </row>
    <row r="875" spans="1:8" x14ac:dyDescent="0.2">
      <c r="A875" s="108"/>
      <c r="B875" s="107"/>
      <c r="C875" s="106"/>
      <c r="D875" s="114"/>
      <c r="E875" s="52"/>
      <c r="F875" s="52"/>
      <c r="G875" s="112"/>
      <c r="H875" s="58"/>
    </row>
    <row r="876" spans="1:8" x14ac:dyDescent="0.2">
      <c r="A876" s="108"/>
      <c r="B876" s="107"/>
      <c r="C876" s="106"/>
      <c r="D876" s="114"/>
      <c r="E876" s="52"/>
      <c r="F876" s="52"/>
      <c r="G876" s="112"/>
      <c r="H876" s="58"/>
    </row>
    <row r="877" spans="1:8" x14ac:dyDescent="0.2">
      <c r="A877" s="108"/>
      <c r="B877" s="107"/>
      <c r="C877" s="106"/>
      <c r="D877" s="114"/>
      <c r="E877" s="52"/>
      <c r="F877" s="52"/>
      <c r="G877" s="112"/>
      <c r="H877" s="58"/>
    </row>
    <row r="878" spans="1:8" x14ac:dyDescent="0.2">
      <c r="A878" s="108"/>
      <c r="B878" s="107"/>
      <c r="C878" s="106"/>
      <c r="D878" s="114"/>
      <c r="E878" s="52"/>
      <c r="F878" s="52"/>
      <c r="G878" s="112"/>
      <c r="H878" s="58"/>
    </row>
    <row r="879" spans="1:8" x14ac:dyDescent="0.2">
      <c r="A879" s="108"/>
      <c r="B879" s="107"/>
      <c r="C879" s="106"/>
      <c r="D879" s="114"/>
      <c r="E879" s="52"/>
      <c r="F879" s="52"/>
      <c r="G879" s="112"/>
      <c r="H879" s="58"/>
    </row>
    <row r="880" spans="1:8" x14ac:dyDescent="0.2">
      <c r="A880" s="108"/>
      <c r="B880" s="107"/>
      <c r="C880" s="106"/>
      <c r="D880" s="114"/>
      <c r="E880" s="52"/>
      <c r="F880" s="52"/>
      <c r="G880" s="112"/>
      <c r="H880" s="58"/>
    </row>
    <row r="881" spans="1:8" x14ac:dyDescent="0.2">
      <c r="A881" s="108"/>
      <c r="B881" s="107"/>
      <c r="C881" s="106"/>
      <c r="D881" s="114"/>
      <c r="E881" s="52"/>
      <c r="F881" s="52"/>
      <c r="G881" s="112"/>
      <c r="H881" s="58"/>
    </row>
    <row r="882" spans="1:8" x14ac:dyDescent="0.2">
      <c r="A882" s="108"/>
      <c r="B882" s="107"/>
      <c r="C882" s="106"/>
      <c r="D882" s="114"/>
      <c r="E882" s="52"/>
      <c r="F882" s="52"/>
      <c r="G882" s="112"/>
      <c r="H882" s="58"/>
    </row>
    <row r="883" spans="1:8" x14ac:dyDescent="0.2">
      <c r="A883" s="108"/>
      <c r="B883" s="107"/>
      <c r="C883" s="106"/>
      <c r="D883" s="114"/>
      <c r="E883" s="52"/>
      <c r="F883" s="52"/>
      <c r="G883" s="112"/>
      <c r="H883" s="58"/>
    </row>
    <row r="884" spans="1:8" x14ac:dyDescent="0.2">
      <c r="A884" s="108"/>
      <c r="B884" s="107"/>
      <c r="C884" s="106"/>
      <c r="D884" s="114"/>
      <c r="E884" s="52"/>
      <c r="F884" s="52"/>
      <c r="G884" s="112"/>
      <c r="H884" s="58"/>
    </row>
    <row r="885" spans="1:8" x14ac:dyDescent="0.2">
      <c r="A885" s="108"/>
      <c r="B885" s="107"/>
      <c r="C885" s="106"/>
      <c r="D885" s="114"/>
      <c r="E885" s="52"/>
      <c r="F885" s="52"/>
      <c r="G885" s="112"/>
      <c r="H885" s="58"/>
    </row>
    <row r="886" spans="1:8" x14ac:dyDescent="0.2">
      <c r="A886" s="108"/>
      <c r="B886" s="107"/>
      <c r="C886" s="106"/>
      <c r="D886" s="114"/>
      <c r="E886" s="52"/>
      <c r="F886" s="52"/>
      <c r="G886" s="112"/>
      <c r="H886" s="58"/>
    </row>
    <row r="887" spans="1:8" x14ac:dyDescent="0.2">
      <c r="A887" s="108"/>
      <c r="B887" s="107"/>
      <c r="C887" s="106"/>
      <c r="D887" s="114"/>
      <c r="E887" s="52"/>
      <c r="F887" s="52"/>
      <c r="G887" s="112"/>
      <c r="H887" s="58"/>
    </row>
    <row r="888" spans="1:8" x14ac:dyDescent="0.2">
      <c r="A888" s="108"/>
      <c r="B888" s="107"/>
      <c r="C888" s="106"/>
      <c r="D888" s="114"/>
      <c r="E888" s="52"/>
      <c r="F888" s="52"/>
      <c r="G888" s="112"/>
      <c r="H888" s="58"/>
    </row>
    <row r="889" spans="1:8" x14ac:dyDescent="0.2">
      <c r="A889" s="108"/>
      <c r="B889" s="107"/>
      <c r="C889" s="106"/>
      <c r="D889" s="114"/>
      <c r="E889" s="52"/>
      <c r="F889" s="52"/>
      <c r="G889" s="112"/>
      <c r="H889" s="58"/>
    </row>
    <row r="890" spans="1:8" x14ac:dyDescent="0.2">
      <c r="A890" s="108"/>
      <c r="B890" s="107"/>
      <c r="C890" s="106"/>
      <c r="D890" s="114"/>
      <c r="E890" s="52"/>
      <c r="F890" s="52"/>
      <c r="G890" s="112"/>
      <c r="H890" s="58"/>
    </row>
    <row r="891" spans="1:8" x14ac:dyDescent="0.2">
      <c r="A891" s="108"/>
      <c r="B891" s="107"/>
      <c r="C891" s="106"/>
      <c r="D891" s="114"/>
      <c r="E891" s="52"/>
      <c r="F891" s="52"/>
      <c r="G891" s="112"/>
      <c r="H891" s="58"/>
    </row>
    <row r="892" spans="1:8" x14ac:dyDescent="0.2">
      <c r="A892" s="108"/>
      <c r="B892" s="107"/>
      <c r="C892" s="106"/>
      <c r="D892" s="114"/>
      <c r="E892" s="52"/>
      <c r="F892" s="52"/>
      <c r="G892" s="112"/>
      <c r="H892" s="58"/>
    </row>
    <row r="893" spans="1:8" x14ac:dyDescent="0.2">
      <c r="A893" s="108"/>
      <c r="B893" s="107"/>
      <c r="C893" s="106"/>
      <c r="D893" s="114"/>
      <c r="E893" s="52"/>
      <c r="F893" s="52"/>
      <c r="G893" s="112"/>
      <c r="H893" s="58"/>
    </row>
    <row r="894" spans="1:8" x14ac:dyDescent="0.2">
      <c r="A894" s="108"/>
      <c r="B894" s="107"/>
      <c r="C894" s="106"/>
      <c r="D894" s="114"/>
      <c r="E894" s="52"/>
      <c r="F894" s="52"/>
      <c r="G894" s="112"/>
      <c r="H894" s="58"/>
    </row>
    <row r="895" spans="1:8" x14ac:dyDescent="0.2">
      <c r="A895" s="108"/>
      <c r="B895" s="107"/>
      <c r="C895" s="106"/>
      <c r="D895" s="114"/>
      <c r="E895" s="52"/>
      <c r="F895" s="52"/>
      <c r="G895" s="112"/>
      <c r="H895" s="58"/>
    </row>
    <row r="896" spans="1:8" x14ac:dyDescent="0.2">
      <c r="A896" s="108"/>
      <c r="B896" s="107"/>
      <c r="C896" s="106"/>
      <c r="D896" s="114"/>
      <c r="E896" s="52"/>
      <c r="F896" s="52"/>
      <c r="G896" s="112"/>
      <c r="H896" s="58"/>
    </row>
    <row r="897" spans="1:8" x14ac:dyDescent="0.2">
      <c r="A897" s="108"/>
      <c r="B897" s="107"/>
      <c r="C897" s="106"/>
      <c r="D897" s="114"/>
      <c r="E897" s="52"/>
      <c r="F897" s="52"/>
      <c r="G897" s="112"/>
      <c r="H897" s="58"/>
    </row>
    <row r="898" spans="1:8" x14ac:dyDescent="0.2">
      <c r="A898" s="108"/>
      <c r="B898" s="107"/>
      <c r="C898" s="106"/>
      <c r="D898" s="114"/>
      <c r="E898" s="52"/>
      <c r="F898" s="52"/>
      <c r="G898" s="112"/>
      <c r="H898" s="58"/>
    </row>
    <row r="899" spans="1:8" x14ac:dyDescent="0.2">
      <c r="A899" s="108"/>
      <c r="B899" s="107"/>
      <c r="C899" s="106"/>
      <c r="D899" s="114"/>
      <c r="E899" s="52"/>
      <c r="F899" s="52"/>
      <c r="G899" s="112"/>
      <c r="H899" s="58"/>
    </row>
    <row r="900" spans="1:8" x14ac:dyDescent="0.2">
      <c r="A900" s="108"/>
      <c r="B900" s="107"/>
      <c r="C900" s="106"/>
      <c r="D900" s="114"/>
      <c r="E900" s="52"/>
      <c r="F900" s="52"/>
      <c r="G900" s="112"/>
      <c r="H900" s="58"/>
    </row>
    <row r="901" spans="1:8" x14ac:dyDescent="0.2">
      <c r="A901" s="108"/>
      <c r="B901" s="107"/>
      <c r="C901" s="106"/>
      <c r="D901" s="114"/>
      <c r="E901" s="52"/>
      <c r="F901" s="52"/>
      <c r="G901" s="112"/>
      <c r="H901" s="58"/>
    </row>
    <row r="902" spans="1:8" x14ac:dyDescent="0.2">
      <c r="A902" s="108"/>
      <c r="B902" s="107"/>
      <c r="C902" s="106"/>
      <c r="D902" s="114"/>
      <c r="E902" s="52"/>
      <c r="F902" s="52"/>
      <c r="G902" s="112"/>
      <c r="H902" s="58"/>
    </row>
    <row r="903" spans="1:8" x14ac:dyDescent="0.2">
      <c r="A903" s="108"/>
      <c r="B903" s="107"/>
      <c r="C903" s="106"/>
      <c r="D903" s="114"/>
      <c r="E903" s="52"/>
      <c r="F903" s="52"/>
      <c r="G903" s="112"/>
      <c r="H903" s="58"/>
    </row>
    <row r="904" spans="1:8" x14ac:dyDescent="0.2">
      <c r="A904" s="108"/>
      <c r="B904" s="107"/>
      <c r="C904" s="106"/>
      <c r="D904" s="114"/>
      <c r="E904" s="52"/>
      <c r="F904" s="52"/>
      <c r="G904" s="112"/>
      <c r="H904" s="58"/>
    </row>
    <row r="905" spans="1:8" x14ac:dyDescent="0.2">
      <c r="A905" s="108"/>
      <c r="B905" s="107"/>
      <c r="C905" s="106"/>
      <c r="D905" s="114"/>
      <c r="E905" s="52"/>
      <c r="F905" s="52"/>
      <c r="G905" s="112"/>
      <c r="H905" s="58"/>
    </row>
    <row r="906" spans="1:8" x14ac:dyDescent="0.2">
      <c r="A906" s="108"/>
      <c r="B906" s="107"/>
      <c r="C906" s="106"/>
      <c r="D906" s="114"/>
      <c r="E906" s="52"/>
      <c r="F906" s="52"/>
      <c r="G906" s="112"/>
      <c r="H906" s="58"/>
    </row>
    <row r="907" spans="1:8" x14ac:dyDescent="0.2">
      <c r="A907" s="108"/>
      <c r="B907" s="107"/>
      <c r="C907" s="106"/>
      <c r="D907" s="114"/>
      <c r="E907" s="52"/>
      <c r="F907" s="52"/>
      <c r="G907" s="112"/>
      <c r="H907" s="58"/>
    </row>
    <row r="908" spans="1:8" x14ac:dyDescent="0.2">
      <c r="A908" s="108"/>
      <c r="B908" s="107"/>
      <c r="C908" s="106"/>
      <c r="D908" s="114"/>
      <c r="E908" s="52"/>
      <c r="F908" s="52"/>
      <c r="G908" s="112"/>
      <c r="H908" s="58"/>
    </row>
    <row r="909" spans="1:8" x14ac:dyDescent="0.2">
      <c r="A909" s="108"/>
      <c r="B909" s="107"/>
      <c r="C909" s="106"/>
      <c r="D909" s="114"/>
      <c r="E909" s="52"/>
      <c r="F909" s="52"/>
      <c r="G909" s="112"/>
      <c r="H909" s="58"/>
    </row>
    <row r="910" spans="1:8" x14ac:dyDescent="0.2">
      <c r="A910" s="108"/>
      <c r="B910" s="107"/>
      <c r="C910" s="106"/>
      <c r="D910" s="114"/>
      <c r="E910" s="52"/>
      <c r="F910" s="52"/>
      <c r="G910" s="112"/>
      <c r="H910" s="58"/>
    </row>
    <row r="911" spans="1:8" x14ac:dyDescent="0.2">
      <c r="A911" s="108"/>
      <c r="B911" s="107"/>
      <c r="C911" s="106"/>
      <c r="D911" s="114"/>
      <c r="E911" s="52"/>
      <c r="F911" s="52"/>
      <c r="G911" s="112"/>
      <c r="H911" s="58"/>
    </row>
    <row r="912" spans="1:8" x14ac:dyDescent="0.2">
      <c r="A912" s="108"/>
      <c r="B912" s="107"/>
      <c r="C912" s="106"/>
      <c r="D912" s="114"/>
      <c r="E912" s="52"/>
      <c r="F912" s="52"/>
      <c r="G912" s="112"/>
      <c r="H912" s="58"/>
    </row>
    <row r="913" spans="1:8" x14ac:dyDescent="0.2">
      <c r="A913" s="108"/>
      <c r="B913" s="107"/>
      <c r="C913" s="106"/>
      <c r="D913" s="114"/>
      <c r="E913" s="52"/>
      <c r="F913" s="52"/>
      <c r="G913" s="112"/>
      <c r="H913" s="58"/>
    </row>
    <row r="914" spans="1:8" x14ac:dyDescent="0.2">
      <c r="A914" s="108"/>
      <c r="B914" s="107"/>
      <c r="C914" s="106"/>
      <c r="D914" s="114"/>
      <c r="E914" s="52"/>
      <c r="F914" s="52"/>
      <c r="G914" s="112"/>
      <c r="H914" s="58"/>
    </row>
    <row r="915" spans="1:8" x14ac:dyDescent="0.2">
      <c r="A915" s="108"/>
      <c r="B915" s="107"/>
      <c r="C915" s="106"/>
      <c r="D915" s="114"/>
      <c r="E915" s="52"/>
      <c r="F915" s="52"/>
      <c r="G915" s="112"/>
      <c r="H915" s="58"/>
    </row>
    <row r="916" spans="1:8" x14ac:dyDescent="0.2">
      <c r="A916" s="108"/>
      <c r="B916" s="107"/>
      <c r="C916" s="106"/>
      <c r="D916" s="114"/>
      <c r="E916" s="52"/>
      <c r="F916" s="52"/>
      <c r="G916" s="112"/>
      <c r="H916" s="58"/>
    </row>
    <row r="917" spans="1:8" x14ac:dyDescent="0.2">
      <c r="A917" s="108"/>
      <c r="B917" s="107"/>
      <c r="C917" s="106"/>
      <c r="D917" s="114"/>
      <c r="E917" s="52"/>
      <c r="F917" s="52"/>
      <c r="G917" s="112"/>
      <c r="H917" s="58"/>
    </row>
    <row r="918" spans="1:8" x14ac:dyDescent="0.2">
      <c r="A918" s="108"/>
      <c r="B918" s="107"/>
      <c r="C918" s="106"/>
      <c r="D918" s="114"/>
      <c r="E918" s="52"/>
      <c r="F918" s="52"/>
      <c r="G918" s="112"/>
      <c r="H918" s="58"/>
    </row>
    <row r="919" spans="1:8" x14ac:dyDescent="0.2">
      <c r="A919" s="108"/>
      <c r="B919" s="107"/>
      <c r="C919" s="106"/>
      <c r="D919" s="114"/>
      <c r="E919" s="52"/>
      <c r="F919" s="52"/>
      <c r="G919" s="112"/>
      <c r="H919" s="58"/>
    </row>
    <row r="920" spans="1:8" x14ac:dyDescent="0.2">
      <c r="A920" s="108"/>
      <c r="B920" s="107"/>
      <c r="C920" s="106"/>
      <c r="D920" s="114"/>
      <c r="E920" s="52"/>
      <c r="F920" s="52"/>
      <c r="G920" s="112"/>
      <c r="H920" s="58"/>
    </row>
    <row r="921" spans="1:8" x14ac:dyDescent="0.2">
      <c r="A921" s="108"/>
      <c r="B921" s="107"/>
      <c r="C921" s="106"/>
      <c r="D921" s="114"/>
      <c r="E921" s="52"/>
      <c r="F921" s="52"/>
      <c r="G921" s="112"/>
      <c r="H921" s="58"/>
    </row>
    <row r="922" spans="1:8" x14ac:dyDescent="0.2">
      <c r="A922" s="108"/>
      <c r="B922" s="107"/>
      <c r="C922" s="106"/>
      <c r="D922" s="114"/>
      <c r="E922" s="52"/>
      <c r="F922" s="52"/>
      <c r="G922" s="112"/>
      <c r="H922" s="58"/>
    </row>
    <row r="923" spans="1:8" x14ac:dyDescent="0.2">
      <c r="A923" s="108"/>
      <c r="B923" s="107"/>
      <c r="C923" s="106"/>
      <c r="D923" s="114"/>
      <c r="E923" s="52"/>
      <c r="F923" s="52"/>
      <c r="G923" s="112"/>
      <c r="H923" s="58"/>
    </row>
    <row r="924" spans="1:8" x14ac:dyDescent="0.2">
      <c r="A924" s="108"/>
      <c r="B924" s="107"/>
      <c r="C924" s="106"/>
      <c r="D924" s="114"/>
      <c r="E924" s="52"/>
      <c r="F924" s="52"/>
      <c r="G924" s="112"/>
      <c r="H924" s="58"/>
    </row>
    <row r="925" spans="1:8" x14ac:dyDescent="0.2">
      <c r="A925" s="108"/>
      <c r="B925" s="107"/>
      <c r="C925" s="106"/>
      <c r="D925" s="114"/>
      <c r="E925" s="52"/>
      <c r="F925" s="52"/>
      <c r="G925" s="112"/>
      <c r="H925" s="58"/>
    </row>
    <row r="926" spans="1:8" x14ac:dyDescent="0.2">
      <c r="A926" s="108"/>
      <c r="B926" s="107"/>
      <c r="C926" s="106"/>
      <c r="D926" s="114"/>
      <c r="E926" s="52"/>
      <c r="F926" s="52"/>
      <c r="G926" s="112"/>
      <c r="H926" s="58"/>
    </row>
    <row r="927" spans="1:8" x14ac:dyDescent="0.2">
      <c r="A927" s="108"/>
      <c r="B927" s="107"/>
      <c r="C927" s="106"/>
      <c r="D927" s="114"/>
      <c r="E927" s="52"/>
      <c r="F927" s="52"/>
      <c r="G927" s="112"/>
      <c r="H927" s="58"/>
    </row>
    <row r="928" spans="1:8" x14ac:dyDescent="0.2">
      <c r="A928" s="108"/>
      <c r="B928" s="107"/>
      <c r="C928" s="106"/>
      <c r="D928" s="114"/>
      <c r="E928" s="52"/>
      <c r="F928" s="52"/>
      <c r="G928" s="112"/>
      <c r="H928" s="58"/>
    </row>
    <row r="929" spans="1:8" x14ac:dyDescent="0.2">
      <c r="A929" s="108"/>
      <c r="B929" s="107"/>
      <c r="C929" s="106"/>
      <c r="D929" s="114"/>
      <c r="E929" s="52"/>
      <c r="F929" s="52"/>
      <c r="G929" s="112"/>
      <c r="H929" s="58"/>
    </row>
    <row r="930" spans="1:8" x14ac:dyDescent="0.2">
      <c r="A930" s="108"/>
      <c r="B930" s="107"/>
      <c r="C930" s="106"/>
      <c r="D930" s="114"/>
      <c r="E930" s="52"/>
      <c r="F930" s="52"/>
      <c r="G930" s="112"/>
      <c r="H930" s="58"/>
    </row>
    <row r="931" spans="1:8" x14ac:dyDescent="0.2">
      <c r="A931" s="108"/>
      <c r="B931" s="107"/>
      <c r="C931" s="106"/>
      <c r="D931" s="114"/>
      <c r="E931" s="52"/>
      <c r="F931" s="52"/>
      <c r="G931" s="112"/>
      <c r="H931" s="58"/>
    </row>
    <row r="932" spans="1:8" x14ac:dyDescent="0.2">
      <c r="A932" s="108"/>
      <c r="B932" s="107"/>
      <c r="C932" s="106"/>
      <c r="D932" s="114"/>
      <c r="E932" s="52"/>
      <c r="F932" s="52"/>
      <c r="G932" s="112"/>
      <c r="H932" s="58"/>
    </row>
    <row r="933" spans="1:8" x14ac:dyDescent="0.2">
      <c r="A933" s="108"/>
      <c r="B933" s="107"/>
      <c r="C933" s="106"/>
      <c r="D933" s="114"/>
      <c r="E933" s="52"/>
      <c r="F933" s="52"/>
      <c r="G933" s="112"/>
      <c r="H933" s="58"/>
    </row>
    <row r="934" spans="1:8" x14ac:dyDescent="0.2">
      <c r="A934" s="108"/>
      <c r="B934" s="107"/>
      <c r="C934" s="106"/>
      <c r="D934" s="114"/>
      <c r="E934" s="52"/>
      <c r="F934" s="52"/>
      <c r="G934" s="112"/>
      <c r="H934" s="58"/>
    </row>
    <row r="935" spans="1:8" x14ac:dyDescent="0.2">
      <c r="A935" s="108"/>
      <c r="B935" s="107"/>
      <c r="C935" s="106"/>
      <c r="D935" s="114"/>
      <c r="E935" s="52"/>
      <c r="F935" s="52"/>
      <c r="G935" s="112"/>
      <c r="H935" s="58"/>
    </row>
    <row r="936" spans="1:8" x14ac:dyDescent="0.2">
      <c r="A936" s="108"/>
      <c r="B936" s="107"/>
      <c r="C936" s="106"/>
      <c r="D936" s="114"/>
      <c r="E936" s="52"/>
      <c r="F936" s="52"/>
      <c r="G936" s="112"/>
      <c r="H936" s="58"/>
    </row>
    <row r="937" spans="1:8" x14ac:dyDescent="0.2">
      <c r="A937" s="108"/>
      <c r="B937" s="107"/>
      <c r="C937" s="106"/>
      <c r="D937" s="114"/>
      <c r="E937" s="52"/>
      <c r="F937" s="52"/>
      <c r="G937" s="112"/>
      <c r="H937" s="58"/>
    </row>
    <row r="938" spans="1:8" x14ac:dyDescent="0.2">
      <c r="A938" s="108"/>
      <c r="B938" s="107"/>
      <c r="C938" s="106"/>
      <c r="D938" s="114"/>
      <c r="E938" s="52"/>
      <c r="F938" s="52"/>
      <c r="G938" s="112"/>
      <c r="H938" s="58"/>
    </row>
    <row r="939" spans="1:8" x14ac:dyDescent="0.2">
      <c r="A939" s="108"/>
      <c r="B939" s="107"/>
      <c r="C939" s="106"/>
      <c r="D939" s="114"/>
      <c r="E939" s="52"/>
      <c r="F939" s="52"/>
      <c r="G939" s="112"/>
      <c r="H939" s="58"/>
    </row>
    <row r="940" spans="1:8" x14ac:dyDescent="0.2">
      <c r="A940" s="108"/>
      <c r="B940" s="107"/>
      <c r="C940" s="106"/>
      <c r="D940" s="114"/>
      <c r="E940" s="52"/>
      <c r="F940" s="52"/>
      <c r="G940" s="112"/>
      <c r="H940" s="58"/>
    </row>
    <row r="941" spans="1:8" x14ac:dyDescent="0.2">
      <c r="A941" s="108"/>
      <c r="B941" s="107"/>
      <c r="C941" s="106"/>
      <c r="D941" s="114"/>
      <c r="E941" s="52"/>
      <c r="F941" s="52"/>
      <c r="G941" s="112"/>
      <c r="H941" s="58"/>
    </row>
    <row r="942" spans="1:8" x14ac:dyDescent="0.2">
      <c r="A942" s="108"/>
      <c r="B942" s="107"/>
      <c r="C942" s="106"/>
      <c r="D942" s="114"/>
      <c r="E942" s="52"/>
      <c r="F942" s="52"/>
      <c r="G942" s="112"/>
      <c r="H942" s="58"/>
    </row>
    <row r="943" spans="1:8" x14ac:dyDescent="0.2">
      <c r="A943" s="108"/>
      <c r="B943" s="107"/>
      <c r="C943" s="106"/>
      <c r="D943" s="114"/>
      <c r="E943" s="52"/>
      <c r="F943" s="52"/>
      <c r="G943" s="112"/>
      <c r="H943" s="58"/>
    </row>
    <row r="944" spans="1:8" x14ac:dyDescent="0.2">
      <c r="A944" s="108"/>
      <c r="B944" s="107"/>
      <c r="C944" s="106"/>
      <c r="D944" s="114"/>
      <c r="E944" s="52"/>
      <c r="F944" s="52"/>
      <c r="G944" s="112"/>
      <c r="H944" s="58"/>
    </row>
    <row r="945" spans="1:8" x14ac:dyDescent="0.2">
      <c r="A945" s="108"/>
      <c r="B945" s="107"/>
      <c r="C945" s="106"/>
      <c r="D945" s="114"/>
      <c r="E945" s="52"/>
      <c r="F945" s="52"/>
      <c r="G945" s="112"/>
      <c r="H945" s="58"/>
    </row>
    <row r="946" spans="1:8" x14ac:dyDescent="0.2">
      <c r="A946" s="108"/>
      <c r="B946" s="107"/>
      <c r="C946" s="106"/>
      <c r="D946" s="114"/>
      <c r="E946" s="52"/>
      <c r="F946" s="52"/>
      <c r="G946" s="112"/>
      <c r="H946" s="58"/>
    </row>
    <row r="947" spans="1:8" x14ac:dyDescent="0.2">
      <c r="A947" s="108"/>
      <c r="B947" s="107"/>
      <c r="C947" s="106"/>
      <c r="D947" s="114"/>
      <c r="E947" s="52"/>
      <c r="F947" s="52"/>
      <c r="G947" s="112"/>
      <c r="H947" s="58"/>
    </row>
    <row r="948" spans="1:8" x14ac:dyDescent="0.2">
      <c r="A948" s="108"/>
      <c r="B948" s="107"/>
      <c r="C948" s="106"/>
      <c r="D948" s="114"/>
      <c r="E948" s="52"/>
      <c r="F948" s="52"/>
      <c r="G948" s="112"/>
      <c r="H948" s="58"/>
    </row>
    <row r="949" spans="1:8" x14ac:dyDescent="0.2">
      <c r="A949" s="108"/>
      <c r="B949" s="107"/>
      <c r="C949" s="106"/>
      <c r="D949" s="114"/>
      <c r="E949" s="52"/>
      <c r="F949" s="52"/>
      <c r="G949" s="112"/>
      <c r="H949" s="58"/>
    </row>
    <row r="950" spans="1:8" x14ac:dyDescent="0.2">
      <c r="A950" s="108"/>
      <c r="B950" s="107"/>
      <c r="C950" s="106"/>
      <c r="D950" s="114"/>
      <c r="E950" s="52"/>
      <c r="F950" s="52"/>
      <c r="G950" s="112"/>
      <c r="H950" s="58"/>
    </row>
    <row r="951" spans="1:8" x14ac:dyDescent="0.2">
      <c r="A951" s="108"/>
      <c r="B951" s="107"/>
      <c r="C951" s="106"/>
      <c r="D951" s="114"/>
      <c r="E951" s="52"/>
      <c r="F951" s="52"/>
      <c r="G951" s="112"/>
      <c r="H951" s="58"/>
    </row>
    <row r="952" spans="1:8" x14ac:dyDescent="0.2">
      <c r="A952" s="108"/>
      <c r="B952" s="107"/>
      <c r="C952" s="106"/>
      <c r="D952" s="114"/>
      <c r="E952" s="52"/>
      <c r="F952" s="52"/>
      <c r="G952" s="112"/>
      <c r="H952" s="58"/>
    </row>
    <row r="953" spans="1:8" x14ac:dyDescent="0.2">
      <c r="A953" s="108"/>
      <c r="B953" s="107"/>
      <c r="C953" s="106"/>
      <c r="D953" s="114"/>
      <c r="E953" s="52"/>
      <c r="F953" s="52"/>
      <c r="G953" s="112"/>
      <c r="H953" s="58"/>
    </row>
    <row r="954" spans="1:8" x14ac:dyDescent="0.2">
      <c r="A954" s="108"/>
      <c r="B954" s="107"/>
      <c r="C954" s="106"/>
      <c r="D954" s="114"/>
      <c r="E954" s="52"/>
      <c r="F954" s="52"/>
      <c r="G954" s="112"/>
      <c r="H954" s="58"/>
    </row>
    <row r="955" spans="1:8" x14ac:dyDescent="0.2">
      <c r="A955" s="108"/>
      <c r="B955" s="107"/>
      <c r="C955" s="106"/>
      <c r="D955" s="114"/>
      <c r="E955" s="52"/>
      <c r="F955" s="52"/>
      <c r="G955" s="112"/>
      <c r="H955" s="58"/>
    </row>
    <row r="956" spans="1:8" x14ac:dyDescent="0.2">
      <c r="A956" s="108"/>
      <c r="B956" s="107"/>
      <c r="C956" s="106"/>
      <c r="D956" s="114"/>
      <c r="E956" s="52"/>
      <c r="F956" s="52"/>
      <c r="G956" s="112"/>
      <c r="H956" s="58"/>
    </row>
    <row r="957" spans="1:8" x14ac:dyDescent="0.2">
      <c r="A957" s="108"/>
      <c r="B957" s="107"/>
      <c r="C957" s="106"/>
      <c r="D957" s="114"/>
      <c r="E957" s="52"/>
      <c r="F957" s="52"/>
      <c r="G957" s="112"/>
      <c r="H957" s="58"/>
    </row>
    <row r="958" spans="1:8" x14ac:dyDescent="0.2">
      <c r="A958" s="108"/>
      <c r="B958" s="107"/>
      <c r="C958" s="106"/>
      <c r="D958" s="114"/>
      <c r="E958" s="52"/>
      <c r="F958" s="52"/>
      <c r="G958" s="112"/>
      <c r="H958" s="58"/>
    </row>
    <row r="959" spans="1:8" x14ac:dyDescent="0.2">
      <c r="A959" s="108"/>
      <c r="B959" s="107"/>
      <c r="C959" s="106"/>
      <c r="D959" s="114"/>
      <c r="E959" s="52"/>
      <c r="F959" s="52"/>
      <c r="G959" s="112"/>
      <c r="H959" s="58"/>
    </row>
    <row r="960" spans="1:8" x14ac:dyDescent="0.2">
      <c r="A960" s="108"/>
      <c r="B960" s="107"/>
      <c r="C960" s="106"/>
      <c r="D960" s="114"/>
      <c r="E960" s="52"/>
      <c r="F960" s="52"/>
      <c r="G960" s="112"/>
      <c r="H960" s="58"/>
    </row>
    <row r="961" spans="1:8" x14ac:dyDescent="0.2">
      <c r="A961" s="108"/>
      <c r="B961" s="107"/>
      <c r="C961" s="106"/>
      <c r="D961" s="114"/>
      <c r="E961" s="52"/>
      <c r="F961" s="52"/>
      <c r="G961" s="112"/>
      <c r="H961" s="58"/>
    </row>
    <row r="962" spans="1:8" x14ac:dyDescent="0.2">
      <c r="A962" s="108"/>
      <c r="B962" s="107"/>
      <c r="C962" s="106"/>
      <c r="D962" s="114"/>
      <c r="E962" s="52"/>
      <c r="F962" s="52"/>
      <c r="G962" s="112"/>
      <c r="H962" s="58"/>
    </row>
    <row r="963" spans="1:8" x14ac:dyDescent="0.2">
      <c r="A963" s="108"/>
      <c r="B963" s="107"/>
      <c r="C963" s="106"/>
      <c r="D963" s="114"/>
      <c r="E963" s="52"/>
      <c r="F963" s="52"/>
      <c r="G963" s="112"/>
      <c r="H963" s="58"/>
    </row>
    <row r="964" spans="1:8" x14ac:dyDescent="0.2">
      <c r="A964" s="108"/>
      <c r="B964" s="107"/>
      <c r="C964" s="106"/>
      <c r="D964" s="114"/>
      <c r="E964" s="52"/>
      <c r="F964" s="52"/>
      <c r="G964" s="112"/>
      <c r="H964" s="58"/>
    </row>
    <row r="965" spans="1:8" x14ac:dyDescent="0.2">
      <c r="A965" s="108"/>
      <c r="B965" s="107"/>
      <c r="C965" s="106"/>
      <c r="D965" s="114"/>
      <c r="E965" s="52"/>
      <c r="F965" s="52"/>
      <c r="G965" s="112"/>
      <c r="H965" s="58"/>
    </row>
    <row r="966" spans="1:8" x14ac:dyDescent="0.2">
      <c r="A966" s="108"/>
      <c r="B966" s="107"/>
      <c r="C966" s="106"/>
      <c r="D966" s="114"/>
      <c r="E966" s="52"/>
      <c r="F966" s="52"/>
      <c r="G966" s="112"/>
      <c r="H966" s="58"/>
    </row>
    <row r="967" spans="1:8" x14ac:dyDescent="0.2">
      <c r="A967" s="108"/>
      <c r="B967" s="107"/>
      <c r="C967" s="106"/>
      <c r="D967" s="114"/>
      <c r="E967" s="52"/>
      <c r="F967" s="52"/>
      <c r="G967" s="112"/>
      <c r="H967" s="58"/>
    </row>
    <row r="968" spans="1:8" x14ac:dyDescent="0.2">
      <c r="A968" s="108"/>
      <c r="B968" s="107"/>
      <c r="C968" s="106"/>
      <c r="D968" s="114"/>
      <c r="E968" s="52"/>
      <c r="F968" s="52"/>
      <c r="G968" s="112"/>
      <c r="H968" s="58"/>
    </row>
    <row r="969" spans="1:8" x14ac:dyDescent="0.2">
      <c r="A969" s="108"/>
      <c r="B969" s="107"/>
      <c r="C969" s="106"/>
      <c r="D969" s="114"/>
      <c r="E969" s="52"/>
      <c r="F969" s="52"/>
      <c r="G969" s="112"/>
      <c r="H969" s="58"/>
    </row>
    <row r="970" spans="1:8" x14ac:dyDescent="0.2">
      <c r="A970" s="108"/>
      <c r="B970" s="107"/>
      <c r="C970" s="106"/>
      <c r="D970" s="114"/>
      <c r="E970" s="52"/>
      <c r="F970" s="52"/>
      <c r="G970" s="112"/>
      <c r="H970" s="58"/>
    </row>
    <row r="971" spans="1:8" x14ac:dyDescent="0.2">
      <c r="A971" s="108"/>
      <c r="B971" s="107"/>
      <c r="C971" s="106"/>
      <c r="D971" s="114"/>
      <c r="E971" s="52"/>
      <c r="F971" s="52"/>
      <c r="G971" s="112"/>
      <c r="H971" s="58"/>
    </row>
    <row r="972" spans="1:8" x14ac:dyDescent="0.2">
      <c r="A972" s="108"/>
      <c r="B972" s="107"/>
      <c r="C972" s="106"/>
      <c r="D972" s="114"/>
      <c r="E972" s="52"/>
      <c r="F972" s="52"/>
      <c r="G972" s="112"/>
      <c r="H972" s="58"/>
    </row>
    <row r="973" spans="1:8" x14ac:dyDescent="0.2">
      <c r="A973" s="108"/>
      <c r="B973" s="107"/>
      <c r="C973" s="106"/>
      <c r="D973" s="114"/>
      <c r="E973" s="52"/>
      <c r="F973" s="52"/>
      <c r="G973" s="112"/>
      <c r="H973" s="58"/>
    </row>
    <row r="974" spans="1:8" x14ac:dyDescent="0.2">
      <c r="A974" s="108"/>
      <c r="B974" s="107"/>
      <c r="C974" s="106"/>
      <c r="D974" s="114"/>
      <c r="E974" s="52"/>
      <c r="F974" s="52"/>
      <c r="G974" s="112"/>
      <c r="H974" s="58"/>
    </row>
    <row r="975" spans="1:8" x14ac:dyDescent="0.2">
      <c r="A975" s="108"/>
      <c r="B975" s="107"/>
      <c r="C975" s="106"/>
      <c r="D975" s="114"/>
      <c r="E975" s="52"/>
      <c r="F975" s="52"/>
      <c r="G975" s="112"/>
      <c r="H975" s="58"/>
    </row>
    <row r="976" spans="1:8" x14ac:dyDescent="0.2">
      <c r="A976" s="108"/>
      <c r="B976" s="107"/>
      <c r="C976" s="106"/>
      <c r="D976" s="114"/>
      <c r="E976" s="52"/>
      <c r="F976" s="52"/>
      <c r="G976" s="112"/>
      <c r="H976" s="58"/>
    </row>
    <row r="977" spans="1:8" x14ac:dyDescent="0.2">
      <c r="A977" s="108"/>
      <c r="B977" s="107"/>
      <c r="C977" s="106"/>
      <c r="D977" s="114"/>
      <c r="E977" s="52"/>
      <c r="F977" s="52"/>
      <c r="G977" s="112"/>
      <c r="H977" s="58"/>
    </row>
    <row r="978" spans="1:8" x14ac:dyDescent="0.2">
      <c r="A978" s="108"/>
      <c r="B978" s="107"/>
      <c r="C978" s="106"/>
      <c r="D978" s="114"/>
      <c r="E978" s="52"/>
      <c r="F978" s="52"/>
      <c r="G978" s="112"/>
      <c r="H978" s="58"/>
    </row>
    <row r="979" spans="1:8" x14ac:dyDescent="0.2">
      <c r="A979" s="108"/>
      <c r="B979" s="107"/>
      <c r="C979" s="106"/>
      <c r="D979" s="114"/>
      <c r="E979" s="52"/>
      <c r="F979" s="52"/>
      <c r="G979" s="112"/>
      <c r="H979" s="58"/>
    </row>
    <row r="980" spans="1:8" x14ac:dyDescent="0.2">
      <c r="A980" s="108"/>
      <c r="B980" s="107"/>
      <c r="C980" s="106"/>
      <c r="D980" s="114"/>
      <c r="E980" s="52"/>
      <c r="F980" s="52"/>
      <c r="G980" s="112"/>
      <c r="H980" s="58"/>
    </row>
    <row r="981" spans="1:8" x14ac:dyDescent="0.2">
      <c r="A981" s="108"/>
      <c r="B981" s="107"/>
      <c r="C981" s="106"/>
      <c r="D981" s="114"/>
      <c r="E981" s="52"/>
      <c r="F981" s="52"/>
      <c r="G981" s="112"/>
      <c r="H981" s="58"/>
    </row>
    <row r="982" spans="1:8" x14ac:dyDescent="0.2">
      <c r="A982" s="108"/>
      <c r="B982" s="107"/>
      <c r="C982" s="106"/>
      <c r="D982" s="114"/>
      <c r="E982" s="52"/>
      <c r="F982" s="52"/>
      <c r="G982" s="112"/>
      <c r="H982" s="58"/>
    </row>
    <row r="983" spans="1:8" x14ac:dyDescent="0.2">
      <c r="A983" s="108"/>
      <c r="B983" s="107"/>
      <c r="C983" s="106"/>
      <c r="D983" s="114"/>
      <c r="E983" s="52"/>
      <c r="F983" s="52"/>
      <c r="G983" s="112"/>
      <c r="H983" s="58"/>
    </row>
    <row r="984" spans="1:8" x14ac:dyDescent="0.2">
      <c r="A984" s="108"/>
      <c r="B984" s="107"/>
      <c r="C984" s="106"/>
      <c r="D984" s="114"/>
      <c r="E984" s="52"/>
      <c r="F984" s="52"/>
      <c r="G984" s="112"/>
      <c r="H984" s="58"/>
    </row>
    <row r="985" spans="1:8" x14ac:dyDescent="0.2">
      <c r="A985" s="108"/>
      <c r="B985" s="107"/>
      <c r="C985" s="106"/>
      <c r="D985" s="114"/>
      <c r="E985" s="52"/>
      <c r="F985" s="52"/>
      <c r="G985" s="112"/>
      <c r="H985" s="58"/>
    </row>
    <row r="986" spans="1:8" x14ac:dyDescent="0.2">
      <c r="A986" s="108"/>
      <c r="B986" s="107"/>
      <c r="C986" s="106"/>
      <c r="D986" s="114"/>
      <c r="E986" s="52"/>
      <c r="F986" s="52"/>
      <c r="G986" s="112"/>
      <c r="H986" s="58"/>
    </row>
    <row r="987" spans="1:8" x14ac:dyDescent="0.2">
      <c r="A987" s="108"/>
      <c r="B987" s="107"/>
      <c r="C987" s="106"/>
      <c r="D987" s="114"/>
      <c r="E987" s="52"/>
      <c r="F987" s="52"/>
      <c r="G987" s="112"/>
      <c r="H987" s="58"/>
    </row>
    <row r="988" spans="1:8" x14ac:dyDescent="0.2">
      <c r="A988" s="108"/>
      <c r="B988" s="107"/>
      <c r="C988" s="106"/>
      <c r="D988" s="114"/>
      <c r="E988" s="52"/>
      <c r="F988" s="52"/>
      <c r="G988" s="112"/>
      <c r="H988" s="58"/>
    </row>
    <row r="989" spans="1:8" x14ac:dyDescent="0.2">
      <c r="A989" s="108"/>
      <c r="B989" s="107"/>
      <c r="C989" s="106"/>
      <c r="D989" s="114"/>
      <c r="E989" s="52"/>
      <c r="F989" s="52"/>
      <c r="G989" s="112"/>
      <c r="H989" s="58"/>
    </row>
    <row r="990" spans="1:8" x14ac:dyDescent="0.2">
      <c r="A990" s="108"/>
      <c r="B990" s="107"/>
      <c r="C990" s="106"/>
      <c r="D990" s="114"/>
      <c r="E990" s="52"/>
      <c r="F990" s="52"/>
      <c r="G990" s="112"/>
      <c r="H990" s="58"/>
    </row>
    <row r="991" spans="1:8" x14ac:dyDescent="0.2">
      <c r="A991" s="108"/>
      <c r="B991" s="107"/>
      <c r="C991" s="106"/>
      <c r="D991" s="114"/>
      <c r="E991" s="52"/>
      <c r="F991" s="52"/>
      <c r="G991" s="112"/>
      <c r="H991" s="58"/>
    </row>
    <row r="992" spans="1:8" x14ac:dyDescent="0.2">
      <c r="A992" s="108"/>
      <c r="B992" s="107"/>
      <c r="C992" s="106"/>
      <c r="D992" s="114"/>
      <c r="E992" s="52"/>
      <c r="F992" s="52"/>
      <c r="G992" s="112"/>
      <c r="H992" s="58"/>
    </row>
    <row r="993" spans="1:8" x14ac:dyDescent="0.2">
      <c r="A993" s="108"/>
      <c r="B993" s="107"/>
      <c r="C993" s="106"/>
      <c r="D993" s="114"/>
      <c r="E993" s="52"/>
      <c r="F993" s="52"/>
      <c r="G993" s="112"/>
      <c r="H993" s="58"/>
    </row>
    <row r="994" spans="1:8" x14ac:dyDescent="0.2">
      <c r="A994" s="108"/>
      <c r="B994" s="107"/>
      <c r="C994" s="106"/>
      <c r="D994" s="114"/>
      <c r="E994" s="52"/>
      <c r="F994" s="52"/>
      <c r="G994" s="112"/>
      <c r="H994" s="58"/>
    </row>
    <row r="995" spans="1:8" x14ac:dyDescent="0.2">
      <c r="A995" s="108"/>
      <c r="B995" s="107"/>
      <c r="C995" s="106"/>
      <c r="D995" s="114"/>
      <c r="E995" s="52"/>
      <c r="F995" s="52"/>
      <c r="G995" s="112"/>
      <c r="H995" s="58"/>
    </row>
    <row r="996" spans="1:8" x14ac:dyDescent="0.2">
      <c r="A996" s="108"/>
      <c r="B996" s="107"/>
      <c r="C996" s="106"/>
      <c r="D996" s="114"/>
      <c r="E996" s="52"/>
      <c r="F996" s="52"/>
      <c r="G996" s="112"/>
      <c r="H996" s="58"/>
    </row>
    <row r="997" spans="1:8" x14ac:dyDescent="0.2">
      <c r="A997" s="108"/>
      <c r="B997" s="107"/>
      <c r="C997" s="106"/>
      <c r="D997" s="114"/>
      <c r="E997" s="52"/>
      <c r="F997" s="52"/>
      <c r="G997" s="112"/>
      <c r="H997" s="58"/>
    </row>
    <row r="998" spans="1:8" x14ac:dyDescent="0.2">
      <c r="A998" s="108"/>
      <c r="B998" s="107"/>
      <c r="C998" s="106"/>
      <c r="D998" s="114"/>
      <c r="E998" s="52"/>
      <c r="F998" s="52"/>
      <c r="G998" s="112"/>
      <c r="H998" s="58"/>
    </row>
    <row r="999" spans="1:8" x14ac:dyDescent="0.2">
      <c r="A999" s="108"/>
      <c r="B999" s="107"/>
      <c r="C999" s="106"/>
      <c r="D999" s="114"/>
      <c r="E999" s="52"/>
      <c r="F999" s="52"/>
      <c r="G999" s="112"/>
      <c r="H999" s="58"/>
    </row>
    <row r="1000" spans="1:8" x14ac:dyDescent="0.2">
      <c r="A1000" s="108"/>
      <c r="B1000" s="107"/>
      <c r="C1000" s="106"/>
      <c r="D1000" s="114"/>
      <c r="E1000" s="52"/>
      <c r="F1000" s="52"/>
      <c r="G1000" s="112"/>
      <c r="H1000" s="58"/>
    </row>
    <row r="1001" spans="1:8" x14ac:dyDescent="0.2">
      <c r="A1001" s="108"/>
      <c r="B1001" s="107"/>
      <c r="C1001" s="106"/>
      <c r="D1001" s="114"/>
      <c r="E1001" s="52"/>
      <c r="F1001" s="52"/>
      <c r="G1001" s="112"/>
      <c r="H1001" s="58"/>
    </row>
    <row r="1002" spans="1:8" x14ac:dyDescent="0.2">
      <c r="A1002" s="108"/>
      <c r="B1002" s="107"/>
      <c r="C1002" s="106"/>
      <c r="D1002" s="114"/>
      <c r="E1002" s="52"/>
      <c r="F1002" s="52"/>
      <c r="G1002" s="112"/>
      <c r="H1002" s="58"/>
    </row>
    <row r="1003" spans="1:8" x14ac:dyDescent="0.2">
      <c r="A1003" s="108"/>
      <c r="B1003" s="107"/>
      <c r="C1003" s="106"/>
      <c r="D1003" s="114"/>
      <c r="E1003" s="52"/>
      <c r="F1003" s="52"/>
      <c r="G1003" s="112"/>
      <c r="H1003" s="58"/>
    </row>
    <row r="1004" spans="1:8" x14ac:dyDescent="0.2">
      <c r="A1004" s="108"/>
      <c r="B1004" s="107"/>
      <c r="C1004" s="106"/>
      <c r="D1004" s="114"/>
      <c r="E1004" s="52"/>
      <c r="F1004" s="52"/>
      <c r="G1004" s="112"/>
      <c r="H1004" s="58"/>
    </row>
    <row r="1005" spans="1:8" x14ac:dyDescent="0.2">
      <c r="A1005" s="108"/>
      <c r="B1005" s="107"/>
      <c r="C1005" s="106"/>
      <c r="D1005" s="114"/>
      <c r="E1005" s="52"/>
      <c r="F1005" s="52"/>
      <c r="G1005" s="112"/>
      <c r="H1005" s="58"/>
    </row>
    <row r="1006" spans="1:8" x14ac:dyDescent="0.2">
      <c r="A1006" s="108"/>
      <c r="B1006" s="107"/>
      <c r="C1006" s="106"/>
      <c r="D1006" s="114"/>
      <c r="E1006" s="52"/>
      <c r="F1006" s="52"/>
      <c r="G1006" s="112"/>
      <c r="H1006" s="58"/>
    </row>
    <row r="1007" spans="1:8" x14ac:dyDescent="0.2">
      <c r="A1007" s="108"/>
      <c r="B1007" s="107"/>
      <c r="C1007" s="106"/>
      <c r="D1007" s="114"/>
      <c r="E1007" s="52"/>
      <c r="F1007" s="52"/>
      <c r="G1007" s="112"/>
      <c r="H1007" s="58"/>
    </row>
    <row r="1008" spans="1:8" x14ac:dyDescent="0.2">
      <c r="A1008" s="108"/>
      <c r="B1008" s="107"/>
      <c r="C1008" s="106"/>
      <c r="D1008" s="114"/>
      <c r="E1008" s="52"/>
      <c r="F1008" s="52"/>
      <c r="G1008" s="112"/>
      <c r="H1008" s="58"/>
    </row>
    <row r="1009" spans="1:8" x14ac:dyDescent="0.2">
      <c r="A1009" s="108"/>
      <c r="B1009" s="107"/>
      <c r="C1009" s="106"/>
      <c r="D1009" s="114"/>
      <c r="E1009" s="52"/>
      <c r="F1009" s="52"/>
      <c r="G1009" s="112"/>
      <c r="H1009" s="58"/>
    </row>
    <row r="1010" spans="1:8" x14ac:dyDescent="0.2">
      <c r="A1010" s="108"/>
      <c r="B1010" s="107"/>
      <c r="C1010" s="106"/>
      <c r="D1010" s="114"/>
      <c r="E1010" s="52"/>
      <c r="F1010" s="52"/>
      <c r="G1010" s="112"/>
      <c r="H1010" s="58"/>
    </row>
    <row r="1011" spans="1:8" x14ac:dyDescent="0.2">
      <c r="A1011" s="108"/>
      <c r="B1011" s="107"/>
      <c r="C1011" s="106"/>
      <c r="D1011" s="114"/>
      <c r="E1011" s="52"/>
      <c r="F1011" s="52"/>
      <c r="G1011" s="112"/>
      <c r="H1011" s="58"/>
    </row>
    <row r="1012" spans="1:8" x14ac:dyDescent="0.2">
      <c r="A1012" s="108"/>
      <c r="B1012" s="107"/>
      <c r="C1012" s="106"/>
      <c r="D1012" s="114"/>
      <c r="E1012" s="52"/>
      <c r="F1012" s="52"/>
      <c r="G1012" s="112"/>
      <c r="H1012" s="58"/>
    </row>
    <row r="1013" spans="1:8" x14ac:dyDescent="0.2">
      <c r="A1013" s="108"/>
      <c r="B1013" s="107"/>
      <c r="C1013" s="106"/>
      <c r="D1013" s="114"/>
      <c r="E1013" s="52"/>
      <c r="F1013" s="52"/>
      <c r="G1013" s="112"/>
      <c r="H1013" s="58"/>
    </row>
    <row r="1014" spans="1:8" x14ac:dyDescent="0.2">
      <c r="A1014" s="108"/>
      <c r="B1014" s="107"/>
      <c r="C1014" s="106"/>
      <c r="D1014" s="114"/>
      <c r="E1014" s="52"/>
      <c r="F1014" s="52"/>
      <c r="G1014" s="112"/>
      <c r="H1014" s="58"/>
    </row>
    <row r="1015" spans="1:8" x14ac:dyDescent="0.2">
      <c r="A1015" s="108"/>
      <c r="B1015" s="107"/>
      <c r="C1015" s="106"/>
      <c r="D1015" s="114"/>
      <c r="E1015" s="52"/>
      <c r="F1015" s="52"/>
      <c r="G1015" s="112"/>
      <c r="H1015" s="58"/>
    </row>
    <row r="1016" spans="1:8" x14ac:dyDescent="0.2">
      <c r="A1016" s="108"/>
      <c r="B1016" s="107"/>
      <c r="C1016" s="106"/>
      <c r="D1016" s="114"/>
      <c r="E1016" s="52"/>
      <c r="F1016" s="52"/>
      <c r="G1016" s="112"/>
      <c r="H1016" s="58"/>
    </row>
    <row r="1017" spans="1:8" x14ac:dyDescent="0.2">
      <c r="A1017" s="108"/>
      <c r="B1017" s="107"/>
      <c r="C1017" s="106"/>
      <c r="D1017" s="114"/>
      <c r="E1017" s="52"/>
      <c r="F1017" s="52"/>
      <c r="G1017" s="112"/>
      <c r="H1017" s="58"/>
    </row>
    <row r="1018" spans="1:8" x14ac:dyDescent="0.2">
      <c r="A1018" s="108"/>
      <c r="B1018" s="107"/>
      <c r="C1018" s="106"/>
      <c r="D1018" s="114"/>
      <c r="E1018" s="52"/>
      <c r="F1018" s="52"/>
      <c r="G1018" s="112"/>
      <c r="H1018" s="58"/>
    </row>
    <row r="1019" spans="1:8" x14ac:dyDescent="0.2">
      <c r="A1019" s="108"/>
      <c r="B1019" s="107"/>
      <c r="C1019" s="106"/>
      <c r="D1019" s="114"/>
      <c r="E1019" s="52"/>
      <c r="F1019" s="52"/>
      <c r="G1019" s="112"/>
      <c r="H1019" s="58"/>
    </row>
    <row r="1020" spans="1:8" x14ac:dyDescent="0.2">
      <c r="A1020" s="108"/>
      <c r="B1020" s="107"/>
      <c r="C1020" s="106"/>
      <c r="D1020" s="114"/>
      <c r="E1020" s="52"/>
      <c r="F1020" s="52"/>
      <c r="G1020" s="112"/>
      <c r="H1020" s="58"/>
    </row>
    <row r="1021" spans="1:8" x14ac:dyDescent="0.2">
      <c r="A1021" s="108"/>
      <c r="B1021" s="107"/>
      <c r="C1021" s="106"/>
      <c r="D1021" s="114"/>
      <c r="E1021" s="52"/>
      <c r="F1021" s="52"/>
      <c r="G1021" s="112"/>
      <c r="H1021" s="58"/>
    </row>
    <row r="1022" spans="1:8" x14ac:dyDescent="0.2">
      <c r="A1022" s="108"/>
      <c r="B1022" s="107"/>
      <c r="C1022" s="106"/>
      <c r="D1022" s="114"/>
      <c r="E1022" s="52"/>
      <c r="F1022" s="52"/>
      <c r="G1022" s="112"/>
      <c r="H1022" s="58"/>
    </row>
    <row r="1023" spans="1:8" x14ac:dyDescent="0.2">
      <c r="A1023" s="108"/>
      <c r="B1023" s="107"/>
      <c r="C1023" s="106"/>
      <c r="D1023" s="114"/>
      <c r="E1023" s="52"/>
      <c r="F1023" s="52"/>
      <c r="G1023" s="112"/>
      <c r="H1023" s="58"/>
    </row>
    <row r="1024" spans="1:8" x14ac:dyDescent="0.2">
      <c r="A1024" s="108"/>
      <c r="B1024" s="107"/>
      <c r="C1024" s="106"/>
      <c r="D1024" s="114"/>
      <c r="E1024" s="52"/>
      <c r="F1024" s="52"/>
      <c r="G1024" s="112"/>
      <c r="H1024" s="58"/>
    </row>
    <row r="1025" spans="1:8" x14ac:dyDescent="0.2">
      <c r="A1025" s="108"/>
      <c r="B1025" s="107"/>
      <c r="C1025" s="106"/>
      <c r="D1025" s="114"/>
      <c r="E1025" s="52"/>
      <c r="F1025" s="52"/>
      <c r="G1025" s="112"/>
      <c r="H1025" s="58"/>
    </row>
    <row r="1026" spans="1:8" x14ac:dyDescent="0.2">
      <c r="A1026" s="108"/>
      <c r="B1026" s="107"/>
      <c r="C1026" s="106"/>
      <c r="D1026" s="114"/>
      <c r="E1026" s="52"/>
      <c r="F1026" s="52"/>
      <c r="G1026" s="112"/>
      <c r="H1026" s="58"/>
    </row>
    <row r="1027" spans="1:8" x14ac:dyDescent="0.2">
      <c r="A1027" s="108"/>
      <c r="B1027" s="107"/>
      <c r="C1027" s="106"/>
      <c r="D1027" s="114"/>
      <c r="E1027" s="52"/>
      <c r="F1027" s="52"/>
      <c r="G1027" s="112"/>
      <c r="H1027" s="58"/>
    </row>
    <row r="1028" spans="1:8" x14ac:dyDescent="0.2">
      <c r="A1028" s="108"/>
      <c r="B1028" s="107"/>
      <c r="C1028" s="106"/>
      <c r="D1028" s="114"/>
      <c r="E1028" s="52"/>
      <c r="F1028" s="52"/>
      <c r="G1028" s="112"/>
      <c r="H1028" s="58"/>
    </row>
    <row r="1029" spans="1:8" x14ac:dyDescent="0.2">
      <c r="A1029" s="108"/>
      <c r="B1029" s="107"/>
      <c r="C1029" s="106"/>
      <c r="D1029" s="114"/>
      <c r="E1029" s="52"/>
      <c r="F1029" s="52"/>
      <c r="G1029" s="112"/>
      <c r="H1029" s="58"/>
    </row>
    <row r="1030" spans="1:8" x14ac:dyDescent="0.2">
      <c r="A1030" s="108"/>
      <c r="B1030" s="107"/>
      <c r="C1030" s="106"/>
      <c r="D1030" s="114"/>
      <c r="E1030" s="52"/>
      <c r="F1030" s="52"/>
      <c r="G1030" s="112"/>
      <c r="H1030" s="58"/>
    </row>
    <row r="1031" spans="1:8" x14ac:dyDescent="0.2">
      <c r="A1031" s="108"/>
      <c r="B1031" s="107"/>
      <c r="C1031" s="106"/>
      <c r="D1031" s="114"/>
      <c r="E1031" s="52"/>
      <c r="F1031" s="52"/>
      <c r="G1031" s="112"/>
      <c r="H1031" s="58"/>
    </row>
    <row r="1032" spans="1:8" x14ac:dyDescent="0.2">
      <c r="A1032" s="108"/>
      <c r="B1032" s="107"/>
      <c r="C1032" s="106"/>
      <c r="D1032" s="114"/>
      <c r="E1032" s="52"/>
      <c r="F1032" s="52"/>
      <c r="G1032" s="112"/>
      <c r="H1032" s="58"/>
    </row>
    <row r="1033" spans="1:8" x14ac:dyDescent="0.2">
      <c r="A1033" s="108"/>
      <c r="B1033" s="107"/>
      <c r="C1033" s="106"/>
      <c r="D1033" s="114"/>
      <c r="E1033" s="52"/>
      <c r="F1033" s="52"/>
      <c r="G1033" s="112"/>
      <c r="H1033" s="58"/>
    </row>
    <row r="1034" spans="1:8" x14ac:dyDescent="0.2">
      <c r="A1034" s="108"/>
      <c r="B1034" s="107"/>
      <c r="C1034" s="106"/>
      <c r="D1034" s="114"/>
      <c r="E1034" s="52"/>
      <c r="F1034" s="52"/>
      <c r="G1034" s="112"/>
      <c r="H1034" s="58"/>
    </row>
    <row r="1035" spans="1:8" x14ac:dyDescent="0.2">
      <c r="A1035" s="108"/>
      <c r="B1035" s="107"/>
      <c r="C1035" s="106"/>
      <c r="D1035" s="114"/>
      <c r="E1035" s="52"/>
      <c r="F1035" s="52"/>
      <c r="G1035" s="112"/>
      <c r="H1035" s="58"/>
    </row>
    <row r="1036" spans="1:8" x14ac:dyDescent="0.2">
      <c r="A1036" s="108"/>
      <c r="B1036" s="107"/>
      <c r="C1036" s="106"/>
      <c r="D1036" s="114"/>
      <c r="E1036" s="52"/>
      <c r="F1036" s="52"/>
      <c r="G1036" s="112"/>
      <c r="H1036" s="58"/>
    </row>
    <row r="1037" spans="1:8" x14ac:dyDescent="0.2">
      <c r="A1037" s="108"/>
      <c r="B1037" s="107"/>
      <c r="C1037" s="106"/>
      <c r="D1037" s="114"/>
      <c r="E1037" s="52"/>
      <c r="F1037" s="52"/>
      <c r="G1037" s="112"/>
      <c r="H1037" s="58"/>
    </row>
    <row r="1038" spans="1:8" x14ac:dyDescent="0.2">
      <c r="A1038" s="108"/>
      <c r="B1038" s="107"/>
      <c r="C1038" s="106"/>
      <c r="D1038" s="114"/>
      <c r="E1038" s="52"/>
      <c r="F1038" s="52"/>
      <c r="G1038" s="112"/>
      <c r="H1038" s="58"/>
    </row>
    <row r="1039" spans="1:8" x14ac:dyDescent="0.2">
      <c r="A1039" s="108"/>
      <c r="B1039" s="107"/>
      <c r="C1039" s="106"/>
      <c r="D1039" s="114"/>
      <c r="E1039" s="52"/>
      <c r="F1039" s="52"/>
      <c r="G1039" s="112"/>
      <c r="H1039" s="58"/>
    </row>
    <row r="1040" spans="1:8" x14ac:dyDescent="0.2">
      <c r="A1040" s="108"/>
      <c r="B1040" s="107"/>
      <c r="C1040" s="106"/>
      <c r="D1040" s="114"/>
      <c r="E1040" s="52"/>
      <c r="F1040" s="52"/>
      <c r="G1040" s="112"/>
      <c r="H1040" s="58"/>
    </row>
    <row r="1041" spans="1:8" x14ac:dyDescent="0.2">
      <c r="A1041" s="108"/>
      <c r="B1041" s="107"/>
      <c r="C1041" s="106"/>
      <c r="D1041" s="114"/>
      <c r="E1041" s="52"/>
      <c r="F1041" s="52"/>
      <c r="G1041" s="112"/>
      <c r="H1041" s="58"/>
    </row>
    <row r="1042" spans="1:8" x14ac:dyDescent="0.2">
      <c r="A1042" s="108"/>
      <c r="B1042" s="107"/>
      <c r="C1042" s="106"/>
      <c r="D1042" s="114"/>
      <c r="E1042" s="52"/>
      <c r="F1042" s="52"/>
      <c r="G1042" s="112"/>
      <c r="H1042" s="58"/>
    </row>
    <row r="1043" spans="1:8" x14ac:dyDescent="0.2">
      <c r="A1043" s="108"/>
      <c r="B1043" s="107"/>
      <c r="C1043" s="106"/>
      <c r="D1043" s="114"/>
      <c r="E1043" s="52"/>
      <c r="F1043" s="52"/>
      <c r="G1043" s="112"/>
      <c r="H1043" s="58"/>
    </row>
    <row r="1044" spans="1:8" x14ac:dyDescent="0.2">
      <c r="A1044" s="108"/>
      <c r="B1044" s="107"/>
      <c r="C1044" s="106"/>
      <c r="D1044" s="114"/>
      <c r="E1044" s="52"/>
      <c r="F1044" s="52"/>
      <c r="G1044" s="112"/>
      <c r="H1044" s="58"/>
    </row>
    <row r="1045" spans="1:8" x14ac:dyDescent="0.2">
      <c r="A1045" s="108"/>
      <c r="B1045" s="107"/>
      <c r="C1045" s="106"/>
      <c r="D1045" s="114"/>
      <c r="E1045" s="52"/>
      <c r="F1045" s="52"/>
      <c r="G1045" s="112"/>
      <c r="H1045" s="58"/>
    </row>
    <row r="1046" spans="1:8" x14ac:dyDescent="0.2">
      <c r="A1046" s="108"/>
      <c r="B1046" s="107"/>
      <c r="C1046" s="106"/>
      <c r="D1046" s="114"/>
      <c r="E1046" s="52"/>
      <c r="F1046" s="52"/>
      <c r="G1046" s="112"/>
      <c r="H1046" s="58"/>
    </row>
    <row r="1047" spans="1:8" x14ac:dyDescent="0.2">
      <c r="A1047" s="108"/>
      <c r="B1047" s="107"/>
      <c r="C1047" s="106"/>
      <c r="D1047" s="114"/>
      <c r="E1047" s="52"/>
      <c r="F1047" s="52"/>
      <c r="G1047" s="112"/>
      <c r="H1047" s="58"/>
    </row>
    <row r="1048" spans="1:8" x14ac:dyDescent="0.2">
      <c r="B1048" s="107"/>
      <c r="C1048" s="106"/>
      <c r="D1048" s="114"/>
      <c r="E1048" s="52"/>
      <c r="F1048" s="52"/>
      <c r="G1048" s="112"/>
      <c r="H1048" s="58"/>
    </row>
    <row r="1049" spans="1:8" x14ac:dyDescent="0.2">
      <c r="B1049" s="107"/>
      <c r="C1049" s="106"/>
      <c r="D1049" s="114"/>
      <c r="E1049" s="52"/>
      <c r="F1049" s="52"/>
      <c r="G1049" s="112"/>
      <c r="H1049" s="58"/>
    </row>
    <row r="1050" spans="1:8" x14ac:dyDescent="0.2">
      <c r="B1050" s="107"/>
      <c r="C1050" s="106"/>
      <c r="D1050" s="114"/>
      <c r="E1050" s="52"/>
      <c r="F1050" s="52"/>
      <c r="G1050" s="112"/>
      <c r="H1050" s="58"/>
    </row>
    <row r="1051" spans="1:8" x14ac:dyDescent="0.2">
      <c r="B1051" s="107"/>
      <c r="C1051" s="106"/>
      <c r="D1051" s="114"/>
      <c r="E1051" s="52"/>
      <c r="F1051" s="52"/>
      <c r="G1051" s="112"/>
      <c r="H1051" s="58"/>
    </row>
    <row r="1052" spans="1:8" x14ac:dyDescent="0.2">
      <c r="B1052" s="107"/>
      <c r="C1052" s="106"/>
      <c r="D1052" s="114"/>
      <c r="E1052" s="52"/>
      <c r="F1052" s="52"/>
      <c r="G1052" s="112"/>
      <c r="H1052" s="58"/>
    </row>
    <row r="1053" spans="1:8" x14ac:dyDescent="0.2">
      <c r="B1053" s="107"/>
      <c r="C1053" s="106"/>
      <c r="D1053" s="114"/>
      <c r="E1053" s="52"/>
      <c r="F1053" s="52"/>
      <c r="G1053" s="112"/>
      <c r="H1053" s="58"/>
    </row>
    <row r="1054" spans="1:8" x14ac:dyDescent="0.2">
      <c r="B1054" s="107"/>
      <c r="C1054" s="106"/>
      <c r="D1054" s="114"/>
      <c r="E1054" s="52"/>
      <c r="F1054" s="52"/>
      <c r="G1054" s="112"/>
      <c r="H1054" s="58"/>
    </row>
    <row r="1055" spans="1:8" x14ac:dyDescent="0.2">
      <c r="B1055" s="107"/>
      <c r="C1055" s="106"/>
      <c r="D1055" s="114"/>
      <c r="E1055" s="52"/>
      <c r="F1055" s="52"/>
      <c r="G1055" s="112"/>
      <c r="H1055" s="58"/>
    </row>
    <row r="1056" spans="1:8" x14ac:dyDescent="0.2">
      <c r="B1056" s="107"/>
      <c r="C1056" s="106"/>
      <c r="D1056" s="114"/>
      <c r="E1056" s="52"/>
      <c r="F1056" s="52"/>
      <c r="G1056" s="112"/>
      <c r="H1056" s="58"/>
    </row>
    <row r="1057" spans="2:8" x14ac:dyDescent="0.2">
      <c r="B1057" s="105"/>
      <c r="C1057" s="106"/>
      <c r="D1057" s="114"/>
      <c r="E1057" s="52"/>
      <c r="F1057" s="52"/>
      <c r="G1057" s="112"/>
      <c r="H1057" s="58"/>
    </row>
    <row r="1058" spans="2:8" x14ac:dyDescent="0.2">
      <c r="B1058" s="107"/>
      <c r="C1058" s="106"/>
      <c r="D1058" s="114"/>
      <c r="E1058" s="52"/>
      <c r="F1058" s="52"/>
      <c r="G1058" s="112"/>
      <c r="H1058" s="58"/>
    </row>
    <row r="1059" spans="2:8" x14ac:dyDescent="0.2">
      <c r="B1059" s="107"/>
      <c r="C1059" s="106"/>
      <c r="D1059" s="114"/>
      <c r="E1059" s="52"/>
      <c r="F1059" s="52"/>
      <c r="G1059" s="112"/>
      <c r="H1059" s="58"/>
    </row>
    <row r="1060" spans="2:8" x14ac:dyDescent="0.2">
      <c r="B1060" s="107"/>
      <c r="C1060" s="106"/>
      <c r="D1060" s="114"/>
      <c r="E1060" s="52"/>
      <c r="F1060" s="52"/>
      <c r="G1060" s="112"/>
      <c r="H1060" s="58"/>
    </row>
    <row r="1061" spans="2:8" x14ac:dyDescent="0.2">
      <c r="B1061" s="107"/>
      <c r="C1061" s="106"/>
      <c r="D1061" s="114"/>
      <c r="E1061" s="52"/>
      <c r="F1061" s="52"/>
      <c r="G1061" s="112"/>
      <c r="H1061" s="58"/>
    </row>
    <row r="1062" spans="2:8" x14ac:dyDescent="0.2">
      <c r="B1062" s="107"/>
      <c r="C1062" s="106"/>
      <c r="D1062" s="114"/>
      <c r="E1062" s="52"/>
      <c r="F1062" s="52"/>
      <c r="G1062" s="112"/>
      <c r="H1062" s="58"/>
    </row>
    <row r="1063" spans="2:8" x14ac:dyDescent="0.2">
      <c r="B1063" s="105"/>
      <c r="C1063" s="106"/>
      <c r="D1063" s="114"/>
      <c r="E1063" s="52"/>
      <c r="F1063" s="52"/>
      <c r="G1063" s="112"/>
      <c r="H1063" s="58"/>
    </row>
    <row r="1064" spans="2:8" x14ac:dyDescent="0.2">
      <c r="B1064" s="107"/>
      <c r="C1064" s="106"/>
      <c r="D1064" s="114"/>
      <c r="E1064" s="52"/>
      <c r="F1064" s="52"/>
      <c r="G1064" s="112"/>
      <c r="H1064" s="58"/>
    </row>
    <row r="1065" spans="2:8" x14ac:dyDescent="0.2">
      <c r="B1065" s="107"/>
      <c r="C1065" s="106"/>
      <c r="D1065" s="114"/>
      <c r="E1065" s="52"/>
      <c r="F1065" s="52"/>
      <c r="G1065" s="112"/>
      <c r="H1065" s="58"/>
    </row>
    <row r="1066" spans="2:8" x14ac:dyDescent="0.2">
      <c r="B1066" s="107"/>
      <c r="C1066" s="106"/>
      <c r="D1066" s="114"/>
      <c r="E1066" s="52"/>
      <c r="F1066" s="52"/>
      <c r="G1066" s="112"/>
      <c r="H1066" s="58"/>
    </row>
    <row r="1067" spans="2:8" x14ac:dyDescent="0.2">
      <c r="B1067" s="107"/>
      <c r="C1067" s="106"/>
      <c r="D1067" s="114"/>
      <c r="E1067" s="52"/>
      <c r="F1067" s="52"/>
      <c r="G1067" s="112"/>
      <c r="H1067" s="58"/>
    </row>
    <row r="1068" spans="2:8" x14ac:dyDescent="0.2">
      <c r="B1068" s="107"/>
      <c r="C1068" s="106"/>
      <c r="D1068" s="114"/>
      <c r="E1068" s="52"/>
      <c r="F1068" s="52"/>
      <c r="G1068" s="112"/>
      <c r="H1068" s="58"/>
    </row>
    <row r="1069" spans="2:8" x14ac:dyDescent="0.2">
      <c r="B1069" s="105"/>
      <c r="C1069" s="106"/>
      <c r="D1069" s="114"/>
      <c r="E1069" s="52"/>
      <c r="F1069" s="52"/>
      <c r="G1069" s="112"/>
      <c r="H1069" s="58"/>
    </row>
    <row r="1070" spans="2:8" x14ac:dyDescent="0.2">
      <c r="B1070" s="107"/>
      <c r="C1070" s="106"/>
      <c r="D1070" s="114"/>
      <c r="E1070" s="52"/>
      <c r="F1070" s="52"/>
      <c r="G1070" s="112"/>
      <c r="H1070" s="58"/>
    </row>
    <row r="1071" spans="2:8" x14ac:dyDescent="0.2">
      <c r="B1071" s="107"/>
      <c r="C1071" s="106"/>
      <c r="D1071" s="114"/>
      <c r="E1071" s="52"/>
      <c r="F1071" s="52"/>
      <c r="G1071" s="112"/>
      <c r="H1071" s="58"/>
    </row>
    <row r="1072" spans="2:8" x14ac:dyDescent="0.2">
      <c r="B1072" s="107"/>
      <c r="C1072" s="106"/>
      <c r="D1072" s="114"/>
      <c r="E1072" s="52"/>
      <c r="F1072" s="52"/>
      <c r="G1072" s="112"/>
      <c r="H1072" s="58"/>
    </row>
    <row r="1073" spans="2:8" x14ac:dyDescent="0.2">
      <c r="B1073" s="107"/>
      <c r="C1073" s="106"/>
      <c r="D1073" s="114"/>
      <c r="E1073" s="52"/>
      <c r="F1073" s="52"/>
      <c r="G1073" s="112"/>
      <c r="H1073" s="58"/>
    </row>
    <row r="1074" spans="2:8" x14ac:dyDescent="0.2">
      <c r="B1074" s="105"/>
      <c r="C1074" s="106"/>
      <c r="D1074" s="114"/>
      <c r="E1074" s="52"/>
      <c r="F1074" s="52"/>
      <c r="G1074" s="112"/>
      <c r="H1074" s="58"/>
    </row>
    <row r="1075" spans="2:8" x14ac:dyDescent="0.2">
      <c r="B1075" s="107"/>
      <c r="C1075" s="106"/>
      <c r="D1075" s="114"/>
      <c r="E1075" s="52"/>
      <c r="F1075" s="52"/>
      <c r="G1075" s="112"/>
      <c r="H1075" s="58"/>
    </row>
    <row r="1076" spans="2:8" x14ac:dyDescent="0.2">
      <c r="B1076" s="107"/>
      <c r="C1076" s="106"/>
      <c r="D1076" s="114"/>
      <c r="E1076" s="52"/>
      <c r="F1076" s="52"/>
      <c r="G1076" s="112"/>
      <c r="H1076" s="58"/>
    </row>
    <row r="1077" spans="2:8" x14ac:dyDescent="0.2">
      <c r="B1077" s="107"/>
      <c r="C1077" s="106"/>
      <c r="D1077" s="114"/>
      <c r="E1077" s="52"/>
      <c r="F1077" s="52"/>
      <c r="G1077" s="112"/>
      <c r="H1077" s="58"/>
    </row>
    <row r="1078" spans="2:8" x14ac:dyDescent="0.2">
      <c r="B1078" s="107"/>
      <c r="C1078" s="106"/>
      <c r="D1078" s="114"/>
      <c r="E1078" s="52"/>
      <c r="F1078" s="52"/>
      <c r="G1078" s="112"/>
      <c r="H1078" s="58"/>
    </row>
    <row r="1079" spans="2:8" x14ac:dyDescent="0.2">
      <c r="B1079" s="105"/>
      <c r="C1079" s="106"/>
      <c r="D1079" s="114"/>
      <c r="E1079" s="52"/>
      <c r="F1079" s="52"/>
      <c r="G1079" s="112"/>
      <c r="H1079" s="58"/>
    </row>
    <row r="1080" spans="2:8" x14ac:dyDescent="0.2">
      <c r="B1080" s="107"/>
      <c r="C1080" s="106"/>
      <c r="D1080" s="114"/>
      <c r="E1080" s="52"/>
      <c r="F1080" s="52"/>
      <c r="G1080" s="112"/>
      <c r="H1080" s="58"/>
    </row>
    <row r="1081" spans="2:8" x14ac:dyDescent="0.2">
      <c r="B1081" s="107"/>
      <c r="C1081" s="106"/>
      <c r="D1081" s="114"/>
      <c r="E1081" s="52"/>
      <c r="F1081" s="52"/>
      <c r="G1081" s="112"/>
      <c r="H1081" s="58"/>
    </row>
    <row r="1082" spans="2:8" x14ac:dyDescent="0.2">
      <c r="B1082" s="107"/>
      <c r="C1082" s="106"/>
      <c r="D1082" s="114"/>
      <c r="E1082" s="52"/>
      <c r="F1082" s="52"/>
      <c r="G1082" s="112"/>
      <c r="H1082" s="58"/>
    </row>
    <row r="1083" spans="2:8" x14ac:dyDescent="0.2">
      <c r="B1083" s="107"/>
      <c r="C1083" s="106"/>
      <c r="D1083" s="114"/>
      <c r="E1083" s="52"/>
      <c r="F1083" s="52"/>
      <c r="G1083" s="112"/>
      <c r="H1083" s="58"/>
    </row>
    <row r="1084" spans="2:8" x14ac:dyDescent="0.2">
      <c r="B1084" s="107"/>
      <c r="C1084" s="106"/>
      <c r="D1084" s="114"/>
      <c r="E1084" s="52"/>
      <c r="F1084" s="52"/>
      <c r="G1084" s="112"/>
      <c r="H1084" s="58"/>
    </row>
    <row r="1085" spans="2:8" x14ac:dyDescent="0.2">
      <c r="B1085" s="107"/>
      <c r="C1085" s="106"/>
      <c r="D1085" s="114"/>
      <c r="E1085" s="52"/>
      <c r="F1085" s="52"/>
      <c r="G1085" s="112"/>
      <c r="H1085" s="58"/>
    </row>
    <row r="1086" spans="2:8" x14ac:dyDescent="0.2">
      <c r="B1086" s="107"/>
      <c r="C1086" s="106"/>
      <c r="D1086" s="114"/>
      <c r="E1086" s="52"/>
      <c r="F1086" s="52"/>
      <c r="G1086" s="112"/>
      <c r="H1086" s="58"/>
    </row>
    <row r="1087" spans="2:8" x14ac:dyDescent="0.2">
      <c r="B1087" s="107"/>
      <c r="C1087" s="106"/>
      <c r="D1087" s="114"/>
      <c r="E1087" s="52"/>
      <c r="F1087" s="52"/>
      <c r="G1087" s="112"/>
      <c r="H1087" s="58"/>
    </row>
    <row r="1088" spans="2:8" x14ac:dyDescent="0.2">
      <c r="B1088" s="107"/>
      <c r="C1088" s="106"/>
      <c r="D1088" s="114"/>
      <c r="E1088" s="52"/>
      <c r="F1088" s="52"/>
      <c r="G1088" s="112"/>
      <c r="H1088" s="58"/>
    </row>
    <row r="1089" spans="2:8" x14ac:dyDescent="0.2">
      <c r="B1089" s="105"/>
      <c r="C1089" s="106"/>
      <c r="D1089" s="114"/>
      <c r="E1089" s="52"/>
      <c r="F1089" s="52"/>
      <c r="G1089" s="112"/>
      <c r="H1089" s="58"/>
    </row>
    <row r="1090" spans="2:8" x14ac:dyDescent="0.2">
      <c r="B1090" s="107"/>
      <c r="C1090" s="106"/>
      <c r="D1090" s="114"/>
      <c r="E1090" s="52"/>
      <c r="F1090" s="52"/>
      <c r="G1090" s="112"/>
      <c r="H1090" s="58"/>
    </row>
    <row r="1091" spans="2:8" x14ac:dyDescent="0.2">
      <c r="B1091" s="107"/>
      <c r="C1091" s="106"/>
      <c r="D1091" s="114"/>
      <c r="E1091" s="52"/>
      <c r="F1091" s="52"/>
      <c r="G1091" s="112"/>
      <c r="H1091" s="58"/>
    </row>
    <row r="1092" spans="2:8" x14ac:dyDescent="0.2">
      <c r="B1092" s="107"/>
      <c r="C1092" s="106"/>
      <c r="D1092" s="114"/>
      <c r="E1092" s="52"/>
      <c r="F1092" s="52"/>
      <c r="G1092" s="112"/>
      <c r="H1092" s="58"/>
    </row>
    <row r="1093" spans="2:8" x14ac:dyDescent="0.2">
      <c r="B1093" s="107"/>
      <c r="C1093" s="106"/>
      <c r="D1093" s="114"/>
      <c r="E1093" s="52"/>
      <c r="F1093" s="52"/>
      <c r="G1093" s="112"/>
      <c r="H1093" s="58"/>
    </row>
    <row r="1094" spans="2:8" x14ac:dyDescent="0.2">
      <c r="B1094" s="107"/>
      <c r="C1094" s="106"/>
      <c r="D1094" s="114"/>
      <c r="E1094" s="52"/>
      <c r="F1094" s="52"/>
      <c r="G1094" s="112"/>
      <c r="H1094" s="58"/>
    </row>
    <row r="1095" spans="2:8" x14ac:dyDescent="0.2">
      <c r="B1095" s="107"/>
      <c r="C1095" s="106"/>
      <c r="D1095" s="114"/>
      <c r="E1095" s="52"/>
      <c r="F1095" s="52"/>
      <c r="G1095" s="112"/>
      <c r="H1095" s="58"/>
    </row>
    <row r="1096" spans="2:8" x14ac:dyDescent="0.2">
      <c r="B1096" s="107"/>
      <c r="C1096" s="106"/>
      <c r="D1096" s="114"/>
      <c r="E1096" s="52"/>
      <c r="F1096" s="52"/>
      <c r="G1096" s="112"/>
      <c r="H1096" s="58"/>
    </row>
    <row r="1097" spans="2:8" x14ac:dyDescent="0.2">
      <c r="B1097" s="107"/>
      <c r="C1097" s="106"/>
      <c r="D1097" s="114"/>
      <c r="E1097" s="52"/>
      <c r="F1097" s="52"/>
      <c r="G1097" s="112"/>
      <c r="H1097" s="58"/>
    </row>
    <row r="1098" spans="2:8" x14ac:dyDescent="0.2">
      <c r="B1098" s="107"/>
      <c r="C1098" s="106"/>
      <c r="D1098" s="114"/>
      <c r="E1098" s="52"/>
      <c r="F1098" s="52"/>
      <c r="G1098" s="112"/>
      <c r="H1098" s="58"/>
    </row>
    <row r="1099" spans="2:8" x14ac:dyDescent="0.2">
      <c r="B1099" s="105"/>
      <c r="C1099" s="106"/>
      <c r="D1099" s="114"/>
      <c r="E1099" s="52"/>
      <c r="F1099" s="52"/>
      <c r="G1099" s="112"/>
      <c r="H1099" s="58"/>
    </row>
    <row r="1100" spans="2:8" x14ac:dyDescent="0.2">
      <c r="B1100" s="107"/>
      <c r="C1100" s="106"/>
      <c r="D1100" s="114"/>
      <c r="E1100" s="52"/>
      <c r="F1100" s="52"/>
      <c r="G1100" s="112"/>
      <c r="H1100" s="58"/>
    </row>
    <row r="1101" spans="2:8" x14ac:dyDescent="0.2">
      <c r="B1101" s="107"/>
      <c r="C1101" s="106"/>
      <c r="D1101" s="114"/>
      <c r="E1101" s="52"/>
      <c r="F1101" s="52"/>
      <c r="G1101" s="112"/>
      <c r="H1101" s="58"/>
    </row>
    <row r="1102" spans="2:8" x14ac:dyDescent="0.2">
      <c r="B1102" s="107"/>
      <c r="C1102" s="106"/>
      <c r="D1102" s="114"/>
      <c r="E1102" s="52"/>
      <c r="F1102" s="52"/>
      <c r="G1102" s="112"/>
      <c r="H1102" s="58"/>
    </row>
    <row r="1103" spans="2:8" x14ac:dyDescent="0.2">
      <c r="B1103" s="107"/>
      <c r="C1103" s="106"/>
      <c r="D1103" s="114"/>
      <c r="E1103" s="52"/>
      <c r="F1103" s="52"/>
      <c r="G1103" s="112"/>
      <c r="H1103" s="58"/>
    </row>
    <row r="1104" spans="2:8" x14ac:dyDescent="0.2">
      <c r="B1104" s="107"/>
      <c r="C1104" s="106"/>
      <c r="D1104" s="114"/>
      <c r="E1104" s="52"/>
      <c r="F1104" s="52"/>
      <c r="G1104" s="112"/>
      <c r="H1104" s="58"/>
    </row>
    <row r="1105" spans="2:8" x14ac:dyDescent="0.2">
      <c r="B1105" s="107"/>
      <c r="C1105" s="106"/>
      <c r="D1105" s="114"/>
      <c r="E1105" s="52"/>
      <c r="F1105" s="52"/>
      <c r="G1105" s="112"/>
      <c r="H1105" s="58"/>
    </row>
    <row r="1106" spans="2:8" x14ac:dyDescent="0.2">
      <c r="B1106" s="107"/>
      <c r="C1106" s="106"/>
      <c r="D1106" s="114"/>
      <c r="E1106" s="52"/>
      <c r="F1106" s="52"/>
      <c r="G1106" s="112"/>
      <c r="H1106" s="58"/>
    </row>
    <row r="1107" spans="2:8" x14ac:dyDescent="0.2">
      <c r="B1107" s="107"/>
      <c r="C1107" s="106"/>
      <c r="D1107" s="114"/>
      <c r="E1107" s="52"/>
      <c r="F1107" s="52"/>
      <c r="G1107" s="112"/>
      <c r="H1107" s="58"/>
    </row>
    <row r="1108" spans="2:8" x14ac:dyDescent="0.2">
      <c r="B1108" s="107"/>
      <c r="C1108" s="106"/>
      <c r="D1108" s="114"/>
      <c r="E1108" s="52"/>
      <c r="F1108" s="52"/>
      <c r="G1108" s="112"/>
      <c r="H1108" s="58"/>
    </row>
    <row r="1109" spans="2:8" x14ac:dyDescent="0.2">
      <c r="B1109" s="105"/>
      <c r="C1109" s="106"/>
      <c r="D1109" s="114"/>
      <c r="E1109" s="52"/>
      <c r="F1109" s="52"/>
      <c r="G1109" s="112"/>
      <c r="H1109" s="58"/>
    </row>
    <row r="1110" spans="2:8" x14ac:dyDescent="0.2">
      <c r="B1110" s="107"/>
      <c r="C1110" s="106"/>
      <c r="D1110" s="114"/>
      <c r="E1110" s="52"/>
      <c r="F1110" s="52"/>
      <c r="G1110" s="112"/>
      <c r="H1110" s="58"/>
    </row>
    <row r="1111" spans="2:8" x14ac:dyDescent="0.2">
      <c r="B1111" s="107"/>
      <c r="C1111" s="106"/>
      <c r="D1111" s="114"/>
      <c r="E1111" s="52"/>
      <c r="F1111" s="52"/>
      <c r="G1111" s="112"/>
      <c r="H1111" s="58"/>
    </row>
    <row r="1112" spans="2:8" x14ac:dyDescent="0.2">
      <c r="B1112" s="107"/>
      <c r="C1112" s="106"/>
      <c r="D1112" s="114"/>
      <c r="E1112" s="52"/>
      <c r="F1112" s="52"/>
      <c r="G1112" s="112"/>
      <c r="H1112" s="58"/>
    </row>
    <row r="1113" spans="2:8" x14ac:dyDescent="0.2">
      <c r="B1113" s="107"/>
      <c r="C1113" s="106"/>
      <c r="D1113" s="114"/>
      <c r="E1113" s="52"/>
      <c r="F1113" s="52"/>
      <c r="G1113" s="112"/>
      <c r="H1113" s="58"/>
    </row>
    <row r="1114" spans="2:8" x14ac:dyDescent="0.2">
      <c r="B1114" s="107"/>
      <c r="C1114" s="106"/>
      <c r="D1114" s="114"/>
      <c r="E1114" s="52"/>
      <c r="F1114" s="52"/>
      <c r="G1114" s="112"/>
      <c r="H1114" s="58"/>
    </row>
    <row r="1115" spans="2:8" x14ac:dyDescent="0.2">
      <c r="B1115" s="107"/>
      <c r="C1115" s="106"/>
      <c r="D1115" s="114"/>
      <c r="E1115" s="52"/>
      <c r="F1115" s="52"/>
      <c r="G1115" s="112"/>
      <c r="H1115" s="58"/>
    </row>
    <row r="1116" spans="2:8" x14ac:dyDescent="0.2">
      <c r="B1116" s="107"/>
      <c r="C1116" s="106"/>
      <c r="D1116" s="114"/>
      <c r="E1116" s="52"/>
      <c r="F1116" s="52"/>
      <c r="G1116" s="112"/>
      <c r="H1116" s="58"/>
    </row>
    <row r="1117" spans="2:8" x14ac:dyDescent="0.2">
      <c r="B1117" s="107"/>
      <c r="C1117" s="106"/>
      <c r="D1117" s="114"/>
      <c r="E1117" s="52"/>
      <c r="F1117" s="52"/>
      <c r="G1117" s="112"/>
      <c r="H1117" s="58"/>
    </row>
    <row r="1118" spans="2:8" x14ac:dyDescent="0.2">
      <c r="B1118" s="107"/>
      <c r="C1118" s="106"/>
      <c r="D1118" s="114"/>
      <c r="E1118" s="52"/>
      <c r="F1118" s="52"/>
      <c r="G1118" s="112"/>
      <c r="H1118" s="58"/>
    </row>
    <row r="1119" spans="2:8" x14ac:dyDescent="0.2">
      <c r="B1119" s="107"/>
      <c r="C1119" s="106"/>
      <c r="D1119" s="114"/>
      <c r="E1119" s="52"/>
      <c r="F1119" s="52"/>
      <c r="G1119" s="112"/>
      <c r="H1119" s="58"/>
    </row>
    <row r="1120" spans="2:8" x14ac:dyDescent="0.2">
      <c r="B1120" s="105"/>
      <c r="C1120" s="106"/>
      <c r="D1120" s="114"/>
      <c r="E1120" s="52"/>
      <c r="F1120" s="52"/>
      <c r="G1120" s="112"/>
      <c r="H1120" s="58"/>
    </row>
    <row r="1121" spans="2:8" x14ac:dyDescent="0.2">
      <c r="B1121" s="107"/>
      <c r="C1121" s="106"/>
      <c r="D1121" s="114"/>
      <c r="E1121" s="52"/>
      <c r="F1121" s="52"/>
      <c r="G1121" s="112"/>
      <c r="H1121" s="58"/>
    </row>
    <row r="1122" spans="2:8" x14ac:dyDescent="0.2">
      <c r="B1122" s="107"/>
      <c r="C1122" s="106"/>
      <c r="D1122" s="114"/>
      <c r="E1122" s="52"/>
      <c r="F1122" s="52"/>
      <c r="G1122" s="112"/>
      <c r="H1122" s="58"/>
    </row>
    <row r="1123" spans="2:8" x14ac:dyDescent="0.2">
      <c r="B1123" s="107"/>
      <c r="C1123" s="106"/>
      <c r="D1123" s="114"/>
      <c r="E1123" s="52"/>
      <c r="F1123" s="52"/>
      <c r="G1123" s="112"/>
      <c r="H1123" s="58"/>
    </row>
    <row r="1124" spans="2:8" x14ac:dyDescent="0.2">
      <c r="B1124" s="107"/>
      <c r="C1124" s="106"/>
      <c r="D1124" s="114"/>
      <c r="E1124" s="52"/>
      <c r="F1124" s="52"/>
      <c r="G1124" s="112"/>
      <c r="H1124" s="58"/>
    </row>
    <row r="1125" spans="2:8" x14ac:dyDescent="0.2">
      <c r="B1125" s="107"/>
      <c r="C1125" s="106"/>
      <c r="D1125" s="114"/>
      <c r="E1125" s="52"/>
      <c r="F1125" s="52"/>
      <c r="G1125" s="112"/>
      <c r="H1125" s="58"/>
    </row>
    <row r="1126" spans="2:8" x14ac:dyDescent="0.2">
      <c r="B1126" s="107"/>
      <c r="C1126" s="106"/>
      <c r="D1126" s="114"/>
      <c r="E1126" s="52"/>
      <c r="F1126" s="52"/>
      <c r="G1126" s="112"/>
      <c r="H1126" s="58"/>
    </row>
    <row r="1127" spans="2:8" x14ac:dyDescent="0.2">
      <c r="B1127" s="107"/>
      <c r="C1127" s="106"/>
      <c r="D1127" s="114"/>
      <c r="E1127" s="52"/>
      <c r="F1127" s="52"/>
      <c r="G1127" s="112"/>
      <c r="H1127" s="58"/>
    </row>
    <row r="1128" spans="2:8" x14ac:dyDescent="0.2">
      <c r="B1128" s="107"/>
      <c r="C1128" s="106"/>
      <c r="D1128" s="114"/>
      <c r="E1128" s="52"/>
      <c r="F1128" s="52"/>
      <c r="G1128" s="112"/>
      <c r="H1128" s="58"/>
    </row>
    <row r="1129" spans="2:8" x14ac:dyDescent="0.2">
      <c r="B1129" s="107"/>
      <c r="C1129" s="106"/>
      <c r="D1129" s="114"/>
      <c r="E1129" s="52"/>
      <c r="F1129" s="52"/>
      <c r="G1129" s="112"/>
      <c r="H1129" s="58"/>
    </row>
    <row r="1130" spans="2:8" x14ac:dyDescent="0.2">
      <c r="B1130" s="107"/>
      <c r="C1130" s="106"/>
      <c r="D1130" s="114"/>
      <c r="E1130" s="52"/>
      <c r="F1130" s="52"/>
      <c r="G1130" s="112"/>
      <c r="H1130" s="58"/>
    </row>
    <row r="1131" spans="2:8" x14ac:dyDescent="0.2">
      <c r="B1131" s="105"/>
      <c r="C1131" s="106"/>
      <c r="D1131" s="114"/>
      <c r="E1131" s="52"/>
      <c r="F1131" s="52"/>
      <c r="G1131" s="112"/>
      <c r="H1131" s="58"/>
    </row>
    <row r="1132" spans="2:8" x14ac:dyDescent="0.2">
      <c r="B1132" s="107"/>
      <c r="C1132" s="106"/>
      <c r="D1132" s="114"/>
      <c r="E1132" s="52"/>
      <c r="F1132" s="52"/>
      <c r="G1132" s="112"/>
      <c r="H1132" s="58"/>
    </row>
    <row r="1133" spans="2:8" x14ac:dyDescent="0.2">
      <c r="B1133" s="107"/>
      <c r="C1133" s="106"/>
      <c r="D1133" s="114"/>
      <c r="E1133" s="52"/>
      <c r="F1133" s="52"/>
      <c r="G1133" s="112"/>
      <c r="H1133" s="58"/>
    </row>
    <row r="1134" spans="2:8" x14ac:dyDescent="0.2">
      <c r="B1134" s="107"/>
      <c r="C1134" s="106"/>
      <c r="D1134" s="114"/>
      <c r="E1134" s="52"/>
      <c r="F1134" s="52"/>
      <c r="G1134" s="112"/>
      <c r="H1134" s="58"/>
    </row>
    <row r="1135" spans="2:8" x14ac:dyDescent="0.2">
      <c r="B1135" s="107"/>
      <c r="C1135" s="106"/>
      <c r="D1135" s="114"/>
      <c r="E1135" s="52"/>
      <c r="F1135" s="52"/>
      <c r="G1135" s="112"/>
      <c r="H1135" s="58"/>
    </row>
    <row r="1136" spans="2:8" x14ac:dyDescent="0.2">
      <c r="B1136" s="107"/>
      <c r="C1136" s="106"/>
      <c r="D1136" s="114"/>
      <c r="E1136" s="52"/>
      <c r="F1136" s="52"/>
      <c r="G1136" s="112"/>
      <c r="H1136" s="58"/>
    </row>
    <row r="1137" spans="2:8" x14ac:dyDescent="0.2">
      <c r="B1137" s="107"/>
      <c r="C1137" s="106"/>
      <c r="D1137" s="114"/>
      <c r="E1137" s="52"/>
      <c r="F1137" s="52"/>
      <c r="G1137" s="112"/>
      <c r="H1137" s="58"/>
    </row>
    <row r="1138" spans="2:8" x14ac:dyDescent="0.2">
      <c r="B1138" s="107"/>
      <c r="C1138" s="106"/>
      <c r="D1138" s="114"/>
      <c r="E1138" s="52"/>
      <c r="F1138" s="52"/>
      <c r="G1138" s="112"/>
      <c r="H1138" s="58"/>
    </row>
    <row r="1139" spans="2:8" x14ac:dyDescent="0.2">
      <c r="B1139" s="107"/>
      <c r="C1139" s="106"/>
      <c r="D1139" s="114"/>
      <c r="E1139" s="52"/>
      <c r="F1139" s="52"/>
      <c r="G1139" s="112"/>
      <c r="H1139" s="58"/>
    </row>
    <row r="1140" spans="2:8" x14ac:dyDescent="0.2">
      <c r="B1140" s="105"/>
      <c r="C1140" s="106"/>
      <c r="D1140" s="114"/>
      <c r="E1140" s="52"/>
      <c r="F1140" s="52"/>
      <c r="G1140" s="112"/>
      <c r="H1140" s="58"/>
    </row>
    <row r="1141" spans="2:8" x14ac:dyDescent="0.2">
      <c r="B1141" s="107"/>
      <c r="C1141" s="106"/>
      <c r="D1141" s="114"/>
      <c r="E1141" s="52"/>
      <c r="F1141" s="52"/>
      <c r="G1141" s="112"/>
      <c r="H1141" s="58"/>
    </row>
    <row r="1142" spans="2:8" x14ac:dyDescent="0.2">
      <c r="B1142" s="107"/>
      <c r="C1142" s="106"/>
      <c r="D1142" s="114"/>
      <c r="E1142" s="52"/>
      <c r="F1142" s="52"/>
      <c r="G1142" s="112"/>
      <c r="H1142" s="58"/>
    </row>
    <row r="1143" spans="2:8" x14ac:dyDescent="0.2">
      <c r="B1143" s="107"/>
      <c r="C1143" s="106"/>
      <c r="D1143" s="114"/>
      <c r="E1143" s="52"/>
      <c r="F1143" s="52"/>
      <c r="G1143" s="112"/>
      <c r="H1143" s="58"/>
    </row>
    <row r="1144" spans="2:8" x14ac:dyDescent="0.2">
      <c r="B1144" s="107"/>
      <c r="C1144" s="106"/>
      <c r="D1144" s="114"/>
      <c r="E1144" s="52"/>
      <c r="F1144" s="52"/>
      <c r="G1144" s="112"/>
      <c r="H1144" s="58"/>
    </row>
    <row r="1145" spans="2:8" x14ac:dyDescent="0.2">
      <c r="B1145" s="107"/>
      <c r="C1145" s="106"/>
      <c r="D1145" s="114"/>
      <c r="E1145" s="52"/>
      <c r="F1145" s="52"/>
      <c r="G1145" s="112"/>
      <c r="H1145" s="58"/>
    </row>
    <row r="1146" spans="2:8" x14ac:dyDescent="0.2">
      <c r="B1146" s="107"/>
      <c r="C1146" s="106"/>
      <c r="D1146" s="114"/>
      <c r="E1146" s="52"/>
      <c r="F1146" s="52"/>
      <c r="G1146" s="112"/>
      <c r="H1146" s="58"/>
    </row>
    <row r="1147" spans="2:8" x14ac:dyDescent="0.2">
      <c r="B1147" s="107"/>
      <c r="C1147" s="106"/>
      <c r="D1147" s="114"/>
      <c r="E1147" s="52"/>
      <c r="F1147" s="52"/>
      <c r="G1147" s="112"/>
      <c r="H1147" s="58"/>
    </row>
    <row r="1148" spans="2:8" x14ac:dyDescent="0.2">
      <c r="B1148" s="107"/>
      <c r="C1148" s="106"/>
      <c r="D1148" s="114"/>
      <c r="E1148" s="52"/>
      <c r="F1148" s="52"/>
      <c r="G1148" s="112"/>
      <c r="H1148" s="58"/>
    </row>
    <row r="1149" spans="2:8" x14ac:dyDescent="0.2">
      <c r="B1149" s="107"/>
      <c r="C1149" s="106"/>
      <c r="D1149" s="114"/>
      <c r="E1149" s="52"/>
      <c r="F1149" s="52"/>
      <c r="G1149" s="112"/>
      <c r="H1149" s="58"/>
    </row>
    <row r="1150" spans="2:8" x14ac:dyDescent="0.2">
      <c r="B1150" s="107"/>
      <c r="C1150" s="106"/>
      <c r="D1150" s="114"/>
      <c r="E1150" s="52"/>
      <c r="F1150" s="52"/>
      <c r="G1150" s="112"/>
      <c r="H1150" s="58"/>
    </row>
    <row r="1151" spans="2:8" x14ac:dyDescent="0.2">
      <c r="B1151" s="107"/>
      <c r="C1151" s="106"/>
      <c r="D1151" s="114"/>
      <c r="E1151" s="52"/>
      <c r="F1151" s="52"/>
      <c r="G1151" s="112"/>
      <c r="H1151" s="58"/>
    </row>
    <row r="1152" spans="2:8" x14ac:dyDescent="0.2">
      <c r="B1152" s="107"/>
      <c r="C1152" s="106"/>
      <c r="D1152" s="114"/>
      <c r="E1152" s="52"/>
      <c r="F1152" s="52"/>
      <c r="G1152" s="112"/>
      <c r="H1152" s="58"/>
    </row>
    <row r="1153" spans="2:8" x14ac:dyDescent="0.2">
      <c r="B1153" s="107"/>
      <c r="C1153" s="106"/>
      <c r="D1153" s="114"/>
      <c r="E1153" s="52"/>
      <c r="F1153" s="52"/>
      <c r="G1153" s="112"/>
      <c r="H1153" s="58"/>
    </row>
    <row r="1154" spans="2:8" x14ac:dyDescent="0.2">
      <c r="B1154" s="107"/>
      <c r="C1154" s="106"/>
      <c r="D1154" s="114"/>
      <c r="E1154" s="52"/>
      <c r="F1154" s="52"/>
      <c r="G1154" s="112"/>
      <c r="H1154" s="58"/>
    </row>
    <row r="1155" spans="2:8" x14ac:dyDescent="0.2">
      <c r="B1155" s="107"/>
      <c r="C1155" s="106"/>
      <c r="D1155" s="114"/>
      <c r="E1155" s="52"/>
      <c r="F1155" s="52"/>
      <c r="G1155" s="112"/>
      <c r="H1155" s="58"/>
    </row>
    <row r="1156" spans="2:8" x14ac:dyDescent="0.2">
      <c r="B1156" s="107"/>
      <c r="C1156" s="106"/>
      <c r="D1156" s="114"/>
      <c r="E1156" s="52"/>
      <c r="F1156" s="52"/>
      <c r="G1156" s="112"/>
      <c r="H1156" s="58"/>
    </row>
    <row r="1157" spans="2:8" x14ac:dyDescent="0.2">
      <c r="B1157" s="105"/>
      <c r="C1157" s="106"/>
      <c r="D1157" s="114"/>
      <c r="E1157" s="52"/>
      <c r="F1157" s="52"/>
      <c r="G1157" s="112"/>
      <c r="H1157" s="58"/>
    </row>
    <row r="1158" spans="2:8" x14ac:dyDescent="0.2">
      <c r="B1158" s="107"/>
      <c r="C1158" s="106"/>
      <c r="D1158" s="114"/>
      <c r="E1158" s="52"/>
      <c r="F1158" s="52"/>
      <c r="G1158" s="112"/>
      <c r="H1158" s="58"/>
    </row>
    <row r="1159" spans="2:8" x14ac:dyDescent="0.2">
      <c r="B1159" s="107"/>
      <c r="C1159" s="106"/>
      <c r="D1159" s="114"/>
      <c r="E1159" s="52"/>
      <c r="F1159" s="52"/>
      <c r="G1159" s="112"/>
      <c r="H1159" s="58"/>
    </row>
    <row r="1160" spans="2:8" x14ac:dyDescent="0.2">
      <c r="B1160" s="107"/>
      <c r="C1160" s="106"/>
      <c r="D1160" s="114"/>
      <c r="E1160" s="52"/>
      <c r="F1160" s="52"/>
      <c r="G1160" s="112"/>
      <c r="H1160" s="58"/>
    </row>
    <row r="1161" spans="2:8" x14ac:dyDescent="0.2">
      <c r="B1161" s="107"/>
      <c r="C1161" s="106"/>
      <c r="D1161" s="114"/>
      <c r="E1161" s="52"/>
      <c r="F1161" s="52"/>
      <c r="G1161" s="112"/>
      <c r="H1161" s="58"/>
    </row>
    <row r="1162" spans="2:8" x14ac:dyDescent="0.2">
      <c r="B1162" s="107"/>
      <c r="C1162" s="106"/>
      <c r="D1162" s="114"/>
      <c r="E1162" s="52"/>
      <c r="F1162" s="52"/>
      <c r="G1162" s="112"/>
      <c r="H1162" s="58"/>
    </row>
    <row r="1163" spans="2:8" x14ac:dyDescent="0.2">
      <c r="B1163" s="107"/>
      <c r="C1163" s="106"/>
      <c r="D1163" s="114"/>
      <c r="E1163" s="52"/>
      <c r="F1163" s="52"/>
      <c r="G1163" s="112"/>
      <c r="H1163" s="58"/>
    </row>
    <row r="1164" spans="2:8" x14ac:dyDescent="0.2">
      <c r="B1164" s="107"/>
      <c r="C1164" s="106"/>
      <c r="D1164" s="114"/>
      <c r="E1164" s="52"/>
      <c r="F1164" s="52"/>
      <c r="G1164" s="112"/>
      <c r="H1164" s="58"/>
    </row>
    <row r="1165" spans="2:8" x14ac:dyDescent="0.2">
      <c r="B1165" s="107"/>
      <c r="C1165" s="106"/>
      <c r="D1165" s="114"/>
      <c r="E1165" s="52"/>
      <c r="F1165" s="52"/>
      <c r="G1165" s="112"/>
      <c r="H1165" s="58"/>
    </row>
    <row r="1166" spans="2:8" x14ac:dyDescent="0.2">
      <c r="B1166" s="107"/>
      <c r="C1166" s="106"/>
      <c r="D1166" s="114"/>
      <c r="E1166" s="52"/>
      <c r="F1166" s="52"/>
      <c r="G1166" s="112"/>
      <c r="H1166" s="58"/>
    </row>
    <row r="1167" spans="2:8" x14ac:dyDescent="0.2">
      <c r="B1167" s="105"/>
      <c r="C1167" s="106"/>
      <c r="D1167" s="114"/>
      <c r="E1167" s="52"/>
      <c r="F1167" s="52"/>
      <c r="G1167" s="112"/>
      <c r="H1167" s="58"/>
    </row>
    <row r="1168" spans="2:8" x14ac:dyDescent="0.2">
      <c r="B1168" s="107"/>
      <c r="C1168" s="106"/>
      <c r="D1168" s="114"/>
      <c r="E1168" s="52"/>
      <c r="F1168" s="52"/>
      <c r="G1168" s="112"/>
      <c r="H1168" s="58"/>
    </row>
    <row r="1169" spans="2:8" x14ac:dyDescent="0.2">
      <c r="B1169" s="107"/>
      <c r="C1169" s="106"/>
      <c r="D1169" s="114"/>
      <c r="E1169" s="52"/>
      <c r="F1169" s="52"/>
      <c r="G1169" s="112"/>
      <c r="H1169" s="58"/>
    </row>
    <row r="1170" spans="2:8" x14ac:dyDescent="0.2">
      <c r="B1170" s="107"/>
      <c r="C1170" s="106"/>
      <c r="D1170" s="114"/>
      <c r="E1170" s="52"/>
      <c r="F1170" s="52"/>
      <c r="G1170" s="112"/>
      <c r="H1170" s="58"/>
    </row>
    <row r="1171" spans="2:8" x14ac:dyDescent="0.2">
      <c r="B1171" s="107"/>
      <c r="C1171" s="106"/>
      <c r="D1171" s="114"/>
      <c r="E1171" s="52"/>
      <c r="F1171" s="52"/>
      <c r="G1171" s="112"/>
      <c r="H1171" s="58"/>
    </row>
    <row r="1172" spans="2:8" x14ac:dyDescent="0.2">
      <c r="B1172" s="107"/>
      <c r="C1172" s="106"/>
      <c r="D1172" s="114"/>
      <c r="E1172" s="52"/>
      <c r="F1172" s="52"/>
      <c r="G1172" s="112"/>
      <c r="H1172" s="58"/>
    </row>
    <row r="1173" spans="2:8" x14ac:dyDescent="0.2">
      <c r="B1173" s="107"/>
      <c r="C1173" s="106"/>
      <c r="D1173" s="114"/>
      <c r="E1173" s="52"/>
      <c r="F1173" s="52"/>
      <c r="G1173" s="112"/>
      <c r="H1173" s="58"/>
    </row>
    <row r="1174" spans="2:8" x14ac:dyDescent="0.2">
      <c r="B1174" s="107"/>
      <c r="C1174" s="106"/>
      <c r="D1174" s="114"/>
      <c r="E1174" s="52"/>
      <c r="F1174" s="52"/>
      <c r="G1174" s="112"/>
      <c r="H1174" s="58"/>
    </row>
    <row r="1175" spans="2:8" x14ac:dyDescent="0.2">
      <c r="B1175" s="107"/>
      <c r="C1175" s="106"/>
      <c r="D1175" s="114"/>
      <c r="E1175" s="52"/>
      <c r="F1175" s="52"/>
      <c r="G1175" s="112"/>
      <c r="H1175" s="58"/>
    </row>
    <row r="1176" spans="2:8" x14ac:dyDescent="0.2">
      <c r="B1176" s="107"/>
      <c r="C1176" s="106"/>
      <c r="D1176" s="114"/>
      <c r="E1176" s="52"/>
      <c r="F1176" s="52"/>
      <c r="G1176" s="112"/>
      <c r="H1176" s="58"/>
    </row>
    <row r="1177" spans="2:8" x14ac:dyDescent="0.2">
      <c r="B1177" s="105"/>
      <c r="C1177" s="106"/>
      <c r="D1177" s="114"/>
      <c r="E1177" s="52"/>
      <c r="F1177" s="52"/>
      <c r="G1177" s="112"/>
      <c r="H1177" s="58"/>
    </row>
    <row r="1178" spans="2:8" x14ac:dyDescent="0.2">
      <c r="B1178" s="107"/>
      <c r="C1178" s="106"/>
      <c r="D1178" s="114"/>
      <c r="E1178" s="52"/>
      <c r="F1178" s="52"/>
      <c r="G1178" s="112"/>
      <c r="H1178" s="58"/>
    </row>
    <row r="1179" spans="2:8" x14ac:dyDescent="0.2">
      <c r="B1179" s="107"/>
      <c r="C1179" s="106"/>
      <c r="D1179" s="114"/>
      <c r="E1179" s="52"/>
      <c r="F1179" s="52"/>
      <c r="G1179" s="112"/>
      <c r="H1179" s="58"/>
    </row>
    <row r="1180" spans="2:8" x14ac:dyDescent="0.2">
      <c r="B1180" s="107"/>
      <c r="C1180" s="106"/>
      <c r="D1180" s="114"/>
      <c r="E1180" s="52"/>
      <c r="F1180" s="52"/>
      <c r="G1180" s="112"/>
      <c r="H1180" s="58"/>
    </row>
    <row r="1181" spans="2:8" x14ac:dyDescent="0.2">
      <c r="B1181" s="107"/>
      <c r="C1181" s="106"/>
      <c r="D1181" s="114"/>
      <c r="E1181" s="52"/>
      <c r="F1181" s="52"/>
      <c r="G1181" s="112"/>
      <c r="H1181" s="58"/>
    </row>
    <row r="1182" spans="2:8" x14ac:dyDescent="0.2">
      <c r="B1182" s="107"/>
      <c r="C1182" s="106"/>
      <c r="D1182" s="114"/>
      <c r="E1182" s="52"/>
      <c r="F1182" s="52"/>
      <c r="G1182" s="112"/>
      <c r="H1182" s="58"/>
    </row>
    <row r="1183" spans="2:8" x14ac:dyDescent="0.2">
      <c r="B1183" s="107"/>
      <c r="C1183" s="106"/>
      <c r="D1183" s="114"/>
      <c r="E1183" s="52"/>
      <c r="F1183" s="52"/>
      <c r="G1183" s="112"/>
      <c r="H1183" s="58"/>
    </row>
    <row r="1184" spans="2:8" x14ac:dyDescent="0.2">
      <c r="B1184" s="107"/>
      <c r="C1184" s="106"/>
      <c r="D1184" s="114"/>
      <c r="E1184" s="52"/>
      <c r="F1184" s="52"/>
      <c r="G1184" s="112"/>
      <c r="H1184" s="58"/>
    </row>
    <row r="1185" spans="2:8" x14ac:dyDescent="0.2">
      <c r="B1185" s="107"/>
      <c r="C1185" s="106"/>
      <c r="D1185" s="114"/>
      <c r="E1185" s="52"/>
      <c r="F1185" s="52"/>
      <c r="G1185" s="112"/>
      <c r="H1185" s="58"/>
    </row>
    <row r="1186" spans="2:8" x14ac:dyDescent="0.2">
      <c r="B1186" s="105"/>
      <c r="C1186" s="106"/>
      <c r="D1186" s="114"/>
      <c r="E1186" s="52"/>
      <c r="F1186" s="52"/>
      <c r="G1186" s="112"/>
      <c r="H1186" s="58"/>
    </row>
    <row r="1187" spans="2:8" x14ac:dyDescent="0.2">
      <c r="B1187" s="107"/>
      <c r="C1187" s="106"/>
      <c r="D1187" s="114"/>
      <c r="E1187" s="52"/>
      <c r="F1187" s="52"/>
      <c r="G1187" s="112"/>
      <c r="H1187" s="58"/>
    </row>
    <row r="1188" spans="2:8" x14ac:dyDescent="0.2">
      <c r="B1188" s="107"/>
      <c r="C1188" s="106"/>
      <c r="D1188" s="114"/>
      <c r="E1188" s="52"/>
      <c r="F1188" s="52"/>
      <c r="G1188" s="112"/>
      <c r="H1188" s="58"/>
    </row>
    <row r="1189" spans="2:8" x14ac:dyDescent="0.2">
      <c r="B1189" s="107"/>
      <c r="C1189" s="106"/>
      <c r="D1189" s="114"/>
      <c r="E1189" s="52"/>
      <c r="F1189" s="52"/>
      <c r="G1189" s="112"/>
      <c r="H1189" s="58"/>
    </row>
    <row r="1190" spans="2:8" x14ac:dyDescent="0.2">
      <c r="B1190" s="107"/>
      <c r="C1190" s="106"/>
      <c r="D1190" s="114"/>
      <c r="E1190" s="52"/>
      <c r="F1190" s="52"/>
      <c r="G1190" s="112"/>
      <c r="H1190" s="58"/>
    </row>
    <row r="1191" spans="2:8" x14ac:dyDescent="0.2">
      <c r="B1191" s="107"/>
      <c r="C1191" s="106"/>
      <c r="D1191" s="114"/>
      <c r="E1191" s="52"/>
      <c r="F1191" s="52"/>
      <c r="G1191" s="112"/>
      <c r="H1191" s="58"/>
    </row>
    <row r="1192" spans="2:8" x14ac:dyDescent="0.2">
      <c r="B1192" s="105"/>
      <c r="C1192" s="106"/>
      <c r="D1192" s="114"/>
      <c r="E1192" s="52"/>
      <c r="F1192" s="52"/>
      <c r="G1192" s="112"/>
      <c r="H1192" s="58"/>
    </row>
    <row r="1193" spans="2:8" x14ac:dyDescent="0.2">
      <c r="B1193" s="107"/>
      <c r="C1193" s="106"/>
      <c r="D1193" s="114"/>
      <c r="E1193" s="52"/>
      <c r="F1193" s="52"/>
      <c r="G1193" s="112"/>
      <c r="H1193" s="58"/>
    </row>
    <row r="1194" spans="2:8" x14ac:dyDescent="0.2">
      <c r="B1194" s="107"/>
      <c r="C1194" s="106"/>
      <c r="D1194" s="114"/>
      <c r="E1194" s="52"/>
      <c r="F1194" s="52"/>
      <c r="G1194" s="112"/>
      <c r="H1194" s="58"/>
    </row>
    <row r="1195" spans="2:8" x14ac:dyDescent="0.2">
      <c r="B1195" s="107"/>
      <c r="C1195" s="106"/>
      <c r="D1195" s="114"/>
      <c r="E1195" s="52"/>
      <c r="F1195" s="52"/>
      <c r="G1195" s="112"/>
      <c r="H1195" s="58"/>
    </row>
    <row r="1196" spans="2:8" x14ac:dyDescent="0.2">
      <c r="B1196" s="107"/>
      <c r="C1196" s="106"/>
      <c r="D1196" s="114"/>
      <c r="E1196" s="52"/>
      <c r="F1196" s="52"/>
      <c r="G1196" s="112"/>
      <c r="H1196" s="58"/>
    </row>
    <row r="1197" spans="2:8" x14ac:dyDescent="0.2">
      <c r="B1197" s="105"/>
      <c r="C1197" s="106"/>
      <c r="D1197" s="114"/>
      <c r="E1197" s="52"/>
      <c r="F1197" s="52"/>
      <c r="G1197" s="112"/>
      <c r="H1197" s="58"/>
    </row>
    <row r="1198" spans="2:8" x14ac:dyDescent="0.2">
      <c r="B1198" s="107"/>
      <c r="C1198" s="106"/>
      <c r="D1198" s="114"/>
      <c r="E1198" s="52"/>
      <c r="F1198" s="52"/>
      <c r="G1198" s="112"/>
      <c r="H1198" s="58"/>
    </row>
    <row r="1199" spans="2:8" x14ac:dyDescent="0.2">
      <c r="B1199" s="107"/>
      <c r="C1199" s="106"/>
      <c r="D1199" s="114"/>
      <c r="E1199" s="52"/>
      <c r="F1199" s="52"/>
      <c r="G1199" s="112"/>
      <c r="H1199" s="58"/>
    </row>
    <row r="1200" spans="2:8" x14ac:dyDescent="0.2">
      <c r="B1200" s="107"/>
      <c r="C1200" s="106"/>
      <c r="D1200" s="114"/>
      <c r="E1200" s="52"/>
      <c r="F1200" s="52"/>
      <c r="G1200" s="112"/>
      <c r="H1200" s="58"/>
    </row>
    <row r="1201" spans="2:8" x14ac:dyDescent="0.2">
      <c r="B1201" s="107"/>
      <c r="C1201" s="106"/>
      <c r="D1201" s="114"/>
      <c r="E1201" s="52"/>
      <c r="F1201" s="52"/>
      <c r="G1201" s="112"/>
      <c r="H1201" s="58"/>
    </row>
    <row r="1202" spans="2:8" x14ac:dyDescent="0.2">
      <c r="B1202" s="107"/>
      <c r="C1202" s="106"/>
      <c r="D1202" s="114"/>
      <c r="E1202" s="52"/>
      <c r="F1202" s="52"/>
      <c r="G1202" s="112"/>
      <c r="H1202" s="58"/>
    </row>
    <row r="1203" spans="2:8" x14ac:dyDescent="0.2">
      <c r="B1203" s="107"/>
      <c r="C1203" s="106"/>
      <c r="D1203" s="114"/>
      <c r="E1203" s="52"/>
      <c r="F1203" s="52"/>
      <c r="G1203" s="112"/>
      <c r="H1203" s="58"/>
    </row>
    <row r="1204" spans="2:8" x14ac:dyDescent="0.2">
      <c r="B1204" s="107"/>
      <c r="C1204" s="106"/>
      <c r="D1204" s="114"/>
      <c r="E1204" s="52"/>
      <c r="F1204" s="52"/>
      <c r="G1204" s="112"/>
      <c r="H1204" s="58"/>
    </row>
    <row r="1205" spans="2:8" x14ac:dyDescent="0.2">
      <c r="B1205" s="107"/>
      <c r="C1205" s="106"/>
      <c r="D1205" s="114"/>
      <c r="E1205" s="52"/>
      <c r="F1205" s="52"/>
      <c r="G1205" s="112"/>
      <c r="H1205" s="58"/>
    </row>
    <row r="1206" spans="2:8" x14ac:dyDescent="0.2">
      <c r="B1206" s="107"/>
      <c r="C1206" s="106"/>
      <c r="D1206" s="114"/>
      <c r="E1206" s="52"/>
      <c r="F1206" s="52"/>
      <c r="G1206" s="112"/>
      <c r="H1206" s="58"/>
    </row>
    <row r="1207" spans="2:8" x14ac:dyDescent="0.2">
      <c r="B1207" s="107"/>
      <c r="C1207" s="106"/>
      <c r="D1207" s="114"/>
      <c r="E1207" s="52"/>
      <c r="F1207" s="52"/>
      <c r="G1207" s="112"/>
      <c r="H1207" s="58"/>
    </row>
    <row r="1208" spans="2:8" x14ac:dyDescent="0.2">
      <c r="B1208" s="107"/>
      <c r="C1208" s="106"/>
      <c r="D1208" s="114"/>
      <c r="E1208" s="52"/>
      <c r="F1208" s="52"/>
      <c r="G1208" s="112"/>
      <c r="H1208" s="58"/>
    </row>
    <row r="1209" spans="2:8" x14ac:dyDescent="0.2">
      <c r="B1209" s="107"/>
      <c r="C1209" s="106"/>
      <c r="D1209" s="114"/>
      <c r="E1209" s="52"/>
      <c r="F1209" s="52"/>
      <c r="G1209" s="112"/>
      <c r="H1209" s="58"/>
    </row>
    <row r="1210" spans="2:8" x14ac:dyDescent="0.2">
      <c r="B1210" s="107"/>
      <c r="C1210" s="106"/>
      <c r="D1210" s="114"/>
      <c r="E1210" s="52"/>
      <c r="F1210" s="52"/>
      <c r="G1210" s="112"/>
      <c r="H1210" s="58"/>
    </row>
    <row r="1211" spans="2:8" x14ac:dyDescent="0.2">
      <c r="B1211" s="107"/>
      <c r="C1211" s="106"/>
      <c r="D1211" s="114"/>
      <c r="E1211" s="52"/>
      <c r="F1211" s="52"/>
      <c r="G1211" s="112"/>
      <c r="H1211" s="58"/>
    </row>
    <row r="1212" spans="2:8" x14ac:dyDescent="0.2">
      <c r="B1212" s="107"/>
      <c r="C1212" s="106"/>
      <c r="D1212" s="114"/>
      <c r="E1212" s="52"/>
      <c r="F1212" s="52"/>
      <c r="G1212" s="112"/>
      <c r="H1212" s="58"/>
    </row>
    <row r="1213" spans="2:8" x14ac:dyDescent="0.2">
      <c r="B1213" s="107"/>
      <c r="C1213" s="106"/>
      <c r="D1213" s="114"/>
      <c r="E1213" s="52"/>
      <c r="F1213" s="52"/>
      <c r="G1213" s="112"/>
      <c r="H1213" s="58"/>
    </row>
    <row r="1214" spans="2:8" x14ac:dyDescent="0.2">
      <c r="B1214" s="105"/>
      <c r="C1214" s="106"/>
      <c r="D1214" s="114"/>
      <c r="E1214" s="52"/>
      <c r="F1214" s="52"/>
      <c r="G1214" s="112"/>
      <c r="H1214" s="58"/>
    </row>
    <row r="1215" spans="2:8" x14ac:dyDescent="0.2">
      <c r="B1215" s="107"/>
      <c r="C1215" s="106"/>
      <c r="D1215" s="114"/>
      <c r="E1215" s="52"/>
      <c r="F1215" s="52"/>
      <c r="G1215" s="112"/>
      <c r="H1215" s="58"/>
    </row>
    <row r="1216" spans="2:8" x14ac:dyDescent="0.2">
      <c r="B1216" s="107"/>
      <c r="C1216" s="106"/>
      <c r="D1216" s="114"/>
      <c r="E1216" s="52"/>
      <c r="F1216" s="52"/>
      <c r="G1216" s="112"/>
      <c r="H1216" s="58"/>
    </row>
    <row r="1217" spans="2:8" x14ac:dyDescent="0.2">
      <c r="B1217" s="107"/>
      <c r="C1217" s="106"/>
      <c r="D1217" s="114"/>
      <c r="E1217" s="52"/>
      <c r="F1217" s="52"/>
      <c r="G1217" s="112"/>
      <c r="H1217" s="58"/>
    </row>
    <row r="1218" spans="2:8" x14ac:dyDescent="0.2">
      <c r="B1218" s="107"/>
      <c r="C1218" s="106"/>
      <c r="D1218" s="114"/>
      <c r="E1218" s="52"/>
      <c r="F1218" s="52"/>
      <c r="G1218" s="112"/>
      <c r="H1218" s="58"/>
    </row>
    <row r="1219" spans="2:8" x14ac:dyDescent="0.2">
      <c r="B1219" s="105"/>
      <c r="C1219" s="106"/>
      <c r="D1219" s="114"/>
      <c r="E1219" s="52"/>
      <c r="F1219" s="52"/>
      <c r="G1219" s="112"/>
      <c r="H1219" s="58"/>
    </row>
    <row r="1220" spans="2:8" x14ac:dyDescent="0.2">
      <c r="B1220" s="107"/>
      <c r="C1220" s="106"/>
      <c r="D1220" s="114"/>
      <c r="E1220" s="52"/>
      <c r="F1220" s="52"/>
      <c r="G1220" s="112"/>
      <c r="H1220" s="58"/>
    </row>
    <row r="1221" spans="2:8" x14ac:dyDescent="0.2">
      <c r="B1221" s="107"/>
      <c r="C1221" s="106"/>
      <c r="D1221" s="114"/>
      <c r="E1221" s="52"/>
      <c r="F1221" s="52"/>
      <c r="G1221" s="112"/>
      <c r="H1221" s="58"/>
    </row>
    <row r="1222" spans="2:8" x14ac:dyDescent="0.2">
      <c r="B1222" s="107"/>
      <c r="C1222" s="106"/>
      <c r="D1222" s="114"/>
      <c r="E1222" s="52"/>
      <c r="F1222" s="52"/>
      <c r="G1222" s="112"/>
      <c r="H1222" s="58"/>
    </row>
    <row r="1223" spans="2:8" x14ac:dyDescent="0.2">
      <c r="B1223" s="107"/>
      <c r="C1223" s="106"/>
      <c r="D1223" s="114"/>
      <c r="E1223" s="52"/>
      <c r="F1223" s="52"/>
      <c r="G1223" s="112"/>
      <c r="H1223" s="58"/>
    </row>
    <row r="1224" spans="2:8" x14ac:dyDescent="0.2">
      <c r="B1224" s="107"/>
      <c r="C1224" s="106"/>
      <c r="D1224" s="114"/>
      <c r="E1224" s="52"/>
      <c r="F1224" s="52"/>
      <c r="G1224" s="112"/>
      <c r="H1224" s="58"/>
    </row>
    <row r="1225" spans="2:8" x14ac:dyDescent="0.2">
      <c r="B1225" s="107"/>
      <c r="C1225" s="106"/>
      <c r="D1225" s="114"/>
      <c r="E1225" s="52"/>
      <c r="F1225" s="52"/>
      <c r="G1225" s="112"/>
      <c r="H1225" s="58"/>
    </row>
    <row r="1226" spans="2:8" x14ac:dyDescent="0.2">
      <c r="B1226" s="107"/>
      <c r="C1226" s="106"/>
      <c r="D1226" s="114"/>
      <c r="E1226" s="52"/>
      <c r="F1226" s="52"/>
      <c r="G1226" s="112"/>
      <c r="H1226" s="58"/>
    </row>
    <row r="1227" spans="2:8" x14ac:dyDescent="0.2">
      <c r="B1227" s="107"/>
      <c r="C1227" s="106"/>
      <c r="D1227" s="114"/>
      <c r="E1227" s="52"/>
      <c r="F1227" s="52"/>
      <c r="G1227" s="112"/>
      <c r="H1227" s="58"/>
    </row>
    <row r="1228" spans="2:8" x14ac:dyDescent="0.2">
      <c r="B1228" s="107"/>
      <c r="C1228" s="106"/>
      <c r="D1228" s="114"/>
      <c r="E1228" s="52"/>
      <c r="F1228" s="52"/>
      <c r="G1228" s="112"/>
      <c r="H1228" s="58"/>
    </row>
    <row r="1229" spans="2:8" x14ac:dyDescent="0.2">
      <c r="B1229" s="107"/>
      <c r="C1229" s="106"/>
      <c r="D1229" s="114"/>
      <c r="E1229" s="52"/>
      <c r="F1229" s="52"/>
      <c r="G1229" s="112"/>
      <c r="H1229" s="58"/>
    </row>
    <row r="1230" spans="2:8" x14ac:dyDescent="0.2">
      <c r="B1230" s="105"/>
      <c r="C1230" s="106"/>
      <c r="D1230" s="114"/>
      <c r="E1230" s="52"/>
      <c r="F1230" s="52"/>
      <c r="G1230" s="112"/>
      <c r="H1230" s="58"/>
    </row>
    <row r="1231" spans="2:8" x14ac:dyDescent="0.2">
      <c r="B1231" s="107"/>
      <c r="C1231" s="106"/>
      <c r="D1231" s="114"/>
      <c r="E1231" s="52"/>
      <c r="F1231" s="52"/>
      <c r="G1231" s="112"/>
      <c r="H1231" s="58"/>
    </row>
    <row r="1232" spans="2:8" x14ac:dyDescent="0.2">
      <c r="B1232" s="107"/>
      <c r="C1232" s="106"/>
      <c r="D1232" s="114"/>
      <c r="E1232" s="52"/>
      <c r="F1232" s="52"/>
      <c r="G1232" s="112"/>
      <c r="H1232" s="58"/>
    </row>
    <row r="1233" spans="2:8" x14ac:dyDescent="0.2">
      <c r="B1233" s="107"/>
      <c r="C1233" s="106"/>
      <c r="D1233" s="114"/>
      <c r="E1233" s="52"/>
      <c r="F1233" s="52"/>
      <c r="G1233" s="112"/>
      <c r="H1233" s="58"/>
    </row>
    <row r="1234" spans="2:8" x14ac:dyDescent="0.2">
      <c r="B1234" s="107"/>
      <c r="C1234" s="106"/>
      <c r="D1234" s="114"/>
      <c r="E1234" s="52"/>
      <c r="F1234" s="52"/>
      <c r="G1234" s="112"/>
      <c r="H1234" s="58"/>
    </row>
    <row r="1235" spans="2:8" x14ac:dyDescent="0.2">
      <c r="B1235" s="107"/>
      <c r="C1235" s="106"/>
      <c r="D1235" s="114"/>
      <c r="E1235" s="52"/>
      <c r="F1235" s="52"/>
      <c r="G1235" s="112"/>
      <c r="H1235" s="58"/>
    </row>
    <row r="1236" spans="2:8" x14ac:dyDescent="0.2">
      <c r="B1236" s="107"/>
      <c r="C1236" s="106"/>
      <c r="D1236" s="114"/>
      <c r="E1236" s="52"/>
      <c r="F1236" s="52"/>
      <c r="G1236" s="112"/>
      <c r="H1236" s="58"/>
    </row>
    <row r="1237" spans="2:8" x14ac:dyDescent="0.2">
      <c r="B1237" s="107"/>
      <c r="C1237" s="106"/>
      <c r="D1237" s="114"/>
      <c r="E1237" s="52"/>
      <c r="F1237" s="52"/>
      <c r="G1237" s="112"/>
      <c r="H1237" s="58"/>
    </row>
    <row r="1238" spans="2:8" x14ac:dyDescent="0.2">
      <c r="B1238" s="107"/>
      <c r="C1238" s="106"/>
      <c r="D1238" s="114"/>
      <c r="E1238" s="52"/>
      <c r="F1238" s="52"/>
      <c r="G1238" s="112"/>
      <c r="H1238" s="58"/>
    </row>
    <row r="1239" spans="2:8" x14ac:dyDescent="0.2">
      <c r="B1239" s="105"/>
      <c r="C1239" s="106"/>
      <c r="D1239" s="114"/>
      <c r="E1239" s="52"/>
      <c r="F1239" s="52"/>
      <c r="G1239" s="112"/>
      <c r="H1239" s="58"/>
    </row>
    <row r="1240" spans="2:8" x14ac:dyDescent="0.2">
      <c r="B1240" s="107"/>
      <c r="C1240" s="106"/>
      <c r="D1240" s="114"/>
      <c r="E1240" s="52"/>
      <c r="F1240" s="52"/>
      <c r="G1240" s="112"/>
      <c r="H1240" s="58"/>
    </row>
    <row r="1241" spans="2:8" x14ac:dyDescent="0.2">
      <c r="B1241" s="107"/>
      <c r="C1241" s="106"/>
      <c r="D1241" s="114"/>
      <c r="E1241" s="52"/>
      <c r="F1241" s="52"/>
      <c r="G1241" s="112"/>
      <c r="H1241" s="58"/>
    </row>
    <row r="1242" spans="2:8" x14ac:dyDescent="0.2">
      <c r="B1242" s="107"/>
      <c r="C1242" s="106"/>
      <c r="D1242" s="114"/>
      <c r="E1242" s="52"/>
      <c r="F1242" s="52"/>
      <c r="G1242" s="112"/>
      <c r="H1242" s="58"/>
    </row>
    <row r="1243" spans="2:8" x14ac:dyDescent="0.2">
      <c r="B1243" s="107"/>
      <c r="C1243" s="106"/>
      <c r="D1243" s="114"/>
      <c r="E1243" s="52"/>
      <c r="F1243" s="52"/>
      <c r="G1243" s="112"/>
      <c r="H1243" s="58"/>
    </row>
    <row r="1244" spans="2:8" x14ac:dyDescent="0.2">
      <c r="B1244" s="107"/>
      <c r="C1244" s="106"/>
      <c r="D1244" s="114"/>
      <c r="E1244" s="52"/>
      <c r="F1244" s="52"/>
      <c r="G1244" s="112"/>
      <c r="H1244" s="58"/>
    </row>
    <row r="1245" spans="2:8" x14ac:dyDescent="0.2">
      <c r="B1245" s="107"/>
      <c r="C1245" s="106"/>
      <c r="D1245" s="114"/>
      <c r="E1245" s="52"/>
      <c r="F1245" s="52"/>
      <c r="G1245" s="112"/>
      <c r="H1245" s="58"/>
    </row>
    <row r="1246" spans="2:8" x14ac:dyDescent="0.2">
      <c r="B1246" s="107"/>
      <c r="C1246" s="106"/>
      <c r="D1246" s="114"/>
      <c r="E1246" s="52"/>
      <c r="F1246" s="52"/>
      <c r="G1246" s="112"/>
      <c r="H1246" s="58"/>
    </row>
    <row r="1247" spans="2:8" x14ac:dyDescent="0.2">
      <c r="B1247" s="105"/>
      <c r="C1247" s="106"/>
      <c r="D1247" s="114"/>
      <c r="E1247" s="52"/>
      <c r="F1247" s="52"/>
      <c r="G1247" s="112"/>
      <c r="H1247" s="58"/>
    </row>
    <row r="1248" spans="2:8" x14ac:dyDescent="0.2">
      <c r="B1248" s="107"/>
      <c r="C1248" s="106"/>
      <c r="D1248" s="114"/>
      <c r="E1248" s="52"/>
      <c r="F1248" s="52"/>
      <c r="G1248" s="112"/>
      <c r="H1248" s="58"/>
    </row>
    <row r="1249" spans="2:8" x14ac:dyDescent="0.2">
      <c r="B1249" s="107"/>
      <c r="C1249" s="106"/>
      <c r="D1249" s="114"/>
      <c r="E1249" s="52"/>
      <c r="F1249" s="52"/>
      <c r="G1249" s="112"/>
      <c r="H1249" s="58"/>
    </row>
    <row r="1250" spans="2:8" x14ac:dyDescent="0.2">
      <c r="B1250" s="107"/>
      <c r="C1250" s="106"/>
      <c r="D1250" s="114"/>
      <c r="E1250" s="52"/>
      <c r="F1250" s="52"/>
      <c r="G1250" s="112"/>
      <c r="H1250" s="58"/>
    </row>
    <row r="1251" spans="2:8" x14ac:dyDescent="0.2">
      <c r="B1251" s="107"/>
      <c r="C1251" s="106"/>
      <c r="D1251" s="114"/>
      <c r="E1251" s="52"/>
      <c r="F1251" s="52"/>
      <c r="G1251" s="112"/>
      <c r="H1251" s="58"/>
    </row>
    <row r="1252" spans="2:8" x14ac:dyDescent="0.2">
      <c r="B1252" s="107"/>
      <c r="C1252" s="106"/>
      <c r="D1252" s="114"/>
      <c r="E1252" s="52"/>
      <c r="F1252" s="52"/>
      <c r="G1252" s="112"/>
      <c r="H1252" s="58"/>
    </row>
    <row r="1253" spans="2:8" x14ac:dyDescent="0.2">
      <c r="B1253" s="107"/>
      <c r="C1253" s="106"/>
      <c r="D1253" s="114"/>
      <c r="E1253" s="52"/>
      <c r="F1253" s="52"/>
      <c r="G1253" s="112"/>
      <c r="H1253" s="58"/>
    </row>
    <row r="1254" spans="2:8" x14ac:dyDescent="0.2">
      <c r="B1254" s="107"/>
      <c r="C1254" s="106"/>
      <c r="D1254" s="114"/>
      <c r="E1254" s="52"/>
      <c r="F1254" s="52"/>
      <c r="G1254" s="112"/>
      <c r="H1254" s="58"/>
    </row>
    <row r="1255" spans="2:8" x14ac:dyDescent="0.2">
      <c r="B1255" s="107"/>
      <c r="C1255" s="106"/>
      <c r="D1255" s="114"/>
      <c r="E1255" s="52"/>
      <c r="F1255" s="52"/>
      <c r="G1255" s="112"/>
      <c r="H1255" s="58"/>
    </row>
    <row r="1256" spans="2:8" x14ac:dyDescent="0.2">
      <c r="B1256" s="107"/>
      <c r="C1256" s="106"/>
      <c r="D1256" s="114"/>
      <c r="E1256" s="52"/>
      <c r="F1256" s="52"/>
      <c r="G1256" s="112"/>
      <c r="H1256" s="58"/>
    </row>
    <row r="1257" spans="2:8" x14ac:dyDescent="0.2">
      <c r="B1257" s="107"/>
      <c r="C1257" s="106"/>
      <c r="D1257" s="114"/>
      <c r="E1257" s="52"/>
      <c r="F1257" s="52"/>
      <c r="G1257" s="112"/>
      <c r="H1257" s="58"/>
    </row>
    <row r="1258" spans="2:8" x14ac:dyDescent="0.2">
      <c r="B1258" s="105"/>
      <c r="C1258" s="106"/>
      <c r="D1258" s="114"/>
      <c r="E1258" s="52"/>
      <c r="F1258" s="52"/>
      <c r="G1258" s="112"/>
      <c r="H1258" s="58"/>
    </row>
    <row r="1259" spans="2:8" x14ac:dyDescent="0.2">
      <c r="B1259" s="107"/>
      <c r="C1259" s="106"/>
      <c r="D1259" s="114"/>
      <c r="E1259" s="52"/>
      <c r="F1259" s="52"/>
      <c r="G1259" s="112"/>
      <c r="H1259" s="58"/>
    </row>
    <row r="1260" spans="2:8" x14ac:dyDescent="0.2">
      <c r="B1260" s="107"/>
      <c r="C1260" s="106"/>
      <c r="D1260" s="114"/>
      <c r="E1260" s="52"/>
      <c r="F1260" s="52"/>
      <c r="G1260" s="112"/>
      <c r="H1260" s="58"/>
    </row>
    <row r="1261" spans="2:8" x14ac:dyDescent="0.2">
      <c r="B1261" s="105"/>
      <c r="C1261" s="106"/>
      <c r="D1261" s="114"/>
      <c r="E1261" s="52"/>
      <c r="F1261" s="52"/>
      <c r="G1261" s="112"/>
      <c r="H1261" s="58"/>
    </row>
    <row r="1262" spans="2:8" x14ac:dyDescent="0.2">
      <c r="B1262" s="107"/>
      <c r="C1262" s="106"/>
      <c r="D1262" s="114"/>
      <c r="E1262" s="52"/>
      <c r="F1262" s="52"/>
      <c r="G1262" s="112"/>
      <c r="H1262" s="58"/>
    </row>
    <row r="1263" spans="2:8" x14ac:dyDescent="0.2">
      <c r="B1263" s="107"/>
      <c r="C1263" s="106"/>
      <c r="D1263" s="114"/>
      <c r="E1263" s="52"/>
      <c r="F1263" s="52"/>
      <c r="G1263" s="112"/>
      <c r="H1263" s="58"/>
    </row>
    <row r="1264" spans="2:8" x14ac:dyDescent="0.2">
      <c r="B1264" s="107"/>
      <c r="C1264" s="106"/>
      <c r="D1264" s="114"/>
      <c r="E1264" s="52"/>
      <c r="F1264" s="52"/>
      <c r="G1264" s="112"/>
      <c r="H1264" s="58"/>
    </row>
    <row r="1265" spans="2:8" x14ac:dyDescent="0.2">
      <c r="B1265" s="105"/>
      <c r="C1265" s="106"/>
      <c r="D1265" s="114"/>
      <c r="E1265" s="52"/>
      <c r="F1265" s="52"/>
      <c r="G1265" s="112"/>
      <c r="H1265" s="58"/>
    </row>
    <row r="1266" spans="2:8" x14ac:dyDescent="0.2">
      <c r="B1266" s="107"/>
      <c r="C1266" s="106"/>
      <c r="D1266" s="114"/>
      <c r="E1266" s="52"/>
      <c r="F1266" s="52"/>
      <c r="G1266" s="112"/>
      <c r="H1266" s="58"/>
    </row>
    <row r="1267" spans="2:8" x14ac:dyDescent="0.2">
      <c r="B1267" s="107"/>
      <c r="C1267" s="106"/>
      <c r="D1267" s="114"/>
      <c r="E1267" s="52"/>
      <c r="F1267" s="52"/>
      <c r="G1267" s="112"/>
      <c r="H1267" s="58"/>
    </row>
    <row r="1268" spans="2:8" x14ac:dyDescent="0.2">
      <c r="B1268" s="107"/>
      <c r="C1268" s="106"/>
      <c r="D1268" s="114"/>
      <c r="E1268" s="52"/>
      <c r="F1268" s="52"/>
      <c r="G1268" s="112"/>
      <c r="H1268" s="58"/>
    </row>
    <row r="1269" spans="2:8" x14ac:dyDescent="0.2">
      <c r="B1269" s="107"/>
      <c r="C1269" s="106"/>
      <c r="D1269" s="114"/>
      <c r="E1269" s="52"/>
      <c r="F1269" s="52"/>
      <c r="G1269" s="112"/>
      <c r="H1269" s="58"/>
    </row>
    <row r="1270" spans="2:8" x14ac:dyDescent="0.2">
      <c r="B1270" s="105"/>
      <c r="C1270" s="106"/>
      <c r="D1270" s="114"/>
      <c r="E1270" s="52"/>
      <c r="F1270" s="52"/>
      <c r="G1270" s="112"/>
      <c r="H1270" s="58"/>
    </row>
    <row r="1271" spans="2:8" x14ac:dyDescent="0.2">
      <c r="B1271" s="107"/>
      <c r="C1271" s="106"/>
      <c r="D1271" s="114"/>
      <c r="E1271" s="52"/>
      <c r="F1271" s="52"/>
      <c r="G1271" s="112"/>
      <c r="H1271" s="58"/>
    </row>
    <row r="1272" spans="2:8" x14ac:dyDescent="0.2">
      <c r="B1272" s="107"/>
      <c r="C1272" s="106"/>
      <c r="D1272" s="114"/>
      <c r="E1272" s="52"/>
      <c r="F1272" s="52"/>
      <c r="G1272" s="112"/>
      <c r="H1272" s="58"/>
    </row>
    <row r="1273" spans="2:8" x14ac:dyDescent="0.2">
      <c r="B1273" s="107"/>
      <c r="C1273" s="106"/>
      <c r="D1273" s="114"/>
      <c r="E1273" s="52"/>
      <c r="F1273" s="52"/>
      <c r="G1273" s="112"/>
      <c r="H1273" s="58"/>
    </row>
    <row r="1274" spans="2:8" x14ac:dyDescent="0.2">
      <c r="B1274" s="107"/>
      <c r="C1274" s="106"/>
      <c r="D1274" s="114"/>
      <c r="E1274" s="52"/>
      <c r="F1274" s="52"/>
      <c r="G1274" s="112"/>
      <c r="H1274" s="58"/>
    </row>
    <row r="1275" spans="2:8" x14ac:dyDescent="0.2">
      <c r="B1275" s="107"/>
      <c r="C1275" s="106"/>
      <c r="D1275" s="114"/>
      <c r="E1275" s="52"/>
      <c r="F1275" s="52"/>
      <c r="G1275" s="112"/>
      <c r="H1275" s="58"/>
    </row>
    <row r="1276" spans="2:8" x14ac:dyDescent="0.2">
      <c r="B1276" s="105"/>
      <c r="C1276" s="106"/>
      <c r="D1276" s="114"/>
      <c r="E1276" s="52"/>
      <c r="F1276" s="52"/>
      <c r="G1276" s="112"/>
      <c r="H1276" s="58"/>
    </row>
    <row r="1277" spans="2:8" x14ac:dyDescent="0.2">
      <c r="B1277" s="107"/>
      <c r="C1277" s="106"/>
      <c r="D1277" s="114"/>
      <c r="E1277" s="52"/>
      <c r="F1277" s="52"/>
      <c r="G1277" s="112"/>
      <c r="H1277" s="58"/>
    </row>
    <row r="1278" spans="2:8" x14ac:dyDescent="0.2">
      <c r="B1278" s="107"/>
      <c r="C1278" s="106"/>
      <c r="D1278" s="114"/>
      <c r="E1278" s="52"/>
      <c r="F1278" s="52"/>
      <c r="G1278" s="112"/>
      <c r="H1278" s="58"/>
    </row>
    <row r="1279" spans="2:8" x14ac:dyDescent="0.2">
      <c r="B1279" s="107"/>
      <c r="C1279" s="106"/>
      <c r="D1279" s="114"/>
      <c r="E1279" s="52"/>
      <c r="F1279" s="52"/>
      <c r="G1279" s="112"/>
      <c r="H1279" s="58"/>
    </row>
    <row r="1280" spans="2:8" x14ac:dyDescent="0.2">
      <c r="B1280" s="107"/>
      <c r="C1280" s="106"/>
      <c r="D1280" s="114"/>
      <c r="E1280" s="52"/>
      <c r="F1280" s="52"/>
      <c r="G1280" s="112"/>
      <c r="H1280" s="58"/>
    </row>
    <row r="1281" spans="2:8" x14ac:dyDescent="0.2">
      <c r="B1281" s="105"/>
      <c r="C1281" s="106"/>
      <c r="D1281" s="114"/>
      <c r="E1281" s="52"/>
      <c r="F1281" s="52"/>
      <c r="G1281" s="112"/>
      <c r="H1281" s="58"/>
    </row>
    <row r="1282" spans="2:8" x14ac:dyDescent="0.2">
      <c r="B1282" s="107"/>
      <c r="C1282" s="106"/>
      <c r="D1282" s="114"/>
      <c r="E1282" s="52"/>
      <c r="F1282" s="52"/>
      <c r="G1282" s="112"/>
      <c r="H1282" s="58"/>
    </row>
    <row r="1283" spans="2:8" x14ac:dyDescent="0.2">
      <c r="B1283" s="107"/>
      <c r="C1283" s="106"/>
      <c r="D1283" s="114"/>
      <c r="E1283" s="52"/>
      <c r="F1283" s="52"/>
      <c r="G1283" s="112"/>
      <c r="H1283" s="58"/>
    </row>
    <row r="1284" spans="2:8" x14ac:dyDescent="0.2">
      <c r="B1284" s="105"/>
      <c r="C1284" s="106"/>
      <c r="D1284" s="114"/>
      <c r="E1284" s="52"/>
      <c r="F1284" s="52"/>
      <c r="G1284" s="112"/>
      <c r="H1284" s="58"/>
    </row>
    <row r="1285" spans="2:8" x14ac:dyDescent="0.2">
      <c r="B1285" s="107"/>
      <c r="C1285" s="106"/>
      <c r="D1285" s="114"/>
      <c r="E1285" s="52"/>
      <c r="F1285" s="52"/>
      <c r="G1285" s="112"/>
      <c r="H1285" s="58"/>
    </row>
    <row r="1286" spans="2:8" x14ac:dyDescent="0.2">
      <c r="B1286" s="107"/>
      <c r="C1286" s="106"/>
      <c r="D1286" s="114"/>
      <c r="E1286" s="52"/>
      <c r="F1286" s="52"/>
      <c r="G1286" s="112"/>
      <c r="H1286" s="58"/>
    </row>
    <row r="1287" spans="2:8" x14ac:dyDescent="0.2">
      <c r="B1287" s="107"/>
      <c r="C1287" s="106"/>
      <c r="D1287" s="114"/>
      <c r="E1287" s="52"/>
      <c r="F1287" s="52"/>
      <c r="G1287" s="112"/>
      <c r="H1287" s="58"/>
    </row>
    <row r="1288" spans="2:8" x14ac:dyDescent="0.2">
      <c r="B1288" s="105"/>
      <c r="C1288" s="106"/>
      <c r="D1288" s="114"/>
      <c r="E1288" s="52"/>
      <c r="F1288" s="52"/>
      <c r="G1288" s="112"/>
      <c r="H1288" s="58"/>
    </row>
    <row r="1289" spans="2:8" x14ac:dyDescent="0.2">
      <c r="B1289" s="107"/>
      <c r="C1289" s="106"/>
      <c r="D1289" s="114"/>
      <c r="E1289" s="52"/>
      <c r="F1289" s="52"/>
      <c r="G1289" s="112"/>
      <c r="H1289" s="58"/>
    </row>
    <row r="1290" spans="2:8" x14ac:dyDescent="0.2">
      <c r="B1290" s="107"/>
      <c r="C1290" s="106"/>
      <c r="D1290" s="114"/>
      <c r="E1290" s="52"/>
      <c r="F1290" s="52"/>
      <c r="G1290" s="112"/>
      <c r="H1290" s="58"/>
    </row>
    <row r="1291" spans="2:8" x14ac:dyDescent="0.2">
      <c r="B1291" s="105"/>
      <c r="C1291" s="106"/>
      <c r="D1291" s="114"/>
      <c r="E1291" s="52"/>
      <c r="F1291" s="52"/>
      <c r="G1291" s="112"/>
      <c r="H1291" s="58"/>
    </row>
    <row r="1292" spans="2:8" x14ac:dyDescent="0.2">
      <c r="B1292" s="107"/>
      <c r="C1292" s="106"/>
      <c r="D1292" s="114"/>
      <c r="E1292" s="52"/>
      <c r="F1292" s="52"/>
      <c r="G1292" s="112"/>
      <c r="H1292" s="58"/>
    </row>
    <row r="1293" spans="2:8" x14ac:dyDescent="0.2">
      <c r="B1293" s="107"/>
      <c r="C1293" s="106"/>
      <c r="D1293" s="114"/>
      <c r="E1293" s="52"/>
      <c r="F1293" s="52"/>
      <c r="G1293" s="112"/>
      <c r="H1293" s="58"/>
    </row>
    <row r="1294" spans="2:8" x14ac:dyDescent="0.2">
      <c r="B1294" s="107"/>
      <c r="C1294" s="106"/>
      <c r="D1294" s="114"/>
      <c r="E1294" s="52"/>
      <c r="F1294" s="52"/>
      <c r="G1294" s="112"/>
      <c r="H1294" s="58"/>
    </row>
    <row r="1295" spans="2:8" x14ac:dyDescent="0.2">
      <c r="B1295" s="107"/>
      <c r="C1295" s="106"/>
      <c r="D1295" s="114"/>
      <c r="E1295" s="52"/>
      <c r="F1295" s="52"/>
      <c r="G1295" s="112"/>
      <c r="H1295" s="58"/>
    </row>
    <row r="1296" spans="2:8" x14ac:dyDescent="0.2">
      <c r="B1296" s="107"/>
      <c r="C1296" s="106"/>
      <c r="D1296" s="114"/>
      <c r="E1296" s="52"/>
      <c r="F1296" s="52"/>
      <c r="G1296" s="112"/>
      <c r="H1296" s="58"/>
    </row>
    <row r="1297" spans="2:8" x14ac:dyDescent="0.2">
      <c r="B1297" s="105"/>
      <c r="C1297" s="106"/>
      <c r="D1297" s="114"/>
      <c r="E1297" s="52"/>
      <c r="F1297" s="52"/>
      <c r="G1297" s="112"/>
      <c r="H1297" s="58"/>
    </row>
    <row r="1298" spans="2:8" x14ac:dyDescent="0.2">
      <c r="B1298" s="107"/>
      <c r="C1298" s="106"/>
      <c r="D1298" s="114"/>
      <c r="E1298" s="52"/>
      <c r="F1298" s="52"/>
      <c r="G1298" s="112"/>
      <c r="H1298" s="58"/>
    </row>
    <row r="1299" spans="2:8" x14ac:dyDescent="0.2">
      <c r="B1299" s="107"/>
      <c r="C1299" s="106"/>
      <c r="D1299" s="114"/>
      <c r="E1299" s="52"/>
      <c r="F1299" s="52"/>
      <c r="G1299" s="112"/>
      <c r="H1299" s="58"/>
    </row>
    <row r="1300" spans="2:8" x14ac:dyDescent="0.2">
      <c r="B1300" s="107"/>
      <c r="C1300" s="106"/>
      <c r="D1300" s="114"/>
      <c r="E1300" s="52"/>
      <c r="F1300" s="52"/>
      <c r="G1300" s="112"/>
      <c r="H1300" s="58"/>
    </row>
    <row r="1301" spans="2:8" x14ac:dyDescent="0.2">
      <c r="B1301" s="107"/>
      <c r="C1301" s="106"/>
      <c r="D1301" s="114"/>
      <c r="E1301" s="52"/>
      <c r="F1301" s="52"/>
      <c r="G1301" s="112"/>
      <c r="H1301" s="58"/>
    </row>
    <row r="1302" spans="2:8" x14ac:dyDescent="0.2">
      <c r="B1302" s="107"/>
      <c r="C1302" s="106"/>
      <c r="D1302" s="114"/>
      <c r="E1302" s="52"/>
      <c r="F1302" s="52"/>
      <c r="G1302" s="112"/>
      <c r="H1302" s="58"/>
    </row>
    <row r="1303" spans="2:8" x14ac:dyDescent="0.2">
      <c r="B1303" s="105"/>
      <c r="C1303" s="106"/>
      <c r="D1303" s="114"/>
      <c r="E1303" s="52"/>
      <c r="F1303" s="52"/>
      <c r="G1303" s="112"/>
      <c r="H1303" s="58"/>
    </row>
    <row r="1304" spans="2:8" x14ac:dyDescent="0.2">
      <c r="B1304" s="107"/>
      <c r="C1304" s="106"/>
      <c r="D1304" s="114"/>
      <c r="E1304" s="52"/>
      <c r="F1304" s="52"/>
      <c r="G1304" s="112"/>
      <c r="H1304" s="58"/>
    </row>
    <row r="1305" spans="2:8" x14ac:dyDescent="0.2">
      <c r="B1305" s="107"/>
      <c r="C1305" s="106"/>
      <c r="D1305" s="114"/>
      <c r="E1305" s="52"/>
      <c r="F1305" s="52"/>
      <c r="G1305" s="112"/>
      <c r="H1305" s="58"/>
    </row>
    <row r="1306" spans="2:8" x14ac:dyDescent="0.2">
      <c r="B1306" s="105"/>
      <c r="C1306" s="106"/>
      <c r="D1306" s="114"/>
      <c r="E1306" s="52"/>
      <c r="F1306" s="52"/>
      <c r="G1306" s="112"/>
      <c r="H1306" s="58"/>
    </row>
    <row r="1307" spans="2:8" x14ac:dyDescent="0.2">
      <c r="B1307" s="107"/>
      <c r="C1307" s="106"/>
      <c r="D1307" s="114"/>
      <c r="E1307" s="52"/>
      <c r="F1307" s="52"/>
      <c r="G1307" s="112"/>
      <c r="H1307" s="58"/>
    </row>
    <row r="1308" spans="2:8" x14ac:dyDescent="0.2">
      <c r="B1308" s="107"/>
      <c r="C1308" s="106"/>
      <c r="D1308" s="114"/>
      <c r="E1308" s="52"/>
      <c r="F1308" s="52"/>
      <c r="G1308" s="112"/>
      <c r="H1308" s="58"/>
    </row>
    <row r="1309" spans="2:8" x14ac:dyDescent="0.2">
      <c r="B1309" s="107"/>
      <c r="C1309" s="106"/>
      <c r="D1309" s="114"/>
      <c r="E1309" s="52"/>
      <c r="F1309" s="52"/>
      <c r="G1309" s="112"/>
      <c r="H1309" s="58"/>
    </row>
    <row r="1310" spans="2:8" x14ac:dyDescent="0.2">
      <c r="B1310" s="105"/>
      <c r="C1310" s="106"/>
      <c r="D1310" s="114"/>
      <c r="E1310" s="52"/>
      <c r="F1310" s="52"/>
      <c r="G1310" s="112"/>
      <c r="H1310" s="58"/>
    </row>
    <row r="1311" spans="2:8" x14ac:dyDescent="0.2">
      <c r="B1311" s="107"/>
      <c r="C1311" s="106"/>
      <c r="D1311" s="114"/>
      <c r="E1311" s="52"/>
      <c r="F1311" s="52"/>
      <c r="G1311" s="112"/>
      <c r="H1311" s="58"/>
    </row>
    <row r="1312" spans="2:8" x14ac:dyDescent="0.2">
      <c r="B1312" s="107"/>
      <c r="C1312" s="106"/>
      <c r="D1312" s="114"/>
      <c r="E1312" s="52"/>
      <c r="F1312" s="52"/>
      <c r="G1312" s="112"/>
      <c r="H1312" s="58"/>
    </row>
    <row r="1313" spans="2:8" x14ac:dyDescent="0.2">
      <c r="B1313" s="107"/>
      <c r="C1313" s="106"/>
      <c r="D1313" s="114"/>
      <c r="E1313" s="52"/>
      <c r="F1313" s="52"/>
      <c r="G1313" s="112"/>
      <c r="H1313" s="58"/>
    </row>
    <row r="1314" spans="2:8" x14ac:dyDescent="0.2">
      <c r="B1314" s="107"/>
      <c r="C1314" s="106"/>
      <c r="D1314" s="114"/>
      <c r="E1314" s="52"/>
      <c r="F1314" s="52"/>
      <c r="G1314" s="112"/>
      <c r="H1314" s="58"/>
    </row>
    <row r="1315" spans="2:8" x14ac:dyDescent="0.2">
      <c r="B1315" s="107"/>
      <c r="C1315" s="106"/>
      <c r="D1315" s="114"/>
      <c r="E1315" s="52"/>
      <c r="F1315" s="52"/>
      <c r="G1315" s="112"/>
      <c r="H1315" s="58"/>
    </row>
    <row r="1316" spans="2:8" x14ac:dyDescent="0.2">
      <c r="B1316" s="105"/>
      <c r="C1316" s="106"/>
      <c r="D1316" s="114"/>
      <c r="E1316" s="52"/>
      <c r="F1316" s="52"/>
      <c r="G1316" s="112"/>
      <c r="H1316" s="58"/>
    </row>
    <row r="1317" spans="2:8" x14ac:dyDescent="0.2">
      <c r="B1317" s="107"/>
      <c r="C1317" s="106"/>
      <c r="D1317" s="114"/>
      <c r="E1317" s="52"/>
      <c r="F1317" s="52"/>
      <c r="G1317" s="112"/>
      <c r="H1317" s="58"/>
    </row>
    <row r="1318" spans="2:8" x14ac:dyDescent="0.2">
      <c r="B1318" s="107"/>
      <c r="C1318" s="106"/>
      <c r="D1318" s="114"/>
      <c r="E1318" s="52"/>
      <c r="F1318" s="52"/>
      <c r="G1318" s="112"/>
      <c r="H1318" s="58"/>
    </row>
    <row r="1319" spans="2:8" x14ac:dyDescent="0.2">
      <c r="B1319" s="107"/>
      <c r="C1319" s="106"/>
      <c r="D1319" s="114"/>
      <c r="E1319" s="52"/>
      <c r="F1319" s="52"/>
      <c r="G1319" s="112"/>
      <c r="H1319" s="58"/>
    </row>
    <row r="1320" spans="2:8" x14ac:dyDescent="0.2">
      <c r="B1320" s="107"/>
      <c r="C1320" s="106"/>
      <c r="D1320" s="114"/>
      <c r="E1320" s="52"/>
      <c r="F1320" s="52"/>
      <c r="G1320" s="112"/>
      <c r="H1320" s="58"/>
    </row>
    <row r="1321" spans="2:8" x14ac:dyDescent="0.2">
      <c r="B1321" s="105"/>
      <c r="C1321" s="106"/>
      <c r="D1321" s="114"/>
      <c r="E1321" s="52"/>
      <c r="F1321" s="52"/>
      <c r="G1321" s="112"/>
      <c r="H1321" s="58"/>
    </row>
    <row r="1322" spans="2:8" x14ac:dyDescent="0.2">
      <c r="B1322" s="107"/>
      <c r="C1322" s="106"/>
      <c r="D1322" s="114"/>
      <c r="E1322" s="52"/>
      <c r="F1322" s="52"/>
      <c r="G1322" s="112"/>
      <c r="H1322" s="58"/>
    </row>
    <row r="1323" spans="2:8" x14ac:dyDescent="0.2">
      <c r="B1323" s="107"/>
      <c r="C1323" s="106"/>
      <c r="D1323" s="114"/>
      <c r="E1323" s="52"/>
      <c r="F1323" s="52"/>
      <c r="G1323" s="112"/>
      <c r="H1323" s="58"/>
    </row>
    <row r="1324" spans="2:8" x14ac:dyDescent="0.2">
      <c r="B1324" s="107"/>
      <c r="C1324" s="106"/>
      <c r="D1324" s="114"/>
      <c r="E1324" s="52"/>
      <c r="F1324" s="52"/>
      <c r="G1324" s="112"/>
      <c r="H1324" s="58"/>
    </row>
    <row r="1325" spans="2:8" x14ac:dyDescent="0.2">
      <c r="B1325" s="107"/>
      <c r="C1325" s="106"/>
      <c r="D1325" s="114"/>
      <c r="E1325" s="52"/>
      <c r="F1325" s="52"/>
      <c r="G1325" s="112"/>
      <c r="H1325" s="58"/>
    </row>
    <row r="1326" spans="2:8" x14ac:dyDescent="0.2">
      <c r="B1326" s="105"/>
      <c r="C1326" s="106"/>
      <c r="D1326" s="114"/>
      <c r="E1326" s="52"/>
      <c r="F1326" s="52"/>
      <c r="G1326" s="112"/>
      <c r="H1326" s="58"/>
    </row>
    <row r="1327" spans="2:8" x14ac:dyDescent="0.2">
      <c r="B1327" s="107"/>
      <c r="C1327" s="106"/>
      <c r="D1327" s="114"/>
      <c r="E1327" s="52"/>
      <c r="F1327" s="52"/>
      <c r="G1327" s="112"/>
      <c r="H1327" s="58"/>
    </row>
    <row r="1328" spans="2:8" x14ac:dyDescent="0.2">
      <c r="B1328" s="107"/>
      <c r="C1328" s="106"/>
      <c r="D1328" s="114"/>
      <c r="E1328" s="52"/>
      <c r="F1328" s="52"/>
      <c r="G1328" s="112"/>
      <c r="H1328" s="58"/>
    </row>
    <row r="1329" spans="2:8" x14ac:dyDescent="0.2">
      <c r="B1329" s="107"/>
      <c r="C1329" s="106"/>
      <c r="D1329" s="114"/>
      <c r="E1329" s="52"/>
      <c r="F1329" s="52"/>
      <c r="G1329" s="112"/>
      <c r="H1329" s="58"/>
    </row>
    <row r="1330" spans="2:8" x14ac:dyDescent="0.2">
      <c r="B1330" s="107"/>
      <c r="C1330" s="106"/>
      <c r="D1330" s="114"/>
      <c r="E1330" s="52"/>
      <c r="F1330" s="52"/>
      <c r="G1330" s="112"/>
      <c r="H1330" s="58"/>
    </row>
    <row r="1331" spans="2:8" x14ac:dyDescent="0.2">
      <c r="B1331" s="107"/>
      <c r="C1331" s="106"/>
      <c r="D1331" s="114"/>
      <c r="E1331" s="52"/>
      <c r="F1331" s="52"/>
      <c r="G1331" s="112"/>
      <c r="H1331" s="58"/>
    </row>
    <row r="1332" spans="2:8" x14ac:dyDescent="0.2">
      <c r="B1332" s="107"/>
      <c r="C1332" s="106"/>
      <c r="D1332" s="114"/>
      <c r="E1332" s="52"/>
      <c r="F1332" s="52"/>
      <c r="G1332" s="112"/>
      <c r="H1332" s="58"/>
    </row>
    <row r="1333" spans="2:8" x14ac:dyDescent="0.2">
      <c r="B1333" s="107"/>
      <c r="C1333" s="106"/>
      <c r="D1333" s="114"/>
      <c r="E1333" s="52"/>
      <c r="F1333" s="52"/>
      <c r="G1333" s="112"/>
      <c r="H1333" s="58"/>
    </row>
    <row r="1334" spans="2:8" x14ac:dyDescent="0.2">
      <c r="B1334" s="107"/>
      <c r="C1334" s="106"/>
      <c r="D1334" s="114"/>
      <c r="E1334" s="52"/>
      <c r="F1334" s="52"/>
      <c r="G1334" s="112"/>
      <c r="H1334" s="58"/>
    </row>
    <row r="1335" spans="2:8" x14ac:dyDescent="0.2">
      <c r="B1335" s="107"/>
      <c r="C1335" s="106"/>
      <c r="D1335" s="114"/>
      <c r="E1335" s="52"/>
      <c r="F1335" s="52"/>
      <c r="G1335" s="112"/>
      <c r="H1335" s="58"/>
    </row>
    <row r="1336" spans="2:8" x14ac:dyDescent="0.2">
      <c r="B1336" s="107"/>
      <c r="C1336" s="106"/>
      <c r="D1336" s="114"/>
      <c r="E1336" s="52"/>
      <c r="F1336" s="52"/>
      <c r="G1336" s="112"/>
      <c r="H1336" s="58"/>
    </row>
    <row r="1337" spans="2:8" x14ac:dyDescent="0.2">
      <c r="B1337" s="107"/>
      <c r="C1337" s="106"/>
      <c r="D1337" s="114"/>
      <c r="E1337" s="52"/>
      <c r="F1337" s="52"/>
      <c r="G1337" s="112"/>
      <c r="H1337" s="58"/>
    </row>
    <row r="1338" spans="2:8" x14ac:dyDescent="0.2">
      <c r="B1338" s="107"/>
      <c r="C1338" s="106"/>
      <c r="D1338" s="114"/>
      <c r="E1338" s="52"/>
      <c r="F1338" s="52"/>
      <c r="G1338" s="112"/>
      <c r="H1338" s="58"/>
    </row>
    <row r="1339" spans="2:8" x14ac:dyDescent="0.2">
      <c r="B1339" s="105"/>
      <c r="C1339" s="106"/>
      <c r="D1339" s="114"/>
      <c r="E1339" s="52"/>
      <c r="F1339" s="52"/>
      <c r="G1339" s="112"/>
      <c r="H1339" s="58"/>
    </row>
    <row r="1340" spans="2:8" x14ac:dyDescent="0.2">
      <c r="B1340" s="107"/>
      <c r="C1340" s="106"/>
      <c r="D1340" s="114"/>
      <c r="E1340" s="52"/>
      <c r="F1340" s="52"/>
      <c r="G1340" s="112"/>
      <c r="H1340" s="58"/>
    </row>
    <row r="1341" spans="2:8" x14ac:dyDescent="0.2">
      <c r="B1341" s="107"/>
      <c r="C1341" s="106"/>
      <c r="D1341" s="114"/>
      <c r="E1341" s="52"/>
      <c r="F1341" s="52"/>
      <c r="G1341" s="112"/>
      <c r="H1341" s="58"/>
    </row>
    <row r="1342" spans="2:8" x14ac:dyDescent="0.2">
      <c r="B1342" s="107"/>
      <c r="C1342" s="106"/>
      <c r="D1342" s="114"/>
      <c r="E1342" s="52"/>
      <c r="F1342" s="52"/>
      <c r="G1342" s="112"/>
      <c r="H1342" s="58"/>
    </row>
    <row r="1343" spans="2:8" x14ac:dyDescent="0.2">
      <c r="B1343" s="107"/>
      <c r="C1343" s="106"/>
      <c r="D1343" s="114"/>
      <c r="E1343" s="52"/>
      <c r="F1343" s="52"/>
      <c r="G1343" s="112"/>
      <c r="H1343" s="58"/>
    </row>
    <row r="1344" spans="2:8" x14ac:dyDescent="0.2">
      <c r="B1344" s="107"/>
      <c r="C1344" s="106"/>
      <c r="D1344" s="114"/>
      <c r="E1344" s="52"/>
      <c r="F1344" s="52"/>
      <c r="G1344" s="112"/>
      <c r="H1344" s="58"/>
    </row>
    <row r="1345" spans="2:8" x14ac:dyDescent="0.2">
      <c r="B1345" s="107"/>
      <c r="C1345" s="106"/>
      <c r="D1345" s="114"/>
      <c r="E1345" s="52"/>
      <c r="F1345" s="52"/>
      <c r="G1345" s="112"/>
      <c r="H1345" s="58"/>
    </row>
    <row r="1346" spans="2:8" x14ac:dyDescent="0.2">
      <c r="B1346" s="107"/>
      <c r="C1346" s="106"/>
      <c r="D1346" s="114"/>
      <c r="E1346" s="52"/>
      <c r="F1346" s="52"/>
      <c r="G1346" s="112"/>
      <c r="H1346" s="58"/>
    </row>
    <row r="1347" spans="2:8" x14ac:dyDescent="0.2">
      <c r="B1347" s="107"/>
      <c r="C1347" s="106"/>
      <c r="D1347" s="114"/>
      <c r="E1347" s="52"/>
      <c r="F1347" s="52"/>
      <c r="G1347" s="112"/>
      <c r="H1347" s="58"/>
    </row>
    <row r="1348" spans="2:8" x14ac:dyDescent="0.2">
      <c r="B1348" s="107"/>
      <c r="C1348" s="106"/>
      <c r="D1348" s="114"/>
      <c r="E1348" s="52"/>
      <c r="F1348" s="52"/>
      <c r="G1348" s="112"/>
      <c r="H1348" s="58"/>
    </row>
    <row r="1349" spans="2:8" x14ac:dyDescent="0.2">
      <c r="B1349" s="107"/>
      <c r="C1349" s="106"/>
      <c r="D1349" s="114"/>
      <c r="E1349" s="52"/>
      <c r="F1349" s="52"/>
      <c r="G1349" s="112"/>
      <c r="H1349" s="58"/>
    </row>
    <row r="1350" spans="2:8" x14ac:dyDescent="0.2">
      <c r="B1350" s="105"/>
      <c r="C1350" s="106"/>
      <c r="D1350" s="114"/>
      <c r="E1350" s="52"/>
      <c r="F1350" s="52"/>
      <c r="G1350" s="112"/>
      <c r="H1350" s="58"/>
    </row>
    <row r="1351" spans="2:8" x14ac:dyDescent="0.2">
      <c r="B1351" s="107"/>
      <c r="C1351" s="106"/>
      <c r="D1351" s="114"/>
      <c r="E1351" s="52"/>
      <c r="F1351" s="52"/>
      <c r="G1351" s="112"/>
      <c r="H1351" s="58"/>
    </row>
    <row r="1352" spans="2:8" x14ac:dyDescent="0.2">
      <c r="B1352" s="107"/>
      <c r="C1352" s="106"/>
      <c r="D1352" s="114"/>
      <c r="E1352" s="52"/>
      <c r="F1352" s="52"/>
      <c r="G1352" s="112"/>
      <c r="H1352" s="58"/>
    </row>
    <row r="1353" spans="2:8" x14ac:dyDescent="0.2">
      <c r="B1353" s="107"/>
      <c r="C1353" s="106"/>
      <c r="D1353" s="114"/>
      <c r="E1353" s="52"/>
      <c r="F1353" s="52"/>
      <c r="G1353" s="112"/>
      <c r="H1353" s="58"/>
    </row>
    <row r="1354" spans="2:8" x14ac:dyDescent="0.2">
      <c r="B1354" s="107"/>
      <c r="C1354" s="106"/>
      <c r="D1354" s="114"/>
      <c r="E1354" s="52"/>
      <c r="F1354" s="52"/>
      <c r="G1354" s="112"/>
      <c r="H1354" s="58"/>
    </row>
    <row r="1355" spans="2:8" x14ac:dyDescent="0.2">
      <c r="B1355" s="107"/>
      <c r="C1355" s="106"/>
      <c r="D1355" s="114"/>
      <c r="E1355" s="52"/>
      <c r="F1355" s="52"/>
      <c r="G1355" s="112"/>
      <c r="H1355" s="58"/>
    </row>
    <row r="1356" spans="2:8" x14ac:dyDescent="0.2">
      <c r="B1356" s="107"/>
      <c r="C1356" s="106"/>
      <c r="D1356" s="114"/>
      <c r="E1356" s="52"/>
      <c r="F1356" s="52"/>
      <c r="G1356" s="112"/>
      <c r="H1356" s="58"/>
    </row>
    <row r="1357" spans="2:8" x14ac:dyDescent="0.2">
      <c r="B1357" s="107"/>
      <c r="C1357" s="106"/>
      <c r="D1357" s="114"/>
      <c r="E1357" s="52"/>
      <c r="F1357" s="52"/>
      <c r="G1357" s="112"/>
      <c r="H1357" s="58"/>
    </row>
    <row r="1358" spans="2:8" x14ac:dyDescent="0.2">
      <c r="B1358" s="107"/>
      <c r="C1358" s="106"/>
      <c r="D1358" s="114"/>
      <c r="E1358" s="52"/>
      <c r="F1358" s="52"/>
      <c r="G1358" s="112"/>
      <c r="H1358" s="58"/>
    </row>
    <row r="1359" spans="2:8" x14ac:dyDescent="0.2">
      <c r="B1359" s="107"/>
      <c r="C1359" s="106"/>
      <c r="D1359" s="114"/>
      <c r="E1359" s="52"/>
      <c r="F1359" s="52"/>
      <c r="G1359" s="112"/>
      <c r="H1359" s="58"/>
    </row>
    <row r="1360" spans="2:8" x14ac:dyDescent="0.2">
      <c r="B1360" s="105"/>
      <c r="C1360" s="106"/>
      <c r="D1360" s="114"/>
      <c r="E1360" s="52"/>
      <c r="F1360" s="52"/>
      <c r="G1360" s="112"/>
      <c r="H1360" s="58"/>
    </row>
    <row r="1361" spans="2:8" x14ac:dyDescent="0.2">
      <c r="B1361" s="107"/>
      <c r="C1361" s="106"/>
      <c r="D1361" s="114"/>
      <c r="E1361" s="52"/>
      <c r="F1361" s="52"/>
      <c r="G1361" s="112"/>
      <c r="H1361" s="58"/>
    </row>
    <row r="1362" spans="2:8" x14ac:dyDescent="0.2">
      <c r="B1362" s="107"/>
      <c r="C1362" s="106"/>
      <c r="D1362" s="114"/>
      <c r="E1362" s="52"/>
      <c r="F1362" s="52"/>
      <c r="G1362" s="112"/>
      <c r="H1362" s="58"/>
    </row>
    <row r="1363" spans="2:8" x14ac:dyDescent="0.2">
      <c r="B1363" s="107"/>
      <c r="C1363" s="106"/>
      <c r="D1363" s="114"/>
      <c r="E1363" s="52"/>
      <c r="F1363" s="52"/>
      <c r="G1363" s="112"/>
      <c r="H1363" s="58"/>
    </row>
    <row r="1364" spans="2:8" x14ac:dyDescent="0.2">
      <c r="B1364" s="107"/>
      <c r="C1364" s="106"/>
      <c r="D1364" s="114"/>
      <c r="E1364" s="52"/>
      <c r="F1364" s="52"/>
      <c r="G1364" s="112"/>
      <c r="H1364" s="58"/>
    </row>
    <row r="1365" spans="2:8" x14ac:dyDescent="0.2">
      <c r="B1365" s="105"/>
      <c r="C1365" s="106"/>
      <c r="D1365" s="114"/>
      <c r="E1365" s="52"/>
      <c r="F1365" s="52"/>
      <c r="G1365" s="112"/>
      <c r="H1365" s="58"/>
    </row>
    <row r="1366" spans="2:8" x14ac:dyDescent="0.2">
      <c r="B1366" s="107"/>
      <c r="C1366" s="106"/>
      <c r="D1366" s="114"/>
      <c r="E1366" s="52"/>
      <c r="F1366" s="52"/>
      <c r="G1366" s="112"/>
      <c r="H1366" s="58"/>
    </row>
    <row r="1367" spans="2:8" x14ac:dyDescent="0.2">
      <c r="B1367" s="107"/>
      <c r="C1367" s="106"/>
      <c r="D1367" s="114"/>
      <c r="E1367" s="52"/>
      <c r="F1367" s="52"/>
      <c r="G1367" s="112"/>
      <c r="H1367" s="58"/>
    </row>
    <row r="1368" spans="2:8" x14ac:dyDescent="0.2">
      <c r="B1368" s="107"/>
      <c r="C1368" s="106"/>
      <c r="D1368" s="114"/>
      <c r="E1368" s="52"/>
      <c r="F1368" s="52"/>
      <c r="G1368" s="112"/>
      <c r="H1368" s="58"/>
    </row>
    <row r="1369" spans="2:8" x14ac:dyDescent="0.2">
      <c r="B1369" s="105"/>
      <c r="C1369" s="106"/>
      <c r="D1369" s="114"/>
      <c r="E1369" s="52"/>
      <c r="F1369" s="52"/>
      <c r="G1369" s="112"/>
      <c r="H1369" s="58"/>
    </row>
    <row r="1370" spans="2:8" x14ac:dyDescent="0.2">
      <c r="B1370" s="107"/>
      <c r="C1370" s="106"/>
      <c r="D1370" s="114"/>
      <c r="E1370" s="52"/>
      <c r="F1370" s="52"/>
      <c r="G1370" s="112"/>
      <c r="H1370" s="58"/>
    </row>
    <row r="1371" spans="2:8" x14ac:dyDescent="0.2">
      <c r="B1371" s="107"/>
      <c r="C1371" s="106"/>
      <c r="D1371" s="114"/>
      <c r="E1371" s="52"/>
      <c r="F1371" s="52"/>
      <c r="G1371" s="112"/>
      <c r="H1371" s="58"/>
    </row>
    <row r="1372" spans="2:8" x14ac:dyDescent="0.2">
      <c r="B1372" s="107"/>
      <c r="C1372" s="106"/>
      <c r="D1372" s="114"/>
      <c r="E1372" s="52"/>
      <c r="F1372" s="52"/>
      <c r="G1372" s="112"/>
      <c r="H1372" s="58"/>
    </row>
    <row r="1373" spans="2:8" x14ac:dyDescent="0.2">
      <c r="B1373" s="107"/>
      <c r="C1373" s="106"/>
      <c r="D1373" s="114"/>
      <c r="E1373" s="52"/>
      <c r="F1373" s="52"/>
      <c r="G1373" s="112"/>
      <c r="H1373" s="58"/>
    </row>
    <row r="1374" spans="2:8" x14ac:dyDescent="0.2">
      <c r="B1374" s="107"/>
      <c r="C1374" s="106"/>
      <c r="D1374" s="114"/>
      <c r="E1374" s="52"/>
      <c r="F1374" s="52"/>
      <c r="G1374" s="112"/>
      <c r="H1374" s="58"/>
    </row>
    <row r="1375" spans="2:8" x14ac:dyDescent="0.2">
      <c r="B1375" s="107"/>
      <c r="C1375" s="106"/>
      <c r="D1375" s="114"/>
      <c r="E1375" s="52"/>
      <c r="F1375" s="52"/>
      <c r="G1375" s="112"/>
      <c r="H1375" s="58"/>
    </row>
    <row r="1376" spans="2:8" x14ac:dyDescent="0.2">
      <c r="B1376" s="107"/>
      <c r="C1376" s="106"/>
      <c r="D1376" s="114"/>
      <c r="E1376" s="52"/>
      <c r="F1376" s="52"/>
      <c r="G1376" s="112"/>
      <c r="H1376" s="58"/>
    </row>
    <row r="1377" spans="2:8" x14ac:dyDescent="0.2">
      <c r="B1377" s="107"/>
      <c r="C1377" s="106"/>
      <c r="D1377" s="114"/>
      <c r="E1377" s="52"/>
      <c r="F1377" s="52"/>
      <c r="G1377" s="112"/>
      <c r="H1377" s="58"/>
    </row>
    <row r="1378" spans="2:8" x14ac:dyDescent="0.2">
      <c r="B1378" s="107"/>
      <c r="C1378" s="106"/>
      <c r="D1378" s="114"/>
      <c r="E1378" s="52"/>
      <c r="F1378" s="52"/>
      <c r="G1378" s="112"/>
      <c r="H1378" s="58"/>
    </row>
    <row r="1379" spans="2:8" x14ac:dyDescent="0.2">
      <c r="B1379" s="107"/>
      <c r="C1379" s="106"/>
      <c r="D1379" s="114"/>
      <c r="E1379" s="52"/>
      <c r="F1379" s="52"/>
      <c r="G1379" s="112"/>
      <c r="H1379" s="58"/>
    </row>
    <row r="1380" spans="2:8" x14ac:dyDescent="0.2">
      <c r="B1380" s="105"/>
      <c r="C1380" s="106"/>
      <c r="D1380" s="114"/>
      <c r="E1380" s="52"/>
      <c r="F1380" s="52"/>
      <c r="G1380" s="112"/>
      <c r="H1380" s="58"/>
    </row>
    <row r="1381" spans="2:8" x14ac:dyDescent="0.2">
      <c r="B1381" s="107"/>
      <c r="C1381" s="106"/>
      <c r="D1381" s="114"/>
      <c r="E1381" s="52"/>
      <c r="F1381" s="52"/>
      <c r="G1381" s="112"/>
      <c r="H1381" s="58"/>
    </row>
    <row r="1382" spans="2:8" x14ac:dyDescent="0.2">
      <c r="B1382" s="107"/>
      <c r="C1382" s="106"/>
      <c r="D1382" s="114"/>
      <c r="E1382" s="52"/>
      <c r="F1382" s="52"/>
      <c r="G1382" s="112"/>
      <c r="H1382" s="58"/>
    </row>
    <row r="1383" spans="2:8" x14ac:dyDescent="0.2">
      <c r="B1383" s="107"/>
      <c r="C1383" s="106"/>
      <c r="D1383" s="114"/>
      <c r="E1383" s="52"/>
      <c r="F1383" s="52"/>
      <c r="G1383" s="112"/>
      <c r="H1383" s="58"/>
    </row>
    <row r="1384" spans="2:8" x14ac:dyDescent="0.2">
      <c r="B1384" s="107"/>
      <c r="C1384" s="106"/>
      <c r="D1384" s="114"/>
      <c r="E1384" s="52"/>
      <c r="F1384" s="52"/>
      <c r="G1384" s="112"/>
      <c r="H1384" s="58"/>
    </row>
    <row r="1385" spans="2:8" x14ac:dyDescent="0.2">
      <c r="B1385" s="107"/>
      <c r="C1385" s="106"/>
      <c r="D1385" s="114"/>
      <c r="E1385" s="52"/>
      <c r="F1385" s="52"/>
      <c r="G1385" s="112"/>
      <c r="H1385" s="58"/>
    </row>
    <row r="1386" spans="2:8" x14ac:dyDescent="0.2">
      <c r="B1386" s="107"/>
      <c r="C1386" s="106"/>
      <c r="D1386" s="114"/>
      <c r="E1386" s="52"/>
      <c r="F1386" s="52"/>
      <c r="G1386" s="112"/>
      <c r="H1386" s="58"/>
    </row>
    <row r="1387" spans="2:8" x14ac:dyDescent="0.2">
      <c r="B1387" s="107"/>
      <c r="C1387" s="106"/>
      <c r="D1387" s="114"/>
      <c r="E1387" s="52"/>
      <c r="F1387" s="52"/>
      <c r="G1387" s="112"/>
      <c r="H1387" s="58"/>
    </row>
    <row r="1388" spans="2:8" x14ac:dyDescent="0.2">
      <c r="B1388" s="107"/>
      <c r="C1388" s="106"/>
      <c r="D1388" s="114"/>
      <c r="E1388" s="52"/>
      <c r="F1388" s="52"/>
      <c r="G1388" s="112"/>
      <c r="H1388" s="58"/>
    </row>
    <row r="1389" spans="2:8" x14ac:dyDescent="0.2">
      <c r="B1389" s="105"/>
      <c r="C1389" s="106"/>
      <c r="D1389" s="114"/>
      <c r="E1389" s="52"/>
      <c r="F1389" s="52"/>
      <c r="G1389" s="112"/>
      <c r="H1389" s="58"/>
    </row>
    <row r="1390" spans="2:8" x14ac:dyDescent="0.2">
      <c r="B1390" s="107"/>
      <c r="C1390" s="106"/>
      <c r="D1390" s="114"/>
      <c r="E1390" s="52"/>
      <c r="F1390" s="52"/>
      <c r="G1390" s="112"/>
      <c r="H1390" s="58"/>
    </row>
    <row r="1391" spans="2:8" x14ac:dyDescent="0.2">
      <c r="B1391" s="107"/>
      <c r="C1391" s="106"/>
      <c r="D1391" s="114"/>
      <c r="E1391" s="52"/>
      <c r="F1391" s="52"/>
      <c r="G1391" s="112"/>
      <c r="H1391" s="58"/>
    </row>
    <row r="1392" spans="2:8" x14ac:dyDescent="0.2">
      <c r="B1392" s="107"/>
      <c r="C1392" s="106"/>
      <c r="D1392" s="114"/>
      <c r="E1392" s="52"/>
      <c r="F1392" s="52"/>
      <c r="G1392" s="112"/>
      <c r="H1392" s="58"/>
    </row>
    <row r="1393" spans="2:8" x14ac:dyDescent="0.2">
      <c r="B1393" s="107"/>
      <c r="C1393" s="106"/>
      <c r="D1393" s="114"/>
      <c r="E1393" s="52"/>
      <c r="F1393" s="52"/>
      <c r="G1393" s="112"/>
      <c r="H1393" s="58"/>
    </row>
    <row r="1394" spans="2:8" x14ac:dyDescent="0.2">
      <c r="B1394" s="107"/>
      <c r="C1394" s="106"/>
      <c r="D1394" s="114"/>
      <c r="E1394" s="52"/>
      <c r="F1394" s="52"/>
      <c r="G1394" s="112"/>
      <c r="H1394" s="58"/>
    </row>
    <row r="1395" spans="2:8" x14ac:dyDescent="0.2">
      <c r="B1395" s="107"/>
      <c r="C1395" s="106"/>
      <c r="D1395" s="114"/>
      <c r="E1395" s="52"/>
      <c r="F1395" s="52"/>
      <c r="G1395" s="112"/>
      <c r="H1395" s="58"/>
    </row>
    <row r="1396" spans="2:8" x14ac:dyDescent="0.2">
      <c r="B1396" s="107"/>
      <c r="C1396" s="106"/>
      <c r="D1396" s="114"/>
      <c r="E1396" s="52"/>
      <c r="F1396" s="52"/>
      <c r="G1396" s="112"/>
      <c r="H1396" s="58"/>
    </row>
    <row r="1397" spans="2:8" x14ac:dyDescent="0.2">
      <c r="B1397" s="107"/>
      <c r="C1397" s="106"/>
      <c r="D1397" s="114"/>
      <c r="E1397" s="52"/>
      <c r="F1397" s="52"/>
      <c r="G1397" s="112"/>
      <c r="H1397" s="58"/>
    </row>
    <row r="1398" spans="2:8" x14ac:dyDescent="0.2">
      <c r="B1398" s="107"/>
      <c r="C1398" s="106"/>
      <c r="D1398" s="114"/>
      <c r="E1398" s="52"/>
      <c r="F1398" s="52"/>
      <c r="G1398" s="112"/>
      <c r="H1398" s="58"/>
    </row>
    <row r="1399" spans="2:8" x14ac:dyDescent="0.2">
      <c r="B1399" s="107"/>
      <c r="C1399" s="106"/>
      <c r="D1399" s="114"/>
      <c r="E1399" s="52"/>
      <c r="F1399" s="52"/>
      <c r="G1399" s="112"/>
      <c r="H1399" s="58"/>
    </row>
    <row r="1400" spans="2:8" x14ac:dyDescent="0.2">
      <c r="B1400" s="107"/>
      <c r="C1400" s="106"/>
      <c r="D1400" s="114"/>
      <c r="E1400" s="52"/>
      <c r="F1400" s="52"/>
      <c r="G1400" s="112"/>
      <c r="H1400" s="58"/>
    </row>
    <row r="1401" spans="2:8" x14ac:dyDescent="0.2">
      <c r="B1401" s="107"/>
      <c r="C1401" s="106"/>
      <c r="D1401" s="114"/>
      <c r="E1401" s="52"/>
      <c r="F1401" s="52"/>
      <c r="G1401" s="112"/>
      <c r="H1401" s="58"/>
    </row>
    <row r="1402" spans="2:8" x14ac:dyDescent="0.2">
      <c r="B1402" s="107"/>
      <c r="C1402" s="106"/>
      <c r="D1402" s="114"/>
      <c r="E1402" s="52"/>
      <c r="F1402" s="52"/>
      <c r="G1402" s="112"/>
      <c r="H1402" s="58"/>
    </row>
    <row r="1403" spans="2:8" x14ac:dyDescent="0.2">
      <c r="B1403" s="107"/>
      <c r="C1403" s="106"/>
      <c r="D1403" s="114"/>
      <c r="E1403" s="52"/>
      <c r="F1403" s="52"/>
      <c r="G1403" s="112"/>
      <c r="H1403" s="58"/>
    </row>
    <row r="1404" spans="2:8" x14ac:dyDescent="0.2">
      <c r="B1404" s="107"/>
      <c r="C1404" s="106"/>
      <c r="D1404" s="114"/>
      <c r="E1404" s="52"/>
      <c r="F1404" s="52"/>
      <c r="G1404" s="112"/>
      <c r="H1404" s="58"/>
    </row>
    <row r="1405" spans="2:8" x14ac:dyDescent="0.2">
      <c r="B1405" s="107"/>
      <c r="C1405" s="106"/>
      <c r="D1405" s="114"/>
      <c r="E1405" s="52"/>
      <c r="F1405" s="52"/>
      <c r="G1405" s="112"/>
      <c r="H1405" s="58"/>
    </row>
    <row r="1406" spans="2:8" x14ac:dyDescent="0.2">
      <c r="B1406" s="107"/>
      <c r="C1406" s="106"/>
      <c r="D1406" s="114"/>
      <c r="E1406" s="52"/>
      <c r="F1406" s="52"/>
      <c r="G1406" s="112"/>
      <c r="H1406" s="58"/>
    </row>
    <row r="1407" spans="2:8" x14ac:dyDescent="0.2">
      <c r="B1407" s="107"/>
      <c r="C1407" s="106"/>
      <c r="D1407" s="114"/>
      <c r="E1407" s="52"/>
      <c r="F1407" s="52"/>
      <c r="G1407" s="112"/>
      <c r="H1407" s="58"/>
    </row>
    <row r="1408" spans="2:8" x14ac:dyDescent="0.2">
      <c r="B1408" s="107"/>
      <c r="C1408" s="106"/>
      <c r="D1408" s="114"/>
      <c r="E1408" s="52"/>
      <c r="F1408" s="52"/>
      <c r="G1408" s="112"/>
      <c r="H1408" s="58"/>
    </row>
    <row r="1409" spans="2:8" x14ac:dyDescent="0.2">
      <c r="B1409" s="107"/>
      <c r="C1409" s="106"/>
      <c r="D1409" s="114"/>
      <c r="E1409" s="52"/>
      <c r="F1409" s="52"/>
      <c r="G1409" s="112"/>
      <c r="H1409" s="58"/>
    </row>
    <row r="1410" spans="2:8" x14ac:dyDescent="0.2">
      <c r="B1410" s="107"/>
      <c r="C1410" s="106"/>
      <c r="D1410" s="114"/>
      <c r="E1410" s="52"/>
      <c r="F1410" s="52"/>
      <c r="G1410" s="112"/>
      <c r="H1410" s="58"/>
    </row>
    <row r="1411" spans="2:8" x14ac:dyDescent="0.2">
      <c r="B1411" s="107"/>
      <c r="C1411" s="106"/>
      <c r="D1411" s="114"/>
      <c r="E1411" s="52"/>
      <c r="F1411" s="52"/>
      <c r="G1411" s="112"/>
      <c r="H1411" s="58"/>
    </row>
    <row r="1412" spans="2:8" x14ac:dyDescent="0.2">
      <c r="B1412" s="107"/>
      <c r="C1412" s="106"/>
      <c r="D1412" s="114"/>
      <c r="E1412" s="52"/>
      <c r="F1412" s="52"/>
      <c r="G1412" s="112"/>
      <c r="H1412" s="58"/>
    </row>
    <row r="1413" spans="2:8" x14ac:dyDescent="0.2">
      <c r="B1413" s="107"/>
      <c r="C1413" s="106"/>
      <c r="D1413" s="114"/>
      <c r="E1413" s="52"/>
      <c r="F1413" s="52"/>
      <c r="G1413" s="112"/>
      <c r="H1413" s="58"/>
    </row>
    <row r="1414" spans="2:8" x14ac:dyDescent="0.2">
      <c r="B1414" s="107"/>
      <c r="C1414" s="106"/>
      <c r="D1414" s="114"/>
      <c r="E1414" s="52"/>
      <c r="F1414" s="52"/>
      <c r="G1414" s="112"/>
      <c r="H1414" s="58"/>
    </row>
    <row r="1415" spans="2:8" x14ac:dyDescent="0.2">
      <c r="B1415" s="105"/>
      <c r="C1415" s="106"/>
      <c r="D1415" s="114"/>
      <c r="E1415" s="52"/>
      <c r="F1415" s="52"/>
      <c r="G1415" s="112"/>
      <c r="H1415" s="58"/>
    </row>
    <row r="1416" spans="2:8" x14ac:dyDescent="0.2">
      <c r="B1416" s="107"/>
      <c r="C1416" s="106"/>
      <c r="D1416" s="114"/>
      <c r="E1416" s="52"/>
      <c r="F1416" s="52"/>
      <c r="G1416" s="112"/>
      <c r="H1416" s="58"/>
    </row>
    <row r="1417" spans="2:8" x14ac:dyDescent="0.2">
      <c r="B1417" s="107"/>
      <c r="C1417" s="106"/>
      <c r="D1417" s="114"/>
      <c r="E1417" s="52"/>
      <c r="F1417" s="52"/>
      <c r="G1417" s="112"/>
      <c r="H1417" s="58"/>
    </row>
    <row r="1418" spans="2:8" x14ac:dyDescent="0.2">
      <c r="B1418" s="107"/>
      <c r="C1418" s="106"/>
      <c r="D1418" s="114"/>
      <c r="E1418" s="52"/>
      <c r="F1418" s="52"/>
      <c r="G1418" s="112"/>
      <c r="H1418" s="58"/>
    </row>
    <row r="1419" spans="2:8" x14ac:dyDescent="0.2">
      <c r="B1419" s="107"/>
      <c r="C1419" s="106"/>
      <c r="D1419" s="114"/>
      <c r="E1419" s="52"/>
      <c r="F1419" s="52"/>
      <c r="G1419" s="112"/>
      <c r="H1419" s="58"/>
    </row>
    <row r="1420" spans="2:8" x14ac:dyDescent="0.2">
      <c r="B1420" s="107"/>
      <c r="C1420" s="106"/>
      <c r="D1420" s="114"/>
      <c r="E1420" s="52"/>
      <c r="F1420" s="52"/>
      <c r="G1420" s="112"/>
      <c r="H1420" s="58"/>
    </row>
    <row r="1421" spans="2:8" x14ac:dyDescent="0.2">
      <c r="B1421" s="107"/>
      <c r="C1421" s="106"/>
      <c r="D1421" s="114"/>
      <c r="E1421" s="52"/>
      <c r="F1421" s="52"/>
      <c r="G1421" s="112"/>
      <c r="H1421" s="58"/>
    </row>
    <row r="1422" spans="2:8" x14ac:dyDescent="0.2">
      <c r="B1422" s="107"/>
      <c r="C1422" s="106"/>
      <c r="D1422" s="114"/>
      <c r="E1422" s="52"/>
      <c r="F1422" s="52"/>
      <c r="G1422" s="112"/>
      <c r="H1422" s="58"/>
    </row>
    <row r="1423" spans="2:8" x14ac:dyDescent="0.2">
      <c r="B1423" s="107"/>
      <c r="C1423" s="106"/>
      <c r="D1423" s="114"/>
      <c r="E1423" s="52"/>
      <c r="F1423" s="52"/>
      <c r="G1423" s="112"/>
      <c r="H1423" s="58"/>
    </row>
    <row r="1424" spans="2:8" x14ac:dyDescent="0.2">
      <c r="B1424" s="107"/>
      <c r="C1424" s="106"/>
      <c r="D1424" s="114"/>
      <c r="E1424" s="52"/>
      <c r="F1424" s="52"/>
      <c r="G1424" s="112"/>
      <c r="H1424" s="58"/>
    </row>
    <row r="1425" spans="2:8" x14ac:dyDescent="0.2">
      <c r="B1425" s="107"/>
      <c r="C1425" s="106"/>
      <c r="D1425" s="114"/>
      <c r="E1425" s="52"/>
      <c r="F1425" s="52"/>
      <c r="G1425" s="112"/>
      <c r="H1425" s="58"/>
    </row>
    <row r="1426" spans="2:8" x14ac:dyDescent="0.2">
      <c r="B1426" s="107"/>
      <c r="C1426" s="106"/>
      <c r="D1426" s="114"/>
      <c r="E1426" s="52"/>
      <c r="F1426" s="52"/>
      <c r="G1426" s="112"/>
      <c r="H1426" s="58"/>
    </row>
    <row r="1427" spans="2:8" x14ac:dyDescent="0.2">
      <c r="B1427" s="107"/>
      <c r="C1427" s="106"/>
      <c r="D1427" s="114"/>
      <c r="E1427" s="52"/>
      <c r="F1427" s="52"/>
      <c r="G1427" s="112"/>
      <c r="H1427" s="58"/>
    </row>
    <row r="1428" spans="2:8" x14ac:dyDescent="0.2">
      <c r="B1428" s="107"/>
      <c r="C1428" s="106"/>
      <c r="D1428" s="114"/>
      <c r="E1428" s="52"/>
      <c r="F1428" s="52"/>
      <c r="G1428" s="112"/>
      <c r="H1428" s="58"/>
    </row>
    <row r="1429" spans="2:8" x14ac:dyDescent="0.2">
      <c r="B1429" s="107"/>
      <c r="C1429" s="106"/>
      <c r="D1429" s="114"/>
      <c r="E1429" s="52"/>
      <c r="F1429" s="52"/>
      <c r="G1429" s="112"/>
      <c r="H1429" s="58"/>
    </row>
    <row r="1430" spans="2:8" x14ac:dyDescent="0.2">
      <c r="B1430" s="107"/>
      <c r="C1430" s="106"/>
      <c r="D1430" s="114"/>
      <c r="E1430" s="52"/>
      <c r="F1430" s="52"/>
      <c r="G1430" s="112"/>
      <c r="H1430" s="58"/>
    </row>
    <row r="1431" spans="2:8" x14ac:dyDescent="0.2">
      <c r="B1431" s="107"/>
      <c r="C1431" s="106"/>
      <c r="D1431" s="114"/>
      <c r="E1431" s="52"/>
      <c r="F1431" s="52"/>
      <c r="G1431" s="112"/>
      <c r="H1431" s="58"/>
    </row>
    <row r="1432" spans="2:8" x14ac:dyDescent="0.2">
      <c r="B1432" s="107"/>
      <c r="C1432" s="106"/>
      <c r="D1432" s="114"/>
      <c r="E1432" s="52"/>
      <c r="F1432" s="52"/>
      <c r="G1432" s="112"/>
      <c r="H1432" s="58"/>
    </row>
    <row r="1433" spans="2:8" x14ac:dyDescent="0.2">
      <c r="B1433" s="107"/>
      <c r="C1433" s="106"/>
      <c r="D1433" s="114"/>
      <c r="E1433" s="52"/>
      <c r="F1433" s="52"/>
      <c r="G1433" s="112"/>
      <c r="H1433" s="58"/>
    </row>
    <row r="1434" spans="2:8" x14ac:dyDescent="0.2">
      <c r="B1434" s="107"/>
      <c r="C1434" s="106"/>
      <c r="D1434" s="114"/>
      <c r="E1434" s="52"/>
      <c r="F1434" s="52"/>
      <c r="G1434" s="112"/>
      <c r="H1434" s="58"/>
    </row>
    <row r="1435" spans="2:8" x14ac:dyDescent="0.2">
      <c r="B1435" s="107"/>
      <c r="C1435" s="106"/>
      <c r="D1435" s="114"/>
      <c r="E1435" s="52"/>
      <c r="F1435" s="52"/>
      <c r="G1435" s="112"/>
      <c r="H1435" s="58"/>
    </row>
    <row r="1436" spans="2:8" x14ac:dyDescent="0.2">
      <c r="B1436" s="107"/>
      <c r="C1436" s="106"/>
      <c r="D1436" s="114"/>
      <c r="E1436" s="52"/>
      <c r="F1436" s="52"/>
      <c r="G1436" s="112"/>
      <c r="H1436" s="58"/>
    </row>
    <row r="1437" spans="2:8" x14ac:dyDescent="0.2">
      <c r="B1437" s="107"/>
      <c r="C1437" s="106"/>
      <c r="D1437" s="114"/>
      <c r="E1437" s="52"/>
      <c r="F1437" s="52"/>
      <c r="G1437" s="112"/>
      <c r="H1437" s="58"/>
    </row>
    <row r="1438" spans="2:8" x14ac:dyDescent="0.2">
      <c r="B1438" s="107"/>
      <c r="C1438" s="106"/>
      <c r="D1438" s="114"/>
      <c r="E1438" s="52"/>
      <c r="F1438" s="52"/>
      <c r="G1438" s="112"/>
      <c r="H1438" s="58"/>
    </row>
    <row r="1439" spans="2:8" x14ac:dyDescent="0.2">
      <c r="B1439" s="107"/>
      <c r="C1439" s="106"/>
      <c r="D1439" s="114"/>
      <c r="E1439" s="52"/>
      <c r="F1439" s="52"/>
      <c r="G1439" s="112"/>
      <c r="H1439" s="58"/>
    </row>
    <row r="1440" spans="2:8" x14ac:dyDescent="0.2">
      <c r="B1440" s="107"/>
      <c r="C1440" s="106"/>
      <c r="D1440" s="114"/>
      <c r="E1440" s="52"/>
      <c r="F1440" s="52"/>
      <c r="G1440" s="112"/>
      <c r="H1440" s="58"/>
    </row>
    <row r="1441" spans="2:8" x14ac:dyDescent="0.2">
      <c r="B1441" s="107"/>
      <c r="C1441" s="106"/>
      <c r="D1441" s="114"/>
      <c r="E1441" s="52"/>
      <c r="F1441" s="52"/>
      <c r="G1441" s="112"/>
      <c r="H1441" s="58"/>
    </row>
    <row r="1442" spans="2:8" x14ac:dyDescent="0.2">
      <c r="B1442" s="107"/>
      <c r="C1442" s="106"/>
      <c r="D1442" s="114"/>
      <c r="E1442" s="52"/>
      <c r="F1442" s="52"/>
      <c r="G1442" s="112"/>
      <c r="H1442" s="58"/>
    </row>
    <row r="1443" spans="2:8" x14ac:dyDescent="0.2">
      <c r="B1443" s="107"/>
      <c r="C1443" s="106"/>
      <c r="D1443" s="114"/>
      <c r="E1443" s="52"/>
      <c r="F1443" s="52"/>
      <c r="G1443" s="112"/>
      <c r="H1443" s="58"/>
    </row>
    <row r="1444" spans="2:8" x14ac:dyDescent="0.2">
      <c r="B1444" s="107"/>
      <c r="C1444" s="106"/>
      <c r="D1444" s="114"/>
      <c r="E1444" s="52"/>
      <c r="F1444" s="52"/>
      <c r="G1444" s="112"/>
      <c r="H1444" s="58"/>
    </row>
    <row r="1445" spans="2:8" x14ac:dyDescent="0.2">
      <c r="B1445" s="107"/>
      <c r="C1445" s="106"/>
      <c r="D1445" s="114"/>
      <c r="E1445" s="52"/>
      <c r="F1445" s="52"/>
      <c r="G1445" s="112"/>
      <c r="H1445" s="58"/>
    </row>
    <row r="1446" spans="2:8" x14ac:dyDescent="0.2">
      <c r="B1446" s="107"/>
      <c r="C1446" s="106"/>
      <c r="D1446" s="114"/>
      <c r="E1446" s="52"/>
      <c r="F1446" s="52"/>
      <c r="G1446" s="112"/>
      <c r="H1446" s="58"/>
    </row>
    <row r="1447" spans="2:8" x14ac:dyDescent="0.2">
      <c r="B1447" s="107"/>
      <c r="C1447" s="106"/>
      <c r="D1447" s="114"/>
      <c r="E1447" s="52"/>
      <c r="F1447" s="52"/>
      <c r="G1447" s="112"/>
      <c r="H1447" s="58"/>
    </row>
    <row r="1448" spans="2:8" x14ac:dyDescent="0.2">
      <c r="B1448" s="107"/>
      <c r="C1448" s="106"/>
      <c r="D1448" s="114"/>
      <c r="E1448" s="52"/>
      <c r="F1448" s="52"/>
      <c r="G1448" s="112"/>
      <c r="H1448" s="58"/>
    </row>
    <row r="1449" spans="2:8" x14ac:dyDescent="0.2">
      <c r="B1449" s="107"/>
      <c r="C1449" s="106"/>
      <c r="D1449" s="114"/>
      <c r="E1449" s="52"/>
      <c r="F1449" s="52"/>
      <c r="G1449" s="112"/>
      <c r="H1449" s="58"/>
    </row>
    <row r="1450" spans="2:8" x14ac:dyDescent="0.2">
      <c r="B1450" s="107"/>
      <c r="C1450" s="106"/>
      <c r="D1450" s="114"/>
      <c r="E1450" s="52"/>
      <c r="F1450" s="52"/>
      <c r="G1450" s="112"/>
      <c r="H1450" s="58"/>
    </row>
    <row r="1451" spans="2:8" x14ac:dyDescent="0.2">
      <c r="B1451" s="107"/>
      <c r="C1451" s="106"/>
      <c r="D1451" s="114"/>
      <c r="E1451" s="52"/>
      <c r="F1451" s="52"/>
      <c r="G1451" s="112"/>
      <c r="H1451" s="58"/>
    </row>
    <row r="1452" spans="2:8" x14ac:dyDescent="0.2">
      <c r="B1452" s="107"/>
      <c r="C1452" s="106"/>
      <c r="D1452" s="114"/>
      <c r="E1452" s="52"/>
      <c r="F1452" s="52"/>
      <c r="G1452" s="112"/>
      <c r="H1452" s="58"/>
    </row>
    <row r="1453" spans="2:8" x14ac:dyDescent="0.2">
      <c r="B1453" s="107"/>
      <c r="C1453" s="106"/>
      <c r="D1453" s="114"/>
      <c r="E1453" s="52"/>
      <c r="F1453" s="52"/>
      <c r="G1453" s="112"/>
      <c r="H1453" s="58"/>
    </row>
    <row r="1454" spans="2:8" x14ac:dyDescent="0.2">
      <c r="B1454" s="107"/>
      <c r="C1454" s="106"/>
      <c r="D1454" s="114"/>
      <c r="E1454" s="52"/>
      <c r="F1454" s="52"/>
      <c r="G1454" s="112"/>
      <c r="H1454" s="58"/>
    </row>
    <row r="1455" spans="2:8" x14ac:dyDescent="0.2">
      <c r="B1455" s="107"/>
      <c r="C1455" s="106"/>
      <c r="D1455" s="114"/>
      <c r="E1455" s="52"/>
      <c r="F1455" s="52"/>
      <c r="G1455" s="112"/>
      <c r="H1455" s="58"/>
    </row>
    <row r="1456" spans="2:8" x14ac:dyDescent="0.2">
      <c r="B1456" s="105"/>
      <c r="C1456" s="106"/>
      <c r="D1456" s="114"/>
      <c r="E1456" s="52"/>
      <c r="F1456" s="52"/>
      <c r="G1456" s="112"/>
      <c r="H1456" s="58"/>
    </row>
    <row r="1457" spans="2:8" x14ac:dyDescent="0.2">
      <c r="B1457" s="107"/>
      <c r="C1457" s="106"/>
      <c r="D1457" s="114"/>
      <c r="E1457" s="52"/>
      <c r="F1457" s="52"/>
      <c r="G1457" s="112"/>
      <c r="H1457" s="58"/>
    </row>
    <row r="1458" spans="2:8" x14ac:dyDescent="0.2">
      <c r="B1458" s="107"/>
      <c r="C1458" s="106"/>
      <c r="D1458" s="114"/>
      <c r="E1458" s="52"/>
      <c r="F1458" s="52"/>
      <c r="G1458" s="112"/>
      <c r="H1458" s="58"/>
    </row>
    <row r="1459" spans="2:8" x14ac:dyDescent="0.2">
      <c r="B1459" s="107"/>
      <c r="C1459" s="106"/>
      <c r="D1459" s="114"/>
      <c r="E1459" s="52"/>
      <c r="F1459" s="52"/>
      <c r="G1459" s="112"/>
      <c r="H1459" s="58"/>
    </row>
    <row r="1460" spans="2:8" x14ac:dyDescent="0.2">
      <c r="B1460" s="107"/>
      <c r="C1460" s="106"/>
      <c r="D1460" s="114"/>
      <c r="E1460" s="52"/>
      <c r="F1460" s="52"/>
      <c r="G1460" s="112"/>
      <c r="H1460" s="58"/>
    </row>
    <row r="1461" spans="2:8" x14ac:dyDescent="0.2">
      <c r="B1461" s="107"/>
      <c r="C1461" s="106"/>
      <c r="D1461" s="114"/>
      <c r="E1461" s="52"/>
      <c r="F1461" s="52"/>
      <c r="G1461" s="112"/>
      <c r="H1461" s="58"/>
    </row>
    <row r="1462" spans="2:8" x14ac:dyDescent="0.2">
      <c r="B1462" s="107"/>
      <c r="C1462" s="106"/>
      <c r="D1462" s="114"/>
      <c r="E1462" s="52"/>
      <c r="F1462" s="52"/>
      <c r="G1462" s="112"/>
      <c r="H1462" s="58"/>
    </row>
    <row r="1463" spans="2:8" x14ac:dyDescent="0.2">
      <c r="B1463" s="107"/>
      <c r="C1463" s="106"/>
      <c r="D1463" s="114"/>
      <c r="E1463" s="52"/>
      <c r="F1463" s="52"/>
      <c r="G1463" s="112"/>
      <c r="H1463" s="58"/>
    </row>
    <row r="1464" spans="2:8" x14ac:dyDescent="0.2">
      <c r="B1464" s="107"/>
      <c r="C1464" s="106"/>
      <c r="D1464" s="114"/>
      <c r="E1464" s="52"/>
      <c r="F1464" s="52"/>
      <c r="G1464" s="112"/>
      <c r="H1464" s="58"/>
    </row>
    <row r="1465" spans="2:8" x14ac:dyDescent="0.2">
      <c r="B1465" s="107"/>
      <c r="C1465" s="106"/>
      <c r="D1465" s="114"/>
      <c r="E1465" s="52"/>
      <c r="F1465" s="52"/>
      <c r="G1465" s="112"/>
      <c r="H1465" s="58"/>
    </row>
    <row r="1466" spans="2:8" x14ac:dyDescent="0.2">
      <c r="B1466" s="107"/>
      <c r="C1466" s="106"/>
      <c r="D1466" s="114"/>
      <c r="E1466" s="52"/>
      <c r="F1466" s="52"/>
      <c r="G1466" s="112"/>
      <c r="H1466" s="58"/>
    </row>
    <row r="1467" spans="2:8" x14ac:dyDescent="0.2">
      <c r="B1467" s="107"/>
      <c r="C1467" s="106"/>
      <c r="D1467" s="114"/>
      <c r="E1467" s="52"/>
      <c r="F1467" s="52"/>
      <c r="G1467" s="112"/>
      <c r="H1467" s="58"/>
    </row>
    <row r="1468" spans="2:8" x14ac:dyDescent="0.2">
      <c r="B1468" s="107"/>
      <c r="C1468" s="106"/>
      <c r="D1468" s="114"/>
      <c r="E1468" s="52"/>
      <c r="F1468" s="52"/>
      <c r="G1468" s="112"/>
      <c r="H1468" s="58"/>
    </row>
    <row r="1469" spans="2:8" x14ac:dyDescent="0.2">
      <c r="B1469" s="107"/>
      <c r="C1469" s="106"/>
      <c r="D1469" s="114"/>
      <c r="E1469" s="52"/>
      <c r="F1469" s="52"/>
      <c r="G1469" s="112"/>
      <c r="H1469" s="58"/>
    </row>
    <row r="1470" spans="2:8" x14ac:dyDescent="0.2">
      <c r="B1470" s="107"/>
      <c r="C1470" s="106"/>
      <c r="D1470" s="114"/>
      <c r="E1470" s="52"/>
      <c r="F1470" s="52"/>
      <c r="G1470" s="112"/>
      <c r="H1470" s="58"/>
    </row>
    <row r="1471" spans="2:8" x14ac:dyDescent="0.2">
      <c r="B1471" s="107"/>
      <c r="C1471" s="106"/>
      <c r="D1471" s="114"/>
      <c r="E1471" s="52"/>
      <c r="F1471" s="52"/>
      <c r="G1471" s="112"/>
      <c r="H1471" s="58"/>
    </row>
    <row r="1472" spans="2:8" x14ac:dyDescent="0.2">
      <c r="B1472" s="107"/>
      <c r="C1472" s="106"/>
      <c r="D1472" s="114"/>
      <c r="E1472" s="52"/>
      <c r="F1472" s="52"/>
      <c r="G1472" s="112"/>
      <c r="H1472" s="58"/>
    </row>
    <row r="1473" spans="2:8" x14ac:dyDescent="0.2">
      <c r="B1473" s="107"/>
      <c r="C1473" s="106"/>
      <c r="D1473" s="114"/>
      <c r="E1473" s="52"/>
      <c r="F1473" s="52"/>
      <c r="G1473" s="112"/>
      <c r="H1473" s="58"/>
    </row>
    <row r="1474" spans="2:8" x14ac:dyDescent="0.2">
      <c r="B1474" s="107"/>
      <c r="C1474" s="106"/>
      <c r="D1474" s="114"/>
      <c r="E1474" s="52"/>
      <c r="F1474" s="52"/>
      <c r="G1474" s="112"/>
      <c r="H1474" s="58"/>
    </row>
    <row r="1475" spans="2:8" x14ac:dyDescent="0.2">
      <c r="B1475" s="107"/>
      <c r="C1475" s="106"/>
      <c r="D1475" s="114"/>
      <c r="E1475" s="52"/>
      <c r="F1475" s="52"/>
      <c r="G1475" s="112"/>
      <c r="H1475" s="58"/>
    </row>
    <row r="1476" spans="2:8" x14ac:dyDescent="0.2">
      <c r="B1476" s="107"/>
      <c r="C1476" s="106"/>
      <c r="D1476" s="114"/>
      <c r="E1476" s="52"/>
      <c r="F1476" s="52"/>
      <c r="G1476" s="112"/>
      <c r="H1476" s="58"/>
    </row>
    <row r="1477" spans="2:8" x14ac:dyDescent="0.2">
      <c r="B1477" s="107"/>
      <c r="C1477" s="106"/>
      <c r="D1477" s="114"/>
      <c r="E1477" s="52"/>
      <c r="F1477" s="52"/>
      <c r="G1477" s="112"/>
      <c r="H1477" s="58"/>
    </row>
    <row r="1478" spans="2:8" x14ac:dyDescent="0.2">
      <c r="B1478" s="107"/>
      <c r="C1478" s="106"/>
      <c r="D1478" s="114"/>
      <c r="E1478" s="52"/>
      <c r="F1478" s="52"/>
      <c r="G1478" s="112"/>
      <c r="H1478" s="58"/>
    </row>
    <row r="1479" spans="2:8" x14ac:dyDescent="0.2">
      <c r="B1479" s="107"/>
      <c r="C1479" s="106"/>
      <c r="D1479" s="114"/>
      <c r="E1479" s="52"/>
      <c r="F1479" s="52"/>
      <c r="G1479" s="112"/>
      <c r="H1479" s="58"/>
    </row>
    <row r="1480" spans="2:8" x14ac:dyDescent="0.2">
      <c r="B1480" s="107"/>
      <c r="C1480" s="106"/>
      <c r="D1480" s="114"/>
      <c r="E1480" s="52"/>
      <c r="F1480" s="52"/>
      <c r="G1480" s="112"/>
      <c r="H1480" s="58"/>
    </row>
    <row r="1481" spans="2:8" x14ac:dyDescent="0.2">
      <c r="B1481" s="107"/>
      <c r="C1481" s="106"/>
      <c r="D1481" s="114"/>
      <c r="E1481" s="52"/>
      <c r="F1481" s="52"/>
      <c r="G1481" s="112"/>
      <c r="H1481" s="58"/>
    </row>
    <row r="1482" spans="2:8" x14ac:dyDescent="0.2">
      <c r="B1482" s="105"/>
      <c r="C1482" s="106"/>
      <c r="D1482" s="114"/>
      <c r="E1482" s="52"/>
      <c r="F1482" s="52"/>
      <c r="G1482" s="112"/>
      <c r="H1482" s="58"/>
    </row>
    <row r="1483" spans="2:8" x14ac:dyDescent="0.2">
      <c r="B1483" s="107"/>
      <c r="C1483" s="106"/>
      <c r="D1483" s="114"/>
      <c r="E1483" s="52"/>
      <c r="F1483" s="52"/>
      <c r="G1483" s="112"/>
      <c r="H1483" s="58"/>
    </row>
    <row r="1484" spans="2:8" x14ac:dyDescent="0.2">
      <c r="B1484" s="107"/>
      <c r="C1484" s="106"/>
      <c r="D1484" s="114"/>
      <c r="E1484" s="52"/>
      <c r="F1484" s="52"/>
      <c r="G1484" s="112"/>
      <c r="H1484" s="58"/>
    </row>
    <row r="1485" spans="2:8" x14ac:dyDescent="0.2">
      <c r="B1485" s="107"/>
      <c r="C1485" s="106"/>
      <c r="D1485" s="114"/>
      <c r="E1485" s="52"/>
      <c r="F1485" s="52"/>
      <c r="G1485" s="112"/>
      <c r="H1485" s="58"/>
    </row>
    <row r="1486" spans="2:8" x14ac:dyDescent="0.2">
      <c r="B1486" s="107"/>
      <c r="C1486" s="106"/>
      <c r="D1486" s="114"/>
      <c r="E1486" s="52"/>
      <c r="F1486" s="52"/>
      <c r="G1486" s="112"/>
      <c r="H1486" s="58"/>
    </row>
    <row r="1487" spans="2:8" x14ac:dyDescent="0.2">
      <c r="B1487" s="107"/>
      <c r="C1487" s="106"/>
      <c r="D1487" s="114"/>
      <c r="E1487" s="52"/>
      <c r="F1487" s="52"/>
      <c r="G1487" s="112"/>
      <c r="H1487" s="58"/>
    </row>
    <row r="1488" spans="2:8" x14ac:dyDescent="0.2">
      <c r="B1488" s="107"/>
      <c r="C1488" s="106"/>
      <c r="D1488" s="114"/>
      <c r="E1488" s="52"/>
      <c r="F1488" s="52"/>
      <c r="G1488" s="112"/>
      <c r="H1488" s="58"/>
    </row>
    <row r="1489" spans="2:8" x14ac:dyDescent="0.2">
      <c r="B1489" s="107"/>
      <c r="C1489" s="106"/>
      <c r="D1489" s="114"/>
      <c r="E1489" s="52"/>
      <c r="F1489" s="52"/>
      <c r="G1489" s="112"/>
      <c r="H1489" s="58"/>
    </row>
    <row r="1490" spans="2:8" x14ac:dyDescent="0.2">
      <c r="B1490" s="107"/>
      <c r="C1490" s="106"/>
      <c r="D1490" s="114"/>
      <c r="E1490" s="52"/>
      <c r="F1490" s="52"/>
      <c r="G1490" s="112"/>
      <c r="H1490" s="58"/>
    </row>
    <row r="1491" spans="2:8" x14ac:dyDescent="0.2">
      <c r="B1491" s="105"/>
      <c r="C1491" s="106"/>
      <c r="D1491" s="114"/>
      <c r="E1491" s="52"/>
      <c r="F1491" s="52"/>
      <c r="G1491" s="112"/>
      <c r="H1491" s="58"/>
    </row>
    <row r="1492" spans="2:8" x14ac:dyDescent="0.2">
      <c r="B1492" s="107"/>
      <c r="C1492" s="106"/>
      <c r="D1492" s="114"/>
      <c r="E1492" s="52"/>
      <c r="F1492" s="52"/>
      <c r="G1492" s="112"/>
      <c r="H1492" s="58"/>
    </row>
    <row r="1493" spans="2:8" x14ac:dyDescent="0.2">
      <c r="B1493" s="107"/>
      <c r="C1493" s="106"/>
      <c r="D1493" s="114"/>
      <c r="E1493" s="52"/>
      <c r="F1493" s="52"/>
      <c r="G1493" s="112"/>
      <c r="H1493" s="58"/>
    </row>
    <row r="1494" spans="2:8" x14ac:dyDescent="0.2">
      <c r="B1494" s="107"/>
      <c r="C1494" s="106"/>
      <c r="D1494" s="114"/>
      <c r="E1494" s="52"/>
      <c r="F1494" s="52"/>
      <c r="G1494" s="112"/>
      <c r="H1494" s="58"/>
    </row>
    <row r="1495" spans="2:8" x14ac:dyDescent="0.2">
      <c r="B1495" s="107"/>
      <c r="C1495" s="106"/>
      <c r="D1495" s="114"/>
      <c r="E1495" s="52"/>
      <c r="F1495" s="52"/>
      <c r="G1495" s="112"/>
      <c r="H1495" s="58"/>
    </row>
    <row r="1496" spans="2:8" x14ac:dyDescent="0.2">
      <c r="B1496" s="107"/>
      <c r="C1496" s="106"/>
      <c r="D1496" s="114"/>
      <c r="E1496" s="52"/>
      <c r="F1496" s="52"/>
      <c r="G1496" s="112"/>
      <c r="H1496" s="58"/>
    </row>
    <row r="1497" spans="2:8" x14ac:dyDescent="0.2">
      <c r="B1497" s="105"/>
      <c r="C1497" s="106"/>
      <c r="D1497" s="114"/>
      <c r="E1497" s="52"/>
      <c r="F1497" s="52"/>
      <c r="G1497" s="112"/>
      <c r="H1497" s="58"/>
    </row>
    <row r="1498" spans="2:8" x14ac:dyDescent="0.2">
      <c r="B1498" s="107"/>
      <c r="C1498" s="106"/>
      <c r="D1498" s="114"/>
      <c r="E1498" s="52"/>
      <c r="F1498" s="52"/>
      <c r="G1498" s="112"/>
      <c r="H1498" s="58"/>
    </row>
    <row r="1499" spans="2:8" x14ac:dyDescent="0.2">
      <c r="B1499" s="107"/>
      <c r="C1499" s="106"/>
      <c r="D1499" s="114"/>
      <c r="E1499" s="52"/>
      <c r="F1499" s="52"/>
      <c r="G1499" s="112"/>
      <c r="H1499" s="58"/>
    </row>
    <row r="1500" spans="2:8" x14ac:dyDescent="0.2">
      <c r="B1500" s="107"/>
      <c r="C1500" s="106"/>
      <c r="D1500" s="114"/>
      <c r="E1500" s="52"/>
      <c r="F1500" s="52"/>
      <c r="G1500" s="112"/>
      <c r="H1500" s="58"/>
    </row>
    <row r="1501" spans="2:8" x14ac:dyDescent="0.2">
      <c r="B1501" s="107"/>
      <c r="C1501" s="106"/>
      <c r="D1501" s="114"/>
      <c r="E1501" s="52"/>
      <c r="F1501" s="52"/>
      <c r="G1501" s="112"/>
      <c r="H1501" s="58"/>
    </row>
    <row r="1502" spans="2:8" x14ac:dyDescent="0.2">
      <c r="B1502" s="107"/>
      <c r="C1502" s="106"/>
      <c r="D1502" s="114"/>
      <c r="E1502" s="52"/>
      <c r="F1502" s="52"/>
      <c r="G1502" s="112"/>
      <c r="H1502" s="58"/>
    </row>
    <row r="1503" spans="2:8" x14ac:dyDescent="0.2">
      <c r="B1503" s="107"/>
      <c r="C1503" s="106"/>
      <c r="D1503" s="114"/>
      <c r="E1503" s="52"/>
      <c r="F1503" s="52"/>
      <c r="G1503" s="112"/>
      <c r="H1503" s="58"/>
    </row>
    <row r="1504" spans="2:8" x14ac:dyDescent="0.2">
      <c r="B1504" s="105"/>
      <c r="C1504" s="106"/>
      <c r="D1504" s="114"/>
      <c r="E1504" s="52"/>
      <c r="F1504" s="52"/>
      <c r="G1504" s="112"/>
      <c r="H1504" s="58"/>
    </row>
    <row r="1505" spans="2:8" x14ac:dyDescent="0.2">
      <c r="B1505" s="107"/>
      <c r="C1505" s="106"/>
      <c r="D1505" s="114"/>
      <c r="E1505" s="52"/>
      <c r="F1505" s="52"/>
      <c r="G1505" s="112"/>
      <c r="H1505" s="58"/>
    </row>
    <row r="1506" spans="2:8" x14ac:dyDescent="0.2">
      <c r="B1506" s="107"/>
      <c r="C1506" s="106"/>
      <c r="D1506" s="114"/>
      <c r="E1506" s="52"/>
      <c r="F1506" s="52"/>
      <c r="G1506" s="112"/>
      <c r="H1506" s="58"/>
    </row>
    <row r="1507" spans="2:8" x14ac:dyDescent="0.2">
      <c r="B1507" s="107"/>
      <c r="C1507" s="106"/>
      <c r="D1507" s="114"/>
      <c r="E1507" s="52"/>
      <c r="F1507" s="52"/>
      <c r="G1507" s="112"/>
      <c r="H1507" s="58"/>
    </row>
    <row r="1508" spans="2:8" x14ac:dyDescent="0.2">
      <c r="B1508" s="107"/>
      <c r="C1508" s="106"/>
      <c r="D1508" s="114"/>
      <c r="E1508" s="52"/>
      <c r="F1508" s="52"/>
      <c r="G1508" s="112"/>
      <c r="H1508" s="58"/>
    </row>
    <row r="1509" spans="2:8" x14ac:dyDescent="0.2">
      <c r="B1509" s="105"/>
      <c r="C1509" s="106"/>
      <c r="D1509" s="114"/>
      <c r="E1509" s="52"/>
      <c r="F1509" s="52"/>
      <c r="G1509" s="112"/>
      <c r="H1509" s="58"/>
    </row>
    <row r="1510" spans="2:8" x14ac:dyDescent="0.2">
      <c r="B1510" s="107"/>
      <c r="C1510" s="106"/>
      <c r="D1510" s="114"/>
      <c r="E1510" s="52"/>
      <c r="F1510" s="52"/>
      <c r="G1510" s="112"/>
      <c r="H1510" s="58"/>
    </row>
    <row r="1511" spans="2:8" x14ac:dyDescent="0.2">
      <c r="B1511" s="107"/>
      <c r="C1511" s="106"/>
      <c r="D1511" s="114"/>
      <c r="E1511" s="52"/>
      <c r="F1511" s="52"/>
      <c r="G1511" s="112"/>
      <c r="H1511" s="58"/>
    </row>
    <row r="1512" spans="2:8" x14ac:dyDescent="0.2">
      <c r="B1512" s="107"/>
      <c r="C1512" s="106"/>
      <c r="D1512" s="114"/>
      <c r="E1512" s="52"/>
      <c r="F1512" s="52"/>
      <c r="G1512" s="112"/>
      <c r="H1512" s="58"/>
    </row>
    <row r="1513" spans="2:8" x14ac:dyDescent="0.2">
      <c r="B1513" s="107"/>
      <c r="C1513" s="106"/>
      <c r="D1513" s="114"/>
      <c r="E1513" s="52"/>
      <c r="F1513" s="52"/>
      <c r="G1513" s="112"/>
      <c r="H1513" s="58"/>
    </row>
    <row r="1514" spans="2:8" x14ac:dyDescent="0.2">
      <c r="B1514" s="107"/>
      <c r="C1514" s="106"/>
      <c r="D1514" s="114"/>
      <c r="E1514" s="52"/>
      <c r="F1514" s="52"/>
      <c r="G1514" s="112"/>
      <c r="H1514" s="58"/>
    </row>
    <row r="1515" spans="2:8" x14ac:dyDescent="0.2">
      <c r="B1515" s="107"/>
      <c r="C1515" s="106"/>
      <c r="D1515" s="114"/>
      <c r="E1515" s="52"/>
      <c r="F1515" s="52"/>
      <c r="G1515" s="112"/>
      <c r="H1515" s="58"/>
    </row>
    <row r="1516" spans="2:8" x14ac:dyDescent="0.2">
      <c r="B1516" s="107"/>
      <c r="C1516" s="106"/>
      <c r="D1516" s="114"/>
      <c r="E1516" s="52"/>
      <c r="F1516" s="52"/>
      <c r="G1516" s="112"/>
      <c r="H1516" s="58"/>
    </row>
    <row r="1517" spans="2:8" x14ac:dyDescent="0.2">
      <c r="B1517" s="107"/>
      <c r="C1517" s="106"/>
      <c r="D1517" s="114"/>
      <c r="E1517" s="52"/>
      <c r="F1517" s="52"/>
      <c r="G1517" s="112"/>
      <c r="H1517" s="58"/>
    </row>
    <row r="1518" spans="2:8" x14ac:dyDescent="0.2">
      <c r="B1518" s="107"/>
      <c r="C1518" s="106"/>
      <c r="D1518" s="114"/>
      <c r="E1518" s="52"/>
      <c r="F1518" s="52"/>
      <c r="G1518" s="112"/>
      <c r="H1518" s="58"/>
    </row>
    <row r="1519" spans="2:8" x14ac:dyDescent="0.2">
      <c r="B1519" s="107"/>
      <c r="C1519" s="106"/>
      <c r="D1519" s="114"/>
      <c r="E1519" s="52"/>
      <c r="F1519" s="52"/>
      <c r="G1519" s="112"/>
      <c r="H1519" s="58"/>
    </row>
    <row r="1520" spans="2:8" x14ac:dyDescent="0.2">
      <c r="B1520" s="107"/>
      <c r="C1520" s="106"/>
      <c r="D1520" s="114"/>
      <c r="E1520" s="52"/>
      <c r="F1520" s="52"/>
      <c r="G1520" s="112"/>
      <c r="H1520" s="58"/>
    </row>
    <row r="1521" spans="2:8" x14ac:dyDescent="0.2">
      <c r="B1521" s="107"/>
      <c r="C1521" s="106"/>
      <c r="D1521" s="114"/>
      <c r="E1521" s="52"/>
      <c r="F1521" s="52"/>
      <c r="G1521" s="112"/>
      <c r="H1521" s="58"/>
    </row>
    <row r="1522" spans="2:8" x14ac:dyDescent="0.2">
      <c r="B1522" s="107"/>
      <c r="C1522" s="106"/>
      <c r="D1522" s="114"/>
      <c r="E1522" s="52"/>
      <c r="F1522" s="52"/>
      <c r="G1522" s="112"/>
      <c r="H1522" s="58"/>
    </row>
    <row r="1523" spans="2:8" x14ac:dyDescent="0.2">
      <c r="B1523" s="107"/>
      <c r="C1523" s="106"/>
      <c r="D1523" s="114"/>
      <c r="E1523" s="52"/>
      <c r="F1523" s="52"/>
      <c r="G1523" s="112"/>
      <c r="H1523" s="58"/>
    </row>
    <row r="1524" spans="2:8" x14ac:dyDescent="0.2">
      <c r="B1524" s="107"/>
      <c r="C1524" s="106"/>
      <c r="D1524" s="114"/>
      <c r="E1524" s="52"/>
      <c r="F1524" s="52"/>
      <c r="G1524" s="112"/>
      <c r="H1524" s="58"/>
    </row>
    <row r="1525" spans="2:8" x14ac:dyDescent="0.2">
      <c r="B1525" s="107"/>
      <c r="C1525" s="106"/>
      <c r="D1525" s="114"/>
      <c r="E1525" s="52"/>
      <c r="F1525" s="52"/>
      <c r="G1525" s="112"/>
      <c r="H1525" s="58"/>
    </row>
    <row r="1526" spans="2:8" x14ac:dyDescent="0.2">
      <c r="B1526" s="107"/>
      <c r="C1526" s="106"/>
      <c r="D1526" s="114"/>
      <c r="E1526" s="52"/>
      <c r="F1526" s="52"/>
      <c r="G1526" s="112"/>
      <c r="H1526" s="58"/>
    </row>
    <row r="1527" spans="2:8" x14ac:dyDescent="0.2">
      <c r="B1527" s="107"/>
      <c r="C1527" s="106"/>
      <c r="D1527" s="114"/>
      <c r="E1527" s="52"/>
      <c r="F1527" s="52"/>
      <c r="G1527" s="112"/>
      <c r="H1527" s="58"/>
    </row>
    <row r="1528" spans="2:8" x14ac:dyDescent="0.2">
      <c r="B1528" s="105"/>
      <c r="C1528" s="106"/>
      <c r="D1528" s="114"/>
      <c r="E1528" s="52"/>
      <c r="F1528" s="52"/>
      <c r="G1528" s="112"/>
      <c r="H1528" s="58"/>
    </row>
    <row r="1529" spans="2:8" x14ac:dyDescent="0.2">
      <c r="B1529" s="107"/>
      <c r="C1529" s="106"/>
      <c r="D1529" s="114"/>
      <c r="E1529" s="52"/>
      <c r="F1529" s="52"/>
      <c r="G1529" s="112"/>
      <c r="H1529" s="58"/>
    </row>
    <row r="1530" spans="2:8" x14ac:dyDescent="0.2">
      <c r="B1530" s="107"/>
      <c r="C1530" s="106"/>
      <c r="D1530" s="114"/>
      <c r="E1530" s="52"/>
      <c r="F1530" s="52"/>
      <c r="G1530" s="112"/>
      <c r="H1530" s="58"/>
    </row>
    <row r="1531" spans="2:8" x14ac:dyDescent="0.2">
      <c r="B1531" s="107"/>
      <c r="C1531" s="106"/>
      <c r="D1531" s="114"/>
      <c r="E1531" s="52"/>
      <c r="F1531" s="52"/>
      <c r="G1531" s="112"/>
      <c r="H1531" s="58"/>
    </row>
    <row r="1532" spans="2:8" x14ac:dyDescent="0.2">
      <c r="B1532" s="105"/>
      <c r="C1532" s="106"/>
      <c r="D1532" s="114"/>
      <c r="E1532" s="52"/>
      <c r="F1532" s="52"/>
      <c r="G1532" s="112"/>
      <c r="H1532" s="58"/>
    </row>
    <row r="1533" spans="2:8" x14ac:dyDescent="0.2">
      <c r="B1533" s="107"/>
      <c r="C1533" s="106"/>
      <c r="D1533" s="114"/>
      <c r="E1533" s="52"/>
      <c r="F1533" s="52"/>
      <c r="G1533" s="112"/>
      <c r="H1533" s="58"/>
    </row>
    <row r="1534" spans="2:8" x14ac:dyDescent="0.2">
      <c r="B1534" s="107"/>
      <c r="C1534" s="106"/>
      <c r="D1534" s="114"/>
      <c r="E1534" s="52"/>
      <c r="F1534" s="52"/>
      <c r="G1534" s="112"/>
      <c r="H1534" s="58"/>
    </row>
    <row r="1535" spans="2:8" x14ac:dyDescent="0.2">
      <c r="B1535" s="107"/>
      <c r="C1535" s="106"/>
      <c r="D1535" s="114"/>
      <c r="E1535" s="52"/>
      <c r="F1535" s="52"/>
      <c r="G1535" s="112"/>
      <c r="H1535" s="58"/>
    </row>
    <row r="1536" spans="2:8" x14ac:dyDescent="0.2">
      <c r="B1536" s="107"/>
      <c r="C1536" s="106"/>
      <c r="D1536" s="114"/>
      <c r="E1536" s="52"/>
      <c r="F1536" s="52"/>
      <c r="G1536" s="112"/>
      <c r="H1536" s="58"/>
    </row>
    <row r="1537" spans="2:8" x14ac:dyDescent="0.2">
      <c r="B1537" s="107"/>
      <c r="C1537" s="106"/>
      <c r="D1537" s="114"/>
      <c r="E1537" s="52"/>
      <c r="F1537" s="52"/>
      <c r="G1537" s="112"/>
      <c r="H1537" s="58"/>
    </row>
    <row r="1538" spans="2:8" x14ac:dyDescent="0.2">
      <c r="B1538" s="105"/>
      <c r="C1538" s="106"/>
      <c r="D1538" s="114"/>
      <c r="E1538" s="52"/>
      <c r="F1538" s="52"/>
      <c r="G1538" s="112"/>
      <c r="H1538" s="58"/>
    </row>
    <row r="1539" spans="2:8" x14ac:dyDescent="0.2">
      <c r="B1539" s="107"/>
      <c r="C1539" s="106"/>
      <c r="D1539" s="114"/>
      <c r="E1539" s="52"/>
      <c r="F1539" s="52"/>
      <c r="G1539" s="112"/>
      <c r="H1539" s="58"/>
    </row>
    <row r="1540" spans="2:8" x14ac:dyDescent="0.2">
      <c r="B1540" s="107"/>
      <c r="C1540" s="106"/>
      <c r="D1540" s="114"/>
      <c r="E1540" s="52"/>
      <c r="F1540" s="52"/>
      <c r="G1540" s="112"/>
      <c r="H1540" s="58"/>
    </row>
    <row r="1541" spans="2:8" x14ac:dyDescent="0.2">
      <c r="B1541" s="107"/>
      <c r="C1541" s="106"/>
      <c r="D1541" s="114"/>
      <c r="E1541" s="52"/>
      <c r="F1541" s="52"/>
      <c r="G1541" s="112"/>
      <c r="H1541" s="58"/>
    </row>
    <row r="1542" spans="2:8" x14ac:dyDescent="0.2">
      <c r="B1542" s="107"/>
      <c r="C1542" s="106"/>
      <c r="D1542" s="114"/>
      <c r="E1542" s="52"/>
      <c r="F1542" s="52"/>
      <c r="G1542" s="112"/>
      <c r="H1542" s="58"/>
    </row>
    <row r="1543" spans="2:8" x14ac:dyDescent="0.2">
      <c r="B1543" s="107"/>
      <c r="C1543" s="106"/>
      <c r="D1543" s="114"/>
      <c r="E1543" s="52"/>
      <c r="F1543" s="52"/>
      <c r="G1543" s="112"/>
      <c r="H1543" s="58"/>
    </row>
    <row r="1544" spans="2:8" x14ac:dyDescent="0.2">
      <c r="B1544" s="107"/>
      <c r="C1544" s="106"/>
      <c r="D1544" s="114"/>
      <c r="E1544" s="52"/>
      <c r="F1544" s="52"/>
      <c r="G1544" s="112"/>
      <c r="H1544" s="58"/>
    </row>
    <row r="1545" spans="2:8" x14ac:dyDescent="0.2">
      <c r="B1545" s="107"/>
      <c r="C1545" s="106"/>
      <c r="D1545" s="114"/>
      <c r="E1545" s="52"/>
      <c r="F1545" s="52"/>
      <c r="G1545" s="112"/>
      <c r="H1545" s="58"/>
    </row>
    <row r="1546" spans="2:8" x14ac:dyDescent="0.2">
      <c r="B1546" s="107"/>
      <c r="C1546" s="106"/>
      <c r="D1546" s="114"/>
      <c r="E1546" s="52"/>
      <c r="F1546" s="52"/>
      <c r="G1546" s="112"/>
      <c r="H1546" s="58"/>
    </row>
    <row r="1547" spans="2:8" x14ac:dyDescent="0.2">
      <c r="B1547" s="107"/>
      <c r="C1547" s="106"/>
      <c r="D1547" s="114"/>
      <c r="E1547" s="52"/>
      <c r="F1547" s="52"/>
      <c r="G1547" s="112"/>
      <c r="H1547" s="58"/>
    </row>
    <row r="1548" spans="2:8" x14ac:dyDescent="0.2">
      <c r="B1548" s="107"/>
      <c r="C1548" s="106"/>
      <c r="D1548" s="114"/>
      <c r="E1548" s="52"/>
      <c r="F1548" s="52"/>
      <c r="G1548" s="112"/>
      <c r="H1548" s="58"/>
    </row>
    <row r="1549" spans="2:8" x14ac:dyDescent="0.2">
      <c r="B1549" s="107"/>
      <c r="C1549" s="106"/>
      <c r="D1549" s="114"/>
      <c r="E1549" s="52"/>
      <c r="F1549" s="52"/>
      <c r="G1549" s="112"/>
      <c r="H1549" s="58"/>
    </row>
    <row r="1550" spans="2:8" x14ac:dyDescent="0.2">
      <c r="B1550" s="105"/>
      <c r="C1550" s="106"/>
      <c r="D1550" s="114"/>
      <c r="E1550" s="52"/>
      <c r="F1550" s="52"/>
      <c r="G1550" s="112"/>
      <c r="H1550" s="58"/>
    </row>
    <row r="1551" spans="2:8" x14ac:dyDescent="0.2">
      <c r="B1551" s="107"/>
      <c r="C1551" s="106"/>
      <c r="D1551" s="114"/>
      <c r="E1551" s="52"/>
      <c r="F1551" s="52"/>
      <c r="G1551" s="112"/>
      <c r="H1551" s="58"/>
    </row>
    <row r="1552" spans="2:8" x14ac:dyDescent="0.2">
      <c r="B1552" s="107"/>
      <c r="C1552" s="106"/>
      <c r="D1552" s="114"/>
      <c r="E1552" s="52"/>
      <c r="F1552" s="52"/>
      <c r="G1552" s="112"/>
      <c r="H1552" s="58"/>
    </row>
    <row r="1553" spans="2:8" x14ac:dyDescent="0.2">
      <c r="B1553" s="107"/>
      <c r="C1553" s="106"/>
      <c r="D1553" s="114"/>
      <c r="E1553" s="52"/>
      <c r="F1553" s="52"/>
      <c r="G1553" s="112"/>
      <c r="H1553" s="58"/>
    </row>
    <row r="1554" spans="2:8" x14ac:dyDescent="0.2">
      <c r="B1554" s="107"/>
      <c r="C1554" s="106"/>
      <c r="D1554" s="114"/>
      <c r="E1554" s="52"/>
      <c r="F1554" s="52"/>
      <c r="G1554" s="112"/>
      <c r="H1554" s="58"/>
    </row>
    <row r="1555" spans="2:8" x14ac:dyDescent="0.2">
      <c r="B1555" s="107"/>
      <c r="C1555" s="106"/>
      <c r="D1555" s="114"/>
      <c r="E1555" s="52"/>
      <c r="F1555" s="52"/>
      <c r="G1555" s="112"/>
      <c r="H1555" s="58"/>
    </row>
    <row r="1556" spans="2:8" x14ac:dyDescent="0.2">
      <c r="B1556" s="107"/>
      <c r="C1556" s="106"/>
      <c r="D1556" s="114"/>
      <c r="E1556" s="52"/>
      <c r="F1556" s="52"/>
      <c r="G1556" s="112"/>
      <c r="H1556" s="58"/>
    </row>
    <row r="1557" spans="2:8" x14ac:dyDescent="0.2">
      <c r="B1557" s="107"/>
      <c r="C1557" s="106"/>
      <c r="D1557" s="114"/>
      <c r="E1557" s="52"/>
      <c r="F1557" s="52"/>
      <c r="G1557" s="112"/>
      <c r="H1557" s="58"/>
    </row>
    <row r="1558" spans="2:8" x14ac:dyDescent="0.2">
      <c r="B1558" s="107"/>
      <c r="C1558" s="106"/>
      <c r="D1558" s="114"/>
      <c r="E1558" s="52"/>
      <c r="F1558" s="52"/>
      <c r="G1558" s="112"/>
      <c r="H1558" s="58"/>
    </row>
    <row r="1559" spans="2:8" x14ac:dyDescent="0.2">
      <c r="B1559" s="107"/>
      <c r="C1559" s="106"/>
      <c r="D1559" s="114"/>
      <c r="E1559" s="52"/>
      <c r="F1559" s="52"/>
      <c r="G1559" s="112"/>
      <c r="H1559" s="58"/>
    </row>
    <row r="1560" spans="2:8" x14ac:dyDescent="0.2">
      <c r="B1560" s="107"/>
      <c r="C1560" s="106"/>
      <c r="D1560" s="114"/>
      <c r="E1560" s="52"/>
      <c r="F1560" s="52"/>
      <c r="G1560" s="112"/>
      <c r="H1560" s="58"/>
    </row>
    <row r="1561" spans="2:8" x14ac:dyDescent="0.2">
      <c r="B1561" s="107"/>
      <c r="C1561" s="106"/>
      <c r="D1561" s="114"/>
      <c r="E1561" s="52"/>
      <c r="F1561" s="52"/>
      <c r="G1561" s="112"/>
      <c r="H1561" s="58"/>
    </row>
    <row r="1562" spans="2:8" x14ac:dyDescent="0.2">
      <c r="B1562" s="107"/>
      <c r="C1562" s="106"/>
      <c r="D1562" s="114"/>
      <c r="E1562" s="52"/>
      <c r="F1562" s="52"/>
      <c r="G1562" s="112"/>
      <c r="H1562" s="58"/>
    </row>
    <row r="1563" spans="2:8" x14ac:dyDescent="0.2">
      <c r="B1563" s="107"/>
      <c r="C1563" s="106"/>
      <c r="D1563" s="114"/>
      <c r="E1563" s="52"/>
      <c r="F1563" s="52"/>
      <c r="G1563" s="112"/>
      <c r="H1563" s="58"/>
    </row>
    <row r="1564" spans="2:8" x14ac:dyDescent="0.2">
      <c r="B1564" s="107"/>
      <c r="C1564" s="106"/>
      <c r="D1564" s="114"/>
      <c r="E1564" s="52"/>
      <c r="F1564" s="52"/>
      <c r="G1564" s="112"/>
      <c r="H1564" s="58"/>
    </row>
    <row r="1565" spans="2:8" x14ac:dyDescent="0.2">
      <c r="B1565" s="107"/>
      <c r="C1565" s="106"/>
      <c r="D1565" s="114"/>
      <c r="E1565" s="52"/>
      <c r="F1565" s="52"/>
      <c r="G1565" s="112"/>
      <c r="H1565" s="58"/>
    </row>
    <row r="1566" spans="2:8" x14ac:dyDescent="0.2">
      <c r="B1566" s="107"/>
      <c r="C1566" s="106"/>
      <c r="D1566" s="114"/>
      <c r="E1566" s="52"/>
      <c r="F1566" s="52"/>
      <c r="G1566" s="112"/>
      <c r="H1566" s="58"/>
    </row>
    <row r="1567" spans="2:8" x14ac:dyDescent="0.2">
      <c r="B1567" s="107"/>
      <c r="C1567" s="106"/>
      <c r="D1567" s="114"/>
      <c r="E1567" s="52"/>
      <c r="F1567" s="52"/>
      <c r="G1567" s="112"/>
      <c r="H1567" s="58"/>
    </row>
    <row r="1568" spans="2:8" x14ac:dyDescent="0.2">
      <c r="B1568" s="107"/>
      <c r="C1568" s="106"/>
      <c r="D1568" s="114"/>
      <c r="E1568" s="52"/>
      <c r="F1568" s="52"/>
      <c r="G1568" s="112"/>
      <c r="H1568" s="58"/>
    </row>
    <row r="1569" spans="2:8" x14ac:dyDescent="0.2">
      <c r="B1569" s="107"/>
      <c r="C1569" s="106"/>
      <c r="D1569" s="114"/>
      <c r="E1569" s="52"/>
      <c r="F1569" s="52"/>
      <c r="G1569" s="112"/>
      <c r="H1569" s="58"/>
    </row>
    <row r="1570" spans="2:8" x14ac:dyDescent="0.2">
      <c r="B1570" s="107"/>
      <c r="C1570" s="106"/>
      <c r="D1570" s="114"/>
      <c r="E1570" s="52"/>
      <c r="F1570" s="52"/>
      <c r="G1570" s="112"/>
      <c r="H1570" s="58"/>
    </row>
    <row r="1571" spans="2:8" x14ac:dyDescent="0.2">
      <c r="B1571" s="107"/>
      <c r="C1571" s="106"/>
      <c r="D1571" s="114"/>
      <c r="E1571" s="52"/>
      <c r="F1571" s="52"/>
      <c r="G1571" s="112"/>
      <c r="H1571" s="58"/>
    </row>
    <row r="1572" spans="2:8" x14ac:dyDescent="0.2">
      <c r="B1572" s="107"/>
      <c r="C1572" s="106"/>
      <c r="D1572" s="114"/>
      <c r="E1572" s="52"/>
      <c r="F1572" s="52"/>
      <c r="G1572" s="112"/>
      <c r="H1572" s="58"/>
    </row>
    <row r="1573" spans="2:8" x14ac:dyDescent="0.2">
      <c r="B1573" s="107"/>
      <c r="C1573" s="106"/>
      <c r="D1573" s="114"/>
      <c r="E1573" s="52"/>
      <c r="F1573" s="52"/>
      <c r="G1573" s="112"/>
      <c r="H1573" s="58"/>
    </row>
    <row r="1574" spans="2:8" x14ac:dyDescent="0.2">
      <c r="B1574" s="107"/>
      <c r="C1574" s="106"/>
      <c r="D1574" s="114"/>
      <c r="E1574" s="52"/>
      <c r="F1574" s="52"/>
      <c r="G1574" s="112"/>
      <c r="H1574" s="58"/>
    </row>
    <row r="1575" spans="2:8" x14ac:dyDescent="0.2">
      <c r="B1575" s="107"/>
      <c r="C1575" s="106"/>
      <c r="D1575" s="114"/>
      <c r="E1575" s="52"/>
      <c r="F1575" s="52"/>
      <c r="G1575" s="112"/>
      <c r="H1575" s="58"/>
    </row>
    <row r="1576" spans="2:8" x14ac:dyDescent="0.2">
      <c r="B1576" s="105"/>
      <c r="C1576" s="106"/>
      <c r="D1576" s="114"/>
      <c r="E1576" s="52"/>
      <c r="F1576" s="52"/>
      <c r="G1576" s="112"/>
      <c r="H1576" s="58"/>
    </row>
    <row r="1577" spans="2:8" x14ac:dyDescent="0.2">
      <c r="B1577" s="107"/>
      <c r="C1577" s="106"/>
      <c r="D1577" s="114"/>
      <c r="E1577" s="52"/>
      <c r="F1577" s="52"/>
      <c r="G1577" s="112"/>
      <c r="H1577" s="58"/>
    </row>
    <row r="1578" spans="2:8" x14ac:dyDescent="0.2">
      <c r="B1578" s="107"/>
      <c r="C1578" s="106"/>
      <c r="D1578" s="114"/>
      <c r="E1578" s="52"/>
      <c r="F1578" s="52"/>
      <c r="G1578" s="112"/>
      <c r="H1578" s="58"/>
    </row>
    <row r="1579" spans="2:8" x14ac:dyDescent="0.2">
      <c r="B1579" s="107"/>
      <c r="C1579" s="106"/>
      <c r="D1579" s="114"/>
      <c r="E1579" s="52"/>
      <c r="F1579" s="52"/>
      <c r="G1579" s="112"/>
      <c r="H1579" s="58"/>
    </row>
    <row r="1580" spans="2:8" x14ac:dyDescent="0.2">
      <c r="B1580" s="107"/>
      <c r="C1580" s="106"/>
      <c r="D1580" s="114"/>
      <c r="E1580" s="52"/>
      <c r="F1580" s="52"/>
      <c r="G1580" s="112"/>
      <c r="H1580" s="58"/>
    </row>
    <row r="1581" spans="2:8" x14ac:dyDescent="0.2">
      <c r="B1581" s="107"/>
      <c r="C1581" s="106"/>
      <c r="D1581" s="114"/>
      <c r="E1581" s="52"/>
      <c r="F1581" s="52"/>
      <c r="G1581" s="112"/>
      <c r="H1581" s="58"/>
    </row>
    <row r="1582" spans="2:8" x14ac:dyDescent="0.2">
      <c r="B1582" s="107"/>
      <c r="C1582" s="106"/>
      <c r="D1582" s="114"/>
      <c r="E1582" s="52"/>
      <c r="F1582" s="52"/>
      <c r="G1582" s="112"/>
      <c r="H1582" s="58"/>
    </row>
    <row r="1583" spans="2:8" x14ac:dyDescent="0.2">
      <c r="B1583" s="107"/>
      <c r="C1583" s="106"/>
      <c r="D1583" s="114"/>
      <c r="E1583" s="52"/>
      <c r="F1583" s="52"/>
      <c r="G1583" s="112"/>
      <c r="H1583" s="58"/>
    </row>
    <row r="1584" spans="2:8" x14ac:dyDescent="0.2">
      <c r="B1584" s="107"/>
      <c r="C1584" s="106"/>
      <c r="D1584" s="114"/>
      <c r="E1584" s="52"/>
      <c r="F1584" s="52"/>
      <c r="G1584" s="112"/>
      <c r="H1584" s="58"/>
    </row>
    <row r="1585" spans="2:8" x14ac:dyDescent="0.2">
      <c r="B1585" s="107"/>
      <c r="C1585" s="106"/>
      <c r="D1585" s="114"/>
      <c r="E1585" s="52"/>
      <c r="F1585" s="52"/>
      <c r="G1585" s="112"/>
      <c r="H1585" s="58"/>
    </row>
    <row r="1586" spans="2:8" x14ac:dyDescent="0.2">
      <c r="B1586" s="107"/>
      <c r="C1586" s="106"/>
      <c r="D1586" s="114"/>
      <c r="E1586" s="52"/>
      <c r="F1586" s="52"/>
      <c r="G1586" s="112"/>
      <c r="H1586" s="58"/>
    </row>
    <row r="1587" spans="2:8" x14ac:dyDescent="0.2">
      <c r="B1587" s="107"/>
      <c r="C1587" s="106"/>
      <c r="D1587" s="114"/>
      <c r="E1587" s="52"/>
      <c r="F1587" s="52"/>
      <c r="G1587" s="112"/>
      <c r="H1587" s="58"/>
    </row>
    <row r="1588" spans="2:8" x14ac:dyDescent="0.2">
      <c r="B1588" s="107"/>
      <c r="C1588" s="106"/>
      <c r="D1588" s="114"/>
      <c r="E1588" s="52"/>
      <c r="F1588" s="52"/>
      <c r="G1588" s="112"/>
      <c r="H1588" s="58"/>
    </row>
    <row r="1589" spans="2:8" x14ac:dyDescent="0.2">
      <c r="B1589" s="107"/>
      <c r="C1589" s="106"/>
      <c r="D1589" s="114"/>
      <c r="E1589" s="52"/>
      <c r="F1589" s="52"/>
      <c r="G1589" s="112"/>
      <c r="H1589" s="58"/>
    </row>
    <row r="1590" spans="2:8" x14ac:dyDescent="0.2">
      <c r="B1590" s="107"/>
      <c r="C1590" s="106"/>
      <c r="D1590" s="114"/>
      <c r="E1590" s="52"/>
      <c r="F1590" s="52"/>
      <c r="G1590" s="112"/>
      <c r="H1590" s="58"/>
    </row>
    <row r="1591" spans="2:8" x14ac:dyDescent="0.2">
      <c r="B1591" s="107"/>
      <c r="C1591" s="106"/>
      <c r="D1591" s="114"/>
      <c r="E1591" s="52"/>
      <c r="F1591" s="52"/>
      <c r="G1591" s="112"/>
      <c r="H1591" s="58"/>
    </row>
    <row r="1592" spans="2:8" x14ac:dyDescent="0.2">
      <c r="B1592" s="107"/>
      <c r="C1592" s="106"/>
      <c r="D1592" s="114"/>
      <c r="E1592" s="52"/>
      <c r="F1592" s="52"/>
      <c r="G1592" s="112"/>
      <c r="H1592" s="58"/>
    </row>
    <row r="1593" spans="2:8" x14ac:dyDescent="0.2">
      <c r="B1593" s="107"/>
      <c r="C1593" s="106"/>
      <c r="D1593" s="114"/>
      <c r="E1593" s="52"/>
      <c r="F1593" s="52"/>
      <c r="G1593" s="112"/>
      <c r="H1593" s="58"/>
    </row>
    <row r="1594" spans="2:8" x14ac:dyDescent="0.2">
      <c r="B1594" s="105"/>
      <c r="C1594" s="106"/>
      <c r="D1594" s="114"/>
      <c r="E1594" s="52"/>
      <c r="F1594" s="52"/>
      <c r="G1594" s="112"/>
      <c r="H1594" s="58"/>
    </row>
    <row r="1595" spans="2:8" x14ac:dyDescent="0.2">
      <c r="B1595" s="107"/>
      <c r="C1595" s="106"/>
      <c r="D1595" s="114"/>
      <c r="E1595" s="52"/>
      <c r="F1595" s="52"/>
      <c r="G1595" s="112"/>
      <c r="H1595" s="58"/>
    </row>
    <row r="1596" spans="2:8" x14ac:dyDescent="0.2">
      <c r="B1596" s="107"/>
      <c r="C1596" s="106"/>
      <c r="D1596" s="114"/>
      <c r="E1596" s="52"/>
      <c r="F1596" s="52"/>
      <c r="G1596" s="112"/>
      <c r="H1596" s="58"/>
    </row>
    <row r="1597" spans="2:8" x14ac:dyDescent="0.2">
      <c r="B1597" s="105"/>
      <c r="C1597" s="106"/>
      <c r="D1597" s="114"/>
      <c r="E1597" s="52"/>
      <c r="F1597" s="52"/>
      <c r="G1597" s="112"/>
      <c r="H1597" s="58"/>
    </row>
    <row r="1598" spans="2:8" x14ac:dyDescent="0.2">
      <c r="B1598" s="107"/>
      <c r="C1598" s="106"/>
      <c r="D1598" s="114"/>
      <c r="E1598" s="52"/>
      <c r="F1598" s="52"/>
      <c r="G1598" s="112"/>
      <c r="H1598" s="58"/>
    </row>
    <row r="1599" spans="2:8" x14ac:dyDescent="0.2">
      <c r="B1599" s="107"/>
      <c r="C1599" s="106"/>
      <c r="D1599" s="114"/>
      <c r="E1599" s="52"/>
      <c r="F1599" s="52"/>
      <c r="G1599" s="112"/>
      <c r="H1599" s="58"/>
    </row>
    <row r="1600" spans="2:8" x14ac:dyDescent="0.2">
      <c r="B1600" s="107"/>
      <c r="C1600" s="106"/>
      <c r="D1600" s="114"/>
      <c r="E1600" s="52"/>
      <c r="F1600" s="52"/>
      <c r="G1600" s="112"/>
      <c r="H1600" s="58"/>
    </row>
    <row r="1601" spans="2:8" x14ac:dyDescent="0.2">
      <c r="B1601" s="107"/>
      <c r="C1601" s="106"/>
      <c r="D1601" s="114"/>
      <c r="E1601" s="52"/>
      <c r="F1601" s="52"/>
      <c r="G1601" s="112"/>
      <c r="H1601" s="58"/>
    </row>
    <row r="1602" spans="2:8" x14ac:dyDescent="0.2">
      <c r="B1602" s="107"/>
      <c r="C1602" s="106"/>
      <c r="D1602" s="114"/>
      <c r="E1602" s="52"/>
      <c r="F1602" s="52"/>
      <c r="G1602" s="112"/>
      <c r="H1602" s="58"/>
    </row>
    <row r="1603" spans="2:8" x14ac:dyDescent="0.2">
      <c r="B1603" s="107"/>
      <c r="C1603" s="106"/>
      <c r="D1603" s="114"/>
      <c r="E1603" s="52"/>
      <c r="F1603" s="52"/>
      <c r="G1603" s="112"/>
      <c r="H1603" s="58"/>
    </row>
    <row r="1604" spans="2:8" x14ac:dyDescent="0.2">
      <c r="B1604" s="107"/>
      <c r="C1604" s="106"/>
      <c r="D1604" s="114"/>
      <c r="E1604" s="52"/>
      <c r="F1604" s="52"/>
      <c r="G1604" s="112"/>
      <c r="H1604" s="58"/>
    </row>
    <row r="1605" spans="2:8" x14ac:dyDescent="0.2">
      <c r="B1605" s="107"/>
      <c r="C1605" s="106"/>
      <c r="D1605" s="114"/>
      <c r="E1605" s="52"/>
      <c r="F1605" s="52"/>
      <c r="G1605" s="112"/>
      <c r="H1605" s="58"/>
    </row>
    <row r="1606" spans="2:8" x14ac:dyDescent="0.2">
      <c r="B1606" s="107"/>
      <c r="C1606" s="106"/>
      <c r="D1606" s="114"/>
      <c r="E1606" s="52"/>
      <c r="F1606" s="52"/>
      <c r="G1606" s="112"/>
      <c r="H1606" s="58"/>
    </row>
    <row r="1607" spans="2:8" x14ac:dyDescent="0.2">
      <c r="B1607" s="107"/>
      <c r="C1607" s="106"/>
      <c r="D1607" s="114"/>
      <c r="E1607" s="52"/>
      <c r="F1607" s="52"/>
      <c r="G1607" s="112"/>
      <c r="H1607" s="58"/>
    </row>
    <row r="1608" spans="2:8" x14ac:dyDescent="0.2">
      <c r="B1608" s="107"/>
      <c r="C1608" s="106"/>
      <c r="D1608" s="114"/>
      <c r="E1608" s="52"/>
      <c r="F1608" s="52"/>
      <c r="G1608" s="112"/>
      <c r="H1608" s="58"/>
    </row>
    <row r="1609" spans="2:8" x14ac:dyDescent="0.2">
      <c r="B1609" s="107"/>
      <c r="C1609" s="106"/>
      <c r="D1609" s="114"/>
      <c r="E1609" s="52"/>
      <c r="F1609" s="52"/>
      <c r="G1609" s="112"/>
      <c r="H1609" s="58"/>
    </row>
    <row r="1610" spans="2:8" x14ac:dyDescent="0.2">
      <c r="B1610" s="107"/>
      <c r="C1610" s="106"/>
      <c r="D1610" s="114"/>
      <c r="E1610" s="52"/>
      <c r="F1610" s="52"/>
      <c r="G1610" s="112"/>
      <c r="H1610" s="58"/>
    </row>
    <row r="1611" spans="2:8" x14ac:dyDescent="0.2">
      <c r="B1611" s="107"/>
      <c r="C1611" s="106"/>
      <c r="D1611" s="114"/>
      <c r="E1611" s="52"/>
      <c r="F1611" s="52"/>
      <c r="G1611" s="112"/>
      <c r="H1611" s="58"/>
    </row>
    <row r="1612" spans="2:8" x14ac:dyDescent="0.2">
      <c r="B1612" s="107"/>
      <c r="C1612" s="106"/>
      <c r="D1612" s="114"/>
      <c r="E1612" s="52"/>
      <c r="F1612" s="52"/>
      <c r="G1612" s="112"/>
      <c r="H1612" s="58"/>
    </row>
    <row r="1613" spans="2:8" x14ac:dyDescent="0.2">
      <c r="B1613" s="107"/>
      <c r="C1613" s="106"/>
      <c r="D1613" s="114"/>
      <c r="E1613" s="52"/>
      <c r="F1613" s="52"/>
      <c r="G1613" s="112"/>
      <c r="H1613" s="58"/>
    </row>
    <row r="1614" spans="2:8" x14ac:dyDescent="0.2">
      <c r="B1614" s="105"/>
      <c r="C1614" s="106"/>
      <c r="D1614" s="114"/>
      <c r="E1614" s="52"/>
      <c r="F1614" s="52"/>
      <c r="G1614" s="112"/>
      <c r="H1614" s="58"/>
    </row>
    <row r="1615" spans="2:8" x14ac:dyDescent="0.2">
      <c r="B1615" s="107"/>
      <c r="C1615" s="106"/>
      <c r="D1615" s="114"/>
      <c r="E1615" s="52"/>
      <c r="F1615" s="52"/>
      <c r="G1615" s="112"/>
      <c r="H1615" s="58"/>
    </row>
    <row r="1616" spans="2:8" x14ac:dyDescent="0.2">
      <c r="B1616" s="107"/>
      <c r="C1616" s="106"/>
      <c r="D1616" s="114"/>
      <c r="E1616" s="52"/>
      <c r="F1616" s="52"/>
      <c r="G1616" s="112"/>
      <c r="H1616" s="58"/>
    </row>
    <row r="1617" spans="2:8" x14ac:dyDescent="0.2">
      <c r="B1617" s="107"/>
      <c r="C1617" s="106"/>
      <c r="D1617" s="114"/>
      <c r="E1617" s="52"/>
      <c r="F1617" s="52"/>
      <c r="G1617" s="112"/>
      <c r="H1617" s="58"/>
    </row>
    <row r="1618" spans="2:8" x14ac:dyDescent="0.2">
      <c r="B1618" s="107"/>
      <c r="C1618" s="106"/>
      <c r="D1618" s="114"/>
      <c r="E1618" s="52"/>
      <c r="F1618" s="52"/>
      <c r="G1618" s="112"/>
      <c r="H1618" s="58"/>
    </row>
    <row r="1619" spans="2:8" x14ac:dyDescent="0.2">
      <c r="B1619" s="107"/>
      <c r="C1619" s="106"/>
      <c r="D1619" s="114"/>
      <c r="E1619" s="52"/>
      <c r="F1619" s="52"/>
      <c r="G1619" s="112"/>
      <c r="H1619" s="58"/>
    </row>
    <row r="1620" spans="2:8" x14ac:dyDescent="0.2">
      <c r="B1620" s="107"/>
      <c r="C1620" s="106"/>
      <c r="D1620" s="114"/>
      <c r="E1620" s="52"/>
      <c r="F1620" s="52"/>
      <c r="G1620" s="112"/>
      <c r="H1620" s="58"/>
    </row>
    <row r="1621" spans="2:8" x14ac:dyDescent="0.2">
      <c r="B1621" s="107"/>
      <c r="C1621" s="106"/>
      <c r="D1621" s="114"/>
      <c r="E1621" s="52"/>
      <c r="F1621" s="52"/>
      <c r="G1621" s="112"/>
      <c r="H1621" s="58"/>
    </row>
    <row r="1622" spans="2:8" x14ac:dyDescent="0.2">
      <c r="B1622" s="107"/>
      <c r="C1622" s="106"/>
      <c r="D1622" s="114"/>
      <c r="E1622" s="52"/>
      <c r="F1622" s="52"/>
      <c r="G1622" s="112"/>
      <c r="H1622" s="58"/>
    </row>
    <row r="1623" spans="2:8" x14ac:dyDescent="0.2">
      <c r="B1623" s="107"/>
      <c r="C1623" s="106"/>
      <c r="D1623" s="114"/>
      <c r="E1623" s="52"/>
      <c r="F1623" s="52"/>
      <c r="G1623" s="112"/>
      <c r="H1623" s="58"/>
    </row>
    <row r="1624" spans="2:8" x14ac:dyDescent="0.2">
      <c r="B1624" s="105"/>
      <c r="C1624" s="106"/>
      <c r="D1624" s="114"/>
      <c r="E1624" s="52"/>
      <c r="F1624" s="52"/>
      <c r="G1624" s="112"/>
      <c r="H1624" s="58"/>
    </row>
    <row r="1625" spans="2:8" x14ac:dyDescent="0.2">
      <c r="B1625" s="107"/>
      <c r="C1625" s="106"/>
      <c r="D1625" s="114"/>
      <c r="E1625" s="52"/>
      <c r="F1625" s="52"/>
      <c r="G1625" s="112"/>
      <c r="H1625" s="58"/>
    </row>
    <row r="1626" spans="2:8" x14ac:dyDescent="0.2">
      <c r="B1626" s="107"/>
      <c r="C1626" s="106"/>
      <c r="D1626" s="114"/>
      <c r="E1626" s="52"/>
      <c r="F1626" s="52"/>
      <c r="G1626" s="112"/>
      <c r="H1626" s="58"/>
    </row>
    <row r="1627" spans="2:8" x14ac:dyDescent="0.2">
      <c r="B1627" s="107"/>
      <c r="C1627" s="106"/>
      <c r="D1627" s="114"/>
      <c r="E1627" s="52"/>
      <c r="F1627" s="52"/>
      <c r="G1627" s="112"/>
      <c r="H1627" s="58"/>
    </row>
    <row r="1628" spans="2:8" x14ac:dyDescent="0.2">
      <c r="B1628" s="107"/>
      <c r="C1628" s="106"/>
      <c r="D1628" s="114"/>
      <c r="E1628" s="52"/>
      <c r="F1628" s="52"/>
      <c r="G1628" s="112"/>
      <c r="H1628" s="58"/>
    </row>
    <row r="1629" spans="2:8" x14ac:dyDescent="0.2">
      <c r="B1629" s="107"/>
      <c r="C1629" s="106"/>
      <c r="D1629" s="114"/>
      <c r="E1629" s="52"/>
      <c r="F1629" s="52"/>
      <c r="G1629" s="112"/>
      <c r="H1629" s="58"/>
    </row>
    <row r="1630" spans="2:8" x14ac:dyDescent="0.2">
      <c r="B1630" s="107"/>
      <c r="C1630" s="106"/>
      <c r="D1630" s="114"/>
      <c r="E1630" s="52"/>
      <c r="F1630" s="52"/>
      <c r="G1630" s="112"/>
      <c r="H1630" s="58"/>
    </row>
    <row r="1631" spans="2:8" x14ac:dyDescent="0.2">
      <c r="B1631" s="107"/>
      <c r="C1631" s="106"/>
      <c r="D1631" s="114"/>
      <c r="E1631" s="52"/>
      <c r="F1631" s="52"/>
      <c r="G1631" s="112"/>
      <c r="H1631" s="58"/>
    </row>
    <row r="1632" spans="2:8" x14ac:dyDescent="0.2">
      <c r="B1632" s="107"/>
      <c r="C1632" s="106"/>
      <c r="D1632" s="114"/>
      <c r="E1632" s="52"/>
      <c r="F1632" s="52"/>
      <c r="G1632" s="112"/>
      <c r="H1632" s="58"/>
    </row>
    <row r="1633" spans="2:8" x14ac:dyDescent="0.2">
      <c r="B1633" s="107"/>
      <c r="C1633" s="106"/>
      <c r="D1633" s="114"/>
      <c r="E1633" s="52"/>
      <c r="F1633" s="52"/>
      <c r="G1633" s="112"/>
      <c r="H1633" s="58"/>
    </row>
    <row r="1634" spans="2:8" x14ac:dyDescent="0.2">
      <c r="B1634" s="105"/>
      <c r="C1634" s="106"/>
      <c r="D1634" s="114"/>
      <c r="E1634" s="52"/>
      <c r="F1634" s="52"/>
      <c r="G1634" s="112"/>
      <c r="H1634" s="58"/>
    </row>
    <row r="1635" spans="2:8" x14ac:dyDescent="0.2">
      <c r="B1635" s="107"/>
      <c r="C1635" s="106"/>
      <c r="D1635" s="114"/>
      <c r="E1635" s="52"/>
      <c r="F1635" s="52"/>
      <c r="G1635" s="112"/>
      <c r="H1635" s="58"/>
    </row>
    <row r="1636" spans="2:8" x14ac:dyDescent="0.2">
      <c r="B1636" s="107"/>
      <c r="C1636" s="106"/>
      <c r="D1636" s="114"/>
      <c r="E1636" s="52"/>
      <c r="F1636" s="52"/>
      <c r="G1636" s="112"/>
      <c r="H1636" s="58"/>
    </row>
    <row r="1637" spans="2:8" x14ac:dyDescent="0.2">
      <c r="B1637" s="107"/>
      <c r="C1637" s="106"/>
      <c r="D1637" s="114"/>
      <c r="E1637" s="52"/>
      <c r="F1637" s="52"/>
      <c r="G1637" s="112"/>
      <c r="H1637" s="58"/>
    </row>
    <row r="1638" spans="2:8" x14ac:dyDescent="0.2">
      <c r="B1638" s="107"/>
      <c r="C1638" s="106"/>
      <c r="D1638" s="114"/>
      <c r="E1638" s="52"/>
      <c r="F1638" s="52"/>
      <c r="G1638" s="112"/>
      <c r="H1638" s="58"/>
    </row>
    <row r="1639" spans="2:8" x14ac:dyDescent="0.2">
      <c r="B1639" s="107"/>
      <c r="C1639" s="106"/>
      <c r="D1639" s="114"/>
      <c r="E1639" s="52"/>
      <c r="F1639" s="52"/>
      <c r="G1639" s="112"/>
      <c r="H1639" s="58"/>
    </row>
    <row r="1640" spans="2:8" x14ac:dyDescent="0.2">
      <c r="B1640" s="107"/>
      <c r="C1640" s="106"/>
      <c r="D1640" s="114"/>
      <c r="E1640" s="52"/>
      <c r="F1640" s="52"/>
      <c r="G1640" s="112"/>
      <c r="H1640" s="58"/>
    </row>
    <row r="1641" spans="2:8" x14ac:dyDescent="0.2">
      <c r="B1641" s="105"/>
      <c r="C1641" s="106"/>
      <c r="D1641" s="114"/>
      <c r="E1641" s="52"/>
      <c r="F1641" s="52"/>
      <c r="G1641" s="112"/>
      <c r="H1641" s="58"/>
    </row>
    <row r="1642" spans="2:8" x14ac:dyDescent="0.2">
      <c r="B1642" s="107"/>
      <c r="C1642" s="106"/>
      <c r="D1642" s="114"/>
      <c r="E1642" s="52"/>
      <c r="F1642" s="52"/>
      <c r="G1642" s="112"/>
      <c r="H1642" s="58"/>
    </row>
    <row r="1643" spans="2:8" x14ac:dyDescent="0.2">
      <c r="B1643" s="107"/>
      <c r="C1643" s="106"/>
      <c r="D1643" s="114"/>
      <c r="E1643" s="52"/>
      <c r="F1643" s="52"/>
      <c r="G1643" s="112"/>
      <c r="H1643" s="58"/>
    </row>
    <row r="1644" spans="2:8" x14ac:dyDescent="0.2">
      <c r="B1644" s="107"/>
      <c r="C1644" s="106"/>
      <c r="D1644" s="114"/>
      <c r="E1644" s="52"/>
      <c r="F1644" s="52"/>
      <c r="G1644" s="112"/>
      <c r="H1644" s="58"/>
    </row>
    <row r="1645" spans="2:8" x14ac:dyDescent="0.2">
      <c r="B1645" s="107"/>
      <c r="C1645" s="106"/>
      <c r="D1645" s="114"/>
      <c r="E1645" s="52"/>
      <c r="F1645" s="52"/>
      <c r="G1645" s="112"/>
      <c r="H1645" s="58"/>
    </row>
    <row r="1646" spans="2:8" x14ac:dyDescent="0.2">
      <c r="B1646" s="105"/>
      <c r="C1646" s="106"/>
      <c r="D1646" s="114"/>
      <c r="E1646" s="52"/>
      <c r="F1646" s="52"/>
      <c r="G1646" s="112"/>
      <c r="H1646" s="58"/>
    </row>
    <row r="1647" spans="2:8" x14ac:dyDescent="0.2">
      <c r="B1647" s="107"/>
      <c r="C1647" s="106"/>
      <c r="D1647" s="114"/>
      <c r="E1647" s="52"/>
      <c r="F1647" s="52"/>
      <c r="G1647" s="112"/>
      <c r="H1647" s="58"/>
    </row>
    <row r="1648" spans="2:8" x14ac:dyDescent="0.2">
      <c r="B1648" s="107"/>
      <c r="C1648" s="106"/>
      <c r="D1648" s="114"/>
      <c r="E1648" s="52"/>
      <c r="F1648" s="52"/>
      <c r="G1648" s="112"/>
      <c r="H1648" s="58"/>
    </row>
    <row r="1649" spans="2:8" x14ac:dyDescent="0.2">
      <c r="B1649" s="107"/>
      <c r="C1649" s="106"/>
      <c r="D1649" s="114"/>
      <c r="E1649" s="52"/>
      <c r="F1649" s="52"/>
      <c r="G1649" s="112"/>
      <c r="H1649" s="58"/>
    </row>
    <row r="1650" spans="2:8" x14ac:dyDescent="0.2">
      <c r="B1650" s="107"/>
      <c r="C1650" s="106"/>
      <c r="D1650" s="114"/>
      <c r="E1650" s="52"/>
      <c r="F1650" s="52"/>
      <c r="G1650" s="112"/>
      <c r="H1650" s="58"/>
    </row>
    <row r="1651" spans="2:8" x14ac:dyDescent="0.2">
      <c r="B1651" s="107"/>
      <c r="C1651" s="106"/>
      <c r="D1651" s="114"/>
      <c r="E1651" s="52"/>
      <c r="F1651" s="52"/>
      <c r="G1651" s="112"/>
      <c r="H1651" s="58"/>
    </row>
    <row r="1652" spans="2:8" x14ac:dyDescent="0.2">
      <c r="B1652" s="107"/>
      <c r="C1652" s="106"/>
      <c r="D1652" s="114"/>
      <c r="E1652" s="52"/>
      <c r="F1652" s="52"/>
      <c r="G1652" s="112"/>
      <c r="H1652" s="58"/>
    </row>
    <row r="1653" spans="2:8" x14ac:dyDescent="0.2">
      <c r="B1653" s="107"/>
      <c r="C1653" s="106"/>
      <c r="D1653" s="114"/>
      <c r="E1653" s="52"/>
      <c r="F1653" s="52"/>
      <c r="G1653" s="112"/>
      <c r="H1653" s="58"/>
    </row>
    <row r="1654" spans="2:8" x14ac:dyDescent="0.2">
      <c r="B1654" s="107"/>
      <c r="C1654" s="106"/>
      <c r="D1654" s="114"/>
      <c r="E1654" s="52"/>
      <c r="F1654" s="52"/>
      <c r="G1654" s="112"/>
      <c r="H1654" s="58"/>
    </row>
    <row r="1655" spans="2:8" x14ac:dyDescent="0.2">
      <c r="B1655" s="107"/>
      <c r="C1655" s="106"/>
      <c r="D1655" s="114"/>
      <c r="E1655" s="52"/>
      <c r="F1655" s="52"/>
      <c r="G1655" s="112"/>
      <c r="H1655" s="58"/>
    </row>
    <row r="1656" spans="2:8" x14ac:dyDescent="0.2">
      <c r="B1656" s="107"/>
      <c r="C1656" s="106"/>
      <c r="D1656" s="114"/>
      <c r="E1656" s="52"/>
      <c r="F1656" s="52"/>
      <c r="G1656" s="112"/>
      <c r="H1656" s="58"/>
    </row>
    <row r="1657" spans="2:8" x14ac:dyDescent="0.2">
      <c r="B1657" s="107"/>
      <c r="C1657" s="106"/>
      <c r="D1657" s="114"/>
      <c r="E1657" s="52"/>
      <c r="F1657" s="52"/>
      <c r="G1657" s="112"/>
      <c r="H1657" s="58"/>
    </row>
    <row r="1658" spans="2:8" x14ac:dyDescent="0.2">
      <c r="B1658" s="107"/>
      <c r="C1658" s="106"/>
      <c r="D1658" s="114"/>
      <c r="E1658" s="52"/>
      <c r="F1658" s="52"/>
      <c r="G1658" s="112"/>
      <c r="H1658" s="58"/>
    </row>
    <row r="1659" spans="2:8" x14ac:dyDescent="0.2">
      <c r="B1659" s="107"/>
      <c r="C1659" s="106"/>
      <c r="D1659" s="114"/>
      <c r="E1659" s="52"/>
      <c r="F1659" s="52"/>
      <c r="G1659" s="112"/>
      <c r="H1659" s="58"/>
    </row>
    <row r="1660" spans="2:8" x14ac:dyDescent="0.2">
      <c r="B1660" s="107"/>
      <c r="C1660" s="106"/>
      <c r="D1660" s="114"/>
      <c r="E1660" s="52"/>
      <c r="F1660" s="52"/>
      <c r="G1660" s="112"/>
      <c r="H1660" s="58"/>
    </row>
    <row r="1661" spans="2:8" x14ac:dyDescent="0.2">
      <c r="B1661" s="107"/>
      <c r="C1661" s="106"/>
      <c r="D1661" s="114"/>
      <c r="E1661" s="52"/>
      <c r="F1661" s="52"/>
      <c r="G1661" s="112"/>
      <c r="H1661" s="58"/>
    </row>
    <row r="1662" spans="2:8" x14ac:dyDescent="0.2">
      <c r="B1662" s="107"/>
      <c r="C1662" s="106"/>
      <c r="D1662" s="114"/>
      <c r="E1662" s="52"/>
      <c r="F1662" s="52"/>
      <c r="G1662" s="112"/>
      <c r="H1662" s="58"/>
    </row>
    <row r="1663" spans="2:8" x14ac:dyDescent="0.2">
      <c r="B1663" s="107"/>
      <c r="C1663" s="106"/>
      <c r="D1663" s="114"/>
      <c r="E1663" s="52"/>
      <c r="F1663" s="52"/>
      <c r="G1663" s="112"/>
      <c r="H1663" s="58"/>
    </row>
    <row r="1664" spans="2:8" x14ac:dyDescent="0.2">
      <c r="B1664" s="107"/>
      <c r="C1664" s="106"/>
      <c r="D1664" s="114"/>
      <c r="E1664" s="52"/>
      <c r="F1664" s="52"/>
      <c r="G1664" s="112"/>
      <c r="H1664" s="58"/>
    </row>
    <row r="1665" spans="2:8" x14ac:dyDescent="0.2">
      <c r="B1665" s="107"/>
      <c r="C1665" s="106"/>
      <c r="D1665" s="114"/>
      <c r="E1665" s="52"/>
      <c r="F1665" s="52"/>
      <c r="G1665" s="112"/>
      <c r="H1665" s="58"/>
    </row>
    <row r="1666" spans="2:8" x14ac:dyDescent="0.2">
      <c r="B1666" s="107"/>
      <c r="C1666" s="106"/>
      <c r="D1666" s="114"/>
      <c r="E1666" s="52"/>
      <c r="F1666" s="52"/>
      <c r="G1666" s="112"/>
      <c r="H1666" s="58"/>
    </row>
    <row r="1667" spans="2:8" x14ac:dyDescent="0.2">
      <c r="B1667" s="105"/>
      <c r="C1667" s="106"/>
      <c r="D1667" s="114"/>
      <c r="E1667" s="52"/>
      <c r="F1667" s="52"/>
      <c r="G1667" s="112"/>
      <c r="H1667" s="58"/>
    </row>
    <row r="1668" spans="2:8" x14ac:dyDescent="0.2">
      <c r="B1668" s="107"/>
      <c r="C1668" s="106"/>
      <c r="D1668" s="114"/>
      <c r="E1668" s="52"/>
      <c r="F1668" s="52"/>
      <c r="G1668" s="112"/>
      <c r="H1668" s="58"/>
    </row>
    <row r="1669" spans="2:8" x14ac:dyDescent="0.2">
      <c r="B1669" s="107"/>
      <c r="C1669" s="106"/>
      <c r="D1669" s="114"/>
      <c r="E1669" s="52"/>
      <c r="F1669" s="52"/>
      <c r="G1669" s="112"/>
      <c r="H1669" s="58"/>
    </row>
    <row r="1670" spans="2:8" x14ac:dyDescent="0.2">
      <c r="B1670" s="107"/>
      <c r="C1670" s="106"/>
      <c r="D1670" s="114"/>
      <c r="E1670" s="52"/>
      <c r="F1670" s="52"/>
      <c r="G1670" s="112"/>
      <c r="H1670" s="58"/>
    </row>
    <row r="1671" spans="2:8" x14ac:dyDescent="0.2">
      <c r="B1671" s="107"/>
      <c r="C1671" s="106"/>
      <c r="D1671" s="114"/>
      <c r="E1671" s="52"/>
      <c r="F1671" s="52"/>
      <c r="G1671" s="112"/>
      <c r="H1671" s="58"/>
    </row>
    <row r="1672" spans="2:8" x14ac:dyDescent="0.2">
      <c r="B1672" s="107"/>
      <c r="C1672" s="106"/>
      <c r="D1672" s="114"/>
      <c r="E1672" s="52"/>
      <c r="F1672" s="52"/>
      <c r="G1672" s="112"/>
      <c r="H1672" s="58"/>
    </row>
    <row r="1673" spans="2:8" x14ac:dyDescent="0.2">
      <c r="B1673" s="107"/>
      <c r="C1673" s="106"/>
      <c r="D1673" s="114"/>
      <c r="E1673" s="52"/>
      <c r="F1673" s="52"/>
      <c r="G1673" s="112"/>
      <c r="H1673" s="58"/>
    </row>
    <row r="1674" spans="2:8" x14ac:dyDescent="0.2">
      <c r="B1674" s="107"/>
      <c r="C1674" s="106"/>
      <c r="D1674" s="114"/>
      <c r="E1674" s="52"/>
      <c r="F1674" s="52"/>
      <c r="G1674" s="112"/>
      <c r="H1674" s="58"/>
    </row>
    <row r="1675" spans="2:8" x14ac:dyDescent="0.2">
      <c r="B1675" s="107"/>
      <c r="C1675" s="106"/>
      <c r="D1675" s="114"/>
      <c r="E1675" s="52"/>
      <c r="F1675" s="52"/>
      <c r="G1675" s="112"/>
      <c r="H1675" s="58"/>
    </row>
    <row r="1676" spans="2:8" x14ac:dyDescent="0.2">
      <c r="B1676" s="107"/>
      <c r="C1676" s="106"/>
      <c r="D1676" s="114"/>
      <c r="E1676" s="52"/>
      <c r="F1676" s="52"/>
      <c r="G1676" s="112"/>
      <c r="H1676" s="58"/>
    </row>
    <row r="1677" spans="2:8" x14ac:dyDescent="0.2">
      <c r="B1677" s="107"/>
      <c r="C1677" s="106"/>
      <c r="D1677" s="114"/>
      <c r="E1677" s="52"/>
      <c r="F1677" s="52"/>
      <c r="G1677" s="112"/>
      <c r="H1677" s="58"/>
    </row>
    <row r="1678" spans="2:8" x14ac:dyDescent="0.2">
      <c r="B1678" s="107"/>
      <c r="C1678" s="106"/>
      <c r="D1678" s="114"/>
      <c r="E1678" s="52"/>
      <c r="F1678" s="52"/>
      <c r="G1678" s="112"/>
      <c r="H1678" s="58"/>
    </row>
    <row r="1679" spans="2:8" x14ac:dyDescent="0.2">
      <c r="B1679" s="107"/>
      <c r="C1679" s="106"/>
      <c r="D1679" s="114"/>
      <c r="E1679" s="52"/>
      <c r="F1679" s="52"/>
      <c r="G1679" s="112"/>
      <c r="H1679" s="58"/>
    </row>
    <row r="1680" spans="2:8" x14ac:dyDescent="0.2">
      <c r="B1680" s="107"/>
      <c r="C1680" s="106"/>
      <c r="D1680" s="114"/>
      <c r="E1680" s="52"/>
      <c r="F1680" s="52"/>
      <c r="G1680" s="112"/>
      <c r="H1680" s="58"/>
    </row>
    <row r="1681" spans="2:8" x14ac:dyDescent="0.2">
      <c r="B1681" s="107"/>
      <c r="C1681" s="106"/>
      <c r="D1681" s="114"/>
      <c r="E1681" s="52"/>
      <c r="F1681" s="52"/>
      <c r="G1681" s="112"/>
      <c r="H1681" s="58"/>
    </row>
    <row r="1682" spans="2:8" x14ac:dyDescent="0.2">
      <c r="B1682" s="107"/>
      <c r="C1682" s="106"/>
      <c r="D1682" s="114"/>
      <c r="E1682" s="52"/>
      <c r="F1682" s="52"/>
      <c r="G1682" s="112"/>
      <c r="H1682" s="58"/>
    </row>
    <row r="1683" spans="2:8" x14ac:dyDescent="0.2">
      <c r="B1683" s="105"/>
      <c r="C1683" s="106"/>
      <c r="D1683" s="114"/>
      <c r="E1683" s="52"/>
      <c r="F1683" s="52"/>
      <c r="G1683" s="112"/>
      <c r="H1683" s="58"/>
    </row>
    <row r="1684" spans="2:8" x14ac:dyDescent="0.2">
      <c r="B1684" s="107"/>
      <c r="C1684" s="106"/>
      <c r="D1684" s="114"/>
      <c r="E1684" s="52"/>
      <c r="F1684" s="52"/>
      <c r="G1684" s="112"/>
      <c r="H1684" s="58"/>
    </row>
    <row r="1685" spans="2:8" x14ac:dyDescent="0.2">
      <c r="B1685" s="107"/>
      <c r="C1685" s="106"/>
      <c r="D1685" s="114"/>
      <c r="E1685" s="52"/>
      <c r="F1685" s="52"/>
      <c r="G1685" s="112"/>
      <c r="H1685" s="58"/>
    </row>
    <row r="1686" spans="2:8" x14ac:dyDescent="0.2">
      <c r="B1686" s="107"/>
      <c r="C1686" s="106"/>
      <c r="D1686" s="114"/>
      <c r="E1686" s="52"/>
      <c r="F1686" s="52"/>
      <c r="G1686" s="112"/>
      <c r="H1686" s="58"/>
    </row>
    <row r="1687" spans="2:8" x14ac:dyDescent="0.2">
      <c r="B1687" s="107"/>
      <c r="C1687" s="106"/>
      <c r="D1687" s="114"/>
      <c r="E1687" s="52"/>
      <c r="F1687" s="52"/>
      <c r="G1687" s="112"/>
      <c r="H1687" s="58"/>
    </row>
    <row r="1688" spans="2:8" x14ac:dyDescent="0.2">
      <c r="B1688" s="107"/>
      <c r="C1688" s="106"/>
      <c r="D1688" s="114"/>
      <c r="E1688" s="52"/>
      <c r="F1688" s="52"/>
      <c r="G1688" s="112"/>
      <c r="H1688" s="58"/>
    </row>
    <row r="1689" spans="2:8" x14ac:dyDescent="0.2">
      <c r="B1689" s="107"/>
      <c r="C1689" s="106"/>
      <c r="D1689" s="114"/>
      <c r="E1689" s="52"/>
      <c r="F1689" s="52"/>
      <c r="G1689" s="112"/>
      <c r="H1689" s="58"/>
    </row>
    <row r="1690" spans="2:8" x14ac:dyDescent="0.2">
      <c r="B1690" s="107"/>
      <c r="C1690" s="106"/>
      <c r="D1690" s="114"/>
      <c r="E1690" s="52"/>
      <c r="F1690" s="52"/>
      <c r="G1690" s="112"/>
      <c r="H1690" s="58"/>
    </row>
    <row r="1691" spans="2:8" x14ac:dyDescent="0.2">
      <c r="B1691" s="107"/>
      <c r="C1691" s="106"/>
      <c r="D1691" s="114"/>
      <c r="E1691" s="52"/>
      <c r="F1691" s="52"/>
      <c r="G1691" s="112"/>
      <c r="H1691" s="58"/>
    </row>
    <row r="1692" spans="2:8" x14ac:dyDescent="0.2">
      <c r="B1692" s="107"/>
      <c r="C1692" s="106"/>
      <c r="D1692" s="114"/>
      <c r="E1692" s="52"/>
      <c r="F1692" s="52"/>
      <c r="G1692" s="112"/>
      <c r="H1692" s="58"/>
    </row>
    <row r="1693" spans="2:8" x14ac:dyDescent="0.2">
      <c r="B1693" s="107"/>
      <c r="C1693" s="106"/>
      <c r="D1693" s="114"/>
      <c r="E1693" s="52"/>
      <c r="F1693" s="52"/>
      <c r="G1693" s="112"/>
      <c r="H1693" s="58"/>
    </row>
    <row r="1694" spans="2:8" x14ac:dyDescent="0.2">
      <c r="B1694" s="105"/>
      <c r="C1694" s="106"/>
      <c r="D1694" s="114"/>
      <c r="E1694" s="52"/>
      <c r="F1694" s="52"/>
      <c r="G1694" s="112"/>
      <c r="H1694" s="58"/>
    </row>
    <row r="1695" spans="2:8" x14ac:dyDescent="0.2">
      <c r="B1695" s="107"/>
      <c r="C1695" s="106"/>
      <c r="D1695" s="114"/>
      <c r="E1695" s="52"/>
      <c r="F1695" s="52"/>
      <c r="G1695" s="112"/>
      <c r="H1695" s="58"/>
    </row>
    <row r="1696" spans="2:8" x14ac:dyDescent="0.2">
      <c r="B1696" s="107"/>
      <c r="C1696" s="106"/>
      <c r="D1696" s="114"/>
      <c r="E1696" s="52"/>
      <c r="F1696" s="52"/>
      <c r="G1696" s="112"/>
      <c r="H1696" s="58"/>
    </row>
    <row r="1697" spans="2:8" x14ac:dyDescent="0.2">
      <c r="B1697" s="107"/>
      <c r="C1697" s="106"/>
      <c r="D1697" s="114"/>
      <c r="E1697" s="52"/>
      <c r="F1697" s="52"/>
      <c r="G1697" s="112"/>
      <c r="H1697" s="58"/>
    </row>
    <row r="1698" spans="2:8" x14ac:dyDescent="0.2">
      <c r="B1698" s="107"/>
      <c r="C1698" s="106"/>
      <c r="D1698" s="114"/>
      <c r="E1698" s="52"/>
      <c r="F1698" s="52"/>
      <c r="G1698" s="112"/>
      <c r="H1698" s="58"/>
    </row>
    <row r="1699" spans="2:8" x14ac:dyDescent="0.2">
      <c r="B1699" s="107"/>
      <c r="C1699" s="106"/>
      <c r="D1699" s="114"/>
      <c r="E1699" s="52"/>
      <c r="F1699" s="52"/>
      <c r="G1699" s="112"/>
      <c r="H1699" s="58"/>
    </row>
    <row r="1700" spans="2:8" x14ac:dyDescent="0.2">
      <c r="B1700" s="107"/>
      <c r="C1700" s="106"/>
      <c r="D1700" s="114"/>
      <c r="E1700" s="52"/>
      <c r="F1700" s="52"/>
      <c r="G1700" s="112"/>
      <c r="H1700" s="58"/>
    </row>
    <row r="1701" spans="2:8" x14ac:dyDescent="0.2">
      <c r="B1701" s="107"/>
      <c r="C1701" s="106"/>
      <c r="D1701" s="114"/>
      <c r="E1701" s="52"/>
      <c r="F1701" s="52"/>
      <c r="G1701" s="112"/>
      <c r="H1701" s="58"/>
    </row>
    <row r="1702" spans="2:8" x14ac:dyDescent="0.2">
      <c r="B1702" s="107"/>
      <c r="C1702" s="106"/>
      <c r="D1702" s="114"/>
      <c r="E1702" s="52"/>
      <c r="F1702" s="52"/>
      <c r="G1702" s="112"/>
      <c r="H1702" s="58"/>
    </row>
    <row r="1703" spans="2:8" x14ac:dyDescent="0.2">
      <c r="B1703" s="107"/>
      <c r="C1703" s="106"/>
      <c r="D1703" s="114"/>
      <c r="E1703" s="52"/>
      <c r="F1703" s="52"/>
      <c r="G1703" s="112"/>
      <c r="H1703" s="58"/>
    </row>
    <row r="1704" spans="2:8" x14ac:dyDescent="0.2">
      <c r="B1704" s="107"/>
      <c r="C1704" s="106"/>
      <c r="D1704" s="114"/>
      <c r="E1704" s="52"/>
      <c r="F1704" s="52"/>
      <c r="G1704" s="112"/>
      <c r="H1704" s="58"/>
    </row>
    <row r="1705" spans="2:8" x14ac:dyDescent="0.2">
      <c r="B1705" s="105"/>
      <c r="C1705" s="106"/>
      <c r="D1705" s="114"/>
      <c r="E1705" s="52"/>
      <c r="F1705" s="52"/>
      <c r="G1705" s="112"/>
      <c r="H1705" s="58"/>
    </row>
    <row r="1706" spans="2:8" x14ac:dyDescent="0.2">
      <c r="B1706" s="107"/>
      <c r="C1706" s="106"/>
      <c r="D1706" s="114"/>
      <c r="E1706" s="52"/>
      <c r="F1706" s="52"/>
      <c r="G1706" s="112"/>
      <c r="H1706" s="58"/>
    </row>
    <row r="1707" spans="2:8" x14ac:dyDescent="0.2">
      <c r="B1707" s="107"/>
      <c r="C1707" s="106"/>
      <c r="D1707" s="114"/>
      <c r="E1707" s="52"/>
      <c r="F1707" s="52"/>
      <c r="G1707" s="112"/>
      <c r="H1707" s="58"/>
    </row>
    <row r="1708" spans="2:8" x14ac:dyDescent="0.2">
      <c r="B1708" s="107"/>
      <c r="C1708" s="106"/>
      <c r="D1708" s="114"/>
      <c r="E1708" s="52"/>
      <c r="F1708" s="52"/>
      <c r="G1708" s="112"/>
      <c r="H1708" s="58"/>
    </row>
    <row r="1709" spans="2:8" x14ac:dyDescent="0.2">
      <c r="B1709" s="107"/>
      <c r="C1709" s="106"/>
      <c r="D1709" s="114"/>
      <c r="E1709" s="52"/>
      <c r="F1709" s="52"/>
      <c r="G1709" s="112"/>
      <c r="H1709" s="58"/>
    </row>
    <row r="1710" spans="2:8" x14ac:dyDescent="0.2">
      <c r="B1710" s="107"/>
      <c r="C1710" s="106"/>
      <c r="D1710" s="114"/>
      <c r="E1710" s="52"/>
      <c r="F1710" s="52"/>
      <c r="G1710" s="112"/>
      <c r="H1710" s="58"/>
    </row>
    <row r="1711" spans="2:8" x14ac:dyDescent="0.2">
      <c r="B1711" s="107"/>
      <c r="C1711" s="106"/>
      <c r="D1711" s="114"/>
      <c r="E1711" s="52"/>
      <c r="F1711" s="52"/>
      <c r="G1711" s="112"/>
      <c r="H1711" s="58"/>
    </row>
    <row r="1712" spans="2:8" x14ac:dyDescent="0.2">
      <c r="B1712" s="107"/>
      <c r="C1712" s="106"/>
      <c r="D1712" s="114"/>
      <c r="E1712" s="52"/>
      <c r="F1712" s="52"/>
      <c r="G1712" s="112"/>
      <c r="H1712" s="58"/>
    </row>
    <row r="1713" spans="2:8" x14ac:dyDescent="0.2">
      <c r="B1713" s="105"/>
      <c r="C1713" s="106"/>
      <c r="D1713" s="114"/>
      <c r="E1713" s="52"/>
      <c r="F1713" s="52"/>
      <c r="G1713" s="112"/>
      <c r="H1713" s="58"/>
    </row>
    <row r="1714" spans="2:8" x14ac:dyDescent="0.2">
      <c r="B1714" s="107"/>
      <c r="C1714" s="106"/>
      <c r="D1714" s="114"/>
      <c r="E1714" s="52"/>
      <c r="F1714" s="52"/>
      <c r="G1714" s="112"/>
      <c r="H1714" s="58"/>
    </row>
    <row r="1715" spans="2:8" x14ac:dyDescent="0.2">
      <c r="B1715" s="107"/>
      <c r="C1715" s="106"/>
      <c r="D1715" s="114"/>
      <c r="E1715" s="52"/>
      <c r="F1715" s="52"/>
      <c r="G1715" s="112"/>
      <c r="H1715" s="58"/>
    </row>
    <row r="1716" spans="2:8" x14ac:dyDescent="0.2">
      <c r="B1716" s="105"/>
      <c r="C1716" s="106"/>
      <c r="D1716" s="114"/>
      <c r="E1716" s="52"/>
      <c r="F1716" s="52"/>
      <c r="G1716" s="112"/>
      <c r="H1716" s="58"/>
    </row>
    <row r="1717" spans="2:8" x14ac:dyDescent="0.2">
      <c r="B1717" s="107"/>
      <c r="C1717" s="106"/>
      <c r="D1717" s="114"/>
      <c r="E1717" s="52"/>
      <c r="F1717" s="52"/>
      <c r="G1717" s="112"/>
      <c r="H1717" s="58"/>
    </row>
    <row r="1718" spans="2:8" x14ac:dyDescent="0.2">
      <c r="B1718" s="107"/>
      <c r="C1718" s="106"/>
      <c r="D1718" s="114"/>
      <c r="E1718" s="52"/>
      <c r="F1718" s="52"/>
      <c r="G1718" s="112"/>
      <c r="H1718" s="58"/>
    </row>
    <row r="1719" spans="2:8" x14ac:dyDescent="0.2">
      <c r="B1719" s="107"/>
      <c r="C1719" s="106"/>
      <c r="D1719" s="114"/>
      <c r="E1719" s="52"/>
      <c r="F1719" s="52"/>
      <c r="G1719" s="112"/>
      <c r="H1719" s="58"/>
    </row>
    <row r="1720" spans="2:8" x14ac:dyDescent="0.2">
      <c r="B1720" s="107"/>
      <c r="C1720" s="106"/>
      <c r="D1720" s="114"/>
      <c r="E1720" s="52"/>
      <c r="F1720" s="52"/>
      <c r="G1720" s="112"/>
      <c r="H1720" s="58"/>
    </row>
    <row r="1721" spans="2:8" x14ac:dyDescent="0.2">
      <c r="B1721" s="107"/>
      <c r="C1721" s="106"/>
      <c r="D1721" s="114"/>
      <c r="E1721" s="52"/>
      <c r="F1721" s="52"/>
      <c r="G1721" s="112"/>
      <c r="H1721" s="58"/>
    </row>
    <row r="1722" spans="2:8" x14ac:dyDescent="0.2">
      <c r="B1722" s="105"/>
      <c r="C1722" s="106"/>
      <c r="D1722" s="114"/>
      <c r="E1722" s="52"/>
      <c r="F1722" s="52"/>
      <c r="G1722" s="112"/>
      <c r="H1722" s="58"/>
    </row>
    <row r="1723" spans="2:8" x14ac:dyDescent="0.2">
      <c r="B1723" s="107"/>
      <c r="C1723" s="106"/>
      <c r="D1723" s="114"/>
      <c r="E1723" s="52"/>
      <c r="F1723" s="52"/>
      <c r="G1723" s="112"/>
      <c r="H1723" s="58"/>
    </row>
    <row r="1724" spans="2:8" x14ac:dyDescent="0.2">
      <c r="B1724" s="107"/>
      <c r="C1724" s="106"/>
      <c r="D1724" s="114"/>
      <c r="E1724" s="52"/>
      <c r="F1724" s="52"/>
      <c r="G1724" s="112"/>
      <c r="H1724" s="58"/>
    </row>
    <row r="1725" spans="2:8" x14ac:dyDescent="0.2">
      <c r="B1725" s="107"/>
      <c r="C1725" s="106"/>
      <c r="D1725" s="114"/>
      <c r="E1725" s="52"/>
      <c r="F1725" s="52"/>
      <c r="G1725" s="112"/>
      <c r="H1725" s="58"/>
    </row>
    <row r="1726" spans="2:8" x14ac:dyDescent="0.2">
      <c r="B1726" s="107"/>
      <c r="C1726" s="106"/>
      <c r="D1726" s="114"/>
      <c r="E1726" s="52"/>
      <c r="F1726" s="52"/>
      <c r="G1726" s="112"/>
      <c r="H1726" s="58"/>
    </row>
    <row r="1727" spans="2:8" x14ac:dyDescent="0.2">
      <c r="B1727" s="107"/>
      <c r="C1727" s="106"/>
      <c r="D1727" s="114"/>
      <c r="E1727" s="52"/>
      <c r="F1727" s="52"/>
      <c r="G1727" s="112"/>
      <c r="H1727" s="58"/>
    </row>
    <row r="1728" spans="2:8" x14ac:dyDescent="0.2">
      <c r="B1728" s="107"/>
      <c r="C1728" s="106"/>
      <c r="D1728" s="114"/>
      <c r="E1728" s="52"/>
      <c r="F1728" s="52"/>
      <c r="G1728" s="112"/>
      <c r="H1728" s="58"/>
    </row>
    <row r="1729" spans="2:8" x14ac:dyDescent="0.2">
      <c r="B1729" s="107"/>
      <c r="C1729" s="106"/>
      <c r="D1729" s="114"/>
      <c r="E1729" s="52"/>
      <c r="F1729" s="52"/>
      <c r="G1729" s="112"/>
      <c r="H1729" s="58"/>
    </row>
    <row r="1730" spans="2:8" x14ac:dyDescent="0.2">
      <c r="B1730" s="107"/>
      <c r="C1730" s="106"/>
      <c r="D1730" s="114"/>
      <c r="E1730" s="52"/>
      <c r="F1730" s="52"/>
      <c r="G1730" s="112"/>
      <c r="H1730" s="58"/>
    </row>
    <row r="1731" spans="2:8" x14ac:dyDescent="0.2">
      <c r="B1731" s="107"/>
      <c r="C1731" s="106"/>
      <c r="D1731" s="114"/>
      <c r="E1731" s="52"/>
      <c r="F1731" s="52"/>
      <c r="G1731" s="112"/>
      <c r="H1731" s="58"/>
    </row>
    <row r="1732" spans="2:8" x14ac:dyDescent="0.2">
      <c r="B1732" s="107"/>
      <c r="C1732" s="106"/>
      <c r="D1732" s="114"/>
      <c r="E1732" s="52"/>
      <c r="F1732" s="52"/>
      <c r="G1732" s="112"/>
      <c r="H1732" s="58"/>
    </row>
    <row r="1733" spans="2:8" x14ac:dyDescent="0.2">
      <c r="B1733" s="105"/>
      <c r="C1733" s="106"/>
      <c r="D1733" s="114"/>
      <c r="E1733" s="52"/>
      <c r="F1733" s="52"/>
      <c r="G1733" s="112"/>
      <c r="H1733" s="58"/>
    </row>
    <row r="1734" spans="2:8" x14ac:dyDescent="0.2">
      <c r="B1734" s="107"/>
      <c r="C1734" s="106"/>
      <c r="D1734" s="114"/>
      <c r="E1734" s="52"/>
      <c r="F1734" s="52"/>
      <c r="G1734" s="112"/>
      <c r="H1734" s="58"/>
    </row>
    <row r="1735" spans="2:8" x14ac:dyDescent="0.2">
      <c r="B1735" s="107"/>
      <c r="C1735" s="106"/>
      <c r="D1735" s="114"/>
      <c r="E1735" s="52"/>
      <c r="F1735" s="52"/>
      <c r="G1735" s="112"/>
      <c r="H1735" s="58"/>
    </row>
    <row r="1736" spans="2:8" x14ac:dyDescent="0.2">
      <c r="B1736" s="105"/>
      <c r="C1736" s="106"/>
      <c r="D1736" s="114"/>
      <c r="E1736" s="52"/>
      <c r="F1736" s="52"/>
      <c r="G1736" s="112"/>
      <c r="H1736" s="58"/>
    </row>
    <row r="1737" spans="2:8" x14ac:dyDescent="0.2">
      <c r="B1737" s="107"/>
      <c r="C1737" s="106"/>
      <c r="D1737" s="114"/>
      <c r="E1737" s="52"/>
      <c r="F1737" s="52"/>
      <c r="G1737" s="112"/>
      <c r="H1737" s="58"/>
    </row>
    <row r="1738" spans="2:8" x14ac:dyDescent="0.2">
      <c r="B1738" s="107"/>
      <c r="C1738" s="106"/>
      <c r="D1738" s="114"/>
      <c r="E1738" s="52"/>
      <c r="F1738" s="52"/>
      <c r="G1738" s="112"/>
      <c r="H1738" s="58"/>
    </row>
    <row r="1739" spans="2:8" x14ac:dyDescent="0.2">
      <c r="B1739" s="107"/>
      <c r="C1739" s="106"/>
      <c r="D1739" s="114"/>
      <c r="E1739" s="52"/>
      <c r="F1739" s="52"/>
      <c r="G1739" s="112"/>
      <c r="H1739" s="58"/>
    </row>
    <row r="1740" spans="2:8" x14ac:dyDescent="0.2">
      <c r="B1740" s="107"/>
      <c r="C1740" s="106"/>
      <c r="D1740" s="114"/>
      <c r="E1740" s="52"/>
      <c r="F1740" s="52"/>
      <c r="G1740" s="112"/>
      <c r="H1740" s="58"/>
    </row>
    <row r="1741" spans="2:8" x14ac:dyDescent="0.2">
      <c r="B1741" s="107"/>
      <c r="C1741" s="106"/>
      <c r="D1741" s="114"/>
      <c r="E1741" s="52"/>
      <c r="F1741" s="52"/>
      <c r="G1741" s="112"/>
      <c r="H1741" s="58"/>
    </row>
    <row r="1742" spans="2:8" x14ac:dyDescent="0.2">
      <c r="B1742" s="107"/>
      <c r="C1742" s="106"/>
      <c r="D1742" s="114"/>
      <c r="E1742" s="52"/>
      <c r="F1742" s="52"/>
      <c r="G1742" s="112"/>
      <c r="H1742" s="58"/>
    </row>
    <row r="1743" spans="2:8" x14ac:dyDescent="0.2">
      <c r="B1743" s="107"/>
      <c r="C1743" s="106"/>
      <c r="D1743" s="114"/>
      <c r="E1743" s="52"/>
      <c r="F1743" s="52"/>
      <c r="G1743" s="112"/>
      <c r="H1743" s="58"/>
    </row>
    <row r="1744" spans="2:8" x14ac:dyDescent="0.2">
      <c r="B1744" s="105"/>
      <c r="C1744" s="106"/>
      <c r="D1744" s="114"/>
      <c r="E1744" s="52"/>
      <c r="F1744" s="52"/>
      <c r="G1744" s="112"/>
      <c r="H1744" s="58"/>
    </row>
    <row r="1745" spans="2:8" x14ac:dyDescent="0.2">
      <c r="B1745" s="107"/>
      <c r="C1745" s="106"/>
      <c r="D1745" s="114"/>
      <c r="E1745" s="52"/>
      <c r="F1745" s="52"/>
      <c r="G1745" s="112"/>
      <c r="H1745" s="58"/>
    </row>
    <row r="1746" spans="2:8" x14ac:dyDescent="0.2">
      <c r="B1746" s="107"/>
      <c r="C1746" s="106"/>
      <c r="D1746" s="114"/>
      <c r="E1746" s="52"/>
      <c r="F1746" s="52"/>
      <c r="G1746" s="112"/>
      <c r="H1746" s="58"/>
    </row>
    <row r="1747" spans="2:8" x14ac:dyDescent="0.2">
      <c r="B1747" s="107"/>
      <c r="C1747" s="106"/>
      <c r="D1747" s="114"/>
      <c r="E1747" s="52"/>
      <c r="F1747" s="52"/>
      <c r="G1747" s="112"/>
      <c r="H1747" s="58"/>
    </row>
    <row r="1748" spans="2:8" x14ac:dyDescent="0.2">
      <c r="B1748" s="107"/>
      <c r="C1748" s="106"/>
      <c r="D1748" s="114"/>
      <c r="E1748" s="52"/>
      <c r="F1748" s="52"/>
      <c r="G1748" s="112"/>
      <c r="H1748" s="58"/>
    </row>
    <row r="1749" spans="2:8" x14ac:dyDescent="0.2">
      <c r="B1749" s="107"/>
      <c r="C1749" s="106"/>
      <c r="D1749" s="114"/>
      <c r="E1749" s="52"/>
      <c r="F1749" s="52"/>
      <c r="G1749" s="112"/>
      <c r="H1749" s="58"/>
    </row>
    <row r="1750" spans="2:8" x14ac:dyDescent="0.2">
      <c r="B1750" s="107"/>
      <c r="C1750" s="106"/>
      <c r="D1750" s="114"/>
      <c r="E1750" s="52"/>
      <c r="F1750" s="52"/>
      <c r="G1750" s="112"/>
      <c r="H1750" s="58"/>
    </row>
    <row r="1751" spans="2:8" x14ac:dyDescent="0.2">
      <c r="B1751" s="107"/>
      <c r="C1751" s="106"/>
      <c r="D1751" s="114"/>
      <c r="E1751" s="52"/>
      <c r="F1751" s="52"/>
      <c r="G1751" s="112"/>
      <c r="H1751" s="58"/>
    </row>
    <row r="1752" spans="2:8" x14ac:dyDescent="0.2">
      <c r="B1752" s="107"/>
      <c r="C1752" s="106"/>
      <c r="D1752" s="114"/>
      <c r="E1752" s="52"/>
      <c r="F1752" s="52"/>
      <c r="G1752" s="112"/>
      <c r="H1752" s="58"/>
    </row>
    <row r="1753" spans="2:8" x14ac:dyDescent="0.2">
      <c r="B1753" s="107"/>
      <c r="C1753" s="106"/>
      <c r="D1753" s="114"/>
      <c r="E1753" s="52"/>
      <c r="F1753" s="52"/>
      <c r="G1753" s="112"/>
      <c r="H1753" s="58"/>
    </row>
    <row r="1754" spans="2:8" x14ac:dyDescent="0.2">
      <c r="B1754" s="107"/>
      <c r="C1754" s="106"/>
      <c r="D1754" s="114"/>
      <c r="E1754" s="52"/>
      <c r="F1754" s="52"/>
      <c r="G1754" s="112"/>
      <c r="H1754" s="58"/>
    </row>
    <row r="1755" spans="2:8" x14ac:dyDescent="0.2">
      <c r="B1755" s="107"/>
      <c r="C1755" s="106"/>
      <c r="D1755" s="114"/>
      <c r="E1755" s="52"/>
      <c r="F1755" s="52"/>
      <c r="G1755" s="112"/>
      <c r="H1755" s="58"/>
    </row>
    <row r="1756" spans="2:8" x14ac:dyDescent="0.2">
      <c r="B1756" s="107"/>
      <c r="C1756" s="106"/>
      <c r="D1756" s="114"/>
      <c r="E1756" s="52"/>
      <c r="F1756" s="52"/>
      <c r="G1756" s="112"/>
      <c r="H1756" s="58"/>
    </row>
    <row r="1757" spans="2:8" x14ac:dyDescent="0.2">
      <c r="B1757" s="107"/>
      <c r="C1757" s="106"/>
      <c r="D1757" s="114"/>
      <c r="E1757" s="52"/>
      <c r="F1757" s="52"/>
      <c r="G1757" s="112"/>
      <c r="H1757" s="58"/>
    </row>
    <row r="1758" spans="2:8" x14ac:dyDescent="0.2">
      <c r="B1758" s="107"/>
      <c r="C1758" s="106"/>
      <c r="D1758" s="114"/>
      <c r="E1758" s="52"/>
      <c r="F1758" s="52"/>
      <c r="G1758" s="112"/>
      <c r="H1758" s="58"/>
    </row>
    <row r="1759" spans="2:8" x14ac:dyDescent="0.2">
      <c r="B1759" s="107"/>
      <c r="C1759" s="106"/>
      <c r="D1759" s="114"/>
      <c r="E1759" s="52"/>
      <c r="F1759" s="52"/>
      <c r="G1759" s="112"/>
      <c r="H1759" s="58"/>
    </row>
    <row r="1760" spans="2:8" x14ac:dyDescent="0.2">
      <c r="B1760" s="107"/>
      <c r="C1760" s="106"/>
      <c r="D1760" s="114"/>
      <c r="E1760" s="52"/>
      <c r="F1760" s="52"/>
      <c r="G1760" s="112"/>
      <c r="H1760" s="58"/>
    </row>
    <row r="1761" spans="2:8" x14ac:dyDescent="0.2">
      <c r="B1761" s="107"/>
      <c r="C1761" s="106"/>
      <c r="D1761" s="114"/>
      <c r="E1761" s="52"/>
      <c r="F1761" s="52"/>
      <c r="G1761" s="112"/>
      <c r="H1761" s="58"/>
    </row>
    <row r="1762" spans="2:8" x14ac:dyDescent="0.2">
      <c r="B1762" s="107"/>
      <c r="C1762" s="106"/>
      <c r="D1762" s="114"/>
      <c r="E1762" s="52"/>
      <c r="F1762" s="52"/>
      <c r="G1762" s="112"/>
      <c r="H1762" s="58"/>
    </row>
    <row r="1763" spans="2:8" x14ac:dyDescent="0.2">
      <c r="B1763" s="107"/>
      <c r="C1763" s="106"/>
      <c r="D1763" s="114"/>
      <c r="E1763" s="52"/>
      <c r="F1763" s="52"/>
      <c r="G1763" s="112"/>
      <c r="H1763" s="58"/>
    </row>
    <row r="1764" spans="2:8" x14ac:dyDescent="0.2">
      <c r="B1764" s="105"/>
      <c r="C1764" s="106"/>
      <c r="D1764" s="114"/>
      <c r="E1764" s="52"/>
      <c r="F1764" s="52"/>
      <c r="G1764" s="112"/>
      <c r="H1764" s="58"/>
    </row>
    <row r="1765" spans="2:8" x14ac:dyDescent="0.2">
      <c r="B1765" s="107"/>
      <c r="C1765" s="106"/>
      <c r="D1765" s="114"/>
      <c r="E1765" s="52"/>
      <c r="F1765" s="52"/>
      <c r="G1765" s="112"/>
      <c r="H1765" s="58"/>
    </row>
    <row r="1766" spans="2:8" x14ac:dyDescent="0.2">
      <c r="B1766" s="107"/>
      <c r="C1766" s="106"/>
      <c r="D1766" s="114"/>
      <c r="E1766" s="52"/>
      <c r="F1766" s="52"/>
      <c r="G1766" s="112"/>
      <c r="H1766" s="58"/>
    </row>
    <row r="1767" spans="2:8" x14ac:dyDescent="0.2">
      <c r="B1767" s="105"/>
      <c r="C1767" s="106"/>
      <c r="D1767" s="114"/>
      <c r="E1767" s="52"/>
      <c r="F1767" s="52"/>
      <c r="G1767" s="112"/>
      <c r="H1767" s="58"/>
    </row>
    <row r="1768" spans="2:8" x14ac:dyDescent="0.2">
      <c r="B1768" s="107"/>
      <c r="C1768" s="106"/>
      <c r="D1768" s="114"/>
      <c r="E1768" s="52"/>
      <c r="F1768" s="52"/>
      <c r="G1768" s="112"/>
      <c r="H1768" s="58"/>
    </row>
    <row r="1769" spans="2:8" x14ac:dyDescent="0.2">
      <c r="B1769" s="107"/>
      <c r="C1769" s="106"/>
      <c r="D1769" s="114"/>
      <c r="E1769" s="52"/>
      <c r="F1769" s="52"/>
      <c r="G1769" s="112"/>
      <c r="H1769" s="58"/>
    </row>
    <row r="1770" spans="2:8" x14ac:dyDescent="0.2">
      <c r="B1770" s="107"/>
      <c r="C1770" s="106"/>
      <c r="D1770" s="114"/>
      <c r="E1770" s="52"/>
      <c r="F1770" s="52"/>
      <c r="G1770" s="112"/>
      <c r="H1770" s="58"/>
    </row>
    <row r="1771" spans="2:8" x14ac:dyDescent="0.2">
      <c r="B1771" s="107"/>
      <c r="C1771" s="106"/>
      <c r="D1771" s="114"/>
      <c r="E1771" s="52"/>
      <c r="F1771" s="52"/>
      <c r="G1771" s="112"/>
      <c r="H1771" s="58"/>
    </row>
    <row r="1772" spans="2:8" x14ac:dyDescent="0.2">
      <c r="B1772" s="107"/>
      <c r="C1772" s="106"/>
      <c r="D1772" s="114"/>
      <c r="E1772" s="52"/>
      <c r="F1772" s="52"/>
      <c r="G1772" s="112"/>
      <c r="H1772" s="58"/>
    </row>
    <row r="1773" spans="2:8" x14ac:dyDescent="0.2">
      <c r="B1773" s="107"/>
      <c r="C1773" s="106"/>
      <c r="D1773" s="114"/>
      <c r="E1773" s="52"/>
      <c r="F1773" s="52"/>
      <c r="G1773" s="112"/>
      <c r="H1773" s="58"/>
    </row>
    <row r="1774" spans="2:8" x14ac:dyDescent="0.2">
      <c r="B1774" s="107"/>
      <c r="C1774" s="106"/>
      <c r="D1774" s="114"/>
      <c r="E1774" s="52"/>
      <c r="F1774" s="52"/>
      <c r="G1774" s="112"/>
      <c r="H1774" s="58"/>
    </row>
    <row r="1775" spans="2:8" x14ac:dyDescent="0.2">
      <c r="B1775" s="107"/>
      <c r="C1775" s="106"/>
      <c r="D1775" s="114"/>
      <c r="E1775" s="52"/>
      <c r="F1775" s="52"/>
      <c r="G1775" s="112"/>
      <c r="H1775" s="58"/>
    </row>
    <row r="1776" spans="2:8" x14ac:dyDescent="0.2">
      <c r="B1776" s="107"/>
      <c r="C1776" s="106"/>
      <c r="D1776" s="114"/>
      <c r="E1776" s="52"/>
      <c r="F1776" s="52"/>
      <c r="G1776" s="112"/>
      <c r="H1776" s="58"/>
    </row>
    <row r="1777" spans="2:8" x14ac:dyDescent="0.2">
      <c r="B1777" s="107"/>
      <c r="C1777" s="106"/>
      <c r="D1777" s="114"/>
      <c r="E1777" s="52"/>
      <c r="F1777" s="52"/>
      <c r="G1777" s="112"/>
      <c r="H1777" s="58"/>
    </row>
    <row r="1778" spans="2:8" x14ac:dyDescent="0.2">
      <c r="B1778" s="107"/>
      <c r="C1778" s="106"/>
      <c r="D1778" s="114"/>
      <c r="E1778" s="52"/>
      <c r="F1778" s="52"/>
      <c r="G1778" s="112"/>
      <c r="H1778" s="58"/>
    </row>
    <row r="1779" spans="2:8" x14ac:dyDescent="0.2">
      <c r="B1779" s="105"/>
      <c r="C1779" s="106"/>
      <c r="D1779" s="114"/>
      <c r="E1779" s="52"/>
      <c r="F1779" s="52"/>
      <c r="G1779" s="112"/>
      <c r="H1779" s="58"/>
    </row>
    <row r="1780" spans="2:8" x14ac:dyDescent="0.2">
      <c r="B1780" s="107"/>
      <c r="C1780" s="106"/>
      <c r="D1780" s="114"/>
      <c r="E1780" s="52"/>
      <c r="F1780" s="52"/>
      <c r="G1780" s="112"/>
      <c r="H1780" s="58"/>
    </row>
    <row r="1781" spans="2:8" x14ac:dyDescent="0.2">
      <c r="B1781" s="107"/>
      <c r="C1781" s="106"/>
      <c r="D1781" s="114"/>
      <c r="E1781" s="52"/>
      <c r="F1781" s="52"/>
      <c r="G1781" s="112"/>
      <c r="H1781" s="58"/>
    </row>
    <row r="1782" spans="2:8" x14ac:dyDescent="0.2">
      <c r="B1782" s="105"/>
      <c r="C1782" s="106"/>
      <c r="D1782" s="114"/>
      <c r="E1782" s="52"/>
      <c r="F1782" s="52"/>
      <c r="G1782" s="112"/>
      <c r="H1782" s="58"/>
    </row>
    <row r="1783" spans="2:8" x14ac:dyDescent="0.2">
      <c r="B1783" s="107"/>
      <c r="C1783" s="106"/>
      <c r="D1783" s="114"/>
      <c r="E1783" s="52"/>
      <c r="F1783" s="52"/>
      <c r="G1783" s="112"/>
      <c r="H1783" s="58"/>
    </row>
    <row r="1784" spans="2:8" x14ac:dyDescent="0.2">
      <c r="B1784" s="107"/>
      <c r="C1784" s="106"/>
      <c r="D1784" s="114"/>
      <c r="E1784" s="52"/>
      <c r="F1784" s="52"/>
      <c r="G1784" s="112"/>
      <c r="H1784" s="58"/>
    </row>
    <row r="1785" spans="2:8" x14ac:dyDescent="0.2">
      <c r="B1785" s="107"/>
      <c r="C1785" s="106"/>
      <c r="D1785" s="114"/>
      <c r="E1785" s="52"/>
      <c r="F1785" s="52"/>
      <c r="G1785" s="112"/>
      <c r="H1785" s="58"/>
    </row>
    <row r="1786" spans="2:8" x14ac:dyDescent="0.2">
      <c r="B1786" s="105"/>
      <c r="C1786" s="106"/>
      <c r="D1786" s="114"/>
      <c r="E1786" s="52"/>
      <c r="F1786" s="52"/>
      <c r="G1786" s="112"/>
      <c r="H1786" s="58"/>
    </row>
    <row r="1787" spans="2:8" x14ac:dyDescent="0.2">
      <c r="B1787" s="107"/>
      <c r="C1787" s="106"/>
      <c r="D1787" s="114"/>
      <c r="E1787" s="52"/>
      <c r="F1787" s="52"/>
      <c r="G1787" s="112"/>
      <c r="H1787" s="58"/>
    </row>
    <row r="1788" spans="2:8" x14ac:dyDescent="0.2">
      <c r="B1788" s="107"/>
      <c r="C1788" s="106"/>
      <c r="D1788" s="114"/>
      <c r="E1788" s="52"/>
      <c r="F1788" s="52"/>
      <c r="G1788" s="112"/>
      <c r="H1788" s="58"/>
    </row>
    <row r="1789" spans="2:8" x14ac:dyDescent="0.2">
      <c r="B1789" s="107"/>
      <c r="C1789" s="106"/>
      <c r="D1789" s="114"/>
      <c r="E1789" s="52"/>
      <c r="F1789" s="52"/>
      <c r="G1789" s="112"/>
      <c r="H1789" s="58"/>
    </row>
    <row r="1790" spans="2:8" x14ac:dyDescent="0.2">
      <c r="B1790" s="105"/>
      <c r="C1790" s="106"/>
      <c r="D1790" s="114"/>
      <c r="E1790" s="52"/>
      <c r="F1790" s="52"/>
      <c r="G1790" s="112"/>
      <c r="H1790" s="58"/>
    </row>
    <row r="1791" spans="2:8" x14ac:dyDescent="0.2">
      <c r="B1791" s="107"/>
      <c r="C1791" s="106"/>
      <c r="D1791" s="114"/>
      <c r="E1791" s="52"/>
      <c r="F1791" s="52"/>
      <c r="G1791" s="112"/>
      <c r="H1791" s="58"/>
    </row>
    <row r="1792" spans="2:8" x14ac:dyDescent="0.2">
      <c r="B1792" s="107"/>
      <c r="C1792" s="106"/>
      <c r="D1792" s="114"/>
      <c r="E1792" s="52"/>
      <c r="F1792" s="52"/>
      <c r="G1792" s="112"/>
      <c r="H1792" s="58"/>
    </row>
    <row r="1793" spans="2:8" x14ac:dyDescent="0.2">
      <c r="B1793" s="107"/>
      <c r="C1793" s="106"/>
      <c r="D1793" s="114"/>
      <c r="E1793" s="52"/>
      <c r="F1793" s="52"/>
      <c r="G1793" s="112"/>
      <c r="H1793" s="58"/>
    </row>
    <row r="1794" spans="2:8" x14ac:dyDescent="0.2">
      <c r="B1794" s="107"/>
      <c r="C1794" s="106"/>
      <c r="D1794" s="114"/>
      <c r="E1794" s="52"/>
      <c r="F1794" s="52"/>
      <c r="G1794" s="112"/>
      <c r="H1794" s="58"/>
    </row>
    <row r="1795" spans="2:8" x14ac:dyDescent="0.2">
      <c r="B1795" s="107"/>
      <c r="C1795" s="106"/>
      <c r="D1795" s="114"/>
      <c r="E1795" s="52"/>
      <c r="F1795" s="52"/>
      <c r="G1795" s="112"/>
      <c r="H1795" s="58"/>
    </row>
    <row r="1796" spans="2:8" x14ac:dyDescent="0.2">
      <c r="B1796" s="107"/>
      <c r="C1796" s="106"/>
      <c r="D1796" s="114"/>
      <c r="E1796" s="52"/>
      <c r="F1796" s="52"/>
      <c r="G1796" s="112"/>
      <c r="H1796" s="58"/>
    </row>
    <row r="1797" spans="2:8" x14ac:dyDescent="0.2">
      <c r="B1797" s="105"/>
      <c r="C1797" s="106"/>
      <c r="D1797" s="114"/>
      <c r="E1797" s="52"/>
      <c r="F1797" s="52"/>
      <c r="G1797" s="112"/>
      <c r="H1797" s="58"/>
    </row>
    <row r="1798" spans="2:8" x14ac:dyDescent="0.2">
      <c r="B1798" s="107"/>
      <c r="C1798" s="106"/>
      <c r="D1798" s="114"/>
      <c r="E1798" s="52"/>
      <c r="F1798" s="52"/>
      <c r="G1798" s="112"/>
      <c r="H1798" s="58"/>
    </row>
    <row r="1799" spans="2:8" x14ac:dyDescent="0.2">
      <c r="B1799" s="107"/>
      <c r="C1799" s="106"/>
      <c r="D1799" s="114"/>
      <c r="E1799" s="52"/>
      <c r="F1799" s="52"/>
      <c r="G1799" s="112"/>
      <c r="H1799" s="58"/>
    </row>
    <row r="1800" spans="2:8" x14ac:dyDescent="0.2">
      <c r="B1800" s="107"/>
      <c r="C1800" s="106"/>
      <c r="D1800" s="114"/>
      <c r="E1800" s="52"/>
      <c r="F1800" s="52"/>
      <c r="G1800" s="112"/>
      <c r="H1800" s="58"/>
    </row>
    <row r="1801" spans="2:8" x14ac:dyDescent="0.2">
      <c r="B1801" s="107"/>
      <c r="C1801" s="106"/>
      <c r="D1801" s="114"/>
      <c r="E1801" s="52"/>
      <c r="F1801" s="52"/>
      <c r="G1801" s="112"/>
      <c r="H1801" s="58"/>
    </row>
    <row r="1802" spans="2:8" x14ac:dyDescent="0.2">
      <c r="B1802" s="107"/>
      <c r="C1802" s="106"/>
      <c r="D1802" s="114"/>
      <c r="E1802" s="52"/>
      <c r="F1802" s="52"/>
      <c r="G1802" s="112"/>
      <c r="H1802" s="58"/>
    </row>
    <row r="1803" spans="2:8" x14ac:dyDescent="0.2">
      <c r="B1803" s="107"/>
      <c r="C1803" s="106"/>
      <c r="D1803" s="114"/>
      <c r="E1803" s="52"/>
      <c r="F1803" s="52"/>
      <c r="G1803" s="112"/>
      <c r="H1803" s="58"/>
    </row>
    <row r="1804" spans="2:8" x14ac:dyDescent="0.2">
      <c r="B1804" s="107"/>
      <c r="C1804" s="106"/>
      <c r="D1804" s="114"/>
      <c r="E1804" s="52"/>
      <c r="F1804" s="52"/>
      <c r="G1804" s="112"/>
      <c r="H1804" s="58"/>
    </row>
    <row r="1805" spans="2:8" x14ac:dyDescent="0.2">
      <c r="B1805" s="107"/>
      <c r="C1805" s="106"/>
      <c r="D1805" s="114"/>
      <c r="E1805" s="52"/>
      <c r="F1805" s="52"/>
      <c r="G1805" s="112"/>
      <c r="H1805" s="58"/>
    </row>
    <row r="1806" spans="2:8" x14ac:dyDescent="0.2">
      <c r="B1806" s="105"/>
      <c r="C1806" s="106"/>
      <c r="D1806" s="114"/>
      <c r="E1806" s="52"/>
      <c r="F1806" s="52"/>
      <c r="G1806" s="112"/>
      <c r="H1806" s="58"/>
    </row>
    <row r="1807" spans="2:8" x14ac:dyDescent="0.2">
      <c r="B1807" s="107"/>
      <c r="C1807" s="106"/>
      <c r="D1807" s="114"/>
      <c r="E1807" s="52"/>
      <c r="F1807" s="52"/>
      <c r="G1807" s="112"/>
      <c r="H1807" s="58"/>
    </row>
    <row r="1808" spans="2:8" x14ac:dyDescent="0.2">
      <c r="B1808" s="107"/>
      <c r="C1808" s="106"/>
      <c r="D1808" s="114"/>
      <c r="E1808" s="52"/>
      <c r="F1808" s="52"/>
      <c r="G1808" s="112"/>
      <c r="H1808" s="58"/>
    </row>
    <row r="1809" spans="2:8" x14ac:dyDescent="0.2">
      <c r="B1809" s="107"/>
      <c r="C1809" s="106"/>
      <c r="D1809" s="114"/>
      <c r="E1809" s="52"/>
      <c r="F1809" s="52"/>
      <c r="G1809" s="112"/>
      <c r="H1809" s="58"/>
    </row>
    <row r="1810" spans="2:8" x14ac:dyDescent="0.2">
      <c r="B1810" s="107"/>
      <c r="C1810" s="106"/>
      <c r="D1810" s="114"/>
      <c r="E1810" s="52"/>
      <c r="F1810" s="52"/>
      <c r="G1810" s="112"/>
      <c r="H1810" s="58"/>
    </row>
    <row r="1811" spans="2:8" x14ac:dyDescent="0.2">
      <c r="B1811" s="107"/>
      <c r="C1811" s="106"/>
      <c r="D1811" s="114"/>
      <c r="E1811" s="52"/>
      <c r="F1811" s="52"/>
      <c r="G1811" s="112"/>
      <c r="H1811" s="58"/>
    </row>
    <row r="1812" spans="2:8" x14ac:dyDescent="0.2">
      <c r="B1812" s="107"/>
      <c r="C1812" s="106"/>
      <c r="D1812" s="114"/>
      <c r="E1812" s="52"/>
      <c r="F1812" s="52"/>
      <c r="G1812" s="112"/>
      <c r="H1812" s="58"/>
    </row>
    <row r="1813" spans="2:8" x14ac:dyDescent="0.2">
      <c r="B1813" s="107"/>
      <c r="C1813" s="106"/>
      <c r="D1813" s="114"/>
      <c r="E1813" s="52"/>
      <c r="F1813" s="52"/>
      <c r="G1813" s="112"/>
      <c r="H1813" s="58"/>
    </row>
    <row r="1814" spans="2:8" x14ac:dyDescent="0.2">
      <c r="B1814" s="107"/>
      <c r="C1814" s="106"/>
      <c r="D1814" s="114"/>
      <c r="E1814" s="52"/>
      <c r="F1814" s="52"/>
      <c r="G1814" s="112"/>
      <c r="H1814" s="58"/>
    </row>
    <row r="1815" spans="2:8" x14ac:dyDescent="0.2">
      <c r="B1815" s="107"/>
      <c r="C1815" s="106"/>
      <c r="D1815" s="114"/>
      <c r="E1815" s="52"/>
      <c r="F1815" s="52"/>
      <c r="G1815" s="112"/>
      <c r="H1815" s="58"/>
    </row>
    <row r="1816" spans="2:8" x14ac:dyDescent="0.2">
      <c r="B1816" s="107"/>
      <c r="C1816" s="106"/>
      <c r="D1816" s="114"/>
      <c r="E1816" s="52"/>
      <c r="F1816" s="52"/>
      <c r="G1816" s="112"/>
      <c r="H1816" s="58"/>
    </row>
    <row r="1817" spans="2:8" x14ac:dyDescent="0.2">
      <c r="B1817" s="107"/>
      <c r="C1817" s="106"/>
      <c r="D1817" s="114"/>
      <c r="E1817" s="52"/>
      <c r="F1817" s="52"/>
      <c r="G1817" s="112"/>
      <c r="H1817" s="58"/>
    </row>
    <row r="1818" spans="2:8" x14ac:dyDescent="0.2">
      <c r="B1818" s="107"/>
      <c r="C1818" s="106"/>
      <c r="D1818" s="114"/>
      <c r="E1818" s="52"/>
      <c r="F1818" s="52"/>
      <c r="G1818" s="112"/>
      <c r="H1818" s="58"/>
    </row>
    <row r="1819" spans="2:8" x14ac:dyDescent="0.2">
      <c r="B1819" s="107"/>
      <c r="C1819" s="106"/>
      <c r="D1819" s="114"/>
      <c r="E1819" s="52"/>
      <c r="F1819" s="52"/>
      <c r="G1819" s="112"/>
      <c r="H1819" s="58"/>
    </row>
    <row r="1820" spans="2:8" x14ac:dyDescent="0.2">
      <c r="B1820" s="107"/>
      <c r="C1820" s="106"/>
      <c r="D1820" s="114"/>
      <c r="E1820" s="52"/>
      <c r="F1820" s="52"/>
      <c r="G1820" s="112"/>
      <c r="H1820" s="58"/>
    </row>
    <row r="1821" spans="2:8" x14ac:dyDescent="0.2">
      <c r="B1821" s="107"/>
      <c r="C1821" s="106"/>
      <c r="D1821" s="114"/>
      <c r="E1821" s="52"/>
      <c r="F1821" s="52"/>
      <c r="G1821" s="112"/>
      <c r="H1821" s="58"/>
    </row>
    <row r="1822" spans="2:8" x14ac:dyDescent="0.2">
      <c r="B1822" s="107"/>
      <c r="C1822" s="106"/>
      <c r="D1822" s="114"/>
      <c r="E1822" s="52"/>
      <c r="F1822" s="52"/>
      <c r="G1822" s="112"/>
      <c r="H1822" s="58"/>
    </row>
    <row r="1823" spans="2:8" x14ac:dyDescent="0.2">
      <c r="B1823" s="107"/>
      <c r="C1823" s="106"/>
      <c r="D1823" s="114"/>
      <c r="E1823" s="52"/>
      <c r="F1823" s="52"/>
      <c r="G1823" s="112"/>
      <c r="H1823" s="58"/>
    </row>
    <row r="1824" spans="2:8" x14ac:dyDescent="0.2">
      <c r="B1824" s="107"/>
      <c r="C1824" s="106"/>
      <c r="D1824" s="114"/>
      <c r="E1824" s="52"/>
      <c r="F1824" s="52"/>
      <c r="G1824" s="112"/>
      <c r="H1824" s="58"/>
    </row>
    <row r="1825" spans="2:8" x14ac:dyDescent="0.2">
      <c r="B1825" s="107"/>
      <c r="C1825" s="106"/>
      <c r="D1825" s="114"/>
      <c r="E1825" s="52"/>
      <c r="F1825" s="52"/>
      <c r="G1825" s="112"/>
      <c r="H1825" s="58"/>
    </row>
    <row r="1826" spans="2:8" x14ac:dyDescent="0.2">
      <c r="B1826" s="107"/>
      <c r="C1826" s="106"/>
      <c r="D1826" s="114"/>
      <c r="E1826" s="52"/>
      <c r="F1826" s="52"/>
      <c r="G1826" s="112"/>
      <c r="H1826" s="58"/>
    </row>
    <row r="1827" spans="2:8" x14ac:dyDescent="0.2">
      <c r="B1827" s="107"/>
      <c r="C1827" s="106"/>
      <c r="D1827" s="114"/>
      <c r="E1827" s="52"/>
      <c r="F1827" s="52"/>
      <c r="G1827" s="112"/>
      <c r="H1827" s="58"/>
    </row>
    <row r="1828" spans="2:8" x14ac:dyDescent="0.2">
      <c r="B1828" s="105"/>
      <c r="C1828" s="106"/>
      <c r="D1828" s="114"/>
      <c r="E1828" s="52"/>
      <c r="F1828" s="52"/>
      <c r="G1828" s="112"/>
      <c r="H1828" s="58"/>
    </row>
    <row r="1829" spans="2:8" x14ac:dyDescent="0.2">
      <c r="B1829" s="107"/>
      <c r="C1829" s="106"/>
      <c r="D1829" s="114"/>
      <c r="E1829" s="52"/>
      <c r="F1829" s="52"/>
      <c r="G1829" s="112"/>
      <c r="H1829" s="58"/>
    </row>
    <row r="1830" spans="2:8" x14ac:dyDescent="0.2">
      <c r="B1830" s="107"/>
      <c r="C1830" s="106"/>
      <c r="D1830" s="114"/>
      <c r="E1830" s="52"/>
      <c r="F1830" s="52"/>
      <c r="G1830" s="112"/>
      <c r="H1830" s="58"/>
    </row>
    <row r="1831" spans="2:8" x14ac:dyDescent="0.2">
      <c r="B1831" s="107"/>
      <c r="C1831" s="106"/>
      <c r="D1831" s="114"/>
      <c r="E1831" s="52"/>
      <c r="F1831" s="52"/>
      <c r="G1831" s="112"/>
      <c r="H1831" s="58"/>
    </row>
    <row r="1832" spans="2:8" x14ac:dyDescent="0.2">
      <c r="B1832" s="107"/>
      <c r="C1832" s="106"/>
      <c r="D1832" s="114"/>
      <c r="E1832" s="52"/>
      <c r="F1832" s="52"/>
      <c r="G1832" s="112"/>
      <c r="H1832" s="58"/>
    </row>
    <row r="1833" spans="2:8" x14ac:dyDescent="0.2">
      <c r="B1833" s="107"/>
      <c r="C1833" s="106"/>
      <c r="D1833" s="114"/>
      <c r="E1833" s="52"/>
      <c r="F1833" s="52"/>
      <c r="G1833" s="112"/>
      <c r="H1833" s="58"/>
    </row>
    <row r="1834" spans="2:8" x14ac:dyDescent="0.2">
      <c r="B1834" s="107"/>
      <c r="C1834" s="106"/>
      <c r="D1834" s="114"/>
      <c r="E1834" s="52"/>
      <c r="F1834" s="52"/>
      <c r="G1834" s="112"/>
      <c r="H1834" s="58"/>
    </row>
    <row r="1835" spans="2:8" x14ac:dyDescent="0.2">
      <c r="B1835" s="107"/>
      <c r="C1835" s="106"/>
      <c r="D1835" s="114"/>
      <c r="E1835" s="52"/>
      <c r="F1835" s="52"/>
      <c r="G1835" s="112"/>
      <c r="H1835" s="58"/>
    </row>
    <row r="1836" spans="2:8" x14ac:dyDescent="0.2">
      <c r="B1836" s="107"/>
      <c r="C1836" s="106"/>
      <c r="D1836" s="114"/>
      <c r="E1836" s="52"/>
      <c r="F1836" s="52"/>
      <c r="G1836" s="112"/>
      <c r="H1836" s="58"/>
    </row>
    <row r="1837" spans="2:8" x14ac:dyDescent="0.2">
      <c r="B1837" s="107"/>
      <c r="C1837" s="106"/>
      <c r="D1837" s="114"/>
      <c r="E1837" s="52"/>
      <c r="F1837" s="52"/>
      <c r="G1837" s="112"/>
      <c r="H1837" s="58"/>
    </row>
    <row r="1838" spans="2:8" x14ac:dyDescent="0.2">
      <c r="B1838" s="107"/>
      <c r="C1838" s="106"/>
      <c r="D1838" s="114"/>
      <c r="E1838" s="52"/>
      <c r="F1838" s="52"/>
      <c r="G1838" s="112"/>
      <c r="H1838" s="58"/>
    </row>
    <row r="1839" spans="2:8" x14ac:dyDescent="0.2">
      <c r="B1839" s="107"/>
      <c r="C1839" s="106"/>
      <c r="D1839" s="114"/>
      <c r="E1839" s="52"/>
      <c r="F1839" s="52"/>
      <c r="G1839" s="112"/>
      <c r="H1839" s="58"/>
    </row>
    <row r="1840" spans="2:8" x14ac:dyDescent="0.2">
      <c r="B1840" s="107"/>
      <c r="C1840" s="106"/>
      <c r="D1840" s="114"/>
      <c r="E1840" s="52"/>
      <c r="F1840" s="52"/>
      <c r="G1840" s="112"/>
      <c r="H1840" s="58"/>
    </row>
    <row r="1841" spans="2:8" x14ac:dyDescent="0.2">
      <c r="B1841" s="107"/>
      <c r="C1841" s="106"/>
      <c r="D1841" s="114"/>
      <c r="E1841" s="52"/>
      <c r="F1841" s="52"/>
      <c r="G1841" s="112"/>
      <c r="H1841" s="58"/>
    </row>
    <row r="1842" spans="2:8" x14ac:dyDescent="0.2">
      <c r="B1842" s="107"/>
      <c r="C1842" s="106"/>
      <c r="D1842" s="114"/>
      <c r="E1842" s="52"/>
      <c r="F1842" s="52"/>
      <c r="G1842" s="112"/>
      <c r="H1842" s="58"/>
    </row>
    <row r="1843" spans="2:8" x14ac:dyDescent="0.2">
      <c r="B1843" s="107"/>
      <c r="C1843" s="106"/>
      <c r="D1843" s="114"/>
      <c r="E1843" s="52"/>
      <c r="F1843" s="52"/>
      <c r="G1843" s="112"/>
      <c r="H1843" s="58"/>
    </row>
    <row r="1844" spans="2:8" x14ac:dyDescent="0.2">
      <c r="B1844" s="107"/>
      <c r="C1844" s="106"/>
      <c r="D1844" s="114"/>
      <c r="E1844" s="52"/>
      <c r="F1844" s="52"/>
      <c r="G1844" s="112"/>
      <c r="H1844" s="58"/>
    </row>
    <row r="1845" spans="2:8" x14ac:dyDescent="0.2">
      <c r="B1845" s="107"/>
      <c r="C1845" s="106"/>
      <c r="D1845" s="114"/>
      <c r="E1845" s="52"/>
      <c r="F1845" s="52"/>
      <c r="G1845" s="112"/>
      <c r="H1845" s="58"/>
    </row>
    <row r="1846" spans="2:8" x14ac:dyDescent="0.2">
      <c r="B1846" s="107"/>
      <c r="C1846" s="106"/>
      <c r="D1846" s="114"/>
      <c r="E1846" s="52"/>
      <c r="F1846" s="52"/>
      <c r="G1846" s="112"/>
      <c r="H1846" s="58"/>
    </row>
    <row r="1847" spans="2:8" x14ac:dyDescent="0.2">
      <c r="B1847" s="107"/>
      <c r="C1847" s="106"/>
      <c r="D1847" s="114"/>
      <c r="E1847" s="52"/>
      <c r="F1847" s="52"/>
      <c r="G1847" s="112"/>
      <c r="H1847" s="58"/>
    </row>
    <row r="1848" spans="2:8" x14ac:dyDescent="0.2">
      <c r="B1848" s="107"/>
      <c r="C1848" s="106"/>
      <c r="D1848" s="114"/>
      <c r="E1848" s="52"/>
      <c r="F1848" s="52"/>
      <c r="G1848" s="112"/>
      <c r="H1848" s="58"/>
    </row>
    <row r="1849" spans="2:8" x14ac:dyDescent="0.2">
      <c r="B1849" s="107"/>
      <c r="C1849" s="106"/>
      <c r="D1849" s="114"/>
      <c r="E1849" s="52"/>
      <c r="F1849" s="52"/>
      <c r="G1849" s="112"/>
      <c r="H1849" s="58"/>
    </row>
    <row r="1850" spans="2:8" x14ac:dyDescent="0.2">
      <c r="B1850" s="105"/>
      <c r="C1850" s="106"/>
      <c r="D1850" s="114"/>
      <c r="E1850" s="52"/>
      <c r="F1850" s="52"/>
      <c r="G1850" s="112"/>
      <c r="H1850" s="58"/>
    </row>
    <row r="1851" spans="2:8" x14ac:dyDescent="0.2">
      <c r="B1851" s="107"/>
      <c r="C1851" s="106"/>
      <c r="D1851" s="114"/>
      <c r="E1851" s="52"/>
      <c r="F1851" s="52"/>
      <c r="G1851" s="112"/>
      <c r="H1851" s="58"/>
    </row>
    <row r="1852" spans="2:8" x14ac:dyDescent="0.2">
      <c r="B1852" s="107"/>
      <c r="C1852" s="106"/>
      <c r="D1852" s="114"/>
      <c r="E1852" s="52"/>
      <c r="F1852" s="52"/>
      <c r="G1852" s="112"/>
      <c r="H1852" s="58"/>
    </row>
    <row r="1853" spans="2:8" x14ac:dyDescent="0.2">
      <c r="B1853" s="107"/>
      <c r="C1853" s="106"/>
      <c r="D1853" s="114"/>
      <c r="E1853" s="52"/>
      <c r="F1853" s="52"/>
      <c r="G1853" s="112"/>
      <c r="H1853" s="58"/>
    </row>
    <row r="1854" spans="2:8" x14ac:dyDescent="0.2">
      <c r="B1854" s="107"/>
      <c r="C1854" s="106"/>
      <c r="D1854" s="114"/>
      <c r="E1854" s="52"/>
      <c r="F1854" s="52"/>
      <c r="G1854" s="112"/>
      <c r="H1854" s="58"/>
    </row>
    <row r="1855" spans="2:8" x14ac:dyDescent="0.2">
      <c r="B1855" s="107"/>
      <c r="C1855" s="106"/>
      <c r="D1855" s="114"/>
      <c r="E1855" s="52"/>
      <c r="F1855" s="52"/>
      <c r="G1855" s="112"/>
      <c r="H1855" s="58"/>
    </row>
    <row r="1856" spans="2:8" x14ac:dyDescent="0.2">
      <c r="B1856" s="107"/>
      <c r="C1856" s="106"/>
      <c r="D1856" s="114"/>
      <c r="E1856" s="52"/>
      <c r="F1856" s="52"/>
      <c r="G1856" s="112"/>
      <c r="H1856" s="58"/>
    </row>
    <row r="1857" spans="2:8" x14ac:dyDescent="0.2">
      <c r="B1857" s="105"/>
      <c r="C1857" s="106"/>
      <c r="D1857" s="114"/>
      <c r="E1857" s="52"/>
      <c r="F1857" s="52"/>
      <c r="G1857" s="112"/>
      <c r="H1857" s="58"/>
    </row>
    <row r="1858" spans="2:8" x14ac:dyDescent="0.2">
      <c r="B1858" s="107"/>
      <c r="C1858" s="106"/>
      <c r="D1858" s="114"/>
      <c r="E1858" s="52"/>
      <c r="F1858" s="52"/>
      <c r="G1858" s="112"/>
      <c r="H1858" s="58"/>
    </row>
    <row r="1859" spans="2:8" x14ac:dyDescent="0.2">
      <c r="B1859" s="107"/>
      <c r="C1859" s="106"/>
      <c r="D1859" s="114"/>
      <c r="E1859" s="52"/>
      <c r="F1859" s="52"/>
      <c r="G1859" s="112"/>
      <c r="H1859" s="58"/>
    </row>
    <row r="1860" spans="2:8" x14ac:dyDescent="0.2">
      <c r="B1860" s="107"/>
      <c r="C1860" s="106"/>
      <c r="D1860" s="114"/>
      <c r="E1860" s="52"/>
      <c r="F1860" s="52"/>
      <c r="G1860" s="112"/>
      <c r="H1860" s="58"/>
    </row>
    <row r="1861" spans="2:8" x14ac:dyDescent="0.2">
      <c r="B1861" s="107"/>
      <c r="C1861" s="106"/>
      <c r="D1861" s="114"/>
      <c r="E1861" s="52"/>
      <c r="F1861" s="52"/>
      <c r="G1861" s="112"/>
      <c r="H1861" s="58"/>
    </row>
    <row r="1862" spans="2:8" x14ac:dyDescent="0.2">
      <c r="B1862" s="107"/>
      <c r="C1862" s="106"/>
      <c r="D1862" s="114"/>
      <c r="E1862" s="52"/>
      <c r="F1862" s="52"/>
      <c r="G1862" s="112"/>
      <c r="H1862" s="58"/>
    </row>
    <row r="1863" spans="2:8" x14ac:dyDescent="0.2">
      <c r="B1863" s="105"/>
      <c r="C1863" s="106"/>
      <c r="D1863" s="114"/>
      <c r="E1863" s="52"/>
      <c r="F1863" s="52"/>
      <c r="G1863" s="112"/>
      <c r="H1863" s="58"/>
    </row>
    <row r="1864" spans="2:8" x14ac:dyDescent="0.2">
      <c r="B1864" s="107"/>
      <c r="C1864" s="106"/>
      <c r="D1864" s="114"/>
      <c r="E1864" s="52"/>
      <c r="F1864" s="52"/>
      <c r="G1864" s="112"/>
      <c r="H1864" s="58"/>
    </row>
    <row r="1865" spans="2:8" x14ac:dyDescent="0.2">
      <c r="B1865" s="107"/>
      <c r="C1865" s="106"/>
      <c r="D1865" s="114"/>
      <c r="E1865" s="52"/>
      <c r="F1865" s="52"/>
      <c r="G1865" s="112"/>
      <c r="H1865" s="58"/>
    </row>
    <row r="1866" spans="2:8" x14ac:dyDescent="0.2">
      <c r="B1866" s="107"/>
      <c r="C1866" s="106"/>
      <c r="D1866" s="114"/>
      <c r="E1866" s="52"/>
      <c r="F1866" s="52"/>
      <c r="G1866" s="112"/>
      <c r="H1866" s="58"/>
    </row>
    <row r="1867" spans="2:8" x14ac:dyDescent="0.2">
      <c r="B1867" s="107"/>
      <c r="C1867" s="106"/>
      <c r="D1867" s="114"/>
      <c r="E1867" s="52"/>
      <c r="F1867" s="52"/>
      <c r="G1867" s="112"/>
      <c r="H1867" s="58"/>
    </row>
    <row r="1868" spans="2:8" x14ac:dyDescent="0.2">
      <c r="B1868" s="107"/>
      <c r="C1868" s="106"/>
      <c r="D1868" s="114"/>
      <c r="E1868" s="52"/>
      <c r="F1868" s="52"/>
      <c r="G1868" s="112"/>
      <c r="H1868" s="58"/>
    </row>
    <row r="1869" spans="2:8" x14ac:dyDescent="0.2">
      <c r="B1869" s="107"/>
      <c r="C1869" s="106"/>
      <c r="D1869" s="114"/>
      <c r="E1869" s="52"/>
      <c r="F1869" s="52"/>
      <c r="G1869" s="112"/>
      <c r="H1869" s="58"/>
    </row>
    <row r="1870" spans="2:8" x14ac:dyDescent="0.2">
      <c r="B1870" s="105"/>
      <c r="C1870" s="106"/>
      <c r="D1870" s="114"/>
      <c r="E1870" s="52"/>
      <c r="F1870" s="52"/>
      <c r="G1870" s="112"/>
      <c r="H1870" s="58"/>
    </row>
    <row r="1871" spans="2:8" x14ac:dyDescent="0.2">
      <c r="B1871" s="107"/>
      <c r="C1871" s="106"/>
      <c r="D1871" s="114"/>
      <c r="E1871" s="52"/>
      <c r="F1871" s="52"/>
      <c r="G1871" s="112"/>
      <c r="H1871" s="58"/>
    </row>
    <row r="1872" spans="2:8" x14ac:dyDescent="0.2">
      <c r="B1872" s="107"/>
      <c r="C1872" s="106"/>
      <c r="D1872" s="114"/>
      <c r="E1872" s="52"/>
      <c r="F1872" s="52"/>
      <c r="G1872" s="112"/>
      <c r="H1872" s="58"/>
    </row>
    <row r="1873" spans="2:8" x14ac:dyDescent="0.2">
      <c r="B1873" s="107"/>
      <c r="C1873" s="106"/>
      <c r="D1873" s="114"/>
      <c r="E1873" s="52"/>
      <c r="F1873" s="52"/>
      <c r="G1873" s="112"/>
      <c r="H1873" s="58"/>
    </row>
    <row r="1874" spans="2:8" x14ac:dyDescent="0.2">
      <c r="B1874" s="107"/>
      <c r="C1874" s="106"/>
      <c r="D1874" s="114"/>
      <c r="E1874" s="52"/>
      <c r="F1874" s="52"/>
      <c r="G1874" s="112"/>
      <c r="H1874" s="58"/>
    </row>
    <row r="1875" spans="2:8" x14ac:dyDescent="0.2">
      <c r="B1875" s="107"/>
      <c r="C1875" s="106"/>
      <c r="D1875" s="114"/>
      <c r="E1875" s="52"/>
      <c r="F1875" s="52"/>
      <c r="G1875" s="112"/>
      <c r="H1875" s="58"/>
    </row>
    <row r="1876" spans="2:8" x14ac:dyDescent="0.2">
      <c r="B1876" s="107"/>
      <c r="C1876" s="106"/>
      <c r="D1876" s="114"/>
      <c r="E1876" s="52"/>
      <c r="F1876" s="52"/>
      <c r="G1876" s="112"/>
      <c r="H1876" s="58"/>
    </row>
    <row r="1877" spans="2:8" x14ac:dyDescent="0.2">
      <c r="B1877" s="105"/>
      <c r="C1877" s="106"/>
      <c r="D1877" s="114"/>
      <c r="E1877" s="52"/>
      <c r="F1877" s="52"/>
      <c r="G1877" s="112"/>
      <c r="H1877" s="58"/>
    </row>
    <row r="1878" spans="2:8" x14ac:dyDescent="0.2">
      <c r="B1878" s="107"/>
      <c r="C1878" s="106"/>
      <c r="D1878" s="114"/>
      <c r="E1878" s="52"/>
      <c r="F1878" s="52"/>
      <c r="G1878" s="112"/>
      <c r="H1878" s="58"/>
    </row>
    <row r="1879" spans="2:8" x14ac:dyDescent="0.2">
      <c r="B1879" s="107"/>
      <c r="C1879" s="106"/>
      <c r="D1879" s="114"/>
      <c r="E1879" s="52"/>
      <c r="F1879" s="52"/>
      <c r="G1879" s="112"/>
      <c r="H1879" s="58"/>
    </row>
    <row r="1880" spans="2:8" x14ac:dyDescent="0.2">
      <c r="B1880" s="107"/>
      <c r="C1880" s="106"/>
      <c r="D1880" s="114"/>
      <c r="E1880" s="52"/>
      <c r="F1880" s="52"/>
      <c r="G1880" s="112"/>
      <c r="H1880" s="58"/>
    </row>
    <row r="1881" spans="2:8" x14ac:dyDescent="0.2">
      <c r="B1881" s="107"/>
      <c r="C1881" s="106"/>
      <c r="D1881" s="114"/>
      <c r="E1881" s="52"/>
      <c r="F1881" s="52"/>
      <c r="G1881" s="112"/>
      <c r="H1881" s="58"/>
    </row>
    <row r="1882" spans="2:8" x14ac:dyDescent="0.2">
      <c r="B1882" s="107"/>
      <c r="C1882" s="106"/>
      <c r="D1882" s="114"/>
      <c r="E1882" s="52"/>
      <c r="F1882" s="52"/>
      <c r="G1882" s="112"/>
      <c r="H1882" s="58"/>
    </row>
    <row r="1883" spans="2:8" x14ac:dyDescent="0.2">
      <c r="B1883" s="107"/>
      <c r="C1883" s="106"/>
      <c r="D1883" s="114"/>
      <c r="E1883" s="52"/>
      <c r="F1883" s="52"/>
      <c r="G1883" s="112"/>
      <c r="H1883" s="58"/>
    </row>
    <row r="1884" spans="2:8" x14ac:dyDescent="0.2">
      <c r="B1884" s="107"/>
      <c r="C1884" s="106"/>
      <c r="D1884" s="114"/>
      <c r="E1884" s="52"/>
      <c r="F1884" s="52"/>
      <c r="G1884" s="112"/>
      <c r="H1884" s="58"/>
    </row>
    <row r="1885" spans="2:8" x14ac:dyDescent="0.2">
      <c r="B1885" s="107"/>
      <c r="C1885" s="106"/>
      <c r="D1885" s="114"/>
      <c r="E1885" s="52"/>
      <c r="F1885" s="52"/>
      <c r="G1885" s="112"/>
      <c r="H1885" s="58"/>
    </row>
    <row r="1886" spans="2:8" x14ac:dyDescent="0.2">
      <c r="B1886" s="105"/>
      <c r="C1886" s="106"/>
      <c r="D1886" s="114"/>
      <c r="E1886" s="52"/>
      <c r="F1886" s="52"/>
      <c r="G1886" s="112"/>
      <c r="H1886" s="58"/>
    </row>
    <row r="1887" spans="2:8" x14ac:dyDescent="0.2">
      <c r="B1887" s="107"/>
      <c r="C1887" s="106"/>
      <c r="D1887" s="114"/>
      <c r="E1887" s="52"/>
      <c r="F1887" s="52"/>
      <c r="G1887" s="112"/>
      <c r="H1887" s="58"/>
    </row>
    <row r="1888" spans="2:8" x14ac:dyDescent="0.2">
      <c r="B1888" s="107"/>
      <c r="C1888" s="106"/>
      <c r="D1888" s="114"/>
      <c r="E1888" s="52"/>
      <c r="F1888" s="52"/>
      <c r="G1888" s="112"/>
      <c r="H1888" s="58"/>
    </row>
    <row r="1889" spans="2:8" x14ac:dyDescent="0.2">
      <c r="B1889" s="107"/>
      <c r="C1889" s="106"/>
      <c r="D1889" s="114"/>
      <c r="E1889" s="52"/>
      <c r="F1889" s="52"/>
      <c r="G1889" s="112"/>
      <c r="H1889" s="58"/>
    </row>
    <row r="1890" spans="2:8" x14ac:dyDescent="0.2">
      <c r="B1890" s="107"/>
      <c r="C1890" s="106"/>
      <c r="D1890" s="114"/>
      <c r="E1890" s="52"/>
      <c r="F1890" s="52"/>
      <c r="G1890" s="112"/>
      <c r="H1890" s="58"/>
    </row>
    <row r="1891" spans="2:8" x14ac:dyDescent="0.2">
      <c r="B1891" s="107"/>
      <c r="C1891" s="106"/>
      <c r="D1891" s="114"/>
      <c r="E1891" s="52"/>
      <c r="F1891" s="52"/>
      <c r="G1891" s="112"/>
      <c r="H1891" s="58"/>
    </row>
    <row r="1892" spans="2:8" x14ac:dyDescent="0.2">
      <c r="B1892" s="107"/>
      <c r="C1892" s="106"/>
      <c r="D1892" s="114"/>
      <c r="E1892" s="52"/>
      <c r="F1892" s="52"/>
      <c r="G1892" s="112"/>
      <c r="H1892" s="58"/>
    </row>
    <row r="1893" spans="2:8" x14ac:dyDescent="0.2">
      <c r="B1893" s="105"/>
      <c r="C1893" s="106"/>
      <c r="D1893" s="114"/>
      <c r="E1893" s="52"/>
      <c r="F1893" s="52"/>
      <c r="G1893" s="112"/>
      <c r="H1893" s="58"/>
    </row>
    <row r="1894" spans="2:8" x14ac:dyDescent="0.2">
      <c r="B1894" s="107"/>
      <c r="C1894" s="106"/>
      <c r="D1894" s="114"/>
      <c r="E1894" s="52"/>
      <c r="F1894" s="52"/>
      <c r="G1894" s="112"/>
      <c r="H1894" s="58"/>
    </row>
    <row r="1895" spans="2:8" x14ac:dyDescent="0.2">
      <c r="B1895" s="107"/>
      <c r="C1895" s="106"/>
      <c r="D1895" s="114"/>
      <c r="E1895" s="52"/>
      <c r="F1895" s="52"/>
      <c r="G1895" s="112"/>
      <c r="H1895" s="58"/>
    </row>
    <row r="1896" spans="2:8" x14ac:dyDescent="0.2">
      <c r="B1896" s="107"/>
      <c r="C1896" s="106"/>
      <c r="D1896" s="114"/>
      <c r="E1896" s="52"/>
      <c r="F1896" s="52"/>
      <c r="G1896" s="112"/>
      <c r="H1896" s="58"/>
    </row>
    <row r="1897" spans="2:8" x14ac:dyDescent="0.2">
      <c r="B1897" s="107"/>
      <c r="C1897" s="106"/>
      <c r="D1897" s="114"/>
      <c r="E1897" s="52"/>
      <c r="F1897" s="52"/>
      <c r="G1897" s="112"/>
      <c r="H1897" s="58"/>
    </row>
    <row r="1898" spans="2:8" x14ac:dyDescent="0.2">
      <c r="B1898" s="107"/>
      <c r="C1898" s="106"/>
      <c r="D1898" s="114"/>
      <c r="E1898" s="52"/>
      <c r="F1898" s="52"/>
      <c r="G1898" s="112"/>
      <c r="H1898" s="58"/>
    </row>
    <row r="1899" spans="2:8" x14ac:dyDescent="0.2">
      <c r="B1899" s="105"/>
      <c r="C1899" s="106"/>
      <c r="D1899" s="114"/>
      <c r="E1899" s="52"/>
      <c r="F1899" s="52"/>
      <c r="G1899" s="112"/>
      <c r="H1899" s="58"/>
    </row>
    <row r="1900" spans="2:8" x14ac:dyDescent="0.2">
      <c r="B1900" s="107"/>
      <c r="C1900" s="106"/>
      <c r="D1900" s="114"/>
      <c r="E1900" s="52"/>
      <c r="F1900" s="52"/>
      <c r="G1900" s="112"/>
      <c r="H1900" s="58"/>
    </row>
    <row r="1901" spans="2:8" x14ac:dyDescent="0.2">
      <c r="B1901" s="107"/>
      <c r="C1901" s="106"/>
      <c r="D1901" s="114"/>
      <c r="E1901" s="52"/>
      <c r="F1901" s="52"/>
      <c r="G1901" s="112"/>
      <c r="H1901" s="58"/>
    </row>
    <row r="1902" spans="2:8" x14ac:dyDescent="0.2">
      <c r="B1902" s="107"/>
      <c r="C1902" s="106"/>
      <c r="D1902" s="114"/>
      <c r="E1902" s="52"/>
      <c r="F1902" s="52"/>
      <c r="G1902" s="112"/>
      <c r="H1902" s="58"/>
    </row>
    <row r="1903" spans="2:8" x14ac:dyDescent="0.2">
      <c r="B1903" s="107"/>
      <c r="C1903" s="106"/>
      <c r="D1903" s="114"/>
      <c r="E1903" s="52"/>
      <c r="F1903" s="52"/>
      <c r="G1903" s="112"/>
      <c r="H1903" s="58"/>
    </row>
    <row r="1904" spans="2:8" x14ac:dyDescent="0.2">
      <c r="B1904" s="107"/>
      <c r="C1904" s="106"/>
      <c r="D1904" s="114"/>
      <c r="E1904" s="52"/>
      <c r="F1904" s="52"/>
      <c r="G1904" s="112"/>
      <c r="H1904" s="58"/>
    </row>
    <row r="1905" spans="2:8" x14ac:dyDescent="0.2">
      <c r="B1905" s="107"/>
      <c r="C1905" s="106"/>
      <c r="D1905" s="114"/>
      <c r="E1905" s="52"/>
      <c r="F1905" s="52"/>
      <c r="G1905" s="112"/>
      <c r="H1905" s="58"/>
    </row>
    <row r="1906" spans="2:8" x14ac:dyDescent="0.2">
      <c r="B1906" s="107"/>
      <c r="C1906" s="106"/>
      <c r="D1906" s="114"/>
      <c r="E1906" s="52"/>
      <c r="F1906" s="52"/>
      <c r="G1906" s="112"/>
      <c r="H1906" s="58"/>
    </row>
    <row r="1907" spans="2:8" x14ac:dyDescent="0.2">
      <c r="B1907" s="107"/>
      <c r="C1907" s="106"/>
      <c r="D1907" s="114"/>
      <c r="E1907" s="52"/>
      <c r="F1907" s="52"/>
      <c r="G1907" s="112"/>
      <c r="H1907" s="58"/>
    </row>
    <row r="1908" spans="2:8" x14ac:dyDescent="0.2">
      <c r="B1908" s="107"/>
      <c r="C1908" s="106"/>
      <c r="D1908" s="114"/>
      <c r="E1908" s="52"/>
      <c r="F1908" s="52"/>
      <c r="G1908" s="112"/>
      <c r="H1908" s="58"/>
    </row>
    <row r="1909" spans="2:8" x14ac:dyDescent="0.2">
      <c r="B1909" s="107"/>
      <c r="C1909" s="106"/>
      <c r="D1909" s="114"/>
      <c r="E1909" s="52"/>
      <c r="F1909" s="52"/>
      <c r="G1909" s="112"/>
      <c r="H1909" s="58"/>
    </row>
    <row r="1910" spans="2:8" x14ac:dyDescent="0.2">
      <c r="B1910" s="105"/>
      <c r="C1910" s="106"/>
      <c r="D1910" s="114"/>
      <c r="E1910" s="52"/>
      <c r="F1910" s="52"/>
      <c r="G1910" s="112"/>
      <c r="H1910" s="58"/>
    </row>
    <row r="1911" spans="2:8" x14ac:dyDescent="0.2">
      <c r="B1911" s="107"/>
      <c r="C1911" s="106"/>
      <c r="D1911" s="114"/>
      <c r="E1911" s="52"/>
      <c r="F1911" s="52"/>
      <c r="G1911" s="112"/>
      <c r="H1911" s="58"/>
    </row>
    <row r="1912" spans="2:8" x14ac:dyDescent="0.2">
      <c r="B1912" s="107"/>
      <c r="C1912" s="106"/>
      <c r="D1912" s="114"/>
      <c r="E1912" s="52"/>
      <c r="F1912" s="52"/>
      <c r="G1912" s="112"/>
      <c r="H1912" s="58"/>
    </row>
    <row r="1913" spans="2:8" x14ac:dyDescent="0.2">
      <c r="B1913" s="107"/>
      <c r="C1913" s="106"/>
      <c r="D1913" s="114"/>
      <c r="E1913" s="52"/>
      <c r="F1913" s="52"/>
      <c r="G1913" s="112"/>
      <c r="H1913" s="58"/>
    </row>
    <row r="1914" spans="2:8" x14ac:dyDescent="0.2">
      <c r="B1914" s="107"/>
      <c r="C1914" s="106"/>
      <c r="D1914" s="114"/>
      <c r="E1914" s="52"/>
      <c r="F1914" s="52"/>
      <c r="G1914" s="112"/>
      <c r="H1914" s="58"/>
    </row>
    <row r="1915" spans="2:8" x14ac:dyDescent="0.2">
      <c r="B1915" s="107"/>
      <c r="C1915" s="106"/>
      <c r="D1915" s="114"/>
      <c r="E1915" s="52"/>
      <c r="F1915" s="52"/>
      <c r="G1915" s="112"/>
      <c r="H1915" s="58"/>
    </row>
    <row r="1916" spans="2:8" x14ac:dyDescent="0.2">
      <c r="B1916" s="105"/>
      <c r="C1916" s="106"/>
      <c r="D1916" s="114"/>
      <c r="E1916" s="52"/>
      <c r="F1916" s="52"/>
      <c r="G1916" s="112"/>
      <c r="H1916" s="58"/>
    </row>
    <row r="1917" spans="2:8" x14ac:dyDescent="0.2">
      <c r="B1917" s="107"/>
      <c r="C1917" s="106"/>
      <c r="D1917" s="114"/>
      <c r="E1917" s="52"/>
      <c r="F1917" s="52"/>
      <c r="G1917" s="112"/>
      <c r="H1917" s="58"/>
    </row>
    <row r="1918" spans="2:8" x14ac:dyDescent="0.2">
      <c r="B1918" s="107"/>
      <c r="C1918" s="106"/>
      <c r="D1918" s="114"/>
      <c r="E1918" s="52"/>
      <c r="F1918" s="52"/>
      <c r="G1918" s="112"/>
      <c r="H1918" s="58"/>
    </row>
    <row r="1919" spans="2:8" x14ac:dyDescent="0.2">
      <c r="B1919" s="107"/>
      <c r="C1919" s="106"/>
      <c r="D1919" s="114"/>
      <c r="E1919" s="52"/>
      <c r="F1919" s="52"/>
      <c r="G1919" s="112"/>
      <c r="H1919" s="58"/>
    </row>
    <row r="1920" spans="2:8" x14ac:dyDescent="0.2">
      <c r="B1920" s="107"/>
      <c r="C1920" s="106"/>
      <c r="D1920" s="114"/>
      <c r="E1920" s="52"/>
      <c r="F1920" s="52"/>
      <c r="G1920" s="112"/>
      <c r="H1920" s="58"/>
    </row>
    <row r="1921" spans="2:8" x14ac:dyDescent="0.2">
      <c r="B1921" s="107"/>
      <c r="C1921" s="106"/>
      <c r="D1921" s="114"/>
      <c r="E1921" s="52"/>
      <c r="F1921" s="52"/>
      <c r="G1921" s="112"/>
      <c r="H1921" s="58"/>
    </row>
    <row r="1922" spans="2:8" x14ac:dyDescent="0.2">
      <c r="B1922" s="107"/>
      <c r="C1922" s="106"/>
      <c r="D1922" s="114"/>
      <c r="E1922" s="52"/>
      <c r="F1922" s="52"/>
      <c r="G1922" s="112"/>
      <c r="H1922" s="58"/>
    </row>
    <row r="1923" spans="2:8" x14ac:dyDescent="0.2">
      <c r="B1923" s="107"/>
      <c r="C1923" s="106"/>
      <c r="D1923" s="114"/>
      <c r="E1923" s="52"/>
      <c r="F1923" s="52"/>
      <c r="G1923" s="112"/>
      <c r="H1923" s="58"/>
    </row>
    <row r="1924" spans="2:8" x14ac:dyDescent="0.2">
      <c r="B1924" s="107"/>
      <c r="C1924" s="106"/>
      <c r="D1924" s="114"/>
      <c r="E1924" s="52"/>
      <c r="F1924" s="52"/>
      <c r="G1924" s="112"/>
      <c r="H1924" s="58"/>
    </row>
    <row r="1925" spans="2:8" x14ac:dyDescent="0.2">
      <c r="B1925" s="107"/>
      <c r="C1925" s="106"/>
      <c r="D1925" s="114"/>
      <c r="E1925" s="52"/>
      <c r="F1925" s="52"/>
      <c r="G1925" s="112"/>
      <c r="H1925" s="58"/>
    </row>
    <row r="1926" spans="2:8" x14ac:dyDescent="0.2">
      <c r="B1926" s="105"/>
      <c r="C1926" s="106"/>
      <c r="D1926" s="114"/>
      <c r="E1926" s="52"/>
      <c r="F1926" s="52"/>
      <c r="G1926" s="112"/>
      <c r="H1926" s="58"/>
    </row>
    <row r="1927" spans="2:8" x14ac:dyDescent="0.2">
      <c r="B1927" s="107"/>
      <c r="C1927" s="106"/>
      <c r="D1927" s="114"/>
      <c r="E1927" s="52"/>
      <c r="F1927" s="52"/>
      <c r="G1927" s="112"/>
      <c r="H1927" s="58"/>
    </row>
    <row r="1928" spans="2:8" x14ac:dyDescent="0.2">
      <c r="B1928" s="107"/>
      <c r="C1928" s="106"/>
      <c r="D1928" s="114"/>
      <c r="E1928" s="52"/>
      <c r="F1928" s="52"/>
      <c r="G1928" s="112"/>
      <c r="H1928" s="58"/>
    </row>
    <row r="1929" spans="2:8" x14ac:dyDescent="0.2">
      <c r="B1929" s="107"/>
      <c r="C1929" s="106"/>
      <c r="D1929" s="114"/>
      <c r="E1929" s="52"/>
      <c r="F1929" s="52"/>
      <c r="G1929" s="112"/>
      <c r="H1929" s="58"/>
    </row>
    <row r="1930" spans="2:8" x14ac:dyDescent="0.2">
      <c r="B1930" s="105"/>
      <c r="C1930" s="106"/>
      <c r="D1930" s="114"/>
      <c r="E1930" s="52"/>
      <c r="F1930" s="52"/>
      <c r="G1930" s="112"/>
      <c r="H1930" s="58"/>
    </row>
    <row r="1931" spans="2:8" x14ac:dyDescent="0.2">
      <c r="B1931" s="107"/>
      <c r="C1931" s="106"/>
      <c r="D1931" s="114"/>
      <c r="E1931" s="52"/>
      <c r="F1931" s="52"/>
      <c r="G1931" s="112"/>
      <c r="H1931" s="58"/>
    </row>
    <row r="1932" spans="2:8" x14ac:dyDescent="0.2">
      <c r="B1932" s="107"/>
      <c r="C1932" s="106"/>
      <c r="D1932" s="114"/>
      <c r="E1932" s="52"/>
      <c r="F1932" s="52"/>
      <c r="G1932" s="112"/>
      <c r="H1932" s="58"/>
    </row>
    <row r="1933" spans="2:8" x14ac:dyDescent="0.2">
      <c r="B1933" s="107"/>
      <c r="C1933" s="106"/>
      <c r="D1933" s="114"/>
      <c r="E1933" s="52"/>
      <c r="F1933" s="52"/>
      <c r="G1933" s="112"/>
      <c r="H1933" s="58"/>
    </row>
    <row r="1934" spans="2:8" x14ac:dyDescent="0.2">
      <c r="B1934" s="105"/>
      <c r="C1934" s="106"/>
      <c r="D1934" s="114"/>
      <c r="E1934" s="52"/>
      <c r="F1934" s="52"/>
      <c r="G1934" s="112"/>
      <c r="H1934" s="58"/>
    </row>
    <row r="1935" spans="2:8" x14ac:dyDescent="0.2">
      <c r="B1935" s="107"/>
      <c r="C1935" s="106"/>
      <c r="D1935" s="114"/>
      <c r="E1935" s="52"/>
      <c r="F1935" s="52"/>
      <c r="G1935" s="112"/>
      <c r="H1935" s="58"/>
    </row>
    <row r="1936" spans="2:8" x14ac:dyDescent="0.2">
      <c r="B1936" s="107"/>
      <c r="C1936" s="106"/>
      <c r="D1936" s="114"/>
      <c r="E1936" s="52"/>
      <c r="F1936" s="52"/>
      <c r="G1936" s="112"/>
      <c r="H1936" s="58"/>
    </row>
    <row r="1937" spans="2:8" x14ac:dyDescent="0.2">
      <c r="B1937" s="107"/>
      <c r="C1937" s="106"/>
      <c r="D1937" s="114"/>
      <c r="E1937" s="52"/>
      <c r="F1937" s="52"/>
      <c r="G1937" s="112"/>
      <c r="H1937" s="58"/>
    </row>
    <row r="1938" spans="2:8" x14ac:dyDescent="0.2">
      <c r="B1938" s="107"/>
      <c r="C1938" s="106"/>
      <c r="D1938" s="114"/>
      <c r="E1938" s="52"/>
      <c r="F1938" s="52"/>
      <c r="G1938" s="112"/>
      <c r="H1938" s="58"/>
    </row>
    <row r="1939" spans="2:8" x14ac:dyDescent="0.2">
      <c r="B1939" s="107"/>
      <c r="C1939" s="106"/>
      <c r="D1939" s="114"/>
      <c r="E1939" s="52"/>
      <c r="F1939" s="52"/>
      <c r="G1939" s="112"/>
      <c r="H1939" s="58"/>
    </row>
    <row r="1940" spans="2:8" x14ac:dyDescent="0.2">
      <c r="B1940" s="107"/>
      <c r="C1940" s="106"/>
      <c r="D1940" s="114"/>
      <c r="E1940" s="52"/>
      <c r="F1940" s="52"/>
      <c r="G1940" s="112"/>
      <c r="H1940" s="58"/>
    </row>
    <row r="1941" spans="2:8" x14ac:dyDescent="0.2">
      <c r="B1941" s="107"/>
      <c r="C1941" s="106"/>
      <c r="D1941" s="114"/>
      <c r="E1941" s="52"/>
      <c r="F1941" s="52"/>
      <c r="G1941" s="112"/>
      <c r="H1941" s="58"/>
    </row>
    <row r="1942" spans="2:8" x14ac:dyDescent="0.2">
      <c r="B1942" s="107"/>
      <c r="C1942" s="106"/>
      <c r="D1942" s="114"/>
      <c r="E1942" s="52"/>
      <c r="F1942" s="52"/>
      <c r="G1942" s="112"/>
      <c r="H1942" s="58"/>
    </row>
    <row r="1943" spans="2:8" x14ac:dyDescent="0.2">
      <c r="B1943" s="107"/>
      <c r="C1943" s="106"/>
      <c r="D1943" s="114"/>
      <c r="E1943" s="52"/>
      <c r="F1943" s="52"/>
      <c r="G1943" s="112"/>
      <c r="H1943" s="58"/>
    </row>
    <row r="1944" spans="2:8" x14ac:dyDescent="0.2">
      <c r="B1944" s="107"/>
      <c r="C1944" s="106"/>
      <c r="D1944" s="114"/>
      <c r="E1944" s="52"/>
      <c r="F1944" s="52"/>
      <c r="G1944" s="112"/>
      <c r="H1944" s="58"/>
    </row>
    <row r="1945" spans="2:8" x14ac:dyDescent="0.2">
      <c r="B1945" s="107"/>
      <c r="C1945" s="106"/>
      <c r="D1945" s="114"/>
      <c r="E1945" s="52"/>
      <c r="F1945" s="52"/>
      <c r="G1945" s="112"/>
      <c r="H1945" s="58"/>
    </row>
    <row r="1946" spans="2:8" x14ac:dyDescent="0.2">
      <c r="B1946" s="107"/>
      <c r="C1946" s="106"/>
      <c r="D1946" s="114"/>
      <c r="E1946" s="52"/>
      <c r="F1946" s="52"/>
      <c r="G1946" s="112"/>
      <c r="H1946" s="58"/>
    </row>
    <row r="1947" spans="2:8" x14ac:dyDescent="0.2">
      <c r="B1947" s="107"/>
      <c r="C1947" s="106"/>
      <c r="D1947" s="114"/>
      <c r="E1947" s="52"/>
      <c r="F1947" s="52"/>
      <c r="G1947" s="112"/>
      <c r="H1947" s="58"/>
    </row>
    <row r="1948" spans="2:8" x14ac:dyDescent="0.2">
      <c r="B1948" s="107"/>
      <c r="C1948" s="106"/>
      <c r="D1948" s="114"/>
      <c r="E1948" s="52"/>
      <c r="F1948" s="52"/>
      <c r="G1948" s="112"/>
      <c r="H1948" s="58"/>
    </row>
    <row r="1949" spans="2:8" x14ac:dyDescent="0.2">
      <c r="B1949" s="107"/>
      <c r="C1949" s="106"/>
      <c r="D1949" s="114"/>
      <c r="E1949" s="52"/>
      <c r="F1949" s="52"/>
      <c r="G1949" s="112"/>
      <c r="H1949" s="58"/>
    </row>
    <row r="1950" spans="2:8" x14ac:dyDescent="0.2">
      <c r="B1950" s="107"/>
      <c r="C1950" s="106"/>
      <c r="D1950" s="114"/>
      <c r="E1950" s="52"/>
      <c r="F1950" s="52"/>
      <c r="G1950" s="112"/>
      <c r="H1950" s="58"/>
    </row>
    <row r="1951" spans="2:8" x14ac:dyDescent="0.2">
      <c r="B1951" s="107"/>
      <c r="C1951" s="106"/>
      <c r="D1951" s="114"/>
      <c r="E1951" s="52"/>
      <c r="F1951" s="52"/>
      <c r="G1951" s="112"/>
      <c r="H1951" s="58"/>
    </row>
    <row r="1952" spans="2:8" x14ac:dyDescent="0.2">
      <c r="B1952" s="107"/>
      <c r="C1952" s="106"/>
      <c r="D1952" s="114"/>
      <c r="E1952" s="52"/>
      <c r="F1952" s="52"/>
      <c r="G1952" s="112"/>
      <c r="H1952" s="58"/>
    </row>
    <row r="1953" spans="2:8" x14ac:dyDescent="0.2">
      <c r="B1953" s="107"/>
      <c r="C1953" s="106"/>
      <c r="D1953" s="114"/>
      <c r="E1953" s="52"/>
      <c r="F1953" s="52"/>
      <c r="G1953" s="112"/>
      <c r="H1953" s="58"/>
    </row>
    <row r="1954" spans="2:8" x14ac:dyDescent="0.2">
      <c r="B1954" s="105"/>
      <c r="C1954" s="106"/>
      <c r="D1954" s="114"/>
      <c r="E1954" s="52"/>
      <c r="F1954" s="52"/>
      <c r="G1954" s="112"/>
      <c r="H1954" s="58"/>
    </row>
    <row r="1955" spans="2:8" x14ac:dyDescent="0.2">
      <c r="B1955" s="107"/>
      <c r="C1955" s="106"/>
      <c r="D1955" s="114"/>
      <c r="E1955" s="52"/>
      <c r="F1955" s="52"/>
      <c r="G1955" s="112"/>
      <c r="H1955" s="58"/>
    </row>
    <row r="1956" spans="2:8" x14ac:dyDescent="0.2">
      <c r="B1956" s="107"/>
      <c r="C1956" s="106"/>
      <c r="D1956" s="114"/>
      <c r="E1956" s="52"/>
      <c r="F1956" s="52"/>
      <c r="G1956" s="112"/>
      <c r="H1956" s="58"/>
    </row>
    <row r="1957" spans="2:8" x14ac:dyDescent="0.2">
      <c r="B1957" s="107"/>
      <c r="C1957" s="106"/>
      <c r="D1957" s="114"/>
      <c r="E1957" s="52"/>
      <c r="F1957" s="52"/>
      <c r="G1957" s="112"/>
      <c r="H1957" s="58"/>
    </row>
    <row r="1958" spans="2:8" x14ac:dyDescent="0.2">
      <c r="B1958" s="107"/>
      <c r="C1958" s="106"/>
      <c r="D1958" s="114"/>
      <c r="E1958" s="52"/>
      <c r="F1958" s="52"/>
      <c r="G1958" s="112"/>
      <c r="H1958" s="58"/>
    </row>
    <row r="1959" spans="2:8" x14ac:dyDescent="0.2">
      <c r="B1959" s="107"/>
      <c r="C1959" s="106"/>
      <c r="D1959" s="114"/>
      <c r="E1959" s="52"/>
      <c r="F1959" s="52"/>
      <c r="G1959" s="112"/>
      <c r="H1959" s="58"/>
    </row>
    <row r="1960" spans="2:8" x14ac:dyDescent="0.2">
      <c r="B1960" s="107"/>
      <c r="C1960" s="106"/>
      <c r="D1960" s="114"/>
      <c r="E1960" s="52"/>
      <c r="F1960" s="52"/>
      <c r="G1960" s="112"/>
      <c r="H1960" s="58"/>
    </row>
    <row r="1961" spans="2:8" x14ac:dyDescent="0.2">
      <c r="B1961" s="107"/>
      <c r="C1961" s="106"/>
      <c r="D1961" s="114"/>
      <c r="E1961" s="52"/>
      <c r="F1961" s="52"/>
      <c r="G1961" s="112"/>
      <c r="H1961" s="58"/>
    </row>
    <row r="1962" spans="2:8" x14ac:dyDescent="0.2">
      <c r="B1962" s="107"/>
      <c r="C1962" s="106"/>
      <c r="D1962" s="114"/>
      <c r="E1962" s="52"/>
      <c r="F1962" s="52"/>
      <c r="G1962" s="112"/>
      <c r="H1962" s="58"/>
    </row>
    <row r="1963" spans="2:8" x14ac:dyDescent="0.2">
      <c r="B1963" s="107"/>
      <c r="C1963" s="106"/>
      <c r="D1963" s="114"/>
      <c r="E1963" s="52"/>
      <c r="F1963" s="52"/>
      <c r="G1963" s="112"/>
      <c r="H1963" s="58"/>
    </row>
    <row r="1964" spans="2:8" x14ac:dyDescent="0.2">
      <c r="B1964" s="107"/>
      <c r="C1964" s="106"/>
      <c r="D1964" s="114"/>
      <c r="E1964" s="52"/>
      <c r="F1964" s="52"/>
      <c r="G1964" s="112"/>
      <c r="H1964" s="58"/>
    </row>
    <row r="1965" spans="2:8" x14ac:dyDescent="0.2">
      <c r="B1965" s="107"/>
      <c r="C1965" s="106"/>
      <c r="D1965" s="114"/>
      <c r="E1965" s="52"/>
      <c r="F1965" s="52"/>
      <c r="G1965" s="112"/>
      <c r="H1965" s="58"/>
    </row>
    <row r="1966" spans="2:8" x14ac:dyDescent="0.2">
      <c r="B1966" s="107"/>
      <c r="C1966" s="106"/>
      <c r="D1966" s="114"/>
      <c r="E1966" s="52"/>
      <c r="F1966" s="52"/>
      <c r="G1966" s="112"/>
      <c r="H1966" s="58"/>
    </row>
    <row r="1967" spans="2:8" x14ac:dyDescent="0.2">
      <c r="B1967" s="107"/>
      <c r="C1967" s="106"/>
      <c r="D1967" s="114"/>
      <c r="E1967" s="52"/>
      <c r="F1967" s="52"/>
      <c r="G1967" s="112"/>
      <c r="H1967" s="58"/>
    </row>
    <row r="1968" spans="2:8" x14ac:dyDescent="0.2">
      <c r="B1968" s="107"/>
      <c r="C1968" s="106"/>
      <c r="D1968" s="114"/>
      <c r="E1968" s="52"/>
      <c r="F1968" s="52"/>
      <c r="G1968" s="112"/>
      <c r="H1968" s="58"/>
    </row>
    <row r="1969" spans="2:8" x14ac:dyDescent="0.2">
      <c r="B1969" s="107"/>
      <c r="C1969" s="106"/>
      <c r="D1969" s="114"/>
      <c r="E1969" s="52"/>
      <c r="F1969" s="52"/>
      <c r="G1969" s="112"/>
      <c r="H1969" s="58"/>
    </row>
    <row r="1970" spans="2:8" x14ac:dyDescent="0.2">
      <c r="B1970" s="107"/>
      <c r="C1970" s="106"/>
      <c r="D1970" s="114"/>
      <c r="E1970" s="52"/>
      <c r="F1970" s="52"/>
      <c r="G1970" s="112"/>
      <c r="H1970" s="58"/>
    </row>
    <row r="1971" spans="2:8" x14ac:dyDescent="0.2">
      <c r="B1971" s="107"/>
      <c r="C1971" s="106"/>
      <c r="D1971" s="114"/>
      <c r="E1971" s="52"/>
      <c r="F1971" s="52"/>
      <c r="G1971" s="112"/>
      <c r="H1971" s="58"/>
    </row>
    <row r="1972" spans="2:8" x14ac:dyDescent="0.2">
      <c r="B1972" s="107"/>
      <c r="C1972" s="106"/>
      <c r="D1972" s="114"/>
      <c r="E1972" s="52"/>
      <c r="F1972" s="52"/>
      <c r="G1972" s="112"/>
      <c r="H1972" s="58"/>
    </row>
    <row r="1973" spans="2:8" x14ac:dyDescent="0.2">
      <c r="B1973" s="107"/>
      <c r="C1973" s="106"/>
      <c r="D1973" s="114"/>
      <c r="E1973" s="52"/>
      <c r="F1973" s="52"/>
      <c r="G1973" s="112"/>
      <c r="H1973" s="58"/>
    </row>
    <row r="1974" spans="2:8" x14ac:dyDescent="0.2">
      <c r="B1974" s="105"/>
      <c r="C1974" s="106"/>
      <c r="D1974" s="114"/>
      <c r="E1974" s="52"/>
      <c r="F1974" s="52"/>
      <c r="G1974" s="112"/>
      <c r="H1974" s="58"/>
    </row>
    <row r="1975" spans="2:8" x14ac:dyDescent="0.2">
      <c r="B1975" s="107"/>
      <c r="C1975" s="106"/>
      <c r="D1975" s="114"/>
      <c r="E1975" s="52"/>
      <c r="F1975" s="52"/>
      <c r="G1975" s="112"/>
      <c r="H1975" s="58"/>
    </row>
    <row r="1976" spans="2:8" x14ac:dyDescent="0.2">
      <c r="B1976" s="107"/>
      <c r="C1976" s="106"/>
      <c r="D1976" s="114"/>
      <c r="E1976" s="52"/>
      <c r="F1976" s="52"/>
      <c r="G1976" s="112"/>
      <c r="H1976" s="58"/>
    </row>
    <row r="1977" spans="2:8" x14ac:dyDescent="0.2">
      <c r="B1977" s="107"/>
      <c r="C1977" s="106"/>
      <c r="D1977" s="114"/>
      <c r="E1977" s="52"/>
      <c r="F1977" s="52"/>
      <c r="G1977" s="112"/>
      <c r="H1977" s="58"/>
    </row>
    <row r="1978" spans="2:8" x14ac:dyDescent="0.2">
      <c r="B1978" s="107"/>
      <c r="C1978" s="106"/>
      <c r="D1978" s="114"/>
      <c r="E1978" s="52"/>
      <c r="F1978" s="52"/>
      <c r="G1978" s="112"/>
      <c r="H1978" s="58"/>
    </row>
    <row r="1979" spans="2:8" x14ac:dyDescent="0.2">
      <c r="B1979" s="107"/>
      <c r="C1979" s="106"/>
      <c r="D1979" s="114"/>
      <c r="E1979" s="52"/>
      <c r="F1979" s="52"/>
      <c r="G1979" s="112"/>
      <c r="H1979" s="58"/>
    </row>
    <row r="1980" spans="2:8" x14ac:dyDescent="0.2">
      <c r="B1980" s="107"/>
      <c r="C1980" s="106"/>
      <c r="D1980" s="114"/>
      <c r="E1980" s="52"/>
      <c r="F1980" s="52"/>
      <c r="G1980" s="112"/>
      <c r="H1980" s="58"/>
    </row>
    <row r="1981" spans="2:8" x14ac:dyDescent="0.2">
      <c r="B1981" s="107"/>
      <c r="C1981" s="106"/>
      <c r="D1981" s="114"/>
      <c r="E1981" s="52"/>
      <c r="F1981" s="52"/>
      <c r="G1981" s="112"/>
      <c r="H1981" s="58"/>
    </row>
    <row r="1982" spans="2:8" x14ac:dyDescent="0.2">
      <c r="B1982" s="107"/>
      <c r="C1982" s="106"/>
      <c r="D1982" s="114"/>
      <c r="E1982" s="52"/>
      <c r="F1982" s="52"/>
      <c r="G1982" s="112"/>
      <c r="H1982" s="58"/>
    </row>
    <row r="1983" spans="2:8" x14ac:dyDescent="0.2">
      <c r="B1983" s="107"/>
      <c r="C1983" s="106"/>
      <c r="D1983" s="114"/>
      <c r="E1983" s="52"/>
      <c r="F1983" s="52"/>
      <c r="G1983" s="112"/>
      <c r="H1983" s="58"/>
    </row>
    <row r="1984" spans="2:8" x14ac:dyDescent="0.2">
      <c r="B1984" s="107"/>
      <c r="C1984" s="106"/>
      <c r="D1984" s="114"/>
      <c r="E1984" s="52"/>
      <c r="F1984" s="52"/>
      <c r="G1984" s="112"/>
      <c r="H1984" s="58"/>
    </row>
    <row r="1985" spans="2:8" x14ac:dyDescent="0.2">
      <c r="B1985" s="107"/>
      <c r="C1985" s="106"/>
      <c r="D1985" s="114"/>
      <c r="E1985" s="52"/>
      <c r="F1985" s="52"/>
      <c r="G1985" s="112"/>
      <c r="H1985" s="58"/>
    </row>
    <row r="1986" spans="2:8" x14ac:dyDescent="0.2">
      <c r="B1986" s="107"/>
      <c r="C1986" s="106"/>
      <c r="D1986" s="114"/>
      <c r="E1986" s="52"/>
      <c r="F1986" s="52"/>
      <c r="G1986" s="112"/>
      <c r="H1986" s="58"/>
    </row>
    <row r="1987" spans="2:8" x14ac:dyDescent="0.2">
      <c r="B1987" s="107"/>
      <c r="C1987" s="106"/>
      <c r="D1987" s="114"/>
      <c r="E1987" s="52"/>
      <c r="F1987" s="52"/>
      <c r="G1987" s="112"/>
      <c r="H1987" s="58"/>
    </row>
    <row r="1988" spans="2:8" x14ac:dyDescent="0.2">
      <c r="B1988" s="107"/>
      <c r="C1988" s="106"/>
      <c r="D1988" s="114"/>
      <c r="E1988" s="52"/>
      <c r="F1988" s="52"/>
      <c r="G1988" s="112"/>
      <c r="H1988" s="58"/>
    </row>
    <row r="1989" spans="2:8" x14ac:dyDescent="0.2">
      <c r="B1989" s="107"/>
      <c r="C1989" s="106"/>
      <c r="D1989" s="114"/>
      <c r="E1989" s="52"/>
      <c r="F1989" s="52"/>
      <c r="G1989" s="112"/>
      <c r="H1989" s="58"/>
    </row>
    <row r="1990" spans="2:8" x14ac:dyDescent="0.2">
      <c r="B1990" s="107"/>
      <c r="C1990" s="106"/>
      <c r="D1990" s="114"/>
      <c r="E1990" s="52"/>
      <c r="F1990" s="52"/>
      <c r="G1990" s="112"/>
      <c r="H1990" s="58"/>
    </row>
    <row r="1991" spans="2:8" x14ac:dyDescent="0.2">
      <c r="B1991" s="107"/>
      <c r="C1991" s="106"/>
      <c r="D1991" s="114"/>
      <c r="E1991" s="52"/>
      <c r="F1991" s="52"/>
      <c r="G1991" s="112"/>
      <c r="H1991" s="58"/>
    </row>
    <row r="1992" spans="2:8" x14ac:dyDescent="0.2">
      <c r="B1992" s="107"/>
      <c r="C1992" s="106"/>
      <c r="D1992" s="114"/>
      <c r="E1992" s="52"/>
      <c r="F1992" s="52"/>
      <c r="G1992" s="112"/>
      <c r="H1992" s="58"/>
    </row>
    <row r="1993" spans="2:8" x14ac:dyDescent="0.2">
      <c r="B1993" s="107"/>
      <c r="C1993" s="106"/>
      <c r="D1993" s="114"/>
      <c r="E1993" s="52"/>
      <c r="F1993" s="52"/>
      <c r="G1993" s="112"/>
      <c r="H1993" s="58"/>
    </row>
    <row r="1994" spans="2:8" x14ac:dyDescent="0.2">
      <c r="B1994" s="105"/>
      <c r="C1994" s="106"/>
      <c r="D1994" s="114"/>
      <c r="E1994" s="52"/>
      <c r="F1994" s="52"/>
      <c r="G1994" s="112"/>
      <c r="H1994" s="58"/>
    </row>
    <row r="1995" spans="2:8" x14ac:dyDescent="0.2">
      <c r="B1995" s="107"/>
      <c r="C1995" s="106"/>
      <c r="D1995" s="114"/>
      <c r="E1995" s="52"/>
      <c r="F1995" s="52"/>
      <c r="G1995" s="112"/>
      <c r="H1995" s="58"/>
    </row>
    <row r="1996" spans="2:8" x14ac:dyDescent="0.2">
      <c r="B1996" s="107"/>
      <c r="C1996" s="106"/>
      <c r="D1996" s="114"/>
      <c r="E1996" s="52"/>
      <c r="F1996" s="52"/>
      <c r="G1996" s="112"/>
      <c r="H1996" s="58"/>
    </row>
    <row r="1997" spans="2:8" x14ac:dyDescent="0.2">
      <c r="B1997" s="107"/>
      <c r="C1997" s="106"/>
      <c r="D1997" s="114"/>
      <c r="E1997" s="52"/>
      <c r="F1997" s="52"/>
      <c r="G1997" s="112"/>
      <c r="H1997" s="58"/>
    </row>
    <row r="1998" spans="2:8" x14ac:dyDescent="0.2">
      <c r="B1998" s="107"/>
      <c r="C1998" s="106"/>
      <c r="D1998" s="114"/>
      <c r="E1998" s="52"/>
      <c r="F1998" s="52"/>
      <c r="G1998" s="112"/>
      <c r="H1998" s="58"/>
    </row>
    <row r="1999" spans="2:8" x14ac:dyDescent="0.2">
      <c r="B1999" s="107"/>
      <c r="C1999" s="106"/>
      <c r="D1999" s="114"/>
      <c r="E1999" s="52"/>
      <c r="F1999" s="52"/>
      <c r="G1999" s="112"/>
      <c r="H1999" s="58"/>
    </row>
    <row r="2000" spans="2:8" x14ac:dyDescent="0.2">
      <c r="B2000" s="105"/>
      <c r="C2000" s="106"/>
      <c r="D2000" s="114"/>
      <c r="E2000" s="52"/>
      <c r="F2000" s="52"/>
      <c r="G2000" s="112"/>
      <c r="H2000" s="58"/>
    </row>
    <row r="2001" spans="2:8" x14ac:dyDescent="0.2">
      <c r="B2001" s="107"/>
      <c r="C2001" s="106"/>
      <c r="D2001" s="114"/>
      <c r="E2001" s="52"/>
      <c r="F2001" s="52"/>
      <c r="G2001" s="112"/>
      <c r="H2001" s="58"/>
    </row>
    <row r="2002" spans="2:8" x14ac:dyDescent="0.2">
      <c r="B2002" s="107"/>
      <c r="C2002" s="106"/>
      <c r="D2002" s="114"/>
      <c r="E2002" s="52"/>
      <c r="F2002" s="52"/>
      <c r="G2002" s="112"/>
      <c r="H2002" s="58"/>
    </row>
    <row r="2003" spans="2:8" x14ac:dyDescent="0.2">
      <c r="B2003" s="107"/>
      <c r="C2003" s="106"/>
      <c r="D2003" s="114"/>
      <c r="E2003" s="52"/>
      <c r="F2003" s="52"/>
      <c r="G2003" s="112"/>
      <c r="H2003" s="58"/>
    </row>
    <row r="2004" spans="2:8" x14ac:dyDescent="0.2">
      <c r="B2004" s="107"/>
      <c r="C2004" s="106"/>
      <c r="D2004" s="114"/>
      <c r="E2004" s="52"/>
      <c r="F2004" s="52"/>
      <c r="G2004" s="112"/>
      <c r="H2004" s="58"/>
    </row>
    <row r="2005" spans="2:8" x14ac:dyDescent="0.2">
      <c r="B2005" s="107"/>
      <c r="C2005" s="106"/>
      <c r="D2005" s="114"/>
      <c r="E2005" s="52"/>
      <c r="F2005" s="52"/>
      <c r="G2005" s="112"/>
      <c r="H2005" s="58"/>
    </row>
    <row r="2006" spans="2:8" x14ac:dyDescent="0.2">
      <c r="B2006" s="107"/>
      <c r="C2006" s="106"/>
      <c r="D2006" s="114"/>
      <c r="E2006" s="52"/>
      <c r="F2006" s="52"/>
      <c r="G2006" s="112"/>
      <c r="H2006" s="58"/>
    </row>
    <row r="2007" spans="2:8" x14ac:dyDescent="0.2">
      <c r="B2007" s="107"/>
      <c r="C2007" s="106"/>
      <c r="D2007" s="114"/>
      <c r="E2007" s="52"/>
      <c r="F2007" s="52"/>
      <c r="G2007" s="112"/>
      <c r="H2007" s="58"/>
    </row>
    <row r="2008" spans="2:8" x14ac:dyDescent="0.2">
      <c r="B2008" s="107"/>
      <c r="C2008" s="106"/>
      <c r="D2008" s="114"/>
      <c r="E2008" s="52"/>
      <c r="F2008" s="52"/>
      <c r="G2008" s="112"/>
      <c r="H2008" s="58"/>
    </row>
    <row r="2009" spans="2:8" x14ac:dyDescent="0.2">
      <c r="B2009" s="107"/>
      <c r="C2009" s="106"/>
      <c r="D2009" s="114"/>
      <c r="E2009" s="52"/>
      <c r="F2009" s="52"/>
      <c r="G2009" s="112"/>
      <c r="H2009" s="58"/>
    </row>
    <row r="2010" spans="2:8" x14ac:dyDescent="0.2">
      <c r="B2010" s="105"/>
      <c r="C2010" s="106"/>
      <c r="D2010" s="114"/>
      <c r="E2010" s="52"/>
      <c r="F2010" s="52"/>
      <c r="G2010" s="112"/>
      <c r="H2010" s="58"/>
    </row>
    <row r="2011" spans="2:8" x14ac:dyDescent="0.2">
      <c r="B2011" s="107"/>
      <c r="C2011" s="106"/>
      <c r="D2011" s="114"/>
      <c r="E2011" s="52"/>
      <c r="F2011" s="52"/>
      <c r="G2011" s="112"/>
      <c r="H2011" s="58"/>
    </row>
    <row r="2012" spans="2:8" x14ac:dyDescent="0.2">
      <c r="B2012" s="107"/>
      <c r="C2012" s="106"/>
      <c r="D2012" s="114"/>
      <c r="E2012" s="52"/>
      <c r="F2012" s="52"/>
      <c r="G2012" s="112"/>
      <c r="H2012" s="58"/>
    </row>
    <row r="2013" spans="2:8" x14ac:dyDescent="0.2">
      <c r="B2013" s="107"/>
      <c r="C2013" s="106"/>
      <c r="D2013" s="114"/>
      <c r="E2013" s="52"/>
      <c r="F2013" s="52"/>
      <c r="G2013" s="112"/>
      <c r="H2013" s="58"/>
    </row>
    <row r="2014" spans="2:8" x14ac:dyDescent="0.2">
      <c r="B2014" s="107"/>
      <c r="C2014" s="106"/>
      <c r="D2014" s="114"/>
      <c r="E2014" s="52"/>
      <c r="F2014" s="52"/>
      <c r="G2014" s="112"/>
      <c r="H2014" s="58"/>
    </row>
    <row r="2015" spans="2:8" x14ac:dyDescent="0.2">
      <c r="B2015" s="107"/>
      <c r="C2015" s="106"/>
      <c r="D2015" s="114"/>
      <c r="E2015" s="52"/>
      <c r="F2015" s="52"/>
      <c r="G2015" s="112"/>
      <c r="H2015" s="58"/>
    </row>
    <row r="2016" spans="2:8" x14ac:dyDescent="0.2">
      <c r="B2016" s="105"/>
      <c r="C2016" s="106"/>
      <c r="D2016" s="114"/>
      <c r="E2016" s="52"/>
      <c r="F2016" s="52"/>
      <c r="G2016" s="112"/>
      <c r="H2016" s="58"/>
    </row>
    <row r="2017" spans="2:8" x14ac:dyDescent="0.2">
      <c r="B2017" s="107"/>
      <c r="C2017" s="106"/>
      <c r="D2017" s="114"/>
      <c r="E2017" s="52"/>
      <c r="F2017" s="52"/>
      <c r="G2017" s="112"/>
      <c r="H2017" s="58"/>
    </row>
    <row r="2018" spans="2:8" x14ac:dyDescent="0.2">
      <c r="B2018" s="107"/>
      <c r="C2018" s="106"/>
      <c r="D2018" s="114"/>
      <c r="E2018" s="52"/>
      <c r="F2018" s="52"/>
      <c r="G2018" s="112"/>
      <c r="H2018" s="58"/>
    </row>
    <row r="2019" spans="2:8" x14ac:dyDescent="0.2">
      <c r="B2019" s="107"/>
      <c r="C2019" s="106"/>
      <c r="D2019" s="114"/>
      <c r="E2019" s="52"/>
      <c r="F2019" s="52"/>
      <c r="G2019" s="112"/>
      <c r="H2019" s="58"/>
    </row>
    <row r="2020" spans="2:8" x14ac:dyDescent="0.2">
      <c r="B2020" s="107"/>
      <c r="C2020" s="106"/>
      <c r="D2020" s="114"/>
      <c r="E2020" s="52"/>
      <c r="F2020" s="52"/>
      <c r="G2020" s="112"/>
      <c r="H2020" s="58"/>
    </row>
    <row r="2021" spans="2:8" x14ac:dyDescent="0.2">
      <c r="B2021" s="107"/>
      <c r="C2021" s="106"/>
      <c r="D2021" s="114"/>
      <c r="E2021" s="52"/>
      <c r="F2021" s="52"/>
      <c r="G2021" s="112"/>
      <c r="H2021" s="58"/>
    </row>
    <row r="2022" spans="2:8" x14ac:dyDescent="0.2">
      <c r="B2022" s="107"/>
      <c r="C2022" s="106"/>
      <c r="D2022" s="114"/>
      <c r="E2022" s="52"/>
      <c r="F2022" s="52"/>
      <c r="G2022" s="112"/>
      <c r="H2022" s="58"/>
    </row>
    <row r="2023" spans="2:8" x14ac:dyDescent="0.2">
      <c r="B2023" s="107"/>
      <c r="C2023" s="106"/>
      <c r="D2023" s="114"/>
      <c r="E2023" s="52"/>
      <c r="F2023" s="52"/>
      <c r="G2023" s="112"/>
      <c r="H2023" s="58"/>
    </row>
    <row r="2024" spans="2:8" x14ac:dyDescent="0.2">
      <c r="B2024" s="107"/>
      <c r="C2024" s="106"/>
      <c r="D2024" s="114"/>
      <c r="E2024" s="52"/>
      <c r="F2024" s="52"/>
      <c r="G2024" s="112"/>
      <c r="H2024" s="58"/>
    </row>
    <row r="2025" spans="2:8" x14ac:dyDescent="0.2">
      <c r="B2025" s="107"/>
      <c r="C2025" s="106"/>
      <c r="D2025" s="114"/>
      <c r="E2025" s="52"/>
      <c r="F2025" s="52"/>
      <c r="G2025" s="112"/>
      <c r="H2025" s="58"/>
    </row>
    <row r="2026" spans="2:8" x14ac:dyDescent="0.2">
      <c r="B2026" s="107"/>
      <c r="C2026" s="106"/>
      <c r="D2026" s="114"/>
      <c r="E2026" s="52"/>
      <c r="F2026" s="52"/>
      <c r="G2026" s="112"/>
      <c r="H2026" s="58"/>
    </row>
    <row r="2027" spans="2:8" x14ac:dyDescent="0.2">
      <c r="B2027" s="107"/>
      <c r="C2027" s="106"/>
      <c r="D2027" s="114"/>
      <c r="E2027" s="52"/>
      <c r="F2027" s="52"/>
      <c r="G2027" s="112"/>
      <c r="H2027" s="58"/>
    </row>
    <row r="2028" spans="2:8" x14ac:dyDescent="0.2">
      <c r="B2028" s="105"/>
      <c r="C2028" s="106"/>
      <c r="D2028" s="114"/>
      <c r="E2028" s="52"/>
      <c r="F2028" s="52"/>
      <c r="G2028" s="112"/>
      <c r="H2028" s="58"/>
    </row>
    <row r="2029" spans="2:8" x14ac:dyDescent="0.2">
      <c r="B2029" s="107"/>
      <c r="C2029" s="106"/>
      <c r="D2029" s="114"/>
      <c r="E2029" s="52"/>
      <c r="F2029" s="52"/>
      <c r="G2029" s="112"/>
      <c r="H2029" s="58"/>
    </row>
    <row r="2030" spans="2:8" x14ac:dyDescent="0.2">
      <c r="B2030" s="107"/>
      <c r="C2030" s="106"/>
      <c r="D2030" s="114"/>
      <c r="E2030" s="52"/>
      <c r="F2030" s="52"/>
      <c r="G2030" s="112"/>
      <c r="H2030" s="58"/>
    </row>
    <row r="2031" spans="2:8" x14ac:dyDescent="0.2">
      <c r="B2031" s="107"/>
      <c r="C2031" s="106"/>
      <c r="D2031" s="114"/>
      <c r="E2031" s="52"/>
      <c r="F2031" s="52"/>
      <c r="G2031" s="112"/>
      <c r="H2031" s="58"/>
    </row>
    <row r="2032" spans="2:8" x14ac:dyDescent="0.2">
      <c r="B2032" s="107"/>
      <c r="C2032" s="106"/>
      <c r="D2032" s="114"/>
      <c r="E2032" s="52"/>
      <c r="F2032" s="52"/>
      <c r="G2032" s="112"/>
      <c r="H2032" s="58"/>
    </row>
    <row r="2033" spans="2:8" x14ac:dyDescent="0.2">
      <c r="B2033" s="107"/>
      <c r="C2033" s="106"/>
      <c r="D2033" s="114"/>
      <c r="E2033" s="52"/>
      <c r="F2033" s="52"/>
      <c r="G2033" s="112"/>
      <c r="H2033" s="58"/>
    </row>
    <row r="2034" spans="2:8" x14ac:dyDescent="0.2">
      <c r="B2034" s="107"/>
      <c r="C2034" s="106"/>
      <c r="D2034" s="114"/>
      <c r="E2034" s="52"/>
      <c r="F2034" s="52"/>
      <c r="G2034" s="112"/>
      <c r="H2034" s="58"/>
    </row>
    <row r="2035" spans="2:8" x14ac:dyDescent="0.2">
      <c r="B2035" s="107"/>
      <c r="C2035" s="106"/>
      <c r="D2035" s="114"/>
      <c r="E2035" s="52"/>
      <c r="F2035" s="52"/>
      <c r="G2035" s="112"/>
      <c r="H2035" s="58"/>
    </row>
    <row r="2036" spans="2:8" x14ac:dyDescent="0.2">
      <c r="B2036" s="107"/>
      <c r="C2036" s="106"/>
      <c r="D2036" s="114"/>
      <c r="E2036" s="52"/>
      <c r="F2036" s="52"/>
      <c r="G2036" s="112"/>
      <c r="H2036" s="58"/>
    </row>
    <row r="2037" spans="2:8" x14ac:dyDescent="0.2">
      <c r="B2037" s="107"/>
      <c r="C2037" s="106"/>
      <c r="D2037" s="114"/>
      <c r="E2037" s="52"/>
      <c r="F2037" s="52"/>
      <c r="G2037" s="112"/>
      <c r="H2037" s="58"/>
    </row>
    <row r="2038" spans="2:8" x14ac:dyDescent="0.2">
      <c r="B2038" s="105"/>
      <c r="C2038" s="106"/>
      <c r="D2038" s="114"/>
      <c r="E2038" s="52"/>
      <c r="F2038" s="52"/>
      <c r="G2038" s="112"/>
      <c r="H2038" s="58"/>
    </row>
    <row r="2039" spans="2:8" x14ac:dyDescent="0.2">
      <c r="B2039" s="107"/>
      <c r="C2039" s="106"/>
      <c r="D2039" s="114"/>
      <c r="E2039" s="52"/>
      <c r="F2039" s="52"/>
      <c r="G2039" s="112"/>
      <c r="H2039" s="58"/>
    </row>
    <row r="2040" spans="2:8" x14ac:dyDescent="0.2">
      <c r="B2040" s="107"/>
      <c r="C2040" s="106"/>
      <c r="D2040" s="114"/>
      <c r="E2040" s="52"/>
      <c r="F2040" s="52"/>
      <c r="G2040" s="112"/>
      <c r="H2040" s="58"/>
    </row>
    <row r="2041" spans="2:8" x14ac:dyDescent="0.2">
      <c r="B2041" s="107"/>
      <c r="C2041" s="106"/>
      <c r="D2041" s="114"/>
      <c r="E2041" s="52"/>
      <c r="F2041" s="52"/>
      <c r="G2041" s="112"/>
      <c r="H2041" s="58"/>
    </row>
    <row r="2042" spans="2:8" x14ac:dyDescent="0.2">
      <c r="B2042" s="107"/>
      <c r="C2042" s="106"/>
      <c r="D2042" s="114"/>
      <c r="E2042" s="52"/>
      <c r="F2042" s="52"/>
      <c r="G2042" s="112"/>
      <c r="H2042" s="58"/>
    </row>
    <row r="2043" spans="2:8" x14ac:dyDescent="0.2">
      <c r="B2043" s="105"/>
      <c r="C2043" s="106"/>
      <c r="D2043" s="114"/>
      <c r="E2043" s="52"/>
      <c r="F2043" s="52"/>
      <c r="G2043" s="112"/>
      <c r="H2043" s="58"/>
    </row>
    <row r="2044" spans="2:8" x14ac:dyDescent="0.2">
      <c r="B2044" s="107"/>
      <c r="C2044" s="106"/>
      <c r="D2044" s="114"/>
      <c r="E2044" s="52"/>
      <c r="F2044" s="52"/>
      <c r="G2044" s="112"/>
      <c r="H2044" s="58"/>
    </row>
    <row r="2045" spans="2:8" x14ac:dyDescent="0.2">
      <c r="B2045" s="107"/>
      <c r="C2045" s="106"/>
      <c r="D2045" s="114"/>
      <c r="E2045" s="52"/>
      <c r="F2045" s="52"/>
      <c r="G2045" s="112"/>
      <c r="H2045" s="58"/>
    </row>
    <row r="2046" spans="2:8" x14ac:dyDescent="0.2">
      <c r="B2046" s="107"/>
      <c r="C2046" s="106"/>
      <c r="D2046" s="114"/>
      <c r="E2046" s="52"/>
      <c r="F2046" s="52"/>
      <c r="G2046" s="112"/>
      <c r="H2046" s="58"/>
    </row>
    <row r="2047" spans="2:8" x14ac:dyDescent="0.2">
      <c r="B2047" s="107"/>
      <c r="C2047" s="106"/>
      <c r="D2047" s="114"/>
      <c r="E2047" s="52"/>
      <c r="F2047" s="52"/>
      <c r="G2047" s="112"/>
      <c r="H2047" s="58"/>
    </row>
    <row r="2048" spans="2:8" x14ac:dyDescent="0.2">
      <c r="B2048" s="107"/>
      <c r="C2048" s="106"/>
      <c r="D2048" s="114"/>
      <c r="E2048" s="52"/>
      <c r="F2048" s="52"/>
      <c r="G2048" s="112"/>
      <c r="H2048" s="58"/>
    </row>
    <row r="2049" spans="2:8" x14ac:dyDescent="0.2">
      <c r="B2049" s="107"/>
      <c r="C2049" s="106"/>
      <c r="D2049" s="114"/>
      <c r="E2049" s="52"/>
      <c r="F2049" s="52"/>
      <c r="G2049" s="112"/>
      <c r="H2049" s="58"/>
    </row>
    <row r="2050" spans="2:8" x14ac:dyDescent="0.2">
      <c r="B2050" s="105"/>
      <c r="C2050" s="106"/>
      <c r="D2050" s="114"/>
      <c r="E2050" s="52"/>
      <c r="F2050" s="52"/>
      <c r="G2050" s="112"/>
      <c r="H2050" s="58"/>
    </row>
    <row r="2051" spans="2:8" x14ac:dyDescent="0.2">
      <c r="B2051" s="107"/>
      <c r="C2051" s="106"/>
      <c r="D2051" s="114"/>
      <c r="E2051" s="52"/>
      <c r="F2051" s="52"/>
      <c r="G2051" s="112"/>
      <c r="H2051" s="58"/>
    </row>
    <row r="2052" spans="2:8" x14ac:dyDescent="0.2">
      <c r="B2052" s="107"/>
      <c r="C2052" s="106"/>
      <c r="D2052" s="114"/>
      <c r="E2052" s="52"/>
      <c r="F2052" s="52"/>
      <c r="G2052" s="112"/>
      <c r="H2052" s="58"/>
    </row>
    <row r="2053" spans="2:8" x14ac:dyDescent="0.2">
      <c r="B2053" s="107"/>
      <c r="C2053" s="106"/>
      <c r="D2053" s="114"/>
      <c r="E2053" s="52"/>
      <c r="F2053" s="52"/>
      <c r="G2053" s="112"/>
      <c r="H2053" s="58"/>
    </row>
    <row r="2054" spans="2:8" x14ac:dyDescent="0.2">
      <c r="B2054" s="107"/>
      <c r="C2054" s="106"/>
      <c r="D2054" s="114"/>
      <c r="E2054" s="52"/>
      <c r="F2054" s="52"/>
      <c r="G2054" s="112"/>
      <c r="H2054" s="58"/>
    </row>
    <row r="2055" spans="2:8" x14ac:dyDescent="0.2">
      <c r="B2055" s="107"/>
      <c r="C2055" s="106"/>
      <c r="D2055" s="114"/>
      <c r="E2055" s="52"/>
      <c r="F2055" s="52"/>
      <c r="G2055" s="112"/>
      <c r="H2055" s="58"/>
    </row>
    <row r="2056" spans="2:8" x14ac:dyDescent="0.2">
      <c r="B2056" s="107"/>
      <c r="C2056" s="106"/>
      <c r="D2056" s="114"/>
      <c r="E2056" s="52"/>
      <c r="F2056" s="52"/>
      <c r="G2056" s="112"/>
      <c r="H2056" s="58"/>
    </row>
    <row r="2057" spans="2:8" x14ac:dyDescent="0.2">
      <c r="B2057" s="107"/>
      <c r="C2057" s="106"/>
      <c r="D2057" s="114"/>
      <c r="E2057" s="52"/>
      <c r="F2057" s="52"/>
      <c r="G2057" s="112"/>
      <c r="H2057" s="58"/>
    </row>
    <row r="2058" spans="2:8" x14ac:dyDescent="0.2">
      <c r="B2058" s="107"/>
      <c r="C2058" s="106"/>
      <c r="D2058" s="114"/>
      <c r="E2058" s="52"/>
      <c r="F2058" s="52"/>
      <c r="G2058" s="112"/>
      <c r="H2058" s="58"/>
    </row>
    <row r="2059" spans="2:8" x14ac:dyDescent="0.2">
      <c r="B2059" s="107"/>
      <c r="C2059" s="106"/>
      <c r="D2059" s="114"/>
      <c r="E2059" s="52"/>
      <c r="F2059" s="52"/>
      <c r="G2059" s="112"/>
      <c r="H2059" s="58"/>
    </row>
    <row r="2060" spans="2:8" x14ac:dyDescent="0.2">
      <c r="B2060" s="107"/>
      <c r="C2060" s="106"/>
      <c r="D2060" s="114"/>
      <c r="E2060" s="52"/>
      <c r="F2060" s="52"/>
      <c r="G2060" s="112"/>
      <c r="H2060" s="58"/>
    </row>
    <row r="2061" spans="2:8" x14ac:dyDescent="0.2">
      <c r="B2061" s="107"/>
      <c r="C2061" s="106"/>
      <c r="D2061" s="114"/>
      <c r="E2061" s="52"/>
      <c r="F2061" s="52"/>
      <c r="G2061" s="112"/>
      <c r="H2061" s="58"/>
    </row>
    <row r="2062" spans="2:8" x14ac:dyDescent="0.2">
      <c r="B2062" s="107"/>
      <c r="C2062" s="106"/>
      <c r="D2062" s="114"/>
      <c r="E2062" s="52"/>
      <c r="F2062" s="52"/>
      <c r="G2062" s="112"/>
      <c r="H2062" s="58"/>
    </row>
    <row r="2063" spans="2:8" x14ac:dyDescent="0.2">
      <c r="B2063" s="107"/>
      <c r="C2063" s="106"/>
      <c r="D2063" s="114"/>
      <c r="E2063" s="52"/>
      <c r="F2063" s="52"/>
      <c r="G2063" s="112"/>
      <c r="H2063" s="58"/>
    </row>
    <row r="2064" spans="2:8" x14ac:dyDescent="0.2">
      <c r="B2064" s="107"/>
      <c r="C2064" s="106"/>
      <c r="D2064" s="114"/>
      <c r="E2064" s="52"/>
      <c r="F2064" s="52"/>
      <c r="G2064" s="112"/>
      <c r="H2064" s="58"/>
    </row>
    <row r="2065" spans="2:8" x14ac:dyDescent="0.2">
      <c r="B2065" s="107"/>
      <c r="C2065" s="106"/>
      <c r="D2065" s="114"/>
      <c r="E2065" s="52"/>
      <c r="F2065" s="52"/>
      <c r="G2065" s="112"/>
      <c r="H2065" s="58"/>
    </row>
    <row r="2066" spans="2:8" x14ac:dyDescent="0.2">
      <c r="B2066" s="107"/>
      <c r="C2066" s="106"/>
      <c r="D2066" s="114"/>
      <c r="E2066" s="52"/>
      <c r="F2066" s="52"/>
      <c r="G2066" s="112"/>
      <c r="H2066" s="58"/>
    </row>
    <row r="2067" spans="2:8" x14ac:dyDescent="0.2">
      <c r="B2067" s="107"/>
      <c r="C2067" s="106"/>
      <c r="D2067" s="114"/>
      <c r="E2067" s="52"/>
      <c r="F2067" s="52"/>
      <c r="G2067" s="112"/>
      <c r="H2067" s="58"/>
    </row>
    <row r="2068" spans="2:8" x14ac:dyDescent="0.2">
      <c r="B2068" s="105"/>
      <c r="C2068" s="106"/>
      <c r="D2068" s="114"/>
      <c r="E2068" s="52"/>
      <c r="F2068" s="52"/>
      <c r="G2068" s="112"/>
      <c r="H2068" s="58"/>
    </row>
    <row r="2069" spans="2:8" x14ac:dyDescent="0.2">
      <c r="B2069" s="107"/>
      <c r="C2069" s="106"/>
      <c r="D2069" s="114"/>
      <c r="E2069" s="52"/>
      <c r="F2069" s="52"/>
      <c r="G2069" s="112"/>
      <c r="H2069" s="58"/>
    </row>
    <row r="2070" spans="2:8" x14ac:dyDescent="0.2">
      <c r="B2070" s="107"/>
      <c r="C2070" s="106"/>
      <c r="D2070" s="114"/>
      <c r="E2070" s="52"/>
      <c r="F2070" s="52"/>
      <c r="G2070" s="112"/>
      <c r="H2070" s="58"/>
    </row>
    <row r="2071" spans="2:8" x14ac:dyDescent="0.2">
      <c r="B2071" s="107"/>
      <c r="C2071" s="106"/>
      <c r="D2071" s="114"/>
      <c r="E2071" s="52"/>
      <c r="F2071" s="52"/>
      <c r="G2071" s="112"/>
      <c r="H2071" s="58"/>
    </row>
    <row r="2072" spans="2:8" x14ac:dyDescent="0.2">
      <c r="B2072" s="107"/>
      <c r="C2072" s="106"/>
      <c r="D2072" s="114"/>
      <c r="E2072" s="52"/>
      <c r="F2072" s="52"/>
      <c r="G2072" s="112"/>
      <c r="H2072" s="58"/>
    </row>
    <row r="2073" spans="2:8" x14ac:dyDescent="0.2">
      <c r="B2073" s="107"/>
      <c r="C2073" s="106"/>
      <c r="D2073" s="114"/>
      <c r="E2073" s="52"/>
      <c r="F2073" s="52"/>
      <c r="G2073" s="112"/>
      <c r="H2073" s="58"/>
    </row>
    <row r="2074" spans="2:8" x14ac:dyDescent="0.2">
      <c r="B2074" s="107"/>
      <c r="C2074" s="106"/>
      <c r="D2074" s="114"/>
      <c r="E2074" s="52"/>
      <c r="F2074" s="52"/>
      <c r="G2074" s="112"/>
      <c r="H2074" s="58"/>
    </row>
    <row r="2075" spans="2:8" x14ac:dyDescent="0.2">
      <c r="B2075" s="107"/>
      <c r="C2075" s="106"/>
      <c r="D2075" s="114"/>
      <c r="E2075" s="52"/>
      <c r="F2075" s="52"/>
      <c r="G2075" s="112"/>
      <c r="H2075" s="58"/>
    </row>
    <row r="2076" spans="2:8" x14ac:dyDescent="0.2">
      <c r="B2076" s="107"/>
      <c r="C2076" s="106"/>
      <c r="D2076" s="114"/>
      <c r="E2076" s="52"/>
      <c r="F2076" s="52"/>
      <c r="G2076" s="112"/>
      <c r="H2076" s="58"/>
    </row>
    <row r="2077" spans="2:8" x14ac:dyDescent="0.2">
      <c r="B2077" s="107"/>
      <c r="C2077" s="106"/>
      <c r="D2077" s="114"/>
      <c r="E2077" s="52"/>
      <c r="F2077" s="52"/>
      <c r="G2077" s="112"/>
      <c r="H2077" s="58"/>
    </row>
    <row r="2078" spans="2:8" x14ac:dyDescent="0.2">
      <c r="B2078" s="107"/>
      <c r="C2078" s="106"/>
      <c r="D2078" s="114"/>
      <c r="E2078" s="52"/>
      <c r="F2078" s="52"/>
      <c r="G2078" s="112"/>
      <c r="H2078" s="58"/>
    </row>
    <row r="2079" spans="2:8" x14ac:dyDescent="0.2">
      <c r="B2079" s="107"/>
      <c r="C2079" s="106"/>
      <c r="D2079" s="114"/>
      <c r="E2079" s="52"/>
      <c r="F2079" s="52"/>
      <c r="G2079" s="112"/>
      <c r="H2079" s="58"/>
    </row>
    <row r="2080" spans="2:8" x14ac:dyDescent="0.2">
      <c r="B2080" s="107"/>
      <c r="C2080" s="106"/>
      <c r="D2080" s="114"/>
      <c r="E2080" s="52"/>
      <c r="F2080" s="52"/>
      <c r="G2080" s="112"/>
      <c r="H2080" s="58"/>
    </row>
    <row r="2081" spans="2:8" x14ac:dyDescent="0.2">
      <c r="B2081" s="107"/>
      <c r="C2081" s="106"/>
      <c r="D2081" s="114"/>
      <c r="E2081" s="52"/>
      <c r="F2081" s="52"/>
      <c r="G2081" s="112"/>
      <c r="H2081" s="58"/>
    </row>
    <row r="2082" spans="2:8" x14ac:dyDescent="0.2">
      <c r="B2082" s="107"/>
      <c r="C2082" s="106"/>
      <c r="D2082" s="114"/>
      <c r="E2082" s="52"/>
      <c r="F2082" s="52"/>
      <c r="G2082" s="112"/>
      <c r="H2082" s="58"/>
    </row>
    <row r="2083" spans="2:8" x14ac:dyDescent="0.2">
      <c r="B2083" s="107"/>
      <c r="C2083" s="106"/>
      <c r="D2083" s="114"/>
      <c r="E2083" s="52"/>
      <c r="F2083" s="52"/>
      <c r="G2083" s="112"/>
      <c r="H2083" s="58"/>
    </row>
    <row r="2084" spans="2:8" x14ac:dyDescent="0.2">
      <c r="B2084" s="107"/>
      <c r="C2084" s="106"/>
      <c r="D2084" s="114"/>
      <c r="E2084" s="52"/>
      <c r="F2084" s="52"/>
      <c r="G2084" s="112"/>
      <c r="H2084" s="58"/>
    </row>
    <row r="2085" spans="2:8" x14ac:dyDescent="0.2">
      <c r="B2085" s="107"/>
      <c r="C2085" s="106"/>
      <c r="D2085" s="114"/>
      <c r="E2085" s="52"/>
      <c r="F2085" s="52"/>
      <c r="G2085" s="112"/>
      <c r="H2085" s="58"/>
    </row>
    <row r="2086" spans="2:8" x14ac:dyDescent="0.2">
      <c r="B2086" s="105"/>
      <c r="C2086" s="106"/>
      <c r="D2086" s="114"/>
      <c r="E2086" s="52"/>
      <c r="F2086" s="52"/>
      <c r="G2086" s="112"/>
      <c r="H2086" s="58"/>
    </row>
    <row r="2087" spans="2:8" x14ac:dyDescent="0.2">
      <c r="B2087" s="107"/>
      <c r="C2087" s="106"/>
      <c r="D2087" s="114"/>
      <c r="E2087" s="52"/>
      <c r="F2087" s="52"/>
      <c r="G2087" s="112"/>
      <c r="H2087" s="58"/>
    </row>
    <row r="2088" spans="2:8" x14ac:dyDescent="0.2">
      <c r="B2088" s="107"/>
      <c r="C2088" s="106"/>
      <c r="D2088" s="114"/>
      <c r="E2088" s="52"/>
      <c r="F2088" s="52"/>
      <c r="G2088" s="112"/>
      <c r="H2088" s="58"/>
    </row>
    <row r="2089" spans="2:8" x14ac:dyDescent="0.2">
      <c r="B2089" s="107"/>
      <c r="C2089" s="106"/>
      <c r="D2089" s="114"/>
      <c r="E2089" s="52"/>
      <c r="F2089" s="52"/>
      <c r="G2089" s="112"/>
      <c r="H2089" s="58"/>
    </row>
    <row r="2090" spans="2:8" x14ac:dyDescent="0.2">
      <c r="B2090" s="107"/>
      <c r="C2090" s="106"/>
      <c r="D2090" s="114"/>
      <c r="E2090" s="52"/>
      <c r="F2090" s="52"/>
      <c r="G2090" s="112"/>
      <c r="H2090" s="58"/>
    </row>
    <row r="2091" spans="2:8" x14ac:dyDescent="0.2">
      <c r="B2091" s="107"/>
      <c r="C2091" s="106"/>
      <c r="D2091" s="114"/>
      <c r="E2091" s="52"/>
      <c r="F2091" s="52"/>
      <c r="G2091" s="112"/>
      <c r="H2091" s="58"/>
    </row>
    <row r="2092" spans="2:8" x14ac:dyDescent="0.2">
      <c r="B2092" s="105"/>
      <c r="C2092" s="106"/>
      <c r="D2092" s="114"/>
      <c r="E2092" s="52"/>
      <c r="F2092" s="52"/>
      <c r="G2092" s="112"/>
      <c r="H2092" s="58"/>
    </row>
    <row r="2093" spans="2:8" x14ac:dyDescent="0.2">
      <c r="B2093" s="107"/>
      <c r="C2093" s="106"/>
      <c r="D2093" s="114"/>
      <c r="E2093" s="52"/>
      <c r="F2093" s="52"/>
      <c r="G2093" s="112"/>
      <c r="H2093" s="58"/>
    </row>
    <row r="2094" spans="2:8" x14ac:dyDescent="0.2">
      <c r="B2094" s="107"/>
      <c r="C2094" s="106"/>
      <c r="D2094" s="114"/>
      <c r="E2094" s="52"/>
      <c r="F2094" s="52"/>
      <c r="G2094" s="112"/>
      <c r="H2094" s="58"/>
    </row>
    <row r="2095" spans="2:8" x14ac:dyDescent="0.2">
      <c r="B2095" s="107"/>
      <c r="C2095" s="106"/>
      <c r="D2095" s="114"/>
      <c r="E2095" s="52"/>
      <c r="F2095" s="52"/>
      <c r="G2095" s="112"/>
      <c r="H2095" s="58"/>
    </row>
    <row r="2096" spans="2:8" x14ac:dyDescent="0.2">
      <c r="B2096" s="107"/>
      <c r="C2096" s="106"/>
      <c r="D2096" s="114"/>
      <c r="E2096" s="52"/>
      <c r="F2096" s="52"/>
      <c r="G2096" s="112"/>
      <c r="H2096" s="58"/>
    </row>
    <row r="2097" spans="2:8" x14ac:dyDescent="0.2">
      <c r="B2097" s="107"/>
      <c r="C2097" s="106"/>
      <c r="D2097" s="114"/>
      <c r="E2097" s="52"/>
      <c r="F2097" s="52"/>
      <c r="G2097" s="112"/>
      <c r="H2097" s="58"/>
    </row>
    <row r="2098" spans="2:8" x14ac:dyDescent="0.2">
      <c r="B2098" s="107"/>
      <c r="C2098" s="106"/>
      <c r="D2098" s="114"/>
      <c r="E2098" s="52"/>
      <c r="F2098" s="52"/>
      <c r="G2098" s="112"/>
      <c r="H2098" s="58"/>
    </row>
    <row r="2099" spans="2:8" x14ac:dyDescent="0.2">
      <c r="B2099" s="105"/>
      <c r="C2099" s="106"/>
      <c r="D2099" s="114"/>
      <c r="E2099" s="52"/>
      <c r="F2099" s="52"/>
      <c r="G2099" s="112"/>
      <c r="H2099" s="58"/>
    </row>
    <row r="2100" spans="2:8" x14ac:dyDescent="0.2">
      <c r="B2100" s="107"/>
      <c r="C2100" s="106"/>
      <c r="D2100" s="114"/>
      <c r="E2100" s="52"/>
      <c r="F2100" s="52"/>
      <c r="G2100" s="112"/>
      <c r="H2100" s="58"/>
    </row>
    <row r="2101" spans="2:8" x14ac:dyDescent="0.2">
      <c r="B2101" s="107"/>
      <c r="C2101" s="106"/>
      <c r="D2101" s="114"/>
      <c r="E2101" s="52"/>
      <c r="F2101" s="52"/>
      <c r="G2101" s="112"/>
      <c r="H2101" s="58"/>
    </row>
    <row r="2102" spans="2:8" x14ac:dyDescent="0.2">
      <c r="B2102" s="107"/>
      <c r="C2102" s="106"/>
      <c r="D2102" s="114"/>
      <c r="E2102" s="52"/>
      <c r="F2102" s="52"/>
      <c r="G2102" s="112"/>
      <c r="H2102" s="58"/>
    </row>
    <row r="2103" spans="2:8" x14ac:dyDescent="0.2">
      <c r="B2103" s="107"/>
      <c r="C2103" s="106"/>
      <c r="D2103" s="114"/>
      <c r="E2103" s="52"/>
      <c r="F2103" s="52"/>
      <c r="G2103" s="112"/>
      <c r="H2103" s="58"/>
    </row>
    <row r="2104" spans="2:8" x14ac:dyDescent="0.2">
      <c r="B2104" s="107"/>
      <c r="C2104" s="106"/>
      <c r="D2104" s="114"/>
      <c r="E2104" s="52"/>
      <c r="F2104" s="52"/>
      <c r="G2104" s="112"/>
      <c r="H2104" s="58"/>
    </row>
    <row r="2105" spans="2:8" x14ac:dyDescent="0.2">
      <c r="B2105" s="107"/>
      <c r="C2105" s="106"/>
      <c r="D2105" s="114"/>
      <c r="E2105" s="52"/>
      <c r="F2105" s="52"/>
      <c r="G2105" s="112"/>
      <c r="H2105" s="58"/>
    </row>
    <row r="2106" spans="2:8" x14ac:dyDescent="0.2">
      <c r="B2106" s="107"/>
      <c r="C2106" s="106"/>
      <c r="D2106" s="114"/>
      <c r="E2106" s="52"/>
      <c r="F2106" s="52"/>
      <c r="G2106" s="112"/>
      <c r="H2106" s="58"/>
    </row>
    <row r="2107" spans="2:8" x14ac:dyDescent="0.2">
      <c r="B2107" s="107"/>
      <c r="C2107" s="106"/>
      <c r="D2107" s="114"/>
      <c r="E2107" s="52"/>
      <c r="F2107" s="52"/>
      <c r="G2107" s="112"/>
      <c r="H2107" s="58"/>
    </row>
    <row r="2108" spans="2:8" x14ac:dyDescent="0.2">
      <c r="B2108" s="107"/>
      <c r="C2108" s="106"/>
      <c r="D2108" s="114"/>
      <c r="E2108" s="52"/>
      <c r="F2108" s="52"/>
      <c r="G2108" s="112"/>
      <c r="H2108" s="58"/>
    </row>
    <row r="2109" spans="2:8" x14ac:dyDescent="0.2">
      <c r="B2109" s="107"/>
      <c r="C2109" s="106"/>
      <c r="D2109" s="114"/>
      <c r="E2109" s="52"/>
      <c r="F2109" s="52"/>
      <c r="G2109" s="112"/>
      <c r="H2109" s="58"/>
    </row>
    <row r="2110" spans="2:8" x14ac:dyDescent="0.2">
      <c r="B2110" s="107"/>
      <c r="C2110" s="106"/>
      <c r="D2110" s="114"/>
      <c r="E2110" s="52"/>
      <c r="F2110" s="52"/>
      <c r="G2110" s="112"/>
      <c r="H2110" s="58"/>
    </row>
    <row r="2111" spans="2:8" x14ac:dyDescent="0.2">
      <c r="B2111" s="105"/>
      <c r="C2111" s="106"/>
      <c r="D2111" s="114"/>
      <c r="E2111" s="52"/>
      <c r="F2111" s="52"/>
      <c r="G2111" s="112"/>
      <c r="H2111" s="58"/>
    </row>
    <row r="2112" spans="2:8" x14ac:dyDescent="0.2">
      <c r="B2112" s="107"/>
      <c r="C2112" s="106"/>
      <c r="D2112" s="114"/>
      <c r="E2112" s="52"/>
      <c r="F2112" s="52"/>
      <c r="G2112" s="112"/>
      <c r="H2112" s="58"/>
    </row>
    <row r="2113" spans="2:8" x14ac:dyDescent="0.2">
      <c r="B2113" s="107"/>
      <c r="C2113" s="106"/>
      <c r="D2113" s="114"/>
      <c r="E2113" s="52"/>
      <c r="F2113" s="52"/>
      <c r="G2113" s="112"/>
      <c r="H2113" s="58"/>
    </row>
    <row r="2114" spans="2:8" x14ac:dyDescent="0.2">
      <c r="B2114" s="107"/>
      <c r="C2114" s="106"/>
      <c r="D2114" s="114"/>
      <c r="E2114" s="52"/>
      <c r="F2114" s="52"/>
      <c r="G2114" s="112"/>
      <c r="H2114" s="58"/>
    </row>
    <row r="2115" spans="2:8" x14ac:dyDescent="0.2">
      <c r="B2115" s="107"/>
      <c r="C2115" s="106"/>
      <c r="D2115" s="114"/>
      <c r="E2115" s="52"/>
      <c r="F2115" s="52"/>
      <c r="G2115" s="112"/>
      <c r="H2115" s="58"/>
    </row>
    <row r="2116" spans="2:8" x14ac:dyDescent="0.2">
      <c r="B2116" s="107"/>
      <c r="C2116" s="106"/>
      <c r="D2116" s="114"/>
      <c r="E2116" s="52"/>
      <c r="F2116" s="52"/>
      <c r="G2116" s="112"/>
      <c r="H2116" s="58"/>
    </row>
    <row r="2117" spans="2:8" x14ac:dyDescent="0.2">
      <c r="B2117" s="107"/>
      <c r="C2117" s="106"/>
      <c r="D2117" s="114"/>
      <c r="E2117" s="52"/>
      <c r="F2117" s="52"/>
      <c r="G2117" s="112"/>
      <c r="H2117" s="58"/>
    </row>
    <row r="2118" spans="2:8" x14ac:dyDescent="0.2">
      <c r="B2118" s="107"/>
      <c r="C2118" s="106"/>
      <c r="D2118" s="114"/>
      <c r="E2118" s="52"/>
      <c r="F2118" s="52"/>
      <c r="G2118" s="112"/>
      <c r="H2118" s="58"/>
    </row>
    <row r="2119" spans="2:8" x14ac:dyDescent="0.2">
      <c r="B2119" s="107"/>
      <c r="C2119" s="106"/>
      <c r="D2119" s="114"/>
      <c r="E2119" s="52"/>
      <c r="F2119" s="52"/>
      <c r="G2119" s="112"/>
      <c r="H2119" s="58"/>
    </row>
    <row r="2120" spans="2:8" x14ac:dyDescent="0.2">
      <c r="B2120" s="107"/>
      <c r="C2120" s="106"/>
      <c r="D2120" s="114"/>
      <c r="E2120" s="52"/>
      <c r="F2120" s="52"/>
      <c r="G2120" s="112"/>
      <c r="H2120" s="58"/>
    </row>
    <row r="2121" spans="2:8" x14ac:dyDescent="0.2">
      <c r="B2121" s="107"/>
      <c r="C2121" s="106"/>
      <c r="D2121" s="114"/>
      <c r="E2121" s="52"/>
      <c r="F2121" s="52"/>
      <c r="G2121" s="112"/>
      <c r="H2121" s="58"/>
    </row>
    <row r="2122" spans="2:8" x14ac:dyDescent="0.2">
      <c r="B2122" s="107"/>
      <c r="C2122" s="106"/>
      <c r="D2122" s="114"/>
      <c r="E2122" s="52"/>
      <c r="F2122" s="52"/>
      <c r="G2122" s="112"/>
      <c r="H2122" s="58"/>
    </row>
    <row r="2123" spans="2:8" x14ac:dyDescent="0.2">
      <c r="B2123" s="107"/>
      <c r="C2123" s="106"/>
      <c r="D2123" s="114"/>
      <c r="E2123" s="52"/>
      <c r="F2123" s="52"/>
      <c r="G2123" s="112"/>
      <c r="H2123" s="58"/>
    </row>
    <row r="2124" spans="2:8" x14ac:dyDescent="0.2">
      <c r="B2124" s="107"/>
      <c r="C2124" s="106"/>
      <c r="D2124" s="114"/>
      <c r="E2124" s="52"/>
      <c r="F2124" s="52"/>
      <c r="G2124" s="112"/>
      <c r="H2124" s="58"/>
    </row>
    <row r="2125" spans="2:8" x14ac:dyDescent="0.2">
      <c r="B2125" s="105"/>
      <c r="C2125" s="106"/>
      <c r="D2125" s="114"/>
      <c r="E2125" s="52"/>
      <c r="F2125" s="52"/>
      <c r="G2125" s="112"/>
      <c r="H2125" s="58"/>
    </row>
    <row r="2126" spans="2:8" x14ac:dyDescent="0.2">
      <c r="B2126" s="107"/>
      <c r="C2126" s="106"/>
      <c r="D2126" s="114"/>
      <c r="E2126" s="52"/>
      <c r="F2126" s="52"/>
      <c r="G2126" s="112"/>
      <c r="H2126" s="58"/>
    </row>
    <row r="2127" spans="2:8" x14ac:dyDescent="0.2">
      <c r="B2127" s="107"/>
      <c r="C2127" s="106"/>
      <c r="D2127" s="114"/>
      <c r="E2127" s="52"/>
      <c r="F2127" s="52"/>
      <c r="G2127" s="112"/>
      <c r="H2127" s="58"/>
    </row>
    <row r="2128" spans="2:8" x14ac:dyDescent="0.2">
      <c r="B2128" s="107"/>
      <c r="C2128" s="106"/>
      <c r="D2128" s="114"/>
      <c r="E2128" s="52"/>
      <c r="F2128" s="52"/>
      <c r="G2128" s="112"/>
      <c r="H2128" s="58"/>
    </row>
    <row r="2129" spans="2:8" x14ac:dyDescent="0.2">
      <c r="B2129" s="107"/>
      <c r="C2129" s="106"/>
      <c r="D2129" s="114"/>
      <c r="E2129" s="52"/>
      <c r="F2129" s="52"/>
      <c r="G2129" s="112"/>
      <c r="H2129" s="58"/>
    </row>
    <row r="2130" spans="2:8" x14ac:dyDescent="0.2">
      <c r="B2130" s="107"/>
      <c r="C2130" s="106"/>
      <c r="D2130" s="114"/>
      <c r="E2130" s="52"/>
      <c r="F2130" s="52"/>
      <c r="G2130" s="112"/>
      <c r="H2130" s="58"/>
    </row>
    <row r="2131" spans="2:8" x14ac:dyDescent="0.2">
      <c r="B2131" s="107"/>
      <c r="C2131" s="106"/>
      <c r="D2131" s="114"/>
      <c r="E2131" s="52"/>
      <c r="F2131" s="52"/>
      <c r="G2131" s="112"/>
      <c r="H2131" s="58"/>
    </row>
    <row r="2132" spans="2:8" x14ac:dyDescent="0.2">
      <c r="B2132" s="107"/>
      <c r="C2132" s="106"/>
      <c r="D2132" s="114"/>
      <c r="E2132" s="52"/>
      <c r="F2132" s="52"/>
      <c r="G2132" s="112"/>
      <c r="H2132" s="58"/>
    </row>
    <row r="2133" spans="2:8" x14ac:dyDescent="0.2">
      <c r="B2133" s="107"/>
      <c r="C2133" s="106"/>
      <c r="D2133" s="114"/>
      <c r="E2133" s="52"/>
      <c r="F2133" s="52"/>
      <c r="G2133" s="112"/>
      <c r="H2133" s="58"/>
    </row>
    <row r="2134" spans="2:8" x14ac:dyDescent="0.2">
      <c r="B2134" s="105"/>
      <c r="C2134" s="106"/>
      <c r="D2134" s="114"/>
      <c r="E2134" s="52"/>
      <c r="F2134" s="52"/>
      <c r="G2134" s="112"/>
      <c r="H2134" s="58"/>
    </row>
    <row r="2135" spans="2:8" x14ac:dyDescent="0.2">
      <c r="B2135" s="107"/>
      <c r="C2135" s="106"/>
      <c r="D2135" s="114"/>
      <c r="E2135" s="52"/>
      <c r="F2135" s="52"/>
      <c r="G2135" s="112"/>
      <c r="H2135" s="58"/>
    </row>
    <row r="2136" spans="2:8" x14ac:dyDescent="0.2">
      <c r="B2136" s="107"/>
      <c r="C2136" s="106"/>
      <c r="D2136" s="114"/>
      <c r="E2136" s="52"/>
      <c r="F2136" s="52"/>
      <c r="G2136" s="112"/>
      <c r="H2136" s="58"/>
    </row>
    <row r="2137" spans="2:8" x14ac:dyDescent="0.2">
      <c r="B2137" s="107"/>
      <c r="C2137" s="106"/>
      <c r="D2137" s="114"/>
      <c r="E2137" s="52"/>
      <c r="F2137" s="52"/>
      <c r="G2137" s="112"/>
      <c r="H2137" s="58"/>
    </row>
    <row r="2138" spans="2:8" x14ac:dyDescent="0.2">
      <c r="B2138" s="107"/>
      <c r="C2138" s="106"/>
      <c r="D2138" s="114"/>
      <c r="E2138" s="52"/>
      <c r="F2138" s="52"/>
      <c r="G2138" s="112"/>
      <c r="H2138" s="58"/>
    </row>
    <row r="2139" spans="2:8" x14ac:dyDescent="0.2">
      <c r="B2139" s="105"/>
      <c r="C2139" s="106"/>
      <c r="D2139" s="114"/>
      <c r="E2139" s="52"/>
      <c r="F2139" s="52"/>
      <c r="G2139" s="112"/>
      <c r="H2139" s="58"/>
    </row>
    <row r="2140" spans="2:8" x14ac:dyDescent="0.2">
      <c r="B2140" s="107"/>
      <c r="C2140" s="106"/>
      <c r="D2140" s="114"/>
      <c r="E2140" s="52"/>
      <c r="F2140" s="52"/>
      <c r="G2140" s="112"/>
      <c r="H2140" s="58"/>
    </row>
    <row r="2141" spans="2:8" x14ac:dyDescent="0.2">
      <c r="B2141" s="107"/>
      <c r="C2141" s="106"/>
      <c r="D2141" s="114"/>
      <c r="E2141" s="52"/>
      <c r="F2141" s="52"/>
      <c r="G2141" s="112"/>
      <c r="H2141" s="58"/>
    </row>
    <row r="2142" spans="2:8" x14ac:dyDescent="0.2">
      <c r="B2142" s="107"/>
      <c r="C2142" s="106"/>
      <c r="D2142" s="114"/>
      <c r="E2142" s="52"/>
      <c r="F2142" s="52"/>
      <c r="G2142" s="112"/>
      <c r="H2142" s="58"/>
    </row>
    <row r="2143" spans="2:8" x14ac:dyDescent="0.2">
      <c r="B2143" s="107"/>
      <c r="C2143" s="106"/>
      <c r="D2143" s="114"/>
      <c r="E2143" s="52"/>
      <c r="F2143" s="52"/>
      <c r="G2143" s="112"/>
      <c r="H2143" s="58"/>
    </row>
    <row r="2144" spans="2:8" x14ac:dyDescent="0.2">
      <c r="B2144" s="107"/>
      <c r="C2144" s="106"/>
      <c r="D2144" s="114"/>
      <c r="E2144" s="52"/>
      <c r="F2144" s="52"/>
      <c r="G2144" s="112"/>
      <c r="H2144" s="58"/>
    </row>
    <row r="2145" spans="2:8" x14ac:dyDescent="0.2">
      <c r="B2145" s="107"/>
      <c r="C2145" s="106"/>
      <c r="D2145" s="114"/>
      <c r="E2145" s="52"/>
      <c r="F2145" s="52"/>
      <c r="G2145" s="112"/>
      <c r="H2145" s="58"/>
    </row>
    <row r="2146" spans="2:8" x14ac:dyDescent="0.2">
      <c r="B2146" s="107"/>
      <c r="C2146" s="106"/>
      <c r="D2146" s="114"/>
      <c r="E2146" s="52"/>
      <c r="F2146" s="52"/>
      <c r="G2146" s="112"/>
      <c r="H2146" s="58"/>
    </row>
    <row r="2147" spans="2:8" x14ac:dyDescent="0.2">
      <c r="B2147" s="107"/>
      <c r="C2147" s="106"/>
      <c r="D2147" s="114"/>
      <c r="E2147" s="52"/>
      <c r="F2147" s="52"/>
      <c r="G2147" s="112"/>
      <c r="H2147" s="58"/>
    </row>
    <row r="2148" spans="2:8" x14ac:dyDescent="0.2">
      <c r="B2148" s="107"/>
      <c r="C2148" s="106"/>
      <c r="D2148" s="114"/>
      <c r="E2148" s="52"/>
      <c r="F2148" s="52"/>
      <c r="G2148" s="112"/>
      <c r="H2148" s="58"/>
    </row>
    <row r="2149" spans="2:8" x14ac:dyDescent="0.2">
      <c r="B2149" s="107"/>
      <c r="C2149" s="106"/>
      <c r="D2149" s="114"/>
      <c r="E2149" s="52"/>
      <c r="F2149" s="52"/>
      <c r="G2149" s="112"/>
      <c r="H2149" s="58"/>
    </row>
    <row r="2150" spans="2:8" x14ac:dyDescent="0.2">
      <c r="B2150" s="105"/>
      <c r="C2150" s="106"/>
      <c r="D2150" s="114"/>
      <c r="E2150" s="52"/>
      <c r="F2150" s="52"/>
      <c r="G2150" s="112"/>
      <c r="H2150" s="58"/>
    </row>
    <row r="2151" spans="2:8" x14ac:dyDescent="0.2">
      <c r="B2151" s="107"/>
      <c r="C2151" s="106"/>
      <c r="D2151" s="114"/>
      <c r="E2151" s="52"/>
      <c r="F2151" s="52"/>
      <c r="G2151" s="112"/>
      <c r="H2151" s="58"/>
    </row>
    <row r="2152" spans="2:8" x14ac:dyDescent="0.2">
      <c r="B2152" s="107"/>
      <c r="C2152" s="106"/>
      <c r="D2152" s="114"/>
      <c r="E2152" s="52"/>
      <c r="F2152" s="52"/>
      <c r="G2152" s="112"/>
      <c r="H2152" s="58"/>
    </row>
    <row r="2153" spans="2:8" x14ac:dyDescent="0.2">
      <c r="B2153" s="107"/>
      <c r="C2153" s="106"/>
      <c r="D2153" s="114"/>
      <c r="E2153" s="52"/>
      <c r="F2153" s="52"/>
      <c r="G2153" s="112"/>
      <c r="H2153" s="58"/>
    </row>
    <row r="2154" spans="2:8" x14ac:dyDescent="0.2">
      <c r="B2154" s="107"/>
      <c r="C2154" s="106"/>
      <c r="D2154" s="114"/>
      <c r="E2154" s="52"/>
      <c r="F2154" s="52"/>
      <c r="G2154" s="112"/>
      <c r="H2154" s="58"/>
    </row>
    <row r="2155" spans="2:8" x14ac:dyDescent="0.2">
      <c r="B2155" s="107"/>
      <c r="C2155" s="106"/>
      <c r="D2155" s="114"/>
      <c r="E2155" s="52"/>
      <c r="F2155" s="52"/>
      <c r="G2155" s="112"/>
      <c r="H2155" s="58"/>
    </row>
    <row r="2156" spans="2:8" x14ac:dyDescent="0.2">
      <c r="B2156" s="107"/>
      <c r="C2156" s="106"/>
      <c r="D2156" s="114"/>
      <c r="E2156" s="52"/>
      <c r="F2156" s="52"/>
      <c r="G2156" s="112"/>
      <c r="H2156" s="58"/>
    </row>
    <row r="2157" spans="2:8" x14ac:dyDescent="0.2">
      <c r="B2157" s="107"/>
      <c r="C2157" s="106"/>
      <c r="D2157" s="114"/>
      <c r="E2157" s="52"/>
      <c r="F2157" s="52"/>
      <c r="G2157" s="112"/>
      <c r="H2157" s="58"/>
    </row>
    <row r="2158" spans="2:8" x14ac:dyDescent="0.2">
      <c r="B2158" s="107"/>
      <c r="C2158" s="106"/>
      <c r="D2158" s="114"/>
      <c r="E2158" s="52"/>
      <c r="F2158" s="52"/>
      <c r="G2158" s="112"/>
      <c r="H2158" s="58"/>
    </row>
    <row r="2159" spans="2:8" x14ac:dyDescent="0.2">
      <c r="B2159" s="107"/>
      <c r="C2159" s="106"/>
      <c r="D2159" s="114"/>
      <c r="E2159" s="52"/>
      <c r="F2159" s="52"/>
      <c r="G2159" s="112"/>
      <c r="H2159" s="58"/>
    </row>
    <row r="2160" spans="2:8" x14ac:dyDescent="0.2">
      <c r="B2160" s="107"/>
      <c r="C2160" s="106"/>
      <c r="D2160" s="114"/>
      <c r="E2160" s="52"/>
      <c r="F2160" s="52"/>
      <c r="G2160" s="112"/>
      <c r="H2160" s="58"/>
    </row>
    <row r="2161" spans="2:8" x14ac:dyDescent="0.2">
      <c r="B2161" s="105"/>
      <c r="C2161" s="106"/>
      <c r="D2161" s="114"/>
      <c r="E2161" s="52"/>
      <c r="F2161" s="52"/>
      <c r="G2161" s="112"/>
      <c r="H2161" s="58"/>
    </row>
    <row r="2162" spans="2:8" x14ac:dyDescent="0.2">
      <c r="B2162" s="107"/>
      <c r="C2162" s="106"/>
      <c r="D2162" s="114"/>
      <c r="E2162" s="52"/>
      <c r="F2162" s="52"/>
      <c r="G2162" s="112"/>
      <c r="H2162" s="58"/>
    </row>
    <row r="2163" spans="2:8" x14ac:dyDescent="0.2">
      <c r="B2163" s="107"/>
      <c r="C2163" s="106"/>
      <c r="D2163" s="114"/>
      <c r="E2163" s="52"/>
      <c r="F2163" s="52"/>
      <c r="G2163" s="112"/>
      <c r="H2163" s="58"/>
    </row>
    <row r="2164" spans="2:8" x14ac:dyDescent="0.2">
      <c r="B2164" s="107"/>
      <c r="C2164" s="106"/>
      <c r="D2164" s="114"/>
      <c r="E2164" s="52"/>
      <c r="F2164" s="52"/>
      <c r="G2164" s="112"/>
      <c r="H2164" s="58"/>
    </row>
    <row r="2165" spans="2:8" x14ac:dyDescent="0.2">
      <c r="B2165" s="107"/>
      <c r="C2165" s="106"/>
      <c r="D2165" s="114"/>
      <c r="E2165" s="52"/>
      <c r="F2165" s="52"/>
      <c r="G2165" s="112"/>
      <c r="H2165" s="58"/>
    </row>
    <row r="2166" spans="2:8" x14ac:dyDescent="0.2">
      <c r="B2166" s="105"/>
      <c r="C2166" s="106"/>
      <c r="D2166" s="114"/>
      <c r="E2166" s="52"/>
      <c r="F2166" s="52"/>
      <c r="G2166" s="112"/>
      <c r="H2166" s="58"/>
    </row>
    <row r="2167" spans="2:8" x14ac:dyDescent="0.2">
      <c r="B2167" s="107"/>
      <c r="C2167" s="106"/>
      <c r="D2167" s="114"/>
      <c r="E2167" s="52"/>
      <c r="F2167" s="52"/>
      <c r="G2167" s="112"/>
      <c r="H2167" s="58"/>
    </row>
    <row r="2168" spans="2:8" x14ac:dyDescent="0.2">
      <c r="B2168" s="107"/>
      <c r="C2168" s="106"/>
      <c r="D2168" s="114"/>
      <c r="E2168" s="52"/>
      <c r="F2168" s="52"/>
      <c r="G2168" s="112"/>
      <c r="H2168" s="58"/>
    </row>
    <row r="2169" spans="2:8" x14ac:dyDescent="0.2">
      <c r="B2169" s="107"/>
      <c r="C2169" s="106"/>
      <c r="D2169" s="114"/>
      <c r="E2169" s="52"/>
      <c r="F2169" s="52"/>
      <c r="G2169" s="112"/>
      <c r="H2169" s="58"/>
    </row>
    <row r="2170" spans="2:8" x14ac:dyDescent="0.2">
      <c r="B2170" s="107"/>
      <c r="C2170" s="106"/>
      <c r="D2170" s="114"/>
      <c r="E2170" s="52"/>
      <c r="F2170" s="52"/>
      <c r="G2170" s="112"/>
      <c r="H2170" s="58"/>
    </row>
    <row r="2171" spans="2:8" x14ac:dyDescent="0.2">
      <c r="B2171" s="107"/>
      <c r="C2171" s="106"/>
      <c r="D2171" s="114"/>
      <c r="E2171" s="52"/>
      <c r="F2171" s="52"/>
      <c r="G2171" s="112"/>
      <c r="H2171" s="58"/>
    </row>
    <row r="2172" spans="2:8" x14ac:dyDescent="0.2">
      <c r="B2172" s="105"/>
      <c r="C2172" s="106"/>
      <c r="D2172" s="114"/>
      <c r="E2172" s="52"/>
      <c r="F2172" s="52"/>
      <c r="G2172" s="112"/>
      <c r="H2172" s="58"/>
    </row>
    <row r="2173" spans="2:8" x14ac:dyDescent="0.2">
      <c r="B2173" s="107"/>
      <c r="C2173" s="106"/>
      <c r="D2173" s="114"/>
      <c r="E2173" s="52"/>
      <c r="F2173" s="52"/>
      <c r="G2173" s="112"/>
      <c r="H2173" s="58"/>
    </row>
    <row r="2174" spans="2:8" x14ac:dyDescent="0.2">
      <c r="B2174" s="107"/>
      <c r="C2174" s="106"/>
      <c r="D2174" s="114"/>
      <c r="E2174" s="52"/>
      <c r="F2174" s="52"/>
      <c r="G2174" s="112"/>
      <c r="H2174" s="58"/>
    </row>
    <row r="2175" spans="2:8" x14ac:dyDescent="0.2">
      <c r="B2175" s="107"/>
      <c r="C2175" s="106"/>
      <c r="D2175" s="114"/>
      <c r="E2175" s="52"/>
      <c r="F2175" s="52"/>
      <c r="G2175" s="112"/>
      <c r="H2175" s="58"/>
    </row>
    <row r="2176" spans="2:8" x14ac:dyDescent="0.2">
      <c r="B2176" s="107"/>
      <c r="C2176" s="106"/>
      <c r="D2176" s="114"/>
      <c r="E2176" s="52"/>
      <c r="F2176" s="52"/>
      <c r="G2176" s="112"/>
      <c r="H2176" s="58"/>
    </row>
    <row r="2177" spans="2:8" x14ac:dyDescent="0.2">
      <c r="B2177" s="107"/>
      <c r="C2177" s="106"/>
      <c r="D2177" s="114"/>
      <c r="E2177" s="52"/>
      <c r="F2177" s="52"/>
      <c r="G2177" s="112"/>
      <c r="H2177" s="58"/>
    </row>
    <row r="2178" spans="2:8" x14ac:dyDescent="0.2">
      <c r="B2178" s="107"/>
      <c r="C2178" s="106"/>
      <c r="D2178" s="114"/>
      <c r="E2178" s="52"/>
      <c r="F2178" s="52"/>
      <c r="G2178" s="112"/>
      <c r="H2178" s="58"/>
    </row>
    <row r="2179" spans="2:8" x14ac:dyDescent="0.2">
      <c r="B2179" s="107"/>
      <c r="C2179" s="106"/>
      <c r="D2179" s="114"/>
      <c r="E2179" s="52"/>
      <c r="F2179" s="52"/>
      <c r="G2179" s="112"/>
      <c r="H2179" s="58"/>
    </row>
    <row r="2180" spans="2:8" x14ac:dyDescent="0.2">
      <c r="B2180" s="107"/>
      <c r="C2180" s="106"/>
      <c r="D2180" s="114"/>
      <c r="E2180" s="52"/>
      <c r="F2180" s="52"/>
      <c r="G2180" s="112"/>
      <c r="H2180" s="58"/>
    </row>
    <row r="2181" spans="2:8" x14ac:dyDescent="0.2">
      <c r="B2181" s="107"/>
      <c r="C2181" s="106"/>
      <c r="D2181" s="114"/>
      <c r="E2181" s="52"/>
      <c r="F2181" s="52"/>
      <c r="G2181" s="112"/>
      <c r="H2181" s="58"/>
    </row>
    <row r="2182" spans="2:8" x14ac:dyDescent="0.2">
      <c r="B2182" s="107"/>
      <c r="C2182" s="106"/>
      <c r="D2182" s="114"/>
      <c r="E2182" s="52"/>
      <c r="F2182" s="52"/>
      <c r="G2182" s="112"/>
      <c r="H2182" s="58"/>
    </row>
    <row r="2183" spans="2:8" x14ac:dyDescent="0.2">
      <c r="B2183" s="105"/>
      <c r="C2183" s="106"/>
      <c r="D2183" s="114"/>
      <c r="E2183" s="52"/>
      <c r="F2183" s="52"/>
      <c r="G2183" s="112"/>
      <c r="H2183" s="58"/>
    </row>
    <row r="2184" spans="2:8" x14ac:dyDescent="0.2">
      <c r="B2184" s="107"/>
      <c r="C2184" s="106"/>
      <c r="D2184" s="114"/>
      <c r="E2184" s="52"/>
      <c r="F2184" s="52"/>
      <c r="G2184" s="112"/>
      <c r="H2184" s="58"/>
    </row>
    <row r="2185" spans="2:8" x14ac:dyDescent="0.2">
      <c r="B2185" s="107"/>
      <c r="C2185" s="106"/>
      <c r="D2185" s="114"/>
      <c r="E2185" s="52"/>
      <c r="F2185" s="52"/>
      <c r="G2185" s="112"/>
      <c r="H2185" s="58"/>
    </row>
    <row r="2186" spans="2:8" x14ac:dyDescent="0.2">
      <c r="B2186" s="107"/>
      <c r="C2186" s="106"/>
      <c r="D2186" s="114"/>
      <c r="E2186" s="52"/>
      <c r="F2186" s="52"/>
      <c r="G2186" s="112"/>
      <c r="H2186" s="58"/>
    </row>
    <row r="2187" spans="2:8" x14ac:dyDescent="0.2">
      <c r="B2187" s="107"/>
      <c r="C2187" s="106"/>
      <c r="D2187" s="114"/>
      <c r="E2187" s="52"/>
      <c r="F2187" s="52"/>
      <c r="G2187" s="112"/>
      <c r="H2187" s="58"/>
    </row>
    <row r="2188" spans="2:8" x14ac:dyDescent="0.2">
      <c r="B2188" s="107"/>
      <c r="C2188" s="106"/>
      <c r="D2188" s="114"/>
      <c r="E2188" s="52"/>
      <c r="F2188" s="52"/>
      <c r="G2188" s="112"/>
      <c r="H2188" s="58"/>
    </row>
    <row r="2189" spans="2:8" x14ac:dyDescent="0.2">
      <c r="B2189" s="107"/>
      <c r="C2189" s="106"/>
      <c r="D2189" s="114"/>
      <c r="E2189" s="52"/>
      <c r="F2189" s="52"/>
      <c r="G2189" s="112"/>
      <c r="H2189" s="58"/>
    </row>
    <row r="2190" spans="2:8" x14ac:dyDescent="0.2">
      <c r="B2190" s="107"/>
      <c r="C2190" s="106"/>
      <c r="D2190" s="114"/>
      <c r="E2190" s="52"/>
      <c r="F2190" s="52"/>
      <c r="G2190" s="112"/>
      <c r="H2190" s="58"/>
    </row>
    <row r="2191" spans="2:8" x14ac:dyDescent="0.2">
      <c r="B2191" s="107"/>
      <c r="C2191" s="106"/>
      <c r="D2191" s="114"/>
      <c r="E2191" s="52"/>
      <c r="F2191" s="52"/>
      <c r="G2191" s="112"/>
      <c r="H2191" s="58"/>
    </row>
    <row r="2192" spans="2:8" x14ac:dyDescent="0.2">
      <c r="B2192" s="107"/>
      <c r="C2192" s="106"/>
      <c r="D2192" s="114"/>
      <c r="E2192" s="52"/>
      <c r="F2192" s="52"/>
      <c r="G2192" s="112"/>
      <c r="H2192" s="58"/>
    </row>
    <row r="2193" spans="2:8" x14ac:dyDescent="0.2">
      <c r="B2193" s="107"/>
      <c r="C2193" s="106"/>
      <c r="D2193" s="114"/>
      <c r="E2193" s="52"/>
      <c r="F2193" s="52"/>
      <c r="G2193" s="112"/>
      <c r="H2193" s="58"/>
    </row>
    <row r="2194" spans="2:8" x14ac:dyDescent="0.2">
      <c r="B2194" s="105"/>
      <c r="C2194" s="106"/>
      <c r="D2194" s="114"/>
      <c r="E2194" s="52"/>
      <c r="F2194" s="52"/>
      <c r="G2194" s="112"/>
      <c r="H2194" s="58"/>
    </row>
    <row r="2195" spans="2:8" x14ac:dyDescent="0.2">
      <c r="B2195" s="107"/>
      <c r="C2195" s="106"/>
      <c r="D2195" s="114"/>
      <c r="E2195" s="52"/>
      <c r="F2195" s="52"/>
      <c r="G2195" s="112"/>
      <c r="H2195" s="58"/>
    </row>
    <row r="2196" spans="2:8" x14ac:dyDescent="0.2">
      <c r="B2196" s="107"/>
      <c r="C2196" s="106"/>
      <c r="D2196" s="114"/>
      <c r="E2196" s="52"/>
      <c r="F2196" s="52"/>
      <c r="G2196" s="112"/>
      <c r="H2196" s="58"/>
    </row>
    <row r="2197" spans="2:8" x14ac:dyDescent="0.2">
      <c r="B2197" s="107"/>
      <c r="C2197" s="106"/>
      <c r="D2197" s="114"/>
      <c r="E2197" s="52"/>
      <c r="F2197" s="52"/>
      <c r="G2197" s="112"/>
      <c r="H2197" s="58"/>
    </row>
    <row r="2198" spans="2:8" x14ac:dyDescent="0.2">
      <c r="B2198" s="107"/>
      <c r="C2198" s="106"/>
      <c r="D2198" s="114"/>
      <c r="E2198" s="52"/>
      <c r="F2198" s="52"/>
      <c r="G2198" s="112"/>
      <c r="H2198" s="58"/>
    </row>
    <row r="2199" spans="2:8" x14ac:dyDescent="0.2">
      <c r="B2199" s="107"/>
      <c r="C2199" s="106"/>
      <c r="D2199" s="114"/>
      <c r="E2199" s="52"/>
      <c r="F2199" s="52"/>
      <c r="G2199" s="112"/>
      <c r="H2199" s="58"/>
    </row>
    <row r="2200" spans="2:8" x14ac:dyDescent="0.2">
      <c r="B2200" s="107"/>
      <c r="C2200" s="106"/>
      <c r="D2200" s="114"/>
      <c r="E2200" s="52"/>
      <c r="F2200" s="52"/>
      <c r="G2200" s="112"/>
      <c r="H2200" s="58"/>
    </row>
    <row r="2201" spans="2:8" x14ac:dyDescent="0.2">
      <c r="B2201" s="107"/>
      <c r="C2201" s="106"/>
      <c r="D2201" s="114"/>
      <c r="E2201" s="52"/>
      <c r="F2201" s="52"/>
      <c r="G2201" s="112"/>
      <c r="H2201" s="58"/>
    </row>
    <row r="2202" spans="2:8" x14ac:dyDescent="0.2">
      <c r="B2202" s="107"/>
      <c r="C2202" s="106"/>
      <c r="D2202" s="114"/>
      <c r="E2202" s="52"/>
      <c r="F2202" s="52"/>
      <c r="G2202" s="112"/>
      <c r="H2202" s="58"/>
    </row>
    <row r="2203" spans="2:8" x14ac:dyDescent="0.2">
      <c r="B2203" s="107"/>
      <c r="C2203" s="106"/>
      <c r="D2203" s="114"/>
      <c r="E2203" s="52"/>
      <c r="F2203" s="52"/>
      <c r="G2203" s="112"/>
      <c r="H2203" s="58"/>
    </row>
    <row r="2204" spans="2:8" x14ac:dyDescent="0.2">
      <c r="B2204" s="107"/>
      <c r="C2204" s="106"/>
      <c r="D2204" s="114"/>
      <c r="E2204" s="52"/>
      <c r="F2204" s="52"/>
      <c r="G2204" s="112"/>
      <c r="H2204" s="58"/>
    </row>
    <row r="2205" spans="2:8" x14ac:dyDescent="0.2">
      <c r="B2205" s="105"/>
      <c r="C2205" s="106"/>
      <c r="D2205" s="114"/>
      <c r="E2205" s="52"/>
      <c r="F2205" s="52"/>
      <c r="G2205" s="112"/>
      <c r="H2205" s="58"/>
    </row>
    <row r="2206" spans="2:8" x14ac:dyDescent="0.2">
      <c r="B2206" s="107"/>
      <c r="C2206" s="106"/>
      <c r="D2206" s="114"/>
      <c r="E2206" s="52"/>
      <c r="F2206" s="52"/>
      <c r="G2206" s="112"/>
      <c r="H2206" s="58"/>
    </row>
    <row r="2207" spans="2:8" x14ac:dyDescent="0.2">
      <c r="B2207" s="107"/>
      <c r="C2207" s="106"/>
      <c r="D2207" s="114"/>
      <c r="E2207" s="52"/>
      <c r="F2207" s="52"/>
      <c r="G2207" s="112"/>
      <c r="H2207" s="58"/>
    </row>
    <row r="2208" spans="2:8" x14ac:dyDescent="0.2">
      <c r="B2208" s="107"/>
      <c r="C2208" s="106"/>
      <c r="D2208" s="114"/>
      <c r="E2208" s="52"/>
      <c r="F2208" s="52"/>
      <c r="G2208" s="112"/>
      <c r="H2208" s="58"/>
    </row>
    <row r="2209" spans="2:8" x14ac:dyDescent="0.2">
      <c r="B2209" s="107"/>
      <c r="C2209" s="106"/>
      <c r="D2209" s="114"/>
      <c r="E2209" s="52"/>
      <c r="F2209" s="52"/>
      <c r="G2209" s="112"/>
      <c r="H2209" s="58"/>
    </row>
    <row r="2210" spans="2:8" x14ac:dyDescent="0.2">
      <c r="B2210" s="107"/>
      <c r="C2210" s="106"/>
      <c r="D2210" s="114"/>
      <c r="E2210" s="52"/>
      <c r="F2210" s="52"/>
      <c r="G2210" s="112"/>
      <c r="H2210" s="58"/>
    </row>
    <row r="2211" spans="2:8" x14ac:dyDescent="0.2">
      <c r="B2211" s="107"/>
      <c r="C2211" s="106"/>
      <c r="D2211" s="114"/>
      <c r="E2211" s="52"/>
      <c r="F2211" s="52"/>
      <c r="G2211" s="112"/>
      <c r="H2211" s="58"/>
    </row>
    <row r="2212" spans="2:8" x14ac:dyDescent="0.2">
      <c r="B2212" s="107"/>
      <c r="C2212" s="106"/>
      <c r="D2212" s="114"/>
      <c r="E2212" s="52"/>
      <c r="F2212" s="52"/>
      <c r="G2212" s="112"/>
      <c r="H2212" s="58"/>
    </row>
    <row r="2213" spans="2:8" x14ac:dyDescent="0.2">
      <c r="B2213" s="107"/>
      <c r="C2213" s="106"/>
      <c r="D2213" s="114"/>
      <c r="E2213" s="52"/>
      <c r="F2213" s="52"/>
      <c r="G2213" s="112"/>
      <c r="H2213" s="58"/>
    </row>
    <row r="2214" spans="2:8" x14ac:dyDescent="0.2">
      <c r="B2214" s="107"/>
      <c r="C2214" s="106"/>
      <c r="D2214" s="114"/>
      <c r="E2214" s="52"/>
      <c r="F2214" s="52"/>
      <c r="G2214" s="112"/>
      <c r="H2214" s="58"/>
    </row>
    <row r="2215" spans="2:8" x14ac:dyDescent="0.2">
      <c r="B2215" s="107"/>
      <c r="C2215" s="106"/>
      <c r="D2215" s="114"/>
      <c r="E2215" s="52"/>
      <c r="F2215" s="52"/>
      <c r="G2215" s="112"/>
      <c r="H2215" s="58"/>
    </row>
    <row r="2216" spans="2:8" x14ac:dyDescent="0.2">
      <c r="B2216" s="105"/>
      <c r="C2216" s="106"/>
      <c r="D2216" s="114"/>
      <c r="E2216" s="52"/>
      <c r="F2216" s="52"/>
      <c r="G2216" s="112"/>
      <c r="H2216" s="58"/>
    </row>
    <row r="2217" spans="2:8" x14ac:dyDescent="0.2">
      <c r="B2217" s="107"/>
      <c r="C2217" s="106"/>
      <c r="D2217" s="114"/>
      <c r="E2217" s="52"/>
      <c r="F2217" s="52"/>
      <c r="G2217" s="112"/>
      <c r="H2217" s="58"/>
    </row>
    <row r="2218" spans="2:8" x14ac:dyDescent="0.2">
      <c r="B2218" s="107"/>
      <c r="C2218" s="106"/>
      <c r="D2218" s="114"/>
      <c r="E2218" s="52"/>
      <c r="F2218" s="52"/>
      <c r="G2218" s="112"/>
      <c r="H2218" s="58"/>
    </row>
    <row r="2219" spans="2:8" x14ac:dyDescent="0.2">
      <c r="B2219" s="107"/>
      <c r="C2219" s="106"/>
      <c r="D2219" s="114"/>
      <c r="E2219" s="52"/>
      <c r="F2219" s="52"/>
      <c r="G2219" s="112"/>
      <c r="H2219" s="58"/>
    </row>
    <row r="2220" spans="2:8" x14ac:dyDescent="0.2">
      <c r="B2220" s="107"/>
      <c r="C2220" s="106"/>
      <c r="D2220" s="114"/>
      <c r="E2220" s="52"/>
      <c r="F2220" s="52"/>
      <c r="G2220" s="112"/>
      <c r="H2220" s="58"/>
    </row>
    <row r="2221" spans="2:8" x14ac:dyDescent="0.2">
      <c r="B2221" s="107"/>
      <c r="C2221" s="106"/>
      <c r="D2221" s="114"/>
      <c r="E2221" s="52"/>
      <c r="F2221" s="52"/>
      <c r="G2221" s="112"/>
      <c r="H2221" s="58"/>
    </row>
    <row r="2222" spans="2:8" x14ac:dyDescent="0.2">
      <c r="B2222" s="107"/>
      <c r="C2222" s="106"/>
      <c r="D2222" s="114"/>
      <c r="E2222" s="52"/>
      <c r="F2222" s="52"/>
      <c r="G2222" s="112"/>
      <c r="H2222" s="58"/>
    </row>
    <row r="2223" spans="2:8" x14ac:dyDescent="0.2">
      <c r="B2223" s="107"/>
      <c r="C2223" s="106"/>
      <c r="D2223" s="114"/>
      <c r="E2223" s="52"/>
      <c r="F2223" s="52"/>
      <c r="G2223" s="112"/>
      <c r="H2223" s="58"/>
    </row>
    <row r="2224" spans="2:8" x14ac:dyDescent="0.2">
      <c r="B2224" s="107"/>
      <c r="C2224" s="106"/>
      <c r="D2224" s="114"/>
      <c r="E2224" s="52"/>
      <c r="F2224" s="52"/>
      <c r="G2224" s="112"/>
      <c r="H2224" s="58"/>
    </row>
    <row r="2225" spans="2:8" x14ac:dyDescent="0.2">
      <c r="B2225" s="107"/>
      <c r="C2225" s="106"/>
      <c r="D2225" s="114"/>
      <c r="E2225" s="52"/>
      <c r="F2225" s="52"/>
      <c r="G2225" s="112"/>
      <c r="H2225" s="58"/>
    </row>
    <row r="2226" spans="2:8" x14ac:dyDescent="0.2">
      <c r="B2226" s="107"/>
      <c r="C2226" s="106"/>
      <c r="D2226" s="114"/>
      <c r="E2226" s="52"/>
      <c r="F2226" s="52"/>
      <c r="G2226" s="112"/>
      <c r="H2226" s="58"/>
    </row>
    <row r="2227" spans="2:8" x14ac:dyDescent="0.2">
      <c r="B2227" s="107"/>
      <c r="C2227" s="106"/>
      <c r="D2227" s="114"/>
      <c r="E2227" s="52"/>
      <c r="F2227" s="52"/>
      <c r="G2227" s="112"/>
      <c r="H2227" s="58"/>
    </row>
    <row r="2228" spans="2:8" x14ac:dyDescent="0.2">
      <c r="B2228" s="107"/>
      <c r="C2228" s="106"/>
      <c r="D2228" s="114"/>
      <c r="E2228" s="52"/>
      <c r="F2228" s="52"/>
      <c r="G2228" s="112"/>
      <c r="H2228" s="58"/>
    </row>
    <row r="2229" spans="2:8" x14ac:dyDescent="0.2">
      <c r="B2229" s="107"/>
      <c r="C2229" s="106"/>
      <c r="D2229" s="114"/>
      <c r="E2229" s="52"/>
      <c r="F2229" s="52"/>
      <c r="G2229" s="112"/>
      <c r="H2229" s="58"/>
    </row>
    <row r="2230" spans="2:8" x14ac:dyDescent="0.2">
      <c r="B2230" s="107"/>
      <c r="C2230" s="106"/>
      <c r="D2230" s="114"/>
      <c r="E2230" s="52"/>
      <c r="F2230" s="52"/>
      <c r="G2230" s="112"/>
      <c r="H2230" s="58"/>
    </row>
    <row r="2231" spans="2:8" x14ac:dyDescent="0.2">
      <c r="B2231" s="107"/>
      <c r="C2231" s="106"/>
      <c r="D2231" s="114"/>
      <c r="E2231" s="52"/>
      <c r="F2231" s="52"/>
      <c r="G2231" s="112"/>
      <c r="H2231" s="58"/>
    </row>
    <row r="2232" spans="2:8" x14ac:dyDescent="0.2">
      <c r="B2232" s="107"/>
      <c r="C2232" s="106"/>
      <c r="D2232" s="114"/>
      <c r="E2232" s="52"/>
      <c r="F2232" s="52"/>
      <c r="G2232" s="112"/>
      <c r="H2232" s="58"/>
    </row>
    <row r="2233" spans="2:8" x14ac:dyDescent="0.2">
      <c r="B2233" s="107"/>
      <c r="C2233" s="106"/>
      <c r="D2233" s="114"/>
      <c r="E2233" s="52"/>
      <c r="F2233" s="52"/>
      <c r="G2233" s="112"/>
      <c r="H2233" s="58"/>
    </row>
    <row r="2234" spans="2:8" x14ac:dyDescent="0.2">
      <c r="B2234" s="107"/>
      <c r="C2234" s="106"/>
      <c r="D2234" s="114"/>
      <c r="E2234" s="52"/>
      <c r="F2234" s="52"/>
      <c r="G2234" s="112"/>
      <c r="H2234" s="58"/>
    </row>
    <row r="2235" spans="2:8" x14ac:dyDescent="0.2">
      <c r="B2235" s="105"/>
      <c r="C2235" s="106"/>
      <c r="D2235" s="114"/>
      <c r="E2235" s="52"/>
      <c r="F2235" s="52"/>
      <c r="G2235" s="112"/>
      <c r="H2235" s="58"/>
    </row>
    <row r="2236" spans="2:8" x14ac:dyDescent="0.2">
      <c r="B2236" s="107"/>
      <c r="C2236" s="106"/>
      <c r="D2236" s="114"/>
      <c r="E2236" s="52"/>
      <c r="F2236" s="52"/>
      <c r="G2236" s="112"/>
      <c r="H2236" s="58"/>
    </row>
    <row r="2237" spans="2:8" x14ac:dyDescent="0.2">
      <c r="B2237" s="107"/>
      <c r="C2237" s="106"/>
      <c r="D2237" s="114"/>
      <c r="E2237" s="52"/>
      <c r="F2237" s="52"/>
      <c r="G2237" s="112"/>
      <c r="H2237" s="58"/>
    </row>
    <row r="2238" spans="2:8" x14ac:dyDescent="0.2">
      <c r="B2238" s="107"/>
      <c r="C2238" s="106"/>
      <c r="D2238" s="114"/>
      <c r="E2238" s="52"/>
      <c r="F2238" s="52"/>
      <c r="G2238" s="112"/>
      <c r="H2238" s="58"/>
    </row>
    <row r="2239" spans="2:8" x14ac:dyDescent="0.2">
      <c r="B2239" s="107"/>
      <c r="C2239" s="106"/>
      <c r="D2239" s="114"/>
      <c r="E2239" s="52"/>
      <c r="F2239" s="52"/>
      <c r="G2239" s="112"/>
      <c r="H2239" s="58"/>
    </row>
    <row r="2240" spans="2:8" x14ac:dyDescent="0.2">
      <c r="B2240" s="107"/>
      <c r="C2240" s="106"/>
      <c r="D2240" s="114"/>
      <c r="E2240" s="52"/>
      <c r="F2240" s="52"/>
      <c r="G2240" s="112"/>
      <c r="H2240" s="58"/>
    </row>
    <row r="2241" spans="2:8" x14ac:dyDescent="0.2">
      <c r="B2241" s="107"/>
      <c r="C2241" s="106"/>
      <c r="D2241" s="114"/>
      <c r="E2241" s="52"/>
      <c r="F2241" s="52"/>
      <c r="G2241" s="112"/>
      <c r="H2241" s="58"/>
    </row>
    <row r="2242" spans="2:8" x14ac:dyDescent="0.2">
      <c r="B2242" s="107"/>
      <c r="C2242" s="106"/>
      <c r="D2242" s="114"/>
      <c r="E2242" s="52"/>
      <c r="F2242" s="52"/>
      <c r="G2242" s="112"/>
      <c r="H2242" s="58"/>
    </row>
    <row r="2243" spans="2:8" x14ac:dyDescent="0.2">
      <c r="B2243" s="107"/>
      <c r="C2243" s="106"/>
      <c r="D2243" s="114"/>
      <c r="E2243" s="52"/>
      <c r="F2243" s="52"/>
      <c r="G2243" s="112"/>
      <c r="H2243" s="58"/>
    </row>
    <row r="2244" spans="2:8" x14ac:dyDescent="0.2">
      <c r="B2244" s="107"/>
      <c r="C2244" s="106"/>
      <c r="D2244" s="114"/>
      <c r="E2244" s="52"/>
      <c r="F2244" s="52"/>
      <c r="G2244" s="112"/>
      <c r="H2244" s="58"/>
    </row>
    <row r="2245" spans="2:8" x14ac:dyDescent="0.2">
      <c r="B2245" s="107"/>
      <c r="C2245" s="106"/>
      <c r="D2245" s="114"/>
      <c r="E2245" s="52"/>
      <c r="F2245" s="52"/>
      <c r="G2245" s="112"/>
      <c r="H2245" s="58"/>
    </row>
    <row r="2246" spans="2:8" x14ac:dyDescent="0.2">
      <c r="B2246" s="107"/>
      <c r="C2246" s="106"/>
      <c r="D2246" s="114"/>
      <c r="E2246" s="52"/>
      <c r="F2246" s="52"/>
      <c r="G2246" s="112"/>
      <c r="H2246" s="58"/>
    </row>
    <row r="2247" spans="2:8" x14ac:dyDescent="0.2">
      <c r="B2247" s="107"/>
      <c r="C2247" s="106"/>
      <c r="D2247" s="114"/>
      <c r="E2247" s="52"/>
      <c r="F2247" s="52"/>
      <c r="G2247" s="112"/>
      <c r="H2247" s="58"/>
    </row>
    <row r="2248" spans="2:8" x14ac:dyDescent="0.2">
      <c r="B2248" s="107"/>
      <c r="C2248" s="106"/>
      <c r="D2248" s="114"/>
      <c r="E2248" s="52"/>
      <c r="F2248" s="52"/>
      <c r="G2248" s="112"/>
      <c r="H2248" s="58"/>
    </row>
    <row r="2249" spans="2:8" x14ac:dyDescent="0.2">
      <c r="B2249" s="107"/>
      <c r="C2249" s="106"/>
      <c r="D2249" s="114"/>
      <c r="E2249" s="52"/>
      <c r="F2249" s="52"/>
      <c r="G2249" s="112"/>
      <c r="H2249" s="58"/>
    </row>
    <row r="2250" spans="2:8" x14ac:dyDescent="0.2">
      <c r="B2250" s="107"/>
      <c r="C2250" s="106"/>
      <c r="D2250" s="114"/>
      <c r="E2250" s="52"/>
      <c r="F2250" s="52"/>
      <c r="G2250" s="112"/>
      <c r="H2250" s="58"/>
    </row>
    <row r="2251" spans="2:8" x14ac:dyDescent="0.2">
      <c r="B2251" s="107"/>
      <c r="C2251" s="106"/>
      <c r="D2251" s="114"/>
      <c r="E2251" s="52"/>
      <c r="F2251" s="52"/>
      <c r="G2251" s="112"/>
      <c r="H2251" s="58"/>
    </row>
    <row r="2252" spans="2:8" x14ac:dyDescent="0.2">
      <c r="B2252" s="107"/>
      <c r="C2252" s="106"/>
      <c r="D2252" s="114"/>
      <c r="E2252" s="52"/>
      <c r="F2252" s="52"/>
      <c r="G2252" s="112"/>
      <c r="H2252" s="58"/>
    </row>
    <row r="2253" spans="2:8" x14ac:dyDescent="0.2">
      <c r="B2253" s="107"/>
      <c r="C2253" s="106"/>
      <c r="D2253" s="114"/>
      <c r="E2253" s="52"/>
      <c r="F2253" s="52"/>
      <c r="G2253" s="112"/>
      <c r="H2253" s="58"/>
    </row>
    <row r="2254" spans="2:8" x14ac:dyDescent="0.2">
      <c r="B2254" s="105"/>
      <c r="C2254" s="106"/>
      <c r="D2254" s="114"/>
      <c r="E2254" s="52"/>
      <c r="F2254" s="52"/>
      <c r="G2254" s="112"/>
      <c r="H2254" s="58"/>
    </row>
    <row r="2255" spans="2:8" x14ac:dyDescent="0.2">
      <c r="B2255" s="107"/>
      <c r="C2255" s="106"/>
      <c r="D2255" s="114"/>
      <c r="E2255" s="52"/>
      <c r="F2255" s="52"/>
      <c r="G2255" s="112"/>
      <c r="H2255" s="58"/>
    </row>
    <row r="2256" spans="2:8" x14ac:dyDescent="0.2">
      <c r="B2256" s="107"/>
      <c r="C2256" s="106"/>
      <c r="D2256" s="114"/>
      <c r="E2256" s="52"/>
      <c r="F2256" s="52"/>
      <c r="G2256" s="112"/>
      <c r="H2256" s="58"/>
    </row>
    <row r="2257" spans="2:8" x14ac:dyDescent="0.2">
      <c r="B2257" s="107"/>
      <c r="C2257" s="106"/>
      <c r="D2257" s="114"/>
      <c r="E2257" s="52"/>
      <c r="F2257" s="52"/>
      <c r="G2257" s="112"/>
      <c r="H2257" s="58"/>
    </row>
    <row r="2258" spans="2:8" x14ac:dyDescent="0.2">
      <c r="B2258" s="107"/>
      <c r="C2258" s="106"/>
      <c r="D2258" s="114"/>
      <c r="E2258" s="52"/>
      <c r="F2258" s="52"/>
      <c r="G2258" s="112"/>
      <c r="H2258" s="58"/>
    </row>
    <row r="2259" spans="2:8" x14ac:dyDescent="0.2">
      <c r="B2259" s="107"/>
      <c r="C2259" s="106"/>
      <c r="D2259" s="114"/>
      <c r="E2259" s="52"/>
      <c r="F2259" s="52"/>
      <c r="G2259" s="112"/>
      <c r="H2259" s="58"/>
    </row>
    <row r="2260" spans="2:8" x14ac:dyDescent="0.2">
      <c r="B2260" s="107"/>
      <c r="C2260" s="106"/>
      <c r="D2260" s="114"/>
      <c r="E2260" s="52"/>
      <c r="F2260" s="52"/>
      <c r="G2260" s="112"/>
      <c r="H2260" s="58"/>
    </row>
    <row r="2261" spans="2:8" x14ac:dyDescent="0.2">
      <c r="B2261" s="107"/>
      <c r="C2261" s="106"/>
      <c r="D2261" s="114"/>
      <c r="E2261" s="52"/>
      <c r="F2261" s="52"/>
      <c r="G2261" s="112"/>
      <c r="H2261" s="58"/>
    </row>
    <row r="2262" spans="2:8" x14ac:dyDescent="0.2">
      <c r="B2262" s="107"/>
      <c r="C2262" s="106"/>
      <c r="D2262" s="114"/>
      <c r="E2262" s="52"/>
      <c r="F2262" s="52"/>
      <c r="G2262" s="112"/>
      <c r="H2262" s="58"/>
    </row>
    <row r="2263" spans="2:8" x14ac:dyDescent="0.2">
      <c r="B2263" s="107"/>
      <c r="C2263" s="106"/>
      <c r="D2263" s="114"/>
      <c r="E2263" s="52"/>
      <c r="F2263" s="52"/>
      <c r="G2263" s="112"/>
      <c r="H2263" s="58"/>
    </row>
    <row r="2264" spans="2:8" x14ac:dyDescent="0.2">
      <c r="B2264" s="107"/>
      <c r="C2264" s="106"/>
      <c r="D2264" s="114"/>
      <c r="E2264" s="52"/>
      <c r="F2264" s="52"/>
      <c r="G2264" s="112"/>
      <c r="H2264" s="58"/>
    </row>
    <row r="2265" spans="2:8" x14ac:dyDescent="0.2">
      <c r="B2265" s="105"/>
      <c r="C2265" s="106"/>
      <c r="D2265" s="114"/>
      <c r="E2265" s="52"/>
      <c r="F2265" s="52"/>
      <c r="G2265" s="112"/>
      <c r="H2265" s="58"/>
    </row>
    <row r="2266" spans="2:8" x14ac:dyDescent="0.2">
      <c r="B2266" s="107"/>
      <c r="C2266" s="106"/>
      <c r="D2266" s="114"/>
      <c r="E2266" s="52"/>
      <c r="F2266" s="52"/>
      <c r="G2266" s="112"/>
      <c r="H2266" s="58"/>
    </row>
    <row r="2267" spans="2:8" x14ac:dyDescent="0.2">
      <c r="B2267" s="107"/>
      <c r="C2267" s="106"/>
      <c r="D2267" s="114"/>
      <c r="E2267" s="52"/>
      <c r="F2267" s="52"/>
      <c r="G2267" s="112"/>
      <c r="H2267" s="58"/>
    </row>
    <row r="2268" spans="2:8" x14ac:dyDescent="0.2">
      <c r="B2268" s="107"/>
      <c r="C2268" s="106"/>
      <c r="D2268" s="114"/>
      <c r="E2268" s="52"/>
      <c r="F2268" s="52"/>
      <c r="G2268" s="112"/>
      <c r="H2268" s="58"/>
    </row>
    <row r="2269" spans="2:8" x14ac:dyDescent="0.2">
      <c r="B2269" s="107"/>
      <c r="C2269" s="106"/>
      <c r="D2269" s="114"/>
      <c r="E2269" s="52"/>
      <c r="F2269" s="52"/>
      <c r="G2269" s="112"/>
      <c r="H2269" s="58"/>
    </row>
    <row r="2270" spans="2:8" x14ac:dyDescent="0.2">
      <c r="B2270" s="107"/>
      <c r="C2270" s="106"/>
      <c r="D2270" s="114"/>
      <c r="E2270" s="52"/>
      <c r="F2270" s="52"/>
      <c r="G2270" s="112"/>
      <c r="H2270" s="58"/>
    </row>
    <row r="2271" spans="2:8" x14ac:dyDescent="0.2">
      <c r="B2271" s="107"/>
      <c r="C2271" s="106"/>
      <c r="D2271" s="114"/>
      <c r="E2271" s="52"/>
      <c r="F2271" s="52"/>
      <c r="G2271" s="112"/>
      <c r="H2271" s="58"/>
    </row>
    <row r="2272" spans="2:8" x14ac:dyDescent="0.2">
      <c r="B2272" s="107"/>
      <c r="C2272" s="106"/>
      <c r="D2272" s="114"/>
      <c r="E2272" s="52"/>
      <c r="F2272" s="52"/>
      <c r="G2272" s="112"/>
      <c r="H2272" s="58"/>
    </row>
    <row r="2273" spans="2:8" x14ac:dyDescent="0.2">
      <c r="B2273" s="107"/>
      <c r="C2273" s="106"/>
      <c r="D2273" s="114"/>
      <c r="E2273" s="52"/>
      <c r="F2273" s="52"/>
      <c r="G2273" s="112"/>
      <c r="H2273" s="58"/>
    </row>
    <row r="2274" spans="2:8" x14ac:dyDescent="0.2">
      <c r="B2274" s="107"/>
      <c r="C2274" s="106"/>
      <c r="D2274" s="114"/>
      <c r="E2274" s="52"/>
      <c r="F2274" s="52"/>
      <c r="G2274" s="112"/>
      <c r="H2274" s="58"/>
    </row>
    <row r="2275" spans="2:8" x14ac:dyDescent="0.2">
      <c r="B2275" s="107"/>
      <c r="C2275" s="106"/>
      <c r="D2275" s="114"/>
      <c r="E2275" s="52"/>
      <c r="F2275" s="52"/>
      <c r="G2275" s="112"/>
      <c r="H2275" s="58"/>
    </row>
    <row r="2276" spans="2:8" x14ac:dyDescent="0.2">
      <c r="B2276" s="105"/>
      <c r="C2276" s="106"/>
      <c r="D2276" s="114"/>
      <c r="E2276" s="52"/>
      <c r="F2276" s="52"/>
      <c r="G2276" s="112"/>
      <c r="H2276" s="58"/>
    </row>
    <row r="2277" spans="2:8" x14ac:dyDescent="0.2">
      <c r="B2277" s="107"/>
      <c r="C2277" s="106"/>
      <c r="D2277" s="114"/>
      <c r="E2277" s="52"/>
      <c r="F2277" s="52"/>
      <c r="G2277" s="112"/>
      <c r="H2277" s="58"/>
    </row>
    <row r="2278" spans="2:8" x14ac:dyDescent="0.2">
      <c r="B2278" s="107"/>
      <c r="C2278" s="106"/>
      <c r="D2278" s="114"/>
      <c r="E2278" s="52"/>
      <c r="F2278" s="52"/>
      <c r="G2278" s="112"/>
      <c r="H2278" s="58"/>
    </row>
    <row r="2279" spans="2:8" x14ac:dyDescent="0.2">
      <c r="B2279" s="107"/>
      <c r="C2279" s="106"/>
      <c r="D2279" s="114"/>
      <c r="E2279" s="52"/>
      <c r="F2279" s="52"/>
      <c r="G2279" s="112"/>
      <c r="H2279" s="58"/>
    </row>
    <row r="2280" spans="2:8" x14ac:dyDescent="0.2">
      <c r="B2280" s="107"/>
      <c r="C2280" s="106"/>
      <c r="D2280" s="114"/>
      <c r="E2280" s="52"/>
      <c r="F2280" s="52"/>
      <c r="G2280" s="112"/>
      <c r="H2280" s="58"/>
    </row>
    <row r="2281" spans="2:8" x14ac:dyDescent="0.2">
      <c r="B2281" s="107"/>
      <c r="C2281" s="106"/>
      <c r="D2281" s="114"/>
      <c r="E2281" s="52"/>
      <c r="F2281" s="52"/>
      <c r="G2281" s="112"/>
      <c r="H2281" s="58"/>
    </row>
    <row r="2282" spans="2:8" x14ac:dyDescent="0.2">
      <c r="B2282" s="105"/>
      <c r="C2282" s="106"/>
      <c r="D2282" s="114"/>
      <c r="E2282" s="52"/>
      <c r="F2282" s="52"/>
      <c r="G2282" s="112"/>
      <c r="H2282" s="58"/>
    </row>
    <row r="2283" spans="2:8" x14ac:dyDescent="0.2">
      <c r="B2283" s="107"/>
      <c r="C2283" s="106"/>
      <c r="D2283" s="114"/>
      <c r="E2283" s="52"/>
      <c r="F2283" s="52"/>
      <c r="G2283" s="112"/>
      <c r="H2283" s="58"/>
    </row>
    <row r="2284" spans="2:8" x14ac:dyDescent="0.2">
      <c r="B2284" s="107"/>
      <c r="C2284" s="106"/>
      <c r="D2284" s="114"/>
      <c r="E2284" s="52"/>
      <c r="F2284" s="52"/>
      <c r="G2284" s="112"/>
      <c r="H2284" s="58"/>
    </row>
    <row r="2285" spans="2:8" x14ac:dyDescent="0.2">
      <c r="B2285" s="107"/>
      <c r="C2285" s="106"/>
      <c r="D2285" s="114"/>
      <c r="E2285" s="52"/>
      <c r="F2285" s="52"/>
      <c r="G2285" s="112"/>
      <c r="H2285" s="58"/>
    </row>
    <row r="2286" spans="2:8" x14ac:dyDescent="0.2">
      <c r="B2286" s="107"/>
      <c r="C2286" s="106"/>
      <c r="D2286" s="114"/>
      <c r="E2286" s="52"/>
      <c r="F2286" s="52"/>
      <c r="G2286" s="112"/>
      <c r="H2286" s="58"/>
    </row>
    <row r="2287" spans="2:8" x14ac:dyDescent="0.2">
      <c r="B2287" s="107"/>
      <c r="C2287" s="106"/>
      <c r="D2287" s="114"/>
      <c r="E2287" s="52"/>
      <c r="F2287" s="52"/>
      <c r="G2287" s="112"/>
      <c r="H2287" s="58"/>
    </row>
    <row r="2288" spans="2:8" x14ac:dyDescent="0.2">
      <c r="B2288" s="107"/>
      <c r="C2288" s="106"/>
      <c r="D2288" s="114"/>
      <c r="E2288" s="52"/>
      <c r="F2288" s="52"/>
      <c r="G2288" s="112"/>
      <c r="H2288" s="58"/>
    </row>
    <row r="2289" spans="2:8" x14ac:dyDescent="0.2">
      <c r="B2289" s="105"/>
      <c r="C2289" s="106"/>
      <c r="D2289" s="114"/>
      <c r="E2289" s="52"/>
      <c r="F2289" s="52"/>
      <c r="G2289" s="112"/>
      <c r="H2289" s="58"/>
    </row>
    <row r="2290" spans="2:8" x14ac:dyDescent="0.2">
      <c r="B2290" s="107"/>
      <c r="C2290" s="106"/>
      <c r="D2290" s="114"/>
      <c r="E2290" s="52"/>
      <c r="F2290" s="52"/>
      <c r="G2290" s="112"/>
      <c r="H2290" s="58"/>
    </row>
    <row r="2291" spans="2:8" x14ac:dyDescent="0.2">
      <c r="B2291" s="107"/>
      <c r="C2291" s="106"/>
      <c r="D2291" s="114"/>
      <c r="E2291" s="52"/>
      <c r="F2291" s="52"/>
      <c r="G2291" s="112"/>
      <c r="H2291" s="58"/>
    </row>
    <row r="2292" spans="2:8" x14ac:dyDescent="0.2">
      <c r="B2292" s="107"/>
      <c r="C2292" s="106"/>
      <c r="D2292" s="114"/>
      <c r="E2292" s="52"/>
      <c r="F2292" s="52"/>
      <c r="G2292" s="112"/>
      <c r="H2292" s="58"/>
    </row>
    <row r="2293" spans="2:8" x14ac:dyDescent="0.2">
      <c r="B2293" s="105"/>
      <c r="C2293" s="106"/>
      <c r="D2293" s="114"/>
      <c r="E2293" s="52"/>
      <c r="F2293" s="52"/>
      <c r="G2293" s="112"/>
      <c r="H2293" s="58"/>
    </row>
    <row r="2294" spans="2:8" x14ac:dyDescent="0.2">
      <c r="B2294" s="107"/>
      <c r="C2294" s="106"/>
      <c r="D2294" s="114"/>
      <c r="E2294" s="52"/>
      <c r="F2294" s="52"/>
      <c r="G2294" s="112"/>
      <c r="H2294" s="58"/>
    </row>
    <row r="2295" spans="2:8" x14ac:dyDescent="0.2">
      <c r="B2295" s="107"/>
      <c r="C2295" s="106"/>
      <c r="D2295" s="114"/>
      <c r="E2295" s="52"/>
      <c r="F2295" s="52"/>
      <c r="G2295" s="112"/>
      <c r="H2295" s="58"/>
    </row>
    <row r="2296" spans="2:8" x14ac:dyDescent="0.2">
      <c r="B2296" s="107"/>
      <c r="C2296" s="106"/>
      <c r="D2296" s="114"/>
      <c r="E2296" s="52"/>
      <c r="F2296" s="52"/>
      <c r="G2296" s="112"/>
      <c r="H2296" s="58"/>
    </row>
    <row r="2297" spans="2:8" x14ac:dyDescent="0.2">
      <c r="B2297" s="107"/>
      <c r="C2297" s="106"/>
      <c r="D2297" s="114"/>
      <c r="E2297" s="52"/>
      <c r="F2297" s="52"/>
      <c r="G2297" s="112"/>
      <c r="H2297" s="58"/>
    </row>
    <row r="2298" spans="2:8" x14ac:dyDescent="0.2">
      <c r="B2298" s="105"/>
      <c r="C2298" s="106"/>
      <c r="D2298" s="114"/>
      <c r="E2298" s="52"/>
      <c r="F2298" s="52"/>
      <c r="G2298" s="112"/>
      <c r="H2298" s="58"/>
    </row>
    <row r="2299" spans="2:8" x14ac:dyDescent="0.2">
      <c r="B2299" s="107"/>
      <c r="C2299" s="106"/>
      <c r="D2299" s="114"/>
      <c r="E2299" s="52"/>
      <c r="F2299" s="52"/>
      <c r="G2299" s="112"/>
      <c r="H2299" s="58"/>
    </row>
    <row r="2300" spans="2:8" x14ac:dyDescent="0.2">
      <c r="B2300" s="107"/>
      <c r="C2300" s="106"/>
      <c r="D2300" s="114"/>
      <c r="E2300" s="52"/>
      <c r="F2300" s="52"/>
      <c r="G2300" s="112"/>
      <c r="H2300" s="58"/>
    </row>
    <row r="2301" spans="2:8" x14ac:dyDescent="0.2">
      <c r="B2301" s="107"/>
      <c r="C2301" s="106"/>
      <c r="D2301" s="114"/>
      <c r="E2301" s="52"/>
      <c r="F2301" s="52"/>
      <c r="G2301" s="112"/>
      <c r="H2301" s="58"/>
    </row>
    <row r="2302" spans="2:8" x14ac:dyDescent="0.2">
      <c r="B2302" s="107"/>
      <c r="C2302" s="106"/>
      <c r="D2302" s="114"/>
      <c r="E2302" s="52"/>
      <c r="F2302" s="52"/>
      <c r="G2302" s="112"/>
      <c r="H2302" s="58"/>
    </row>
    <row r="2303" spans="2:8" x14ac:dyDescent="0.2">
      <c r="B2303" s="105"/>
      <c r="C2303" s="106"/>
      <c r="D2303" s="114"/>
      <c r="E2303" s="52"/>
      <c r="F2303" s="52"/>
      <c r="G2303" s="112"/>
      <c r="H2303" s="58"/>
    </row>
    <row r="2304" spans="2:8" x14ac:dyDescent="0.2">
      <c r="B2304" s="107"/>
      <c r="C2304" s="106"/>
      <c r="D2304" s="114"/>
      <c r="E2304" s="52"/>
      <c r="F2304" s="52"/>
      <c r="G2304" s="112"/>
      <c r="H2304" s="58"/>
    </row>
    <row r="2305" spans="2:8" x14ac:dyDescent="0.2">
      <c r="B2305" s="107"/>
      <c r="C2305" s="106"/>
      <c r="D2305" s="114"/>
      <c r="E2305" s="52"/>
      <c r="F2305" s="52"/>
      <c r="G2305" s="112"/>
      <c r="H2305" s="58"/>
    </row>
    <row r="2306" spans="2:8" x14ac:dyDescent="0.2">
      <c r="B2306" s="107"/>
      <c r="C2306" s="106"/>
      <c r="D2306" s="114"/>
      <c r="E2306" s="52"/>
      <c r="F2306" s="52"/>
      <c r="G2306" s="112"/>
      <c r="H2306" s="58"/>
    </row>
    <row r="2307" spans="2:8" x14ac:dyDescent="0.2">
      <c r="B2307" s="107"/>
      <c r="C2307" s="106"/>
      <c r="D2307" s="114"/>
      <c r="E2307" s="52"/>
      <c r="F2307" s="52"/>
      <c r="G2307" s="112"/>
      <c r="H2307" s="58"/>
    </row>
    <row r="2308" spans="2:8" x14ac:dyDescent="0.2">
      <c r="B2308" s="107"/>
      <c r="C2308" s="106"/>
      <c r="D2308" s="114"/>
      <c r="E2308" s="52"/>
      <c r="F2308" s="52"/>
      <c r="G2308" s="112"/>
      <c r="H2308" s="58"/>
    </row>
    <row r="2309" spans="2:8" x14ac:dyDescent="0.2">
      <c r="B2309" s="107"/>
      <c r="C2309" s="106"/>
      <c r="D2309" s="114"/>
      <c r="E2309" s="52"/>
      <c r="F2309" s="52"/>
      <c r="G2309" s="112"/>
      <c r="H2309" s="58"/>
    </row>
    <row r="2310" spans="2:8" x14ac:dyDescent="0.2">
      <c r="B2310" s="107"/>
      <c r="C2310" s="106"/>
      <c r="D2310" s="114"/>
      <c r="E2310" s="52"/>
      <c r="F2310" s="52"/>
      <c r="G2310" s="112"/>
      <c r="H2310" s="58"/>
    </row>
    <row r="2311" spans="2:8" x14ac:dyDescent="0.2">
      <c r="B2311" s="107"/>
      <c r="C2311" s="106"/>
      <c r="D2311" s="114"/>
      <c r="E2311" s="52"/>
      <c r="F2311" s="52"/>
      <c r="G2311" s="112"/>
      <c r="H2311" s="58"/>
    </row>
    <row r="2312" spans="2:8" x14ac:dyDescent="0.2">
      <c r="B2312" s="107"/>
      <c r="C2312" s="106"/>
      <c r="D2312" s="114"/>
      <c r="E2312" s="52"/>
      <c r="F2312" s="52"/>
      <c r="G2312" s="112"/>
      <c r="H2312" s="58"/>
    </row>
    <row r="2313" spans="2:8" x14ac:dyDescent="0.2">
      <c r="B2313" s="107"/>
      <c r="C2313" s="106"/>
      <c r="D2313" s="114"/>
      <c r="E2313" s="52"/>
      <c r="F2313" s="52"/>
      <c r="G2313" s="112"/>
      <c r="H2313" s="58"/>
    </row>
    <row r="2314" spans="2:8" x14ac:dyDescent="0.2">
      <c r="B2314" s="107"/>
      <c r="C2314" s="106"/>
      <c r="D2314" s="114"/>
      <c r="E2314" s="52"/>
      <c r="F2314" s="52"/>
      <c r="G2314" s="112"/>
      <c r="H2314" s="58"/>
    </row>
    <row r="2315" spans="2:8" x14ac:dyDescent="0.2">
      <c r="B2315" s="107"/>
      <c r="C2315" s="106"/>
      <c r="D2315" s="114"/>
      <c r="E2315" s="52"/>
      <c r="F2315" s="52"/>
      <c r="G2315" s="112"/>
      <c r="H2315" s="58"/>
    </row>
    <row r="2316" spans="2:8" x14ac:dyDescent="0.2">
      <c r="B2316" s="105"/>
      <c r="C2316" s="106"/>
      <c r="D2316" s="114"/>
      <c r="E2316" s="52"/>
      <c r="F2316" s="52"/>
      <c r="G2316" s="112"/>
      <c r="H2316" s="58"/>
    </row>
    <row r="2317" spans="2:8" x14ac:dyDescent="0.2">
      <c r="B2317" s="107"/>
      <c r="C2317" s="106"/>
      <c r="D2317" s="114"/>
      <c r="E2317" s="52"/>
      <c r="F2317" s="52"/>
      <c r="G2317" s="112"/>
      <c r="H2317" s="58"/>
    </row>
    <row r="2318" spans="2:8" x14ac:dyDescent="0.2">
      <c r="B2318" s="107"/>
      <c r="C2318" s="106"/>
      <c r="D2318" s="114"/>
      <c r="E2318" s="52"/>
      <c r="F2318" s="52"/>
      <c r="G2318" s="112"/>
      <c r="H2318" s="58"/>
    </row>
    <row r="2319" spans="2:8" x14ac:dyDescent="0.2">
      <c r="B2319" s="107"/>
      <c r="C2319" s="106"/>
      <c r="D2319" s="114"/>
      <c r="E2319" s="52"/>
      <c r="F2319" s="52"/>
      <c r="G2319" s="112"/>
      <c r="H2319" s="58"/>
    </row>
    <row r="2320" spans="2:8" x14ac:dyDescent="0.2">
      <c r="B2320" s="107"/>
      <c r="C2320" s="106"/>
      <c r="D2320" s="114"/>
      <c r="E2320" s="52"/>
      <c r="F2320" s="52"/>
      <c r="G2320" s="112"/>
      <c r="H2320" s="58"/>
    </row>
    <row r="2321" spans="2:8" x14ac:dyDescent="0.2">
      <c r="B2321" s="107"/>
      <c r="C2321" s="106"/>
      <c r="D2321" s="114"/>
      <c r="E2321" s="52"/>
      <c r="F2321" s="52"/>
      <c r="G2321" s="112"/>
      <c r="H2321" s="58"/>
    </row>
    <row r="2322" spans="2:8" x14ac:dyDescent="0.2">
      <c r="B2322" s="107"/>
      <c r="C2322" s="106"/>
      <c r="D2322" s="114"/>
      <c r="E2322" s="52"/>
      <c r="F2322" s="52"/>
      <c r="G2322" s="112"/>
      <c r="H2322" s="58"/>
    </row>
    <row r="2323" spans="2:8" x14ac:dyDescent="0.2">
      <c r="B2323" s="107"/>
      <c r="C2323" s="106"/>
      <c r="D2323" s="114"/>
      <c r="E2323" s="52"/>
      <c r="F2323" s="52"/>
      <c r="G2323" s="112"/>
      <c r="H2323" s="58"/>
    </row>
    <row r="2324" spans="2:8" x14ac:dyDescent="0.2">
      <c r="B2324" s="107"/>
      <c r="C2324" s="106"/>
      <c r="D2324" s="114"/>
      <c r="E2324" s="52"/>
      <c r="F2324" s="52"/>
      <c r="G2324" s="112"/>
      <c r="H2324" s="58"/>
    </row>
    <row r="2325" spans="2:8" x14ac:dyDescent="0.2">
      <c r="B2325" s="107"/>
      <c r="C2325" s="106"/>
      <c r="D2325" s="114"/>
      <c r="E2325" s="52"/>
      <c r="F2325" s="52"/>
      <c r="G2325" s="112"/>
      <c r="H2325" s="58"/>
    </row>
    <row r="2326" spans="2:8" x14ac:dyDescent="0.2">
      <c r="B2326" s="107"/>
      <c r="C2326" s="106"/>
      <c r="D2326" s="114"/>
      <c r="E2326" s="52"/>
      <c r="F2326" s="52"/>
      <c r="G2326" s="112"/>
      <c r="H2326" s="58"/>
    </row>
    <row r="2327" spans="2:8" x14ac:dyDescent="0.2">
      <c r="B2327" s="107"/>
      <c r="C2327" s="106"/>
      <c r="D2327" s="114"/>
      <c r="E2327" s="52"/>
      <c r="F2327" s="52"/>
      <c r="G2327" s="112"/>
      <c r="H2327" s="58"/>
    </row>
    <row r="2328" spans="2:8" x14ac:dyDescent="0.2">
      <c r="B2328" s="107"/>
      <c r="C2328" s="106"/>
      <c r="D2328" s="114"/>
      <c r="E2328" s="52"/>
      <c r="F2328" s="52"/>
      <c r="G2328" s="112"/>
      <c r="H2328" s="58"/>
    </row>
    <row r="2329" spans="2:8" x14ac:dyDescent="0.2">
      <c r="B2329" s="107"/>
      <c r="C2329" s="106"/>
      <c r="D2329" s="114"/>
      <c r="E2329" s="52"/>
      <c r="F2329" s="52"/>
      <c r="G2329" s="112"/>
      <c r="H2329" s="58"/>
    </row>
    <row r="2330" spans="2:8" x14ac:dyDescent="0.2">
      <c r="B2330" s="107"/>
      <c r="C2330" s="106"/>
      <c r="D2330" s="114"/>
      <c r="E2330" s="52"/>
      <c r="F2330" s="52"/>
      <c r="G2330" s="112"/>
      <c r="H2330" s="58"/>
    </row>
    <row r="2331" spans="2:8" x14ac:dyDescent="0.2">
      <c r="B2331" s="105"/>
      <c r="C2331" s="106"/>
      <c r="D2331" s="114"/>
      <c r="E2331" s="52"/>
      <c r="F2331" s="52"/>
      <c r="G2331" s="112"/>
      <c r="H2331" s="58"/>
    </row>
    <row r="2332" spans="2:8" x14ac:dyDescent="0.2">
      <c r="B2332" s="107"/>
      <c r="C2332" s="106"/>
      <c r="D2332" s="114"/>
      <c r="E2332" s="52"/>
      <c r="F2332" s="52"/>
      <c r="G2332" s="112"/>
      <c r="H2332" s="58"/>
    </row>
    <row r="2333" spans="2:8" x14ac:dyDescent="0.2">
      <c r="B2333" s="107"/>
      <c r="C2333" s="106"/>
      <c r="D2333" s="114"/>
      <c r="E2333" s="52"/>
      <c r="F2333" s="52"/>
      <c r="G2333" s="112"/>
      <c r="H2333" s="58"/>
    </row>
    <row r="2334" spans="2:8" x14ac:dyDescent="0.2">
      <c r="B2334" s="107"/>
      <c r="C2334" s="106"/>
      <c r="D2334" s="114"/>
      <c r="E2334" s="52"/>
      <c r="F2334" s="52"/>
      <c r="G2334" s="112"/>
      <c r="H2334" s="58"/>
    </row>
    <row r="2335" spans="2:8" x14ac:dyDescent="0.2">
      <c r="B2335" s="107"/>
      <c r="C2335" s="106"/>
      <c r="D2335" s="114"/>
      <c r="E2335" s="52"/>
      <c r="F2335" s="52"/>
      <c r="G2335" s="112"/>
      <c r="H2335" s="58"/>
    </row>
    <row r="2336" spans="2:8" x14ac:dyDescent="0.2">
      <c r="B2336" s="107"/>
      <c r="C2336" s="106"/>
      <c r="D2336" s="114"/>
      <c r="E2336" s="52"/>
      <c r="F2336" s="52"/>
      <c r="G2336" s="112"/>
      <c r="H2336" s="58"/>
    </row>
    <row r="2337" spans="2:8" x14ac:dyDescent="0.2">
      <c r="B2337" s="107"/>
      <c r="C2337" s="106"/>
      <c r="D2337" s="114"/>
      <c r="E2337" s="52"/>
      <c r="F2337" s="52"/>
      <c r="G2337" s="112"/>
      <c r="H2337" s="58"/>
    </row>
    <row r="2338" spans="2:8" x14ac:dyDescent="0.2">
      <c r="B2338" s="107"/>
      <c r="C2338" s="106"/>
      <c r="D2338" s="114"/>
      <c r="E2338" s="52"/>
      <c r="F2338" s="52"/>
      <c r="G2338" s="112"/>
      <c r="H2338" s="58"/>
    </row>
    <row r="2339" spans="2:8" x14ac:dyDescent="0.2">
      <c r="B2339" s="105"/>
      <c r="C2339" s="106"/>
      <c r="D2339" s="114"/>
      <c r="E2339" s="52"/>
      <c r="F2339" s="52"/>
      <c r="G2339" s="112"/>
      <c r="H2339" s="58"/>
    </row>
    <row r="2340" spans="2:8" x14ac:dyDescent="0.2">
      <c r="B2340" s="107"/>
      <c r="C2340" s="106"/>
      <c r="D2340" s="114"/>
      <c r="E2340" s="52"/>
      <c r="F2340" s="52"/>
      <c r="G2340" s="112"/>
      <c r="H2340" s="58"/>
    </row>
    <row r="2341" spans="2:8" x14ac:dyDescent="0.2">
      <c r="B2341" s="107"/>
      <c r="C2341" s="106"/>
      <c r="D2341" s="114"/>
      <c r="E2341" s="52"/>
      <c r="F2341" s="52"/>
      <c r="G2341" s="112"/>
      <c r="H2341" s="58"/>
    </row>
    <row r="2342" spans="2:8" x14ac:dyDescent="0.2">
      <c r="B2342" s="107"/>
      <c r="C2342" s="106"/>
      <c r="D2342" s="114"/>
      <c r="E2342" s="52"/>
      <c r="F2342" s="52"/>
      <c r="G2342" s="112"/>
      <c r="H2342" s="58"/>
    </row>
    <row r="2343" spans="2:8" x14ac:dyDescent="0.2">
      <c r="B2343" s="105"/>
      <c r="C2343" s="106"/>
      <c r="D2343" s="114"/>
      <c r="E2343" s="52"/>
      <c r="F2343" s="52"/>
      <c r="G2343" s="112"/>
      <c r="H2343" s="58"/>
    </row>
    <row r="2344" spans="2:8" x14ac:dyDescent="0.2">
      <c r="B2344" s="107"/>
      <c r="C2344" s="106"/>
      <c r="D2344" s="114"/>
      <c r="E2344" s="52"/>
      <c r="F2344" s="52"/>
      <c r="G2344" s="112"/>
      <c r="H2344" s="58"/>
    </row>
    <row r="2345" spans="2:8" x14ac:dyDescent="0.2">
      <c r="B2345" s="107"/>
      <c r="C2345" s="106"/>
      <c r="D2345" s="114"/>
      <c r="E2345" s="52"/>
      <c r="F2345" s="52"/>
      <c r="G2345" s="112"/>
      <c r="H2345" s="58"/>
    </row>
    <row r="2346" spans="2:8" x14ac:dyDescent="0.2">
      <c r="B2346" s="107"/>
      <c r="C2346" s="106"/>
      <c r="D2346" s="114"/>
      <c r="E2346" s="52"/>
      <c r="F2346" s="52"/>
      <c r="G2346" s="112"/>
      <c r="H2346" s="58"/>
    </row>
    <row r="2347" spans="2:8" x14ac:dyDescent="0.2">
      <c r="B2347" s="107"/>
      <c r="C2347" s="106"/>
      <c r="D2347" s="114"/>
      <c r="E2347" s="52"/>
      <c r="F2347" s="52"/>
      <c r="G2347" s="112"/>
      <c r="H2347" s="58"/>
    </row>
    <row r="2348" spans="2:8" x14ac:dyDescent="0.2">
      <c r="B2348" s="107"/>
      <c r="C2348" s="106"/>
      <c r="D2348" s="114"/>
      <c r="E2348" s="52"/>
      <c r="F2348" s="52"/>
      <c r="G2348" s="112"/>
      <c r="H2348" s="58"/>
    </row>
    <row r="2349" spans="2:8" x14ac:dyDescent="0.2">
      <c r="B2349" s="107"/>
      <c r="C2349" s="106"/>
      <c r="D2349" s="114"/>
      <c r="E2349" s="52"/>
      <c r="F2349" s="52"/>
      <c r="G2349" s="112"/>
      <c r="H2349" s="58"/>
    </row>
    <row r="2350" spans="2:8" x14ac:dyDescent="0.2">
      <c r="B2350" s="107"/>
      <c r="C2350" s="106"/>
      <c r="D2350" s="114"/>
      <c r="E2350" s="52"/>
      <c r="F2350" s="52"/>
      <c r="G2350" s="112"/>
      <c r="H2350" s="58"/>
    </row>
    <row r="2351" spans="2:8" x14ac:dyDescent="0.2">
      <c r="B2351" s="107"/>
      <c r="C2351" s="106"/>
      <c r="D2351" s="114"/>
      <c r="E2351" s="52"/>
      <c r="F2351" s="52"/>
      <c r="G2351" s="112"/>
      <c r="H2351" s="58"/>
    </row>
    <row r="2352" spans="2:8" x14ac:dyDescent="0.2">
      <c r="B2352" s="107"/>
      <c r="C2352" s="106"/>
      <c r="D2352" s="114"/>
      <c r="E2352" s="52"/>
      <c r="F2352" s="52"/>
      <c r="G2352" s="112"/>
      <c r="H2352" s="58"/>
    </row>
    <row r="2353" spans="2:8" x14ac:dyDescent="0.2">
      <c r="B2353" s="107"/>
      <c r="C2353" s="106"/>
      <c r="D2353" s="114"/>
      <c r="E2353" s="52"/>
      <c r="F2353" s="52"/>
      <c r="G2353" s="112"/>
      <c r="H2353" s="58"/>
    </row>
    <row r="2354" spans="2:8" x14ac:dyDescent="0.2">
      <c r="B2354" s="107"/>
      <c r="C2354" s="106"/>
      <c r="D2354" s="114"/>
      <c r="E2354" s="52"/>
      <c r="F2354" s="52"/>
      <c r="G2354" s="112"/>
      <c r="H2354" s="58"/>
    </row>
    <row r="2355" spans="2:8" x14ac:dyDescent="0.2">
      <c r="B2355" s="107"/>
      <c r="C2355" s="106"/>
      <c r="D2355" s="114"/>
      <c r="E2355" s="52"/>
      <c r="F2355" s="52"/>
      <c r="G2355" s="112"/>
      <c r="H2355" s="58"/>
    </row>
    <row r="2356" spans="2:8" x14ac:dyDescent="0.2">
      <c r="B2356" s="107"/>
      <c r="C2356" s="106"/>
      <c r="D2356" s="114"/>
      <c r="E2356" s="52"/>
      <c r="F2356" s="52"/>
      <c r="G2356" s="112"/>
      <c r="H2356" s="58"/>
    </row>
    <row r="2357" spans="2:8" x14ac:dyDescent="0.2">
      <c r="B2357" s="107"/>
      <c r="C2357" s="106"/>
      <c r="D2357" s="114"/>
      <c r="E2357" s="52"/>
      <c r="F2357" s="52"/>
      <c r="G2357" s="112"/>
      <c r="H2357" s="58"/>
    </row>
    <row r="2358" spans="2:8" x14ac:dyDescent="0.2">
      <c r="B2358" s="107"/>
      <c r="C2358" s="106"/>
      <c r="D2358" s="114"/>
      <c r="E2358" s="52"/>
      <c r="F2358" s="52"/>
      <c r="G2358" s="112"/>
      <c r="H2358" s="58"/>
    </row>
    <row r="2359" spans="2:8" x14ac:dyDescent="0.2">
      <c r="B2359" s="105"/>
      <c r="C2359" s="106"/>
      <c r="D2359" s="114"/>
      <c r="E2359" s="52"/>
      <c r="F2359" s="52"/>
      <c r="G2359" s="112"/>
      <c r="H2359" s="58"/>
    </row>
    <row r="2360" spans="2:8" x14ac:dyDescent="0.2">
      <c r="B2360" s="107"/>
      <c r="C2360" s="106"/>
      <c r="D2360" s="114"/>
      <c r="E2360" s="52"/>
      <c r="F2360" s="52"/>
      <c r="G2360" s="112"/>
      <c r="H2360" s="58"/>
    </row>
    <row r="2361" spans="2:8" x14ac:dyDescent="0.2">
      <c r="B2361" s="107"/>
      <c r="C2361" s="106"/>
      <c r="D2361" s="114"/>
      <c r="E2361" s="52"/>
      <c r="F2361" s="52"/>
      <c r="G2361" s="112"/>
      <c r="H2361" s="58"/>
    </row>
    <row r="2362" spans="2:8" x14ac:dyDescent="0.2">
      <c r="B2362" s="107"/>
      <c r="C2362" s="106"/>
      <c r="D2362" s="114"/>
      <c r="E2362" s="52"/>
      <c r="F2362" s="52"/>
      <c r="G2362" s="112"/>
      <c r="H2362" s="58"/>
    </row>
    <row r="2363" spans="2:8" x14ac:dyDescent="0.2">
      <c r="B2363" s="107"/>
      <c r="C2363" s="106"/>
      <c r="D2363" s="114"/>
      <c r="E2363" s="52"/>
      <c r="F2363" s="52"/>
      <c r="G2363" s="112"/>
      <c r="H2363" s="58"/>
    </row>
    <row r="2364" spans="2:8" x14ac:dyDescent="0.2">
      <c r="B2364" s="107"/>
      <c r="C2364" s="106"/>
      <c r="D2364" s="114"/>
      <c r="E2364" s="52"/>
      <c r="F2364" s="52"/>
      <c r="G2364" s="112"/>
      <c r="H2364" s="58"/>
    </row>
    <row r="2365" spans="2:8" x14ac:dyDescent="0.2">
      <c r="B2365" s="107"/>
      <c r="C2365" s="106"/>
      <c r="D2365" s="114"/>
      <c r="E2365" s="52"/>
      <c r="F2365" s="52"/>
      <c r="G2365" s="112"/>
      <c r="H2365" s="58"/>
    </row>
    <row r="2366" spans="2:8" x14ac:dyDescent="0.2">
      <c r="B2366" s="107"/>
      <c r="C2366" s="106"/>
      <c r="D2366" s="114"/>
      <c r="E2366" s="52"/>
      <c r="F2366" s="52"/>
      <c r="G2366" s="112"/>
      <c r="H2366" s="58"/>
    </row>
    <row r="2367" spans="2:8" x14ac:dyDescent="0.2">
      <c r="B2367" s="105"/>
      <c r="C2367" s="106"/>
      <c r="D2367" s="114"/>
      <c r="E2367" s="52"/>
      <c r="F2367" s="52"/>
      <c r="G2367" s="112"/>
      <c r="H2367" s="58"/>
    </row>
    <row r="2368" spans="2:8" x14ac:dyDescent="0.2">
      <c r="B2368" s="107"/>
      <c r="C2368" s="106"/>
      <c r="D2368" s="114"/>
      <c r="E2368" s="52"/>
      <c r="F2368" s="52"/>
      <c r="G2368" s="112"/>
      <c r="H2368" s="58"/>
    </row>
    <row r="2369" spans="2:8" x14ac:dyDescent="0.2">
      <c r="B2369" s="107"/>
      <c r="C2369" s="106"/>
      <c r="D2369" s="114"/>
      <c r="E2369" s="52"/>
      <c r="F2369" s="52"/>
      <c r="G2369" s="112"/>
      <c r="H2369" s="58"/>
    </row>
    <row r="2370" spans="2:8" x14ac:dyDescent="0.2">
      <c r="B2370" s="107"/>
      <c r="C2370" s="106"/>
      <c r="D2370" s="114"/>
      <c r="E2370" s="52"/>
      <c r="F2370" s="52"/>
      <c r="G2370" s="112"/>
      <c r="H2370" s="58"/>
    </row>
    <row r="2371" spans="2:8" x14ac:dyDescent="0.2">
      <c r="B2371" s="107"/>
      <c r="C2371" s="106"/>
      <c r="D2371" s="114"/>
      <c r="E2371" s="52"/>
      <c r="F2371" s="52"/>
      <c r="G2371" s="112"/>
      <c r="H2371" s="58"/>
    </row>
    <row r="2372" spans="2:8" x14ac:dyDescent="0.2">
      <c r="B2372" s="107"/>
      <c r="C2372" s="106"/>
      <c r="D2372" s="114"/>
      <c r="E2372" s="52"/>
      <c r="F2372" s="52"/>
      <c r="G2372" s="112"/>
      <c r="H2372" s="58"/>
    </row>
    <row r="2373" spans="2:8" x14ac:dyDescent="0.2">
      <c r="B2373" s="107"/>
      <c r="C2373" s="106"/>
      <c r="D2373" s="114"/>
      <c r="E2373" s="52"/>
      <c r="F2373" s="52"/>
      <c r="G2373" s="112"/>
      <c r="H2373" s="58"/>
    </row>
    <row r="2374" spans="2:8" x14ac:dyDescent="0.2">
      <c r="B2374" s="107"/>
      <c r="C2374" s="106"/>
      <c r="D2374" s="114"/>
      <c r="E2374" s="52"/>
      <c r="F2374" s="52"/>
      <c r="G2374" s="112"/>
      <c r="H2374" s="58"/>
    </row>
    <row r="2375" spans="2:8" x14ac:dyDescent="0.2">
      <c r="B2375" s="105"/>
      <c r="C2375" s="106"/>
      <c r="D2375" s="114"/>
      <c r="E2375" s="52"/>
      <c r="F2375" s="52"/>
      <c r="G2375" s="112"/>
      <c r="H2375" s="58"/>
    </row>
    <row r="2376" spans="2:8" x14ac:dyDescent="0.2">
      <c r="B2376" s="107"/>
      <c r="C2376" s="106"/>
      <c r="D2376" s="114"/>
      <c r="E2376" s="52"/>
      <c r="F2376" s="52"/>
      <c r="G2376" s="112"/>
      <c r="H2376" s="58"/>
    </row>
    <row r="2377" spans="2:8" x14ac:dyDescent="0.2">
      <c r="B2377" s="107"/>
      <c r="C2377" s="106"/>
      <c r="D2377" s="114"/>
      <c r="E2377" s="52"/>
      <c r="F2377" s="52"/>
      <c r="G2377" s="112"/>
      <c r="H2377" s="58"/>
    </row>
    <row r="2378" spans="2:8" x14ac:dyDescent="0.2">
      <c r="B2378" s="107"/>
      <c r="C2378" s="106"/>
      <c r="D2378" s="114"/>
      <c r="E2378" s="52"/>
      <c r="F2378" s="52"/>
      <c r="G2378" s="112"/>
      <c r="H2378" s="58"/>
    </row>
    <row r="2379" spans="2:8" x14ac:dyDescent="0.2">
      <c r="B2379" s="107"/>
      <c r="C2379" s="106"/>
      <c r="D2379" s="114"/>
      <c r="E2379" s="52"/>
      <c r="F2379" s="52"/>
      <c r="G2379" s="112"/>
      <c r="H2379" s="58"/>
    </row>
    <row r="2380" spans="2:8" x14ac:dyDescent="0.2">
      <c r="B2380" s="107"/>
      <c r="C2380" s="106"/>
      <c r="D2380" s="114"/>
      <c r="E2380" s="52"/>
      <c r="F2380" s="52"/>
      <c r="G2380" s="112"/>
      <c r="H2380" s="58"/>
    </row>
    <row r="2381" spans="2:8" x14ac:dyDescent="0.2">
      <c r="B2381" s="107"/>
      <c r="C2381" s="106"/>
      <c r="D2381" s="114"/>
      <c r="E2381" s="52"/>
      <c r="F2381" s="52"/>
      <c r="G2381" s="112"/>
      <c r="H2381" s="58"/>
    </row>
    <row r="2382" spans="2:8" x14ac:dyDescent="0.2">
      <c r="B2382" s="107"/>
      <c r="C2382" s="106"/>
      <c r="D2382" s="114"/>
      <c r="E2382" s="52"/>
      <c r="F2382" s="52"/>
      <c r="G2382" s="112"/>
      <c r="H2382" s="58"/>
    </row>
    <row r="2383" spans="2:8" x14ac:dyDescent="0.2">
      <c r="B2383" s="107"/>
      <c r="C2383" s="106"/>
      <c r="D2383" s="114"/>
      <c r="E2383" s="52"/>
      <c r="F2383" s="52"/>
      <c r="G2383" s="112"/>
      <c r="H2383" s="58"/>
    </row>
    <row r="2384" spans="2:8" x14ac:dyDescent="0.2">
      <c r="B2384" s="107"/>
      <c r="C2384" s="106"/>
      <c r="D2384" s="114"/>
      <c r="E2384" s="52"/>
      <c r="F2384" s="52"/>
      <c r="G2384" s="112"/>
      <c r="H2384" s="58"/>
    </row>
    <row r="2385" spans="2:8" x14ac:dyDescent="0.2">
      <c r="B2385" s="107"/>
      <c r="C2385" s="106"/>
      <c r="D2385" s="114"/>
      <c r="E2385" s="52"/>
      <c r="F2385" s="52"/>
      <c r="G2385" s="112"/>
      <c r="H2385" s="58"/>
    </row>
    <row r="2386" spans="2:8" x14ac:dyDescent="0.2">
      <c r="B2386" s="107"/>
      <c r="C2386" s="106"/>
      <c r="D2386" s="114"/>
      <c r="E2386" s="52"/>
      <c r="F2386" s="52"/>
      <c r="G2386" s="112"/>
      <c r="H2386" s="58"/>
    </row>
    <row r="2387" spans="2:8" x14ac:dyDescent="0.2">
      <c r="B2387" s="107"/>
      <c r="C2387" s="106"/>
      <c r="D2387" s="114"/>
      <c r="E2387" s="52"/>
      <c r="F2387" s="52"/>
      <c r="G2387" s="112"/>
      <c r="H2387" s="58"/>
    </row>
    <row r="2388" spans="2:8" x14ac:dyDescent="0.2">
      <c r="B2388" s="107"/>
      <c r="C2388" s="106"/>
      <c r="D2388" s="114"/>
      <c r="E2388" s="52"/>
      <c r="F2388" s="52"/>
      <c r="G2388" s="112"/>
      <c r="H2388" s="58"/>
    </row>
    <row r="2389" spans="2:8" x14ac:dyDescent="0.2">
      <c r="B2389" s="107"/>
      <c r="C2389" s="106"/>
      <c r="D2389" s="114"/>
      <c r="E2389" s="52"/>
      <c r="F2389" s="52"/>
      <c r="G2389" s="112"/>
      <c r="H2389" s="58"/>
    </row>
    <row r="2390" spans="2:8" x14ac:dyDescent="0.2">
      <c r="B2390" s="107"/>
      <c r="C2390" s="106"/>
      <c r="D2390" s="114"/>
      <c r="E2390" s="52"/>
      <c r="F2390" s="52"/>
      <c r="G2390" s="112"/>
      <c r="H2390" s="58"/>
    </row>
    <row r="2391" spans="2:8" x14ac:dyDescent="0.2">
      <c r="B2391" s="105"/>
      <c r="C2391" s="106"/>
      <c r="D2391" s="114"/>
      <c r="E2391" s="52"/>
      <c r="F2391" s="52"/>
      <c r="G2391" s="112"/>
      <c r="H2391" s="58"/>
    </row>
    <row r="2392" spans="2:8" x14ac:dyDescent="0.2">
      <c r="B2392" s="107"/>
      <c r="C2392" s="106"/>
      <c r="D2392" s="114"/>
      <c r="E2392" s="52"/>
      <c r="F2392" s="52"/>
      <c r="G2392" s="112"/>
      <c r="H2392" s="58"/>
    </row>
    <row r="2393" spans="2:8" x14ac:dyDescent="0.2">
      <c r="B2393" s="107"/>
      <c r="C2393" s="106"/>
      <c r="D2393" s="114"/>
      <c r="E2393" s="52"/>
      <c r="F2393" s="52"/>
      <c r="G2393" s="112"/>
      <c r="H2393" s="58"/>
    </row>
    <row r="2394" spans="2:8" x14ac:dyDescent="0.2">
      <c r="B2394" s="107"/>
      <c r="C2394" s="106"/>
      <c r="D2394" s="114"/>
      <c r="E2394" s="52"/>
      <c r="F2394" s="52"/>
      <c r="G2394" s="112"/>
      <c r="H2394" s="58"/>
    </row>
    <row r="2395" spans="2:8" x14ac:dyDescent="0.2">
      <c r="B2395" s="107"/>
      <c r="C2395" s="106"/>
      <c r="D2395" s="114"/>
      <c r="E2395" s="52"/>
      <c r="F2395" s="52"/>
      <c r="G2395" s="112"/>
      <c r="H2395" s="58"/>
    </row>
    <row r="2396" spans="2:8" x14ac:dyDescent="0.2">
      <c r="B2396" s="105"/>
      <c r="C2396" s="106"/>
      <c r="D2396" s="114"/>
      <c r="E2396" s="52"/>
      <c r="F2396" s="52"/>
      <c r="G2396" s="112"/>
      <c r="H2396" s="58"/>
    </row>
    <row r="2397" spans="2:8" x14ac:dyDescent="0.2">
      <c r="B2397" s="107"/>
      <c r="C2397" s="106"/>
      <c r="D2397" s="114"/>
      <c r="E2397" s="52"/>
      <c r="F2397" s="52"/>
      <c r="G2397" s="112"/>
      <c r="H2397" s="58"/>
    </row>
    <row r="2398" spans="2:8" x14ac:dyDescent="0.2">
      <c r="B2398" s="107"/>
      <c r="C2398" s="106"/>
      <c r="D2398" s="114"/>
      <c r="E2398" s="52"/>
      <c r="F2398" s="52"/>
      <c r="G2398" s="112"/>
      <c r="H2398" s="58"/>
    </row>
    <row r="2399" spans="2:8" x14ac:dyDescent="0.2">
      <c r="B2399" s="107"/>
      <c r="C2399" s="106"/>
      <c r="D2399" s="114"/>
      <c r="E2399" s="52"/>
      <c r="F2399" s="52"/>
      <c r="G2399" s="112"/>
      <c r="H2399" s="58"/>
    </row>
    <row r="2400" spans="2:8" x14ac:dyDescent="0.2">
      <c r="B2400" s="107"/>
      <c r="C2400" s="106"/>
      <c r="D2400" s="114"/>
      <c r="E2400" s="52"/>
      <c r="F2400" s="52"/>
      <c r="G2400" s="112"/>
      <c r="H2400" s="58"/>
    </row>
    <row r="2401" spans="2:8" x14ac:dyDescent="0.2">
      <c r="B2401" s="107"/>
      <c r="C2401" s="106"/>
      <c r="D2401" s="114"/>
      <c r="E2401" s="52"/>
      <c r="F2401" s="52"/>
      <c r="G2401" s="112"/>
      <c r="H2401" s="58"/>
    </row>
    <row r="2402" spans="2:8" x14ac:dyDescent="0.2">
      <c r="B2402" s="107"/>
      <c r="C2402" s="106"/>
      <c r="D2402" s="114"/>
      <c r="E2402" s="52"/>
      <c r="F2402" s="52"/>
      <c r="G2402" s="112"/>
      <c r="H2402" s="58"/>
    </row>
    <row r="2403" spans="2:8" x14ac:dyDescent="0.2">
      <c r="B2403" s="107"/>
      <c r="C2403" s="106"/>
      <c r="D2403" s="114"/>
      <c r="E2403" s="52"/>
      <c r="F2403" s="52"/>
      <c r="G2403" s="112"/>
      <c r="H2403" s="58"/>
    </row>
    <row r="2404" spans="2:8" x14ac:dyDescent="0.2">
      <c r="B2404" s="107"/>
      <c r="C2404" s="106"/>
      <c r="D2404" s="114"/>
      <c r="E2404" s="52"/>
      <c r="F2404" s="52"/>
      <c r="G2404" s="112"/>
      <c r="H2404" s="58"/>
    </row>
    <row r="2405" spans="2:8" x14ac:dyDescent="0.2">
      <c r="B2405" s="107"/>
      <c r="C2405" s="106"/>
      <c r="D2405" s="114"/>
      <c r="E2405" s="52"/>
      <c r="F2405" s="52"/>
      <c r="G2405" s="112"/>
      <c r="H2405" s="58"/>
    </row>
    <row r="2406" spans="2:8" x14ac:dyDescent="0.2">
      <c r="B2406" s="107"/>
      <c r="C2406" s="106"/>
      <c r="D2406" s="114"/>
      <c r="E2406" s="52"/>
      <c r="F2406" s="52"/>
      <c r="G2406" s="112"/>
      <c r="H2406" s="58"/>
    </row>
    <row r="2407" spans="2:8" x14ac:dyDescent="0.2">
      <c r="B2407" s="105"/>
      <c r="C2407" s="106"/>
      <c r="D2407" s="114"/>
      <c r="E2407" s="52"/>
      <c r="F2407" s="52"/>
      <c r="G2407" s="112"/>
      <c r="H2407" s="58"/>
    </row>
    <row r="2408" spans="2:8" x14ac:dyDescent="0.2">
      <c r="B2408" s="107"/>
      <c r="C2408" s="106"/>
      <c r="D2408" s="114"/>
      <c r="E2408" s="52"/>
      <c r="F2408" s="52"/>
      <c r="G2408" s="112"/>
      <c r="H2408" s="58"/>
    </row>
    <row r="2409" spans="2:8" x14ac:dyDescent="0.2">
      <c r="B2409" s="107"/>
      <c r="C2409" s="106"/>
      <c r="D2409" s="114"/>
      <c r="E2409" s="52"/>
      <c r="F2409" s="52"/>
      <c r="G2409" s="112"/>
      <c r="H2409" s="58"/>
    </row>
    <row r="2410" spans="2:8" x14ac:dyDescent="0.2">
      <c r="B2410" s="107"/>
      <c r="C2410" s="106"/>
      <c r="D2410" s="114"/>
      <c r="E2410" s="52"/>
      <c r="F2410" s="52"/>
      <c r="G2410" s="112"/>
      <c r="H2410" s="58"/>
    </row>
    <row r="2411" spans="2:8" x14ac:dyDescent="0.2">
      <c r="B2411" s="105"/>
      <c r="C2411" s="106"/>
      <c r="D2411" s="114"/>
      <c r="E2411" s="52"/>
      <c r="F2411" s="52"/>
      <c r="G2411" s="112"/>
      <c r="H2411" s="58"/>
    </row>
    <row r="2412" spans="2:8" x14ac:dyDescent="0.2">
      <c r="B2412" s="107"/>
      <c r="C2412" s="106"/>
      <c r="D2412" s="114"/>
      <c r="E2412" s="52"/>
      <c r="F2412" s="52"/>
      <c r="G2412" s="112"/>
      <c r="H2412" s="58"/>
    </row>
    <row r="2413" spans="2:8" x14ac:dyDescent="0.2">
      <c r="B2413" s="107"/>
      <c r="C2413" s="106"/>
      <c r="D2413" s="114"/>
      <c r="E2413" s="52"/>
      <c r="F2413" s="52"/>
      <c r="G2413" s="112"/>
      <c r="H2413" s="58"/>
    </row>
    <row r="2414" spans="2:8" x14ac:dyDescent="0.2">
      <c r="B2414" s="107"/>
      <c r="C2414" s="106"/>
      <c r="D2414" s="114"/>
      <c r="E2414" s="52"/>
      <c r="F2414" s="52"/>
      <c r="G2414" s="112"/>
      <c r="H2414" s="58"/>
    </row>
    <row r="2415" spans="2:8" x14ac:dyDescent="0.2">
      <c r="B2415" s="105"/>
      <c r="C2415" s="106"/>
      <c r="D2415" s="114"/>
      <c r="E2415" s="52"/>
      <c r="F2415" s="52"/>
      <c r="G2415" s="112"/>
      <c r="H2415" s="58"/>
    </row>
    <row r="2416" spans="2:8" x14ac:dyDescent="0.2">
      <c r="B2416" s="107"/>
      <c r="C2416" s="106"/>
      <c r="D2416" s="114"/>
      <c r="E2416" s="52"/>
      <c r="F2416" s="52"/>
      <c r="G2416" s="112"/>
      <c r="H2416" s="58"/>
    </row>
    <row r="2417" spans="2:8" x14ac:dyDescent="0.2">
      <c r="B2417" s="107"/>
      <c r="C2417" s="106"/>
      <c r="D2417" s="114"/>
      <c r="E2417" s="52"/>
      <c r="F2417" s="52"/>
      <c r="G2417" s="112"/>
      <c r="H2417" s="58"/>
    </row>
    <row r="2418" spans="2:8" x14ac:dyDescent="0.2">
      <c r="B2418" s="107"/>
      <c r="C2418" s="106"/>
      <c r="D2418" s="114"/>
      <c r="E2418" s="52"/>
      <c r="F2418" s="52"/>
      <c r="G2418" s="112"/>
      <c r="H2418" s="58"/>
    </row>
    <row r="2419" spans="2:8" x14ac:dyDescent="0.2">
      <c r="B2419" s="107"/>
      <c r="C2419" s="106"/>
      <c r="D2419" s="114"/>
      <c r="E2419" s="52"/>
      <c r="F2419" s="52"/>
      <c r="G2419" s="112"/>
      <c r="H2419" s="58"/>
    </row>
    <row r="2420" spans="2:8" x14ac:dyDescent="0.2">
      <c r="B2420" s="105"/>
      <c r="C2420" s="106"/>
      <c r="D2420" s="114"/>
      <c r="E2420" s="52"/>
      <c r="F2420" s="52"/>
      <c r="G2420" s="112"/>
      <c r="H2420" s="58"/>
    </row>
    <row r="2421" spans="2:8" x14ac:dyDescent="0.2">
      <c r="B2421" s="107"/>
      <c r="C2421" s="106"/>
      <c r="D2421" s="114"/>
      <c r="E2421" s="52"/>
      <c r="F2421" s="52"/>
      <c r="G2421" s="112"/>
      <c r="H2421" s="58"/>
    </row>
    <row r="2422" spans="2:8" x14ac:dyDescent="0.2">
      <c r="B2422" s="107"/>
      <c r="C2422" s="106"/>
      <c r="D2422" s="114"/>
      <c r="E2422" s="52"/>
      <c r="F2422" s="52"/>
      <c r="G2422" s="112"/>
      <c r="H2422" s="58"/>
    </row>
    <row r="2423" spans="2:8" x14ac:dyDescent="0.2">
      <c r="B2423" s="107"/>
      <c r="C2423" s="106"/>
      <c r="D2423" s="114"/>
      <c r="E2423" s="52"/>
      <c r="F2423" s="52"/>
      <c r="G2423" s="112"/>
      <c r="H2423" s="58"/>
    </row>
    <row r="2424" spans="2:8" x14ac:dyDescent="0.2">
      <c r="B2424" s="107"/>
      <c r="C2424" s="106"/>
      <c r="D2424" s="114"/>
      <c r="E2424" s="52"/>
      <c r="F2424" s="52"/>
      <c r="G2424" s="112"/>
      <c r="H2424" s="58"/>
    </row>
    <row r="2425" spans="2:8" x14ac:dyDescent="0.2">
      <c r="B2425" s="107"/>
      <c r="C2425" s="106"/>
      <c r="D2425" s="114"/>
      <c r="E2425" s="52"/>
      <c r="F2425" s="52"/>
      <c r="G2425" s="112"/>
      <c r="H2425" s="58"/>
    </row>
    <row r="2426" spans="2:8" x14ac:dyDescent="0.2">
      <c r="B2426" s="107"/>
      <c r="C2426" s="106"/>
      <c r="D2426" s="114"/>
      <c r="E2426" s="52"/>
      <c r="F2426" s="52"/>
      <c r="G2426" s="112"/>
      <c r="H2426" s="58"/>
    </row>
    <row r="2427" spans="2:8" x14ac:dyDescent="0.2">
      <c r="B2427" s="107"/>
      <c r="C2427" s="106"/>
      <c r="D2427" s="114"/>
      <c r="E2427" s="52"/>
      <c r="F2427" s="52"/>
      <c r="G2427" s="112"/>
      <c r="H2427" s="58"/>
    </row>
    <row r="2428" spans="2:8" x14ac:dyDescent="0.2">
      <c r="B2428" s="107"/>
      <c r="C2428" s="106"/>
      <c r="D2428" s="114"/>
      <c r="E2428" s="52"/>
      <c r="F2428" s="52"/>
      <c r="G2428" s="112"/>
      <c r="H2428" s="58"/>
    </row>
    <row r="2429" spans="2:8" x14ac:dyDescent="0.2">
      <c r="B2429" s="107"/>
      <c r="C2429" s="106"/>
      <c r="D2429" s="114"/>
      <c r="E2429" s="52"/>
      <c r="F2429" s="52"/>
      <c r="G2429" s="112"/>
      <c r="H2429" s="58"/>
    </row>
    <row r="2430" spans="2:8" x14ac:dyDescent="0.2">
      <c r="B2430" s="107"/>
      <c r="C2430" s="106"/>
      <c r="D2430" s="114"/>
      <c r="E2430" s="52"/>
      <c r="F2430" s="52"/>
      <c r="G2430" s="112"/>
      <c r="H2430" s="58"/>
    </row>
    <row r="2431" spans="2:8" x14ac:dyDescent="0.2">
      <c r="B2431" s="107"/>
      <c r="C2431" s="106"/>
      <c r="D2431" s="114"/>
      <c r="E2431" s="52"/>
      <c r="F2431" s="52"/>
      <c r="G2431" s="112"/>
      <c r="H2431" s="58"/>
    </row>
    <row r="2432" spans="2:8" x14ac:dyDescent="0.2">
      <c r="B2432" s="107"/>
      <c r="C2432" s="106"/>
      <c r="D2432" s="114"/>
      <c r="E2432" s="52"/>
      <c r="F2432" s="52"/>
      <c r="G2432" s="112"/>
      <c r="H2432" s="58"/>
    </row>
    <row r="2433" spans="2:8" x14ac:dyDescent="0.2">
      <c r="B2433" s="107"/>
      <c r="C2433" s="106"/>
      <c r="D2433" s="114"/>
      <c r="E2433" s="52"/>
      <c r="F2433" s="52"/>
      <c r="G2433" s="112"/>
      <c r="H2433" s="58"/>
    </row>
    <row r="2434" spans="2:8" x14ac:dyDescent="0.2">
      <c r="B2434" s="107"/>
      <c r="C2434" s="106"/>
      <c r="D2434" s="114"/>
      <c r="E2434" s="52"/>
      <c r="F2434" s="52"/>
      <c r="G2434" s="112"/>
      <c r="H2434" s="58"/>
    </row>
    <row r="2435" spans="2:8" x14ac:dyDescent="0.2">
      <c r="B2435" s="107"/>
      <c r="C2435" s="106"/>
      <c r="D2435" s="114"/>
      <c r="E2435" s="52"/>
      <c r="F2435" s="52"/>
      <c r="G2435" s="112"/>
      <c r="H2435" s="58"/>
    </row>
    <row r="2436" spans="2:8" x14ac:dyDescent="0.2">
      <c r="B2436" s="107"/>
      <c r="C2436" s="106"/>
      <c r="D2436" s="114"/>
      <c r="E2436" s="52"/>
      <c r="F2436" s="52"/>
      <c r="G2436" s="112"/>
      <c r="H2436" s="58"/>
    </row>
    <row r="2437" spans="2:8" x14ac:dyDescent="0.2">
      <c r="B2437" s="105"/>
      <c r="C2437" s="106"/>
      <c r="D2437" s="114"/>
      <c r="E2437" s="52"/>
      <c r="F2437" s="52"/>
      <c r="G2437" s="112"/>
      <c r="H2437" s="58"/>
    </row>
    <row r="2438" spans="2:8" x14ac:dyDescent="0.2">
      <c r="B2438" s="107"/>
      <c r="C2438" s="106"/>
      <c r="D2438" s="114"/>
      <c r="E2438" s="52"/>
      <c r="F2438" s="52"/>
      <c r="G2438" s="112"/>
      <c r="H2438" s="58"/>
    </row>
    <row r="2439" spans="2:8" x14ac:dyDescent="0.2">
      <c r="B2439" s="107"/>
      <c r="C2439" s="106"/>
      <c r="D2439" s="114"/>
      <c r="E2439" s="52"/>
      <c r="F2439" s="52"/>
      <c r="G2439" s="112"/>
      <c r="H2439" s="58"/>
    </row>
    <row r="2440" spans="2:8" x14ac:dyDescent="0.2">
      <c r="B2440" s="107"/>
      <c r="C2440" s="106"/>
      <c r="D2440" s="114"/>
      <c r="E2440" s="52"/>
      <c r="F2440" s="52"/>
      <c r="G2440" s="112"/>
      <c r="H2440" s="58"/>
    </row>
    <row r="2441" spans="2:8" x14ac:dyDescent="0.2">
      <c r="B2441" s="107"/>
      <c r="C2441" s="106"/>
      <c r="D2441" s="114"/>
      <c r="E2441" s="52"/>
      <c r="F2441" s="52"/>
      <c r="G2441" s="112"/>
      <c r="H2441" s="58"/>
    </row>
    <row r="2442" spans="2:8" x14ac:dyDescent="0.2">
      <c r="B2442" s="107"/>
      <c r="C2442" s="106"/>
      <c r="D2442" s="114"/>
      <c r="E2442" s="52"/>
      <c r="F2442" s="52"/>
      <c r="G2442" s="112"/>
      <c r="H2442" s="58"/>
    </row>
    <row r="2443" spans="2:8" x14ac:dyDescent="0.2">
      <c r="B2443" s="107"/>
      <c r="C2443" s="106"/>
      <c r="D2443" s="114"/>
      <c r="E2443" s="52"/>
      <c r="F2443" s="52"/>
      <c r="G2443" s="112"/>
      <c r="H2443" s="58"/>
    </row>
    <row r="2444" spans="2:8" x14ac:dyDescent="0.2">
      <c r="B2444" s="107"/>
      <c r="C2444" s="106"/>
      <c r="D2444" s="114"/>
      <c r="E2444" s="52"/>
      <c r="F2444" s="52"/>
      <c r="G2444" s="112"/>
      <c r="H2444" s="58"/>
    </row>
    <row r="2445" spans="2:8" x14ac:dyDescent="0.2">
      <c r="B2445" s="107"/>
      <c r="C2445" s="106"/>
      <c r="D2445" s="114"/>
      <c r="E2445" s="52"/>
      <c r="F2445" s="52"/>
      <c r="G2445" s="112"/>
      <c r="H2445" s="58"/>
    </row>
    <row r="2446" spans="2:8" x14ac:dyDescent="0.2">
      <c r="B2446" s="107"/>
      <c r="C2446" s="106"/>
      <c r="D2446" s="114"/>
      <c r="E2446" s="52"/>
      <c r="F2446" s="52"/>
      <c r="G2446" s="112"/>
      <c r="H2446" s="58"/>
    </row>
    <row r="2447" spans="2:8" x14ac:dyDescent="0.2">
      <c r="B2447" s="107"/>
      <c r="C2447" s="106"/>
      <c r="D2447" s="114"/>
      <c r="E2447" s="52"/>
      <c r="F2447" s="52"/>
      <c r="G2447" s="112"/>
      <c r="H2447" s="58"/>
    </row>
    <row r="2448" spans="2:8" x14ac:dyDescent="0.2">
      <c r="B2448" s="107"/>
      <c r="C2448" s="106"/>
      <c r="D2448" s="114"/>
      <c r="E2448" s="52"/>
      <c r="F2448" s="52"/>
      <c r="G2448" s="112"/>
      <c r="H2448" s="58"/>
    </row>
    <row r="2449" spans="2:8" x14ac:dyDescent="0.2">
      <c r="B2449" s="107"/>
      <c r="C2449" s="106"/>
      <c r="D2449" s="114"/>
      <c r="E2449" s="52"/>
      <c r="F2449" s="52"/>
      <c r="G2449" s="112"/>
      <c r="H2449" s="58"/>
    </row>
    <row r="2450" spans="2:8" x14ac:dyDescent="0.2">
      <c r="B2450" s="107"/>
      <c r="C2450" s="106"/>
      <c r="D2450" s="114"/>
      <c r="E2450" s="52"/>
      <c r="F2450" s="52"/>
      <c r="G2450" s="112"/>
      <c r="H2450" s="58"/>
    </row>
    <row r="2451" spans="2:8" x14ac:dyDescent="0.2">
      <c r="B2451" s="107"/>
      <c r="C2451" s="106"/>
      <c r="D2451" s="114"/>
      <c r="E2451" s="52"/>
      <c r="F2451" s="52"/>
      <c r="G2451" s="112"/>
      <c r="H2451" s="58"/>
    </row>
    <row r="2452" spans="2:8" x14ac:dyDescent="0.2">
      <c r="B2452" s="107"/>
      <c r="C2452" s="106"/>
      <c r="D2452" s="114"/>
      <c r="E2452" s="52"/>
      <c r="F2452" s="52"/>
      <c r="G2452" s="112"/>
      <c r="H2452" s="58"/>
    </row>
    <row r="2453" spans="2:8" x14ac:dyDescent="0.2">
      <c r="B2453" s="107"/>
      <c r="C2453" s="106"/>
      <c r="D2453" s="114"/>
      <c r="E2453" s="52"/>
      <c r="F2453" s="52"/>
      <c r="G2453" s="112"/>
      <c r="H2453" s="58"/>
    </row>
    <row r="2454" spans="2:8" x14ac:dyDescent="0.2">
      <c r="B2454" s="107"/>
      <c r="C2454" s="106"/>
      <c r="D2454" s="114"/>
      <c r="E2454" s="52"/>
      <c r="F2454" s="52"/>
      <c r="G2454" s="112"/>
      <c r="H2454" s="58"/>
    </row>
    <row r="2455" spans="2:8" x14ac:dyDescent="0.2">
      <c r="B2455" s="107"/>
      <c r="C2455" s="106"/>
      <c r="D2455" s="114"/>
      <c r="E2455" s="52"/>
      <c r="F2455" s="52"/>
      <c r="G2455" s="112"/>
      <c r="H2455" s="58"/>
    </row>
    <row r="2456" spans="2:8" x14ac:dyDescent="0.2">
      <c r="B2456" s="105"/>
      <c r="C2456" s="106"/>
      <c r="D2456" s="114"/>
      <c r="E2456" s="52"/>
      <c r="F2456" s="52"/>
      <c r="G2456" s="112"/>
      <c r="H2456" s="58"/>
    </row>
    <row r="2457" spans="2:8" x14ac:dyDescent="0.2">
      <c r="B2457" s="107"/>
      <c r="C2457" s="106"/>
      <c r="D2457" s="114"/>
      <c r="E2457" s="52"/>
      <c r="F2457" s="52"/>
      <c r="G2457" s="112"/>
      <c r="H2457" s="58"/>
    </row>
    <row r="2458" spans="2:8" x14ac:dyDescent="0.2">
      <c r="B2458" s="107"/>
      <c r="C2458" s="106"/>
      <c r="D2458" s="114"/>
      <c r="E2458" s="52"/>
      <c r="F2458" s="52"/>
      <c r="G2458" s="112"/>
      <c r="H2458" s="58"/>
    </row>
    <row r="2459" spans="2:8" x14ac:dyDescent="0.2">
      <c r="B2459" s="107"/>
      <c r="C2459" s="106"/>
      <c r="D2459" s="114"/>
      <c r="E2459" s="52"/>
      <c r="F2459" s="52"/>
      <c r="G2459" s="112"/>
      <c r="H2459" s="58"/>
    </row>
    <row r="2460" spans="2:8" x14ac:dyDescent="0.2">
      <c r="B2460" s="107"/>
      <c r="C2460" s="106"/>
      <c r="D2460" s="114"/>
      <c r="E2460" s="52"/>
      <c r="F2460" s="52"/>
      <c r="G2460" s="112"/>
      <c r="H2460" s="58"/>
    </row>
    <row r="2461" spans="2:8" x14ac:dyDescent="0.2">
      <c r="B2461" s="107"/>
      <c r="C2461" s="106"/>
      <c r="D2461" s="114"/>
      <c r="E2461" s="52"/>
      <c r="F2461" s="52"/>
      <c r="G2461" s="112"/>
      <c r="H2461" s="58"/>
    </row>
    <row r="2462" spans="2:8" x14ac:dyDescent="0.2">
      <c r="B2462" s="107"/>
      <c r="C2462" s="106"/>
      <c r="D2462" s="114"/>
      <c r="E2462" s="52"/>
      <c r="F2462" s="52"/>
      <c r="G2462" s="112"/>
      <c r="H2462" s="58"/>
    </row>
    <row r="2463" spans="2:8" x14ac:dyDescent="0.2">
      <c r="B2463" s="107"/>
      <c r="C2463" s="106"/>
      <c r="D2463" s="114"/>
      <c r="E2463" s="52"/>
      <c r="F2463" s="52"/>
      <c r="G2463" s="112"/>
      <c r="H2463" s="58"/>
    </row>
    <row r="2464" spans="2:8" x14ac:dyDescent="0.2">
      <c r="B2464" s="107"/>
      <c r="C2464" s="106"/>
      <c r="D2464" s="114"/>
      <c r="E2464" s="52"/>
      <c r="F2464" s="52"/>
      <c r="G2464" s="112"/>
      <c r="H2464" s="58"/>
    </row>
    <row r="2465" spans="2:8" x14ac:dyDescent="0.2">
      <c r="B2465" s="107"/>
      <c r="C2465" s="106"/>
      <c r="D2465" s="114"/>
      <c r="E2465" s="52"/>
      <c r="F2465" s="52"/>
      <c r="G2465" s="112"/>
      <c r="H2465" s="58"/>
    </row>
    <row r="2466" spans="2:8" x14ac:dyDescent="0.2">
      <c r="B2466" s="107"/>
      <c r="C2466" s="106"/>
      <c r="D2466" s="114"/>
      <c r="E2466" s="52"/>
      <c r="F2466" s="52"/>
      <c r="G2466" s="112"/>
      <c r="H2466" s="58"/>
    </row>
    <row r="2467" spans="2:8" x14ac:dyDescent="0.2">
      <c r="B2467" s="107"/>
      <c r="C2467" s="106"/>
      <c r="D2467" s="114"/>
      <c r="E2467" s="52"/>
      <c r="F2467" s="52"/>
      <c r="G2467" s="112"/>
      <c r="H2467" s="58"/>
    </row>
    <row r="2468" spans="2:8" x14ac:dyDescent="0.2">
      <c r="B2468" s="107"/>
      <c r="C2468" s="106"/>
      <c r="D2468" s="114"/>
      <c r="E2468" s="52"/>
      <c r="F2468" s="52"/>
      <c r="G2468" s="112"/>
      <c r="H2468" s="58"/>
    </row>
    <row r="2469" spans="2:8" x14ac:dyDescent="0.2">
      <c r="B2469" s="107"/>
      <c r="C2469" s="106"/>
      <c r="D2469" s="114"/>
      <c r="E2469" s="52"/>
      <c r="F2469" s="52"/>
      <c r="G2469" s="112"/>
      <c r="H2469" s="58"/>
    </row>
    <row r="2470" spans="2:8" x14ac:dyDescent="0.2">
      <c r="B2470" s="107"/>
      <c r="C2470" s="106"/>
      <c r="D2470" s="114"/>
      <c r="E2470" s="52"/>
      <c r="F2470" s="52"/>
      <c r="G2470" s="112"/>
      <c r="H2470" s="58"/>
    </row>
    <row r="2471" spans="2:8" x14ac:dyDescent="0.2">
      <c r="B2471" s="107"/>
      <c r="C2471" s="106"/>
      <c r="D2471" s="114"/>
      <c r="E2471" s="52"/>
      <c r="F2471" s="52"/>
      <c r="G2471" s="112"/>
      <c r="H2471" s="58"/>
    </row>
    <row r="2472" spans="2:8" x14ac:dyDescent="0.2">
      <c r="B2472" s="107"/>
      <c r="C2472" s="106"/>
      <c r="D2472" s="114"/>
      <c r="E2472" s="52"/>
      <c r="F2472" s="52"/>
      <c r="G2472" s="112"/>
      <c r="H2472" s="58"/>
    </row>
    <row r="2473" spans="2:8" x14ac:dyDescent="0.2">
      <c r="B2473" s="107"/>
      <c r="C2473" s="106"/>
      <c r="D2473" s="114"/>
      <c r="E2473" s="52"/>
      <c r="F2473" s="52"/>
      <c r="G2473" s="112"/>
      <c r="H2473" s="58"/>
    </row>
    <row r="2474" spans="2:8" x14ac:dyDescent="0.2">
      <c r="B2474" s="107"/>
      <c r="C2474" s="106"/>
      <c r="D2474" s="114"/>
      <c r="E2474" s="52"/>
      <c r="F2474" s="52"/>
      <c r="G2474" s="112"/>
      <c r="H2474" s="58"/>
    </row>
    <row r="2475" spans="2:8" x14ac:dyDescent="0.2">
      <c r="B2475" s="107"/>
      <c r="C2475" s="106"/>
      <c r="D2475" s="114"/>
      <c r="E2475" s="52"/>
      <c r="F2475" s="52"/>
      <c r="G2475" s="112"/>
      <c r="H2475" s="58"/>
    </row>
    <row r="2476" spans="2:8" x14ac:dyDescent="0.2">
      <c r="B2476" s="107"/>
      <c r="C2476" s="106"/>
      <c r="D2476" s="114"/>
      <c r="E2476" s="52"/>
      <c r="F2476" s="52"/>
      <c r="G2476" s="112"/>
      <c r="H2476" s="58"/>
    </row>
    <row r="2477" spans="2:8" x14ac:dyDescent="0.2">
      <c r="B2477" s="105"/>
      <c r="C2477" s="106"/>
      <c r="D2477" s="114"/>
      <c r="E2477" s="52"/>
      <c r="F2477" s="52"/>
      <c r="G2477" s="112"/>
      <c r="H2477" s="58"/>
    </row>
    <row r="2478" spans="2:8" x14ac:dyDescent="0.2">
      <c r="B2478" s="107"/>
      <c r="C2478" s="106"/>
      <c r="D2478" s="114"/>
      <c r="E2478" s="52"/>
      <c r="F2478" s="52"/>
      <c r="G2478" s="112"/>
      <c r="H2478" s="58"/>
    </row>
    <row r="2479" spans="2:8" x14ac:dyDescent="0.2">
      <c r="B2479" s="107"/>
      <c r="C2479" s="106"/>
      <c r="D2479" s="114"/>
      <c r="E2479" s="52"/>
      <c r="F2479" s="52"/>
      <c r="G2479" s="112"/>
      <c r="H2479" s="58"/>
    </row>
    <row r="2480" spans="2:8" x14ac:dyDescent="0.2">
      <c r="B2480" s="107"/>
      <c r="C2480" s="106"/>
      <c r="D2480" s="114"/>
      <c r="E2480" s="52"/>
      <c r="F2480" s="52"/>
      <c r="G2480" s="112"/>
      <c r="H2480" s="58"/>
    </row>
    <row r="2481" spans="2:8" x14ac:dyDescent="0.2">
      <c r="B2481" s="107"/>
      <c r="C2481" s="106"/>
      <c r="D2481" s="114"/>
      <c r="E2481" s="52"/>
      <c r="F2481" s="52"/>
      <c r="G2481" s="112"/>
      <c r="H2481" s="58"/>
    </row>
    <row r="2482" spans="2:8" x14ac:dyDescent="0.2">
      <c r="B2482" s="107"/>
      <c r="C2482" s="106"/>
      <c r="D2482" s="114"/>
      <c r="E2482" s="52"/>
      <c r="F2482" s="52"/>
      <c r="G2482" s="112"/>
      <c r="H2482" s="58"/>
    </row>
    <row r="2483" spans="2:8" x14ac:dyDescent="0.2">
      <c r="B2483" s="107"/>
      <c r="C2483" s="106"/>
      <c r="D2483" s="114"/>
      <c r="E2483" s="52"/>
      <c r="F2483" s="52"/>
      <c r="G2483" s="112"/>
      <c r="H2483" s="58"/>
    </row>
    <row r="2484" spans="2:8" x14ac:dyDescent="0.2">
      <c r="B2484" s="107"/>
      <c r="C2484" s="106"/>
      <c r="D2484" s="114"/>
      <c r="E2484" s="52"/>
      <c r="F2484" s="52"/>
      <c r="G2484" s="112"/>
      <c r="H2484" s="58"/>
    </row>
    <row r="2485" spans="2:8" x14ac:dyDescent="0.2">
      <c r="B2485" s="107"/>
      <c r="C2485" s="106"/>
      <c r="D2485" s="114"/>
      <c r="E2485" s="52"/>
      <c r="F2485" s="52"/>
      <c r="G2485" s="112"/>
      <c r="H2485" s="58"/>
    </row>
    <row r="2486" spans="2:8" x14ac:dyDescent="0.2">
      <c r="B2486" s="107"/>
      <c r="C2486" s="106"/>
      <c r="D2486" s="114"/>
      <c r="E2486" s="52"/>
      <c r="F2486" s="52"/>
      <c r="G2486" s="112"/>
      <c r="H2486" s="58"/>
    </row>
    <row r="2487" spans="2:8" x14ac:dyDescent="0.2">
      <c r="B2487" s="107"/>
      <c r="C2487" s="106"/>
      <c r="D2487" s="114"/>
      <c r="E2487" s="52"/>
      <c r="F2487" s="52"/>
      <c r="G2487" s="112"/>
      <c r="H2487" s="58"/>
    </row>
    <row r="2488" spans="2:8" x14ac:dyDescent="0.2">
      <c r="B2488" s="107"/>
      <c r="C2488" s="106"/>
      <c r="D2488" s="114"/>
      <c r="E2488" s="52"/>
      <c r="F2488" s="52"/>
      <c r="G2488" s="112"/>
      <c r="H2488" s="58"/>
    </row>
    <row r="2489" spans="2:8" x14ac:dyDescent="0.2">
      <c r="B2489" s="107"/>
      <c r="C2489" s="106"/>
      <c r="D2489" s="114"/>
      <c r="E2489" s="52"/>
      <c r="F2489" s="52"/>
      <c r="G2489" s="112"/>
      <c r="H2489" s="58"/>
    </row>
    <row r="2490" spans="2:8" x14ac:dyDescent="0.2">
      <c r="B2490" s="107"/>
      <c r="C2490" s="106"/>
      <c r="D2490" s="114"/>
      <c r="E2490" s="52"/>
      <c r="F2490" s="52"/>
      <c r="G2490" s="112"/>
      <c r="H2490" s="58"/>
    </row>
    <row r="2491" spans="2:8" x14ac:dyDescent="0.2">
      <c r="B2491" s="107"/>
      <c r="C2491" s="106"/>
      <c r="D2491" s="114"/>
      <c r="E2491" s="52"/>
      <c r="F2491" s="52"/>
      <c r="G2491" s="112"/>
      <c r="H2491" s="58"/>
    </row>
    <row r="2492" spans="2:8" x14ac:dyDescent="0.2">
      <c r="B2492" s="107"/>
      <c r="C2492" s="106"/>
      <c r="D2492" s="114"/>
      <c r="E2492" s="52"/>
      <c r="F2492" s="52"/>
      <c r="G2492" s="112"/>
      <c r="H2492" s="58"/>
    </row>
    <row r="2493" spans="2:8" x14ac:dyDescent="0.2">
      <c r="B2493" s="107"/>
      <c r="C2493" s="106"/>
      <c r="D2493" s="114"/>
      <c r="E2493" s="52"/>
      <c r="F2493" s="52"/>
      <c r="G2493" s="112"/>
      <c r="H2493" s="58"/>
    </row>
    <row r="2494" spans="2:8" x14ac:dyDescent="0.2">
      <c r="B2494" s="107"/>
      <c r="C2494" s="106"/>
      <c r="D2494" s="114"/>
      <c r="E2494" s="52"/>
      <c r="F2494" s="52"/>
      <c r="G2494" s="112"/>
      <c r="H2494" s="58"/>
    </row>
    <row r="2495" spans="2:8" x14ac:dyDescent="0.2">
      <c r="B2495" s="107"/>
      <c r="C2495" s="106"/>
      <c r="D2495" s="114"/>
      <c r="E2495" s="52"/>
      <c r="F2495" s="52"/>
      <c r="G2495" s="112"/>
      <c r="H2495" s="58"/>
    </row>
    <row r="2496" spans="2:8" x14ac:dyDescent="0.2">
      <c r="B2496" s="107"/>
      <c r="C2496" s="106"/>
      <c r="D2496" s="114"/>
      <c r="E2496" s="52"/>
      <c r="F2496" s="52"/>
      <c r="G2496" s="112"/>
      <c r="H2496" s="58"/>
    </row>
    <row r="2497" spans="2:8" x14ac:dyDescent="0.2">
      <c r="B2497" s="107"/>
      <c r="C2497" s="106"/>
      <c r="D2497" s="114"/>
      <c r="E2497" s="52"/>
      <c r="F2497" s="52"/>
      <c r="G2497" s="112"/>
      <c r="H2497" s="58"/>
    </row>
    <row r="2498" spans="2:8" x14ac:dyDescent="0.2">
      <c r="B2498" s="105"/>
      <c r="C2498" s="106"/>
      <c r="D2498" s="114"/>
      <c r="E2498" s="52"/>
      <c r="F2498" s="52"/>
      <c r="G2498" s="112"/>
      <c r="H2498" s="58"/>
    </row>
    <row r="2499" spans="2:8" x14ac:dyDescent="0.2">
      <c r="B2499" s="107"/>
      <c r="C2499" s="106"/>
      <c r="D2499" s="114"/>
      <c r="E2499" s="52"/>
      <c r="F2499" s="52"/>
      <c r="G2499" s="112"/>
      <c r="H2499" s="58"/>
    </row>
    <row r="2500" spans="2:8" x14ac:dyDescent="0.2">
      <c r="B2500" s="107"/>
      <c r="C2500" s="106"/>
      <c r="D2500" s="114"/>
      <c r="E2500" s="52"/>
      <c r="F2500" s="52"/>
      <c r="G2500" s="112"/>
      <c r="H2500" s="58"/>
    </row>
    <row r="2501" spans="2:8" x14ac:dyDescent="0.2">
      <c r="B2501" s="107"/>
      <c r="C2501" s="106"/>
      <c r="D2501" s="114"/>
      <c r="E2501" s="52"/>
      <c r="F2501" s="52"/>
      <c r="G2501" s="112"/>
      <c r="H2501" s="58"/>
    </row>
    <row r="2502" spans="2:8" x14ac:dyDescent="0.2">
      <c r="B2502" s="107"/>
      <c r="C2502" s="106"/>
      <c r="D2502" s="114"/>
      <c r="E2502" s="52"/>
      <c r="F2502" s="52"/>
      <c r="G2502" s="112"/>
      <c r="H2502" s="58"/>
    </row>
    <row r="2503" spans="2:8" x14ac:dyDescent="0.2">
      <c r="B2503" s="107"/>
      <c r="C2503" s="106"/>
      <c r="D2503" s="114"/>
      <c r="E2503" s="52"/>
      <c r="F2503" s="52"/>
      <c r="G2503" s="112"/>
      <c r="H2503" s="58"/>
    </row>
    <row r="2504" spans="2:8" x14ac:dyDescent="0.2">
      <c r="B2504" s="107"/>
      <c r="C2504" s="106"/>
      <c r="D2504" s="114"/>
      <c r="E2504" s="52"/>
      <c r="F2504" s="52"/>
      <c r="G2504" s="112"/>
      <c r="H2504" s="58"/>
    </row>
    <row r="2505" spans="2:8" x14ac:dyDescent="0.2">
      <c r="B2505" s="107"/>
      <c r="C2505" s="106"/>
      <c r="D2505" s="114"/>
      <c r="E2505" s="52"/>
      <c r="F2505" s="52"/>
      <c r="G2505" s="112"/>
      <c r="H2505" s="58"/>
    </row>
    <row r="2506" spans="2:8" x14ac:dyDescent="0.2">
      <c r="B2506" s="107"/>
      <c r="C2506" s="106"/>
      <c r="D2506" s="114"/>
      <c r="E2506" s="52"/>
      <c r="F2506" s="52"/>
      <c r="G2506" s="112"/>
      <c r="H2506" s="58"/>
    </row>
    <row r="2507" spans="2:8" x14ac:dyDescent="0.2">
      <c r="B2507" s="107"/>
      <c r="C2507" s="106"/>
      <c r="D2507" s="114"/>
      <c r="E2507" s="52"/>
      <c r="F2507" s="52"/>
      <c r="G2507" s="112"/>
      <c r="H2507" s="58"/>
    </row>
    <row r="2508" spans="2:8" x14ac:dyDescent="0.2">
      <c r="B2508" s="105"/>
      <c r="C2508" s="106"/>
      <c r="D2508" s="114"/>
      <c r="E2508" s="52"/>
      <c r="F2508" s="52"/>
      <c r="G2508" s="112"/>
      <c r="H2508" s="58"/>
    </row>
    <row r="2509" spans="2:8" x14ac:dyDescent="0.2">
      <c r="B2509" s="107"/>
      <c r="C2509" s="106"/>
      <c r="D2509" s="114"/>
      <c r="E2509" s="52"/>
      <c r="F2509" s="52"/>
      <c r="G2509" s="112"/>
      <c r="H2509" s="58"/>
    </row>
    <row r="2510" spans="2:8" x14ac:dyDescent="0.2">
      <c r="B2510" s="107"/>
      <c r="C2510" s="106"/>
      <c r="D2510" s="114"/>
      <c r="E2510" s="52"/>
      <c r="F2510" s="52"/>
      <c r="G2510" s="112"/>
      <c r="H2510" s="58"/>
    </row>
    <row r="2511" spans="2:8" x14ac:dyDescent="0.2">
      <c r="B2511" s="107"/>
      <c r="C2511" s="106"/>
      <c r="D2511" s="114"/>
      <c r="E2511" s="52"/>
      <c r="F2511" s="52"/>
      <c r="G2511" s="112"/>
      <c r="H2511" s="58"/>
    </row>
    <row r="2512" spans="2:8" x14ac:dyDescent="0.2">
      <c r="B2512" s="107"/>
      <c r="C2512" s="106"/>
      <c r="D2512" s="114"/>
      <c r="E2512" s="52"/>
      <c r="F2512" s="52"/>
      <c r="G2512" s="112"/>
      <c r="H2512" s="58"/>
    </row>
    <row r="2513" spans="2:8" x14ac:dyDescent="0.2">
      <c r="B2513" s="107"/>
      <c r="C2513" s="106"/>
      <c r="D2513" s="114"/>
      <c r="E2513" s="52"/>
      <c r="F2513" s="52"/>
      <c r="G2513" s="112"/>
      <c r="H2513" s="58"/>
    </row>
    <row r="2514" spans="2:8" x14ac:dyDescent="0.2">
      <c r="B2514" s="107"/>
      <c r="C2514" s="106"/>
      <c r="D2514" s="114"/>
      <c r="E2514" s="52"/>
      <c r="F2514" s="52"/>
      <c r="G2514" s="112"/>
      <c r="H2514" s="58"/>
    </row>
    <row r="2515" spans="2:8" x14ac:dyDescent="0.2">
      <c r="B2515" s="107"/>
      <c r="C2515" s="106"/>
      <c r="D2515" s="114"/>
      <c r="E2515" s="52"/>
      <c r="F2515" s="52"/>
      <c r="G2515" s="112"/>
      <c r="H2515" s="58"/>
    </row>
    <row r="2516" spans="2:8" x14ac:dyDescent="0.2">
      <c r="B2516" s="107"/>
      <c r="C2516" s="106"/>
      <c r="D2516" s="114"/>
      <c r="E2516" s="52"/>
      <c r="F2516" s="52"/>
      <c r="G2516" s="112"/>
      <c r="H2516" s="58"/>
    </row>
    <row r="2517" spans="2:8" x14ac:dyDescent="0.2">
      <c r="B2517" s="107"/>
      <c r="C2517" s="106"/>
      <c r="D2517" s="114"/>
      <c r="E2517" s="52"/>
      <c r="F2517" s="52"/>
      <c r="G2517" s="112"/>
      <c r="H2517" s="58"/>
    </row>
    <row r="2518" spans="2:8" x14ac:dyDescent="0.2">
      <c r="B2518" s="105"/>
      <c r="C2518" s="106"/>
      <c r="D2518" s="114"/>
      <c r="E2518" s="52"/>
      <c r="F2518" s="52"/>
      <c r="G2518" s="112"/>
      <c r="H2518" s="58"/>
    </row>
    <row r="2519" spans="2:8" x14ac:dyDescent="0.2">
      <c r="B2519" s="107"/>
      <c r="C2519" s="106"/>
      <c r="D2519" s="114"/>
      <c r="E2519" s="52"/>
      <c r="F2519" s="52"/>
      <c r="G2519" s="112"/>
      <c r="H2519" s="58"/>
    </row>
    <row r="2520" spans="2:8" x14ac:dyDescent="0.2">
      <c r="B2520" s="107"/>
      <c r="C2520" s="106"/>
      <c r="D2520" s="114"/>
      <c r="E2520" s="52"/>
      <c r="F2520" s="52"/>
      <c r="G2520" s="112"/>
      <c r="H2520" s="58"/>
    </row>
    <row r="2521" spans="2:8" x14ac:dyDescent="0.2">
      <c r="B2521" s="107"/>
      <c r="C2521" s="106"/>
      <c r="D2521" s="114"/>
      <c r="E2521" s="52"/>
      <c r="F2521" s="52"/>
      <c r="G2521" s="112"/>
      <c r="H2521" s="58"/>
    </row>
    <row r="2522" spans="2:8" x14ac:dyDescent="0.2">
      <c r="B2522" s="107"/>
      <c r="C2522" s="106"/>
      <c r="D2522" s="114"/>
      <c r="E2522" s="52"/>
      <c r="F2522" s="52"/>
      <c r="G2522" s="112"/>
      <c r="H2522" s="58"/>
    </row>
    <row r="2523" spans="2:8" x14ac:dyDescent="0.2">
      <c r="B2523" s="107"/>
      <c r="C2523" s="106"/>
      <c r="D2523" s="114"/>
      <c r="E2523" s="52"/>
      <c r="F2523" s="52"/>
      <c r="G2523" s="112"/>
      <c r="H2523" s="58"/>
    </row>
    <row r="2524" spans="2:8" x14ac:dyDescent="0.2">
      <c r="B2524" s="107"/>
      <c r="C2524" s="106"/>
      <c r="D2524" s="114"/>
      <c r="E2524" s="52"/>
      <c r="F2524" s="52"/>
      <c r="G2524" s="112"/>
      <c r="H2524" s="58"/>
    </row>
    <row r="2525" spans="2:8" x14ac:dyDescent="0.2">
      <c r="B2525" s="107"/>
      <c r="C2525" s="106"/>
      <c r="D2525" s="114"/>
      <c r="E2525" s="52"/>
      <c r="F2525" s="52"/>
      <c r="G2525" s="112"/>
      <c r="H2525" s="58"/>
    </row>
    <row r="2526" spans="2:8" x14ac:dyDescent="0.2">
      <c r="B2526" s="107"/>
      <c r="C2526" s="106"/>
      <c r="D2526" s="114"/>
      <c r="E2526" s="52"/>
      <c r="F2526" s="52"/>
      <c r="G2526" s="112"/>
      <c r="H2526" s="58"/>
    </row>
    <row r="2527" spans="2:8" x14ac:dyDescent="0.2">
      <c r="B2527" s="107"/>
      <c r="C2527" s="106"/>
      <c r="D2527" s="114"/>
      <c r="E2527" s="52"/>
      <c r="F2527" s="52"/>
      <c r="G2527" s="112"/>
      <c r="H2527" s="58"/>
    </row>
    <row r="2528" spans="2:8" x14ac:dyDescent="0.2">
      <c r="B2528" s="107"/>
      <c r="C2528" s="106"/>
      <c r="D2528" s="114"/>
      <c r="E2528" s="52"/>
      <c r="F2528" s="52"/>
      <c r="G2528" s="112"/>
      <c r="H2528" s="58"/>
    </row>
    <row r="2529" spans="2:8" x14ac:dyDescent="0.2">
      <c r="B2529" s="105"/>
      <c r="C2529" s="106"/>
      <c r="D2529" s="114"/>
      <c r="E2529" s="52"/>
      <c r="F2529" s="52"/>
      <c r="G2529" s="112"/>
      <c r="H2529" s="58"/>
    </row>
    <row r="2530" spans="2:8" x14ac:dyDescent="0.2">
      <c r="B2530" s="107"/>
      <c r="C2530" s="106"/>
      <c r="D2530" s="114"/>
      <c r="E2530" s="52"/>
      <c r="F2530" s="52"/>
      <c r="G2530" s="112"/>
      <c r="H2530" s="58"/>
    </row>
    <row r="2531" spans="2:8" x14ac:dyDescent="0.2">
      <c r="B2531" s="107"/>
      <c r="C2531" s="106"/>
      <c r="D2531" s="114"/>
      <c r="E2531" s="52"/>
      <c r="F2531" s="52"/>
      <c r="G2531" s="112"/>
      <c r="H2531" s="58"/>
    </row>
    <row r="2532" spans="2:8" x14ac:dyDescent="0.2">
      <c r="B2532" s="107"/>
      <c r="C2532" s="106"/>
      <c r="D2532" s="114"/>
      <c r="E2532" s="52"/>
      <c r="F2532" s="52"/>
      <c r="G2532" s="112"/>
      <c r="H2532" s="58"/>
    </row>
    <row r="2533" spans="2:8" x14ac:dyDescent="0.2">
      <c r="B2533" s="107"/>
      <c r="C2533" s="106"/>
      <c r="D2533" s="114"/>
      <c r="E2533" s="52"/>
      <c r="F2533" s="52"/>
      <c r="G2533" s="112"/>
      <c r="H2533" s="58"/>
    </row>
    <row r="2534" spans="2:8" x14ac:dyDescent="0.2">
      <c r="B2534" s="107"/>
      <c r="C2534" s="106"/>
      <c r="D2534" s="114"/>
      <c r="E2534" s="52"/>
      <c r="F2534" s="52"/>
      <c r="G2534" s="112"/>
      <c r="H2534" s="58"/>
    </row>
    <row r="2535" spans="2:8" x14ac:dyDescent="0.2">
      <c r="B2535" s="107"/>
      <c r="C2535" s="106"/>
      <c r="D2535" s="114"/>
      <c r="E2535" s="52"/>
      <c r="F2535" s="52"/>
      <c r="G2535" s="112"/>
      <c r="H2535" s="58"/>
    </row>
    <row r="2536" spans="2:8" x14ac:dyDescent="0.2">
      <c r="B2536" s="107"/>
      <c r="C2536" s="106"/>
      <c r="D2536" s="114"/>
      <c r="E2536" s="52"/>
      <c r="F2536" s="52"/>
      <c r="G2536" s="112"/>
      <c r="H2536" s="58"/>
    </row>
    <row r="2537" spans="2:8" x14ac:dyDescent="0.2">
      <c r="B2537" s="107"/>
      <c r="C2537" s="106"/>
      <c r="D2537" s="114"/>
      <c r="E2537" s="52"/>
      <c r="F2537" s="52"/>
      <c r="G2537" s="112"/>
      <c r="H2537" s="58"/>
    </row>
    <row r="2538" spans="2:8" x14ac:dyDescent="0.2">
      <c r="B2538" s="107"/>
      <c r="C2538" s="106"/>
      <c r="D2538" s="114"/>
      <c r="E2538" s="52"/>
      <c r="F2538" s="52"/>
      <c r="G2538" s="112"/>
      <c r="H2538" s="58"/>
    </row>
    <row r="2539" spans="2:8" x14ac:dyDescent="0.2">
      <c r="B2539" s="107"/>
      <c r="C2539" s="106"/>
      <c r="D2539" s="114"/>
      <c r="E2539" s="52"/>
      <c r="F2539" s="52"/>
      <c r="G2539" s="112"/>
      <c r="H2539" s="58"/>
    </row>
    <row r="2540" spans="2:8" x14ac:dyDescent="0.2">
      <c r="B2540" s="105"/>
      <c r="C2540" s="106"/>
      <c r="D2540" s="114"/>
      <c r="E2540" s="52"/>
      <c r="F2540" s="52"/>
      <c r="G2540" s="112"/>
      <c r="H2540" s="58"/>
    </row>
    <row r="2541" spans="2:8" x14ac:dyDescent="0.2">
      <c r="B2541" s="107"/>
      <c r="C2541" s="106"/>
      <c r="D2541" s="114"/>
      <c r="E2541" s="52"/>
      <c r="F2541" s="52"/>
      <c r="G2541" s="112"/>
      <c r="H2541" s="58"/>
    </row>
    <row r="2542" spans="2:8" x14ac:dyDescent="0.2">
      <c r="B2542" s="107"/>
      <c r="C2542" s="106"/>
      <c r="D2542" s="114"/>
      <c r="E2542" s="52"/>
      <c r="F2542" s="52"/>
      <c r="G2542" s="112"/>
      <c r="H2542" s="58"/>
    </row>
    <row r="2543" spans="2:8" x14ac:dyDescent="0.2">
      <c r="B2543" s="107"/>
      <c r="C2543" s="106"/>
      <c r="D2543" s="114"/>
      <c r="E2543" s="52"/>
      <c r="F2543" s="52"/>
      <c r="G2543" s="112"/>
      <c r="H2543" s="58"/>
    </row>
    <row r="2544" spans="2:8" x14ac:dyDescent="0.2">
      <c r="B2544" s="107"/>
      <c r="C2544" s="106"/>
      <c r="D2544" s="114"/>
      <c r="E2544" s="52"/>
      <c r="F2544" s="52"/>
      <c r="G2544" s="112"/>
      <c r="H2544" s="58"/>
    </row>
    <row r="2545" spans="2:8" x14ac:dyDescent="0.2">
      <c r="B2545" s="107"/>
      <c r="C2545" s="106"/>
      <c r="D2545" s="114"/>
      <c r="E2545" s="52"/>
      <c r="F2545" s="52"/>
      <c r="G2545" s="112"/>
      <c r="H2545" s="58"/>
    </row>
    <row r="2546" spans="2:8" x14ac:dyDescent="0.2">
      <c r="B2546" s="107"/>
      <c r="C2546" s="106"/>
      <c r="D2546" s="114"/>
      <c r="E2546" s="52"/>
      <c r="F2546" s="52"/>
      <c r="G2546" s="112"/>
      <c r="H2546" s="58"/>
    </row>
    <row r="2547" spans="2:8" x14ac:dyDescent="0.2">
      <c r="B2547" s="107"/>
      <c r="C2547" s="106"/>
      <c r="D2547" s="114"/>
      <c r="E2547" s="52"/>
      <c r="F2547" s="52"/>
      <c r="G2547" s="112"/>
      <c r="H2547" s="58"/>
    </row>
    <row r="2548" spans="2:8" x14ac:dyDescent="0.2">
      <c r="B2548" s="107"/>
      <c r="C2548" s="106"/>
      <c r="D2548" s="114"/>
      <c r="E2548" s="52"/>
      <c r="F2548" s="52"/>
      <c r="G2548" s="112"/>
      <c r="H2548" s="58"/>
    </row>
    <row r="2549" spans="2:8" x14ac:dyDescent="0.2">
      <c r="B2549" s="107"/>
      <c r="C2549" s="106"/>
      <c r="D2549" s="114"/>
      <c r="E2549" s="52"/>
      <c r="F2549" s="52"/>
      <c r="G2549" s="112"/>
      <c r="H2549" s="58"/>
    </row>
    <row r="2550" spans="2:8" x14ac:dyDescent="0.2">
      <c r="B2550" s="107"/>
      <c r="C2550" s="106"/>
      <c r="D2550" s="114"/>
      <c r="E2550" s="52"/>
      <c r="F2550" s="52"/>
      <c r="G2550" s="112"/>
      <c r="H2550" s="58"/>
    </row>
    <row r="2551" spans="2:8" x14ac:dyDescent="0.2">
      <c r="B2551" s="107"/>
      <c r="C2551" s="106"/>
      <c r="D2551" s="114"/>
      <c r="E2551" s="52"/>
      <c r="F2551" s="52"/>
      <c r="G2551" s="112"/>
      <c r="H2551" s="58"/>
    </row>
    <row r="2552" spans="2:8" x14ac:dyDescent="0.2">
      <c r="B2552" s="105"/>
      <c r="C2552" s="106"/>
      <c r="D2552" s="114"/>
      <c r="E2552" s="52"/>
      <c r="F2552" s="52"/>
      <c r="G2552" s="112"/>
      <c r="H2552" s="58"/>
    </row>
    <row r="2553" spans="2:8" x14ac:dyDescent="0.2">
      <c r="B2553" s="107"/>
      <c r="C2553" s="106"/>
      <c r="D2553" s="114"/>
      <c r="E2553" s="52"/>
      <c r="F2553" s="52"/>
      <c r="G2553" s="112"/>
      <c r="H2553" s="58"/>
    </row>
    <row r="2554" spans="2:8" x14ac:dyDescent="0.2">
      <c r="B2554" s="107"/>
      <c r="C2554" s="106"/>
      <c r="D2554" s="114"/>
      <c r="E2554" s="52"/>
      <c r="F2554" s="52"/>
      <c r="G2554" s="112"/>
      <c r="H2554" s="58"/>
    </row>
    <row r="2555" spans="2:8" x14ac:dyDescent="0.2">
      <c r="B2555" s="107"/>
      <c r="C2555" s="106"/>
      <c r="D2555" s="114"/>
      <c r="E2555" s="52"/>
      <c r="F2555" s="52"/>
      <c r="G2555" s="112"/>
      <c r="H2555" s="58"/>
    </row>
    <row r="2556" spans="2:8" x14ac:dyDescent="0.2">
      <c r="B2556" s="107"/>
      <c r="C2556" s="106"/>
      <c r="D2556" s="114"/>
      <c r="E2556" s="52"/>
      <c r="F2556" s="52"/>
      <c r="G2556" s="112"/>
      <c r="H2556" s="58"/>
    </row>
    <row r="2557" spans="2:8" x14ac:dyDescent="0.2">
      <c r="B2557" s="107"/>
      <c r="C2557" s="106"/>
      <c r="D2557" s="114"/>
      <c r="E2557" s="52"/>
      <c r="F2557" s="52"/>
      <c r="G2557" s="112"/>
      <c r="H2557" s="58"/>
    </row>
    <row r="2558" spans="2:8" x14ac:dyDescent="0.2">
      <c r="B2558" s="107"/>
      <c r="C2558" s="106"/>
      <c r="D2558" s="114"/>
      <c r="E2558" s="52"/>
      <c r="F2558" s="52"/>
      <c r="G2558" s="112"/>
      <c r="H2558" s="58"/>
    </row>
    <row r="2559" spans="2:8" x14ac:dyDescent="0.2">
      <c r="B2559" s="107"/>
      <c r="C2559" s="106"/>
      <c r="D2559" s="114"/>
      <c r="E2559" s="52"/>
      <c r="F2559" s="52"/>
      <c r="G2559" s="112"/>
      <c r="H2559" s="58"/>
    </row>
    <row r="2560" spans="2:8" x14ac:dyDescent="0.2">
      <c r="B2560" s="107"/>
      <c r="C2560" s="106"/>
      <c r="D2560" s="114"/>
      <c r="E2560" s="52"/>
      <c r="F2560" s="52"/>
      <c r="G2560" s="112"/>
      <c r="H2560" s="58"/>
    </row>
    <row r="2561" spans="2:8" x14ac:dyDescent="0.2">
      <c r="B2561" s="107"/>
      <c r="C2561" s="106"/>
      <c r="D2561" s="114"/>
      <c r="E2561" s="52"/>
      <c r="F2561" s="52"/>
      <c r="G2561" s="112"/>
      <c r="H2561" s="58"/>
    </row>
    <row r="2562" spans="2:8" x14ac:dyDescent="0.2">
      <c r="B2562" s="107"/>
      <c r="C2562" s="106"/>
      <c r="D2562" s="114"/>
      <c r="E2562" s="52"/>
      <c r="F2562" s="52"/>
      <c r="G2562" s="112"/>
      <c r="H2562" s="58"/>
    </row>
    <row r="2563" spans="2:8" x14ac:dyDescent="0.2">
      <c r="B2563" s="107"/>
      <c r="C2563" s="106"/>
      <c r="D2563" s="114"/>
      <c r="E2563" s="52"/>
      <c r="F2563" s="52"/>
      <c r="G2563" s="112"/>
      <c r="H2563" s="58"/>
    </row>
    <row r="2564" spans="2:8" x14ac:dyDescent="0.2">
      <c r="B2564" s="107"/>
      <c r="C2564" s="106"/>
      <c r="D2564" s="114"/>
      <c r="E2564" s="52"/>
      <c r="F2564" s="52"/>
      <c r="G2564" s="112"/>
      <c r="H2564" s="58"/>
    </row>
    <row r="2565" spans="2:8" x14ac:dyDescent="0.2">
      <c r="B2565" s="105"/>
      <c r="C2565" s="106"/>
      <c r="D2565" s="114"/>
      <c r="E2565" s="52"/>
      <c r="F2565" s="52"/>
      <c r="G2565" s="112"/>
      <c r="H2565" s="58"/>
    </row>
    <row r="2566" spans="2:8" x14ac:dyDescent="0.2">
      <c r="B2566" s="107"/>
      <c r="C2566" s="106"/>
      <c r="D2566" s="114"/>
      <c r="E2566" s="52"/>
      <c r="F2566" s="52"/>
      <c r="G2566" s="112"/>
      <c r="H2566" s="58"/>
    </row>
    <row r="2567" spans="2:8" x14ac:dyDescent="0.2">
      <c r="B2567" s="107"/>
      <c r="C2567" s="106"/>
      <c r="D2567" s="114"/>
      <c r="E2567" s="52"/>
      <c r="F2567" s="52"/>
      <c r="G2567" s="112"/>
      <c r="H2567" s="58"/>
    </row>
    <row r="2568" spans="2:8" x14ac:dyDescent="0.2">
      <c r="B2568" s="107"/>
      <c r="C2568" s="106"/>
      <c r="D2568" s="114"/>
      <c r="E2568" s="52"/>
      <c r="F2568" s="52"/>
      <c r="G2568" s="112"/>
      <c r="H2568" s="58"/>
    </row>
    <row r="2569" spans="2:8" x14ac:dyDescent="0.2">
      <c r="B2569" s="107"/>
      <c r="C2569" s="106"/>
      <c r="D2569" s="114"/>
      <c r="E2569" s="52"/>
      <c r="F2569" s="52"/>
      <c r="G2569" s="112"/>
      <c r="H2569" s="58"/>
    </row>
    <row r="2570" spans="2:8" x14ac:dyDescent="0.2">
      <c r="B2570" s="107"/>
      <c r="C2570" s="106"/>
      <c r="D2570" s="114"/>
      <c r="E2570" s="52"/>
      <c r="F2570" s="52"/>
      <c r="G2570" s="112"/>
      <c r="H2570" s="58"/>
    </row>
    <row r="2571" spans="2:8" x14ac:dyDescent="0.2">
      <c r="B2571" s="107"/>
      <c r="C2571" s="106"/>
      <c r="D2571" s="114"/>
      <c r="E2571" s="52"/>
      <c r="F2571" s="52"/>
      <c r="G2571" s="112"/>
      <c r="H2571" s="58"/>
    </row>
    <row r="2572" spans="2:8" x14ac:dyDescent="0.2">
      <c r="B2572" s="105"/>
      <c r="C2572" s="106"/>
      <c r="D2572" s="114"/>
      <c r="E2572" s="52"/>
      <c r="F2572" s="52"/>
      <c r="G2572" s="112"/>
      <c r="H2572" s="58"/>
    </row>
    <row r="2573" spans="2:8" x14ac:dyDescent="0.2">
      <c r="B2573" s="107"/>
      <c r="C2573" s="106"/>
      <c r="D2573" s="114"/>
      <c r="E2573" s="52"/>
      <c r="F2573" s="52"/>
      <c r="G2573" s="112"/>
      <c r="H2573" s="58"/>
    </row>
    <row r="2574" spans="2:8" x14ac:dyDescent="0.2">
      <c r="B2574" s="107"/>
      <c r="C2574" s="106"/>
      <c r="D2574" s="114"/>
      <c r="E2574" s="52"/>
      <c r="F2574" s="52"/>
      <c r="G2574" s="112"/>
      <c r="H2574" s="58"/>
    </row>
    <row r="2575" spans="2:8" x14ac:dyDescent="0.2">
      <c r="B2575" s="107"/>
      <c r="C2575" s="106"/>
      <c r="D2575" s="114"/>
      <c r="E2575" s="52"/>
      <c r="F2575" s="52"/>
      <c r="G2575" s="112"/>
      <c r="H2575" s="58"/>
    </row>
    <row r="2576" spans="2:8" x14ac:dyDescent="0.2">
      <c r="B2576" s="107"/>
      <c r="C2576" s="106"/>
      <c r="D2576" s="114"/>
      <c r="E2576" s="52"/>
      <c r="F2576" s="52"/>
      <c r="G2576" s="112"/>
      <c r="H2576" s="58"/>
    </row>
    <row r="2577" spans="2:8" x14ac:dyDescent="0.2">
      <c r="B2577" s="107"/>
      <c r="C2577" s="106"/>
      <c r="D2577" s="114"/>
      <c r="E2577" s="52"/>
      <c r="F2577" s="52"/>
      <c r="G2577" s="112"/>
      <c r="H2577" s="58"/>
    </row>
    <row r="2578" spans="2:8" x14ac:dyDescent="0.2">
      <c r="B2578" s="107"/>
      <c r="C2578" s="106"/>
      <c r="D2578" s="114"/>
      <c r="E2578" s="52"/>
      <c r="F2578" s="52"/>
      <c r="G2578" s="112"/>
      <c r="H2578" s="58"/>
    </row>
    <row r="2579" spans="2:8" x14ac:dyDescent="0.2">
      <c r="B2579" s="107"/>
      <c r="C2579" s="106"/>
      <c r="D2579" s="114"/>
      <c r="E2579" s="52"/>
      <c r="F2579" s="52"/>
      <c r="G2579" s="112"/>
      <c r="H2579" s="58"/>
    </row>
    <row r="2580" spans="2:8" x14ac:dyDescent="0.2">
      <c r="B2580" s="107"/>
      <c r="C2580" s="106"/>
      <c r="D2580" s="114"/>
      <c r="E2580" s="52"/>
      <c r="F2580" s="52"/>
      <c r="G2580" s="112"/>
      <c r="H2580" s="58"/>
    </row>
    <row r="2581" spans="2:8" x14ac:dyDescent="0.2">
      <c r="B2581" s="107"/>
      <c r="C2581" s="106"/>
      <c r="D2581" s="114"/>
      <c r="E2581" s="52"/>
      <c r="F2581" s="52"/>
      <c r="G2581" s="112"/>
      <c r="H2581" s="58"/>
    </row>
    <row r="2582" spans="2:8" x14ac:dyDescent="0.2">
      <c r="B2582" s="107"/>
      <c r="C2582" s="106"/>
      <c r="D2582" s="114"/>
      <c r="E2582" s="52"/>
      <c r="F2582" s="52"/>
      <c r="G2582" s="112"/>
      <c r="H2582" s="58"/>
    </row>
    <row r="2583" spans="2:8" x14ac:dyDescent="0.2">
      <c r="B2583" s="107"/>
      <c r="C2583" s="106"/>
      <c r="D2583" s="114"/>
      <c r="E2583" s="52"/>
      <c r="F2583" s="52"/>
      <c r="G2583" s="112"/>
      <c r="H2583" s="58"/>
    </row>
    <row r="2584" spans="2:8" x14ac:dyDescent="0.2">
      <c r="B2584" s="107"/>
      <c r="C2584" s="106"/>
      <c r="D2584" s="114"/>
      <c r="E2584" s="52"/>
      <c r="F2584" s="52"/>
      <c r="G2584" s="112"/>
      <c r="H2584" s="58"/>
    </row>
    <row r="2585" spans="2:8" x14ac:dyDescent="0.2">
      <c r="B2585" s="105"/>
      <c r="C2585" s="106"/>
      <c r="D2585" s="114"/>
      <c r="E2585" s="52"/>
      <c r="F2585" s="52"/>
      <c r="G2585" s="112"/>
      <c r="H2585" s="58"/>
    </row>
    <row r="2586" spans="2:8" x14ac:dyDescent="0.2">
      <c r="B2586" s="107"/>
      <c r="C2586" s="106"/>
      <c r="D2586" s="114"/>
      <c r="E2586" s="52"/>
      <c r="F2586" s="52"/>
      <c r="G2586" s="112"/>
      <c r="H2586" s="58"/>
    </row>
    <row r="2587" spans="2:8" x14ac:dyDescent="0.2">
      <c r="B2587" s="107"/>
      <c r="C2587" s="106"/>
      <c r="D2587" s="114"/>
      <c r="E2587" s="52"/>
      <c r="F2587" s="52"/>
      <c r="G2587" s="112"/>
      <c r="H2587" s="58"/>
    </row>
    <row r="2588" spans="2:8" x14ac:dyDescent="0.2">
      <c r="B2588" s="107"/>
      <c r="C2588" s="106"/>
      <c r="D2588" s="114"/>
      <c r="E2588" s="52"/>
      <c r="F2588" s="52"/>
      <c r="G2588" s="112"/>
      <c r="H2588" s="58"/>
    </row>
    <row r="2589" spans="2:8" x14ac:dyDescent="0.2">
      <c r="B2589" s="107"/>
      <c r="C2589" s="106"/>
      <c r="D2589" s="114"/>
      <c r="E2589" s="52"/>
      <c r="F2589" s="52"/>
      <c r="G2589" s="112"/>
      <c r="H2589" s="58"/>
    </row>
    <row r="2590" spans="2:8" x14ac:dyDescent="0.2">
      <c r="B2590" s="107"/>
      <c r="C2590" s="106"/>
      <c r="D2590" s="114"/>
      <c r="E2590" s="52"/>
      <c r="F2590" s="52"/>
      <c r="G2590" s="112"/>
      <c r="H2590" s="58"/>
    </row>
    <row r="2591" spans="2:8" x14ac:dyDescent="0.2">
      <c r="B2591" s="107"/>
      <c r="C2591" s="106"/>
      <c r="D2591" s="114"/>
      <c r="E2591" s="52"/>
      <c r="F2591" s="52"/>
      <c r="G2591" s="112"/>
      <c r="H2591" s="58"/>
    </row>
    <row r="2592" spans="2:8" x14ac:dyDescent="0.2">
      <c r="B2592" s="107"/>
      <c r="C2592" s="106"/>
      <c r="D2592" s="114"/>
      <c r="E2592" s="52"/>
      <c r="F2592" s="52"/>
      <c r="G2592" s="112"/>
      <c r="H2592" s="58"/>
    </row>
    <row r="2593" spans="2:8" x14ac:dyDescent="0.2">
      <c r="B2593" s="105"/>
      <c r="C2593" s="106"/>
      <c r="D2593" s="114"/>
      <c r="E2593" s="52"/>
      <c r="F2593" s="52"/>
      <c r="G2593" s="112"/>
      <c r="H2593" s="58"/>
    </row>
    <row r="2594" spans="2:8" x14ac:dyDescent="0.2">
      <c r="B2594" s="107"/>
      <c r="C2594" s="106"/>
      <c r="D2594" s="114"/>
      <c r="E2594" s="52"/>
      <c r="F2594" s="52"/>
      <c r="G2594" s="112"/>
      <c r="H2594" s="58"/>
    </row>
    <row r="2595" spans="2:8" x14ac:dyDescent="0.2">
      <c r="B2595" s="107"/>
      <c r="C2595" s="106"/>
      <c r="D2595" s="114"/>
      <c r="E2595" s="52"/>
      <c r="F2595" s="52"/>
      <c r="G2595" s="112"/>
      <c r="H2595" s="58"/>
    </row>
    <row r="2596" spans="2:8" x14ac:dyDescent="0.2">
      <c r="B2596" s="107"/>
      <c r="C2596" s="106"/>
      <c r="D2596" s="114"/>
      <c r="E2596" s="52"/>
      <c r="F2596" s="52"/>
      <c r="G2596" s="112"/>
      <c r="H2596" s="58"/>
    </row>
    <row r="2597" spans="2:8" x14ac:dyDescent="0.2">
      <c r="B2597" s="107"/>
      <c r="C2597" s="106"/>
      <c r="D2597" s="114"/>
      <c r="E2597" s="52"/>
      <c r="F2597" s="52"/>
      <c r="G2597" s="112"/>
      <c r="H2597" s="58"/>
    </row>
    <row r="2598" spans="2:8" x14ac:dyDescent="0.2">
      <c r="B2598" s="107"/>
      <c r="C2598" s="106"/>
      <c r="D2598" s="114"/>
      <c r="E2598" s="52"/>
      <c r="F2598" s="52"/>
      <c r="G2598" s="112"/>
      <c r="H2598" s="58"/>
    </row>
    <row r="2599" spans="2:8" x14ac:dyDescent="0.2">
      <c r="B2599" s="107"/>
      <c r="C2599" s="106"/>
      <c r="D2599" s="114"/>
      <c r="E2599" s="52"/>
      <c r="F2599" s="52"/>
      <c r="G2599" s="112"/>
      <c r="H2599" s="58"/>
    </row>
    <row r="2600" spans="2:8" x14ac:dyDescent="0.2">
      <c r="B2600" s="107"/>
      <c r="C2600" s="106"/>
      <c r="D2600" s="114"/>
      <c r="E2600" s="52"/>
      <c r="F2600" s="52"/>
      <c r="G2600" s="112"/>
      <c r="H2600" s="58"/>
    </row>
    <row r="2601" spans="2:8" x14ac:dyDescent="0.2">
      <c r="B2601" s="107"/>
      <c r="C2601" s="106"/>
      <c r="D2601" s="114"/>
      <c r="E2601" s="52"/>
      <c r="F2601" s="52"/>
      <c r="G2601" s="112"/>
      <c r="H2601" s="58"/>
    </row>
    <row r="2602" spans="2:8" x14ac:dyDescent="0.2">
      <c r="B2602" s="107"/>
      <c r="C2602" s="106"/>
      <c r="D2602" s="114"/>
      <c r="E2602" s="52"/>
      <c r="F2602" s="52"/>
      <c r="G2602" s="112"/>
      <c r="H2602" s="58"/>
    </row>
    <row r="2603" spans="2:8" x14ac:dyDescent="0.2">
      <c r="B2603" s="107"/>
      <c r="C2603" s="106"/>
      <c r="D2603" s="114"/>
      <c r="E2603" s="52"/>
      <c r="F2603" s="52"/>
      <c r="G2603" s="112"/>
      <c r="H2603" s="58"/>
    </row>
    <row r="2604" spans="2:8" x14ac:dyDescent="0.2">
      <c r="B2604" s="105"/>
      <c r="C2604" s="106"/>
      <c r="D2604" s="114"/>
      <c r="E2604" s="52"/>
      <c r="F2604" s="52"/>
      <c r="G2604" s="112"/>
      <c r="H2604" s="58"/>
    </row>
    <row r="2605" spans="2:8" x14ac:dyDescent="0.2">
      <c r="B2605" s="107"/>
      <c r="C2605" s="106"/>
      <c r="D2605" s="114"/>
      <c r="E2605" s="52"/>
      <c r="F2605" s="52"/>
      <c r="G2605" s="112"/>
      <c r="H2605" s="58"/>
    </row>
    <row r="2606" spans="2:8" x14ac:dyDescent="0.2">
      <c r="B2606" s="107"/>
      <c r="C2606" s="106"/>
      <c r="D2606" s="114"/>
      <c r="E2606" s="52"/>
      <c r="F2606" s="52"/>
      <c r="G2606" s="112"/>
      <c r="H2606" s="58"/>
    </row>
    <row r="2607" spans="2:8" x14ac:dyDescent="0.2">
      <c r="B2607" s="107"/>
      <c r="C2607" s="106"/>
      <c r="D2607" s="114"/>
      <c r="E2607" s="52"/>
      <c r="F2607" s="52"/>
      <c r="G2607" s="112"/>
      <c r="H2607" s="58"/>
    </row>
    <row r="2608" spans="2:8" x14ac:dyDescent="0.2">
      <c r="B2608" s="107"/>
      <c r="C2608" s="106"/>
      <c r="D2608" s="114"/>
      <c r="E2608" s="52"/>
      <c r="F2608" s="52"/>
      <c r="G2608" s="112"/>
      <c r="H2608" s="58"/>
    </row>
    <row r="2609" spans="2:8" x14ac:dyDescent="0.2">
      <c r="B2609" s="107"/>
      <c r="C2609" s="106"/>
      <c r="D2609" s="114"/>
      <c r="E2609" s="52"/>
      <c r="F2609" s="52"/>
      <c r="G2609" s="112"/>
      <c r="H2609" s="58"/>
    </row>
    <row r="2610" spans="2:8" x14ac:dyDescent="0.2">
      <c r="B2610" s="107"/>
      <c r="C2610" s="106"/>
      <c r="D2610" s="114"/>
      <c r="E2610" s="52"/>
      <c r="F2610" s="52"/>
      <c r="G2610" s="112"/>
      <c r="H2610" s="58"/>
    </row>
    <row r="2611" spans="2:8" x14ac:dyDescent="0.2">
      <c r="B2611" s="107"/>
      <c r="C2611" s="106"/>
      <c r="D2611" s="114"/>
      <c r="E2611" s="52"/>
      <c r="F2611" s="52"/>
      <c r="G2611" s="112"/>
      <c r="H2611" s="58"/>
    </row>
    <row r="2612" spans="2:8" x14ac:dyDescent="0.2">
      <c r="B2612" s="107"/>
      <c r="C2612" s="106"/>
      <c r="D2612" s="114"/>
      <c r="E2612" s="52"/>
      <c r="F2612" s="52"/>
      <c r="G2612" s="112"/>
      <c r="H2612" s="58"/>
    </row>
    <row r="2613" spans="2:8" x14ac:dyDescent="0.2">
      <c r="B2613" s="107"/>
      <c r="C2613" s="106"/>
      <c r="D2613" s="114"/>
      <c r="E2613" s="52"/>
      <c r="F2613" s="52"/>
      <c r="G2613" s="112"/>
      <c r="H2613" s="58"/>
    </row>
    <row r="2614" spans="2:8" x14ac:dyDescent="0.2">
      <c r="B2614" s="107"/>
      <c r="C2614" s="106"/>
      <c r="D2614" s="114"/>
      <c r="E2614" s="52"/>
      <c r="F2614" s="52"/>
      <c r="G2614" s="112"/>
      <c r="H2614" s="58"/>
    </row>
    <row r="2615" spans="2:8" x14ac:dyDescent="0.2">
      <c r="B2615" s="107"/>
      <c r="C2615" s="106"/>
      <c r="D2615" s="114"/>
      <c r="E2615" s="52"/>
      <c r="F2615" s="52"/>
      <c r="G2615" s="112"/>
      <c r="H2615" s="58"/>
    </row>
    <row r="2616" spans="2:8" x14ac:dyDescent="0.2">
      <c r="B2616" s="107"/>
      <c r="C2616" s="106"/>
      <c r="D2616" s="114"/>
      <c r="E2616" s="52"/>
      <c r="F2616" s="52"/>
      <c r="G2616" s="112"/>
      <c r="H2616" s="58"/>
    </row>
    <row r="2617" spans="2:8" x14ac:dyDescent="0.2">
      <c r="B2617" s="107"/>
      <c r="C2617" s="106"/>
      <c r="D2617" s="114"/>
      <c r="E2617" s="52"/>
      <c r="F2617" s="52"/>
      <c r="G2617" s="112"/>
      <c r="H2617" s="58"/>
    </row>
    <row r="2618" spans="2:8" x14ac:dyDescent="0.2">
      <c r="B2618" s="107"/>
      <c r="C2618" s="106"/>
      <c r="D2618" s="114"/>
      <c r="E2618" s="52"/>
      <c r="F2618" s="52"/>
      <c r="G2618" s="112"/>
      <c r="H2618" s="58"/>
    </row>
    <row r="2619" spans="2:8" x14ac:dyDescent="0.2">
      <c r="B2619" s="107"/>
      <c r="C2619" s="106"/>
      <c r="D2619" s="114"/>
      <c r="E2619" s="52"/>
      <c r="F2619" s="52"/>
      <c r="G2619" s="112"/>
      <c r="H2619" s="58"/>
    </row>
    <row r="2620" spans="2:8" x14ac:dyDescent="0.2">
      <c r="B2620" s="107"/>
      <c r="C2620" s="106"/>
      <c r="D2620" s="114"/>
      <c r="E2620" s="52"/>
      <c r="F2620" s="52"/>
      <c r="G2620" s="112"/>
      <c r="H2620" s="58"/>
    </row>
    <row r="2621" spans="2:8" x14ac:dyDescent="0.2">
      <c r="B2621" s="105"/>
      <c r="C2621" s="106"/>
      <c r="D2621" s="114"/>
      <c r="E2621" s="52"/>
      <c r="F2621" s="52"/>
      <c r="G2621" s="112"/>
      <c r="H2621" s="58"/>
    </row>
    <row r="2622" spans="2:8" x14ac:dyDescent="0.2">
      <c r="B2622" s="107"/>
      <c r="C2622" s="106"/>
      <c r="D2622" s="114"/>
      <c r="E2622" s="52"/>
      <c r="F2622" s="52"/>
      <c r="G2622" s="112"/>
      <c r="H2622" s="58"/>
    </row>
    <row r="2623" spans="2:8" x14ac:dyDescent="0.2">
      <c r="B2623" s="107"/>
      <c r="C2623" s="106"/>
      <c r="D2623" s="114"/>
      <c r="E2623" s="52"/>
      <c r="F2623" s="52"/>
      <c r="G2623" s="112"/>
      <c r="H2623" s="58"/>
    </row>
    <row r="2624" spans="2:8" x14ac:dyDescent="0.2">
      <c r="B2624" s="107"/>
      <c r="C2624" s="106"/>
      <c r="D2624" s="114"/>
      <c r="E2624" s="52"/>
      <c r="F2624" s="52"/>
      <c r="G2624" s="112"/>
      <c r="H2624" s="58"/>
    </row>
    <row r="2625" spans="2:8" x14ac:dyDescent="0.2">
      <c r="B2625" s="107"/>
      <c r="C2625" s="106"/>
      <c r="D2625" s="114"/>
      <c r="E2625" s="52"/>
      <c r="F2625" s="52"/>
      <c r="G2625" s="112"/>
      <c r="H2625" s="58"/>
    </row>
    <row r="2626" spans="2:8" x14ac:dyDescent="0.2">
      <c r="B2626" s="107"/>
      <c r="C2626" s="106"/>
      <c r="D2626" s="114"/>
      <c r="E2626" s="52"/>
      <c r="F2626" s="52"/>
      <c r="G2626" s="112"/>
      <c r="H2626" s="58"/>
    </row>
    <row r="2627" spans="2:8" x14ac:dyDescent="0.2">
      <c r="B2627" s="107"/>
      <c r="C2627" s="106"/>
      <c r="D2627" s="114"/>
      <c r="E2627" s="52"/>
      <c r="F2627" s="52"/>
      <c r="G2627" s="112"/>
      <c r="H2627" s="58"/>
    </row>
    <row r="2628" spans="2:8" x14ac:dyDescent="0.2">
      <c r="B2628" s="107"/>
      <c r="C2628" s="106"/>
      <c r="D2628" s="114"/>
      <c r="E2628" s="52"/>
      <c r="F2628" s="52"/>
      <c r="G2628" s="112"/>
      <c r="H2628" s="58"/>
    </row>
    <row r="2629" spans="2:8" x14ac:dyDescent="0.2">
      <c r="B2629" s="107"/>
      <c r="C2629" s="106"/>
      <c r="D2629" s="114"/>
      <c r="E2629" s="52"/>
      <c r="F2629" s="52"/>
      <c r="G2629" s="112"/>
      <c r="H2629" s="58"/>
    </row>
    <row r="2630" spans="2:8" x14ac:dyDescent="0.2">
      <c r="B2630" s="107"/>
      <c r="C2630" s="106"/>
      <c r="D2630" s="114"/>
      <c r="E2630" s="52"/>
      <c r="F2630" s="52"/>
      <c r="G2630" s="112"/>
      <c r="H2630" s="58"/>
    </row>
    <row r="2631" spans="2:8" x14ac:dyDescent="0.2">
      <c r="B2631" s="107"/>
      <c r="C2631" s="106"/>
      <c r="D2631" s="114"/>
      <c r="E2631" s="52"/>
      <c r="F2631" s="52"/>
      <c r="G2631" s="112"/>
      <c r="H2631" s="58"/>
    </row>
    <row r="2632" spans="2:8" x14ac:dyDescent="0.2">
      <c r="B2632" s="107"/>
      <c r="C2632" s="106"/>
      <c r="D2632" s="114"/>
      <c r="E2632" s="52"/>
      <c r="F2632" s="52"/>
      <c r="G2632" s="112"/>
      <c r="H2632" s="58"/>
    </row>
    <row r="2633" spans="2:8" x14ac:dyDescent="0.2">
      <c r="B2633" s="107"/>
      <c r="C2633" s="106"/>
      <c r="D2633" s="114"/>
      <c r="E2633" s="52"/>
      <c r="F2633" s="52"/>
      <c r="G2633" s="112"/>
      <c r="H2633" s="58"/>
    </row>
    <row r="2634" spans="2:8" x14ac:dyDescent="0.2">
      <c r="B2634" s="107"/>
      <c r="C2634" s="106"/>
      <c r="D2634" s="114"/>
      <c r="E2634" s="52"/>
      <c r="F2634" s="52"/>
      <c r="G2634" s="112"/>
      <c r="H2634" s="58"/>
    </row>
    <row r="2635" spans="2:8" x14ac:dyDescent="0.2">
      <c r="B2635" s="107"/>
      <c r="C2635" s="106"/>
      <c r="D2635" s="114"/>
      <c r="E2635" s="52"/>
      <c r="F2635" s="52"/>
      <c r="G2635" s="112"/>
      <c r="H2635" s="58"/>
    </row>
    <row r="2636" spans="2:8" x14ac:dyDescent="0.2">
      <c r="B2636" s="105"/>
      <c r="C2636" s="106"/>
      <c r="D2636" s="114"/>
      <c r="E2636" s="52"/>
      <c r="F2636" s="52"/>
      <c r="G2636" s="112"/>
      <c r="H2636" s="58"/>
    </row>
    <row r="2637" spans="2:8" x14ac:dyDescent="0.2">
      <c r="B2637" s="107"/>
      <c r="C2637" s="106"/>
      <c r="D2637" s="114"/>
      <c r="E2637" s="52"/>
      <c r="F2637" s="52"/>
      <c r="G2637" s="112"/>
      <c r="H2637" s="58"/>
    </row>
    <row r="2638" spans="2:8" x14ac:dyDescent="0.2">
      <c r="B2638" s="107"/>
      <c r="C2638" s="106"/>
      <c r="D2638" s="114"/>
      <c r="E2638" s="52"/>
      <c r="F2638" s="52"/>
      <c r="G2638" s="112"/>
      <c r="H2638" s="58"/>
    </row>
    <row r="2639" spans="2:8" x14ac:dyDescent="0.2">
      <c r="B2639" s="107"/>
      <c r="C2639" s="106"/>
      <c r="D2639" s="114"/>
      <c r="E2639" s="52"/>
      <c r="F2639" s="52"/>
      <c r="G2639" s="112"/>
      <c r="H2639" s="58"/>
    </row>
    <row r="2640" spans="2:8" x14ac:dyDescent="0.2">
      <c r="B2640" s="107"/>
      <c r="C2640" s="106"/>
      <c r="D2640" s="114"/>
      <c r="E2640" s="52"/>
      <c r="F2640" s="52"/>
      <c r="G2640" s="112"/>
      <c r="H2640" s="58"/>
    </row>
    <row r="2641" spans="2:8" x14ac:dyDescent="0.2">
      <c r="B2641" s="107"/>
      <c r="C2641" s="106"/>
      <c r="D2641" s="114"/>
      <c r="E2641" s="52"/>
      <c r="F2641" s="52"/>
      <c r="G2641" s="112"/>
      <c r="H2641" s="58"/>
    </row>
    <row r="2642" spans="2:8" x14ac:dyDescent="0.2">
      <c r="B2642" s="107"/>
      <c r="C2642" s="106"/>
      <c r="D2642" s="114"/>
      <c r="E2642" s="52"/>
      <c r="F2642" s="52"/>
      <c r="G2642" s="112"/>
      <c r="H2642" s="58"/>
    </row>
    <row r="2643" spans="2:8" x14ac:dyDescent="0.2">
      <c r="B2643" s="107"/>
      <c r="C2643" s="106"/>
      <c r="D2643" s="114"/>
      <c r="E2643" s="52"/>
      <c r="F2643" s="52"/>
      <c r="G2643" s="112"/>
      <c r="H2643" s="58"/>
    </row>
    <row r="2644" spans="2:8" x14ac:dyDescent="0.2">
      <c r="B2644" s="107"/>
      <c r="C2644" s="106"/>
      <c r="D2644" s="114"/>
      <c r="E2644" s="52"/>
      <c r="F2644" s="52"/>
      <c r="G2644" s="112"/>
      <c r="H2644" s="58"/>
    </row>
    <row r="2645" spans="2:8" x14ac:dyDescent="0.2">
      <c r="B2645" s="107"/>
      <c r="C2645" s="106"/>
      <c r="D2645" s="114"/>
      <c r="E2645" s="52"/>
      <c r="F2645" s="52"/>
      <c r="G2645" s="112"/>
      <c r="H2645" s="58"/>
    </row>
    <row r="2646" spans="2:8" x14ac:dyDescent="0.2">
      <c r="B2646" s="107"/>
      <c r="C2646" s="106"/>
      <c r="D2646" s="114"/>
      <c r="E2646" s="52"/>
      <c r="F2646" s="52"/>
      <c r="G2646" s="112"/>
      <c r="H2646" s="58"/>
    </row>
    <row r="2647" spans="2:8" x14ac:dyDescent="0.2">
      <c r="B2647" s="107"/>
      <c r="C2647" s="106"/>
      <c r="D2647" s="114"/>
      <c r="E2647" s="52"/>
      <c r="F2647" s="52"/>
      <c r="G2647" s="112"/>
      <c r="H2647" s="58"/>
    </row>
    <row r="2648" spans="2:8" x14ac:dyDescent="0.2">
      <c r="B2648" s="107"/>
      <c r="C2648" s="106"/>
      <c r="D2648" s="114"/>
      <c r="E2648" s="52"/>
      <c r="F2648" s="52"/>
      <c r="G2648" s="112"/>
      <c r="H2648" s="58"/>
    </row>
    <row r="2649" spans="2:8" x14ac:dyDescent="0.2">
      <c r="B2649" s="105"/>
      <c r="C2649" s="106"/>
      <c r="D2649" s="114"/>
      <c r="E2649" s="52"/>
      <c r="F2649" s="52"/>
      <c r="G2649" s="112"/>
      <c r="H2649" s="58"/>
    </row>
    <row r="2650" spans="2:8" x14ac:dyDescent="0.2">
      <c r="B2650" s="107"/>
      <c r="C2650" s="106"/>
      <c r="D2650" s="114"/>
      <c r="E2650" s="52"/>
      <c r="F2650" s="52"/>
      <c r="G2650" s="112"/>
      <c r="H2650" s="58"/>
    </row>
    <row r="2651" spans="2:8" x14ac:dyDescent="0.2">
      <c r="B2651" s="107"/>
      <c r="C2651" s="106"/>
      <c r="D2651" s="114"/>
      <c r="E2651" s="52"/>
      <c r="F2651" s="52"/>
      <c r="G2651" s="112"/>
      <c r="H2651" s="58"/>
    </row>
    <row r="2652" spans="2:8" x14ac:dyDescent="0.2">
      <c r="B2652" s="107"/>
      <c r="C2652" s="106"/>
      <c r="D2652" s="114"/>
      <c r="E2652" s="52"/>
      <c r="F2652" s="52"/>
      <c r="G2652" s="112"/>
      <c r="H2652" s="58"/>
    </row>
    <row r="2653" spans="2:8" x14ac:dyDescent="0.2">
      <c r="B2653" s="107"/>
      <c r="C2653" s="106"/>
      <c r="D2653" s="114"/>
      <c r="E2653" s="52"/>
      <c r="F2653" s="52"/>
      <c r="G2653" s="112"/>
      <c r="H2653" s="58"/>
    </row>
    <row r="2654" spans="2:8" x14ac:dyDescent="0.2">
      <c r="B2654" s="107"/>
      <c r="C2654" s="106"/>
      <c r="D2654" s="114"/>
      <c r="E2654" s="52"/>
      <c r="F2654" s="52"/>
      <c r="G2654" s="112"/>
      <c r="H2654" s="58"/>
    </row>
    <row r="2655" spans="2:8" x14ac:dyDescent="0.2">
      <c r="B2655" s="107"/>
      <c r="C2655" s="106"/>
      <c r="D2655" s="114"/>
      <c r="E2655" s="52"/>
      <c r="F2655" s="52"/>
      <c r="G2655" s="112"/>
      <c r="H2655" s="58"/>
    </row>
    <row r="2656" spans="2:8" x14ac:dyDescent="0.2">
      <c r="B2656" s="107"/>
      <c r="C2656" s="106"/>
      <c r="D2656" s="114"/>
      <c r="E2656" s="52"/>
      <c r="F2656" s="52"/>
      <c r="G2656" s="112"/>
      <c r="H2656" s="58"/>
    </row>
    <row r="2657" spans="2:8" x14ac:dyDescent="0.2">
      <c r="B2657" s="107"/>
      <c r="C2657" s="106"/>
      <c r="D2657" s="114"/>
      <c r="E2657" s="52"/>
      <c r="F2657" s="52"/>
      <c r="G2657" s="112"/>
      <c r="H2657" s="58"/>
    </row>
    <row r="2658" spans="2:8" x14ac:dyDescent="0.2">
      <c r="B2658" s="107"/>
      <c r="C2658" s="106"/>
      <c r="D2658" s="114"/>
      <c r="E2658" s="52"/>
      <c r="F2658" s="52"/>
      <c r="G2658" s="112"/>
      <c r="H2658" s="58"/>
    </row>
    <row r="2659" spans="2:8" x14ac:dyDescent="0.2">
      <c r="B2659" s="107"/>
      <c r="C2659" s="106"/>
      <c r="D2659" s="114"/>
      <c r="E2659" s="52"/>
      <c r="F2659" s="52"/>
      <c r="G2659" s="112"/>
      <c r="H2659" s="58"/>
    </row>
    <row r="2660" spans="2:8" x14ac:dyDescent="0.2">
      <c r="B2660" s="107"/>
      <c r="C2660" s="106"/>
      <c r="D2660" s="114"/>
      <c r="E2660" s="52"/>
      <c r="F2660" s="52"/>
      <c r="G2660" s="112"/>
      <c r="H2660" s="58"/>
    </row>
    <row r="2661" spans="2:8" x14ac:dyDescent="0.2">
      <c r="B2661" s="107"/>
      <c r="C2661" s="106"/>
      <c r="D2661" s="114"/>
      <c r="E2661" s="52"/>
      <c r="F2661" s="52"/>
      <c r="G2661" s="112"/>
      <c r="H2661" s="58"/>
    </row>
    <row r="2662" spans="2:8" x14ac:dyDescent="0.2">
      <c r="B2662" s="105"/>
      <c r="C2662" s="106"/>
      <c r="D2662" s="114"/>
      <c r="E2662" s="52"/>
      <c r="F2662" s="52"/>
      <c r="G2662" s="112"/>
      <c r="H2662" s="58"/>
    </row>
    <row r="2663" spans="2:8" x14ac:dyDescent="0.2">
      <c r="B2663" s="107"/>
      <c r="C2663" s="106"/>
      <c r="D2663" s="114"/>
      <c r="E2663" s="52"/>
      <c r="F2663" s="52"/>
      <c r="G2663" s="112"/>
      <c r="H2663" s="58"/>
    </row>
    <row r="2664" spans="2:8" x14ac:dyDescent="0.2">
      <c r="B2664" s="107"/>
      <c r="C2664" s="106"/>
      <c r="D2664" s="114"/>
      <c r="E2664" s="52"/>
      <c r="F2664" s="52"/>
      <c r="G2664" s="112"/>
      <c r="H2664" s="58"/>
    </row>
    <row r="2665" spans="2:8" x14ac:dyDescent="0.2">
      <c r="B2665" s="107"/>
      <c r="C2665" s="106"/>
      <c r="D2665" s="114"/>
      <c r="E2665" s="52"/>
      <c r="F2665" s="52"/>
      <c r="G2665" s="112"/>
      <c r="H2665" s="58"/>
    </row>
    <row r="2666" spans="2:8" x14ac:dyDescent="0.2">
      <c r="B2666" s="107"/>
      <c r="C2666" s="106"/>
      <c r="D2666" s="114"/>
      <c r="E2666" s="52"/>
      <c r="F2666" s="52"/>
      <c r="G2666" s="112"/>
      <c r="H2666" s="58"/>
    </row>
    <row r="2667" spans="2:8" x14ac:dyDescent="0.2">
      <c r="B2667" s="107"/>
      <c r="C2667" s="106"/>
      <c r="D2667" s="114"/>
      <c r="E2667" s="52"/>
      <c r="F2667" s="52"/>
      <c r="G2667" s="112"/>
      <c r="H2667" s="58"/>
    </row>
    <row r="2668" spans="2:8" x14ac:dyDescent="0.2">
      <c r="B2668" s="107"/>
      <c r="C2668" s="106"/>
      <c r="D2668" s="114"/>
      <c r="E2668" s="52"/>
      <c r="F2668" s="52"/>
      <c r="G2668" s="112"/>
      <c r="H2668" s="58"/>
    </row>
    <row r="2669" spans="2:8" x14ac:dyDescent="0.2">
      <c r="B2669" s="107"/>
      <c r="C2669" s="106"/>
      <c r="D2669" s="114"/>
      <c r="E2669" s="52"/>
      <c r="F2669" s="52"/>
      <c r="G2669" s="112"/>
      <c r="H2669" s="58"/>
    </row>
    <row r="2670" spans="2:8" x14ac:dyDescent="0.2">
      <c r="B2670" s="107"/>
      <c r="C2670" s="106"/>
      <c r="D2670" s="114"/>
      <c r="E2670" s="52"/>
      <c r="F2670" s="52"/>
      <c r="G2670" s="112"/>
      <c r="H2670" s="58"/>
    </row>
    <row r="2671" spans="2:8" x14ac:dyDescent="0.2">
      <c r="B2671" s="107"/>
      <c r="C2671" s="106"/>
      <c r="D2671" s="114"/>
      <c r="E2671" s="52"/>
      <c r="F2671" s="52"/>
      <c r="G2671" s="112"/>
      <c r="H2671" s="58"/>
    </row>
    <row r="2672" spans="2:8" x14ac:dyDescent="0.2">
      <c r="B2672" s="105"/>
      <c r="C2672" s="106"/>
      <c r="D2672" s="114"/>
      <c r="E2672" s="52"/>
      <c r="F2672" s="52"/>
      <c r="G2672" s="112"/>
      <c r="H2672" s="58"/>
    </row>
    <row r="2673" spans="2:8" x14ac:dyDescent="0.2">
      <c r="B2673" s="107"/>
      <c r="C2673" s="106"/>
      <c r="D2673" s="114"/>
      <c r="E2673" s="52"/>
      <c r="F2673" s="52"/>
      <c r="G2673" s="112"/>
      <c r="H2673" s="58"/>
    </row>
    <row r="2674" spans="2:8" x14ac:dyDescent="0.2">
      <c r="B2674" s="107"/>
      <c r="C2674" s="106"/>
      <c r="D2674" s="114"/>
      <c r="E2674" s="52"/>
      <c r="F2674" s="52"/>
      <c r="G2674" s="112"/>
      <c r="H2674" s="58"/>
    </row>
    <row r="2675" spans="2:8" x14ac:dyDescent="0.2">
      <c r="B2675" s="107"/>
      <c r="C2675" s="106"/>
      <c r="D2675" s="114"/>
      <c r="E2675" s="52"/>
      <c r="F2675" s="52"/>
      <c r="G2675" s="112"/>
      <c r="H2675" s="58"/>
    </row>
    <row r="2676" spans="2:8" x14ac:dyDescent="0.2">
      <c r="B2676" s="107"/>
      <c r="C2676" s="106"/>
      <c r="D2676" s="114"/>
      <c r="E2676" s="52"/>
      <c r="F2676" s="52"/>
      <c r="G2676" s="112"/>
      <c r="H2676" s="58"/>
    </row>
    <row r="2677" spans="2:8" x14ac:dyDescent="0.2">
      <c r="B2677" s="107"/>
      <c r="C2677" s="106"/>
      <c r="D2677" s="114"/>
      <c r="E2677" s="52"/>
      <c r="F2677" s="52"/>
      <c r="G2677" s="112"/>
      <c r="H2677" s="58"/>
    </row>
    <row r="2678" spans="2:8" x14ac:dyDescent="0.2">
      <c r="B2678" s="107"/>
      <c r="C2678" s="106"/>
      <c r="D2678" s="114"/>
      <c r="E2678" s="52"/>
      <c r="F2678" s="52"/>
      <c r="G2678" s="112"/>
      <c r="H2678" s="58"/>
    </row>
    <row r="2679" spans="2:8" x14ac:dyDescent="0.2">
      <c r="B2679" s="107"/>
      <c r="C2679" s="106"/>
      <c r="D2679" s="114"/>
      <c r="E2679" s="52"/>
      <c r="F2679" s="52"/>
      <c r="G2679" s="112"/>
      <c r="H2679" s="58"/>
    </row>
    <row r="2680" spans="2:8" x14ac:dyDescent="0.2">
      <c r="B2680" s="107"/>
      <c r="C2680" s="106"/>
      <c r="D2680" s="114"/>
      <c r="E2680" s="52"/>
      <c r="F2680" s="52"/>
      <c r="G2680" s="112"/>
      <c r="H2680" s="58"/>
    </row>
    <row r="2681" spans="2:8" x14ac:dyDescent="0.2">
      <c r="B2681" s="107"/>
      <c r="C2681" s="106"/>
      <c r="D2681" s="114"/>
      <c r="E2681" s="52"/>
      <c r="F2681" s="52"/>
      <c r="G2681" s="112"/>
      <c r="H2681" s="58"/>
    </row>
    <row r="2682" spans="2:8" x14ac:dyDescent="0.2">
      <c r="B2682" s="107"/>
      <c r="C2682" s="106"/>
      <c r="D2682" s="114"/>
      <c r="E2682" s="52"/>
      <c r="F2682" s="52"/>
      <c r="G2682" s="112"/>
      <c r="H2682" s="58"/>
    </row>
    <row r="2683" spans="2:8" x14ac:dyDescent="0.2">
      <c r="B2683" s="107"/>
      <c r="C2683" s="106"/>
      <c r="D2683" s="114"/>
      <c r="E2683" s="52"/>
      <c r="F2683" s="52"/>
      <c r="G2683" s="112"/>
      <c r="H2683" s="58"/>
    </row>
    <row r="2684" spans="2:8" x14ac:dyDescent="0.2">
      <c r="B2684" s="107"/>
      <c r="C2684" s="106"/>
      <c r="D2684" s="114"/>
      <c r="E2684" s="52"/>
      <c r="F2684" s="52"/>
      <c r="G2684" s="112"/>
      <c r="H2684" s="58"/>
    </row>
    <row r="2685" spans="2:8" x14ac:dyDescent="0.2">
      <c r="B2685" s="107"/>
      <c r="C2685" s="106"/>
      <c r="D2685" s="114"/>
      <c r="E2685" s="52"/>
      <c r="F2685" s="52"/>
      <c r="G2685" s="112"/>
      <c r="H2685" s="58"/>
    </row>
    <row r="2686" spans="2:8" x14ac:dyDescent="0.2">
      <c r="B2686" s="107"/>
      <c r="C2686" s="106"/>
      <c r="D2686" s="114"/>
      <c r="E2686" s="52"/>
      <c r="F2686" s="52"/>
      <c r="G2686" s="112"/>
      <c r="H2686" s="58"/>
    </row>
    <row r="2687" spans="2:8" x14ac:dyDescent="0.2">
      <c r="B2687" s="107"/>
      <c r="C2687" s="106"/>
      <c r="D2687" s="114"/>
      <c r="E2687" s="52"/>
      <c r="F2687" s="52"/>
      <c r="G2687" s="112"/>
      <c r="H2687" s="58"/>
    </row>
    <row r="2688" spans="2:8" x14ac:dyDescent="0.2">
      <c r="B2688" s="105"/>
      <c r="C2688" s="106"/>
      <c r="D2688" s="114"/>
      <c r="E2688" s="52"/>
      <c r="F2688" s="52"/>
      <c r="G2688" s="112"/>
      <c r="H2688" s="58"/>
    </row>
    <row r="2689" spans="2:8" x14ac:dyDescent="0.2">
      <c r="B2689" s="107"/>
      <c r="C2689" s="106"/>
      <c r="D2689" s="114"/>
      <c r="E2689" s="52"/>
      <c r="F2689" s="52"/>
      <c r="G2689" s="112"/>
      <c r="H2689" s="58"/>
    </row>
    <row r="2690" spans="2:8" x14ac:dyDescent="0.2">
      <c r="B2690" s="107"/>
      <c r="C2690" s="106"/>
      <c r="D2690" s="114"/>
      <c r="E2690" s="52"/>
      <c r="F2690" s="52"/>
      <c r="G2690" s="112"/>
      <c r="H2690" s="58"/>
    </row>
    <row r="2691" spans="2:8" x14ac:dyDescent="0.2">
      <c r="B2691" s="107"/>
      <c r="C2691" s="106"/>
      <c r="D2691" s="114"/>
      <c r="E2691" s="52"/>
      <c r="F2691" s="52"/>
      <c r="G2691" s="112"/>
      <c r="H2691" s="58"/>
    </row>
    <row r="2692" spans="2:8" x14ac:dyDescent="0.2">
      <c r="B2692" s="107"/>
      <c r="C2692" s="106"/>
      <c r="D2692" s="114"/>
      <c r="E2692" s="52"/>
      <c r="F2692" s="52"/>
      <c r="G2692" s="112"/>
      <c r="H2692" s="58"/>
    </row>
    <row r="2693" spans="2:8" x14ac:dyDescent="0.2">
      <c r="B2693" s="107"/>
      <c r="C2693" s="106"/>
      <c r="D2693" s="114"/>
      <c r="E2693" s="52"/>
      <c r="F2693" s="52"/>
      <c r="G2693" s="112"/>
      <c r="H2693" s="58"/>
    </row>
    <row r="2694" spans="2:8" x14ac:dyDescent="0.2">
      <c r="B2694" s="107"/>
      <c r="C2694" s="106"/>
      <c r="D2694" s="114"/>
      <c r="E2694" s="52"/>
      <c r="F2694" s="52"/>
      <c r="G2694" s="112"/>
      <c r="H2694" s="58"/>
    </row>
    <row r="2695" spans="2:8" x14ac:dyDescent="0.2">
      <c r="B2695" s="107"/>
      <c r="C2695" s="106"/>
      <c r="D2695" s="114"/>
      <c r="E2695" s="52"/>
      <c r="F2695" s="52"/>
      <c r="G2695" s="112"/>
      <c r="H2695" s="58"/>
    </row>
    <row r="2696" spans="2:8" x14ac:dyDescent="0.2">
      <c r="B2696" s="107"/>
      <c r="C2696" s="106"/>
      <c r="D2696" s="114"/>
      <c r="E2696" s="52"/>
      <c r="F2696" s="52"/>
      <c r="G2696" s="112"/>
      <c r="H2696" s="58"/>
    </row>
    <row r="2697" spans="2:8" x14ac:dyDescent="0.2">
      <c r="B2697" s="107"/>
      <c r="C2697" s="106"/>
      <c r="D2697" s="114"/>
      <c r="E2697" s="52"/>
      <c r="F2697" s="52"/>
      <c r="G2697" s="112"/>
      <c r="H2697" s="58"/>
    </row>
    <row r="2698" spans="2:8" x14ac:dyDescent="0.2">
      <c r="B2698" s="107"/>
      <c r="C2698" s="106"/>
      <c r="D2698" s="114"/>
      <c r="E2698" s="52"/>
      <c r="F2698" s="52"/>
      <c r="G2698" s="112"/>
      <c r="H2698" s="58"/>
    </row>
    <row r="2699" spans="2:8" x14ac:dyDescent="0.2">
      <c r="B2699" s="107"/>
      <c r="C2699" s="106"/>
      <c r="D2699" s="114"/>
      <c r="E2699" s="52"/>
      <c r="F2699" s="52"/>
      <c r="G2699" s="112"/>
      <c r="H2699" s="58"/>
    </row>
    <row r="2700" spans="2:8" x14ac:dyDescent="0.2">
      <c r="B2700" s="107"/>
      <c r="C2700" s="106"/>
      <c r="D2700" s="114"/>
      <c r="E2700" s="52"/>
      <c r="F2700" s="52"/>
      <c r="G2700" s="112"/>
      <c r="H2700" s="58"/>
    </row>
    <row r="2701" spans="2:8" x14ac:dyDescent="0.2">
      <c r="B2701" s="107"/>
      <c r="C2701" s="106"/>
      <c r="D2701" s="114"/>
      <c r="E2701" s="52"/>
      <c r="F2701" s="52"/>
      <c r="G2701" s="112"/>
      <c r="H2701" s="58"/>
    </row>
    <row r="2702" spans="2:8" x14ac:dyDescent="0.2">
      <c r="B2702" s="107"/>
      <c r="C2702" s="106"/>
      <c r="D2702" s="114"/>
      <c r="E2702" s="52"/>
      <c r="F2702" s="52"/>
      <c r="G2702" s="112"/>
      <c r="H2702" s="58"/>
    </row>
    <row r="2703" spans="2:8" x14ac:dyDescent="0.2">
      <c r="B2703" s="107"/>
      <c r="C2703" s="106"/>
      <c r="D2703" s="114"/>
      <c r="E2703" s="52"/>
      <c r="F2703" s="52"/>
      <c r="G2703" s="112"/>
      <c r="H2703" s="58"/>
    </row>
    <row r="2704" spans="2:8" x14ac:dyDescent="0.2">
      <c r="B2704" s="107"/>
      <c r="C2704" s="106"/>
      <c r="D2704" s="114"/>
      <c r="E2704" s="52"/>
      <c r="F2704" s="52"/>
      <c r="G2704" s="112"/>
      <c r="H2704" s="58"/>
    </row>
    <row r="2705" spans="2:8" x14ac:dyDescent="0.2">
      <c r="B2705" s="107"/>
      <c r="C2705" s="106"/>
      <c r="D2705" s="114"/>
      <c r="E2705" s="52"/>
      <c r="F2705" s="52"/>
      <c r="G2705" s="112"/>
      <c r="H2705" s="58"/>
    </row>
    <row r="2706" spans="2:8" x14ac:dyDescent="0.2">
      <c r="B2706" s="105"/>
      <c r="C2706" s="106"/>
      <c r="D2706" s="114"/>
      <c r="E2706" s="52"/>
      <c r="F2706" s="52"/>
      <c r="G2706" s="112"/>
      <c r="H2706" s="58"/>
    </row>
    <row r="2707" spans="2:8" x14ac:dyDescent="0.2">
      <c r="B2707" s="107"/>
      <c r="C2707" s="106"/>
      <c r="D2707" s="114"/>
      <c r="E2707" s="52"/>
      <c r="F2707" s="52"/>
      <c r="G2707" s="112"/>
      <c r="H2707" s="58"/>
    </row>
    <row r="2708" spans="2:8" x14ac:dyDescent="0.2">
      <c r="B2708" s="107"/>
      <c r="C2708" s="106"/>
      <c r="D2708" s="114"/>
      <c r="E2708" s="52"/>
      <c r="F2708" s="52"/>
      <c r="G2708" s="112"/>
      <c r="H2708" s="58"/>
    </row>
    <row r="2709" spans="2:8" x14ac:dyDescent="0.2">
      <c r="B2709" s="107"/>
      <c r="C2709" s="106"/>
      <c r="D2709" s="114"/>
      <c r="E2709" s="52"/>
      <c r="F2709" s="52"/>
      <c r="G2709" s="112"/>
      <c r="H2709" s="58"/>
    </row>
    <row r="2710" spans="2:8" x14ac:dyDescent="0.2">
      <c r="B2710" s="107"/>
      <c r="C2710" s="106"/>
      <c r="D2710" s="114"/>
      <c r="E2710" s="52"/>
      <c r="F2710" s="52"/>
      <c r="G2710" s="112"/>
      <c r="H2710" s="58"/>
    </row>
    <row r="2711" spans="2:8" x14ac:dyDescent="0.2">
      <c r="B2711" s="107"/>
      <c r="C2711" s="106"/>
      <c r="D2711" s="114"/>
      <c r="E2711" s="52"/>
      <c r="F2711" s="52"/>
      <c r="G2711" s="112"/>
      <c r="H2711" s="58"/>
    </row>
    <row r="2712" spans="2:8" x14ac:dyDescent="0.2">
      <c r="B2712" s="107"/>
      <c r="C2712" s="106"/>
      <c r="D2712" s="114"/>
      <c r="E2712" s="52"/>
      <c r="F2712" s="52"/>
      <c r="G2712" s="112"/>
      <c r="H2712" s="58"/>
    </row>
    <row r="2713" spans="2:8" x14ac:dyDescent="0.2">
      <c r="B2713" s="107"/>
      <c r="C2713" s="106"/>
      <c r="D2713" s="114"/>
      <c r="E2713" s="52"/>
      <c r="F2713" s="52"/>
      <c r="G2713" s="112"/>
      <c r="H2713" s="58"/>
    </row>
    <row r="2714" spans="2:8" x14ac:dyDescent="0.2">
      <c r="B2714" s="107"/>
      <c r="C2714" s="106"/>
      <c r="D2714" s="114"/>
      <c r="E2714" s="52"/>
      <c r="F2714" s="52"/>
      <c r="G2714" s="112"/>
      <c r="H2714" s="58"/>
    </row>
    <row r="2715" spans="2:8" x14ac:dyDescent="0.2">
      <c r="B2715" s="107"/>
      <c r="C2715" s="106"/>
      <c r="D2715" s="114"/>
      <c r="E2715" s="52"/>
      <c r="F2715" s="52"/>
      <c r="G2715" s="112"/>
      <c r="H2715" s="58"/>
    </row>
    <row r="2716" spans="2:8" x14ac:dyDescent="0.2">
      <c r="B2716" s="107"/>
      <c r="C2716" s="106"/>
      <c r="D2716" s="114"/>
      <c r="E2716" s="52"/>
      <c r="F2716" s="52"/>
      <c r="G2716" s="112"/>
      <c r="H2716" s="58"/>
    </row>
    <row r="2717" spans="2:8" x14ac:dyDescent="0.2">
      <c r="B2717" s="107"/>
      <c r="C2717" s="106"/>
      <c r="D2717" s="114"/>
      <c r="E2717" s="52"/>
      <c r="F2717" s="52"/>
      <c r="G2717" s="112"/>
      <c r="H2717" s="58"/>
    </row>
    <row r="2718" spans="2:8" x14ac:dyDescent="0.2">
      <c r="B2718" s="107"/>
      <c r="C2718" s="106"/>
      <c r="D2718" s="114"/>
      <c r="E2718" s="52"/>
      <c r="F2718" s="52"/>
      <c r="G2718" s="112"/>
      <c r="H2718" s="58"/>
    </row>
    <row r="2719" spans="2:8" x14ac:dyDescent="0.2">
      <c r="B2719" s="107"/>
      <c r="C2719" s="106"/>
      <c r="D2719" s="114"/>
      <c r="E2719" s="52"/>
      <c r="F2719" s="52"/>
      <c r="G2719" s="112"/>
      <c r="H2719" s="58"/>
    </row>
    <row r="2720" spans="2:8" x14ac:dyDescent="0.2">
      <c r="B2720" s="107"/>
      <c r="C2720" s="106"/>
      <c r="D2720" s="114"/>
      <c r="E2720" s="52"/>
      <c r="F2720" s="52"/>
      <c r="G2720" s="112"/>
      <c r="H2720" s="58"/>
    </row>
    <row r="2721" spans="2:8" x14ac:dyDescent="0.2">
      <c r="B2721" s="107"/>
      <c r="C2721" s="106"/>
      <c r="D2721" s="114"/>
      <c r="E2721" s="52"/>
      <c r="F2721" s="52"/>
      <c r="G2721" s="112"/>
      <c r="H2721" s="58"/>
    </row>
    <row r="2722" spans="2:8" x14ac:dyDescent="0.2">
      <c r="B2722" s="107"/>
      <c r="C2722" s="106"/>
      <c r="D2722" s="114"/>
      <c r="E2722" s="52"/>
      <c r="F2722" s="52"/>
      <c r="G2722" s="112"/>
      <c r="H2722" s="58"/>
    </row>
    <row r="2723" spans="2:8" x14ac:dyDescent="0.2">
      <c r="B2723" s="107"/>
      <c r="C2723" s="106"/>
      <c r="D2723" s="114"/>
      <c r="E2723" s="52"/>
      <c r="F2723" s="52"/>
      <c r="G2723" s="112"/>
      <c r="H2723" s="58"/>
    </row>
    <row r="2724" spans="2:8" x14ac:dyDescent="0.2">
      <c r="B2724" s="107"/>
      <c r="C2724" s="106"/>
      <c r="D2724" s="114"/>
      <c r="E2724" s="52"/>
      <c r="F2724" s="52"/>
      <c r="G2724" s="112"/>
      <c r="H2724" s="58"/>
    </row>
    <row r="2725" spans="2:8" x14ac:dyDescent="0.2">
      <c r="B2725" s="107"/>
      <c r="C2725" s="106"/>
      <c r="D2725" s="114"/>
      <c r="E2725" s="52"/>
      <c r="F2725" s="52"/>
      <c r="G2725" s="112"/>
      <c r="H2725" s="58"/>
    </row>
    <row r="2726" spans="2:8" x14ac:dyDescent="0.2">
      <c r="B2726" s="105"/>
      <c r="C2726" s="106"/>
      <c r="D2726" s="114"/>
      <c r="E2726" s="52"/>
      <c r="F2726" s="52"/>
      <c r="G2726" s="112"/>
      <c r="H2726" s="58"/>
    </row>
    <row r="2727" spans="2:8" x14ac:dyDescent="0.2">
      <c r="B2727" s="107"/>
      <c r="C2727" s="106"/>
      <c r="D2727" s="114"/>
      <c r="E2727" s="52"/>
      <c r="F2727" s="52"/>
      <c r="G2727" s="112"/>
      <c r="H2727" s="58"/>
    </row>
    <row r="2728" spans="2:8" x14ac:dyDescent="0.2">
      <c r="B2728" s="107"/>
      <c r="C2728" s="106"/>
      <c r="D2728" s="114"/>
      <c r="E2728" s="52"/>
      <c r="F2728" s="52"/>
      <c r="G2728" s="112"/>
      <c r="H2728" s="58"/>
    </row>
    <row r="2729" spans="2:8" x14ac:dyDescent="0.2">
      <c r="B2729" s="107"/>
      <c r="C2729" s="106"/>
      <c r="D2729" s="114"/>
      <c r="E2729" s="52"/>
      <c r="F2729" s="52"/>
      <c r="G2729" s="112"/>
      <c r="H2729" s="58"/>
    </row>
    <row r="2730" spans="2:8" x14ac:dyDescent="0.2">
      <c r="B2730" s="107"/>
      <c r="C2730" s="106"/>
      <c r="D2730" s="114"/>
      <c r="E2730" s="52"/>
      <c r="F2730" s="52"/>
      <c r="G2730" s="112"/>
      <c r="H2730" s="58"/>
    </row>
    <row r="2731" spans="2:8" x14ac:dyDescent="0.2">
      <c r="B2731" s="107"/>
      <c r="C2731" s="106"/>
      <c r="D2731" s="114"/>
      <c r="E2731" s="52"/>
      <c r="F2731" s="52"/>
      <c r="G2731" s="112"/>
      <c r="H2731" s="58"/>
    </row>
    <row r="2732" spans="2:8" x14ac:dyDescent="0.2">
      <c r="B2732" s="107"/>
      <c r="C2732" s="106"/>
      <c r="D2732" s="114"/>
      <c r="E2732" s="52"/>
      <c r="F2732" s="52"/>
      <c r="G2732" s="112"/>
      <c r="H2732" s="58"/>
    </row>
    <row r="2733" spans="2:8" x14ac:dyDescent="0.2">
      <c r="B2733" s="107"/>
      <c r="C2733" s="106"/>
      <c r="D2733" s="114"/>
      <c r="E2733" s="52"/>
      <c r="F2733" s="52"/>
      <c r="G2733" s="112"/>
      <c r="H2733" s="58"/>
    </row>
    <row r="2734" spans="2:8" x14ac:dyDescent="0.2">
      <c r="B2734" s="107"/>
      <c r="C2734" s="106"/>
      <c r="D2734" s="114"/>
      <c r="E2734" s="52"/>
      <c r="F2734" s="52"/>
      <c r="G2734" s="112"/>
      <c r="H2734" s="58"/>
    </row>
    <row r="2735" spans="2:8" x14ac:dyDescent="0.2">
      <c r="B2735" s="107"/>
      <c r="C2735" s="106"/>
      <c r="D2735" s="114"/>
      <c r="E2735" s="52"/>
      <c r="F2735" s="52"/>
      <c r="G2735" s="112"/>
      <c r="H2735" s="58"/>
    </row>
    <row r="2736" spans="2:8" x14ac:dyDescent="0.2">
      <c r="B2736" s="105"/>
      <c r="C2736" s="106"/>
      <c r="D2736" s="114"/>
      <c r="E2736" s="52"/>
      <c r="F2736" s="52"/>
      <c r="G2736" s="112"/>
      <c r="H2736" s="58"/>
    </row>
    <row r="2737" spans="2:8" x14ac:dyDescent="0.2">
      <c r="B2737" s="107"/>
      <c r="C2737" s="106"/>
      <c r="D2737" s="114"/>
      <c r="E2737" s="52"/>
      <c r="F2737" s="52"/>
      <c r="G2737" s="112"/>
      <c r="H2737" s="58"/>
    </row>
    <row r="2738" spans="2:8" x14ac:dyDescent="0.2">
      <c r="B2738" s="107"/>
      <c r="C2738" s="106"/>
      <c r="D2738" s="114"/>
      <c r="E2738" s="52"/>
      <c r="F2738" s="52"/>
      <c r="G2738" s="112"/>
      <c r="H2738" s="58"/>
    </row>
    <row r="2739" spans="2:8" x14ac:dyDescent="0.2">
      <c r="B2739" s="107"/>
      <c r="C2739" s="106"/>
      <c r="D2739" s="114"/>
      <c r="E2739" s="52"/>
      <c r="F2739" s="52"/>
      <c r="G2739" s="112"/>
      <c r="H2739" s="58"/>
    </row>
    <row r="2740" spans="2:8" x14ac:dyDescent="0.2">
      <c r="B2740" s="107"/>
      <c r="C2740" s="106"/>
      <c r="D2740" s="114"/>
      <c r="E2740" s="52"/>
      <c r="F2740" s="52"/>
      <c r="G2740" s="112"/>
      <c r="H2740" s="58"/>
    </row>
    <row r="2741" spans="2:8" x14ac:dyDescent="0.2">
      <c r="B2741" s="107"/>
      <c r="C2741" s="106"/>
      <c r="D2741" s="114"/>
      <c r="E2741" s="52"/>
      <c r="F2741" s="52"/>
      <c r="G2741" s="112"/>
      <c r="H2741" s="58"/>
    </row>
    <row r="2742" spans="2:8" x14ac:dyDescent="0.2">
      <c r="B2742" s="107"/>
      <c r="C2742" s="106"/>
      <c r="D2742" s="114"/>
      <c r="E2742" s="52"/>
      <c r="F2742" s="52"/>
      <c r="G2742" s="112"/>
      <c r="H2742" s="58"/>
    </row>
    <row r="2743" spans="2:8" x14ac:dyDescent="0.2">
      <c r="B2743" s="107"/>
      <c r="C2743" s="106"/>
      <c r="D2743" s="114"/>
      <c r="E2743" s="52"/>
      <c r="F2743" s="52"/>
      <c r="G2743" s="112"/>
      <c r="H2743" s="58"/>
    </row>
    <row r="2744" spans="2:8" x14ac:dyDescent="0.2">
      <c r="B2744" s="107"/>
      <c r="C2744" s="106"/>
      <c r="D2744" s="114"/>
      <c r="E2744" s="52"/>
      <c r="F2744" s="52"/>
      <c r="G2744" s="112"/>
      <c r="H2744" s="58"/>
    </row>
    <row r="2745" spans="2:8" x14ac:dyDescent="0.2">
      <c r="B2745" s="107"/>
      <c r="C2745" s="106"/>
      <c r="D2745" s="114"/>
      <c r="E2745" s="52"/>
      <c r="F2745" s="52"/>
      <c r="G2745" s="112"/>
      <c r="H2745" s="58"/>
    </row>
    <row r="2746" spans="2:8" x14ac:dyDescent="0.2">
      <c r="B2746" s="107"/>
      <c r="C2746" s="106"/>
      <c r="D2746" s="114"/>
      <c r="E2746" s="52"/>
      <c r="F2746" s="52"/>
      <c r="G2746" s="112"/>
      <c r="H2746" s="58"/>
    </row>
    <row r="2747" spans="2:8" x14ac:dyDescent="0.2">
      <c r="B2747" s="107"/>
      <c r="C2747" s="106"/>
      <c r="D2747" s="114"/>
      <c r="E2747" s="52"/>
      <c r="F2747" s="52"/>
      <c r="G2747" s="112"/>
      <c r="H2747" s="58"/>
    </row>
    <row r="2748" spans="2:8" x14ac:dyDescent="0.2">
      <c r="B2748" s="105"/>
      <c r="C2748" s="106"/>
      <c r="D2748" s="114"/>
      <c r="E2748" s="52"/>
      <c r="F2748" s="52"/>
      <c r="G2748" s="112"/>
      <c r="H2748" s="58"/>
    </row>
    <row r="2749" spans="2:8" x14ac:dyDescent="0.2">
      <c r="B2749" s="107"/>
      <c r="C2749" s="106"/>
      <c r="D2749" s="114"/>
      <c r="E2749" s="52"/>
      <c r="F2749" s="52"/>
      <c r="G2749" s="112"/>
      <c r="H2749" s="58"/>
    </row>
    <row r="2750" spans="2:8" x14ac:dyDescent="0.2">
      <c r="B2750" s="107"/>
      <c r="C2750" s="106"/>
      <c r="D2750" s="114"/>
      <c r="E2750" s="52"/>
      <c r="F2750" s="52"/>
      <c r="G2750" s="112"/>
      <c r="H2750" s="58"/>
    </row>
    <row r="2751" spans="2:8" x14ac:dyDescent="0.2">
      <c r="B2751" s="107"/>
      <c r="C2751" s="106"/>
      <c r="D2751" s="114"/>
      <c r="E2751" s="52"/>
      <c r="F2751" s="52"/>
      <c r="G2751" s="112"/>
      <c r="H2751" s="58"/>
    </row>
    <row r="2752" spans="2:8" x14ac:dyDescent="0.2">
      <c r="B2752" s="107"/>
      <c r="C2752" s="106"/>
      <c r="D2752" s="114"/>
      <c r="E2752" s="52"/>
      <c r="F2752" s="52"/>
      <c r="G2752" s="112"/>
      <c r="H2752" s="58"/>
    </row>
    <row r="2753" spans="2:8" x14ac:dyDescent="0.2">
      <c r="B2753" s="107"/>
      <c r="C2753" s="106"/>
      <c r="D2753" s="114"/>
      <c r="E2753" s="52"/>
      <c r="F2753" s="52"/>
      <c r="G2753" s="112"/>
      <c r="H2753" s="58"/>
    </row>
    <row r="2754" spans="2:8" x14ac:dyDescent="0.2">
      <c r="B2754" s="107"/>
      <c r="C2754" s="106"/>
      <c r="D2754" s="114"/>
      <c r="E2754" s="52"/>
      <c r="F2754" s="52"/>
      <c r="G2754" s="112"/>
      <c r="H2754" s="58"/>
    </row>
    <row r="2755" spans="2:8" x14ac:dyDescent="0.2">
      <c r="B2755" s="107"/>
      <c r="C2755" s="106"/>
      <c r="D2755" s="114"/>
      <c r="E2755" s="52"/>
      <c r="F2755" s="52"/>
      <c r="G2755" s="112"/>
      <c r="H2755" s="58"/>
    </row>
    <row r="2756" spans="2:8" x14ac:dyDescent="0.2">
      <c r="B2756" s="107"/>
      <c r="C2756" s="106"/>
      <c r="D2756" s="114"/>
      <c r="E2756" s="52"/>
      <c r="F2756" s="52"/>
      <c r="G2756" s="112"/>
      <c r="H2756" s="58"/>
    </row>
    <row r="2757" spans="2:8" x14ac:dyDescent="0.2">
      <c r="B2757" s="107"/>
      <c r="C2757" s="106"/>
      <c r="D2757" s="114"/>
      <c r="E2757" s="52"/>
      <c r="F2757" s="52"/>
      <c r="G2757" s="112"/>
      <c r="H2757" s="58"/>
    </row>
    <row r="2758" spans="2:8" x14ac:dyDescent="0.2">
      <c r="B2758" s="107"/>
      <c r="C2758" s="106"/>
      <c r="D2758" s="114"/>
      <c r="E2758" s="52"/>
      <c r="F2758" s="52"/>
      <c r="G2758" s="112"/>
      <c r="H2758" s="58"/>
    </row>
    <row r="2759" spans="2:8" x14ac:dyDescent="0.2">
      <c r="B2759" s="107"/>
      <c r="C2759" s="106"/>
      <c r="D2759" s="114"/>
      <c r="E2759" s="52"/>
      <c r="F2759" s="52"/>
      <c r="G2759" s="112"/>
      <c r="H2759" s="58"/>
    </row>
    <row r="2760" spans="2:8" x14ac:dyDescent="0.2">
      <c r="B2760" s="105"/>
      <c r="C2760" s="106"/>
      <c r="D2760" s="114"/>
      <c r="E2760" s="52"/>
      <c r="F2760" s="52"/>
      <c r="G2760" s="112"/>
      <c r="H2760" s="58"/>
    </row>
    <row r="2761" spans="2:8" x14ac:dyDescent="0.2">
      <c r="B2761" s="107"/>
      <c r="C2761" s="106"/>
      <c r="D2761" s="114"/>
      <c r="E2761" s="52"/>
      <c r="F2761" s="52"/>
      <c r="G2761" s="112"/>
      <c r="H2761" s="58"/>
    </row>
    <row r="2762" spans="2:8" x14ac:dyDescent="0.2">
      <c r="B2762" s="107"/>
      <c r="C2762" s="106"/>
      <c r="D2762" s="114"/>
      <c r="E2762" s="52"/>
      <c r="F2762" s="52"/>
      <c r="G2762" s="112"/>
      <c r="H2762" s="58"/>
    </row>
    <row r="2763" spans="2:8" x14ac:dyDescent="0.2">
      <c r="B2763" s="107"/>
      <c r="C2763" s="106"/>
      <c r="D2763" s="114"/>
      <c r="E2763" s="52"/>
      <c r="F2763" s="52"/>
      <c r="G2763" s="112"/>
      <c r="H2763" s="58"/>
    </row>
    <row r="2764" spans="2:8" x14ac:dyDescent="0.2">
      <c r="B2764" s="107"/>
      <c r="C2764" s="106"/>
      <c r="D2764" s="114"/>
      <c r="E2764" s="52"/>
      <c r="F2764" s="52"/>
      <c r="G2764" s="112"/>
      <c r="H2764" s="58"/>
    </row>
    <row r="2765" spans="2:8" x14ac:dyDescent="0.2">
      <c r="B2765" s="107"/>
      <c r="C2765" s="106"/>
      <c r="D2765" s="114"/>
      <c r="E2765" s="52"/>
      <c r="F2765" s="52"/>
      <c r="G2765" s="112"/>
      <c r="H2765" s="58"/>
    </row>
    <row r="2766" spans="2:8" x14ac:dyDescent="0.2">
      <c r="B2766" s="107"/>
      <c r="C2766" s="106"/>
      <c r="D2766" s="114"/>
      <c r="E2766" s="52"/>
      <c r="F2766" s="52"/>
      <c r="G2766" s="112"/>
      <c r="H2766" s="58"/>
    </row>
    <row r="2767" spans="2:8" x14ac:dyDescent="0.2">
      <c r="B2767" s="105"/>
      <c r="C2767" s="106"/>
      <c r="D2767" s="114"/>
      <c r="E2767" s="52"/>
      <c r="F2767" s="52"/>
      <c r="G2767" s="112"/>
      <c r="H2767" s="58"/>
    </row>
    <row r="2768" spans="2:8" x14ac:dyDescent="0.2">
      <c r="B2768" s="107"/>
      <c r="C2768" s="106"/>
      <c r="D2768" s="114"/>
      <c r="E2768" s="52"/>
      <c r="F2768" s="52"/>
      <c r="G2768" s="112"/>
      <c r="H2768" s="58"/>
    </row>
    <row r="2769" spans="2:8" x14ac:dyDescent="0.2">
      <c r="B2769" s="107"/>
      <c r="C2769" s="106"/>
      <c r="D2769" s="114"/>
      <c r="E2769" s="52"/>
      <c r="F2769" s="52"/>
      <c r="G2769" s="112"/>
      <c r="H2769" s="58"/>
    </row>
    <row r="2770" spans="2:8" x14ac:dyDescent="0.2">
      <c r="B2770" s="107"/>
      <c r="C2770" s="106"/>
      <c r="D2770" s="114"/>
      <c r="E2770" s="52"/>
      <c r="F2770" s="52"/>
      <c r="G2770" s="112"/>
      <c r="H2770" s="58"/>
    </row>
    <row r="2771" spans="2:8" x14ac:dyDescent="0.2">
      <c r="B2771" s="107"/>
      <c r="C2771" s="106"/>
      <c r="D2771" s="114"/>
      <c r="E2771" s="52"/>
      <c r="F2771" s="52"/>
      <c r="G2771" s="112"/>
      <c r="H2771" s="58"/>
    </row>
    <row r="2772" spans="2:8" x14ac:dyDescent="0.2">
      <c r="B2772" s="107"/>
      <c r="C2772" s="106"/>
      <c r="D2772" s="114"/>
      <c r="E2772" s="52"/>
      <c r="F2772" s="52"/>
      <c r="G2772" s="112"/>
      <c r="H2772" s="58"/>
    </row>
    <row r="2773" spans="2:8" x14ac:dyDescent="0.2">
      <c r="B2773" s="107"/>
      <c r="C2773" s="106"/>
      <c r="D2773" s="114"/>
      <c r="E2773" s="52"/>
      <c r="F2773" s="52"/>
      <c r="G2773" s="112"/>
      <c r="H2773" s="58"/>
    </row>
    <row r="2774" spans="2:8" x14ac:dyDescent="0.2">
      <c r="B2774" s="107"/>
      <c r="C2774" s="106"/>
      <c r="D2774" s="114"/>
      <c r="E2774" s="52"/>
      <c r="F2774" s="52"/>
      <c r="G2774" s="112"/>
      <c r="H2774" s="58"/>
    </row>
    <row r="2775" spans="2:8" x14ac:dyDescent="0.2">
      <c r="B2775" s="107"/>
      <c r="C2775" s="106"/>
      <c r="D2775" s="114"/>
      <c r="E2775" s="52"/>
      <c r="F2775" s="52"/>
      <c r="G2775" s="112"/>
      <c r="H2775" s="58"/>
    </row>
    <row r="2776" spans="2:8" x14ac:dyDescent="0.2">
      <c r="B2776" s="107"/>
      <c r="C2776" s="106"/>
      <c r="D2776" s="114"/>
      <c r="E2776" s="52"/>
      <c r="F2776" s="52"/>
      <c r="G2776" s="112"/>
      <c r="H2776" s="58"/>
    </row>
    <row r="2777" spans="2:8" x14ac:dyDescent="0.2">
      <c r="B2777" s="107"/>
      <c r="C2777" s="106"/>
      <c r="D2777" s="114"/>
      <c r="E2777" s="52"/>
      <c r="F2777" s="52"/>
      <c r="G2777" s="112"/>
      <c r="H2777" s="58"/>
    </row>
    <row r="2778" spans="2:8" x14ac:dyDescent="0.2">
      <c r="B2778" s="107"/>
      <c r="C2778" s="106"/>
      <c r="D2778" s="114"/>
      <c r="E2778" s="52"/>
      <c r="F2778" s="52"/>
      <c r="G2778" s="112"/>
      <c r="H2778" s="58"/>
    </row>
    <row r="2779" spans="2:8" x14ac:dyDescent="0.2">
      <c r="B2779" s="107"/>
      <c r="C2779" s="106"/>
      <c r="D2779" s="114"/>
      <c r="E2779" s="52"/>
      <c r="F2779" s="52"/>
      <c r="G2779" s="112"/>
      <c r="H2779" s="58"/>
    </row>
    <row r="2780" spans="2:8" x14ac:dyDescent="0.2">
      <c r="B2780" s="107"/>
      <c r="C2780" s="106"/>
      <c r="D2780" s="114"/>
      <c r="E2780" s="52"/>
      <c r="F2780" s="52"/>
      <c r="G2780" s="112"/>
      <c r="H2780" s="58"/>
    </row>
    <row r="2781" spans="2:8" x14ac:dyDescent="0.2">
      <c r="B2781" s="107"/>
      <c r="C2781" s="106"/>
      <c r="D2781" s="114"/>
      <c r="E2781" s="52"/>
      <c r="F2781" s="52"/>
      <c r="G2781" s="112"/>
      <c r="H2781" s="58"/>
    </row>
    <row r="2782" spans="2:8" x14ac:dyDescent="0.2">
      <c r="B2782" s="107"/>
      <c r="C2782" s="106"/>
      <c r="D2782" s="114"/>
      <c r="E2782" s="52"/>
      <c r="F2782" s="52"/>
      <c r="G2782" s="112"/>
      <c r="H2782" s="58"/>
    </row>
    <row r="2783" spans="2:8" x14ac:dyDescent="0.2">
      <c r="B2783" s="107"/>
      <c r="C2783" s="106"/>
      <c r="D2783" s="114"/>
      <c r="E2783" s="52"/>
      <c r="F2783" s="52"/>
      <c r="G2783" s="112"/>
      <c r="H2783" s="58"/>
    </row>
    <row r="2784" spans="2:8" x14ac:dyDescent="0.2">
      <c r="B2784" s="105"/>
      <c r="C2784" s="106"/>
      <c r="D2784" s="114"/>
      <c r="E2784" s="52"/>
      <c r="F2784" s="52"/>
      <c r="G2784" s="112"/>
      <c r="H2784" s="58"/>
    </row>
    <row r="2785" spans="2:8" x14ac:dyDescent="0.2">
      <c r="B2785" s="107"/>
      <c r="C2785" s="106"/>
      <c r="D2785" s="114"/>
      <c r="E2785" s="52"/>
      <c r="F2785" s="52"/>
      <c r="G2785" s="112"/>
      <c r="H2785" s="58"/>
    </row>
    <row r="2786" spans="2:8" x14ac:dyDescent="0.2">
      <c r="B2786" s="107"/>
      <c r="C2786" s="106"/>
      <c r="D2786" s="114"/>
      <c r="E2786" s="52"/>
      <c r="F2786" s="52"/>
      <c r="G2786" s="112"/>
      <c r="H2786" s="58"/>
    </row>
    <row r="2787" spans="2:8" x14ac:dyDescent="0.2">
      <c r="B2787" s="107"/>
      <c r="C2787" s="106"/>
      <c r="D2787" s="114"/>
      <c r="E2787" s="52"/>
      <c r="F2787" s="52"/>
      <c r="G2787" s="112"/>
      <c r="H2787" s="58"/>
    </row>
    <row r="2788" spans="2:8" x14ac:dyDescent="0.2">
      <c r="B2788" s="107"/>
      <c r="C2788" s="106"/>
      <c r="D2788" s="114"/>
      <c r="E2788" s="52"/>
      <c r="F2788" s="52"/>
      <c r="G2788" s="112"/>
      <c r="H2788" s="58"/>
    </row>
    <row r="2789" spans="2:8" x14ac:dyDescent="0.2">
      <c r="B2789" s="107"/>
      <c r="C2789" s="106"/>
      <c r="D2789" s="114"/>
      <c r="E2789" s="52"/>
      <c r="F2789" s="52"/>
      <c r="G2789" s="112"/>
      <c r="H2789" s="58"/>
    </row>
    <row r="2790" spans="2:8" x14ac:dyDescent="0.2">
      <c r="B2790" s="107"/>
      <c r="C2790" s="106"/>
      <c r="D2790" s="114"/>
      <c r="E2790" s="52"/>
      <c r="F2790" s="52"/>
      <c r="G2790" s="112"/>
      <c r="H2790" s="58"/>
    </row>
    <row r="2791" spans="2:8" x14ac:dyDescent="0.2">
      <c r="B2791" s="107"/>
      <c r="C2791" s="106"/>
      <c r="D2791" s="114"/>
      <c r="E2791" s="52"/>
      <c r="F2791" s="52"/>
      <c r="G2791" s="112"/>
      <c r="H2791" s="58"/>
    </row>
    <row r="2792" spans="2:8" x14ac:dyDescent="0.2">
      <c r="B2792" s="107"/>
      <c r="C2792" s="106"/>
      <c r="D2792" s="114"/>
      <c r="E2792" s="52"/>
      <c r="F2792" s="52"/>
      <c r="G2792" s="112"/>
      <c r="H2792" s="58"/>
    </row>
    <row r="2793" spans="2:8" x14ac:dyDescent="0.2">
      <c r="B2793" s="107"/>
      <c r="C2793" s="106"/>
      <c r="D2793" s="114"/>
      <c r="E2793" s="52"/>
      <c r="F2793" s="52"/>
      <c r="G2793" s="112"/>
      <c r="H2793" s="58"/>
    </row>
    <row r="2794" spans="2:8" x14ac:dyDescent="0.2">
      <c r="B2794" s="107"/>
      <c r="C2794" s="106"/>
      <c r="D2794" s="114"/>
      <c r="E2794" s="52"/>
      <c r="F2794" s="52"/>
      <c r="G2794" s="112"/>
      <c r="H2794" s="58"/>
    </row>
    <row r="2795" spans="2:8" x14ac:dyDescent="0.2">
      <c r="B2795" s="107"/>
      <c r="C2795" s="106"/>
      <c r="D2795" s="114"/>
      <c r="E2795" s="52"/>
      <c r="F2795" s="52"/>
      <c r="G2795" s="112"/>
      <c r="H2795" s="58"/>
    </row>
    <row r="2796" spans="2:8" x14ac:dyDescent="0.2">
      <c r="B2796" s="107"/>
      <c r="C2796" s="106"/>
      <c r="D2796" s="114"/>
      <c r="E2796" s="52"/>
      <c r="F2796" s="52"/>
      <c r="G2796" s="112"/>
      <c r="H2796" s="58"/>
    </row>
    <row r="2797" spans="2:8" x14ac:dyDescent="0.2">
      <c r="B2797" s="107"/>
      <c r="C2797" s="106"/>
      <c r="D2797" s="114"/>
      <c r="E2797" s="52"/>
      <c r="F2797" s="52"/>
      <c r="G2797" s="112"/>
      <c r="H2797" s="58"/>
    </row>
    <row r="2798" spans="2:8" x14ac:dyDescent="0.2">
      <c r="B2798" s="107"/>
      <c r="C2798" s="106"/>
      <c r="D2798" s="114"/>
      <c r="E2798" s="52"/>
      <c r="F2798" s="52"/>
      <c r="G2798" s="112"/>
      <c r="H2798" s="58"/>
    </row>
    <row r="2799" spans="2:8" x14ac:dyDescent="0.2">
      <c r="B2799" s="107"/>
      <c r="C2799" s="106"/>
      <c r="D2799" s="114"/>
      <c r="E2799" s="52"/>
      <c r="F2799" s="52"/>
      <c r="G2799" s="112"/>
      <c r="H2799" s="58"/>
    </row>
    <row r="2800" spans="2:8" x14ac:dyDescent="0.2">
      <c r="B2800" s="107"/>
      <c r="C2800" s="106"/>
      <c r="D2800" s="114"/>
      <c r="E2800" s="52"/>
      <c r="F2800" s="52"/>
      <c r="G2800" s="112"/>
      <c r="H2800" s="58"/>
    </row>
    <row r="2801" spans="2:8" x14ac:dyDescent="0.2">
      <c r="B2801" s="105"/>
      <c r="C2801" s="106"/>
      <c r="D2801" s="114"/>
      <c r="E2801" s="52"/>
      <c r="F2801" s="52"/>
      <c r="G2801" s="112"/>
      <c r="H2801" s="58"/>
    </row>
    <row r="2802" spans="2:8" x14ac:dyDescent="0.2">
      <c r="B2802" s="107"/>
      <c r="C2802" s="106"/>
      <c r="D2802" s="114"/>
      <c r="E2802" s="52"/>
      <c r="F2802" s="52"/>
      <c r="G2802" s="112"/>
      <c r="H2802" s="58"/>
    </row>
    <row r="2803" spans="2:8" x14ac:dyDescent="0.2">
      <c r="B2803" s="107"/>
      <c r="C2803" s="106"/>
      <c r="D2803" s="114"/>
      <c r="E2803" s="52"/>
      <c r="F2803" s="52"/>
      <c r="G2803" s="112"/>
      <c r="H2803" s="58"/>
    </row>
    <row r="2804" spans="2:8" x14ac:dyDescent="0.2">
      <c r="B2804" s="107"/>
      <c r="C2804" s="106"/>
      <c r="D2804" s="114"/>
      <c r="E2804" s="52"/>
      <c r="F2804" s="52"/>
      <c r="G2804" s="112"/>
      <c r="H2804" s="58"/>
    </row>
    <row r="2805" spans="2:8" x14ac:dyDescent="0.2">
      <c r="B2805" s="107"/>
      <c r="C2805" s="106"/>
      <c r="D2805" s="114"/>
      <c r="E2805" s="52"/>
      <c r="F2805" s="52"/>
      <c r="G2805" s="112"/>
      <c r="H2805" s="58"/>
    </row>
    <row r="2806" spans="2:8" x14ac:dyDescent="0.2">
      <c r="B2806" s="107"/>
      <c r="C2806" s="106"/>
      <c r="D2806" s="114"/>
      <c r="E2806" s="52"/>
      <c r="F2806" s="52"/>
      <c r="G2806" s="112"/>
      <c r="H2806" s="58"/>
    </row>
    <row r="2807" spans="2:8" x14ac:dyDescent="0.2">
      <c r="B2807" s="107"/>
      <c r="C2807" s="106"/>
      <c r="D2807" s="114"/>
      <c r="E2807" s="52"/>
      <c r="F2807" s="52"/>
      <c r="G2807" s="112"/>
      <c r="H2807" s="58"/>
    </row>
    <row r="2808" spans="2:8" x14ac:dyDescent="0.2">
      <c r="B2808" s="107"/>
      <c r="C2808" s="106"/>
      <c r="D2808" s="114"/>
      <c r="E2808" s="52"/>
      <c r="F2808" s="52"/>
      <c r="G2808" s="112"/>
      <c r="H2808" s="58"/>
    </row>
    <row r="2809" spans="2:8" x14ac:dyDescent="0.2">
      <c r="B2809" s="107"/>
      <c r="C2809" s="106"/>
      <c r="D2809" s="114"/>
      <c r="E2809" s="52"/>
      <c r="F2809" s="52"/>
      <c r="G2809" s="112"/>
      <c r="H2809" s="58"/>
    </row>
    <row r="2810" spans="2:8" x14ac:dyDescent="0.2">
      <c r="B2810" s="107"/>
      <c r="C2810" s="106"/>
      <c r="D2810" s="114"/>
      <c r="E2810" s="52"/>
      <c r="F2810" s="52"/>
      <c r="G2810" s="112"/>
      <c r="H2810" s="58"/>
    </row>
    <row r="2811" spans="2:8" x14ac:dyDescent="0.2">
      <c r="B2811" s="107"/>
      <c r="C2811" s="106"/>
      <c r="D2811" s="114"/>
      <c r="E2811" s="52"/>
      <c r="F2811" s="52"/>
      <c r="G2811" s="112"/>
      <c r="H2811" s="58"/>
    </row>
    <row r="2812" spans="2:8" x14ac:dyDescent="0.2">
      <c r="B2812" s="107"/>
      <c r="C2812" s="106"/>
      <c r="D2812" s="114"/>
      <c r="E2812" s="52"/>
      <c r="F2812" s="52"/>
      <c r="G2812" s="112"/>
      <c r="H2812" s="58"/>
    </row>
    <row r="2813" spans="2:8" x14ac:dyDescent="0.2">
      <c r="B2813" s="107"/>
      <c r="C2813" s="106"/>
      <c r="D2813" s="114"/>
      <c r="E2813" s="52"/>
      <c r="F2813" s="52"/>
      <c r="G2813" s="112"/>
      <c r="H2813" s="58"/>
    </row>
    <row r="2814" spans="2:8" x14ac:dyDescent="0.2">
      <c r="B2814" s="107"/>
      <c r="C2814" s="106"/>
      <c r="D2814" s="114"/>
      <c r="E2814" s="52"/>
      <c r="F2814" s="52"/>
      <c r="G2814" s="112"/>
      <c r="H2814" s="58"/>
    </row>
    <row r="2815" spans="2:8" x14ac:dyDescent="0.2">
      <c r="B2815" s="107"/>
      <c r="C2815" s="106"/>
      <c r="D2815" s="114"/>
      <c r="E2815" s="52"/>
      <c r="F2815" s="52"/>
      <c r="G2815" s="112"/>
      <c r="H2815" s="58"/>
    </row>
    <row r="2816" spans="2:8" x14ac:dyDescent="0.2">
      <c r="B2816" s="107"/>
      <c r="C2816" s="106"/>
      <c r="D2816" s="114"/>
      <c r="E2816" s="52"/>
      <c r="F2816" s="52"/>
      <c r="G2816" s="112"/>
      <c r="H2816" s="58"/>
    </row>
    <row r="2817" spans="2:8" x14ac:dyDescent="0.2">
      <c r="B2817" s="105"/>
      <c r="C2817" s="106"/>
      <c r="D2817" s="114"/>
      <c r="E2817" s="52"/>
      <c r="F2817" s="52"/>
      <c r="G2817" s="112"/>
      <c r="H2817" s="58"/>
    </row>
    <row r="2818" spans="2:8" x14ac:dyDescent="0.2">
      <c r="B2818" s="107"/>
      <c r="C2818" s="106"/>
      <c r="D2818" s="114"/>
      <c r="E2818" s="52"/>
      <c r="F2818" s="52"/>
      <c r="G2818" s="112"/>
      <c r="H2818" s="58"/>
    </row>
    <row r="2819" spans="2:8" x14ac:dyDescent="0.2">
      <c r="B2819" s="107"/>
      <c r="C2819" s="106"/>
      <c r="D2819" s="114"/>
      <c r="E2819" s="52"/>
      <c r="F2819" s="52"/>
      <c r="G2819" s="112"/>
      <c r="H2819" s="58"/>
    </row>
    <row r="2820" spans="2:8" x14ac:dyDescent="0.2">
      <c r="B2820" s="107"/>
      <c r="C2820" s="106"/>
      <c r="D2820" s="114"/>
      <c r="E2820" s="52"/>
      <c r="F2820" s="52"/>
      <c r="G2820" s="112"/>
      <c r="H2820" s="58"/>
    </row>
    <row r="2821" spans="2:8" x14ac:dyDescent="0.2">
      <c r="B2821" s="107"/>
      <c r="C2821" s="106"/>
      <c r="D2821" s="114"/>
      <c r="E2821" s="52"/>
      <c r="F2821" s="52"/>
      <c r="G2821" s="112"/>
      <c r="H2821" s="58"/>
    </row>
    <row r="2822" spans="2:8" x14ac:dyDescent="0.2">
      <c r="B2822" s="107"/>
      <c r="C2822" s="106"/>
      <c r="D2822" s="114"/>
      <c r="E2822" s="52"/>
      <c r="F2822" s="52"/>
      <c r="G2822" s="112"/>
      <c r="H2822" s="58"/>
    </row>
    <row r="2823" spans="2:8" x14ac:dyDescent="0.2">
      <c r="B2823" s="107"/>
      <c r="C2823" s="106"/>
      <c r="D2823" s="114"/>
      <c r="E2823" s="52"/>
      <c r="F2823" s="52"/>
      <c r="G2823" s="112"/>
      <c r="H2823" s="58"/>
    </row>
    <row r="2824" spans="2:8" x14ac:dyDescent="0.2">
      <c r="B2824" s="107"/>
      <c r="C2824" s="106"/>
      <c r="D2824" s="114"/>
      <c r="E2824" s="52"/>
      <c r="F2824" s="52"/>
      <c r="G2824" s="112"/>
      <c r="H2824" s="58"/>
    </row>
    <row r="2825" spans="2:8" x14ac:dyDescent="0.2">
      <c r="B2825" s="107"/>
      <c r="C2825" s="106"/>
      <c r="D2825" s="114"/>
      <c r="E2825" s="52"/>
      <c r="F2825" s="52"/>
      <c r="G2825" s="112"/>
      <c r="H2825" s="58"/>
    </row>
    <row r="2826" spans="2:8" x14ac:dyDescent="0.2">
      <c r="B2826" s="105"/>
      <c r="C2826" s="106"/>
      <c r="D2826" s="114"/>
      <c r="E2826" s="52"/>
      <c r="F2826" s="52"/>
      <c r="G2826" s="112"/>
      <c r="H2826" s="58"/>
    </row>
    <row r="2827" spans="2:8" x14ac:dyDescent="0.2">
      <c r="B2827" s="107"/>
      <c r="C2827" s="106"/>
      <c r="D2827" s="114"/>
      <c r="E2827" s="52"/>
      <c r="F2827" s="52"/>
      <c r="G2827" s="112"/>
      <c r="H2827" s="58"/>
    </row>
    <row r="2828" spans="2:8" x14ac:dyDescent="0.2">
      <c r="B2828" s="107"/>
      <c r="C2828" s="106"/>
      <c r="D2828" s="114"/>
      <c r="E2828" s="52"/>
      <c r="F2828" s="52"/>
      <c r="G2828" s="112"/>
      <c r="H2828" s="58"/>
    </row>
    <row r="2829" spans="2:8" x14ac:dyDescent="0.2">
      <c r="B2829" s="107"/>
      <c r="C2829" s="106"/>
      <c r="D2829" s="114"/>
      <c r="E2829" s="52"/>
      <c r="F2829" s="52"/>
      <c r="G2829" s="112"/>
      <c r="H2829" s="58"/>
    </row>
    <row r="2830" spans="2:8" x14ac:dyDescent="0.2">
      <c r="B2830" s="105"/>
      <c r="C2830" s="106"/>
      <c r="D2830" s="114"/>
      <c r="E2830" s="52"/>
      <c r="F2830" s="52"/>
      <c r="G2830" s="112"/>
      <c r="H2830" s="58"/>
    </row>
    <row r="2831" spans="2:8" x14ac:dyDescent="0.2">
      <c r="B2831" s="107"/>
      <c r="C2831" s="106"/>
      <c r="D2831" s="114"/>
      <c r="E2831" s="52"/>
      <c r="F2831" s="52"/>
      <c r="G2831" s="112"/>
      <c r="H2831" s="58"/>
    </row>
    <row r="2832" spans="2:8" x14ac:dyDescent="0.2">
      <c r="B2832" s="107"/>
      <c r="C2832" s="106"/>
      <c r="D2832" s="114"/>
      <c r="E2832" s="52"/>
      <c r="F2832" s="52"/>
      <c r="G2832" s="112"/>
      <c r="H2832" s="58"/>
    </row>
    <row r="2833" spans="2:8" x14ac:dyDescent="0.2">
      <c r="B2833" s="107"/>
      <c r="C2833" s="106"/>
      <c r="D2833" s="114"/>
      <c r="E2833" s="52"/>
      <c r="F2833" s="52"/>
      <c r="G2833" s="112"/>
      <c r="H2833" s="58"/>
    </row>
    <row r="2834" spans="2:8" x14ac:dyDescent="0.2">
      <c r="B2834" s="107"/>
      <c r="C2834" s="106"/>
      <c r="D2834" s="114"/>
      <c r="E2834" s="52"/>
      <c r="F2834" s="52"/>
      <c r="G2834" s="112"/>
      <c r="H2834" s="58"/>
    </row>
    <row r="2835" spans="2:8" x14ac:dyDescent="0.2">
      <c r="B2835" s="107"/>
      <c r="C2835" s="106"/>
      <c r="D2835" s="114"/>
      <c r="E2835" s="52"/>
      <c r="F2835" s="52"/>
      <c r="G2835" s="112"/>
      <c r="H2835" s="58"/>
    </row>
    <row r="2836" spans="2:8" x14ac:dyDescent="0.2">
      <c r="B2836" s="107"/>
      <c r="C2836" s="106"/>
      <c r="D2836" s="114"/>
      <c r="E2836" s="52"/>
      <c r="F2836" s="52"/>
      <c r="G2836" s="112"/>
      <c r="H2836" s="58"/>
    </row>
    <row r="2837" spans="2:8" x14ac:dyDescent="0.2">
      <c r="B2837" s="107"/>
      <c r="C2837" s="106"/>
      <c r="D2837" s="114"/>
      <c r="E2837" s="52"/>
      <c r="F2837" s="52"/>
      <c r="G2837" s="112"/>
      <c r="H2837" s="58"/>
    </row>
    <row r="2838" spans="2:8" x14ac:dyDescent="0.2">
      <c r="B2838" s="107"/>
      <c r="C2838" s="106"/>
      <c r="D2838" s="114"/>
      <c r="E2838" s="52"/>
      <c r="F2838" s="52"/>
      <c r="G2838" s="112"/>
      <c r="H2838" s="58"/>
    </row>
    <row r="2839" spans="2:8" x14ac:dyDescent="0.2">
      <c r="B2839" s="105"/>
      <c r="C2839" s="106"/>
      <c r="D2839" s="114"/>
      <c r="E2839" s="52"/>
      <c r="F2839" s="52"/>
      <c r="G2839" s="112"/>
      <c r="H2839" s="58"/>
    </row>
    <row r="2840" spans="2:8" x14ac:dyDescent="0.2">
      <c r="B2840" s="107"/>
      <c r="C2840" s="106"/>
      <c r="D2840" s="114"/>
      <c r="E2840" s="52"/>
      <c r="F2840" s="52"/>
      <c r="G2840" s="112"/>
      <c r="H2840" s="58"/>
    </row>
    <row r="2841" spans="2:8" x14ac:dyDescent="0.2">
      <c r="B2841" s="107"/>
      <c r="C2841" s="106"/>
      <c r="D2841" s="114"/>
      <c r="E2841" s="52"/>
      <c r="F2841" s="52"/>
      <c r="G2841" s="112"/>
      <c r="H2841" s="58"/>
    </row>
    <row r="2842" spans="2:8" x14ac:dyDescent="0.2">
      <c r="B2842" s="105"/>
      <c r="C2842" s="106"/>
      <c r="D2842" s="114"/>
      <c r="E2842" s="52"/>
      <c r="F2842" s="52"/>
      <c r="G2842" s="112"/>
      <c r="H2842" s="58"/>
    </row>
    <row r="2843" spans="2:8" x14ac:dyDescent="0.2">
      <c r="B2843" s="107"/>
      <c r="C2843" s="106"/>
      <c r="D2843" s="114"/>
      <c r="E2843" s="52"/>
      <c r="F2843" s="52"/>
      <c r="G2843" s="112"/>
      <c r="H2843" s="58"/>
    </row>
    <row r="2844" spans="2:8" x14ac:dyDescent="0.2">
      <c r="B2844" s="107"/>
      <c r="C2844" s="106"/>
      <c r="D2844" s="114"/>
      <c r="E2844" s="52"/>
      <c r="F2844" s="52"/>
      <c r="G2844" s="112"/>
      <c r="H2844" s="58"/>
    </row>
    <row r="2845" spans="2:8" x14ac:dyDescent="0.2">
      <c r="B2845" s="105"/>
      <c r="C2845" s="106"/>
      <c r="D2845" s="114"/>
      <c r="E2845" s="52"/>
      <c r="F2845" s="52"/>
      <c r="G2845" s="112"/>
      <c r="H2845" s="58"/>
    </row>
    <row r="2846" spans="2:8" x14ac:dyDescent="0.2">
      <c r="B2846" s="107"/>
      <c r="C2846" s="106"/>
      <c r="D2846" s="114"/>
      <c r="E2846" s="52"/>
      <c r="F2846" s="52"/>
      <c r="G2846" s="112"/>
      <c r="H2846" s="58"/>
    </row>
    <row r="2847" spans="2:8" x14ac:dyDescent="0.2">
      <c r="B2847" s="107"/>
      <c r="C2847" s="106"/>
      <c r="D2847" s="114"/>
      <c r="E2847" s="52"/>
      <c r="F2847" s="52"/>
      <c r="G2847" s="112"/>
      <c r="H2847" s="58"/>
    </row>
    <row r="2848" spans="2:8" x14ac:dyDescent="0.2">
      <c r="B2848" s="105"/>
      <c r="C2848" s="106"/>
      <c r="D2848" s="114"/>
      <c r="E2848" s="52"/>
      <c r="F2848" s="52"/>
      <c r="G2848" s="112"/>
      <c r="H2848" s="58"/>
    </row>
    <row r="2849" spans="2:8" x14ac:dyDescent="0.2">
      <c r="B2849" s="107"/>
      <c r="C2849" s="106"/>
      <c r="D2849" s="114"/>
      <c r="E2849" s="52"/>
      <c r="F2849" s="52"/>
      <c r="G2849" s="112"/>
      <c r="H2849" s="58"/>
    </row>
    <row r="2850" spans="2:8" x14ac:dyDescent="0.2">
      <c r="B2850" s="107"/>
      <c r="C2850" s="106"/>
      <c r="D2850" s="114"/>
      <c r="E2850" s="52"/>
      <c r="F2850" s="52"/>
      <c r="G2850" s="112"/>
      <c r="H2850" s="58"/>
    </row>
    <row r="2851" spans="2:8" x14ac:dyDescent="0.2">
      <c r="B2851" s="107"/>
      <c r="C2851" s="106"/>
      <c r="D2851" s="114"/>
      <c r="E2851" s="52"/>
      <c r="F2851" s="52"/>
      <c r="G2851" s="112"/>
      <c r="H2851" s="58"/>
    </row>
    <row r="2852" spans="2:8" x14ac:dyDescent="0.2">
      <c r="B2852" s="107"/>
      <c r="C2852" s="106"/>
      <c r="D2852" s="114"/>
      <c r="E2852" s="52"/>
      <c r="F2852" s="52"/>
      <c r="G2852" s="112"/>
      <c r="H2852" s="58"/>
    </row>
    <row r="2853" spans="2:8" x14ac:dyDescent="0.2">
      <c r="B2853" s="105"/>
      <c r="C2853" s="106"/>
      <c r="D2853" s="114"/>
      <c r="E2853" s="52"/>
      <c r="F2853" s="52"/>
      <c r="G2853" s="112"/>
      <c r="H2853" s="58"/>
    </row>
    <row r="2854" spans="2:8" x14ac:dyDescent="0.2">
      <c r="B2854" s="107"/>
      <c r="C2854" s="106"/>
      <c r="D2854" s="114"/>
      <c r="E2854" s="52"/>
      <c r="F2854" s="52"/>
      <c r="G2854" s="112"/>
      <c r="H2854" s="58"/>
    </row>
    <row r="2855" spans="2:8" x14ac:dyDescent="0.2">
      <c r="B2855" s="107"/>
      <c r="C2855" s="106"/>
      <c r="D2855" s="114"/>
      <c r="E2855" s="52"/>
      <c r="F2855" s="52"/>
      <c r="G2855" s="112"/>
      <c r="H2855" s="58"/>
    </row>
    <row r="2856" spans="2:8" x14ac:dyDescent="0.2">
      <c r="B2856" s="105"/>
      <c r="C2856" s="106"/>
      <c r="D2856" s="114"/>
      <c r="E2856" s="52"/>
      <c r="F2856" s="52"/>
      <c r="G2856" s="112"/>
      <c r="H2856" s="58"/>
    </row>
    <row r="2857" spans="2:8" x14ac:dyDescent="0.2">
      <c r="B2857" s="107"/>
      <c r="C2857" s="106"/>
      <c r="D2857" s="114"/>
      <c r="E2857" s="52"/>
      <c r="F2857" s="52"/>
      <c r="G2857" s="112"/>
      <c r="H2857" s="58"/>
    </row>
    <row r="2858" spans="2:8" x14ac:dyDescent="0.2">
      <c r="B2858" s="107"/>
      <c r="C2858" s="106"/>
      <c r="D2858" s="114"/>
      <c r="E2858" s="52"/>
      <c r="F2858" s="52"/>
      <c r="G2858" s="112"/>
      <c r="H2858" s="58"/>
    </row>
    <row r="2859" spans="2:8" x14ac:dyDescent="0.2">
      <c r="B2859" s="107"/>
      <c r="C2859" s="106"/>
      <c r="D2859" s="114"/>
      <c r="E2859" s="52"/>
      <c r="F2859" s="52"/>
      <c r="G2859" s="112"/>
      <c r="H2859" s="58"/>
    </row>
    <row r="2860" spans="2:8" x14ac:dyDescent="0.2">
      <c r="B2860" s="107"/>
      <c r="C2860" s="106"/>
      <c r="D2860" s="114"/>
      <c r="E2860" s="52"/>
      <c r="F2860" s="52"/>
      <c r="G2860" s="112"/>
      <c r="H2860" s="58"/>
    </row>
    <row r="2861" spans="2:8" x14ac:dyDescent="0.2">
      <c r="B2861" s="105"/>
      <c r="C2861" s="106"/>
      <c r="D2861" s="114"/>
      <c r="E2861" s="52"/>
      <c r="F2861" s="52"/>
      <c r="G2861" s="112"/>
      <c r="H2861" s="58"/>
    </row>
    <row r="2862" spans="2:8" x14ac:dyDescent="0.2">
      <c r="B2862" s="107"/>
      <c r="C2862" s="106"/>
      <c r="D2862" s="114"/>
      <c r="E2862" s="52"/>
      <c r="F2862" s="52"/>
      <c r="G2862" s="112"/>
      <c r="H2862" s="58"/>
    </row>
    <row r="2863" spans="2:8" x14ac:dyDescent="0.2">
      <c r="B2863" s="107"/>
      <c r="C2863" s="106"/>
      <c r="D2863" s="114"/>
      <c r="E2863" s="52"/>
      <c r="F2863" s="52"/>
      <c r="G2863" s="112"/>
      <c r="H2863" s="58"/>
    </row>
    <row r="2864" spans="2:8" x14ac:dyDescent="0.2">
      <c r="B2864" s="107"/>
      <c r="C2864" s="106"/>
      <c r="D2864" s="114"/>
      <c r="E2864" s="52"/>
      <c r="F2864" s="52"/>
      <c r="G2864" s="112"/>
      <c r="H2864" s="58"/>
    </row>
    <row r="2865" spans="2:8" x14ac:dyDescent="0.2">
      <c r="B2865" s="107"/>
      <c r="C2865" s="106"/>
      <c r="D2865" s="114"/>
      <c r="E2865" s="52"/>
      <c r="F2865" s="52"/>
      <c r="G2865" s="112"/>
      <c r="H2865" s="58"/>
    </row>
    <row r="2866" spans="2:8" x14ac:dyDescent="0.2">
      <c r="B2866" s="105"/>
      <c r="C2866" s="106"/>
      <c r="D2866" s="114"/>
      <c r="E2866" s="52"/>
      <c r="F2866" s="52"/>
      <c r="G2866" s="112"/>
      <c r="H2866" s="58"/>
    </row>
    <row r="2867" spans="2:8" x14ac:dyDescent="0.2">
      <c r="B2867" s="107"/>
      <c r="C2867" s="106"/>
      <c r="D2867" s="114"/>
      <c r="E2867" s="52"/>
      <c r="F2867" s="52"/>
      <c r="G2867" s="112"/>
      <c r="H2867" s="58"/>
    </row>
    <row r="2868" spans="2:8" x14ac:dyDescent="0.2">
      <c r="B2868" s="107"/>
      <c r="C2868" s="106"/>
      <c r="D2868" s="114"/>
      <c r="E2868" s="52"/>
      <c r="F2868" s="52"/>
      <c r="G2868" s="112"/>
      <c r="H2868" s="58"/>
    </row>
    <row r="2869" spans="2:8" x14ac:dyDescent="0.2">
      <c r="B2869" s="107"/>
      <c r="C2869" s="106"/>
      <c r="D2869" s="114"/>
      <c r="E2869" s="52"/>
      <c r="F2869" s="52"/>
      <c r="G2869" s="112"/>
      <c r="H2869" s="58"/>
    </row>
    <row r="2870" spans="2:8" x14ac:dyDescent="0.2">
      <c r="B2870" s="107"/>
      <c r="C2870" s="106"/>
      <c r="D2870" s="114"/>
      <c r="E2870" s="52"/>
      <c r="F2870" s="52"/>
      <c r="G2870" s="112"/>
      <c r="H2870" s="58"/>
    </row>
    <row r="2871" spans="2:8" x14ac:dyDescent="0.2">
      <c r="B2871" s="107"/>
      <c r="C2871" s="106"/>
      <c r="D2871" s="114"/>
      <c r="E2871" s="52"/>
      <c r="F2871" s="52"/>
      <c r="G2871" s="112"/>
      <c r="H2871" s="58"/>
    </row>
    <row r="2872" spans="2:8" x14ac:dyDescent="0.2">
      <c r="B2872" s="107"/>
      <c r="C2872" s="106"/>
      <c r="D2872" s="114"/>
      <c r="E2872" s="52"/>
      <c r="F2872" s="52"/>
      <c r="G2872" s="112"/>
      <c r="H2872" s="58"/>
    </row>
    <row r="2873" spans="2:8" x14ac:dyDescent="0.2">
      <c r="B2873" s="107"/>
      <c r="C2873" s="106"/>
      <c r="D2873" s="114"/>
      <c r="E2873" s="52"/>
      <c r="F2873" s="52"/>
      <c r="G2873" s="112"/>
      <c r="H2873" s="58"/>
    </row>
    <row r="2874" spans="2:8" x14ac:dyDescent="0.2">
      <c r="B2874" s="107"/>
      <c r="C2874" s="106"/>
      <c r="D2874" s="114"/>
      <c r="E2874" s="52"/>
      <c r="F2874" s="52"/>
      <c r="G2874" s="112"/>
      <c r="H2874" s="58"/>
    </row>
    <row r="2875" spans="2:8" x14ac:dyDescent="0.2">
      <c r="B2875" s="105"/>
      <c r="C2875" s="106"/>
      <c r="D2875" s="114"/>
      <c r="E2875" s="52"/>
      <c r="F2875" s="52"/>
      <c r="G2875" s="112"/>
      <c r="H2875" s="58"/>
    </row>
    <row r="2876" spans="2:8" x14ac:dyDescent="0.2">
      <c r="B2876" s="107"/>
      <c r="C2876" s="106"/>
      <c r="D2876" s="114"/>
      <c r="E2876" s="52"/>
      <c r="F2876" s="52"/>
      <c r="G2876" s="112"/>
      <c r="H2876" s="58"/>
    </row>
    <row r="2877" spans="2:8" x14ac:dyDescent="0.2">
      <c r="B2877" s="107"/>
      <c r="C2877" s="106"/>
      <c r="D2877" s="114"/>
      <c r="E2877" s="52"/>
      <c r="F2877" s="52"/>
      <c r="G2877" s="112"/>
      <c r="H2877" s="58"/>
    </row>
    <row r="2878" spans="2:8" x14ac:dyDescent="0.2">
      <c r="B2878" s="107"/>
      <c r="C2878" s="106"/>
      <c r="D2878" s="114"/>
      <c r="E2878" s="52"/>
      <c r="F2878" s="52"/>
      <c r="G2878" s="112"/>
      <c r="H2878" s="58"/>
    </row>
    <row r="2879" spans="2:8" x14ac:dyDescent="0.2">
      <c r="B2879" s="107"/>
      <c r="C2879" s="106"/>
      <c r="D2879" s="114"/>
      <c r="E2879" s="52"/>
      <c r="F2879" s="52"/>
      <c r="G2879" s="112"/>
      <c r="H2879" s="58"/>
    </row>
    <row r="2880" spans="2:8" x14ac:dyDescent="0.2">
      <c r="B2880" s="107"/>
      <c r="C2880" s="106"/>
      <c r="D2880" s="114"/>
      <c r="E2880" s="52"/>
      <c r="F2880" s="52"/>
      <c r="G2880" s="112"/>
      <c r="H2880" s="58"/>
    </row>
    <row r="2881" spans="2:8" x14ac:dyDescent="0.2">
      <c r="B2881" s="107"/>
      <c r="C2881" s="106"/>
      <c r="D2881" s="114"/>
      <c r="E2881" s="52"/>
      <c r="F2881" s="52"/>
      <c r="G2881" s="112"/>
      <c r="H2881" s="58"/>
    </row>
    <row r="2882" spans="2:8" x14ac:dyDescent="0.2">
      <c r="B2882" s="107"/>
      <c r="C2882" s="106"/>
      <c r="D2882" s="114"/>
      <c r="E2882" s="52"/>
      <c r="F2882" s="52"/>
      <c r="G2882" s="112"/>
      <c r="H2882" s="58"/>
    </row>
    <row r="2883" spans="2:8" x14ac:dyDescent="0.2">
      <c r="B2883" s="107"/>
      <c r="C2883" s="106"/>
      <c r="D2883" s="114"/>
      <c r="E2883" s="52"/>
      <c r="F2883" s="52"/>
      <c r="G2883" s="112"/>
      <c r="H2883" s="58"/>
    </row>
    <row r="2884" spans="2:8" x14ac:dyDescent="0.2">
      <c r="B2884" s="105"/>
      <c r="C2884" s="106"/>
      <c r="D2884" s="114"/>
      <c r="E2884" s="52"/>
      <c r="F2884" s="52"/>
      <c r="G2884" s="112"/>
      <c r="H2884" s="58"/>
    </row>
    <row r="2885" spans="2:8" x14ac:dyDescent="0.2">
      <c r="B2885" s="107"/>
      <c r="C2885" s="106"/>
      <c r="D2885" s="114"/>
      <c r="E2885" s="52"/>
      <c r="F2885" s="52"/>
      <c r="G2885" s="112"/>
      <c r="H2885" s="58"/>
    </row>
    <row r="2886" spans="2:8" x14ac:dyDescent="0.2">
      <c r="B2886" s="107"/>
      <c r="C2886" s="106"/>
      <c r="D2886" s="114"/>
      <c r="E2886" s="52"/>
      <c r="F2886" s="52"/>
      <c r="G2886" s="112"/>
      <c r="H2886" s="58"/>
    </row>
    <row r="2887" spans="2:8" x14ac:dyDescent="0.2">
      <c r="B2887" s="107"/>
      <c r="C2887" s="106"/>
      <c r="D2887" s="114"/>
      <c r="E2887" s="52"/>
      <c r="F2887" s="52"/>
      <c r="G2887" s="112"/>
      <c r="H2887" s="58"/>
    </row>
    <row r="2888" spans="2:8" x14ac:dyDescent="0.2">
      <c r="B2888" s="107"/>
      <c r="C2888" s="106"/>
      <c r="D2888" s="114"/>
      <c r="E2888" s="52"/>
      <c r="F2888" s="52"/>
      <c r="G2888" s="112"/>
      <c r="H2888" s="58"/>
    </row>
    <row r="2889" spans="2:8" x14ac:dyDescent="0.2">
      <c r="B2889" s="107"/>
      <c r="C2889" s="106"/>
      <c r="D2889" s="114"/>
      <c r="E2889" s="52"/>
      <c r="F2889" s="52"/>
      <c r="G2889" s="112"/>
      <c r="H2889" s="58"/>
    </row>
    <row r="2890" spans="2:8" x14ac:dyDescent="0.2">
      <c r="B2890" s="107"/>
      <c r="C2890" s="106"/>
      <c r="D2890" s="114"/>
      <c r="E2890" s="52"/>
      <c r="F2890" s="52"/>
      <c r="G2890" s="112"/>
      <c r="H2890" s="58"/>
    </row>
    <row r="2891" spans="2:8" x14ac:dyDescent="0.2">
      <c r="B2891" s="107"/>
      <c r="C2891" s="106"/>
      <c r="D2891" s="114"/>
      <c r="E2891" s="52"/>
      <c r="F2891" s="52"/>
      <c r="G2891" s="112"/>
      <c r="H2891" s="58"/>
    </row>
    <row r="2892" spans="2:8" x14ac:dyDescent="0.2">
      <c r="B2892" s="105"/>
      <c r="C2892" s="106"/>
      <c r="D2892" s="114"/>
      <c r="E2892" s="52"/>
      <c r="F2892" s="52"/>
      <c r="G2892" s="112"/>
      <c r="H2892" s="58"/>
    </row>
    <row r="2893" spans="2:8" x14ac:dyDescent="0.2">
      <c r="B2893" s="107"/>
      <c r="C2893" s="106"/>
      <c r="D2893" s="114"/>
      <c r="E2893" s="52"/>
      <c r="F2893" s="52"/>
      <c r="G2893" s="112"/>
      <c r="H2893" s="58"/>
    </row>
    <row r="2894" spans="2:8" x14ac:dyDescent="0.2">
      <c r="B2894" s="107"/>
      <c r="C2894" s="106"/>
      <c r="D2894" s="114"/>
      <c r="E2894" s="52"/>
      <c r="F2894" s="52"/>
      <c r="G2894" s="112"/>
      <c r="H2894" s="58"/>
    </row>
    <row r="2895" spans="2:8" x14ac:dyDescent="0.2">
      <c r="B2895" s="107"/>
      <c r="C2895" s="106"/>
      <c r="D2895" s="114"/>
      <c r="E2895" s="52"/>
      <c r="F2895" s="52"/>
      <c r="G2895" s="112"/>
      <c r="H2895" s="58"/>
    </row>
    <row r="2896" spans="2:8" x14ac:dyDescent="0.2">
      <c r="B2896" s="107"/>
      <c r="C2896" s="106"/>
      <c r="D2896" s="114"/>
      <c r="E2896" s="52"/>
      <c r="F2896" s="52"/>
      <c r="G2896" s="112"/>
      <c r="H2896" s="58"/>
    </row>
    <row r="2897" spans="2:8" x14ac:dyDescent="0.2">
      <c r="B2897" s="107"/>
      <c r="C2897" s="106"/>
      <c r="D2897" s="114"/>
      <c r="E2897" s="52"/>
      <c r="F2897" s="52"/>
      <c r="G2897" s="112"/>
      <c r="H2897" s="58"/>
    </row>
    <row r="2898" spans="2:8" x14ac:dyDescent="0.2">
      <c r="B2898" s="107"/>
      <c r="C2898" s="106"/>
      <c r="D2898" s="114"/>
      <c r="E2898" s="52"/>
      <c r="F2898" s="52"/>
      <c r="G2898" s="112"/>
      <c r="H2898" s="58"/>
    </row>
    <row r="2899" spans="2:8" x14ac:dyDescent="0.2">
      <c r="B2899" s="105"/>
      <c r="C2899" s="106"/>
      <c r="D2899" s="114"/>
      <c r="E2899" s="52"/>
      <c r="F2899" s="52"/>
      <c r="G2899" s="112"/>
      <c r="H2899" s="58"/>
    </row>
    <row r="2900" spans="2:8" x14ac:dyDescent="0.2">
      <c r="B2900" s="107"/>
      <c r="C2900" s="106"/>
      <c r="D2900" s="114"/>
      <c r="E2900" s="52"/>
      <c r="F2900" s="52"/>
      <c r="G2900" s="112"/>
      <c r="H2900" s="58"/>
    </row>
    <row r="2901" spans="2:8" x14ac:dyDescent="0.2">
      <c r="B2901" s="107"/>
      <c r="C2901" s="106"/>
      <c r="D2901" s="114"/>
      <c r="E2901" s="52"/>
      <c r="F2901" s="52"/>
      <c r="G2901" s="112"/>
      <c r="H2901" s="58"/>
    </row>
    <row r="2902" spans="2:8" x14ac:dyDescent="0.2">
      <c r="B2902" s="107"/>
      <c r="C2902" s="106"/>
      <c r="D2902" s="114"/>
      <c r="E2902" s="52"/>
      <c r="F2902" s="52"/>
      <c r="G2902" s="112"/>
      <c r="H2902" s="58"/>
    </row>
    <row r="2903" spans="2:8" x14ac:dyDescent="0.2">
      <c r="B2903" s="107"/>
      <c r="C2903" s="106"/>
      <c r="D2903" s="114"/>
      <c r="E2903" s="52"/>
      <c r="F2903" s="52"/>
      <c r="G2903" s="112"/>
      <c r="H2903" s="58"/>
    </row>
    <row r="2904" spans="2:8" x14ac:dyDescent="0.2">
      <c r="B2904" s="107"/>
      <c r="C2904" s="106"/>
      <c r="D2904" s="114"/>
      <c r="E2904" s="52"/>
      <c r="F2904" s="52"/>
      <c r="G2904" s="112"/>
      <c r="H2904" s="58"/>
    </row>
    <row r="2905" spans="2:8" x14ac:dyDescent="0.2">
      <c r="B2905" s="107"/>
      <c r="C2905" s="106"/>
      <c r="D2905" s="114"/>
      <c r="E2905" s="52"/>
      <c r="F2905" s="52"/>
      <c r="G2905" s="112"/>
      <c r="H2905" s="58"/>
    </row>
    <row r="2906" spans="2:8" x14ac:dyDescent="0.2">
      <c r="B2906" s="107"/>
      <c r="C2906" s="106"/>
      <c r="D2906" s="114"/>
      <c r="E2906" s="52"/>
      <c r="F2906" s="52"/>
      <c r="G2906" s="112"/>
      <c r="H2906" s="58"/>
    </row>
    <row r="2907" spans="2:8" x14ac:dyDescent="0.2">
      <c r="B2907" s="105"/>
      <c r="C2907" s="106"/>
      <c r="D2907" s="114"/>
      <c r="E2907" s="52"/>
      <c r="F2907" s="52"/>
      <c r="G2907" s="112"/>
      <c r="H2907" s="58"/>
    </row>
    <row r="2908" spans="2:8" x14ac:dyDescent="0.2">
      <c r="B2908" s="107"/>
      <c r="C2908" s="106"/>
      <c r="D2908" s="114"/>
      <c r="E2908" s="52"/>
      <c r="F2908" s="52"/>
      <c r="G2908" s="112"/>
      <c r="H2908" s="58"/>
    </row>
    <row r="2909" spans="2:8" x14ac:dyDescent="0.2">
      <c r="B2909" s="107"/>
      <c r="C2909" s="106"/>
      <c r="D2909" s="114"/>
      <c r="E2909" s="52"/>
      <c r="F2909" s="52"/>
      <c r="G2909" s="112"/>
      <c r="H2909" s="58"/>
    </row>
    <row r="2910" spans="2:8" x14ac:dyDescent="0.2">
      <c r="B2910" s="107"/>
      <c r="C2910" s="106"/>
      <c r="D2910" s="114"/>
      <c r="E2910" s="52"/>
      <c r="F2910" s="52"/>
      <c r="G2910" s="112"/>
      <c r="H2910" s="58"/>
    </row>
    <row r="2911" spans="2:8" x14ac:dyDescent="0.2">
      <c r="B2911" s="107"/>
      <c r="C2911" s="106"/>
      <c r="D2911" s="114"/>
      <c r="E2911" s="52"/>
      <c r="F2911" s="52"/>
      <c r="G2911" s="112"/>
      <c r="H2911" s="58"/>
    </row>
    <row r="2912" spans="2:8" x14ac:dyDescent="0.2">
      <c r="B2912" s="107"/>
      <c r="C2912" s="106"/>
      <c r="D2912" s="114"/>
      <c r="E2912" s="52"/>
      <c r="F2912" s="52"/>
      <c r="G2912" s="112"/>
      <c r="H2912" s="58"/>
    </row>
    <row r="2913" spans="2:8" x14ac:dyDescent="0.2">
      <c r="B2913" s="107"/>
      <c r="C2913" s="106"/>
      <c r="D2913" s="114"/>
      <c r="E2913" s="52"/>
      <c r="F2913" s="52"/>
      <c r="G2913" s="112"/>
      <c r="H2913" s="58"/>
    </row>
    <row r="2914" spans="2:8" x14ac:dyDescent="0.2">
      <c r="B2914" s="107"/>
      <c r="C2914" s="106"/>
      <c r="D2914" s="114"/>
      <c r="E2914" s="52"/>
      <c r="F2914" s="52"/>
      <c r="G2914" s="112"/>
      <c r="H2914" s="58"/>
    </row>
    <row r="2915" spans="2:8" x14ac:dyDescent="0.2">
      <c r="B2915" s="107"/>
      <c r="C2915" s="106"/>
      <c r="D2915" s="114"/>
      <c r="E2915" s="52"/>
      <c r="F2915" s="52"/>
      <c r="G2915" s="112"/>
      <c r="H2915" s="58"/>
    </row>
    <row r="2916" spans="2:8" x14ac:dyDescent="0.2">
      <c r="B2916" s="107"/>
      <c r="C2916" s="106"/>
      <c r="D2916" s="114"/>
      <c r="E2916" s="52"/>
      <c r="F2916" s="52"/>
      <c r="G2916" s="112"/>
      <c r="H2916" s="58"/>
    </row>
    <row r="2917" spans="2:8" x14ac:dyDescent="0.2">
      <c r="B2917" s="107"/>
      <c r="C2917" s="106"/>
      <c r="D2917" s="114"/>
      <c r="E2917" s="52"/>
      <c r="F2917" s="52"/>
      <c r="G2917" s="112"/>
      <c r="H2917" s="58"/>
    </row>
    <row r="2918" spans="2:8" x14ac:dyDescent="0.2">
      <c r="B2918" s="107"/>
      <c r="C2918" s="106"/>
      <c r="D2918" s="114"/>
      <c r="E2918" s="52"/>
      <c r="F2918" s="52"/>
      <c r="G2918" s="112"/>
      <c r="H2918" s="58"/>
    </row>
    <row r="2919" spans="2:8" x14ac:dyDescent="0.2">
      <c r="B2919" s="105"/>
      <c r="C2919" s="106"/>
      <c r="D2919" s="114"/>
      <c r="E2919" s="52"/>
      <c r="F2919" s="52"/>
      <c r="G2919" s="112"/>
      <c r="H2919" s="58"/>
    </row>
    <row r="2920" spans="2:8" x14ac:dyDescent="0.2">
      <c r="B2920" s="107"/>
      <c r="C2920" s="106"/>
      <c r="D2920" s="114"/>
      <c r="E2920" s="52"/>
      <c r="F2920" s="52"/>
      <c r="G2920" s="112"/>
      <c r="H2920" s="58"/>
    </row>
    <row r="2921" spans="2:8" x14ac:dyDescent="0.2">
      <c r="B2921" s="107"/>
      <c r="C2921" s="106"/>
      <c r="D2921" s="114"/>
      <c r="E2921" s="52"/>
      <c r="F2921" s="52"/>
      <c r="G2921" s="112"/>
      <c r="H2921" s="58"/>
    </row>
    <row r="2922" spans="2:8" x14ac:dyDescent="0.2">
      <c r="B2922" s="107"/>
      <c r="C2922" s="106"/>
      <c r="D2922" s="114"/>
      <c r="E2922" s="52"/>
      <c r="F2922" s="52"/>
      <c r="G2922" s="112"/>
      <c r="H2922" s="58"/>
    </row>
    <row r="2923" spans="2:8" x14ac:dyDescent="0.2">
      <c r="B2923" s="107"/>
      <c r="C2923" s="106"/>
      <c r="D2923" s="114"/>
      <c r="E2923" s="52"/>
      <c r="F2923" s="52"/>
      <c r="G2923" s="112"/>
      <c r="H2923" s="58"/>
    </row>
    <row r="2924" spans="2:8" x14ac:dyDescent="0.2">
      <c r="B2924" s="107"/>
      <c r="C2924" s="106"/>
      <c r="D2924" s="114"/>
      <c r="E2924" s="52"/>
      <c r="F2924" s="52"/>
      <c r="G2924" s="112"/>
      <c r="H2924" s="58"/>
    </row>
    <row r="2925" spans="2:8" x14ac:dyDescent="0.2">
      <c r="B2925" s="107"/>
      <c r="C2925" s="106"/>
      <c r="D2925" s="114"/>
      <c r="E2925" s="52"/>
      <c r="F2925" s="52"/>
      <c r="G2925" s="112"/>
      <c r="H2925" s="58"/>
    </row>
    <row r="2926" spans="2:8" x14ac:dyDescent="0.2">
      <c r="B2926" s="107"/>
      <c r="C2926" s="106"/>
      <c r="D2926" s="114"/>
      <c r="E2926" s="52"/>
      <c r="F2926" s="52"/>
      <c r="G2926" s="112"/>
      <c r="H2926" s="58"/>
    </row>
    <row r="2927" spans="2:8" x14ac:dyDescent="0.2">
      <c r="B2927" s="107"/>
      <c r="C2927" s="106"/>
      <c r="D2927" s="114"/>
      <c r="E2927" s="52"/>
      <c r="F2927" s="52"/>
      <c r="G2927" s="112"/>
      <c r="H2927" s="58"/>
    </row>
    <row r="2928" spans="2:8" x14ac:dyDescent="0.2">
      <c r="B2928" s="107"/>
      <c r="C2928" s="106"/>
      <c r="D2928" s="114"/>
      <c r="E2928" s="52"/>
      <c r="F2928" s="52"/>
      <c r="G2928" s="112"/>
      <c r="H2928" s="58"/>
    </row>
    <row r="2929" spans="2:8" x14ac:dyDescent="0.2">
      <c r="B2929" s="105"/>
      <c r="C2929" s="106"/>
      <c r="D2929" s="114"/>
      <c r="E2929" s="52"/>
      <c r="F2929" s="52"/>
      <c r="G2929" s="112"/>
      <c r="H2929" s="58"/>
    </row>
    <row r="2930" spans="2:8" x14ac:dyDescent="0.2">
      <c r="B2930" s="107"/>
      <c r="C2930" s="106"/>
      <c r="D2930" s="114"/>
      <c r="E2930" s="52"/>
      <c r="F2930" s="52"/>
      <c r="G2930" s="112"/>
      <c r="H2930" s="58"/>
    </row>
    <row r="2931" spans="2:8" x14ac:dyDescent="0.2">
      <c r="B2931" s="107"/>
      <c r="C2931" s="106"/>
      <c r="D2931" s="114"/>
      <c r="E2931" s="52"/>
      <c r="F2931" s="52"/>
      <c r="G2931" s="112"/>
      <c r="H2931" s="58"/>
    </row>
    <row r="2932" spans="2:8" x14ac:dyDescent="0.2">
      <c r="B2932" s="107"/>
      <c r="C2932" s="106"/>
      <c r="D2932" s="114"/>
      <c r="E2932" s="52"/>
      <c r="F2932" s="52"/>
      <c r="G2932" s="112"/>
      <c r="H2932" s="58"/>
    </row>
    <row r="2933" spans="2:8" x14ac:dyDescent="0.2">
      <c r="B2933" s="107"/>
      <c r="C2933" s="106"/>
      <c r="D2933" s="114"/>
      <c r="E2933" s="52"/>
      <c r="F2933" s="52"/>
      <c r="G2933" s="112"/>
      <c r="H2933" s="58"/>
    </row>
    <row r="2934" spans="2:8" x14ac:dyDescent="0.2">
      <c r="B2934" s="107"/>
      <c r="C2934" s="106"/>
      <c r="D2934" s="114"/>
      <c r="E2934" s="52"/>
      <c r="F2934" s="52"/>
      <c r="G2934" s="112"/>
      <c r="H2934" s="58"/>
    </row>
    <row r="2935" spans="2:8" x14ac:dyDescent="0.2">
      <c r="B2935" s="107"/>
      <c r="C2935" s="106"/>
      <c r="D2935" s="114"/>
      <c r="E2935" s="52"/>
      <c r="F2935" s="52"/>
      <c r="G2935" s="112"/>
      <c r="H2935" s="58"/>
    </row>
    <row r="2936" spans="2:8" x14ac:dyDescent="0.2">
      <c r="B2936" s="107"/>
      <c r="C2936" s="106"/>
      <c r="D2936" s="114"/>
      <c r="E2936" s="52"/>
      <c r="F2936" s="52"/>
      <c r="G2936" s="112"/>
      <c r="H2936" s="58"/>
    </row>
    <row r="2937" spans="2:8" x14ac:dyDescent="0.2">
      <c r="B2937" s="107"/>
      <c r="C2937" s="106"/>
      <c r="D2937" s="114"/>
      <c r="E2937" s="52"/>
      <c r="F2937" s="52"/>
      <c r="G2937" s="112"/>
      <c r="H2937" s="58"/>
    </row>
    <row r="2938" spans="2:8" x14ac:dyDescent="0.2">
      <c r="B2938" s="107"/>
      <c r="C2938" s="106"/>
      <c r="D2938" s="114"/>
      <c r="E2938" s="52"/>
      <c r="F2938" s="52"/>
      <c r="G2938" s="112"/>
      <c r="H2938" s="58"/>
    </row>
    <row r="2939" spans="2:8" x14ac:dyDescent="0.2">
      <c r="B2939" s="107"/>
      <c r="C2939" s="106"/>
      <c r="D2939" s="114"/>
      <c r="E2939" s="52"/>
      <c r="F2939" s="52"/>
      <c r="G2939" s="112"/>
      <c r="H2939" s="58"/>
    </row>
    <row r="2940" spans="2:8" x14ac:dyDescent="0.2">
      <c r="B2940" s="107"/>
      <c r="C2940" s="106"/>
      <c r="D2940" s="114"/>
      <c r="E2940" s="52"/>
      <c r="F2940" s="52"/>
      <c r="G2940" s="112"/>
      <c r="H2940" s="58"/>
    </row>
    <row r="2941" spans="2:8" x14ac:dyDescent="0.2">
      <c r="B2941" s="107"/>
      <c r="C2941" s="106"/>
      <c r="D2941" s="114"/>
      <c r="E2941" s="52"/>
      <c r="F2941" s="52"/>
      <c r="G2941" s="112"/>
      <c r="H2941" s="58"/>
    </row>
    <row r="2942" spans="2:8" x14ac:dyDescent="0.2">
      <c r="B2942" s="107"/>
      <c r="C2942" s="106"/>
      <c r="D2942" s="114"/>
      <c r="E2942" s="52"/>
      <c r="F2942" s="52"/>
      <c r="G2942" s="112"/>
      <c r="H2942" s="58"/>
    </row>
    <row r="2943" spans="2:8" x14ac:dyDescent="0.2">
      <c r="B2943" s="107"/>
      <c r="C2943" s="106"/>
      <c r="D2943" s="114"/>
      <c r="E2943" s="52"/>
      <c r="F2943" s="52"/>
      <c r="G2943" s="112"/>
      <c r="H2943" s="58"/>
    </row>
    <row r="2944" spans="2:8" x14ac:dyDescent="0.2">
      <c r="B2944" s="107"/>
      <c r="C2944" s="106"/>
      <c r="D2944" s="114"/>
      <c r="E2944" s="52"/>
      <c r="F2944" s="52"/>
      <c r="G2944" s="112"/>
      <c r="H2944" s="58"/>
    </row>
    <row r="2945" spans="2:8" x14ac:dyDescent="0.2">
      <c r="B2945" s="107"/>
      <c r="C2945" s="106"/>
      <c r="D2945" s="114"/>
      <c r="E2945" s="52"/>
      <c r="F2945" s="52"/>
      <c r="G2945" s="112"/>
      <c r="H2945" s="58"/>
    </row>
    <row r="2946" spans="2:8" x14ac:dyDescent="0.2">
      <c r="B2946" s="107"/>
      <c r="C2946" s="106"/>
      <c r="D2946" s="114"/>
      <c r="E2946" s="52"/>
      <c r="F2946" s="52"/>
      <c r="G2946" s="112"/>
      <c r="H2946" s="58"/>
    </row>
    <row r="2947" spans="2:8" x14ac:dyDescent="0.2">
      <c r="B2947" s="107"/>
      <c r="C2947" s="106"/>
      <c r="D2947" s="114"/>
      <c r="E2947" s="52"/>
      <c r="F2947" s="52"/>
      <c r="G2947" s="112"/>
      <c r="H2947" s="58"/>
    </row>
    <row r="2948" spans="2:8" x14ac:dyDescent="0.2">
      <c r="B2948" s="105"/>
      <c r="C2948" s="106"/>
      <c r="D2948" s="114"/>
      <c r="E2948" s="52"/>
      <c r="F2948" s="52"/>
      <c r="G2948" s="112"/>
      <c r="H2948" s="58"/>
    </row>
    <row r="2949" spans="2:8" x14ac:dyDescent="0.2">
      <c r="B2949" s="107"/>
      <c r="C2949" s="106"/>
      <c r="D2949" s="114"/>
      <c r="E2949" s="52"/>
      <c r="F2949" s="52"/>
      <c r="G2949" s="112"/>
      <c r="H2949" s="58"/>
    </row>
    <row r="2950" spans="2:8" x14ac:dyDescent="0.2">
      <c r="B2950" s="107"/>
      <c r="C2950" s="106"/>
      <c r="D2950" s="114"/>
      <c r="E2950" s="52"/>
      <c r="F2950" s="52"/>
      <c r="G2950" s="112"/>
      <c r="H2950" s="58"/>
    </row>
    <row r="2951" spans="2:8" x14ac:dyDescent="0.2">
      <c r="B2951" s="107"/>
      <c r="C2951" s="106"/>
      <c r="D2951" s="114"/>
      <c r="E2951" s="52"/>
      <c r="F2951" s="52"/>
      <c r="G2951" s="112"/>
      <c r="H2951" s="58"/>
    </row>
    <row r="2952" spans="2:8" x14ac:dyDescent="0.2">
      <c r="B2952" s="107"/>
      <c r="C2952" s="106"/>
      <c r="D2952" s="114"/>
      <c r="E2952" s="52"/>
      <c r="F2952" s="52"/>
      <c r="G2952" s="112"/>
      <c r="H2952" s="58"/>
    </row>
    <row r="2953" spans="2:8" x14ac:dyDescent="0.2">
      <c r="B2953" s="107"/>
      <c r="C2953" s="106"/>
      <c r="D2953" s="114"/>
      <c r="E2953" s="52"/>
      <c r="F2953" s="52"/>
      <c r="G2953" s="112"/>
      <c r="H2953" s="58"/>
    </row>
    <row r="2954" spans="2:8" x14ac:dyDescent="0.2">
      <c r="B2954" s="107"/>
      <c r="C2954" s="106"/>
      <c r="D2954" s="114"/>
      <c r="E2954" s="52"/>
      <c r="F2954" s="52"/>
      <c r="G2954" s="112"/>
      <c r="H2954" s="58"/>
    </row>
    <row r="2955" spans="2:8" x14ac:dyDescent="0.2">
      <c r="B2955" s="107"/>
      <c r="C2955" s="106"/>
      <c r="D2955" s="114"/>
      <c r="E2955" s="52"/>
      <c r="F2955" s="52"/>
      <c r="G2955" s="112"/>
      <c r="H2955" s="58"/>
    </row>
    <row r="2956" spans="2:8" x14ac:dyDescent="0.2">
      <c r="B2956" s="107"/>
      <c r="C2956" s="106"/>
      <c r="D2956" s="114"/>
      <c r="E2956" s="52"/>
      <c r="F2956" s="52"/>
      <c r="G2956" s="112"/>
      <c r="H2956" s="58"/>
    </row>
    <row r="2957" spans="2:8" x14ac:dyDescent="0.2">
      <c r="B2957" s="107"/>
      <c r="C2957" s="106"/>
      <c r="D2957" s="114"/>
      <c r="E2957" s="52"/>
      <c r="F2957" s="52"/>
      <c r="G2957" s="112"/>
      <c r="H2957" s="58"/>
    </row>
    <row r="2958" spans="2:8" x14ac:dyDescent="0.2">
      <c r="B2958" s="107"/>
      <c r="C2958" s="106"/>
      <c r="D2958" s="114"/>
      <c r="E2958" s="52"/>
      <c r="F2958" s="52"/>
      <c r="G2958" s="112"/>
      <c r="H2958" s="58"/>
    </row>
    <row r="2959" spans="2:8" x14ac:dyDescent="0.2">
      <c r="B2959" s="107"/>
      <c r="C2959" s="106"/>
      <c r="D2959" s="114"/>
      <c r="E2959" s="52"/>
      <c r="F2959" s="52"/>
      <c r="G2959" s="112"/>
      <c r="H2959" s="58"/>
    </row>
    <row r="2960" spans="2:8" x14ac:dyDescent="0.2">
      <c r="B2960" s="107"/>
      <c r="C2960" s="106"/>
      <c r="D2960" s="114"/>
      <c r="E2960" s="52"/>
      <c r="F2960" s="52"/>
      <c r="G2960" s="112"/>
      <c r="H2960" s="58"/>
    </row>
    <row r="2961" spans="2:8" x14ac:dyDescent="0.2">
      <c r="B2961" s="107"/>
      <c r="C2961" s="106"/>
      <c r="D2961" s="114"/>
      <c r="E2961" s="52"/>
      <c r="F2961" s="52"/>
      <c r="G2961" s="112"/>
      <c r="H2961" s="58"/>
    </row>
    <row r="2962" spans="2:8" x14ac:dyDescent="0.2">
      <c r="B2962" s="107"/>
      <c r="C2962" s="106"/>
      <c r="D2962" s="114"/>
      <c r="E2962" s="52"/>
      <c r="F2962" s="52"/>
      <c r="G2962" s="112"/>
      <c r="H2962" s="58"/>
    </row>
    <row r="2963" spans="2:8" x14ac:dyDescent="0.2">
      <c r="B2963" s="107"/>
      <c r="C2963" s="106"/>
      <c r="D2963" s="114"/>
      <c r="E2963" s="52"/>
      <c r="F2963" s="52"/>
      <c r="G2963" s="112"/>
      <c r="H2963" s="58"/>
    </row>
    <row r="2964" spans="2:8" x14ac:dyDescent="0.2">
      <c r="B2964" s="107"/>
      <c r="C2964" s="106"/>
      <c r="D2964" s="114"/>
      <c r="E2964" s="52"/>
      <c r="F2964" s="52"/>
      <c r="G2964" s="112"/>
      <c r="H2964" s="58"/>
    </row>
    <row r="2965" spans="2:8" x14ac:dyDescent="0.2">
      <c r="B2965" s="107"/>
      <c r="C2965" s="106"/>
      <c r="D2965" s="114"/>
      <c r="E2965" s="52"/>
      <c r="F2965" s="52"/>
      <c r="G2965" s="112"/>
      <c r="H2965" s="58"/>
    </row>
    <row r="2966" spans="2:8" x14ac:dyDescent="0.2">
      <c r="B2966" s="107"/>
      <c r="C2966" s="106"/>
      <c r="D2966" s="114"/>
      <c r="E2966" s="52"/>
      <c r="F2966" s="52"/>
      <c r="G2966" s="112"/>
      <c r="H2966" s="58"/>
    </row>
    <row r="2967" spans="2:8" x14ac:dyDescent="0.2">
      <c r="B2967" s="105"/>
      <c r="C2967" s="106"/>
      <c r="D2967" s="114"/>
      <c r="E2967" s="52"/>
      <c r="F2967" s="52"/>
      <c r="G2967" s="112"/>
      <c r="H2967" s="58"/>
    </row>
    <row r="2968" spans="2:8" x14ac:dyDescent="0.2">
      <c r="B2968" s="107"/>
      <c r="C2968" s="106"/>
      <c r="D2968" s="114"/>
      <c r="E2968" s="52"/>
      <c r="F2968" s="52"/>
      <c r="G2968" s="112"/>
      <c r="H2968" s="58"/>
    </row>
    <row r="2969" spans="2:8" x14ac:dyDescent="0.2">
      <c r="B2969" s="107"/>
      <c r="C2969" s="106"/>
      <c r="D2969" s="114"/>
      <c r="E2969" s="52"/>
      <c r="F2969" s="52"/>
      <c r="G2969" s="112"/>
      <c r="H2969" s="58"/>
    </row>
    <row r="2970" spans="2:8" x14ac:dyDescent="0.2">
      <c r="B2970" s="105"/>
      <c r="C2970" s="106"/>
      <c r="D2970" s="114"/>
      <c r="E2970" s="52"/>
      <c r="F2970" s="52"/>
      <c r="G2970" s="112"/>
      <c r="H2970" s="58"/>
    </row>
    <row r="2971" spans="2:8" x14ac:dyDescent="0.2">
      <c r="B2971" s="107"/>
      <c r="C2971" s="106"/>
      <c r="D2971" s="114"/>
      <c r="E2971" s="52"/>
      <c r="F2971" s="52"/>
      <c r="G2971" s="112"/>
      <c r="H2971" s="58"/>
    </row>
    <row r="2972" spans="2:8" x14ac:dyDescent="0.2">
      <c r="B2972" s="107"/>
      <c r="C2972" s="106"/>
      <c r="D2972" s="114"/>
      <c r="E2972" s="52"/>
      <c r="F2972" s="52"/>
      <c r="G2972" s="112"/>
      <c r="H2972" s="58"/>
    </row>
    <row r="2973" spans="2:8" x14ac:dyDescent="0.2">
      <c r="B2973" s="107"/>
      <c r="C2973" s="106"/>
      <c r="D2973" s="114"/>
      <c r="E2973" s="52"/>
      <c r="F2973" s="52"/>
      <c r="G2973" s="112"/>
      <c r="H2973" s="58"/>
    </row>
    <row r="2974" spans="2:8" x14ac:dyDescent="0.2">
      <c r="B2974" s="107"/>
      <c r="C2974" s="106"/>
      <c r="D2974" s="114"/>
      <c r="E2974" s="52"/>
      <c r="F2974" s="52"/>
      <c r="G2974" s="112"/>
      <c r="H2974" s="58"/>
    </row>
    <row r="2975" spans="2:8" x14ac:dyDescent="0.2">
      <c r="B2975" s="105"/>
      <c r="C2975" s="106"/>
      <c r="D2975" s="114"/>
      <c r="E2975" s="52"/>
      <c r="F2975" s="52"/>
      <c r="G2975" s="112"/>
      <c r="H2975" s="58"/>
    </row>
    <row r="2976" spans="2:8" x14ac:dyDescent="0.2">
      <c r="B2976" s="107"/>
      <c r="C2976" s="106"/>
      <c r="D2976" s="114"/>
      <c r="E2976" s="52"/>
      <c r="F2976" s="52"/>
      <c r="G2976" s="112"/>
      <c r="H2976" s="58"/>
    </row>
    <row r="2977" spans="2:8" x14ac:dyDescent="0.2">
      <c r="B2977" s="107"/>
      <c r="C2977" s="106"/>
      <c r="D2977" s="114"/>
      <c r="E2977" s="52"/>
      <c r="F2977" s="52"/>
      <c r="G2977" s="112"/>
      <c r="H2977" s="58"/>
    </row>
    <row r="2978" spans="2:8" x14ac:dyDescent="0.2">
      <c r="B2978" s="107"/>
      <c r="C2978" s="106"/>
      <c r="D2978" s="114"/>
      <c r="E2978" s="52"/>
      <c r="F2978" s="52"/>
      <c r="G2978" s="112"/>
      <c r="H2978" s="58"/>
    </row>
    <row r="2979" spans="2:8" x14ac:dyDescent="0.2">
      <c r="B2979" s="107"/>
      <c r="C2979" s="106"/>
      <c r="D2979" s="114"/>
      <c r="E2979" s="52"/>
      <c r="F2979" s="52"/>
      <c r="G2979" s="112"/>
      <c r="H2979" s="58"/>
    </row>
    <row r="2980" spans="2:8" x14ac:dyDescent="0.2">
      <c r="B2980" s="107"/>
      <c r="C2980" s="106"/>
      <c r="D2980" s="114"/>
      <c r="E2980" s="52"/>
      <c r="F2980" s="52"/>
      <c r="G2980" s="112"/>
      <c r="H2980" s="58"/>
    </row>
    <row r="2981" spans="2:8" x14ac:dyDescent="0.2">
      <c r="B2981" s="107"/>
      <c r="C2981" s="106"/>
      <c r="D2981" s="114"/>
      <c r="E2981" s="52"/>
      <c r="F2981" s="52"/>
      <c r="G2981" s="112"/>
      <c r="H2981" s="58"/>
    </row>
    <row r="2982" spans="2:8" x14ac:dyDescent="0.2">
      <c r="B2982" s="107"/>
      <c r="C2982" s="106"/>
      <c r="D2982" s="114"/>
      <c r="E2982" s="52"/>
      <c r="F2982" s="52"/>
      <c r="G2982" s="112"/>
      <c r="H2982" s="58"/>
    </row>
    <row r="2983" spans="2:8" x14ac:dyDescent="0.2">
      <c r="B2983" s="107"/>
      <c r="C2983" s="106"/>
      <c r="D2983" s="114"/>
      <c r="E2983" s="52"/>
      <c r="F2983" s="52"/>
      <c r="G2983" s="112"/>
      <c r="H2983" s="58"/>
    </row>
    <row r="2984" spans="2:8" x14ac:dyDescent="0.2">
      <c r="B2984" s="107"/>
      <c r="C2984" s="106"/>
      <c r="D2984" s="114"/>
      <c r="E2984" s="52"/>
      <c r="F2984" s="52"/>
      <c r="G2984" s="112"/>
      <c r="H2984" s="58"/>
    </row>
    <row r="2985" spans="2:8" x14ac:dyDescent="0.2">
      <c r="B2985" s="107"/>
      <c r="C2985" s="106"/>
      <c r="D2985" s="114"/>
      <c r="E2985" s="52"/>
      <c r="F2985" s="52"/>
      <c r="G2985" s="112"/>
      <c r="H2985" s="58"/>
    </row>
    <row r="2986" spans="2:8" x14ac:dyDescent="0.2">
      <c r="B2986" s="107"/>
      <c r="C2986" s="106"/>
      <c r="D2986" s="114"/>
      <c r="E2986" s="52"/>
      <c r="F2986" s="52"/>
      <c r="G2986" s="112"/>
      <c r="H2986" s="58"/>
    </row>
    <row r="2987" spans="2:8" x14ac:dyDescent="0.2">
      <c r="B2987" s="105"/>
      <c r="C2987" s="106"/>
      <c r="D2987" s="114"/>
      <c r="E2987" s="52"/>
      <c r="F2987" s="52"/>
      <c r="G2987" s="112"/>
      <c r="H2987" s="58"/>
    </row>
    <row r="2988" spans="2:8" x14ac:dyDescent="0.2">
      <c r="B2988" s="107"/>
      <c r="C2988" s="106"/>
      <c r="D2988" s="114"/>
      <c r="E2988" s="52"/>
      <c r="F2988" s="52"/>
      <c r="G2988" s="112"/>
      <c r="H2988" s="58"/>
    </row>
    <row r="2989" spans="2:8" x14ac:dyDescent="0.2">
      <c r="B2989" s="107"/>
      <c r="C2989" s="106"/>
      <c r="D2989" s="114"/>
      <c r="E2989" s="52"/>
      <c r="F2989" s="52"/>
      <c r="G2989" s="112"/>
      <c r="H2989" s="58"/>
    </row>
    <row r="2990" spans="2:8" x14ac:dyDescent="0.2">
      <c r="B2990" s="107"/>
      <c r="C2990" s="106"/>
      <c r="D2990" s="114"/>
      <c r="E2990" s="52"/>
      <c r="F2990" s="52"/>
      <c r="G2990" s="112"/>
      <c r="H2990" s="58"/>
    </row>
    <row r="2991" spans="2:8" x14ac:dyDescent="0.2">
      <c r="B2991" s="107"/>
      <c r="C2991" s="106"/>
      <c r="D2991" s="114"/>
      <c r="E2991" s="52"/>
      <c r="F2991" s="52"/>
      <c r="G2991" s="112"/>
      <c r="H2991" s="58"/>
    </row>
    <row r="2992" spans="2:8" x14ac:dyDescent="0.2">
      <c r="B2992" s="107"/>
      <c r="C2992" s="106"/>
      <c r="D2992" s="114"/>
      <c r="E2992" s="52"/>
      <c r="F2992" s="52"/>
      <c r="G2992" s="112"/>
      <c r="H2992" s="58"/>
    </row>
    <row r="2993" spans="2:8" x14ac:dyDescent="0.2">
      <c r="B2993" s="107"/>
      <c r="C2993" s="106"/>
      <c r="D2993" s="114"/>
      <c r="E2993" s="52"/>
      <c r="F2993" s="52"/>
      <c r="G2993" s="112"/>
      <c r="H2993" s="58"/>
    </row>
    <row r="2994" spans="2:8" x14ac:dyDescent="0.2">
      <c r="B2994" s="107"/>
      <c r="C2994" s="106"/>
      <c r="D2994" s="114"/>
      <c r="E2994" s="52"/>
      <c r="F2994" s="52"/>
      <c r="G2994" s="112"/>
      <c r="H2994" s="58"/>
    </row>
    <row r="2995" spans="2:8" x14ac:dyDescent="0.2">
      <c r="B2995" s="105"/>
      <c r="C2995" s="106"/>
      <c r="D2995" s="114"/>
      <c r="E2995" s="52"/>
      <c r="F2995" s="52"/>
      <c r="G2995" s="112"/>
      <c r="H2995" s="58"/>
    </row>
    <row r="2996" spans="2:8" x14ac:dyDescent="0.2">
      <c r="B2996" s="107"/>
      <c r="C2996" s="106"/>
      <c r="D2996" s="114"/>
      <c r="E2996" s="52"/>
      <c r="F2996" s="52"/>
      <c r="G2996" s="112"/>
      <c r="H2996" s="58"/>
    </row>
    <row r="2997" spans="2:8" x14ac:dyDescent="0.2">
      <c r="B2997" s="107"/>
      <c r="C2997" s="106"/>
      <c r="D2997" s="114"/>
      <c r="E2997" s="52"/>
      <c r="F2997" s="52"/>
      <c r="G2997" s="112"/>
      <c r="H2997" s="58"/>
    </row>
    <row r="2998" spans="2:8" x14ac:dyDescent="0.2">
      <c r="B2998" s="107"/>
      <c r="C2998" s="106"/>
      <c r="D2998" s="114"/>
      <c r="E2998" s="52"/>
      <c r="F2998" s="52"/>
      <c r="G2998" s="112"/>
      <c r="H2998" s="58"/>
    </row>
    <row r="2999" spans="2:8" x14ac:dyDescent="0.2">
      <c r="B2999" s="107"/>
      <c r="C2999" s="106"/>
      <c r="D2999" s="114"/>
      <c r="E2999" s="52"/>
      <c r="F2999" s="52"/>
      <c r="G2999" s="112"/>
      <c r="H2999" s="58"/>
    </row>
    <row r="3000" spans="2:8" x14ac:dyDescent="0.2">
      <c r="B3000" s="107"/>
      <c r="C3000" s="106"/>
      <c r="D3000" s="114"/>
      <c r="E3000" s="52"/>
      <c r="F3000" s="52"/>
      <c r="G3000" s="112"/>
      <c r="H3000" s="58"/>
    </row>
    <row r="3001" spans="2:8" x14ac:dyDescent="0.2">
      <c r="B3001" s="107"/>
      <c r="C3001" s="106"/>
      <c r="D3001" s="114"/>
      <c r="E3001" s="52"/>
      <c r="F3001" s="52"/>
      <c r="G3001" s="112"/>
      <c r="H3001" s="58"/>
    </row>
    <row r="3002" spans="2:8" x14ac:dyDescent="0.2">
      <c r="B3002" s="107"/>
      <c r="C3002" s="106"/>
      <c r="D3002" s="114"/>
      <c r="E3002" s="52"/>
      <c r="F3002" s="52"/>
      <c r="G3002" s="112"/>
      <c r="H3002" s="58"/>
    </row>
    <row r="3003" spans="2:8" x14ac:dyDescent="0.2">
      <c r="B3003" s="105"/>
      <c r="C3003" s="106"/>
      <c r="D3003" s="114"/>
      <c r="E3003" s="52"/>
      <c r="F3003" s="52"/>
      <c r="G3003" s="112"/>
      <c r="H3003" s="58"/>
    </row>
    <row r="3004" spans="2:8" x14ac:dyDescent="0.2">
      <c r="B3004" s="107"/>
      <c r="C3004" s="106"/>
      <c r="D3004" s="114"/>
      <c r="E3004" s="52"/>
      <c r="F3004" s="52"/>
      <c r="G3004" s="112"/>
      <c r="H3004" s="58"/>
    </row>
    <row r="3005" spans="2:8" x14ac:dyDescent="0.2">
      <c r="B3005" s="107"/>
      <c r="C3005" s="106"/>
      <c r="D3005" s="114"/>
      <c r="E3005" s="52"/>
      <c r="F3005" s="52"/>
      <c r="G3005" s="112"/>
      <c r="H3005" s="58"/>
    </row>
    <row r="3006" spans="2:8" x14ac:dyDescent="0.2">
      <c r="B3006" s="107"/>
      <c r="C3006" s="106"/>
      <c r="D3006" s="114"/>
      <c r="E3006" s="52"/>
      <c r="F3006" s="52"/>
      <c r="G3006" s="112"/>
      <c r="H3006" s="58"/>
    </row>
    <row r="3007" spans="2:8" x14ac:dyDescent="0.2">
      <c r="B3007" s="107"/>
      <c r="C3007" s="106"/>
      <c r="D3007" s="114"/>
      <c r="E3007" s="52"/>
      <c r="F3007" s="52"/>
      <c r="G3007" s="112"/>
      <c r="H3007" s="58"/>
    </row>
    <row r="3008" spans="2:8" x14ac:dyDescent="0.2">
      <c r="B3008" s="107"/>
      <c r="C3008" s="106"/>
      <c r="D3008" s="114"/>
      <c r="E3008" s="52"/>
      <c r="F3008" s="52"/>
      <c r="G3008" s="112"/>
      <c r="H3008" s="58"/>
    </row>
    <row r="3009" spans="2:8" x14ac:dyDescent="0.2">
      <c r="B3009" s="107"/>
      <c r="C3009" s="106"/>
      <c r="D3009" s="114"/>
      <c r="E3009" s="52"/>
      <c r="F3009" s="52"/>
      <c r="G3009" s="112"/>
      <c r="H3009" s="58"/>
    </row>
    <row r="3010" spans="2:8" x14ac:dyDescent="0.2">
      <c r="B3010" s="107"/>
      <c r="C3010" s="106"/>
      <c r="D3010" s="114"/>
      <c r="E3010" s="52"/>
      <c r="F3010" s="52"/>
      <c r="G3010" s="112"/>
      <c r="H3010" s="58"/>
    </row>
    <row r="3011" spans="2:8" x14ac:dyDescent="0.2">
      <c r="B3011" s="107"/>
      <c r="C3011" s="106"/>
      <c r="D3011" s="114"/>
      <c r="E3011" s="52"/>
      <c r="F3011" s="52"/>
      <c r="G3011" s="112"/>
      <c r="H3011" s="58"/>
    </row>
    <row r="3012" spans="2:8" x14ac:dyDescent="0.2">
      <c r="B3012" s="107"/>
      <c r="C3012" s="106"/>
      <c r="D3012" s="114"/>
      <c r="E3012" s="52"/>
      <c r="F3012" s="52"/>
      <c r="G3012" s="112"/>
      <c r="H3012" s="58"/>
    </row>
    <row r="3013" spans="2:8" x14ac:dyDescent="0.2">
      <c r="B3013" s="107"/>
      <c r="C3013" s="106"/>
      <c r="D3013" s="114"/>
      <c r="E3013" s="52"/>
      <c r="F3013" s="52"/>
      <c r="G3013" s="112"/>
      <c r="H3013" s="58"/>
    </row>
    <row r="3014" spans="2:8" x14ac:dyDescent="0.2">
      <c r="B3014" s="107"/>
      <c r="C3014" s="106"/>
      <c r="D3014" s="114"/>
      <c r="E3014" s="52"/>
      <c r="F3014" s="52"/>
      <c r="G3014" s="112"/>
      <c r="H3014" s="58"/>
    </row>
    <row r="3015" spans="2:8" x14ac:dyDescent="0.2">
      <c r="B3015" s="107"/>
      <c r="C3015" s="106"/>
      <c r="D3015" s="114"/>
      <c r="E3015" s="52"/>
      <c r="F3015" s="52"/>
      <c r="G3015" s="112"/>
      <c r="H3015" s="58"/>
    </row>
    <row r="3016" spans="2:8" x14ac:dyDescent="0.2">
      <c r="B3016" s="107"/>
      <c r="C3016" s="106"/>
      <c r="D3016" s="114"/>
      <c r="E3016" s="52"/>
      <c r="F3016" s="52"/>
      <c r="G3016" s="112"/>
      <c r="H3016" s="58"/>
    </row>
    <row r="3017" spans="2:8" x14ac:dyDescent="0.2">
      <c r="B3017" s="107"/>
      <c r="C3017" s="106"/>
      <c r="D3017" s="114"/>
      <c r="E3017" s="52"/>
      <c r="F3017" s="52"/>
      <c r="G3017" s="112"/>
      <c r="H3017" s="58"/>
    </row>
    <row r="3018" spans="2:8" x14ac:dyDescent="0.2">
      <c r="B3018" s="105"/>
      <c r="C3018" s="106"/>
      <c r="D3018" s="114"/>
      <c r="E3018" s="52"/>
      <c r="F3018" s="52"/>
      <c r="G3018" s="112"/>
      <c r="H3018" s="58"/>
    </row>
    <row r="3019" spans="2:8" x14ac:dyDescent="0.2">
      <c r="B3019" s="107"/>
      <c r="C3019" s="106"/>
      <c r="D3019" s="114"/>
      <c r="E3019" s="52"/>
      <c r="F3019" s="52"/>
      <c r="G3019" s="112"/>
      <c r="H3019" s="58"/>
    </row>
    <row r="3020" spans="2:8" x14ac:dyDescent="0.2">
      <c r="B3020" s="107"/>
      <c r="C3020" s="106"/>
      <c r="D3020" s="114"/>
      <c r="E3020" s="52"/>
      <c r="F3020" s="52"/>
      <c r="G3020" s="112"/>
      <c r="H3020" s="58"/>
    </row>
    <row r="3021" spans="2:8" x14ac:dyDescent="0.2">
      <c r="B3021" s="107"/>
      <c r="C3021" s="106"/>
      <c r="D3021" s="114"/>
      <c r="E3021" s="52"/>
      <c r="F3021" s="52"/>
      <c r="G3021" s="112"/>
      <c r="H3021" s="58"/>
    </row>
    <row r="3022" spans="2:8" x14ac:dyDescent="0.2">
      <c r="B3022" s="107"/>
      <c r="C3022" s="106"/>
      <c r="D3022" s="114"/>
      <c r="E3022" s="52"/>
      <c r="F3022" s="52"/>
      <c r="G3022" s="112"/>
      <c r="H3022" s="58"/>
    </row>
    <row r="3023" spans="2:8" x14ac:dyDescent="0.2">
      <c r="B3023" s="107"/>
      <c r="C3023" s="106"/>
      <c r="D3023" s="114"/>
      <c r="E3023" s="52"/>
      <c r="F3023" s="52"/>
      <c r="G3023" s="112"/>
      <c r="H3023" s="58"/>
    </row>
    <row r="3024" spans="2:8" x14ac:dyDescent="0.2">
      <c r="B3024" s="107"/>
      <c r="C3024" s="106"/>
      <c r="D3024" s="114"/>
      <c r="E3024" s="52"/>
      <c r="F3024" s="52"/>
      <c r="G3024" s="112"/>
      <c r="H3024" s="58"/>
    </row>
    <row r="3025" spans="2:8" x14ac:dyDescent="0.2">
      <c r="B3025" s="107"/>
      <c r="C3025" s="106"/>
      <c r="D3025" s="114"/>
      <c r="E3025" s="52"/>
      <c r="F3025" s="52"/>
      <c r="G3025" s="112"/>
      <c r="H3025" s="58"/>
    </row>
    <row r="3026" spans="2:8" x14ac:dyDescent="0.2">
      <c r="B3026" s="107"/>
      <c r="C3026" s="106"/>
      <c r="D3026" s="114"/>
      <c r="E3026" s="52"/>
      <c r="F3026" s="52"/>
      <c r="G3026" s="112"/>
      <c r="H3026" s="58"/>
    </row>
    <row r="3027" spans="2:8" x14ac:dyDescent="0.2">
      <c r="B3027" s="107"/>
      <c r="C3027" s="106"/>
      <c r="D3027" s="114"/>
      <c r="E3027" s="52"/>
      <c r="F3027" s="52"/>
      <c r="G3027" s="112"/>
      <c r="H3027" s="58"/>
    </row>
    <row r="3028" spans="2:8" x14ac:dyDescent="0.2">
      <c r="B3028" s="105"/>
      <c r="C3028" s="106"/>
      <c r="D3028" s="114"/>
      <c r="E3028" s="52"/>
      <c r="F3028" s="52"/>
      <c r="G3028" s="112"/>
      <c r="H3028" s="58"/>
    </row>
    <row r="3029" spans="2:8" x14ac:dyDescent="0.2">
      <c r="B3029" s="107"/>
      <c r="C3029" s="106"/>
      <c r="D3029" s="114"/>
      <c r="E3029" s="52"/>
      <c r="F3029" s="52"/>
      <c r="G3029" s="112"/>
      <c r="H3029" s="58"/>
    </row>
    <row r="3030" spans="2:8" x14ac:dyDescent="0.2">
      <c r="B3030" s="107"/>
      <c r="C3030" s="106"/>
      <c r="D3030" s="114"/>
      <c r="E3030" s="52"/>
      <c r="F3030" s="52"/>
      <c r="G3030" s="112"/>
      <c r="H3030" s="58"/>
    </row>
    <row r="3031" spans="2:8" x14ac:dyDescent="0.2">
      <c r="B3031" s="107"/>
      <c r="C3031" s="106"/>
      <c r="D3031" s="114"/>
      <c r="E3031" s="52"/>
      <c r="F3031" s="52"/>
      <c r="G3031" s="112"/>
      <c r="H3031" s="58"/>
    </row>
    <row r="3032" spans="2:8" x14ac:dyDescent="0.2">
      <c r="B3032" s="105"/>
      <c r="C3032" s="106"/>
      <c r="D3032" s="114"/>
      <c r="E3032" s="52"/>
      <c r="F3032" s="52"/>
      <c r="G3032" s="112"/>
      <c r="H3032" s="58"/>
    </row>
    <row r="3033" spans="2:8" x14ac:dyDescent="0.2">
      <c r="B3033" s="107"/>
      <c r="C3033" s="106"/>
      <c r="D3033" s="114"/>
      <c r="E3033" s="52"/>
      <c r="F3033" s="52"/>
      <c r="G3033" s="112"/>
      <c r="H3033" s="58"/>
    </row>
    <row r="3034" spans="2:8" x14ac:dyDescent="0.2">
      <c r="B3034" s="107"/>
      <c r="C3034" s="106"/>
      <c r="D3034" s="114"/>
      <c r="E3034" s="52"/>
      <c r="F3034" s="52"/>
      <c r="G3034" s="112"/>
      <c r="H3034" s="58"/>
    </row>
    <row r="3035" spans="2:8" x14ac:dyDescent="0.2">
      <c r="B3035" s="107"/>
      <c r="C3035" s="106"/>
      <c r="D3035" s="114"/>
      <c r="E3035" s="52"/>
      <c r="F3035" s="52"/>
      <c r="G3035" s="112"/>
      <c r="H3035" s="58"/>
    </row>
    <row r="3036" spans="2:8" x14ac:dyDescent="0.2">
      <c r="B3036" s="107"/>
      <c r="C3036" s="106"/>
      <c r="D3036" s="114"/>
      <c r="E3036" s="52"/>
      <c r="F3036" s="52"/>
      <c r="G3036" s="112"/>
      <c r="H3036" s="58"/>
    </row>
    <row r="3037" spans="2:8" x14ac:dyDescent="0.2">
      <c r="B3037" s="105"/>
      <c r="C3037" s="106"/>
      <c r="D3037" s="114"/>
      <c r="E3037" s="52"/>
      <c r="F3037" s="52"/>
      <c r="G3037" s="112"/>
      <c r="H3037" s="58"/>
    </row>
    <row r="3038" spans="2:8" x14ac:dyDescent="0.2">
      <c r="B3038" s="107"/>
      <c r="C3038" s="106"/>
      <c r="D3038" s="114"/>
      <c r="E3038" s="52"/>
      <c r="F3038" s="52"/>
      <c r="G3038" s="112"/>
      <c r="H3038" s="58"/>
    </row>
    <row r="3039" spans="2:8" x14ac:dyDescent="0.2">
      <c r="B3039" s="107"/>
      <c r="C3039" s="106"/>
      <c r="D3039" s="114"/>
      <c r="E3039" s="52"/>
      <c r="F3039" s="52"/>
      <c r="G3039" s="112"/>
      <c r="H3039" s="58"/>
    </row>
    <row r="3040" spans="2:8" x14ac:dyDescent="0.2">
      <c r="B3040" s="107"/>
      <c r="C3040" s="106"/>
      <c r="D3040" s="114"/>
      <c r="E3040" s="52"/>
      <c r="F3040" s="52"/>
      <c r="G3040" s="112"/>
      <c r="H3040" s="58"/>
    </row>
    <row r="3041" spans="2:8" x14ac:dyDescent="0.2">
      <c r="B3041" s="107"/>
      <c r="C3041" s="106"/>
      <c r="D3041" s="114"/>
      <c r="E3041" s="52"/>
      <c r="F3041" s="52"/>
      <c r="G3041" s="112"/>
      <c r="H3041" s="58"/>
    </row>
    <row r="3042" spans="2:8" x14ac:dyDescent="0.2">
      <c r="B3042" s="107"/>
      <c r="C3042" s="106"/>
      <c r="D3042" s="114"/>
      <c r="E3042" s="52"/>
      <c r="F3042" s="52"/>
      <c r="G3042" s="112"/>
      <c r="H3042" s="58"/>
    </row>
    <row r="3043" spans="2:8" x14ac:dyDescent="0.2">
      <c r="B3043" s="107"/>
      <c r="C3043" s="106"/>
      <c r="D3043" s="114"/>
      <c r="E3043" s="52"/>
      <c r="F3043" s="52"/>
      <c r="G3043" s="112"/>
      <c r="H3043" s="58"/>
    </row>
    <row r="3044" spans="2:8" x14ac:dyDescent="0.2">
      <c r="B3044" s="107"/>
      <c r="C3044" s="106"/>
      <c r="D3044" s="114"/>
      <c r="E3044" s="52"/>
      <c r="F3044" s="52"/>
      <c r="G3044" s="112"/>
      <c r="H3044" s="58"/>
    </row>
    <row r="3045" spans="2:8" x14ac:dyDescent="0.2">
      <c r="B3045" s="107"/>
      <c r="C3045" s="106"/>
      <c r="D3045" s="114"/>
      <c r="E3045" s="52"/>
      <c r="F3045" s="52"/>
      <c r="G3045" s="112"/>
      <c r="H3045" s="58"/>
    </row>
    <row r="3046" spans="2:8" x14ac:dyDescent="0.2">
      <c r="B3046" s="105"/>
      <c r="C3046" s="106"/>
      <c r="D3046" s="114"/>
      <c r="E3046" s="52"/>
      <c r="F3046" s="52"/>
      <c r="G3046" s="112"/>
      <c r="H3046" s="58"/>
    </row>
    <row r="3047" spans="2:8" x14ac:dyDescent="0.2">
      <c r="B3047" s="107"/>
      <c r="C3047" s="106"/>
      <c r="D3047" s="114"/>
      <c r="E3047" s="52"/>
      <c r="F3047" s="52"/>
      <c r="G3047" s="112"/>
      <c r="H3047" s="58"/>
    </row>
    <row r="3048" spans="2:8" x14ac:dyDescent="0.2">
      <c r="B3048" s="107"/>
      <c r="C3048" s="106"/>
      <c r="D3048" s="114"/>
      <c r="E3048" s="52"/>
      <c r="F3048" s="52"/>
      <c r="G3048" s="112"/>
      <c r="H3048" s="58"/>
    </row>
    <row r="3049" spans="2:8" x14ac:dyDescent="0.2">
      <c r="B3049" s="107"/>
      <c r="C3049" s="106"/>
      <c r="D3049" s="114"/>
      <c r="E3049" s="52"/>
      <c r="F3049" s="52"/>
      <c r="G3049" s="112"/>
      <c r="H3049" s="58"/>
    </row>
    <row r="3050" spans="2:8" x14ac:dyDescent="0.2">
      <c r="B3050" s="107"/>
      <c r="C3050" s="106"/>
      <c r="D3050" s="114"/>
      <c r="E3050" s="52"/>
      <c r="F3050" s="52"/>
      <c r="G3050" s="112"/>
      <c r="H3050" s="58"/>
    </row>
    <row r="3051" spans="2:8" x14ac:dyDescent="0.2">
      <c r="B3051" s="107"/>
      <c r="C3051" s="106"/>
      <c r="D3051" s="114"/>
      <c r="E3051" s="52"/>
      <c r="F3051" s="52"/>
      <c r="G3051" s="112"/>
      <c r="H3051" s="58"/>
    </row>
    <row r="3052" spans="2:8" x14ac:dyDescent="0.2">
      <c r="B3052" s="107"/>
      <c r="C3052" s="106"/>
      <c r="D3052" s="114"/>
      <c r="E3052" s="52"/>
      <c r="F3052" s="52"/>
      <c r="G3052" s="112"/>
      <c r="H3052" s="58"/>
    </row>
    <row r="3053" spans="2:8" x14ac:dyDescent="0.2">
      <c r="B3053" s="105"/>
      <c r="C3053" s="106"/>
      <c r="D3053" s="114"/>
      <c r="E3053" s="52"/>
      <c r="F3053" s="52"/>
      <c r="G3053" s="112"/>
      <c r="H3053" s="58"/>
    </row>
    <row r="3054" spans="2:8" x14ac:dyDescent="0.2">
      <c r="B3054" s="107"/>
      <c r="C3054" s="106"/>
      <c r="D3054" s="114"/>
      <c r="E3054" s="52"/>
      <c r="F3054" s="52"/>
      <c r="G3054" s="112"/>
      <c r="H3054" s="58"/>
    </row>
    <row r="3055" spans="2:8" x14ac:dyDescent="0.2">
      <c r="B3055" s="107"/>
      <c r="C3055" s="106"/>
      <c r="D3055" s="114"/>
      <c r="E3055" s="52"/>
      <c r="F3055" s="52"/>
      <c r="G3055" s="112"/>
      <c r="H3055" s="58"/>
    </row>
    <row r="3056" spans="2:8" x14ac:dyDescent="0.2">
      <c r="B3056" s="107"/>
      <c r="C3056" s="106"/>
      <c r="D3056" s="114"/>
      <c r="E3056" s="52"/>
      <c r="F3056" s="52"/>
      <c r="G3056" s="112"/>
      <c r="H3056" s="58"/>
    </row>
    <row r="3057" spans="2:8" x14ac:dyDescent="0.2">
      <c r="B3057" s="107"/>
      <c r="C3057" s="106"/>
      <c r="D3057" s="114"/>
      <c r="E3057" s="52"/>
      <c r="F3057" s="52"/>
      <c r="G3057" s="112"/>
      <c r="H3057" s="58"/>
    </row>
    <row r="3058" spans="2:8" x14ac:dyDescent="0.2">
      <c r="B3058" s="107"/>
      <c r="C3058" s="106"/>
      <c r="D3058" s="114"/>
      <c r="E3058" s="52"/>
      <c r="F3058" s="52"/>
      <c r="G3058" s="112"/>
      <c r="H3058" s="58"/>
    </row>
    <row r="3059" spans="2:8" x14ac:dyDescent="0.2">
      <c r="B3059" s="107"/>
      <c r="C3059" s="106"/>
      <c r="D3059" s="114"/>
      <c r="E3059" s="52"/>
      <c r="F3059" s="52"/>
      <c r="G3059" s="112"/>
      <c r="H3059" s="58"/>
    </row>
    <row r="3060" spans="2:8" x14ac:dyDescent="0.2">
      <c r="B3060" s="107"/>
      <c r="C3060" s="106"/>
      <c r="D3060" s="114"/>
      <c r="E3060" s="52"/>
      <c r="F3060" s="52"/>
      <c r="G3060" s="112"/>
      <c r="H3060" s="58"/>
    </row>
    <row r="3061" spans="2:8" x14ac:dyDescent="0.2">
      <c r="B3061" s="107"/>
      <c r="C3061" s="106"/>
      <c r="D3061" s="114"/>
      <c r="E3061" s="52"/>
      <c r="F3061" s="52"/>
      <c r="G3061" s="112"/>
      <c r="H3061" s="58"/>
    </row>
    <row r="3062" spans="2:8" x14ac:dyDescent="0.2">
      <c r="B3062" s="107"/>
      <c r="C3062" s="106"/>
      <c r="D3062" s="114"/>
      <c r="E3062" s="52"/>
      <c r="F3062" s="52"/>
      <c r="G3062" s="112"/>
      <c r="H3062" s="58"/>
    </row>
    <row r="3063" spans="2:8" x14ac:dyDescent="0.2">
      <c r="B3063" s="107"/>
      <c r="C3063" s="106"/>
      <c r="D3063" s="114"/>
      <c r="E3063" s="52"/>
      <c r="F3063" s="52"/>
      <c r="G3063" s="112"/>
      <c r="H3063" s="58"/>
    </row>
    <row r="3064" spans="2:8" x14ac:dyDescent="0.2">
      <c r="B3064" s="105"/>
      <c r="C3064" s="106"/>
      <c r="D3064" s="114"/>
      <c r="E3064" s="52"/>
      <c r="F3064" s="52"/>
      <c r="G3064" s="112"/>
      <c r="H3064" s="58"/>
    </row>
    <row r="3065" spans="2:8" x14ac:dyDescent="0.2">
      <c r="B3065" s="107"/>
      <c r="C3065" s="106"/>
      <c r="D3065" s="114"/>
      <c r="E3065" s="52"/>
      <c r="F3065" s="52"/>
      <c r="G3065" s="112"/>
      <c r="H3065" s="58"/>
    </row>
    <row r="3066" spans="2:8" x14ac:dyDescent="0.2">
      <c r="B3066" s="107"/>
      <c r="C3066" s="106"/>
      <c r="D3066" s="114"/>
      <c r="E3066" s="52"/>
      <c r="F3066" s="52"/>
      <c r="G3066" s="112"/>
      <c r="H3066" s="58"/>
    </row>
    <row r="3067" spans="2:8" x14ac:dyDescent="0.2">
      <c r="B3067" s="107"/>
      <c r="C3067" s="106"/>
      <c r="D3067" s="114"/>
      <c r="E3067" s="52"/>
      <c r="F3067" s="52"/>
      <c r="G3067" s="112"/>
      <c r="H3067" s="58"/>
    </row>
    <row r="3068" spans="2:8" x14ac:dyDescent="0.2">
      <c r="B3068" s="107"/>
      <c r="C3068" s="106"/>
      <c r="D3068" s="114"/>
      <c r="E3068" s="52"/>
      <c r="F3068" s="52"/>
      <c r="G3068" s="112"/>
      <c r="H3068" s="58"/>
    </row>
    <row r="3069" spans="2:8" x14ac:dyDescent="0.2">
      <c r="B3069" s="107"/>
      <c r="C3069" s="106"/>
      <c r="D3069" s="114"/>
      <c r="E3069" s="52"/>
      <c r="F3069" s="52"/>
      <c r="G3069" s="112"/>
      <c r="H3069" s="58"/>
    </row>
    <row r="3070" spans="2:8" x14ac:dyDescent="0.2">
      <c r="B3070" s="107"/>
      <c r="C3070" s="106"/>
      <c r="D3070" s="114"/>
      <c r="E3070" s="52"/>
      <c r="F3070" s="52"/>
      <c r="G3070" s="112"/>
      <c r="H3070" s="58"/>
    </row>
    <row r="3071" spans="2:8" x14ac:dyDescent="0.2">
      <c r="B3071" s="105"/>
      <c r="C3071" s="106"/>
      <c r="D3071" s="114"/>
      <c r="E3071" s="52"/>
      <c r="F3071" s="52"/>
      <c r="G3071" s="112"/>
      <c r="H3071" s="58"/>
    </row>
    <row r="3072" spans="2:8" x14ac:dyDescent="0.2">
      <c r="B3072" s="107"/>
      <c r="C3072" s="106"/>
      <c r="D3072" s="114"/>
      <c r="E3072" s="52"/>
      <c r="F3072" s="52"/>
      <c r="G3072" s="112"/>
      <c r="H3072" s="58"/>
    </row>
    <row r="3073" spans="2:8" x14ac:dyDescent="0.2">
      <c r="B3073" s="107"/>
      <c r="C3073" s="106"/>
      <c r="D3073" s="114"/>
      <c r="E3073" s="52"/>
      <c r="F3073" s="52"/>
      <c r="G3073" s="112"/>
      <c r="H3073" s="58"/>
    </row>
    <row r="3074" spans="2:8" x14ac:dyDescent="0.2">
      <c r="B3074" s="107"/>
      <c r="C3074" s="106"/>
      <c r="D3074" s="114"/>
      <c r="E3074" s="52"/>
      <c r="F3074" s="52"/>
      <c r="G3074" s="112"/>
      <c r="H3074" s="58"/>
    </row>
    <row r="3075" spans="2:8" x14ac:dyDescent="0.2">
      <c r="B3075" s="107"/>
      <c r="C3075" s="106"/>
      <c r="D3075" s="114"/>
      <c r="E3075" s="52"/>
      <c r="F3075" s="52"/>
      <c r="G3075" s="112"/>
      <c r="H3075" s="58"/>
    </row>
    <row r="3076" spans="2:8" x14ac:dyDescent="0.2">
      <c r="B3076" s="107"/>
      <c r="C3076" s="106"/>
      <c r="D3076" s="114"/>
      <c r="E3076" s="52"/>
      <c r="F3076" s="52"/>
      <c r="G3076" s="112"/>
      <c r="H3076" s="58"/>
    </row>
    <row r="3077" spans="2:8" x14ac:dyDescent="0.2">
      <c r="B3077" s="107"/>
      <c r="C3077" s="106"/>
      <c r="D3077" s="114"/>
      <c r="E3077" s="52"/>
      <c r="F3077" s="52"/>
      <c r="G3077" s="112"/>
      <c r="H3077" s="58"/>
    </row>
    <row r="3078" spans="2:8" x14ac:dyDescent="0.2">
      <c r="B3078" s="105"/>
      <c r="C3078" s="106"/>
      <c r="D3078" s="114"/>
      <c r="E3078" s="52"/>
      <c r="F3078" s="52"/>
      <c r="G3078" s="112"/>
      <c r="H3078" s="58"/>
    </row>
    <row r="3079" spans="2:8" x14ac:dyDescent="0.2">
      <c r="B3079" s="107"/>
      <c r="C3079" s="106"/>
      <c r="D3079" s="114"/>
      <c r="E3079" s="52"/>
      <c r="F3079" s="52"/>
      <c r="G3079" s="112"/>
      <c r="H3079" s="58"/>
    </row>
    <row r="3080" spans="2:8" x14ac:dyDescent="0.2">
      <c r="B3080" s="107"/>
      <c r="C3080" s="106"/>
      <c r="D3080" s="114"/>
      <c r="E3080" s="52"/>
      <c r="F3080" s="52"/>
      <c r="G3080" s="112"/>
      <c r="H3080" s="58"/>
    </row>
    <row r="3081" spans="2:8" x14ac:dyDescent="0.2">
      <c r="B3081" s="107"/>
      <c r="C3081" s="106"/>
      <c r="D3081" s="114"/>
      <c r="E3081" s="52"/>
      <c r="F3081" s="52"/>
      <c r="G3081" s="112"/>
      <c r="H3081" s="58"/>
    </row>
    <row r="3082" spans="2:8" x14ac:dyDescent="0.2">
      <c r="B3082" s="107"/>
      <c r="C3082" s="106"/>
      <c r="D3082" s="114"/>
      <c r="E3082" s="52"/>
      <c r="F3082" s="52"/>
      <c r="G3082" s="112"/>
      <c r="H3082" s="58"/>
    </row>
    <row r="3083" spans="2:8" x14ac:dyDescent="0.2">
      <c r="B3083" s="107"/>
      <c r="C3083" s="106"/>
      <c r="D3083" s="114"/>
      <c r="E3083" s="52"/>
      <c r="F3083" s="52"/>
      <c r="G3083" s="112"/>
      <c r="H3083" s="58"/>
    </row>
    <row r="3084" spans="2:8" x14ac:dyDescent="0.2">
      <c r="B3084" s="105"/>
      <c r="C3084" s="106"/>
      <c r="D3084" s="114"/>
      <c r="E3084" s="52"/>
      <c r="F3084" s="52"/>
      <c r="G3084" s="112"/>
      <c r="H3084" s="58"/>
    </row>
    <row r="3085" spans="2:8" x14ac:dyDescent="0.2">
      <c r="B3085" s="107"/>
      <c r="C3085" s="106"/>
      <c r="D3085" s="114"/>
      <c r="E3085" s="52"/>
      <c r="F3085" s="52"/>
      <c r="G3085" s="112"/>
      <c r="H3085" s="58"/>
    </row>
    <row r="3086" spans="2:8" x14ac:dyDescent="0.2">
      <c r="B3086" s="107"/>
      <c r="C3086" s="106"/>
      <c r="D3086" s="114"/>
      <c r="E3086" s="52"/>
      <c r="F3086" s="52"/>
      <c r="G3086" s="112"/>
      <c r="H3086" s="58"/>
    </row>
    <row r="3087" spans="2:8" x14ac:dyDescent="0.2">
      <c r="B3087" s="107"/>
      <c r="C3087" s="106"/>
      <c r="D3087" s="114"/>
      <c r="E3087" s="52"/>
      <c r="F3087" s="52"/>
      <c r="G3087" s="112"/>
      <c r="H3087" s="58"/>
    </row>
    <row r="3088" spans="2:8" x14ac:dyDescent="0.2">
      <c r="B3088" s="107"/>
      <c r="C3088" s="106"/>
      <c r="D3088" s="114"/>
      <c r="E3088" s="52"/>
      <c r="F3088" s="52"/>
      <c r="G3088" s="112"/>
      <c r="H3088" s="58"/>
    </row>
    <row r="3089" spans="2:8" x14ac:dyDescent="0.2">
      <c r="B3089" s="105"/>
      <c r="C3089" s="106"/>
      <c r="D3089" s="114"/>
      <c r="E3089" s="52"/>
      <c r="F3089" s="52"/>
      <c r="G3089" s="112"/>
      <c r="H3089" s="58"/>
    </row>
    <row r="3090" spans="2:8" x14ac:dyDescent="0.2">
      <c r="B3090" s="107"/>
      <c r="C3090" s="106"/>
      <c r="D3090" s="114"/>
      <c r="E3090" s="52"/>
      <c r="F3090" s="52"/>
      <c r="G3090" s="112"/>
      <c r="H3090" s="58"/>
    </row>
    <row r="3091" spans="2:8" x14ac:dyDescent="0.2">
      <c r="B3091" s="107"/>
      <c r="C3091" s="106"/>
      <c r="D3091" s="114"/>
      <c r="E3091" s="52"/>
      <c r="F3091" s="52"/>
      <c r="G3091" s="112"/>
      <c r="H3091" s="58"/>
    </row>
    <row r="3092" spans="2:8" x14ac:dyDescent="0.2">
      <c r="B3092" s="107"/>
      <c r="C3092" s="106"/>
      <c r="D3092" s="114"/>
      <c r="E3092" s="52"/>
      <c r="F3092" s="52"/>
      <c r="G3092" s="112"/>
      <c r="H3092" s="58"/>
    </row>
    <row r="3093" spans="2:8" x14ac:dyDescent="0.2">
      <c r="B3093" s="107"/>
      <c r="C3093" s="106"/>
      <c r="D3093" s="114"/>
      <c r="E3093" s="52"/>
      <c r="F3093" s="52"/>
      <c r="G3093" s="112"/>
      <c r="H3093" s="58"/>
    </row>
    <row r="3094" spans="2:8" x14ac:dyDescent="0.2">
      <c r="B3094" s="107"/>
      <c r="C3094" s="106"/>
      <c r="D3094" s="114"/>
      <c r="E3094" s="52"/>
      <c r="F3094" s="52"/>
      <c r="G3094" s="112"/>
      <c r="H3094" s="58"/>
    </row>
    <row r="3095" spans="2:8" x14ac:dyDescent="0.2">
      <c r="B3095" s="107"/>
      <c r="C3095" s="106"/>
      <c r="D3095" s="114"/>
      <c r="E3095" s="52"/>
      <c r="F3095" s="52"/>
      <c r="G3095" s="112"/>
      <c r="H3095" s="58"/>
    </row>
    <row r="3096" spans="2:8" x14ac:dyDescent="0.2">
      <c r="B3096" s="107"/>
      <c r="C3096" s="106"/>
      <c r="D3096" s="114"/>
      <c r="E3096" s="52"/>
      <c r="F3096" s="52"/>
      <c r="G3096" s="112"/>
      <c r="H3096" s="58"/>
    </row>
    <row r="3097" spans="2:8" x14ac:dyDescent="0.2">
      <c r="B3097" s="107"/>
      <c r="C3097" s="106"/>
      <c r="D3097" s="114"/>
      <c r="E3097" s="52"/>
      <c r="F3097" s="52"/>
      <c r="G3097" s="112"/>
      <c r="H3097" s="58"/>
    </row>
    <row r="3098" spans="2:8" x14ac:dyDescent="0.2">
      <c r="B3098" s="107"/>
      <c r="C3098" s="106"/>
      <c r="D3098" s="114"/>
      <c r="E3098" s="52"/>
      <c r="F3098" s="52"/>
      <c r="G3098" s="112"/>
      <c r="H3098" s="58"/>
    </row>
    <row r="3099" spans="2:8" x14ac:dyDescent="0.2">
      <c r="B3099" s="107"/>
      <c r="C3099" s="106"/>
      <c r="D3099" s="114"/>
      <c r="E3099" s="52"/>
      <c r="F3099" s="52"/>
      <c r="G3099" s="112"/>
      <c r="H3099" s="58"/>
    </row>
    <row r="3100" spans="2:8" x14ac:dyDescent="0.2">
      <c r="B3100" s="107"/>
      <c r="C3100" s="106"/>
      <c r="D3100" s="114"/>
      <c r="E3100" s="52"/>
      <c r="F3100" s="52"/>
      <c r="G3100" s="112"/>
      <c r="H3100" s="58"/>
    </row>
    <row r="3101" spans="2:8" x14ac:dyDescent="0.2">
      <c r="B3101" s="105"/>
      <c r="C3101" s="106"/>
      <c r="D3101" s="114"/>
      <c r="E3101" s="52"/>
      <c r="F3101" s="52"/>
      <c r="G3101" s="112"/>
      <c r="H3101" s="58"/>
    </row>
    <row r="3102" spans="2:8" x14ac:dyDescent="0.2">
      <c r="B3102" s="107"/>
      <c r="C3102" s="106"/>
      <c r="D3102" s="114"/>
      <c r="E3102" s="52"/>
      <c r="F3102" s="52"/>
      <c r="G3102" s="112"/>
      <c r="H3102" s="58"/>
    </row>
    <row r="3103" spans="2:8" x14ac:dyDescent="0.2">
      <c r="B3103" s="107"/>
      <c r="C3103" s="106"/>
      <c r="D3103" s="114"/>
      <c r="E3103" s="52"/>
      <c r="F3103" s="52"/>
      <c r="G3103" s="112"/>
      <c r="H3103" s="58"/>
    </row>
    <row r="3104" spans="2:8" x14ac:dyDescent="0.2">
      <c r="B3104" s="107"/>
      <c r="C3104" s="106"/>
      <c r="D3104" s="114"/>
      <c r="E3104" s="52"/>
      <c r="F3104" s="52"/>
      <c r="G3104" s="112"/>
      <c r="H3104" s="58"/>
    </row>
    <row r="3105" spans="2:8" x14ac:dyDescent="0.2">
      <c r="B3105" s="107"/>
      <c r="C3105" s="106"/>
      <c r="D3105" s="114"/>
      <c r="E3105" s="52"/>
      <c r="F3105" s="52"/>
      <c r="G3105" s="112"/>
      <c r="H3105" s="58"/>
    </row>
    <row r="3106" spans="2:8" x14ac:dyDescent="0.2">
      <c r="B3106" s="105"/>
      <c r="C3106" s="106"/>
      <c r="D3106" s="114"/>
      <c r="E3106" s="52"/>
      <c r="F3106" s="52"/>
      <c r="G3106" s="112"/>
      <c r="H3106" s="58"/>
    </row>
    <row r="3107" spans="2:8" x14ac:dyDescent="0.2">
      <c r="B3107" s="107"/>
      <c r="C3107" s="106"/>
      <c r="D3107" s="114"/>
      <c r="E3107" s="52"/>
      <c r="F3107" s="52"/>
      <c r="G3107" s="112"/>
      <c r="H3107" s="58"/>
    </row>
    <row r="3108" spans="2:8" x14ac:dyDescent="0.2">
      <c r="B3108" s="107"/>
      <c r="C3108" s="106"/>
      <c r="D3108" s="114"/>
      <c r="E3108" s="52"/>
      <c r="F3108" s="52"/>
      <c r="G3108" s="112"/>
      <c r="H3108" s="58"/>
    </row>
    <row r="3109" spans="2:8" x14ac:dyDescent="0.2">
      <c r="B3109" s="107"/>
      <c r="C3109" s="106"/>
      <c r="D3109" s="114"/>
      <c r="E3109" s="52"/>
      <c r="F3109" s="52"/>
      <c r="G3109" s="112"/>
      <c r="H3109" s="58"/>
    </row>
    <row r="3110" spans="2:8" x14ac:dyDescent="0.2">
      <c r="B3110" s="107"/>
      <c r="C3110" s="106"/>
      <c r="D3110" s="114"/>
      <c r="E3110" s="52"/>
      <c r="F3110" s="52"/>
      <c r="G3110" s="112"/>
      <c r="H3110" s="58"/>
    </row>
    <row r="3111" spans="2:8" x14ac:dyDescent="0.2">
      <c r="B3111" s="105"/>
      <c r="C3111" s="106"/>
      <c r="D3111" s="114"/>
      <c r="E3111" s="52"/>
      <c r="F3111" s="52"/>
      <c r="G3111" s="112"/>
      <c r="H3111" s="58"/>
    </row>
    <row r="3112" spans="2:8" x14ac:dyDescent="0.2">
      <c r="B3112" s="107"/>
      <c r="C3112" s="106"/>
      <c r="D3112" s="114"/>
      <c r="E3112" s="52"/>
      <c r="F3112" s="52"/>
      <c r="G3112" s="112"/>
      <c r="H3112" s="58"/>
    </row>
    <row r="3113" spans="2:8" x14ac:dyDescent="0.2">
      <c r="B3113" s="107"/>
      <c r="C3113" s="106"/>
      <c r="D3113" s="114"/>
      <c r="E3113" s="52"/>
      <c r="F3113" s="52"/>
      <c r="G3113" s="112"/>
      <c r="H3113" s="58"/>
    </row>
    <row r="3114" spans="2:8" x14ac:dyDescent="0.2">
      <c r="B3114" s="107"/>
      <c r="C3114" s="106"/>
      <c r="D3114" s="114"/>
      <c r="E3114" s="52"/>
      <c r="F3114" s="52"/>
      <c r="G3114" s="112"/>
      <c r="H3114" s="58"/>
    </row>
    <row r="3115" spans="2:8" x14ac:dyDescent="0.2">
      <c r="B3115" s="107"/>
      <c r="C3115" s="106"/>
      <c r="D3115" s="114"/>
      <c r="E3115" s="52"/>
      <c r="F3115" s="52"/>
      <c r="G3115" s="112"/>
      <c r="H3115" s="58"/>
    </row>
    <row r="3116" spans="2:8" x14ac:dyDescent="0.2">
      <c r="B3116" s="105"/>
      <c r="C3116" s="106"/>
      <c r="D3116" s="114"/>
      <c r="E3116" s="52"/>
      <c r="F3116" s="52"/>
      <c r="G3116" s="112"/>
      <c r="H3116" s="58"/>
    </row>
    <row r="3117" spans="2:8" x14ac:dyDescent="0.2">
      <c r="B3117" s="107"/>
      <c r="C3117" s="106"/>
      <c r="D3117" s="114"/>
      <c r="E3117" s="52"/>
      <c r="F3117" s="52"/>
      <c r="G3117" s="112"/>
      <c r="H3117" s="58"/>
    </row>
    <row r="3118" spans="2:8" x14ac:dyDescent="0.2">
      <c r="B3118" s="107"/>
      <c r="C3118" s="106"/>
      <c r="D3118" s="114"/>
      <c r="E3118" s="52"/>
      <c r="F3118" s="52"/>
      <c r="G3118" s="112"/>
      <c r="H3118" s="58"/>
    </row>
    <row r="3119" spans="2:8" x14ac:dyDescent="0.2">
      <c r="B3119" s="107"/>
      <c r="C3119" s="106"/>
      <c r="D3119" s="114"/>
      <c r="E3119" s="52"/>
      <c r="F3119" s="52"/>
      <c r="G3119" s="112"/>
      <c r="H3119" s="58"/>
    </row>
    <row r="3120" spans="2:8" x14ac:dyDescent="0.2">
      <c r="B3120" s="107"/>
      <c r="C3120" s="106"/>
      <c r="D3120" s="114"/>
      <c r="E3120" s="52"/>
      <c r="F3120" s="52"/>
      <c r="G3120" s="112"/>
      <c r="H3120" s="58"/>
    </row>
    <row r="3121" spans="2:8" x14ac:dyDescent="0.2">
      <c r="B3121" s="105"/>
      <c r="C3121" s="106"/>
      <c r="D3121" s="114"/>
      <c r="E3121" s="52"/>
      <c r="F3121" s="52"/>
      <c r="G3121" s="112"/>
      <c r="H3121" s="58"/>
    </row>
    <row r="3122" spans="2:8" x14ac:dyDescent="0.2">
      <c r="B3122" s="107"/>
      <c r="C3122" s="106"/>
      <c r="D3122" s="114"/>
      <c r="E3122" s="52"/>
      <c r="F3122" s="52"/>
      <c r="G3122" s="112"/>
      <c r="H3122" s="58"/>
    </row>
    <row r="3123" spans="2:8" x14ac:dyDescent="0.2">
      <c r="B3123" s="107"/>
      <c r="C3123" s="106"/>
      <c r="D3123" s="114"/>
      <c r="E3123" s="52"/>
      <c r="F3123" s="52"/>
      <c r="G3123" s="112"/>
      <c r="H3123" s="58"/>
    </row>
    <row r="3124" spans="2:8" x14ac:dyDescent="0.2">
      <c r="B3124" s="107"/>
      <c r="C3124" s="106"/>
      <c r="D3124" s="114"/>
      <c r="E3124" s="52"/>
      <c r="F3124" s="52"/>
      <c r="G3124" s="112"/>
      <c r="H3124" s="58"/>
    </row>
    <row r="3125" spans="2:8" x14ac:dyDescent="0.2">
      <c r="B3125" s="107"/>
      <c r="C3125" s="106"/>
      <c r="D3125" s="114"/>
      <c r="E3125" s="52"/>
      <c r="F3125" s="52"/>
      <c r="G3125" s="112"/>
      <c r="H3125" s="58"/>
    </row>
    <row r="3126" spans="2:8" x14ac:dyDescent="0.2">
      <c r="B3126" s="105"/>
      <c r="C3126" s="106"/>
      <c r="D3126" s="114"/>
      <c r="E3126" s="52"/>
      <c r="F3126" s="52"/>
      <c r="G3126" s="112"/>
      <c r="H3126" s="58"/>
    </row>
    <row r="3127" spans="2:8" x14ac:dyDescent="0.2">
      <c r="B3127" s="107"/>
      <c r="C3127" s="106"/>
      <c r="D3127" s="114"/>
      <c r="E3127" s="52"/>
      <c r="F3127" s="52"/>
      <c r="G3127" s="112"/>
      <c r="H3127" s="58"/>
    </row>
    <row r="3128" spans="2:8" x14ac:dyDescent="0.2">
      <c r="B3128" s="107"/>
      <c r="C3128" s="106"/>
      <c r="D3128" s="114"/>
      <c r="E3128" s="52"/>
      <c r="F3128" s="52"/>
      <c r="G3128" s="112"/>
      <c r="H3128" s="58"/>
    </row>
    <row r="3129" spans="2:8" x14ac:dyDescent="0.2">
      <c r="B3129" s="107"/>
      <c r="C3129" s="106"/>
      <c r="D3129" s="114"/>
      <c r="E3129" s="52"/>
      <c r="F3129" s="52"/>
      <c r="G3129" s="112"/>
      <c r="H3129" s="58"/>
    </row>
    <row r="3130" spans="2:8" x14ac:dyDescent="0.2">
      <c r="B3130" s="107"/>
      <c r="C3130" s="106"/>
      <c r="D3130" s="114"/>
      <c r="E3130" s="52"/>
      <c r="F3130" s="52"/>
      <c r="G3130" s="112"/>
      <c r="H3130" s="58"/>
    </row>
    <row r="3131" spans="2:8" x14ac:dyDescent="0.2">
      <c r="B3131" s="107"/>
      <c r="C3131" s="106"/>
      <c r="D3131" s="114"/>
      <c r="E3131" s="52"/>
      <c r="F3131" s="52"/>
      <c r="G3131" s="112"/>
      <c r="H3131" s="58"/>
    </row>
    <row r="3132" spans="2:8" x14ac:dyDescent="0.2">
      <c r="B3132" s="107"/>
      <c r="C3132" s="106"/>
      <c r="D3132" s="114"/>
      <c r="E3132" s="52"/>
      <c r="F3132" s="52"/>
      <c r="G3132" s="112"/>
      <c r="H3132" s="58"/>
    </row>
    <row r="3133" spans="2:8" x14ac:dyDescent="0.2">
      <c r="B3133" s="107"/>
      <c r="C3133" s="106"/>
      <c r="D3133" s="114"/>
      <c r="E3133" s="52"/>
      <c r="F3133" s="52"/>
      <c r="G3133" s="112"/>
      <c r="H3133" s="58"/>
    </row>
    <row r="3134" spans="2:8" x14ac:dyDescent="0.2">
      <c r="B3134" s="107"/>
      <c r="C3134" s="106"/>
      <c r="D3134" s="114"/>
      <c r="E3134" s="52"/>
      <c r="F3134" s="52"/>
      <c r="G3134" s="112"/>
      <c r="H3134" s="58"/>
    </row>
    <row r="3135" spans="2:8" x14ac:dyDescent="0.2">
      <c r="B3135" s="107"/>
      <c r="C3135" s="106"/>
      <c r="D3135" s="114"/>
      <c r="E3135" s="52"/>
      <c r="F3135" s="52"/>
      <c r="G3135" s="112"/>
      <c r="H3135" s="58"/>
    </row>
    <row r="3136" spans="2:8" x14ac:dyDescent="0.2">
      <c r="B3136" s="107"/>
      <c r="C3136" s="106"/>
      <c r="D3136" s="114"/>
      <c r="E3136" s="52"/>
      <c r="F3136" s="52"/>
      <c r="G3136" s="112"/>
      <c r="H3136" s="58"/>
    </row>
    <row r="3137" spans="2:8" x14ac:dyDescent="0.2">
      <c r="B3137" s="105"/>
      <c r="C3137" s="106"/>
      <c r="D3137" s="114"/>
      <c r="E3137" s="52"/>
      <c r="F3137" s="52"/>
      <c r="G3137" s="112"/>
      <c r="H3137" s="58"/>
    </row>
    <row r="3138" spans="2:8" x14ac:dyDescent="0.2">
      <c r="B3138" s="107"/>
      <c r="C3138" s="106"/>
      <c r="D3138" s="114"/>
      <c r="E3138" s="52"/>
      <c r="F3138" s="52"/>
      <c r="G3138" s="112"/>
      <c r="H3138" s="58"/>
    </row>
    <row r="3139" spans="2:8" x14ac:dyDescent="0.2">
      <c r="B3139" s="107"/>
      <c r="C3139" s="106"/>
      <c r="D3139" s="114"/>
      <c r="E3139" s="52"/>
      <c r="F3139" s="52"/>
      <c r="G3139" s="112"/>
      <c r="H3139" s="58"/>
    </row>
    <row r="3140" spans="2:8" x14ac:dyDescent="0.2">
      <c r="B3140" s="107"/>
      <c r="C3140" s="106"/>
      <c r="D3140" s="114"/>
      <c r="E3140" s="52"/>
      <c r="F3140" s="52"/>
      <c r="G3140" s="112"/>
      <c r="H3140" s="58"/>
    </row>
    <row r="3141" spans="2:8" x14ac:dyDescent="0.2">
      <c r="B3141" s="107"/>
      <c r="C3141" s="106"/>
      <c r="D3141" s="114"/>
      <c r="E3141" s="52"/>
      <c r="F3141" s="52"/>
      <c r="G3141" s="112"/>
      <c r="H3141" s="58"/>
    </row>
    <row r="3142" spans="2:8" x14ac:dyDescent="0.2">
      <c r="B3142" s="107"/>
      <c r="C3142" s="106"/>
      <c r="D3142" s="114"/>
      <c r="E3142" s="52"/>
      <c r="F3142" s="52"/>
      <c r="G3142" s="112"/>
      <c r="H3142" s="58"/>
    </row>
    <row r="3143" spans="2:8" x14ac:dyDescent="0.2">
      <c r="B3143" s="107"/>
      <c r="C3143" s="106"/>
      <c r="D3143" s="114"/>
      <c r="E3143" s="52"/>
      <c r="F3143" s="52"/>
      <c r="G3143" s="112"/>
      <c r="H3143" s="58"/>
    </row>
    <row r="3144" spans="2:8" x14ac:dyDescent="0.2">
      <c r="B3144" s="105"/>
      <c r="C3144" s="106"/>
      <c r="D3144" s="114"/>
      <c r="E3144" s="52"/>
      <c r="F3144" s="52"/>
      <c r="G3144" s="112"/>
      <c r="H3144" s="58"/>
    </row>
    <row r="3145" spans="2:8" x14ac:dyDescent="0.2">
      <c r="B3145" s="107"/>
      <c r="C3145" s="106"/>
      <c r="D3145" s="114"/>
      <c r="E3145" s="52"/>
      <c r="F3145" s="52"/>
      <c r="G3145" s="112"/>
      <c r="H3145" s="58"/>
    </row>
    <row r="3146" spans="2:8" x14ac:dyDescent="0.2">
      <c r="B3146" s="107"/>
      <c r="C3146" s="106"/>
      <c r="D3146" s="114"/>
      <c r="E3146" s="52"/>
      <c r="F3146" s="52"/>
      <c r="G3146" s="112"/>
      <c r="H3146" s="58"/>
    </row>
    <row r="3147" spans="2:8" x14ac:dyDescent="0.2">
      <c r="B3147" s="107"/>
      <c r="C3147" s="106"/>
      <c r="D3147" s="114"/>
      <c r="E3147" s="52"/>
      <c r="F3147" s="52"/>
      <c r="G3147" s="112"/>
      <c r="H3147" s="58"/>
    </row>
    <row r="3148" spans="2:8" x14ac:dyDescent="0.2">
      <c r="B3148" s="107"/>
      <c r="C3148" s="106"/>
      <c r="D3148" s="114"/>
      <c r="E3148" s="52"/>
      <c r="F3148" s="52"/>
      <c r="G3148" s="112"/>
      <c r="H3148" s="58"/>
    </row>
    <row r="3149" spans="2:8" x14ac:dyDescent="0.2">
      <c r="B3149" s="107"/>
      <c r="C3149" s="106"/>
      <c r="D3149" s="114"/>
      <c r="E3149" s="52"/>
      <c r="F3149" s="52"/>
      <c r="G3149" s="112"/>
      <c r="H3149" s="58"/>
    </row>
    <row r="3150" spans="2:8" x14ac:dyDescent="0.2">
      <c r="B3150" s="107"/>
      <c r="C3150" s="106"/>
      <c r="D3150" s="114"/>
      <c r="E3150" s="52"/>
      <c r="F3150" s="52"/>
      <c r="G3150" s="112"/>
      <c r="H3150" s="58"/>
    </row>
    <row r="3151" spans="2:8" x14ac:dyDescent="0.2">
      <c r="B3151" s="105"/>
      <c r="C3151" s="106"/>
      <c r="D3151" s="114"/>
      <c r="E3151" s="52"/>
      <c r="F3151" s="52"/>
      <c r="G3151" s="112"/>
      <c r="H3151" s="58"/>
    </row>
    <row r="3152" spans="2:8" x14ac:dyDescent="0.2">
      <c r="B3152" s="107"/>
      <c r="C3152" s="106"/>
      <c r="D3152" s="114"/>
      <c r="E3152" s="52"/>
      <c r="F3152" s="52"/>
      <c r="G3152" s="112"/>
      <c r="H3152" s="58"/>
    </row>
    <row r="3153" spans="2:8" x14ac:dyDescent="0.2">
      <c r="B3153" s="107"/>
      <c r="C3153" s="106"/>
      <c r="D3153" s="114"/>
      <c r="E3153" s="52"/>
      <c r="F3153" s="52"/>
      <c r="G3153" s="112"/>
      <c r="H3153" s="58"/>
    </row>
    <row r="3154" spans="2:8" x14ac:dyDescent="0.2">
      <c r="B3154" s="107"/>
      <c r="C3154" s="106"/>
      <c r="D3154" s="114"/>
      <c r="E3154" s="52"/>
      <c r="F3154" s="52"/>
      <c r="G3154" s="112"/>
      <c r="H3154" s="58"/>
    </row>
    <row r="3155" spans="2:8" x14ac:dyDescent="0.2">
      <c r="B3155" s="107"/>
      <c r="C3155" s="106"/>
      <c r="D3155" s="114"/>
      <c r="E3155" s="52"/>
      <c r="F3155" s="52"/>
      <c r="G3155" s="112"/>
      <c r="H3155" s="58"/>
    </row>
    <row r="3156" spans="2:8" x14ac:dyDescent="0.2">
      <c r="B3156" s="107"/>
      <c r="C3156" s="106"/>
      <c r="D3156" s="114"/>
      <c r="E3156" s="52"/>
      <c r="F3156" s="52"/>
      <c r="G3156" s="112"/>
      <c r="H3156" s="58"/>
    </row>
    <row r="3157" spans="2:8" x14ac:dyDescent="0.2">
      <c r="B3157" s="107"/>
      <c r="C3157" s="106"/>
      <c r="D3157" s="114"/>
      <c r="E3157" s="52"/>
      <c r="F3157" s="52"/>
      <c r="G3157" s="112"/>
      <c r="H3157" s="58"/>
    </row>
    <row r="3158" spans="2:8" x14ac:dyDescent="0.2">
      <c r="B3158" s="107"/>
      <c r="C3158" s="106"/>
      <c r="D3158" s="114"/>
      <c r="E3158" s="52"/>
      <c r="F3158" s="52"/>
      <c r="G3158" s="112"/>
      <c r="H3158" s="58"/>
    </row>
    <row r="3159" spans="2:8" x14ac:dyDescent="0.2">
      <c r="B3159" s="107"/>
      <c r="C3159" s="106"/>
      <c r="D3159" s="114"/>
      <c r="E3159" s="52"/>
      <c r="F3159" s="52"/>
      <c r="G3159" s="112"/>
      <c r="H3159" s="58"/>
    </row>
    <row r="3160" spans="2:8" x14ac:dyDescent="0.2">
      <c r="B3160" s="105"/>
      <c r="C3160" s="106"/>
      <c r="D3160" s="114"/>
      <c r="E3160" s="52"/>
      <c r="F3160" s="52"/>
      <c r="G3160" s="112"/>
      <c r="H3160" s="58"/>
    </row>
    <row r="3161" spans="2:8" x14ac:dyDescent="0.2">
      <c r="B3161" s="107"/>
      <c r="C3161" s="106"/>
      <c r="D3161" s="114"/>
      <c r="E3161" s="52"/>
      <c r="F3161" s="52"/>
      <c r="G3161" s="112"/>
      <c r="H3161" s="58"/>
    </row>
    <row r="3162" spans="2:8" x14ac:dyDescent="0.2">
      <c r="B3162" s="107"/>
      <c r="C3162" s="106"/>
      <c r="D3162" s="114"/>
      <c r="E3162" s="52"/>
      <c r="F3162" s="52"/>
      <c r="G3162" s="112"/>
      <c r="H3162" s="58"/>
    </row>
    <row r="3163" spans="2:8" x14ac:dyDescent="0.2">
      <c r="B3163" s="107"/>
      <c r="C3163" s="106"/>
      <c r="D3163" s="114"/>
      <c r="E3163" s="52"/>
      <c r="F3163" s="52"/>
      <c r="G3163" s="112"/>
      <c r="H3163" s="58"/>
    </row>
    <row r="3164" spans="2:8" x14ac:dyDescent="0.2">
      <c r="B3164" s="107"/>
      <c r="C3164" s="106"/>
      <c r="D3164" s="114"/>
      <c r="E3164" s="52"/>
      <c r="F3164" s="52"/>
      <c r="G3164" s="112"/>
      <c r="H3164" s="58"/>
    </row>
    <row r="3165" spans="2:8" x14ac:dyDescent="0.2">
      <c r="B3165" s="107"/>
      <c r="C3165" s="106"/>
      <c r="D3165" s="114"/>
      <c r="E3165" s="52"/>
      <c r="F3165" s="52"/>
      <c r="G3165" s="112"/>
      <c r="H3165" s="58"/>
    </row>
    <row r="3166" spans="2:8" x14ac:dyDescent="0.2">
      <c r="B3166" s="107"/>
      <c r="C3166" s="106"/>
      <c r="D3166" s="114"/>
      <c r="E3166" s="52"/>
      <c r="F3166" s="52"/>
      <c r="G3166" s="112"/>
      <c r="H3166" s="58"/>
    </row>
    <row r="3167" spans="2:8" x14ac:dyDescent="0.2">
      <c r="B3167" s="107"/>
      <c r="C3167" s="106"/>
      <c r="D3167" s="114"/>
      <c r="E3167" s="52"/>
      <c r="F3167" s="52"/>
      <c r="G3167" s="112"/>
      <c r="H3167" s="58"/>
    </row>
    <row r="3168" spans="2:8" x14ac:dyDescent="0.2">
      <c r="B3168" s="107"/>
      <c r="C3168" s="106"/>
      <c r="D3168" s="114"/>
      <c r="E3168" s="52"/>
      <c r="F3168" s="52"/>
      <c r="G3168" s="112"/>
      <c r="H3168" s="58"/>
    </row>
    <row r="3169" spans="2:8" x14ac:dyDescent="0.2">
      <c r="B3169" s="107"/>
      <c r="C3169" s="106"/>
      <c r="D3169" s="114"/>
      <c r="E3169" s="52"/>
      <c r="F3169" s="52"/>
      <c r="G3169" s="112"/>
      <c r="H3169" s="58"/>
    </row>
    <row r="3170" spans="2:8" x14ac:dyDescent="0.2">
      <c r="B3170" s="107"/>
      <c r="C3170" s="106"/>
      <c r="D3170" s="114"/>
      <c r="E3170" s="52"/>
      <c r="F3170" s="52"/>
      <c r="G3170" s="112"/>
      <c r="H3170" s="58"/>
    </row>
    <row r="3171" spans="2:8" x14ac:dyDescent="0.2">
      <c r="B3171" s="107"/>
      <c r="C3171" s="106"/>
      <c r="D3171" s="114"/>
      <c r="E3171" s="52"/>
      <c r="F3171" s="52"/>
      <c r="G3171" s="112"/>
      <c r="H3171" s="58"/>
    </row>
    <row r="3172" spans="2:8" x14ac:dyDescent="0.2">
      <c r="B3172" s="107"/>
      <c r="C3172" s="106"/>
      <c r="D3172" s="114"/>
      <c r="E3172" s="52"/>
      <c r="F3172" s="52"/>
      <c r="G3172" s="112"/>
      <c r="H3172" s="58"/>
    </row>
    <row r="3173" spans="2:8" x14ac:dyDescent="0.2">
      <c r="B3173" s="107"/>
      <c r="C3173" s="106"/>
      <c r="D3173" s="114"/>
      <c r="E3173" s="52"/>
      <c r="F3173" s="52"/>
      <c r="G3173" s="112"/>
      <c r="H3173" s="58"/>
    </row>
    <row r="3174" spans="2:8" x14ac:dyDescent="0.2">
      <c r="B3174" s="107"/>
      <c r="C3174" s="106"/>
      <c r="D3174" s="114"/>
      <c r="E3174" s="52"/>
      <c r="F3174" s="52"/>
      <c r="G3174" s="112"/>
      <c r="H3174" s="58"/>
    </row>
    <row r="3175" spans="2:8" x14ac:dyDescent="0.2">
      <c r="B3175" s="105"/>
      <c r="C3175" s="106"/>
      <c r="D3175" s="114"/>
      <c r="E3175" s="52"/>
      <c r="F3175" s="52"/>
      <c r="G3175" s="112"/>
      <c r="H3175" s="58"/>
    </row>
    <row r="3176" spans="2:8" x14ac:dyDescent="0.2">
      <c r="B3176" s="107"/>
      <c r="C3176" s="106"/>
      <c r="D3176" s="114"/>
      <c r="E3176" s="52"/>
      <c r="F3176" s="52"/>
      <c r="G3176" s="112"/>
      <c r="H3176" s="58"/>
    </row>
    <row r="3177" spans="2:8" x14ac:dyDescent="0.2">
      <c r="B3177" s="107"/>
      <c r="C3177" s="106"/>
      <c r="D3177" s="114"/>
      <c r="E3177" s="52"/>
      <c r="F3177" s="52"/>
      <c r="G3177" s="112"/>
      <c r="H3177" s="58"/>
    </row>
    <row r="3178" spans="2:8" x14ac:dyDescent="0.2">
      <c r="B3178" s="107"/>
      <c r="C3178" s="106"/>
      <c r="D3178" s="114"/>
      <c r="E3178" s="52"/>
      <c r="F3178" s="52"/>
      <c r="G3178" s="112"/>
      <c r="H3178" s="58"/>
    </row>
    <row r="3179" spans="2:8" x14ac:dyDescent="0.2">
      <c r="B3179" s="107"/>
      <c r="C3179" s="106"/>
      <c r="D3179" s="114"/>
      <c r="E3179" s="52"/>
      <c r="F3179" s="52"/>
      <c r="G3179" s="112"/>
      <c r="H3179" s="58"/>
    </row>
    <row r="3180" spans="2:8" x14ac:dyDescent="0.2">
      <c r="B3180" s="107"/>
      <c r="C3180" s="106"/>
      <c r="D3180" s="114"/>
      <c r="E3180" s="52"/>
      <c r="F3180" s="52"/>
      <c r="G3180" s="112"/>
      <c r="H3180" s="58"/>
    </row>
    <row r="3181" spans="2:8" x14ac:dyDescent="0.2">
      <c r="B3181" s="107"/>
      <c r="C3181" s="106"/>
      <c r="D3181" s="114"/>
      <c r="E3181" s="52"/>
      <c r="F3181" s="52"/>
      <c r="G3181" s="112"/>
      <c r="H3181" s="58"/>
    </row>
    <row r="3182" spans="2:8" x14ac:dyDescent="0.2">
      <c r="B3182" s="107"/>
      <c r="C3182" s="106"/>
      <c r="D3182" s="114"/>
      <c r="E3182" s="52"/>
      <c r="F3182" s="52"/>
      <c r="G3182" s="112"/>
      <c r="H3182" s="58"/>
    </row>
    <row r="3183" spans="2:8" x14ac:dyDescent="0.2">
      <c r="B3183" s="107"/>
      <c r="C3183" s="106"/>
      <c r="D3183" s="114"/>
      <c r="E3183" s="52"/>
      <c r="F3183" s="52"/>
      <c r="G3183" s="112"/>
      <c r="H3183" s="58"/>
    </row>
    <row r="3184" spans="2:8" x14ac:dyDescent="0.2">
      <c r="B3184" s="107"/>
      <c r="C3184" s="106"/>
      <c r="D3184" s="114"/>
      <c r="E3184" s="52"/>
      <c r="F3184" s="52"/>
      <c r="G3184" s="112"/>
      <c r="H3184" s="58"/>
    </row>
    <row r="3185" spans="2:8" x14ac:dyDescent="0.2">
      <c r="B3185" s="107"/>
      <c r="C3185" s="106"/>
      <c r="D3185" s="114"/>
      <c r="E3185" s="52"/>
      <c r="F3185" s="52"/>
      <c r="G3185" s="112"/>
      <c r="H3185" s="58"/>
    </row>
    <row r="3186" spans="2:8" x14ac:dyDescent="0.2">
      <c r="B3186" s="105"/>
      <c r="C3186" s="106"/>
      <c r="D3186" s="114"/>
      <c r="E3186" s="52"/>
      <c r="F3186" s="52"/>
      <c r="G3186" s="112"/>
      <c r="H3186" s="58"/>
    </row>
    <row r="3187" spans="2:8" x14ac:dyDescent="0.2">
      <c r="B3187" s="107"/>
      <c r="C3187" s="106"/>
      <c r="D3187" s="114"/>
      <c r="E3187" s="52"/>
      <c r="F3187" s="52"/>
      <c r="G3187" s="112"/>
      <c r="H3187" s="58"/>
    </row>
    <row r="3188" spans="2:8" x14ac:dyDescent="0.2">
      <c r="B3188" s="107"/>
      <c r="C3188" s="106"/>
      <c r="D3188" s="114"/>
      <c r="E3188" s="52"/>
      <c r="F3188" s="52"/>
      <c r="G3188" s="112"/>
      <c r="H3188" s="58"/>
    </row>
    <row r="3189" spans="2:8" x14ac:dyDescent="0.2">
      <c r="B3189" s="107"/>
      <c r="C3189" s="106"/>
      <c r="D3189" s="114"/>
      <c r="E3189" s="52"/>
      <c r="F3189" s="52"/>
      <c r="G3189" s="112"/>
      <c r="H3189" s="58"/>
    </row>
    <row r="3190" spans="2:8" x14ac:dyDescent="0.2">
      <c r="B3190" s="107"/>
      <c r="C3190" s="106"/>
      <c r="D3190" s="114"/>
      <c r="E3190" s="52"/>
      <c r="F3190" s="52"/>
      <c r="G3190" s="112"/>
      <c r="H3190" s="58"/>
    </row>
    <row r="3191" spans="2:8" x14ac:dyDescent="0.2">
      <c r="B3191" s="107"/>
      <c r="C3191" s="106"/>
      <c r="D3191" s="114"/>
      <c r="E3191" s="52"/>
      <c r="F3191" s="52"/>
      <c r="G3191" s="112"/>
      <c r="H3191" s="58"/>
    </row>
    <row r="3192" spans="2:8" x14ac:dyDescent="0.2">
      <c r="B3192" s="107"/>
      <c r="C3192" s="106"/>
      <c r="D3192" s="114"/>
      <c r="E3192" s="52"/>
      <c r="F3192" s="52"/>
      <c r="G3192" s="112"/>
      <c r="H3192" s="58"/>
    </row>
    <row r="3193" spans="2:8" x14ac:dyDescent="0.2">
      <c r="B3193" s="107"/>
      <c r="C3193" s="106"/>
      <c r="D3193" s="114"/>
      <c r="E3193" s="52"/>
      <c r="F3193" s="52"/>
      <c r="G3193" s="112"/>
      <c r="H3193" s="58"/>
    </row>
    <row r="3194" spans="2:8" x14ac:dyDescent="0.2">
      <c r="B3194" s="107"/>
      <c r="C3194" s="106"/>
      <c r="D3194" s="114"/>
      <c r="E3194" s="52"/>
      <c r="F3194" s="52"/>
      <c r="G3194" s="112"/>
      <c r="H3194" s="58"/>
    </row>
    <row r="3195" spans="2:8" x14ac:dyDescent="0.2">
      <c r="B3195" s="107"/>
      <c r="C3195" s="106"/>
      <c r="D3195" s="114"/>
      <c r="E3195" s="52"/>
      <c r="F3195" s="52"/>
      <c r="G3195" s="112"/>
      <c r="H3195" s="58"/>
    </row>
    <row r="3196" spans="2:8" x14ac:dyDescent="0.2">
      <c r="B3196" s="107"/>
      <c r="C3196" s="106"/>
      <c r="D3196" s="114"/>
      <c r="E3196" s="52"/>
      <c r="F3196" s="52"/>
      <c r="G3196" s="112"/>
      <c r="H3196" s="58"/>
    </row>
    <row r="3197" spans="2:8" x14ac:dyDescent="0.2">
      <c r="B3197" s="105"/>
      <c r="C3197" s="106"/>
      <c r="D3197" s="114"/>
      <c r="E3197" s="52"/>
      <c r="F3197" s="52"/>
      <c r="G3197" s="112"/>
      <c r="H3197" s="58"/>
    </row>
    <row r="3198" spans="2:8" x14ac:dyDescent="0.2">
      <c r="B3198" s="107"/>
      <c r="C3198" s="106"/>
      <c r="D3198" s="114"/>
      <c r="E3198" s="52"/>
      <c r="F3198" s="52"/>
      <c r="G3198" s="112"/>
      <c r="H3198" s="58"/>
    </row>
    <row r="3199" spans="2:8" x14ac:dyDescent="0.2">
      <c r="B3199" s="107"/>
      <c r="C3199" s="106"/>
      <c r="D3199" s="114"/>
      <c r="E3199" s="52"/>
      <c r="F3199" s="52"/>
      <c r="G3199" s="112"/>
      <c r="H3199" s="58"/>
    </row>
    <row r="3200" spans="2:8" x14ac:dyDescent="0.2">
      <c r="B3200" s="107"/>
      <c r="C3200" s="106"/>
      <c r="D3200" s="114"/>
      <c r="E3200" s="52"/>
      <c r="F3200" s="52"/>
      <c r="G3200" s="112"/>
      <c r="H3200" s="58"/>
    </row>
    <row r="3201" spans="2:8" x14ac:dyDescent="0.2">
      <c r="B3201" s="107"/>
      <c r="C3201" s="106"/>
      <c r="D3201" s="114"/>
      <c r="E3201" s="52"/>
      <c r="F3201" s="52"/>
      <c r="G3201" s="112"/>
      <c r="H3201" s="58"/>
    </row>
    <row r="3202" spans="2:8" x14ac:dyDescent="0.2">
      <c r="B3202" s="107"/>
      <c r="C3202" s="106"/>
      <c r="D3202" s="114"/>
      <c r="E3202" s="52"/>
      <c r="F3202" s="52"/>
      <c r="G3202" s="112"/>
      <c r="H3202" s="58"/>
    </row>
    <row r="3203" spans="2:8" x14ac:dyDescent="0.2">
      <c r="B3203" s="107"/>
      <c r="C3203" s="106"/>
      <c r="D3203" s="114"/>
      <c r="E3203" s="52"/>
      <c r="F3203" s="52"/>
      <c r="G3203" s="112"/>
      <c r="H3203" s="58"/>
    </row>
    <row r="3204" spans="2:8" x14ac:dyDescent="0.2">
      <c r="B3204" s="107"/>
      <c r="C3204" s="106"/>
      <c r="D3204" s="114"/>
      <c r="E3204" s="52"/>
      <c r="F3204" s="52"/>
      <c r="G3204" s="112"/>
      <c r="H3204" s="58"/>
    </row>
    <row r="3205" spans="2:8" x14ac:dyDescent="0.2">
      <c r="B3205" s="107"/>
      <c r="C3205" s="106"/>
      <c r="D3205" s="114"/>
      <c r="E3205" s="52"/>
      <c r="F3205" s="52"/>
      <c r="G3205" s="112"/>
      <c r="H3205" s="58"/>
    </row>
    <row r="3206" spans="2:8" x14ac:dyDescent="0.2">
      <c r="B3206" s="107"/>
      <c r="C3206" s="106"/>
      <c r="D3206" s="114"/>
      <c r="E3206" s="52"/>
      <c r="F3206" s="52"/>
      <c r="G3206" s="112"/>
      <c r="H3206" s="58"/>
    </row>
    <row r="3207" spans="2:8" x14ac:dyDescent="0.2">
      <c r="B3207" s="107"/>
      <c r="C3207" s="106"/>
      <c r="D3207" s="114"/>
      <c r="E3207" s="52"/>
      <c r="F3207" s="52"/>
      <c r="G3207" s="112"/>
      <c r="H3207" s="58"/>
    </row>
    <row r="3208" spans="2:8" x14ac:dyDescent="0.2">
      <c r="B3208" s="107"/>
      <c r="C3208" s="106"/>
      <c r="D3208" s="114"/>
      <c r="E3208" s="52"/>
      <c r="F3208" s="52"/>
      <c r="G3208" s="112"/>
      <c r="H3208" s="58"/>
    </row>
    <row r="3209" spans="2:8" x14ac:dyDescent="0.2">
      <c r="B3209" s="107"/>
      <c r="C3209" s="106"/>
      <c r="D3209" s="114"/>
      <c r="E3209" s="52"/>
      <c r="F3209" s="52"/>
      <c r="G3209" s="112"/>
      <c r="H3209" s="58"/>
    </row>
    <row r="3210" spans="2:8" x14ac:dyDescent="0.2">
      <c r="B3210" s="107"/>
      <c r="C3210" s="106"/>
      <c r="D3210" s="114"/>
      <c r="E3210" s="52"/>
      <c r="F3210" s="52"/>
      <c r="G3210" s="112"/>
      <c r="H3210" s="58"/>
    </row>
    <row r="3211" spans="2:8" x14ac:dyDescent="0.2">
      <c r="B3211" s="105"/>
      <c r="C3211" s="106"/>
      <c r="D3211" s="114"/>
      <c r="E3211" s="52"/>
      <c r="F3211" s="52"/>
      <c r="G3211" s="112"/>
      <c r="H3211" s="58"/>
    </row>
    <row r="3212" spans="2:8" x14ac:dyDescent="0.2">
      <c r="B3212" s="107"/>
      <c r="C3212" s="106"/>
      <c r="D3212" s="114"/>
      <c r="E3212" s="52"/>
      <c r="F3212" s="52"/>
      <c r="G3212" s="112"/>
      <c r="H3212" s="58"/>
    </row>
    <row r="3213" spans="2:8" x14ac:dyDescent="0.2">
      <c r="B3213" s="107"/>
      <c r="C3213" s="106"/>
      <c r="D3213" s="114"/>
      <c r="E3213" s="52"/>
      <c r="F3213" s="52"/>
      <c r="G3213" s="112"/>
      <c r="H3213" s="58"/>
    </row>
    <row r="3214" spans="2:8" x14ac:dyDescent="0.2">
      <c r="B3214" s="107"/>
      <c r="C3214" s="106"/>
      <c r="D3214" s="114"/>
      <c r="E3214" s="52"/>
      <c r="F3214" s="52"/>
      <c r="G3214" s="112"/>
      <c r="H3214" s="58"/>
    </row>
    <row r="3215" spans="2:8" x14ac:dyDescent="0.2">
      <c r="B3215" s="107"/>
      <c r="C3215" s="106"/>
      <c r="D3215" s="114"/>
      <c r="E3215" s="52"/>
      <c r="F3215" s="52"/>
      <c r="G3215" s="112"/>
      <c r="H3215" s="58"/>
    </row>
    <row r="3216" spans="2:8" x14ac:dyDescent="0.2">
      <c r="B3216" s="107"/>
      <c r="C3216" s="106"/>
      <c r="D3216" s="114"/>
      <c r="E3216" s="52"/>
      <c r="F3216" s="52"/>
      <c r="G3216" s="112"/>
      <c r="H3216" s="58"/>
    </row>
    <row r="3217" spans="2:8" x14ac:dyDescent="0.2">
      <c r="B3217" s="107"/>
      <c r="C3217" s="106"/>
      <c r="D3217" s="114"/>
      <c r="E3217" s="52"/>
      <c r="F3217" s="52"/>
      <c r="G3217" s="112"/>
      <c r="H3217" s="58"/>
    </row>
    <row r="3218" spans="2:8" x14ac:dyDescent="0.2">
      <c r="B3218" s="107"/>
      <c r="C3218" s="106"/>
      <c r="D3218" s="114"/>
      <c r="E3218" s="52"/>
      <c r="F3218" s="52"/>
      <c r="G3218" s="112"/>
      <c r="H3218" s="58"/>
    </row>
    <row r="3219" spans="2:8" x14ac:dyDescent="0.2">
      <c r="B3219" s="107"/>
      <c r="C3219" s="106"/>
      <c r="D3219" s="114"/>
      <c r="E3219" s="52"/>
      <c r="F3219" s="52"/>
      <c r="G3219" s="112"/>
      <c r="H3219" s="58"/>
    </row>
    <row r="3220" spans="2:8" x14ac:dyDescent="0.2">
      <c r="B3220" s="107"/>
      <c r="C3220" s="106"/>
      <c r="D3220" s="114"/>
      <c r="E3220" s="52"/>
      <c r="F3220" s="52"/>
      <c r="G3220" s="112"/>
      <c r="H3220" s="58"/>
    </row>
    <row r="3221" spans="2:8" x14ac:dyDescent="0.2">
      <c r="B3221" s="107"/>
      <c r="C3221" s="106"/>
      <c r="D3221" s="114"/>
      <c r="E3221" s="52"/>
      <c r="F3221" s="52"/>
      <c r="G3221" s="112"/>
      <c r="H3221" s="58"/>
    </row>
    <row r="3222" spans="2:8" x14ac:dyDescent="0.2">
      <c r="B3222" s="105"/>
      <c r="C3222" s="106"/>
      <c r="D3222" s="114"/>
      <c r="E3222" s="52"/>
      <c r="F3222" s="52"/>
      <c r="G3222" s="112"/>
      <c r="H3222" s="58"/>
    </row>
    <row r="3223" spans="2:8" x14ac:dyDescent="0.2">
      <c r="B3223" s="107"/>
      <c r="C3223" s="106"/>
      <c r="D3223" s="114"/>
      <c r="E3223" s="52"/>
      <c r="F3223" s="52"/>
      <c r="G3223" s="112"/>
      <c r="H3223" s="58"/>
    </row>
    <row r="3224" spans="2:8" x14ac:dyDescent="0.2">
      <c r="B3224" s="107"/>
      <c r="C3224" s="106"/>
      <c r="D3224" s="114"/>
      <c r="E3224" s="52"/>
      <c r="F3224" s="52"/>
      <c r="G3224" s="112"/>
      <c r="H3224" s="58"/>
    </row>
    <row r="3225" spans="2:8" x14ac:dyDescent="0.2">
      <c r="B3225" s="107"/>
      <c r="C3225" s="106"/>
      <c r="D3225" s="114"/>
      <c r="E3225" s="52"/>
      <c r="F3225" s="52"/>
      <c r="G3225" s="112"/>
      <c r="H3225" s="58"/>
    </row>
    <row r="3226" spans="2:8" x14ac:dyDescent="0.2">
      <c r="B3226" s="107"/>
      <c r="C3226" s="106"/>
      <c r="D3226" s="114"/>
      <c r="E3226" s="52"/>
      <c r="F3226" s="52"/>
      <c r="G3226" s="112"/>
      <c r="H3226" s="58"/>
    </row>
    <row r="3227" spans="2:8" x14ac:dyDescent="0.2">
      <c r="B3227" s="107"/>
      <c r="C3227" s="106"/>
      <c r="D3227" s="114"/>
      <c r="E3227" s="52"/>
      <c r="F3227" s="52"/>
      <c r="G3227" s="112"/>
      <c r="H3227" s="58"/>
    </row>
    <row r="3228" spans="2:8" x14ac:dyDescent="0.2">
      <c r="B3228" s="107"/>
      <c r="C3228" s="106"/>
      <c r="D3228" s="114"/>
      <c r="E3228" s="52"/>
      <c r="F3228" s="52"/>
      <c r="G3228" s="112"/>
      <c r="H3228" s="58"/>
    </row>
    <row r="3229" spans="2:8" x14ac:dyDescent="0.2">
      <c r="B3229" s="107"/>
      <c r="C3229" s="106"/>
      <c r="D3229" s="114"/>
      <c r="E3229" s="52"/>
      <c r="F3229" s="52"/>
      <c r="G3229" s="112"/>
      <c r="H3229" s="58"/>
    </row>
    <row r="3230" spans="2:8" x14ac:dyDescent="0.2">
      <c r="B3230" s="107"/>
      <c r="C3230" s="106"/>
      <c r="D3230" s="114"/>
      <c r="E3230" s="52"/>
      <c r="F3230" s="52"/>
      <c r="G3230" s="112"/>
      <c r="H3230" s="58"/>
    </row>
    <row r="3231" spans="2:8" x14ac:dyDescent="0.2">
      <c r="B3231" s="107"/>
      <c r="C3231" s="106"/>
      <c r="D3231" s="114"/>
      <c r="E3231" s="52"/>
      <c r="F3231" s="52"/>
      <c r="G3231" s="112"/>
      <c r="H3231" s="58"/>
    </row>
    <row r="3232" spans="2:8" x14ac:dyDescent="0.2">
      <c r="B3232" s="107"/>
      <c r="C3232" s="106"/>
      <c r="D3232" s="114"/>
      <c r="E3232" s="52"/>
      <c r="F3232" s="52"/>
      <c r="G3232" s="112"/>
      <c r="H3232" s="58"/>
    </row>
    <row r="3233" spans="2:8" x14ac:dyDescent="0.2">
      <c r="B3233" s="105"/>
      <c r="C3233" s="106"/>
      <c r="D3233" s="114"/>
      <c r="E3233" s="52"/>
      <c r="F3233" s="52"/>
      <c r="G3233" s="112"/>
      <c r="H3233" s="58"/>
    </row>
    <row r="3234" spans="2:8" x14ac:dyDescent="0.2">
      <c r="B3234" s="107"/>
      <c r="C3234" s="106"/>
      <c r="D3234" s="114"/>
      <c r="E3234" s="52"/>
      <c r="F3234" s="52"/>
      <c r="G3234" s="112"/>
      <c r="H3234" s="58"/>
    </row>
    <row r="3235" spans="2:8" x14ac:dyDescent="0.2">
      <c r="B3235" s="107"/>
      <c r="C3235" s="106"/>
      <c r="D3235" s="114"/>
      <c r="E3235" s="52"/>
      <c r="F3235" s="52"/>
      <c r="G3235" s="112"/>
      <c r="H3235" s="58"/>
    </row>
    <row r="3236" spans="2:8" x14ac:dyDescent="0.2">
      <c r="B3236" s="107"/>
      <c r="C3236" s="106"/>
      <c r="D3236" s="114"/>
      <c r="E3236" s="52"/>
      <c r="F3236" s="52"/>
      <c r="G3236" s="112"/>
      <c r="H3236" s="58"/>
    </row>
    <row r="3237" spans="2:8" x14ac:dyDescent="0.2">
      <c r="B3237" s="107"/>
      <c r="C3237" s="106"/>
      <c r="D3237" s="114"/>
      <c r="E3237" s="52"/>
      <c r="F3237" s="52"/>
      <c r="G3237" s="112"/>
      <c r="H3237" s="58"/>
    </row>
    <row r="3238" spans="2:8" x14ac:dyDescent="0.2">
      <c r="B3238" s="105"/>
      <c r="C3238" s="106"/>
      <c r="D3238" s="114"/>
      <c r="E3238" s="52"/>
      <c r="F3238" s="52"/>
      <c r="G3238" s="112"/>
      <c r="H3238" s="58"/>
    </row>
    <row r="3239" spans="2:8" x14ac:dyDescent="0.2">
      <c r="B3239" s="107"/>
      <c r="C3239" s="106"/>
      <c r="D3239" s="114"/>
      <c r="E3239" s="52"/>
      <c r="F3239" s="52"/>
      <c r="G3239" s="112"/>
      <c r="H3239" s="58"/>
    </row>
    <row r="3240" spans="2:8" x14ac:dyDescent="0.2">
      <c r="B3240" s="107"/>
      <c r="C3240" s="106"/>
      <c r="D3240" s="114"/>
      <c r="E3240" s="52"/>
      <c r="F3240" s="52"/>
      <c r="G3240" s="112"/>
      <c r="H3240" s="58"/>
    </row>
    <row r="3241" spans="2:8" x14ac:dyDescent="0.2">
      <c r="B3241" s="107"/>
      <c r="C3241" s="106"/>
      <c r="D3241" s="114"/>
      <c r="E3241" s="52"/>
      <c r="F3241" s="52"/>
      <c r="G3241" s="112"/>
      <c r="H3241" s="58"/>
    </row>
    <row r="3242" spans="2:8" x14ac:dyDescent="0.2">
      <c r="B3242" s="107"/>
      <c r="C3242" s="106"/>
      <c r="D3242" s="114"/>
      <c r="E3242" s="52"/>
      <c r="F3242" s="52"/>
      <c r="G3242" s="112"/>
      <c r="H3242" s="58"/>
    </row>
    <row r="3243" spans="2:8" x14ac:dyDescent="0.2">
      <c r="B3243" s="107"/>
      <c r="C3243" s="106"/>
      <c r="D3243" s="114"/>
      <c r="E3243" s="52"/>
      <c r="F3243" s="52"/>
      <c r="G3243" s="112"/>
      <c r="H3243" s="58"/>
    </row>
    <row r="3244" spans="2:8" x14ac:dyDescent="0.2">
      <c r="B3244" s="107"/>
      <c r="C3244" s="106"/>
      <c r="D3244" s="114"/>
      <c r="E3244" s="52"/>
      <c r="F3244" s="52"/>
      <c r="G3244" s="112"/>
      <c r="H3244" s="58"/>
    </row>
    <row r="3245" spans="2:8" x14ac:dyDescent="0.2">
      <c r="B3245" s="107"/>
      <c r="C3245" s="106"/>
      <c r="D3245" s="114"/>
      <c r="E3245" s="52"/>
      <c r="F3245" s="52"/>
      <c r="G3245" s="112"/>
      <c r="H3245" s="58"/>
    </row>
    <row r="3246" spans="2:8" x14ac:dyDescent="0.2">
      <c r="B3246" s="107"/>
      <c r="C3246" s="106"/>
      <c r="D3246" s="114"/>
      <c r="E3246" s="52"/>
      <c r="F3246" s="52"/>
      <c r="G3246" s="112"/>
      <c r="H3246" s="58"/>
    </row>
    <row r="3247" spans="2:8" x14ac:dyDescent="0.2">
      <c r="B3247" s="107"/>
      <c r="C3247" s="106"/>
      <c r="D3247" s="114"/>
      <c r="E3247" s="52"/>
      <c r="F3247" s="52"/>
      <c r="G3247" s="112"/>
      <c r="H3247" s="58"/>
    </row>
    <row r="3248" spans="2:8" x14ac:dyDescent="0.2">
      <c r="B3248" s="107"/>
      <c r="C3248" s="106"/>
      <c r="D3248" s="114"/>
      <c r="E3248" s="52"/>
      <c r="F3248" s="52"/>
      <c r="G3248" s="112"/>
      <c r="H3248" s="58"/>
    </row>
    <row r="3249" spans="2:8" x14ac:dyDescent="0.2">
      <c r="B3249" s="107"/>
      <c r="C3249" s="106"/>
      <c r="D3249" s="114"/>
      <c r="E3249" s="52"/>
      <c r="F3249" s="52"/>
      <c r="G3249" s="112"/>
      <c r="H3249" s="58"/>
    </row>
    <row r="3250" spans="2:8" x14ac:dyDescent="0.2">
      <c r="B3250" s="107"/>
      <c r="C3250" s="106"/>
      <c r="D3250" s="114"/>
      <c r="E3250" s="52"/>
      <c r="F3250" s="52"/>
      <c r="G3250" s="112"/>
      <c r="H3250" s="58"/>
    </row>
    <row r="3251" spans="2:8" x14ac:dyDescent="0.2">
      <c r="B3251" s="105"/>
      <c r="C3251" s="106"/>
      <c r="D3251" s="114"/>
      <c r="E3251" s="52"/>
      <c r="F3251" s="52"/>
      <c r="G3251" s="112"/>
      <c r="H3251" s="58"/>
    </row>
    <row r="3252" spans="2:8" x14ac:dyDescent="0.2">
      <c r="B3252" s="107"/>
      <c r="C3252" s="106"/>
      <c r="D3252" s="114"/>
      <c r="E3252" s="52"/>
      <c r="F3252" s="52"/>
      <c r="G3252" s="112"/>
      <c r="H3252" s="58"/>
    </row>
    <row r="3253" spans="2:8" x14ac:dyDescent="0.2">
      <c r="B3253" s="107"/>
      <c r="C3253" s="106"/>
      <c r="D3253" s="114"/>
      <c r="E3253" s="52"/>
      <c r="F3253" s="52"/>
      <c r="G3253" s="112"/>
      <c r="H3253" s="58"/>
    </row>
    <row r="3254" spans="2:8" x14ac:dyDescent="0.2">
      <c r="B3254" s="107"/>
      <c r="C3254" s="106"/>
      <c r="D3254" s="114"/>
      <c r="E3254" s="52"/>
      <c r="F3254" s="52"/>
      <c r="G3254" s="112"/>
      <c r="H3254" s="58"/>
    </row>
    <row r="3255" spans="2:8" x14ac:dyDescent="0.2">
      <c r="B3255" s="107"/>
      <c r="C3255" s="106"/>
      <c r="D3255" s="114"/>
      <c r="E3255" s="52"/>
      <c r="F3255" s="52"/>
      <c r="G3255" s="112"/>
      <c r="H3255" s="58"/>
    </row>
    <row r="3256" spans="2:8" x14ac:dyDescent="0.2">
      <c r="B3256" s="107"/>
      <c r="C3256" s="106"/>
      <c r="D3256" s="114"/>
      <c r="E3256" s="52"/>
      <c r="F3256" s="52"/>
      <c r="G3256" s="112"/>
      <c r="H3256" s="58"/>
    </row>
    <row r="3257" spans="2:8" x14ac:dyDescent="0.2">
      <c r="B3257" s="107"/>
      <c r="C3257" s="106"/>
      <c r="D3257" s="114"/>
      <c r="E3257" s="52"/>
      <c r="F3257" s="52"/>
      <c r="G3257" s="112"/>
      <c r="H3257" s="58"/>
    </row>
    <row r="3258" spans="2:8" x14ac:dyDescent="0.2">
      <c r="B3258" s="107"/>
      <c r="C3258" s="106"/>
      <c r="D3258" s="114"/>
      <c r="E3258" s="52"/>
      <c r="F3258" s="52"/>
      <c r="G3258" s="112"/>
      <c r="H3258" s="58"/>
    </row>
    <row r="3259" spans="2:8" x14ac:dyDescent="0.2">
      <c r="B3259" s="107"/>
      <c r="C3259" s="106"/>
      <c r="D3259" s="114"/>
      <c r="E3259" s="52"/>
      <c r="F3259" s="52"/>
      <c r="G3259" s="112"/>
      <c r="H3259" s="58"/>
    </row>
    <row r="3260" spans="2:8" x14ac:dyDescent="0.2">
      <c r="B3260" s="107"/>
      <c r="C3260" s="106"/>
      <c r="D3260" s="114"/>
      <c r="E3260" s="52"/>
      <c r="F3260" s="52"/>
      <c r="G3260" s="112"/>
      <c r="H3260" s="58"/>
    </row>
    <row r="3261" spans="2:8" x14ac:dyDescent="0.2">
      <c r="B3261" s="107"/>
      <c r="C3261" s="106"/>
      <c r="D3261" s="114"/>
      <c r="E3261" s="52"/>
      <c r="F3261" s="52"/>
      <c r="G3261" s="112"/>
      <c r="H3261" s="58"/>
    </row>
    <row r="3262" spans="2:8" x14ac:dyDescent="0.2">
      <c r="B3262" s="107"/>
      <c r="C3262" s="106"/>
      <c r="D3262" s="114"/>
      <c r="E3262" s="52"/>
      <c r="F3262" s="52"/>
      <c r="G3262" s="112"/>
      <c r="H3262" s="58"/>
    </row>
    <row r="3263" spans="2:8" x14ac:dyDescent="0.2">
      <c r="B3263" s="107"/>
      <c r="C3263" s="106"/>
      <c r="D3263" s="114"/>
      <c r="E3263" s="52"/>
      <c r="F3263" s="52"/>
      <c r="G3263" s="112"/>
      <c r="H3263" s="58"/>
    </row>
    <row r="3264" spans="2:8" x14ac:dyDescent="0.2">
      <c r="B3264" s="105"/>
      <c r="C3264" s="106"/>
      <c r="D3264" s="114"/>
      <c r="E3264" s="52"/>
      <c r="F3264" s="52"/>
      <c r="G3264" s="112"/>
      <c r="H3264" s="58"/>
    </row>
    <row r="3265" spans="2:8" x14ac:dyDescent="0.2">
      <c r="B3265" s="107"/>
      <c r="C3265" s="106"/>
      <c r="D3265" s="114"/>
      <c r="E3265" s="52"/>
      <c r="F3265" s="52"/>
      <c r="G3265" s="112"/>
      <c r="H3265" s="58"/>
    </row>
    <row r="3266" spans="2:8" x14ac:dyDescent="0.2">
      <c r="B3266" s="107"/>
      <c r="C3266" s="106"/>
      <c r="D3266" s="114"/>
      <c r="E3266" s="52"/>
      <c r="F3266" s="52"/>
      <c r="G3266" s="112"/>
      <c r="H3266" s="58"/>
    </row>
    <row r="3267" spans="2:8" x14ac:dyDescent="0.2">
      <c r="B3267" s="107"/>
      <c r="C3267" s="106"/>
      <c r="D3267" s="114"/>
      <c r="E3267" s="52"/>
      <c r="F3267" s="52"/>
      <c r="G3267" s="112"/>
      <c r="H3267" s="58"/>
    </row>
    <row r="3268" spans="2:8" x14ac:dyDescent="0.2">
      <c r="B3268" s="107"/>
      <c r="C3268" s="106"/>
      <c r="D3268" s="114"/>
      <c r="E3268" s="52"/>
      <c r="F3268" s="52"/>
      <c r="G3268" s="112"/>
      <c r="H3268" s="58"/>
    </row>
    <row r="3269" spans="2:8" x14ac:dyDescent="0.2">
      <c r="B3269" s="107"/>
      <c r="C3269" s="106"/>
      <c r="D3269" s="114"/>
      <c r="E3269" s="52"/>
      <c r="F3269" s="52"/>
      <c r="G3269" s="112"/>
      <c r="H3269" s="58"/>
    </row>
    <row r="3270" spans="2:8" x14ac:dyDescent="0.2">
      <c r="B3270" s="107"/>
      <c r="C3270" s="106"/>
      <c r="D3270" s="114"/>
      <c r="E3270" s="52"/>
      <c r="F3270" s="52"/>
      <c r="G3270" s="112"/>
      <c r="H3270" s="58"/>
    </row>
    <row r="3271" spans="2:8" x14ac:dyDescent="0.2">
      <c r="B3271" s="107"/>
      <c r="C3271" s="106"/>
      <c r="D3271" s="114"/>
      <c r="E3271" s="52"/>
      <c r="F3271" s="52"/>
      <c r="G3271" s="112"/>
      <c r="H3271" s="58"/>
    </row>
    <row r="3272" spans="2:8" x14ac:dyDescent="0.2">
      <c r="B3272" s="107"/>
      <c r="C3272" s="106"/>
      <c r="D3272" s="114"/>
      <c r="E3272" s="52"/>
      <c r="F3272" s="52"/>
      <c r="G3272" s="112"/>
      <c r="H3272" s="58"/>
    </row>
    <row r="3273" spans="2:8" x14ac:dyDescent="0.2">
      <c r="B3273" s="105"/>
      <c r="C3273" s="106"/>
      <c r="D3273" s="114"/>
      <c r="E3273" s="52"/>
      <c r="F3273" s="52"/>
      <c r="G3273" s="112"/>
      <c r="H3273" s="58"/>
    </row>
    <row r="3274" spans="2:8" x14ac:dyDescent="0.2">
      <c r="B3274" s="107"/>
      <c r="C3274" s="106"/>
      <c r="D3274" s="114"/>
      <c r="E3274" s="52"/>
      <c r="F3274" s="52"/>
      <c r="G3274" s="112"/>
      <c r="H3274" s="58"/>
    </row>
    <row r="3275" spans="2:8" x14ac:dyDescent="0.2">
      <c r="B3275" s="107"/>
      <c r="C3275" s="106"/>
      <c r="D3275" s="114"/>
      <c r="E3275" s="52"/>
      <c r="F3275" s="52"/>
      <c r="G3275" s="112"/>
      <c r="H3275" s="58"/>
    </row>
    <row r="3276" spans="2:8" x14ac:dyDescent="0.2">
      <c r="B3276" s="107"/>
      <c r="C3276" s="106"/>
      <c r="D3276" s="114"/>
      <c r="E3276" s="52"/>
      <c r="F3276" s="52"/>
      <c r="G3276" s="112"/>
      <c r="H3276" s="58"/>
    </row>
    <row r="3277" spans="2:8" x14ac:dyDescent="0.2">
      <c r="B3277" s="107"/>
      <c r="C3277" s="106"/>
      <c r="D3277" s="114"/>
      <c r="E3277" s="52"/>
      <c r="F3277" s="52"/>
      <c r="G3277" s="112"/>
      <c r="H3277" s="58"/>
    </row>
    <row r="3278" spans="2:8" x14ac:dyDescent="0.2">
      <c r="B3278" s="107"/>
      <c r="C3278" s="106"/>
      <c r="D3278" s="114"/>
      <c r="E3278" s="52"/>
      <c r="F3278" s="52"/>
      <c r="G3278" s="112"/>
      <c r="H3278" s="58"/>
    </row>
    <row r="3279" spans="2:8" x14ac:dyDescent="0.2">
      <c r="B3279" s="107"/>
      <c r="C3279" s="106"/>
      <c r="D3279" s="114"/>
      <c r="E3279" s="52"/>
      <c r="F3279" s="52"/>
      <c r="G3279" s="112"/>
      <c r="H3279" s="58"/>
    </row>
    <row r="3280" spans="2:8" x14ac:dyDescent="0.2">
      <c r="B3280" s="107"/>
      <c r="C3280" s="106"/>
      <c r="D3280" s="114"/>
      <c r="E3280" s="52"/>
      <c r="F3280" s="52"/>
      <c r="G3280" s="112"/>
      <c r="H3280" s="58"/>
    </row>
    <row r="3281" spans="2:8" x14ac:dyDescent="0.2">
      <c r="B3281" s="107"/>
      <c r="C3281" s="106"/>
      <c r="D3281" s="114"/>
      <c r="E3281" s="52"/>
      <c r="F3281" s="52"/>
      <c r="G3281" s="112"/>
      <c r="H3281" s="58"/>
    </row>
    <row r="3282" spans="2:8" x14ac:dyDescent="0.2">
      <c r="B3282" s="107"/>
      <c r="C3282" s="106"/>
      <c r="D3282" s="114"/>
      <c r="E3282" s="52"/>
      <c r="F3282" s="52"/>
      <c r="G3282" s="112"/>
      <c r="H3282" s="58"/>
    </row>
    <row r="3283" spans="2:8" x14ac:dyDescent="0.2">
      <c r="B3283" s="107"/>
      <c r="C3283" s="106"/>
      <c r="D3283" s="114"/>
      <c r="E3283" s="52"/>
      <c r="F3283" s="52"/>
      <c r="G3283" s="112"/>
      <c r="H3283" s="58"/>
    </row>
    <row r="3284" spans="2:8" x14ac:dyDescent="0.2">
      <c r="B3284" s="105"/>
      <c r="C3284" s="106"/>
      <c r="D3284" s="114"/>
      <c r="E3284" s="52"/>
      <c r="F3284" s="52"/>
      <c r="G3284" s="112"/>
      <c r="H3284" s="58"/>
    </row>
    <row r="3285" spans="2:8" x14ac:dyDescent="0.2">
      <c r="B3285" s="107"/>
      <c r="C3285" s="106"/>
      <c r="D3285" s="114"/>
      <c r="E3285" s="52"/>
      <c r="F3285" s="52"/>
      <c r="G3285" s="112"/>
      <c r="H3285" s="58"/>
    </row>
    <row r="3286" spans="2:8" x14ac:dyDescent="0.2">
      <c r="B3286" s="107"/>
      <c r="C3286" s="106"/>
      <c r="D3286" s="114"/>
      <c r="E3286" s="52"/>
      <c r="F3286" s="52"/>
      <c r="G3286" s="112"/>
      <c r="H3286" s="58"/>
    </row>
    <row r="3287" spans="2:8" x14ac:dyDescent="0.2">
      <c r="B3287" s="107"/>
      <c r="C3287" s="106"/>
      <c r="D3287" s="114"/>
      <c r="E3287" s="52"/>
      <c r="F3287" s="52"/>
      <c r="G3287" s="112"/>
      <c r="H3287" s="58"/>
    </row>
    <row r="3288" spans="2:8" x14ac:dyDescent="0.2">
      <c r="B3288" s="107"/>
      <c r="C3288" s="106"/>
      <c r="D3288" s="114"/>
      <c r="E3288" s="52"/>
      <c r="F3288" s="52"/>
      <c r="G3288" s="112"/>
      <c r="H3288" s="58"/>
    </row>
    <row r="3289" spans="2:8" x14ac:dyDescent="0.2">
      <c r="B3289" s="107"/>
      <c r="C3289" s="106"/>
      <c r="D3289" s="114"/>
      <c r="E3289" s="52"/>
      <c r="F3289" s="52"/>
      <c r="G3289" s="112"/>
      <c r="H3289" s="58"/>
    </row>
    <row r="3290" spans="2:8" x14ac:dyDescent="0.2">
      <c r="B3290" s="107"/>
      <c r="C3290" s="106"/>
      <c r="D3290" s="114"/>
      <c r="E3290" s="52"/>
      <c r="F3290" s="52"/>
      <c r="G3290" s="112"/>
      <c r="H3290" s="58"/>
    </row>
    <row r="3291" spans="2:8" x14ac:dyDescent="0.2">
      <c r="B3291" s="105"/>
      <c r="C3291" s="106"/>
      <c r="D3291" s="114"/>
      <c r="E3291" s="52"/>
      <c r="F3291" s="52"/>
      <c r="G3291" s="112"/>
      <c r="H3291" s="58"/>
    </row>
    <row r="3292" spans="2:8" x14ac:dyDescent="0.2">
      <c r="B3292" s="107"/>
      <c r="C3292" s="106"/>
      <c r="D3292" s="114"/>
      <c r="E3292" s="52"/>
      <c r="F3292" s="52"/>
      <c r="G3292" s="112"/>
      <c r="H3292" s="58"/>
    </row>
    <row r="3293" spans="2:8" x14ac:dyDescent="0.2">
      <c r="B3293" s="107"/>
      <c r="C3293" s="106"/>
      <c r="D3293" s="114"/>
      <c r="E3293" s="52"/>
      <c r="F3293" s="52"/>
      <c r="G3293" s="112"/>
      <c r="H3293" s="58"/>
    </row>
    <row r="3294" spans="2:8" x14ac:dyDescent="0.2">
      <c r="B3294" s="107"/>
      <c r="C3294" s="106"/>
      <c r="D3294" s="114"/>
      <c r="E3294" s="52"/>
      <c r="F3294" s="52"/>
      <c r="G3294" s="112"/>
      <c r="H3294" s="58"/>
    </row>
    <row r="3295" spans="2:8" x14ac:dyDescent="0.2">
      <c r="B3295" s="105"/>
      <c r="C3295" s="106"/>
      <c r="D3295" s="114"/>
      <c r="E3295" s="52"/>
      <c r="F3295" s="52"/>
      <c r="G3295" s="112"/>
      <c r="H3295" s="58"/>
    </row>
    <row r="3296" spans="2:8" x14ac:dyDescent="0.2">
      <c r="B3296" s="107"/>
      <c r="C3296" s="106"/>
      <c r="D3296" s="114"/>
      <c r="E3296" s="52"/>
      <c r="F3296" s="52"/>
      <c r="G3296" s="112"/>
      <c r="H3296" s="58"/>
    </row>
    <row r="3297" spans="2:8" x14ac:dyDescent="0.2">
      <c r="B3297" s="107"/>
      <c r="C3297" s="106"/>
      <c r="D3297" s="114"/>
      <c r="E3297" s="52"/>
      <c r="F3297" s="52"/>
      <c r="G3297" s="112"/>
      <c r="H3297" s="58"/>
    </row>
    <row r="3298" spans="2:8" x14ac:dyDescent="0.2">
      <c r="B3298" s="107"/>
      <c r="C3298" s="106"/>
      <c r="D3298" s="114"/>
      <c r="E3298" s="52"/>
      <c r="F3298" s="52"/>
      <c r="G3298" s="112"/>
      <c r="H3298" s="58"/>
    </row>
    <row r="3299" spans="2:8" x14ac:dyDescent="0.2">
      <c r="B3299" s="107"/>
      <c r="C3299" s="106"/>
      <c r="D3299" s="114"/>
      <c r="E3299" s="52"/>
      <c r="F3299" s="52"/>
      <c r="G3299" s="112"/>
      <c r="H3299" s="58"/>
    </row>
    <row r="3300" spans="2:8" x14ac:dyDescent="0.2">
      <c r="B3300" s="107"/>
      <c r="C3300" s="106"/>
      <c r="D3300" s="114"/>
      <c r="E3300" s="52"/>
      <c r="F3300" s="52"/>
      <c r="G3300" s="112"/>
      <c r="H3300" s="58"/>
    </row>
    <row r="3301" spans="2:8" x14ac:dyDescent="0.2">
      <c r="B3301" s="107"/>
      <c r="C3301" s="106"/>
      <c r="D3301" s="114"/>
      <c r="E3301" s="52"/>
      <c r="F3301" s="52"/>
      <c r="G3301" s="112"/>
      <c r="H3301" s="58"/>
    </row>
    <row r="3302" spans="2:8" x14ac:dyDescent="0.2">
      <c r="B3302" s="107"/>
      <c r="C3302" s="106"/>
      <c r="D3302" s="114"/>
      <c r="E3302" s="52"/>
      <c r="F3302" s="52"/>
      <c r="G3302" s="112"/>
      <c r="H3302" s="58"/>
    </row>
    <row r="3303" spans="2:8" x14ac:dyDescent="0.2">
      <c r="B3303" s="107"/>
      <c r="C3303" s="106"/>
      <c r="D3303" s="114"/>
      <c r="E3303" s="52"/>
      <c r="F3303" s="52"/>
      <c r="G3303" s="112"/>
      <c r="H3303" s="58"/>
    </row>
    <row r="3304" spans="2:8" x14ac:dyDescent="0.2">
      <c r="B3304" s="107"/>
      <c r="C3304" s="106"/>
      <c r="D3304" s="114"/>
      <c r="E3304" s="52"/>
      <c r="F3304" s="52"/>
      <c r="G3304" s="112"/>
      <c r="H3304" s="58"/>
    </row>
    <row r="3305" spans="2:8" x14ac:dyDescent="0.2">
      <c r="B3305" s="107"/>
      <c r="C3305" s="106"/>
      <c r="D3305" s="114"/>
      <c r="E3305" s="52"/>
      <c r="F3305" s="52"/>
      <c r="G3305" s="112"/>
      <c r="H3305" s="58"/>
    </row>
    <row r="3306" spans="2:8" x14ac:dyDescent="0.2">
      <c r="B3306" s="107"/>
      <c r="C3306" s="106"/>
      <c r="D3306" s="114"/>
      <c r="E3306" s="52"/>
      <c r="F3306" s="52"/>
      <c r="G3306" s="112"/>
      <c r="H3306" s="58"/>
    </row>
    <row r="3307" spans="2:8" x14ac:dyDescent="0.2">
      <c r="B3307" s="107"/>
      <c r="C3307" s="106"/>
      <c r="D3307" s="114"/>
      <c r="E3307" s="52"/>
      <c r="F3307" s="52"/>
      <c r="G3307" s="112"/>
      <c r="H3307" s="58"/>
    </row>
    <row r="3308" spans="2:8" x14ac:dyDescent="0.2">
      <c r="B3308" s="107"/>
      <c r="C3308" s="106"/>
      <c r="D3308" s="114"/>
      <c r="E3308" s="52"/>
      <c r="F3308" s="52"/>
      <c r="G3308" s="112"/>
      <c r="H3308" s="58"/>
    </row>
    <row r="3309" spans="2:8" x14ac:dyDescent="0.2">
      <c r="B3309" s="105"/>
      <c r="C3309" s="106"/>
      <c r="D3309" s="114"/>
      <c r="E3309" s="52"/>
      <c r="F3309" s="52"/>
      <c r="G3309" s="112"/>
      <c r="H3309" s="58"/>
    </row>
    <row r="3310" spans="2:8" x14ac:dyDescent="0.2">
      <c r="B3310" s="107"/>
      <c r="C3310" s="106"/>
      <c r="D3310" s="114"/>
      <c r="E3310" s="52"/>
      <c r="F3310" s="52"/>
      <c r="G3310" s="112"/>
      <c r="H3310" s="58"/>
    </row>
    <row r="3311" spans="2:8" x14ac:dyDescent="0.2">
      <c r="B3311" s="107"/>
      <c r="C3311" s="106"/>
      <c r="D3311" s="114"/>
      <c r="E3311" s="52"/>
      <c r="F3311" s="52"/>
      <c r="G3311" s="112"/>
      <c r="H3311" s="58"/>
    </row>
    <row r="3312" spans="2:8" x14ac:dyDescent="0.2">
      <c r="B3312" s="107"/>
      <c r="C3312" s="106"/>
      <c r="D3312" s="114"/>
      <c r="E3312" s="52"/>
      <c r="F3312" s="52"/>
      <c r="G3312" s="112"/>
      <c r="H3312" s="58"/>
    </row>
    <row r="3313" spans="2:8" x14ac:dyDescent="0.2">
      <c r="B3313" s="107"/>
      <c r="C3313" s="106"/>
      <c r="D3313" s="114"/>
      <c r="E3313" s="52"/>
      <c r="F3313" s="52"/>
      <c r="G3313" s="112"/>
      <c r="H3313" s="58"/>
    </row>
    <row r="3314" spans="2:8" x14ac:dyDescent="0.2">
      <c r="B3314" s="107"/>
      <c r="C3314" s="106"/>
      <c r="D3314" s="114"/>
      <c r="E3314" s="52"/>
      <c r="F3314" s="52"/>
      <c r="G3314" s="112"/>
      <c r="H3314" s="58"/>
    </row>
    <row r="3315" spans="2:8" x14ac:dyDescent="0.2">
      <c r="B3315" s="107"/>
      <c r="C3315" s="106"/>
      <c r="D3315" s="114"/>
      <c r="E3315" s="52"/>
      <c r="F3315" s="52"/>
      <c r="G3315" s="112"/>
      <c r="H3315" s="58"/>
    </row>
    <row r="3316" spans="2:8" x14ac:dyDescent="0.2">
      <c r="B3316" s="107"/>
      <c r="C3316" s="106"/>
      <c r="D3316" s="114"/>
      <c r="E3316" s="52"/>
      <c r="F3316" s="52"/>
      <c r="G3316" s="112"/>
      <c r="H3316" s="58"/>
    </row>
    <row r="3317" spans="2:8" x14ac:dyDescent="0.2">
      <c r="B3317" s="107"/>
      <c r="C3317" s="106"/>
      <c r="D3317" s="114"/>
      <c r="E3317" s="52"/>
      <c r="F3317" s="52"/>
      <c r="G3317" s="112"/>
      <c r="H3317" s="58"/>
    </row>
    <row r="3318" spans="2:8" x14ac:dyDescent="0.2">
      <c r="B3318" s="107"/>
      <c r="C3318" s="106"/>
      <c r="D3318" s="114"/>
      <c r="E3318" s="52"/>
      <c r="F3318" s="52"/>
      <c r="G3318" s="112"/>
      <c r="H3318" s="58"/>
    </row>
    <row r="3319" spans="2:8" x14ac:dyDescent="0.2">
      <c r="B3319" s="107"/>
      <c r="C3319" s="106"/>
      <c r="D3319" s="114"/>
      <c r="E3319" s="52"/>
      <c r="F3319" s="52"/>
      <c r="G3319" s="112"/>
      <c r="H3319" s="58"/>
    </row>
    <row r="3320" spans="2:8" x14ac:dyDescent="0.2">
      <c r="B3320" s="107"/>
      <c r="C3320" s="106"/>
      <c r="D3320" s="114"/>
      <c r="E3320" s="52"/>
      <c r="F3320" s="52"/>
      <c r="G3320" s="112"/>
      <c r="H3320" s="58"/>
    </row>
    <row r="3321" spans="2:8" x14ac:dyDescent="0.2">
      <c r="B3321" s="107"/>
      <c r="C3321" s="106"/>
      <c r="D3321" s="114"/>
      <c r="E3321" s="52"/>
      <c r="F3321" s="52"/>
      <c r="G3321" s="112"/>
      <c r="H3321" s="58"/>
    </row>
    <row r="3322" spans="2:8" x14ac:dyDescent="0.2">
      <c r="B3322" s="107"/>
      <c r="C3322" s="106"/>
      <c r="D3322" s="114"/>
      <c r="E3322" s="52"/>
      <c r="F3322" s="52"/>
      <c r="G3322" s="112"/>
      <c r="H3322" s="58"/>
    </row>
    <row r="3323" spans="2:8" x14ac:dyDescent="0.2">
      <c r="B3323" s="105"/>
      <c r="C3323" s="106"/>
      <c r="D3323" s="114"/>
      <c r="E3323" s="52"/>
      <c r="F3323" s="52"/>
      <c r="G3323" s="112"/>
      <c r="H3323" s="58"/>
    </row>
    <row r="3324" spans="2:8" x14ac:dyDescent="0.2">
      <c r="B3324" s="107"/>
      <c r="C3324" s="106"/>
      <c r="D3324" s="114"/>
      <c r="E3324" s="52"/>
      <c r="F3324" s="52"/>
      <c r="G3324" s="112"/>
      <c r="H3324" s="58"/>
    </row>
    <row r="3325" spans="2:8" x14ac:dyDescent="0.2">
      <c r="B3325" s="107"/>
      <c r="C3325" s="106"/>
      <c r="D3325" s="114"/>
      <c r="E3325" s="52"/>
      <c r="F3325" s="52"/>
      <c r="G3325" s="112"/>
      <c r="H3325" s="58"/>
    </row>
    <row r="3326" spans="2:8" x14ac:dyDescent="0.2">
      <c r="B3326" s="107"/>
      <c r="C3326" s="106"/>
      <c r="D3326" s="114"/>
      <c r="E3326" s="52"/>
      <c r="F3326" s="52"/>
      <c r="G3326" s="112"/>
      <c r="H3326" s="58"/>
    </row>
    <row r="3327" spans="2:8" x14ac:dyDescent="0.2">
      <c r="B3327" s="105"/>
      <c r="C3327" s="106"/>
      <c r="D3327" s="114"/>
      <c r="E3327" s="52"/>
      <c r="F3327" s="52"/>
      <c r="G3327" s="112"/>
      <c r="H3327" s="58"/>
    </row>
    <row r="3328" spans="2:8" x14ac:dyDescent="0.2">
      <c r="B3328" s="107"/>
      <c r="C3328" s="106"/>
      <c r="D3328" s="114"/>
      <c r="E3328" s="52"/>
      <c r="F3328" s="52"/>
      <c r="G3328" s="112"/>
      <c r="H3328" s="58"/>
    </row>
    <row r="3329" spans="2:8" x14ac:dyDescent="0.2">
      <c r="B3329" s="107"/>
      <c r="C3329" s="106"/>
      <c r="D3329" s="114"/>
      <c r="E3329" s="52"/>
      <c r="F3329" s="52"/>
      <c r="G3329" s="112"/>
      <c r="H3329" s="58"/>
    </row>
    <row r="3330" spans="2:8" x14ac:dyDescent="0.2">
      <c r="B3330" s="107"/>
      <c r="C3330" s="106"/>
      <c r="D3330" s="114"/>
      <c r="E3330" s="52"/>
      <c r="F3330" s="52"/>
      <c r="G3330" s="112"/>
      <c r="H3330" s="58"/>
    </row>
    <row r="3331" spans="2:8" x14ac:dyDescent="0.2">
      <c r="B3331" s="107"/>
      <c r="C3331" s="106"/>
      <c r="D3331" s="114"/>
      <c r="E3331" s="52"/>
      <c r="F3331" s="52"/>
      <c r="G3331" s="112"/>
      <c r="H3331" s="58"/>
    </row>
    <row r="3332" spans="2:8" x14ac:dyDescent="0.2">
      <c r="B3332" s="107"/>
      <c r="C3332" s="106"/>
      <c r="D3332" s="114"/>
      <c r="E3332" s="52"/>
      <c r="F3332" s="52"/>
      <c r="G3332" s="112"/>
      <c r="H3332" s="58"/>
    </row>
    <row r="3333" spans="2:8" x14ac:dyDescent="0.2">
      <c r="B3333" s="107"/>
      <c r="C3333" s="106"/>
      <c r="D3333" s="114"/>
      <c r="E3333" s="52"/>
      <c r="F3333" s="52"/>
      <c r="G3333" s="112"/>
      <c r="H3333" s="58"/>
    </row>
    <row r="3334" spans="2:8" x14ac:dyDescent="0.2">
      <c r="B3334" s="107"/>
      <c r="C3334" s="106"/>
      <c r="D3334" s="114"/>
      <c r="E3334" s="52"/>
      <c r="F3334" s="52"/>
      <c r="G3334" s="112"/>
      <c r="H3334" s="58"/>
    </row>
    <row r="3335" spans="2:8" x14ac:dyDescent="0.2">
      <c r="B3335" s="105"/>
      <c r="C3335" s="106"/>
      <c r="D3335" s="114"/>
      <c r="E3335" s="52"/>
      <c r="F3335" s="52"/>
      <c r="G3335" s="112"/>
      <c r="H3335" s="58"/>
    </row>
    <row r="3336" spans="2:8" x14ac:dyDescent="0.2">
      <c r="B3336" s="107"/>
      <c r="C3336" s="106"/>
      <c r="D3336" s="114"/>
      <c r="E3336" s="52"/>
      <c r="F3336" s="52"/>
      <c r="G3336" s="112"/>
      <c r="H3336" s="58"/>
    </row>
    <row r="3337" spans="2:8" x14ac:dyDescent="0.2">
      <c r="B3337" s="107"/>
      <c r="C3337" s="106"/>
      <c r="D3337" s="114"/>
      <c r="E3337" s="52"/>
      <c r="F3337" s="52"/>
      <c r="G3337" s="112"/>
      <c r="H3337" s="58"/>
    </row>
    <row r="3338" spans="2:8" x14ac:dyDescent="0.2">
      <c r="B3338" s="107"/>
      <c r="C3338" s="106"/>
      <c r="D3338" s="114"/>
      <c r="E3338" s="52"/>
      <c r="F3338" s="52"/>
      <c r="G3338" s="112"/>
      <c r="H3338" s="58"/>
    </row>
    <row r="3339" spans="2:8" x14ac:dyDescent="0.2">
      <c r="B3339" s="107"/>
      <c r="C3339" s="106"/>
      <c r="D3339" s="114"/>
      <c r="E3339" s="52"/>
      <c r="F3339" s="52"/>
      <c r="G3339" s="112"/>
      <c r="H3339" s="58"/>
    </row>
    <row r="3340" spans="2:8" x14ac:dyDescent="0.2">
      <c r="B3340" s="107"/>
      <c r="C3340" s="106"/>
      <c r="D3340" s="114"/>
      <c r="E3340" s="52"/>
      <c r="F3340" s="52"/>
      <c r="G3340" s="112"/>
      <c r="H3340" s="58"/>
    </row>
    <row r="3341" spans="2:8" x14ac:dyDescent="0.2">
      <c r="B3341" s="107"/>
      <c r="C3341" s="106"/>
      <c r="D3341" s="114"/>
      <c r="E3341" s="52"/>
      <c r="F3341" s="52"/>
      <c r="G3341" s="112"/>
      <c r="H3341" s="58"/>
    </row>
    <row r="3342" spans="2:8" x14ac:dyDescent="0.2">
      <c r="B3342" s="105"/>
      <c r="C3342" s="106"/>
      <c r="D3342" s="114"/>
      <c r="E3342" s="52"/>
      <c r="F3342" s="52"/>
      <c r="G3342" s="112"/>
      <c r="H3342" s="58"/>
    </row>
    <row r="3343" spans="2:8" x14ac:dyDescent="0.2">
      <c r="B3343" s="107"/>
      <c r="C3343" s="106"/>
      <c r="D3343" s="114"/>
      <c r="E3343" s="52"/>
      <c r="F3343" s="52"/>
      <c r="G3343" s="112"/>
      <c r="H3343" s="58"/>
    </row>
    <row r="3344" spans="2:8" x14ac:dyDescent="0.2">
      <c r="B3344" s="107"/>
      <c r="C3344" s="106"/>
      <c r="D3344" s="114"/>
      <c r="E3344" s="52"/>
      <c r="F3344" s="52"/>
      <c r="G3344" s="112"/>
      <c r="H3344" s="58"/>
    </row>
    <row r="3345" spans="2:8" x14ac:dyDescent="0.2">
      <c r="B3345" s="107"/>
      <c r="C3345" s="106"/>
      <c r="D3345" s="114"/>
      <c r="E3345" s="52"/>
      <c r="F3345" s="52"/>
      <c r="G3345" s="112"/>
      <c r="H3345" s="58"/>
    </row>
    <row r="3346" spans="2:8" x14ac:dyDescent="0.2">
      <c r="B3346" s="105"/>
      <c r="C3346" s="106"/>
      <c r="D3346" s="114"/>
      <c r="E3346" s="52"/>
      <c r="F3346" s="52"/>
      <c r="G3346" s="112"/>
      <c r="H3346" s="58"/>
    </row>
    <row r="3347" spans="2:8" x14ac:dyDescent="0.2">
      <c r="B3347" s="107"/>
      <c r="C3347" s="106"/>
      <c r="D3347" s="114"/>
      <c r="E3347" s="52"/>
      <c r="F3347" s="52"/>
      <c r="G3347" s="112"/>
      <c r="H3347" s="58"/>
    </row>
    <row r="3348" spans="2:8" x14ac:dyDescent="0.2">
      <c r="B3348" s="107"/>
      <c r="C3348" s="106"/>
      <c r="D3348" s="114"/>
      <c r="E3348" s="52"/>
      <c r="F3348" s="52"/>
      <c r="G3348" s="112"/>
      <c r="H3348" s="58"/>
    </row>
    <row r="3349" spans="2:8" x14ac:dyDescent="0.2">
      <c r="B3349" s="107"/>
      <c r="C3349" s="106"/>
      <c r="D3349" s="114"/>
      <c r="E3349" s="52"/>
      <c r="F3349" s="52"/>
      <c r="G3349" s="112"/>
      <c r="H3349" s="58"/>
    </row>
    <row r="3350" spans="2:8" x14ac:dyDescent="0.2">
      <c r="B3350" s="107"/>
      <c r="C3350" s="106"/>
      <c r="D3350" s="114"/>
      <c r="E3350" s="52"/>
      <c r="F3350" s="52"/>
      <c r="G3350" s="112"/>
      <c r="H3350" s="58"/>
    </row>
    <row r="3351" spans="2:8" x14ac:dyDescent="0.2">
      <c r="B3351" s="107"/>
      <c r="C3351" s="106"/>
      <c r="D3351" s="114"/>
      <c r="E3351" s="52"/>
      <c r="F3351" s="52"/>
      <c r="G3351" s="112"/>
      <c r="H3351" s="58"/>
    </row>
    <row r="3352" spans="2:8" x14ac:dyDescent="0.2">
      <c r="B3352" s="107"/>
      <c r="C3352" s="106"/>
      <c r="D3352" s="114"/>
      <c r="E3352" s="52"/>
      <c r="F3352" s="52"/>
      <c r="G3352" s="112"/>
      <c r="H3352" s="58"/>
    </row>
    <row r="3353" spans="2:8" x14ac:dyDescent="0.2">
      <c r="B3353" s="105"/>
      <c r="C3353" s="106"/>
      <c r="D3353" s="114"/>
      <c r="E3353" s="52"/>
      <c r="F3353" s="52"/>
      <c r="G3353" s="112"/>
      <c r="H3353" s="58"/>
    </row>
    <row r="3354" spans="2:8" x14ac:dyDescent="0.2">
      <c r="B3354" s="107"/>
      <c r="C3354" s="106"/>
      <c r="D3354" s="114"/>
      <c r="E3354" s="52"/>
      <c r="F3354" s="52"/>
      <c r="G3354" s="112"/>
      <c r="H3354" s="58"/>
    </row>
    <row r="3355" spans="2:8" x14ac:dyDescent="0.2">
      <c r="B3355" s="107"/>
      <c r="C3355" s="106"/>
      <c r="D3355" s="114"/>
      <c r="E3355" s="52"/>
      <c r="F3355" s="52"/>
      <c r="G3355" s="112"/>
      <c r="H3355" s="58"/>
    </row>
    <row r="3356" spans="2:8" x14ac:dyDescent="0.2">
      <c r="B3356" s="107"/>
      <c r="C3356" s="106"/>
      <c r="D3356" s="114"/>
      <c r="E3356" s="52"/>
      <c r="F3356" s="52"/>
      <c r="G3356" s="112"/>
      <c r="H3356" s="58"/>
    </row>
    <row r="3357" spans="2:8" x14ac:dyDescent="0.2">
      <c r="B3357" s="107"/>
      <c r="C3357" s="106"/>
      <c r="D3357" s="114"/>
      <c r="E3357" s="52"/>
      <c r="F3357" s="52"/>
      <c r="G3357" s="112"/>
      <c r="H3357" s="58"/>
    </row>
    <row r="3358" spans="2:8" x14ac:dyDescent="0.2">
      <c r="B3358" s="105"/>
      <c r="C3358" s="106"/>
      <c r="D3358" s="114"/>
      <c r="E3358" s="52"/>
      <c r="F3358" s="52"/>
      <c r="G3358" s="112"/>
      <c r="H3358" s="58"/>
    </row>
    <row r="3359" spans="2:8" x14ac:dyDescent="0.2">
      <c r="B3359" s="107"/>
      <c r="C3359" s="106"/>
      <c r="D3359" s="114"/>
      <c r="E3359" s="52"/>
      <c r="F3359" s="52"/>
      <c r="G3359" s="112"/>
      <c r="H3359" s="58"/>
    </row>
    <row r="3360" spans="2:8" x14ac:dyDescent="0.2">
      <c r="B3360" s="107"/>
      <c r="C3360" s="106"/>
      <c r="D3360" s="114"/>
      <c r="E3360" s="52"/>
      <c r="F3360" s="52"/>
      <c r="G3360" s="112"/>
      <c r="H3360" s="58"/>
    </row>
    <row r="3361" spans="2:8" x14ac:dyDescent="0.2">
      <c r="B3361" s="107"/>
      <c r="C3361" s="106"/>
      <c r="D3361" s="114"/>
      <c r="E3361" s="52"/>
      <c r="F3361" s="52"/>
      <c r="G3361" s="112"/>
      <c r="H3361" s="58"/>
    </row>
    <row r="3362" spans="2:8" x14ac:dyDescent="0.2">
      <c r="B3362" s="107"/>
      <c r="C3362" s="106"/>
      <c r="D3362" s="114"/>
      <c r="E3362" s="52"/>
      <c r="F3362" s="52"/>
      <c r="G3362" s="112"/>
      <c r="H3362" s="58"/>
    </row>
    <row r="3363" spans="2:8" x14ac:dyDescent="0.2">
      <c r="B3363" s="107"/>
      <c r="C3363" s="106"/>
      <c r="D3363" s="114"/>
      <c r="E3363" s="52"/>
      <c r="F3363" s="52"/>
      <c r="G3363" s="112"/>
      <c r="H3363" s="58"/>
    </row>
    <row r="3364" spans="2:8" x14ac:dyDescent="0.2">
      <c r="B3364" s="107"/>
      <c r="C3364" s="106"/>
      <c r="D3364" s="114"/>
      <c r="E3364" s="52"/>
      <c r="F3364" s="52"/>
      <c r="G3364" s="112"/>
      <c r="H3364" s="58"/>
    </row>
    <row r="3365" spans="2:8" x14ac:dyDescent="0.2">
      <c r="B3365" s="107"/>
      <c r="C3365" s="106"/>
      <c r="D3365" s="114"/>
      <c r="E3365" s="52"/>
      <c r="F3365" s="52"/>
      <c r="G3365" s="112"/>
      <c r="H3365" s="58"/>
    </row>
    <row r="3366" spans="2:8" x14ac:dyDescent="0.2">
      <c r="B3366" s="107"/>
      <c r="C3366" s="106"/>
      <c r="D3366" s="114"/>
      <c r="E3366" s="52"/>
      <c r="F3366" s="52"/>
      <c r="G3366" s="112"/>
      <c r="H3366" s="58"/>
    </row>
    <row r="3367" spans="2:8" x14ac:dyDescent="0.2">
      <c r="B3367" s="107"/>
      <c r="C3367" s="106"/>
      <c r="D3367" s="114"/>
      <c r="E3367" s="52"/>
      <c r="F3367" s="52"/>
      <c r="G3367" s="112"/>
      <c r="H3367" s="58"/>
    </row>
    <row r="3368" spans="2:8" x14ac:dyDescent="0.2">
      <c r="B3368" s="107"/>
      <c r="C3368" s="106"/>
      <c r="D3368" s="114"/>
      <c r="E3368" s="52"/>
      <c r="F3368" s="52"/>
      <c r="G3368" s="112"/>
      <c r="H3368" s="58"/>
    </row>
    <row r="3369" spans="2:8" x14ac:dyDescent="0.2">
      <c r="B3369" s="105"/>
      <c r="C3369" s="106"/>
      <c r="D3369" s="114"/>
      <c r="E3369" s="52"/>
      <c r="F3369" s="52"/>
      <c r="G3369" s="112"/>
      <c r="H3369" s="58"/>
    </row>
    <row r="3370" spans="2:8" x14ac:dyDescent="0.2">
      <c r="B3370" s="107"/>
      <c r="C3370" s="106"/>
      <c r="D3370" s="114"/>
      <c r="E3370" s="52"/>
      <c r="F3370" s="52"/>
      <c r="G3370" s="112"/>
      <c r="H3370" s="58"/>
    </row>
    <row r="3371" spans="2:8" x14ac:dyDescent="0.2">
      <c r="B3371" s="107"/>
      <c r="C3371" s="106"/>
      <c r="D3371" s="114"/>
      <c r="E3371" s="52"/>
      <c r="F3371" s="52"/>
      <c r="G3371" s="112"/>
      <c r="H3371" s="58"/>
    </row>
    <row r="3372" spans="2:8" x14ac:dyDescent="0.2">
      <c r="B3372" s="107"/>
      <c r="C3372" s="106"/>
      <c r="D3372" s="114"/>
      <c r="E3372" s="52"/>
      <c r="F3372" s="52"/>
      <c r="G3372" s="112"/>
      <c r="H3372" s="58"/>
    </row>
    <row r="3373" spans="2:8" x14ac:dyDescent="0.2">
      <c r="B3373" s="107"/>
      <c r="C3373" s="106"/>
      <c r="D3373" s="114"/>
      <c r="E3373" s="52"/>
      <c r="F3373" s="52"/>
      <c r="G3373" s="112"/>
      <c r="H3373" s="58"/>
    </row>
    <row r="3374" spans="2:8" x14ac:dyDescent="0.2">
      <c r="B3374" s="107"/>
      <c r="C3374" s="106"/>
      <c r="D3374" s="114"/>
      <c r="E3374" s="52"/>
      <c r="F3374" s="52"/>
      <c r="G3374" s="112"/>
      <c r="H3374" s="58"/>
    </row>
    <row r="3375" spans="2:8" x14ac:dyDescent="0.2">
      <c r="B3375" s="107"/>
      <c r="C3375" s="106"/>
      <c r="D3375" s="114"/>
      <c r="E3375" s="52"/>
      <c r="F3375" s="52"/>
      <c r="G3375" s="112"/>
      <c r="H3375" s="58"/>
    </row>
    <row r="3376" spans="2:8" x14ac:dyDescent="0.2">
      <c r="B3376" s="107"/>
      <c r="C3376" s="106"/>
      <c r="D3376" s="114"/>
      <c r="E3376" s="52"/>
      <c r="F3376" s="52"/>
      <c r="G3376" s="112"/>
      <c r="H3376" s="58"/>
    </row>
    <row r="3377" spans="2:8" x14ac:dyDescent="0.2">
      <c r="B3377" s="107"/>
      <c r="C3377" s="106"/>
      <c r="D3377" s="114"/>
      <c r="E3377" s="52"/>
      <c r="F3377" s="52"/>
      <c r="G3377" s="112"/>
      <c r="H3377" s="58"/>
    </row>
    <row r="3378" spans="2:8" x14ac:dyDescent="0.2">
      <c r="B3378" s="107"/>
      <c r="C3378" s="106"/>
      <c r="D3378" s="114"/>
      <c r="E3378" s="52"/>
      <c r="F3378" s="52"/>
      <c r="G3378" s="112"/>
      <c r="H3378" s="58"/>
    </row>
    <row r="3379" spans="2:8" x14ac:dyDescent="0.2">
      <c r="B3379" s="107"/>
      <c r="C3379" s="106"/>
      <c r="D3379" s="114"/>
      <c r="E3379" s="52"/>
      <c r="F3379" s="52"/>
      <c r="G3379" s="112"/>
      <c r="H3379" s="58"/>
    </row>
    <row r="3380" spans="2:8" x14ac:dyDescent="0.2">
      <c r="B3380" s="107"/>
      <c r="C3380" s="106"/>
      <c r="D3380" s="114"/>
      <c r="E3380" s="52"/>
      <c r="F3380" s="52"/>
      <c r="G3380" s="112"/>
      <c r="H3380" s="58"/>
    </row>
    <row r="3381" spans="2:8" x14ac:dyDescent="0.2">
      <c r="B3381" s="107"/>
      <c r="C3381" s="106"/>
      <c r="D3381" s="114"/>
      <c r="E3381" s="52"/>
      <c r="F3381" s="52"/>
      <c r="G3381" s="112"/>
      <c r="H3381" s="58"/>
    </row>
    <row r="3382" spans="2:8" x14ac:dyDescent="0.2">
      <c r="B3382" s="107"/>
      <c r="C3382" s="106"/>
      <c r="D3382" s="114"/>
      <c r="E3382" s="52"/>
      <c r="F3382" s="52"/>
      <c r="G3382" s="112"/>
      <c r="H3382" s="58"/>
    </row>
    <row r="3383" spans="2:8" x14ac:dyDescent="0.2">
      <c r="B3383" s="105"/>
      <c r="C3383" s="106"/>
      <c r="D3383" s="114"/>
      <c r="E3383" s="52"/>
      <c r="F3383" s="52"/>
      <c r="G3383" s="112"/>
      <c r="H3383" s="58"/>
    </row>
    <row r="3384" spans="2:8" x14ac:dyDescent="0.2">
      <c r="B3384" s="107"/>
      <c r="C3384" s="106"/>
      <c r="D3384" s="114"/>
      <c r="E3384" s="52"/>
      <c r="F3384" s="52"/>
      <c r="G3384" s="112"/>
      <c r="H3384" s="58"/>
    </row>
    <row r="3385" spans="2:8" x14ac:dyDescent="0.2">
      <c r="B3385" s="107"/>
      <c r="C3385" s="106"/>
      <c r="D3385" s="114"/>
      <c r="E3385" s="52"/>
      <c r="F3385" s="52"/>
      <c r="G3385" s="112"/>
      <c r="H3385" s="58"/>
    </row>
    <row r="3386" spans="2:8" x14ac:dyDescent="0.2">
      <c r="B3386" s="107"/>
      <c r="C3386" s="106"/>
      <c r="D3386" s="114"/>
      <c r="E3386" s="52"/>
      <c r="F3386" s="52"/>
      <c r="G3386" s="112"/>
      <c r="H3386" s="58"/>
    </row>
    <row r="3387" spans="2:8" x14ac:dyDescent="0.2">
      <c r="B3387" s="107"/>
      <c r="C3387" s="106"/>
      <c r="D3387" s="114"/>
      <c r="E3387" s="52"/>
      <c r="F3387" s="52"/>
      <c r="G3387" s="112"/>
      <c r="H3387" s="58"/>
    </row>
    <row r="3388" spans="2:8" x14ac:dyDescent="0.2">
      <c r="B3388" s="107"/>
      <c r="C3388" s="106"/>
      <c r="D3388" s="114"/>
      <c r="E3388" s="52"/>
      <c r="F3388" s="52"/>
      <c r="G3388" s="112"/>
      <c r="H3388" s="58"/>
    </row>
    <row r="3389" spans="2:8" x14ac:dyDescent="0.2">
      <c r="B3389" s="107"/>
      <c r="C3389" s="106"/>
      <c r="D3389" s="114"/>
      <c r="E3389" s="52"/>
      <c r="F3389" s="52"/>
      <c r="G3389" s="112"/>
      <c r="H3389" s="58"/>
    </row>
    <row r="3390" spans="2:8" x14ac:dyDescent="0.2">
      <c r="B3390" s="107"/>
      <c r="C3390" s="106"/>
      <c r="D3390" s="114"/>
      <c r="E3390" s="52"/>
      <c r="F3390" s="52"/>
      <c r="G3390" s="112"/>
      <c r="H3390" s="58"/>
    </row>
    <row r="3391" spans="2:8" x14ac:dyDescent="0.2">
      <c r="B3391" s="107"/>
      <c r="C3391" s="106"/>
      <c r="D3391" s="114"/>
      <c r="E3391" s="52"/>
      <c r="F3391" s="52"/>
      <c r="G3391" s="112"/>
      <c r="H3391" s="58"/>
    </row>
    <row r="3392" spans="2:8" x14ac:dyDescent="0.2">
      <c r="B3392" s="107"/>
      <c r="C3392" s="106"/>
      <c r="D3392" s="114"/>
      <c r="E3392" s="52"/>
      <c r="F3392" s="52"/>
      <c r="G3392" s="112"/>
      <c r="H3392" s="58"/>
    </row>
    <row r="3393" spans="2:8" x14ac:dyDescent="0.2">
      <c r="B3393" s="107"/>
      <c r="C3393" s="106"/>
      <c r="D3393" s="114"/>
      <c r="E3393" s="52"/>
      <c r="F3393" s="52"/>
      <c r="G3393" s="112"/>
      <c r="H3393" s="58"/>
    </row>
    <row r="3394" spans="2:8" x14ac:dyDescent="0.2">
      <c r="B3394" s="105"/>
      <c r="C3394" s="106"/>
      <c r="D3394" s="114"/>
      <c r="E3394" s="52"/>
      <c r="F3394" s="52"/>
      <c r="G3394" s="112"/>
      <c r="H3394" s="58"/>
    </row>
    <row r="3395" spans="2:8" x14ac:dyDescent="0.2">
      <c r="B3395" s="107"/>
      <c r="C3395" s="106"/>
      <c r="D3395" s="114"/>
      <c r="E3395" s="52"/>
      <c r="F3395" s="52"/>
      <c r="G3395" s="112"/>
      <c r="H3395" s="58"/>
    </row>
    <row r="3396" spans="2:8" x14ac:dyDescent="0.2">
      <c r="B3396" s="107"/>
      <c r="C3396" s="106"/>
      <c r="D3396" s="114"/>
      <c r="E3396" s="52"/>
      <c r="F3396" s="52"/>
      <c r="G3396" s="112"/>
      <c r="H3396" s="58"/>
    </row>
    <row r="3397" spans="2:8" x14ac:dyDescent="0.2">
      <c r="B3397" s="107"/>
      <c r="C3397" s="106"/>
      <c r="D3397" s="114"/>
      <c r="E3397" s="52"/>
      <c r="F3397" s="52"/>
      <c r="G3397" s="112"/>
      <c r="H3397" s="58"/>
    </row>
    <row r="3398" spans="2:8" x14ac:dyDescent="0.2">
      <c r="B3398" s="107"/>
      <c r="C3398" s="106"/>
      <c r="D3398" s="114"/>
      <c r="E3398" s="52"/>
      <c r="F3398" s="52"/>
      <c r="G3398" s="112"/>
      <c r="H3398" s="58"/>
    </row>
    <row r="3399" spans="2:8" x14ac:dyDescent="0.2">
      <c r="B3399" s="107"/>
      <c r="C3399" s="106"/>
      <c r="D3399" s="114"/>
      <c r="E3399" s="52"/>
      <c r="F3399" s="52"/>
      <c r="G3399" s="112"/>
      <c r="H3399" s="58"/>
    </row>
    <row r="3400" spans="2:8" x14ac:dyDescent="0.2">
      <c r="B3400" s="107"/>
      <c r="C3400" s="106"/>
      <c r="D3400" s="114"/>
      <c r="E3400" s="52"/>
      <c r="F3400" s="52"/>
      <c r="G3400" s="112"/>
      <c r="H3400" s="58"/>
    </row>
    <row r="3401" spans="2:8" x14ac:dyDescent="0.2">
      <c r="B3401" s="107"/>
      <c r="C3401" s="106"/>
      <c r="D3401" s="114"/>
      <c r="E3401" s="52"/>
      <c r="F3401" s="52"/>
      <c r="G3401" s="112"/>
      <c r="H3401" s="58"/>
    </row>
    <row r="3402" spans="2:8" x14ac:dyDescent="0.2">
      <c r="B3402" s="107"/>
      <c r="C3402" s="106"/>
      <c r="D3402" s="114"/>
      <c r="E3402" s="52"/>
      <c r="F3402" s="52"/>
      <c r="G3402" s="112"/>
      <c r="H3402" s="58"/>
    </row>
    <row r="3403" spans="2:8" x14ac:dyDescent="0.2">
      <c r="B3403" s="107"/>
      <c r="C3403" s="106"/>
      <c r="D3403" s="114"/>
      <c r="E3403" s="52"/>
      <c r="F3403" s="52"/>
      <c r="G3403" s="112"/>
      <c r="H3403" s="58"/>
    </row>
    <row r="3404" spans="2:8" x14ac:dyDescent="0.2">
      <c r="B3404" s="107"/>
      <c r="C3404" s="106"/>
      <c r="D3404" s="114"/>
      <c r="E3404" s="52"/>
      <c r="F3404" s="52"/>
      <c r="G3404" s="112"/>
      <c r="H3404" s="58"/>
    </row>
    <row r="3405" spans="2:8" x14ac:dyDescent="0.2">
      <c r="B3405" s="107"/>
      <c r="C3405" s="106"/>
      <c r="D3405" s="114"/>
      <c r="E3405" s="52"/>
      <c r="F3405" s="52"/>
      <c r="G3405" s="112"/>
      <c r="H3405" s="58"/>
    </row>
    <row r="3406" spans="2:8" x14ac:dyDescent="0.2">
      <c r="B3406" s="107"/>
      <c r="C3406" s="106"/>
      <c r="D3406" s="114"/>
      <c r="E3406" s="52"/>
      <c r="F3406" s="52"/>
      <c r="G3406" s="112"/>
      <c r="H3406" s="58"/>
    </row>
    <row r="3407" spans="2:8" x14ac:dyDescent="0.2">
      <c r="B3407" s="107"/>
      <c r="C3407" s="106"/>
      <c r="D3407" s="114"/>
      <c r="E3407" s="52"/>
      <c r="F3407" s="52"/>
      <c r="G3407" s="112"/>
      <c r="H3407" s="58"/>
    </row>
    <row r="3408" spans="2:8" x14ac:dyDescent="0.2">
      <c r="B3408" s="105"/>
      <c r="C3408" s="106"/>
      <c r="D3408" s="114"/>
      <c r="E3408" s="52"/>
      <c r="F3408" s="52"/>
      <c r="G3408" s="112"/>
      <c r="H3408" s="58"/>
    </row>
    <row r="3409" spans="2:8" x14ac:dyDescent="0.2">
      <c r="B3409" s="107"/>
      <c r="C3409" s="106"/>
      <c r="D3409" s="114"/>
      <c r="E3409" s="52"/>
      <c r="F3409" s="52"/>
      <c r="G3409" s="112"/>
      <c r="H3409" s="58"/>
    </row>
    <row r="3410" spans="2:8" x14ac:dyDescent="0.2">
      <c r="B3410" s="107"/>
      <c r="C3410" s="106"/>
      <c r="D3410" s="114"/>
      <c r="E3410" s="52"/>
      <c r="F3410" s="52"/>
      <c r="G3410" s="112"/>
      <c r="H3410" s="58"/>
    </row>
    <row r="3411" spans="2:8" x14ac:dyDescent="0.2">
      <c r="B3411" s="107"/>
      <c r="C3411" s="106"/>
      <c r="D3411" s="114"/>
      <c r="E3411" s="52"/>
      <c r="F3411" s="52"/>
      <c r="G3411" s="112"/>
      <c r="H3411" s="58"/>
    </row>
    <row r="3412" spans="2:8" x14ac:dyDescent="0.2">
      <c r="B3412" s="107"/>
      <c r="C3412" s="106"/>
      <c r="D3412" s="114"/>
      <c r="E3412" s="52"/>
      <c r="F3412" s="52"/>
      <c r="G3412" s="112"/>
      <c r="H3412" s="58"/>
    </row>
    <row r="3413" spans="2:8" x14ac:dyDescent="0.2">
      <c r="B3413" s="107"/>
      <c r="C3413" s="106"/>
      <c r="D3413" s="114"/>
      <c r="E3413" s="52"/>
      <c r="F3413" s="52"/>
      <c r="G3413" s="112"/>
      <c r="H3413" s="58"/>
    </row>
    <row r="3414" spans="2:8" x14ac:dyDescent="0.2">
      <c r="B3414" s="107"/>
      <c r="C3414" s="106"/>
      <c r="D3414" s="114"/>
      <c r="E3414" s="52"/>
      <c r="F3414" s="52"/>
      <c r="G3414" s="112"/>
      <c r="H3414" s="58"/>
    </row>
    <row r="3415" spans="2:8" x14ac:dyDescent="0.2">
      <c r="B3415" s="107"/>
      <c r="C3415" s="106"/>
      <c r="D3415" s="114"/>
      <c r="E3415" s="52"/>
      <c r="F3415" s="52"/>
      <c r="G3415" s="112"/>
      <c r="H3415" s="58"/>
    </row>
    <row r="3416" spans="2:8" x14ac:dyDescent="0.2">
      <c r="B3416" s="107"/>
      <c r="C3416" s="106"/>
      <c r="D3416" s="114"/>
      <c r="E3416" s="52"/>
      <c r="F3416" s="52"/>
      <c r="G3416" s="112"/>
      <c r="H3416" s="58"/>
    </row>
    <row r="3417" spans="2:8" x14ac:dyDescent="0.2">
      <c r="B3417" s="107"/>
      <c r="C3417" s="106"/>
      <c r="D3417" s="114"/>
      <c r="E3417" s="52"/>
      <c r="F3417" s="52"/>
      <c r="G3417" s="112"/>
      <c r="H3417" s="58"/>
    </row>
    <row r="3418" spans="2:8" x14ac:dyDescent="0.2">
      <c r="B3418" s="107"/>
      <c r="C3418" s="106"/>
      <c r="D3418" s="114"/>
      <c r="E3418" s="52"/>
      <c r="F3418" s="52"/>
      <c r="G3418" s="112"/>
      <c r="H3418" s="58"/>
    </row>
    <row r="3419" spans="2:8" x14ac:dyDescent="0.2">
      <c r="B3419" s="107"/>
      <c r="C3419" s="106"/>
      <c r="D3419" s="114"/>
      <c r="E3419" s="52"/>
      <c r="F3419" s="52"/>
      <c r="G3419" s="112"/>
      <c r="H3419" s="58"/>
    </row>
    <row r="3420" spans="2:8" x14ac:dyDescent="0.2">
      <c r="B3420" s="107"/>
      <c r="C3420" s="106"/>
      <c r="D3420" s="114"/>
      <c r="E3420" s="52"/>
      <c r="F3420" s="52"/>
      <c r="G3420" s="112"/>
      <c r="H3420" s="58"/>
    </row>
    <row r="3421" spans="2:8" x14ac:dyDescent="0.2">
      <c r="B3421" s="107"/>
      <c r="C3421" s="106"/>
      <c r="D3421" s="114"/>
      <c r="E3421" s="52"/>
      <c r="F3421" s="52"/>
      <c r="G3421" s="112"/>
      <c r="H3421" s="58"/>
    </row>
    <row r="3422" spans="2:8" x14ac:dyDescent="0.2">
      <c r="B3422" s="107"/>
      <c r="C3422" s="106"/>
      <c r="D3422" s="114"/>
      <c r="E3422" s="52"/>
      <c r="F3422" s="52"/>
      <c r="G3422" s="112"/>
      <c r="H3422" s="58"/>
    </row>
    <row r="3423" spans="2:8" x14ac:dyDescent="0.2">
      <c r="B3423" s="105"/>
      <c r="C3423" s="106"/>
      <c r="D3423" s="114"/>
      <c r="E3423" s="52"/>
      <c r="F3423" s="52"/>
      <c r="G3423" s="112"/>
      <c r="H3423" s="58"/>
    </row>
    <row r="3424" spans="2:8" x14ac:dyDescent="0.2">
      <c r="B3424" s="107"/>
      <c r="C3424" s="106"/>
      <c r="D3424" s="114"/>
      <c r="E3424" s="52"/>
      <c r="F3424" s="52"/>
      <c r="G3424" s="112"/>
      <c r="H3424" s="58"/>
    </row>
    <row r="3425" spans="2:8" x14ac:dyDescent="0.2">
      <c r="B3425" s="107"/>
      <c r="C3425" s="106"/>
      <c r="D3425" s="114"/>
      <c r="E3425" s="52"/>
      <c r="F3425" s="52"/>
      <c r="G3425" s="112"/>
      <c r="H3425" s="58"/>
    </row>
    <row r="3426" spans="2:8" x14ac:dyDescent="0.2">
      <c r="B3426" s="107"/>
      <c r="C3426" s="106"/>
      <c r="D3426" s="114"/>
      <c r="E3426" s="52"/>
      <c r="F3426" s="52"/>
      <c r="G3426" s="112"/>
      <c r="H3426" s="58"/>
    </row>
    <row r="3427" spans="2:8" x14ac:dyDescent="0.2">
      <c r="B3427" s="107"/>
      <c r="C3427" s="106"/>
      <c r="D3427" s="114"/>
      <c r="E3427" s="52"/>
      <c r="F3427" s="52"/>
      <c r="G3427" s="112"/>
      <c r="H3427" s="58"/>
    </row>
    <row r="3428" spans="2:8" x14ac:dyDescent="0.2">
      <c r="B3428" s="107"/>
      <c r="C3428" s="106"/>
      <c r="D3428" s="114"/>
      <c r="E3428" s="52"/>
      <c r="F3428" s="52"/>
      <c r="G3428" s="112"/>
      <c r="H3428" s="58"/>
    </row>
    <row r="3429" spans="2:8" x14ac:dyDescent="0.2">
      <c r="B3429" s="107"/>
      <c r="C3429" s="106"/>
      <c r="D3429" s="114"/>
      <c r="E3429" s="52"/>
      <c r="F3429" s="52"/>
      <c r="G3429" s="112"/>
      <c r="H3429" s="58"/>
    </row>
    <row r="3430" spans="2:8" x14ac:dyDescent="0.2">
      <c r="B3430" s="107"/>
      <c r="C3430" s="106"/>
      <c r="D3430" s="114"/>
      <c r="E3430" s="52"/>
      <c r="F3430" s="52"/>
      <c r="G3430" s="112"/>
      <c r="H3430" s="58"/>
    </row>
    <row r="3431" spans="2:8" x14ac:dyDescent="0.2">
      <c r="B3431" s="107"/>
      <c r="C3431" s="106"/>
      <c r="D3431" s="114"/>
      <c r="E3431" s="52"/>
      <c r="F3431" s="52"/>
      <c r="G3431" s="112"/>
      <c r="H3431" s="58"/>
    </row>
    <row r="3432" spans="2:8" x14ac:dyDescent="0.2">
      <c r="B3432" s="107"/>
      <c r="C3432" s="106"/>
      <c r="D3432" s="114"/>
      <c r="E3432" s="52"/>
      <c r="F3432" s="52"/>
      <c r="G3432" s="112"/>
      <c r="H3432" s="58"/>
    </row>
    <row r="3433" spans="2:8" x14ac:dyDescent="0.2">
      <c r="B3433" s="107"/>
      <c r="C3433" s="106"/>
      <c r="D3433" s="114"/>
      <c r="E3433" s="52"/>
      <c r="F3433" s="52"/>
      <c r="G3433" s="112"/>
      <c r="H3433" s="58"/>
    </row>
    <row r="3434" spans="2:8" x14ac:dyDescent="0.2">
      <c r="B3434" s="105"/>
      <c r="C3434" s="106"/>
      <c r="D3434" s="114"/>
      <c r="E3434" s="52"/>
      <c r="F3434" s="52"/>
      <c r="G3434" s="112"/>
      <c r="H3434" s="58"/>
    </row>
    <row r="3435" spans="2:8" x14ac:dyDescent="0.2">
      <c r="B3435" s="107"/>
      <c r="C3435" s="106"/>
      <c r="D3435" s="114"/>
      <c r="E3435" s="52"/>
      <c r="F3435" s="52"/>
      <c r="G3435" s="112"/>
      <c r="H3435" s="58"/>
    </row>
    <row r="3436" spans="2:8" x14ac:dyDescent="0.2">
      <c r="B3436" s="107"/>
      <c r="C3436" s="106"/>
      <c r="D3436" s="114"/>
      <c r="E3436" s="52"/>
      <c r="F3436" s="52"/>
      <c r="G3436" s="112"/>
      <c r="H3436" s="58"/>
    </row>
    <row r="3437" spans="2:8" x14ac:dyDescent="0.2">
      <c r="B3437" s="107"/>
      <c r="C3437" s="106"/>
      <c r="D3437" s="114"/>
      <c r="E3437" s="52"/>
      <c r="F3437" s="52"/>
      <c r="G3437" s="112"/>
      <c r="H3437" s="58"/>
    </row>
    <row r="3438" spans="2:8" x14ac:dyDescent="0.2">
      <c r="B3438" s="107"/>
      <c r="C3438" s="106"/>
      <c r="D3438" s="114"/>
      <c r="E3438" s="52"/>
      <c r="F3438" s="52"/>
      <c r="G3438" s="112"/>
      <c r="H3438" s="58"/>
    </row>
    <row r="3439" spans="2:8" x14ac:dyDescent="0.2">
      <c r="B3439" s="107"/>
      <c r="C3439" s="106"/>
      <c r="D3439" s="114"/>
      <c r="E3439" s="52"/>
      <c r="F3439" s="52"/>
      <c r="G3439" s="112"/>
      <c r="H3439" s="58"/>
    </row>
    <row r="3440" spans="2:8" x14ac:dyDescent="0.2">
      <c r="B3440" s="107"/>
      <c r="C3440" s="106"/>
      <c r="D3440" s="114"/>
      <c r="E3440" s="52"/>
      <c r="F3440" s="52"/>
      <c r="G3440" s="112"/>
      <c r="H3440" s="58"/>
    </row>
    <row r="3441" spans="2:8" x14ac:dyDescent="0.2">
      <c r="B3441" s="107"/>
      <c r="C3441" s="106"/>
      <c r="D3441" s="114"/>
      <c r="E3441" s="52"/>
      <c r="F3441" s="52"/>
      <c r="G3441" s="112"/>
      <c r="H3441" s="58"/>
    </row>
    <row r="3442" spans="2:8" x14ac:dyDescent="0.2">
      <c r="B3442" s="107"/>
      <c r="C3442" s="106"/>
      <c r="D3442" s="114"/>
      <c r="E3442" s="52"/>
      <c r="F3442" s="52"/>
      <c r="G3442" s="112"/>
      <c r="H3442" s="58"/>
    </row>
    <row r="3443" spans="2:8" x14ac:dyDescent="0.2">
      <c r="B3443" s="107"/>
      <c r="C3443" s="106"/>
      <c r="D3443" s="114"/>
      <c r="E3443" s="52"/>
      <c r="F3443" s="52"/>
      <c r="G3443" s="112"/>
      <c r="H3443" s="58"/>
    </row>
    <row r="3444" spans="2:8" x14ac:dyDescent="0.2">
      <c r="B3444" s="107"/>
      <c r="C3444" s="106"/>
      <c r="D3444" s="114"/>
      <c r="E3444" s="52"/>
      <c r="F3444" s="52"/>
      <c r="G3444" s="112"/>
      <c r="H3444" s="58"/>
    </row>
    <row r="3445" spans="2:8" x14ac:dyDescent="0.2">
      <c r="B3445" s="107"/>
      <c r="C3445" s="106"/>
      <c r="D3445" s="114"/>
      <c r="E3445" s="52"/>
      <c r="F3445" s="52"/>
      <c r="G3445" s="112"/>
      <c r="H3445" s="58"/>
    </row>
    <row r="3446" spans="2:8" x14ac:dyDescent="0.2">
      <c r="B3446" s="107"/>
      <c r="C3446" s="106"/>
      <c r="D3446" s="114"/>
      <c r="E3446" s="52"/>
      <c r="F3446" s="52"/>
      <c r="G3446" s="112"/>
      <c r="H3446" s="58"/>
    </row>
    <row r="3447" spans="2:8" x14ac:dyDescent="0.2">
      <c r="B3447" s="107"/>
      <c r="C3447" s="106"/>
      <c r="D3447" s="114"/>
      <c r="E3447" s="52"/>
      <c r="F3447" s="52"/>
      <c r="G3447" s="112"/>
      <c r="H3447" s="58"/>
    </row>
    <row r="3448" spans="2:8" x14ac:dyDescent="0.2">
      <c r="B3448" s="105"/>
      <c r="C3448" s="106"/>
      <c r="D3448" s="114"/>
      <c r="E3448" s="52"/>
      <c r="F3448" s="52"/>
      <c r="G3448" s="112"/>
      <c r="H3448" s="58"/>
    </row>
    <row r="3449" spans="2:8" x14ac:dyDescent="0.2">
      <c r="B3449" s="107"/>
      <c r="C3449" s="106"/>
      <c r="D3449" s="114"/>
      <c r="E3449" s="52"/>
      <c r="F3449" s="52"/>
      <c r="G3449" s="112"/>
      <c r="H3449" s="58"/>
    </row>
    <row r="3450" spans="2:8" x14ac:dyDescent="0.2">
      <c r="B3450" s="107"/>
      <c r="C3450" s="106"/>
      <c r="D3450" s="114"/>
      <c r="E3450" s="52"/>
      <c r="F3450" s="52"/>
      <c r="G3450" s="112"/>
      <c r="H3450" s="58"/>
    </row>
    <row r="3451" spans="2:8" x14ac:dyDescent="0.2">
      <c r="B3451" s="107"/>
      <c r="C3451" s="106"/>
      <c r="D3451" s="114"/>
      <c r="E3451" s="52"/>
      <c r="F3451" s="52"/>
      <c r="G3451" s="112"/>
      <c r="H3451" s="58"/>
    </row>
    <row r="3452" spans="2:8" x14ac:dyDescent="0.2">
      <c r="B3452" s="107"/>
      <c r="C3452" s="106"/>
      <c r="D3452" s="114"/>
      <c r="E3452" s="52"/>
      <c r="F3452" s="52"/>
      <c r="G3452" s="112"/>
      <c r="H3452" s="58"/>
    </row>
    <row r="3453" spans="2:8" x14ac:dyDescent="0.2">
      <c r="B3453" s="107"/>
      <c r="C3453" s="106"/>
      <c r="D3453" s="114"/>
      <c r="E3453" s="52"/>
      <c r="F3453" s="52"/>
      <c r="G3453" s="112"/>
      <c r="H3453" s="58"/>
    </row>
    <row r="3454" spans="2:8" x14ac:dyDescent="0.2">
      <c r="B3454" s="107"/>
      <c r="C3454" s="106"/>
      <c r="D3454" s="114"/>
      <c r="E3454" s="52"/>
      <c r="F3454" s="52"/>
      <c r="G3454" s="112"/>
      <c r="H3454" s="58"/>
    </row>
    <row r="3455" spans="2:8" x14ac:dyDescent="0.2">
      <c r="B3455" s="107"/>
      <c r="C3455" s="106"/>
      <c r="D3455" s="114"/>
      <c r="E3455" s="52"/>
      <c r="F3455" s="52"/>
      <c r="G3455" s="112"/>
      <c r="H3455" s="58"/>
    </row>
    <row r="3456" spans="2:8" x14ac:dyDescent="0.2">
      <c r="B3456" s="107"/>
      <c r="C3456" s="106"/>
      <c r="D3456" s="114"/>
      <c r="E3456" s="52"/>
      <c r="F3456" s="52"/>
      <c r="G3456" s="112"/>
      <c r="H3456" s="58"/>
    </row>
    <row r="3457" spans="2:8" x14ac:dyDescent="0.2">
      <c r="B3457" s="107"/>
      <c r="C3457" s="106"/>
      <c r="D3457" s="114"/>
      <c r="E3457" s="52"/>
      <c r="F3457" s="52"/>
      <c r="G3457" s="112"/>
      <c r="H3457" s="58"/>
    </row>
    <row r="3458" spans="2:8" x14ac:dyDescent="0.2">
      <c r="B3458" s="105"/>
      <c r="C3458" s="106"/>
      <c r="D3458" s="114"/>
      <c r="E3458" s="52"/>
      <c r="F3458" s="52"/>
      <c r="G3458" s="112"/>
      <c r="H3458" s="58"/>
    </row>
    <row r="3459" spans="2:8" x14ac:dyDescent="0.2">
      <c r="B3459" s="107"/>
      <c r="C3459" s="106"/>
      <c r="D3459" s="114"/>
      <c r="E3459" s="52"/>
      <c r="F3459" s="52"/>
      <c r="G3459" s="112"/>
      <c r="H3459" s="58"/>
    </row>
    <row r="3460" spans="2:8" x14ac:dyDescent="0.2">
      <c r="B3460" s="107"/>
      <c r="C3460" s="106"/>
      <c r="D3460" s="114"/>
      <c r="E3460" s="52"/>
      <c r="F3460" s="52"/>
      <c r="G3460" s="112"/>
      <c r="H3460" s="58"/>
    </row>
    <row r="3461" spans="2:8" x14ac:dyDescent="0.2">
      <c r="B3461" s="105"/>
      <c r="C3461" s="106"/>
      <c r="D3461" s="114"/>
      <c r="E3461" s="52"/>
      <c r="F3461" s="52"/>
      <c r="G3461" s="112"/>
      <c r="H3461" s="58"/>
    </row>
    <row r="3462" spans="2:8" x14ac:dyDescent="0.2">
      <c r="B3462" s="107"/>
      <c r="C3462" s="106"/>
      <c r="D3462" s="114"/>
      <c r="E3462" s="52"/>
      <c r="F3462" s="52"/>
      <c r="G3462" s="112"/>
      <c r="H3462" s="58"/>
    </row>
    <row r="3463" spans="2:8" x14ac:dyDescent="0.2">
      <c r="B3463" s="107"/>
      <c r="C3463" s="106"/>
      <c r="D3463" s="114"/>
      <c r="E3463" s="52"/>
      <c r="F3463" s="52"/>
      <c r="G3463" s="112"/>
      <c r="H3463" s="58"/>
    </row>
    <row r="3464" spans="2:8" x14ac:dyDescent="0.2">
      <c r="B3464" s="107"/>
      <c r="C3464" s="106"/>
      <c r="D3464" s="114"/>
      <c r="E3464" s="52"/>
      <c r="F3464" s="52"/>
      <c r="G3464" s="112"/>
      <c r="H3464" s="58"/>
    </row>
    <row r="3465" spans="2:8" x14ac:dyDescent="0.2">
      <c r="B3465" s="107"/>
      <c r="C3465" s="106"/>
      <c r="D3465" s="114"/>
      <c r="E3465" s="52"/>
      <c r="F3465" s="52"/>
      <c r="G3465" s="112"/>
      <c r="H3465" s="58"/>
    </row>
    <row r="3466" spans="2:8" x14ac:dyDescent="0.2">
      <c r="B3466" s="107"/>
      <c r="C3466" s="106"/>
      <c r="D3466" s="114"/>
      <c r="E3466" s="52"/>
      <c r="F3466" s="52"/>
      <c r="G3466" s="112"/>
      <c r="H3466" s="58"/>
    </row>
    <row r="3467" spans="2:8" x14ac:dyDescent="0.2">
      <c r="B3467" s="107"/>
      <c r="C3467" s="106"/>
      <c r="D3467" s="114"/>
      <c r="E3467" s="52"/>
      <c r="F3467" s="52"/>
      <c r="G3467" s="112"/>
      <c r="H3467" s="58"/>
    </row>
    <row r="3468" spans="2:8" x14ac:dyDescent="0.2">
      <c r="B3468" s="107"/>
      <c r="C3468" s="106"/>
      <c r="D3468" s="114"/>
      <c r="E3468" s="52"/>
      <c r="F3468" s="52"/>
      <c r="G3468" s="112"/>
      <c r="H3468" s="58"/>
    </row>
    <row r="3469" spans="2:8" x14ac:dyDescent="0.2">
      <c r="B3469" s="107"/>
      <c r="C3469" s="106"/>
      <c r="D3469" s="114"/>
      <c r="E3469" s="52"/>
      <c r="F3469" s="52"/>
      <c r="G3469" s="112"/>
      <c r="H3469" s="58"/>
    </row>
    <row r="3470" spans="2:8" x14ac:dyDescent="0.2">
      <c r="B3470" s="107"/>
      <c r="C3470" s="106"/>
      <c r="D3470" s="114"/>
      <c r="E3470" s="52"/>
      <c r="F3470" s="52"/>
      <c r="G3470" s="112"/>
      <c r="H3470" s="58"/>
    </row>
    <row r="3471" spans="2:8" x14ac:dyDescent="0.2">
      <c r="B3471" s="107"/>
      <c r="C3471" s="106"/>
      <c r="D3471" s="114"/>
      <c r="E3471" s="52"/>
      <c r="F3471" s="52"/>
      <c r="G3471" s="112"/>
      <c r="H3471" s="58"/>
    </row>
    <row r="3472" spans="2:8" x14ac:dyDescent="0.2">
      <c r="B3472" s="107"/>
      <c r="C3472" s="106"/>
      <c r="D3472" s="114"/>
      <c r="E3472" s="52"/>
      <c r="F3472" s="52"/>
      <c r="G3472" s="112"/>
      <c r="H3472" s="58"/>
    </row>
    <row r="3473" spans="2:8" x14ac:dyDescent="0.2">
      <c r="B3473" s="107"/>
      <c r="C3473" s="106"/>
      <c r="D3473" s="114"/>
      <c r="E3473" s="52"/>
      <c r="F3473" s="52"/>
      <c r="G3473" s="112"/>
      <c r="H3473" s="58"/>
    </row>
    <row r="3474" spans="2:8" x14ac:dyDescent="0.2">
      <c r="B3474" s="107"/>
      <c r="C3474" s="106"/>
      <c r="D3474" s="114"/>
      <c r="E3474" s="52"/>
      <c r="F3474" s="52"/>
      <c r="G3474" s="112"/>
      <c r="H3474" s="58"/>
    </row>
    <row r="3475" spans="2:8" x14ac:dyDescent="0.2">
      <c r="B3475" s="107"/>
      <c r="C3475" s="106"/>
      <c r="D3475" s="114"/>
      <c r="E3475" s="52"/>
      <c r="F3475" s="52"/>
      <c r="G3475" s="112"/>
      <c r="H3475" s="58"/>
    </row>
    <row r="3476" spans="2:8" x14ac:dyDescent="0.2">
      <c r="B3476" s="107"/>
      <c r="C3476" s="106"/>
      <c r="D3476" s="114"/>
      <c r="E3476" s="52"/>
      <c r="F3476" s="52"/>
      <c r="G3476" s="112"/>
      <c r="H3476" s="58"/>
    </row>
    <row r="3477" spans="2:8" x14ac:dyDescent="0.2">
      <c r="B3477" s="107"/>
      <c r="C3477" s="106"/>
      <c r="D3477" s="114"/>
      <c r="E3477" s="52"/>
      <c r="F3477" s="52"/>
      <c r="G3477" s="112"/>
      <c r="H3477" s="58"/>
    </row>
    <row r="3478" spans="2:8" x14ac:dyDescent="0.2">
      <c r="B3478" s="107"/>
      <c r="C3478" s="106"/>
      <c r="D3478" s="114"/>
      <c r="E3478" s="52"/>
      <c r="F3478" s="52"/>
      <c r="G3478" s="112"/>
      <c r="H3478" s="58"/>
    </row>
    <row r="3479" spans="2:8" x14ac:dyDescent="0.2">
      <c r="B3479" s="107"/>
      <c r="C3479" s="106"/>
      <c r="D3479" s="114"/>
      <c r="E3479" s="52"/>
      <c r="F3479" s="52"/>
      <c r="G3479" s="112"/>
      <c r="H3479" s="58"/>
    </row>
    <row r="3480" spans="2:8" x14ac:dyDescent="0.2">
      <c r="B3480" s="105"/>
      <c r="C3480" s="106"/>
      <c r="D3480" s="114"/>
      <c r="E3480" s="52"/>
      <c r="F3480" s="52"/>
      <c r="G3480" s="112"/>
      <c r="H3480" s="58"/>
    </row>
    <row r="3481" spans="2:8" x14ac:dyDescent="0.2">
      <c r="B3481" s="107"/>
      <c r="C3481" s="106"/>
      <c r="D3481" s="114"/>
      <c r="E3481" s="52"/>
      <c r="F3481" s="52"/>
      <c r="G3481" s="112"/>
      <c r="H3481" s="58"/>
    </row>
    <row r="3482" spans="2:8" x14ac:dyDescent="0.2">
      <c r="B3482" s="107"/>
      <c r="C3482" s="106"/>
      <c r="D3482" s="114"/>
      <c r="E3482" s="52"/>
      <c r="F3482" s="52"/>
      <c r="G3482" s="112"/>
      <c r="H3482" s="58"/>
    </row>
    <row r="3483" spans="2:8" x14ac:dyDescent="0.2">
      <c r="B3483" s="107"/>
      <c r="C3483" s="106"/>
      <c r="D3483" s="114"/>
      <c r="E3483" s="52"/>
      <c r="F3483" s="52"/>
      <c r="G3483" s="112"/>
      <c r="H3483" s="58"/>
    </row>
    <row r="3484" spans="2:8" x14ac:dyDescent="0.2">
      <c r="B3484" s="107"/>
      <c r="C3484" s="106"/>
      <c r="D3484" s="114"/>
      <c r="E3484" s="52"/>
      <c r="F3484" s="52"/>
      <c r="G3484" s="112"/>
      <c r="H3484" s="58"/>
    </row>
    <row r="3485" spans="2:8" x14ac:dyDescent="0.2">
      <c r="B3485" s="107"/>
      <c r="C3485" s="106"/>
      <c r="D3485" s="114"/>
      <c r="E3485" s="52"/>
      <c r="F3485" s="52"/>
      <c r="G3485" s="112"/>
      <c r="H3485" s="58"/>
    </row>
    <row r="3486" spans="2:8" x14ac:dyDescent="0.2">
      <c r="B3486" s="105"/>
      <c r="C3486" s="106"/>
      <c r="D3486" s="114"/>
      <c r="E3486" s="52"/>
      <c r="F3486" s="52"/>
      <c r="G3486" s="112"/>
      <c r="H3486" s="58"/>
    </row>
    <row r="3487" spans="2:8" x14ac:dyDescent="0.2">
      <c r="B3487" s="107"/>
      <c r="C3487" s="106"/>
      <c r="D3487" s="114"/>
      <c r="E3487" s="52"/>
      <c r="F3487" s="52"/>
      <c r="G3487" s="112"/>
      <c r="H3487" s="58"/>
    </row>
    <row r="3488" spans="2:8" x14ac:dyDescent="0.2">
      <c r="B3488" s="107"/>
      <c r="C3488" s="106"/>
      <c r="D3488" s="114"/>
      <c r="E3488" s="52"/>
      <c r="F3488" s="52"/>
      <c r="G3488" s="112"/>
      <c r="H3488" s="58"/>
    </row>
    <row r="3489" spans="2:8" x14ac:dyDescent="0.2">
      <c r="B3489" s="107"/>
      <c r="C3489" s="106"/>
      <c r="D3489" s="114"/>
      <c r="E3489" s="52"/>
      <c r="F3489" s="52"/>
      <c r="G3489" s="112"/>
      <c r="H3489" s="58"/>
    </row>
    <row r="3490" spans="2:8" x14ac:dyDescent="0.2">
      <c r="B3490" s="105"/>
      <c r="C3490" s="106"/>
      <c r="D3490" s="114"/>
      <c r="E3490" s="52"/>
      <c r="F3490" s="52"/>
      <c r="G3490" s="112"/>
      <c r="H3490" s="58"/>
    </row>
    <row r="3491" spans="2:8" x14ac:dyDescent="0.2">
      <c r="B3491" s="107"/>
      <c r="C3491" s="106"/>
      <c r="D3491" s="114"/>
      <c r="E3491" s="52"/>
      <c r="F3491" s="52"/>
      <c r="G3491" s="112"/>
      <c r="H3491" s="58"/>
    </row>
    <row r="3492" spans="2:8" x14ac:dyDescent="0.2">
      <c r="B3492" s="107"/>
      <c r="C3492" s="106"/>
      <c r="D3492" s="114"/>
      <c r="E3492" s="52"/>
      <c r="F3492" s="52"/>
      <c r="G3492" s="112"/>
      <c r="H3492" s="58"/>
    </row>
    <row r="3493" spans="2:8" x14ac:dyDescent="0.2">
      <c r="B3493" s="107"/>
      <c r="C3493" s="106"/>
      <c r="D3493" s="114"/>
      <c r="E3493" s="52"/>
      <c r="F3493" s="52"/>
      <c r="G3493" s="112"/>
      <c r="H3493" s="58"/>
    </row>
    <row r="3494" spans="2:8" x14ac:dyDescent="0.2">
      <c r="B3494" s="105"/>
      <c r="C3494" s="106"/>
      <c r="D3494" s="114"/>
      <c r="E3494" s="52"/>
      <c r="F3494" s="52"/>
      <c r="G3494" s="112"/>
      <c r="H3494" s="58"/>
    </row>
    <row r="3495" spans="2:8" x14ac:dyDescent="0.2">
      <c r="B3495" s="107"/>
      <c r="C3495" s="106"/>
      <c r="D3495" s="114"/>
      <c r="E3495" s="52"/>
      <c r="F3495" s="52"/>
      <c r="G3495" s="112"/>
      <c r="H3495" s="58"/>
    </row>
    <row r="3496" spans="2:8" x14ac:dyDescent="0.2">
      <c r="B3496" s="107"/>
      <c r="C3496" s="106"/>
      <c r="D3496" s="114"/>
      <c r="E3496" s="52"/>
      <c r="F3496" s="52"/>
      <c r="G3496" s="112"/>
      <c r="H3496" s="58"/>
    </row>
    <row r="3497" spans="2:8" x14ac:dyDescent="0.2">
      <c r="B3497" s="105"/>
      <c r="C3497" s="106"/>
      <c r="D3497" s="114"/>
      <c r="E3497" s="52"/>
      <c r="F3497" s="52"/>
      <c r="G3497" s="112"/>
      <c r="H3497" s="58"/>
    </row>
    <row r="3498" spans="2:8" x14ac:dyDescent="0.2">
      <c r="B3498" s="107"/>
      <c r="C3498" s="106"/>
      <c r="D3498" s="114"/>
      <c r="E3498" s="52"/>
      <c r="F3498" s="52"/>
      <c r="G3498" s="112"/>
      <c r="H3498" s="58"/>
    </row>
    <row r="3499" spans="2:8" x14ac:dyDescent="0.2">
      <c r="B3499" s="107"/>
      <c r="C3499" s="106"/>
      <c r="D3499" s="114"/>
      <c r="E3499" s="52"/>
      <c r="F3499" s="52"/>
      <c r="G3499" s="112"/>
      <c r="H3499" s="58"/>
    </row>
    <row r="3500" spans="2:8" x14ac:dyDescent="0.2">
      <c r="B3500" s="107"/>
      <c r="C3500" s="106"/>
      <c r="D3500" s="114"/>
      <c r="E3500" s="52"/>
      <c r="F3500" s="52"/>
      <c r="G3500" s="112"/>
      <c r="H3500" s="58"/>
    </row>
    <row r="3501" spans="2:8" x14ac:dyDescent="0.2">
      <c r="B3501" s="105"/>
      <c r="C3501" s="106"/>
      <c r="D3501" s="114"/>
      <c r="E3501" s="52"/>
      <c r="F3501" s="52"/>
      <c r="G3501" s="112"/>
      <c r="H3501" s="58"/>
    </row>
    <row r="3502" spans="2:8" x14ac:dyDescent="0.2">
      <c r="B3502" s="107"/>
      <c r="C3502" s="106"/>
      <c r="D3502" s="114"/>
      <c r="E3502" s="52"/>
      <c r="F3502" s="52"/>
      <c r="G3502" s="112"/>
      <c r="H3502" s="58"/>
    </row>
    <row r="3503" spans="2:8" x14ac:dyDescent="0.2">
      <c r="B3503" s="107"/>
      <c r="C3503" s="106"/>
      <c r="D3503" s="114"/>
      <c r="E3503" s="52"/>
      <c r="F3503" s="52"/>
      <c r="G3503" s="112"/>
      <c r="H3503" s="58"/>
    </row>
    <row r="3504" spans="2:8" x14ac:dyDescent="0.2">
      <c r="B3504" s="107"/>
      <c r="C3504" s="106"/>
      <c r="D3504" s="114"/>
      <c r="E3504" s="52"/>
      <c r="F3504" s="52"/>
      <c r="G3504" s="112"/>
      <c r="H3504" s="58"/>
    </row>
    <row r="3505" spans="2:8" x14ac:dyDescent="0.2">
      <c r="B3505" s="107"/>
      <c r="C3505" s="106"/>
      <c r="D3505" s="114"/>
      <c r="E3505" s="52"/>
      <c r="F3505" s="52"/>
      <c r="G3505" s="112"/>
      <c r="H3505" s="58"/>
    </row>
    <row r="3506" spans="2:8" x14ac:dyDescent="0.2">
      <c r="B3506" s="107"/>
      <c r="C3506" s="106"/>
      <c r="D3506" s="114"/>
      <c r="E3506" s="52"/>
      <c r="F3506" s="52"/>
      <c r="G3506" s="112"/>
      <c r="H3506" s="58"/>
    </row>
    <row r="3507" spans="2:8" x14ac:dyDescent="0.2">
      <c r="B3507" s="107"/>
      <c r="C3507" s="106"/>
      <c r="D3507" s="114"/>
      <c r="E3507" s="52"/>
      <c r="F3507" s="52"/>
      <c r="G3507" s="112"/>
      <c r="H3507" s="58"/>
    </row>
    <row r="3508" spans="2:8" x14ac:dyDescent="0.2">
      <c r="B3508" s="107"/>
      <c r="C3508" s="106"/>
      <c r="D3508" s="114"/>
      <c r="E3508" s="52"/>
      <c r="F3508" s="52"/>
      <c r="G3508" s="112"/>
      <c r="H3508" s="58"/>
    </row>
    <row r="3509" spans="2:8" x14ac:dyDescent="0.2">
      <c r="B3509" s="105"/>
      <c r="C3509" s="106"/>
      <c r="D3509" s="114"/>
      <c r="E3509" s="52"/>
      <c r="F3509" s="52"/>
      <c r="G3509" s="112"/>
      <c r="H3509" s="58"/>
    </row>
    <row r="3510" spans="2:8" x14ac:dyDescent="0.2">
      <c r="B3510" s="107"/>
      <c r="C3510" s="106"/>
      <c r="D3510" s="114"/>
      <c r="E3510" s="52"/>
      <c r="F3510" s="52"/>
      <c r="G3510" s="112"/>
      <c r="H3510" s="58"/>
    </row>
    <row r="3511" spans="2:8" x14ac:dyDescent="0.2">
      <c r="B3511" s="107"/>
      <c r="C3511" s="106"/>
      <c r="D3511" s="114"/>
      <c r="E3511" s="52"/>
      <c r="F3511" s="52"/>
      <c r="G3511" s="112"/>
      <c r="H3511" s="58"/>
    </row>
    <row r="3512" spans="2:8" x14ac:dyDescent="0.2">
      <c r="B3512" s="107"/>
      <c r="C3512" s="106"/>
      <c r="D3512" s="114"/>
      <c r="E3512" s="52"/>
      <c r="F3512" s="52"/>
      <c r="G3512" s="112"/>
      <c r="H3512" s="58"/>
    </row>
    <row r="3513" spans="2:8" x14ac:dyDescent="0.2">
      <c r="B3513" s="105"/>
      <c r="C3513" s="106"/>
      <c r="D3513" s="114"/>
      <c r="E3513" s="52"/>
      <c r="F3513" s="52"/>
      <c r="G3513" s="112"/>
      <c r="H3513" s="58"/>
    </row>
    <row r="3514" spans="2:8" x14ac:dyDescent="0.2">
      <c r="B3514" s="107"/>
      <c r="C3514" s="106"/>
      <c r="D3514" s="114"/>
      <c r="E3514" s="52"/>
      <c r="F3514" s="52"/>
      <c r="G3514" s="112"/>
      <c r="H3514" s="58"/>
    </row>
    <row r="3515" spans="2:8" x14ac:dyDescent="0.2">
      <c r="B3515" s="107"/>
      <c r="C3515" s="106"/>
      <c r="D3515" s="114"/>
      <c r="E3515" s="52"/>
      <c r="F3515" s="52"/>
      <c r="G3515" s="112"/>
      <c r="H3515" s="58"/>
    </row>
    <row r="3516" spans="2:8" x14ac:dyDescent="0.2">
      <c r="B3516" s="105"/>
      <c r="C3516" s="106"/>
      <c r="D3516" s="114"/>
      <c r="E3516" s="52"/>
      <c r="F3516" s="52"/>
      <c r="G3516" s="112"/>
      <c r="H3516" s="58"/>
    </row>
    <row r="3517" spans="2:8" x14ac:dyDescent="0.2">
      <c r="B3517" s="107"/>
      <c r="C3517" s="106"/>
      <c r="D3517" s="114"/>
      <c r="E3517" s="52"/>
      <c r="F3517" s="52"/>
      <c r="G3517" s="112"/>
      <c r="H3517" s="58"/>
    </row>
    <row r="3518" spans="2:8" x14ac:dyDescent="0.2">
      <c r="B3518" s="107"/>
      <c r="C3518" s="106"/>
      <c r="D3518" s="114"/>
      <c r="E3518" s="52"/>
      <c r="F3518" s="52"/>
      <c r="G3518" s="112"/>
      <c r="H3518" s="58"/>
    </row>
    <row r="3519" spans="2:8" x14ac:dyDescent="0.2">
      <c r="B3519" s="107"/>
      <c r="C3519" s="106"/>
      <c r="D3519" s="114"/>
      <c r="E3519" s="52"/>
      <c r="F3519" s="52"/>
      <c r="G3519" s="112"/>
      <c r="H3519" s="58"/>
    </row>
    <row r="3520" spans="2:8" x14ac:dyDescent="0.2">
      <c r="B3520" s="107"/>
      <c r="C3520" s="106"/>
      <c r="D3520" s="114"/>
      <c r="E3520" s="52"/>
      <c r="F3520" s="52"/>
      <c r="G3520" s="112"/>
      <c r="H3520" s="58"/>
    </row>
    <row r="3521" spans="2:8" x14ac:dyDescent="0.2">
      <c r="B3521" s="107"/>
      <c r="C3521" s="106"/>
      <c r="D3521" s="114"/>
      <c r="E3521" s="52"/>
      <c r="F3521" s="52"/>
      <c r="G3521" s="112"/>
      <c r="H3521" s="58"/>
    </row>
    <row r="3522" spans="2:8" x14ac:dyDescent="0.2">
      <c r="B3522" s="107"/>
      <c r="C3522" s="106"/>
      <c r="D3522" s="114"/>
      <c r="E3522" s="52"/>
      <c r="F3522" s="52"/>
      <c r="G3522" s="112"/>
      <c r="H3522" s="58"/>
    </row>
    <row r="3523" spans="2:8" x14ac:dyDescent="0.2">
      <c r="B3523" s="107"/>
      <c r="C3523" s="106"/>
      <c r="D3523" s="114"/>
      <c r="E3523" s="52"/>
      <c r="F3523" s="52"/>
      <c r="G3523" s="112"/>
      <c r="H3523" s="58"/>
    </row>
    <row r="3524" spans="2:8" x14ac:dyDescent="0.2">
      <c r="B3524" s="105"/>
      <c r="C3524" s="106"/>
      <c r="D3524" s="114"/>
      <c r="E3524" s="52"/>
      <c r="F3524" s="52"/>
      <c r="G3524" s="112"/>
      <c r="H3524" s="58"/>
    </row>
    <row r="3525" spans="2:8" x14ac:dyDescent="0.2">
      <c r="B3525" s="107"/>
      <c r="C3525" s="106"/>
      <c r="D3525" s="114"/>
      <c r="E3525" s="52"/>
      <c r="F3525" s="52"/>
      <c r="G3525" s="112"/>
      <c r="H3525" s="58"/>
    </row>
    <row r="3526" spans="2:8" x14ac:dyDescent="0.2">
      <c r="B3526" s="107"/>
      <c r="C3526" s="106"/>
      <c r="D3526" s="114"/>
      <c r="E3526" s="52"/>
      <c r="F3526" s="52"/>
      <c r="G3526" s="112"/>
      <c r="H3526" s="58"/>
    </row>
    <row r="3527" spans="2:8" x14ac:dyDescent="0.2">
      <c r="B3527" s="107"/>
      <c r="C3527" s="106"/>
      <c r="D3527" s="114"/>
      <c r="E3527" s="52"/>
      <c r="F3527" s="52"/>
      <c r="G3527" s="112"/>
      <c r="H3527" s="58"/>
    </row>
    <row r="3528" spans="2:8" x14ac:dyDescent="0.2">
      <c r="B3528" s="107"/>
      <c r="C3528" s="106"/>
      <c r="D3528" s="114"/>
      <c r="E3528" s="52"/>
      <c r="F3528" s="52"/>
      <c r="G3528" s="112"/>
      <c r="H3528" s="58"/>
    </row>
    <row r="3529" spans="2:8" x14ac:dyDescent="0.2">
      <c r="B3529" s="105"/>
      <c r="C3529" s="106"/>
      <c r="D3529" s="114"/>
      <c r="E3529" s="52"/>
      <c r="F3529" s="52"/>
      <c r="G3529" s="112"/>
      <c r="H3529" s="58"/>
    </row>
    <row r="3530" spans="2:8" x14ac:dyDescent="0.2">
      <c r="B3530" s="107"/>
      <c r="C3530" s="106"/>
      <c r="D3530" s="114"/>
      <c r="E3530" s="52"/>
      <c r="F3530" s="52"/>
      <c r="G3530" s="112"/>
      <c r="H3530" s="58"/>
    </row>
    <row r="3531" spans="2:8" x14ac:dyDescent="0.2">
      <c r="B3531" s="107"/>
      <c r="C3531" s="106"/>
      <c r="D3531" s="114"/>
      <c r="E3531" s="52"/>
      <c r="F3531" s="52"/>
      <c r="G3531" s="112"/>
      <c r="H3531" s="58"/>
    </row>
    <row r="3532" spans="2:8" x14ac:dyDescent="0.2">
      <c r="B3532" s="107"/>
      <c r="C3532" s="106"/>
      <c r="D3532" s="114"/>
      <c r="E3532" s="52"/>
      <c r="F3532" s="52"/>
      <c r="G3532" s="112"/>
      <c r="H3532" s="58"/>
    </row>
    <row r="3533" spans="2:8" x14ac:dyDescent="0.2">
      <c r="B3533" s="105"/>
      <c r="C3533" s="106"/>
      <c r="D3533" s="114"/>
      <c r="E3533" s="52"/>
      <c r="F3533" s="52"/>
      <c r="G3533" s="112"/>
      <c r="H3533" s="58"/>
    </row>
    <row r="3534" spans="2:8" x14ac:dyDescent="0.2">
      <c r="B3534" s="107"/>
      <c r="C3534" s="106"/>
      <c r="D3534" s="114"/>
      <c r="E3534" s="52"/>
      <c r="F3534" s="52"/>
      <c r="G3534" s="112"/>
      <c r="H3534" s="58"/>
    </row>
    <row r="3535" spans="2:8" x14ac:dyDescent="0.2">
      <c r="B3535" s="107"/>
      <c r="C3535" s="106"/>
      <c r="D3535" s="114"/>
      <c r="E3535" s="52"/>
      <c r="F3535" s="52"/>
      <c r="G3535" s="112"/>
      <c r="H3535" s="58"/>
    </row>
    <row r="3536" spans="2:8" x14ac:dyDescent="0.2">
      <c r="B3536" s="105"/>
      <c r="C3536" s="106"/>
      <c r="D3536" s="114"/>
      <c r="E3536" s="52"/>
      <c r="F3536" s="52"/>
      <c r="G3536" s="112"/>
      <c r="H3536" s="58"/>
    </row>
    <row r="3537" spans="2:8" x14ac:dyDescent="0.2">
      <c r="B3537" s="107"/>
      <c r="C3537" s="106"/>
      <c r="D3537" s="114"/>
      <c r="E3537" s="52"/>
      <c r="F3537" s="52"/>
      <c r="G3537" s="112"/>
      <c r="H3537" s="58"/>
    </row>
    <row r="3538" spans="2:8" x14ac:dyDescent="0.2">
      <c r="B3538" s="107"/>
      <c r="C3538" s="106"/>
      <c r="D3538" s="114"/>
      <c r="E3538" s="52"/>
      <c r="F3538" s="52"/>
      <c r="G3538" s="112"/>
      <c r="H3538" s="58"/>
    </row>
    <row r="3539" spans="2:8" x14ac:dyDescent="0.2">
      <c r="B3539" s="105"/>
      <c r="C3539" s="106"/>
      <c r="D3539" s="114"/>
      <c r="E3539" s="52"/>
      <c r="F3539" s="52"/>
      <c r="G3539" s="112"/>
      <c r="H3539" s="58"/>
    </row>
    <row r="3540" spans="2:8" x14ac:dyDescent="0.2">
      <c r="B3540" s="107"/>
      <c r="C3540" s="106"/>
      <c r="D3540" s="114"/>
      <c r="E3540" s="52"/>
      <c r="F3540" s="52"/>
      <c r="G3540" s="112"/>
      <c r="H3540" s="58"/>
    </row>
    <row r="3541" spans="2:8" x14ac:dyDescent="0.2">
      <c r="B3541" s="107"/>
      <c r="C3541" s="106"/>
      <c r="D3541" s="114"/>
      <c r="E3541" s="52"/>
      <c r="F3541" s="52"/>
      <c r="G3541" s="112"/>
      <c r="H3541" s="58"/>
    </row>
    <row r="3542" spans="2:8" x14ac:dyDescent="0.2">
      <c r="B3542" s="107"/>
      <c r="C3542" s="106"/>
      <c r="D3542" s="114"/>
      <c r="E3542" s="52"/>
      <c r="F3542" s="52"/>
      <c r="G3542" s="112"/>
      <c r="H3542" s="58"/>
    </row>
    <row r="3543" spans="2:8" x14ac:dyDescent="0.2">
      <c r="B3543" s="105"/>
      <c r="C3543" s="106"/>
      <c r="D3543" s="114"/>
      <c r="E3543" s="52"/>
      <c r="F3543" s="52"/>
      <c r="G3543" s="112"/>
      <c r="H3543" s="58"/>
    </row>
    <row r="3544" spans="2:8" x14ac:dyDescent="0.2">
      <c r="B3544" s="107"/>
      <c r="C3544" s="106"/>
      <c r="D3544" s="114"/>
      <c r="E3544" s="52"/>
      <c r="F3544" s="52"/>
      <c r="G3544" s="112"/>
      <c r="H3544" s="58"/>
    </row>
    <row r="3545" spans="2:8" x14ac:dyDescent="0.2">
      <c r="B3545" s="107"/>
      <c r="C3545" s="106"/>
      <c r="D3545" s="114"/>
      <c r="E3545" s="52"/>
      <c r="F3545" s="52"/>
      <c r="G3545" s="112"/>
      <c r="H3545" s="58"/>
    </row>
    <row r="3546" spans="2:8" x14ac:dyDescent="0.2">
      <c r="B3546" s="107"/>
      <c r="C3546" s="106"/>
      <c r="D3546" s="114"/>
      <c r="E3546" s="52"/>
      <c r="F3546" s="52"/>
      <c r="G3546" s="112"/>
      <c r="H3546" s="58"/>
    </row>
    <row r="3547" spans="2:8" x14ac:dyDescent="0.2">
      <c r="B3547" s="107"/>
      <c r="C3547" s="106"/>
      <c r="D3547" s="114"/>
      <c r="E3547" s="52"/>
      <c r="F3547" s="52"/>
      <c r="G3547" s="112"/>
      <c r="H3547" s="58"/>
    </row>
    <row r="3548" spans="2:8" x14ac:dyDescent="0.2">
      <c r="B3548" s="105"/>
      <c r="C3548" s="106"/>
      <c r="D3548" s="114"/>
      <c r="E3548" s="52"/>
      <c r="F3548" s="52"/>
      <c r="G3548" s="112"/>
      <c r="H3548" s="58"/>
    </row>
    <row r="3549" spans="2:8" x14ac:dyDescent="0.2">
      <c r="B3549" s="107"/>
      <c r="C3549" s="106"/>
      <c r="D3549" s="114"/>
      <c r="E3549" s="52"/>
      <c r="F3549" s="52"/>
      <c r="G3549" s="112"/>
      <c r="H3549" s="58"/>
    </row>
    <row r="3550" spans="2:8" x14ac:dyDescent="0.2">
      <c r="B3550" s="107"/>
      <c r="C3550" s="106"/>
      <c r="D3550" s="114"/>
      <c r="E3550" s="52"/>
      <c r="F3550" s="52"/>
      <c r="G3550" s="112"/>
      <c r="H3550" s="58"/>
    </row>
    <row r="3551" spans="2:8" x14ac:dyDescent="0.2">
      <c r="B3551" s="107"/>
      <c r="C3551" s="106"/>
      <c r="D3551" s="114"/>
      <c r="E3551" s="52"/>
      <c r="F3551" s="52"/>
      <c r="G3551" s="112"/>
      <c r="H3551" s="58"/>
    </row>
    <row r="3552" spans="2:8" x14ac:dyDescent="0.2">
      <c r="B3552" s="105"/>
      <c r="C3552" s="106"/>
      <c r="D3552" s="114"/>
      <c r="E3552" s="52"/>
      <c r="F3552" s="52"/>
      <c r="G3552" s="112"/>
      <c r="H3552" s="58"/>
    </row>
    <row r="3553" spans="2:8" x14ac:dyDescent="0.2">
      <c r="B3553" s="107"/>
      <c r="C3553" s="106"/>
      <c r="D3553" s="114"/>
      <c r="E3553" s="52"/>
      <c r="F3553" s="52"/>
      <c r="G3553" s="112"/>
      <c r="H3553" s="58"/>
    </row>
    <row r="3554" spans="2:8" x14ac:dyDescent="0.2">
      <c r="B3554" s="107"/>
      <c r="C3554" s="106"/>
      <c r="D3554" s="114"/>
      <c r="E3554" s="52"/>
      <c r="F3554" s="52"/>
      <c r="G3554" s="112"/>
      <c r="H3554" s="58"/>
    </row>
    <row r="3555" spans="2:8" x14ac:dyDescent="0.2">
      <c r="B3555" s="107"/>
      <c r="C3555" s="106"/>
      <c r="D3555" s="114"/>
      <c r="E3555" s="52"/>
      <c r="F3555" s="52"/>
      <c r="G3555" s="112"/>
      <c r="H3555" s="58"/>
    </row>
    <row r="3556" spans="2:8" x14ac:dyDescent="0.2">
      <c r="B3556" s="107"/>
      <c r="C3556" s="106"/>
      <c r="D3556" s="114"/>
      <c r="E3556" s="52"/>
      <c r="F3556" s="52"/>
      <c r="G3556" s="112"/>
      <c r="H3556" s="58"/>
    </row>
    <row r="3557" spans="2:8" x14ac:dyDescent="0.2">
      <c r="B3557" s="107"/>
      <c r="C3557" s="106"/>
      <c r="D3557" s="114"/>
      <c r="E3557" s="52"/>
      <c r="F3557" s="52"/>
      <c r="G3557" s="112"/>
      <c r="H3557" s="58"/>
    </row>
    <row r="3558" spans="2:8" x14ac:dyDescent="0.2">
      <c r="B3558" s="105"/>
      <c r="C3558" s="106"/>
      <c r="D3558" s="114"/>
      <c r="E3558" s="52"/>
      <c r="F3558" s="52"/>
      <c r="G3558" s="112"/>
      <c r="H3558" s="58"/>
    </row>
    <row r="3559" spans="2:8" x14ac:dyDescent="0.2">
      <c r="B3559" s="107"/>
      <c r="C3559" s="106"/>
      <c r="D3559" s="114"/>
      <c r="E3559" s="52"/>
      <c r="F3559" s="52"/>
      <c r="G3559" s="112"/>
      <c r="H3559" s="58"/>
    </row>
    <row r="3560" spans="2:8" x14ac:dyDescent="0.2">
      <c r="B3560" s="107"/>
      <c r="C3560" s="106"/>
      <c r="D3560" s="114"/>
      <c r="E3560" s="52"/>
      <c r="F3560" s="52"/>
      <c r="G3560" s="112"/>
      <c r="H3560" s="58"/>
    </row>
    <row r="3561" spans="2:8" x14ac:dyDescent="0.2">
      <c r="B3561" s="107"/>
      <c r="C3561" s="106"/>
      <c r="D3561" s="114"/>
      <c r="E3561" s="52"/>
      <c r="F3561" s="52"/>
      <c r="G3561" s="112"/>
      <c r="H3561" s="58"/>
    </row>
    <row r="3562" spans="2:8" x14ac:dyDescent="0.2">
      <c r="B3562" s="107"/>
      <c r="C3562" s="106"/>
      <c r="D3562" s="114"/>
      <c r="E3562" s="52"/>
      <c r="F3562" s="52"/>
      <c r="G3562" s="112"/>
      <c r="H3562" s="58"/>
    </row>
    <row r="3563" spans="2:8" x14ac:dyDescent="0.2">
      <c r="B3563" s="107"/>
      <c r="C3563" s="106"/>
      <c r="D3563" s="114"/>
      <c r="E3563" s="52"/>
      <c r="F3563" s="52"/>
      <c r="G3563" s="112"/>
      <c r="H3563" s="58"/>
    </row>
    <row r="3564" spans="2:8" x14ac:dyDescent="0.2">
      <c r="B3564" s="107"/>
      <c r="C3564" s="106"/>
      <c r="D3564" s="114"/>
      <c r="E3564" s="52"/>
      <c r="F3564" s="52"/>
      <c r="G3564" s="112"/>
      <c r="H3564" s="58"/>
    </row>
    <row r="3565" spans="2:8" x14ac:dyDescent="0.2">
      <c r="B3565" s="105"/>
      <c r="C3565" s="106"/>
      <c r="D3565" s="114"/>
      <c r="E3565" s="52"/>
      <c r="F3565" s="52"/>
      <c r="G3565" s="112"/>
      <c r="H3565" s="58"/>
    </row>
    <row r="3566" spans="2:8" x14ac:dyDescent="0.2">
      <c r="B3566" s="107"/>
      <c r="C3566" s="106"/>
      <c r="D3566" s="114"/>
      <c r="E3566" s="52"/>
      <c r="F3566" s="52"/>
      <c r="G3566" s="112"/>
      <c r="H3566" s="58"/>
    </row>
    <row r="3567" spans="2:8" x14ac:dyDescent="0.2">
      <c r="B3567" s="107"/>
      <c r="C3567" s="106"/>
      <c r="D3567" s="114"/>
      <c r="E3567" s="52"/>
      <c r="F3567" s="52"/>
      <c r="G3567" s="112"/>
      <c r="H3567" s="58"/>
    </row>
    <row r="3568" spans="2:8" x14ac:dyDescent="0.2">
      <c r="B3568" s="107"/>
      <c r="C3568" s="106"/>
      <c r="D3568" s="114"/>
      <c r="E3568" s="52"/>
      <c r="F3568" s="52"/>
      <c r="G3568" s="112"/>
      <c r="H3568" s="58"/>
    </row>
    <row r="3569" spans="2:8" x14ac:dyDescent="0.2">
      <c r="B3569" s="107"/>
      <c r="C3569" s="106"/>
      <c r="D3569" s="114"/>
      <c r="E3569" s="52"/>
      <c r="F3569" s="52"/>
      <c r="G3569" s="112"/>
      <c r="H3569" s="58"/>
    </row>
    <row r="3570" spans="2:8" x14ac:dyDescent="0.2">
      <c r="B3570" s="107"/>
      <c r="C3570" s="106"/>
      <c r="D3570" s="114"/>
      <c r="E3570" s="52"/>
      <c r="F3570" s="52"/>
      <c r="G3570" s="112"/>
      <c r="H3570" s="58"/>
    </row>
    <row r="3571" spans="2:8" x14ac:dyDescent="0.2">
      <c r="B3571" s="107"/>
      <c r="C3571" s="106"/>
      <c r="D3571" s="114"/>
      <c r="E3571" s="52"/>
      <c r="F3571" s="52"/>
      <c r="G3571" s="112"/>
      <c r="H3571" s="58"/>
    </row>
    <row r="3572" spans="2:8" x14ac:dyDescent="0.2">
      <c r="B3572" s="107"/>
      <c r="C3572" s="106"/>
      <c r="D3572" s="114"/>
      <c r="E3572" s="52"/>
      <c r="F3572" s="52"/>
      <c r="G3572" s="112"/>
      <c r="H3572" s="58"/>
    </row>
    <row r="3573" spans="2:8" x14ac:dyDescent="0.2">
      <c r="B3573" s="107"/>
      <c r="C3573" s="106"/>
      <c r="D3573" s="114"/>
      <c r="E3573" s="52"/>
      <c r="F3573" s="52"/>
      <c r="G3573" s="112"/>
      <c r="H3573" s="58"/>
    </row>
    <row r="3574" spans="2:8" x14ac:dyDescent="0.2">
      <c r="B3574" s="107"/>
      <c r="C3574" s="106"/>
      <c r="D3574" s="114"/>
      <c r="E3574" s="52"/>
      <c r="F3574" s="52"/>
      <c r="G3574" s="112"/>
      <c r="H3574" s="58"/>
    </row>
    <row r="3575" spans="2:8" x14ac:dyDescent="0.2">
      <c r="B3575" s="107"/>
      <c r="C3575" s="106"/>
      <c r="D3575" s="114"/>
      <c r="E3575" s="52"/>
      <c r="F3575" s="52"/>
      <c r="G3575" s="112"/>
      <c r="H3575" s="58"/>
    </row>
    <row r="3576" spans="2:8" x14ac:dyDescent="0.2">
      <c r="B3576" s="107"/>
      <c r="C3576" s="106"/>
      <c r="D3576" s="114"/>
      <c r="E3576" s="52"/>
      <c r="F3576" s="52"/>
      <c r="G3576" s="112"/>
      <c r="H3576" s="58"/>
    </row>
    <row r="3577" spans="2:8" x14ac:dyDescent="0.2">
      <c r="B3577" s="107"/>
      <c r="C3577" s="106"/>
      <c r="D3577" s="114"/>
      <c r="E3577" s="52"/>
      <c r="F3577" s="52"/>
      <c r="G3577" s="112"/>
      <c r="H3577" s="58"/>
    </row>
    <row r="3578" spans="2:8" x14ac:dyDescent="0.2">
      <c r="B3578" s="107"/>
      <c r="C3578" s="106"/>
      <c r="D3578" s="114"/>
      <c r="E3578" s="52"/>
      <c r="F3578" s="52"/>
      <c r="G3578" s="112"/>
      <c r="H3578" s="58"/>
    </row>
    <row r="3579" spans="2:8" x14ac:dyDescent="0.2">
      <c r="B3579" s="105"/>
      <c r="C3579" s="106"/>
      <c r="D3579" s="114"/>
      <c r="E3579" s="52"/>
      <c r="F3579" s="52"/>
      <c r="G3579" s="112"/>
      <c r="H3579" s="58"/>
    </row>
    <row r="3580" spans="2:8" x14ac:dyDescent="0.2">
      <c r="B3580" s="107"/>
      <c r="C3580" s="106"/>
      <c r="D3580" s="114"/>
      <c r="E3580" s="52"/>
      <c r="F3580" s="52"/>
      <c r="G3580" s="112"/>
      <c r="H3580" s="58"/>
    </row>
    <row r="3581" spans="2:8" x14ac:dyDescent="0.2">
      <c r="B3581" s="107"/>
      <c r="C3581" s="106"/>
      <c r="D3581" s="114"/>
      <c r="E3581" s="52"/>
      <c r="F3581" s="52"/>
      <c r="G3581" s="112"/>
      <c r="H3581" s="58"/>
    </row>
    <row r="3582" spans="2:8" x14ac:dyDescent="0.2">
      <c r="B3582" s="107"/>
      <c r="C3582" s="106"/>
      <c r="D3582" s="114"/>
      <c r="E3582" s="52"/>
      <c r="F3582" s="52"/>
      <c r="G3582" s="112"/>
      <c r="H3582" s="58"/>
    </row>
    <row r="3583" spans="2:8" x14ac:dyDescent="0.2">
      <c r="B3583" s="107"/>
      <c r="C3583" s="106"/>
      <c r="D3583" s="114"/>
      <c r="E3583" s="52"/>
      <c r="F3583" s="52"/>
      <c r="G3583" s="112"/>
      <c r="H3583" s="58"/>
    </row>
    <row r="3584" spans="2:8" x14ac:dyDescent="0.2">
      <c r="B3584" s="107"/>
      <c r="C3584" s="106"/>
      <c r="D3584" s="114"/>
      <c r="E3584" s="52"/>
      <c r="F3584" s="52"/>
      <c r="G3584" s="112"/>
      <c r="H3584" s="58"/>
    </row>
    <row r="3585" spans="2:8" x14ac:dyDescent="0.2">
      <c r="B3585" s="107"/>
      <c r="C3585" s="106"/>
      <c r="D3585" s="114"/>
      <c r="E3585" s="52"/>
      <c r="F3585" s="52"/>
      <c r="G3585" s="112"/>
      <c r="H3585" s="58"/>
    </row>
    <row r="3586" spans="2:8" x14ac:dyDescent="0.2">
      <c r="B3586" s="107"/>
      <c r="C3586" s="106"/>
      <c r="D3586" s="114"/>
      <c r="E3586" s="52"/>
      <c r="F3586" s="52"/>
      <c r="G3586" s="112"/>
      <c r="H3586" s="58"/>
    </row>
    <row r="3587" spans="2:8" x14ac:dyDescent="0.2">
      <c r="B3587" s="107"/>
      <c r="C3587" s="106"/>
      <c r="D3587" s="114"/>
      <c r="E3587" s="52"/>
      <c r="F3587" s="52"/>
      <c r="G3587" s="112"/>
      <c r="H3587" s="58"/>
    </row>
    <row r="3588" spans="2:8" x14ac:dyDescent="0.2">
      <c r="B3588" s="107"/>
      <c r="C3588" s="106"/>
      <c r="D3588" s="114"/>
      <c r="E3588" s="52"/>
      <c r="F3588" s="52"/>
      <c r="G3588" s="112"/>
      <c r="H3588" s="58"/>
    </row>
    <row r="3589" spans="2:8" x14ac:dyDescent="0.2">
      <c r="B3589" s="107"/>
      <c r="C3589" s="106"/>
      <c r="D3589" s="114"/>
      <c r="E3589" s="52"/>
      <c r="F3589" s="52"/>
      <c r="G3589" s="112"/>
      <c r="H3589" s="58"/>
    </row>
    <row r="3590" spans="2:8" x14ac:dyDescent="0.2">
      <c r="B3590" s="107"/>
      <c r="C3590" s="106"/>
      <c r="D3590" s="114"/>
      <c r="E3590" s="52"/>
      <c r="F3590" s="52"/>
      <c r="G3590" s="112"/>
      <c r="H3590" s="58"/>
    </row>
    <row r="3591" spans="2:8" x14ac:dyDescent="0.2">
      <c r="B3591" s="105"/>
      <c r="C3591" s="106"/>
      <c r="D3591" s="114"/>
      <c r="E3591" s="52"/>
      <c r="F3591" s="52"/>
      <c r="G3591" s="112"/>
      <c r="H3591" s="58"/>
    </row>
    <row r="3592" spans="2:8" x14ac:dyDescent="0.2">
      <c r="B3592" s="107"/>
      <c r="C3592" s="106"/>
      <c r="D3592" s="114"/>
      <c r="E3592" s="52"/>
      <c r="F3592" s="52"/>
      <c r="G3592" s="112"/>
      <c r="H3592" s="58"/>
    </row>
    <row r="3593" spans="2:8" x14ac:dyDescent="0.2">
      <c r="B3593" s="107"/>
      <c r="C3593" s="106"/>
      <c r="D3593" s="114"/>
      <c r="E3593" s="52"/>
      <c r="F3593" s="52"/>
      <c r="G3593" s="112"/>
      <c r="H3593" s="58"/>
    </row>
    <row r="3594" spans="2:8" x14ac:dyDescent="0.2">
      <c r="B3594" s="107"/>
      <c r="C3594" s="106"/>
      <c r="D3594" s="114"/>
      <c r="E3594" s="52"/>
      <c r="F3594" s="52"/>
      <c r="G3594" s="112"/>
      <c r="H3594" s="58"/>
    </row>
    <row r="3595" spans="2:8" x14ac:dyDescent="0.2">
      <c r="B3595" s="105"/>
      <c r="C3595" s="106"/>
      <c r="D3595" s="114"/>
      <c r="E3595" s="52"/>
      <c r="F3595" s="52"/>
      <c r="G3595" s="112"/>
      <c r="H3595" s="58"/>
    </row>
    <row r="3596" spans="2:8" x14ac:dyDescent="0.2">
      <c r="B3596" s="107"/>
      <c r="C3596" s="106"/>
      <c r="D3596" s="114"/>
      <c r="E3596" s="52"/>
      <c r="F3596" s="52"/>
      <c r="G3596" s="112"/>
      <c r="H3596" s="58"/>
    </row>
    <row r="3597" spans="2:8" x14ac:dyDescent="0.2">
      <c r="B3597" s="107"/>
      <c r="C3597" s="106"/>
      <c r="D3597" s="114"/>
      <c r="E3597" s="52"/>
      <c r="F3597" s="52"/>
      <c r="G3597" s="112"/>
      <c r="H3597" s="58"/>
    </row>
    <row r="3598" spans="2:8" x14ac:dyDescent="0.2">
      <c r="B3598" s="107"/>
      <c r="C3598" s="106"/>
      <c r="D3598" s="114"/>
      <c r="E3598" s="52"/>
      <c r="F3598" s="52"/>
      <c r="G3598" s="112"/>
      <c r="H3598" s="58"/>
    </row>
    <row r="3599" spans="2:8" x14ac:dyDescent="0.2">
      <c r="B3599" s="107"/>
      <c r="C3599" s="106"/>
      <c r="D3599" s="114"/>
      <c r="E3599" s="52"/>
      <c r="F3599" s="52"/>
      <c r="G3599" s="112"/>
      <c r="H3599" s="58"/>
    </row>
    <row r="3600" spans="2:8" x14ac:dyDescent="0.2">
      <c r="B3600" s="107"/>
      <c r="C3600" s="106"/>
      <c r="D3600" s="114"/>
      <c r="E3600" s="52"/>
      <c r="F3600" s="52"/>
      <c r="G3600" s="112"/>
      <c r="H3600" s="58"/>
    </row>
    <row r="3601" spans="2:8" x14ac:dyDescent="0.2">
      <c r="B3601" s="105"/>
      <c r="C3601" s="106"/>
      <c r="D3601" s="114"/>
      <c r="E3601" s="52"/>
      <c r="F3601" s="52"/>
      <c r="G3601" s="112"/>
      <c r="H3601" s="58"/>
    </row>
    <row r="3602" spans="2:8" x14ac:dyDescent="0.2">
      <c r="B3602" s="107"/>
      <c r="C3602" s="106"/>
      <c r="D3602" s="114"/>
      <c r="E3602" s="52"/>
      <c r="F3602" s="52"/>
      <c r="G3602" s="112"/>
      <c r="H3602" s="58"/>
    </row>
    <row r="3603" spans="2:8" x14ac:dyDescent="0.2">
      <c r="B3603" s="107"/>
      <c r="C3603" s="106"/>
      <c r="D3603" s="114"/>
      <c r="E3603" s="52"/>
      <c r="F3603" s="52"/>
      <c r="G3603" s="112"/>
      <c r="H3603" s="58"/>
    </row>
    <row r="3604" spans="2:8" x14ac:dyDescent="0.2">
      <c r="B3604" s="107"/>
      <c r="C3604" s="106"/>
      <c r="D3604" s="114"/>
      <c r="E3604" s="52"/>
      <c r="F3604" s="52"/>
      <c r="G3604" s="112"/>
      <c r="H3604" s="58"/>
    </row>
    <row r="3605" spans="2:8" x14ac:dyDescent="0.2">
      <c r="B3605" s="105"/>
      <c r="C3605" s="106"/>
      <c r="D3605" s="114"/>
      <c r="E3605" s="52"/>
      <c r="F3605" s="52"/>
      <c r="G3605" s="112"/>
      <c r="H3605" s="58"/>
    </row>
    <row r="3606" spans="2:8" x14ac:dyDescent="0.2">
      <c r="B3606" s="107"/>
      <c r="C3606" s="106"/>
      <c r="D3606" s="114"/>
      <c r="E3606" s="52"/>
      <c r="F3606" s="52"/>
      <c r="G3606" s="112"/>
      <c r="H3606" s="58"/>
    </row>
    <row r="3607" spans="2:8" x14ac:dyDescent="0.2">
      <c r="B3607" s="107"/>
      <c r="C3607" s="106"/>
      <c r="D3607" s="114"/>
      <c r="E3607" s="52"/>
      <c r="F3607" s="52"/>
      <c r="G3607" s="112"/>
      <c r="H3607" s="58"/>
    </row>
    <row r="3608" spans="2:8" x14ac:dyDescent="0.2">
      <c r="B3608" s="107"/>
      <c r="C3608" s="106"/>
      <c r="D3608" s="114"/>
      <c r="E3608" s="52"/>
      <c r="F3608" s="52"/>
      <c r="G3608" s="112"/>
      <c r="H3608" s="58"/>
    </row>
    <row r="3609" spans="2:8" x14ac:dyDescent="0.2">
      <c r="B3609" s="107"/>
      <c r="C3609" s="106"/>
      <c r="D3609" s="114"/>
      <c r="E3609" s="52"/>
      <c r="F3609" s="52"/>
      <c r="G3609" s="112"/>
      <c r="H3609" s="58"/>
    </row>
    <row r="3610" spans="2:8" x14ac:dyDescent="0.2">
      <c r="B3610" s="107"/>
      <c r="C3610" s="106"/>
      <c r="D3610" s="114"/>
      <c r="E3610" s="52"/>
      <c r="F3610" s="52"/>
      <c r="G3610" s="112"/>
      <c r="H3610" s="58"/>
    </row>
    <row r="3611" spans="2:8" x14ac:dyDescent="0.2">
      <c r="B3611" s="105"/>
      <c r="C3611" s="106"/>
      <c r="D3611" s="114"/>
      <c r="E3611" s="52"/>
      <c r="F3611" s="52"/>
      <c r="G3611" s="112"/>
      <c r="H3611" s="58"/>
    </row>
    <row r="3612" spans="2:8" x14ac:dyDescent="0.2">
      <c r="B3612" s="107"/>
      <c r="C3612" s="106"/>
      <c r="D3612" s="114"/>
      <c r="E3612" s="52"/>
      <c r="F3612" s="52"/>
      <c r="G3612" s="112"/>
      <c r="H3612" s="58"/>
    </row>
    <row r="3613" spans="2:8" x14ac:dyDescent="0.2">
      <c r="B3613" s="107"/>
      <c r="C3613" s="106"/>
      <c r="D3613" s="114"/>
      <c r="E3613" s="52"/>
      <c r="F3613" s="52"/>
      <c r="G3613" s="112"/>
      <c r="H3613" s="58"/>
    </row>
    <row r="3614" spans="2:8" x14ac:dyDescent="0.2">
      <c r="B3614" s="107"/>
      <c r="C3614" s="106"/>
      <c r="D3614" s="114"/>
      <c r="E3614" s="52"/>
      <c r="F3614" s="52"/>
      <c r="G3614" s="112"/>
      <c r="H3614" s="58"/>
    </row>
    <row r="3615" spans="2:8" x14ac:dyDescent="0.2">
      <c r="B3615" s="107"/>
      <c r="C3615" s="106"/>
      <c r="D3615" s="114"/>
      <c r="E3615" s="52"/>
      <c r="F3615" s="52"/>
      <c r="G3615" s="112"/>
      <c r="H3615" s="58"/>
    </row>
    <row r="3616" spans="2:8" x14ac:dyDescent="0.2">
      <c r="B3616" s="107"/>
      <c r="C3616" s="106"/>
      <c r="D3616" s="114"/>
      <c r="E3616" s="52"/>
      <c r="F3616" s="52"/>
      <c r="G3616" s="112"/>
      <c r="H3616" s="58"/>
    </row>
    <row r="3617" spans="2:8" x14ac:dyDescent="0.2">
      <c r="B3617" s="107"/>
      <c r="C3617" s="106"/>
      <c r="D3617" s="114"/>
      <c r="E3617" s="52"/>
      <c r="F3617" s="52"/>
      <c r="G3617" s="112"/>
      <c r="H3617" s="58"/>
    </row>
    <row r="3618" spans="2:8" x14ac:dyDescent="0.2">
      <c r="B3618" s="105"/>
      <c r="C3618" s="106"/>
      <c r="D3618" s="114"/>
      <c r="E3618" s="52"/>
      <c r="F3618" s="52"/>
      <c r="G3618" s="112"/>
      <c r="H3618" s="58"/>
    </row>
    <row r="3619" spans="2:8" x14ac:dyDescent="0.2">
      <c r="B3619" s="107"/>
      <c r="C3619" s="106"/>
      <c r="D3619" s="114"/>
      <c r="E3619" s="52"/>
      <c r="F3619" s="52"/>
      <c r="G3619" s="112"/>
      <c r="H3619" s="58"/>
    </row>
    <row r="3620" spans="2:8" x14ac:dyDescent="0.2">
      <c r="B3620" s="107"/>
      <c r="C3620" s="106"/>
      <c r="D3620" s="114"/>
      <c r="E3620" s="52"/>
      <c r="F3620" s="52"/>
      <c r="G3620" s="112"/>
      <c r="H3620" s="58"/>
    </row>
    <row r="3621" spans="2:8" x14ac:dyDescent="0.2">
      <c r="B3621" s="107"/>
      <c r="C3621" s="106"/>
      <c r="D3621" s="114"/>
      <c r="E3621" s="52"/>
      <c r="F3621" s="52"/>
      <c r="G3621" s="112"/>
      <c r="H3621" s="58"/>
    </row>
    <row r="3622" spans="2:8" x14ac:dyDescent="0.2">
      <c r="B3622" s="107"/>
      <c r="C3622" s="106"/>
      <c r="D3622" s="114"/>
      <c r="E3622" s="52"/>
      <c r="F3622" s="52"/>
      <c r="G3622" s="112"/>
      <c r="H3622" s="58"/>
    </row>
    <row r="3623" spans="2:8" x14ac:dyDescent="0.2">
      <c r="B3623" s="107"/>
      <c r="C3623" s="106"/>
      <c r="D3623" s="114"/>
      <c r="E3623" s="52"/>
      <c r="F3623" s="52"/>
      <c r="G3623" s="112"/>
      <c r="H3623" s="58"/>
    </row>
    <row r="3624" spans="2:8" x14ac:dyDescent="0.2">
      <c r="B3624" s="107"/>
      <c r="C3624" s="106"/>
      <c r="D3624" s="114"/>
      <c r="E3624" s="52"/>
      <c r="F3624" s="52"/>
      <c r="G3624" s="112"/>
      <c r="H3624" s="58"/>
    </row>
    <row r="3625" spans="2:8" x14ac:dyDescent="0.2">
      <c r="B3625" s="105"/>
      <c r="C3625" s="106"/>
      <c r="D3625" s="114"/>
      <c r="E3625" s="52"/>
      <c r="F3625" s="52"/>
      <c r="G3625" s="112"/>
      <c r="H3625" s="58"/>
    </row>
    <row r="3626" spans="2:8" x14ac:dyDescent="0.2">
      <c r="B3626" s="107"/>
      <c r="C3626" s="106"/>
      <c r="D3626" s="114"/>
      <c r="E3626" s="52"/>
      <c r="F3626" s="52"/>
      <c r="G3626" s="112"/>
      <c r="H3626" s="58"/>
    </row>
    <row r="3627" spans="2:8" x14ac:dyDescent="0.2">
      <c r="B3627" s="107"/>
      <c r="C3627" s="106"/>
      <c r="D3627" s="114"/>
      <c r="E3627" s="52"/>
      <c r="F3627" s="52"/>
      <c r="G3627" s="112"/>
      <c r="H3627" s="58"/>
    </row>
    <row r="3628" spans="2:8" x14ac:dyDescent="0.2">
      <c r="B3628" s="107"/>
      <c r="C3628" s="106"/>
      <c r="D3628" s="114"/>
      <c r="E3628" s="52"/>
      <c r="F3628" s="52"/>
      <c r="G3628" s="112"/>
      <c r="H3628" s="58"/>
    </row>
    <row r="3629" spans="2:8" x14ac:dyDescent="0.2">
      <c r="B3629" s="107"/>
      <c r="C3629" s="106"/>
      <c r="D3629" s="114"/>
      <c r="E3629" s="52"/>
      <c r="F3629" s="52"/>
      <c r="G3629" s="112"/>
      <c r="H3629" s="58"/>
    </row>
    <row r="3630" spans="2:8" x14ac:dyDescent="0.2">
      <c r="B3630" s="105"/>
      <c r="C3630" s="106"/>
      <c r="D3630" s="114"/>
      <c r="E3630" s="52"/>
      <c r="F3630" s="52"/>
      <c r="G3630" s="112"/>
      <c r="H3630" s="58"/>
    </row>
    <row r="3631" spans="2:8" x14ac:dyDescent="0.2">
      <c r="B3631" s="107"/>
      <c r="C3631" s="106"/>
      <c r="D3631" s="114"/>
      <c r="E3631" s="52"/>
      <c r="F3631" s="52"/>
      <c r="G3631" s="112"/>
      <c r="H3631" s="58"/>
    </row>
    <row r="3632" spans="2:8" x14ac:dyDescent="0.2">
      <c r="B3632" s="107"/>
      <c r="C3632" s="106"/>
      <c r="D3632" s="114"/>
      <c r="E3632" s="52"/>
      <c r="F3632" s="52"/>
      <c r="G3632" s="112"/>
      <c r="H3632" s="58"/>
    </row>
    <row r="3633" spans="2:8" x14ac:dyDescent="0.2">
      <c r="B3633" s="107"/>
      <c r="C3633" s="106"/>
      <c r="D3633" s="114"/>
      <c r="E3633" s="52"/>
      <c r="F3633" s="52"/>
      <c r="G3633" s="112"/>
      <c r="H3633" s="58"/>
    </row>
    <row r="3634" spans="2:8" x14ac:dyDescent="0.2">
      <c r="B3634" s="105"/>
      <c r="C3634" s="106"/>
      <c r="D3634" s="114"/>
      <c r="E3634" s="52"/>
      <c r="F3634" s="52"/>
      <c r="G3634" s="112"/>
      <c r="H3634" s="58"/>
    </row>
    <row r="3635" spans="2:8" x14ac:dyDescent="0.2">
      <c r="B3635" s="107"/>
      <c r="C3635" s="106"/>
      <c r="D3635" s="114"/>
      <c r="E3635" s="52"/>
      <c r="F3635" s="52"/>
      <c r="G3635" s="112"/>
      <c r="H3635" s="58"/>
    </row>
    <row r="3636" spans="2:8" x14ac:dyDescent="0.2">
      <c r="B3636" s="107"/>
      <c r="C3636" s="106"/>
      <c r="D3636" s="114"/>
      <c r="E3636" s="52"/>
      <c r="F3636" s="52"/>
      <c r="G3636" s="112"/>
      <c r="H3636" s="58"/>
    </row>
    <row r="3637" spans="2:8" x14ac:dyDescent="0.2">
      <c r="B3637" s="107"/>
      <c r="C3637" s="106"/>
      <c r="D3637" s="114"/>
      <c r="E3637" s="52"/>
      <c r="F3637" s="52"/>
      <c r="G3637" s="112"/>
      <c r="H3637" s="58"/>
    </row>
    <row r="3638" spans="2:8" x14ac:dyDescent="0.2">
      <c r="B3638" s="105"/>
      <c r="C3638" s="106"/>
      <c r="D3638" s="114"/>
      <c r="E3638" s="52"/>
      <c r="F3638" s="52"/>
      <c r="G3638" s="112"/>
      <c r="H3638" s="58"/>
    </row>
    <row r="3639" spans="2:8" x14ac:dyDescent="0.2">
      <c r="B3639" s="107"/>
      <c r="C3639" s="106"/>
      <c r="D3639" s="114"/>
      <c r="E3639" s="52"/>
      <c r="F3639" s="52"/>
      <c r="G3639" s="112"/>
      <c r="H3639" s="58"/>
    </row>
    <row r="3640" spans="2:8" x14ac:dyDescent="0.2">
      <c r="B3640" s="107"/>
      <c r="C3640" s="106"/>
      <c r="D3640" s="114"/>
      <c r="E3640" s="52"/>
      <c r="F3640" s="52"/>
      <c r="G3640" s="112"/>
      <c r="H3640" s="58"/>
    </row>
    <row r="3641" spans="2:8" x14ac:dyDescent="0.2">
      <c r="B3641" s="107"/>
      <c r="C3641" s="106"/>
      <c r="D3641" s="114"/>
      <c r="E3641" s="52"/>
      <c r="F3641" s="52"/>
      <c r="G3641" s="112"/>
      <c r="H3641" s="58"/>
    </row>
    <row r="3642" spans="2:8" x14ac:dyDescent="0.2">
      <c r="B3642" s="107"/>
      <c r="C3642" s="106"/>
      <c r="D3642" s="114"/>
      <c r="E3642" s="52"/>
      <c r="F3642" s="52"/>
      <c r="G3642" s="112"/>
      <c r="H3642" s="58"/>
    </row>
    <row r="3643" spans="2:8" x14ac:dyDescent="0.2">
      <c r="B3643" s="107"/>
      <c r="C3643" s="106"/>
      <c r="D3643" s="114"/>
      <c r="E3643" s="52"/>
      <c r="F3643" s="52"/>
      <c r="G3643" s="112"/>
      <c r="H3643" s="58"/>
    </row>
    <row r="3644" spans="2:8" x14ac:dyDescent="0.2">
      <c r="B3644" s="107"/>
      <c r="C3644" s="106"/>
      <c r="D3644" s="114"/>
      <c r="E3644" s="52"/>
      <c r="F3644" s="52"/>
      <c r="G3644" s="112"/>
      <c r="H3644" s="58"/>
    </row>
    <row r="3645" spans="2:8" x14ac:dyDescent="0.2">
      <c r="B3645" s="105"/>
      <c r="C3645" s="106"/>
      <c r="D3645" s="114"/>
      <c r="E3645" s="52"/>
      <c r="F3645" s="52"/>
      <c r="G3645" s="112"/>
      <c r="H3645" s="58"/>
    </row>
    <row r="3646" spans="2:8" x14ac:dyDescent="0.2">
      <c r="B3646" s="107"/>
      <c r="C3646" s="106"/>
      <c r="D3646" s="114"/>
      <c r="E3646" s="52"/>
      <c r="F3646" s="52"/>
      <c r="G3646" s="112"/>
      <c r="H3646" s="58"/>
    </row>
    <row r="3647" spans="2:8" x14ac:dyDescent="0.2">
      <c r="B3647" s="107"/>
      <c r="C3647" s="106"/>
      <c r="D3647" s="114"/>
      <c r="E3647" s="52"/>
      <c r="F3647" s="52"/>
      <c r="G3647" s="112"/>
      <c r="H3647" s="58"/>
    </row>
    <row r="3648" spans="2:8" x14ac:dyDescent="0.2">
      <c r="B3648" s="107"/>
      <c r="C3648" s="106"/>
      <c r="D3648" s="114"/>
      <c r="E3648" s="52"/>
      <c r="F3648" s="52"/>
      <c r="G3648" s="112"/>
      <c r="H3648" s="58"/>
    </row>
    <row r="3649" spans="2:8" x14ac:dyDescent="0.2">
      <c r="B3649" s="107"/>
      <c r="C3649" s="106"/>
      <c r="D3649" s="114"/>
      <c r="E3649" s="52"/>
      <c r="F3649" s="52"/>
      <c r="G3649" s="112"/>
      <c r="H3649" s="58"/>
    </row>
    <row r="3650" spans="2:8" x14ac:dyDescent="0.2">
      <c r="B3650" s="107"/>
      <c r="C3650" s="106"/>
      <c r="D3650" s="114"/>
      <c r="E3650" s="52"/>
      <c r="F3650" s="52"/>
      <c r="G3650" s="112"/>
      <c r="H3650" s="58"/>
    </row>
    <row r="3651" spans="2:8" x14ac:dyDescent="0.2">
      <c r="B3651" s="105"/>
      <c r="C3651" s="106"/>
      <c r="D3651" s="114"/>
      <c r="E3651" s="52"/>
      <c r="F3651" s="52"/>
      <c r="G3651" s="112"/>
      <c r="H3651" s="58"/>
    </row>
    <row r="3652" spans="2:8" x14ac:dyDescent="0.2">
      <c r="B3652" s="107"/>
      <c r="C3652" s="106"/>
      <c r="D3652" s="114"/>
      <c r="E3652" s="52"/>
      <c r="F3652" s="52"/>
      <c r="G3652" s="112"/>
      <c r="H3652" s="58"/>
    </row>
    <row r="3653" spans="2:8" x14ac:dyDescent="0.2">
      <c r="B3653" s="107"/>
      <c r="C3653" s="106"/>
      <c r="D3653" s="114"/>
      <c r="E3653" s="52"/>
      <c r="F3653" s="52"/>
      <c r="G3653" s="112"/>
      <c r="H3653" s="58"/>
    </row>
    <row r="3654" spans="2:8" x14ac:dyDescent="0.2">
      <c r="B3654" s="107"/>
      <c r="C3654" s="106"/>
      <c r="D3654" s="114"/>
      <c r="E3654" s="52"/>
      <c r="F3654" s="52"/>
      <c r="G3654" s="112"/>
      <c r="H3654" s="58"/>
    </row>
    <row r="3655" spans="2:8" x14ac:dyDescent="0.2">
      <c r="B3655" s="107"/>
      <c r="C3655" s="106"/>
      <c r="D3655" s="114"/>
      <c r="E3655" s="52"/>
      <c r="F3655" s="52"/>
      <c r="G3655" s="112"/>
      <c r="H3655" s="58"/>
    </row>
    <row r="3656" spans="2:8" x14ac:dyDescent="0.2">
      <c r="B3656" s="107"/>
      <c r="C3656" s="106"/>
      <c r="D3656" s="114"/>
      <c r="E3656" s="52"/>
      <c r="F3656" s="52"/>
      <c r="G3656" s="112"/>
      <c r="H3656" s="58"/>
    </row>
    <row r="3657" spans="2:8" x14ac:dyDescent="0.2">
      <c r="B3657" s="107"/>
      <c r="C3657" s="106"/>
      <c r="D3657" s="114"/>
      <c r="E3657" s="52"/>
      <c r="F3657" s="52"/>
      <c r="G3657" s="112"/>
      <c r="H3657" s="58"/>
    </row>
    <row r="3658" spans="2:8" x14ac:dyDescent="0.2">
      <c r="B3658" s="107"/>
      <c r="C3658" s="106"/>
      <c r="D3658" s="114"/>
      <c r="E3658" s="52"/>
      <c r="F3658" s="52"/>
      <c r="G3658" s="112"/>
      <c r="H3658" s="58"/>
    </row>
    <row r="3659" spans="2:8" x14ac:dyDescent="0.2">
      <c r="B3659" s="107"/>
      <c r="C3659" s="106"/>
      <c r="D3659" s="114"/>
      <c r="E3659" s="52"/>
      <c r="F3659" s="52"/>
      <c r="G3659" s="112"/>
      <c r="H3659" s="58"/>
    </row>
    <row r="3660" spans="2:8" x14ac:dyDescent="0.2">
      <c r="B3660" s="107"/>
      <c r="C3660" s="106"/>
      <c r="D3660" s="114"/>
      <c r="E3660" s="52"/>
      <c r="F3660" s="52"/>
      <c r="G3660" s="112"/>
      <c r="H3660" s="58"/>
    </row>
    <row r="3661" spans="2:8" x14ac:dyDescent="0.2">
      <c r="B3661" s="105"/>
      <c r="C3661" s="106"/>
      <c r="D3661" s="114"/>
      <c r="E3661" s="52"/>
      <c r="F3661" s="52"/>
      <c r="G3661" s="112"/>
      <c r="H3661" s="58"/>
    </row>
    <row r="3662" spans="2:8" x14ac:dyDescent="0.2">
      <c r="B3662" s="107"/>
      <c r="C3662" s="106"/>
      <c r="D3662" s="114"/>
      <c r="E3662" s="52"/>
      <c r="F3662" s="52"/>
      <c r="G3662" s="112"/>
      <c r="H3662" s="58"/>
    </row>
    <row r="3663" spans="2:8" x14ac:dyDescent="0.2">
      <c r="B3663" s="107"/>
      <c r="C3663" s="106"/>
      <c r="D3663" s="114"/>
      <c r="E3663" s="52"/>
      <c r="F3663" s="52"/>
      <c r="G3663" s="112"/>
      <c r="H3663" s="58"/>
    </row>
    <row r="3664" spans="2:8" x14ac:dyDescent="0.2">
      <c r="B3664" s="107"/>
      <c r="C3664" s="106"/>
      <c r="D3664" s="114"/>
      <c r="E3664" s="52"/>
      <c r="F3664" s="52"/>
      <c r="G3664" s="112"/>
      <c r="H3664" s="58"/>
    </row>
    <row r="3665" spans="2:8" x14ac:dyDescent="0.2">
      <c r="B3665" s="107"/>
      <c r="C3665" s="106"/>
      <c r="D3665" s="114"/>
      <c r="E3665" s="52"/>
      <c r="F3665" s="52"/>
      <c r="G3665" s="112"/>
      <c r="H3665" s="58"/>
    </row>
    <row r="3666" spans="2:8" x14ac:dyDescent="0.2">
      <c r="B3666" s="107"/>
      <c r="C3666" s="106"/>
      <c r="D3666" s="114"/>
      <c r="E3666" s="52"/>
      <c r="F3666" s="52"/>
      <c r="G3666" s="112"/>
      <c r="H3666" s="58"/>
    </row>
    <row r="3667" spans="2:8" x14ac:dyDescent="0.2">
      <c r="B3667" s="107"/>
      <c r="C3667" s="106"/>
      <c r="D3667" s="114"/>
      <c r="E3667" s="52"/>
      <c r="F3667" s="52"/>
      <c r="G3667" s="112"/>
      <c r="H3667" s="58"/>
    </row>
    <row r="3668" spans="2:8" x14ac:dyDescent="0.2">
      <c r="B3668" s="107"/>
      <c r="C3668" s="106"/>
      <c r="D3668" s="114"/>
      <c r="E3668" s="52"/>
      <c r="F3668" s="52"/>
      <c r="G3668" s="112"/>
      <c r="H3668" s="58"/>
    </row>
    <row r="3669" spans="2:8" x14ac:dyDescent="0.2">
      <c r="B3669" s="107"/>
      <c r="C3669" s="106"/>
      <c r="D3669" s="114"/>
      <c r="E3669" s="52"/>
      <c r="F3669" s="52"/>
      <c r="G3669" s="112"/>
      <c r="H3669" s="58"/>
    </row>
    <row r="3670" spans="2:8" x14ac:dyDescent="0.2">
      <c r="B3670" s="107"/>
      <c r="C3670" s="106"/>
      <c r="D3670" s="114"/>
      <c r="E3670" s="52"/>
      <c r="F3670" s="52"/>
      <c r="G3670" s="112"/>
      <c r="H3670" s="58"/>
    </row>
    <row r="3671" spans="2:8" x14ac:dyDescent="0.2">
      <c r="B3671" s="107"/>
      <c r="C3671" s="106"/>
      <c r="D3671" s="114"/>
      <c r="E3671" s="52"/>
      <c r="F3671" s="52"/>
      <c r="G3671" s="112"/>
      <c r="H3671" s="58"/>
    </row>
    <row r="3672" spans="2:8" x14ac:dyDescent="0.2">
      <c r="B3672" s="105"/>
      <c r="C3672" s="106"/>
      <c r="D3672" s="114"/>
      <c r="E3672" s="52"/>
      <c r="F3672" s="52"/>
      <c r="G3672" s="112"/>
      <c r="H3672" s="58"/>
    </row>
    <row r="3673" spans="2:8" x14ac:dyDescent="0.2">
      <c r="B3673" s="107"/>
      <c r="C3673" s="106"/>
      <c r="D3673" s="114"/>
      <c r="E3673" s="52"/>
      <c r="F3673" s="52"/>
      <c r="G3673" s="112"/>
      <c r="H3673" s="58"/>
    </row>
    <row r="3674" spans="2:8" x14ac:dyDescent="0.2">
      <c r="B3674" s="107"/>
      <c r="C3674" s="106"/>
      <c r="D3674" s="114"/>
      <c r="E3674" s="52"/>
      <c r="F3674" s="52"/>
      <c r="G3674" s="112"/>
      <c r="H3674" s="58"/>
    </row>
    <row r="3675" spans="2:8" x14ac:dyDescent="0.2">
      <c r="B3675" s="107"/>
      <c r="C3675" s="106"/>
      <c r="D3675" s="114"/>
      <c r="E3675" s="52"/>
      <c r="F3675" s="52"/>
      <c r="G3675" s="112"/>
      <c r="H3675" s="58"/>
    </row>
    <row r="3676" spans="2:8" x14ac:dyDescent="0.2">
      <c r="B3676" s="107"/>
      <c r="C3676" s="106"/>
      <c r="D3676" s="114"/>
      <c r="E3676" s="52"/>
      <c r="F3676" s="52"/>
      <c r="G3676" s="112"/>
      <c r="H3676" s="58"/>
    </row>
    <row r="3677" spans="2:8" x14ac:dyDescent="0.2">
      <c r="B3677" s="107"/>
      <c r="C3677" s="106"/>
      <c r="D3677" s="114"/>
      <c r="E3677" s="52"/>
      <c r="F3677" s="52"/>
      <c r="G3677" s="112"/>
      <c r="H3677" s="58"/>
    </row>
    <row r="3678" spans="2:8" x14ac:dyDescent="0.2">
      <c r="B3678" s="105"/>
      <c r="C3678" s="106"/>
      <c r="D3678" s="114"/>
      <c r="E3678" s="52"/>
      <c r="F3678" s="52"/>
      <c r="G3678" s="112"/>
      <c r="H3678" s="58"/>
    </row>
    <row r="3679" spans="2:8" x14ac:dyDescent="0.2">
      <c r="B3679" s="107"/>
      <c r="C3679" s="106"/>
      <c r="D3679" s="114"/>
      <c r="E3679" s="52"/>
      <c r="F3679" s="52"/>
      <c r="G3679" s="112"/>
      <c r="H3679" s="58"/>
    </row>
    <row r="3680" spans="2:8" x14ac:dyDescent="0.2">
      <c r="B3680" s="107"/>
      <c r="C3680" s="106"/>
      <c r="D3680" s="114"/>
      <c r="E3680" s="52"/>
      <c r="F3680" s="52"/>
      <c r="G3680" s="112"/>
      <c r="H3680" s="58"/>
    </row>
    <row r="3681" spans="2:8" x14ac:dyDescent="0.2">
      <c r="B3681" s="107"/>
      <c r="C3681" s="106"/>
      <c r="D3681" s="114"/>
      <c r="E3681" s="52"/>
      <c r="F3681" s="52"/>
      <c r="G3681" s="112"/>
      <c r="H3681" s="58"/>
    </row>
    <row r="3682" spans="2:8" x14ac:dyDescent="0.2">
      <c r="B3682" s="107"/>
      <c r="C3682" s="106"/>
      <c r="D3682" s="114"/>
      <c r="E3682" s="52"/>
      <c r="F3682" s="52"/>
      <c r="G3682" s="112"/>
      <c r="H3682" s="58"/>
    </row>
    <row r="3683" spans="2:8" x14ac:dyDescent="0.2">
      <c r="B3683" s="107"/>
      <c r="C3683" s="106"/>
      <c r="D3683" s="114"/>
      <c r="E3683" s="52"/>
      <c r="F3683" s="52"/>
      <c r="G3683" s="112"/>
      <c r="H3683" s="58"/>
    </row>
    <row r="3684" spans="2:8" x14ac:dyDescent="0.2">
      <c r="B3684" s="107"/>
      <c r="C3684" s="106"/>
      <c r="D3684" s="114"/>
      <c r="E3684" s="52"/>
      <c r="F3684" s="52"/>
      <c r="G3684" s="112"/>
      <c r="H3684" s="58"/>
    </row>
    <row r="3685" spans="2:8" x14ac:dyDescent="0.2">
      <c r="B3685" s="107"/>
      <c r="C3685" s="106"/>
      <c r="D3685" s="114"/>
      <c r="E3685" s="52"/>
      <c r="F3685" s="52"/>
      <c r="G3685" s="112"/>
      <c r="H3685" s="58"/>
    </row>
    <row r="3686" spans="2:8" x14ac:dyDescent="0.2">
      <c r="B3686" s="107"/>
      <c r="C3686" s="106"/>
      <c r="D3686" s="114"/>
      <c r="E3686" s="52"/>
      <c r="F3686" s="52"/>
      <c r="G3686" s="112"/>
      <c r="H3686" s="58"/>
    </row>
    <row r="3687" spans="2:8" x14ac:dyDescent="0.2">
      <c r="B3687" s="107"/>
      <c r="C3687" s="106"/>
      <c r="D3687" s="114"/>
      <c r="E3687" s="52"/>
      <c r="F3687" s="52"/>
      <c r="G3687" s="112"/>
      <c r="H3687" s="58"/>
    </row>
    <row r="3688" spans="2:8" x14ac:dyDescent="0.2">
      <c r="B3688" s="107"/>
      <c r="C3688" s="106"/>
      <c r="D3688" s="114"/>
      <c r="E3688" s="52"/>
      <c r="F3688" s="52"/>
      <c r="G3688" s="112"/>
      <c r="H3688" s="58"/>
    </row>
    <row r="3689" spans="2:8" x14ac:dyDescent="0.2">
      <c r="B3689" s="107"/>
      <c r="C3689" s="106"/>
      <c r="D3689" s="114"/>
      <c r="E3689" s="52"/>
      <c r="F3689" s="52"/>
      <c r="G3689" s="112"/>
      <c r="H3689" s="58"/>
    </row>
    <row r="3690" spans="2:8" x14ac:dyDescent="0.2">
      <c r="B3690" s="105"/>
      <c r="C3690" s="106"/>
      <c r="D3690" s="114"/>
      <c r="E3690" s="52"/>
      <c r="F3690" s="52"/>
      <c r="G3690" s="112"/>
      <c r="H3690" s="58"/>
    </row>
    <row r="3691" spans="2:8" x14ac:dyDescent="0.2">
      <c r="B3691" s="107"/>
      <c r="C3691" s="106"/>
      <c r="D3691" s="114"/>
      <c r="E3691" s="52"/>
      <c r="F3691" s="52"/>
      <c r="G3691" s="112"/>
      <c r="H3691" s="58"/>
    </row>
    <row r="3692" spans="2:8" x14ac:dyDescent="0.2">
      <c r="B3692" s="107"/>
      <c r="C3692" s="106"/>
      <c r="D3692" s="114"/>
      <c r="E3692" s="52"/>
      <c r="F3692" s="52"/>
      <c r="G3692" s="112"/>
      <c r="H3692" s="58"/>
    </row>
    <row r="3693" spans="2:8" x14ac:dyDescent="0.2">
      <c r="B3693" s="107"/>
      <c r="C3693" s="106"/>
      <c r="D3693" s="114"/>
      <c r="E3693" s="52"/>
      <c r="F3693" s="52"/>
      <c r="G3693" s="112"/>
      <c r="H3693" s="58"/>
    </row>
    <row r="3694" spans="2:8" x14ac:dyDescent="0.2">
      <c r="B3694" s="107"/>
      <c r="C3694" s="106"/>
      <c r="D3694" s="114"/>
      <c r="E3694" s="52"/>
      <c r="F3694" s="52"/>
      <c r="G3694" s="112"/>
      <c r="H3694" s="58"/>
    </row>
    <row r="3695" spans="2:8" x14ac:dyDescent="0.2">
      <c r="B3695" s="107"/>
      <c r="C3695" s="106"/>
      <c r="D3695" s="114"/>
      <c r="E3695" s="52"/>
      <c r="F3695" s="52"/>
      <c r="G3695" s="112"/>
      <c r="H3695" s="58"/>
    </row>
    <row r="3696" spans="2:8" x14ac:dyDescent="0.2">
      <c r="B3696" s="107"/>
      <c r="C3696" s="106"/>
      <c r="D3696" s="114"/>
      <c r="E3696" s="52"/>
      <c r="F3696" s="52"/>
      <c r="G3696" s="112"/>
      <c r="H3696" s="58"/>
    </row>
    <row r="3697" spans="2:8" x14ac:dyDescent="0.2">
      <c r="B3697" s="107"/>
      <c r="C3697" s="106"/>
      <c r="D3697" s="114"/>
      <c r="E3697" s="52"/>
      <c r="F3697" s="52"/>
      <c r="G3697" s="112"/>
      <c r="H3697" s="58"/>
    </row>
    <row r="3698" spans="2:8" x14ac:dyDescent="0.2">
      <c r="B3698" s="107"/>
      <c r="C3698" s="106"/>
      <c r="D3698" s="114"/>
      <c r="E3698" s="52"/>
      <c r="F3698" s="52"/>
      <c r="G3698" s="112"/>
      <c r="H3698" s="58"/>
    </row>
    <row r="3699" spans="2:8" x14ac:dyDescent="0.2">
      <c r="B3699" s="107"/>
      <c r="C3699" s="106"/>
      <c r="D3699" s="114"/>
      <c r="E3699" s="52"/>
      <c r="F3699" s="52"/>
      <c r="G3699" s="112"/>
      <c r="H3699" s="58"/>
    </row>
    <row r="3700" spans="2:8" x14ac:dyDescent="0.2">
      <c r="B3700" s="105"/>
      <c r="C3700" s="106"/>
      <c r="D3700" s="114"/>
      <c r="E3700" s="52"/>
      <c r="F3700" s="52"/>
      <c r="G3700" s="112"/>
      <c r="H3700" s="58"/>
    </row>
    <row r="3701" spans="2:8" x14ac:dyDescent="0.2">
      <c r="B3701" s="107"/>
      <c r="C3701" s="106"/>
      <c r="D3701" s="114"/>
      <c r="E3701" s="52"/>
      <c r="F3701" s="52"/>
      <c r="G3701" s="112"/>
      <c r="H3701" s="58"/>
    </row>
    <row r="3702" spans="2:8" x14ac:dyDescent="0.2">
      <c r="B3702" s="107"/>
      <c r="C3702" s="106"/>
      <c r="D3702" s="114"/>
      <c r="E3702" s="52"/>
      <c r="F3702" s="52"/>
      <c r="G3702" s="112"/>
      <c r="H3702" s="58"/>
    </row>
    <row r="3703" spans="2:8" x14ac:dyDescent="0.2">
      <c r="B3703" s="107"/>
      <c r="C3703" s="106"/>
      <c r="D3703" s="114"/>
      <c r="E3703" s="52"/>
      <c r="F3703" s="52"/>
      <c r="G3703" s="112"/>
      <c r="H3703" s="58"/>
    </row>
    <row r="3704" spans="2:8" x14ac:dyDescent="0.2">
      <c r="B3704" s="107"/>
      <c r="C3704" s="106"/>
      <c r="D3704" s="114"/>
      <c r="E3704" s="52"/>
      <c r="F3704" s="52"/>
      <c r="G3704" s="112"/>
      <c r="H3704" s="58"/>
    </row>
    <row r="3705" spans="2:8" x14ac:dyDescent="0.2">
      <c r="B3705" s="107"/>
      <c r="C3705" s="106"/>
      <c r="D3705" s="114"/>
      <c r="E3705" s="52"/>
      <c r="F3705" s="52"/>
      <c r="G3705" s="112"/>
      <c r="H3705" s="58"/>
    </row>
    <row r="3706" spans="2:8" x14ac:dyDescent="0.2">
      <c r="B3706" s="107"/>
      <c r="C3706" s="106"/>
      <c r="D3706" s="114"/>
      <c r="E3706" s="52"/>
      <c r="F3706" s="52"/>
      <c r="G3706" s="112"/>
      <c r="H3706" s="58"/>
    </row>
    <row r="3707" spans="2:8" x14ac:dyDescent="0.2">
      <c r="B3707" s="105"/>
      <c r="C3707" s="106"/>
      <c r="D3707" s="114"/>
      <c r="E3707" s="52"/>
      <c r="F3707" s="52"/>
      <c r="G3707" s="112"/>
      <c r="H3707" s="58"/>
    </row>
    <row r="3708" spans="2:8" x14ac:dyDescent="0.2">
      <c r="B3708" s="107"/>
      <c r="C3708" s="106"/>
      <c r="D3708" s="114"/>
      <c r="E3708" s="52"/>
      <c r="F3708" s="52"/>
      <c r="G3708" s="112"/>
      <c r="H3708" s="58"/>
    </row>
    <row r="3709" spans="2:8" x14ac:dyDescent="0.2">
      <c r="B3709" s="107"/>
      <c r="C3709" s="106"/>
      <c r="D3709" s="114"/>
      <c r="E3709" s="52"/>
      <c r="F3709" s="52"/>
      <c r="G3709" s="112"/>
      <c r="H3709" s="58"/>
    </row>
    <row r="3710" spans="2:8" x14ac:dyDescent="0.2">
      <c r="B3710" s="107"/>
      <c r="C3710" s="106"/>
      <c r="D3710" s="114"/>
      <c r="E3710" s="52"/>
      <c r="F3710" s="52"/>
      <c r="G3710" s="112"/>
      <c r="H3710" s="58"/>
    </row>
    <row r="3711" spans="2:8" x14ac:dyDescent="0.2">
      <c r="B3711" s="107"/>
      <c r="C3711" s="106"/>
      <c r="D3711" s="114"/>
      <c r="E3711" s="52"/>
      <c r="F3711" s="52"/>
      <c r="G3711" s="112"/>
      <c r="H3711" s="58"/>
    </row>
    <row r="3712" spans="2:8" x14ac:dyDescent="0.2">
      <c r="B3712" s="107"/>
      <c r="C3712" s="106"/>
      <c r="D3712" s="114"/>
      <c r="E3712" s="52"/>
      <c r="F3712" s="52"/>
      <c r="G3712" s="112"/>
      <c r="H3712" s="58"/>
    </row>
    <row r="3713" spans="2:8" x14ac:dyDescent="0.2">
      <c r="B3713" s="107"/>
      <c r="C3713" s="106"/>
      <c r="D3713" s="114"/>
      <c r="E3713" s="52"/>
      <c r="F3713" s="52"/>
      <c r="G3713" s="112"/>
      <c r="H3713" s="58"/>
    </row>
    <row r="3714" spans="2:8" x14ac:dyDescent="0.2">
      <c r="B3714" s="105"/>
      <c r="C3714" s="106"/>
      <c r="D3714" s="114"/>
      <c r="E3714" s="52"/>
      <c r="F3714" s="52"/>
      <c r="G3714" s="112"/>
      <c r="H3714" s="58"/>
    </row>
    <row r="3715" spans="2:8" x14ac:dyDescent="0.2">
      <c r="B3715" s="107"/>
      <c r="C3715" s="106"/>
      <c r="D3715" s="114"/>
      <c r="E3715" s="52"/>
      <c r="F3715" s="52"/>
      <c r="G3715" s="112"/>
      <c r="H3715" s="58"/>
    </row>
    <row r="3716" spans="2:8" x14ac:dyDescent="0.2">
      <c r="B3716" s="107"/>
      <c r="C3716" s="106"/>
      <c r="D3716" s="114"/>
      <c r="E3716" s="52"/>
      <c r="F3716" s="52"/>
      <c r="G3716" s="112"/>
      <c r="H3716" s="58"/>
    </row>
    <row r="3717" spans="2:8" x14ac:dyDescent="0.2">
      <c r="B3717" s="107"/>
      <c r="C3717" s="106"/>
      <c r="D3717" s="114"/>
      <c r="E3717" s="52"/>
      <c r="F3717" s="52"/>
      <c r="G3717" s="112"/>
      <c r="H3717" s="58"/>
    </row>
    <row r="3718" spans="2:8" x14ac:dyDescent="0.2">
      <c r="B3718" s="107"/>
      <c r="C3718" s="106"/>
      <c r="D3718" s="114"/>
      <c r="E3718" s="52"/>
      <c r="F3718" s="52"/>
      <c r="G3718" s="112"/>
      <c r="H3718" s="58"/>
    </row>
    <row r="3719" spans="2:8" x14ac:dyDescent="0.2">
      <c r="B3719" s="107"/>
      <c r="C3719" s="106"/>
      <c r="D3719" s="114"/>
      <c r="E3719" s="52"/>
      <c r="F3719" s="52"/>
      <c r="G3719" s="112"/>
      <c r="H3719" s="58"/>
    </row>
    <row r="3720" spans="2:8" x14ac:dyDescent="0.2">
      <c r="B3720" s="107"/>
      <c r="C3720" s="106"/>
      <c r="D3720" s="114"/>
      <c r="E3720" s="52"/>
      <c r="F3720" s="52"/>
      <c r="G3720" s="112"/>
      <c r="H3720" s="58"/>
    </row>
    <row r="3721" spans="2:8" x14ac:dyDescent="0.2">
      <c r="B3721" s="105"/>
      <c r="C3721" s="106"/>
      <c r="D3721" s="114"/>
      <c r="E3721" s="52"/>
      <c r="F3721" s="52"/>
      <c r="G3721" s="112"/>
      <c r="H3721" s="58"/>
    </row>
    <row r="3722" spans="2:8" x14ac:dyDescent="0.2">
      <c r="B3722" s="107"/>
      <c r="C3722" s="106"/>
      <c r="D3722" s="114"/>
      <c r="E3722" s="52"/>
      <c r="F3722" s="52"/>
      <c r="G3722" s="112"/>
      <c r="H3722" s="58"/>
    </row>
    <row r="3723" spans="2:8" x14ac:dyDescent="0.2">
      <c r="B3723" s="107"/>
      <c r="C3723" s="106"/>
      <c r="D3723" s="114"/>
      <c r="E3723" s="52"/>
      <c r="F3723" s="52"/>
      <c r="G3723" s="112"/>
      <c r="H3723" s="58"/>
    </row>
    <row r="3724" spans="2:8" x14ac:dyDescent="0.2">
      <c r="B3724" s="107"/>
      <c r="C3724" s="106"/>
      <c r="D3724" s="114"/>
      <c r="E3724" s="52"/>
      <c r="F3724" s="52"/>
      <c r="G3724" s="112"/>
      <c r="H3724" s="58"/>
    </row>
    <row r="3725" spans="2:8" x14ac:dyDescent="0.2">
      <c r="B3725" s="107"/>
      <c r="C3725" s="106"/>
      <c r="D3725" s="114"/>
      <c r="E3725" s="52"/>
      <c r="F3725" s="52"/>
      <c r="G3725" s="112"/>
      <c r="H3725" s="58"/>
    </row>
    <row r="3726" spans="2:8" x14ac:dyDescent="0.2">
      <c r="B3726" s="107"/>
      <c r="C3726" s="106"/>
      <c r="D3726" s="114"/>
      <c r="E3726" s="52"/>
      <c r="F3726" s="52"/>
      <c r="G3726" s="112"/>
      <c r="H3726" s="58"/>
    </row>
    <row r="3727" spans="2:8" x14ac:dyDescent="0.2">
      <c r="B3727" s="105"/>
      <c r="C3727" s="106"/>
      <c r="D3727" s="114"/>
      <c r="E3727" s="52"/>
      <c r="F3727" s="52"/>
      <c r="G3727" s="112"/>
      <c r="H3727" s="58"/>
    </row>
    <row r="3728" spans="2:8" x14ac:dyDescent="0.2">
      <c r="B3728" s="107"/>
      <c r="C3728" s="106"/>
      <c r="D3728" s="114"/>
      <c r="E3728" s="52"/>
      <c r="F3728" s="52"/>
      <c r="G3728" s="112"/>
      <c r="H3728" s="58"/>
    </row>
    <row r="3729" spans="2:8" x14ac:dyDescent="0.2">
      <c r="B3729" s="107"/>
      <c r="C3729" s="106"/>
      <c r="D3729" s="114"/>
      <c r="E3729" s="52"/>
      <c r="F3729" s="52"/>
      <c r="G3729" s="112"/>
      <c r="H3729" s="58"/>
    </row>
    <row r="3730" spans="2:8" x14ac:dyDescent="0.2">
      <c r="B3730" s="107"/>
      <c r="C3730" s="106"/>
      <c r="D3730" s="114"/>
      <c r="E3730" s="52"/>
      <c r="F3730" s="52"/>
      <c r="G3730" s="112"/>
      <c r="H3730" s="58"/>
    </row>
    <row r="3731" spans="2:8" x14ac:dyDescent="0.2">
      <c r="B3731" s="107"/>
      <c r="C3731" s="106"/>
      <c r="D3731" s="114"/>
      <c r="E3731" s="52"/>
      <c r="F3731" s="52"/>
      <c r="G3731" s="112"/>
      <c r="H3731" s="58"/>
    </row>
    <row r="3732" spans="2:8" x14ac:dyDescent="0.2">
      <c r="B3732" s="107"/>
      <c r="C3732" s="106"/>
      <c r="D3732" s="114"/>
      <c r="E3732" s="52"/>
      <c r="F3732" s="52"/>
      <c r="G3732" s="112"/>
      <c r="H3732" s="58"/>
    </row>
    <row r="3733" spans="2:8" x14ac:dyDescent="0.2">
      <c r="B3733" s="107"/>
      <c r="C3733" s="106"/>
      <c r="D3733" s="114"/>
      <c r="E3733" s="52"/>
      <c r="F3733" s="52"/>
      <c r="G3733" s="112"/>
      <c r="H3733" s="58"/>
    </row>
    <row r="3734" spans="2:8" x14ac:dyDescent="0.2">
      <c r="B3734" s="107"/>
      <c r="C3734" s="106"/>
      <c r="D3734" s="114"/>
      <c r="E3734" s="52"/>
      <c r="F3734" s="52"/>
      <c r="G3734" s="112"/>
      <c r="H3734" s="58"/>
    </row>
    <row r="3735" spans="2:8" x14ac:dyDescent="0.2">
      <c r="B3735" s="107"/>
      <c r="C3735" s="106"/>
      <c r="D3735" s="114"/>
      <c r="E3735" s="52"/>
      <c r="F3735" s="52"/>
      <c r="G3735" s="112"/>
      <c r="H3735" s="58"/>
    </row>
    <row r="3736" spans="2:8" x14ac:dyDescent="0.2">
      <c r="B3736" s="105"/>
      <c r="C3736" s="106"/>
      <c r="D3736" s="114"/>
      <c r="E3736" s="52"/>
      <c r="F3736" s="52"/>
      <c r="G3736" s="112"/>
      <c r="H3736" s="58"/>
    </row>
    <row r="3737" spans="2:8" x14ac:dyDescent="0.2">
      <c r="B3737" s="107"/>
      <c r="C3737" s="106"/>
      <c r="D3737" s="114"/>
      <c r="E3737" s="52"/>
      <c r="F3737" s="52"/>
      <c r="G3737" s="112"/>
      <c r="H3737" s="58"/>
    </row>
    <row r="3738" spans="2:8" x14ac:dyDescent="0.2">
      <c r="B3738" s="107"/>
      <c r="C3738" s="106"/>
      <c r="D3738" s="114"/>
      <c r="E3738" s="52"/>
      <c r="F3738" s="52"/>
      <c r="G3738" s="112"/>
      <c r="H3738" s="58"/>
    </row>
    <row r="3739" spans="2:8" x14ac:dyDescent="0.2">
      <c r="B3739" s="107"/>
      <c r="C3739" s="106"/>
      <c r="D3739" s="114"/>
      <c r="E3739" s="52"/>
      <c r="F3739" s="52"/>
      <c r="G3739" s="112"/>
      <c r="H3739" s="58"/>
    </row>
    <row r="3740" spans="2:8" x14ac:dyDescent="0.2">
      <c r="B3740" s="107"/>
      <c r="C3740" s="106"/>
      <c r="D3740" s="114"/>
      <c r="E3740" s="52"/>
      <c r="F3740" s="52"/>
      <c r="G3740" s="112"/>
      <c r="H3740" s="58"/>
    </row>
    <row r="3741" spans="2:8" x14ac:dyDescent="0.2">
      <c r="B3741" s="107"/>
      <c r="C3741" s="106"/>
      <c r="D3741" s="114"/>
      <c r="E3741" s="52"/>
      <c r="F3741" s="52"/>
      <c r="G3741" s="112"/>
      <c r="H3741" s="58"/>
    </row>
    <row r="3742" spans="2:8" x14ac:dyDescent="0.2">
      <c r="B3742" s="105"/>
      <c r="C3742" s="106"/>
      <c r="D3742" s="114"/>
      <c r="E3742" s="52"/>
      <c r="F3742" s="52"/>
      <c r="G3742" s="112"/>
      <c r="H3742" s="58"/>
    </row>
    <row r="3743" spans="2:8" x14ac:dyDescent="0.2">
      <c r="B3743" s="107"/>
      <c r="C3743" s="106"/>
      <c r="D3743" s="114"/>
      <c r="E3743" s="52"/>
      <c r="F3743" s="52"/>
      <c r="G3743" s="112"/>
      <c r="H3743" s="58"/>
    </row>
    <row r="3744" spans="2:8" x14ac:dyDescent="0.2">
      <c r="B3744" s="107"/>
      <c r="C3744" s="106"/>
      <c r="D3744" s="114"/>
      <c r="E3744" s="52"/>
      <c r="F3744" s="52"/>
      <c r="G3744" s="112"/>
      <c r="H3744" s="58"/>
    </row>
    <row r="3745" spans="2:8" x14ac:dyDescent="0.2">
      <c r="B3745" s="107"/>
      <c r="C3745" s="106"/>
      <c r="D3745" s="114"/>
      <c r="E3745" s="52"/>
      <c r="F3745" s="52"/>
      <c r="G3745" s="112"/>
      <c r="H3745" s="58"/>
    </row>
    <row r="3746" spans="2:8" x14ac:dyDescent="0.2">
      <c r="B3746" s="107"/>
      <c r="C3746" s="106"/>
      <c r="D3746" s="114"/>
      <c r="E3746" s="52"/>
      <c r="F3746" s="52"/>
      <c r="G3746" s="112"/>
      <c r="H3746" s="58"/>
    </row>
    <row r="3747" spans="2:8" x14ac:dyDescent="0.2">
      <c r="B3747" s="107"/>
      <c r="C3747" s="106"/>
      <c r="D3747" s="114"/>
      <c r="E3747" s="52"/>
      <c r="F3747" s="52"/>
      <c r="G3747" s="112"/>
      <c r="H3747" s="58"/>
    </row>
    <row r="3748" spans="2:8" x14ac:dyDescent="0.2">
      <c r="B3748" s="107"/>
      <c r="C3748" s="106"/>
      <c r="D3748" s="114"/>
      <c r="E3748" s="52"/>
      <c r="F3748" s="52"/>
      <c r="G3748" s="112"/>
      <c r="H3748" s="58"/>
    </row>
    <row r="3749" spans="2:8" x14ac:dyDescent="0.2">
      <c r="B3749" s="107"/>
      <c r="C3749" s="106"/>
      <c r="D3749" s="114"/>
      <c r="E3749" s="52"/>
      <c r="F3749" s="52"/>
      <c r="G3749" s="112"/>
      <c r="H3749" s="58"/>
    </row>
    <row r="3750" spans="2:8" x14ac:dyDescent="0.2">
      <c r="B3750" s="107"/>
      <c r="C3750" s="106"/>
      <c r="D3750" s="114"/>
      <c r="E3750" s="52"/>
      <c r="F3750" s="52"/>
      <c r="G3750" s="112"/>
      <c r="H3750" s="58"/>
    </row>
    <row r="3751" spans="2:8" x14ac:dyDescent="0.2">
      <c r="B3751" s="107"/>
      <c r="C3751" s="106"/>
      <c r="D3751" s="114"/>
      <c r="E3751" s="52"/>
      <c r="F3751" s="52"/>
      <c r="G3751" s="112"/>
      <c r="H3751" s="58"/>
    </row>
    <row r="3752" spans="2:8" x14ac:dyDescent="0.2">
      <c r="B3752" s="107"/>
      <c r="C3752" s="106"/>
      <c r="D3752" s="114"/>
      <c r="E3752" s="52"/>
      <c r="F3752" s="52"/>
      <c r="G3752" s="112"/>
      <c r="H3752" s="58"/>
    </row>
    <row r="3753" spans="2:8" x14ac:dyDescent="0.2">
      <c r="B3753" s="107"/>
      <c r="C3753" s="106"/>
      <c r="D3753" s="114"/>
      <c r="E3753" s="52"/>
      <c r="F3753" s="52"/>
      <c r="G3753" s="112"/>
      <c r="H3753" s="58"/>
    </row>
    <row r="3754" spans="2:8" x14ac:dyDescent="0.2">
      <c r="B3754" s="105"/>
      <c r="C3754" s="106"/>
      <c r="D3754" s="114"/>
      <c r="E3754" s="52"/>
      <c r="F3754" s="52"/>
      <c r="G3754" s="112"/>
      <c r="H3754" s="58"/>
    </row>
    <row r="3755" spans="2:8" x14ac:dyDescent="0.2">
      <c r="B3755" s="107"/>
      <c r="C3755" s="106"/>
      <c r="D3755" s="114"/>
      <c r="E3755" s="52"/>
      <c r="F3755" s="52"/>
      <c r="G3755" s="112"/>
      <c r="H3755" s="58"/>
    </row>
    <row r="3756" spans="2:8" x14ac:dyDescent="0.2">
      <c r="B3756" s="107"/>
      <c r="C3756" s="106"/>
      <c r="D3756" s="114"/>
      <c r="E3756" s="52"/>
      <c r="F3756" s="52"/>
      <c r="G3756" s="112"/>
      <c r="H3756" s="58"/>
    </row>
    <row r="3757" spans="2:8" x14ac:dyDescent="0.2">
      <c r="B3757" s="107"/>
      <c r="C3757" s="106"/>
      <c r="D3757" s="114"/>
      <c r="E3757" s="52"/>
      <c r="F3757" s="52"/>
      <c r="G3757" s="112"/>
      <c r="H3757" s="58"/>
    </row>
    <row r="3758" spans="2:8" x14ac:dyDescent="0.2">
      <c r="B3758" s="107"/>
      <c r="C3758" s="106"/>
      <c r="D3758" s="114"/>
      <c r="E3758" s="52"/>
      <c r="F3758" s="52"/>
      <c r="G3758" s="112"/>
      <c r="H3758" s="58"/>
    </row>
    <row r="3759" spans="2:8" x14ac:dyDescent="0.2">
      <c r="B3759" s="107"/>
      <c r="C3759" s="106"/>
      <c r="D3759" s="114"/>
      <c r="E3759" s="52"/>
      <c r="F3759" s="52"/>
      <c r="G3759" s="112"/>
      <c r="H3759" s="58"/>
    </row>
    <row r="3760" spans="2:8" x14ac:dyDescent="0.2">
      <c r="B3760" s="107"/>
      <c r="C3760" s="106"/>
      <c r="D3760" s="114"/>
      <c r="E3760" s="52"/>
      <c r="F3760" s="52"/>
      <c r="G3760" s="112"/>
      <c r="H3760" s="58"/>
    </row>
    <row r="3761" spans="2:8" x14ac:dyDescent="0.2">
      <c r="B3761" s="105"/>
      <c r="C3761" s="106"/>
      <c r="D3761" s="114"/>
      <c r="E3761" s="52"/>
      <c r="F3761" s="52"/>
      <c r="G3761" s="112"/>
      <c r="H3761" s="58"/>
    </row>
    <row r="3762" spans="2:8" x14ac:dyDescent="0.2">
      <c r="B3762" s="107"/>
      <c r="C3762" s="106"/>
      <c r="D3762" s="114"/>
      <c r="E3762" s="52"/>
      <c r="F3762" s="52"/>
      <c r="G3762" s="112"/>
      <c r="H3762" s="58"/>
    </row>
    <row r="3763" spans="2:8" x14ac:dyDescent="0.2">
      <c r="B3763" s="107"/>
      <c r="C3763" s="106"/>
      <c r="D3763" s="114"/>
      <c r="E3763" s="52"/>
      <c r="F3763" s="52"/>
      <c r="G3763" s="112"/>
      <c r="H3763" s="58"/>
    </row>
    <row r="3764" spans="2:8" x14ac:dyDescent="0.2">
      <c r="B3764" s="107"/>
      <c r="C3764" s="106"/>
      <c r="D3764" s="114"/>
      <c r="E3764" s="52"/>
      <c r="F3764" s="52"/>
      <c r="G3764" s="112"/>
      <c r="H3764" s="58"/>
    </row>
    <row r="3765" spans="2:8" x14ac:dyDescent="0.2">
      <c r="B3765" s="107"/>
      <c r="C3765" s="106"/>
      <c r="D3765" s="114"/>
      <c r="E3765" s="52"/>
      <c r="F3765" s="52"/>
      <c r="G3765" s="112"/>
      <c r="H3765" s="58"/>
    </row>
    <row r="3766" spans="2:8" x14ac:dyDescent="0.2">
      <c r="B3766" s="107"/>
      <c r="C3766" s="106"/>
      <c r="D3766" s="114"/>
      <c r="E3766" s="52"/>
      <c r="F3766" s="52"/>
      <c r="G3766" s="112"/>
      <c r="H3766" s="58"/>
    </row>
    <row r="3767" spans="2:8" x14ac:dyDescent="0.2">
      <c r="B3767" s="107"/>
      <c r="C3767" s="106"/>
      <c r="D3767" s="114"/>
      <c r="E3767" s="52"/>
      <c r="F3767" s="52"/>
      <c r="G3767" s="112"/>
      <c r="H3767" s="58"/>
    </row>
    <row r="3768" spans="2:8" x14ac:dyDescent="0.2">
      <c r="B3768" s="107"/>
      <c r="C3768" s="106"/>
      <c r="D3768" s="114"/>
      <c r="E3768" s="52"/>
      <c r="F3768" s="52"/>
      <c r="G3768" s="112"/>
      <c r="H3768" s="58"/>
    </row>
    <row r="3769" spans="2:8" x14ac:dyDescent="0.2">
      <c r="B3769" s="107"/>
      <c r="C3769" s="106"/>
      <c r="D3769" s="114"/>
      <c r="E3769" s="52"/>
      <c r="F3769" s="52"/>
      <c r="G3769" s="112"/>
      <c r="H3769" s="58"/>
    </row>
    <row r="3770" spans="2:8" x14ac:dyDescent="0.2">
      <c r="B3770" s="105"/>
      <c r="C3770" s="106"/>
      <c r="D3770" s="114"/>
      <c r="E3770" s="52"/>
      <c r="F3770" s="52"/>
      <c r="G3770" s="112"/>
      <c r="H3770" s="58"/>
    </row>
    <row r="3771" spans="2:8" x14ac:dyDescent="0.2">
      <c r="B3771" s="107"/>
      <c r="C3771" s="106"/>
      <c r="D3771" s="114"/>
      <c r="E3771" s="52"/>
      <c r="F3771" s="52"/>
      <c r="G3771" s="112"/>
      <c r="H3771" s="58"/>
    </row>
    <row r="3772" spans="2:8" x14ac:dyDescent="0.2">
      <c r="B3772" s="107"/>
      <c r="C3772" s="106"/>
      <c r="D3772" s="114"/>
      <c r="E3772" s="52"/>
      <c r="F3772" s="52"/>
      <c r="G3772" s="112"/>
      <c r="H3772" s="58"/>
    </row>
    <row r="3773" spans="2:8" x14ac:dyDescent="0.2">
      <c r="B3773" s="107"/>
      <c r="C3773" s="106"/>
      <c r="D3773" s="114"/>
      <c r="E3773" s="52"/>
      <c r="F3773" s="52"/>
      <c r="G3773" s="112"/>
      <c r="H3773" s="58"/>
    </row>
    <row r="3774" spans="2:8" x14ac:dyDescent="0.2">
      <c r="B3774" s="107"/>
      <c r="C3774" s="106"/>
      <c r="D3774" s="114"/>
      <c r="E3774" s="52"/>
      <c r="F3774" s="52"/>
      <c r="G3774" s="112"/>
      <c r="H3774" s="58"/>
    </row>
    <row r="3775" spans="2:8" x14ac:dyDescent="0.2">
      <c r="B3775" s="107"/>
      <c r="C3775" s="106"/>
      <c r="D3775" s="114"/>
      <c r="E3775" s="52"/>
      <c r="F3775" s="52"/>
      <c r="G3775" s="112"/>
      <c r="H3775" s="58"/>
    </row>
    <row r="3776" spans="2:8" x14ac:dyDescent="0.2">
      <c r="B3776" s="105"/>
      <c r="C3776" s="106"/>
      <c r="D3776" s="114"/>
      <c r="E3776" s="52"/>
      <c r="F3776" s="52"/>
      <c r="G3776" s="112"/>
      <c r="H3776" s="58"/>
    </row>
    <row r="3777" spans="2:8" x14ac:dyDescent="0.2">
      <c r="B3777" s="107"/>
      <c r="C3777" s="106"/>
      <c r="D3777" s="114"/>
      <c r="E3777" s="52"/>
      <c r="F3777" s="52"/>
      <c r="G3777" s="112"/>
      <c r="H3777" s="58"/>
    </row>
    <row r="3778" spans="2:8" x14ac:dyDescent="0.2">
      <c r="B3778" s="107"/>
      <c r="C3778" s="106"/>
      <c r="D3778" s="114"/>
      <c r="E3778" s="52"/>
      <c r="F3778" s="52"/>
      <c r="G3778" s="112"/>
      <c r="H3778" s="58"/>
    </row>
    <row r="3779" spans="2:8" x14ac:dyDescent="0.2">
      <c r="B3779" s="107"/>
      <c r="C3779" s="106"/>
      <c r="D3779" s="114"/>
      <c r="E3779" s="52"/>
      <c r="F3779" s="52"/>
      <c r="G3779" s="112"/>
      <c r="H3779" s="58"/>
    </row>
    <row r="3780" spans="2:8" x14ac:dyDescent="0.2">
      <c r="B3780" s="107"/>
      <c r="C3780" s="106"/>
      <c r="D3780" s="114"/>
      <c r="E3780" s="52"/>
      <c r="F3780" s="52"/>
      <c r="G3780" s="112"/>
      <c r="H3780" s="58"/>
    </row>
    <row r="3781" spans="2:8" x14ac:dyDescent="0.2">
      <c r="B3781" s="107"/>
      <c r="C3781" s="106"/>
      <c r="D3781" s="114"/>
      <c r="E3781" s="52"/>
      <c r="F3781" s="52"/>
      <c r="G3781" s="112"/>
      <c r="H3781" s="58"/>
    </row>
    <row r="3782" spans="2:8" x14ac:dyDescent="0.2">
      <c r="B3782" s="107"/>
      <c r="C3782" s="106"/>
      <c r="D3782" s="114"/>
      <c r="E3782" s="52"/>
      <c r="F3782" s="52"/>
      <c r="G3782" s="112"/>
      <c r="H3782" s="58"/>
    </row>
    <row r="3783" spans="2:8" x14ac:dyDescent="0.2">
      <c r="B3783" s="107"/>
      <c r="C3783" s="106"/>
      <c r="D3783" s="114"/>
      <c r="E3783" s="52"/>
      <c r="F3783" s="52"/>
      <c r="G3783" s="112"/>
      <c r="H3783" s="58"/>
    </row>
    <row r="3784" spans="2:8" x14ac:dyDescent="0.2">
      <c r="B3784" s="105"/>
      <c r="C3784" s="106"/>
      <c r="D3784" s="114"/>
      <c r="E3784" s="52"/>
      <c r="F3784" s="52"/>
      <c r="G3784" s="112"/>
      <c r="H3784" s="58"/>
    </row>
    <row r="3785" spans="2:8" x14ac:dyDescent="0.2">
      <c r="B3785" s="107"/>
      <c r="C3785" s="106"/>
      <c r="D3785" s="114"/>
      <c r="E3785" s="52"/>
      <c r="F3785" s="52"/>
      <c r="G3785" s="112"/>
      <c r="H3785" s="58"/>
    </row>
    <row r="3786" spans="2:8" x14ac:dyDescent="0.2">
      <c r="B3786" s="107"/>
      <c r="C3786" s="106"/>
      <c r="D3786" s="114"/>
      <c r="E3786" s="52"/>
      <c r="F3786" s="52"/>
      <c r="G3786" s="112"/>
      <c r="H3786" s="58"/>
    </row>
    <row r="3787" spans="2:8" x14ac:dyDescent="0.2">
      <c r="B3787" s="107"/>
      <c r="C3787" s="106"/>
      <c r="D3787" s="114"/>
      <c r="E3787" s="52"/>
      <c r="F3787" s="52"/>
      <c r="G3787" s="112"/>
      <c r="H3787" s="58"/>
    </row>
    <row r="3788" spans="2:8" x14ac:dyDescent="0.2">
      <c r="B3788" s="107"/>
      <c r="C3788" s="106"/>
      <c r="D3788" s="114"/>
      <c r="E3788" s="52"/>
      <c r="F3788" s="52"/>
      <c r="G3788" s="112"/>
      <c r="H3788" s="58"/>
    </row>
    <row r="3789" spans="2:8" x14ac:dyDescent="0.2">
      <c r="B3789" s="107"/>
      <c r="C3789" s="106"/>
      <c r="D3789" s="114"/>
      <c r="E3789" s="52"/>
      <c r="F3789" s="52"/>
      <c r="G3789" s="112"/>
      <c r="H3789" s="58"/>
    </row>
    <row r="3790" spans="2:8" x14ac:dyDescent="0.2">
      <c r="B3790" s="107"/>
      <c r="C3790" s="106"/>
      <c r="D3790" s="114"/>
      <c r="E3790" s="52"/>
      <c r="F3790" s="52"/>
      <c r="G3790" s="112"/>
      <c r="H3790" s="58"/>
    </row>
    <row r="3791" spans="2:8" x14ac:dyDescent="0.2">
      <c r="B3791" s="107"/>
      <c r="C3791" s="106"/>
      <c r="D3791" s="114"/>
      <c r="E3791" s="52"/>
      <c r="F3791" s="52"/>
      <c r="G3791" s="112"/>
      <c r="H3791" s="58"/>
    </row>
    <row r="3792" spans="2:8" x14ac:dyDescent="0.2">
      <c r="B3792" s="105"/>
      <c r="C3792" s="106"/>
      <c r="D3792" s="114"/>
      <c r="E3792" s="52"/>
      <c r="F3792" s="52"/>
      <c r="G3792" s="112"/>
      <c r="H3792" s="58"/>
    </row>
    <row r="3793" spans="2:8" x14ac:dyDescent="0.2">
      <c r="B3793" s="107"/>
      <c r="C3793" s="106"/>
      <c r="D3793" s="114"/>
      <c r="E3793" s="52"/>
      <c r="F3793" s="52"/>
      <c r="G3793" s="112"/>
      <c r="H3793" s="58"/>
    </row>
    <row r="3794" spans="2:8" x14ac:dyDescent="0.2">
      <c r="B3794" s="107"/>
      <c r="C3794" s="106"/>
      <c r="D3794" s="114"/>
      <c r="E3794" s="52"/>
      <c r="F3794" s="52"/>
      <c r="G3794" s="112"/>
      <c r="H3794" s="58"/>
    </row>
    <row r="3795" spans="2:8" x14ac:dyDescent="0.2">
      <c r="B3795" s="107"/>
      <c r="C3795" s="106"/>
      <c r="D3795" s="114"/>
      <c r="E3795" s="52"/>
      <c r="F3795" s="52"/>
      <c r="G3795" s="112"/>
      <c r="H3795" s="58"/>
    </row>
    <row r="3796" spans="2:8" x14ac:dyDescent="0.2">
      <c r="B3796" s="107"/>
      <c r="C3796" s="106"/>
      <c r="D3796" s="114"/>
      <c r="E3796" s="52"/>
      <c r="F3796" s="52"/>
      <c r="G3796" s="112"/>
      <c r="H3796" s="58"/>
    </row>
    <row r="3797" spans="2:8" x14ac:dyDescent="0.2">
      <c r="B3797" s="107"/>
      <c r="C3797" s="106"/>
      <c r="D3797" s="114"/>
      <c r="E3797" s="52"/>
      <c r="F3797" s="52"/>
      <c r="G3797" s="112"/>
      <c r="H3797" s="58"/>
    </row>
    <row r="3798" spans="2:8" x14ac:dyDescent="0.2">
      <c r="B3798" s="107"/>
      <c r="C3798" s="106"/>
      <c r="D3798" s="114"/>
      <c r="E3798" s="52"/>
      <c r="F3798" s="52"/>
      <c r="G3798" s="112"/>
      <c r="H3798" s="58"/>
    </row>
    <row r="3799" spans="2:8" x14ac:dyDescent="0.2">
      <c r="B3799" s="107"/>
      <c r="C3799" s="106"/>
      <c r="D3799" s="114"/>
      <c r="E3799" s="52"/>
      <c r="F3799" s="52"/>
      <c r="G3799" s="112"/>
      <c r="H3799" s="58"/>
    </row>
    <row r="3800" spans="2:8" x14ac:dyDescent="0.2">
      <c r="B3800" s="107"/>
      <c r="C3800" s="106"/>
      <c r="D3800" s="114"/>
      <c r="E3800" s="52"/>
      <c r="F3800" s="52"/>
      <c r="G3800" s="112"/>
      <c r="H3800" s="58"/>
    </row>
    <row r="3801" spans="2:8" x14ac:dyDescent="0.2">
      <c r="B3801" s="105"/>
      <c r="C3801" s="106"/>
      <c r="D3801" s="114"/>
      <c r="E3801" s="52"/>
      <c r="F3801" s="52"/>
      <c r="G3801" s="112"/>
      <c r="H3801" s="58"/>
    </row>
    <row r="3802" spans="2:8" x14ac:dyDescent="0.2">
      <c r="B3802" s="107"/>
      <c r="C3802" s="106"/>
      <c r="D3802" s="114"/>
      <c r="E3802" s="52"/>
      <c r="F3802" s="52"/>
      <c r="G3802" s="112"/>
      <c r="H3802" s="58"/>
    </row>
    <row r="3803" spans="2:8" x14ac:dyDescent="0.2">
      <c r="B3803" s="107"/>
      <c r="C3803" s="106"/>
      <c r="D3803" s="114"/>
      <c r="E3803" s="52"/>
      <c r="F3803" s="52"/>
      <c r="G3803" s="112"/>
      <c r="H3803" s="58"/>
    </row>
    <row r="3804" spans="2:8" x14ac:dyDescent="0.2">
      <c r="B3804" s="107"/>
      <c r="C3804" s="106"/>
      <c r="D3804" s="114"/>
      <c r="E3804" s="52"/>
      <c r="F3804" s="52"/>
      <c r="G3804" s="112"/>
      <c r="H3804" s="58"/>
    </row>
    <row r="3805" spans="2:8" x14ac:dyDescent="0.2">
      <c r="B3805" s="107"/>
      <c r="C3805" s="106"/>
      <c r="D3805" s="114"/>
      <c r="E3805" s="52"/>
      <c r="F3805" s="52"/>
      <c r="G3805" s="112"/>
      <c r="H3805" s="58"/>
    </row>
    <row r="3806" spans="2:8" x14ac:dyDescent="0.2">
      <c r="B3806" s="107"/>
      <c r="C3806" s="106"/>
      <c r="D3806" s="114"/>
      <c r="E3806" s="52"/>
      <c r="F3806" s="52"/>
      <c r="G3806" s="112"/>
      <c r="H3806" s="58"/>
    </row>
    <row r="3807" spans="2:8" x14ac:dyDescent="0.2">
      <c r="B3807" s="107"/>
      <c r="C3807" s="106"/>
      <c r="D3807" s="114"/>
      <c r="E3807" s="52"/>
      <c r="F3807" s="52"/>
      <c r="G3807" s="112"/>
      <c r="H3807" s="58"/>
    </row>
    <row r="3808" spans="2:8" x14ac:dyDescent="0.2">
      <c r="B3808" s="107"/>
      <c r="C3808" s="106"/>
      <c r="D3808" s="114"/>
      <c r="E3808" s="52"/>
      <c r="F3808" s="52"/>
      <c r="G3808" s="112"/>
      <c r="H3808" s="58"/>
    </row>
    <row r="3809" spans="2:8" x14ac:dyDescent="0.2">
      <c r="B3809" s="105"/>
      <c r="C3809" s="106"/>
      <c r="D3809" s="114"/>
      <c r="E3809" s="52"/>
      <c r="F3809" s="52"/>
      <c r="G3809" s="112"/>
      <c r="H3809" s="58"/>
    </row>
    <row r="3810" spans="2:8" x14ac:dyDescent="0.2">
      <c r="B3810" s="107"/>
      <c r="C3810" s="106"/>
      <c r="D3810" s="114"/>
      <c r="E3810" s="52"/>
      <c r="F3810" s="52"/>
      <c r="G3810" s="112"/>
      <c r="H3810" s="58"/>
    </row>
    <row r="3811" spans="2:8" x14ac:dyDescent="0.2">
      <c r="B3811" s="107"/>
      <c r="C3811" s="106"/>
      <c r="D3811" s="114"/>
      <c r="E3811" s="52"/>
      <c r="F3811" s="52"/>
      <c r="G3811" s="112"/>
      <c r="H3811" s="58"/>
    </row>
    <row r="3812" spans="2:8" x14ac:dyDescent="0.2">
      <c r="B3812" s="107"/>
      <c r="C3812" s="106"/>
      <c r="D3812" s="114"/>
      <c r="E3812" s="52"/>
      <c r="F3812" s="52"/>
      <c r="G3812" s="112"/>
      <c r="H3812" s="58"/>
    </row>
    <row r="3813" spans="2:8" x14ac:dyDescent="0.2">
      <c r="B3813" s="107"/>
      <c r="C3813" s="106"/>
      <c r="D3813" s="114"/>
      <c r="E3813" s="52"/>
      <c r="F3813" s="52"/>
      <c r="G3813" s="112"/>
      <c r="H3813" s="58"/>
    </row>
    <row r="3814" spans="2:8" x14ac:dyDescent="0.2">
      <c r="B3814" s="107"/>
      <c r="C3814" s="106"/>
      <c r="D3814" s="114"/>
      <c r="E3814" s="52"/>
      <c r="F3814" s="52"/>
      <c r="G3814" s="112"/>
      <c r="H3814" s="58"/>
    </row>
    <row r="3815" spans="2:8" x14ac:dyDescent="0.2">
      <c r="B3815" s="107"/>
      <c r="C3815" s="106"/>
      <c r="D3815" s="114"/>
      <c r="E3815" s="52"/>
      <c r="F3815" s="52"/>
      <c r="G3815" s="112"/>
      <c r="H3815" s="58"/>
    </row>
    <row r="3816" spans="2:8" x14ac:dyDescent="0.2">
      <c r="B3816" s="107"/>
      <c r="C3816" s="106"/>
      <c r="D3816" s="114"/>
      <c r="E3816" s="52"/>
      <c r="F3816" s="52"/>
      <c r="G3816" s="112"/>
      <c r="H3816" s="58"/>
    </row>
    <row r="3817" spans="2:8" x14ac:dyDescent="0.2">
      <c r="B3817" s="107"/>
      <c r="C3817" s="106"/>
      <c r="D3817" s="114"/>
      <c r="E3817" s="52"/>
      <c r="F3817" s="52"/>
      <c r="G3817" s="112"/>
      <c r="H3817" s="58"/>
    </row>
    <row r="3818" spans="2:8" x14ac:dyDescent="0.2">
      <c r="B3818" s="107"/>
      <c r="C3818" s="106"/>
      <c r="D3818" s="114"/>
      <c r="E3818" s="52"/>
      <c r="F3818" s="52"/>
      <c r="G3818" s="112"/>
      <c r="H3818" s="58"/>
    </row>
    <row r="3819" spans="2:8" x14ac:dyDescent="0.2">
      <c r="B3819" s="107"/>
      <c r="C3819" s="106"/>
      <c r="D3819" s="114"/>
      <c r="E3819" s="52"/>
      <c r="F3819" s="52"/>
      <c r="G3819" s="112"/>
      <c r="H3819" s="58"/>
    </row>
    <row r="3820" spans="2:8" x14ac:dyDescent="0.2">
      <c r="B3820" s="107"/>
      <c r="C3820" s="106"/>
      <c r="D3820" s="114"/>
      <c r="E3820" s="52"/>
      <c r="F3820" s="52"/>
      <c r="G3820" s="112"/>
      <c r="H3820" s="58"/>
    </row>
    <row r="3821" spans="2:8" x14ac:dyDescent="0.2">
      <c r="B3821" s="107"/>
      <c r="C3821" s="106"/>
      <c r="D3821" s="114"/>
      <c r="E3821" s="52"/>
      <c r="F3821" s="52"/>
      <c r="G3821" s="112"/>
      <c r="H3821" s="58"/>
    </row>
    <row r="3822" spans="2:8" x14ac:dyDescent="0.2">
      <c r="B3822" s="107"/>
      <c r="C3822" s="106"/>
      <c r="D3822" s="114"/>
      <c r="E3822" s="52"/>
      <c r="F3822" s="52"/>
      <c r="G3822" s="112"/>
      <c r="H3822" s="58"/>
    </row>
    <row r="3823" spans="2:8" x14ac:dyDescent="0.2">
      <c r="B3823" s="105"/>
      <c r="C3823" s="106"/>
      <c r="D3823" s="114"/>
      <c r="E3823" s="52"/>
      <c r="F3823" s="52"/>
      <c r="G3823" s="112"/>
      <c r="H3823" s="58"/>
    </row>
    <row r="3824" spans="2:8" x14ac:dyDescent="0.2">
      <c r="B3824" s="107"/>
      <c r="C3824" s="106"/>
      <c r="D3824" s="114"/>
      <c r="E3824" s="52"/>
      <c r="F3824" s="52"/>
      <c r="G3824" s="112"/>
      <c r="H3824" s="58"/>
    </row>
    <row r="3825" spans="2:8" x14ac:dyDescent="0.2">
      <c r="B3825" s="107"/>
      <c r="C3825" s="106"/>
      <c r="D3825" s="114"/>
      <c r="E3825" s="52"/>
      <c r="F3825" s="52"/>
      <c r="G3825" s="112"/>
      <c r="H3825" s="58"/>
    </row>
    <row r="3826" spans="2:8" x14ac:dyDescent="0.2">
      <c r="B3826" s="107"/>
      <c r="C3826" s="106"/>
      <c r="D3826" s="114"/>
      <c r="E3826" s="52"/>
      <c r="F3826" s="52"/>
      <c r="G3826" s="112"/>
      <c r="H3826" s="58"/>
    </row>
    <row r="3827" spans="2:8" x14ac:dyDescent="0.2">
      <c r="B3827" s="107"/>
      <c r="C3827" s="106"/>
      <c r="D3827" s="114"/>
      <c r="E3827" s="52"/>
      <c r="F3827" s="52"/>
      <c r="G3827" s="112"/>
      <c r="H3827" s="58"/>
    </row>
    <row r="3828" spans="2:8" x14ac:dyDescent="0.2">
      <c r="B3828" s="107"/>
      <c r="C3828" s="106"/>
      <c r="D3828" s="114"/>
      <c r="E3828" s="52"/>
      <c r="F3828" s="52"/>
      <c r="G3828" s="112"/>
      <c r="H3828" s="58"/>
    </row>
    <row r="3829" spans="2:8" x14ac:dyDescent="0.2">
      <c r="B3829" s="107"/>
      <c r="C3829" s="106"/>
      <c r="D3829" s="114"/>
      <c r="E3829" s="52"/>
      <c r="F3829" s="52"/>
      <c r="G3829" s="112"/>
      <c r="H3829" s="58"/>
    </row>
    <row r="3830" spans="2:8" x14ac:dyDescent="0.2">
      <c r="B3830" s="107"/>
      <c r="C3830" s="106"/>
      <c r="D3830" s="114"/>
      <c r="E3830" s="52"/>
      <c r="F3830" s="52"/>
      <c r="G3830" s="112"/>
      <c r="H3830" s="58"/>
    </row>
    <row r="3831" spans="2:8" x14ac:dyDescent="0.2">
      <c r="B3831" s="105"/>
      <c r="C3831" s="106"/>
      <c r="D3831" s="114"/>
      <c r="E3831" s="52"/>
      <c r="F3831" s="52"/>
      <c r="G3831" s="112"/>
      <c r="H3831" s="58"/>
    </row>
    <row r="3832" spans="2:8" x14ac:dyDescent="0.2">
      <c r="B3832" s="107"/>
      <c r="C3832" s="106"/>
      <c r="D3832" s="114"/>
      <c r="E3832" s="52"/>
      <c r="F3832" s="52"/>
      <c r="G3832" s="112"/>
      <c r="H3832" s="58"/>
    </row>
    <row r="3833" spans="2:8" x14ac:dyDescent="0.2">
      <c r="B3833" s="107"/>
      <c r="C3833" s="106"/>
      <c r="D3833" s="114"/>
      <c r="E3833" s="52"/>
      <c r="F3833" s="52"/>
      <c r="G3833" s="112"/>
      <c r="H3833" s="58"/>
    </row>
    <row r="3834" spans="2:8" x14ac:dyDescent="0.2">
      <c r="B3834" s="107"/>
      <c r="C3834" s="106"/>
      <c r="D3834" s="114"/>
      <c r="E3834" s="52"/>
      <c r="F3834" s="52"/>
      <c r="G3834" s="112"/>
      <c r="H3834" s="58"/>
    </row>
    <row r="3835" spans="2:8" x14ac:dyDescent="0.2">
      <c r="B3835" s="105"/>
      <c r="C3835" s="106"/>
      <c r="D3835" s="114"/>
      <c r="E3835" s="52"/>
      <c r="F3835" s="52"/>
      <c r="G3835" s="112"/>
      <c r="H3835" s="58"/>
    </row>
    <row r="3836" spans="2:8" x14ac:dyDescent="0.2">
      <c r="B3836" s="107"/>
      <c r="C3836" s="106"/>
      <c r="D3836" s="114"/>
      <c r="E3836" s="52"/>
      <c r="F3836" s="52"/>
      <c r="G3836" s="112"/>
      <c r="H3836" s="58"/>
    </row>
    <row r="3837" spans="2:8" x14ac:dyDescent="0.2">
      <c r="B3837" s="107"/>
      <c r="C3837" s="106"/>
      <c r="D3837" s="114"/>
      <c r="E3837" s="52"/>
      <c r="F3837" s="52"/>
      <c r="G3837" s="112"/>
      <c r="H3837" s="58"/>
    </row>
    <row r="3838" spans="2:8" x14ac:dyDescent="0.2">
      <c r="B3838" s="107"/>
      <c r="C3838" s="106"/>
      <c r="D3838" s="114"/>
      <c r="E3838" s="52"/>
      <c r="F3838" s="52"/>
      <c r="G3838" s="112"/>
      <c r="H3838" s="58"/>
    </row>
    <row r="3839" spans="2:8" x14ac:dyDescent="0.2">
      <c r="B3839" s="107"/>
      <c r="C3839" s="106"/>
      <c r="D3839" s="114"/>
      <c r="E3839" s="52"/>
      <c r="F3839" s="52"/>
      <c r="G3839" s="112"/>
      <c r="H3839" s="58"/>
    </row>
    <row r="3840" spans="2:8" x14ac:dyDescent="0.2">
      <c r="B3840" s="105"/>
      <c r="C3840" s="106"/>
      <c r="D3840" s="114"/>
      <c r="E3840" s="52"/>
      <c r="F3840" s="52"/>
      <c r="G3840" s="112"/>
      <c r="H3840" s="58"/>
    </row>
    <row r="3841" spans="2:8" x14ac:dyDescent="0.2">
      <c r="B3841" s="107"/>
      <c r="C3841" s="106"/>
      <c r="D3841" s="114"/>
      <c r="E3841" s="52"/>
      <c r="F3841" s="52"/>
      <c r="G3841" s="112"/>
      <c r="H3841" s="58"/>
    </row>
    <row r="3842" spans="2:8" x14ac:dyDescent="0.2">
      <c r="B3842" s="107"/>
      <c r="C3842" s="106"/>
      <c r="D3842" s="114"/>
      <c r="E3842" s="52"/>
      <c r="F3842" s="52"/>
      <c r="G3842" s="112"/>
      <c r="H3842" s="58"/>
    </row>
    <row r="3843" spans="2:8" x14ac:dyDescent="0.2">
      <c r="B3843" s="107"/>
      <c r="C3843" s="106"/>
      <c r="D3843" s="114"/>
      <c r="E3843" s="52"/>
      <c r="F3843" s="52"/>
      <c r="G3843" s="112"/>
      <c r="H3843" s="58"/>
    </row>
    <row r="3844" spans="2:8" x14ac:dyDescent="0.2">
      <c r="B3844" s="107"/>
      <c r="C3844" s="106"/>
      <c r="D3844" s="114"/>
      <c r="E3844" s="52"/>
      <c r="F3844" s="52"/>
      <c r="G3844" s="112"/>
      <c r="H3844" s="58"/>
    </row>
    <row r="3845" spans="2:8" x14ac:dyDescent="0.2">
      <c r="B3845" s="105"/>
      <c r="C3845" s="106"/>
      <c r="D3845" s="114"/>
      <c r="E3845" s="52"/>
      <c r="F3845" s="52"/>
      <c r="G3845" s="112"/>
      <c r="H3845" s="58"/>
    </row>
    <row r="3846" spans="2:8" x14ac:dyDescent="0.2">
      <c r="B3846" s="107"/>
      <c r="C3846" s="106"/>
      <c r="D3846" s="114"/>
      <c r="E3846" s="52"/>
      <c r="F3846" s="52"/>
      <c r="G3846" s="112"/>
      <c r="H3846" s="58"/>
    </row>
    <row r="3847" spans="2:8" x14ac:dyDescent="0.2">
      <c r="B3847" s="107"/>
      <c r="C3847" s="106"/>
      <c r="D3847" s="114"/>
      <c r="E3847" s="52"/>
      <c r="F3847" s="52"/>
      <c r="G3847" s="112"/>
      <c r="H3847" s="58"/>
    </row>
    <row r="3848" spans="2:8" x14ac:dyDescent="0.2">
      <c r="B3848" s="107"/>
      <c r="C3848" s="106"/>
      <c r="D3848" s="114"/>
      <c r="E3848" s="52"/>
      <c r="F3848" s="52"/>
      <c r="G3848" s="112"/>
      <c r="H3848" s="58"/>
    </row>
    <row r="3849" spans="2:8" x14ac:dyDescent="0.2">
      <c r="B3849" s="105"/>
      <c r="C3849" s="106"/>
      <c r="D3849" s="114"/>
      <c r="E3849" s="52"/>
      <c r="F3849" s="52"/>
      <c r="G3849" s="112"/>
      <c r="H3849" s="58"/>
    </row>
    <row r="3850" spans="2:8" x14ac:dyDescent="0.2">
      <c r="B3850" s="107"/>
      <c r="C3850" s="106"/>
      <c r="D3850" s="114"/>
      <c r="E3850" s="52"/>
      <c r="F3850" s="52"/>
      <c r="G3850" s="112"/>
      <c r="H3850" s="58"/>
    </row>
    <row r="3851" spans="2:8" x14ac:dyDescent="0.2">
      <c r="B3851" s="107"/>
      <c r="C3851" s="106"/>
      <c r="D3851" s="114"/>
      <c r="E3851" s="52"/>
      <c r="F3851" s="52"/>
      <c r="G3851" s="112"/>
      <c r="H3851" s="58"/>
    </row>
    <row r="3852" spans="2:8" x14ac:dyDescent="0.2">
      <c r="B3852" s="107"/>
      <c r="C3852" s="106"/>
      <c r="D3852" s="114"/>
      <c r="E3852" s="52"/>
      <c r="F3852" s="52"/>
      <c r="G3852" s="112"/>
      <c r="H3852" s="58"/>
    </row>
    <row r="3853" spans="2:8" x14ac:dyDescent="0.2">
      <c r="B3853" s="107"/>
      <c r="C3853" s="106"/>
      <c r="D3853" s="114"/>
      <c r="E3853" s="52"/>
      <c r="F3853" s="52"/>
      <c r="G3853" s="112"/>
      <c r="H3853" s="58"/>
    </row>
    <row r="3854" spans="2:8" x14ac:dyDescent="0.2">
      <c r="B3854" s="107"/>
      <c r="C3854" s="106"/>
      <c r="D3854" s="114"/>
      <c r="E3854" s="52"/>
      <c r="F3854" s="52"/>
      <c r="G3854" s="112"/>
      <c r="H3854" s="58"/>
    </row>
    <row r="3855" spans="2:8" x14ac:dyDescent="0.2">
      <c r="B3855" s="107"/>
      <c r="C3855" s="106"/>
      <c r="D3855" s="114"/>
      <c r="E3855" s="52"/>
      <c r="F3855" s="52"/>
      <c r="G3855" s="112"/>
      <c r="H3855" s="58"/>
    </row>
    <row r="3856" spans="2:8" x14ac:dyDescent="0.2">
      <c r="B3856" s="107"/>
      <c r="C3856" s="106"/>
      <c r="D3856" s="114"/>
      <c r="E3856" s="52"/>
      <c r="F3856" s="52"/>
      <c r="G3856" s="112"/>
      <c r="H3856" s="58"/>
    </row>
    <row r="3857" spans="2:8" x14ac:dyDescent="0.2">
      <c r="B3857" s="107"/>
      <c r="C3857" s="106"/>
      <c r="D3857" s="114"/>
      <c r="E3857" s="52"/>
      <c r="F3857" s="52"/>
      <c r="G3857" s="112"/>
      <c r="H3857" s="58"/>
    </row>
    <row r="3858" spans="2:8" x14ac:dyDescent="0.2">
      <c r="B3858" s="105"/>
      <c r="C3858" s="106"/>
      <c r="D3858" s="114"/>
      <c r="E3858" s="52"/>
      <c r="F3858" s="52"/>
      <c r="G3858" s="112"/>
      <c r="H3858" s="58"/>
    </row>
    <row r="3859" spans="2:8" x14ac:dyDescent="0.2">
      <c r="B3859" s="107"/>
      <c r="C3859" s="106"/>
      <c r="D3859" s="114"/>
      <c r="E3859" s="52"/>
      <c r="F3859" s="52"/>
      <c r="G3859" s="112"/>
      <c r="H3859" s="58"/>
    </row>
    <row r="3860" spans="2:8" x14ac:dyDescent="0.2">
      <c r="B3860" s="107"/>
      <c r="C3860" s="106"/>
      <c r="D3860" s="114"/>
      <c r="E3860" s="52"/>
      <c r="F3860" s="52"/>
      <c r="G3860" s="112"/>
      <c r="H3860" s="58"/>
    </row>
    <row r="3861" spans="2:8" x14ac:dyDescent="0.2">
      <c r="B3861" s="107"/>
      <c r="C3861" s="106"/>
      <c r="D3861" s="114"/>
      <c r="E3861" s="52"/>
      <c r="F3861" s="52"/>
      <c r="G3861" s="112"/>
      <c r="H3861" s="58"/>
    </row>
    <row r="3862" spans="2:8" x14ac:dyDescent="0.2">
      <c r="B3862" s="107"/>
      <c r="C3862" s="106"/>
      <c r="D3862" s="114"/>
      <c r="E3862" s="52"/>
      <c r="F3862" s="52"/>
      <c r="G3862" s="112"/>
      <c r="H3862" s="58"/>
    </row>
    <row r="3863" spans="2:8" x14ac:dyDescent="0.2">
      <c r="B3863" s="107"/>
      <c r="C3863" s="106"/>
      <c r="D3863" s="114"/>
      <c r="E3863" s="52"/>
      <c r="F3863" s="52"/>
      <c r="G3863" s="112"/>
      <c r="H3863" s="58"/>
    </row>
    <row r="3864" spans="2:8" x14ac:dyDescent="0.2">
      <c r="B3864" s="107"/>
      <c r="C3864" s="106"/>
      <c r="D3864" s="114"/>
      <c r="E3864" s="52"/>
      <c r="F3864" s="52"/>
      <c r="G3864" s="112"/>
      <c r="H3864" s="58"/>
    </row>
    <row r="3865" spans="2:8" x14ac:dyDescent="0.2">
      <c r="B3865" s="107"/>
      <c r="C3865" s="106"/>
      <c r="D3865" s="114"/>
      <c r="E3865" s="52"/>
      <c r="F3865" s="52"/>
      <c r="G3865" s="112"/>
      <c r="H3865" s="58"/>
    </row>
    <row r="3866" spans="2:8" x14ac:dyDescent="0.2">
      <c r="B3866" s="107"/>
      <c r="C3866" s="106"/>
      <c r="D3866" s="114"/>
      <c r="E3866" s="52"/>
      <c r="F3866" s="52"/>
      <c r="G3866" s="112"/>
      <c r="H3866" s="58"/>
    </row>
    <row r="3867" spans="2:8" x14ac:dyDescent="0.2">
      <c r="B3867" s="107"/>
      <c r="C3867" s="106"/>
      <c r="D3867" s="114"/>
      <c r="E3867" s="52"/>
      <c r="F3867" s="52"/>
      <c r="G3867" s="112"/>
      <c r="H3867" s="58"/>
    </row>
    <row r="3868" spans="2:8" x14ac:dyDescent="0.2">
      <c r="B3868" s="107"/>
      <c r="C3868" s="106"/>
      <c r="D3868" s="114"/>
      <c r="E3868" s="52"/>
      <c r="F3868" s="52"/>
      <c r="G3868" s="112"/>
      <c r="H3868" s="58"/>
    </row>
    <row r="3869" spans="2:8" x14ac:dyDescent="0.2">
      <c r="B3869" s="105"/>
      <c r="C3869" s="106"/>
      <c r="D3869" s="114"/>
      <c r="E3869" s="52"/>
      <c r="F3869" s="52"/>
      <c r="G3869" s="112"/>
      <c r="H3869" s="58"/>
    </row>
    <row r="3870" spans="2:8" x14ac:dyDescent="0.2">
      <c r="B3870" s="107"/>
      <c r="C3870" s="106"/>
      <c r="D3870" s="114"/>
      <c r="E3870" s="52"/>
      <c r="F3870" s="52"/>
      <c r="G3870" s="112"/>
      <c r="H3870" s="58"/>
    </row>
    <row r="3871" spans="2:8" x14ac:dyDescent="0.2">
      <c r="B3871" s="107"/>
      <c r="C3871" s="106"/>
      <c r="D3871" s="114"/>
      <c r="E3871" s="52"/>
      <c r="F3871" s="52"/>
      <c r="G3871" s="112"/>
      <c r="H3871" s="58"/>
    </row>
    <row r="3872" spans="2:8" x14ac:dyDescent="0.2">
      <c r="B3872" s="107"/>
      <c r="C3872" s="106"/>
      <c r="D3872" s="114"/>
      <c r="E3872" s="52"/>
      <c r="F3872" s="52"/>
      <c r="G3872" s="112"/>
      <c r="H3872" s="58"/>
    </row>
    <row r="3873" spans="2:8" x14ac:dyDescent="0.2">
      <c r="B3873" s="107"/>
      <c r="C3873" s="106"/>
      <c r="D3873" s="114"/>
      <c r="E3873" s="52"/>
      <c r="F3873" s="52"/>
      <c r="G3873" s="112"/>
      <c r="H3873" s="58"/>
    </row>
    <row r="3874" spans="2:8" x14ac:dyDescent="0.2">
      <c r="B3874" s="107"/>
      <c r="C3874" s="106"/>
      <c r="D3874" s="114"/>
      <c r="E3874" s="52"/>
      <c r="F3874" s="52"/>
      <c r="G3874" s="112"/>
      <c r="H3874" s="58"/>
    </row>
    <row r="3875" spans="2:8" x14ac:dyDescent="0.2">
      <c r="B3875" s="107"/>
      <c r="C3875" s="106"/>
      <c r="D3875" s="114"/>
      <c r="E3875" s="52"/>
      <c r="F3875" s="52"/>
      <c r="G3875" s="112"/>
      <c r="H3875" s="58"/>
    </row>
    <row r="3876" spans="2:8" x14ac:dyDescent="0.2">
      <c r="B3876" s="107"/>
      <c r="C3876" s="106"/>
      <c r="D3876" s="114"/>
      <c r="E3876" s="52"/>
      <c r="F3876" s="52"/>
      <c r="G3876" s="112"/>
      <c r="H3876" s="58"/>
    </row>
    <row r="3877" spans="2:8" x14ac:dyDescent="0.2">
      <c r="B3877" s="107"/>
      <c r="C3877" s="106"/>
      <c r="D3877" s="114"/>
      <c r="E3877" s="52"/>
      <c r="F3877" s="52"/>
      <c r="G3877" s="112"/>
      <c r="H3877" s="58"/>
    </row>
    <row r="3878" spans="2:8" x14ac:dyDescent="0.2">
      <c r="B3878" s="107"/>
      <c r="C3878" s="106"/>
      <c r="D3878" s="114"/>
      <c r="E3878" s="52"/>
      <c r="F3878" s="52"/>
      <c r="G3878" s="112"/>
      <c r="H3878" s="58"/>
    </row>
    <row r="3879" spans="2:8" x14ac:dyDescent="0.2">
      <c r="B3879" s="107"/>
      <c r="C3879" s="106"/>
      <c r="D3879" s="114"/>
      <c r="E3879" s="52"/>
      <c r="F3879" s="52"/>
      <c r="G3879" s="112"/>
      <c r="H3879" s="58"/>
    </row>
    <row r="3880" spans="2:8" x14ac:dyDescent="0.2">
      <c r="B3880" s="107"/>
      <c r="C3880" s="106"/>
      <c r="D3880" s="114"/>
      <c r="E3880" s="52"/>
      <c r="F3880" s="52"/>
      <c r="G3880" s="112"/>
      <c r="H3880" s="58"/>
    </row>
    <row r="3881" spans="2:8" x14ac:dyDescent="0.2">
      <c r="B3881" s="107"/>
      <c r="C3881" s="106"/>
      <c r="D3881" s="114"/>
      <c r="E3881" s="52"/>
      <c r="F3881" s="52"/>
      <c r="G3881" s="112"/>
      <c r="H3881" s="58"/>
    </row>
    <row r="3882" spans="2:8" x14ac:dyDescent="0.2">
      <c r="B3882" s="107"/>
      <c r="C3882" s="106"/>
      <c r="D3882" s="114"/>
      <c r="E3882" s="52"/>
      <c r="F3882" s="52"/>
      <c r="G3882" s="112"/>
      <c r="H3882" s="58"/>
    </row>
    <row r="3883" spans="2:8" x14ac:dyDescent="0.2">
      <c r="B3883" s="107"/>
      <c r="C3883" s="106"/>
      <c r="D3883" s="114"/>
      <c r="E3883" s="52"/>
      <c r="F3883" s="52"/>
      <c r="G3883" s="112"/>
      <c r="H3883" s="58"/>
    </row>
    <row r="3884" spans="2:8" x14ac:dyDescent="0.2">
      <c r="B3884" s="107"/>
      <c r="C3884" s="106"/>
      <c r="D3884" s="114"/>
      <c r="E3884" s="52"/>
      <c r="F3884" s="52"/>
      <c r="G3884" s="112"/>
      <c r="H3884" s="58"/>
    </row>
    <row r="3885" spans="2:8" x14ac:dyDescent="0.2">
      <c r="B3885" s="107"/>
      <c r="C3885" s="106"/>
      <c r="D3885" s="114"/>
      <c r="E3885" s="52"/>
      <c r="F3885" s="52"/>
      <c r="G3885" s="112"/>
      <c r="H3885" s="58"/>
    </row>
    <row r="3886" spans="2:8" x14ac:dyDescent="0.2">
      <c r="B3886" s="107"/>
      <c r="C3886" s="106"/>
      <c r="D3886" s="114"/>
      <c r="E3886" s="52"/>
      <c r="F3886" s="52"/>
      <c r="G3886" s="112"/>
      <c r="H3886" s="58"/>
    </row>
    <row r="3887" spans="2:8" x14ac:dyDescent="0.2">
      <c r="B3887" s="107"/>
      <c r="C3887" s="106"/>
      <c r="D3887" s="114"/>
      <c r="E3887" s="52"/>
      <c r="F3887" s="52"/>
      <c r="G3887" s="112"/>
      <c r="H3887" s="58"/>
    </row>
    <row r="3888" spans="2:8" x14ac:dyDescent="0.2">
      <c r="B3888" s="107"/>
      <c r="C3888" s="106"/>
      <c r="D3888" s="114"/>
      <c r="E3888" s="52"/>
      <c r="F3888" s="52"/>
      <c r="G3888" s="112"/>
      <c r="H3888" s="58"/>
    </row>
    <row r="3889" spans="2:8" x14ac:dyDescent="0.2">
      <c r="B3889" s="107"/>
      <c r="C3889" s="106"/>
      <c r="D3889" s="114"/>
      <c r="E3889" s="52"/>
      <c r="F3889" s="52"/>
      <c r="G3889" s="112"/>
      <c r="H3889" s="58"/>
    </row>
    <row r="3890" spans="2:8" x14ac:dyDescent="0.2">
      <c r="B3890" s="105"/>
      <c r="C3890" s="106"/>
      <c r="D3890" s="114"/>
      <c r="E3890" s="52"/>
      <c r="F3890" s="52"/>
      <c r="G3890" s="112"/>
      <c r="H3890" s="58"/>
    </row>
    <row r="3891" spans="2:8" x14ac:dyDescent="0.2">
      <c r="B3891" s="107"/>
      <c r="C3891" s="106"/>
      <c r="D3891" s="114"/>
      <c r="E3891" s="52"/>
      <c r="F3891" s="52"/>
      <c r="G3891" s="112"/>
      <c r="H3891" s="58"/>
    </row>
    <row r="3892" spans="2:8" x14ac:dyDescent="0.2">
      <c r="B3892" s="107"/>
      <c r="C3892" s="106"/>
      <c r="D3892" s="114"/>
      <c r="E3892" s="52"/>
      <c r="F3892" s="52"/>
      <c r="G3892" s="112"/>
      <c r="H3892" s="58"/>
    </row>
    <row r="3893" spans="2:8" x14ac:dyDescent="0.2">
      <c r="B3893" s="107"/>
      <c r="C3893" s="106"/>
      <c r="D3893" s="114"/>
      <c r="E3893" s="52"/>
      <c r="F3893" s="52"/>
      <c r="G3893" s="112"/>
      <c r="H3893" s="58"/>
    </row>
    <row r="3894" spans="2:8" x14ac:dyDescent="0.2">
      <c r="B3894" s="107"/>
      <c r="C3894" s="106"/>
      <c r="D3894" s="114"/>
      <c r="E3894" s="52"/>
      <c r="F3894" s="52"/>
      <c r="G3894" s="112"/>
      <c r="H3894" s="58"/>
    </row>
    <row r="3895" spans="2:8" x14ac:dyDescent="0.2">
      <c r="B3895" s="107"/>
      <c r="C3895" s="106"/>
      <c r="D3895" s="114"/>
      <c r="E3895" s="52"/>
      <c r="F3895" s="52"/>
      <c r="G3895" s="112"/>
      <c r="H3895" s="58"/>
    </row>
    <row r="3896" spans="2:8" x14ac:dyDescent="0.2">
      <c r="B3896" s="107"/>
      <c r="C3896" s="106"/>
      <c r="D3896" s="114"/>
      <c r="E3896" s="52"/>
      <c r="F3896" s="52"/>
      <c r="G3896" s="112"/>
      <c r="H3896" s="58"/>
    </row>
    <row r="3897" spans="2:8" x14ac:dyDescent="0.2">
      <c r="B3897" s="107"/>
      <c r="C3897" s="106"/>
      <c r="D3897" s="114"/>
      <c r="E3897" s="52"/>
      <c r="F3897" s="52"/>
      <c r="G3897" s="112"/>
      <c r="H3897" s="58"/>
    </row>
    <row r="3898" spans="2:8" x14ac:dyDescent="0.2">
      <c r="B3898" s="107"/>
      <c r="C3898" s="106"/>
      <c r="D3898" s="114"/>
      <c r="E3898" s="52"/>
      <c r="F3898" s="52"/>
      <c r="G3898" s="112"/>
      <c r="H3898" s="58"/>
    </row>
    <row r="3899" spans="2:8" x14ac:dyDescent="0.2">
      <c r="B3899" s="107"/>
      <c r="C3899" s="106"/>
      <c r="D3899" s="114"/>
      <c r="E3899" s="52"/>
      <c r="F3899" s="52"/>
      <c r="G3899" s="112"/>
      <c r="H3899" s="58"/>
    </row>
    <row r="3900" spans="2:8" x14ac:dyDescent="0.2">
      <c r="B3900" s="107"/>
      <c r="C3900" s="106"/>
      <c r="D3900" s="114"/>
      <c r="E3900" s="52"/>
      <c r="F3900" s="52"/>
      <c r="G3900" s="112"/>
      <c r="H3900" s="58"/>
    </row>
    <row r="3901" spans="2:8" x14ac:dyDescent="0.2">
      <c r="B3901" s="107"/>
      <c r="C3901" s="106"/>
      <c r="D3901" s="114"/>
      <c r="E3901" s="52"/>
      <c r="F3901" s="52"/>
      <c r="G3901" s="112"/>
      <c r="H3901" s="58"/>
    </row>
    <row r="3902" spans="2:8" x14ac:dyDescent="0.2">
      <c r="B3902" s="107"/>
      <c r="C3902" s="106"/>
      <c r="D3902" s="114"/>
      <c r="E3902" s="52"/>
      <c r="F3902" s="52"/>
      <c r="G3902" s="112"/>
      <c r="H3902" s="58"/>
    </row>
    <row r="3903" spans="2:8" x14ac:dyDescent="0.2">
      <c r="B3903" s="107"/>
      <c r="C3903" s="106"/>
      <c r="D3903" s="114"/>
      <c r="E3903" s="52"/>
      <c r="F3903" s="52"/>
      <c r="G3903" s="112"/>
      <c r="H3903" s="58"/>
    </row>
    <row r="3904" spans="2:8" x14ac:dyDescent="0.2">
      <c r="B3904" s="105"/>
      <c r="C3904" s="106"/>
      <c r="D3904" s="114"/>
      <c r="E3904" s="52"/>
      <c r="F3904" s="52"/>
      <c r="G3904" s="112"/>
      <c r="H3904" s="58"/>
    </row>
    <row r="3905" spans="2:8" x14ac:dyDescent="0.2">
      <c r="B3905" s="107"/>
      <c r="C3905" s="106"/>
      <c r="D3905" s="114"/>
      <c r="E3905" s="52"/>
      <c r="F3905" s="52"/>
      <c r="G3905" s="112"/>
      <c r="H3905" s="58"/>
    </row>
    <row r="3906" spans="2:8" x14ac:dyDescent="0.2">
      <c r="B3906" s="107"/>
      <c r="C3906" s="106"/>
      <c r="D3906" s="114"/>
      <c r="E3906" s="52"/>
      <c r="F3906" s="52"/>
      <c r="G3906" s="112"/>
      <c r="H3906" s="58"/>
    </row>
    <row r="3907" spans="2:8" x14ac:dyDescent="0.2">
      <c r="B3907" s="107"/>
      <c r="C3907" s="106"/>
      <c r="D3907" s="114"/>
      <c r="E3907" s="52"/>
      <c r="F3907" s="52"/>
      <c r="G3907" s="112"/>
      <c r="H3907" s="58"/>
    </row>
    <row r="3908" spans="2:8" x14ac:dyDescent="0.2">
      <c r="B3908" s="107"/>
      <c r="C3908" s="106"/>
      <c r="D3908" s="114"/>
      <c r="E3908" s="52"/>
      <c r="F3908" s="52"/>
      <c r="G3908" s="112"/>
      <c r="H3908" s="58"/>
    </row>
    <row r="3909" spans="2:8" x14ac:dyDescent="0.2">
      <c r="B3909" s="107"/>
      <c r="C3909" s="106"/>
      <c r="D3909" s="114"/>
      <c r="E3909" s="52"/>
      <c r="F3909" s="52"/>
      <c r="G3909" s="112"/>
      <c r="H3909" s="58"/>
    </row>
    <row r="3910" spans="2:8" x14ac:dyDescent="0.2">
      <c r="B3910" s="107"/>
      <c r="C3910" s="106"/>
      <c r="D3910" s="114"/>
      <c r="E3910" s="52"/>
      <c r="F3910" s="52"/>
      <c r="G3910" s="112"/>
      <c r="H3910" s="58"/>
    </row>
    <row r="3911" spans="2:8" x14ac:dyDescent="0.2">
      <c r="B3911" s="107"/>
      <c r="C3911" s="106"/>
      <c r="D3911" s="114"/>
      <c r="E3911" s="52"/>
      <c r="F3911" s="52"/>
      <c r="G3911" s="112"/>
      <c r="H3911" s="58"/>
    </row>
    <row r="3912" spans="2:8" x14ac:dyDescent="0.2">
      <c r="B3912" s="107"/>
      <c r="C3912" s="106"/>
      <c r="D3912" s="114"/>
      <c r="E3912" s="52"/>
      <c r="F3912" s="52"/>
      <c r="G3912" s="112"/>
      <c r="H3912" s="58"/>
    </row>
    <row r="3913" spans="2:8" x14ac:dyDescent="0.2">
      <c r="B3913" s="107"/>
      <c r="C3913" s="106"/>
      <c r="D3913" s="114"/>
      <c r="E3913" s="52"/>
      <c r="F3913" s="52"/>
      <c r="G3913" s="112"/>
      <c r="H3913" s="58"/>
    </row>
    <row r="3914" spans="2:8" x14ac:dyDescent="0.2">
      <c r="B3914" s="107"/>
      <c r="C3914" s="106"/>
      <c r="D3914" s="114"/>
      <c r="E3914" s="52"/>
      <c r="F3914" s="52"/>
      <c r="G3914" s="112"/>
      <c r="H3914" s="58"/>
    </row>
    <row r="3915" spans="2:8" x14ac:dyDescent="0.2">
      <c r="B3915" s="107"/>
      <c r="C3915" s="106"/>
      <c r="D3915" s="114"/>
      <c r="E3915" s="52"/>
      <c r="F3915" s="52"/>
      <c r="G3915" s="112"/>
      <c r="H3915" s="58"/>
    </row>
    <row r="3916" spans="2:8" x14ac:dyDescent="0.2">
      <c r="B3916" s="107"/>
      <c r="C3916" s="106"/>
      <c r="D3916" s="114"/>
      <c r="E3916" s="52"/>
      <c r="F3916" s="52"/>
      <c r="G3916" s="112"/>
      <c r="H3916" s="58"/>
    </row>
    <row r="3917" spans="2:8" x14ac:dyDescent="0.2">
      <c r="B3917" s="107"/>
      <c r="C3917" s="106"/>
      <c r="D3917" s="114"/>
      <c r="E3917" s="52"/>
      <c r="F3917" s="52"/>
      <c r="G3917" s="112"/>
      <c r="H3917" s="58"/>
    </row>
    <row r="3918" spans="2:8" x14ac:dyDescent="0.2">
      <c r="B3918" s="107"/>
      <c r="C3918" s="106"/>
      <c r="D3918" s="114"/>
      <c r="E3918" s="52"/>
      <c r="F3918" s="52"/>
      <c r="G3918" s="112"/>
      <c r="H3918" s="58"/>
    </row>
    <row r="3919" spans="2:8" x14ac:dyDescent="0.2">
      <c r="B3919" s="107"/>
      <c r="C3919" s="106"/>
      <c r="D3919" s="114"/>
      <c r="E3919" s="52"/>
      <c r="F3919" s="52"/>
      <c r="G3919" s="112"/>
      <c r="H3919" s="58"/>
    </row>
    <row r="3920" spans="2:8" x14ac:dyDescent="0.2">
      <c r="B3920" s="105"/>
      <c r="C3920" s="106"/>
      <c r="D3920" s="114"/>
      <c r="E3920" s="52"/>
      <c r="F3920" s="52"/>
      <c r="G3920" s="112"/>
      <c r="H3920" s="58"/>
    </row>
    <row r="3921" spans="2:8" x14ac:dyDescent="0.2">
      <c r="B3921" s="107"/>
      <c r="C3921" s="106"/>
      <c r="D3921" s="114"/>
      <c r="E3921" s="52"/>
      <c r="F3921" s="52"/>
      <c r="G3921" s="112"/>
      <c r="H3921" s="58"/>
    </row>
    <row r="3922" spans="2:8" x14ac:dyDescent="0.2">
      <c r="B3922" s="107"/>
      <c r="C3922" s="106"/>
      <c r="D3922" s="114"/>
      <c r="E3922" s="52"/>
      <c r="F3922" s="52"/>
      <c r="G3922" s="112"/>
      <c r="H3922" s="58"/>
    </row>
    <row r="3923" spans="2:8" x14ac:dyDescent="0.2">
      <c r="B3923" s="107"/>
      <c r="C3923" s="106"/>
      <c r="D3923" s="114"/>
      <c r="E3923" s="52"/>
      <c r="F3923" s="52"/>
      <c r="G3923" s="112"/>
      <c r="H3923" s="58"/>
    </row>
    <row r="3924" spans="2:8" x14ac:dyDescent="0.2">
      <c r="B3924" s="107"/>
      <c r="C3924" s="106"/>
      <c r="D3924" s="114"/>
      <c r="E3924" s="52"/>
      <c r="F3924" s="52"/>
      <c r="G3924" s="112"/>
      <c r="H3924" s="58"/>
    </row>
    <row r="3925" spans="2:8" x14ac:dyDescent="0.2">
      <c r="B3925" s="107"/>
      <c r="C3925" s="106"/>
      <c r="D3925" s="114"/>
      <c r="E3925" s="52"/>
      <c r="F3925" s="52"/>
      <c r="G3925" s="112"/>
      <c r="H3925" s="58"/>
    </row>
    <row r="3926" spans="2:8" x14ac:dyDescent="0.2">
      <c r="B3926" s="107"/>
      <c r="C3926" s="106"/>
      <c r="D3926" s="114"/>
      <c r="E3926" s="52"/>
      <c r="F3926" s="52"/>
      <c r="G3926" s="112"/>
      <c r="H3926" s="58"/>
    </row>
    <row r="3927" spans="2:8" x14ac:dyDescent="0.2">
      <c r="B3927" s="107"/>
      <c r="C3927" s="106"/>
      <c r="D3927" s="114"/>
      <c r="E3927" s="52"/>
      <c r="F3927" s="52"/>
      <c r="G3927" s="112"/>
      <c r="H3927" s="58"/>
    </row>
    <row r="3928" spans="2:8" x14ac:dyDescent="0.2">
      <c r="B3928" s="107"/>
      <c r="C3928" s="106"/>
      <c r="D3928" s="114"/>
      <c r="E3928" s="52"/>
      <c r="F3928" s="52"/>
      <c r="G3928" s="112"/>
      <c r="H3928" s="58"/>
    </row>
    <row r="3929" spans="2:8" x14ac:dyDescent="0.2">
      <c r="B3929" s="107"/>
      <c r="C3929" s="106"/>
      <c r="D3929" s="114"/>
      <c r="E3929" s="52"/>
      <c r="F3929" s="52"/>
      <c r="G3929" s="112"/>
      <c r="H3929" s="58"/>
    </row>
    <row r="3930" spans="2:8" x14ac:dyDescent="0.2">
      <c r="B3930" s="107"/>
      <c r="C3930" s="106"/>
      <c r="D3930" s="114"/>
      <c r="E3930" s="52"/>
      <c r="F3930" s="52"/>
      <c r="G3930" s="112"/>
      <c r="H3930" s="58"/>
    </row>
    <row r="3931" spans="2:8" x14ac:dyDescent="0.2">
      <c r="B3931" s="105"/>
      <c r="C3931" s="106"/>
      <c r="D3931" s="114"/>
      <c r="E3931" s="52"/>
      <c r="F3931" s="52"/>
      <c r="G3931" s="112"/>
      <c r="H3931" s="58"/>
    </row>
    <row r="3932" spans="2:8" x14ac:dyDescent="0.2">
      <c r="B3932" s="107"/>
      <c r="C3932" s="106"/>
      <c r="D3932" s="114"/>
      <c r="E3932" s="52"/>
      <c r="F3932" s="52"/>
      <c r="G3932" s="112"/>
      <c r="H3932" s="58"/>
    </row>
    <row r="3933" spans="2:8" x14ac:dyDescent="0.2">
      <c r="B3933" s="107"/>
      <c r="C3933" s="106"/>
      <c r="D3933" s="114"/>
      <c r="E3933" s="52"/>
      <c r="F3933" s="52"/>
      <c r="G3933" s="112"/>
      <c r="H3933" s="58"/>
    </row>
    <row r="3934" spans="2:8" x14ac:dyDescent="0.2">
      <c r="B3934" s="107"/>
      <c r="C3934" s="106"/>
      <c r="D3934" s="114"/>
      <c r="E3934" s="52"/>
      <c r="F3934" s="52"/>
      <c r="G3934" s="112"/>
      <c r="H3934" s="58"/>
    </row>
    <row r="3935" spans="2:8" x14ac:dyDescent="0.2">
      <c r="B3935" s="107"/>
      <c r="C3935" s="106"/>
      <c r="D3935" s="114"/>
      <c r="E3935" s="52"/>
      <c r="F3935" s="52"/>
      <c r="G3935" s="112"/>
      <c r="H3935" s="58"/>
    </row>
    <row r="3936" spans="2:8" x14ac:dyDescent="0.2">
      <c r="B3936" s="107"/>
      <c r="C3936" s="106"/>
      <c r="D3936" s="114"/>
      <c r="E3936" s="52"/>
      <c r="F3936" s="52"/>
      <c r="G3936" s="112"/>
      <c r="H3936" s="58"/>
    </row>
    <row r="3937" spans="2:8" x14ac:dyDescent="0.2">
      <c r="B3937" s="107"/>
      <c r="C3937" s="106"/>
      <c r="D3937" s="114"/>
      <c r="E3937" s="52"/>
      <c r="F3937" s="52"/>
      <c r="G3937" s="112"/>
      <c r="H3937" s="58"/>
    </row>
    <row r="3938" spans="2:8" x14ac:dyDescent="0.2">
      <c r="B3938" s="107"/>
      <c r="C3938" s="106"/>
      <c r="D3938" s="114"/>
      <c r="E3938" s="52"/>
      <c r="F3938" s="52"/>
      <c r="G3938" s="112"/>
      <c r="H3938" s="58"/>
    </row>
    <row r="3939" spans="2:8" x14ac:dyDescent="0.2">
      <c r="B3939" s="107"/>
      <c r="C3939" s="106"/>
      <c r="D3939" s="114"/>
      <c r="E3939" s="52"/>
      <c r="F3939" s="52"/>
      <c r="G3939" s="112"/>
      <c r="H3939" s="58"/>
    </row>
    <row r="3940" spans="2:8" x14ac:dyDescent="0.2">
      <c r="B3940" s="105"/>
      <c r="C3940" s="106"/>
      <c r="D3940" s="114"/>
      <c r="E3940" s="52"/>
      <c r="F3940" s="52"/>
      <c r="G3940" s="112"/>
      <c r="H3940" s="58"/>
    </row>
    <row r="3941" spans="2:8" x14ac:dyDescent="0.2">
      <c r="B3941" s="107"/>
      <c r="C3941" s="106"/>
      <c r="D3941" s="114"/>
      <c r="E3941" s="52"/>
      <c r="F3941" s="52"/>
      <c r="G3941" s="112"/>
      <c r="H3941" s="58"/>
    </row>
    <row r="3942" spans="2:8" x14ac:dyDescent="0.2">
      <c r="B3942" s="107"/>
      <c r="C3942" s="106"/>
      <c r="D3942" s="114"/>
      <c r="E3942" s="52"/>
      <c r="F3942" s="52"/>
      <c r="G3942" s="112"/>
      <c r="H3942" s="58"/>
    </row>
    <row r="3943" spans="2:8" x14ac:dyDescent="0.2">
      <c r="B3943" s="107"/>
      <c r="C3943" s="106"/>
      <c r="D3943" s="114"/>
      <c r="E3943" s="52"/>
      <c r="F3943" s="52"/>
      <c r="G3943" s="112"/>
      <c r="H3943" s="58"/>
    </row>
    <row r="3944" spans="2:8" x14ac:dyDescent="0.2">
      <c r="B3944" s="105"/>
      <c r="C3944" s="106"/>
      <c r="D3944" s="114"/>
      <c r="E3944" s="52"/>
      <c r="F3944" s="52"/>
      <c r="G3944" s="112"/>
      <c r="H3944" s="58"/>
    </row>
    <row r="3945" spans="2:8" x14ac:dyDescent="0.2">
      <c r="B3945" s="107"/>
      <c r="C3945" s="106"/>
      <c r="D3945" s="114"/>
      <c r="E3945" s="52"/>
      <c r="F3945" s="52"/>
      <c r="G3945" s="112"/>
      <c r="H3945" s="58"/>
    </row>
    <row r="3946" spans="2:8" x14ac:dyDescent="0.2">
      <c r="B3946" s="107"/>
      <c r="C3946" s="106"/>
      <c r="D3946" s="114"/>
      <c r="E3946" s="52"/>
      <c r="F3946" s="52"/>
      <c r="G3946" s="112"/>
      <c r="H3946" s="58"/>
    </row>
    <row r="3947" spans="2:8" x14ac:dyDescent="0.2">
      <c r="B3947" s="107"/>
      <c r="C3947" s="106"/>
      <c r="D3947" s="114"/>
      <c r="E3947" s="52"/>
      <c r="F3947" s="52"/>
      <c r="G3947" s="112"/>
      <c r="H3947" s="58"/>
    </row>
    <row r="3948" spans="2:8" x14ac:dyDescent="0.2">
      <c r="B3948" s="107"/>
      <c r="C3948" s="106"/>
      <c r="D3948" s="114"/>
      <c r="E3948" s="52"/>
      <c r="F3948" s="52"/>
      <c r="G3948" s="112"/>
      <c r="H3948" s="58"/>
    </row>
    <row r="3949" spans="2:8" x14ac:dyDescent="0.2">
      <c r="B3949" s="107"/>
      <c r="C3949" s="106"/>
      <c r="D3949" s="114"/>
      <c r="E3949" s="52"/>
      <c r="F3949" s="52"/>
      <c r="G3949" s="112"/>
      <c r="H3949" s="58"/>
    </row>
    <row r="3950" spans="2:8" x14ac:dyDescent="0.2">
      <c r="B3950" s="107"/>
      <c r="C3950" s="106"/>
      <c r="D3950" s="114"/>
      <c r="E3950" s="52"/>
      <c r="F3950" s="52"/>
      <c r="G3950" s="112"/>
      <c r="H3950" s="58"/>
    </row>
    <row r="3951" spans="2:8" x14ac:dyDescent="0.2">
      <c r="B3951" s="105"/>
      <c r="C3951" s="106"/>
      <c r="D3951" s="114"/>
      <c r="E3951" s="52"/>
      <c r="F3951" s="52"/>
      <c r="G3951" s="112"/>
      <c r="H3951" s="58"/>
    </row>
    <row r="3952" spans="2:8" x14ac:dyDescent="0.2">
      <c r="B3952" s="107"/>
      <c r="C3952" s="106"/>
      <c r="D3952" s="114"/>
      <c r="E3952" s="52"/>
      <c r="F3952" s="52"/>
      <c r="G3952" s="112"/>
      <c r="H3952" s="58"/>
    </row>
    <row r="3953" spans="2:8" x14ac:dyDescent="0.2">
      <c r="B3953" s="107"/>
      <c r="C3953" s="106"/>
      <c r="D3953" s="114"/>
      <c r="E3953" s="52"/>
      <c r="F3953" s="52"/>
      <c r="G3953" s="112"/>
      <c r="H3953" s="58"/>
    </row>
    <row r="3954" spans="2:8" x14ac:dyDescent="0.2">
      <c r="B3954" s="107"/>
      <c r="C3954" s="106"/>
      <c r="D3954" s="114"/>
      <c r="E3954" s="52"/>
      <c r="F3954" s="52"/>
      <c r="G3954" s="112"/>
      <c r="H3954" s="58"/>
    </row>
    <row r="3955" spans="2:8" x14ac:dyDescent="0.2">
      <c r="B3955" s="107"/>
      <c r="C3955" s="106"/>
      <c r="D3955" s="114"/>
      <c r="E3955" s="52"/>
      <c r="F3955" s="52"/>
      <c r="G3955" s="112"/>
      <c r="H3955" s="58"/>
    </row>
    <row r="3956" spans="2:8" x14ac:dyDescent="0.2">
      <c r="B3956" s="107"/>
      <c r="C3956" s="106"/>
      <c r="D3956" s="114"/>
      <c r="E3956" s="52"/>
      <c r="F3956" s="52"/>
      <c r="G3956" s="112"/>
      <c r="H3956" s="58"/>
    </row>
    <row r="3957" spans="2:8" x14ac:dyDescent="0.2">
      <c r="B3957" s="107"/>
      <c r="C3957" s="106"/>
      <c r="D3957" s="114"/>
      <c r="E3957" s="52"/>
      <c r="F3957" s="52"/>
      <c r="G3957" s="112"/>
      <c r="H3957" s="58"/>
    </row>
    <row r="3958" spans="2:8" x14ac:dyDescent="0.2">
      <c r="B3958" s="105"/>
      <c r="C3958" s="106"/>
      <c r="D3958" s="114"/>
      <c r="E3958" s="52"/>
      <c r="F3958" s="52"/>
      <c r="G3958" s="112"/>
      <c r="H3958" s="58"/>
    </row>
    <row r="3959" spans="2:8" x14ac:dyDescent="0.2">
      <c r="B3959" s="107"/>
      <c r="C3959" s="106"/>
      <c r="D3959" s="114"/>
      <c r="E3959" s="52"/>
      <c r="F3959" s="52"/>
      <c r="G3959" s="112"/>
      <c r="H3959" s="58"/>
    </row>
    <row r="3960" spans="2:8" x14ac:dyDescent="0.2">
      <c r="B3960" s="107"/>
      <c r="C3960" s="106"/>
      <c r="D3960" s="114"/>
      <c r="E3960" s="52"/>
      <c r="F3960" s="52"/>
      <c r="G3960" s="112"/>
      <c r="H3960" s="58"/>
    </row>
    <row r="3961" spans="2:8" x14ac:dyDescent="0.2">
      <c r="B3961" s="107"/>
      <c r="C3961" s="106"/>
      <c r="D3961" s="114"/>
      <c r="E3961" s="52"/>
      <c r="F3961" s="52"/>
      <c r="G3961" s="112"/>
      <c r="H3961" s="58"/>
    </row>
    <row r="3962" spans="2:8" x14ac:dyDescent="0.2">
      <c r="B3962" s="107"/>
      <c r="C3962" s="106"/>
      <c r="D3962" s="114"/>
      <c r="E3962" s="52"/>
      <c r="F3962" s="52"/>
      <c r="G3962" s="112"/>
      <c r="H3962" s="58"/>
    </row>
    <row r="3963" spans="2:8" x14ac:dyDescent="0.2">
      <c r="B3963" s="107"/>
      <c r="C3963" s="106"/>
      <c r="D3963" s="114"/>
      <c r="E3963" s="52"/>
      <c r="F3963" s="52"/>
      <c r="G3963" s="112"/>
      <c r="H3963" s="58"/>
    </row>
    <row r="3964" spans="2:8" x14ac:dyDescent="0.2">
      <c r="B3964" s="107"/>
      <c r="C3964" s="106"/>
      <c r="D3964" s="114"/>
      <c r="E3964" s="52"/>
      <c r="F3964" s="52"/>
      <c r="G3964" s="112"/>
      <c r="H3964" s="58"/>
    </row>
    <row r="3965" spans="2:8" x14ac:dyDescent="0.2">
      <c r="B3965" s="105"/>
      <c r="C3965" s="106"/>
      <c r="D3965" s="114"/>
      <c r="E3965" s="52"/>
      <c r="F3965" s="52"/>
      <c r="G3965" s="112"/>
      <c r="H3965" s="58"/>
    </row>
    <row r="3966" spans="2:8" x14ac:dyDescent="0.2">
      <c r="B3966" s="107"/>
      <c r="C3966" s="106"/>
      <c r="D3966" s="114"/>
      <c r="E3966" s="52"/>
      <c r="F3966" s="52"/>
      <c r="G3966" s="112"/>
      <c r="H3966" s="58"/>
    </row>
    <row r="3967" spans="2:8" x14ac:dyDescent="0.2">
      <c r="B3967" s="107"/>
      <c r="C3967" s="106"/>
      <c r="D3967" s="114"/>
      <c r="E3967" s="52"/>
      <c r="F3967" s="52"/>
      <c r="G3967" s="112"/>
      <c r="H3967" s="58"/>
    </row>
    <row r="3968" spans="2:8" x14ac:dyDescent="0.2">
      <c r="B3968" s="107"/>
      <c r="C3968" s="106"/>
      <c r="D3968" s="114"/>
      <c r="E3968" s="52"/>
      <c r="F3968" s="52"/>
      <c r="G3968" s="112"/>
      <c r="H3968" s="58"/>
    </row>
    <row r="3969" spans="2:8" x14ac:dyDescent="0.2">
      <c r="B3969" s="107"/>
      <c r="C3969" s="106"/>
      <c r="D3969" s="114"/>
      <c r="E3969" s="52"/>
      <c r="F3969" s="52"/>
      <c r="G3969" s="112"/>
      <c r="H3969" s="58"/>
    </row>
    <row r="3970" spans="2:8" x14ac:dyDescent="0.2">
      <c r="B3970" s="107"/>
      <c r="C3970" s="106"/>
      <c r="D3970" s="114"/>
      <c r="E3970" s="52"/>
      <c r="F3970" s="52"/>
      <c r="G3970" s="112"/>
      <c r="H3970" s="58"/>
    </row>
    <row r="3971" spans="2:8" x14ac:dyDescent="0.2">
      <c r="B3971" s="107"/>
      <c r="C3971" s="106"/>
      <c r="D3971" s="114"/>
      <c r="E3971" s="52"/>
      <c r="F3971" s="52"/>
      <c r="G3971" s="112"/>
      <c r="H3971" s="58"/>
    </row>
    <row r="3972" spans="2:8" x14ac:dyDescent="0.2">
      <c r="B3972" s="107"/>
      <c r="C3972" s="106"/>
      <c r="D3972" s="114"/>
      <c r="E3972" s="52"/>
      <c r="F3972" s="52"/>
      <c r="G3972" s="112"/>
      <c r="H3972" s="58"/>
    </row>
    <row r="3973" spans="2:8" x14ac:dyDescent="0.2">
      <c r="B3973" s="107"/>
      <c r="C3973" s="106"/>
      <c r="D3973" s="114"/>
      <c r="E3973" s="52"/>
      <c r="F3973" s="52"/>
      <c r="G3973" s="112"/>
      <c r="H3973" s="58"/>
    </row>
    <row r="3974" spans="2:8" x14ac:dyDescent="0.2">
      <c r="B3974" s="105"/>
      <c r="C3974" s="106"/>
      <c r="D3974" s="114"/>
      <c r="E3974" s="52"/>
      <c r="F3974" s="52"/>
      <c r="G3974" s="112"/>
      <c r="H3974" s="58"/>
    </row>
    <row r="3975" spans="2:8" x14ac:dyDescent="0.2">
      <c r="B3975" s="107"/>
      <c r="C3975" s="106"/>
      <c r="D3975" s="114"/>
      <c r="E3975" s="52"/>
      <c r="F3975" s="52"/>
      <c r="G3975" s="112"/>
      <c r="H3975" s="58"/>
    </row>
    <row r="3976" spans="2:8" x14ac:dyDescent="0.2">
      <c r="B3976" s="107"/>
      <c r="C3976" s="106"/>
      <c r="D3976" s="114"/>
      <c r="E3976" s="52"/>
      <c r="F3976" s="52"/>
      <c r="G3976" s="112"/>
      <c r="H3976" s="58"/>
    </row>
    <row r="3977" spans="2:8" x14ac:dyDescent="0.2">
      <c r="B3977" s="107"/>
      <c r="C3977" s="106"/>
      <c r="D3977" s="114"/>
      <c r="E3977" s="52"/>
      <c r="F3977" s="52"/>
      <c r="G3977" s="112"/>
      <c r="H3977" s="58"/>
    </row>
    <row r="3978" spans="2:8" x14ac:dyDescent="0.2">
      <c r="B3978" s="107"/>
      <c r="C3978" s="106"/>
      <c r="D3978" s="114"/>
      <c r="E3978" s="52"/>
      <c r="F3978" s="52"/>
      <c r="G3978" s="112"/>
      <c r="H3978" s="58"/>
    </row>
    <row r="3979" spans="2:8" x14ac:dyDescent="0.2">
      <c r="B3979" s="105"/>
      <c r="C3979" s="106"/>
      <c r="D3979" s="114"/>
      <c r="E3979" s="52"/>
      <c r="F3979" s="52"/>
      <c r="G3979" s="112"/>
      <c r="H3979" s="58"/>
    </row>
    <row r="3980" spans="2:8" x14ac:dyDescent="0.2">
      <c r="B3980" s="107"/>
      <c r="C3980" s="106"/>
      <c r="D3980" s="114"/>
      <c r="E3980" s="52"/>
      <c r="F3980" s="52"/>
      <c r="G3980" s="112"/>
      <c r="H3980" s="58"/>
    </row>
    <row r="3981" spans="2:8" x14ac:dyDescent="0.2">
      <c r="B3981" s="107"/>
      <c r="C3981" s="106"/>
      <c r="D3981" s="114"/>
      <c r="E3981" s="52"/>
      <c r="F3981" s="52"/>
      <c r="G3981" s="112"/>
      <c r="H3981" s="58"/>
    </row>
    <row r="3982" spans="2:8" x14ac:dyDescent="0.2">
      <c r="B3982" s="107"/>
      <c r="C3982" s="106"/>
      <c r="D3982" s="114"/>
      <c r="E3982" s="52"/>
      <c r="F3982" s="52"/>
      <c r="G3982" s="112"/>
      <c r="H3982" s="58"/>
    </row>
    <row r="3983" spans="2:8" x14ac:dyDescent="0.2">
      <c r="B3983" s="107"/>
      <c r="C3983" s="106"/>
      <c r="D3983" s="114"/>
      <c r="E3983" s="52"/>
      <c r="F3983" s="52"/>
      <c r="G3983" s="112"/>
      <c r="H3983" s="58"/>
    </row>
    <row r="3984" spans="2:8" x14ac:dyDescent="0.2">
      <c r="B3984" s="105"/>
      <c r="C3984" s="106"/>
      <c r="D3984" s="114"/>
      <c r="E3984" s="52"/>
      <c r="F3984" s="52"/>
      <c r="G3984" s="112"/>
      <c r="H3984" s="58"/>
    </row>
    <row r="3985" spans="2:8" x14ac:dyDescent="0.2">
      <c r="B3985" s="107"/>
      <c r="C3985" s="106"/>
      <c r="D3985" s="114"/>
      <c r="E3985" s="52"/>
      <c r="F3985" s="52"/>
      <c r="G3985" s="112"/>
      <c r="H3985" s="58"/>
    </row>
    <row r="3986" spans="2:8" x14ac:dyDescent="0.2">
      <c r="B3986" s="107"/>
      <c r="C3986" s="106"/>
      <c r="D3986" s="114"/>
      <c r="E3986" s="52"/>
      <c r="F3986" s="52"/>
      <c r="G3986" s="112"/>
      <c r="H3986" s="58"/>
    </row>
    <row r="3987" spans="2:8" x14ac:dyDescent="0.2">
      <c r="B3987" s="107"/>
      <c r="C3987" s="106"/>
      <c r="D3987" s="114"/>
      <c r="E3987" s="52"/>
      <c r="F3987" s="52"/>
      <c r="G3987" s="112"/>
      <c r="H3987" s="58"/>
    </row>
    <row r="3988" spans="2:8" x14ac:dyDescent="0.2">
      <c r="B3988" s="107"/>
      <c r="C3988" s="106"/>
      <c r="D3988" s="114"/>
      <c r="E3988" s="52"/>
      <c r="F3988" s="52"/>
      <c r="G3988" s="112"/>
      <c r="H3988" s="58"/>
    </row>
    <row r="3989" spans="2:8" x14ac:dyDescent="0.2">
      <c r="B3989" s="107"/>
      <c r="C3989" s="106"/>
      <c r="D3989" s="114"/>
      <c r="E3989" s="52"/>
      <c r="F3989" s="52"/>
      <c r="G3989" s="112"/>
      <c r="H3989" s="58"/>
    </row>
    <row r="3990" spans="2:8" x14ac:dyDescent="0.2">
      <c r="B3990" s="105"/>
      <c r="C3990" s="106"/>
      <c r="D3990" s="114"/>
      <c r="E3990" s="52"/>
      <c r="F3990" s="52"/>
      <c r="G3990" s="112"/>
      <c r="H3990" s="58"/>
    </row>
    <row r="3991" spans="2:8" x14ac:dyDescent="0.2">
      <c r="B3991" s="107"/>
      <c r="C3991" s="106"/>
      <c r="D3991" s="114"/>
      <c r="E3991" s="52"/>
      <c r="F3991" s="52"/>
      <c r="G3991" s="112"/>
      <c r="H3991" s="58"/>
    </row>
    <row r="3992" spans="2:8" x14ac:dyDescent="0.2">
      <c r="B3992" s="107"/>
      <c r="C3992" s="106"/>
      <c r="D3992" s="114"/>
      <c r="E3992" s="52"/>
      <c r="F3992" s="52"/>
      <c r="G3992" s="112"/>
      <c r="H3992" s="58"/>
    </row>
    <row r="3993" spans="2:8" x14ac:dyDescent="0.2">
      <c r="B3993" s="107"/>
      <c r="C3993" s="106"/>
      <c r="D3993" s="114"/>
      <c r="E3993" s="52"/>
      <c r="F3993" s="52"/>
      <c r="G3993" s="112"/>
      <c r="H3993" s="58"/>
    </row>
    <row r="3994" spans="2:8" x14ac:dyDescent="0.2">
      <c r="B3994" s="107"/>
      <c r="C3994" s="106"/>
      <c r="D3994" s="114"/>
      <c r="E3994" s="52"/>
      <c r="F3994" s="52"/>
      <c r="G3994" s="112"/>
      <c r="H3994" s="58"/>
    </row>
    <row r="3995" spans="2:8" x14ac:dyDescent="0.2">
      <c r="B3995" s="105"/>
      <c r="C3995" s="106"/>
      <c r="D3995" s="114"/>
      <c r="E3995" s="52"/>
      <c r="F3995" s="52"/>
      <c r="G3995" s="112"/>
      <c r="H3995" s="58"/>
    </row>
    <row r="3996" spans="2:8" x14ac:dyDescent="0.2">
      <c r="B3996" s="107"/>
      <c r="C3996" s="106"/>
      <c r="D3996" s="114"/>
      <c r="E3996" s="52"/>
      <c r="F3996" s="52"/>
      <c r="G3996" s="112"/>
      <c r="H3996" s="58"/>
    </row>
    <row r="3997" spans="2:8" x14ac:dyDescent="0.2">
      <c r="B3997" s="107"/>
      <c r="C3997" s="106"/>
      <c r="D3997" s="114"/>
      <c r="E3997" s="52"/>
      <c r="F3997" s="52"/>
      <c r="G3997" s="112"/>
      <c r="H3997" s="58"/>
    </row>
    <row r="3998" spans="2:8" x14ac:dyDescent="0.2">
      <c r="B3998" s="107"/>
      <c r="C3998" s="106"/>
      <c r="D3998" s="114"/>
      <c r="E3998" s="52"/>
      <c r="F3998" s="52"/>
      <c r="G3998" s="112"/>
      <c r="H3998" s="58"/>
    </row>
    <row r="3999" spans="2:8" x14ac:dyDescent="0.2">
      <c r="B3999" s="107"/>
      <c r="C3999" s="106"/>
      <c r="D3999" s="114"/>
      <c r="E3999" s="52"/>
      <c r="F3999" s="52"/>
      <c r="G3999" s="112"/>
      <c r="H3999" s="58"/>
    </row>
    <row r="4000" spans="2:8" x14ac:dyDescent="0.2">
      <c r="B4000" s="107"/>
      <c r="C4000" s="106"/>
      <c r="D4000" s="114"/>
      <c r="E4000" s="52"/>
      <c r="F4000" s="52"/>
      <c r="G4000" s="112"/>
      <c r="H4000" s="58"/>
    </row>
    <row r="4001" spans="2:8" x14ac:dyDescent="0.2">
      <c r="B4001" s="105"/>
      <c r="C4001" s="106"/>
      <c r="D4001" s="114"/>
      <c r="E4001" s="52"/>
      <c r="F4001" s="52"/>
      <c r="G4001" s="112"/>
      <c r="H4001" s="58"/>
    </row>
    <row r="4002" spans="2:8" x14ac:dyDescent="0.2">
      <c r="B4002" s="107"/>
      <c r="C4002" s="106"/>
      <c r="D4002" s="114"/>
      <c r="E4002" s="52"/>
      <c r="F4002" s="52"/>
      <c r="G4002" s="112"/>
      <c r="H4002" s="58"/>
    </row>
    <row r="4003" spans="2:8" x14ac:dyDescent="0.2">
      <c r="B4003" s="107"/>
      <c r="C4003" s="106"/>
      <c r="D4003" s="114"/>
      <c r="E4003" s="52"/>
      <c r="F4003" s="52"/>
      <c r="G4003" s="112"/>
      <c r="H4003" s="58"/>
    </row>
    <row r="4004" spans="2:8" x14ac:dyDescent="0.2">
      <c r="B4004" s="107"/>
      <c r="C4004" s="106"/>
      <c r="D4004" s="114"/>
      <c r="E4004" s="52"/>
      <c r="F4004" s="52"/>
      <c r="G4004" s="112"/>
      <c r="H4004" s="58"/>
    </row>
    <row r="4005" spans="2:8" x14ac:dyDescent="0.2">
      <c r="B4005" s="107"/>
      <c r="C4005" s="106"/>
      <c r="D4005" s="114"/>
      <c r="E4005" s="52"/>
      <c r="F4005" s="52"/>
      <c r="G4005" s="112"/>
      <c r="H4005" s="58"/>
    </row>
    <row r="4006" spans="2:8" x14ac:dyDescent="0.2">
      <c r="B4006" s="105"/>
      <c r="C4006" s="106"/>
      <c r="D4006" s="114"/>
      <c r="E4006" s="52"/>
      <c r="F4006" s="52"/>
      <c r="G4006" s="112"/>
      <c r="H4006" s="58"/>
    </row>
    <row r="4007" spans="2:8" x14ac:dyDescent="0.2">
      <c r="B4007" s="107"/>
      <c r="C4007" s="106"/>
      <c r="D4007" s="114"/>
      <c r="E4007" s="52"/>
      <c r="F4007" s="52"/>
      <c r="G4007" s="112"/>
      <c r="H4007" s="58"/>
    </row>
    <row r="4008" spans="2:8" x14ac:dyDescent="0.2">
      <c r="B4008" s="107"/>
      <c r="C4008" s="106"/>
      <c r="D4008" s="114"/>
      <c r="E4008" s="52"/>
      <c r="F4008" s="52"/>
      <c r="G4008" s="112"/>
      <c r="H4008" s="58"/>
    </row>
    <row r="4009" spans="2:8" x14ac:dyDescent="0.2">
      <c r="B4009" s="107"/>
      <c r="C4009" s="106"/>
      <c r="D4009" s="114"/>
      <c r="E4009" s="52"/>
      <c r="F4009" s="52"/>
      <c r="G4009" s="112"/>
      <c r="H4009" s="58"/>
    </row>
    <row r="4010" spans="2:8" x14ac:dyDescent="0.2">
      <c r="B4010" s="107"/>
      <c r="C4010" s="106"/>
      <c r="D4010" s="114"/>
      <c r="E4010" s="52"/>
      <c r="F4010" s="52"/>
      <c r="G4010" s="112"/>
      <c r="H4010" s="58"/>
    </row>
    <row r="4011" spans="2:8" x14ac:dyDescent="0.2">
      <c r="B4011" s="105"/>
      <c r="C4011" s="106"/>
      <c r="D4011" s="114"/>
      <c r="E4011" s="52"/>
      <c r="F4011" s="52"/>
      <c r="G4011" s="112"/>
      <c r="H4011" s="58"/>
    </row>
    <row r="4012" spans="2:8" x14ac:dyDescent="0.2">
      <c r="B4012" s="107"/>
      <c r="C4012" s="106"/>
      <c r="D4012" s="114"/>
      <c r="E4012" s="52"/>
      <c r="F4012" s="52"/>
      <c r="G4012" s="112"/>
      <c r="H4012" s="58"/>
    </row>
    <row r="4013" spans="2:8" x14ac:dyDescent="0.2">
      <c r="B4013" s="107"/>
      <c r="C4013" s="106"/>
      <c r="D4013" s="114"/>
      <c r="E4013" s="52"/>
      <c r="F4013" s="52"/>
      <c r="G4013" s="112"/>
      <c r="H4013" s="58"/>
    </row>
    <row r="4014" spans="2:8" x14ac:dyDescent="0.2">
      <c r="B4014" s="107"/>
      <c r="C4014" s="106"/>
      <c r="D4014" s="114"/>
      <c r="E4014" s="52"/>
      <c r="F4014" s="52"/>
      <c r="G4014" s="112"/>
      <c r="H4014" s="58"/>
    </row>
    <row r="4015" spans="2:8" x14ac:dyDescent="0.2">
      <c r="B4015" s="107"/>
      <c r="C4015" s="106"/>
      <c r="D4015" s="114"/>
      <c r="E4015" s="52"/>
      <c r="F4015" s="52"/>
      <c r="G4015" s="112"/>
      <c r="H4015" s="58"/>
    </row>
    <row r="4016" spans="2:8" x14ac:dyDescent="0.2">
      <c r="B4016" s="107"/>
      <c r="C4016" s="106"/>
      <c r="D4016" s="114"/>
      <c r="E4016" s="52"/>
      <c r="F4016" s="52"/>
      <c r="G4016" s="112"/>
      <c r="H4016" s="58"/>
    </row>
    <row r="4017" spans="2:8" x14ac:dyDescent="0.2">
      <c r="B4017" s="107"/>
      <c r="C4017" s="106"/>
      <c r="D4017" s="114"/>
      <c r="E4017" s="52"/>
      <c r="F4017" s="52"/>
      <c r="G4017" s="112"/>
      <c r="H4017" s="58"/>
    </row>
    <row r="4018" spans="2:8" x14ac:dyDescent="0.2">
      <c r="B4018" s="107"/>
      <c r="C4018" s="106"/>
      <c r="D4018" s="114"/>
      <c r="E4018" s="52"/>
      <c r="F4018" s="52"/>
      <c r="G4018" s="112"/>
      <c r="H4018" s="58"/>
    </row>
    <row r="4019" spans="2:8" x14ac:dyDescent="0.2">
      <c r="B4019" s="107"/>
      <c r="C4019" s="106"/>
      <c r="D4019" s="114"/>
      <c r="E4019" s="52"/>
      <c r="F4019" s="52"/>
      <c r="G4019" s="112"/>
      <c r="H4019" s="58"/>
    </row>
    <row r="4020" spans="2:8" x14ac:dyDescent="0.2">
      <c r="B4020" s="107"/>
      <c r="C4020" s="106"/>
      <c r="D4020" s="114"/>
      <c r="E4020" s="52"/>
      <c r="F4020" s="52"/>
      <c r="G4020" s="112"/>
      <c r="H4020" s="58"/>
    </row>
    <row r="4021" spans="2:8" x14ac:dyDescent="0.2">
      <c r="B4021" s="107"/>
      <c r="C4021" s="106"/>
      <c r="D4021" s="114"/>
      <c r="E4021" s="52"/>
      <c r="F4021" s="52"/>
      <c r="G4021" s="112"/>
      <c r="H4021" s="58"/>
    </row>
    <row r="4022" spans="2:8" x14ac:dyDescent="0.2">
      <c r="B4022" s="107"/>
      <c r="C4022" s="106"/>
      <c r="D4022" s="114"/>
      <c r="E4022" s="52"/>
      <c r="F4022" s="52"/>
      <c r="G4022" s="112"/>
      <c r="H4022" s="58"/>
    </row>
    <row r="4023" spans="2:8" x14ac:dyDescent="0.2">
      <c r="B4023" s="107"/>
      <c r="C4023" s="106"/>
      <c r="D4023" s="114"/>
      <c r="E4023" s="52"/>
      <c r="F4023" s="52"/>
      <c r="G4023" s="112"/>
      <c r="H4023" s="58"/>
    </row>
    <row r="4024" spans="2:8" x14ac:dyDescent="0.2">
      <c r="B4024" s="107"/>
      <c r="C4024" s="106"/>
      <c r="D4024" s="114"/>
      <c r="E4024" s="52"/>
      <c r="F4024" s="52"/>
      <c r="G4024" s="112"/>
      <c r="H4024" s="58"/>
    </row>
    <row r="4025" spans="2:8" x14ac:dyDescent="0.2">
      <c r="B4025" s="107"/>
      <c r="C4025" s="106"/>
      <c r="D4025" s="114"/>
      <c r="E4025" s="52"/>
      <c r="F4025" s="52"/>
      <c r="G4025" s="112"/>
      <c r="H4025" s="58"/>
    </row>
    <row r="4026" spans="2:8" x14ac:dyDescent="0.2">
      <c r="B4026" s="107"/>
      <c r="C4026" s="106"/>
      <c r="D4026" s="114"/>
      <c r="E4026" s="52"/>
      <c r="F4026" s="52"/>
      <c r="G4026" s="112"/>
      <c r="H4026" s="58"/>
    </row>
    <row r="4027" spans="2:8" x14ac:dyDescent="0.2">
      <c r="B4027" s="107"/>
      <c r="C4027" s="106"/>
      <c r="D4027" s="114"/>
      <c r="E4027" s="52"/>
      <c r="F4027" s="52"/>
      <c r="G4027" s="112"/>
      <c r="H4027" s="58"/>
    </row>
    <row r="4028" spans="2:8" x14ac:dyDescent="0.2">
      <c r="B4028" s="107"/>
      <c r="C4028" s="106"/>
      <c r="D4028" s="114"/>
      <c r="E4028" s="52"/>
      <c r="F4028" s="52"/>
      <c r="G4028" s="112"/>
      <c r="H4028" s="58"/>
    </row>
    <row r="4029" spans="2:8" x14ac:dyDescent="0.2">
      <c r="B4029" s="107"/>
      <c r="C4029" s="106"/>
      <c r="D4029" s="114"/>
      <c r="E4029" s="52"/>
      <c r="F4029" s="52"/>
      <c r="G4029" s="112"/>
      <c r="H4029" s="58"/>
    </row>
    <row r="4030" spans="2:8" x14ac:dyDescent="0.2">
      <c r="B4030" s="107"/>
      <c r="C4030" s="106"/>
      <c r="D4030" s="114"/>
      <c r="E4030" s="52"/>
      <c r="F4030" s="52"/>
      <c r="G4030" s="112"/>
      <c r="H4030" s="58"/>
    </row>
    <row r="4031" spans="2:8" x14ac:dyDescent="0.2">
      <c r="B4031" s="107"/>
      <c r="C4031" s="106"/>
      <c r="D4031" s="114"/>
      <c r="E4031" s="52"/>
      <c r="F4031" s="52"/>
      <c r="G4031" s="112"/>
      <c r="H4031" s="58"/>
    </row>
    <row r="4032" spans="2:8" x14ac:dyDescent="0.2">
      <c r="B4032" s="107"/>
      <c r="C4032" s="106"/>
      <c r="D4032" s="114"/>
      <c r="E4032" s="52"/>
      <c r="F4032" s="52"/>
      <c r="G4032" s="112"/>
      <c r="H4032" s="58"/>
    </row>
    <row r="4033" spans="2:8" x14ac:dyDescent="0.2">
      <c r="B4033" s="107"/>
      <c r="C4033" s="106"/>
      <c r="D4033" s="114"/>
      <c r="E4033" s="52"/>
      <c r="F4033" s="52"/>
      <c r="G4033" s="112"/>
      <c r="H4033" s="58"/>
    </row>
    <row r="4034" spans="2:8" x14ac:dyDescent="0.2">
      <c r="B4034" s="107"/>
      <c r="C4034" s="106"/>
      <c r="D4034" s="114"/>
      <c r="E4034" s="52"/>
      <c r="F4034" s="52"/>
      <c r="G4034" s="112"/>
      <c r="H4034" s="58"/>
    </row>
    <row r="4035" spans="2:8" x14ac:dyDescent="0.2">
      <c r="B4035" s="107"/>
      <c r="C4035" s="106"/>
      <c r="D4035" s="114"/>
      <c r="E4035" s="52"/>
      <c r="F4035" s="52"/>
      <c r="G4035" s="112"/>
      <c r="H4035" s="58"/>
    </row>
    <row r="4036" spans="2:8" x14ac:dyDescent="0.2">
      <c r="B4036" s="107"/>
      <c r="C4036" s="106"/>
      <c r="D4036" s="114"/>
      <c r="E4036" s="52"/>
      <c r="F4036" s="52"/>
      <c r="G4036" s="112"/>
      <c r="H4036" s="58"/>
    </row>
    <row r="4037" spans="2:8" x14ac:dyDescent="0.2">
      <c r="B4037" s="107"/>
      <c r="C4037" s="106"/>
      <c r="D4037" s="114"/>
      <c r="E4037" s="52"/>
      <c r="F4037" s="52"/>
      <c r="G4037" s="112"/>
      <c r="H4037" s="58"/>
    </row>
    <row r="4038" spans="2:8" x14ac:dyDescent="0.2">
      <c r="B4038" s="107"/>
      <c r="C4038" s="106"/>
      <c r="D4038" s="114"/>
      <c r="E4038" s="52"/>
      <c r="F4038" s="52"/>
      <c r="G4038" s="112"/>
      <c r="H4038" s="58"/>
    </row>
    <row r="4039" spans="2:8" x14ac:dyDescent="0.2">
      <c r="B4039" s="107"/>
      <c r="C4039" s="106"/>
      <c r="D4039" s="114"/>
      <c r="E4039" s="52"/>
      <c r="F4039" s="52"/>
      <c r="G4039" s="112"/>
      <c r="H4039" s="58"/>
    </row>
    <row r="4040" spans="2:8" x14ac:dyDescent="0.2">
      <c r="B4040" s="107"/>
      <c r="C4040" s="106"/>
      <c r="D4040" s="114"/>
      <c r="E4040" s="52"/>
      <c r="F4040" s="52"/>
      <c r="G4040" s="112"/>
      <c r="H4040" s="58"/>
    </row>
    <row r="4041" spans="2:8" x14ac:dyDescent="0.2">
      <c r="B4041" s="107"/>
      <c r="C4041" s="106"/>
      <c r="D4041" s="114"/>
      <c r="E4041" s="52"/>
      <c r="F4041" s="52"/>
      <c r="G4041" s="112"/>
      <c r="H4041" s="58"/>
    </row>
    <row r="4042" spans="2:8" x14ac:dyDescent="0.2">
      <c r="B4042" s="105"/>
      <c r="C4042" s="106"/>
      <c r="D4042" s="114"/>
      <c r="E4042" s="52"/>
      <c r="F4042" s="52"/>
      <c r="G4042" s="112"/>
      <c r="H4042" s="58"/>
    </row>
    <row r="4043" spans="2:8" x14ac:dyDescent="0.2">
      <c r="B4043" s="107"/>
      <c r="C4043" s="106"/>
      <c r="D4043" s="114"/>
      <c r="E4043" s="52"/>
      <c r="F4043" s="52"/>
      <c r="G4043" s="112"/>
      <c r="H4043" s="58"/>
    </row>
    <row r="4044" spans="2:8" x14ac:dyDescent="0.2">
      <c r="B4044" s="107"/>
      <c r="C4044" s="106"/>
      <c r="D4044" s="114"/>
      <c r="E4044" s="52"/>
      <c r="F4044" s="52"/>
      <c r="G4044" s="112"/>
      <c r="H4044" s="58"/>
    </row>
    <row r="4045" spans="2:8" x14ac:dyDescent="0.2">
      <c r="B4045" s="105"/>
      <c r="C4045" s="106"/>
      <c r="D4045" s="114"/>
      <c r="E4045" s="52"/>
      <c r="F4045" s="52"/>
      <c r="G4045" s="112"/>
      <c r="H4045" s="58"/>
    </row>
    <row r="4046" spans="2:8" x14ac:dyDescent="0.2">
      <c r="B4046" s="107"/>
      <c r="C4046" s="106"/>
      <c r="D4046" s="114"/>
      <c r="E4046" s="52"/>
      <c r="F4046" s="52"/>
      <c r="G4046" s="112"/>
      <c r="H4046" s="58"/>
    </row>
    <row r="4047" spans="2:8" x14ac:dyDescent="0.2">
      <c r="B4047" s="107"/>
      <c r="C4047" s="106"/>
      <c r="D4047" s="114"/>
      <c r="E4047" s="52"/>
      <c r="F4047" s="52"/>
      <c r="G4047" s="112"/>
      <c r="H4047" s="58"/>
    </row>
    <row r="4048" spans="2:8" x14ac:dyDescent="0.2">
      <c r="B4048" s="107"/>
      <c r="C4048" s="106"/>
      <c r="D4048" s="114"/>
      <c r="E4048" s="52"/>
      <c r="F4048" s="52"/>
      <c r="G4048" s="112"/>
      <c r="H4048" s="58"/>
    </row>
    <row r="4049" spans="2:8" x14ac:dyDescent="0.2">
      <c r="B4049" s="107"/>
      <c r="C4049" s="106"/>
      <c r="D4049" s="114"/>
      <c r="E4049" s="52"/>
      <c r="F4049" s="52"/>
      <c r="G4049" s="112"/>
      <c r="H4049" s="58"/>
    </row>
    <row r="4050" spans="2:8" x14ac:dyDescent="0.2">
      <c r="B4050" s="105"/>
      <c r="C4050" s="106"/>
      <c r="D4050" s="114"/>
      <c r="E4050" s="52"/>
      <c r="F4050" s="52"/>
      <c r="G4050" s="112"/>
      <c r="H4050" s="58"/>
    </row>
    <row r="4051" spans="2:8" x14ac:dyDescent="0.2">
      <c r="B4051" s="107"/>
      <c r="C4051" s="106"/>
      <c r="D4051" s="114"/>
      <c r="E4051" s="52"/>
      <c r="F4051" s="52"/>
      <c r="G4051" s="112"/>
      <c r="H4051" s="58"/>
    </row>
    <row r="4052" spans="2:8" x14ac:dyDescent="0.2">
      <c r="B4052" s="107"/>
      <c r="C4052" s="106"/>
      <c r="D4052" s="114"/>
      <c r="E4052" s="52"/>
      <c r="F4052" s="52"/>
      <c r="G4052" s="112"/>
      <c r="H4052" s="58"/>
    </row>
    <row r="4053" spans="2:8" x14ac:dyDescent="0.2">
      <c r="B4053" s="107"/>
      <c r="C4053" s="106"/>
      <c r="D4053" s="114"/>
      <c r="E4053" s="52"/>
      <c r="F4053" s="52"/>
      <c r="G4053" s="112"/>
      <c r="H4053" s="58"/>
    </row>
    <row r="4054" spans="2:8" x14ac:dyDescent="0.2">
      <c r="B4054" s="107"/>
      <c r="C4054" s="106"/>
      <c r="D4054" s="114"/>
      <c r="E4054" s="52"/>
      <c r="F4054" s="52"/>
      <c r="G4054" s="112"/>
      <c r="H4054" s="58"/>
    </row>
    <row r="4055" spans="2:8" x14ac:dyDescent="0.2">
      <c r="B4055" s="107"/>
      <c r="C4055" s="106"/>
      <c r="D4055" s="114"/>
      <c r="E4055" s="52"/>
      <c r="F4055" s="52"/>
      <c r="G4055" s="112"/>
      <c r="H4055" s="58"/>
    </row>
    <row r="4056" spans="2:8" x14ac:dyDescent="0.2">
      <c r="B4056" s="107"/>
      <c r="C4056" s="106"/>
      <c r="D4056" s="114"/>
      <c r="E4056" s="52"/>
      <c r="F4056" s="52"/>
      <c r="G4056" s="112"/>
      <c r="H4056" s="58"/>
    </row>
    <row r="4057" spans="2:8" x14ac:dyDescent="0.2">
      <c r="B4057" s="107"/>
      <c r="C4057" s="106"/>
      <c r="D4057" s="114"/>
      <c r="E4057" s="52"/>
      <c r="F4057" s="52"/>
      <c r="G4057" s="112"/>
      <c r="H4057" s="58"/>
    </row>
    <row r="4058" spans="2:8" x14ac:dyDescent="0.2">
      <c r="B4058" s="107"/>
      <c r="C4058" s="106"/>
      <c r="D4058" s="114"/>
      <c r="E4058" s="52"/>
      <c r="F4058" s="52"/>
      <c r="G4058" s="112"/>
      <c r="H4058" s="58"/>
    </row>
    <row r="4059" spans="2:8" x14ac:dyDescent="0.2">
      <c r="B4059" s="107"/>
      <c r="C4059" s="106"/>
      <c r="D4059" s="114"/>
      <c r="E4059" s="52"/>
      <c r="F4059" s="52"/>
      <c r="G4059" s="112"/>
      <c r="H4059" s="58"/>
    </row>
    <row r="4060" spans="2:8" x14ac:dyDescent="0.2">
      <c r="B4060" s="107"/>
      <c r="C4060" s="106"/>
      <c r="D4060" s="114"/>
      <c r="E4060" s="52"/>
      <c r="F4060" s="52"/>
      <c r="G4060" s="112"/>
      <c r="H4060" s="58"/>
    </row>
    <row r="4061" spans="2:8" x14ac:dyDescent="0.2">
      <c r="B4061" s="107"/>
      <c r="C4061" s="106"/>
      <c r="D4061" s="114"/>
      <c r="E4061" s="52"/>
      <c r="F4061" s="52"/>
      <c r="G4061" s="112"/>
      <c r="H4061" s="58"/>
    </row>
    <row r="4062" spans="2:8" x14ac:dyDescent="0.2">
      <c r="B4062" s="107"/>
      <c r="C4062" s="106"/>
      <c r="D4062" s="114"/>
      <c r="E4062" s="52"/>
      <c r="F4062" s="52"/>
      <c r="G4062" s="112"/>
      <c r="H4062" s="58"/>
    </row>
    <row r="4063" spans="2:8" x14ac:dyDescent="0.2">
      <c r="B4063" s="107"/>
      <c r="C4063" s="106"/>
      <c r="D4063" s="114"/>
      <c r="E4063" s="52"/>
      <c r="F4063" s="52"/>
      <c r="G4063" s="112"/>
      <c r="H4063" s="58"/>
    </row>
    <row r="4064" spans="2:8" x14ac:dyDescent="0.2">
      <c r="B4064" s="107"/>
      <c r="C4064" s="106"/>
      <c r="D4064" s="114"/>
      <c r="E4064" s="52"/>
      <c r="F4064" s="52"/>
      <c r="G4064" s="112"/>
      <c r="H4064" s="58"/>
    </row>
    <row r="4065" spans="2:8" x14ac:dyDescent="0.2">
      <c r="B4065" s="105"/>
      <c r="C4065" s="106"/>
      <c r="D4065" s="114"/>
      <c r="E4065" s="52"/>
      <c r="F4065" s="52"/>
      <c r="G4065" s="112"/>
      <c r="H4065" s="58"/>
    </row>
    <row r="4066" spans="2:8" x14ac:dyDescent="0.2">
      <c r="B4066" s="107"/>
      <c r="C4066" s="106"/>
      <c r="D4066" s="114"/>
      <c r="E4066" s="52"/>
      <c r="F4066" s="52"/>
      <c r="G4066" s="112"/>
      <c r="H4066" s="58"/>
    </row>
    <row r="4067" spans="2:8" x14ac:dyDescent="0.2">
      <c r="B4067" s="107"/>
      <c r="C4067" s="106"/>
      <c r="D4067" s="114"/>
      <c r="E4067" s="52"/>
      <c r="F4067" s="52"/>
      <c r="G4067" s="112"/>
      <c r="H4067" s="58"/>
    </row>
    <row r="4068" spans="2:8" x14ac:dyDescent="0.2">
      <c r="B4068" s="107"/>
      <c r="C4068" s="106"/>
      <c r="D4068" s="114"/>
      <c r="E4068" s="52"/>
      <c r="F4068" s="52"/>
      <c r="G4068" s="112"/>
      <c r="H4068" s="58"/>
    </row>
    <row r="4069" spans="2:8" x14ac:dyDescent="0.2">
      <c r="B4069" s="107"/>
      <c r="C4069" s="106"/>
      <c r="D4069" s="114"/>
      <c r="E4069" s="52"/>
      <c r="F4069" s="52"/>
      <c r="G4069" s="112"/>
      <c r="H4069" s="58"/>
    </row>
    <row r="4070" spans="2:8" x14ac:dyDescent="0.2">
      <c r="B4070" s="107"/>
      <c r="C4070" s="106"/>
      <c r="D4070" s="114"/>
      <c r="E4070" s="52"/>
      <c r="F4070" s="52"/>
      <c r="G4070" s="112"/>
      <c r="H4070" s="58"/>
    </row>
    <row r="4071" spans="2:8" x14ac:dyDescent="0.2">
      <c r="B4071" s="107"/>
      <c r="C4071" s="106"/>
      <c r="D4071" s="114"/>
      <c r="E4071" s="52"/>
      <c r="F4071" s="52"/>
      <c r="G4071" s="112"/>
      <c r="H4071" s="58"/>
    </row>
    <row r="4072" spans="2:8" x14ac:dyDescent="0.2">
      <c r="B4072" s="105"/>
      <c r="C4072" s="106"/>
      <c r="D4072" s="114"/>
      <c r="E4072" s="52"/>
      <c r="F4072" s="52"/>
      <c r="G4072" s="112"/>
      <c r="H4072" s="58"/>
    </row>
    <row r="4073" spans="2:8" x14ac:dyDescent="0.2">
      <c r="B4073" s="107"/>
      <c r="C4073" s="106"/>
      <c r="D4073" s="114"/>
      <c r="E4073" s="52"/>
      <c r="F4073" s="52"/>
      <c r="G4073" s="112"/>
      <c r="H4073" s="58"/>
    </row>
    <row r="4074" spans="2:8" x14ac:dyDescent="0.2">
      <c r="B4074" s="107"/>
      <c r="C4074" s="106"/>
      <c r="D4074" s="114"/>
      <c r="E4074" s="52"/>
      <c r="F4074" s="52"/>
      <c r="G4074" s="112"/>
      <c r="H4074" s="58"/>
    </row>
    <row r="4075" spans="2:8" x14ac:dyDescent="0.2">
      <c r="B4075" s="107"/>
      <c r="C4075" s="106"/>
      <c r="D4075" s="114"/>
      <c r="E4075" s="52"/>
      <c r="F4075" s="52"/>
      <c r="G4075" s="112"/>
      <c r="H4075" s="58"/>
    </row>
    <row r="4076" spans="2:8" x14ac:dyDescent="0.2">
      <c r="B4076" s="107"/>
      <c r="C4076" s="106"/>
      <c r="D4076" s="114"/>
      <c r="E4076" s="52"/>
      <c r="F4076" s="52"/>
      <c r="G4076" s="112"/>
      <c r="H4076" s="58"/>
    </row>
    <row r="4077" spans="2:8" x14ac:dyDescent="0.2">
      <c r="B4077" s="107"/>
      <c r="C4077" s="106"/>
      <c r="D4077" s="114"/>
      <c r="E4077" s="52"/>
      <c r="F4077" s="52"/>
      <c r="G4077" s="112"/>
      <c r="H4077" s="58"/>
    </row>
    <row r="4078" spans="2:8" x14ac:dyDescent="0.2">
      <c r="B4078" s="107"/>
      <c r="C4078" s="106"/>
      <c r="D4078" s="114"/>
      <c r="E4078" s="52"/>
      <c r="F4078" s="52"/>
      <c r="G4078" s="112"/>
      <c r="H4078" s="58"/>
    </row>
    <row r="4079" spans="2:8" x14ac:dyDescent="0.2">
      <c r="B4079" s="107"/>
      <c r="C4079" s="106"/>
      <c r="D4079" s="114"/>
      <c r="E4079" s="52"/>
      <c r="F4079" s="52"/>
      <c r="G4079" s="112"/>
      <c r="H4079" s="58"/>
    </row>
    <row r="4080" spans="2:8" x14ac:dyDescent="0.2">
      <c r="B4080" s="107"/>
      <c r="C4080" s="106"/>
      <c r="D4080" s="114"/>
      <c r="E4080" s="52"/>
      <c r="F4080" s="52"/>
      <c r="G4080" s="112"/>
      <c r="H4080" s="58"/>
    </row>
    <row r="4081" spans="2:8" x14ac:dyDescent="0.2">
      <c r="B4081" s="107"/>
      <c r="C4081" s="106"/>
      <c r="D4081" s="114"/>
      <c r="E4081" s="52"/>
      <c r="F4081" s="52"/>
      <c r="G4081" s="112"/>
      <c r="H4081" s="58"/>
    </row>
    <row r="4082" spans="2:8" x14ac:dyDescent="0.2">
      <c r="B4082" s="107"/>
      <c r="C4082" s="106"/>
      <c r="D4082" s="114"/>
      <c r="E4082" s="52"/>
      <c r="F4082" s="52"/>
      <c r="G4082" s="112"/>
      <c r="H4082" s="58"/>
    </row>
    <row r="4083" spans="2:8" x14ac:dyDescent="0.2">
      <c r="B4083" s="107"/>
      <c r="C4083" s="106"/>
      <c r="D4083" s="114"/>
      <c r="E4083" s="52"/>
      <c r="F4083" s="52"/>
      <c r="G4083" s="112"/>
      <c r="H4083" s="58"/>
    </row>
    <row r="4084" spans="2:8" x14ac:dyDescent="0.2">
      <c r="B4084" s="107"/>
      <c r="C4084" s="106"/>
      <c r="D4084" s="114"/>
      <c r="E4084" s="52"/>
      <c r="F4084" s="52"/>
      <c r="G4084" s="112"/>
      <c r="H4084" s="58"/>
    </row>
    <row r="4085" spans="2:8" x14ac:dyDescent="0.2">
      <c r="B4085" s="107"/>
      <c r="C4085" s="106"/>
      <c r="D4085" s="114"/>
      <c r="E4085" s="52"/>
      <c r="F4085" s="52"/>
      <c r="G4085" s="112"/>
      <c r="H4085" s="58"/>
    </row>
    <row r="4086" spans="2:8" x14ac:dyDescent="0.2">
      <c r="B4086" s="107"/>
      <c r="C4086" s="106"/>
      <c r="D4086" s="114"/>
      <c r="E4086" s="52"/>
      <c r="F4086" s="52"/>
      <c r="G4086" s="112"/>
      <c r="H4086" s="58"/>
    </row>
    <row r="4087" spans="2:8" x14ac:dyDescent="0.2">
      <c r="B4087" s="105"/>
      <c r="C4087" s="106"/>
      <c r="D4087" s="114"/>
      <c r="E4087" s="52"/>
      <c r="F4087" s="52"/>
      <c r="G4087" s="112"/>
      <c r="H4087" s="58"/>
    </row>
    <row r="4088" spans="2:8" x14ac:dyDescent="0.2">
      <c r="B4088" s="107"/>
      <c r="C4088" s="106"/>
      <c r="D4088" s="114"/>
      <c r="E4088" s="52"/>
      <c r="F4088" s="52"/>
      <c r="G4088" s="112"/>
      <c r="H4088" s="58"/>
    </row>
    <row r="4089" spans="2:8" x14ac:dyDescent="0.2">
      <c r="B4089" s="107"/>
      <c r="C4089" s="106"/>
      <c r="D4089" s="114"/>
      <c r="E4089" s="52"/>
      <c r="F4089" s="52"/>
      <c r="G4089" s="112"/>
      <c r="H4089" s="58"/>
    </row>
    <row r="4090" spans="2:8" x14ac:dyDescent="0.2">
      <c r="B4090" s="107"/>
      <c r="C4090" s="106"/>
      <c r="D4090" s="114"/>
      <c r="E4090" s="52"/>
      <c r="F4090" s="52"/>
      <c r="G4090" s="112"/>
      <c r="H4090" s="58"/>
    </row>
    <row r="4091" spans="2:8" x14ac:dyDescent="0.2">
      <c r="B4091" s="107"/>
      <c r="C4091" s="106"/>
      <c r="D4091" s="114"/>
      <c r="E4091" s="52"/>
      <c r="F4091" s="52"/>
      <c r="G4091" s="112"/>
      <c r="H4091" s="58"/>
    </row>
    <row r="4092" spans="2:8" x14ac:dyDescent="0.2">
      <c r="B4092" s="107"/>
      <c r="C4092" s="106"/>
      <c r="D4092" s="114"/>
      <c r="E4092" s="52"/>
      <c r="F4092" s="52"/>
      <c r="G4092" s="112"/>
      <c r="H4092" s="58"/>
    </row>
    <row r="4093" spans="2:8" x14ac:dyDescent="0.2">
      <c r="B4093" s="107"/>
      <c r="C4093" s="106"/>
      <c r="D4093" s="114"/>
      <c r="E4093" s="52"/>
      <c r="F4093" s="52"/>
      <c r="G4093" s="112"/>
      <c r="H4093" s="58"/>
    </row>
    <row r="4094" spans="2:8" x14ac:dyDescent="0.2">
      <c r="B4094" s="107"/>
      <c r="C4094" s="106"/>
      <c r="D4094" s="114"/>
      <c r="E4094" s="52"/>
      <c r="F4094" s="52"/>
      <c r="G4094" s="112"/>
      <c r="H4094" s="58"/>
    </row>
    <row r="4095" spans="2:8" x14ac:dyDescent="0.2">
      <c r="B4095" s="107"/>
      <c r="C4095" s="106"/>
      <c r="D4095" s="114"/>
      <c r="E4095" s="52"/>
      <c r="F4095" s="52"/>
      <c r="G4095" s="112"/>
      <c r="H4095" s="58"/>
    </row>
    <row r="4096" spans="2:8" x14ac:dyDescent="0.2">
      <c r="B4096" s="107"/>
      <c r="C4096" s="106"/>
      <c r="D4096" s="114"/>
      <c r="E4096" s="52"/>
      <c r="F4096" s="52"/>
      <c r="G4096" s="112"/>
      <c r="H4096" s="58"/>
    </row>
    <row r="4097" spans="2:8" x14ac:dyDescent="0.2">
      <c r="B4097" s="107"/>
      <c r="C4097" s="106"/>
      <c r="D4097" s="114"/>
      <c r="E4097" s="52"/>
      <c r="F4097" s="52"/>
      <c r="G4097" s="112"/>
      <c r="H4097" s="58"/>
    </row>
    <row r="4098" spans="2:8" x14ac:dyDescent="0.2">
      <c r="B4098" s="107"/>
      <c r="C4098" s="106"/>
      <c r="D4098" s="114"/>
      <c r="E4098" s="52"/>
      <c r="F4098" s="52"/>
      <c r="G4098" s="112"/>
      <c r="H4098" s="58"/>
    </row>
    <row r="4099" spans="2:8" x14ac:dyDescent="0.2">
      <c r="B4099" s="107"/>
      <c r="C4099" s="106"/>
      <c r="D4099" s="114"/>
      <c r="E4099" s="52"/>
      <c r="F4099" s="52"/>
      <c r="G4099" s="112"/>
      <c r="H4099" s="58"/>
    </row>
    <row r="4100" spans="2:8" x14ac:dyDescent="0.2">
      <c r="B4100" s="107"/>
      <c r="C4100" s="106"/>
      <c r="D4100" s="114"/>
      <c r="E4100" s="52"/>
      <c r="F4100" s="52"/>
      <c r="G4100" s="112"/>
      <c r="H4100" s="58"/>
    </row>
    <row r="4101" spans="2:8" x14ac:dyDescent="0.2">
      <c r="B4101" s="107"/>
      <c r="C4101" s="106"/>
      <c r="D4101" s="114"/>
      <c r="E4101" s="52"/>
      <c r="F4101" s="52"/>
      <c r="G4101" s="112"/>
      <c r="H4101" s="58"/>
    </row>
    <row r="4102" spans="2:8" x14ac:dyDescent="0.2">
      <c r="B4102" s="105"/>
      <c r="C4102" s="106"/>
      <c r="D4102" s="114"/>
      <c r="E4102" s="52"/>
      <c r="F4102" s="52"/>
      <c r="G4102" s="112"/>
      <c r="H4102" s="58"/>
    </row>
    <row r="4103" spans="2:8" x14ac:dyDescent="0.2">
      <c r="B4103" s="107"/>
      <c r="C4103" s="106"/>
      <c r="D4103" s="114"/>
      <c r="E4103" s="52"/>
      <c r="F4103" s="52"/>
      <c r="G4103" s="112"/>
      <c r="H4103" s="58"/>
    </row>
    <row r="4104" spans="2:8" x14ac:dyDescent="0.2">
      <c r="B4104" s="107"/>
      <c r="C4104" s="106"/>
      <c r="D4104" s="114"/>
      <c r="E4104" s="52"/>
      <c r="F4104" s="52"/>
      <c r="G4104" s="112"/>
      <c r="H4104" s="58"/>
    </row>
    <row r="4105" spans="2:8" x14ac:dyDescent="0.2">
      <c r="B4105" s="107"/>
      <c r="C4105" s="106"/>
      <c r="D4105" s="114"/>
      <c r="E4105" s="52"/>
      <c r="F4105" s="52"/>
      <c r="G4105" s="112"/>
      <c r="H4105" s="58"/>
    </row>
    <row r="4106" spans="2:8" x14ac:dyDescent="0.2">
      <c r="B4106" s="107"/>
      <c r="C4106" s="106"/>
      <c r="D4106" s="114"/>
      <c r="E4106" s="52"/>
      <c r="F4106" s="52"/>
      <c r="G4106" s="112"/>
      <c r="H4106" s="58"/>
    </row>
    <row r="4107" spans="2:8" x14ac:dyDescent="0.2">
      <c r="B4107" s="107"/>
      <c r="C4107" s="106"/>
      <c r="D4107" s="114"/>
      <c r="E4107" s="52"/>
      <c r="F4107" s="52"/>
      <c r="G4107" s="112"/>
      <c r="H4107" s="58"/>
    </row>
    <row r="4108" spans="2:8" x14ac:dyDescent="0.2">
      <c r="B4108" s="107"/>
      <c r="C4108" s="106"/>
      <c r="D4108" s="114"/>
      <c r="E4108" s="52"/>
      <c r="F4108" s="52"/>
      <c r="G4108" s="112"/>
      <c r="H4108" s="58"/>
    </row>
    <row r="4109" spans="2:8" x14ac:dyDescent="0.2">
      <c r="B4109" s="107"/>
      <c r="C4109" s="106"/>
      <c r="D4109" s="114"/>
      <c r="E4109" s="52"/>
      <c r="F4109" s="52"/>
      <c r="G4109" s="112"/>
      <c r="H4109" s="58"/>
    </row>
    <row r="4110" spans="2:8" x14ac:dyDescent="0.2">
      <c r="B4110" s="107"/>
      <c r="C4110" s="106"/>
      <c r="D4110" s="114"/>
      <c r="E4110" s="52"/>
      <c r="F4110" s="52"/>
      <c r="G4110" s="112"/>
      <c r="H4110" s="58"/>
    </row>
    <row r="4111" spans="2:8" x14ac:dyDescent="0.2">
      <c r="B4111" s="107"/>
      <c r="C4111" s="106"/>
      <c r="D4111" s="114"/>
      <c r="E4111" s="52"/>
      <c r="F4111" s="52"/>
      <c r="G4111" s="112"/>
      <c r="H4111" s="58"/>
    </row>
    <row r="4112" spans="2:8" x14ac:dyDescent="0.2">
      <c r="B4112" s="107"/>
      <c r="C4112" s="106"/>
      <c r="D4112" s="114"/>
      <c r="E4112" s="52"/>
      <c r="F4112" s="52"/>
      <c r="G4112" s="112"/>
      <c r="H4112" s="58"/>
    </row>
    <row r="4113" spans="2:8" x14ac:dyDescent="0.2">
      <c r="B4113" s="107"/>
      <c r="C4113" s="106"/>
      <c r="D4113" s="114"/>
      <c r="E4113" s="52"/>
      <c r="F4113" s="52"/>
      <c r="G4113" s="112"/>
      <c r="H4113" s="58"/>
    </row>
    <row r="4114" spans="2:8" x14ac:dyDescent="0.2">
      <c r="B4114" s="107"/>
      <c r="C4114" s="106"/>
      <c r="D4114" s="114"/>
      <c r="E4114" s="52"/>
      <c r="F4114" s="52"/>
      <c r="G4114" s="112"/>
      <c r="H4114" s="58"/>
    </row>
    <row r="4115" spans="2:8" x14ac:dyDescent="0.2">
      <c r="B4115" s="105"/>
      <c r="C4115" s="106"/>
      <c r="D4115" s="114"/>
      <c r="E4115" s="52"/>
      <c r="F4115" s="52"/>
      <c r="G4115" s="112"/>
      <c r="H4115" s="58"/>
    </row>
    <row r="4116" spans="2:8" x14ac:dyDescent="0.2">
      <c r="B4116" s="107"/>
      <c r="C4116" s="106"/>
      <c r="D4116" s="114"/>
      <c r="E4116" s="52"/>
      <c r="F4116" s="52"/>
      <c r="G4116" s="112"/>
      <c r="H4116" s="58"/>
    </row>
    <row r="4117" spans="2:8" x14ac:dyDescent="0.2">
      <c r="B4117" s="107"/>
      <c r="C4117" s="106"/>
      <c r="D4117" s="114"/>
      <c r="E4117" s="52"/>
      <c r="F4117" s="52"/>
      <c r="G4117" s="112"/>
      <c r="H4117" s="58"/>
    </row>
    <row r="4118" spans="2:8" x14ac:dyDescent="0.2">
      <c r="B4118" s="107"/>
      <c r="C4118" s="106"/>
      <c r="D4118" s="114"/>
      <c r="E4118" s="52"/>
      <c r="F4118" s="52"/>
      <c r="G4118" s="112"/>
      <c r="H4118" s="58"/>
    </row>
    <row r="4119" spans="2:8" x14ac:dyDescent="0.2">
      <c r="B4119" s="107"/>
      <c r="C4119" s="106"/>
      <c r="D4119" s="114"/>
      <c r="E4119" s="52"/>
      <c r="F4119" s="52"/>
      <c r="G4119" s="112"/>
      <c r="H4119" s="58"/>
    </row>
    <row r="4120" spans="2:8" x14ac:dyDescent="0.2">
      <c r="B4120" s="107"/>
      <c r="C4120" s="106"/>
      <c r="D4120" s="114"/>
      <c r="E4120" s="52"/>
      <c r="F4120" s="52"/>
      <c r="G4120" s="112"/>
      <c r="H4120" s="58"/>
    </row>
    <row r="4121" spans="2:8" x14ac:dyDescent="0.2">
      <c r="B4121" s="105"/>
      <c r="C4121" s="106"/>
      <c r="D4121" s="114"/>
      <c r="E4121" s="52"/>
      <c r="F4121" s="52"/>
      <c r="G4121" s="112"/>
      <c r="H4121" s="58"/>
    </row>
    <row r="4122" spans="2:8" x14ac:dyDescent="0.2">
      <c r="B4122" s="107"/>
      <c r="C4122" s="106"/>
      <c r="D4122" s="114"/>
      <c r="E4122" s="52"/>
      <c r="F4122" s="52"/>
      <c r="G4122" s="112"/>
      <c r="H4122" s="58"/>
    </row>
    <row r="4123" spans="2:8" x14ac:dyDescent="0.2">
      <c r="B4123" s="107"/>
      <c r="C4123" s="106"/>
      <c r="D4123" s="114"/>
      <c r="E4123" s="52"/>
      <c r="F4123" s="52"/>
      <c r="G4123" s="112"/>
      <c r="H4123" s="58"/>
    </row>
    <row r="4124" spans="2:8" x14ac:dyDescent="0.2">
      <c r="B4124" s="107"/>
      <c r="C4124" s="106"/>
      <c r="D4124" s="114"/>
      <c r="E4124" s="52"/>
      <c r="F4124" s="52"/>
      <c r="G4124" s="112"/>
      <c r="H4124" s="58"/>
    </row>
    <row r="4125" spans="2:8" x14ac:dyDescent="0.2">
      <c r="B4125" s="107"/>
      <c r="C4125" s="106"/>
      <c r="D4125" s="114"/>
      <c r="E4125" s="52"/>
      <c r="F4125" s="52"/>
      <c r="G4125" s="112"/>
      <c r="H4125" s="58"/>
    </row>
    <row r="4126" spans="2:8" x14ac:dyDescent="0.2">
      <c r="B4126" s="107"/>
      <c r="C4126" s="106"/>
      <c r="D4126" s="114"/>
      <c r="E4126" s="52"/>
      <c r="F4126" s="52"/>
      <c r="G4126" s="112"/>
      <c r="H4126" s="58"/>
    </row>
    <row r="4127" spans="2:8" x14ac:dyDescent="0.2">
      <c r="B4127" s="105"/>
      <c r="C4127" s="106"/>
      <c r="D4127" s="114"/>
      <c r="E4127" s="52"/>
      <c r="F4127" s="52"/>
      <c r="G4127" s="112"/>
      <c r="H4127" s="58"/>
    </row>
    <row r="4128" spans="2:8" x14ac:dyDescent="0.2">
      <c r="B4128" s="107"/>
      <c r="C4128" s="106"/>
      <c r="D4128" s="114"/>
      <c r="E4128" s="52"/>
      <c r="F4128" s="52"/>
      <c r="G4128" s="112"/>
      <c r="H4128" s="58"/>
    </row>
    <row r="4129" spans="2:8" x14ac:dyDescent="0.2">
      <c r="B4129" s="107"/>
      <c r="C4129" s="106"/>
      <c r="D4129" s="114"/>
      <c r="E4129" s="52"/>
      <c r="F4129" s="52"/>
      <c r="G4129" s="112"/>
      <c r="H4129" s="58"/>
    </row>
    <row r="4130" spans="2:8" x14ac:dyDescent="0.2">
      <c r="B4130" s="107"/>
      <c r="C4130" s="106"/>
      <c r="D4130" s="114"/>
      <c r="E4130" s="52"/>
      <c r="F4130" s="52"/>
      <c r="G4130" s="112"/>
      <c r="H4130" s="58"/>
    </row>
    <row r="4131" spans="2:8" x14ac:dyDescent="0.2">
      <c r="B4131" s="107"/>
      <c r="C4131" s="106"/>
      <c r="D4131" s="114"/>
      <c r="E4131" s="52"/>
      <c r="F4131" s="52"/>
      <c r="G4131" s="112"/>
      <c r="H4131" s="58"/>
    </row>
    <row r="4132" spans="2:8" x14ac:dyDescent="0.2">
      <c r="B4132" s="107"/>
      <c r="C4132" s="106"/>
      <c r="D4132" s="114"/>
      <c r="E4132" s="52"/>
      <c r="F4132" s="52"/>
      <c r="G4132" s="112"/>
      <c r="H4132" s="58"/>
    </row>
    <row r="4133" spans="2:8" x14ac:dyDescent="0.2">
      <c r="B4133" s="105"/>
      <c r="C4133" s="106"/>
      <c r="D4133" s="114"/>
      <c r="E4133" s="52"/>
      <c r="F4133" s="52"/>
      <c r="G4133" s="112"/>
      <c r="H4133" s="58"/>
    </row>
    <row r="4134" spans="2:8" x14ac:dyDescent="0.2">
      <c r="B4134" s="107"/>
      <c r="C4134" s="106"/>
      <c r="D4134" s="114"/>
      <c r="E4134" s="52"/>
      <c r="F4134" s="52"/>
      <c r="G4134" s="112"/>
      <c r="H4134" s="58"/>
    </row>
    <row r="4135" spans="2:8" x14ac:dyDescent="0.2">
      <c r="B4135" s="107"/>
      <c r="C4135" s="106"/>
      <c r="D4135" s="114"/>
      <c r="E4135" s="52"/>
      <c r="F4135" s="52"/>
      <c r="G4135" s="112"/>
      <c r="H4135" s="58"/>
    </row>
    <row r="4136" spans="2:8" x14ac:dyDescent="0.2">
      <c r="B4136" s="107"/>
      <c r="C4136" s="106"/>
      <c r="D4136" s="114"/>
      <c r="E4136" s="52"/>
      <c r="F4136" s="52"/>
      <c r="G4136" s="112"/>
      <c r="H4136" s="58"/>
    </row>
    <row r="4137" spans="2:8" x14ac:dyDescent="0.2">
      <c r="B4137" s="107"/>
      <c r="C4137" s="106"/>
      <c r="D4137" s="114"/>
      <c r="E4137" s="52"/>
      <c r="F4137" s="52"/>
      <c r="G4137" s="112"/>
      <c r="H4137" s="58"/>
    </row>
    <row r="4138" spans="2:8" x14ac:dyDescent="0.2">
      <c r="B4138" s="105"/>
      <c r="C4138" s="106"/>
      <c r="D4138" s="114"/>
      <c r="E4138" s="52"/>
      <c r="F4138" s="52"/>
      <c r="G4138" s="112"/>
      <c r="H4138" s="58"/>
    </row>
    <row r="4139" spans="2:8" x14ac:dyDescent="0.2">
      <c r="B4139" s="107"/>
      <c r="C4139" s="106"/>
      <c r="D4139" s="114"/>
      <c r="E4139" s="52"/>
      <c r="F4139" s="52"/>
      <c r="G4139" s="112"/>
      <c r="H4139" s="58"/>
    </row>
    <row r="4140" spans="2:8" x14ac:dyDescent="0.2">
      <c r="B4140" s="107"/>
      <c r="C4140" s="106"/>
      <c r="D4140" s="114"/>
      <c r="E4140" s="52"/>
      <c r="F4140" s="52"/>
      <c r="G4140" s="112"/>
      <c r="H4140" s="58"/>
    </row>
    <row r="4141" spans="2:8" x14ac:dyDescent="0.2">
      <c r="B4141" s="107"/>
      <c r="C4141" s="106"/>
      <c r="D4141" s="114"/>
      <c r="E4141" s="52"/>
      <c r="F4141" s="52"/>
      <c r="G4141" s="112"/>
      <c r="H4141" s="58"/>
    </row>
    <row r="4142" spans="2:8" x14ac:dyDescent="0.2">
      <c r="B4142" s="107"/>
      <c r="C4142" s="106"/>
      <c r="D4142" s="114"/>
      <c r="E4142" s="52"/>
      <c r="F4142" s="52"/>
      <c r="G4142" s="112"/>
      <c r="H4142" s="58"/>
    </row>
    <row r="4143" spans="2:8" x14ac:dyDescent="0.2">
      <c r="B4143" s="107"/>
      <c r="C4143" s="106"/>
      <c r="D4143" s="114"/>
      <c r="E4143" s="52"/>
      <c r="F4143" s="52"/>
      <c r="G4143" s="112"/>
      <c r="H4143" s="58"/>
    </row>
    <row r="4144" spans="2:8" x14ac:dyDescent="0.2">
      <c r="B4144" s="107"/>
      <c r="C4144" s="106"/>
      <c r="D4144" s="114"/>
      <c r="E4144" s="52"/>
      <c r="F4144" s="52"/>
      <c r="G4144" s="112"/>
      <c r="H4144" s="58"/>
    </row>
    <row r="4145" spans="2:8" x14ac:dyDescent="0.2">
      <c r="B4145" s="105"/>
      <c r="C4145" s="106"/>
      <c r="D4145" s="114"/>
      <c r="E4145" s="52"/>
      <c r="F4145" s="52"/>
      <c r="G4145" s="112"/>
      <c r="H4145" s="58"/>
    </row>
    <row r="4146" spans="2:8" x14ac:dyDescent="0.2">
      <c r="B4146" s="107"/>
      <c r="C4146" s="106"/>
      <c r="D4146" s="114"/>
      <c r="E4146" s="52"/>
      <c r="F4146" s="52"/>
      <c r="G4146" s="112"/>
      <c r="H4146" s="58"/>
    </row>
    <row r="4147" spans="2:8" x14ac:dyDescent="0.2">
      <c r="B4147" s="107"/>
      <c r="C4147" s="106"/>
      <c r="D4147" s="114"/>
      <c r="E4147" s="52"/>
      <c r="F4147" s="52"/>
      <c r="G4147" s="112"/>
      <c r="H4147" s="58"/>
    </row>
    <row r="4148" spans="2:8" x14ac:dyDescent="0.2">
      <c r="B4148" s="105"/>
      <c r="C4148" s="106"/>
      <c r="D4148" s="114"/>
      <c r="E4148" s="52"/>
      <c r="F4148" s="52"/>
      <c r="G4148" s="112"/>
      <c r="H4148" s="58"/>
    </row>
    <row r="4149" spans="2:8" x14ac:dyDescent="0.2">
      <c r="B4149" s="107"/>
      <c r="C4149" s="106"/>
      <c r="D4149" s="114"/>
      <c r="E4149" s="52"/>
      <c r="F4149" s="52"/>
      <c r="G4149" s="112"/>
      <c r="H4149" s="58"/>
    </row>
    <row r="4150" spans="2:8" x14ac:dyDescent="0.2">
      <c r="B4150" s="107"/>
      <c r="C4150" s="106"/>
      <c r="D4150" s="114"/>
      <c r="E4150" s="52"/>
      <c r="F4150" s="52"/>
      <c r="G4150" s="112"/>
      <c r="H4150" s="58"/>
    </row>
    <row r="4151" spans="2:8" x14ac:dyDescent="0.2">
      <c r="B4151" s="107"/>
      <c r="C4151" s="106"/>
      <c r="D4151" s="114"/>
      <c r="E4151" s="52"/>
      <c r="F4151" s="52"/>
      <c r="G4151" s="112"/>
      <c r="H4151" s="58"/>
    </row>
    <row r="4152" spans="2:8" x14ac:dyDescent="0.2">
      <c r="B4152" s="107"/>
      <c r="C4152" s="106"/>
      <c r="D4152" s="114"/>
      <c r="E4152" s="52"/>
      <c r="F4152" s="52"/>
      <c r="G4152" s="112"/>
      <c r="H4152" s="58"/>
    </row>
    <row r="4153" spans="2:8" x14ac:dyDescent="0.2">
      <c r="B4153" s="107"/>
      <c r="C4153" s="106"/>
      <c r="D4153" s="114"/>
      <c r="E4153" s="52"/>
      <c r="F4153" s="52"/>
      <c r="G4153" s="112"/>
      <c r="H4153" s="58"/>
    </row>
    <row r="4154" spans="2:8" x14ac:dyDescent="0.2">
      <c r="B4154" s="107"/>
      <c r="C4154" s="106"/>
      <c r="D4154" s="114"/>
      <c r="E4154" s="52"/>
      <c r="F4154" s="52"/>
      <c r="G4154" s="112"/>
      <c r="H4154" s="58"/>
    </row>
    <row r="4155" spans="2:8" x14ac:dyDescent="0.2">
      <c r="B4155" s="105"/>
      <c r="C4155" s="106"/>
      <c r="D4155" s="114"/>
      <c r="E4155" s="52"/>
      <c r="F4155" s="52"/>
      <c r="G4155" s="112"/>
      <c r="H4155" s="58"/>
    </row>
    <row r="4156" spans="2:8" x14ac:dyDescent="0.2">
      <c r="B4156" s="107"/>
      <c r="C4156" s="106"/>
      <c r="D4156" s="114"/>
      <c r="E4156" s="52"/>
      <c r="F4156" s="52"/>
      <c r="G4156" s="112"/>
      <c r="H4156" s="58"/>
    </row>
    <row r="4157" spans="2:8" x14ac:dyDescent="0.2">
      <c r="B4157" s="107"/>
      <c r="C4157" s="106"/>
      <c r="D4157" s="114"/>
      <c r="E4157" s="52"/>
      <c r="F4157" s="52"/>
      <c r="G4157" s="112"/>
      <c r="H4157" s="58"/>
    </row>
    <row r="4158" spans="2:8" x14ac:dyDescent="0.2">
      <c r="B4158" s="107"/>
      <c r="C4158" s="106"/>
      <c r="D4158" s="114"/>
      <c r="E4158" s="52"/>
      <c r="F4158" s="52"/>
      <c r="G4158" s="112"/>
      <c r="H4158" s="58"/>
    </row>
    <row r="4159" spans="2:8" x14ac:dyDescent="0.2">
      <c r="B4159" s="107"/>
      <c r="C4159" s="106"/>
      <c r="D4159" s="114"/>
      <c r="E4159" s="52"/>
      <c r="F4159" s="52"/>
      <c r="G4159" s="112"/>
      <c r="H4159" s="58"/>
    </row>
    <row r="4160" spans="2:8" x14ac:dyDescent="0.2">
      <c r="B4160" s="107"/>
      <c r="C4160" s="106"/>
      <c r="D4160" s="114"/>
      <c r="E4160" s="52"/>
      <c r="F4160" s="52"/>
      <c r="G4160" s="112"/>
      <c r="H4160" s="58"/>
    </row>
    <row r="4161" spans="2:8" x14ac:dyDescent="0.2">
      <c r="B4161" s="107"/>
      <c r="C4161" s="106"/>
      <c r="D4161" s="114"/>
      <c r="E4161" s="52"/>
      <c r="F4161" s="52"/>
      <c r="G4161" s="112"/>
      <c r="H4161" s="58"/>
    </row>
    <row r="4162" spans="2:8" x14ac:dyDescent="0.2">
      <c r="B4162" s="107"/>
      <c r="C4162" s="106"/>
      <c r="D4162" s="114"/>
      <c r="E4162" s="52"/>
      <c r="F4162" s="52"/>
      <c r="G4162" s="112"/>
      <c r="H4162" s="58"/>
    </row>
    <row r="4163" spans="2:8" x14ac:dyDescent="0.2">
      <c r="B4163" s="107"/>
      <c r="C4163" s="106"/>
      <c r="D4163" s="114"/>
      <c r="E4163" s="52"/>
      <c r="F4163" s="52"/>
      <c r="G4163" s="112"/>
      <c r="H4163" s="58"/>
    </row>
    <row r="4164" spans="2:8" x14ac:dyDescent="0.2">
      <c r="B4164" s="105"/>
      <c r="C4164" s="106"/>
      <c r="D4164" s="114"/>
      <c r="E4164" s="52"/>
      <c r="F4164" s="52"/>
      <c r="G4164" s="112"/>
      <c r="H4164" s="58"/>
    </row>
    <row r="4165" spans="2:8" x14ac:dyDescent="0.2">
      <c r="B4165" s="107"/>
      <c r="C4165" s="106"/>
      <c r="D4165" s="114"/>
      <c r="E4165" s="52"/>
      <c r="F4165" s="52"/>
      <c r="G4165" s="112"/>
      <c r="H4165" s="58"/>
    </row>
    <row r="4166" spans="2:8" x14ac:dyDescent="0.2">
      <c r="B4166" s="107"/>
      <c r="C4166" s="106"/>
      <c r="D4166" s="114"/>
      <c r="E4166" s="52"/>
      <c r="F4166" s="52"/>
      <c r="G4166" s="112"/>
      <c r="H4166" s="58"/>
    </row>
    <row r="4167" spans="2:8" x14ac:dyDescent="0.2">
      <c r="B4167" s="107"/>
      <c r="C4167" s="106"/>
      <c r="D4167" s="114"/>
      <c r="E4167" s="52"/>
      <c r="F4167" s="52"/>
      <c r="G4167" s="112"/>
      <c r="H4167" s="58"/>
    </row>
    <row r="4168" spans="2:8" x14ac:dyDescent="0.2">
      <c r="B4168" s="107"/>
      <c r="C4168" s="106"/>
      <c r="D4168" s="114"/>
      <c r="E4168" s="52"/>
      <c r="F4168" s="52"/>
      <c r="G4168" s="112"/>
      <c r="H4168" s="58"/>
    </row>
    <row r="4169" spans="2:8" x14ac:dyDescent="0.2">
      <c r="B4169" s="107"/>
      <c r="C4169" s="106"/>
      <c r="D4169" s="114"/>
      <c r="E4169" s="52"/>
      <c r="F4169" s="52"/>
      <c r="G4169" s="112"/>
      <c r="H4169" s="58"/>
    </row>
    <row r="4170" spans="2:8" x14ac:dyDescent="0.2">
      <c r="B4170" s="107"/>
      <c r="C4170" s="106"/>
      <c r="D4170" s="114"/>
      <c r="E4170" s="52"/>
      <c r="F4170" s="52"/>
      <c r="G4170" s="112"/>
      <c r="H4170" s="58"/>
    </row>
    <row r="4171" spans="2:8" x14ac:dyDescent="0.2">
      <c r="B4171" s="107"/>
      <c r="C4171" s="106"/>
      <c r="D4171" s="114"/>
      <c r="E4171" s="52"/>
      <c r="F4171" s="52"/>
      <c r="G4171" s="112"/>
      <c r="H4171" s="58"/>
    </row>
    <row r="4172" spans="2:8" x14ac:dyDescent="0.2">
      <c r="B4172" s="107"/>
      <c r="C4172" s="106"/>
      <c r="D4172" s="114"/>
      <c r="E4172" s="52"/>
      <c r="F4172" s="52"/>
      <c r="G4172" s="112"/>
      <c r="H4172" s="58"/>
    </row>
    <row r="4173" spans="2:8" x14ac:dyDescent="0.2">
      <c r="B4173" s="107"/>
      <c r="C4173" s="106"/>
      <c r="D4173" s="114"/>
      <c r="E4173" s="52"/>
      <c r="F4173" s="52"/>
      <c r="G4173" s="112"/>
      <c r="H4173" s="58"/>
    </row>
    <row r="4174" spans="2:8" x14ac:dyDescent="0.2">
      <c r="B4174" s="105"/>
      <c r="C4174" s="106"/>
      <c r="D4174" s="114"/>
      <c r="E4174" s="52"/>
      <c r="F4174" s="52"/>
      <c r="G4174" s="112"/>
      <c r="H4174" s="58"/>
    </row>
    <row r="4175" spans="2:8" x14ac:dyDescent="0.2">
      <c r="B4175" s="107"/>
      <c r="C4175" s="106"/>
      <c r="D4175" s="114"/>
      <c r="E4175" s="52"/>
      <c r="F4175" s="52"/>
      <c r="G4175" s="112"/>
      <c r="H4175" s="58"/>
    </row>
    <row r="4176" spans="2:8" x14ac:dyDescent="0.2">
      <c r="B4176" s="107"/>
      <c r="C4176" s="106"/>
      <c r="D4176" s="114"/>
      <c r="E4176" s="52"/>
      <c r="F4176" s="52"/>
      <c r="G4176" s="112"/>
      <c r="H4176" s="58"/>
    </row>
    <row r="4177" spans="2:8" x14ac:dyDescent="0.2">
      <c r="B4177" s="107"/>
      <c r="C4177" s="106"/>
      <c r="D4177" s="114"/>
      <c r="E4177" s="52"/>
      <c r="F4177" s="52"/>
      <c r="G4177" s="112"/>
      <c r="H4177" s="58"/>
    </row>
    <row r="4178" spans="2:8" x14ac:dyDescent="0.2">
      <c r="B4178" s="107"/>
      <c r="C4178" s="106"/>
      <c r="D4178" s="114"/>
      <c r="E4178" s="52"/>
      <c r="F4178" s="52"/>
      <c r="G4178" s="112"/>
      <c r="H4178" s="58"/>
    </row>
    <row r="4179" spans="2:8" x14ac:dyDescent="0.2">
      <c r="B4179" s="107"/>
      <c r="C4179" s="106"/>
      <c r="D4179" s="114"/>
      <c r="E4179" s="52"/>
      <c r="F4179" s="52"/>
      <c r="G4179" s="112"/>
      <c r="H4179" s="58"/>
    </row>
    <row r="4180" spans="2:8" x14ac:dyDescent="0.2">
      <c r="B4180" s="107"/>
      <c r="C4180" s="106"/>
      <c r="D4180" s="114"/>
      <c r="E4180" s="52"/>
      <c r="F4180" s="52"/>
      <c r="G4180" s="112"/>
      <c r="H4180" s="58"/>
    </row>
    <row r="4181" spans="2:8" x14ac:dyDescent="0.2">
      <c r="B4181" s="107"/>
      <c r="C4181" s="106"/>
      <c r="D4181" s="114"/>
      <c r="E4181" s="52"/>
      <c r="F4181" s="52"/>
      <c r="G4181" s="112"/>
      <c r="H4181" s="58"/>
    </row>
    <row r="4182" spans="2:8" x14ac:dyDescent="0.2">
      <c r="B4182" s="107"/>
      <c r="C4182" s="106"/>
      <c r="D4182" s="114"/>
      <c r="E4182" s="52"/>
      <c r="F4182" s="52"/>
      <c r="G4182" s="112"/>
      <c r="H4182" s="58"/>
    </row>
    <row r="4183" spans="2:8" x14ac:dyDescent="0.2">
      <c r="B4183" s="105"/>
      <c r="C4183" s="106"/>
      <c r="D4183" s="114"/>
      <c r="E4183" s="52"/>
      <c r="F4183" s="52"/>
      <c r="G4183" s="112"/>
      <c r="H4183" s="58"/>
    </row>
    <row r="4184" spans="2:8" x14ac:dyDescent="0.2">
      <c r="B4184" s="107"/>
      <c r="C4184" s="106"/>
      <c r="D4184" s="114"/>
      <c r="E4184" s="52"/>
      <c r="F4184" s="52"/>
      <c r="G4184" s="112"/>
      <c r="H4184" s="58"/>
    </row>
    <row r="4185" spans="2:8" x14ac:dyDescent="0.2">
      <c r="B4185" s="107"/>
      <c r="C4185" s="106"/>
      <c r="D4185" s="114"/>
      <c r="E4185" s="52"/>
      <c r="F4185" s="52"/>
      <c r="G4185" s="112"/>
      <c r="H4185" s="58"/>
    </row>
    <row r="4186" spans="2:8" x14ac:dyDescent="0.2">
      <c r="B4186" s="107"/>
      <c r="C4186" s="106"/>
      <c r="D4186" s="114"/>
      <c r="E4186" s="52"/>
      <c r="F4186" s="52"/>
      <c r="G4186" s="112"/>
      <c r="H4186" s="58"/>
    </row>
    <row r="4187" spans="2:8" x14ac:dyDescent="0.2">
      <c r="B4187" s="107"/>
      <c r="C4187" s="106"/>
      <c r="D4187" s="114"/>
      <c r="E4187" s="52"/>
      <c r="F4187" s="52"/>
      <c r="G4187" s="112"/>
      <c r="H4187" s="58"/>
    </row>
    <row r="4188" spans="2:8" x14ac:dyDescent="0.2">
      <c r="B4188" s="107"/>
      <c r="C4188" s="106"/>
      <c r="D4188" s="114"/>
      <c r="E4188" s="52"/>
      <c r="F4188" s="52"/>
      <c r="G4188" s="112"/>
      <c r="H4188" s="58"/>
    </row>
    <row r="4189" spans="2:8" x14ac:dyDescent="0.2">
      <c r="B4189" s="107"/>
      <c r="C4189" s="106"/>
      <c r="D4189" s="114"/>
      <c r="E4189" s="52"/>
      <c r="F4189" s="52"/>
      <c r="G4189" s="112"/>
      <c r="H4189" s="58"/>
    </row>
    <row r="4190" spans="2:8" x14ac:dyDescent="0.2">
      <c r="B4190" s="107"/>
      <c r="C4190" s="106"/>
      <c r="D4190" s="114"/>
      <c r="E4190" s="52"/>
      <c r="F4190" s="52"/>
      <c r="G4190" s="112"/>
      <c r="H4190" s="58"/>
    </row>
    <row r="4191" spans="2:8" x14ac:dyDescent="0.2">
      <c r="B4191" s="107"/>
      <c r="C4191" s="106"/>
      <c r="D4191" s="114"/>
      <c r="E4191" s="52"/>
      <c r="F4191" s="52"/>
      <c r="G4191" s="112"/>
      <c r="H4191" s="58"/>
    </row>
    <row r="4192" spans="2:8" x14ac:dyDescent="0.2">
      <c r="B4192" s="105"/>
      <c r="C4192" s="106"/>
      <c r="D4192" s="114"/>
      <c r="E4192" s="52"/>
      <c r="F4192" s="52"/>
      <c r="G4192" s="112"/>
      <c r="H4192" s="58"/>
    </row>
    <row r="4193" spans="2:8" x14ac:dyDescent="0.2">
      <c r="B4193" s="107"/>
      <c r="C4193" s="106"/>
      <c r="D4193" s="114"/>
      <c r="E4193" s="52"/>
      <c r="F4193" s="52"/>
      <c r="G4193" s="112"/>
      <c r="H4193" s="58"/>
    </row>
    <row r="4194" spans="2:8" x14ac:dyDescent="0.2">
      <c r="B4194" s="107"/>
      <c r="C4194" s="106"/>
      <c r="D4194" s="114"/>
      <c r="E4194" s="52"/>
      <c r="F4194" s="52"/>
      <c r="G4194" s="112"/>
      <c r="H4194" s="58"/>
    </row>
    <row r="4195" spans="2:8" x14ac:dyDescent="0.2">
      <c r="B4195" s="107"/>
      <c r="C4195" s="106"/>
      <c r="D4195" s="114"/>
      <c r="E4195" s="52"/>
      <c r="F4195" s="52"/>
      <c r="G4195" s="112"/>
      <c r="H4195" s="58"/>
    </row>
    <row r="4196" spans="2:8" x14ac:dyDescent="0.2">
      <c r="B4196" s="107"/>
      <c r="C4196" s="106"/>
      <c r="D4196" s="114"/>
      <c r="E4196" s="52"/>
      <c r="F4196" s="52"/>
      <c r="G4196" s="112"/>
      <c r="H4196" s="58"/>
    </row>
    <row r="4197" spans="2:8" x14ac:dyDescent="0.2">
      <c r="B4197" s="105"/>
      <c r="C4197" s="106"/>
      <c r="D4197" s="114"/>
      <c r="E4197" s="52"/>
      <c r="F4197" s="52"/>
      <c r="G4197" s="112"/>
      <c r="H4197" s="58"/>
    </row>
    <row r="4198" spans="2:8" x14ac:dyDescent="0.2">
      <c r="B4198" s="107"/>
      <c r="C4198" s="106"/>
      <c r="D4198" s="114"/>
      <c r="E4198" s="52"/>
      <c r="F4198" s="52"/>
      <c r="G4198" s="112"/>
      <c r="H4198" s="58"/>
    </row>
    <row r="4199" spans="2:8" x14ac:dyDescent="0.2">
      <c r="B4199" s="107"/>
      <c r="C4199" s="106"/>
      <c r="D4199" s="114"/>
      <c r="E4199" s="52"/>
      <c r="F4199" s="52"/>
      <c r="G4199" s="112"/>
      <c r="H4199" s="58"/>
    </row>
    <row r="4200" spans="2:8" x14ac:dyDescent="0.2">
      <c r="B4200" s="107"/>
      <c r="C4200" s="106"/>
      <c r="D4200" s="114"/>
      <c r="E4200" s="52"/>
      <c r="F4200" s="52"/>
      <c r="G4200" s="112"/>
      <c r="H4200" s="58"/>
    </row>
    <row r="4201" spans="2:8" x14ac:dyDescent="0.2">
      <c r="B4201" s="107"/>
      <c r="C4201" s="106"/>
      <c r="D4201" s="114"/>
      <c r="E4201" s="52"/>
      <c r="F4201" s="52"/>
      <c r="G4201" s="112"/>
      <c r="H4201" s="58"/>
    </row>
    <row r="4202" spans="2:8" x14ac:dyDescent="0.2">
      <c r="B4202" s="107"/>
      <c r="C4202" s="106"/>
      <c r="D4202" s="114"/>
      <c r="E4202" s="52"/>
      <c r="F4202" s="52"/>
      <c r="G4202" s="112"/>
      <c r="H4202" s="58"/>
    </row>
    <row r="4203" spans="2:8" x14ac:dyDescent="0.2">
      <c r="B4203" s="107"/>
      <c r="C4203" s="106"/>
      <c r="D4203" s="114"/>
      <c r="E4203" s="52"/>
      <c r="F4203" s="52"/>
      <c r="G4203" s="112"/>
      <c r="H4203" s="58"/>
    </row>
    <row r="4204" spans="2:8" x14ac:dyDescent="0.2">
      <c r="B4204" s="107"/>
      <c r="C4204" s="106"/>
      <c r="D4204" s="114"/>
      <c r="E4204" s="52"/>
      <c r="F4204" s="52"/>
      <c r="G4204" s="112"/>
      <c r="H4204" s="58"/>
    </row>
    <row r="4205" spans="2:8" x14ac:dyDescent="0.2">
      <c r="B4205" s="107"/>
      <c r="C4205" s="106"/>
      <c r="D4205" s="114"/>
      <c r="E4205" s="52"/>
      <c r="F4205" s="52"/>
      <c r="G4205" s="112"/>
      <c r="H4205" s="58"/>
    </row>
    <row r="4206" spans="2:8" x14ac:dyDescent="0.2">
      <c r="B4206" s="105"/>
      <c r="C4206" s="106"/>
      <c r="D4206" s="114"/>
      <c r="E4206" s="52"/>
      <c r="F4206" s="52"/>
      <c r="G4206" s="112"/>
      <c r="H4206" s="58"/>
    </row>
    <row r="4207" spans="2:8" x14ac:dyDescent="0.2">
      <c r="B4207" s="107"/>
      <c r="C4207" s="106"/>
      <c r="D4207" s="114"/>
      <c r="E4207" s="52"/>
      <c r="F4207" s="52"/>
      <c r="G4207" s="112"/>
      <c r="H4207" s="58"/>
    </row>
    <row r="4208" spans="2:8" x14ac:dyDescent="0.2">
      <c r="B4208" s="107"/>
      <c r="C4208" s="106"/>
      <c r="D4208" s="114"/>
      <c r="E4208" s="52"/>
      <c r="F4208" s="52"/>
      <c r="G4208" s="112"/>
      <c r="H4208" s="58"/>
    </row>
    <row r="4209" spans="2:8" x14ac:dyDescent="0.2">
      <c r="B4209" s="107"/>
      <c r="C4209" s="106"/>
      <c r="D4209" s="114"/>
      <c r="E4209" s="52"/>
      <c r="F4209" s="52"/>
      <c r="G4209" s="112"/>
      <c r="H4209" s="58"/>
    </row>
    <row r="4210" spans="2:8" x14ac:dyDescent="0.2">
      <c r="B4210" s="107"/>
      <c r="C4210" s="106"/>
      <c r="D4210" s="114"/>
      <c r="E4210" s="52"/>
      <c r="F4210" s="52"/>
      <c r="G4210" s="112"/>
      <c r="H4210" s="58"/>
    </row>
    <row r="4211" spans="2:8" x14ac:dyDescent="0.2">
      <c r="B4211" s="107"/>
      <c r="C4211" s="106"/>
      <c r="D4211" s="114"/>
      <c r="E4211" s="52"/>
      <c r="F4211" s="52"/>
      <c r="G4211" s="112"/>
      <c r="H4211" s="58"/>
    </row>
    <row r="4212" spans="2:8" x14ac:dyDescent="0.2">
      <c r="B4212" s="107"/>
      <c r="C4212" s="106"/>
      <c r="D4212" s="114"/>
      <c r="E4212" s="52"/>
      <c r="F4212" s="52"/>
      <c r="G4212" s="112"/>
      <c r="H4212" s="58"/>
    </row>
    <row r="4213" spans="2:8" x14ac:dyDescent="0.2">
      <c r="B4213" s="107"/>
      <c r="C4213" s="106"/>
      <c r="D4213" s="114"/>
      <c r="E4213" s="52"/>
      <c r="F4213" s="52"/>
      <c r="G4213" s="112"/>
      <c r="H4213" s="58"/>
    </row>
    <row r="4214" spans="2:8" x14ac:dyDescent="0.2">
      <c r="B4214" s="107"/>
      <c r="C4214" s="106"/>
      <c r="D4214" s="114"/>
      <c r="E4214" s="52"/>
      <c r="F4214" s="52"/>
      <c r="G4214" s="112"/>
      <c r="H4214" s="58"/>
    </row>
    <row r="4215" spans="2:8" x14ac:dyDescent="0.2">
      <c r="B4215" s="107"/>
      <c r="C4215" s="106"/>
      <c r="D4215" s="114"/>
      <c r="E4215" s="52"/>
      <c r="F4215" s="52"/>
      <c r="G4215" s="112"/>
      <c r="H4215" s="58"/>
    </row>
    <row r="4216" spans="2:8" x14ac:dyDescent="0.2">
      <c r="B4216" s="107"/>
      <c r="C4216" s="106"/>
      <c r="D4216" s="114"/>
      <c r="E4216" s="52"/>
      <c r="F4216" s="52"/>
      <c r="G4216" s="112"/>
      <c r="H4216" s="58"/>
    </row>
    <row r="4217" spans="2:8" x14ac:dyDescent="0.2">
      <c r="B4217" s="107"/>
      <c r="C4217" s="106"/>
      <c r="D4217" s="114"/>
      <c r="E4217" s="52"/>
      <c r="F4217" s="52"/>
      <c r="G4217" s="112"/>
      <c r="H4217" s="58"/>
    </row>
    <row r="4218" spans="2:8" x14ac:dyDescent="0.2">
      <c r="B4218" s="107"/>
      <c r="C4218" s="106"/>
      <c r="D4218" s="114"/>
      <c r="E4218" s="52"/>
      <c r="F4218" s="52"/>
      <c r="G4218" s="112"/>
      <c r="H4218" s="58"/>
    </row>
    <row r="4219" spans="2:8" x14ac:dyDescent="0.2">
      <c r="B4219" s="107"/>
      <c r="C4219" s="106"/>
      <c r="D4219" s="114"/>
      <c r="E4219" s="52"/>
      <c r="F4219" s="52"/>
      <c r="G4219" s="112"/>
      <c r="H4219" s="58"/>
    </row>
    <row r="4220" spans="2:8" x14ac:dyDescent="0.2">
      <c r="B4220" s="107"/>
      <c r="C4220" s="106"/>
      <c r="D4220" s="114"/>
      <c r="E4220" s="52"/>
      <c r="F4220" s="52"/>
      <c r="G4220" s="112"/>
      <c r="H4220" s="58"/>
    </row>
    <row r="4221" spans="2:8" x14ac:dyDescent="0.2">
      <c r="B4221" s="107"/>
      <c r="C4221" s="106"/>
      <c r="D4221" s="114"/>
      <c r="E4221" s="52"/>
      <c r="F4221" s="52"/>
      <c r="G4221" s="112"/>
      <c r="H4221" s="58"/>
    </row>
    <row r="4222" spans="2:8" x14ac:dyDescent="0.2">
      <c r="B4222" s="107"/>
      <c r="C4222" s="106"/>
      <c r="D4222" s="114"/>
      <c r="E4222" s="52"/>
      <c r="F4222" s="52"/>
      <c r="G4222" s="112"/>
      <c r="H4222" s="58"/>
    </row>
    <row r="4223" spans="2:8" x14ac:dyDescent="0.2">
      <c r="B4223" s="107"/>
      <c r="C4223" s="106"/>
      <c r="D4223" s="114"/>
      <c r="E4223" s="52"/>
      <c r="F4223" s="52"/>
      <c r="G4223" s="112"/>
      <c r="H4223" s="58"/>
    </row>
    <row r="4224" spans="2:8" x14ac:dyDescent="0.2">
      <c r="B4224" s="107"/>
      <c r="C4224" s="106"/>
      <c r="D4224" s="114"/>
      <c r="E4224" s="52"/>
      <c r="F4224" s="52"/>
      <c r="G4224" s="112"/>
      <c r="H4224" s="58"/>
    </row>
    <row r="4225" spans="2:8" x14ac:dyDescent="0.2">
      <c r="B4225" s="107"/>
      <c r="C4225" s="106"/>
      <c r="D4225" s="114"/>
      <c r="E4225" s="52"/>
      <c r="F4225" s="52"/>
      <c r="G4225" s="112"/>
      <c r="H4225" s="58"/>
    </row>
    <row r="4226" spans="2:8" x14ac:dyDescent="0.2">
      <c r="B4226" s="107"/>
      <c r="C4226" s="106"/>
      <c r="D4226" s="114"/>
      <c r="E4226" s="52"/>
      <c r="F4226" s="52"/>
      <c r="G4226" s="112"/>
      <c r="H4226" s="58"/>
    </row>
    <row r="4227" spans="2:8" x14ac:dyDescent="0.2">
      <c r="B4227" s="107"/>
      <c r="C4227" s="106"/>
      <c r="D4227" s="114"/>
      <c r="E4227" s="52"/>
      <c r="F4227" s="52"/>
      <c r="G4227" s="112"/>
      <c r="H4227" s="58"/>
    </row>
    <row r="4228" spans="2:8" x14ac:dyDescent="0.2">
      <c r="B4228" s="107"/>
      <c r="C4228" s="106"/>
      <c r="D4228" s="114"/>
      <c r="E4228" s="52"/>
      <c r="F4228" s="52"/>
      <c r="G4228" s="112"/>
      <c r="H4228" s="58"/>
    </row>
    <row r="4229" spans="2:8" x14ac:dyDescent="0.2">
      <c r="B4229" s="105"/>
      <c r="C4229" s="106"/>
      <c r="D4229" s="114"/>
      <c r="E4229" s="52"/>
      <c r="F4229" s="52"/>
      <c r="G4229" s="112"/>
      <c r="H4229" s="58"/>
    </row>
    <row r="4230" spans="2:8" x14ac:dyDescent="0.2">
      <c r="B4230" s="107"/>
      <c r="C4230" s="106"/>
      <c r="D4230" s="114"/>
      <c r="E4230" s="52"/>
      <c r="F4230" s="52"/>
      <c r="G4230" s="112"/>
      <c r="H4230" s="58"/>
    </row>
    <row r="4231" spans="2:8" x14ac:dyDescent="0.2">
      <c r="B4231" s="107"/>
      <c r="C4231" s="106"/>
      <c r="D4231" s="114"/>
      <c r="E4231" s="52"/>
      <c r="F4231" s="52"/>
      <c r="G4231" s="112"/>
      <c r="H4231" s="58"/>
    </row>
    <row r="4232" spans="2:8" x14ac:dyDescent="0.2">
      <c r="B4232" s="107"/>
      <c r="C4232" s="106"/>
      <c r="D4232" s="114"/>
      <c r="E4232" s="52"/>
      <c r="F4232" s="52"/>
      <c r="G4232" s="112"/>
      <c r="H4232" s="58"/>
    </row>
    <row r="4233" spans="2:8" x14ac:dyDescent="0.2">
      <c r="B4233" s="107"/>
      <c r="C4233" s="106"/>
      <c r="D4233" s="114"/>
      <c r="E4233" s="52"/>
      <c r="F4233" s="52"/>
      <c r="G4233" s="112"/>
      <c r="H4233" s="58"/>
    </row>
    <row r="4234" spans="2:8" x14ac:dyDescent="0.2">
      <c r="B4234" s="107"/>
      <c r="C4234" s="106"/>
      <c r="D4234" s="114"/>
      <c r="E4234" s="52"/>
      <c r="F4234" s="52"/>
      <c r="G4234" s="112"/>
      <c r="H4234" s="58"/>
    </row>
    <row r="4235" spans="2:8" x14ac:dyDescent="0.2">
      <c r="B4235" s="107"/>
      <c r="C4235" s="106"/>
      <c r="D4235" s="114"/>
      <c r="E4235" s="52"/>
      <c r="F4235" s="52"/>
      <c r="G4235" s="112"/>
      <c r="H4235" s="58"/>
    </row>
    <row r="4236" spans="2:8" x14ac:dyDescent="0.2">
      <c r="B4236" s="107"/>
      <c r="C4236" s="106"/>
      <c r="D4236" s="114"/>
      <c r="E4236" s="52"/>
      <c r="F4236" s="52"/>
      <c r="G4236" s="112"/>
      <c r="H4236" s="58"/>
    </row>
    <row r="4237" spans="2:8" x14ac:dyDescent="0.2">
      <c r="B4237" s="107"/>
      <c r="C4237" s="106"/>
      <c r="D4237" s="114"/>
      <c r="E4237" s="52"/>
      <c r="F4237" s="52"/>
      <c r="G4237" s="112"/>
      <c r="H4237" s="58"/>
    </row>
    <row r="4238" spans="2:8" x14ac:dyDescent="0.2">
      <c r="B4238" s="105"/>
      <c r="C4238" s="106"/>
      <c r="D4238" s="114"/>
      <c r="E4238" s="52"/>
      <c r="F4238" s="52"/>
      <c r="G4238" s="112"/>
      <c r="H4238" s="58"/>
    </row>
    <row r="4239" spans="2:8" x14ac:dyDescent="0.2">
      <c r="B4239" s="107"/>
      <c r="C4239" s="106"/>
      <c r="D4239" s="114"/>
      <c r="E4239" s="52"/>
      <c r="F4239" s="52"/>
      <c r="G4239" s="112"/>
      <c r="H4239" s="58"/>
    </row>
    <row r="4240" spans="2:8" x14ac:dyDescent="0.2">
      <c r="B4240" s="107"/>
      <c r="C4240" s="106"/>
      <c r="D4240" s="114"/>
      <c r="E4240" s="52"/>
      <c r="F4240" s="52"/>
      <c r="G4240" s="112"/>
      <c r="H4240" s="58"/>
    </row>
    <row r="4241" spans="2:8" x14ac:dyDescent="0.2">
      <c r="B4241" s="107"/>
      <c r="C4241" s="106"/>
      <c r="D4241" s="114"/>
      <c r="E4241" s="52"/>
      <c r="F4241" s="52"/>
      <c r="G4241" s="112"/>
      <c r="H4241" s="58"/>
    </row>
    <row r="4242" spans="2:8" x14ac:dyDescent="0.2">
      <c r="B4242" s="107"/>
      <c r="C4242" s="106"/>
      <c r="D4242" s="114"/>
      <c r="E4242" s="52"/>
      <c r="F4242" s="52"/>
      <c r="G4242" s="112"/>
      <c r="H4242" s="58"/>
    </row>
    <row r="4243" spans="2:8" x14ac:dyDescent="0.2">
      <c r="B4243" s="107"/>
      <c r="C4243" s="106"/>
      <c r="D4243" s="114"/>
      <c r="E4243" s="52"/>
      <c r="F4243" s="52"/>
      <c r="G4243" s="112"/>
      <c r="H4243" s="58"/>
    </row>
    <row r="4244" spans="2:8" x14ac:dyDescent="0.2">
      <c r="B4244" s="107"/>
      <c r="C4244" s="106"/>
      <c r="D4244" s="114"/>
      <c r="E4244" s="52"/>
      <c r="F4244" s="52"/>
      <c r="G4244" s="112"/>
      <c r="H4244" s="58"/>
    </row>
    <row r="4245" spans="2:8" x14ac:dyDescent="0.2">
      <c r="B4245" s="107"/>
      <c r="C4245" s="106"/>
      <c r="D4245" s="114"/>
      <c r="E4245" s="52"/>
      <c r="F4245" s="52"/>
      <c r="G4245" s="112"/>
      <c r="H4245" s="58"/>
    </row>
    <row r="4246" spans="2:8" x14ac:dyDescent="0.2">
      <c r="B4246" s="107"/>
      <c r="C4246" s="106"/>
      <c r="D4246" s="114"/>
      <c r="E4246" s="52"/>
      <c r="F4246" s="52"/>
      <c r="G4246" s="112"/>
      <c r="H4246" s="58"/>
    </row>
    <row r="4247" spans="2:8" x14ac:dyDescent="0.2">
      <c r="B4247" s="107"/>
      <c r="C4247" s="106"/>
      <c r="D4247" s="114"/>
      <c r="E4247" s="52"/>
      <c r="F4247" s="52"/>
      <c r="G4247" s="112"/>
      <c r="H4247" s="58"/>
    </row>
    <row r="4248" spans="2:8" x14ac:dyDescent="0.2">
      <c r="B4248" s="107"/>
      <c r="C4248" s="106"/>
      <c r="D4248" s="114"/>
      <c r="E4248" s="52"/>
      <c r="F4248" s="52"/>
      <c r="G4248" s="112"/>
      <c r="H4248" s="58"/>
    </row>
    <row r="4249" spans="2:8" x14ac:dyDescent="0.2">
      <c r="B4249" s="107"/>
      <c r="C4249" s="106"/>
      <c r="D4249" s="114"/>
      <c r="E4249" s="52"/>
      <c r="F4249" s="52"/>
      <c r="G4249" s="112"/>
      <c r="H4249" s="58"/>
    </row>
    <row r="4250" spans="2:8" x14ac:dyDescent="0.2">
      <c r="B4250" s="107"/>
      <c r="C4250" s="106"/>
      <c r="D4250" s="114"/>
      <c r="E4250" s="52"/>
      <c r="F4250" s="52"/>
      <c r="G4250" s="112"/>
      <c r="H4250" s="58"/>
    </row>
    <row r="4251" spans="2:8" x14ac:dyDescent="0.2">
      <c r="B4251" s="107"/>
      <c r="C4251" s="106"/>
      <c r="D4251" s="114"/>
      <c r="E4251" s="52"/>
      <c r="F4251" s="52"/>
      <c r="G4251" s="112"/>
      <c r="H4251" s="58"/>
    </row>
    <row r="4252" spans="2:8" x14ac:dyDescent="0.2">
      <c r="B4252" s="107"/>
      <c r="C4252" s="106"/>
      <c r="D4252" s="114"/>
      <c r="E4252" s="52"/>
      <c r="F4252" s="52"/>
      <c r="G4252" s="112"/>
      <c r="H4252" s="58"/>
    </row>
    <row r="4253" spans="2:8" x14ac:dyDescent="0.2">
      <c r="B4253" s="107"/>
      <c r="C4253" s="106"/>
      <c r="D4253" s="114"/>
      <c r="E4253" s="52"/>
      <c r="F4253" s="52"/>
      <c r="G4253" s="112"/>
      <c r="H4253" s="58"/>
    </row>
    <row r="4254" spans="2:8" x14ac:dyDescent="0.2">
      <c r="B4254" s="105"/>
      <c r="C4254" s="106"/>
      <c r="D4254" s="114"/>
      <c r="E4254" s="52"/>
      <c r="F4254" s="52"/>
      <c r="G4254" s="112"/>
      <c r="H4254" s="58"/>
    </row>
    <row r="4255" spans="2:8" x14ac:dyDescent="0.2">
      <c r="B4255" s="107"/>
      <c r="C4255" s="106"/>
      <c r="D4255" s="114"/>
      <c r="E4255" s="52"/>
      <c r="F4255" s="52"/>
      <c r="G4255" s="112"/>
      <c r="H4255" s="58"/>
    </row>
    <row r="4256" spans="2:8" x14ac:dyDescent="0.2">
      <c r="B4256" s="107"/>
      <c r="C4256" s="106"/>
      <c r="D4256" s="114"/>
      <c r="E4256" s="52"/>
      <c r="F4256" s="52"/>
      <c r="G4256" s="112"/>
      <c r="H4256" s="58"/>
    </row>
    <row r="4257" spans="2:8" x14ac:dyDescent="0.2">
      <c r="B4257" s="107"/>
      <c r="C4257" s="106"/>
      <c r="D4257" s="114"/>
      <c r="E4257" s="52"/>
      <c r="F4257" s="52"/>
      <c r="G4257" s="112"/>
      <c r="H4257" s="58"/>
    </row>
    <row r="4258" spans="2:8" x14ac:dyDescent="0.2">
      <c r="B4258" s="107"/>
      <c r="C4258" s="106"/>
      <c r="D4258" s="114"/>
      <c r="E4258" s="52"/>
      <c r="F4258" s="52"/>
      <c r="G4258" s="112"/>
      <c r="H4258" s="58"/>
    </row>
    <row r="4259" spans="2:8" x14ac:dyDescent="0.2">
      <c r="B4259" s="107"/>
      <c r="C4259" s="106"/>
      <c r="D4259" s="114"/>
      <c r="E4259" s="52"/>
      <c r="F4259" s="52"/>
      <c r="G4259" s="112"/>
      <c r="H4259" s="58"/>
    </row>
    <row r="4260" spans="2:8" x14ac:dyDescent="0.2">
      <c r="B4260" s="107"/>
      <c r="C4260" s="106"/>
      <c r="D4260" s="114"/>
      <c r="E4260" s="52"/>
      <c r="F4260" s="52"/>
      <c r="G4260" s="112"/>
      <c r="H4260" s="58"/>
    </row>
    <row r="4261" spans="2:8" x14ac:dyDescent="0.2">
      <c r="B4261" s="105"/>
      <c r="C4261" s="106"/>
      <c r="D4261" s="114"/>
      <c r="E4261" s="52"/>
      <c r="F4261" s="52"/>
      <c r="G4261" s="112"/>
      <c r="H4261" s="58"/>
    </row>
    <row r="4262" spans="2:8" x14ac:dyDescent="0.2">
      <c r="B4262" s="107"/>
      <c r="C4262" s="106"/>
      <c r="D4262" s="114"/>
      <c r="E4262" s="52"/>
      <c r="F4262" s="52"/>
      <c r="G4262" s="112"/>
      <c r="H4262" s="58"/>
    </row>
    <row r="4263" spans="2:8" x14ac:dyDescent="0.2">
      <c r="B4263" s="107"/>
      <c r="C4263" s="106"/>
      <c r="D4263" s="114"/>
      <c r="E4263" s="52"/>
      <c r="F4263" s="52"/>
      <c r="G4263" s="112"/>
      <c r="H4263" s="58"/>
    </row>
    <row r="4264" spans="2:8" x14ac:dyDescent="0.2">
      <c r="B4264" s="107"/>
      <c r="C4264" s="106"/>
      <c r="D4264" s="114"/>
      <c r="E4264" s="52"/>
      <c r="F4264" s="52"/>
      <c r="G4264" s="112"/>
      <c r="H4264" s="58"/>
    </row>
    <row r="4265" spans="2:8" x14ac:dyDescent="0.2">
      <c r="B4265" s="107"/>
      <c r="C4265" s="106"/>
      <c r="D4265" s="114"/>
      <c r="E4265" s="52"/>
      <c r="F4265" s="52"/>
      <c r="G4265" s="112"/>
      <c r="H4265" s="58"/>
    </row>
    <row r="4266" spans="2:8" x14ac:dyDescent="0.2">
      <c r="B4266" s="107"/>
      <c r="C4266" s="106"/>
      <c r="D4266" s="114"/>
      <c r="E4266" s="52"/>
      <c r="F4266" s="52"/>
      <c r="G4266" s="112"/>
      <c r="H4266" s="58"/>
    </row>
    <row r="4267" spans="2:8" x14ac:dyDescent="0.2">
      <c r="B4267" s="107"/>
      <c r="C4267" s="106"/>
      <c r="D4267" s="114"/>
      <c r="E4267" s="52"/>
      <c r="F4267" s="52"/>
      <c r="G4267" s="112"/>
      <c r="H4267" s="58"/>
    </row>
    <row r="4268" spans="2:8" x14ac:dyDescent="0.2">
      <c r="B4268" s="107"/>
      <c r="C4268" s="106"/>
      <c r="D4268" s="114"/>
      <c r="E4268" s="52"/>
      <c r="F4268" s="52"/>
      <c r="G4268" s="112"/>
      <c r="H4268" s="58"/>
    </row>
    <row r="4269" spans="2:8" x14ac:dyDescent="0.2">
      <c r="B4269" s="105"/>
      <c r="C4269" s="106"/>
      <c r="D4269" s="114"/>
      <c r="E4269" s="52"/>
      <c r="F4269" s="52"/>
      <c r="G4269" s="112"/>
      <c r="H4269" s="58"/>
    </row>
    <row r="4270" spans="2:8" x14ac:dyDescent="0.2">
      <c r="B4270" s="107"/>
      <c r="C4270" s="106"/>
      <c r="D4270" s="114"/>
      <c r="E4270" s="52"/>
      <c r="F4270" s="52"/>
      <c r="G4270" s="112"/>
      <c r="H4270" s="58"/>
    </row>
    <row r="4271" spans="2:8" x14ac:dyDescent="0.2">
      <c r="B4271" s="107"/>
      <c r="C4271" s="106"/>
      <c r="D4271" s="114"/>
      <c r="E4271" s="52"/>
      <c r="F4271" s="52"/>
      <c r="G4271" s="112"/>
      <c r="H4271" s="58"/>
    </row>
    <row r="4272" spans="2:8" x14ac:dyDescent="0.2">
      <c r="B4272" s="107"/>
      <c r="C4272" s="106"/>
      <c r="D4272" s="114"/>
      <c r="E4272" s="52"/>
      <c r="F4272" s="52"/>
      <c r="G4272" s="112"/>
      <c r="H4272" s="58"/>
    </row>
    <row r="4273" spans="2:8" x14ac:dyDescent="0.2">
      <c r="B4273" s="107"/>
      <c r="C4273" s="106"/>
      <c r="D4273" s="114"/>
      <c r="E4273" s="52"/>
      <c r="F4273" s="52"/>
      <c r="G4273" s="112"/>
      <c r="H4273" s="58"/>
    </row>
    <row r="4274" spans="2:8" x14ac:dyDescent="0.2">
      <c r="B4274" s="107"/>
      <c r="C4274" s="106"/>
      <c r="D4274" s="114"/>
      <c r="E4274" s="52"/>
      <c r="F4274" s="52"/>
      <c r="G4274" s="112"/>
      <c r="H4274" s="58"/>
    </row>
    <row r="4275" spans="2:8" x14ac:dyDescent="0.2">
      <c r="B4275" s="107"/>
      <c r="C4275" s="106"/>
      <c r="D4275" s="114"/>
      <c r="E4275" s="52"/>
      <c r="F4275" s="52"/>
      <c r="G4275" s="112"/>
      <c r="H4275" s="58"/>
    </row>
    <row r="4276" spans="2:8" x14ac:dyDescent="0.2">
      <c r="B4276" s="107"/>
      <c r="C4276" s="106"/>
      <c r="D4276" s="114"/>
      <c r="E4276" s="52"/>
      <c r="F4276" s="52"/>
      <c r="G4276" s="112"/>
      <c r="H4276" s="58"/>
    </row>
    <row r="4277" spans="2:8" x14ac:dyDescent="0.2">
      <c r="B4277" s="107"/>
      <c r="C4277" s="106"/>
      <c r="D4277" s="114"/>
      <c r="E4277" s="52"/>
      <c r="F4277" s="52"/>
      <c r="G4277" s="112"/>
      <c r="H4277" s="58"/>
    </row>
    <row r="4278" spans="2:8" x14ac:dyDescent="0.2">
      <c r="B4278" s="107"/>
      <c r="C4278" s="106"/>
      <c r="D4278" s="114"/>
      <c r="E4278" s="52"/>
      <c r="F4278" s="52"/>
      <c r="G4278" s="112"/>
      <c r="H4278" s="58"/>
    </row>
    <row r="4279" spans="2:8" x14ac:dyDescent="0.2">
      <c r="B4279" s="107"/>
      <c r="C4279" s="106"/>
      <c r="D4279" s="114"/>
      <c r="E4279" s="52"/>
      <c r="F4279" s="52"/>
      <c r="G4279" s="112"/>
      <c r="H4279" s="58"/>
    </row>
    <row r="4280" spans="2:8" x14ac:dyDescent="0.2">
      <c r="B4280" s="107"/>
      <c r="C4280" s="106"/>
      <c r="D4280" s="114"/>
      <c r="E4280" s="52"/>
      <c r="F4280" s="52"/>
      <c r="G4280" s="112"/>
      <c r="H4280" s="58"/>
    </row>
    <row r="4281" spans="2:8" x14ac:dyDescent="0.2">
      <c r="B4281" s="107"/>
      <c r="C4281" s="106"/>
      <c r="D4281" s="114"/>
      <c r="E4281" s="52"/>
      <c r="F4281" s="52"/>
      <c r="G4281" s="112"/>
      <c r="H4281" s="58"/>
    </row>
    <row r="4282" spans="2:8" x14ac:dyDescent="0.2">
      <c r="B4282" s="107"/>
      <c r="C4282" s="106"/>
      <c r="D4282" s="114"/>
      <c r="E4282" s="52"/>
      <c r="F4282" s="52"/>
      <c r="G4282" s="112"/>
      <c r="H4282" s="58"/>
    </row>
    <row r="4283" spans="2:8" x14ac:dyDescent="0.2">
      <c r="B4283" s="105"/>
      <c r="C4283" s="106"/>
      <c r="D4283" s="114"/>
      <c r="E4283" s="52"/>
      <c r="F4283" s="52"/>
      <c r="G4283" s="112"/>
      <c r="H4283" s="58"/>
    </row>
    <row r="4284" spans="2:8" x14ac:dyDescent="0.2">
      <c r="B4284" s="107"/>
      <c r="C4284" s="106"/>
      <c r="D4284" s="114"/>
      <c r="E4284" s="52"/>
      <c r="F4284" s="52"/>
      <c r="G4284" s="112"/>
      <c r="H4284" s="58"/>
    </row>
    <row r="4285" spans="2:8" x14ac:dyDescent="0.2">
      <c r="B4285" s="107"/>
      <c r="C4285" s="106"/>
      <c r="D4285" s="114"/>
      <c r="E4285" s="52"/>
      <c r="F4285" s="52"/>
      <c r="G4285" s="112"/>
      <c r="H4285" s="58"/>
    </row>
    <row r="4286" spans="2:8" x14ac:dyDescent="0.2">
      <c r="B4286" s="107"/>
      <c r="C4286" s="106"/>
      <c r="D4286" s="114"/>
      <c r="E4286" s="52"/>
      <c r="F4286" s="52"/>
      <c r="G4286" s="112"/>
      <c r="H4286" s="58"/>
    </row>
    <row r="4287" spans="2:8" x14ac:dyDescent="0.2">
      <c r="B4287" s="107"/>
      <c r="C4287" s="106"/>
      <c r="D4287" s="114"/>
      <c r="E4287" s="52"/>
      <c r="F4287" s="52"/>
      <c r="G4287" s="112"/>
      <c r="H4287" s="58"/>
    </row>
    <row r="4288" spans="2:8" x14ac:dyDescent="0.2">
      <c r="B4288" s="107"/>
      <c r="C4288" s="106"/>
      <c r="D4288" s="114"/>
      <c r="E4288" s="52"/>
      <c r="F4288" s="52"/>
      <c r="G4288" s="112"/>
      <c r="H4288" s="58"/>
    </row>
    <row r="4289" spans="2:8" x14ac:dyDescent="0.2">
      <c r="B4289" s="107"/>
      <c r="C4289" s="106"/>
      <c r="D4289" s="114"/>
      <c r="E4289" s="52"/>
      <c r="F4289" s="52"/>
      <c r="G4289" s="112"/>
      <c r="H4289" s="58"/>
    </row>
    <row r="4290" spans="2:8" x14ac:dyDescent="0.2">
      <c r="B4290" s="107"/>
      <c r="C4290" s="106"/>
      <c r="D4290" s="114"/>
      <c r="E4290" s="52"/>
      <c r="F4290" s="52"/>
      <c r="G4290" s="112"/>
      <c r="H4290" s="58"/>
    </row>
    <row r="4291" spans="2:8" x14ac:dyDescent="0.2">
      <c r="B4291" s="107"/>
      <c r="C4291" s="106"/>
      <c r="D4291" s="114"/>
      <c r="E4291" s="52"/>
      <c r="F4291" s="52"/>
      <c r="G4291" s="112"/>
      <c r="H4291" s="58"/>
    </row>
    <row r="4292" spans="2:8" x14ac:dyDescent="0.2">
      <c r="B4292" s="107"/>
      <c r="C4292" s="106"/>
      <c r="D4292" s="114"/>
      <c r="E4292" s="52"/>
      <c r="F4292" s="52"/>
      <c r="G4292" s="112"/>
      <c r="H4292" s="58"/>
    </row>
    <row r="4293" spans="2:8" x14ac:dyDescent="0.2">
      <c r="B4293" s="107"/>
      <c r="C4293" s="106"/>
      <c r="D4293" s="114"/>
      <c r="E4293" s="52"/>
      <c r="F4293" s="52"/>
      <c r="G4293" s="112"/>
      <c r="H4293" s="58"/>
    </row>
    <row r="4294" spans="2:8" x14ac:dyDescent="0.2">
      <c r="B4294" s="107"/>
      <c r="C4294" s="106"/>
      <c r="D4294" s="114"/>
      <c r="E4294" s="52"/>
      <c r="F4294" s="52"/>
      <c r="G4294" s="112"/>
      <c r="H4294" s="58"/>
    </row>
    <row r="4295" spans="2:8" x14ac:dyDescent="0.2">
      <c r="B4295" s="107"/>
      <c r="C4295" s="106"/>
      <c r="D4295" s="114"/>
      <c r="E4295" s="52"/>
      <c r="F4295" s="52"/>
      <c r="G4295" s="112"/>
      <c r="H4295" s="58"/>
    </row>
    <row r="4296" spans="2:8" x14ac:dyDescent="0.2">
      <c r="B4296" s="107"/>
      <c r="C4296" s="106"/>
      <c r="D4296" s="114"/>
      <c r="E4296" s="52"/>
      <c r="F4296" s="52"/>
      <c r="G4296" s="112"/>
      <c r="H4296" s="58"/>
    </row>
    <row r="4297" spans="2:8" x14ac:dyDescent="0.2">
      <c r="B4297" s="107"/>
      <c r="C4297" s="106"/>
      <c r="D4297" s="114"/>
      <c r="E4297" s="52"/>
      <c r="F4297" s="52"/>
      <c r="G4297" s="112"/>
      <c r="H4297" s="58"/>
    </row>
    <row r="4298" spans="2:8" x14ac:dyDescent="0.2">
      <c r="B4298" s="107"/>
      <c r="C4298" s="106"/>
      <c r="D4298" s="114"/>
      <c r="E4298" s="52"/>
      <c r="F4298" s="52"/>
      <c r="G4298" s="112"/>
      <c r="H4298" s="58"/>
    </row>
    <row r="4299" spans="2:8" x14ac:dyDescent="0.2">
      <c r="B4299" s="107"/>
      <c r="C4299" s="106"/>
      <c r="D4299" s="114"/>
      <c r="E4299" s="52"/>
      <c r="F4299" s="52"/>
      <c r="G4299" s="112"/>
      <c r="H4299" s="58"/>
    </row>
    <row r="4300" spans="2:8" x14ac:dyDescent="0.2">
      <c r="B4300" s="107"/>
      <c r="C4300" s="106"/>
      <c r="D4300" s="114"/>
      <c r="E4300" s="52"/>
      <c r="F4300" s="52"/>
      <c r="G4300" s="112"/>
      <c r="H4300" s="58"/>
    </row>
    <row r="4301" spans="2:8" x14ac:dyDescent="0.2">
      <c r="B4301" s="107"/>
      <c r="C4301" s="106"/>
      <c r="D4301" s="114"/>
      <c r="E4301" s="52"/>
      <c r="F4301" s="52"/>
      <c r="G4301" s="112"/>
      <c r="H4301" s="58"/>
    </row>
    <row r="4302" spans="2:8" x14ac:dyDescent="0.2">
      <c r="B4302" s="107"/>
      <c r="C4302" s="106"/>
      <c r="D4302" s="114"/>
      <c r="E4302" s="52"/>
      <c r="F4302" s="52"/>
      <c r="G4302" s="112"/>
      <c r="H4302" s="58"/>
    </row>
    <row r="4303" spans="2:8" x14ac:dyDescent="0.2">
      <c r="B4303" s="107"/>
      <c r="C4303" s="106"/>
      <c r="D4303" s="114"/>
      <c r="E4303" s="52"/>
      <c r="F4303" s="52"/>
      <c r="G4303" s="112"/>
      <c r="H4303" s="58"/>
    </row>
    <row r="4304" spans="2:8" x14ac:dyDescent="0.2">
      <c r="B4304" s="107"/>
      <c r="C4304" s="106"/>
      <c r="D4304" s="114"/>
      <c r="E4304" s="52"/>
      <c r="F4304" s="52"/>
      <c r="G4304" s="112"/>
      <c r="H4304" s="58"/>
    </row>
    <row r="4305" spans="2:8" x14ac:dyDescent="0.2">
      <c r="B4305" s="107"/>
      <c r="C4305" s="106"/>
      <c r="D4305" s="114"/>
      <c r="E4305" s="52"/>
      <c r="F4305" s="52"/>
      <c r="G4305" s="112"/>
      <c r="H4305" s="58"/>
    </row>
    <row r="4306" spans="2:8" x14ac:dyDescent="0.2">
      <c r="B4306" s="107"/>
      <c r="C4306" s="106"/>
      <c r="D4306" s="114"/>
      <c r="E4306" s="52"/>
      <c r="F4306" s="52"/>
      <c r="G4306" s="112"/>
      <c r="H4306" s="58"/>
    </row>
    <row r="4307" spans="2:8" x14ac:dyDescent="0.2">
      <c r="B4307" s="107"/>
      <c r="C4307" s="106"/>
      <c r="D4307" s="114"/>
      <c r="E4307" s="52"/>
      <c r="F4307" s="52"/>
      <c r="G4307" s="112"/>
      <c r="H4307" s="58"/>
    </row>
    <row r="4308" spans="2:8" x14ac:dyDescent="0.2">
      <c r="B4308" s="107"/>
      <c r="C4308" s="106"/>
      <c r="D4308" s="114"/>
      <c r="E4308" s="52"/>
      <c r="F4308" s="52"/>
      <c r="G4308" s="112"/>
      <c r="H4308" s="58"/>
    </row>
    <row r="4309" spans="2:8" x14ac:dyDescent="0.2">
      <c r="B4309" s="105"/>
      <c r="C4309" s="106"/>
      <c r="D4309" s="114"/>
      <c r="E4309" s="52"/>
      <c r="F4309" s="52"/>
      <c r="G4309" s="112"/>
      <c r="H4309" s="58"/>
    </row>
    <row r="4310" spans="2:8" x14ac:dyDescent="0.2">
      <c r="B4310" s="107"/>
      <c r="C4310" s="106"/>
      <c r="D4310" s="114"/>
      <c r="E4310" s="52"/>
      <c r="F4310" s="52"/>
      <c r="G4310" s="112"/>
      <c r="H4310" s="58"/>
    </row>
    <row r="4311" spans="2:8" x14ac:dyDescent="0.2">
      <c r="B4311" s="107"/>
      <c r="C4311" s="106"/>
      <c r="D4311" s="114"/>
      <c r="E4311" s="52"/>
      <c r="F4311" s="52"/>
      <c r="G4311" s="112"/>
      <c r="H4311" s="58"/>
    </row>
    <row r="4312" spans="2:8" x14ac:dyDescent="0.2">
      <c r="B4312" s="107"/>
      <c r="C4312" s="106"/>
      <c r="D4312" s="114"/>
      <c r="E4312" s="52"/>
      <c r="F4312" s="52"/>
      <c r="G4312" s="112"/>
      <c r="H4312" s="58"/>
    </row>
    <row r="4313" spans="2:8" x14ac:dyDescent="0.2">
      <c r="B4313" s="107"/>
      <c r="C4313" s="106"/>
      <c r="D4313" s="114"/>
      <c r="E4313" s="52"/>
      <c r="F4313" s="52"/>
      <c r="G4313" s="112"/>
      <c r="H4313" s="58"/>
    </row>
    <row r="4314" spans="2:8" x14ac:dyDescent="0.2">
      <c r="B4314" s="107"/>
      <c r="C4314" s="106"/>
      <c r="D4314" s="114"/>
      <c r="E4314" s="52"/>
      <c r="F4314" s="52"/>
      <c r="G4314" s="112"/>
      <c r="H4314" s="58"/>
    </row>
    <row r="4315" spans="2:8" x14ac:dyDescent="0.2">
      <c r="B4315" s="105"/>
      <c r="C4315" s="106"/>
      <c r="D4315" s="114"/>
      <c r="E4315" s="52"/>
      <c r="F4315" s="52"/>
      <c r="G4315" s="112"/>
      <c r="H4315" s="58"/>
    </row>
    <row r="4316" spans="2:8" x14ac:dyDescent="0.2">
      <c r="B4316" s="107"/>
      <c r="C4316" s="106"/>
      <c r="D4316" s="114"/>
      <c r="E4316" s="52"/>
      <c r="F4316" s="52"/>
      <c r="G4316" s="112"/>
      <c r="H4316" s="58"/>
    </row>
    <row r="4317" spans="2:8" x14ac:dyDescent="0.2">
      <c r="B4317" s="107"/>
      <c r="C4317" s="106"/>
      <c r="D4317" s="114"/>
      <c r="E4317" s="52"/>
      <c r="F4317" s="52"/>
      <c r="G4317" s="112"/>
      <c r="H4317" s="58"/>
    </row>
    <row r="4318" spans="2:8" x14ac:dyDescent="0.2">
      <c r="B4318" s="107"/>
      <c r="C4318" s="106"/>
      <c r="D4318" s="114"/>
      <c r="E4318" s="52"/>
      <c r="F4318" s="52"/>
      <c r="G4318" s="112"/>
      <c r="H4318" s="58"/>
    </row>
    <row r="4319" spans="2:8" x14ac:dyDescent="0.2">
      <c r="B4319" s="107"/>
      <c r="C4319" s="106"/>
      <c r="D4319" s="114"/>
      <c r="E4319" s="52"/>
      <c r="F4319" s="52"/>
      <c r="G4319" s="112"/>
      <c r="H4319" s="58"/>
    </row>
    <row r="4320" spans="2:8" x14ac:dyDescent="0.2">
      <c r="B4320" s="107"/>
      <c r="C4320" s="106"/>
      <c r="D4320" s="114"/>
      <c r="E4320" s="52"/>
      <c r="F4320" s="52"/>
      <c r="G4320" s="112"/>
      <c r="H4320" s="58"/>
    </row>
    <row r="4321" spans="2:8" x14ac:dyDescent="0.2">
      <c r="B4321" s="105"/>
      <c r="C4321" s="106"/>
      <c r="D4321" s="114"/>
      <c r="E4321" s="52"/>
      <c r="F4321" s="52"/>
      <c r="G4321" s="112"/>
      <c r="H4321" s="58"/>
    </row>
    <row r="4322" spans="2:8" x14ac:dyDescent="0.2">
      <c r="B4322" s="107"/>
      <c r="C4322" s="106"/>
      <c r="D4322" s="114"/>
      <c r="E4322" s="52"/>
      <c r="F4322" s="52"/>
      <c r="G4322" s="112"/>
      <c r="H4322" s="58"/>
    </row>
    <row r="4323" spans="2:8" x14ac:dyDescent="0.2">
      <c r="B4323" s="107"/>
      <c r="C4323" s="106"/>
      <c r="D4323" s="114"/>
      <c r="E4323" s="52"/>
      <c r="F4323" s="52"/>
      <c r="G4323" s="112"/>
      <c r="H4323" s="58"/>
    </row>
    <row r="4324" spans="2:8" x14ac:dyDescent="0.2">
      <c r="B4324" s="107"/>
      <c r="C4324" s="106"/>
      <c r="D4324" s="114"/>
      <c r="E4324" s="52"/>
      <c r="F4324" s="52"/>
      <c r="G4324" s="112"/>
      <c r="H4324" s="58"/>
    </row>
    <row r="4325" spans="2:8" x14ac:dyDescent="0.2">
      <c r="B4325" s="107"/>
      <c r="C4325" s="106"/>
      <c r="D4325" s="114"/>
      <c r="E4325" s="52"/>
      <c r="F4325" s="52"/>
      <c r="G4325" s="112"/>
      <c r="H4325" s="58"/>
    </row>
    <row r="4326" spans="2:8" x14ac:dyDescent="0.2">
      <c r="B4326" s="107"/>
      <c r="C4326" s="106"/>
      <c r="D4326" s="114"/>
      <c r="E4326" s="52"/>
      <c r="F4326" s="52"/>
      <c r="G4326" s="112"/>
      <c r="H4326" s="58"/>
    </row>
    <row r="4327" spans="2:8" x14ac:dyDescent="0.2">
      <c r="B4327" s="105"/>
      <c r="C4327" s="106"/>
      <c r="D4327" s="114"/>
      <c r="E4327" s="52"/>
      <c r="F4327" s="52"/>
      <c r="G4327" s="112"/>
      <c r="H4327" s="58"/>
    </row>
    <row r="4328" spans="2:8" x14ac:dyDescent="0.2">
      <c r="B4328" s="107"/>
      <c r="C4328" s="106"/>
      <c r="D4328" s="114"/>
      <c r="E4328" s="52"/>
      <c r="F4328" s="52"/>
      <c r="G4328" s="112"/>
      <c r="H4328" s="58"/>
    </row>
    <row r="4329" spans="2:8" x14ac:dyDescent="0.2">
      <c r="B4329" s="107"/>
      <c r="C4329" s="106"/>
      <c r="D4329" s="114"/>
      <c r="E4329" s="52"/>
      <c r="F4329" s="52"/>
      <c r="G4329" s="112"/>
      <c r="H4329" s="58"/>
    </row>
    <row r="4330" spans="2:8" x14ac:dyDescent="0.2">
      <c r="B4330" s="107"/>
      <c r="C4330" s="106"/>
      <c r="D4330" s="114"/>
      <c r="E4330" s="52"/>
      <c r="F4330" s="52"/>
      <c r="G4330" s="112"/>
      <c r="H4330" s="58"/>
    </row>
    <row r="4331" spans="2:8" x14ac:dyDescent="0.2">
      <c r="B4331" s="107"/>
      <c r="C4331" s="106"/>
      <c r="D4331" s="114"/>
      <c r="E4331" s="52"/>
      <c r="F4331" s="52"/>
      <c r="G4331" s="112"/>
      <c r="H4331" s="58"/>
    </row>
    <row r="4332" spans="2:8" x14ac:dyDescent="0.2">
      <c r="B4332" s="107"/>
      <c r="C4332" s="106"/>
      <c r="D4332" s="114"/>
      <c r="E4332" s="52"/>
      <c r="F4332" s="52"/>
      <c r="G4332" s="112"/>
      <c r="H4332" s="58"/>
    </row>
    <row r="4333" spans="2:8" x14ac:dyDescent="0.2">
      <c r="B4333" s="105"/>
      <c r="C4333" s="106"/>
      <c r="D4333" s="114"/>
      <c r="E4333" s="52"/>
      <c r="F4333" s="52"/>
      <c r="G4333" s="112"/>
      <c r="H4333" s="58"/>
    </row>
    <row r="4334" spans="2:8" x14ac:dyDescent="0.2">
      <c r="B4334" s="107"/>
      <c r="C4334" s="106"/>
      <c r="D4334" s="114"/>
      <c r="E4334" s="52"/>
      <c r="F4334" s="52"/>
      <c r="G4334" s="112"/>
      <c r="H4334" s="58"/>
    </row>
    <row r="4335" spans="2:8" x14ac:dyDescent="0.2">
      <c r="B4335" s="107"/>
      <c r="C4335" s="106"/>
      <c r="D4335" s="114"/>
      <c r="E4335" s="52"/>
      <c r="F4335" s="52"/>
      <c r="G4335" s="112"/>
      <c r="H4335" s="58"/>
    </row>
    <row r="4336" spans="2:8" x14ac:dyDescent="0.2">
      <c r="B4336" s="107"/>
      <c r="C4336" s="106"/>
      <c r="D4336" s="114"/>
      <c r="E4336" s="52"/>
      <c r="F4336" s="52"/>
      <c r="G4336" s="112"/>
      <c r="H4336" s="58"/>
    </row>
    <row r="4337" spans="2:8" x14ac:dyDescent="0.2">
      <c r="B4337" s="107"/>
      <c r="C4337" s="106"/>
      <c r="D4337" s="114"/>
      <c r="E4337" s="52"/>
      <c r="F4337" s="52"/>
      <c r="G4337" s="112"/>
      <c r="H4337" s="58"/>
    </row>
    <row r="4338" spans="2:8" x14ac:dyDescent="0.2">
      <c r="B4338" s="107"/>
      <c r="C4338" s="106"/>
      <c r="D4338" s="114"/>
      <c r="E4338" s="52"/>
      <c r="F4338" s="52"/>
      <c r="G4338" s="112"/>
      <c r="H4338" s="58"/>
    </row>
    <row r="4339" spans="2:8" x14ac:dyDescent="0.2">
      <c r="B4339" s="107"/>
      <c r="C4339" s="106"/>
      <c r="D4339" s="114"/>
      <c r="E4339" s="52"/>
      <c r="F4339" s="52"/>
      <c r="G4339" s="112"/>
      <c r="H4339" s="58"/>
    </row>
    <row r="4340" spans="2:8" x14ac:dyDescent="0.2">
      <c r="B4340" s="105"/>
      <c r="C4340" s="106"/>
      <c r="D4340" s="114"/>
      <c r="E4340" s="52"/>
      <c r="F4340" s="52"/>
      <c r="G4340" s="112"/>
      <c r="H4340" s="58"/>
    </row>
    <row r="4341" spans="2:8" x14ac:dyDescent="0.2">
      <c r="B4341" s="107"/>
      <c r="C4341" s="106"/>
      <c r="D4341" s="114"/>
      <c r="E4341" s="52"/>
      <c r="F4341" s="52"/>
      <c r="G4341" s="112"/>
      <c r="H4341" s="58"/>
    </row>
    <row r="4342" spans="2:8" x14ac:dyDescent="0.2">
      <c r="B4342" s="107"/>
      <c r="C4342" s="106"/>
      <c r="D4342" s="114"/>
      <c r="E4342" s="52"/>
      <c r="F4342" s="52"/>
      <c r="G4342" s="112"/>
      <c r="H4342" s="58"/>
    </row>
    <row r="4343" spans="2:8" x14ac:dyDescent="0.2">
      <c r="B4343" s="107"/>
      <c r="C4343" s="106"/>
      <c r="D4343" s="114"/>
      <c r="E4343" s="52"/>
      <c r="F4343" s="52"/>
      <c r="G4343" s="112"/>
      <c r="H4343" s="58"/>
    </row>
    <row r="4344" spans="2:8" x14ac:dyDescent="0.2">
      <c r="B4344" s="107"/>
      <c r="C4344" s="106"/>
      <c r="D4344" s="114"/>
      <c r="E4344" s="52"/>
      <c r="F4344" s="52"/>
      <c r="G4344" s="112"/>
      <c r="H4344" s="58"/>
    </row>
    <row r="4345" spans="2:8" x14ac:dyDescent="0.2">
      <c r="B4345" s="107"/>
      <c r="C4345" s="106"/>
      <c r="D4345" s="114"/>
      <c r="E4345" s="52"/>
      <c r="F4345" s="52"/>
      <c r="G4345" s="112"/>
      <c r="H4345" s="58"/>
    </row>
    <row r="4346" spans="2:8" x14ac:dyDescent="0.2">
      <c r="B4346" s="107"/>
      <c r="C4346" s="106"/>
      <c r="D4346" s="114"/>
      <c r="E4346" s="52"/>
      <c r="F4346" s="52"/>
      <c r="G4346" s="112"/>
      <c r="H4346" s="58"/>
    </row>
    <row r="4347" spans="2:8" x14ac:dyDescent="0.2">
      <c r="B4347" s="107"/>
      <c r="C4347" s="106"/>
      <c r="D4347" s="114"/>
      <c r="E4347" s="52"/>
      <c r="F4347" s="52"/>
      <c r="G4347" s="112"/>
      <c r="H4347" s="58"/>
    </row>
    <row r="4348" spans="2:8" x14ac:dyDescent="0.2">
      <c r="B4348" s="107"/>
      <c r="C4348" s="106"/>
      <c r="D4348" s="114"/>
      <c r="E4348" s="52"/>
      <c r="F4348" s="52"/>
      <c r="G4348" s="112"/>
      <c r="H4348" s="58"/>
    </row>
    <row r="4349" spans="2:8" x14ac:dyDescent="0.2">
      <c r="B4349" s="107"/>
      <c r="C4349" s="106"/>
      <c r="D4349" s="114"/>
      <c r="E4349" s="52"/>
      <c r="F4349" s="52"/>
      <c r="G4349" s="112"/>
      <c r="H4349" s="58"/>
    </row>
    <row r="4350" spans="2:8" x14ac:dyDescent="0.2">
      <c r="B4350" s="107"/>
      <c r="C4350" s="106"/>
      <c r="D4350" s="114"/>
      <c r="E4350" s="52"/>
      <c r="F4350" s="52"/>
      <c r="G4350" s="112"/>
      <c r="H4350" s="58"/>
    </row>
    <row r="4351" spans="2:8" x14ac:dyDescent="0.2">
      <c r="B4351" s="107"/>
      <c r="C4351" s="106"/>
      <c r="D4351" s="114"/>
      <c r="E4351" s="52"/>
      <c r="F4351" s="52"/>
      <c r="G4351" s="112"/>
      <c r="H4351" s="58"/>
    </row>
    <row r="4352" spans="2:8" x14ac:dyDescent="0.2">
      <c r="B4352" s="107"/>
      <c r="C4352" s="106"/>
      <c r="D4352" s="114"/>
      <c r="E4352" s="52"/>
      <c r="F4352" s="52"/>
      <c r="G4352" s="112"/>
      <c r="H4352" s="58"/>
    </row>
    <row r="4353" spans="2:8" x14ac:dyDescent="0.2">
      <c r="B4353" s="107"/>
      <c r="C4353" s="106"/>
      <c r="D4353" s="114"/>
      <c r="E4353" s="52"/>
      <c r="F4353" s="52"/>
      <c r="G4353" s="112"/>
      <c r="H4353" s="58"/>
    </row>
    <row r="4354" spans="2:8" x14ac:dyDescent="0.2">
      <c r="B4354" s="107"/>
      <c r="C4354" s="106"/>
      <c r="D4354" s="114"/>
      <c r="E4354" s="52"/>
      <c r="F4354" s="52"/>
      <c r="G4354" s="112"/>
      <c r="H4354" s="58"/>
    </row>
    <row r="4355" spans="2:8" x14ac:dyDescent="0.2">
      <c r="B4355" s="107"/>
      <c r="C4355" s="106"/>
      <c r="D4355" s="114"/>
      <c r="E4355" s="52"/>
      <c r="F4355" s="52"/>
      <c r="G4355" s="112"/>
      <c r="H4355" s="58"/>
    </row>
    <row r="4356" spans="2:8" x14ac:dyDescent="0.2">
      <c r="B4356" s="107"/>
      <c r="C4356" s="106"/>
      <c r="D4356" s="114"/>
      <c r="E4356" s="52"/>
      <c r="F4356" s="52"/>
      <c r="G4356" s="112"/>
      <c r="H4356" s="58"/>
    </row>
    <row r="4357" spans="2:8" x14ac:dyDescent="0.2">
      <c r="B4357" s="105"/>
      <c r="C4357" s="106"/>
      <c r="D4357" s="114"/>
      <c r="E4357" s="52"/>
      <c r="F4357" s="52"/>
      <c r="G4357" s="112"/>
      <c r="H4357" s="58"/>
    </row>
    <row r="4358" spans="2:8" x14ac:dyDescent="0.2">
      <c r="B4358" s="107"/>
      <c r="C4358" s="106"/>
      <c r="D4358" s="114"/>
      <c r="E4358" s="52"/>
      <c r="F4358" s="52"/>
      <c r="G4358" s="112"/>
      <c r="H4358" s="58"/>
    </row>
    <row r="4359" spans="2:8" x14ac:dyDescent="0.2">
      <c r="B4359" s="107"/>
      <c r="C4359" s="106"/>
      <c r="D4359" s="114"/>
      <c r="E4359" s="52"/>
      <c r="F4359" s="52"/>
      <c r="G4359" s="112"/>
      <c r="H4359" s="58"/>
    </row>
    <row r="4360" spans="2:8" x14ac:dyDescent="0.2">
      <c r="B4360" s="107"/>
      <c r="C4360" s="106"/>
      <c r="D4360" s="114"/>
      <c r="E4360" s="52"/>
      <c r="F4360" s="52"/>
      <c r="G4360" s="112"/>
      <c r="H4360" s="58"/>
    </row>
    <row r="4361" spans="2:8" x14ac:dyDescent="0.2">
      <c r="B4361" s="107"/>
      <c r="C4361" s="106"/>
      <c r="D4361" s="114"/>
      <c r="E4361" s="52"/>
      <c r="F4361" s="52"/>
      <c r="G4361" s="112"/>
      <c r="H4361" s="58"/>
    </row>
    <row r="4362" spans="2:8" x14ac:dyDescent="0.2">
      <c r="B4362" s="107"/>
      <c r="C4362" s="106"/>
      <c r="D4362" s="114"/>
      <c r="E4362" s="52"/>
      <c r="F4362" s="52"/>
      <c r="G4362" s="112"/>
      <c r="H4362" s="58"/>
    </row>
    <row r="4363" spans="2:8" x14ac:dyDescent="0.2">
      <c r="B4363" s="107"/>
      <c r="C4363" s="106"/>
      <c r="D4363" s="114"/>
      <c r="E4363" s="52"/>
      <c r="F4363" s="52"/>
      <c r="G4363" s="112"/>
      <c r="H4363" s="58"/>
    </row>
    <row r="4364" spans="2:8" x14ac:dyDescent="0.2">
      <c r="B4364" s="107"/>
      <c r="C4364" s="106"/>
      <c r="D4364" s="114"/>
      <c r="E4364" s="52"/>
      <c r="F4364" s="52"/>
      <c r="G4364" s="112"/>
      <c r="H4364" s="58"/>
    </row>
    <row r="4365" spans="2:8" x14ac:dyDescent="0.2">
      <c r="B4365" s="107"/>
      <c r="C4365" s="106"/>
      <c r="D4365" s="114"/>
      <c r="E4365" s="52"/>
      <c r="F4365" s="52"/>
      <c r="G4365" s="112"/>
      <c r="H4365" s="58"/>
    </row>
    <row r="4366" spans="2:8" x14ac:dyDescent="0.2">
      <c r="B4366" s="107"/>
      <c r="C4366" s="106"/>
      <c r="D4366" s="114"/>
      <c r="E4366" s="52"/>
      <c r="F4366" s="52"/>
      <c r="G4366" s="112"/>
      <c r="H4366" s="58"/>
    </row>
    <row r="4367" spans="2:8" x14ac:dyDescent="0.2">
      <c r="B4367" s="107"/>
      <c r="C4367" s="106"/>
      <c r="D4367" s="114"/>
      <c r="E4367" s="52"/>
      <c r="F4367" s="52"/>
      <c r="G4367" s="112"/>
      <c r="H4367" s="58"/>
    </row>
    <row r="4368" spans="2:8" x14ac:dyDescent="0.2">
      <c r="B4368" s="107"/>
      <c r="C4368" s="106"/>
      <c r="D4368" s="114"/>
      <c r="E4368" s="52"/>
      <c r="F4368" s="52"/>
      <c r="G4368" s="112"/>
      <c r="H4368" s="58"/>
    </row>
    <row r="4369" spans="2:8" x14ac:dyDescent="0.2">
      <c r="B4369" s="107"/>
      <c r="C4369" s="106"/>
      <c r="D4369" s="114"/>
      <c r="E4369" s="52"/>
      <c r="F4369" s="52"/>
      <c r="G4369" s="112"/>
      <c r="H4369" s="58"/>
    </row>
    <row r="4370" spans="2:8" x14ac:dyDescent="0.2">
      <c r="B4370" s="105"/>
      <c r="C4370" s="106"/>
      <c r="D4370" s="114"/>
      <c r="E4370" s="52"/>
      <c r="F4370" s="52"/>
      <c r="G4370" s="112"/>
      <c r="H4370" s="58"/>
    </row>
    <row r="4371" spans="2:8" x14ac:dyDescent="0.2">
      <c r="B4371" s="107"/>
      <c r="C4371" s="106"/>
      <c r="D4371" s="114"/>
      <c r="E4371" s="52"/>
      <c r="F4371" s="52"/>
      <c r="G4371" s="112"/>
      <c r="H4371" s="58"/>
    </row>
    <row r="4372" spans="2:8" x14ac:dyDescent="0.2">
      <c r="B4372" s="107"/>
      <c r="C4372" s="106"/>
      <c r="D4372" s="114"/>
      <c r="E4372" s="52"/>
      <c r="F4372" s="52"/>
      <c r="G4372" s="112"/>
      <c r="H4372" s="58"/>
    </row>
    <row r="4373" spans="2:8" x14ac:dyDescent="0.2">
      <c r="B4373" s="107"/>
      <c r="C4373" s="106"/>
      <c r="D4373" s="114"/>
      <c r="E4373" s="52"/>
      <c r="F4373" s="52"/>
      <c r="G4373" s="112"/>
      <c r="H4373" s="58"/>
    </row>
    <row r="4374" spans="2:8" x14ac:dyDescent="0.2">
      <c r="B4374" s="107"/>
      <c r="C4374" s="106"/>
      <c r="D4374" s="114"/>
      <c r="E4374" s="52"/>
      <c r="F4374" s="52"/>
      <c r="G4374" s="112"/>
      <c r="H4374" s="58"/>
    </row>
    <row r="4375" spans="2:8" x14ac:dyDescent="0.2">
      <c r="B4375" s="107"/>
      <c r="C4375" s="106"/>
      <c r="D4375" s="114"/>
      <c r="E4375" s="52"/>
      <c r="F4375" s="52"/>
      <c r="G4375" s="112"/>
      <c r="H4375" s="58"/>
    </row>
    <row r="4376" spans="2:8" x14ac:dyDescent="0.2">
      <c r="B4376" s="107"/>
      <c r="C4376" s="106"/>
      <c r="D4376" s="114"/>
      <c r="E4376" s="52"/>
      <c r="F4376" s="52"/>
      <c r="G4376" s="112"/>
      <c r="H4376" s="58"/>
    </row>
    <row r="4377" spans="2:8" x14ac:dyDescent="0.2">
      <c r="B4377" s="107"/>
      <c r="C4377" s="106"/>
      <c r="D4377" s="114"/>
      <c r="E4377" s="52"/>
      <c r="F4377" s="52"/>
      <c r="G4377" s="112"/>
      <c r="H4377" s="58"/>
    </row>
    <row r="4378" spans="2:8" x14ac:dyDescent="0.2">
      <c r="B4378" s="107"/>
      <c r="C4378" s="106"/>
      <c r="D4378" s="114"/>
      <c r="E4378" s="52"/>
      <c r="F4378" s="52"/>
      <c r="G4378" s="112"/>
      <c r="H4378" s="58"/>
    </row>
    <row r="4379" spans="2:8" x14ac:dyDescent="0.2">
      <c r="B4379" s="107"/>
      <c r="C4379" s="106"/>
      <c r="D4379" s="114"/>
      <c r="E4379" s="52"/>
      <c r="F4379" s="52"/>
      <c r="G4379" s="112"/>
      <c r="H4379" s="58"/>
    </row>
    <row r="4380" spans="2:8" x14ac:dyDescent="0.2">
      <c r="B4380" s="107"/>
      <c r="C4380" s="106"/>
      <c r="D4380" s="114"/>
      <c r="E4380" s="52"/>
      <c r="F4380" s="52"/>
      <c r="G4380" s="112"/>
      <c r="H4380" s="58"/>
    </row>
    <row r="4381" spans="2:8" x14ac:dyDescent="0.2">
      <c r="B4381" s="107"/>
      <c r="C4381" s="106"/>
      <c r="D4381" s="114"/>
      <c r="E4381" s="52"/>
      <c r="F4381" s="52"/>
      <c r="G4381" s="112"/>
      <c r="H4381" s="58"/>
    </row>
    <row r="4382" spans="2:8" x14ac:dyDescent="0.2">
      <c r="B4382" s="105"/>
      <c r="C4382" s="106"/>
      <c r="D4382" s="114"/>
      <c r="E4382" s="52"/>
      <c r="F4382" s="52"/>
      <c r="G4382" s="112"/>
      <c r="H4382" s="58"/>
    </row>
    <row r="4383" spans="2:8" x14ac:dyDescent="0.2">
      <c r="B4383" s="107"/>
      <c r="C4383" s="106"/>
      <c r="D4383" s="114"/>
      <c r="E4383" s="52"/>
      <c r="F4383" s="52"/>
      <c r="G4383" s="112"/>
      <c r="H4383" s="58"/>
    </row>
    <row r="4384" spans="2:8" x14ac:dyDescent="0.2">
      <c r="B4384" s="107"/>
      <c r="C4384" s="106"/>
      <c r="D4384" s="114"/>
      <c r="E4384" s="52"/>
      <c r="F4384" s="52"/>
      <c r="G4384" s="112"/>
      <c r="H4384" s="58"/>
    </row>
    <row r="4385" spans="2:8" x14ac:dyDescent="0.2">
      <c r="B4385" s="107"/>
      <c r="C4385" s="106"/>
      <c r="D4385" s="114"/>
      <c r="E4385" s="52"/>
      <c r="F4385" s="52"/>
      <c r="G4385" s="112"/>
      <c r="H4385" s="58"/>
    </row>
    <row r="4386" spans="2:8" x14ac:dyDescent="0.2">
      <c r="B4386" s="107"/>
      <c r="C4386" s="106"/>
      <c r="D4386" s="114"/>
      <c r="E4386" s="52"/>
      <c r="F4386" s="52"/>
      <c r="G4386" s="112"/>
      <c r="H4386" s="58"/>
    </row>
    <row r="4387" spans="2:8" x14ac:dyDescent="0.2">
      <c r="B4387" s="107"/>
      <c r="C4387" s="106"/>
      <c r="D4387" s="114"/>
      <c r="E4387" s="52"/>
      <c r="F4387" s="52"/>
      <c r="G4387" s="112"/>
      <c r="H4387" s="58"/>
    </row>
    <row r="4388" spans="2:8" x14ac:dyDescent="0.2">
      <c r="B4388" s="107"/>
      <c r="C4388" s="106"/>
      <c r="D4388" s="114"/>
      <c r="E4388" s="52"/>
      <c r="F4388" s="52"/>
      <c r="G4388" s="112"/>
      <c r="H4388" s="58"/>
    </row>
    <row r="4389" spans="2:8" x14ac:dyDescent="0.2">
      <c r="B4389" s="107"/>
      <c r="C4389" s="106"/>
      <c r="D4389" s="114"/>
      <c r="E4389" s="52"/>
      <c r="F4389" s="52"/>
      <c r="G4389" s="112"/>
      <c r="H4389" s="58"/>
    </row>
    <row r="4390" spans="2:8" x14ac:dyDescent="0.2">
      <c r="B4390" s="107"/>
      <c r="C4390" s="106"/>
      <c r="D4390" s="114"/>
      <c r="E4390" s="52"/>
      <c r="F4390" s="52"/>
      <c r="G4390" s="112"/>
      <c r="H4390" s="58"/>
    </row>
    <row r="4391" spans="2:8" x14ac:dyDescent="0.2">
      <c r="B4391" s="107"/>
      <c r="C4391" s="106"/>
      <c r="D4391" s="114"/>
      <c r="E4391" s="52"/>
      <c r="F4391" s="52"/>
      <c r="G4391" s="112"/>
      <c r="H4391" s="58"/>
    </row>
    <row r="4392" spans="2:8" x14ac:dyDescent="0.2">
      <c r="B4392" s="105"/>
      <c r="C4392" s="106"/>
      <c r="D4392" s="114"/>
      <c r="E4392" s="52"/>
      <c r="F4392" s="52"/>
      <c r="G4392" s="112"/>
      <c r="H4392" s="58"/>
    </row>
    <row r="4393" spans="2:8" x14ac:dyDescent="0.2">
      <c r="B4393" s="107"/>
      <c r="C4393" s="106"/>
      <c r="D4393" s="114"/>
      <c r="E4393" s="52"/>
      <c r="F4393" s="52"/>
      <c r="G4393" s="112"/>
      <c r="H4393" s="58"/>
    </row>
    <row r="4394" spans="2:8" x14ac:dyDescent="0.2">
      <c r="B4394" s="107"/>
      <c r="C4394" s="106"/>
      <c r="D4394" s="114"/>
      <c r="E4394" s="52"/>
      <c r="F4394" s="52"/>
      <c r="G4394" s="112"/>
      <c r="H4394" s="58"/>
    </row>
    <row r="4395" spans="2:8" x14ac:dyDescent="0.2">
      <c r="B4395" s="107"/>
      <c r="C4395" s="106"/>
      <c r="D4395" s="114"/>
      <c r="E4395" s="52"/>
      <c r="F4395" s="52"/>
      <c r="G4395" s="112"/>
      <c r="H4395" s="58"/>
    </row>
    <row r="4396" spans="2:8" x14ac:dyDescent="0.2">
      <c r="B4396" s="107"/>
      <c r="C4396" s="106"/>
      <c r="D4396" s="114"/>
      <c r="E4396" s="52"/>
      <c r="F4396" s="52"/>
      <c r="G4396" s="112"/>
      <c r="H4396" s="58"/>
    </row>
    <row r="4397" spans="2:8" x14ac:dyDescent="0.2">
      <c r="B4397" s="107"/>
      <c r="C4397" s="106"/>
      <c r="D4397" s="114"/>
      <c r="E4397" s="52"/>
      <c r="F4397" s="52"/>
      <c r="G4397" s="112"/>
      <c r="H4397" s="58"/>
    </row>
    <row r="4398" spans="2:8" x14ac:dyDescent="0.2">
      <c r="B4398" s="107"/>
      <c r="C4398" s="106"/>
      <c r="D4398" s="114"/>
      <c r="E4398" s="52"/>
      <c r="F4398" s="52"/>
      <c r="G4398" s="112"/>
      <c r="H4398" s="58"/>
    </row>
    <row r="4399" spans="2:8" x14ac:dyDescent="0.2">
      <c r="B4399" s="107"/>
      <c r="C4399" s="106"/>
      <c r="D4399" s="114"/>
      <c r="E4399" s="52"/>
      <c r="F4399" s="52"/>
      <c r="G4399" s="112"/>
      <c r="H4399" s="58"/>
    </row>
    <row r="4400" spans="2:8" x14ac:dyDescent="0.2">
      <c r="B4400" s="107"/>
      <c r="C4400" s="106"/>
      <c r="D4400" s="114"/>
      <c r="E4400" s="52"/>
      <c r="F4400" s="52"/>
      <c r="G4400" s="112"/>
      <c r="H4400" s="58"/>
    </row>
    <row r="4401" spans="2:8" x14ac:dyDescent="0.2">
      <c r="B4401" s="107"/>
      <c r="C4401" s="106"/>
      <c r="D4401" s="114"/>
      <c r="E4401" s="52"/>
      <c r="F4401" s="52"/>
      <c r="G4401" s="112"/>
      <c r="H4401" s="58"/>
    </row>
    <row r="4402" spans="2:8" x14ac:dyDescent="0.2">
      <c r="B4402" s="107"/>
      <c r="C4402" s="106"/>
      <c r="D4402" s="114"/>
      <c r="E4402" s="52"/>
      <c r="F4402" s="52"/>
      <c r="G4402" s="112"/>
      <c r="H4402" s="58"/>
    </row>
    <row r="4403" spans="2:8" x14ac:dyDescent="0.2">
      <c r="B4403" s="107"/>
      <c r="C4403" s="106"/>
      <c r="D4403" s="114"/>
      <c r="E4403" s="52"/>
      <c r="F4403" s="52"/>
      <c r="G4403" s="112"/>
      <c r="H4403" s="58"/>
    </row>
    <row r="4404" spans="2:8" x14ac:dyDescent="0.2">
      <c r="B4404" s="107"/>
      <c r="C4404" s="106"/>
      <c r="D4404" s="114"/>
      <c r="E4404" s="52"/>
      <c r="F4404" s="52"/>
      <c r="G4404" s="112"/>
      <c r="H4404" s="58"/>
    </row>
    <row r="4405" spans="2:8" x14ac:dyDescent="0.2">
      <c r="B4405" s="107"/>
      <c r="C4405" s="106"/>
      <c r="D4405" s="114"/>
      <c r="E4405" s="52"/>
      <c r="F4405" s="52"/>
      <c r="G4405" s="112"/>
      <c r="H4405" s="58"/>
    </row>
    <row r="4406" spans="2:8" x14ac:dyDescent="0.2">
      <c r="B4406" s="105"/>
      <c r="C4406" s="106"/>
      <c r="D4406" s="114"/>
      <c r="E4406" s="52"/>
      <c r="F4406" s="52"/>
      <c r="G4406" s="112"/>
      <c r="H4406" s="58"/>
    </row>
    <row r="4407" spans="2:8" x14ac:dyDescent="0.2">
      <c r="B4407" s="107"/>
      <c r="C4407" s="106"/>
      <c r="D4407" s="114"/>
      <c r="E4407" s="52"/>
      <c r="F4407" s="52"/>
      <c r="G4407" s="112"/>
      <c r="H4407" s="58"/>
    </row>
    <row r="4408" spans="2:8" x14ac:dyDescent="0.2">
      <c r="B4408" s="107"/>
      <c r="C4408" s="106"/>
      <c r="D4408" s="114"/>
      <c r="E4408" s="52"/>
      <c r="F4408" s="52"/>
      <c r="G4408" s="112"/>
      <c r="H4408" s="58"/>
    </row>
    <row r="4409" spans="2:8" x14ac:dyDescent="0.2">
      <c r="B4409" s="107"/>
      <c r="C4409" s="106"/>
      <c r="D4409" s="114"/>
      <c r="E4409" s="52"/>
      <c r="F4409" s="52"/>
      <c r="G4409" s="112"/>
      <c r="H4409" s="58"/>
    </row>
    <row r="4410" spans="2:8" x14ac:dyDescent="0.2">
      <c r="B4410" s="107"/>
      <c r="C4410" s="106"/>
      <c r="D4410" s="114"/>
      <c r="E4410" s="52"/>
      <c r="F4410" s="52"/>
      <c r="G4410" s="112"/>
      <c r="H4410" s="58"/>
    </row>
    <row r="4411" spans="2:8" x14ac:dyDescent="0.2">
      <c r="B4411" s="107"/>
      <c r="C4411" s="106"/>
      <c r="D4411" s="114"/>
      <c r="E4411" s="52"/>
      <c r="F4411" s="52"/>
      <c r="G4411" s="112"/>
      <c r="H4411" s="58"/>
    </row>
    <row r="4412" spans="2:8" x14ac:dyDescent="0.2">
      <c r="B4412" s="107"/>
      <c r="C4412" s="106"/>
      <c r="D4412" s="114"/>
      <c r="E4412" s="52"/>
      <c r="F4412" s="52"/>
      <c r="G4412" s="112"/>
      <c r="H4412" s="58"/>
    </row>
    <row r="4413" spans="2:8" x14ac:dyDescent="0.2">
      <c r="B4413" s="107"/>
      <c r="C4413" s="106"/>
      <c r="D4413" s="114"/>
      <c r="E4413" s="52"/>
      <c r="F4413" s="52"/>
      <c r="G4413" s="112"/>
      <c r="H4413" s="58"/>
    </row>
    <row r="4414" spans="2:8" x14ac:dyDescent="0.2">
      <c r="B4414" s="107"/>
      <c r="C4414" s="106"/>
      <c r="D4414" s="114"/>
      <c r="E4414" s="52"/>
      <c r="F4414" s="52"/>
      <c r="G4414" s="112"/>
      <c r="H4414" s="58"/>
    </row>
    <row r="4415" spans="2:8" x14ac:dyDescent="0.2">
      <c r="B4415" s="107"/>
      <c r="C4415" s="106"/>
      <c r="D4415" s="114"/>
      <c r="E4415" s="52"/>
      <c r="F4415" s="52"/>
      <c r="G4415" s="112"/>
      <c r="H4415" s="58"/>
    </row>
    <row r="4416" spans="2:8" x14ac:dyDescent="0.2">
      <c r="B4416" s="107"/>
      <c r="C4416" s="106"/>
      <c r="D4416" s="114"/>
      <c r="E4416" s="52"/>
      <c r="F4416" s="52"/>
      <c r="G4416" s="112"/>
      <c r="H4416" s="58"/>
    </row>
    <row r="4417" spans="2:8" x14ac:dyDescent="0.2">
      <c r="B4417" s="107"/>
      <c r="C4417" s="106"/>
      <c r="D4417" s="114"/>
      <c r="E4417" s="52"/>
      <c r="F4417" s="52"/>
      <c r="G4417" s="112"/>
      <c r="H4417" s="58"/>
    </row>
    <row r="4418" spans="2:8" x14ac:dyDescent="0.2">
      <c r="B4418" s="107"/>
      <c r="C4418" s="106"/>
      <c r="D4418" s="114"/>
      <c r="E4418" s="52"/>
      <c r="F4418" s="52"/>
      <c r="G4418" s="112"/>
      <c r="H4418" s="58"/>
    </row>
    <row r="4419" spans="2:8" x14ac:dyDescent="0.2">
      <c r="B4419" s="107"/>
      <c r="C4419" s="106"/>
      <c r="D4419" s="114"/>
      <c r="E4419" s="52"/>
      <c r="F4419" s="52"/>
      <c r="G4419" s="112"/>
      <c r="H4419" s="58"/>
    </row>
    <row r="4420" spans="2:8" x14ac:dyDescent="0.2">
      <c r="B4420" s="107"/>
      <c r="C4420" s="106"/>
      <c r="D4420" s="114"/>
      <c r="E4420" s="52"/>
      <c r="F4420" s="52"/>
      <c r="G4420" s="112"/>
      <c r="H4420" s="58"/>
    </row>
    <row r="4421" spans="2:8" x14ac:dyDescent="0.2">
      <c r="B4421" s="107"/>
      <c r="C4421" s="106"/>
      <c r="D4421" s="114"/>
      <c r="E4421" s="52"/>
      <c r="F4421" s="52"/>
      <c r="G4421" s="112"/>
      <c r="H4421" s="58"/>
    </row>
    <row r="4422" spans="2:8" x14ac:dyDescent="0.2">
      <c r="B4422" s="107"/>
      <c r="C4422" s="106"/>
      <c r="D4422" s="114"/>
      <c r="E4422" s="52"/>
      <c r="F4422" s="52"/>
      <c r="G4422" s="112"/>
      <c r="H4422" s="58"/>
    </row>
    <row r="4423" spans="2:8" x14ac:dyDescent="0.2">
      <c r="B4423" s="107"/>
      <c r="C4423" s="106"/>
      <c r="D4423" s="114"/>
      <c r="E4423" s="52"/>
      <c r="F4423" s="52"/>
      <c r="G4423" s="112"/>
      <c r="H4423" s="58"/>
    </row>
    <row r="4424" spans="2:8" x14ac:dyDescent="0.2">
      <c r="B4424" s="107"/>
      <c r="C4424" s="106"/>
      <c r="D4424" s="114"/>
      <c r="E4424" s="52"/>
      <c r="F4424" s="52"/>
      <c r="G4424" s="112"/>
      <c r="H4424" s="58"/>
    </row>
    <row r="4425" spans="2:8" x14ac:dyDescent="0.2">
      <c r="B4425" s="107"/>
      <c r="C4425" s="106"/>
      <c r="D4425" s="114"/>
      <c r="E4425" s="52"/>
      <c r="F4425" s="52"/>
      <c r="G4425" s="112"/>
      <c r="H4425" s="58"/>
    </row>
    <row r="4426" spans="2:8" x14ac:dyDescent="0.2">
      <c r="B4426" s="107"/>
      <c r="C4426" s="106"/>
      <c r="D4426" s="114"/>
      <c r="E4426" s="52"/>
      <c r="F4426" s="52"/>
      <c r="G4426" s="112"/>
      <c r="H4426" s="58"/>
    </row>
    <row r="4427" spans="2:8" x14ac:dyDescent="0.2">
      <c r="B4427" s="107"/>
      <c r="C4427" s="106"/>
      <c r="D4427" s="114"/>
      <c r="E4427" s="52"/>
      <c r="F4427" s="52"/>
      <c r="G4427" s="112"/>
      <c r="H4427" s="58"/>
    </row>
    <row r="4428" spans="2:8" x14ac:dyDescent="0.2">
      <c r="B4428" s="107"/>
      <c r="C4428" s="106"/>
      <c r="D4428" s="114"/>
      <c r="E4428" s="52"/>
      <c r="F4428" s="52"/>
      <c r="G4428" s="112"/>
      <c r="H4428" s="58"/>
    </row>
    <row r="4429" spans="2:8" x14ac:dyDescent="0.2">
      <c r="B4429" s="107"/>
      <c r="C4429" s="106"/>
      <c r="D4429" s="114"/>
      <c r="E4429" s="52"/>
      <c r="F4429" s="52"/>
      <c r="G4429" s="112"/>
      <c r="H4429" s="58"/>
    </row>
    <row r="4430" spans="2:8" x14ac:dyDescent="0.2">
      <c r="B4430" s="107"/>
      <c r="C4430" s="106"/>
      <c r="D4430" s="114"/>
      <c r="E4430" s="52"/>
      <c r="F4430" s="52"/>
      <c r="G4430" s="112"/>
      <c r="H4430" s="58"/>
    </row>
    <row r="4431" spans="2:8" x14ac:dyDescent="0.2">
      <c r="B4431" s="105"/>
      <c r="C4431" s="106"/>
      <c r="D4431" s="114"/>
      <c r="E4431" s="52"/>
      <c r="F4431" s="52"/>
      <c r="G4431" s="112"/>
      <c r="H4431" s="58"/>
    </row>
    <row r="4432" spans="2:8" x14ac:dyDescent="0.2">
      <c r="B4432" s="107"/>
      <c r="C4432" s="106"/>
      <c r="D4432" s="114"/>
      <c r="E4432" s="52"/>
      <c r="F4432" s="52"/>
      <c r="G4432" s="112"/>
      <c r="H4432" s="58"/>
    </row>
    <row r="4433" spans="2:8" x14ac:dyDescent="0.2">
      <c r="B4433" s="107"/>
      <c r="C4433" s="106"/>
      <c r="D4433" s="114"/>
      <c r="E4433" s="52"/>
      <c r="F4433" s="52"/>
      <c r="G4433" s="112"/>
      <c r="H4433" s="58"/>
    </row>
    <row r="4434" spans="2:8" x14ac:dyDescent="0.2">
      <c r="B4434" s="107"/>
      <c r="C4434" s="106"/>
      <c r="D4434" s="114"/>
      <c r="E4434" s="52"/>
      <c r="F4434" s="52"/>
      <c r="G4434" s="112"/>
      <c r="H4434" s="58"/>
    </row>
    <row r="4435" spans="2:8" x14ac:dyDescent="0.2">
      <c r="B4435" s="107"/>
      <c r="C4435" s="106"/>
      <c r="D4435" s="114"/>
      <c r="E4435" s="52"/>
      <c r="F4435" s="52"/>
      <c r="G4435" s="112"/>
      <c r="H4435" s="58"/>
    </row>
    <row r="4436" spans="2:8" x14ac:dyDescent="0.2">
      <c r="B4436" s="107"/>
      <c r="C4436" s="106"/>
      <c r="D4436" s="114"/>
      <c r="E4436" s="52"/>
      <c r="F4436" s="52"/>
      <c r="G4436" s="112"/>
      <c r="H4436" s="58"/>
    </row>
    <row r="4437" spans="2:8" x14ac:dyDescent="0.2">
      <c r="B4437" s="107"/>
      <c r="C4437" s="106"/>
      <c r="D4437" s="114"/>
      <c r="E4437" s="52"/>
      <c r="F4437" s="52"/>
      <c r="G4437" s="112"/>
      <c r="H4437" s="58"/>
    </row>
    <row r="4438" spans="2:8" x14ac:dyDescent="0.2">
      <c r="B4438" s="107"/>
      <c r="C4438" s="106"/>
      <c r="D4438" s="114"/>
      <c r="E4438" s="52"/>
      <c r="F4438" s="52"/>
      <c r="G4438" s="112"/>
      <c r="H4438" s="58"/>
    </row>
    <row r="4439" spans="2:8" x14ac:dyDescent="0.2">
      <c r="B4439" s="107"/>
      <c r="C4439" s="106"/>
      <c r="D4439" s="114"/>
      <c r="E4439" s="52"/>
      <c r="F4439" s="52"/>
      <c r="G4439" s="112"/>
      <c r="H4439" s="58"/>
    </row>
    <row r="4440" spans="2:8" x14ac:dyDescent="0.2">
      <c r="B4440" s="107"/>
      <c r="C4440" s="106"/>
      <c r="D4440" s="114"/>
      <c r="E4440" s="52"/>
      <c r="F4440" s="52"/>
      <c r="G4440" s="112"/>
      <c r="H4440" s="58"/>
    </row>
    <row r="4441" spans="2:8" x14ac:dyDescent="0.2">
      <c r="B4441" s="107"/>
      <c r="C4441" s="106"/>
      <c r="D4441" s="114"/>
      <c r="E4441" s="52"/>
      <c r="F4441" s="52"/>
      <c r="G4441" s="112"/>
      <c r="H4441" s="58"/>
    </row>
    <row r="4442" spans="2:8" x14ac:dyDescent="0.2">
      <c r="B4442" s="107"/>
      <c r="C4442" s="106"/>
      <c r="D4442" s="114"/>
      <c r="E4442" s="52"/>
      <c r="F4442" s="52"/>
      <c r="G4442" s="112"/>
      <c r="H4442" s="58"/>
    </row>
    <row r="4443" spans="2:8" x14ac:dyDescent="0.2">
      <c r="B4443" s="107"/>
      <c r="C4443" s="106"/>
      <c r="D4443" s="114"/>
      <c r="E4443" s="52"/>
      <c r="F4443" s="52"/>
      <c r="G4443" s="112"/>
      <c r="H4443" s="58"/>
    </row>
    <row r="4444" spans="2:8" x14ac:dyDescent="0.2">
      <c r="B4444" s="107"/>
      <c r="C4444" s="106"/>
      <c r="D4444" s="114"/>
      <c r="E4444" s="52"/>
      <c r="F4444" s="52"/>
      <c r="G4444" s="112"/>
      <c r="H4444" s="58"/>
    </row>
    <row r="4445" spans="2:8" x14ac:dyDescent="0.2">
      <c r="B4445" s="107"/>
      <c r="C4445" s="106"/>
      <c r="D4445" s="114"/>
      <c r="E4445" s="52"/>
      <c r="F4445" s="52"/>
      <c r="G4445" s="112"/>
      <c r="H4445" s="58"/>
    </row>
    <row r="4446" spans="2:8" x14ac:dyDescent="0.2">
      <c r="B4446" s="107"/>
      <c r="C4446" s="106"/>
      <c r="D4446" s="114"/>
      <c r="E4446" s="52"/>
      <c r="F4446" s="52"/>
      <c r="G4446" s="112"/>
      <c r="H4446" s="58"/>
    </row>
    <row r="4447" spans="2:8" x14ac:dyDescent="0.2">
      <c r="B4447" s="107"/>
      <c r="C4447" s="106"/>
      <c r="D4447" s="114"/>
      <c r="E4447" s="52"/>
      <c r="F4447" s="52"/>
      <c r="G4447" s="112"/>
      <c r="H4447" s="58"/>
    </row>
    <row r="4448" spans="2:8" x14ac:dyDescent="0.2">
      <c r="B4448" s="105"/>
      <c r="C4448" s="106"/>
      <c r="D4448" s="114"/>
      <c r="E4448" s="52"/>
      <c r="F4448" s="52"/>
      <c r="G4448" s="112"/>
      <c r="H4448" s="58"/>
    </row>
    <row r="4449" spans="2:8" x14ac:dyDescent="0.2">
      <c r="B4449" s="107"/>
      <c r="C4449" s="106"/>
      <c r="D4449" s="114"/>
      <c r="E4449" s="52"/>
      <c r="F4449" s="52"/>
      <c r="G4449" s="112"/>
      <c r="H4449" s="58"/>
    </row>
    <row r="4450" spans="2:8" x14ac:dyDescent="0.2">
      <c r="B4450" s="107"/>
      <c r="C4450" s="106"/>
      <c r="D4450" s="114"/>
      <c r="E4450" s="52"/>
      <c r="F4450" s="52"/>
      <c r="G4450" s="112"/>
      <c r="H4450" s="58"/>
    </row>
    <row r="4451" spans="2:8" x14ac:dyDescent="0.2">
      <c r="B4451" s="107"/>
      <c r="C4451" s="106"/>
      <c r="D4451" s="114"/>
      <c r="E4451" s="52"/>
      <c r="F4451" s="52"/>
      <c r="G4451" s="112"/>
      <c r="H4451" s="58"/>
    </row>
    <row r="4452" spans="2:8" x14ac:dyDescent="0.2">
      <c r="B4452" s="107"/>
      <c r="C4452" s="106"/>
      <c r="D4452" s="114"/>
      <c r="E4452" s="52"/>
      <c r="F4452" s="52"/>
      <c r="G4452" s="112"/>
      <c r="H4452" s="58"/>
    </row>
    <row r="4453" spans="2:8" x14ac:dyDescent="0.2">
      <c r="B4453" s="107"/>
      <c r="C4453" s="106"/>
      <c r="D4453" s="114"/>
      <c r="E4453" s="52"/>
      <c r="F4453" s="52"/>
      <c r="G4453" s="112"/>
      <c r="H4453" s="58"/>
    </row>
    <row r="4454" spans="2:8" x14ac:dyDescent="0.2">
      <c r="B4454" s="107"/>
      <c r="C4454" s="106"/>
      <c r="D4454" s="114"/>
      <c r="E4454" s="52"/>
      <c r="F4454" s="52"/>
      <c r="G4454" s="112"/>
      <c r="H4454" s="58"/>
    </row>
    <row r="4455" spans="2:8" x14ac:dyDescent="0.2">
      <c r="B4455" s="107"/>
      <c r="C4455" s="106"/>
      <c r="D4455" s="114"/>
      <c r="E4455" s="52"/>
      <c r="F4455" s="52"/>
      <c r="G4455" s="112"/>
      <c r="H4455" s="58"/>
    </row>
    <row r="4456" spans="2:8" x14ac:dyDescent="0.2">
      <c r="B4456" s="107"/>
      <c r="C4456" s="106"/>
      <c r="D4456" s="114"/>
      <c r="E4456" s="52"/>
      <c r="F4456" s="52"/>
      <c r="G4456" s="112"/>
      <c r="H4456" s="58"/>
    </row>
    <row r="4457" spans="2:8" x14ac:dyDescent="0.2">
      <c r="B4457" s="107"/>
      <c r="C4457" s="106"/>
      <c r="D4457" s="114"/>
      <c r="E4457" s="52"/>
      <c r="F4457" s="52"/>
      <c r="G4457" s="112"/>
      <c r="H4457" s="58"/>
    </row>
    <row r="4458" spans="2:8" x14ac:dyDescent="0.2">
      <c r="B4458" s="107"/>
      <c r="C4458" s="106"/>
      <c r="D4458" s="114"/>
      <c r="E4458" s="52"/>
      <c r="F4458" s="52"/>
      <c r="G4458" s="112"/>
      <c r="H4458" s="58"/>
    </row>
    <row r="4459" spans="2:8" x14ac:dyDescent="0.2">
      <c r="B4459" s="107"/>
      <c r="C4459" s="106"/>
      <c r="D4459" s="114"/>
      <c r="E4459" s="52"/>
      <c r="F4459" s="52"/>
      <c r="G4459" s="112"/>
      <c r="H4459" s="58"/>
    </row>
    <row r="4460" spans="2:8" x14ac:dyDescent="0.2">
      <c r="B4460" s="107"/>
      <c r="C4460" s="106"/>
      <c r="D4460" s="114"/>
      <c r="E4460" s="52"/>
      <c r="F4460" s="52"/>
      <c r="G4460" s="112"/>
      <c r="H4460" s="58"/>
    </row>
    <row r="4461" spans="2:8" x14ac:dyDescent="0.2">
      <c r="B4461" s="107"/>
      <c r="C4461" s="106"/>
      <c r="D4461" s="114"/>
      <c r="E4461" s="52"/>
      <c r="F4461" s="52"/>
      <c r="G4461" s="112"/>
      <c r="H4461" s="58"/>
    </row>
    <row r="4462" spans="2:8" x14ac:dyDescent="0.2">
      <c r="B4462" s="107"/>
      <c r="C4462" s="106"/>
      <c r="D4462" s="114"/>
      <c r="E4462" s="52"/>
      <c r="F4462" s="52"/>
      <c r="G4462" s="112"/>
      <c r="H4462" s="58"/>
    </row>
    <row r="4463" spans="2:8" x14ac:dyDescent="0.2">
      <c r="B4463" s="107"/>
      <c r="C4463" s="106"/>
      <c r="D4463" s="114"/>
      <c r="E4463" s="52"/>
      <c r="F4463" s="52"/>
      <c r="G4463" s="112"/>
      <c r="H4463" s="58"/>
    </row>
    <row r="4464" spans="2:8" x14ac:dyDescent="0.2">
      <c r="B4464" s="107"/>
      <c r="C4464" s="106"/>
      <c r="D4464" s="114"/>
      <c r="E4464" s="52"/>
      <c r="F4464" s="52"/>
      <c r="G4464" s="112"/>
      <c r="H4464" s="58"/>
    </row>
    <row r="4465" spans="2:8" x14ac:dyDescent="0.2">
      <c r="B4465" s="105"/>
      <c r="C4465" s="106"/>
      <c r="D4465" s="114"/>
      <c r="E4465" s="52"/>
      <c r="F4465" s="52"/>
      <c r="G4465" s="112"/>
      <c r="H4465" s="58"/>
    </row>
    <row r="4466" spans="2:8" x14ac:dyDescent="0.2">
      <c r="B4466" s="107"/>
      <c r="C4466" s="106"/>
      <c r="D4466" s="114"/>
      <c r="E4466" s="52"/>
      <c r="F4466" s="52"/>
      <c r="G4466" s="112"/>
      <c r="H4466" s="58"/>
    </row>
    <row r="4467" spans="2:8" x14ac:dyDescent="0.2">
      <c r="B4467" s="107"/>
      <c r="C4467" s="106"/>
      <c r="D4467" s="114"/>
      <c r="E4467" s="52"/>
      <c r="F4467" s="52"/>
      <c r="G4467" s="112"/>
      <c r="H4467" s="58"/>
    </row>
    <row r="4468" spans="2:8" x14ac:dyDescent="0.2">
      <c r="B4468" s="107"/>
      <c r="C4468" s="106"/>
      <c r="D4468" s="114"/>
      <c r="E4468" s="52"/>
      <c r="F4468" s="52"/>
      <c r="G4468" s="112"/>
      <c r="H4468" s="58"/>
    </row>
    <row r="4469" spans="2:8" x14ac:dyDescent="0.2">
      <c r="B4469" s="107"/>
      <c r="C4469" s="106"/>
      <c r="D4469" s="114"/>
      <c r="E4469" s="52"/>
      <c r="F4469" s="52"/>
      <c r="G4469" s="112"/>
      <c r="H4469" s="58"/>
    </row>
    <row r="4470" spans="2:8" x14ac:dyDescent="0.2">
      <c r="B4470" s="107"/>
      <c r="C4470" s="106"/>
      <c r="D4470" s="114"/>
      <c r="E4470" s="52"/>
      <c r="F4470" s="52"/>
      <c r="G4470" s="112"/>
      <c r="H4470" s="58"/>
    </row>
    <row r="4471" spans="2:8" x14ac:dyDescent="0.2">
      <c r="B4471" s="107"/>
      <c r="C4471" s="106"/>
      <c r="D4471" s="114"/>
      <c r="E4471" s="52"/>
      <c r="F4471" s="52"/>
      <c r="G4471" s="112"/>
      <c r="H4471" s="58"/>
    </row>
    <row r="4472" spans="2:8" x14ac:dyDescent="0.2">
      <c r="B4472" s="107"/>
      <c r="C4472" s="106"/>
      <c r="D4472" s="114"/>
      <c r="E4472" s="52"/>
      <c r="F4472" s="52"/>
      <c r="G4472" s="112"/>
      <c r="H4472" s="58"/>
    </row>
    <row r="4473" spans="2:8" x14ac:dyDescent="0.2">
      <c r="B4473" s="107"/>
      <c r="C4473" s="106"/>
      <c r="D4473" s="114"/>
      <c r="E4473" s="52"/>
      <c r="F4473" s="52"/>
      <c r="G4473" s="112"/>
      <c r="H4473" s="58"/>
    </row>
    <row r="4474" spans="2:8" x14ac:dyDescent="0.2">
      <c r="B4474" s="107"/>
      <c r="C4474" s="106"/>
      <c r="D4474" s="114"/>
      <c r="E4474" s="52"/>
      <c r="F4474" s="52"/>
      <c r="G4474" s="112"/>
      <c r="H4474" s="58"/>
    </row>
    <row r="4475" spans="2:8" x14ac:dyDescent="0.2">
      <c r="B4475" s="107"/>
      <c r="C4475" s="106"/>
      <c r="D4475" s="114"/>
      <c r="E4475" s="52"/>
      <c r="F4475" s="52"/>
      <c r="G4475" s="112"/>
      <c r="H4475" s="58"/>
    </row>
    <row r="4476" spans="2:8" x14ac:dyDescent="0.2">
      <c r="B4476" s="107"/>
      <c r="C4476" s="106"/>
      <c r="D4476" s="114"/>
      <c r="E4476" s="52"/>
      <c r="F4476" s="52"/>
      <c r="G4476" s="112"/>
      <c r="H4476" s="58"/>
    </row>
    <row r="4477" spans="2:8" x14ac:dyDescent="0.2">
      <c r="B4477" s="107"/>
      <c r="C4477" s="106"/>
      <c r="D4477" s="114"/>
      <c r="E4477" s="52"/>
      <c r="F4477" s="52"/>
      <c r="G4477" s="112"/>
      <c r="H4477" s="58"/>
    </row>
    <row r="4478" spans="2:8" x14ac:dyDescent="0.2">
      <c r="B4478" s="107"/>
      <c r="C4478" s="106"/>
      <c r="D4478" s="114"/>
      <c r="E4478" s="52"/>
      <c r="F4478" s="52"/>
      <c r="G4478" s="112"/>
      <c r="H4478" s="58"/>
    </row>
    <row r="4479" spans="2:8" x14ac:dyDescent="0.2">
      <c r="B4479" s="107"/>
      <c r="C4479" s="106"/>
      <c r="D4479" s="114"/>
      <c r="E4479" s="52"/>
      <c r="F4479" s="52"/>
      <c r="G4479" s="112"/>
      <c r="H4479" s="58"/>
    </row>
    <row r="4480" spans="2:8" x14ac:dyDescent="0.2">
      <c r="B4480" s="107"/>
      <c r="C4480" s="106"/>
      <c r="D4480" s="114"/>
      <c r="E4480" s="52"/>
      <c r="F4480" s="52"/>
      <c r="G4480" s="112"/>
      <c r="H4480" s="58"/>
    </row>
    <row r="4481" spans="2:8" x14ac:dyDescent="0.2">
      <c r="B4481" s="105"/>
      <c r="C4481" s="106"/>
      <c r="D4481" s="114"/>
      <c r="E4481" s="52"/>
      <c r="F4481" s="52"/>
      <c r="G4481" s="112"/>
      <c r="H4481" s="58"/>
    </row>
    <row r="4482" spans="2:8" x14ac:dyDescent="0.2">
      <c r="B4482" s="107"/>
      <c r="C4482" s="106"/>
      <c r="D4482" s="114"/>
      <c r="E4482" s="52"/>
      <c r="F4482" s="52"/>
      <c r="G4482" s="112"/>
      <c r="H4482" s="58"/>
    </row>
    <row r="4483" spans="2:8" x14ac:dyDescent="0.2">
      <c r="B4483" s="107"/>
      <c r="C4483" s="106"/>
      <c r="D4483" s="114"/>
      <c r="E4483" s="52"/>
      <c r="F4483" s="52"/>
      <c r="G4483" s="112"/>
      <c r="H4483" s="58"/>
    </row>
    <row r="4484" spans="2:8" x14ac:dyDescent="0.2">
      <c r="B4484" s="107"/>
      <c r="C4484" s="106"/>
      <c r="D4484" s="114"/>
      <c r="E4484" s="52"/>
      <c r="F4484" s="52"/>
      <c r="G4484" s="112"/>
      <c r="H4484" s="58"/>
    </row>
    <row r="4485" spans="2:8" x14ac:dyDescent="0.2">
      <c r="B4485" s="107"/>
      <c r="C4485" s="106"/>
      <c r="D4485" s="114"/>
      <c r="E4485" s="52"/>
      <c r="F4485" s="52"/>
      <c r="G4485" s="112"/>
      <c r="H4485" s="58"/>
    </row>
    <row r="4486" spans="2:8" x14ac:dyDescent="0.2">
      <c r="B4486" s="107"/>
      <c r="C4486" s="106"/>
      <c r="D4486" s="114"/>
      <c r="E4486" s="52"/>
      <c r="F4486" s="52"/>
      <c r="G4486" s="112"/>
      <c r="H4486" s="58"/>
    </row>
    <row r="4487" spans="2:8" x14ac:dyDescent="0.2">
      <c r="B4487" s="107"/>
      <c r="C4487" s="106"/>
      <c r="D4487" s="114"/>
      <c r="E4487" s="52"/>
      <c r="F4487" s="52"/>
      <c r="G4487" s="112"/>
      <c r="H4487" s="58"/>
    </row>
    <row r="4488" spans="2:8" x14ac:dyDescent="0.2">
      <c r="B4488" s="107"/>
      <c r="C4488" s="106"/>
      <c r="D4488" s="114"/>
      <c r="E4488" s="52"/>
      <c r="F4488" s="52"/>
      <c r="G4488" s="112"/>
      <c r="H4488" s="58"/>
    </row>
    <row r="4489" spans="2:8" x14ac:dyDescent="0.2">
      <c r="B4489" s="107"/>
      <c r="C4489" s="106"/>
      <c r="D4489" s="114"/>
      <c r="E4489" s="52"/>
      <c r="F4489" s="52"/>
      <c r="G4489" s="112"/>
      <c r="H4489" s="58"/>
    </row>
    <row r="4490" spans="2:8" x14ac:dyDescent="0.2">
      <c r="B4490" s="107"/>
      <c r="C4490" s="106"/>
      <c r="D4490" s="114"/>
      <c r="E4490" s="52"/>
      <c r="F4490" s="52"/>
      <c r="G4490" s="112"/>
      <c r="H4490" s="58"/>
    </row>
    <row r="4491" spans="2:8" x14ac:dyDescent="0.2">
      <c r="B4491" s="107"/>
      <c r="C4491" s="106"/>
      <c r="D4491" s="114"/>
      <c r="E4491" s="52"/>
      <c r="F4491" s="52"/>
      <c r="G4491" s="112"/>
      <c r="H4491" s="58"/>
    </row>
    <row r="4492" spans="2:8" x14ac:dyDescent="0.2">
      <c r="B4492" s="107"/>
      <c r="C4492" s="106"/>
      <c r="D4492" s="114"/>
      <c r="E4492" s="52"/>
      <c r="F4492" s="52"/>
      <c r="G4492" s="112"/>
      <c r="H4492" s="58"/>
    </row>
    <row r="4493" spans="2:8" x14ac:dyDescent="0.2">
      <c r="B4493" s="107"/>
      <c r="C4493" s="106"/>
      <c r="D4493" s="114"/>
      <c r="E4493" s="52"/>
      <c r="F4493" s="52"/>
      <c r="G4493" s="112"/>
      <c r="H4493" s="58"/>
    </row>
    <row r="4494" spans="2:8" x14ac:dyDescent="0.2">
      <c r="B4494" s="107"/>
      <c r="C4494" s="106"/>
      <c r="D4494" s="114"/>
      <c r="E4494" s="52"/>
      <c r="F4494" s="52"/>
      <c r="G4494" s="112"/>
      <c r="H4494" s="58"/>
    </row>
    <row r="4495" spans="2:8" x14ac:dyDescent="0.2">
      <c r="B4495" s="107"/>
      <c r="C4495" s="106"/>
      <c r="D4495" s="114"/>
      <c r="E4495" s="52"/>
      <c r="F4495" s="52"/>
      <c r="G4495" s="112"/>
      <c r="H4495" s="58"/>
    </row>
    <row r="4496" spans="2:8" x14ac:dyDescent="0.2">
      <c r="B4496" s="107"/>
      <c r="C4496" s="106"/>
      <c r="D4496" s="114"/>
      <c r="E4496" s="52"/>
      <c r="F4496" s="52"/>
      <c r="G4496" s="112"/>
      <c r="H4496" s="58"/>
    </row>
    <row r="4497" spans="2:8" x14ac:dyDescent="0.2">
      <c r="B4497" s="105"/>
      <c r="C4497" s="106"/>
      <c r="D4497" s="114"/>
      <c r="E4497" s="52"/>
      <c r="F4497" s="52"/>
      <c r="G4497" s="112"/>
      <c r="H4497" s="58"/>
    </row>
    <row r="4498" spans="2:8" x14ac:dyDescent="0.2">
      <c r="B4498" s="107"/>
      <c r="C4498" s="106"/>
      <c r="D4498" s="114"/>
      <c r="E4498" s="52"/>
      <c r="F4498" s="52"/>
      <c r="G4498" s="112"/>
      <c r="H4498" s="58"/>
    </row>
    <row r="4499" spans="2:8" x14ac:dyDescent="0.2">
      <c r="B4499" s="107"/>
      <c r="C4499" s="106"/>
      <c r="D4499" s="114"/>
      <c r="E4499" s="52"/>
      <c r="F4499" s="52"/>
      <c r="G4499" s="112"/>
      <c r="H4499" s="58"/>
    </row>
    <row r="4500" spans="2:8" x14ac:dyDescent="0.2">
      <c r="B4500" s="105"/>
      <c r="C4500" s="106"/>
      <c r="D4500" s="114"/>
      <c r="E4500" s="52"/>
      <c r="F4500" s="52"/>
      <c r="G4500" s="112"/>
      <c r="H4500" s="58"/>
    </row>
    <row r="4501" spans="2:8" x14ac:dyDescent="0.2">
      <c r="B4501" s="107"/>
      <c r="C4501" s="106"/>
      <c r="D4501" s="114"/>
      <c r="E4501" s="52"/>
      <c r="F4501" s="52"/>
      <c r="G4501" s="112"/>
      <c r="H4501" s="58"/>
    </row>
    <row r="4502" spans="2:8" x14ac:dyDescent="0.2">
      <c r="B4502" s="107"/>
      <c r="C4502" s="106"/>
      <c r="D4502" s="114"/>
      <c r="E4502" s="52"/>
      <c r="F4502" s="52"/>
      <c r="G4502" s="112"/>
      <c r="H4502" s="58"/>
    </row>
    <row r="4503" spans="2:8" x14ac:dyDescent="0.2">
      <c r="B4503" s="107"/>
      <c r="C4503" s="106"/>
      <c r="D4503" s="114"/>
      <c r="E4503" s="52"/>
      <c r="F4503" s="52"/>
      <c r="G4503" s="112"/>
      <c r="H4503" s="58"/>
    </row>
    <row r="4504" spans="2:8" x14ac:dyDescent="0.2">
      <c r="B4504" s="107"/>
      <c r="C4504" s="106"/>
      <c r="D4504" s="114"/>
      <c r="E4504" s="52"/>
      <c r="F4504" s="52"/>
      <c r="G4504" s="112"/>
      <c r="H4504" s="58"/>
    </row>
    <row r="4505" spans="2:8" x14ac:dyDescent="0.2">
      <c r="B4505" s="107"/>
      <c r="C4505" s="106"/>
      <c r="D4505" s="114"/>
      <c r="E4505" s="52"/>
      <c r="F4505" s="52"/>
      <c r="G4505" s="112"/>
      <c r="H4505" s="58"/>
    </row>
    <row r="4506" spans="2:8" x14ac:dyDescent="0.2">
      <c r="B4506" s="105"/>
      <c r="C4506" s="106"/>
      <c r="D4506" s="114"/>
      <c r="E4506" s="52"/>
      <c r="F4506" s="52"/>
      <c r="G4506" s="112"/>
      <c r="H4506" s="58"/>
    </row>
    <row r="4507" spans="2:8" x14ac:dyDescent="0.2">
      <c r="B4507" s="107"/>
      <c r="C4507" s="106"/>
      <c r="D4507" s="114"/>
      <c r="E4507" s="52"/>
      <c r="F4507" s="52"/>
      <c r="G4507" s="112"/>
      <c r="H4507" s="58"/>
    </row>
    <row r="4508" spans="2:8" x14ac:dyDescent="0.2">
      <c r="B4508" s="107"/>
      <c r="C4508" s="106"/>
      <c r="D4508" s="114"/>
      <c r="E4508" s="52"/>
      <c r="F4508" s="52"/>
      <c r="G4508" s="112"/>
      <c r="H4508" s="58"/>
    </row>
    <row r="4509" spans="2:8" x14ac:dyDescent="0.2">
      <c r="B4509" s="107"/>
      <c r="C4509" s="106"/>
      <c r="D4509" s="114"/>
      <c r="E4509" s="52"/>
      <c r="F4509" s="52"/>
      <c r="G4509" s="112"/>
      <c r="H4509" s="58"/>
    </row>
    <row r="4510" spans="2:8" x14ac:dyDescent="0.2">
      <c r="B4510" s="107"/>
      <c r="C4510" s="106"/>
      <c r="D4510" s="114"/>
      <c r="E4510" s="52"/>
      <c r="F4510" s="52"/>
      <c r="G4510" s="112"/>
      <c r="H4510" s="58"/>
    </row>
    <row r="4511" spans="2:8" x14ac:dyDescent="0.2">
      <c r="B4511" s="105"/>
      <c r="C4511" s="106"/>
      <c r="D4511" s="114"/>
      <c r="E4511" s="52"/>
      <c r="F4511" s="52"/>
      <c r="G4511" s="112"/>
      <c r="H4511" s="58"/>
    </row>
    <row r="4512" spans="2:8" x14ac:dyDescent="0.2">
      <c r="B4512" s="107"/>
      <c r="C4512" s="106"/>
      <c r="D4512" s="114"/>
      <c r="E4512" s="52"/>
      <c r="F4512" s="52"/>
      <c r="G4512" s="112"/>
      <c r="H4512" s="58"/>
    </row>
    <row r="4513" spans="2:8" x14ac:dyDescent="0.2">
      <c r="B4513" s="107"/>
      <c r="C4513" s="106"/>
      <c r="D4513" s="114"/>
      <c r="E4513" s="52"/>
      <c r="F4513" s="52"/>
      <c r="G4513" s="112"/>
      <c r="H4513" s="58"/>
    </row>
    <row r="4514" spans="2:8" x14ac:dyDescent="0.2">
      <c r="B4514" s="107"/>
      <c r="C4514" s="106"/>
      <c r="D4514" s="114"/>
      <c r="E4514" s="52"/>
      <c r="F4514" s="52"/>
      <c r="G4514" s="112"/>
      <c r="H4514" s="58"/>
    </row>
    <row r="4515" spans="2:8" x14ac:dyDescent="0.2">
      <c r="B4515" s="105"/>
      <c r="C4515" s="106"/>
      <c r="D4515" s="114"/>
      <c r="E4515" s="52"/>
      <c r="F4515" s="52"/>
      <c r="G4515" s="112"/>
      <c r="H4515" s="58"/>
    </row>
    <row r="4516" spans="2:8" x14ac:dyDescent="0.2">
      <c r="B4516" s="107"/>
      <c r="C4516" s="106"/>
      <c r="D4516" s="114"/>
      <c r="E4516" s="52"/>
      <c r="F4516" s="52"/>
      <c r="G4516" s="112"/>
      <c r="H4516" s="58"/>
    </row>
    <row r="4517" spans="2:8" x14ac:dyDescent="0.2">
      <c r="B4517" s="107"/>
      <c r="C4517" s="106"/>
      <c r="D4517" s="114"/>
      <c r="E4517" s="52"/>
      <c r="F4517" s="52"/>
      <c r="G4517" s="112"/>
      <c r="H4517" s="58"/>
    </row>
    <row r="4518" spans="2:8" x14ac:dyDescent="0.2">
      <c r="B4518" s="107"/>
      <c r="C4518" s="106"/>
      <c r="D4518" s="114"/>
      <c r="E4518" s="52"/>
      <c r="F4518" s="52"/>
      <c r="G4518" s="112"/>
      <c r="H4518" s="58"/>
    </row>
    <row r="4519" spans="2:8" x14ac:dyDescent="0.2">
      <c r="B4519" s="107"/>
      <c r="C4519" s="106"/>
      <c r="D4519" s="114"/>
      <c r="E4519" s="52"/>
      <c r="F4519" s="52"/>
      <c r="G4519" s="112"/>
      <c r="H4519" s="58"/>
    </row>
    <row r="4520" spans="2:8" x14ac:dyDescent="0.2">
      <c r="B4520" s="105"/>
      <c r="C4520" s="106"/>
      <c r="D4520" s="114"/>
      <c r="E4520" s="52"/>
      <c r="F4520" s="52"/>
      <c r="G4520" s="112"/>
      <c r="H4520" s="58"/>
    </row>
    <row r="4521" spans="2:8" x14ac:dyDescent="0.2">
      <c r="B4521" s="107"/>
      <c r="C4521" s="106"/>
      <c r="D4521" s="114"/>
      <c r="E4521" s="52"/>
      <c r="F4521" s="52"/>
      <c r="G4521" s="112"/>
      <c r="H4521" s="58"/>
    </row>
    <row r="4522" spans="2:8" x14ac:dyDescent="0.2">
      <c r="B4522" s="107"/>
      <c r="C4522" s="106"/>
      <c r="D4522" s="114"/>
      <c r="E4522" s="52"/>
      <c r="F4522" s="52"/>
      <c r="G4522" s="112"/>
      <c r="H4522" s="58"/>
    </row>
    <row r="4523" spans="2:8" x14ac:dyDescent="0.2">
      <c r="B4523" s="107"/>
      <c r="C4523" s="106"/>
      <c r="D4523" s="114"/>
      <c r="E4523" s="52"/>
      <c r="F4523" s="52"/>
      <c r="G4523" s="112"/>
      <c r="H4523" s="58"/>
    </row>
    <row r="4524" spans="2:8" x14ac:dyDescent="0.2">
      <c r="B4524" s="107"/>
      <c r="C4524" s="106"/>
      <c r="D4524" s="114"/>
      <c r="E4524" s="52"/>
      <c r="F4524" s="52"/>
      <c r="G4524" s="112"/>
      <c r="H4524" s="58"/>
    </row>
    <row r="4525" spans="2:8" x14ac:dyDescent="0.2">
      <c r="B4525" s="105"/>
      <c r="C4525" s="106"/>
      <c r="D4525" s="114"/>
      <c r="E4525" s="52"/>
      <c r="F4525" s="52"/>
      <c r="G4525" s="112"/>
      <c r="H4525" s="58"/>
    </row>
    <row r="4526" spans="2:8" x14ac:dyDescent="0.2">
      <c r="B4526" s="107"/>
      <c r="C4526" s="106"/>
      <c r="D4526" s="114"/>
      <c r="E4526" s="52"/>
      <c r="F4526" s="52"/>
      <c r="G4526" s="112"/>
      <c r="H4526" s="58"/>
    </row>
    <row r="4527" spans="2:8" x14ac:dyDescent="0.2">
      <c r="B4527" s="107"/>
      <c r="C4527" s="106"/>
      <c r="D4527" s="114"/>
      <c r="E4527" s="52"/>
      <c r="F4527" s="52"/>
      <c r="G4527" s="112"/>
      <c r="H4527" s="58"/>
    </row>
    <row r="4528" spans="2:8" x14ac:dyDescent="0.2">
      <c r="B4528" s="107"/>
      <c r="C4528" s="106"/>
      <c r="D4528" s="114"/>
      <c r="E4528" s="52"/>
      <c r="F4528" s="52"/>
      <c r="G4528" s="112"/>
      <c r="H4528" s="58"/>
    </row>
    <row r="4529" spans="2:8" x14ac:dyDescent="0.2">
      <c r="B4529" s="107"/>
      <c r="C4529" s="106"/>
      <c r="D4529" s="114"/>
      <c r="E4529" s="52"/>
      <c r="F4529" s="52"/>
      <c r="G4529" s="112"/>
      <c r="H4529" s="58"/>
    </row>
    <row r="4530" spans="2:8" x14ac:dyDescent="0.2">
      <c r="B4530" s="105"/>
      <c r="C4530" s="106"/>
      <c r="D4530" s="114"/>
      <c r="E4530" s="52"/>
      <c r="F4530" s="52"/>
      <c r="G4530" s="112"/>
      <c r="H4530" s="58"/>
    </row>
    <row r="4531" spans="2:8" x14ac:dyDescent="0.2">
      <c r="B4531" s="107"/>
      <c r="C4531" s="106"/>
      <c r="D4531" s="114"/>
      <c r="E4531" s="52"/>
      <c r="F4531" s="52"/>
      <c r="G4531" s="112"/>
      <c r="H4531" s="58"/>
    </row>
    <row r="4532" spans="2:8" x14ac:dyDescent="0.2">
      <c r="B4532" s="107"/>
      <c r="C4532" s="106"/>
      <c r="D4532" s="114"/>
      <c r="E4532" s="52"/>
      <c r="F4532" s="52"/>
      <c r="G4532" s="112"/>
      <c r="H4532" s="58"/>
    </row>
    <row r="4533" spans="2:8" x14ac:dyDescent="0.2">
      <c r="B4533" s="107"/>
      <c r="C4533" s="106"/>
      <c r="D4533" s="114"/>
      <c r="E4533" s="52"/>
      <c r="F4533" s="52"/>
      <c r="G4533" s="112"/>
      <c r="H4533" s="58"/>
    </row>
    <row r="4534" spans="2:8" x14ac:dyDescent="0.2">
      <c r="B4534" s="107"/>
      <c r="C4534" s="106"/>
      <c r="D4534" s="114"/>
      <c r="E4534" s="52"/>
      <c r="F4534" s="52"/>
      <c r="G4534" s="112"/>
      <c r="H4534" s="58"/>
    </row>
    <row r="4535" spans="2:8" x14ac:dyDescent="0.2">
      <c r="B4535" s="105"/>
      <c r="C4535" s="106"/>
      <c r="D4535" s="114"/>
      <c r="E4535" s="52"/>
      <c r="F4535" s="52"/>
      <c r="G4535" s="112"/>
      <c r="H4535" s="58"/>
    </row>
    <row r="4536" spans="2:8" x14ac:dyDescent="0.2">
      <c r="B4536" s="107"/>
      <c r="C4536" s="106"/>
      <c r="D4536" s="114"/>
      <c r="E4536" s="52"/>
      <c r="F4536" s="52"/>
      <c r="G4536" s="112"/>
      <c r="H4536" s="58"/>
    </row>
    <row r="4537" spans="2:8" x14ac:dyDescent="0.2">
      <c r="B4537" s="107"/>
      <c r="C4537" s="106"/>
      <c r="D4537" s="114"/>
      <c r="E4537" s="52"/>
      <c r="F4537" s="52"/>
      <c r="G4537" s="112"/>
      <c r="H4537" s="58"/>
    </row>
    <row r="4538" spans="2:8" x14ac:dyDescent="0.2">
      <c r="B4538" s="107"/>
      <c r="C4538" s="106"/>
      <c r="D4538" s="114"/>
      <c r="E4538" s="52"/>
      <c r="F4538" s="52"/>
      <c r="G4538" s="112"/>
      <c r="H4538" s="58"/>
    </row>
    <row r="4539" spans="2:8" x14ac:dyDescent="0.2">
      <c r="B4539" s="107"/>
      <c r="C4539" s="106"/>
      <c r="D4539" s="114"/>
      <c r="E4539" s="52"/>
      <c r="F4539" s="52"/>
      <c r="G4539" s="112"/>
      <c r="H4539" s="58"/>
    </row>
    <row r="4540" spans="2:8" x14ac:dyDescent="0.2">
      <c r="B4540" s="105"/>
      <c r="C4540" s="106"/>
      <c r="D4540" s="114"/>
      <c r="E4540" s="52"/>
      <c r="F4540" s="52"/>
      <c r="G4540" s="112"/>
      <c r="H4540" s="58"/>
    </row>
    <row r="4541" spans="2:8" x14ac:dyDescent="0.2">
      <c r="B4541" s="107"/>
      <c r="C4541" s="106"/>
      <c r="D4541" s="114"/>
      <c r="E4541" s="52"/>
      <c r="F4541" s="52"/>
      <c r="G4541" s="112"/>
      <c r="H4541" s="58"/>
    </row>
    <row r="4542" spans="2:8" x14ac:dyDescent="0.2">
      <c r="B4542" s="107"/>
      <c r="C4542" s="106"/>
      <c r="D4542" s="114"/>
      <c r="E4542" s="52"/>
      <c r="F4542" s="52"/>
      <c r="G4542" s="112"/>
      <c r="H4542" s="58"/>
    </row>
    <row r="4543" spans="2:8" x14ac:dyDescent="0.2">
      <c r="B4543" s="107"/>
      <c r="C4543" s="106"/>
      <c r="D4543" s="114"/>
      <c r="E4543" s="52"/>
      <c r="F4543" s="52"/>
      <c r="G4543" s="112"/>
      <c r="H4543" s="58"/>
    </row>
    <row r="4544" spans="2:8" x14ac:dyDescent="0.2">
      <c r="B4544" s="107"/>
      <c r="C4544" s="106"/>
      <c r="D4544" s="114"/>
      <c r="E4544" s="52"/>
      <c r="F4544" s="52"/>
      <c r="G4544" s="112"/>
      <c r="H4544" s="58"/>
    </row>
    <row r="4545" spans="2:8" x14ac:dyDescent="0.2">
      <c r="B4545" s="105"/>
      <c r="C4545" s="106"/>
      <c r="D4545" s="114"/>
      <c r="E4545" s="52"/>
      <c r="F4545" s="52"/>
      <c r="G4545" s="112"/>
      <c r="H4545" s="58"/>
    </row>
    <row r="4546" spans="2:8" x14ac:dyDescent="0.2">
      <c r="B4546" s="107"/>
      <c r="C4546" s="106"/>
      <c r="D4546" s="114"/>
      <c r="E4546" s="52"/>
      <c r="F4546" s="52"/>
      <c r="G4546" s="112"/>
      <c r="H4546" s="58"/>
    </row>
    <row r="4547" spans="2:8" x14ac:dyDescent="0.2">
      <c r="B4547" s="107"/>
      <c r="C4547" s="106"/>
      <c r="D4547" s="114"/>
      <c r="E4547" s="52"/>
      <c r="F4547" s="52"/>
      <c r="G4547" s="112"/>
      <c r="H4547" s="58"/>
    </row>
    <row r="4548" spans="2:8" x14ac:dyDescent="0.2">
      <c r="B4548" s="107"/>
      <c r="C4548" s="106"/>
      <c r="D4548" s="114"/>
      <c r="E4548" s="52"/>
      <c r="F4548" s="52"/>
      <c r="G4548" s="112"/>
      <c r="H4548" s="58"/>
    </row>
    <row r="4549" spans="2:8" x14ac:dyDescent="0.2">
      <c r="B4549" s="107"/>
      <c r="C4549" s="106"/>
      <c r="D4549" s="114"/>
      <c r="E4549" s="52"/>
      <c r="F4549" s="52"/>
      <c r="G4549" s="112"/>
      <c r="H4549" s="58"/>
    </row>
    <row r="4550" spans="2:8" x14ac:dyDescent="0.2">
      <c r="B4550" s="107"/>
      <c r="C4550" s="106"/>
      <c r="D4550" s="114"/>
      <c r="E4550" s="52"/>
      <c r="F4550" s="52"/>
      <c r="G4550" s="112"/>
      <c r="H4550" s="58"/>
    </row>
    <row r="4551" spans="2:8" x14ac:dyDescent="0.2">
      <c r="B4551" s="107"/>
      <c r="C4551" s="106"/>
      <c r="D4551" s="114"/>
      <c r="E4551" s="52"/>
      <c r="F4551" s="52"/>
      <c r="G4551" s="112"/>
      <c r="H4551" s="58"/>
    </row>
    <row r="4552" spans="2:8" x14ac:dyDescent="0.2">
      <c r="B4552" s="105"/>
      <c r="C4552" s="106"/>
      <c r="D4552" s="114"/>
      <c r="E4552" s="52"/>
      <c r="F4552" s="52"/>
      <c r="G4552" s="112"/>
      <c r="H4552" s="58"/>
    </row>
    <row r="4553" spans="2:8" x14ac:dyDescent="0.2">
      <c r="B4553" s="107"/>
      <c r="C4553" s="106"/>
      <c r="D4553" s="114"/>
      <c r="E4553" s="52"/>
      <c r="F4553" s="52"/>
      <c r="G4553" s="112"/>
      <c r="H4553" s="58"/>
    </row>
    <row r="4554" spans="2:8" x14ac:dyDescent="0.2">
      <c r="B4554" s="107"/>
      <c r="C4554" s="106"/>
      <c r="D4554" s="114"/>
      <c r="E4554" s="52"/>
      <c r="F4554" s="52"/>
      <c r="G4554" s="112"/>
      <c r="H4554" s="58"/>
    </row>
    <row r="4555" spans="2:8" x14ac:dyDescent="0.2">
      <c r="B4555" s="107"/>
      <c r="C4555" s="106"/>
      <c r="D4555" s="114"/>
      <c r="E4555" s="52"/>
      <c r="F4555" s="52"/>
      <c r="G4555" s="112"/>
      <c r="H4555" s="58"/>
    </row>
    <row r="4556" spans="2:8" x14ac:dyDescent="0.2">
      <c r="B4556" s="107"/>
      <c r="C4556" s="106"/>
      <c r="D4556" s="114"/>
      <c r="E4556" s="52"/>
      <c r="F4556" s="52"/>
      <c r="G4556" s="112"/>
      <c r="H4556" s="58"/>
    </row>
    <row r="4557" spans="2:8" x14ac:dyDescent="0.2">
      <c r="B4557" s="107"/>
      <c r="C4557" s="106"/>
      <c r="D4557" s="114"/>
      <c r="E4557" s="52"/>
      <c r="F4557" s="52"/>
      <c r="G4557" s="112"/>
      <c r="H4557" s="58"/>
    </row>
    <row r="4558" spans="2:8" x14ac:dyDescent="0.2">
      <c r="B4558" s="107"/>
      <c r="C4558" s="106"/>
      <c r="D4558" s="114"/>
      <c r="E4558" s="52"/>
      <c r="F4558" s="52"/>
      <c r="G4558" s="112"/>
      <c r="H4558" s="58"/>
    </row>
    <row r="4559" spans="2:8" x14ac:dyDescent="0.2">
      <c r="B4559" s="105"/>
      <c r="C4559" s="106"/>
      <c r="D4559" s="114"/>
      <c r="E4559" s="52"/>
      <c r="F4559" s="52"/>
      <c r="G4559" s="112"/>
      <c r="H4559" s="58"/>
    </row>
    <row r="4560" spans="2:8" x14ac:dyDescent="0.2">
      <c r="B4560" s="107"/>
      <c r="C4560" s="106"/>
      <c r="D4560" s="114"/>
      <c r="E4560" s="52"/>
      <c r="F4560" s="52"/>
      <c r="G4560" s="112"/>
      <c r="H4560" s="58"/>
    </row>
    <row r="4561" spans="2:8" x14ac:dyDescent="0.2">
      <c r="B4561" s="107"/>
      <c r="C4561" s="106"/>
      <c r="D4561" s="114"/>
      <c r="E4561" s="52"/>
      <c r="F4561" s="52"/>
      <c r="G4561" s="112"/>
      <c r="H4561" s="58"/>
    </row>
    <row r="4562" spans="2:8" x14ac:dyDescent="0.2">
      <c r="B4562" s="107"/>
      <c r="C4562" s="106"/>
      <c r="D4562" s="114"/>
      <c r="E4562" s="52"/>
      <c r="F4562" s="52"/>
      <c r="G4562" s="112"/>
      <c r="H4562" s="58"/>
    </row>
    <row r="4563" spans="2:8" x14ac:dyDescent="0.2">
      <c r="B4563" s="105"/>
      <c r="C4563" s="106"/>
      <c r="D4563" s="114"/>
      <c r="E4563" s="52"/>
      <c r="F4563" s="52"/>
      <c r="G4563" s="112"/>
      <c r="H4563" s="58"/>
    </row>
    <row r="4564" spans="2:8" x14ac:dyDescent="0.2">
      <c r="B4564" s="107"/>
      <c r="C4564" s="106"/>
      <c r="D4564" s="114"/>
      <c r="E4564" s="52"/>
      <c r="F4564" s="52"/>
      <c r="G4564" s="112"/>
      <c r="H4564" s="58"/>
    </row>
    <row r="4565" spans="2:8" x14ac:dyDescent="0.2">
      <c r="B4565" s="107"/>
      <c r="C4565" s="106"/>
      <c r="D4565" s="114"/>
      <c r="E4565" s="52"/>
      <c r="F4565" s="52"/>
      <c r="G4565" s="112"/>
      <c r="H4565" s="58"/>
    </row>
    <row r="4566" spans="2:8" x14ac:dyDescent="0.2">
      <c r="B4566" s="107"/>
      <c r="C4566" s="106"/>
      <c r="D4566" s="114"/>
      <c r="E4566" s="52"/>
      <c r="F4566" s="52"/>
      <c r="G4566" s="112"/>
      <c r="H4566" s="58"/>
    </row>
    <row r="4567" spans="2:8" x14ac:dyDescent="0.2">
      <c r="B4567" s="107"/>
      <c r="C4567" s="106"/>
      <c r="D4567" s="114"/>
      <c r="E4567" s="52"/>
      <c r="F4567" s="52"/>
      <c r="G4567" s="112"/>
      <c r="H4567" s="58"/>
    </row>
    <row r="4568" spans="2:8" x14ac:dyDescent="0.2">
      <c r="B4568" s="105"/>
      <c r="C4568" s="106"/>
      <c r="D4568" s="114"/>
      <c r="E4568" s="52"/>
      <c r="F4568" s="52"/>
      <c r="G4568" s="112"/>
      <c r="H4568" s="58"/>
    </row>
    <row r="4569" spans="2:8" x14ac:dyDescent="0.2">
      <c r="B4569" s="107"/>
      <c r="C4569" s="106"/>
      <c r="D4569" s="114"/>
      <c r="E4569" s="52"/>
      <c r="F4569" s="52"/>
      <c r="G4569" s="112"/>
      <c r="H4569" s="58"/>
    </row>
    <row r="4570" spans="2:8" x14ac:dyDescent="0.2">
      <c r="B4570" s="107"/>
      <c r="C4570" s="106"/>
      <c r="D4570" s="114"/>
      <c r="E4570" s="52"/>
      <c r="F4570" s="52"/>
      <c r="G4570" s="112"/>
      <c r="H4570" s="58"/>
    </row>
    <row r="4571" spans="2:8" x14ac:dyDescent="0.2">
      <c r="B4571" s="107"/>
      <c r="C4571" s="106"/>
      <c r="D4571" s="114"/>
      <c r="E4571" s="52"/>
      <c r="F4571" s="52"/>
      <c r="G4571" s="112"/>
      <c r="H4571" s="58"/>
    </row>
    <row r="4572" spans="2:8" x14ac:dyDescent="0.2">
      <c r="B4572" s="107"/>
      <c r="C4572" s="106"/>
      <c r="D4572" s="114"/>
      <c r="E4572" s="52"/>
      <c r="F4572" s="52"/>
      <c r="G4572" s="112"/>
      <c r="H4572" s="58"/>
    </row>
    <row r="4573" spans="2:8" x14ac:dyDescent="0.2">
      <c r="B4573" s="105"/>
      <c r="C4573" s="106"/>
      <c r="D4573" s="114"/>
      <c r="E4573" s="52"/>
      <c r="F4573" s="52"/>
      <c r="G4573" s="112"/>
      <c r="H4573" s="58"/>
    </row>
    <row r="4574" spans="2:8" x14ac:dyDescent="0.2">
      <c r="B4574" s="107"/>
      <c r="C4574" s="106"/>
      <c r="D4574" s="114"/>
      <c r="E4574" s="52"/>
      <c r="F4574" s="52"/>
      <c r="G4574" s="112"/>
      <c r="H4574" s="58"/>
    </row>
    <row r="4575" spans="2:8" x14ac:dyDescent="0.2">
      <c r="B4575" s="107"/>
      <c r="C4575" s="106"/>
      <c r="D4575" s="114"/>
      <c r="E4575" s="52"/>
      <c r="F4575" s="52"/>
      <c r="G4575" s="112"/>
      <c r="H4575" s="58"/>
    </row>
    <row r="4576" spans="2:8" x14ac:dyDescent="0.2">
      <c r="B4576" s="107"/>
      <c r="C4576" s="106"/>
      <c r="D4576" s="114"/>
      <c r="E4576" s="52"/>
      <c r="F4576" s="52"/>
      <c r="G4576" s="112"/>
      <c r="H4576" s="58"/>
    </row>
    <row r="4577" spans="2:8" x14ac:dyDescent="0.2">
      <c r="B4577" s="107"/>
      <c r="C4577" s="106"/>
      <c r="D4577" s="114"/>
      <c r="E4577" s="52"/>
      <c r="F4577" s="52"/>
      <c r="G4577" s="112"/>
      <c r="H4577" s="58"/>
    </row>
    <row r="4578" spans="2:8" x14ac:dyDescent="0.2">
      <c r="B4578" s="105"/>
      <c r="C4578" s="106"/>
      <c r="D4578" s="114"/>
      <c r="E4578" s="52"/>
      <c r="F4578" s="52"/>
      <c r="G4578" s="112"/>
      <c r="H4578" s="58"/>
    </row>
    <row r="4579" spans="2:8" x14ac:dyDescent="0.2">
      <c r="B4579" s="107"/>
      <c r="C4579" s="106"/>
      <c r="D4579" s="114"/>
      <c r="E4579" s="52"/>
      <c r="F4579" s="52"/>
      <c r="G4579" s="112"/>
      <c r="H4579" s="58"/>
    </row>
    <row r="4580" spans="2:8" x14ac:dyDescent="0.2">
      <c r="B4580" s="107"/>
      <c r="C4580" s="106"/>
      <c r="D4580" s="114"/>
      <c r="E4580" s="52"/>
      <c r="F4580" s="52"/>
      <c r="G4580" s="112"/>
      <c r="H4580" s="58"/>
    </row>
    <row r="4581" spans="2:8" x14ac:dyDescent="0.2">
      <c r="B4581" s="107"/>
      <c r="C4581" s="106"/>
      <c r="D4581" s="114"/>
      <c r="E4581" s="52"/>
      <c r="F4581" s="52"/>
      <c r="G4581" s="112"/>
      <c r="H4581" s="58"/>
    </row>
    <row r="4582" spans="2:8" x14ac:dyDescent="0.2">
      <c r="B4582" s="107"/>
      <c r="C4582" s="106"/>
      <c r="D4582" s="114"/>
      <c r="E4582" s="52"/>
      <c r="F4582" s="52"/>
      <c r="G4582" s="112"/>
      <c r="H4582" s="58"/>
    </row>
    <row r="4583" spans="2:8" x14ac:dyDescent="0.2">
      <c r="B4583" s="105"/>
      <c r="C4583" s="106"/>
      <c r="D4583" s="114"/>
      <c r="E4583" s="52"/>
      <c r="F4583" s="52"/>
      <c r="G4583" s="112"/>
      <c r="H4583" s="58"/>
    </row>
    <row r="4584" spans="2:8" x14ac:dyDescent="0.2">
      <c r="B4584" s="107"/>
      <c r="C4584" s="106"/>
      <c r="D4584" s="114"/>
      <c r="E4584" s="52"/>
      <c r="F4584" s="52"/>
      <c r="G4584" s="112"/>
      <c r="H4584" s="58"/>
    </row>
    <row r="4585" spans="2:8" x14ac:dyDescent="0.2">
      <c r="B4585" s="107"/>
      <c r="C4585" s="106"/>
      <c r="D4585" s="114"/>
      <c r="E4585" s="52"/>
      <c r="F4585" s="52"/>
      <c r="G4585" s="112"/>
      <c r="H4585" s="58"/>
    </row>
    <row r="4586" spans="2:8" x14ac:dyDescent="0.2">
      <c r="B4586" s="107"/>
      <c r="C4586" s="106"/>
      <c r="D4586" s="114"/>
      <c r="E4586" s="52"/>
      <c r="F4586" s="52"/>
      <c r="G4586" s="112"/>
      <c r="H4586" s="58"/>
    </row>
    <row r="4587" spans="2:8" x14ac:dyDescent="0.2">
      <c r="B4587" s="107"/>
      <c r="C4587" s="106"/>
      <c r="D4587" s="114"/>
      <c r="E4587" s="52"/>
      <c r="F4587" s="52"/>
      <c r="G4587" s="112"/>
      <c r="H4587" s="58"/>
    </row>
    <row r="4588" spans="2:8" x14ac:dyDescent="0.2">
      <c r="B4588" s="105"/>
      <c r="C4588" s="106"/>
      <c r="D4588" s="114"/>
      <c r="E4588" s="52"/>
      <c r="F4588" s="52"/>
      <c r="G4588" s="112"/>
      <c r="H4588" s="58"/>
    </row>
    <row r="4589" spans="2:8" x14ac:dyDescent="0.2">
      <c r="B4589" s="107"/>
      <c r="C4589" s="106"/>
      <c r="D4589" s="114"/>
      <c r="E4589" s="52"/>
      <c r="F4589" s="52"/>
      <c r="G4589" s="112"/>
      <c r="H4589" s="58"/>
    </row>
    <row r="4590" spans="2:8" x14ac:dyDescent="0.2">
      <c r="B4590" s="107"/>
      <c r="C4590" s="106"/>
      <c r="D4590" s="114"/>
      <c r="E4590" s="52"/>
      <c r="F4590" s="52"/>
      <c r="G4590" s="112"/>
      <c r="H4590" s="58"/>
    </row>
    <row r="4591" spans="2:8" x14ac:dyDescent="0.2">
      <c r="B4591" s="107"/>
      <c r="C4591" s="106"/>
      <c r="D4591" s="114"/>
      <c r="E4591" s="52"/>
      <c r="F4591" s="52"/>
      <c r="G4591" s="112"/>
      <c r="H4591" s="58"/>
    </row>
    <row r="4592" spans="2:8" x14ac:dyDescent="0.2">
      <c r="B4592" s="107"/>
      <c r="C4592" s="106"/>
      <c r="D4592" s="114"/>
      <c r="E4592" s="52"/>
      <c r="F4592" s="52"/>
      <c r="G4592" s="112"/>
      <c r="H4592" s="58"/>
    </row>
    <row r="4593" spans="2:8" x14ac:dyDescent="0.2">
      <c r="B4593" s="105"/>
      <c r="C4593" s="106"/>
      <c r="D4593" s="114"/>
      <c r="E4593" s="52"/>
      <c r="F4593" s="52"/>
      <c r="G4593" s="112"/>
      <c r="H4593" s="58"/>
    </row>
    <row r="4594" spans="2:8" x14ac:dyDescent="0.2">
      <c r="B4594" s="107"/>
      <c r="C4594" s="106"/>
      <c r="D4594" s="114"/>
      <c r="E4594" s="52"/>
      <c r="F4594" s="52"/>
      <c r="G4594" s="112"/>
      <c r="H4594" s="58"/>
    </row>
    <row r="4595" spans="2:8" x14ac:dyDescent="0.2">
      <c r="B4595" s="107"/>
      <c r="C4595" s="106"/>
      <c r="D4595" s="114"/>
      <c r="E4595" s="52"/>
      <c r="F4595" s="52"/>
      <c r="G4595" s="112"/>
      <c r="H4595" s="58"/>
    </row>
    <row r="4596" spans="2:8" x14ac:dyDescent="0.2">
      <c r="B4596" s="107"/>
      <c r="C4596" s="106"/>
      <c r="D4596" s="114"/>
      <c r="E4596" s="52"/>
      <c r="F4596" s="52"/>
      <c r="G4596" s="112"/>
      <c r="H4596" s="58"/>
    </row>
    <row r="4597" spans="2:8" x14ac:dyDescent="0.2">
      <c r="B4597" s="107"/>
      <c r="C4597" s="106"/>
      <c r="D4597" s="114"/>
      <c r="E4597" s="52"/>
      <c r="F4597" s="52"/>
      <c r="G4597" s="112"/>
      <c r="H4597" s="58"/>
    </row>
    <row r="4598" spans="2:8" x14ac:dyDescent="0.2">
      <c r="B4598" s="105"/>
      <c r="C4598" s="106"/>
      <c r="D4598" s="114"/>
      <c r="E4598" s="52"/>
      <c r="F4598" s="52"/>
      <c r="G4598" s="112"/>
      <c r="H4598" s="58"/>
    </row>
    <row r="4599" spans="2:8" x14ac:dyDescent="0.2">
      <c r="B4599" s="107"/>
      <c r="C4599" s="106"/>
      <c r="D4599" s="114"/>
      <c r="E4599" s="52"/>
      <c r="F4599" s="52"/>
      <c r="G4599" s="112"/>
      <c r="H4599" s="58"/>
    </row>
    <row r="4600" spans="2:8" x14ac:dyDescent="0.2">
      <c r="B4600" s="107"/>
      <c r="C4600" s="106"/>
      <c r="D4600" s="114"/>
      <c r="E4600" s="52"/>
      <c r="F4600" s="52"/>
      <c r="G4600" s="112"/>
      <c r="H4600" s="58"/>
    </row>
    <row r="4601" spans="2:8" x14ac:dyDescent="0.2">
      <c r="B4601" s="107"/>
      <c r="C4601" s="106"/>
      <c r="D4601" s="114"/>
      <c r="E4601" s="52"/>
      <c r="F4601" s="52"/>
      <c r="G4601" s="112"/>
      <c r="H4601" s="58"/>
    </row>
    <row r="4602" spans="2:8" x14ac:dyDescent="0.2">
      <c r="B4602" s="107"/>
      <c r="C4602" s="106"/>
      <c r="D4602" s="114"/>
      <c r="E4602" s="52"/>
      <c r="F4602" s="52"/>
      <c r="G4602" s="112"/>
      <c r="H4602" s="58"/>
    </row>
    <row r="4603" spans="2:8" x14ac:dyDescent="0.2">
      <c r="B4603" s="107"/>
      <c r="C4603" s="106"/>
      <c r="D4603" s="114"/>
      <c r="E4603" s="52"/>
      <c r="F4603" s="52"/>
      <c r="G4603" s="112"/>
      <c r="H4603" s="58"/>
    </row>
    <row r="4604" spans="2:8" x14ac:dyDescent="0.2">
      <c r="B4604" s="107"/>
      <c r="C4604" s="106"/>
      <c r="D4604" s="114"/>
      <c r="E4604" s="52"/>
      <c r="F4604" s="52"/>
      <c r="G4604" s="112"/>
      <c r="H4604" s="58"/>
    </row>
    <row r="4605" spans="2:8" x14ac:dyDescent="0.2">
      <c r="B4605" s="107"/>
      <c r="C4605" s="106"/>
      <c r="D4605" s="114"/>
      <c r="E4605" s="52"/>
      <c r="F4605" s="52"/>
      <c r="G4605" s="112"/>
      <c r="H4605" s="58"/>
    </row>
    <row r="4606" spans="2:8" x14ac:dyDescent="0.2">
      <c r="B4606" s="107"/>
      <c r="C4606" s="106"/>
      <c r="D4606" s="114"/>
      <c r="E4606" s="52"/>
      <c r="F4606" s="52"/>
      <c r="G4606" s="112"/>
      <c r="H4606" s="58"/>
    </row>
    <row r="4607" spans="2:8" x14ac:dyDescent="0.2">
      <c r="B4607" s="107"/>
      <c r="C4607" s="106"/>
      <c r="D4607" s="114"/>
      <c r="E4607" s="52"/>
      <c r="F4607" s="52"/>
      <c r="G4607" s="112"/>
      <c r="H4607" s="58"/>
    </row>
    <row r="4608" spans="2:8" x14ac:dyDescent="0.2">
      <c r="B4608" s="105"/>
      <c r="C4608" s="106"/>
      <c r="D4608" s="114"/>
      <c r="E4608" s="52"/>
      <c r="F4608" s="52"/>
      <c r="G4608" s="112"/>
      <c r="H4608" s="58"/>
    </row>
    <row r="4609" spans="2:8" x14ac:dyDescent="0.2">
      <c r="B4609" s="107"/>
      <c r="C4609" s="106"/>
      <c r="D4609" s="114"/>
      <c r="E4609" s="52"/>
      <c r="F4609" s="52"/>
      <c r="G4609" s="112"/>
      <c r="H4609" s="58"/>
    </row>
    <row r="4610" spans="2:8" x14ac:dyDescent="0.2">
      <c r="B4610" s="107"/>
      <c r="C4610" s="106"/>
      <c r="D4610" s="114"/>
      <c r="E4610" s="52"/>
      <c r="F4610" s="52"/>
      <c r="G4610" s="112"/>
      <c r="H4610" s="58"/>
    </row>
    <row r="4611" spans="2:8" x14ac:dyDescent="0.2">
      <c r="B4611" s="107"/>
      <c r="C4611" s="106"/>
      <c r="D4611" s="114"/>
      <c r="E4611" s="52"/>
      <c r="F4611" s="52"/>
      <c r="G4611" s="112"/>
      <c r="H4611" s="58"/>
    </row>
    <row r="4612" spans="2:8" x14ac:dyDescent="0.2">
      <c r="B4612" s="107"/>
      <c r="C4612" s="106"/>
      <c r="D4612" s="114"/>
      <c r="E4612" s="52"/>
      <c r="F4612" s="52"/>
      <c r="G4612" s="112"/>
      <c r="H4612" s="58"/>
    </row>
    <row r="4613" spans="2:8" x14ac:dyDescent="0.2">
      <c r="B4613" s="107"/>
      <c r="C4613" s="106"/>
      <c r="D4613" s="114"/>
      <c r="E4613" s="52"/>
      <c r="F4613" s="52"/>
      <c r="G4613" s="112"/>
      <c r="H4613" s="58"/>
    </row>
    <row r="4614" spans="2:8" x14ac:dyDescent="0.2">
      <c r="B4614" s="107"/>
      <c r="C4614" s="106"/>
      <c r="D4614" s="114"/>
      <c r="E4614" s="52"/>
      <c r="F4614" s="52"/>
      <c r="G4614" s="112"/>
      <c r="H4614" s="58"/>
    </row>
    <row r="4615" spans="2:8" x14ac:dyDescent="0.2">
      <c r="B4615" s="107"/>
      <c r="C4615" s="106"/>
      <c r="D4615" s="114"/>
      <c r="E4615" s="52"/>
      <c r="F4615" s="52"/>
      <c r="G4615" s="112"/>
      <c r="H4615" s="58"/>
    </row>
    <row r="4616" spans="2:8" x14ac:dyDescent="0.2">
      <c r="B4616" s="107"/>
      <c r="C4616" s="106"/>
      <c r="D4616" s="114"/>
      <c r="E4616" s="52"/>
      <c r="F4616" s="52"/>
      <c r="G4616" s="112"/>
      <c r="H4616" s="58"/>
    </row>
    <row r="4617" spans="2:8" x14ac:dyDescent="0.2">
      <c r="B4617" s="107"/>
      <c r="C4617" s="106"/>
      <c r="D4617" s="114"/>
      <c r="E4617" s="52"/>
      <c r="F4617" s="52"/>
      <c r="G4617" s="112"/>
      <c r="H4617" s="58"/>
    </row>
    <row r="4618" spans="2:8" x14ac:dyDescent="0.2">
      <c r="B4618" s="105"/>
      <c r="C4618" s="106"/>
      <c r="D4618" s="114"/>
      <c r="E4618" s="52"/>
      <c r="F4618" s="52"/>
      <c r="G4618" s="112"/>
      <c r="H4618" s="58"/>
    </row>
    <row r="4619" spans="2:8" x14ac:dyDescent="0.2">
      <c r="B4619" s="107"/>
      <c r="C4619" s="106"/>
      <c r="D4619" s="114"/>
      <c r="E4619" s="52"/>
      <c r="F4619" s="52"/>
      <c r="G4619" s="112"/>
      <c r="H4619" s="58"/>
    </row>
    <row r="4620" spans="2:8" x14ac:dyDescent="0.2">
      <c r="B4620" s="107"/>
      <c r="C4620" s="106"/>
      <c r="D4620" s="114"/>
      <c r="E4620" s="52"/>
      <c r="F4620" s="52"/>
      <c r="G4620" s="112"/>
      <c r="H4620" s="58"/>
    </row>
    <row r="4621" spans="2:8" x14ac:dyDescent="0.2">
      <c r="B4621" s="107"/>
      <c r="C4621" s="106"/>
      <c r="D4621" s="114"/>
      <c r="E4621" s="52"/>
      <c r="F4621" s="52"/>
      <c r="G4621" s="112"/>
      <c r="H4621" s="58"/>
    </row>
    <row r="4622" spans="2:8" x14ac:dyDescent="0.2">
      <c r="B4622" s="107"/>
      <c r="C4622" s="106"/>
      <c r="D4622" s="114"/>
      <c r="E4622" s="52"/>
      <c r="F4622" s="52"/>
      <c r="G4622" s="112"/>
      <c r="H4622" s="58"/>
    </row>
    <row r="4623" spans="2:8" x14ac:dyDescent="0.2">
      <c r="B4623" s="107"/>
      <c r="C4623" s="106"/>
      <c r="D4623" s="114"/>
      <c r="E4623" s="52"/>
      <c r="F4623" s="52"/>
      <c r="G4623" s="112"/>
      <c r="H4623" s="58"/>
    </row>
    <row r="4624" spans="2:8" x14ac:dyDescent="0.2">
      <c r="B4624" s="105"/>
      <c r="C4624" s="106"/>
      <c r="D4624" s="114"/>
      <c r="E4624" s="52"/>
      <c r="F4624" s="52"/>
      <c r="G4624" s="112"/>
      <c r="H4624" s="58"/>
    </row>
    <row r="4625" spans="2:8" x14ac:dyDescent="0.2">
      <c r="B4625" s="107"/>
      <c r="C4625" s="106"/>
      <c r="D4625" s="114"/>
      <c r="E4625" s="52"/>
      <c r="F4625" s="52"/>
      <c r="G4625" s="112"/>
      <c r="H4625" s="58"/>
    </row>
    <row r="4626" spans="2:8" x14ac:dyDescent="0.2">
      <c r="B4626" s="107"/>
      <c r="C4626" s="106"/>
      <c r="D4626" s="114"/>
      <c r="E4626" s="52"/>
      <c r="F4626" s="52"/>
      <c r="G4626" s="112"/>
      <c r="H4626" s="58"/>
    </row>
    <row r="4627" spans="2:8" x14ac:dyDescent="0.2">
      <c r="B4627" s="107"/>
      <c r="C4627" s="106"/>
      <c r="D4627" s="114"/>
      <c r="E4627" s="52"/>
      <c r="F4627" s="52"/>
      <c r="G4627" s="112"/>
      <c r="H4627" s="58"/>
    </row>
    <row r="4628" spans="2:8" x14ac:dyDescent="0.2">
      <c r="B4628" s="107"/>
      <c r="C4628" s="106"/>
      <c r="D4628" s="114"/>
      <c r="E4628" s="52"/>
      <c r="F4628" s="52"/>
      <c r="G4628" s="112"/>
      <c r="H4628" s="58"/>
    </row>
    <row r="4629" spans="2:8" x14ac:dyDescent="0.2">
      <c r="B4629" s="107"/>
      <c r="C4629" s="106"/>
      <c r="D4629" s="114"/>
      <c r="E4629" s="52"/>
      <c r="F4629" s="52"/>
      <c r="G4629" s="112"/>
      <c r="H4629" s="58"/>
    </row>
    <row r="4630" spans="2:8" x14ac:dyDescent="0.2">
      <c r="B4630" s="105"/>
      <c r="C4630" s="106"/>
      <c r="D4630" s="114"/>
      <c r="E4630" s="52"/>
      <c r="F4630" s="52"/>
      <c r="G4630" s="112"/>
      <c r="H4630" s="58"/>
    </row>
    <row r="4631" spans="2:8" x14ac:dyDescent="0.2">
      <c r="B4631" s="107"/>
      <c r="C4631" s="106"/>
      <c r="D4631" s="114"/>
      <c r="E4631" s="52"/>
      <c r="F4631" s="52"/>
      <c r="G4631" s="112"/>
      <c r="H4631" s="58"/>
    </row>
    <row r="4632" spans="2:8" x14ac:dyDescent="0.2">
      <c r="B4632" s="107"/>
      <c r="C4632" s="106"/>
      <c r="D4632" s="114"/>
      <c r="E4632" s="52"/>
      <c r="F4632" s="52"/>
      <c r="G4632" s="112"/>
      <c r="H4632" s="58"/>
    </row>
    <row r="4633" spans="2:8" x14ac:dyDescent="0.2">
      <c r="B4633" s="107"/>
      <c r="C4633" s="106"/>
      <c r="D4633" s="114"/>
      <c r="E4633" s="52"/>
      <c r="F4633" s="52"/>
      <c r="G4633" s="112"/>
      <c r="H4633" s="58"/>
    </row>
    <row r="4634" spans="2:8" x14ac:dyDescent="0.2">
      <c r="B4634" s="107"/>
      <c r="C4634" s="106"/>
      <c r="D4634" s="114"/>
      <c r="E4634" s="52"/>
      <c r="F4634" s="52"/>
      <c r="G4634" s="112"/>
      <c r="H4634" s="58"/>
    </row>
    <row r="4635" spans="2:8" x14ac:dyDescent="0.2">
      <c r="B4635" s="107"/>
      <c r="C4635" s="106"/>
      <c r="D4635" s="114"/>
      <c r="E4635" s="52"/>
      <c r="F4635" s="52"/>
      <c r="G4635" s="112"/>
      <c r="H4635" s="58"/>
    </row>
    <row r="4636" spans="2:8" x14ac:dyDescent="0.2">
      <c r="B4636" s="107"/>
      <c r="C4636" s="106"/>
      <c r="D4636" s="114"/>
      <c r="E4636" s="52"/>
      <c r="F4636" s="52"/>
      <c r="G4636" s="112"/>
      <c r="H4636" s="58"/>
    </row>
    <row r="4637" spans="2:8" x14ac:dyDescent="0.2">
      <c r="B4637" s="107"/>
      <c r="C4637" s="106"/>
      <c r="D4637" s="114"/>
      <c r="E4637" s="52"/>
      <c r="F4637" s="52"/>
      <c r="G4637" s="112"/>
      <c r="H4637" s="58"/>
    </row>
    <row r="4638" spans="2:8" x14ac:dyDescent="0.2">
      <c r="B4638" s="105"/>
      <c r="C4638" s="106"/>
      <c r="D4638" s="114"/>
      <c r="E4638" s="52"/>
      <c r="F4638" s="52"/>
      <c r="G4638" s="112"/>
      <c r="H4638" s="58"/>
    </row>
    <row r="4639" spans="2:8" x14ac:dyDescent="0.2">
      <c r="B4639" s="107"/>
      <c r="C4639" s="106"/>
      <c r="D4639" s="114"/>
      <c r="E4639" s="52"/>
      <c r="F4639" s="52"/>
      <c r="G4639" s="112"/>
      <c r="H4639" s="58"/>
    </row>
    <row r="4640" spans="2:8" x14ac:dyDescent="0.2">
      <c r="B4640" s="107"/>
      <c r="C4640" s="106"/>
      <c r="D4640" s="114"/>
      <c r="E4640" s="52"/>
      <c r="F4640" s="52"/>
      <c r="G4640" s="112"/>
      <c r="H4640" s="58"/>
    </row>
    <row r="4641" spans="2:8" x14ac:dyDescent="0.2">
      <c r="B4641" s="107"/>
      <c r="C4641" s="106"/>
      <c r="D4641" s="114"/>
      <c r="E4641" s="52"/>
      <c r="F4641" s="52"/>
      <c r="G4641" s="112"/>
      <c r="H4641" s="58"/>
    </row>
    <row r="4642" spans="2:8" x14ac:dyDescent="0.2">
      <c r="B4642" s="107"/>
      <c r="C4642" s="106"/>
      <c r="D4642" s="114"/>
      <c r="E4642" s="52"/>
      <c r="F4642" s="52"/>
      <c r="G4642" s="112"/>
      <c r="H4642" s="58"/>
    </row>
    <row r="4643" spans="2:8" x14ac:dyDescent="0.2">
      <c r="B4643" s="107"/>
      <c r="C4643" s="106"/>
      <c r="D4643" s="114"/>
      <c r="E4643" s="52"/>
      <c r="F4643" s="52"/>
      <c r="G4643" s="112"/>
      <c r="H4643" s="58"/>
    </row>
    <row r="4644" spans="2:8" x14ac:dyDescent="0.2">
      <c r="B4644" s="107"/>
      <c r="C4644" s="106"/>
      <c r="D4644" s="114"/>
      <c r="E4644" s="52"/>
      <c r="F4644" s="52"/>
      <c r="G4644" s="112"/>
      <c r="H4644" s="58"/>
    </row>
    <row r="4645" spans="2:8" x14ac:dyDescent="0.2">
      <c r="B4645" s="107"/>
      <c r="C4645" s="106"/>
      <c r="D4645" s="114"/>
      <c r="E4645" s="52"/>
      <c r="F4645" s="52"/>
      <c r="G4645" s="112"/>
      <c r="H4645" s="58"/>
    </row>
    <row r="4646" spans="2:8" x14ac:dyDescent="0.2">
      <c r="B4646" s="105"/>
      <c r="C4646" s="106"/>
      <c r="D4646" s="114"/>
      <c r="E4646" s="52"/>
      <c r="F4646" s="52"/>
      <c r="G4646" s="112"/>
      <c r="H4646" s="58"/>
    </row>
    <row r="4647" spans="2:8" x14ac:dyDescent="0.2">
      <c r="B4647" s="107"/>
      <c r="C4647" s="106"/>
      <c r="D4647" s="114"/>
      <c r="E4647" s="52"/>
      <c r="F4647" s="52"/>
      <c r="G4647" s="112"/>
      <c r="H4647" s="58"/>
    </row>
    <row r="4648" spans="2:8" x14ac:dyDescent="0.2">
      <c r="B4648" s="107"/>
      <c r="C4648" s="106"/>
      <c r="D4648" s="114"/>
      <c r="E4648" s="52"/>
      <c r="F4648" s="52"/>
      <c r="G4648" s="112"/>
      <c r="H4648" s="58"/>
    </row>
    <row r="4649" spans="2:8" x14ac:dyDescent="0.2">
      <c r="B4649" s="107"/>
      <c r="C4649" s="106"/>
      <c r="D4649" s="114"/>
      <c r="E4649" s="52"/>
      <c r="F4649" s="52"/>
      <c r="G4649" s="112"/>
      <c r="H4649" s="58"/>
    </row>
    <row r="4650" spans="2:8" x14ac:dyDescent="0.2">
      <c r="B4650" s="107"/>
      <c r="C4650" s="106"/>
      <c r="D4650" s="114"/>
      <c r="E4650" s="52"/>
      <c r="F4650" s="52"/>
      <c r="G4650" s="112"/>
      <c r="H4650" s="58"/>
    </row>
    <row r="4651" spans="2:8" x14ac:dyDescent="0.2">
      <c r="B4651" s="107"/>
      <c r="C4651" s="106"/>
      <c r="D4651" s="114"/>
      <c r="E4651" s="52"/>
      <c r="F4651" s="52"/>
      <c r="G4651" s="112"/>
      <c r="H4651" s="58"/>
    </row>
    <row r="4652" spans="2:8" x14ac:dyDescent="0.2">
      <c r="B4652" s="105"/>
      <c r="C4652" s="106"/>
      <c r="D4652" s="114"/>
      <c r="E4652" s="52"/>
      <c r="F4652" s="52"/>
      <c r="G4652" s="112"/>
      <c r="H4652" s="58"/>
    </row>
    <row r="4653" spans="2:8" x14ac:dyDescent="0.2">
      <c r="B4653" s="107"/>
      <c r="C4653" s="106"/>
      <c r="D4653" s="114"/>
      <c r="E4653" s="52"/>
      <c r="F4653" s="52"/>
      <c r="G4653" s="112"/>
      <c r="H4653" s="58"/>
    </row>
    <row r="4654" spans="2:8" x14ac:dyDescent="0.2">
      <c r="B4654" s="107"/>
      <c r="C4654" s="106"/>
      <c r="D4654" s="114"/>
      <c r="E4654" s="52"/>
      <c r="F4654" s="52"/>
      <c r="G4654" s="112"/>
      <c r="H4654" s="58"/>
    </row>
    <row r="4655" spans="2:8" x14ac:dyDescent="0.2">
      <c r="B4655" s="107"/>
      <c r="C4655" s="106"/>
      <c r="D4655" s="114"/>
      <c r="E4655" s="52"/>
      <c r="F4655" s="52"/>
      <c r="G4655" s="112"/>
      <c r="H4655" s="58"/>
    </row>
    <row r="4656" spans="2:8" x14ac:dyDescent="0.2">
      <c r="B4656" s="107"/>
      <c r="C4656" s="106"/>
      <c r="D4656" s="114"/>
      <c r="E4656" s="52"/>
      <c r="F4656" s="52"/>
      <c r="G4656" s="112"/>
      <c r="H4656" s="58"/>
    </row>
    <row r="4657" spans="2:8" x14ac:dyDescent="0.2">
      <c r="B4657" s="107"/>
      <c r="C4657" s="106"/>
      <c r="D4657" s="114"/>
      <c r="E4657" s="52"/>
      <c r="F4657" s="52"/>
      <c r="G4657" s="112"/>
      <c r="H4657" s="58"/>
    </row>
    <row r="4658" spans="2:8" x14ac:dyDescent="0.2">
      <c r="B4658" s="105"/>
      <c r="C4658" s="106"/>
      <c r="D4658" s="114"/>
      <c r="E4658" s="52"/>
      <c r="F4658" s="52"/>
      <c r="G4658" s="112"/>
      <c r="H4658" s="58"/>
    </row>
    <row r="4659" spans="2:8" x14ac:dyDescent="0.2">
      <c r="B4659" s="107"/>
      <c r="C4659" s="106"/>
      <c r="D4659" s="114"/>
      <c r="E4659" s="52"/>
      <c r="F4659" s="52"/>
      <c r="G4659" s="112"/>
      <c r="H4659" s="58"/>
    </row>
    <row r="4660" spans="2:8" x14ac:dyDescent="0.2">
      <c r="B4660" s="107"/>
      <c r="C4660" s="106"/>
      <c r="D4660" s="114"/>
      <c r="E4660" s="52"/>
      <c r="F4660" s="52"/>
      <c r="G4660" s="112"/>
      <c r="H4660" s="58"/>
    </row>
    <row r="4661" spans="2:8" x14ac:dyDescent="0.2">
      <c r="B4661" s="107"/>
      <c r="C4661" s="106"/>
      <c r="D4661" s="114"/>
      <c r="E4661" s="52"/>
      <c r="F4661" s="52"/>
      <c r="G4661" s="112"/>
      <c r="H4661" s="58"/>
    </row>
    <row r="4662" spans="2:8" x14ac:dyDescent="0.2">
      <c r="B4662" s="107"/>
      <c r="C4662" s="106"/>
      <c r="D4662" s="114"/>
      <c r="E4662" s="52"/>
      <c r="F4662" s="52"/>
      <c r="G4662" s="112"/>
      <c r="H4662" s="58"/>
    </row>
    <row r="4663" spans="2:8" x14ac:dyDescent="0.2">
      <c r="B4663" s="105"/>
      <c r="C4663" s="106"/>
      <c r="D4663" s="114"/>
      <c r="E4663" s="52"/>
      <c r="F4663" s="52"/>
      <c r="G4663" s="112"/>
      <c r="H4663" s="58"/>
    </row>
    <row r="4664" spans="2:8" x14ac:dyDescent="0.2">
      <c r="B4664" s="107"/>
      <c r="C4664" s="106"/>
      <c r="D4664" s="114"/>
      <c r="E4664" s="52"/>
      <c r="F4664" s="52"/>
      <c r="G4664" s="112"/>
      <c r="H4664" s="58"/>
    </row>
    <row r="4665" spans="2:8" x14ac:dyDescent="0.2">
      <c r="B4665" s="107"/>
      <c r="C4665" s="106"/>
      <c r="D4665" s="114"/>
      <c r="E4665" s="52"/>
      <c r="F4665" s="52"/>
      <c r="G4665" s="112"/>
      <c r="H4665" s="58"/>
    </row>
    <row r="4666" spans="2:8" x14ac:dyDescent="0.2">
      <c r="B4666" s="107"/>
      <c r="C4666" s="106"/>
      <c r="D4666" s="114"/>
      <c r="E4666" s="52"/>
      <c r="F4666" s="52"/>
      <c r="G4666" s="112"/>
      <c r="H4666" s="58"/>
    </row>
    <row r="4667" spans="2:8" x14ac:dyDescent="0.2">
      <c r="B4667" s="107"/>
      <c r="C4667" s="106"/>
      <c r="D4667" s="114"/>
      <c r="E4667" s="52"/>
      <c r="F4667" s="52"/>
      <c r="G4667" s="112"/>
      <c r="H4667" s="58"/>
    </row>
    <row r="4668" spans="2:8" x14ac:dyDescent="0.2">
      <c r="B4668" s="105"/>
      <c r="C4668" s="106"/>
      <c r="D4668" s="114"/>
      <c r="E4668" s="52"/>
      <c r="F4668" s="52"/>
      <c r="G4668" s="112"/>
      <c r="H4668" s="58"/>
    </row>
    <row r="4669" spans="2:8" x14ac:dyDescent="0.2">
      <c r="B4669" s="107"/>
      <c r="C4669" s="106"/>
      <c r="D4669" s="114"/>
      <c r="E4669" s="52"/>
      <c r="F4669" s="52"/>
      <c r="G4669" s="112"/>
      <c r="H4669" s="58"/>
    </row>
    <row r="4670" spans="2:8" x14ac:dyDescent="0.2">
      <c r="B4670" s="107"/>
      <c r="C4670" s="106"/>
      <c r="D4670" s="114"/>
      <c r="E4670" s="52"/>
      <c r="F4670" s="52"/>
      <c r="G4670" s="112"/>
      <c r="H4670" s="58"/>
    </row>
    <row r="4671" spans="2:8" x14ac:dyDescent="0.2">
      <c r="B4671" s="107"/>
      <c r="C4671" s="106"/>
      <c r="D4671" s="114"/>
      <c r="E4671" s="52"/>
      <c r="F4671" s="52"/>
      <c r="G4671" s="112"/>
      <c r="H4671" s="58"/>
    </row>
    <row r="4672" spans="2:8" x14ac:dyDescent="0.2">
      <c r="B4672" s="107"/>
      <c r="C4672" s="106"/>
      <c r="D4672" s="114"/>
      <c r="E4672" s="52"/>
      <c r="F4672" s="52"/>
      <c r="G4672" s="112"/>
      <c r="H4672" s="58"/>
    </row>
    <row r="4673" spans="2:8" x14ac:dyDescent="0.2">
      <c r="B4673" s="107"/>
      <c r="C4673" s="106"/>
      <c r="D4673" s="114"/>
      <c r="E4673" s="52"/>
      <c r="F4673" s="52"/>
      <c r="G4673" s="112"/>
      <c r="H4673" s="58"/>
    </row>
    <row r="4674" spans="2:8" x14ac:dyDescent="0.2">
      <c r="B4674" s="107"/>
      <c r="C4674" s="106"/>
      <c r="D4674" s="114"/>
      <c r="E4674" s="52"/>
      <c r="F4674" s="52"/>
      <c r="G4674" s="112"/>
      <c r="H4674" s="58"/>
    </row>
    <row r="4675" spans="2:8" x14ac:dyDescent="0.2">
      <c r="B4675" s="105"/>
      <c r="C4675" s="106"/>
      <c r="D4675" s="114"/>
      <c r="E4675" s="52"/>
      <c r="F4675" s="52"/>
      <c r="G4675" s="112"/>
      <c r="H4675" s="58"/>
    </row>
    <row r="4676" spans="2:8" x14ac:dyDescent="0.2">
      <c r="B4676" s="107"/>
      <c r="C4676" s="106"/>
      <c r="D4676" s="114"/>
      <c r="E4676" s="52"/>
      <c r="F4676" s="52"/>
      <c r="G4676" s="112"/>
      <c r="H4676" s="58"/>
    </row>
    <row r="4677" spans="2:8" x14ac:dyDescent="0.2">
      <c r="B4677" s="107"/>
      <c r="C4677" s="106"/>
      <c r="D4677" s="114"/>
      <c r="E4677" s="52"/>
      <c r="F4677" s="52"/>
      <c r="G4677" s="112"/>
      <c r="H4677" s="58"/>
    </row>
    <row r="4678" spans="2:8" x14ac:dyDescent="0.2">
      <c r="B4678" s="107"/>
      <c r="C4678" s="106"/>
      <c r="D4678" s="114"/>
      <c r="E4678" s="52"/>
      <c r="F4678" s="52"/>
      <c r="G4678" s="112"/>
      <c r="H4678" s="58"/>
    </row>
    <row r="4679" spans="2:8" x14ac:dyDescent="0.2">
      <c r="B4679" s="107"/>
      <c r="C4679" s="106"/>
      <c r="D4679" s="114"/>
      <c r="E4679" s="52"/>
      <c r="F4679" s="52"/>
      <c r="G4679" s="112"/>
      <c r="H4679" s="58"/>
    </row>
    <row r="4680" spans="2:8" x14ac:dyDescent="0.2">
      <c r="B4680" s="105"/>
      <c r="C4680" s="106"/>
      <c r="D4680" s="114"/>
      <c r="E4680" s="52"/>
      <c r="F4680" s="52"/>
      <c r="G4680" s="112"/>
      <c r="H4680" s="58"/>
    </row>
    <row r="4681" spans="2:8" x14ac:dyDescent="0.2">
      <c r="B4681" s="107"/>
      <c r="C4681" s="106"/>
      <c r="D4681" s="114"/>
      <c r="E4681" s="52"/>
      <c r="F4681" s="52"/>
      <c r="G4681" s="112"/>
      <c r="H4681" s="58"/>
    </row>
    <row r="4682" spans="2:8" x14ac:dyDescent="0.2">
      <c r="B4682" s="107"/>
      <c r="C4682" s="106"/>
      <c r="D4682" s="114"/>
      <c r="E4682" s="52"/>
      <c r="F4682" s="52"/>
      <c r="G4682" s="112"/>
      <c r="H4682" s="58"/>
    </row>
    <row r="4683" spans="2:8" x14ac:dyDescent="0.2">
      <c r="B4683" s="107"/>
      <c r="C4683" s="106"/>
      <c r="D4683" s="114"/>
      <c r="E4683" s="52"/>
      <c r="F4683" s="52"/>
      <c r="G4683" s="112"/>
      <c r="H4683" s="58"/>
    </row>
    <row r="4684" spans="2:8" x14ac:dyDescent="0.2">
      <c r="B4684" s="107"/>
      <c r="C4684" s="106"/>
      <c r="D4684" s="114"/>
      <c r="E4684" s="52"/>
      <c r="F4684" s="52"/>
      <c r="G4684" s="112"/>
      <c r="H4684" s="58"/>
    </row>
    <row r="4685" spans="2:8" x14ac:dyDescent="0.2">
      <c r="B4685" s="105"/>
      <c r="C4685" s="106"/>
      <c r="D4685" s="114"/>
      <c r="E4685" s="52"/>
      <c r="F4685" s="52"/>
      <c r="G4685" s="112"/>
      <c r="H4685" s="58"/>
    </row>
    <row r="4686" spans="2:8" x14ac:dyDescent="0.2">
      <c r="B4686" s="107"/>
      <c r="C4686" s="106"/>
      <c r="D4686" s="114"/>
      <c r="E4686" s="52"/>
      <c r="F4686" s="52"/>
      <c r="G4686" s="112"/>
      <c r="H4686" s="58"/>
    </row>
    <row r="4687" spans="2:8" x14ac:dyDescent="0.2">
      <c r="B4687" s="107"/>
      <c r="C4687" s="106"/>
      <c r="D4687" s="114"/>
      <c r="E4687" s="52"/>
      <c r="F4687" s="52"/>
      <c r="G4687" s="112"/>
      <c r="H4687" s="58"/>
    </row>
    <row r="4688" spans="2:8" x14ac:dyDescent="0.2">
      <c r="B4688" s="107"/>
      <c r="C4688" s="106"/>
      <c r="D4688" s="114"/>
      <c r="E4688" s="52"/>
      <c r="F4688" s="52"/>
      <c r="G4688" s="112"/>
      <c r="H4688" s="58"/>
    </row>
    <row r="4689" spans="2:8" x14ac:dyDescent="0.2">
      <c r="B4689" s="107"/>
      <c r="C4689" s="106"/>
      <c r="D4689" s="114"/>
      <c r="E4689" s="52"/>
      <c r="F4689" s="52"/>
      <c r="G4689" s="112"/>
      <c r="H4689" s="58"/>
    </row>
    <row r="4690" spans="2:8" x14ac:dyDescent="0.2">
      <c r="B4690" s="105"/>
      <c r="C4690" s="106"/>
      <c r="D4690" s="114"/>
      <c r="E4690" s="52"/>
      <c r="F4690" s="52"/>
      <c r="G4690" s="112"/>
      <c r="H4690" s="58"/>
    </row>
    <row r="4691" spans="2:8" x14ac:dyDescent="0.2">
      <c r="B4691" s="107"/>
      <c r="C4691" s="106"/>
      <c r="D4691" s="114"/>
      <c r="E4691" s="52"/>
      <c r="F4691" s="52"/>
      <c r="G4691" s="112"/>
      <c r="H4691" s="58"/>
    </row>
    <row r="4692" spans="2:8" x14ac:dyDescent="0.2">
      <c r="B4692" s="107"/>
      <c r="C4692" s="106"/>
      <c r="D4692" s="114"/>
      <c r="E4692" s="52"/>
      <c r="F4692" s="52"/>
      <c r="G4692" s="112"/>
      <c r="H4692" s="58"/>
    </row>
    <row r="4693" spans="2:8" x14ac:dyDescent="0.2">
      <c r="B4693" s="107"/>
      <c r="C4693" s="106"/>
      <c r="D4693" s="114"/>
      <c r="E4693" s="52"/>
      <c r="F4693" s="52"/>
      <c r="G4693" s="112"/>
      <c r="H4693" s="58"/>
    </row>
    <row r="4694" spans="2:8" x14ac:dyDescent="0.2">
      <c r="B4694" s="107"/>
      <c r="C4694" s="106"/>
      <c r="D4694" s="114"/>
      <c r="E4694" s="52"/>
      <c r="F4694" s="52"/>
      <c r="G4694" s="112"/>
      <c r="H4694" s="58"/>
    </row>
    <row r="4695" spans="2:8" x14ac:dyDescent="0.2">
      <c r="B4695" s="107"/>
      <c r="C4695" s="106"/>
      <c r="D4695" s="114"/>
      <c r="E4695" s="52"/>
      <c r="F4695" s="52"/>
      <c r="G4695" s="112"/>
      <c r="H4695" s="58"/>
    </row>
    <row r="4696" spans="2:8" x14ac:dyDescent="0.2">
      <c r="B4696" s="107"/>
      <c r="C4696" s="106"/>
      <c r="D4696" s="114"/>
      <c r="E4696" s="52"/>
      <c r="F4696" s="52"/>
      <c r="G4696" s="112"/>
      <c r="H4696" s="58"/>
    </row>
    <row r="4697" spans="2:8" x14ac:dyDescent="0.2">
      <c r="B4697" s="107"/>
      <c r="C4697" s="106"/>
      <c r="D4697" s="114"/>
      <c r="E4697" s="52"/>
      <c r="F4697" s="52"/>
      <c r="G4697" s="112"/>
      <c r="H4697" s="58"/>
    </row>
    <row r="4698" spans="2:8" x14ac:dyDescent="0.2">
      <c r="B4698" s="107"/>
      <c r="C4698" s="106"/>
      <c r="D4698" s="114"/>
      <c r="E4698" s="52"/>
      <c r="F4698" s="52"/>
      <c r="G4698" s="112"/>
      <c r="H4698" s="58"/>
    </row>
    <row r="4699" spans="2:8" x14ac:dyDescent="0.2">
      <c r="B4699" s="107"/>
      <c r="C4699" s="106"/>
      <c r="D4699" s="114"/>
      <c r="E4699" s="52"/>
      <c r="F4699" s="52"/>
      <c r="G4699" s="112"/>
      <c r="H4699" s="58"/>
    </row>
    <row r="4700" spans="2:8" x14ac:dyDescent="0.2">
      <c r="B4700" s="107"/>
      <c r="C4700" s="106"/>
      <c r="D4700" s="114"/>
      <c r="E4700" s="52"/>
      <c r="F4700" s="52"/>
      <c r="G4700" s="112"/>
      <c r="H4700" s="58"/>
    </row>
    <row r="4701" spans="2:8" x14ac:dyDescent="0.2">
      <c r="B4701" s="105"/>
      <c r="C4701" s="106"/>
      <c r="D4701" s="114"/>
      <c r="E4701" s="52"/>
      <c r="F4701" s="52"/>
      <c r="G4701" s="112"/>
      <c r="H4701" s="58"/>
    </row>
    <row r="4702" spans="2:8" x14ac:dyDescent="0.2">
      <c r="B4702" s="107"/>
      <c r="C4702" s="106"/>
      <c r="D4702" s="114"/>
      <c r="E4702" s="52"/>
      <c r="F4702" s="52"/>
      <c r="G4702" s="112"/>
      <c r="H4702" s="58"/>
    </row>
    <row r="4703" spans="2:8" x14ac:dyDescent="0.2">
      <c r="B4703" s="107"/>
      <c r="C4703" s="106"/>
      <c r="D4703" s="114"/>
      <c r="E4703" s="52"/>
      <c r="F4703" s="52"/>
      <c r="G4703" s="112"/>
      <c r="H4703" s="58"/>
    </row>
    <row r="4704" spans="2:8" x14ac:dyDescent="0.2">
      <c r="B4704" s="107"/>
      <c r="C4704" s="106"/>
      <c r="D4704" s="114"/>
      <c r="E4704" s="52"/>
      <c r="F4704" s="52"/>
      <c r="G4704" s="112"/>
      <c r="H4704" s="58"/>
    </row>
    <row r="4705" spans="2:8" x14ac:dyDescent="0.2">
      <c r="B4705" s="107"/>
      <c r="C4705" s="106"/>
      <c r="D4705" s="114"/>
      <c r="E4705" s="52"/>
      <c r="F4705" s="52"/>
      <c r="G4705" s="112"/>
      <c r="H4705" s="58"/>
    </row>
    <row r="4706" spans="2:8" x14ac:dyDescent="0.2">
      <c r="B4706" s="107"/>
      <c r="C4706" s="106"/>
      <c r="D4706" s="114"/>
      <c r="E4706" s="52"/>
      <c r="F4706" s="52"/>
      <c r="G4706" s="112"/>
      <c r="H4706" s="58"/>
    </row>
    <row r="4707" spans="2:8" x14ac:dyDescent="0.2">
      <c r="B4707" s="107"/>
      <c r="C4707" s="106"/>
      <c r="D4707" s="114"/>
      <c r="E4707" s="52"/>
      <c r="F4707" s="52"/>
      <c r="G4707" s="112"/>
      <c r="H4707" s="58"/>
    </row>
    <row r="4708" spans="2:8" x14ac:dyDescent="0.2">
      <c r="B4708" s="107"/>
      <c r="C4708" s="106"/>
      <c r="D4708" s="114"/>
      <c r="E4708" s="52"/>
      <c r="F4708" s="52"/>
      <c r="G4708" s="112"/>
      <c r="H4708" s="58"/>
    </row>
    <row r="4709" spans="2:8" x14ac:dyDescent="0.2">
      <c r="B4709" s="107"/>
      <c r="C4709" s="106"/>
      <c r="D4709" s="114"/>
      <c r="E4709" s="52"/>
      <c r="F4709" s="52"/>
      <c r="G4709" s="112"/>
      <c r="H4709" s="58"/>
    </row>
    <row r="4710" spans="2:8" x14ac:dyDescent="0.2">
      <c r="B4710" s="107"/>
      <c r="C4710" s="106"/>
      <c r="D4710" s="114"/>
      <c r="E4710" s="52"/>
      <c r="F4710" s="52"/>
      <c r="G4710" s="112"/>
      <c r="H4710" s="58"/>
    </row>
    <row r="4711" spans="2:8" x14ac:dyDescent="0.2">
      <c r="B4711" s="107"/>
      <c r="C4711" s="106"/>
      <c r="D4711" s="114"/>
      <c r="E4711" s="52"/>
      <c r="F4711" s="52"/>
      <c r="G4711" s="112"/>
      <c r="H4711" s="58"/>
    </row>
    <row r="4712" spans="2:8" x14ac:dyDescent="0.2">
      <c r="B4712" s="105"/>
      <c r="C4712" s="106"/>
      <c r="D4712" s="114"/>
      <c r="E4712" s="52"/>
      <c r="F4712" s="52"/>
      <c r="G4712" s="112"/>
      <c r="H4712" s="58"/>
    </row>
    <row r="4713" spans="2:8" x14ac:dyDescent="0.2">
      <c r="B4713" s="107"/>
      <c r="C4713" s="106"/>
      <c r="D4713" s="114"/>
      <c r="E4713" s="52"/>
      <c r="F4713" s="52"/>
      <c r="G4713" s="112"/>
      <c r="H4713" s="58"/>
    </row>
    <row r="4714" spans="2:8" x14ac:dyDescent="0.2">
      <c r="B4714" s="107"/>
      <c r="C4714" s="106"/>
      <c r="D4714" s="114"/>
      <c r="E4714" s="52"/>
      <c r="F4714" s="52"/>
      <c r="G4714" s="112"/>
      <c r="H4714" s="58"/>
    </row>
    <row r="4715" spans="2:8" x14ac:dyDescent="0.2">
      <c r="B4715" s="107"/>
      <c r="C4715" s="106"/>
      <c r="D4715" s="114"/>
      <c r="E4715" s="52"/>
      <c r="F4715" s="52"/>
      <c r="G4715" s="112"/>
      <c r="H4715" s="58"/>
    </row>
    <row r="4716" spans="2:8" x14ac:dyDescent="0.2">
      <c r="B4716" s="107"/>
      <c r="C4716" s="106"/>
      <c r="D4716" s="114"/>
      <c r="E4716" s="52"/>
      <c r="F4716" s="52"/>
      <c r="G4716" s="112"/>
      <c r="H4716" s="58"/>
    </row>
    <row r="4717" spans="2:8" x14ac:dyDescent="0.2">
      <c r="B4717" s="105"/>
      <c r="C4717" s="106"/>
      <c r="D4717" s="114"/>
      <c r="E4717" s="52"/>
      <c r="F4717" s="52"/>
      <c r="G4717" s="112"/>
      <c r="H4717" s="58"/>
    </row>
    <row r="4718" spans="2:8" x14ac:dyDescent="0.2">
      <c r="B4718" s="107"/>
      <c r="C4718" s="106"/>
      <c r="D4718" s="114"/>
      <c r="E4718" s="52"/>
      <c r="F4718" s="52"/>
      <c r="G4718" s="112"/>
      <c r="H4718" s="58"/>
    </row>
    <row r="4719" spans="2:8" x14ac:dyDescent="0.2">
      <c r="B4719" s="107"/>
      <c r="C4719" s="106"/>
      <c r="D4719" s="114"/>
      <c r="E4719" s="52"/>
      <c r="F4719" s="52"/>
      <c r="G4719" s="112"/>
      <c r="H4719" s="58"/>
    </row>
    <row r="4720" spans="2:8" x14ac:dyDescent="0.2">
      <c r="B4720" s="107"/>
      <c r="C4720" s="106"/>
      <c r="D4720" s="114"/>
      <c r="E4720" s="52"/>
      <c r="F4720" s="52"/>
      <c r="G4720" s="112"/>
      <c r="H4720" s="58"/>
    </row>
    <row r="4721" spans="2:8" x14ac:dyDescent="0.2">
      <c r="B4721" s="107"/>
      <c r="C4721" s="106"/>
      <c r="D4721" s="114"/>
      <c r="E4721" s="52"/>
      <c r="F4721" s="52"/>
      <c r="G4721" s="112"/>
      <c r="H4721" s="58"/>
    </row>
    <row r="4722" spans="2:8" x14ac:dyDescent="0.2">
      <c r="B4722" s="105"/>
      <c r="C4722" s="106"/>
      <c r="D4722" s="114"/>
      <c r="E4722" s="52"/>
      <c r="F4722" s="52"/>
      <c r="G4722" s="112"/>
      <c r="H4722" s="58"/>
    </row>
    <row r="4723" spans="2:8" x14ac:dyDescent="0.2">
      <c r="B4723" s="107"/>
      <c r="C4723" s="106"/>
      <c r="D4723" s="114"/>
      <c r="E4723" s="52"/>
      <c r="F4723" s="52"/>
      <c r="G4723" s="112"/>
      <c r="H4723" s="58"/>
    </row>
    <row r="4724" spans="2:8" x14ac:dyDescent="0.2">
      <c r="B4724" s="107"/>
      <c r="C4724" s="106"/>
      <c r="D4724" s="114"/>
      <c r="E4724" s="52"/>
      <c r="F4724" s="52"/>
      <c r="G4724" s="112"/>
      <c r="H4724" s="58"/>
    </row>
    <row r="4725" spans="2:8" x14ac:dyDescent="0.2">
      <c r="B4725" s="107"/>
      <c r="C4725" s="106"/>
      <c r="D4725" s="114"/>
      <c r="E4725" s="52"/>
      <c r="F4725" s="52"/>
      <c r="G4725" s="112"/>
      <c r="H4725" s="58"/>
    </row>
    <row r="4726" spans="2:8" x14ac:dyDescent="0.2">
      <c r="B4726" s="107"/>
      <c r="C4726" s="106"/>
      <c r="D4726" s="114"/>
      <c r="E4726" s="52"/>
      <c r="F4726" s="52"/>
      <c r="G4726" s="112"/>
      <c r="H4726" s="58"/>
    </row>
    <row r="4727" spans="2:8" x14ac:dyDescent="0.2">
      <c r="B4727" s="105"/>
      <c r="C4727" s="106"/>
      <c r="D4727" s="114"/>
      <c r="E4727" s="52"/>
      <c r="F4727" s="52"/>
      <c r="G4727" s="112"/>
      <c r="H4727" s="58"/>
    </row>
    <row r="4728" spans="2:8" x14ac:dyDescent="0.2">
      <c r="B4728" s="107"/>
      <c r="C4728" s="106"/>
      <c r="D4728" s="114"/>
      <c r="E4728" s="52"/>
      <c r="F4728" s="52"/>
      <c r="G4728" s="112"/>
      <c r="H4728" s="58"/>
    </row>
    <row r="4729" spans="2:8" x14ac:dyDescent="0.2">
      <c r="B4729" s="107"/>
      <c r="C4729" s="106"/>
      <c r="D4729" s="114"/>
      <c r="E4729" s="52"/>
      <c r="F4729" s="52"/>
      <c r="G4729" s="112"/>
      <c r="H4729" s="58"/>
    </row>
    <row r="4730" spans="2:8" x14ac:dyDescent="0.2">
      <c r="B4730" s="107"/>
      <c r="C4730" s="106"/>
      <c r="D4730" s="114"/>
      <c r="E4730" s="52"/>
      <c r="F4730" s="52"/>
      <c r="G4730" s="112"/>
      <c r="H4730" s="58"/>
    </row>
    <row r="4731" spans="2:8" x14ac:dyDescent="0.2">
      <c r="B4731" s="107"/>
      <c r="C4731" s="106"/>
      <c r="D4731" s="114"/>
      <c r="E4731" s="52"/>
      <c r="F4731" s="52"/>
      <c r="G4731" s="112"/>
      <c r="H4731" s="58"/>
    </row>
    <row r="4732" spans="2:8" x14ac:dyDescent="0.2">
      <c r="B4732" s="107"/>
      <c r="C4732" s="106"/>
      <c r="D4732" s="114"/>
      <c r="E4732" s="52"/>
      <c r="F4732" s="52"/>
      <c r="G4732" s="112"/>
      <c r="H4732" s="58"/>
    </row>
    <row r="4733" spans="2:8" x14ac:dyDescent="0.2">
      <c r="B4733" s="105"/>
      <c r="C4733" s="106"/>
      <c r="D4733" s="114"/>
      <c r="E4733" s="52"/>
      <c r="F4733" s="52"/>
      <c r="G4733" s="112"/>
      <c r="H4733" s="58"/>
    </row>
    <row r="4734" spans="2:8" x14ac:dyDescent="0.2">
      <c r="B4734" s="107"/>
      <c r="C4734" s="106"/>
      <c r="D4734" s="114"/>
      <c r="E4734" s="52"/>
      <c r="F4734" s="52"/>
      <c r="G4734" s="112"/>
      <c r="H4734" s="58"/>
    </row>
    <row r="4735" spans="2:8" x14ac:dyDescent="0.2">
      <c r="B4735" s="107"/>
      <c r="C4735" s="106"/>
      <c r="D4735" s="114"/>
      <c r="E4735" s="52"/>
      <c r="F4735" s="52"/>
      <c r="G4735" s="112"/>
      <c r="H4735" s="58"/>
    </row>
    <row r="4736" spans="2:8" x14ac:dyDescent="0.2">
      <c r="B4736" s="107"/>
      <c r="C4736" s="106"/>
      <c r="D4736" s="114"/>
      <c r="E4736" s="52"/>
      <c r="F4736" s="52"/>
      <c r="G4736" s="112"/>
      <c r="H4736" s="58"/>
    </row>
    <row r="4737" spans="2:8" x14ac:dyDescent="0.2">
      <c r="B4737" s="105"/>
      <c r="C4737" s="106"/>
      <c r="D4737" s="114"/>
      <c r="E4737" s="52"/>
      <c r="F4737" s="52"/>
      <c r="G4737" s="112"/>
      <c r="H4737" s="58"/>
    </row>
    <row r="4738" spans="2:8" x14ac:dyDescent="0.2">
      <c r="B4738" s="107"/>
      <c r="C4738" s="106"/>
      <c r="D4738" s="114"/>
      <c r="E4738" s="52"/>
      <c r="F4738" s="52"/>
      <c r="G4738" s="112"/>
      <c r="H4738" s="58"/>
    </row>
    <row r="4739" spans="2:8" x14ac:dyDescent="0.2">
      <c r="B4739" s="107"/>
      <c r="C4739" s="106"/>
      <c r="D4739" s="114"/>
      <c r="E4739" s="52"/>
      <c r="F4739" s="52"/>
      <c r="G4739" s="112"/>
      <c r="H4739" s="58"/>
    </row>
    <row r="4740" spans="2:8" x14ac:dyDescent="0.2">
      <c r="B4740" s="107"/>
      <c r="C4740" s="106"/>
      <c r="D4740" s="114"/>
      <c r="E4740" s="52"/>
      <c r="F4740" s="52"/>
      <c r="G4740" s="112"/>
      <c r="H4740" s="58"/>
    </row>
    <row r="4741" spans="2:8" x14ac:dyDescent="0.2">
      <c r="B4741" s="105"/>
      <c r="C4741" s="106"/>
      <c r="D4741" s="114"/>
      <c r="E4741" s="52"/>
      <c r="F4741" s="52"/>
      <c r="G4741" s="112"/>
      <c r="H4741" s="58"/>
    </row>
    <row r="4742" spans="2:8" x14ac:dyDescent="0.2">
      <c r="B4742" s="107"/>
      <c r="C4742" s="106"/>
      <c r="D4742" s="114"/>
      <c r="E4742" s="52"/>
      <c r="F4742" s="52"/>
      <c r="G4742" s="112"/>
      <c r="H4742" s="58"/>
    </row>
    <row r="4743" spans="2:8" x14ac:dyDescent="0.2">
      <c r="B4743" s="107"/>
      <c r="C4743" s="106"/>
      <c r="D4743" s="114"/>
      <c r="E4743" s="52"/>
      <c r="F4743" s="52"/>
      <c r="G4743" s="112"/>
      <c r="H4743" s="58"/>
    </row>
    <row r="4744" spans="2:8" x14ac:dyDescent="0.2">
      <c r="B4744" s="107"/>
      <c r="C4744" s="106"/>
      <c r="D4744" s="114"/>
      <c r="E4744" s="52"/>
      <c r="F4744" s="52"/>
      <c r="G4744" s="112"/>
      <c r="H4744" s="58"/>
    </row>
    <row r="4745" spans="2:8" x14ac:dyDescent="0.2">
      <c r="B4745" s="107"/>
      <c r="C4745" s="106"/>
      <c r="D4745" s="114"/>
      <c r="E4745" s="52"/>
      <c r="F4745" s="52"/>
      <c r="G4745" s="112"/>
      <c r="H4745" s="58"/>
    </row>
    <row r="4746" spans="2:8" x14ac:dyDescent="0.2">
      <c r="B4746" s="105"/>
      <c r="C4746" s="106"/>
      <c r="D4746" s="114"/>
      <c r="E4746" s="52"/>
      <c r="F4746" s="52"/>
      <c r="G4746" s="112"/>
      <c r="H4746" s="58"/>
    </row>
    <row r="4747" spans="2:8" x14ac:dyDescent="0.2">
      <c r="B4747" s="107"/>
      <c r="C4747" s="106"/>
      <c r="D4747" s="114"/>
      <c r="E4747" s="52"/>
      <c r="F4747" s="52"/>
      <c r="G4747" s="112"/>
      <c r="H4747" s="58"/>
    </row>
    <row r="4748" spans="2:8" x14ac:dyDescent="0.2">
      <c r="B4748" s="107"/>
      <c r="C4748" s="106"/>
      <c r="D4748" s="114"/>
      <c r="E4748" s="52"/>
      <c r="F4748" s="52"/>
      <c r="G4748" s="112"/>
      <c r="H4748" s="58"/>
    </row>
    <row r="4749" spans="2:8" x14ac:dyDescent="0.2">
      <c r="B4749" s="107"/>
      <c r="C4749" s="106"/>
      <c r="D4749" s="114"/>
      <c r="E4749" s="52"/>
      <c r="F4749" s="52"/>
      <c r="G4749" s="112"/>
      <c r="H4749" s="58"/>
    </row>
    <row r="4750" spans="2:8" x14ac:dyDescent="0.2">
      <c r="B4750" s="107"/>
      <c r="C4750" s="106"/>
      <c r="D4750" s="114"/>
      <c r="E4750" s="52"/>
      <c r="F4750" s="52"/>
      <c r="G4750" s="112"/>
      <c r="H4750" s="58"/>
    </row>
    <row r="4751" spans="2:8" x14ac:dyDescent="0.2">
      <c r="B4751" s="107"/>
      <c r="C4751" s="106"/>
      <c r="D4751" s="114"/>
      <c r="E4751" s="52"/>
      <c r="F4751" s="52"/>
      <c r="G4751" s="112"/>
      <c r="H4751" s="58"/>
    </row>
    <row r="4752" spans="2:8" x14ac:dyDescent="0.2">
      <c r="B4752" s="107"/>
      <c r="C4752" s="106"/>
      <c r="D4752" s="114"/>
      <c r="E4752" s="52"/>
      <c r="F4752" s="52"/>
      <c r="G4752" s="112"/>
      <c r="H4752" s="58"/>
    </row>
    <row r="4753" spans="2:8" x14ac:dyDescent="0.2">
      <c r="B4753" s="107"/>
      <c r="C4753" s="106"/>
      <c r="D4753" s="114"/>
      <c r="E4753" s="52"/>
      <c r="F4753" s="52"/>
      <c r="G4753" s="112"/>
      <c r="H4753" s="58"/>
    </row>
    <row r="4754" spans="2:8" x14ac:dyDescent="0.2">
      <c r="B4754" s="105"/>
      <c r="C4754" s="106"/>
      <c r="D4754" s="114"/>
      <c r="E4754" s="52"/>
      <c r="F4754" s="52"/>
      <c r="G4754" s="112"/>
      <c r="H4754" s="58"/>
    </row>
    <row r="4755" spans="2:8" x14ac:dyDescent="0.2">
      <c r="B4755" s="107"/>
      <c r="C4755" s="106"/>
      <c r="D4755" s="114"/>
      <c r="E4755" s="52"/>
      <c r="F4755" s="52"/>
      <c r="G4755" s="112"/>
      <c r="H4755" s="58"/>
    </row>
    <row r="4756" spans="2:8" x14ac:dyDescent="0.2">
      <c r="B4756" s="107"/>
      <c r="C4756" s="106"/>
      <c r="D4756" s="114"/>
      <c r="E4756" s="52"/>
      <c r="F4756" s="52"/>
      <c r="G4756" s="112"/>
      <c r="H4756" s="58"/>
    </row>
    <row r="4757" spans="2:8" x14ac:dyDescent="0.2">
      <c r="B4757" s="107"/>
      <c r="C4757" s="106"/>
      <c r="D4757" s="114"/>
      <c r="E4757" s="52"/>
      <c r="F4757" s="52"/>
      <c r="G4757" s="112"/>
      <c r="H4757" s="58"/>
    </row>
    <row r="4758" spans="2:8" x14ac:dyDescent="0.2">
      <c r="B4758" s="107"/>
      <c r="C4758" s="106"/>
      <c r="D4758" s="114"/>
      <c r="E4758" s="52"/>
      <c r="F4758" s="52"/>
      <c r="G4758" s="112"/>
      <c r="H4758" s="58"/>
    </row>
    <row r="4759" spans="2:8" x14ac:dyDescent="0.2">
      <c r="B4759" s="107"/>
      <c r="C4759" s="106"/>
      <c r="D4759" s="114"/>
      <c r="E4759" s="52"/>
      <c r="F4759" s="52"/>
      <c r="G4759" s="112"/>
      <c r="H4759" s="58"/>
    </row>
    <row r="4760" spans="2:8" x14ac:dyDescent="0.2">
      <c r="B4760" s="107"/>
      <c r="C4760" s="106"/>
      <c r="D4760" s="114"/>
      <c r="E4760" s="52"/>
      <c r="F4760" s="52"/>
      <c r="G4760" s="112"/>
      <c r="H4760" s="58"/>
    </row>
    <row r="4761" spans="2:8" x14ac:dyDescent="0.2">
      <c r="B4761" s="107"/>
      <c r="C4761" s="106"/>
      <c r="D4761" s="114"/>
      <c r="E4761" s="52"/>
      <c r="F4761" s="52"/>
      <c r="G4761" s="112"/>
      <c r="H4761" s="58"/>
    </row>
    <row r="4762" spans="2:8" x14ac:dyDescent="0.2">
      <c r="B4762" s="107"/>
      <c r="C4762" s="106"/>
      <c r="D4762" s="114"/>
      <c r="E4762" s="52"/>
      <c r="F4762" s="52"/>
      <c r="G4762" s="112"/>
      <c r="H4762" s="58"/>
    </row>
    <row r="4763" spans="2:8" x14ac:dyDescent="0.2">
      <c r="B4763" s="105"/>
      <c r="C4763" s="106"/>
      <c r="D4763" s="114"/>
      <c r="E4763" s="52"/>
      <c r="F4763" s="52"/>
      <c r="G4763" s="112"/>
      <c r="H4763" s="58"/>
    </row>
    <row r="4764" spans="2:8" x14ac:dyDescent="0.2">
      <c r="B4764" s="107"/>
      <c r="C4764" s="106"/>
      <c r="D4764" s="114"/>
      <c r="E4764" s="52"/>
      <c r="F4764" s="52"/>
      <c r="G4764" s="112"/>
      <c r="H4764" s="58"/>
    </row>
    <row r="4765" spans="2:8" x14ac:dyDescent="0.2">
      <c r="B4765" s="107"/>
      <c r="C4765" s="106"/>
      <c r="D4765" s="114"/>
      <c r="E4765" s="52"/>
      <c r="F4765" s="52"/>
      <c r="G4765" s="112"/>
      <c r="H4765" s="58"/>
    </row>
    <row r="4766" spans="2:8" x14ac:dyDescent="0.2">
      <c r="B4766" s="107"/>
      <c r="C4766" s="106"/>
      <c r="D4766" s="114"/>
      <c r="E4766" s="52"/>
      <c r="F4766" s="52"/>
      <c r="G4766" s="112"/>
      <c r="H4766" s="58"/>
    </row>
    <row r="4767" spans="2:8" x14ac:dyDescent="0.2">
      <c r="B4767" s="107"/>
      <c r="C4767" s="106"/>
      <c r="D4767" s="114"/>
      <c r="E4767" s="52"/>
      <c r="F4767" s="52"/>
      <c r="G4767" s="112"/>
      <c r="H4767" s="58"/>
    </row>
    <row r="4768" spans="2:8" x14ac:dyDescent="0.2">
      <c r="B4768" s="107"/>
      <c r="C4768" s="106"/>
      <c r="D4768" s="114"/>
      <c r="E4768" s="52"/>
      <c r="F4768" s="52"/>
      <c r="G4768" s="112"/>
      <c r="H4768" s="58"/>
    </row>
    <row r="4769" spans="2:8" x14ac:dyDescent="0.2">
      <c r="B4769" s="107"/>
      <c r="C4769" s="106"/>
      <c r="D4769" s="114"/>
      <c r="E4769" s="52"/>
      <c r="F4769" s="52"/>
      <c r="G4769" s="112"/>
      <c r="H4769" s="58"/>
    </row>
    <row r="4770" spans="2:8" x14ac:dyDescent="0.2">
      <c r="B4770" s="107"/>
      <c r="C4770" s="106"/>
      <c r="D4770" s="114"/>
      <c r="E4770" s="52"/>
      <c r="F4770" s="52"/>
      <c r="G4770" s="112"/>
      <c r="H4770" s="58"/>
    </row>
    <row r="4771" spans="2:8" x14ac:dyDescent="0.2">
      <c r="B4771" s="107"/>
      <c r="C4771" s="106"/>
      <c r="D4771" s="114"/>
      <c r="E4771" s="52"/>
      <c r="F4771" s="52"/>
      <c r="G4771" s="112"/>
      <c r="H4771" s="58"/>
    </row>
    <row r="4772" spans="2:8" x14ac:dyDescent="0.2">
      <c r="B4772" s="107"/>
      <c r="C4772" s="106"/>
      <c r="D4772" s="114"/>
      <c r="E4772" s="52"/>
      <c r="F4772" s="52"/>
      <c r="G4772" s="112"/>
      <c r="H4772" s="58"/>
    </row>
    <row r="4773" spans="2:8" x14ac:dyDescent="0.2">
      <c r="B4773" s="107"/>
      <c r="C4773" s="106"/>
      <c r="D4773" s="114"/>
      <c r="E4773" s="52"/>
      <c r="F4773" s="52"/>
      <c r="G4773" s="112"/>
      <c r="H4773" s="58"/>
    </row>
    <row r="4774" spans="2:8" x14ac:dyDescent="0.2">
      <c r="B4774" s="107"/>
      <c r="C4774" s="106"/>
      <c r="D4774" s="114"/>
      <c r="E4774" s="52"/>
      <c r="F4774" s="52"/>
      <c r="G4774" s="112"/>
      <c r="H4774" s="58"/>
    </row>
    <row r="4775" spans="2:8" x14ac:dyDescent="0.2">
      <c r="B4775" s="107"/>
      <c r="C4775" s="106"/>
      <c r="D4775" s="114"/>
      <c r="E4775" s="52"/>
      <c r="F4775" s="52"/>
      <c r="G4775" s="112"/>
      <c r="H4775" s="58"/>
    </row>
    <row r="4776" spans="2:8" x14ac:dyDescent="0.2">
      <c r="B4776" s="107"/>
      <c r="C4776" s="106"/>
      <c r="D4776" s="114"/>
      <c r="E4776" s="52"/>
      <c r="F4776" s="52"/>
      <c r="G4776" s="112"/>
      <c r="H4776" s="58"/>
    </row>
    <row r="4777" spans="2:8" x14ac:dyDescent="0.2">
      <c r="B4777" s="107"/>
      <c r="C4777" s="106"/>
      <c r="D4777" s="114"/>
      <c r="E4777" s="52"/>
      <c r="F4777" s="52"/>
      <c r="G4777" s="112"/>
      <c r="H4777" s="58"/>
    </row>
    <row r="4778" spans="2:8" x14ac:dyDescent="0.2">
      <c r="B4778" s="107"/>
      <c r="C4778" s="106"/>
      <c r="D4778" s="114"/>
      <c r="E4778" s="52"/>
      <c r="F4778" s="52"/>
      <c r="G4778" s="112"/>
      <c r="H4778" s="58"/>
    </row>
    <row r="4779" spans="2:8" x14ac:dyDescent="0.2">
      <c r="B4779" s="107"/>
      <c r="C4779" s="106"/>
      <c r="D4779" s="114"/>
      <c r="E4779" s="52"/>
      <c r="F4779" s="52"/>
      <c r="G4779" s="112"/>
      <c r="H4779" s="58"/>
    </row>
    <row r="4780" spans="2:8" x14ac:dyDescent="0.2">
      <c r="B4780" s="107"/>
      <c r="C4780" s="106"/>
      <c r="D4780" s="114"/>
      <c r="E4780" s="52"/>
      <c r="F4780" s="52"/>
      <c r="G4780" s="112"/>
      <c r="H4780" s="58"/>
    </row>
    <row r="4781" spans="2:8" x14ac:dyDescent="0.2">
      <c r="B4781" s="107"/>
      <c r="C4781" s="106"/>
      <c r="D4781" s="114"/>
      <c r="E4781" s="52"/>
      <c r="F4781" s="52"/>
      <c r="G4781" s="112"/>
      <c r="H4781" s="58"/>
    </row>
    <row r="4782" spans="2:8" x14ac:dyDescent="0.2">
      <c r="B4782" s="107"/>
      <c r="C4782" s="106"/>
      <c r="D4782" s="114"/>
      <c r="E4782" s="52"/>
      <c r="F4782" s="52"/>
      <c r="G4782" s="112"/>
      <c r="H4782" s="58"/>
    </row>
    <row r="4783" spans="2:8" x14ac:dyDescent="0.2">
      <c r="B4783" s="107"/>
      <c r="C4783" s="106"/>
      <c r="D4783" s="114"/>
      <c r="E4783" s="52"/>
      <c r="F4783" s="52"/>
      <c r="G4783" s="112"/>
      <c r="H4783" s="58"/>
    </row>
    <row r="4784" spans="2:8" x14ac:dyDescent="0.2">
      <c r="B4784" s="107"/>
      <c r="C4784" s="106"/>
      <c r="D4784" s="114"/>
      <c r="E4784" s="52"/>
      <c r="F4784" s="52"/>
      <c r="G4784" s="112"/>
      <c r="H4784" s="58"/>
    </row>
    <row r="4785" spans="2:8" x14ac:dyDescent="0.2">
      <c r="B4785" s="107"/>
      <c r="C4785" s="106"/>
      <c r="D4785" s="114"/>
      <c r="E4785" s="52"/>
      <c r="F4785" s="52"/>
      <c r="G4785" s="112"/>
      <c r="H4785" s="58"/>
    </row>
    <row r="4786" spans="2:8" x14ac:dyDescent="0.2">
      <c r="B4786" s="107"/>
      <c r="C4786" s="106"/>
      <c r="D4786" s="114"/>
      <c r="E4786" s="52"/>
      <c r="F4786" s="52"/>
      <c r="G4786" s="112"/>
      <c r="H4786" s="58"/>
    </row>
    <row r="4787" spans="2:8" x14ac:dyDescent="0.2">
      <c r="B4787" s="107"/>
      <c r="C4787" s="106"/>
      <c r="D4787" s="114"/>
      <c r="E4787" s="52"/>
      <c r="F4787" s="52"/>
      <c r="G4787" s="112"/>
      <c r="H4787" s="58"/>
    </row>
    <row r="4788" spans="2:8" x14ac:dyDescent="0.2">
      <c r="B4788" s="107"/>
      <c r="C4788" s="106"/>
      <c r="D4788" s="114"/>
      <c r="E4788" s="52"/>
      <c r="F4788" s="52"/>
      <c r="G4788" s="112"/>
      <c r="H4788" s="58"/>
    </row>
    <row r="4789" spans="2:8" x14ac:dyDescent="0.2">
      <c r="B4789" s="105"/>
      <c r="C4789" s="106"/>
      <c r="D4789" s="114"/>
      <c r="E4789" s="52"/>
      <c r="F4789" s="52"/>
      <c r="G4789" s="112"/>
      <c r="H4789" s="58"/>
    </row>
    <row r="4790" spans="2:8" x14ac:dyDescent="0.2">
      <c r="B4790" s="107"/>
      <c r="C4790" s="106"/>
      <c r="D4790" s="114"/>
      <c r="E4790" s="52"/>
      <c r="F4790" s="52"/>
      <c r="G4790" s="112"/>
      <c r="H4790" s="58"/>
    </row>
    <row r="4791" spans="2:8" x14ac:dyDescent="0.2">
      <c r="B4791" s="107"/>
      <c r="C4791" s="106"/>
      <c r="D4791" s="114"/>
      <c r="E4791" s="52"/>
      <c r="F4791" s="52"/>
      <c r="G4791" s="112"/>
      <c r="H4791" s="58"/>
    </row>
    <row r="4792" spans="2:8" x14ac:dyDescent="0.2">
      <c r="B4792" s="107"/>
      <c r="C4792" s="106"/>
      <c r="D4792" s="114"/>
      <c r="E4792" s="52"/>
      <c r="F4792" s="52"/>
      <c r="G4792" s="112"/>
      <c r="H4792" s="58"/>
    </row>
    <row r="4793" spans="2:8" x14ac:dyDescent="0.2">
      <c r="B4793" s="107"/>
      <c r="C4793" s="106"/>
      <c r="D4793" s="114"/>
      <c r="E4793" s="52"/>
      <c r="F4793" s="52"/>
      <c r="G4793" s="112"/>
      <c r="H4793" s="58"/>
    </row>
    <row r="4794" spans="2:8" x14ac:dyDescent="0.2">
      <c r="B4794" s="105"/>
      <c r="C4794" s="106"/>
      <c r="D4794" s="114"/>
      <c r="E4794" s="52"/>
      <c r="F4794" s="52"/>
      <c r="G4794" s="112"/>
      <c r="H4794" s="58"/>
    </row>
    <row r="4795" spans="2:8" x14ac:dyDescent="0.2">
      <c r="B4795" s="107"/>
      <c r="C4795" s="106"/>
      <c r="D4795" s="114"/>
      <c r="E4795" s="52"/>
      <c r="F4795" s="52"/>
      <c r="G4795" s="112"/>
      <c r="H4795" s="58"/>
    </row>
    <row r="4796" spans="2:8" x14ac:dyDescent="0.2">
      <c r="B4796" s="107"/>
      <c r="C4796" s="106"/>
      <c r="D4796" s="114"/>
      <c r="E4796" s="52"/>
      <c r="F4796" s="52"/>
      <c r="G4796" s="112"/>
      <c r="H4796" s="58"/>
    </row>
    <row r="4797" spans="2:8" x14ac:dyDescent="0.2">
      <c r="B4797" s="107"/>
      <c r="C4797" s="106"/>
      <c r="D4797" s="114"/>
      <c r="E4797" s="52"/>
      <c r="F4797" s="52"/>
      <c r="G4797" s="112"/>
      <c r="H4797" s="58"/>
    </row>
    <row r="4798" spans="2:8" x14ac:dyDescent="0.2">
      <c r="B4798" s="107"/>
      <c r="C4798" s="106"/>
      <c r="D4798" s="114"/>
      <c r="E4798" s="52"/>
      <c r="F4798" s="52"/>
      <c r="G4798" s="112"/>
      <c r="H4798" s="58"/>
    </row>
    <row r="4799" spans="2:8" x14ac:dyDescent="0.2">
      <c r="B4799" s="107"/>
      <c r="C4799" s="106"/>
      <c r="D4799" s="114"/>
      <c r="E4799" s="52"/>
      <c r="F4799" s="52"/>
      <c r="G4799" s="112"/>
      <c r="H4799" s="58"/>
    </row>
    <row r="4800" spans="2:8" x14ac:dyDescent="0.2">
      <c r="B4800" s="107"/>
      <c r="C4800" s="106"/>
      <c r="D4800" s="114"/>
      <c r="E4800" s="52"/>
      <c r="F4800" s="52"/>
      <c r="G4800" s="112"/>
      <c r="H4800" s="58"/>
    </row>
    <row r="4801" spans="2:8" x14ac:dyDescent="0.2">
      <c r="B4801" s="105"/>
      <c r="C4801" s="106"/>
      <c r="D4801" s="114"/>
      <c r="E4801" s="52"/>
      <c r="F4801" s="52"/>
      <c r="G4801" s="112"/>
      <c r="H4801" s="58"/>
    </row>
    <row r="4802" spans="2:8" x14ac:dyDescent="0.2">
      <c r="B4802" s="107"/>
      <c r="C4802" s="106"/>
      <c r="D4802" s="114"/>
      <c r="E4802" s="52"/>
      <c r="F4802" s="52"/>
      <c r="G4802" s="112"/>
      <c r="H4802" s="58"/>
    </row>
    <row r="4803" spans="2:8" x14ac:dyDescent="0.2">
      <c r="B4803" s="107"/>
      <c r="C4803" s="106"/>
      <c r="D4803" s="114"/>
      <c r="E4803" s="52"/>
      <c r="F4803" s="52"/>
      <c r="G4803" s="112"/>
      <c r="H4803" s="58"/>
    </row>
    <row r="4804" spans="2:8" x14ac:dyDescent="0.2">
      <c r="B4804" s="107"/>
      <c r="C4804" s="106"/>
      <c r="D4804" s="114"/>
      <c r="E4804" s="52"/>
      <c r="F4804" s="52"/>
      <c r="G4804" s="112"/>
      <c r="H4804" s="58"/>
    </row>
    <row r="4805" spans="2:8" x14ac:dyDescent="0.2">
      <c r="B4805" s="107"/>
      <c r="C4805" s="106"/>
      <c r="D4805" s="114"/>
      <c r="E4805" s="52"/>
      <c r="F4805" s="52"/>
      <c r="G4805" s="112"/>
      <c r="H4805" s="58"/>
    </row>
    <row r="4806" spans="2:8" x14ac:dyDescent="0.2">
      <c r="B4806" s="107"/>
      <c r="C4806" s="106"/>
      <c r="D4806" s="114"/>
      <c r="E4806" s="52"/>
      <c r="F4806" s="52"/>
      <c r="G4806" s="112"/>
      <c r="H4806" s="58"/>
    </row>
    <row r="4807" spans="2:8" x14ac:dyDescent="0.2">
      <c r="B4807" s="107"/>
      <c r="C4807" s="106"/>
      <c r="D4807" s="114"/>
      <c r="E4807" s="52"/>
      <c r="F4807" s="52"/>
      <c r="G4807" s="112"/>
      <c r="H4807" s="58"/>
    </row>
    <row r="4808" spans="2:8" x14ac:dyDescent="0.2">
      <c r="B4808" s="107"/>
      <c r="C4808" s="106"/>
      <c r="D4808" s="114"/>
      <c r="E4808" s="52"/>
      <c r="F4808" s="52"/>
      <c r="G4808" s="112"/>
      <c r="H4808" s="58"/>
    </row>
    <row r="4809" spans="2:8" x14ac:dyDescent="0.2">
      <c r="B4809" s="107"/>
      <c r="C4809" s="106"/>
      <c r="D4809" s="114"/>
      <c r="E4809" s="52"/>
      <c r="F4809" s="52"/>
      <c r="G4809" s="112"/>
      <c r="H4809" s="58"/>
    </row>
    <row r="4810" spans="2:8" x14ac:dyDescent="0.2">
      <c r="B4810" s="107"/>
      <c r="C4810" s="106"/>
      <c r="D4810" s="114"/>
      <c r="E4810" s="52"/>
      <c r="F4810" s="52"/>
      <c r="G4810" s="112"/>
      <c r="H4810" s="58"/>
    </row>
    <row r="4811" spans="2:8" x14ac:dyDescent="0.2">
      <c r="B4811" s="107"/>
      <c r="C4811" s="106"/>
      <c r="D4811" s="114"/>
      <c r="E4811" s="52"/>
      <c r="F4811" s="52"/>
      <c r="G4811" s="112"/>
      <c r="H4811" s="58"/>
    </row>
    <row r="4812" spans="2:8" x14ac:dyDescent="0.2">
      <c r="B4812" s="107"/>
      <c r="C4812" s="106"/>
      <c r="D4812" s="114"/>
      <c r="E4812" s="52"/>
      <c r="F4812" s="52"/>
      <c r="G4812" s="112"/>
      <c r="H4812" s="58"/>
    </row>
    <row r="4813" spans="2:8" x14ac:dyDescent="0.2">
      <c r="B4813" s="105"/>
      <c r="C4813" s="106"/>
      <c r="D4813" s="114"/>
      <c r="E4813" s="52"/>
      <c r="F4813" s="52"/>
      <c r="G4813" s="112"/>
      <c r="H4813" s="58"/>
    </row>
    <row r="4814" spans="2:8" x14ac:dyDescent="0.2">
      <c r="B4814" s="107"/>
      <c r="C4814" s="106"/>
      <c r="D4814" s="114"/>
      <c r="E4814" s="52"/>
      <c r="F4814" s="52"/>
      <c r="G4814" s="112"/>
      <c r="H4814" s="58"/>
    </row>
    <row r="4815" spans="2:8" x14ac:dyDescent="0.2">
      <c r="B4815" s="107"/>
      <c r="C4815" s="106"/>
      <c r="D4815" s="114"/>
      <c r="E4815" s="52"/>
      <c r="F4815" s="52"/>
      <c r="G4815" s="112"/>
      <c r="H4815" s="58"/>
    </row>
    <row r="4816" spans="2:8" x14ac:dyDescent="0.2">
      <c r="B4816" s="107"/>
      <c r="C4816" s="106"/>
      <c r="D4816" s="114"/>
      <c r="E4816" s="52"/>
      <c r="F4816" s="52"/>
      <c r="G4816" s="112"/>
      <c r="H4816" s="58"/>
    </row>
    <row r="4817" spans="2:8" x14ac:dyDescent="0.2">
      <c r="B4817" s="105"/>
      <c r="C4817" s="106"/>
      <c r="D4817" s="114"/>
      <c r="E4817" s="52"/>
      <c r="F4817" s="52"/>
      <c r="G4817" s="112"/>
      <c r="H4817" s="58"/>
    </row>
    <row r="4818" spans="2:8" x14ac:dyDescent="0.2">
      <c r="B4818" s="107"/>
      <c r="C4818" s="106"/>
      <c r="D4818" s="114"/>
      <c r="E4818" s="52"/>
      <c r="F4818" s="52"/>
      <c r="G4818" s="112"/>
      <c r="H4818" s="58"/>
    </row>
    <row r="4819" spans="2:8" x14ac:dyDescent="0.2">
      <c r="B4819" s="107"/>
      <c r="C4819" s="106"/>
      <c r="D4819" s="114"/>
      <c r="E4819" s="52"/>
      <c r="F4819" s="52"/>
      <c r="G4819" s="112"/>
      <c r="H4819" s="58"/>
    </row>
    <row r="4820" spans="2:8" x14ac:dyDescent="0.2">
      <c r="B4820" s="107"/>
      <c r="C4820" s="106"/>
      <c r="D4820" s="114"/>
      <c r="E4820" s="52"/>
      <c r="F4820" s="52"/>
      <c r="G4820" s="112"/>
      <c r="H4820" s="58"/>
    </row>
    <row r="4821" spans="2:8" x14ac:dyDescent="0.2">
      <c r="B4821" s="107"/>
      <c r="C4821" s="106"/>
      <c r="D4821" s="114"/>
      <c r="E4821" s="52"/>
      <c r="F4821" s="52"/>
      <c r="G4821" s="112"/>
      <c r="H4821" s="58"/>
    </row>
    <row r="4822" spans="2:8" x14ac:dyDescent="0.2">
      <c r="B4822" s="105"/>
      <c r="C4822" s="106"/>
      <c r="D4822" s="114"/>
      <c r="E4822" s="52"/>
      <c r="F4822" s="52"/>
      <c r="G4822" s="112"/>
      <c r="H4822" s="58"/>
    </row>
    <row r="4823" spans="2:8" x14ac:dyDescent="0.2">
      <c r="B4823" s="107"/>
      <c r="C4823" s="106"/>
      <c r="D4823" s="114"/>
      <c r="E4823" s="52"/>
      <c r="F4823" s="52"/>
      <c r="G4823" s="112"/>
      <c r="H4823" s="58"/>
    </row>
    <row r="4824" spans="2:8" x14ac:dyDescent="0.2">
      <c r="B4824" s="107"/>
      <c r="C4824" s="106"/>
      <c r="D4824" s="114"/>
      <c r="E4824" s="52"/>
      <c r="F4824" s="52"/>
      <c r="G4824" s="112"/>
      <c r="H4824" s="58"/>
    </row>
    <row r="4825" spans="2:8" x14ac:dyDescent="0.2">
      <c r="B4825" s="107"/>
      <c r="C4825" s="106"/>
      <c r="D4825" s="114"/>
      <c r="E4825" s="52"/>
      <c r="F4825" s="52"/>
      <c r="G4825" s="112"/>
      <c r="H4825" s="58"/>
    </row>
    <row r="4826" spans="2:8" x14ac:dyDescent="0.2">
      <c r="B4826" s="107"/>
      <c r="C4826" s="106"/>
      <c r="D4826" s="114"/>
      <c r="E4826" s="52"/>
      <c r="F4826" s="52"/>
      <c r="G4826" s="112"/>
      <c r="H4826" s="58"/>
    </row>
    <row r="4827" spans="2:8" x14ac:dyDescent="0.2">
      <c r="B4827" s="105"/>
      <c r="C4827" s="106"/>
      <c r="D4827" s="114"/>
      <c r="E4827" s="52"/>
      <c r="F4827" s="52"/>
      <c r="G4827" s="112"/>
      <c r="H4827" s="58"/>
    </row>
    <row r="4828" spans="2:8" x14ac:dyDescent="0.2">
      <c r="B4828" s="107"/>
      <c r="C4828" s="106"/>
      <c r="D4828" s="114"/>
      <c r="E4828" s="52"/>
      <c r="F4828" s="52"/>
      <c r="G4828" s="112"/>
      <c r="H4828" s="58"/>
    </row>
    <row r="4829" spans="2:8" x14ac:dyDescent="0.2">
      <c r="B4829" s="107"/>
      <c r="C4829" s="106"/>
      <c r="D4829" s="114"/>
      <c r="E4829" s="52"/>
      <c r="F4829" s="52"/>
      <c r="G4829" s="112"/>
      <c r="H4829" s="58"/>
    </row>
    <row r="4830" spans="2:8" x14ac:dyDescent="0.2">
      <c r="B4830" s="107"/>
      <c r="C4830" s="106"/>
      <c r="D4830" s="114"/>
      <c r="E4830" s="52"/>
      <c r="F4830" s="52"/>
      <c r="G4830" s="112"/>
      <c r="H4830" s="58"/>
    </row>
    <row r="4831" spans="2:8" x14ac:dyDescent="0.2">
      <c r="B4831" s="107"/>
      <c r="C4831" s="106"/>
      <c r="D4831" s="114"/>
      <c r="E4831" s="52"/>
      <c r="F4831" s="52"/>
      <c r="G4831" s="112"/>
      <c r="H4831" s="58"/>
    </row>
    <row r="4832" spans="2:8" x14ac:dyDescent="0.2">
      <c r="B4832" s="105"/>
      <c r="C4832" s="106"/>
      <c r="D4832" s="114"/>
      <c r="E4832" s="52"/>
      <c r="F4832" s="52"/>
      <c r="G4832" s="112"/>
      <c r="H4832" s="58"/>
    </row>
    <row r="4833" spans="2:8" x14ac:dyDescent="0.2">
      <c r="B4833" s="107"/>
      <c r="C4833" s="106"/>
      <c r="D4833" s="114"/>
      <c r="E4833" s="52"/>
      <c r="F4833" s="52"/>
      <c r="G4833" s="112"/>
      <c r="H4833" s="58"/>
    </row>
    <row r="4834" spans="2:8" x14ac:dyDescent="0.2">
      <c r="B4834" s="107"/>
      <c r="C4834" s="106"/>
      <c r="D4834" s="114"/>
      <c r="E4834" s="52"/>
      <c r="F4834" s="52"/>
      <c r="G4834" s="112"/>
      <c r="H4834" s="58"/>
    </row>
    <row r="4835" spans="2:8" x14ac:dyDescent="0.2">
      <c r="B4835" s="107"/>
      <c r="C4835" s="106"/>
      <c r="D4835" s="114"/>
      <c r="E4835" s="52"/>
      <c r="F4835" s="52"/>
      <c r="G4835" s="112"/>
      <c r="H4835" s="58"/>
    </row>
    <row r="4836" spans="2:8" x14ac:dyDescent="0.2">
      <c r="B4836" s="107"/>
      <c r="C4836" s="106"/>
      <c r="D4836" s="114"/>
      <c r="E4836" s="52"/>
      <c r="F4836" s="52"/>
      <c r="G4836" s="112"/>
      <c r="H4836" s="58"/>
    </row>
    <row r="4837" spans="2:8" x14ac:dyDescent="0.2">
      <c r="B4837" s="107"/>
      <c r="C4837" s="106"/>
      <c r="D4837" s="114"/>
      <c r="E4837" s="52"/>
      <c r="F4837" s="52"/>
      <c r="G4837" s="112"/>
      <c r="H4837" s="58"/>
    </row>
    <row r="4838" spans="2:8" x14ac:dyDescent="0.2">
      <c r="B4838" s="107"/>
      <c r="C4838" s="106"/>
      <c r="D4838" s="114"/>
      <c r="E4838" s="52"/>
      <c r="F4838" s="52"/>
      <c r="G4838" s="112"/>
      <c r="H4838" s="58"/>
    </row>
    <row r="4839" spans="2:8" x14ac:dyDescent="0.2">
      <c r="B4839" s="105"/>
      <c r="C4839" s="106"/>
      <c r="D4839" s="114"/>
      <c r="E4839" s="52"/>
      <c r="F4839" s="52"/>
      <c r="G4839" s="112"/>
      <c r="H4839" s="58"/>
    </row>
    <row r="4840" spans="2:8" x14ac:dyDescent="0.2">
      <c r="B4840" s="107"/>
      <c r="C4840" s="106"/>
      <c r="D4840" s="114"/>
      <c r="E4840" s="52"/>
      <c r="F4840" s="52"/>
      <c r="G4840" s="112"/>
      <c r="H4840" s="58"/>
    </row>
    <row r="4841" spans="2:8" x14ac:dyDescent="0.2">
      <c r="B4841" s="107"/>
      <c r="C4841" s="106"/>
      <c r="D4841" s="114"/>
      <c r="E4841" s="52"/>
      <c r="F4841" s="52"/>
      <c r="G4841" s="112"/>
      <c r="H4841" s="58"/>
    </row>
    <row r="4842" spans="2:8" x14ac:dyDescent="0.2">
      <c r="B4842" s="107"/>
      <c r="C4842" s="106"/>
      <c r="D4842" s="114"/>
      <c r="E4842" s="52"/>
      <c r="F4842" s="52"/>
      <c r="G4842" s="112"/>
      <c r="H4842" s="58"/>
    </row>
    <row r="4843" spans="2:8" x14ac:dyDescent="0.2">
      <c r="B4843" s="107"/>
      <c r="C4843" s="106"/>
      <c r="D4843" s="114"/>
      <c r="E4843" s="52"/>
      <c r="F4843" s="52"/>
      <c r="G4843" s="112"/>
      <c r="H4843" s="58"/>
    </row>
    <row r="4844" spans="2:8" x14ac:dyDescent="0.2">
      <c r="B4844" s="107"/>
      <c r="C4844" s="106"/>
      <c r="D4844" s="114"/>
      <c r="E4844" s="52"/>
      <c r="F4844" s="52"/>
      <c r="G4844" s="112"/>
      <c r="H4844" s="58"/>
    </row>
    <row r="4845" spans="2:8" x14ac:dyDescent="0.2">
      <c r="B4845" s="107"/>
      <c r="C4845" s="106"/>
      <c r="D4845" s="114"/>
      <c r="E4845" s="52"/>
      <c r="F4845" s="52"/>
      <c r="G4845" s="112"/>
      <c r="H4845" s="58"/>
    </row>
    <row r="4846" spans="2:8" x14ac:dyDescent="0.2">
      <c r="B4846" s="105"/>
      <c r="C4846" s="106"/>
      <c r="D4846" s="114"/>
      <c r="E4846" s="52"/>
      <c r="F4846" s="52"/>
      <c r="G4846" s="112"/>
      <c r="H4846" s="58"/>
    </row>
    <row r="4847" spans="2:8" x14ac:dyDescent="0.2">
      <c r="B4847" s="107"/>
      <c r="C4847" s="106"/>
      <c r="D4847" s="114"/>
      <c r="E4847" s="52"/>
      <c r="F4847" s="52"/>
      <c r="G4847" s="112"/>
      <c r="H4847" s="58"/>
    </row>
    <row r="4848" spans="2:8" x14ac:dyDescent="0.2">
      <c r="B4848" s="107"/>
      <c r="C4848" s="106"/>
      <c r="D4848" s="114"/>
      <c r="E4848" s="52"/>
      <c r="F4848" s="52"/>
      <c r="G4848" s="112"/>
      <c r="H4848" s="58"/>
    </row>
    <row r="4849" spans="2:8" x14ac:dyDescent="0.2">
      <c r="B4849" s="107"/>
      <c r="C4849" s="106"/>
      <c r="D4849" s="114"/>
      <c r="E4849" s="52"/>
      <c r="F4849" s="52"/>
      <c r="G4849" s="112"/>
      <c r="H4849" s="58"/>
    </row>
    <row r="4850" spans="2:8" x14ac:dyDescent="0.2">
      <c r="B4850" s="107"/>
      <c r="C4850" s="106"/>
      <c r="D4850" s="114"/>
      <c r="E4850" s="52"/>
      <c r="F4850" s="52"/>
      <c r="G4850" s="112"/>
      <c r="H4850" s="58"/>
    </row>
    <row r="4851" spans="2:8" x14ac:dyDescent="0.2">
      <c r="B4851" s="107"/>
      <c r="C4851" s="106"/>
      <c r="D4851" s="114"/>
      <c r="E4851" s="52"/>
      <c r="F4851" s="52"/>
      <c r="G4851" s="112"/>
      <c r="H4851" s="58"/>
    </row>
    <row r="4852" spans="2:8" x14ac:dyDescent="0.2">
      <c r="B4852" s="107"/>
      <c r="C4852" s="106"/>
      <c r="D4852" s="114"/>
      <c r="E4852" s="52"/>
      <c r="F4852" s="52"/>
      <c r="G4852" s="112"/>
      <c r="H4852" s="58"/>
    </row>
    <row r="4853" spans="2:8" x14ac:dyDescent="0.2">
      <c r="B4853" s="105"/>
      <c r="C4853" s="106"/>
      <c r="D4853" s="114"/>
      <c r="E4853" s="52"/>
      <c r="F4853" s="52"/>
      <c r="G4853" s="112"/>
      <c r="H4853" s="58"/>
    </row>
    <row r="4854" spans="2:8" x14ac:dyDescent="0.2">
      <c r="B4854" s="107"/>
      <c r="C4854" s="106"/>
      <c r="D4854" s="114"/>
      <c r="E4854" s="52"/>
      <c r="F4854" s="52"/>
      <c r="G4854" s="112"/>
      <c r="H4854" s="58"/>
    </row>
    <row r="4855" spans="2:8" x14ac:dyDescent="0.2">
      <c r="B4855" s="107"/>
      <c r="C4855" s="106"/>
      <c r="D4855" s="114"/>
      <c r="E4855" s="52"/>
      <c r="F4855" s="52"/>
      <c r="G4855" s="112"/>
      <c r="H4855" s="58"/>
    </row>
    <row r="4856" spans="2:8" x14ac:dyDescent="0.2">
      <c r="B4856" s="107"/>
      <c r="C4856" s="106"/>
      <c r="D4856" s="114"/>
      <c r="E4856" s="52"/>
      <c r="F4856" s="52"/>
      <c r="G4856" s="112"/>
      <c r="H4856" s="58"/>
    </row>
    <row r="4857" spans="2:8" x14ac:dyDescent="0.2">
      <c r="B4857" s="107"/>
      <c r="C4857" s="106"/>
      <c r="D4857" s="114"/>
      <c r="E4857" s="52"/>
      <c r="F4857" s="52"/>
      <c r="G4857" s="112"/>
      <c r="H4857" s="58"/>
    </row>
    <row r="4858" spans="2:8" x14ac:dyDescent="0.2">
      <c r="B4858" s="107"/>
      <c r="C4858" s="106"/>
      <c r="D4858" s="114"/>
      <c r="E4858" s="52"/>
      <c r="F4858" s="52"/>
      <c r="G4858" s="112"/>
      <c r="H4858" s="58"/>
    </row>
    <row r="4859" spans="2:8" x14ac:dyDescent="0.2">
      <c r="B4859" s="107"/>
      <c r="C4859" s="106"/>
      <c r="D4859" s="114"/>
      <c r="E4859" s="52"/>
      <c r="F4859" s="52"/>
      <c r="G4859" s="112"/>
      <c r="H4859" s="58"/>
    </row>
    <row r="4860" spans="2:8" x14ac:dyDescent="0.2">
      <c r="B4860" s="105"/>
      <c r="C4860" s="106"/>
      <c r="D4860" s="114"/>
      <c r="E4860" s="52"/>
      <c r="F4860" s="52"/>
      <c r="G4860" s="112"/>
      <c r="H4860" s="58"/>
    </row>
    <row r="4861" spans="2:8" x14ac:dyDescent="0.2">
      <c r="B4861" s="107"/>
      <c r="C4861" s="106"/>
      <c r="D4861" s="114"/>
      <c r="E4861" s="52"/>
      <c r="F4861" s="52"/>
      <c r="G4861" s="112"/>
      <c r="H4861" s="58"/>
    </row>
    <row r="4862" spans="2:8" x14ac:dyDescent="0.2">
      <c r="B4862" s="107"/>
      <c r="C4862" s="106"/>
      <c r="D4862" s="114"/>
      <c r="E4862" s="52"/>
      <c r="F4862" s="52"/>
      <c r="G4862" s="112"/>
      <c r="H4862" s="58"/>
    </row>
    <row r="4863" spans="2:8" x14ac:dyDescent="0.2">
      <c r="B4863" s="107"/>
      <c r="C4863" s="106"/>
      <c r="D4863" s="114"/>
      <c r="E4863" s="52"/>
      <c r="F4863" s="52"/>
      <c r="G4863" s="112"/>
      <c r="H4863" s="58"/>
    </row>
    <row r="4864" spans="2:8" x14ac:dyDescent="0.2">
      <c r="B4864" s="107"/>
      <c r="C4864" s="106"/>
      <c r="D4864" s="114"/>
      <c r="E4864" s="52"/>
      <c r="F4864" s="52"/>
      <c r="G4864" s="112"/>
      <c r="H4864" s="58"/>
    </row>
    <row r="4865" spans="2:8" x14ac:dyDescent="0.2">
      <c r="B4865" s="107"/>
      <c r="C4865" s="106"/>
      <c r="D4865" s="114"/>
      <c r="E4865" s="52"/>
      <c r="F4865" s="52"/>
      <c r="G4865" s="112"/>
      <c r="H4865" s="58"/>
    </row>
    <row r="4866" spans="2:8" x14ac:dyDescent="0.2">
      <c r="B4866" s="107"/>
      <c r="C4866" s="106"/>
      <c r="D4866" s="114"/>
      <c r="E4866" s="52"/>
      <c r="F4866" s="52"/>
      <c r="G4866" s="112"/>
      <c r="H4866" s="58"/>
    </row>
    <row r="4867" spans="2:8" x14ac:dyDescent="0.2">
      <c r="B4867" s="107"/>
      <c r="C4867" s="106"/>
      <c r="D4867" s="114"/>
      <c r="E4867" s="52"/>
      <c r="F4867" s="52"/>
      <c r="G4867" s="112"/>
      <c r="H4867" s="58"/>
    </row>
    <row r="4868" spans="2:8" x14ac:dyDescent="0.2">
      <c r="B4868" s="107"/>
      <c r="C4868" s="106"/>
      <c r="D4868" s="114"/>
      <c r="E4868" s="52"/>
      <c r="F4868" s="52"/>
      <c r="G4868" s="112"/>
      <c r="H4868" s="58"/>
    </row>
    <row r="4869" spans="2:8" x14ac:dyDescent="0.2">
      <c r="B4869" s="107"/>
      <c r="C4869" s="106"/>
      <c r="D4869" s="114"/>
      <c r="E4869" s="52"/>
      <c r="F4869" s="52"/>
      <c r="G4869" s="112"/>
      <c r="H4869" s="58"/>
    </row>
    <row r="4870" spans="2:8" x14ac:dyDescent="0.2">
      <c r="B4870" s="107"/>
      <c r="C4870" s="106"/>
      <c r="D4870" s="114"/>
      <c r="E4870" s="52"/>
      <c r="F4870" s="52"/>
      <c r="G4870" s="112"/>
      <c r="H4870" s="58"/>
    </row>
    <row r="4871" spans="2:8" x14ac:dyDescent="0.2">
      <c r="B4871" s="107"/>
      <c r="C4871" s="106"/>
      <c r="D4871" s="114"/>
      <c r="E4871" s="52"/>
      <c r="F4871" s="52"/>
      <c r="G4871" s="112"/>
      <c r="H4871" s="58"/>
    </row>
    <row r="4872" spans="2:8" x14ac:dyDescent="0.2">
      <c r="B4872" s="105"/>
      <c r="C4872" s="106"/>
      <c r="D4872" s="114"/>
      <c r="E4872" s="52"/>
      <c r="F4872" s="52"/>
      <c r="G4872" s="112"/>
      <c r="H4872" s="58"/>
    </row>
    <row r="4873" spans="2:8" x14ac:dyDescent="0.2">
      <c r="B4873" s="107"/>
      <c r="C4873" s="106"/>
      <c r="D4873" s="114"/>
      <c r="E4873" s="52"/>
      <c r="F4873" s="52"/>
      <c r="G4873" s="112"/>
      <c r="H4873" s="58"/>
    </row>
    <row r="4874" spans="2:8" x14ac:dyDescent="0.2">
      <c r="B4874" s="107"/>
      <c r="C4874" s="106"/>
      <c r="D4874" s="114"/>
      <c r="E4874" s="52"/>
      <c r="F4874" s="52"/>
      <c r="G4874" s="112"/>
      <c r="H4874" s="58"/>
    </row>
    <row r="4875" spans="2:8" x14ac:dyDescent="0.2">
      <c r="B4875" s="107"/>
      <c r="C4875" s="106"/>
      <c r="D4875" s="114"/>
      <c r="E4875" s="52"/>
      <c r="F4875" s="52"/>
      <c r="G4875" s="112"/>
      <c r="H4875" s="58"/>
    </row>
    <row r="4876" spans="2:8" x14ac:dyDescent="0.2">
      <c r="B4876" s="107"/>
      <c r="C4876" s="106"/>
      <c r="D4876" s="114"/>
      <c r="E4876" s="52"/>
      <c r="F4876" s="52"/>
      <c r="G4876" s="112"/>
      <c r="H4876" s="58"/>
    </row>
    <row r="4877" spans="2:8" x14ac:dyDescent="0.2">
      <c r="B4877" s="107"/>
      <c r="C4877" s="106"/>
      <c r="D4877" s="114"/>
      <c r="E4877" s="52"/>
      <c r="F4877" s="52"/>
      <c r="G4877" s="112"/>
      <c r="H4877" s="58"/>
    </row>
    <row r="4878" spans="2:8" x14ac:dyDescent="0.2">
      <c r="B4878" s="107"/>
      <c r="C4878" s="106"/>
      <c r="D4878" s="114"/>
      <c r="E4878" s="52"/>
      <c r="F4878" s="52"/>
      <c r="G4878" s="112"/>
      <c r="H4878" s="58"/>
    </row>
    <row r="4879" spans="2:8" x14ac:dyDescent="0.2">
      <c r="B4879" s="107"/>
      <c r="C4879" s="106"/>
      <c r="D4879" s="114"/>
      <c r="E4879" s="52"/>
      <c r="F4879" s="52"/>
      <c r="G4879" s="112"/>
      <c r="H4879" s="58"/>
    </row>
    <row r="4880" spans="2:8" x14ac:dyDescent="0.2">
      <c r="B4880" s="105"/>
      <c r="C4880" s="106"/>
      <c r="D4880" s="114"/>
      <c r="E4880" s="52"/>
      <c r="F4880" s="52"/>
      <c r="G4880" s="112"/>
      <c r="H4880" s="58"/>
    </row>
    <row r="4881" spans="2:8" x14ac:dyDescent="0.2">
      <c r="B4881" s="107"/>
      <c r="C4881" s="106"/>
      <c r="D4881" s="114"/>
      <c r="E4881" s="52"/>
      <c r="F4881" s="52"/>
      <c r="G4881" s="112"/>
      <c r="H4881" s="58"/>
    </row>
    <row r="4882" spans="2:8" x14ac:dyDescent="0.2">
      <c r="B4882" s="107"/>
      <c r="C4882" s="106"/>
      <c r="D4882" s="114"/>
      <c r="E4882" s="52"/>
      <c r="F4882" s="52"/>
      <c r="G4882" s="112"/>
      <c r="H4882" s="58"/>
    </row>
    <row r="4883" spans="2:8" x14ac:dyDescent="0.2">
      <c r="B4883" s="107"/>
      <c r="C4883" s="106"/>
      <c r="D4883" s="114"/>
      <c r="E4883" s="52"/>
      <c r="F4883" s="52"/>
      <c r="G4883" s="112"/>
      <c r="H4883" s="58"/>
    </row>
    <row r="4884" spans="2:8" x14ac:dyDescent="0.2">
      <c r="B4884" s="105"/>
      <c r="C4884" s="106"/>
      <c r="D4884" s="114"/>
      <c r="E4884" s="52"/>
      <c r="F4884" s="52"/>
      <c r="G4884" s="112"/>
      <c r="H4884" s="58"/>
    </row>
    <row r="4885" spans="2:8" x14ac:dyDescent="0.2">
      <c r="B4885" s="107"/>
      <c r="C4885" s="106"/>
      <c r="D4885" s="114"/>
      <c r="E4885" s="52"/>
      <c r="F4885" s="52"/>
      <c r="G4885" s="112"/>
      <c r="H4885" s="58"/>
    </row>
    <row r="4886" spans="2:8" x14ac:dyDescent="0.2">
      <c r="B4886" s="107"/>
      <c r="C4886" s="106"/>
      <c r="D4886" s="114"/>
      <c r="E4886" s="52"/>
      <c r="F4886" s="52"/>
      <c r="G4886" s="112"/>
      <c r="H4886" s="58"/>
    </row>
    <row r="4887" spans="2:8" x14ac:dyDescent="0.2">
      <c r="B4887" s="107"/>
      <c r="C4887" s="106"/>
      <c r="D4887" s="114"/>
      <c r="E4887" s="52"/>
      <c r="F4887" s="52"/>
      <c r="G4887" s="112"/>
      <c r="H4887" s="58"/>
    </row>
    <row r="4888" spans="2:8" x14ac:dyDescent="0.2">
      <c r="B4888" s="105"/>
      <c r="C4888" s="106"/>
      <c r="D4888" s="114"/>
      <c r="E4888" s="52"/>
      <c r="F4888" s="52"/>
      <c r="G4888" s="112"/>
      <c r="H4888" s="58"/>
    </row>
    <row r="4889" spans="2:8" x14ac:dyDescent="0.2">
      <c r="B4889" s="107"/>
      <c r="C4889" s="106"/>
      <c r="D4889" s="114"/>
      <c r="E4889" s="52"/>
      <c r="F4889" s="52"/>
      <c r="G4889" s="112"/>
      <c r="H4889" s="58"/>
    </row>
    <row r="4890" spans="2:8" x14ac:dyDescent="0.2">
      <c r="B4890" s="107"/>
      <c r="C4890" s="106"/>
      <c r="D4890" s="114"/>
      <c r="E4890" s="52"/>
      <c r="F4890" s="52"/>
      <c r="G4890" s="112"/>
      <c r="H4890" s="58"/>
    </row>
    <row r="4891" spans="2:8" x14ac:dyDescent="0.2">
      <c r="B4891" s="107"/>
      <c r="C4891" s="106"/>
      <c r="D4891" s="114"/>
      <c r="E4891" s="52"/>
      <c r="F4891" s="52"/>
      <c r="G4891" s="112"/>
      <c r="H4891" s="58"/>
    </row>
    <row r="4892" spans="2:8" x14ac:dyDescent="0.2">
      <c r="B4892" s="105"/>
      <c r="C4892" s="106"/>
      <c r="D4892" s="114"/>
      <c r="E4892" s="52"/>
      <c r="F4892" s="52"/>
      <c r="G4892" s="112"/>
      <c r="H4892" s="58"/>
    </row>
    <row r="4893" spans="2:8" x14ac:dyDescent="0.2">
      <c r="B4893" s="107"/>
      <c r="C4893" s="106"/>
      <c r="D4893" s="114"/>
      <c r="E4893" s="52"/>
      <c r="F4893" s="52"/>
      <c r="G4893" s="112"/>
      <c r="H4893" s="58"/>
    </row>
    <row r="4894" spans="2:8" x14ac:dyDescent="0.2">
      <c r="B4894" s="107"/>
      <c r="C4894" s="106"/>
      <c r="D4894" s="114"/>
      <c r="E4894" s="52"/>
      <c r="F4894" s="52"/>
      <c r="G4894" s="112"/>
      <c r="H4894" s="58"/>
    </row>
    <row r="4895" spans="2:8" x14ac:dyDescent="0.2">
      <c r="B4895" s="107"/>
      <c r="C4895" s="106"/>
      <c r="D4895" s="114"/>
      <c r="E4895" s="52"/>
      <c r="F4895" s="52"/>
      <c r="G4895" s="112"/>
      <c r="H4895" s="58"/>
    </row>
    <row r="4896" spans="2:8" x14ac:dyDescent="0.2">
      <c r="B4896" s="105"/>
      <c r="C4896" s="106"/>
      <c r="D4896" s="114"/>
      <c r="E4896" s="52"/>
      <c r="F4896" s="52"/>
      <c r="G4896" s="112"/>
      <c r="H4896" s="58"/>
    </row>
    <row r="4897" spans="2:8" x14ac:dyDescent="0.2">
      <c r="B4897" s="107"/>
      <c r="C4897" s="106"/>
      <c r="D4897" s="114"/>
      <c r="E4897" s="52"/>
      <c r="F4897" s="52"/>
      <c r="G4897" s="112"/>
      <c r="H4897" s="58"/>
    </row>
    <row r="4898" spans="2:8" x14ac:dyDescent="0.2">
      <c r="B4898" s="107"/>
      <c r="C4898" s="106"/>
      <c r="D4898" s="114"/>
      <c r="E4898" s="52"/>
      <c r="F4898" s="52"/>
      <c r="G4898" s="112"/>
      <c r="H4898" s="58"/>
    </row>
    <row r="4899" spans="2:8" x14ac:dyDescent="0.2">
      <c r="B4899" s="107"/>
      <c r="C4899" s="106"/>
      <c r="D4899" s="114"/>
      <c r="E4899" s="52"/>
      <c r="F4899" s="52"/>
      <c r="G4899" s="112"/>
      <c r="H4899" s="58"/>
    </row>
    <row r="4900" spans="2:8" x14ac:dyDescent="0.2">
      <c r="B4900" s="105"/>
      <c r="C4900" s="106"/>
      <c r="D4900" s="114"/>
      <c r="E4900" s="52"/>
      <c r="F4900" s="52"/>
      <c r="G4900" s="112"/>
      <c r="H4900" s="58"/>
    </row>
    <row r="4901" spans="2:8" x14ac:dyDescent="0.2">
      <c r="B4901" s="107"/>
      <c r="C4901" s="106"/>
      <c r="D4901" s="114"/>
      <c r="E4901" s="52"/>
      <c r="F4901" s="52"/>
      <c r="G4901" s="112"/>
      <c r="H4901" s="58"/>
    </row>
    <row r="4902" spans="2:8" x14ac:dyDescent="0.2">
      <c r="B4902" s="107"/>
      <c r="C4902" s="106"/>
      <c r="D4902" s="114"/>
      <c r="E4902" s="52"/>
      <c r="F4902" s="52"/>
      <c r="G4902" s="112"/>
      <c r="H4902" s="58"/>
    </row>
    <row r="4903" spans="2:8" x14ac:dyDescent="0.2">
      <c r="B4903" s="107"/>
      <c r="C4903" s="106"/>
      <c r="D4903" s="114"/>
      <c r="E4903" s="52"/>
      <c r="F4903" s="52"/>
      <c r="G4903" s="112"/>
      <c r="H4903" s="58"/>
    </row>
    <row r="4904" spans="2:8" x14ac:dyDescent="0.2">
      <c r="B4904" s="107"/>
      <c r="C4904" s="106"/>
      <c r="D4904" s="114"/>
      <c r="E4904" s="52"/>
      <c r="F4904" s="52"/>
      <c r="G4904" s="112"/>
      <c r="H4904" s="58"/>
    </row>
    <row r="4905" spans="2:8" x14ac:dyDescent="0.2">
      <c r="B4905" s="105"/>
      <c r="C4905" s="106"/>
      <c r="D4905" s="114"/>
      <c r="E4905" s="52"/>
      <c r="F4905" s="52"/>
      <c r="G4905" s="112"/>
      <c r="H4905" s="58"/>
    </row>
    <row r="4906" spans="2:8" x14ac:dyDescent="0.2">
      <c r="B4906" s="107"/>
      <c r="C4906" s="106"/>
      <c r="D4906" s="114"/>
      <c r="E4906" s="52"/>
      <c r="F4906" s="52"/>
      <c r="G4906" s="112"/>
      <c r="H4906" s="58"/>
    </row>
    <row r="4907" spans="2:8" x14ac:dyDescent="0.2">
      <c r="B4907" s="107"/>
      <c r="C4907" s="106"/>
      <c r="D4907" s="114"/>
      <c r="E4907" s="52"/>
      <c r="F4907" s="52"/>
      <c r="G4907" s="112"/>
      <c r="H4907" s="58"/>
    </row>
    <row r="4908" spans="2:8" x14ac:dyDescent="0.2">
      <c r="B4908" s="107"/>
      <c r="C4908" s="106"/>
      <c r="D4908" s="114"/>
      <c r="E4908" s="52"/>
      <c r="F4908" s="52"/>
      <c r="G4908" s="112"/>
      <c r="H4908" s="58"/>
    </row>
    <row r="4909" spans="2:8" x14ac:dyDescent="0.2">
      <c r="B4909" s="107"/>
      <c r="C4909" s="106"/>
      <c r="D4909" s="114"/>
      <c r="E4909" s="52"/>
      <c r="F4909" s="52"/>
      <c r="G4909" s="112"/>
      <c r="H4909" s="58"/>
    </row>
    <row r="4910" spans="2:8" x14ac:dyDescent="0.2">
      <c r="B4910" s="105"/>
      <c r="C4910" s="106"/>
      <c r="D4910" s="114"/>
      <c r="E4910" s="52"/>
      <c r="F4910" s="52"/>
      <c r="G4910" s="112"/>
      <c r="H4910" s="58"/>
    </row>
    <row r="4911" spans="2:8" x14ac:dyDescent="0.2">
      <c r="B4911" s="107"/>
      <c r="C4911" s="106"/>
      <c r="D4911" s="114"/>
      <c r="E4911" s="52"/>
      <c r="F4911" s="52"/>
      <c r="G4911" s="112"/>
      <c r="H4911" s="58"/>
    </row>
    <row r="4912" spans="2:8" x14ac:dyDescent="0.2">
      <c r="B4912" s="107"/>
      <c r="C4912" s="106"/>
      <c r="D4912" s="114"/>
      <c r="E4912" s="52"/>
      <c r="F4912" s="52"/>
      <c r="G4912" s="112"/>
      <c r="H4912" s="58"/>
    </row>
    <row r="4913" spans="2:8" x14ac:dyDescent="0.2">
      <c r="B4913" s="107"/>
      <c r="C4913" s="106"/>
      <c r="D4913" s="114"/>
      <c r="E4913" s="52"/>
      <c r="F4913" s="52"/>
      <c r="G4913" s="112"/>
      <c r="H4913" s="58"/>
    </row>
    <row r="4914" spans="2:8" x14ac:dyDescent="0.2">
      <c r="B4914" s="105"/>
      <c r="C4914" s="106"/>
      <c r="D4914" s="114"/>
      <c r="E4914" s="52"/>
      <c r="F4914" s="52"/>
      <c r="G4914" s="112"/>
      <c r="H4914" s="58"/>
    </row>
    <row r="4915" spans="2:8" x14ac:dyDescent="0.2">
      <c r="B4915" s="107"/>
      <c r="C4915" s="106"/>
      <c r="D4915" s="114"/>
      <c r="E4915" s="52"/>
      <c r="F4915" s="52"/>
      <c r="G4915" s="112"/>
      <c r="H4915" s="58"/>
    </row>
    <row r="4916" spans="2:8" x14ac:dyDescent="0.2">
      <c r="B4916" s="107"/>
      <c r="C4916" s="106"/>
      <c r="D4916" s="114"/>
      <c r="E4916" s="52"/>
      <c r="F4916" s="52"/>
      <c r="G4916" s="112"/>
      <c r="H4916" s="58"/>
    </row>
    <row r="4917" spans="2:8" x14ac:dyDescent="0.2">
      <c r="B4917" s="107"/>
      <c r="C4917" s="106"/>
      <c r="D4917" s="114"/>
      <c r="E4917" s="52"/>
      <c r="F4917" s="52"/>
      <c r="G4917" s="112"/>
      <c r="H4917" s="58"/>
    </row>
    <row r="4918" spans="2:8" x14ac:dyDescent="0.2">
      <c r="B4918" s="105"/>
      <c r="C4918" s="106"/>
      <c r="D4918" s="114"/>
      <c r="E4918" s="52"/>
      <c r="F4918" s="52"/>
      <c r="G4918" s="112"/>
      <c r="H4918" s="58"/>
    </row>
    <row r="4919" spans="2:8" x14ac:dyDescent="0.2">
      <c r="B4919" s="107"/>
      <c r="C4919" s="106"/>
      <c r="D4919" s="114"/>
      <c r="E4919" s="52"/>
      <c r="F4919" s="52"/>
      <c r="G4919" s="112"/>
      <c r="H4919" s="58"/>
    </row>
    <row r="4920" spans="2:8" x14ac:dyDescent="0.2">
      <c r="B4920" s="107"/>
      <c r="C4920" s="106"/>
      <c r="D4920" s="114"/>
      <c r="E4920" s="52"/>
      <c r="F4920" s="52"/>
      <c r="G4920" s="112"/>
      <c r="H4920" s="58"/>
    </row>
    <row r="4921" spans="2:8" x14ac:dyDescent="0.2">
      <c r="B4921" s="107"/>
      <c r="C4921" s="106"/>
      <c r="D4921" s="114"/>
      <c r="E4921" s="52"/>
      <c r="F4921" s="52"/>
      <c r="G4921" s="112"/>
      <c r="H4921" s="58"/>
    </row>
    <row r="4922" spans="2:8" x14ac:dyDescent="0.2">
      <c r="B4922" s="107"/>
      <c r="C4922" s="106"/>
      <c r="D4922" s="114"/>
      <c r="E4922" s="52"/>
      <c r="F4922" s="52"/>
      <c r="G4922" s="112"/>
      <c r="H4922" s="58"/>
    </row>
    <row r="4923" spans="2:8" x14ac:dyDescent="0.2">
      <c r="B4923" s="107"/>
      <c r="C4923" s="106"/>
      <c r="D4923" s="114"/>
      <c r="E4923" s="52"/>
      <c r="F4923" s="52"/>
      <c r="G4923" s="112"/>
      <c r="H4923" s="58"/>
    </row>
    <row r="4924" spans="2:8" x14ac:dyDescent="0.2">
      <c r="B4924" s="107"/>
      <c r="C4924" s="106"/>
      <c r="D4924" s="114"/>
      <c r="E4924" s="52"/>
      <c r="F4924" s="52"/>
      <c r="G4924" s="112"/>
      <c r="H4924" s="58"/>
    </row>
    <row r="4925" spans="2:8" x14ac:dyDescent="0.2">
      <c r="B4925" s="107"/>
      <c r="C4925" s="106"/>
      <c r="D4925" s="114"/>
      <c r="E4925" s="52"/>
      <c r="F4925" s="52"/>
      <c r="G4925" s="112"/>
      <c r="H4925" s="58"/>
    </row>
    <row r="4926" spans="2:8" x14ac:dyDescent="0.2">
      <c r="B4926" s="105"/>
      <c r="C4926" s="106"/>
      <c r="D4926" s="114"/>
      <c r="E4926" s="52"/>
      <c r="F4926" s="52"/>
      <c r="G4926" s="112"/>
      <c r="H4926" s="58"/>
    </row>
    <row r="4927" spans="2:8" x14ac:dyDescent="0.2">
      <c r="B4927" s="107"/>
      <c r="C4927" s="106"/>
      <c r="D4927" s="114"/>
      <c r="E4927" s="52"/>
      <c r="F4927" s="52"/>
      <c r="G4927" s="112"/>
      <c r="H4927" s="58"/>
    </row>
    <row r="4928" spans="2:8" x14ac:dyDescent="0.2">
      <c r="B4928" s="107"/>
      <c r="C4928" s="106"/>
      <c r="D4928" s="114"/>
      <c r="E4928" s="52"/>
      <c r="F4928" s="52"/>
      <c r="G4928" s="112"/>
      <c r="H4928" s="58"/>
    </row>
    <row r="4929" spans="2:8" x14ac:dyDescent="0.2">
      <c r="B4929" s="107"/>
      <c r="C4929" s="106"/>
      <c r="D4929" s="114"/>
      <c r="E4929" s="52"/>
      <c r="F4929" s="52"/>
      <c r="G4929" s="112"/>
      <c r="H4929" s="58"/>
    </row>
    <row r="4930" spans="2:8" x14ac:dyDescent="0.2">
      <c r="B4930" s="107"/>
      <c r="C4930" s="106"/>
      <c r="D4930" s="114"/>
      <c r="E4930" s="52"/>
      <c r="F4930" s="52"/>
      <c r="G4930" s="112"/>
      <c r="H4930" s="58"/>
    </row>
    <row r="4931" spans="2:8" x14ac:dyDescent="0.2">
      <c r="B4931" s="107"/>
      <c r="C4931" s="106"/>
      <c r="D4931" s="114"/>
      <c r="E4931" s="52"/>
      <c r="F4931" s="52"/>
      <c r="G4931" s="112"/>
      <c r="H4931" s="58"/>
    </row>
    <row r="4932" spans="2:8" x14ac:dyDescent="0.2">
      <c r="B4932" s="107"/>
      <c r="C4932" s="106"/>
      <c r="D4932" s="114"/>
      <c r="E4932" s="52"/>
      <c r="F4932" s="52"/>
      <c r="G4932" s="112"/>
      <c r="H4932" s="58"/>
    </row>
    <row r="4933" spans="2:8" x14ac:dyDescent="0.2">
      <c r="B4933" s="107"/>
      <c r="C4933" s="106"/>
      <c r="D4933" s="114"/>
      <c r="E4933" s="52"/>
      <c r="F4933" s="52"/>
      <c r="G4933" s="112"/>
      <c r="H4933" s="58"/>
    </row>
    <row r="4934" spans="2:8" x14ac:dyDescent="0.2">
      <c r="B4934" s="105"/>
      <c r="C4934" s="106"/>
      <c r="D4934" s="114"/>
      <c r="E4934" s="52"/>
      <c r="F4934" s="52"/>
      <c r="G4934" s="112"/>
      <c r="H4934" s="58"/>
    </row>
    <row r="4935" spans="2:8" x14ac:dyDescent="0.2">
      <c r="B4935" s="107"/>
      <c r="C4935" s="106"/>
      <c r="D4935" s="114"/>
      <c r="E4935" s="52"/>
      <c r="F4935" s="52"/>
      <c r="G4935" s="112"/>
      <c r="H4935" s="58"/>
    </row>
    <row r="4936" spans="2:8" x14ac:dyDescent="0.2">
      <c r="B4936" s="107"/>
      <c r="C4936" s="106"/>
      <c r="D4936" s="114"/>
      <c r="E4936" s="52"/>
      <c r="F4936" s="52"/>
      <c r="G4936" s="112"/>
      <c r="H4936" s="58"/>
    </row>
    <row r="4937" spans="2:8" x14ac:dyDescent="0.2">
      <c r="B4937" s="107"/>
      <c r="C4937" s="106"/>
      <c r="D4937" s="114"/>
      <c r="E4937" s="52"/>
      <c r="F4937" s="52"/>
      <c r="G4937" s="112"/>
      <c r="H4937" s="58"/>
    </row>
    <row r="4938" spans="2:8" x14ac:dyDescent="0.2">
      <c r="B4938" s="107"/>
      <c r="C4938" s="106"/>
      <c r="D4938" s="114"/>
      <c r="E4938" s="52"/>
      <c r="F4938" s="52"/>
      <c r="G4938" s="112"/>
      <c r="H4938" s="58"/>
    </row>
    <row r="4939" spans="2:8" x14ac:dyDescent="0.2">
      <c r="B4939" s="107"/>
      <c r="C4939" s="106"/>
      <c r="D4939" s="114"/>
      <c r="E4939" s="52"/>
      <c r="F4939" s="52"/>
      <c r="G4939" s="112"/>
      <c r="H4939" s="58"/>
    </row>
    <row r="4940" spans="2:8" x14ac:dyDescent="0.2">
      <c r="B4940" s="107"/>
      <c r="C4940" s="106"/>
      <c r="D4940" s="114"/>
      <c r="E4940" s="52"/>
      <c r="F4940" s="52"/>
      <c r="G4940" s="112"/>
      <c r="H4940" s="58"/>
    </row>
    <row r="4941" spans="2:8" x14ac:dyDescent="0.2">
      <c r="B4941" s="107"/>
      <c r="C4941" s="106"/>
      <c r="D4941" s="114"/>
      <c r="E4941" s="52"/>
      <c r="F4941" s="52"/>
      <c r="G4941" s="112"/>
      <c r="H4941" s="58"/>
    </row>
    <row r="4942" spans="2:8" x14ac:dyDescent="0.2">
      <c r="B4942" s="105"/>
      <c r="C4942" s="106"/>
      <c r="D4942" s="114"/>
      <c r="E4942" s="52"/>
      <c r="F4942" s="52"/>
      <c r="G4942" s="112"/>
      <c r="H4942" s="58"/>
    </row>
    <row r="4943" spans="2:8" x14ac:dyDescent="0.2">
      <c r="B4943" s="107"/>
      <c r="C4943" s="106"/>
      <c r="D4943" s="114"/>
      <c r="E4943" s="52"/>
      <c r="F4943" s="52"/>
      <c r="G4943" s="112"/>
      <c r="H4943" s="58"/>
    </row>
    <row r="4944" spans="2:8" x14ac:dyDescent="0.2">
      <c r="B4944" s="107"/>
      <c r="C4944" s="106"/>
      <c r="D4944" s="114"/>
      <c r="E4944" s="52"/>
      <c r="F4944" s="52"/>
      <c r="G4944" s="112"/>
      <c r="H4944" s="58"/>
    </row>
    <row r="4945" spans="2:8" x14ac:dyDescent="0.2">
      <c r="B4945" s="107"/>
      <c r="C4945" s="106"/>
      <c r="D4945" s="114"/>
      <c r="E4945" s="52"/>
      <c r="F4945" s="52"/>
      <c r="G4945" s="112"/>
      <c r="H4945" s="58"/>
    </row>
    <row r="4946" spans="2:8" x14ac:dyDescent="0.2">
      <c r="B4946" s="107"/>
      <c r="C4946" s="106"/>
      <c r="D4946" s="114"/>
      <c r="E4946" s="52"/>
      <c r="F4946" s="52"/>
      <c r="G4946" s="112"/>
      <c r="H4946" s="58"/>
    </row>
    <row r="4947" spans="2:8" x14ac:dyDescent="0.2">
      <c r="B4947" s="107"/>
      <c r="C4947" s="106"/>
      <c r="D4947" s="114"/>
      <c r="E4947" s="52"/>
      <c r="F4947" s="52"/>
      <c r="G4947" s="112"/>
      <c r="H4947" s="58"/>
    </row>
    <row r="4948" spans="2:8" x14ac:dyDescent="0.2">
      <c r="B4948" s="107"/>
      <c r="C4948" s="106"/>
      <c r="D4948" s="114"/>
      <c r="E4948" s="52"/>
      <c r="F4948" s="52"/>
      <c r="G4948" s="112"/>
      <c r="H4948" s="58"/>
    </row>
    <row r="4949" spans="2:8" x14ac:dyDescent="0.2">
      <c r="B4949" s="107"/>
      <c r="C4949" s="106"/>
      <c r="D4949" s="114"/>
      <c r="E4949" s="52"/>
      <c r="F4949" s="52"/>
      <c r="G4949" s="112"/>
      <c r="H4949" s="58"/>
    </row>
    <row r="4950" spans="2:8" x14ac:dyDescent="0.2">
      <c r="B4950" s="105"/>
      <c r="C4950" s="106"/>
      <c r="D4950" s="114"/>
      <c r="E4950" s="52"/>
      <c r="F4950" s="52"/>
      <c r="G4950" s="112"/>
      <c r="H4950" s="58"/>
    </row>
    <row r="4951" spans="2:8" x14ac:dyDescent="0.2">
      <c r="B4951" s="107"/>
      <c r="C4951" s="106"/>
      <c r="D4951" s="114"/>
      <c r="E4951" s="52"/>
      <c r="F4951" s="52"/>
      <c r="G4951" s="112"/>
      <c r="H4951" s="58"/>
    </row>
    <row r="4952" spans="2:8" x14ac:dyDescent="0.2">
      <c r="B4952" s="107"/>
      <c r="C4952" s="106"/>
      <c r="D4952" s="114"/>
      <c r="E4952" s="52"/>
      <c r="F4952" s="52"/>
      <c r="G4952" s="112"/>
      <c r="H4952" s="58"/>
    </row>
    <row r="4953" spans="2:8" x14ac:dyDescent="0.2">
      <c r="B4953" s="107"/>
      <c r="C4953" s="106"/>
      <c r="D4953" s="114"/>
      <c r="E4953" s="52"/>
      <c r="F4953" s="52"/>
      <c r="G4953" s="112"/>
      <c r="H4953" s="58"/>
    </row>
    <row r="4954" spans="2:8" x14ac:dyDescent="0.2">
      <c r="B4954" s="107"/>
      <c r="C4954" s="106"/>
      <c r="D4954" s="114"/>
      <c r="E4954" s="52"/>
      <c r="F4954" s="52"/>
      <c r="G4954" s="112"/>
      <c r="H4954" s="58"/>
    </row>
    <row r="4955" spans="2:8" x14ac:dyDescent="0.2">
      <c r="B4955" s="107"/>
      <c r="C4955" s="106"/>
      <c r="D4955" s="114"/>
      <c r="E4955" s="52"/>
      <c r="F4955" s="52"/>
      <c r="G4955" s="112"/>
      <c r="H4955" s="58"/>
    </row>
    <row r="4956" spans="2:8" x14ac:dyDescent="0.2">
      <c r="B4956" s="107"/>
      <c r="C4956" s="106"/>
      <c r="D4956" s="114"/>
      <c r="E4956" s="52"/>
      <c r="F4956" s="52"/>
      <c r="G4956" s="112"/>
      <c r="H4956" s="58"/>
    </row>
    <row r="4957" spans="2:8" x14ac:dyDescent="0.2">
      <c r="B4957" s="107"/>
      <c r="C4957" s="106"/>
      <c r="D4957" s="114"/>
      <c r="E4957" s="52"/>
      <c r="F4957" s="52"/>
      <c r="G4957" s="112"/>
      <c r="H4957" s="58"/>
    </row>
    <row r="4958" spans="2:8" x14ac:dyDescent="0.2">
      <c r="B4958" s="105"/>
      <c r="C4958" s="106"/>
      <c r="D4958" s="114"/>
      <c r="E4958" s="52"/>
      <c r="F4958" s="52"/>
      <c r="G4958" s="112"/>
      <c r="H4958" s="58"/>
    </row>
    <row r="4959" spans="2:8" x14ac:dyDescent="0.2">
      <c r="B4959" s="107"/>
      <c r="C4959" s="106"/>
      <c r="D4959" s="114"/>
      <c r="E4959" s="52"/>
      <c r="F4959" s="52"/>
      <c r="G4959" s="112"/>
      <c r="H4959" s="58"/>
    </row>
    <row r="4960" spans="2:8" x14ac:dyDescent="0.2">
      <c r="B4960" s="107"/>
      <c r="C4960" s="106"/>
      <c r="D4960" s="114"/>
      <c r="E4960" s="52"/>
      <c r="F4960" s="52"/>
      <c r="G4960" s="112"/>
      <c r="H4960" s="58"/>
    </row>
    <row r="4961" spans="2:8" x14ac:dyDescent="0.2">
      <c r="B4961" s="107"/>
      <c r="C4961" s="106"/>
      <c r="D4961" s="114"/>
      <c r="E4961" s="52"/>
      <c r="F4961" s="52"/>
      <c r="G4961" s="112"/>
      <c r="H4961" s="58"/>
    </row>
    <row r="4962" spans="2:8" x14ac:dyDescent="0.2">
      <c r="B4962" s="107"/>
      <c r="C4962" s="106"/>
      <c r="D4962" s="114"/>
      <c r="E4962" s="52"/>
      <c r="F4962" s="52"/>
      <c r="G4962" s="112"/>
      <c r="H4962" s="58"/>
    </row>
    <row r="4963" spans="2:8" x14ac:dyDescent="0.2">
      <c r="B4963" s="107"/>
      <c r="C4963" s="106"/>
      <c r="D4963" s="114"/>
      <c r="E4963" s="52"/>
      <c r="F4963" s="52"/>
      <c r="G4963" s="112"/>
      <c r="H4963" s="58"/>
    </row>
    <row r="4964" spans="2:8" x14ac:dyDescent="0.2">
      <c r="B4964" s="107"/>
      <c r="C4964" s="106"/>
      <c r="D4964" s="114"/>
      <c r="E4964" s="52"/>
      <c r="F4964" s="52"/>
      <c r="G4964" s="112"/>
      <c r="H4964" s="58"/>
    </row>
    <row r="4965" spans="2:8" x14ac:dyDescent="0.2">
      <c r="B4965" s="107"/>
      <c r="C4965" s="106"/>
      <c r="D4965" s="114"/>
      <c r="E4965" s="52"/>
      <c r="F4965" s="52"/>
      <c r="G4965" s="112"/>
      <c r="H4965" s="58"/>
    </row>
    <row r="4966" spans="2:8" x14ac:dyDescent="0.2">
      <c r="B4966" s="107"/>
      <c r="C4966" s="106"/>
      <c r="D4966" s="114"/>
      <c r="E4966" s="52"/>
      <c r="F4966" s="52"/>
      <c r="G4966" s="112"/>
      <c r="H4966" s="58"/>
    </row>
    <row r="4967" spans="2:8" x14ac:dyDescent="0.2">
      <c r="B4967" s="107"/>
      <c r="C4967" s="106"/>
      <c r="D4967" s="114"/>
      <c r="E4967" s="52"/>
      <c r="F4967" s="52"/>
      <c r="G4967" s="112"/>
      <c r="H4967" s="58"/>
    </row>
    <row r="4968" spans="2:8" x14ac:dyDescent="0.2">
      <c r="B4968" s="105"/>
      <c r="C4968" s="106"/>
      <c r="D4968" s="114"/>
      <c r="E4968" s="52"/>
      <c r="F4968" s="52"/>
      <c r="G4968" s="112"/>
      <c r="H4968" s="58"/>
    </row>
    <row r="4969" spans="2:8" x14ac:dyDescent="0.2">
      <c r="B4969" s="107"/>
      <c r="C4969" s="106"/>
      <c r="D4969" s="114"/>
      <c r="E4969" s="52"/>
      <c r="F4969" s="52"/>
      <c r="G4969" s="112"/>
      <c r="H4969" s="58"/>
    </row>
    <row r="4970" spans="2:8" x14ac:dyDescent="0.2">
      <c r="B4970" s="107"/>
      <c r="C4970" s="106"/>
      <c r="D4970" s="114"/>
      <c r="E4970" s="52"/>
      <c r="F4970" s="52"/>
      <c r="G4970" s="112"/>
      <c r="H4970" s="58"/>
    </row>
    <row r="4971" spans="2:8" x14ac:dyDescent="0.2">
      <c r="B4971" s="107"/>
      <c r="C4971" s="106"/>
      <c r="D4971" s="114"/>
      <c r="E4971" s="52"/>
      <c r="F4971" s="52"/>
      <c r="G4971" s="112"/>
      <c r="H4971" s="58"/>
    </row>
    <row r="4972" spans="2:8" x14ac:dyDescent="0.2">
      <c r="B4972" s="107"/>
      <c r="C4972" s="106"/>
      <c r="D4972" s="114"/>
      <c r="E4972" s="52"/>
      <c r="F4972" s="52"/>
      <c r="G4972" s="112"/>
      <c r="H4972" s="58"/>
    </row>
    <row r="4973" spans="2:8" x14ac:dyDescent="0.2">
      <c r="B4973" s="107"/>
      <c r="C4973" s="106"/>
      <c r="D4973" s="114"/>
      <c r="E4973" s="52"/>
      <c r="F4973" s="52"/>
      <c r="G4973" s="112"/>
      <c r="H4973" s="58"/>
    </row>
    <row r="4974" spans="2:8" x14ac:dyDescent="0.2">
      <c r="B4974" s="107"/>
      <c r="C4974" s="106"/>
      <c r="D4974" s="114"/>
      <c r="E4974" s="52"/>
      <c r="F4974" s="52"/>
      <c r="G4974" s="112"/>
      <c r="H4974" s="58"/>
    </row>
    <row r="4975" spans="2:8" x14ac:dyDescent="0.2">
      <c r="B4975" s="107"/>
      <c r="C4975" s="106"/>
      <c r="D4975" s="114"/>
      <c r="E4975" s="52"/>
      <c r="F4975" s="52"/>
      <c r="G4975" s="112"/>
      <c r="H4975" s="58"/>
    </row>
    <row r="4976" spans="2:8" x14ac:dyDescent="0.2">
      <c r="B4976" s="107"/>
      <c r="C4976" s="106"/>
      <c r="D4976" s="114"/>
      <c r="E4976" s="52"/>
      <c r="F4976" s="52"/>
      <c r="G4976" s="112"/>
      <c r="H4976" s="58"/>
    </row>
    <row r="4977" spans="2:8" x14ac:dyDescent="0.2">
      <c r="B4977" s="107"/>
      <c r="C4977" s="106"/>
      <c r="D4977" s="114"/>
      <c r="E4977" s="52"/>
      <c r="F4977" s="52"/>
      <c r="G4977" s="112"/>
      <c r="H4977" s="58"/>
    </row>
    <row r="4978" spans="2:8" x14ac:dyDescent="0.2">
      <c r="B4978" s="105"/>
      <c r="C4978" s="106"/>
      <c r="D4978" s="114"/>
      <c r="E4978" s="52"/>
      <c r="F4978" s="52"/>
      <c r="G4978" s="112"/>
      <c r="H4978" s="58"/>
    </row>
    <row r="4979" spans="2:8" x14ac:dyDescent="0.2">
      <c r="B4979" s="107"/>
      <c r="C4979" s="106"/>
      <c r="D4979" s="114"/>
      <c r="E4979" s="52"/>
      <c r="F4979" s="52"/>
      <c r="G4979" s="112"/>
      <c r="H4979" s="58"/>
    </row>
    <row r="4980" spans="2:8" x14ac:dyDescent="0.2">
      <c r="B4980" s="107"/>
      <c r="C4980" s="106"/>
      <c r="D4980" s="114"/>
      <c r="E4980" s="52"/>
      <c r="F4980" s="52"/>
      <c r="G4980" s="112"/>
      <c r="H4980" s="58"/>
    </row>
    <row r="4981" spans="2:8" x14ac:dyDescent="0.2">
      <c r="B4981" s="107"/>
      <c r="C4981" s="106"/>
      <c r="D4981" s="114"/>
      <c r="E4981" s="52"/>
      <c r="F4981" s="52"/>
      <c r="G4981" s="112"/>
      <c r="H4981" s="58"/>
    </row>
    <row r="4982" spans="2:8" x14ac:dyDescent="0.2">
      <c r="B4982" s="107"/>
      <c r="C4982" s="106"/>
      <c r="D4982" s="114"/>
      <c r="E4982" s="52"/>
      <c r="F4982" s="52"/>
      <c r="G4982" s="112"/>
      <c r="H4982" s="58"/>
    </row>
    <row r="4983" spans="2:8" x14ac:dyDescent="0.2">
      <c r="B4983" s="107"/>
      <c r="C4983" s="106"/>
      <c r="D4983" s="114"/>
      <c r="E4983" s="52"/>
      <c r="F4983" s="52"/>
      <c r="G4983" s="112"/>
      <c r="H4983" s="58"/>
    </row>
    <row r="4984" spans="2:8" x14ac:dyDescent="0.2">
      <c r="B4984" s="107"/>
      <c r="C4984" s="106"/>
      <c r="D4984" s="114"/>
      <c r="E4984" s="52"/>
      <c r="F4984" s="52"/>
      <c r="G4984" s="112"/>
      <c r="H4984" s="58"/>
    </row>
    <row r="4985" spans="2:8" x14ac:dyDescent="0.2">
      <c r="B4985" s="107"/>
      <c r="C4985" s="106"/>
      <c r="D4985" s="114"/>
      <c r="E4985" s="52"/>
      <c r="F4985" s="52"/>
      <c r="G4985" s="112"/>
      <c r="H4985" s="58"/>
    </row>
    <row r="4986" spans="2:8" x14ac:dyDescent="0.2">
      <c r="B4986" s="107"/>
      <c r="C4986" s="106"/>
      <c r="D4986" s="114"/>
      <c r="E4986" s="52"/>
      <c r="F4986" s="52"/>
      <c r="G4986" s="112"/>
      <c r="H4986" s="58"/>
    </row>
    <row r="4987" spans="2:8" x14ac:dyDescent="0.2">
      <c r="B4987" s="107"/>
      <c r="C4987" s="106"/>
      <c r="D4987" s="114"/>
      <c r="E4987" s="52"/>
      <c r="F4987" s="52"/>
      <c r="G4987" s="112"/>
      <c r="H4987" s="58"/>
    </row>
    <row r="4988" spans="2:8" x14ac:dyDescent="0.2">
      <c r="B4988" s="105"/>
      <c r="C4988" s="106"/>
      <c r="D4988" s="114"/>
      <c r="E4988" s="52"/>
      <c r="F4988" s="52"/>
      <c r="G4988" s="112"/>
      <c r="H4988" s="58"/>
    </row>
    <row r="4989" spans="2:8" x14ac:dyDescent="0.2">
      <c r="B4989" s="107"/>
      <c r="C4989" s="106"/>
      <c r="D4989" s="114"/>
      <c r="E4989" s="52"/>
      <c r="F4989" s="52"/>
      <c r="G4989" s="112"/>
      <c r="H4989" s="58"/>
    </row>
    <row r="4990" spans="2:8" x14ac:dyDescent="0.2">
      <c r="B4990" s="107"/>
      <c r="C4990" s="106"/>
      <c r="D4990" s="114"/>
      <c r="E4990" s="52"/>
      <c r="F4990" s="52"/>
      <c r="G4990" s="112"/>
      <c r="H4990" s="58"/>
    </row>
    <row r="4991" spans="2:8" x14ac:dyDescent="0.2">
      <c r="B4991" s="107"/>
      <c r="C4991" s="106"/>
      <c r="D4991" s="114"/>
      <c r="E4991" s="52"/>
      <c r="F4991" s="52"/>
      <c r="G4991" s="112"/>
      <c r="H4991" s="58"/>
    </row>
    <row r="4992" spans="2:8" x14ac:dyDescent="0.2">
      <c r="B4992" s="107"/>
      <c r="C4992" s="106"/>
      <c r="D4992" s="114"/>
      <c r="E4992" s="52"/>
      <c r="F4992" s="52"/>
      <c r="G4992" s="112"/>
      <c r="H4992" s="58"/>
    </row>
    <row r="4993" spans="2:8" x14ac:dyDescent="0.2">
      <c r="B4993" s="107"/>
      <c r="C4993" s="106"/>
      <c r="D4993" s="114"/>
      <c r="E4993" s="52"/>
      <c r="F4993" s="52"/>
      <c r="G4993" s="112"/>
      <c r="H4993" s="58"/>
    </row>
    <row r="4994" spans="2:8" x14ac:dyDescent="0.2">
      <c r="B4994" s="107"/>
      <c r="C4994" s="106"/>
      <c r="D4994" s="114"/>
      <c r="E4994" s="52"/>
      <c r="F4994" s="52"/>
      <c r="G4994" s="112"/>
      <c r="H4994" s="58"/>
    </row>
    <row r="4995" spans="2:8" x14ac:dyDescent="0.2">
      <c r="B4995" s="107"/>
      <c r="C4995" s="106"/>
      <c r="D4995" s="114"/>
      <c r="E4995" s="52"/>
      <c r="F4995" s="52"/>
      <c r="G4995" s="112"/>
      <c r="H4995" s="58"/>
    </row>
    <row r="4996" spans="2:8" x14ac:dyDescent="0.2">
      <c r="B4996" s="107"/>
      <c r="C4996" s="106"/>
      <c r="D4996" s="114"/>
      <c r="E4996" s="52"/>
      <c r="F4996" s="52"/>
      <c r="G4996" s="112"/>
      <c r="H4996" s="58"/>
    </row>
    <row r="4997" spans="2:8" x14ac:dyDescent="0.2">
      <c r="B4997" s="107"/>
      <c r="C4997" s="106"/>
      <c r="D4997" s="114"/>
      <c r="E4997" s="52"/>
      <c r="F4997" s="52"/>
      <c r="G4997" s="112"/>
      <c r="H4997" s="58"/>
    </row>
    <row r="4998" spans="2:8" x14ac:dyDescent="0.2">
      <c r="B4998" s="105"/>
      <c r="C4998" s="106"/>
      <c r="D4998" s="114"/>
      <c r="E4998" s="52"/>
      <c r="F4998" s="52"/>
      <c r="G4998" s="112"/>
      <c r="H4998" s="58"/>
    </row>
    <row r="4999" spans="2:8" x14ac:dyDescent="0.2">
      <c r="B4999" s="107"/>
      <c r="C4999" s="106"/>
      <c r="D4999" s="114"/>
      <c r="E4999" s="52"/>
      <c r="F4999" s="52"/>
      <c r="G4999" s="112"/>
      <c r="H4999" s="58"/>
    </row>
    <row r="5000" spans="2:8" x14ac:dyDescent="0.2">
      <c r="B5000" s="107"/>
      <c r="C5000" s="106"/>
      <c r="D5000" s="114"/>
      <c r="E5000" s="52"/>
      <c r="F5000" s="52"/>
      <c r="G5000" s="112"/>
      <c r="H5000" s="58"/>
    </row>
    <row r="5001" spans="2:8" x14ac:dyDescent="0.2">
      <c r="B5001" s="107"/>
      <c r="C5001" s="106"/>
      <c r="D5001" s="114"/>
      <c r="E5001" s="52"/>
      <c r="F5001" s="52"/>
      <c r="G5001" s="112"/>
      <c r="H5001" s="58"/>
    </row>
    <row r="5002" spans="2:8" x14ac:dyDescent="0.2">
      <c r="B5002" s="107"/>
      <c r="C5002" s="106"/>
      <c r="D5002" s="114"/>
      <c r="E5002" s="52"/>
      <c r="F5002" s="52"/>
      <c r="G5002" s="112"/>
      <c r="H5002" s="58"/>
    </row>
    <row r="5003" spans="2:8" x14ac:dyDescent="0.2">
      <c r="B5003" s="107"/>
      <c r="C5003" s="106"/>
      <c r="D5003" s="114"/>
      <c r="E5003" s="52"/>
      <c r="F5003" s="52"/>
      <c r="G5003" s="112"/>
      <c r="H5003" s="58"/>
    </row>
    <row r="5004" spans="2:8" x14ac:dyDescent="0.2">
      <c r="B5004" s="107"/>
      <c r="C5004" s="106"/>
      <c r="D5004" s="114"/>
      <c r="E5004" s="52"/>
      <c r="F5004" s="52"/>
      <c r="G5004" s="112"/>
      <c r="H5004" s="58"/>
    </row>
    <row r="5005" spans="2:8" x14ac:dyDescent="0.2">
      <c r="B5005" s="107"/>
      <c r="C5005" s="106"/>
      <c r="D5005" s="114"/>
      <c r="E5005" s="52"/>
      <c r="F5005" s="52"/>
      <c r="G5005" s="112"/>
      <c r="H5005" s="58"/>
    </row>
    <row r="5006" spans="2:8" x14ac:dyDescent="0.2">
      <c r="B5006" s="107"/>
      <c r="C5006" s="106"/>
      <c r="D5006" s="114"/>
      <c r="E5006" s="52"/>
      <c r="F5006" s="52"/>
      <c r="G5006" s="112"/>
      <c r="H5006" s="58"/>
    </row>
    <row r="5007" spans="2:8" x14ac:dyDescent="0.2">
      <c r="B5007" s="107"/>
      <c r="C5007" s="106"/>
      <c r="D5007" s="114"/>
      <c r="E5007" s="52"/>
      <c r="F5007" s="52"/>
      <c r="G5007" s="112"/>
      <c r="H5007" s="58"/>
    </row>
    <row r="5008" spans="2:8" x14ac:dyDescent="0.2">
      <c r="B5008" s="105"/>
      <c r="C5008" s="106"/>
      <c r="D5008" s="114"/>
      <c r="E5008" s="52"/>
      <c r="F5008" s="52"/>
      <c r="G5008" s="112"/>
      <c r="H5008" s="58"/>
    </row>
    <row r="5009" spans="2:8" x14ac:dyDescent="0.2">
      <c r="B5009" s="107"/>
      <c r="C5009" s="106"/>
      <c r="D5009" s="114"/>
      <c r="E5009" s="52"/>
      <c r="F5009" s="52"/>
      <c r="G5009" s="112"/>
      <c r="H5009" s="58"/>
    </row>
    <row r="5010" spans="2:8" x14ac:dyDescent="0.2">
      <c r="B5010" s="107"/>
      <c r="C5010" s="106"/>
      <c r="D5010" s="114"/>
      <c r="E5010" s="52"/>
      <c r="F5010" s="52"/>
      <c r="G5010" s="112"/>
      <c r="H5010" s="58"/>
    </row>
    <row r="5011" spans="2:8" x14ac:dyDescent="0.2">
      <c r="B5011" s="107"/>
      <c r="C5011" s="106"/>
      <c r="D5011" s="114"/>
      <c r="E5011" s="52"/>
      <c r="F5011" s="52"/>
      <c r="G5011" s="112"/>
      <c r="H5011" s="58"/>
    </row>
    <row r="5012" spans="2:8" x14ac:dyDescent="0.2">
      <c r="B5012" s="107"/>
      <c r="C5012" s="106"/>
      <c r="D5012" s="114"/>
      <c r="E5012" s="52"/>
      <c r="F5012" s="52"/>
      <c r="G5012" s="112"/>
      <c r="H5012" s="58"/>
    </row>
    <row r="5013" spans="2:8" x14ac:dyDescent="0.2">
      <c r="B5013" s="107"/>
      <c r="C5013" s="106"/>
      <c r="D5013" s="114"/>
      <c r="E5013" s="52"/>
      <c r="F5013" s="52"/>
      <c r="G5013" s="112"/>
      <c r="H5013" s="58"/>
    </row>
    <row r="5014" spans="2:8" x14ac:dyDescent="0.2">
      <c r="B5014" s="107"/>
      <c r="C5014" s="106"/>
      <c r="D5014" s="114"/>
      <c r="E5014" s="52"/>
      <c r="F5014" s="52"/>
      <c r="G5014" s="112"/>
      <c r="H5014" s="58"/>
    </row>
    <row r="5015" spans="2:8" x14ac:dyDescent="0.2">
      <c r="B5015" s="107"/>
      <c r="C5015" s="106"/>
      <c r="D5015" s="114"/>
      <c r="E5015" s="52"/>
      <c r="F5015" s="52"/>
      <c r="G5015" s="112"/>
      <c r="H5015" s="58"/>
    </row>
    <row r="5016" spans="2:8" x14ac:dyDescent="0.2">
      <c r="B5016" s="107"/>
      <c r="C5016" s="106"/>
      <c r="D5016" s="114"/>
      <c r="E5016" s="52"/>
      <c r="F5016" s="52"/>
      <c r="G5016" s="112"/>
      <c r="H5016" s="58"/>
    </row>
    <row r="5017" spans="2:8" x14ac:dyDescent="0.2">
      <c r="B5017" s="107"/>
      <c r="C5017" s="106"/>
      <c r="D5017" s="114"/>
      <c r="E5017" s="52"/>
      <c r="F5017" s="52"/>
      <c r="G5017" s="112"/>
      <c r="H5017" s="58"/>
    </row>
    <row r="5018" spans="2:8" x14ac:dyDescent="0.2">
      <c r="B5018" s="105"/>
      <c r="C5018" s="106"/>
      <c r="D5018" s="114"/>
      <c r="E5018" s="52"/>
      <c r="F5018" s="52"/>
      <c r="G5018" s="112"/>
      <c r="H5018" s="58"/>
    </row>
    <row r="5019" spans="2:8" x14ac:dyDescent="0.2">
      <c r="B5019" s="107"/>
      <c r="C5019" s="106"/>
      <c r="D5019" s="114"/>
      <c r="E5019" s="52"/>
      <c r="F5019" s="52"/>
      <c r="G5019" s="112"/>
      <c r="H5019" s="58"/>
    </row>
    <row r="5020" spans="2:8" x14ac:dyDescent="0.2">
      <c r="B5020" s="107"/>
      <c r="C5020" s="106"/>
      <c r="D5020" s="114"/>
      <c r="E5020" s="52"/>
      <c r="F5020" s="52"/>
      <c r="G5020" s="112"/>
      <c r="H5020" s="58"/>
    </row>
    <row r="5021" spans="2:8" x14ac:dyDescent="0.2">
      <c r="B5021" s="107"/>
      <c r="C5021" s="106"/>
      <c r="D5021" s="114"/>
      <c r="E5021" s="52"/>
      <c r="F5021" s="52"/>
      <c r="G5021" s="112"/>
      <c r="H5021" s="58"/>
    </row>
    <row r="5022" spans="2:8" x14ac:dyDescent="0.2">
      <c r="B5022" s="107"/>
      <c r="C5022" s="106"/>
      <c r="D5022" s="114"/>
      <c r="E5022" s="52"/>
      <c r="F5022" s="52"/>
      <c r="G5022" s="112"/>
      <c r="H5022" s="58"/>
    </row>
    <row r="5023" spans="2:8" x14ac:dyDescent="0.2">
      <c r="B5023" s="107"/>
      <c r="C5023" s="106"/>
      <c r="D5023" s="114"/>
      <c r="E5023" s="52"/>
      <c r="F5023" s="52"/>
      <c r="G5023" s="112"/>
      <c r="H5023" s="58"/>
    </row>
    <row r="5024" spans="2:8" x14ac:dyDescent="0.2">
      <c r="B5024" s="107"/>
      <c r="C5024" s="106"/>
      <c r="D5024" s="114"/>
      <c r="E5024" s="52"/>
      <c r="F5024" s="52"/>
      <c r="G5024" s="112"/>
      <c r="H5024" s="58"/>
    </row>
    <row r="5025" spans="2:8" x14ac:dyDescent="0.2">
      <c r="B5025" s="107"/>
      <c r="C5025" s="106"/>
      <c r="D5025" s="114"/>
      <c r="E5025" s="52"/>
      <c r="F5025" s="52"/>
      <c r="G5025" s="112"/>
      <c r="H5025" s="58"/>
    </row>
    <row r="5026" spans="2:8" x14ac:dyDescent="0.2">
      <c r="B5026" s="107"/>
      <c r="C5026" s="106"/>
      <c r="D5026" s="114"/>
      <c r="E5026" s="52"/>
      <c r="F5026" s="52"/>
      <c r="G5026" s="112"/>
      <c r="H5026" s="58"/>
    </row>
    <row r="5027" spans="2:8" x14ac:dyDescent="0.2">
      <c r="B5027" s="107"/>
      <c r="C5027" s="106"/>
      <c r="D5027" s="114"/>
      <c r="E5027" s="52"/>
      <c r="F5027" s="52"/>
      <c r="G5027" s="112"/>
      <c r="H5027" s="58"/>
    </row>
    <row r="5028" spans="2:8" x14ac:dyDescent="0.2">
      <c r="B5028" s="105"/>
      <c r="C5028" s="106"/>
      <c r="D5028" s="114"/>
      <c r="E5028" s="52"/>
      <c r="F5028" s="52"/>
      <c r="G5028" s="112"/>
      <c r="H5028" s="58"/>
    </row>
    <row r="5029" spans="2:8" x14ac:dyDescent="0.2">
      <c r="B5029" s="107"/>
      <c r="C5029" s="106"/>
      <c r="D5029" s="114"/>
      <c r="E5029" s="52"/>
      <c r="F5029" s="52"/>
      <c r="G5029" s="112"/>
      <c r="H5029" s="58"/>
    </row>
    <row r="5030" spans="2:8" x14ac:dyDescent="0.2">
      <c r="B5030" s="107"/>
      <c r="C5030" s="106"/>
      <c r="D5030" s="114"/>
      <c r="E5030" s="52"/>
      <c r="F5030" s="52"/>
      <c r="G5030" s="112"/>
      <c r="H5030" s="58"/>
    </row>
    <row r="5031" spans="2:8" x14ac:dyDescent="0.2">
      <c r="B5031" s="107"/>
      <c r="C5031" s="106"/>
      <c r="D5031" s="114"/>
      <c r="E5031" s="52"/>
      <c r="F5031" s="52"/>
      <c r="G5031" s="112"/>
      <c r="H5031" s="58"/>
    </row>
    <row r="5032" spans="2:8" x14ac:dyDescent="0.2">
      <c r="B5032" s="107"/>
      <c r="C5032" s="106"/>
      <c r="D5032" s="114"/>
      <c r="E5032" s="52"/>
      <c r="F5032" s="52"/>
      <c r="G5032" s="112"/>
      <c r="H5032" s="58"/>
    </row>
    <row r="5033" spans="2:8" x14ac:dyDescent="0.2">
      <c r="B5033" s="107"/>
      <c r="C5033" s="106"/>
      <c r="D5033" s="114"/>
      <c r="E5033" s="52"/>
      <c r="F5033" s="52"/>
      <c r="G5033" s="112"/>
      <c r="H5033" s="58"/>
    </row>
    <row r="5034" spans="2:8" x14ac:dyDescent="0.2">
      <c r="B5034" s="107"/>
      <c r="C5034" s="106"/>
      <c r="D5034" s="114"/>
      <c r="E5034" s="52"/>
      <c r="F5034" s="52"/>
      <c r="G5034" s="112"/>
      <c r="H5034" s="58"/>
    </row>
    <row r="5035" spans="2:8" x14ac:dyDescent="0.2">
      <c r="B5035" s="107"/>
      <c r="C5035" s="106"/>
      <c r="D5035" s="114"/>
      <c r="E5035" s="52"/>
      <c r="F5035" s="52"/>
      <c r="G5035" s="112"/>
      <c r="H5035" s="58"/>
    </row>
    <row r="5036" spans="2:8" x14ac:dyDescent="0.2">
      <c r="B5036" s="107"/>
      <c r="C5036" s="106"/>
      <c r="D5036" s="114"/>
      <c r="E5036" s="52"/>
      <c r="F5036" s="52"/>
      <c r="G5036" s="112"/>
      <c r="H5036" s="58"/>
    </row>
    <row r="5037" spans="2:8" x14ac:dyDescent="0.2">
      <c r="B5037" s="107"/>
      <c r="C5037" s="106"/>
      <c r="D5037" s="114"/>
      <c r="E5037" s="52"/>
      <c r="F5037" s="52"/>
      <c r="G5037" s="112"/>
      <c r="H5037" s="58"/>
    </row>
    <row r="5038" spans="2:8" x14ac:dyDescent="0.2">
      <c r="B5038" s="105"/>
      <c r="C5038" s="106"/>
      <c r="D5038" s="114"/>
      <c r="E5038" s="52"/>
      <c r="F5038" s="52"/>
      <c r="G5038" s="112"/>
      <c r="H5038" s="58"/>
    </row>
    <row r="5039" spans="2:8" x14ac:dyDescent="0.2">
      <c r="B5039" s="107"/>
      <c r="C5039" s="106"/>
      <c r="D5039" s="114"/>
      <c r="E5039" s="52"/>
      <c r="F5039" s="52"/>
      <c r="G5039" s="112"/>
      <c r="H5039" s="58"/>
    </row>
    <row r="5040" spans="2:8" x14ac:dyDescent="0.2">
      <c r="B5040" s="107"/>
      <c r="C5040" s="106"/>
      <c r="D5040" s="114"/>
      <c r="E5040" s="52"/>
      <c r="F5040" s="52"/>
      <c r="G5040" s="112"/>
      <c r="H5040" s="58"/>
    </row>
    <row r="5041" spans="2:8" x14ac:dyDescent="0.2">
      <c r="B5041" s="107"/>
      <c r="C5041" s="106"/>
      <c r="D5041" s="114"/>
      <c r="E5041" s="52"/>
      <c r="F5041" s="52"/>
      <c r="G5041" s="112"/>
      <c r="H5041" s="58"/>
    </row>
    <row r="5042" spans="2:8" x14ac:dyDescent="0.2">
      <c r="B5042" s="107"/>
      <c r="C5042" s="106"/>
      <c r="D5042" s="114"/>
      <c r="E5042" s="52"/>
      <c r="F5042" s="52"/>
      <c r="G5042" s="112"/>
      <c r="H5042" s="58"/>
    </row>
    <row r="5043" spans="2:8" x14ac:dyDescent="0.2">
      <c r="B5043" s="107"/>
      <c r="C5043" s="106"/>
      <c r="D5043" s="114"/>
      <c r="E5043" s="52"/>
      <c r="F5043" s="52"/>
      <c r="G5043" s="112"/>
      <c r="H5043" s="58"/>
    </row>
    <row r="5044" spans="2:8" x14ac:dyDescent="0.2">
      <c r="B5044" s="107"/>
      <c r="C5044" s="106"/>
      <c r="D5044" s="114"/>
      <c r="E5044" s="52"/>
      <c r="F5044" s="52"/>
      <c r="G5044" s="112"/>
      <c r="H5044" s="58"/>
    </row>
    <row r="5045" spans="2:8" x14ac:dyDescent="0.2">
      <c r="B5045" s="107"/>
      <c r="C5045" s="106"/>
      <c r="D5045" s="114"/>
      <c r="E5045" s="52"/>
      <c r="F5045" s="52"/>
      <c r="G5045" s="112"/>
      <c r="H5045" s="58"/>
    </row>
    <row r="5046" spans="2:8" x14ac:dyDescent="0.2">
      <c r="B5046" s="107"/>
      <c r="C5046" s="106"/>
      <c r="D5046" s="114"/>
      <c r="E5046" s="52"/>
      <c r="F5046" s="52"/>
      <c r="G5046" s="112"/>
      <c r="H5046" s="58"/>
    </row>
    <row r="5047" spans="2:8" x14ac:dyDescent="0.2">
      <c r="B5047" s="107"/>
      <c r="C5047" s="106"/>
      <c r="D5047" s="114"/>
      <c r="E5047" s="52"/>
      <c r="F5047" s="52"/>
      <c r="G5047" s="112"/>
      <c r="H5047" s="58"/>
    </row>
    <row r="5048" spans="2:8" x14ac:dyDescent="0.2">
      <c r="B5048" s="107"/>
      <c r="C5048" s="106"/>
      <c r="D5048" s="114"/>
      <c r="E5048" s="52"/>
      <c r="F5048" s="52"/>
      <c r="G5048" s="112"/>
      <c r="H5048" s="58"/>
    </row>
    <row r="5049" spans="2:8" x14ac:dyDescent="0.2">
      <c r="B5049" s="107"/>
      <c r="C5049" s="106"/>
      <c r="D5049" s="114"/>
      <c r="E5049" s="52"/>
      <c r="F5049" s="52"/>
      <c r="G5049" s="112"/>
      <c r="H5049" s="58"/>
    </row>
    <row r="5050" spans="2:8" x14ac:dyDescent="0.2">
      <c r="B5050" s="107"/>
      <c r="C5050" s="106"/>
      <c r="D5050" s="114"/>
      <c r="E5050" s="52"/>
      <c r="F5050" s="52"/>
      <c r="G5050" s="112"/>
      <c r="H5050" s="58"/>
    </row>
    <row r="5051" spans="2:8" x14ac:dyDescent="0.2">
      <c r="B5051" s="107"/>
      <c r="C5051" s="106"/>
      <c r="D5051" s="114"/>
      <c r="E5051" s="52"/>
      <c r="F5051" s="52"/>
      <c r="G5051" s="112"/>
      <c r="H5051" s="58"/>
    </row>
    <row r="5052" spans="2:8" x14ac:dyDescent="0.2">
      <c r="B5052" s="105"/>
      <c r="C5052" s="106"/>
      <c r="D5052" s="114"/>
      <c r="E5052" s="52"/>
      <c r="F5052" s="52"/>
      <c r="G5052" s="112"/>
      <c r="H5052" s="58"/>
    </row>
    <row r="5053" spans="2:8" x14ac:dyDescent="0.2">
      <c r="B5053" s="107"/>
      <c r="C5053" s="106"/>
      <c r="D5053" s="114"/>
      <c r="E5053" s="52"/>
      <c r="F5053" s="52"/>
      <c r="G5053" s="112"/>
      <c r="H5053" s="58"/>
    </row>
    <row r="5054" spans="2:8" x14ac:dyDescent="0.2">
      <c r="B5054" s="107"/>
      <c r="C5054" s="106"/>
      <c r="D5054" s="114"/>
      <c r="E5054" s="52"/>
      <c r="F5054" s="52"/>
      <c r="G5054" s="112"/>
      <c r="H5054" s="58"/>
    </row>
    <row r="5055" spans="2:8" x14ac:dyDescent="0.2">
      <c r="B5055" s="107"/>
      <c r="C5055" s="106"/>
      <c r="D5055" s="114"/>
      <c r="E5055" s="52"/>
      <c r="F5055" s="52"/>
      <c r="G5055" s="112"/>
      <c r="H5055" s="58"/>
    </row>
    <row r="5056" spans="2:8" x14ac:dyDescent="0.2">
      <c r="B5056" s="105"/>
      <c r="C5056" s="106"/>
      <c r="D5056" s="114"/>
      <c r="E5056" s="52"/>
      <c r="F5056" s="52"/>
      <c r="G5056" s="112"/>
      <c r="H5056" s="58"/>
    </row>
    <row r="5057" spans="2:8" x14ac:dyDescent="0.2">
      <c r="B5057" s="107"/>
      <c r="C5057" s="106"/>
      <c r="D5057" s="114"/>
      <c r="E5057" s="52"/>
      <c r="F5057" s="52"/>
      <c r="G5057" s="112"/>
      <c r="H5057" s="58"/>
    </row>
    <row r="5058" spans="2:8" x14ac:dyDescent="0.2">
      <c r="B5058" s="107"/>
      <c r="C5058" s="106"/>
      <c r="D5058" s="114"/>
      <c r="E5058" s="52"/>
      <c r="F5058" s="52"/>
      <c r="G5058" s="112"/>
      <c r="H5058" s="58"/>
    </row>
    <row r="5059" spans="2:8" x14ac:dyDescent="0.2">
      <c r="B5059" s="107"/>
      <c r="C5059" s="106"/>
      <c r="D5059" s="114"/>
      <c r="E5059" s="52"/>
      <c r="F5059" s="52"/>
      <c r="G5059" s="112"/>
      <c r="H5059" s="58"/>
    </row>
    <row r="5060" spans="2:8" x14ac:dyDescent="0.2">
      <c r="B5060" s="107"/>
      <c r="C5060" s="106"/>
      <c r="D5060" s="114"/>
      <c r="E5060" s="52"/>
      <c r="F5060" s="52"/>
      <c r="G5060" s="112"/>
      <c r="H5060" s="58"/>
    </row>
    <row r="5061" spans="2:8" x14ac:dyDescent="0.2">
      <c r="B5061" s="107"/>
      <c r="C5061" s="106"/>
      <c r="D5061" s="114"/>
      <c r="E5061" s="52"/>
      <c r="F5061" s="52"/>
      <c r="G5061" s="112"/>
      <c r="H5061" s="58"/>
    </row>
    <row r="5062" spans="2:8" x14ac:dyDescent="0.2">
      <c r="B5062" s="107"/>
      <c r="C5062" s="106"/>
      <c r="D5062" s="114"/>
      <c r="E5062" s="52"/>
      <c r="F5062" s="52"/>
      <c r="G5062" s="112"/>
      <c r="H5062" s="58"/>
    </row>
    <row r="5063" spans="2:8" x14ac:dyDescent="0.2">
      <c r="B5063" s="107"/>
      <c r="C5063" s="106"/>
      <c r="D5063" s="114"/>
      <c r="E5063" s="52"/>
      <c r="F5063" s="52"/>
      <c r="G5063" s="112"/>
      <c r="H5063" s="58"/>
    </row>
    <row r="5064" spans="2:8" x14ac:dyDescent="0.2">
      <c r="B5064" s="107"/>
      <c r="C5064" s="106"/>
      <c r="D5064" s="114"/>
      <c r="E5064" s="52"/>
      <c r="F5064" s="52"/>
      <c r="G5064" s="112"/>
      <c r="H5064" s="58"/>
    </row>
    <row r="5065" spans="2:8" x14ac:dyDescent="0.2">
      <c r="B5065" s="107"/>
      <c r="C5065" s="106"/>
      <c r="D5065" s="114"/>
      <c r="E5065" s="52"/>
      <c r="F5065" s="52"/>
      <c r="G5065" s="112"/>
      <c r="H5065" s="58"/>
    </row>
    <row r="5066" spans="2:8" x14ac:dyDescent="0.2">
      <c r="B5066" s="107"/>
      <c r="C5066" s="106"/>
      <c r="D5066" s="114"/>
      <c r="E5066" s="52"/>
      <c r="F5066" s="52"/>
      <c r="G5066" s="112"/>
      <c r="H5066" s="58"/>
    </row>
    <row r="5067" spans="2:8" x14ac:dyDescent="0.2">
      <c r="B5067" s="107"/>
      <c r="C5067" s="106"/>
      <c r="D5067" s="114"/>
      <c r="E5067" s="52"/>
      <c r="F5067" s="52"/>
      <c r="G5067" s="112"/>
      <c r="H5067" s="58"/>
    </row>
    <row r="5068" spans="2:8" x14ac:dyDescent="0.2">
      <c r="B5068" s="107"/>
      <c r="C5068" s="106"/>
      <c r="D5068" s="114"/>
      <c r="E5068" s="52"/>
      <c r="F5068" s="52"/>
      <c r="G5068" s="112"/>
      <c r="H5068" s="58"/>
    </row>
    <row r="5069" spans="2:8" x14ac:dyDescent="0.2">
      <c r="B5069" s="107"/>
      <c r="C5069" s="106"/>
      <c r="D5069" s="114"/>
      <c r="E5069" s="52"/>
      <c r="F5069" s="52"/>
      <c r="G5069" s="112"/>
      <c r="H5069" s="58"/>
    </row>
    <row r="5070" spans="2:8" x14ac:dyDescent="0.2">
      <c r="B5070" s="107"/>
      <c r="C5070" s="106"/>
      <c r="D5070" s="114"/>
      <c r="E5070" s="52"/>
      <c r="F5070" s="52"/>
      <c r="G5070" s="112"/>
      <c r="H5070" s="58"/>
    </row>
    <row r="5071" spans="2:8" x14ac:dyDescent="0.2">
      <c r="B5071" s="107"/>
      <c r="C5071" s="106"/>
      <c r="D5071" s="114"/>
      <c r="E5071" s="52"/>
      <c r="F5071" s="52"/>
      <c r="G5071" s="112"/>
      <c r="H5071" s="58"/>
    </row>
    <row r="5072" spans="2:8" x14ac:dyDescent="0.2">
      <c r="B5072" s="107"/>
      <c r="C5072" s="106"/>
      <c r="D5072" s="114"/>
      <c r="E5072" s="52"/>
      <c r="F5072" s="52"/>
      <c r="G5072" s="112"/>
      <c r="H5072" s="58"/>
    </row>
    <row r="5073" spans="2:8" x14ac:dyDescent="0.2">
      <c r="B5073" s="107"/>
      <c r="C5073" s="106"/>
      <c r="D5073" s="114"/>
      <c r="E5073" s="52"/>
      <c r="F5073" s="52"/>
      <c r="G5073" s="112"/>
      <c r="H5073" s="58"/>
    </row>
    <row r="5074" spans="2:8" x14ac:dyDescent="0.2">
      <c r="B5074" s="107"/>
      <c r="C5074" s="106"/>
      <c r="D5074" s="114"/>
      <c r="E5074" s="52"/>
      <c r="F5074" s="52"/>
      <c r="G5074" s="112"/>
      <c r="H5074" s="58"/>
    </row>
    <row r="5075" spans="2:8" x14ac:dyDescent="0.2">
      <c r="B5075" s="107"/>
      <c r="C5075" s="106"/>
      <c r="D5075" s="114"/>
      <c r="E5075" s="52"/>
      <c r="F5075" s="52"/>
      <c r="G5075" s="112"/>
      <c r="H5075" s="58"/>
    </row>
    <row r="5076" spans="2:8" x14ac:dyDescent="0.2">
      <c r="B5076" s="107"/>
      <c r="C5076" s="106"/>
      <c r="D5076" s="114"/>
      <c r="E5076" s="52"/>
      <c r="F5076" s="52"/>
      <c r="G5076" s="112"/>
      <c r="H5076" s="58"/>
    </row>
    <row r="5077" spans="2:8" x14ac:dyDescent="0.2">
      <c r="B5077" s="107"/>
      <c r="C5077" s="106"/>
      <c r="D5077" s="114"/>
      <c r="E5077" s="52"/>
      <c r="F5077" s="52"/>
      <c r="G5077" s="112"/>
      <c r="H5077" s="58"/>
    </row>
    <row r="5078" spans="2:8" x14ac:dyDescent="0.2">
      <c r="B5078" s="107"/>
      <c r="C5078" s="106"/>
      <c r="D5078" s="114"/>
      <c r="E5078" s="52"/>
      <c r="F5078" s="52"/>
      <c r="G5078" s="112"/>
      <c r="H5078" s="58"/>
    </row>
    <row r="5079" spans="2:8" x14ac:dyDescent="0.2">
      <c r="B5079" s="107"/>
      <c r="C5079" s="106"/>
      <c r="D5079" s="114"/>
      <c r="E5079" s="52"/>
      <c r="F5079" s="52"/>
      <c r="G5079" s="112"/>
      <c r="H5079" s="58"/>
    </row>
    <row r="5080" spans="2:8" x14ac:dyDescent="0.2">
      <c r="B5080" s="107"/>
      <c r="C5080" s="106"/>
      <c r="D5080" s="114"/>
      <c r="E5080" s="52"/>
      <c r="F5080" s="52"/>
      <c r="G5080" s="112"/>
      <c r="H5080" s="58"/>
    </row>
    <row r="5081" spans="2:8" x14ac:dyDescent="0.2">
      <c r="B5081" s="107"/>
      <c r="C5081" s="106"/>
      <c r="D5081" s="114"/>
      <c r="E5081" s="52"/>
      <c r="F5081" s="52"/>
      <c r="G5081" s="112"/>
      <c r="H5081" s="58"/>
    </row>
    <row r="5082" spans="2:8" x14ac:dyDescent="0.2">
      <c r="B5082" s="107"/>
      <c r="C5082" s="106"/>
      <c r="D5082" s="114"/>
      <c r="E5082" s="52"/>
      <c r="F5082" s="52"/>
      <c r="G5082" s="112"/>
      <c r="H5082" s="58"/>
    </row>
    <row r="5083" spans="2:8" x14ac:dyDescent="0.2">
      <c r="B5083" s="107"/>
      <c r="C5083" s="106"/>
      <c r="D5083" s="114"/>
      <c r="E5083" s="52"/>
      <c r="F5083" s="52"/>
      <c r="G5083" s="112"/>
      <c r="H5083" s="58"/>
    </row>
    <row r="5084" spans="2:8" x14ac:dyDescent="0.2">
      <c r="B5084" s="107"/>
      <c r="C5084" s="106"/>
      <c r="D5084" s="114"/>
      <c r="E5084" s="52"/>
      <c r="F5084" s="52"/>
      <c r="G5084" s="112"/>
      <c r="H5084" s="58"/>
    </row>
    <row r="5085" spans="2:8" x14ac:dyDescent="0.2">
      <c r="B5085" s="107"/>
      <c r="C5085" s="106"/>
      <c r="D5085" s="114"/>
      <c r="E5085" s="52"/>
      <c r="F5085" s="52"/>
      <c r="G5085" s="112"/>
      <c r="H5085" s="58"/>
    </row>
    <row r="5086" spans="2:8" x14ac:dyDescent="0.2">
      <c r="B5086" s="105"/>
      <c r="C5086" s="106"/>
      <c r="D5086" s="114"/>
      <c r="E5086" s="52"/>
      <c r="F5086" s="52"/>
      <c r="G5086" s="112"/>
      <c r="H5086" s="58"/>
    </row>
    <row r="5087" spans="2:8" x14ac:dyDescent="0.2">
      <c r="B5087" s="107"/>
      <c r="C5087" s="106"/>
      <c r="D5087" s="114"/>
      <c r="E5087" s="52"/>
      <c r="F5087" s="52"/>
      <c r="G5087" s="112"/>
      <c r="H5087" s="58"/>
    </row>
    <row r="5088" spans="2:8" x14ac:dyDescent="0.2">
      <c r="B5088" s="107"/>
      <c r="C5088" s="106"/>
      <c r="D5088" s="114"/>
      <c r="E5088" s="52"/>
      <c r="F5088" s="52"/>
      <c r="G5088" s="112"/>
      <c r="H5088" s="58"/>
    </row>
    <row r="5089" spans="2:8" x14ac:dyDescent="0.2">
      <c r="B5089" s="107"/>
      <c r="C5089" s="106"/>
      <c r="D5089" s="114"/>
      <c r="E5089" s="52"/>
      <c r="F5089" s="52"/>
      <c r="G5089" s="112"/>
      <c r="H5089" s="58"/>
    </row>
    <row r="5090" spans="2:8" x14ac:dyDescent="0.2">
      <c r="B5090" s="107"/>
      <c r="C5090" s="106"/>
      <c r="D5090" s="114"/>
      <c r="E5090" s="52"/>
      <c r="F5090" s="52"/>
      <c r="G5090" s="112"/>
      <c r="H5090" s="58"/>
    </row>
    <row r="5091" spans="2:8" x14ac:dyDescent="0.2">
      <c r="B5091" s="107"/>
      <c r="C5091" s="106"/>
      <c r="D5091" s="114"/>
      <c r="E5091" s="52"/>
      <c r="F5091" s="52"/>
      <c r="G5091" s="112"/>
      <c r="H5091" s="58"/>
    </row>
    <row r="5092" spans="2:8" x14ac:dyDescent="0.2">
      <c r="B5092" s="107"/>
      <c r="C5092" s="106"/>
      <c r="D5092" s="114"/>
      <c r="E5092" s="52"/>
      <c r="F5092" s="52"/>
      <c r="G5092" s="112"/>
      <c r="H5092" s="58"/>
    </row>
    <row r="5093" spans="2:8" x14ac:dyDescent="0.2">
      <c r="B5093" s="107"/>
      <c r="C5093" s="106"/>
      <c r="D5093" s="114"/>
      <c r="E5093" s="52"/>
      <c r="F5093" s="52"/>
      <c r="G5093" s="112"/>
      <c r="H5093" s="58"/>
    </row>
    <row r="5094" spans="2:8" x14ac:dyDescent="0.2">
      <c r="B5094" s="107"/>
      <c r="C5094" s="106"/>
      <c r="D5094" s="114"/>
      <c r="E5094" s="52"/>
      <c r="F5094" s="52"/>
      <c r="G5094" s="112"/>
      <c r="H5094" s="58"/>
    </row>
    <row r="5095" spans="2:8" x14ac:dyDescent="0.2">
      <c r="B5095" s="107"/>
      <c r="C5095" s="106"/>
      <c r="D5095" s="114"/>
      <c r="E5095" s="52"/>
      <c r="F5095" s="52"/>
      <c r="G5095" s="112"/>
      <c r="H5095" s="58"/>
    </row>
    <row r="5096" spans="2:8" x14ac:dyDescent="0.2">
      <c r="B5096" s="107"/>
      <c r="C5096" s="106"/>
      <c r="D5096" s="114"/>
      <c r="E5096" s="52"/>
      <c r="F5096" s="52"/>
      <c r="G5096" s="112"/>
      <c r="H5096" s="58"/>
    </row>
    <row r="5097" spans="2:8" x14ac:dyDescent="0.2">
      <c r="B5097" s="107"/>
      <c r="C5097" s="106"/>
      <c r="D5097" s="114"/>
      <c r="E5097" s="52"/>
      <c r="F5097" s="52"/>
      <c r="G5097" s="112"/>
      <c r="H5097" s="58"/>
    </row>
    <row r="5098" spans="2:8" x14ac:dyDescent="0.2">
      <c r="B5098" s="107"/>
      <c r="C5098" s="106"/>
      <c r="D5098" s="114"/>
      <c r="E5098" s="52"/>
      <c r="F5098" s="52"/>
      <c r="G5098" s="112"/>
      <c r="H5098" s="58"/>
    </row>
    <row r="5099" spans="2:8" x14ac:dyDescent="0.2">
      <c r="B5099" s="107"/>
      <c r="C5099" s="106"/>
      <c r="D5099" s="114"/>
      <c r="E5099" s="52"/>
      <c r="F5099" s="52"/>
      <c r="G5099" s="112"/>
      <c r="H5099" s="58"/>
    </row>
    <row r="5100" spans="2:8" x14ac:dyDescent="0.2">
      <c r="B5100" s="107"/>
      <c r="C5100" s="106"/>
      <c r="D5100" s="114"/>
      <c r="E5100" s="52"/>
      <c r="F5100" s="52"/>
      <c r="G5100" s="112"/>
      <c r="H5100" s="58"/>
    </row>
    <row r="5101" spans="2:8" x14ac:dyDescent="0.2">
      <c r="B5101" s="107"/>
      <c r="C5101" s="106"/>
      <c r="D5101" s="114"/>
      <c r="E5101" s="52"/>
      <c r="F5101" s="52"/>
      <c r="G5101" s="112"/>
      <c r="H5101" s="58"/>
    </row>
    <row r="5102" spans="2:8" x14ac:dyDescent="0.2">
      <c r="B5102" s="107"/>
      <c r="C5102" s="106"/>
      <c r="D5102" s="114"/>
      <c r="E5102" s="52"/>
      <c r="F5102" s="52"/>
      <c r="G5102" s="112"/>
      <c r="H5102" s="58"/>
    </row>
    <row r="5103" spans="2:8" x14ac:dyDescent="0.2">
      <c r="B5103" s="107"/>
      <c r="C5103" s="106"/>
      <c r="D5103" s="114"/>
      <c r="E5103" s="52"/>
      <c r="F5103" s="52"/>
      <c r="G5103" s="112"/>
      <c r="H5103" s="58"/>
    </row>
    <row r="5104" spans="2:8" x14ac:dyDescent="0.2">
      <c r="B5104" s="107"/>
      <c r="C5104" s="106"/>
      <c r="D5104" s="114"/>
      <c r="E5104" s="52"/>
      <c r="F5104" s="52"/>
      <c r="G5104" s="112"/>
      <c r="H5104" s="58"/>
    </row>
    <row r="5105" spans="2:8" x14ac:dyDescent="0.2">
      <c r="B5105" s="107"/>
      <c r="C5105" s="106"/>
      <c r="D5105" s="114"/>
      <c r="E5105" s="52"/>
      <c r="F5105" s="52"/>
      <c r="G5105" s="112"/>
      <c r="H5105" s="58"/>
    </row>
    <row r="5106" spans="2:8" x14ac:dyDescent="0.2">
      <c r="B5106" s="107"/>
      <c r="C5106" s="106"/>
      <c r="D5106" s="114"/>
      <c r="E5106" s="52"/>
      <c r="F5106" s="52"/>
      <c r="G5106" s="112"/>
      <c r="H5106" s="58"/>
    </row>
    <row r="5107" spans="2:8" x14ac:dyDescent="0.2">
      <c r="B5107" s="107"/>
      <c r="C5107" s="106"/>
      <c r="D5107" s="114"/>
      <c r="E5107" s="52"/>
      <c r="F5107" s="52"/>
      <c r="G5107" s="112"/>
      <c r="H5107" s="58"/>
    </row>
    <row r="5108" spans="2:8" x14ac:dyDescent="0.2">
      <c r="B5108" s="107"/>
      <c r="C5108" s="106"/>
      <c r="D5108" s="114"/>
      <c r="E5108" s="52"/>
      <c r="F5108" s="52"/>
      <c r="G5108" s="112"/>
      <c r="H5108" s="58"/>
    </row>
    <row r="5109" spans="2:8" x14ac:dyDescent="0.2">
      <c r="B5109" s="107"/>
      <c r="C5109" s="106"/>
      <c r="D5109" s="114"/>
      <c r="E5109" s="52"/>
      <c r="F5109" s="52"/>
      <c r="G5109" s="112"/>
      <c r="H5109" s="58"/>
    </row>
    <row r="5110" spans="2:8" x14ac:dyDescent="0.2">
      <c r="B5110" s="107"/>
      <c r="C5110" s="106"/>
      <c r="D5110" s="114"/>
      <c r="E5110" s="52"/>
      <c r="F5110" s="52"/>
      <c r="G5110" s="112"/>
      <c r="H5110" s="58"/>
    </row>
    <row r="5111" spans="2:8" x14ac:dyDescent="0.2">
      <c r="B5111" s="107"/>
      <c r="C5111" s="106"/>
      <c r="D5111" s="114"/>
      <c r="E5111" s="52"/>
      <c r="F5111" s="52"/>
      <c r="G5111" s="112"/>
      <c r="H5111" s="58"/>
    </row>
    <row r="5112" spans="2:8" x14ac:dyDescent="0.2">
      <c r="B5112" s="107"/>
      <c r="C5112" s="106"/>
      <c r="D5112" s="114"/>
      <c r="E5112" s="52"/>
      <c r="F5112" s="52"/>
      <c r="G5112" s="112"/>
      <c r="H5112" s="58"/>
    </row>
    <row r="5113" spans="2:8" x14ac:dyDescent="0.2">
      <c r="B5113" s="107"/>
      <c r="C5113" s="106"/>
      <c r="D5113" s="114"/>
      <c r="E5113" s="52"/>
      <c r="F5113" s="52"/>
      <c r="G5113" s="112"/>
      <c r="H5113" s="58"/>
    </row>
    <row r="5114" spans="2:8" x14ac:dyDescent="0.2">
      <c r="B5114" s="107"/>
      <c r="C5114" s="106"/>
      <c r="D5114" s="114"/>
      <c r="E5114" s="52"/>
      <c r="F5114" s="52"/>
      <c r="G5114" s="112"/>
      <c r="H5114" s="58"/>
    </row>
    <row r="5115" spans="2:8" x14ac:dyDescent="0.2">
      <c r="B5115" s="107"/>
      <c r="C5115" s="106"/>
      <c r="D5115" s="114"/>
      <c r="E5115" s="52"/>
      <c r="F5115" s="52"/>
      <c r="G5115" s="112"/>
      <c r="H5115" s="58"/>
    </row>
    <row r="5116" spans="2:8" x14ac:dyDescent="0.2">
      <c r="B5116" s="105"/>
      <c r="C5116" s="106"/>
      <c r="D5116" s="114"/>
      <c r="E5116" s="52"/>
      <c r="F5116" s="52"/>
      <c r="G5116" s="112"/>
      <c r="H5116" s="58"/>
    </row>
    <row r="5117" spans="2:8" x14ac:dyDescent="0.2">
      <c r="B5117" s="107"/>
      <c r="C5117" s="106"/>
      <c r="D5117" s="114"/>
      <c r="E5117" s="52"/>
      <c r="F5117" s="52"/>
      <c r="G5117" s="112"/>
      <c r="H5117" s="58"/>
    </row>
    <row r="5118" spans="2:8" x14ac:dyDescent="0.2">
      <c r="B5118" s="107"/>
      <c r="C5118" s="106"/>
      <c r="D5118" s="114"/>
      <c r="E5118" s="52"/>
      <c r="F5118" s="52"/>
      <c r="G5118" s="112"/>
      <c r="H5118" s="58"/>
    </row>
    <row r="5119" spans="2:8" x14ac:dyDescent="0.2">
      <c r="B5119" s="107"/>
      <c r="C5119" s="106"/>
      <c r="D5119" s="114"/>
      <c r="E5119" s="52"/>
      <c r="F5119" s="52"/>
      <c r="G5119" s="112"/>
      <c r="H5119" s="58"/>
    </row>
    <row r="5120" spans="2:8" x14ac:dyDescent="0.2">
      <c r="B5120" s="107"/>
      <c r="C5120" s="106"/>
      <c r="D5120" s="114"/>
      <c r="E5120" s="52"/>
      <c r="F5120" s="52"/>
      <c r="G5120" s="112"/>
      <c r="H5120" s="58"/>
    </row>
    <row r="5121" spans="2:8" x14ac:dyDescent="0.2">
      <c r="B5121" s="107"/>
      <c r="C5121" s="106"/>
      <c r="D5121" s="114"/>
      <c r="E5121" s="52"/>
      <c r="F5121" s="52"/>
      <c r="G5121" s="112"/>
      <c r="H5121" s="58"/>
    </row>
    <row r="5122" spans="2:8" x14ac:dyDescent="0.2">
      <c r="B5122" s="107"/>
      <c r="C5122" s="106"/>
      <c r="D5122" s="114"/>
      <c r="E5122" s="52"/>
      <c r="F5122" s="52"/>
      <c r="G5122" s="112"/>
      <c r="H5122" s="58"/>
    </row>
    <row r="5123" spans="2:8" x14ac:dyDescent="0.2">
      <c r="B5123" s="107"/>
      <c r="C5123" s="106"/>
      <c r="D5123" s="114"/>
      <c r="E5123" s="52"/>
      <c r="F5123" s="52"/>
      <c r="G5123" s="112"/>
      <c r="H5123" s="58"/>
    </row>
    <row r="5124" spans="2:8" x14ac:dyDescent="0.2">
      <c r="B5124" s="107"/>
      <c r="C5124" s="106"/>
      <c r="D5124" s="114"/>
      <c r="E5124" s="52"/>
      <c r="F5124" s="52"/>
      <c r="G5124" s="112"/>
      <c r="H5124" s="58"/>
    </row>
    <row r="5125" spans="2:8" x14ac:dyDescent="0.2">
      <c r="B5125" s="107"/>
      <c r="C5125" s="106"/>
      <c r="D5125" s="114"/>
      <c r="E5125" s="52"/>
      <c r="F5125" s="52"/>
      <c r="G5125" s="112"/>
      <c r="H5125" s="58"/>
    </row>
    <row r="5126" spans="2:8" x14ac:dyDescent="0.2">
      <c r="B5126" s="107"/>
      <c r="C5126" s="106"/>
      <c r="D5126" s="114"/>
      <c r="E5126" s="52"/>
      <c r="F5126" s="52"/>
      <c r="G5126" s="112"/>
      <c r="H5126" s="58"/>
    </row>
    <row r="5127" spans="2:8" x14ac:dyDescent="0.2">
      <c r="B5127" s="107"/>
      <c r="C5127" s="106"/>
      <c r="D5127" s="114"/>
      <c r="E5127" s="52"/>
      <c r="F5127" s="52"/>
      <c r="G5127" s="112"/>
      <c r="H5127" s="58"/>
    </row>
    <row r="5128" spans="2:8" x14ac:dyDescent="0.2">
      <c r="B5128" s="107"/>
      <c r="C5128" s="106"/>
      <c r="D5128" s="114"/>
      <c r="E5128" s="52"/>
      <c r="F5128" s="52"/>
      <c r="G5128" s="112"/>
      <c r="H5128" s="58"/>
    </row>
    <row r="5129" spans="2:8" x14ac:dyDescent="0.2">
      <c r="B5129" s="107"/>
      <c r="C5129" s="106"/>
      <c r="D5129" s="114"/>
      <c r="E5129" s="52"/>
      <c r="F5129" s="52"/>
      <c r="G5129" s="112"/>
      <c r="H5129" s="58"/>
    </row>
    <row r="5130" spans="2:8" x14ac:dyDescent="0.2">
      <c r="B5130" s="107"/>
      <c r="C5130" s="106"/>
      <c r="D5130" s="114"/>
      <c r="E5130" s="52"/>
      <c r="F5130" s="52"/>
      <c r="G5130" s="112"/>
      <c r="H5130" s="58"/>
    </row>
    <row r="5131" spans="2:8" x14ac:dyDescent="0.2">
      <c r="B5131" s="107"/>
      <c r="C5131" s="106"/>
      <c r="D5131" s="114"/>
      <c r="E5131" s="52"/>
      <c r="F5131" s="52"/>
      <c r="G5131" s="112"/>
      <c r="H5131" s="58"/>
    </row>
    <row r="5132" spans="2:8" x14ac:dyDescent="0.2">
      <c r="B5132" s="107"/>
      <c r="C5132" s="106"/>
      <c r="D5132" s="114"/>
      <c r="E5132" s="52"/>
      <c r="F5132" s="52"/>
      <c r="G5132" s="112"/>
      <c r="H5132" s="58"/>
    </row>
    <row r="5133" spans="2:8" x14ac:dyDescent="0.2">
      <c r="B5133" s="107"/>
      <c r="C5133" s="106"/>
      <c r="D5133" s="114"/>
      <c r="E5133" s="52"/>
      <c r="F5133" s="52"/>
      <c r="G5133" s="112"/>
      <c r="H5133" s="58"/>
    </row>
    <row r="5134" spans="2:8" x14ac:dyDescent="0.2">
      <c r="B5134" s="107"/>
      <c r="C5134" s="106"/>
      <c r="D5134" s="114"/>
      <c r="E5134" s="52"/>
      <c r="F5134" s="52"/>
      <c r="G5134" s="112"/>
      <c r="H5134" s="58"/>
    </row>
    <row r="5135" spans="2:8" x14ac:dyDescent="0.2">
      <c r="B5135" s="107"/>
      <c r="C5135" s="106"/>
      <c r="D5135" s="114"/>
      <c r="E5135" s="52"/>
      <c r="F5135" s="52"/>
      <c r="G5135" s="112"/>
      <c r="H5135" s="58"/>
    </row>
    <row r="5136" spans="2:8" x14ac:dyDescent="0.2">
      <c r="B5136" s="107"/>
      <c r="C5136" s="106"/>
      <c r="D5136" s="114"/>
      <c r="E5136" s="52"/>
      <c r="F5136" s="52"/>
      <c r="G5136" s="112"/>
      <c r="H5136" s="58"/>
    </row>
    <row r="5137" spans="2:8" x14ac:dyDescent="0.2">
      <c r="B5137" s="107"/>
      <c r="C5137" s="106"/>
      <c r="D5137" s="114"/>
      <c r="E5137" s="52"/>
      <c r="F5137" s="52"/>
      <c r="G5137" s="112"/>
      <c r="H5137" s="58"/>
    </row>
    <row r="5138" spans="2:8" x14ac:dyDescent="0.2">
      <c r="B5138" s="107"/>
      <c r="C5138" s="106"/>
      <c r="D5138" s="114"/>
      <c r="E5138" s="52"/>
      <c r="F5138" s="52"/>
      <c r="G5138" s="112"/>
      <c r="H5138" s="58"/>
    </row>
    <row r="5139" spans="2:8" x14ac:dyDescent="0.2">
      <c r="B5139" s="107"/>
      <c r="C5139" s="106"/>
      <c r="D5139" s="114"/>
      <c r="E5139" s="52"/>
      <c r="F5139" s="52"/>
      <c r="G5139" s="112"/>
      <c r="H5139" s="58"/>
    </row>
    <row r="5140" spans="2:8" x14ac:dyDescent="0.2">
      <c r="B5140" s="107"/>
      <c r="C5140" s="106"/>
      <c r="D5140" s="114"/>
      <c r="E5140" s="52"/>
      <c r="F5140" s="52"/>
      <c r="G5140" s="112"/>
      <c r="H5140" s="58"/>
    </row>
    <row r="5141" spans="2:8" x14ac:dyDescent="0.2">
      <c r="B5141" s="107"/>
      <c r="C5141" s="106"/>
      <c r="D5141" s="114"/>
      <c r="E5141" s="52"/>
      <c r="F5141" s="52"/>
      <c r="G5141" s="112"/>
      <c r="H5141" s="58"/>
    </row>
    <row r="5142" spans="2:8" x14ac:dyDescent="0.2">
      <c r="B5142" s="107"/>
      <c r="C5142" s="106"/>
      <c r="D5142" s="114"/>
      <c r="E5142" s="52"/>
      <c r="F5142" s="52"/>
      <c r="G5142" s="112"/>
      <c r="H5142" s="58"/>
    </row>
    <row r="5143" spans="2:8" x14ac:dyDescent="0.2">
      <c r="B5143" s="107"/>
      <c r="C5143" s="106"/>
      <c r="D5143" s="114"/>
      <c r="E5143" s="52"/>
      <c r="F5143" s="52"/>
      <c r="G5143" s="112"/>
      <c r="H5143" s="58"/>
    </row>
    <row r="5144" spans="2:8" x14ac:dyDescent="0.2">
      <c r="B5144" s="107"/>
      <c r="C5144" s="106"/>
      <c r="D5144" s="114"/>
      <c r="E5144" s="52"/>
      <c r="F5144" s="52"/>
      <c r="G5144" s="112"/>
      <c r="H5144" s="58"/>
    </row>
    <row r="5145" spans="2:8" x14ac:dyDescent="0.2">
      <c r="B5145" s="107"/>
      <c r="C5145" s="106"/>
      <c r="D5145" s="114"/>
      <c r="E5145" s="52"/>
      <c r="F5145" s="52"/>
      <c r="G5145" s="112"/>
      <c r="H5145" s="58"/>
    </row>
    <row r="5146" spans="2:8" x14ac:dyDescent="0.2">
      <c r="B5146" s="105"/>
      <c r="C5146" s="106"/>
      <c r="D5146" s="114"/>
      <c r="E5146" s="52"/>
      <c r="F5146" s="52"/>
      <c r="G5146" s="112"/>
      <c r="H5146" s="58"/>
    </row>
    <row r="5147" spans="2:8" x14ac:dyDescent="0.2">
      <c r="B5147" s="107"/>
      <c r="C5147" s="106"/>
      <c r="D5147" s="114"/>
      <c r="E5147" s="52"/>
      <c r="F5147" s="52"/>
      <c r="G5147" s="112"/>
      <c r="H5147" s="58"/>
    </row>
    <row r="5148" spans="2:8" x14ac:dyDescent="0.2">
      <c r="B5148" s="107"/>
      <c r="C5148" s="106"/>
      <c r="D5148" s="114"/>
      <c r="E5148" s="52"/>
      <c r="F5148" s="52"/>
      <c r="G5148" s="112"/>
      <c r="H5148" s="58"/>
    </row>
    <row r="5149" spans="2:8" x14ac:dyDescent="0.2">
      <c r="B5149" s="107"/>
      <c r="C5149" s="106"/>
      <c r="D5149" s="114"/>
      <c r="E5149" s="52"/>
      <c r="F5149" s="52"/>
      <c r="G5149" s="112"/>
      <c r="H5149" s="58"/>
    </row>
    <row r="5150" spans="2:8" x14ac:dyDescent="0.2">
      <c r="B5150" s="107"/>
      <c r="C5150" s="106"/>
      <c r="D5150" s="114"/>
      <c r="E5150" s="52"/>
      <c r="F5150" s="52"/>
      <c r="G5150" s="112"/>
      <c r="H5150" s="58"/>
    </row>
    <row r="5151" spans="2:8" x14ac:dyDescent="0.2">
      <c r="B5151" s="107"/>
      <c r="C5151" s="106"/>
      <c r="D5151" s="114"/>
      <c r="E5151" s="52"/>
      <c r="F5151" s="52"/>
      <c r="G5151" s="112"/>
      <c r="H5151" s="58"/>
    </row>
    <row r="5152" spans="2:8" x14ac:dyDescent="0.2">
      <c r="B5152" s="107"/>
      <c r="C5152" s="106"/>
      <c r="D5152" s="114"/>
      <c r="E5152" s="52"/>
      <c r="F5152" s="52"/>
      <c r="G5152" s="112"/>
      <c r="H5152" s="58"/>
    </row>
    <row r="5153" spans="2:8" x14ac:dyDescent="0.2">
      <c r="B5153" s="107"/>
      <c r="C5153" s="106"/>
      <c r="D5153" s="114"/>
      <c r="E5153" s="52"/>
      <c r="F5153" s="52"/>
      <c r="G5153" s="112"/>
      <c r="H5153" s="58"/>
    </row>
    <row r="5154" spans="2:8" x14ac:dyDescent="0.2">
      <c r="B5154" s="107"/>
      <c r="C5154" s="106"/>
      <c r="D5154" s="114"/>
      <c r="E5154" s="52"/>
      <c r="F5154" s="52"/>
      <c r="G5154" s="112"/>
      <c r="H5154" s="58"/>
    </row>
    <row r="5155" spans="2:8" x14ac:dyDescent="0.2">
      <c r="B5155" s="107"/>
      <c r="C5155" s="106"/>
      <c r="D5155" s="114"/>
      <c r="E5155" s="52"/>
      <c r="F5155" s="52"/>
      <c r="G5155" s="112"/>
      <c r="H5155" s="58"/>
    </row>
    <row r="5156" spans="2:8" x14ac:dyDescent="0.2">
      <c r="B5156" s="107"/>
      <c r="C5156" s="106"/>
      <c r="D5156" s="114"/>
      <c r="E5156" s="52"/>
      <c r="F5156" s="52"/>
      <c r="G5156" s="112"/>
      <c r="H5156" s="58"/>
    </row>
    <row r="5157" spans="2:8" x14ac:dyDescent="0.2">
      <c r="B5157" s="107"/>
      <c r="C5157" s="106"/>
      <c r="D5157" s="114"/>
      <c r="E5157" s="52"/>
      <c r="F5157" s="52"/>
      <c r="G5157" s="112"/>
      <c r="H5157" s="58"/>
    </row>
    <row r="5158" spans="2:8" x14ac:dyDescent="0.2">
      <c r="B5158" s="107"/>
      <c r="C5158" s="106"/>
      <c r="D5158" s="114"/>
      <c r="E5158" s="52"/>
      <c r="F5158" s="52"/>
      <c r="G5158" s="112"/>
      <c r="H5158" s="58"/>
    </row>
    <row r="5159" spans="2:8" x14ac:dyDescent="0.2">
      <c r="B5159" s="107"/>
      <c r="C5159" s="106"/>
      <c r="D5159" s="114"/>
      <c r="E5159" s="52"/>
      <c r="F5159" s="52"/>
      <c r="G5159" s="112"/>
      <c r="H5159" s="58"/>
    </row>
    <row r="5160" spans="2:8" x14ac:dyDescent="0.2">
      <c r="B5160" s="107"/>
      <c r="C5160" s="106"/>
      <c r="D5160" s="114"/>
      <c r="E5160" s="52"/>
      <c r="F5160" s="52"/>
      <c r="G5160" s="112"/>
      <c r="H5160" s="58"/>
    </row>
    <row r="5161" spans="2:8" x14ac:dyDescent="0.2">
      <c r="B5161" s="107"/>
      <c r="C5161" s="106"/>
      <c r="D5161" s="114"/>
      <c r="E5161" s="52"/>
      <c r="F5161" s="52"/>
      <c r="G5161" s="112"/>
      <c r="H5161" s="58"/>
    </row>
    <row r="5162" spans="2:8" x14ac:dyDescent="0.2">
      <c r="B5162" s="107"/>
      <c r="C5162" s="106"/>
      <c r="D5162" s="114"/>
      <c r="E5162" s="52"/>
      <c r="F5162" s="52"/>
      <c r="G5162" s="112"/>
      <c r="H5162" s="58"/>
    </row>
    <row r="5163" spans="2:8" x14ac:dyDescent="0.2">
      <c r="B5163" s="107"/>
      <c r="C5163" s="106"/>
      <c r="D5163" s="114"/>
      <c r="E5163" s="52"/>
      <c r="F5163" s="52"/>
      <c r="G5163" s="112"/>
      <c r="H5163" s="58"/>
    </row>
    <row r="5164" spans="2:8" x14ac:dyDescent="0.2">
      <c r="B5164" s="107"/>
      <c r="C5164" s="106"/>
      <c r="D5164" s="114"/>
      <c r="E5164" s="52"/>
      <c r="F5164" s="52"/>
      <c r="G5164" s="112"/>
      <c r="H5164" s="58"/>
    </row>
    <row r="5165" spans="2:8" x14ac:dyDescent="0.2">
      <c r="B5165" s="107"/>
      <c r="C5165" s="106"/>
      <c r="D5165" s="114"/>
      <c r="E5165" s="52"/>
      <c r="F5165" s="52"/>
      <c r="G5165" s="112"/>
      <c r="H5165" s="58"/>
    </row>
    <row r="5166" spans="2:8" x14ac:dyDescent="0.2">
      <c r="B5166" s="107"/>
      <c r="C5166" s="106"/>
      <c r="D5166" s="114"/>
      <c r="E5166" s="52"/>
      <c r="F5166" s="52"/>
      <c r="G5166" s="112"/>
      <c r="H5166" s="58"/>
    </row>
    <row r="5167" spans="2:8" x14ac:dyDescent="0.2">
      <c r="B5167" s="107"/>
      <c r="C5167" s="106"/>
      <c r="D5167" s="114"/>
      <c r="E5167" s="52"/>
      <c r="F5167" s="52"/>
      <c r="G5167" s="112"/>
      <c r="H5167" s="58"/>
    </row>
    <row r="5168" spans="2:8" x14ac:dyDescent="0.2">
      <c r="B5168" s="107"/>
      <c r="C5168" s="106"/>
      <c r="D5168" s="114"/>
      <c r="E5168" s="52"/>
      <c r="F5168" s="52"/>
      <c r="G5168" s="112"/>
      <c r="H5168" s="58"/>
    </row>
    <row r="5169" spans="2:8" x14ac:dyDescent="0.2">
      <c r="B5169" s="107"/>
      <c r="C5169" s="106"/>
      <c r="D5169" s="114"/>
      <c r="E5169" s="52"/>
      <c r="F5169" s="52"/>
      <c r="G5169" s="112"/>
      <c r="H5169" s="58"/>
    </row>
    <row r="5170" spans="2:8" x14ac:dyDescent="0.2">
      <c r="B5170" s="107"/>
      <c r="C5170" s="106"/>
      <c r="D5170" s="114"/>
      <c r="E5170" s="52"/>
      <c r="F5170" s="52"/>
      <c r="G5170" s="112"/>
      <c r="H5170" s="58"/>
    </row>
    <row r="5171" spans="2:8" x14ac:dyDescent="0.2">
      <c r="B5171" s="107"/>
      <c r="C5171" s="106"/>
      <c r="D5171" s="114"/>
      <c r="E5171" s="52"/>
      <c r="F5171" s="52"/>
      <c r="G5171" s="112"/>
      <c r="H5171" s="58"/>
    </row>
    <row r="5172" spans="2:8" x14ac:dyDescent="0.2">
      <c r="B5172" s="107"/>
      <c r="C5172" s="106"/>
      <c r="D5172" s="114"/>
      <c r="E5172" s="52"/>
      <c r="F5172" s="52"/>
      <c r="G5172" s="112"/>
      <c r="H5172" s="58"/>
    </row>
    <row r="5173" spans="2:8" x14ac:dyDescent="0.2">
      <c r="B5173" s="107"/>
      <c r="C5173" s="106"/>
      <c r="D5173" s="114"/>
      <c r="E5173" s="52"/>
      <c r="F5173" s="52"/>
      <c r="G5173" s="112"/>
      <c r="H5173" s="58"/>
    </row>
    <row r="5174" spans="2:8" x14ac:dyDescent="0.2">
      <c r="B5174" s="107"/>
      <c r="C5174" s="106"/>
      <c r="D5174" s="114"/>
      <c r="E5174" s="52"/>
      <c r="F5174" s="52"/>
      <c r="G5174" s="112"/>
      <c r="H5174" s="58"/>
    </row>
    <row r="5175" spans="2:8" x14ac:dyDescent="0.2">
      <c r="B5175" s="107"/>
      <c r="C5175" s="106"/>
      <c r="D5175" s="114"/>
      <c r="E5175" s="52"/>
      <c r="F5175" s="52"/>
      <c r="G5175" s="112"/>
      <c r="H5175" s="58"/>
    </row>
    <row r="5176" spans="2:8" x14ac:dyDescent="0.2">
      <c r="B5176" s="105"/>
      <c r="C5176" s="106"/>
      <c r="D5176" s="114"/>
      <c r="E5176" s="52"/>
      <c r="F5176" s="52"/>
      <c r="G5176" s="112"/>
      <c r="H5176" s="58"/>
    </row>
    <row r="5177" spans="2:8" x14ac:dyDescent="0.2">
      <c r="B5177" s="107"/>
      <c r="C5177" s="106"/>
      <c r="D5177" s="114"/>
      <c r="E5177" s="52"/>
      <c r="F5177" s="52"/>
      <c r="G5177" s="112"/>
      <c r="H5177" s="58"/>
    </row>
    <row r="5178" spans="2:8" x14ac:dyDescent="0.2">
      <c r="B5178" s="107"/>
      <c r="C5178" s="106"/>
      <c r="D5178" s="114"/>
      <c r="E5178" s="52"/>
      <c r="F5178" s="52"/>
      <c r="G5178" s="112"/>
      <c r="H5178" s="58"/>
    </row>
    <row r="5179" spans="2:8" x14ac:dyDescent="0.2">
      <c r="B5179" s="107"/>
      <c r="C5179" s="106"/>
      <c r="D5179" s="114"/>
      <c r="E5179" s="52"/>
      <c r="F5179" s="52"/>
      <c r="G5179" s="112"/>
      <c r="H5179" s="58"/>
    </row>
    <row r="5180" spans="2:8" x14ac:dyDescent="0.2">
      <c r="B5180" s="107"/>
      <c r="C5180" s="106"/>
      <c r="D5180" s="114"/>
      <c r="E5180" s="52"/>
      <c r="F5180" s="52"/>
      <c r="G5180" s="112"/>
      <c r="H5180" s="58"/>
    </row>
    <row r="5181" spans="2:8" x14ac:dyDescent="0.2">
      <c r="B5181" s="107"/>
      <c r="C5181" s="106"/>
      <c r="D5181" s="114"/>
      <c r="E5181" s="52"/>
      <c r="F5181" s="52"/>
      <c r="G5181" s="112"/>
      <c r="H5181" s="58"/>
    </row>
    <row r="5182" spans="2:8" x14ac:dyDescent="0.2">
      <c r="B5182" s="107"/>
      <c r="C5182" s="106"/>
      <c r="D5182" s="114"/>
      <c r="E5182" s="52"/>
      <c r="F5182" s="52"/>
      <c r="G5182" s="112"/>
      <c r="H5182" s="58"/>
    </row>
    <row r="5183" spans="2:8" x14ac:dyDescent="0.2">
      <c r="B5183" s="107"/>
      <c r="C5183" s="106"/>
      <c r="D5183" s="114"/>
      <c r="E5183" s="52"/>
      <c r="F5183" s="52"/>
      <c r="G5183" s="112"/>
      <c r="H5183" s="58"/>
    </row>
    <row r="5184" spans="2:8" x14ac:dyDescent="0.2">
      <c r="B5184" s="107"/>
      <c r="C5184" s="106"/>
      <c r="D5184" s="114"/>
      <c r="E5184" s="52"/>
      <c r="F5184" s="52"/>
      <c r="G5184" s="112"/>
      <c r="H5184" s="58"/>
    </row>
    <row r="5185" spans="2:8" x14ac:dyDescent="0.2">
      <c r="B5185" s="107"/>
      <c r="C5185" s="106"/>
      <c r="D5185" s="114"/>
      <c r="E5185" s="52"/>
      <c r="F5185" s="52"/>
      <c r="G5185" s="112"/>
      <c r="H5185" s="58"/>
    </row>
    <row r="5186" spans="2:8" x14ac:dyDescent="0.2">
      <c r="B5186" s="107"/>
      <c r="C5186" s="106"/>
      <c r="D5186" s="114"/>
      <c r="E5186" s="52"/>
      <c r="F5186" s="52"/>
      <c r="G5186" s="112"/>
      <c r="H5186" s="58"/>
    </row>
    <row r="5187" spans="2:8" x14ac:dyDescent="0.2">
      <c r="B5187" s="107"/>
      <c r="C5187" s="106"/>
      <c r="D5187" s="114"/>
      <c r="E5187" s="52"/>
      <c r="F5187" s="52"/>
      <c r="G5187" s="112"/>
      <c r="H5187" s="58"/>
    </row>
    <row r="5188" spans="2:8" x14ac:dyDescent="0.2">
      <c r="B5188" s="107"/>
      <c r="C5188" s="106"/>
      <c r="D5188" s="114"/>
      <c r="E5188" s="52"/>
      <c r="F5188" s="52"/>
      <c r="G5188" s="112"/>
      <c r="H5188" s="58"/>
    </row>
    <row r="5189" spans="2:8" x14ac:dyDescent="0.2">
      <c r="B5189" s="107"/>
      <c r="C5189" s="106"/>
      <c r="D5189" s="114"/>
      <c r="E5189" s="52"/>
      <c r="F5189" s="52"/>
      <c r="G5189" s="112"/>
      <c r="H5189" s="58"/>
    </row>
    <row r="5190" spans="2:8" x14ac:dyDescent="0.2">
      <c r="B5190" s="107"/>
      <c r="C5190" s="106"/>
      <c r="D5190" s="114"/>
      <c r="E5190" s="52"/>
      <c r="F5190" s="52"/>
      <c r="G5190" s="112"/>
      <c r="H5190" s="58"/>
    </row>
    <row r="5191" spans="2:8" x14ac:dyDescent="0.2">
      <c r="B5191" s="107"/>
      <c r="C5191" s="106"/>
      <c r="D5191" s="114"/>
      <c r="E5191" s="52"/>
      <c r="F5191" s="52"/>
      <c r="G5191" s="112"/>
      <c r="H5191" s="58"/>
    </row>
    <row r="5192" spans="2:8" x14ac:dyDescent="0.2">
      <c r="B5192" s="107"/>
      <c r="C5192" s="106"/>
      <c r="D5192" s="114"/>
      <c r="E5192" s="52"/>
      <c r="F5192" s="52"/>
      <c r="G5192" s="112"/>
      <c r="H5192" s="58"/>
    </row>
    <row r="5193" spans="2:8" x14ac:dyDescent="0.2">
      <c r="B5193" s="107"/>
      <c r="C5193" s="106"/>
      <c r="D5193" s="114"/>
      <c r="E5193" s="52"/>
      <c r="F5193" s="52"/>
      <c r="G5193" s="112"/>
      <c r="H5193" s="58"/>
    </row>
    <row r="5194" spans="2:8" x14ac:dyDescent="0.2">
      <c r="B5194" s="107"/>
      <c r="C5194" s="106"/>
      <c r="D5194" s="114"/>
      <c r="E5194" s="52"/>
      <c r="F5194" s="52"/>
      <c r="G5194" s="112"/>
      <c r="H5194" s="58"/>
    </row>
    <row r="5195" spans="2:8" x14ac:dyDescent="0.2">
      <c r="B5195" s="107"/>
      <c r="C5195" s="106"/>
      <c r="D5195" s="114"/>
      <c r="E5195" s="52"/>
      <c r="F5195" s="52"/>
      <c r="G5195" s="112"/>
      <c r="H5195" s="58"/>
    </row>
    <row r="5196" spans="2:8" x14ac:dyDescent="0.2">
      <c r="B5196" s="107"/>
      <c r="C5196" s="106"/>
      <c r="D5196" s="114"/>
      <c r="E5196" s="52"/>
      <c r="F5196" s="52"/>
      <c r="G5196" s="112"/>
      <c r="H5196" s="58"/>
    </row>
    <row r="5197" spans="2:8" x14ac:dyDescent="0.2">
      <c r="B5197" s="107"/>
      <c r="C5197" s="106"/>
      <c r="D5197" s="114"/>
      <c r="E5197" s="52"/>
      <c r="F5197" s="52"/>
      <c r="G5197" s="112"/>
      <c r="H5197" s="58"/>
    </row>
    <row r="5198" spans="2:8" x14ac:dyDescent="0.2">
      <c r="B5198" s="107"/>
      <c r="C5198" s="106"/>
      <c r="D5198" s="114"/>
      <c r="E5198" s="52"/>
      <c r="F5198" s="52"/>
      <c r="G5198" s="112"/>
      <c r="H5198" s="58"/>
    </row>
    <row r="5199" spans="2:8" x14ac:dyDescent="0.2">
      <c r="B5199" s="107"/>
      <c r="C5199" s="106"/>
      <c r="D5199" s="114"/>
      <c r="E5199" s="52"/>
      <c r="F5199" s="52"/>
      <c r="G5199" s="112"/>
      <c r="H5199" s="58"/>
    </row>
    <row r="5200" spans="2:8" x14ac:dyDescent="0.2">
      <c r="B5200" s="107"/>
      <c r="C5200" s="106"/>
      <c r="D5200" s="114"/>
      <c r="E5200" s="52"/>
      <c r="F5200" s="52"/>
      <c r="G5200" s="112"/>
      <c r="H5200" s="58"/>
    </row>
    <row r="5201" spans="2:8" x14ac:dyDescent="0.2">
      <c r="B5201" s="107"/>
      <c r="C5201" s="106"/>
      <c r="D5201" s="114"/>
      <c r="E5201" s="52"/>
      <c r="F5201" s="52"/>
      <c r="G5201" s="112"/>
      <c r="H5201" s="58"/>
    </row>
    <row r="5202" spans="2:8" x14ac:dyDescent="0.2">
      <c r="B5202" s="107"/>
      <c r="C5202" s="106"/>
      <c r="D5202" s="114"/>
      <c r="E5202" s="52"/>
      <c r="F5202" s="52"/>
      <c r="G5202" s="112"/>
      <c r="H5202" s="58"/>
    </row>
    <row r="5203" spans="2:8" x14ac:dyDescent="0.2">
      <c r="B5203" s="107"/>
      <c r="C5203" s="106"/>
      <c r="D5203" s="114"/>
      <c r="E5203" s="52"/>
      <c r="F5203" s="52"/>
      <c r="G5203" s="112"/>
      <c r="H5203" s="58"/>
    </row>
    <row r="5204" spans="2:8" x14ac:dyDescent="0.2">
      <c r="B5204" s="107"/>
      <c r="C5204" s="106"/>
      <c r="D5204" s="114"/>
      <c r="E5204" s="52"/>
      <c r="F5204" s="52"/>
      <c r="G5204" s="112"/>
      <c r="H5204" s="58"/>
    </row>
    <row r="5205" spans="2:8" x14ac:dyDescent="0.2">
      <c r="B5205" s="107"/>
      <c r="C5205" s="106"/>
      <c r="D5205" s="114"/>
      <c r="E5205" s="52"/>
      <c r="F5205" s="52"/>
      <c r="G5205" s="112"/>
      <c r="H5205" s="58"/>
    </row>
    <row r="5206" spans="2:8" x14ac:dyDescent="0.2">
      <c r="B5206" s="105"/>
      <c r="C5206" s="106"/>
      <c r="D5206" s="114"/>
      <c r="E5206" s="52"/>
      <c r="F5206" s="52"/>
      <c r="G5206" s="112"/>
      <c r="H5206" s="58"/>
    </row>
    <row r="5207" spans="2:8" x14ac:dyDescent="0.2">
      <c r="B5207" s="107"/>
      <c r="C5207" s="106"/>
      <c r="D5207" s="114"/>
      <c r="E5207" s="52"/>
      <c r="F5207" s="52"/>
      <c r="G5207" s="112"/>
      <c r="H5207" s="58"/>
    </row>
    <row r="5208" spans="2:8" x14ac:dyDescent="0.2">
      <c r="B5208" s="107"/>
      <c r="C5208" s="106"/>
      <c r="D5208" s="114"/>
      <c r="E5208" s="52"/>
      <c r="F5208" s="52"/>
      <c r="G5208" s="112"/>
      <c r="H5208" s="58"/>
    </row>
    <row r="5209" spans="2:8" x14ac:dyDescent="0.2">
      <c r="B5209" s="107"/>
      <c r="C5209" s="106"/>
      <c r="D5209" s="114"/>
      <c r="E5209" s="52"/>
      <c r="F5209" s="52"/>
      <c r="G5209" s="112"/>
      <c r="H5209" s="58"/>
    </row>
    <row r="5210" spans="2:8" x14ac:dyDescent="0.2">
      <c r="B5210" s="107"/>
      <c r="C5210" s="106"/>
      <c r="D5210" s="114"/>
      <c r="E5210" s="52"/>
      <c r="F5210" s="52"/>
      <c r="G5210" s="112"/>
      <c r="H5210" s="58"/>
    </row>
    <row r="5211" spans="2:8" x14ac:dyDescent="0.2">
      <c r="B5211" s="107"/>
      <c r="C5211" s="106"/>
      <c r="D5211" s="114"/>
      <c r="E5211" s="52"/>
      <c r="F5211" s="52"/>
      <c r="G5211" s="112"/>
      <c r="H5211" s="58"/>
    </row>
    <row r="5212" spans="2:8" x14ac:dyDescent="0.2">
      <c r="B5212" s="107"/>
      <c r="C5212" s="106"/>
      <c r="D5212" s="114"/>
      <c r="E5212" s="52"/>
      <c r="F5212" s="52"/>
      <c r="G5212" s="112"/>
      <c r="H5212" s="58"/>
    </row>
    <row r="5213" spans="2:8" x14ac:dyDescent="0.2">
      <c r="B5213" s="107"/>
      <c r="C5213" s="106"/>
      <c r="D5213" s="114"/>
      <c r="E5213" s="52"/>
      <c r="F5213" s="52"/>
      <c r="G5213" s="112"/>
      <c r="H5213" s="58"/>
    </row>
    <row r="5214" spans="2:8" x14ac:dyDescent="0.2">
      <c r="B5214" s="107"/>
      <c r="C5214" s="106"/>
      <c r="D5214" s="114"/>
      <c r="E5214" s="52"/>
      <c r="F5214" s="52"/>
      <c r="G5214" s="112"/>
      <c r="H5214" s="58"/>
    </row>
    <row r="5215" spans="2:8" x14ac:dyDescent="0.2">
      <c r="B5215" s="107"/>
      <c r="C5215" s="106"/>
      <c r="D5215" s="114"/>
      <c r="E5215" s="52"/>
      <c r="F5215" s="52"/>
      <c r="G5215" s="112"/>
      <c r="H5215" s="58"/>
    </row>
    <row r="5216" spans="2:8" x14ac:dyDescent="0.2">
      <c r="B5216" s="107"/>
      <c r="C5216" s="106"/>
      <c r="D5216" s="114"/>
      <c r="E5216" s="52"/>
      <c r="F5216" s="52"/>
      <c r="G5216" s="112"/>
      <c r="H5216" s="58"/>
    </row>
    <row r="5217" spans="2:8" x14ac:dyDescent="0.2">
      <c r="B5217" s="107"/>
      <c r="C5217" s="106"/>
      <c r="D5217" s="114"/>
      <c r="E5217" s="52"/>
      <c r="F5217" s="52"/>
      <c r="G5217" s="112"/>
      <c r="H5217" s="58"/>
    </row>
    <row r="5218" spans="2:8" x14ac:dyDescent="0.2">
      <c r="B5218" s="107"/>
      <c r="C5218" s="106"/>
      <c r="D5218" s="114"/>
      <c r="E5218" s="52"/>
      <c r="F5218" s="52"/>
      <c r="G5218" s="112"/>
      <c r="H5218" s="58"/>
    </row>
    <row r="5219" spans="2:8" x14ac:dyDescent="0.2">
      <c r="B5219" s="107"/>
      <c r="C5219" s="106"/>
      <c r="D5219" s="114"/>
      <c r="E5219" s="52"/>
      <c r="F5219" s="52"/>
      <c r="G5219" s="112"/>
      <c r="H5219" s="58"/>
    </row>
    <row r="5220" spans="2:8" x14ac:dyDescent="0.2">
      <c r="B5220" s="107"/>
      <c r="C5220" s="106"/>
      <c r="D5220" s="114"/>
      <c r="E5220" s="52"/>
      <c r="F5220" s="52"/>
      <c r="G5220" s="112"/>
      <c r="H5220" s="58"/>
    </row>
    <row r="5221" spans="2:8" x14ac:dyDescent="0.2">
      <c r="B5221" s="107"/>
      <c r="C5221" s="106"/>
      <c r="D5221" s="114"/>
      <c r="E5221" s="52"/>
      <c r="F5221" s="52"/>
      <c r="G5221" s="112"/>
      <c r="H5221" s="58"/>
    </row>
    <row r="5222" spans="2:8" x14ac:dyDescent="0.2">
      <c r="B5222" s="107"/>
      <c r="C5222" s="106"/>
      <c r="D5222" s="114"/>
      <c r="E5222" s="52"/>
      <c r="F5222" s="52"/>
      <c r="G5222" s="112"/>
      <c r="H5222" s="58"/>
    </row>
    <row r="5223" spans="2:8" x14ac:dyDescent="0.2">
      <c r="B5223" s="107"/>
      <c r="C5223" s="106"/>
      <c r="D5223" s="114"/>
      <c r="E5223" s="52"/>
      <c r="F5223" s="52"/>
      <c r="G5223" s="112"/>
      <c r="H5223" s="58"/>
    </row>
    <row r="5224" spans="2:8" x14ac:dyDescent="0.2">
      <c r="B5224" s="107"/>
      <c r="C5224" s="106"/>
      <c r="D5224" s="114"/>
      <c r="E5224" s="52"/>
      <c r="F5224" s="52"/>
      <c r="G5224" s="112"/>
      <c r="H5224" s="58"/>
    </row>
    <row r="5225" spans="2:8" x14ac:dyDescent="0.2">
      <c r="B5225" s="107"/>
      <c r="C5225" s="106"/>
      <c r="D5225" s="114"/>
      <c r="E5225" s="52"/>
      <c r="F5225" s="52"/>
      <c r="G5225" s="112"/>
      <c r="H5225" s="58"/>
    </row>
    <row r="5226" spans="2:8" x14ac:dyDescent="0.2">
      <c r="B5226" s="107"/>
      <c r="C5226" s="106"/>
      <c r="D5226" s="114"/>
      <c r="E5226" s="52"/>
      <c r="F5226" s="52"/>
      <c r="G5226" s="112"/>
      <c r="H5226" s="58"/>
    </row>
    <row r="5227" spans="2:8" x14ac:dyDescent="0.2">
      <c r="B5227" s="107"/>
      <c r="C5227" s="106"/>
      <c r="D5227" s="114"/>
      <c r="E5227" s="52"/>
      <c r="F5227" s="52"/>
      <c r="G5227" s="112"/>
      <c r="H5227" s="58"/>
    </row>
    <row r="5228" spans="2:8" x14ac:dyDescent="0.2">
      <c r="B5228" s="107"/>
      <c r="C5228" s="106"/>
      <c r="D5228" s="114"/>
      <c r="E5228" s="52"/>
      <c r="F5228" s="52"/>
      <c r="G5228" s="112"/>
      <c r="H5228" s="58"/>
    </row>
    <row r="5229" spans="2:8" x14ac:dyDescent="0.2">
      <c r="B5229" s="107"/>
      <c r="C5229" s="106"/>
      <c r="D5229" s="114"/>
      <c r="E5229" s="52"/>
      <c r="F5229" s="52"/>
      <c r="G5229" s="112"/>
      <c r="H5229" s="58"/>
    </row>
    <row r="5230" spans="2:8" x14ac:dyDescent="0.2">
      <c r="B5230" s="107"/>
      <c r="C5230" s="106"/>
      <c r="D5230" s="114"/>
      <c r="E5230" s="52"/>
      <c r="F5230" s="52"/>
      <c r="G5230" s="112"/>
      <c r="H5230" s="58"/>
    </row>
    <row r="5231" spans="2:8" x14ac:dyDescent="0.2">
      <c r="B5231" s="107"/>
      <c r="C5231" s="106"/>
      <c r="D5231" s="114"/>
      <c r="E5231" s="52"/>
      <c r="F5231" s="52"/>
      <c r="G5231" s="112"/>
      <c r="H5231" s="58"/>
    </row>
    <row r="5232" spans="2:8" x14ac:dyDescent="0.2">
      <c r="B5232" s="107"/>
      <c r="C5232" s="106"/>
      <c r="D5232" s="114"/>
      <c r="E5232" s="52"/>
      <c r="F5232" s="52"/>
      <c r="G5232" s="112"/>
      <c r="H5232" s="58"/>
    </row>
    <row r="5233" spans="2:8" x14ac:dyDescent="0.2">
      <c r="B5233" s="107"/>
      <c r="C5233" s="106"/>
      <c r="D5233" s="114"/>
      <c r="E5233" s="52"/>
      <c r="F5233" s="52"/>
      <c r="G5233" s="112"/>
      <c r="H5233" s="58"/>
    </row>
    <row r="5234" spans="2:8" x14ac:dyDescent="0.2">
      <c r="B5234" s="107"/>
      <c r="C5234" s="106"/>
      <c r="D5234" s="114"/>
      <c r="E5234" s="52"/>
      <c r="F5234" s="52"/>
      <c r="G5234" s="112"/>
      <c r="H5234" s="58"/>
    </row>
    <row r="5235" spans="2:8" x14ac:dyDescent="0.2">
      <c r="B5235" s="107"/>
      <c r="C5235" s="106"/>
      <c r="D5235" s="114"/>
      <c r="E5235" s="52"/>
      <c r="F5235" s="52"/>
      <c r="G5235" s="112"/>
      <c r="H5235" s="58"/>
    </row>
    <row r="5236" spans="2:8" x14ac:dyDescent="0.2">
      <c r="B5236" s="105"/>
      <c r="C5236" s="106"/>
      <c r="D5236" s="114"/>
      <c r="E5236" s="52"/>
      <c r="F5236" s="52"/>
      <c r="G5236" s="112"/>
      <c r="H5236" s="58"/>
    </row>
    <row r="5237" spans="2:8" x14ac:dyDescent="0.2">
      <c r="B5237" s="107"/>
      <c r="C5237" s="106"/>
      <c r="D5237" s="114"/>
      <c r="E5237" s="52"/>
      <c r="F5237" s="52"/>
      <c r="G5237" s="112"/>
      <c r="H5237" s="58"/>
    </row>
    <row r="5238" spans="2:8" x14ac:dyDescent="0.2">
      <c r="B5238" s="107"/>
      <c r="C5238" s="106"/>
      <c r="D5238" s="114"/>
      <c r="E5238" s="52"/>
      <c r="F5238" s="52"/>
      <c r="G5238" s="112"/>
      <c r="H5238" s="58"/>
    </row>
    <row r="5239" spans="2:8" x14ac:dyDescent="0.2">
      <c r="B5239" s="107"/>
      <c r="C5239" s="106"/>
      <c r="D5239" s="114"/>
      <c r="E5239" s="52"/>
      <c r="F5239" s="52"/>
      <c r="G5239" s="112"/>
      <c r="H5239" s="58"/>
    </row>
    <row r="5240" spans="2:8" x14ac:dyDescent="0.2">
      <c r="B5240" s="107"/>
      <c r="C5240" s="106"/>
      <c r="D5240" s="114"/>
      <c r="E5240" s="52"/>
      <c r="F5240" s="52"/>
      <c r="G5240" s="112"/>
      <c r="H5240" s="58"/>
    </row>
    <row r="5241" spans="2:8" x14ac:dyDescent="0.2">
      <c r="B5241" s="107"/>
      <c r="C5241" s="106"/>
      <c r="D5241" s="114"/>
      <c r="E5241" s="52"/>
      <c r="F5241" s="52"/>
      <c r="G5241" s="112"/>
      <c r="H5241" s="58"/>
    </row>
    <row r="5242" spans="2:8" x14ac:dyDescent="0.2">
      <c r="B5242" s="107"/>
      <c r="C5242" s="106"/>
      <c r="D5242" s="114"/>
      <c r="E5242" s="52"/>
      <c r="F5242" s="52"/>
      <c r="G5242" s="112"/>
      <c r="H5242" s="58"/>
    </row>
    <row r="5243" spans="2:8" x14ac:dyDescent="0.2">
      <c r="B5243" s="107"/>
      <c r="C5243" s="106"/>
      <c r="D5243" s="114"/>
      <c r="E5243" s="52"/>
      <c r="F5243" s="52"/>
      <c r="G5243" s="112"/>
      <c r="H5243" s="58"/>
    </row>
    <row r="5244" spans="2:8" x14ac:dyDescent="0.2">
      <c r="B5244" s="107"/>
      <c r="C5244" s="106"/>
      <c r="D5244" s="114"/>
      <c r="E5244" s="52"/>
      <c r="F5244" s="52"/>
      <c r="G5244" s="112"/>
      <c r="H5244" s="58"/>
    </row>
    <row r="5245" spans="2:8" x14ac:dyDescent="0.2">
      <c r="B5245" s="107"/>
      <c r="C5245" s="106"/>
      <c r="D5245" s="114"/>
      <c r="E5245" s="52"/>
      <c r="F5245" s="52"/>
      <c r="G5245" s="112"/>
      <c r="H5245" s="58"/>
    </row>
    <row r="5246" spans="2:8" x14ac:dyDescent="0.2">
      <c r="B5246" s="107"/>
      <c r="C5246" s="106"/>
      <c r="D5246" s="114"/>
      <c r="E5246" s="52"/>
      <c r="F5246" s="52"/>
      <c r="G5246" s="112"/>
      <c r="H5246" s="58"/>
    </row>
    <row r="5247" spans="2:8" x14ac:dyDescent="0.2">
      <c r="B5247" s="107"/>
      <c r="C5247" s="106"/>
      <c r="D5247" s="114"/>
      <c r="E5247" s="52"/>
      <c r="F5247" s="52"/>
      <c r="G5247" s="112"/>
      <c r="H5247" s="58"/>
    </row>
    <row r="5248" spans="2:8" x14ac:dyDescent="0.2">
      <c r="B5248" s="107"/>
      <c r="C5248" s="106"/>
      <c r="D5248" s="114"/>
      <c r="E5248" s="52"/>
      <c r="F5248" s="52"/>
      <c r="G5248" s="112"/>
      <c r="H5248" s="58"/>
    </row>
    <row r="5249" spans="2:8" x14ac:dyDescent="0.2">
      <c r="B5249" s="107"/>
      <c r="C5249" s="106"/>
      <c r="D5249" s="114"/>
      <c r="E5249" s="52"/>
      <c r="F5249" s="52"/>
      <c r="G5249" s="112"/>
      <c r="H5249" s="58"/>
    </row>
    <row r="5250" spans="2:8" x14ac:dyDescent="0.2">
      <c r="B5250" s="107"/>
      <c r="C5250" s="106"/>
      <c r="D5250" s="114"/>
      <c r="E5250" s="52"/>
      <c r="F5250" s="52"/>
      <c r="G5250" s="112"/>
      <c r="H5250" s="58"/>
    </row>
    <row r="5251" spans="2:8" x14ac:dyDescent="0.2">
      <c r="B5251" s="107"/>
      <c r="C5251" s="106"/>
      <c r="D5251" s="114"/>
      <c r="E5251" s="52"/>
      <c r="F5251" s="52"/>
      <c r="G5251" s="112"/>
      <c r="H5251" s="58"/>
    </row>
    <row r="5252" spans="2:8" x14ac:dyDescent="0.2">
      <c r="B5252" s="107"/>
      <c r="C5252" s="106"/>
      <c r="D5252" s="114"/>
      <c r="E5252" s="52"/>
      <c r="F5252" s="52"/>
      <c r="G5252" s="112"/>
      <c r="H5252" s="58"/>
    </row>
    <row r="5253" spans="2:8" x14ac:dyDescent="0.2">
      <c r="B5253" s="107"/>
      <c r="C5253" s="106"/>
      <c r="D5253" s="114"/>
      <c r="E5253" s="52"/>
      <c r="F5253" s="52"/>
      <c r="G5253" s="112"/>
      <c r="H5253" s="58"/>
    </row>
    <row r="5254" spans="2:8" x14ac:dyDescent="0.2">
      <c r="B5254" s="107"/>
      <c r="C5254" s="106"/>
      <c r="D5254" s="114"/>
      <c r="E5254" s="52"/>
      <c r="F5254" s="52"/>
      <c r="G5254" s="112"/>
      <c r="H5254" s="58"/>
    </row>
    <row r="5255" spans="2:8" x14ac:dyDescent="0.2">
      <c r="B5255" s="107"/>
      <c r="C5255" s="106"/>
      <c r="D5255" s="114"/>
      <c r="E5255" s="52"/>
      <c r="F5255" s="52"/>
      <c r="G5255" s="112"/>
      <c r="H5255" s="58"/>
    </row>
    <row r="5256" spans="2:8" x14ac:dyDescent="0.2">
      <c r="B5256" s="107"/>
      <c r="C5256" s="106"/>
      <c r="D5256" s="114"/>
      <c r="E5256" s="52"/>
      <c r="F5256" s="52"/>
      <c r="G5256" s="112"/>
      <c r="H5256" s="58"/>
    </row>
    <row r="5257" spans="2:8" x14ac:dyDescent="0.2">
      <c r="B5257" s="107"/>
      <c r="C5257" s="106"/>
      <c r="D5257" s="114"/>
      <c r="E5257" s="52"/>
      <c r="F5257" s="52"/>
      <c r="G5257" s="112"/>
      <c r="H5257" s="58"/>
    </row>
    <row r="5258" spans="2:8" x14ac:dyDescent="0.2">
      <c r="B5258" s="107"/>
      <c r="C5258" s="106"/>
      <c r="D5258" s="114"/>
      <c r="E5258" s="52"/>
      <c r="F5258" s="52"/>
      <c r="G5258" s="112"/>
      <c r="H5258" s="58"/>
    </row>
    <row r="5259" spans="2:8" x14ac:dyDescent="0.2">
      <c r="B5259" s="107"/>
      <c r="C5259" s="106"/>
      <c r="D5259" s="114"/>
      <c r="E5259" s="52"/>
      <c r="F5259" s="52"/>
      <c r="G5259" s="112"/>
      <c r="H5259" s="58"/>
    </row>
    <row r="5260" spans="2:8" x14ac:dyDescent="0.2">
      <c r="B5260" s="107"/>
      <c r="C5260" s="106"/>
      <c r="D5260" s="114"/>
      <c r="E5260" s="52"/>
      <c r="F5260" s="52"/>
      <c r="G5260" s="112"/>
      <c r="H5260" s="58"/>
    </row>
    <row r="5261" spans="2:8" x14ac:dyDescent="0.2">
      <c r="B5261" s="107"/>
      <c r="C5261" s="106"/>
      <c r="D5261" s="114"/>
      <c r="E5261" s="52"/>
      <c r="F5261" s="52"/>
      <c r="G5261" s="112"/>
      <c r="H5261" s="58"/>
    </row>
    <row r="5262" spans="2:8" x14ac:dyDescent="0.2">
      <c r="B5262" s="107"/>
      <c r="C5262" s="106"/>
      <c r="D5262" s="114"/>
      <c r="E5262" s="52"/>
      <c r="F5262" s="52"/>
      <c r="G5262" s="112"/>
      <c r="H5262" s="58"/>
    </row>
    <row r="5263" spans="2:8" x14ac:dyDescent="0.2">
      <c r="B5263" s="107"/>
      <c r="C5263" s="106"/>
      <c r="D5263" s="114"/>
      <c r="E5263" s="52"/>
      <c r="F5263" s="52"/>
      <c r="G5263" s="112"/>
      <c r="H5263" s="58"/>
    </row>
    <row r="5264" spans="2:8" x14ac:dyDescent="0.2">
      <c r="B5264" s="107"/>
      <c r="C5264" s="106"/>
      <c r="D5264" s="114"/>
      <c r="E5264" s="52"/>
      <c r="F5264" s="52"/>
      <c r="G5264" s="112"/>
      <c r="H5264" s="58"/>
    </row>
    <row r="5265" spans="2:8" x14ac:dyDescent="0.2">
      <c r="B5265" s="107"/>
      <c r="C5265" s="106"/>
      <c r="D5265" s="114"/>
      <c r="E5265" s="52"/>
      <c r="F5265" s="52"/>
      <c r="G5265" s="112"/>
      <c r="H5265" s="58"/>
    </row>
    <row r="5266" spans="2:8" x14ac:dyDescent="0.2">
      <c r="B5266" s="105"/>
      <c r="C5266" s="106"/>
      <c r="D5266" s="114"/>
      <c r="E5266" s="52"/>
      <c r="F5266" s="52"/>
      <c r="G5266" s="112"/>
      <c r="H5266" s="58"/>
    </row>
    <row r="5267" spans="2:8" x14ac:dyDescent="0.2">
      <c r="B5267" s="107"/>
      <c r="C5267" s="106"/>
      <c r="D5267" s="114"/>
      <c r="E5267" s="52"/>
      <c r="F5267" s="52"/>
      <c r="G5267" s="112"/>
      <c r="H5267" s="58"/>
    </row>
    <row r="5268" spans="2:8" x14ac:dyDescent="0.2">
      <c r="B5268" s="107"/>
      <c r="C5268" s="106"/>
      <c r="D5268" s="114"/>
      <c r="E5268" s="52"/>
      <c r="F5268" s="52"/>
      <c r="G5268" s="112"/>
      <c r="H5268" s="58"/>
    </row>
    <row r="5269" spans="2:8" x14ac:dyDescent="0.2">
      <c r="B5269" s="107"/>
      <c r="C5269" s="106"/>
      <c r="D5269" s="114"/>
      <c r="E5269" s="52"/>
      <c r="F5269" s="52"/>
      <c r="G5269" s="112"/>
      <c r="H5269" s="58"/>
    </row>
    <row r="5270" spans="2:8" x14ac:dyDescent="0.2">
      <c r="B5270" s="107"/>
      <c r="C5270" s="106"/>
      <c r="D5270" s="114"/>
      <c r="E5270" s="52"/>
      <c r="F5270" s="52"/>
      <c r="G5270" s="112"/>
      <c r="H5270" s="58"/>
    </row>
    <row r="5271" spans="2:8" x14ac:dyDescent="0.2">
      <c r="B5271" s="107"/>
      <c r="C5271" s="106"/>
      <c r="D5271" s="114"/>
      <c r="E5271" s="52"/>
      <c r="F5271" s="52"/>
      <c r="G5271" s="112"/>
      <c r="H5271" s="58"/>
    </row>
    <row r="5272" spans="2:8" x14ac:dyDescent="0.2">
      <c r="B5272" s="107"/>
      <c r="C5272" s="106"/>
      <c r="D5272" s="114"/>
      <c r="E5272" s="52"/>
      <c r="F5272" s="52"/>
      <c r="G5272" s="112"/>
      <c r="H5272" s="58"/>
    </row>
    <row r="5273" spans="2:8" x14ac:dyDescent="0.2">
      <c r="B5273" s="107"/>
      <c r="C5273" s="106"/>
      <c r="D5273" s="114"/>
      <c r="E5273" s="52"/>
      <c r="F5273" s="52"/>
      <c r="G5273" s="112"/>
      <c r="H5273" s="58"/>
    </row>
    <row r="5274" spans="2:8" x14ac:dyDescent="0.2">
      <c r="B5274" s="107"/>
      <c r="C5274" s="106"/>
      <c r="D5274" s="114"/>
      <c r="E5274" s="52"/>
      <c r="F5274" s="52"/>
      <c r="G5274" s="112"/>
      <c r="H5274" s="58"/>
    </row>
    <row r="5275" spans="2:8" x14ac:dyDescent="0.2">
      <c r="B5275" s="107"/>
      <c r="C5275" s="106"/>
      <c r="D5275" s="114"/>
      <c r="E5275" s="52"/>
      <c r="F5275" s="52"/>
      <c r="G5275" s="112"/>
      <c r="H5275" s="58"/>
    </row>
    <row r="5276" spans="2:8" x14ac:dyDescent="0.2">
      <c r="B5276" s="107"/>
      <c r="C5276" s="106"/>
      <c r="D5276" s="114"/>
      <c r="E5276" s="52"/>
      <c r="F5276" s="52"/>
      <c r="G5276" s="112"/>
      <c r="H5276" s="58"/>
    </row>
    <row r="5277" spans="2:8" x14ac:dyDescent="0.2">
      <c r="B5277" s="107"/>
      <c r="C5277" s="106"/>
      <c r="D5277" s="114"/>
      <c r="E5277" s="52"/>
      <c r="F5277" s="52"/>
      <c r="G5277" s="112"/>
      <c r="H5277" s="58"/>
    </row>
    <row r="5278" spans="2:8" x14ac:dyDescent="0.2">
      <c r="B5278" s="107"/>
      <c r="C5278" s="106"/>
      <c r="D5278" s="114"/>
      <c r="E5278" s="52"/>
      <c r="F5278" s="52"/>
      <c r="G5278" s="112"/>
      <c r="H5278" s="58"/>
    </row>
    <row r="5279" spans="2:8" x14ac:dyDescent="0.2">
      <c r="B5279" s="107"/>
      <c r="C5279" s="106"/>
      <c r="D5279" s="114"/>
      <c r="E5279" s="52"/>
      <c r="F5279" s="52"/>
      <c r="G5279" s="112"/>
      <c r="H5279" s="58"/>
    </row>
    <row r="5280" spans="2:8" x14ac:dyDescent="0.2">
      <c r="B5280" s="107"/>
      <c r="C5280" s="106"/>
      <c r="D5280" s="114"/>
      <c r="E5280" s="52"/>
      <c r="F5280" s="52"/>
      <c r="G5280" s="112"/>
      <c r="H5280" s="58"/>
    </row>
    <row r="5281" spans="2:8" x14ac:dyDescent="0.2">
      <c r="B5281" s="107"/>
      <c r="C5281" s="106"/>
      <c r="D5281" s="114"/>
      <c r="E5281" s="52"/>
      <c r="F5281" s="52"/>
      <c r="G5281" s="112"/>
      <c r="H5281" s="58"/>
    </row>
    <row r="5282" spans="2:8" x14ac:dyDescent="0.2">
      <c r="B5282" s="107"/>
      <c r="C5282" s="106"/>
      <c r="D5282" s="114"/>
      <c r="E5282" s="52"/>
      <c r="F5282" s="52"/>
      <c r="G5282" s="112"/>
      <c r="H5282" s="58"/>
    </row>
    <row r="5283" spans="2:8" x14ac:dyDescent="0.2">
      <c r="B5283" s="107"/>
      <c r="C5283" s="106"/>
      <c r="D5283" s="114"/>
      <c r="E5283" s="52"/>
      <c r="F5283" s="52"/>
      <c r="G5283" s="112"/>
      <c r="H5283" s="58"/>
    </row>
    <row r="5284" spans="2:8" x14ac:dyDescent="0.2">
      <c r="B5284" s="107"/>
      <c r="C5284" s="106"/>
      <c r="D5284" s="114"/>
      <c r="E5284" s="52"/>
      <c r="F5284" s="52"/>
      <c r="G5284" s="112"/>
      <c r="H5284" s="58"/>
    </row>
    <row r="5285" spans="2:8" x14ac:dyDescent="0.2">
      <c r="B5285" s="107"/>
      <c r="C5285" s="106"/>
      <c r="D5285" s="114"/>
      <c r="E5285" s="52"/>
      <c r="F5285" s="52"/>
      <c r="G5285" s="112"/>
      <c r="H5285" s="58"/>
    </row>
    <row r="5286" spans="2:8" x14ac:dyDescent="0.2">
      <c r="B5286" s="107"/>
      <c r="C5286" s="106"/>
      <c r="D5286" s="114"/>
      <c r="E5286" s="52"/>
      <c r="F5286" s="52"/>
      <c r="G5286" s="112"/>
      <c r="H5286" s="58"/>
    </row>
    <row r="5287" spans="2:8" x14ac:dyDescent="0.2">
      <c r="B5287" s="107"/>
      <c r="C5287" s="106"/>
      <c r="D5287" s="114"/>
      <c r="E5287" s="52"/>
      <c r="F5287" s="52"/>
      <c r="G5287" s="112"/>
      <c r="H5287" s="58"/>
    </row>
    <row r="5288" spans="2:8" x14ac:dyDescent="0.2">
      <c r="B5288" s="107"/>
      <c r="C5288" s="106"/>
      <c r="D5288" s="114"/>
      <c r="E5288" s="52"/>
      <c r="F5288" s="52"/>
      <c r="G5288" s="112"/>
      <c r="H5288" s="58"/>
    </row>
    <row r="5289" spans="2:8" x14ac:dyDescent="0.2">
      <c r="B5289" s="107"/>
      <c r="C5289" s="106"/>
      <c r="D5289" s="114"/>
      <c r="E5289" s="52"/>
      <c r="F5289" s="52"/>
      <c r="G5289" s="112"/>
      <c r="H5289" s="58"/>
    </row>
    <row r="5290" spans="2:8" x14ac:dyDescent="0.2">
      <c r="B5290" s="107"/>
      <c r="C5290" s="106"/>
      <c r="D5290" s="114"/>
      <c r="E5290" s="52"/>
      <c r="F5290" s="52"/>
      <c r="G5290" s="112"/>
      <c r="H5290" s="58"/>
    </row>
    <row r="5291" spans="2:8" x14ac:dyDescent="0.2">
      <c r="B5291" s="107"/>
      <c r="C5291" s="106"/>
      <c r="D5291" s="114"/>
      <c r="E5291" s="52"/>
      <c r="F5291" s="52"/>
      <c r="G5291" s="112"/>
      <c r="H5291" s="58"/>
    </row>
    <row r="5292" spans="2:8" x14ac:dyDescent="0.2">
      <c r="B5292" s="107"/>
      <c r="C5292" s="106"/>
      <c r="D5292" s="114"/>
      <c r="E5292" s="52"/>
      <c r="F5292" s="52"/>
      <c r="G5292" s="112"/>
      <c r="H5292" s="58"/>
    </row>
    <row r="5293" spans="2:8" x14ac:dyDescent="0.2">
      <c r="B5293" s="107"/>
      <c r="C5293" s="106"/>
      <c r="D5293" s="114"/>
      <c r="E5293" s="52"/>
      <c r="F5293" s="52"/>
      <c r="G5293" s="112"/>
      <c r="H5293" s="58"/>
    </row>
    <row r="5294" spans="2:8" x14ac:dyDescent="0.2">
      <c r="B5294" s="107"/>
      <c r="C5294" s="106"/>
      <c r="D5294" s="114"/>
      <c r="E5294" s="52"/>
      <c r="F5294" s="52"/>
      <c r="G5294" s="112"/>
      <c r="H5294" s="58"/>
    </row>
    <row r="5295" spans="2:8" x14ac:dyDescent="0.2">
      <c r="B5295" s="107"/>
      <c r="C5295" s="106"/>
      <c r="D5295" s="114"/>
      <c r="E5295" s="52"/>
      <c r="F5295" s="52"/>
      <c r="G5295" s="112"/>
      <c r="H5295" s="58"/>
    </row>
    <row r="5296" spans="2:8" x14ac:dyDescent="0.2">
      <c r="B5296" s="105"/>
      <c r="C5296" s="106"/>
      <c r="D5296" s="114"/>
      <c r="E5296" s="52"/>
      <c r="F5296" s="52"/>
      <c r="G5296" s="112"/>
      <c r="H5296" s="58"/>
    </row>
    <row r="5297" spans="2:8" x14ac:dyDescent="0.2">
      <c r="B5297" s="107"/>
      <c r="C5297" s="106"/>
      <c r="D5297" s="114"/>
      <c r="E5297" s="52"/>
      <c r="F5297" s="52"/>
      <c r="G5297" s="112"/>
      <c r="H5297" s="58"/>
    </row>
    <row r="5298" spans="2:8" x14ac:dyDescent="0.2">
      <c r="B5298" s="107"/>
      <c r="C5298" s="106"/>
      <c r="D5298" s="114"/>
      <c r="E5298" s="52"/>
      <c r="F5298" s="52"/>
      <c r="G5298" s="112"/>
      <c r="H5298" s="58"/>
    </row>
    <row r="5299" spans="2:8" x14ac:dyDescent="0.2">
      <c r="B5299" s="107"/>
      <c r="C5299" s="106"/>
      <c r="D5299" s="114"/>
      <c r="E5299" s="52"/>
      <c r="F5299" s="52"/>
      <c r="G5299" s="112"/>
      <c r="H5299" s="58"/>
    </row>
    <row r="5300" spans="2:8" x14ac:dyDescent="0.2">
      <c r="B5300" s="107"/>
      <c r="C5300" s="106"/>
      <c r="D5300" s="114"/>
      <c r="E5300" s="52"/>
      <c r="F5300" s="52"/>
      <c r="G5300" s="112"/>
      <c r="H5300" s="58"/>
    </row>
    <row r="5301" spans="2:8" x14ac:dyDescent="0.2">
      <c r="B5301" s="107"/>
      <c r="C5301" s="106"/>
      <c r="D5301" s="114"/>
      <c r="E5301" s="52"/>
      <c r="F5301" s="52"/>
      <c r="G5301" s="112"/>
      <c r="H5301" s="58"/>
    </row>
    <row r="5302" spans="2:8" x14ac:dyDescent="0.2">
      <c r="B5302" s="107"/>
      <c r="C5302" s="106"/>
      <c r="D5302" s="114"/>
      <c r="E5302" s="52"/>
      <c r="F5302" s="52"/>
      <c r="G5302" s="112"/>
      <c r="H5302" s="58"/>
    </row>
    <row r="5303" spans="2:8" x14ac:dyDescent="0.2">
      <c r="B5303" s="107"/>
      <c r="C5303" s="106"/>
      <c r="D5303" s="114"/>
      <c r="E5303" s="52"/>
      <c r="F5303" s="52"/>
      <c r="G5303" s="112"/>
      <c r="H5303" s="58"/>
    </row>
    <row r="5304" spans="2:8" x14ac:dyDescent="0.2">
      <c r="B5304" s="107"/>
      <c r="C5304" s="106"/>
      <c r="D5304" s="114"/>
      <c r="E5304" s="52"/>
      <c r="F5304" s="52"/>
      <c r="G5304" s="112"/>
      <c r="H5304" s="58"/>
    </row>
    <row r="5305" spans="2:8" x14ac:dyDescent="0.2">
      <c r="B5305" s="107"/>
      <c r="C5305" s="106"/>
      <c r="D5305" s="114"/>
      <c r="E5305" s="52"/>
      <c r="F5305" s="52"/>
      <c r="G5305" s="112"/>
      <c r="H5305" s="58"/>
    </row>
    <row r="5306" spans="2:8" x14ac:dyDescent="0.2">
      <c r="B5306" s="107"/>
      <c r="C5306" s="106"/>
      <c r="D5306" s="114"/>
      <c r="E5306" s="52"/>
      <c r="F5306" s="52"/>
      <c r="G5306" s="112"/>
      <c r="H5306" s="58"/>
    </row>
    <row r="5307" spans="2:8" x14ac:dyDescent="0.2">
      <c r="B5307" s="107"/>
      <c r="C5307" s="106"/>
      <c r="D5307" s="114"/>
      <c r="E5307" s="52"/>
      <c r="F5307" s="52"/>
      <c r="G5307" s="112"/>
      <c r="H5307" s="58"/>
    </row>
    <row r="5308" spans="2:8" x14ac:dyDescent="0.2">
      <c r="B5308" s="107"/>
      <c r="C5308" s="106"/>
      <c r="D5308" s="114"/>
      <c r="E5308" s="52"/>
      <c r="F5308" s="52"/>
      <c r="G5308" s="112"/>
      <c r="H5308" s="58"/>
    </row>
    <row r="5309" spans="2:8" x14ac:dyDescent="0.2">
      <c r="B5309" s="107"/>
      <c r="C5309" s="106"/>
      <c r="D5309" s="114"/>
      <c r="E5309" s="52"/>
      <c r="F5309" s="52"/>
      <c r="G5309" s="112"/>
      <c r="H5309" s="58"/>
    </row>
    <row r="5310" spans="2:8" x14ac:dyDescent="0.2">
      <c r="B5310" s="107"/>
      <c r="C5310" s="106"/>
      <c r="D5310" s="114"/>
      <c r="E5310" s="52"/>
      <c r="F5310" s="52"/>
      <c r="G5310" s="112"/>
      <c r="H5310" s="58"/>
    </row>
    <row r="5311" spans="2:8" x14ac:dyDescent="0.2">
      <c r="B5311" s="107"/>
      <c r="C5311" s="106"/>
      <c r="D5311" s="114"/>
      <c r="E5311" s="52"/>
      <c r="F5311" s="52"/>
      <c r="G5311" s="112"/>
      <c r="H5311" s="58"/>
    </row>
    <row r="5312" spans="2:8" x14ac:dyDescent="0.2">
      <c r="B5312" s="107"/>
      <c r="C5312" s="106"/>
      <c r="D5312" s="114"/>
      <c r="E5312" s="52"/>
      <c r="F5312" s="52"/>
      <c r="G5312" s="112"/>
      <c r="H5312" s="58"/>
    </row>
    <row r="5313" spans="2:8" x14ac:dyDescent="0.2">
      <c r="B5313" s="107"/>
      <c r="C5313" s="106"/>
      <c r="D5313" s="114"/>
      <c r="E5313" s="52"/>
      <c r="F5313" s="52"/>
      <c r="G5313" s="112"/>
      <c r="H5313" s="58"/>
    </row>
    <row r="5314" spans="2:8" x14ac:dyDescent="0.2">
      <c r="B5314" s="107"/>
      <c r="C5314" s="106"/>
      <c r="D5314" s="114"/>
      <c r="E5314" s="52"/>
      <c r="F5314" s="52"/>
      <c r="G5314" s="112"/>
      <c r="H5314" s="58"/>
    </row>
    <row r="5315" spans="2:8" x14ac:dyDescent="0.2">
      <c r="B5315" s="107"/>
      <c r="C5315" s="106"/>
      <c r="D5315" s="114"/>
      <c r="E5315" s="52"/>
      <c r="F5315" s="52"/>
      <c r="G5315" s="112"/>
      <c r="H5315" s="58"/>
    </row>
    <row r="5316" spans="2:8" x14ac:dyDescent="0.2">
      <c r="B5316" s="107"/>
      <c r="C5316" s="106"/>
      <c r="D5316" s="114"/>
      <c r="E5316" s="52"/>
      <c r="F5316" s="52"/>
      <c r="G5316" s="112"/>
      <c r="H5316" s="58"/>
    </row>
    <row r="5317" spans="2:8" x14ac:dyDescent="0.2">
      <c r="B5317" s="107"/>
      <c r="C5317" s="106"/>
      <c r="D5317" s="114"/>
      <c r="E5317" s="52"/>
      <c r="F5317" s="52"/>
      <c r="G5317" s="112"/>
      <c r="H5317" s="58"/>
    </row>
    <row r="5318" spans="2:8" x14ac:dyDescent="0.2">
      <c r="B5318" s="107"/>
      <c r="C5318" s="106"/>
      <c r="D5318" s="114"/>
      <c r="E5318" s="52"/>
      <c r="F5318" s="52"/>
      <c r="G5318" s="112"/>
      <c r="H5318" s="58"/>
    </row>
    <row r="5319" spans="2:8" x14ac:dyDescent="0.2">
      <c r="B5319" s="107"/>
      <c r="C5319" s="106"/>
      <c r="D5319" s="114"/>
      <c r="E5319" s="52"/>
      <c r="F5319" s="52"/>
      <c r="G5319" s="112"/>
      <c r="H5319" s="58"/>
    </row>
    <row r="5320" spans="2:8" x14ac:dyDescent="0.2">
      <c r="B5320" s="107"/>
      <c r="C5320" s="106"/>
      <c r="D5320" s="114"/>
      <c r="E5320" s="52"/>
      <c r="F5320" s="52"/>
      <c r="G5320" s="112"/>
      <c r="H5320" s="58"/>
    </row>
    <row r="5321" spans="2:8" x14ac:dyDescent="0.2">
      <c r="B5321" s="107"/>
      <c r="C5321" s="106"/>
      <c r="D5321" s="114"/>
      <c r="E5321" s="52"/>
      <c r="F5321" s="52"/>
      <c r="G5321" s="112"/>
      <c r="H5321" s="58"/>
    </row>
    <row r="5322" spans="2:8" x14ac:dyDescent="0.2">
      <c r="B5322" s="107"/>
      <c r="C5322" s="106"/>
      <c r="D5322" s="114"/>
      <c r="E5322" s="52"/>
      <c r="F5322" s="52"/>
      <c r="G5322" s="112"/>
      <c r="H5322" s="58"/>
    </row>
    <row r="5323" spans="2:8" x14ac:dyDescent="0.2">
      <c r="B5323" s="107"/>
      <c r="C5323" s="106"/>
      <c r="D5323" s="114"/>
      <c r="E5323" s="52"/>
      <c r="F5323" s="52"/>
      <c r="G5323" s="112"/>
      <c r="H5323" s="58"/>
    </row>
    <row r="5324" spans="2:8" x14ac:dyDescent="0.2">
      <c r="B5324" s="107"/>
      <c r="C5324" s="106"/>
      <c r="D5324" s="114"/>
      <c r="E5324" s="52"/>
      <c r="F5324" s="52"/>
      <c r="G5324" s="112"/>
      <c r="H5324" s="58"/>
    </row>
    <row r="5325" spans="2:8" x14ac:dyDescent="0.2">
      <c r="B5325" s="107"/>
      <c r="C5325" s="106"/>
      <c r="D5325" s="114"/>
      <c r="E5325" s="52"/>
      <c r="F5325" s="52"/>
      <c r="G5325" s="112"/>
      <c r="H5325" s="58"/>
    </row>
    <row r="5326" spans="2:8" x14ac:dyDescent="0.2">
      <c r="B5326" s="105"/>
      <c r="C5326" s="106"/>
      <c r="D5326" s="114"/>
      <c r="E5326" s="52"/>
      <c r="F5326" s="52"/>
      <c r="G5326" s="112"/>
      <c r="H5326" s="58"/>
    </row>
    <row r="5327" spans="2:8" x14ac:dyDescent="0.2">
      <c r="B5327" s="107"/>
      <c r="C5327" s="106"/>
      <c r="D5327" s="114"/>
      <c r="E5327" s="52"/>
      <c r="F5327" s="52"/>
      <c r="G5327" s="112"/>
      <c r="H5327" s="58"/>
    </row>
    <row r="5328" spans="2:8" x14ac:dyDescent="0.2">
      <c r="B5328" s="107"/>
      <c r="C5328" s="106"/>
      <c r="D5328" s="114"/>
      <c r="E5328" s="52"/>
      <c r="F5328" s="52"/>
      <c r="G5328" s="112"/>
      <c r="H5328" s="58"/>
    </row>
    <row r="5329" spans="2:8" x14ac:dyDescent="0.2">
      <c r="B5329" s="107"/>
      <c r="C5329" s="106"/>
      <c r="D5329" s="114"/>
      <c r="E5329" s="52"/>
      <c r="F5329" s="52"/>
      <c r="G5329" s="112"/>
      <c r="H5329" s="58"/>
    </row>
    <row r="5330" spans="2:8" x14ac:dyDescent="0.2">
      <c r="B5330" s="107"/>
      <c r="C5330" s="106"/>
      <c r="D5330" s="114"/>
      <c r="E5330" s="52"/>
      <c r="F5330" s="52"/>
      <c r="G5330" s="112"/>
      <c r="H5330" s="58"/>
    </row>
    <row r="5331" spans="2:8" x14ac:dyDescent="0.2">
      <c r="B5331" s="107"/>
      <c r="C5331" s="106"/>
      <c r="D5331" s="114"/>
      <c r="E5331" s="52"/>
      <c r="F5331" s="52"/>
      <c r="G5331" s="112"/>
      <c r="H5331" s="58"/>
    </row>
    <row r="5332" spans="2:8" x14ac:dyDescent="0.2">
      <c r="B5332" s="107"/>
      <c r="C5332" s="106"/>
      <c r="D5332" s="114"/>
      <c r="E5332" s="52"/>
      <c r="F5332" s="52"/>
      <c r="G5332" s="112"/>
      <c r="H5332" s="58"/>
    </row>
    <row r="5333" spans="2:8" x14ac:dyDescent="0.2">
      <c r="B5333" s="107"/>
      <c r="C5333" s="106"/>
      <c r="D5333" s="114"/>
      <c r="E5333" s="52"/>
      <c r="F5333" s="52"/>
      <c r="G5333" s="112"/>
      <c r="H5333" s="58"/>
    </row>
    <row r="5334" spans="2:8" x14ac:dyDescent="0.2">
      <c r="B5334" s="107"/>
      <c r="C5334" s="106"/>
      <c r="D5334" s="114"/>
      <c r="E5334" s="52"/>
      <c r="F5334" s="52"/>
      <c r="G5334" s="112"/>
      <c r="H5334" s="58"/>
    </row>
    <row r="5335" spans="2:8" x14ac:dyDescent="0.2">
      <c r="B5335" s="107"/>
      <c r="C5335" s="106"/>
      <c r="D5335" s="114"/>
      <c r="E5335" s="52"/>
      <c r="F5335" s="52"/>
      <c r="G5335" s="112"/>
      <c r="H5335" s="58"/>
    </row>
    <row r="5336" spans="2:8" x14ac:dyDescent="0.2">
      <c r="B5336" s="107"/>
      <c r="C5336" s="106"/>
      <c r="D5336" s="114"/>
      <c r="E5336" s="52"/>
      <c r="F5336" s="52"/>
      <c r="G5336" s="112"/>
      <c r="H5336" s="58"/>
    </row>
    <row r="5337" spans="2:8" x14ac:dyDescent="0.2">
      <c r="B5337" s="107"/>
      <c r="C5337" s="106"/>
      <c r="D5337" s="114"/>
      <c r="E5337" s="52"/>
      <c r="F5337" s="52"/>
      <c r="G5337" s="112"/>
      <c r="H5337" s="58"/>
    </row>
    <row r="5338" spans="2:8" x14ac:dyDescent="0.2">
      <c r="B5338" s="107"/>
      <c r="C5338" s="106"/>
      <c r="D5338" s="114"/>
      <c r="E5338" s="52"/>
      <c r="F5338" s="52"/>
      <c r="G5338" s="112"/>
      <c r="H5338" s="58"/>
    </row>
    <row r="5339" spans="2:8" x14ac:dyDescent="0.2">
      <c r="B5339" s="107"/>
      <c r="C5339" s="106"/>
      <c r="D5339" s="114"/>
      <c r="E5339" s="52"/>
      <c r="F5339" s="52"/>
      <c r="G5339" s="112"/>
      <c r="H5339" s="58"/>
    </row>
    <row r="5340" spans="2:8" x14ac:dyDescent="0.2">
      <c r="B5340" s="107"/>
      <c r="C5340" s="106"/>
      <c r="D5340" s="114"/>
      <c r="E5340" s="52"/>
      <c r="F5340" s="52"/>
      <c r="G5340" s="112"/>
      <c r="H5340" s="58"/>
    </row>
    <row r="5341" spans="2:8" x14ac:dyDescent="0.2">
      <c r="B5341" s="107"/>
      <c r="C5341" s="106"/>
      <c r="D5341" s="114"/>
      <c r="E5341" s="52"/>
      <c r="F5341" s="52"/>
      <c r="G5341" s="112"/>
      <c r="H5341" s="58"/>
    </row>
    <row r="5342" spans="2:8" x14ac:dyDescent="0.2">
      <c r="B5342" s="107"/>
      <c r="C5342" s="106"/>
      <c r="D5342" s="114"/>
      <c r="E5342" s="52"/>
      <c r="F5342" s="52"/>
      <c r="G5342" s="112"/>
      <c r="H5342" s="58"/>
    </row>
    <row r="5343" spans="2:8" x14ac:dyDescent="0.2">
      <c r="B5343" s="107"/>
      <c r="C5343" s="106"/>
      <c r="D5343" s="114"/>
      <c r="E5343" s="52"/>
      <c r="F5343" s="52"/>
      <c r="G5343" s="112"/>
      <c r="H5343" s="58"/>
    </row>
    <row r="5344" spans="2:8" x14ac:dyDescent="0.2">
      <c r="B5344" s="107"/>
      <c r="C5344" s="106"/>
      <c r="D5344" s="114"/>
      <c r="E5344" s="52"/>
      <c r="F5344" s="52"/>
      <c r="G5344" s="112"/>
      <c r="H5344" s="58"/>
    </row>
    <row r="5345" spans="2:8" x14ac:dyDescent="0.2">
      <c r="B5345" s="107"/>
      <c r="C5345" s="106"/>
      <c r="D5345" s="114"/>
      <c r="E5345" s="52"/>
      <c r="F5345" s="52"/>
      <c r="G5345" s="112"/>
      <c r="H5345" s="58"/>
    </row>
    <row r="5346" spans="2:8" x14ac:dyDescent="0.2">
      <c r="B5346" s="107"/>
      <c r="C5346" s="106"/>
      <c r="D5346" s="114"/>
      <c r="E5346" s="52"/>
      <c r="F5346" s="52"/>
      <c r="G5346" s="112"/>
      <c r="H5346" s="58"/>
    </row>
    <row r="5347" spans="2:8" x14ac:dyDescent="0.2">
      <c r="B5347" s="107"/>
      <c r="C5347" s="106"/>
      <c r="D5347" s="114"/>
      <c r="E5347" s="52"/>
      <c r="F5347" s="52"/>
      <c r="G5347" s="112"/>
      <c r="H5347" s="58"/>
    </row>
    <row r="5348" spans="2:8" x14ac:dyDescent="0.2">
      <c r="B5348" s="107"/>
      <c r="C5348" s="106"/>
      <c r="D5348" s="114"/>
      <c r="E5348" s="52"/>
      <c r="F5348" s="52"/>
      <c r="G5348" s="112"/>
      <c r="H5348" s="58"/>
    </row>
    <row r="5349" spans="2:8" x14ac:dyDescent="0.2">
      <c r="B5349" s="107"/>
      <c r="C5349" s="106"/>
      <c r="D5349" s="114"/>
      <c r="E5349" s="52"/>
      <c r="F5349" s="52"/>
      <c r="G5349" s="112"/>
      <c r="H5349" s="58"/>
    </row>
    <row r="5350" spans="2:8" x14ac:dyDescent="0.2">
      <c r="B5350" s="107"/>
      <c r="C5350" s="106"/>
      <c r="D5350" s="114"/>
      <c r="E5350" s="52"/>
      <c r="F5350" s="52"/>
      <c r="G5350" s="112"/>
      <c r="H5350" s="58"/>
    </row>
    <row r="5351" spans="2:8" x14ac:dyDescent="0.2">
      <c r="B5351" s="107"/>
      <c r="C5351" s="106"/>
      <c r="D5351" s="114"/>
      <c r="E5351" s="52"/>
      <c r="F5351" s="52"/>
      <c r="G5351" s="112"/>
      <c r="H5351" s="58"/>
    </row>
    <row r="5352" spans="2:8" x14ac:dyDescent="0.2">
      <c r="B5352" s="107"/>
      <c r="C5352" s="106"/>
      <c r="D5352" s="114"/>
      <c r="E5352" s="52"/>
      <c r="F5352" s="52"/>
      <c r="G5352" s="112"/>
      <c r="H5352" s="58"/>
    </row>
    <row r="5353" spans="2:8" x14ac:dyDescent="0.2">
      <c r="B5353" s="107"/>
      <c r="C5353" s="106"/>
      <c r="D5353" s="114"/>
      <c r="E5353" s="52"/>
      <c r="F5353" s="52"/>
      <c r="G5353" s="112"/>
      <c r="H5353" s="58"/>
    </row>
    <row r="5354" spans="2:8" x14ac:dyDescent="0.2">
      <c r="B5354" s="107"/>
      <c r="C5354" s="106"/>
      <c r="D5354" s="114"/>
      <c r="E5354" s="52"/>
      <c r="F5354" s="52"/>
      <c r="G5354" s="112"/>
      <c r="H5354" s="58"/>
    </row>
    <row r="5355" spans="2:8" x14ac:dyDescent="0.2">
      <c r="B5355" s="107"/>
      <c r="C5355" s="106"/>
      <c r="D5355" s="114"/>
      <c r="E5355" s="52"/>
      <c r="F5355" s="52"/>
      <c r="G5355" s="112"/>
      <c r="H5355" s="58"/>
    </row>
    <row r="5356" spans="2:8" x14ac:dyDescent="0.2">
      <c r="B5356" s="105"/>
      <c r="C5356" s="106"/>
      <c r="D5356" s="114"/>
      <c r="E5356" s="52"/>
      <c r="F5356" s="52"/>
      <c r="G5356" s="112"/>
      <c r="H5356" s="58"/>
    </row>
    <row r="5357" spans="2:8" x14ac:dyDescent="0.2">
      <c r="B5357" s="107"/>
      <c r="C5357" s="106"/>
      <c r="D5357" s="114"/>
      <c r="E5357" s="52"/>
      <c r="F5357" s="52"/>
      <c r="G5357" s="112"/>
      <c r="H5357" s="58"/>
    </row>
    <row r="5358" spans="2:8" x14ac:dyDescent="0.2">
      <c r="B5358" s="107"/>
      <c r="C5358" s="106"/>
      <c r="D5358" s="114"/>
      <c r="E5358" s="52"/>
      <c r="F5358" s="52"/>
      <c r="G5358" s="112"/>
      <c r="H5358" s="58"/>
    </row>
    <row r="5359" spans="2:8" x14ac:dyDescent="0.2">
      <c r="B5359" s="107"/>
      <c r="C5359" s="106"/>
      <c r="D5359" s="114"/>
      <c r="E5359" s="52"/>
      <c r="F5359" s="52"/>
      <c r="G5359" s="112"/>
      <c r="H5359" s="58"/>
    </row>
    <row r="5360" spans="2:8" x14ac:dyDescent="0.2">
      <c r="B5360" s="107"/>
      <c r="C5360" s="106"/>
      <c r="D5360" s="114"/>
      <c r="E5360" s="52"/>
      <c r="F5360" s="52"/>
      <c r="G5360" s="112"/>
      <c r="H5360" s="58"/>
    </row>
    <row r="5361" spans="2:8" x14ac:dyDescent="0.2">
      <c r="B5361" s="107"/>
      <c r="C5361" s="106"/>
      <c r="D5361" s="114"/>
      <c r="E5361" s="52"/>
      <c r="F5361" s="52"/>
      <c r="G5361" s="112"/>
      <c r="H5361" s="58"/>
    </row>
    <row r="5362" spans="2:8" x14ac:dyDescent="0.2">
      <c r="B5362" s="107"/>
      <c r="C5362" s="106"/>
      <c r="D5362" s="114"/>
      <c r="E5362" s="52"/>
      <c r="F5362" s="52"/>
      <c r="G5362" s="112"/>
      <c r="H5362" s="58"/>
    </row>
    <row r="5363" spans="2:8" x14ac:dyDescent="0.2">
      <c r="B5363" s="107"/>
      <c r="C5363" s="106"/>
      <c r="D5363" s="114"/>
      <c r="E5363" s="52"/>
      <c r="F5363" s="52"/>
      <c r="G5363" s="112"/>
      <c r="H5363" s="58"/>
    </row>
    <row r="5364" spans="2:8" x14ac:dyDescent="0.2">
      <c r="B5364" s="107"/>
      <c r="C5364" s="106"/>
      <c r="D5364" s="114"/>
      <c r="E5364" s="52"/>
      <c r="F5364" s="52"/>
      <c r="G5364" s="112"/>
      <c r="H5364" s="58"/>
    </row>
    <row r="5365" spans="2:8" x14ac:dyDescent="0.2">
      <c r="B5365" s="107"/>
      <c r="C5365" s="106"/>
      <c r="D5365" s="114"/>
      <c r="E5365" s="52"/>
      <c r="F5365" s="52"/>
      <c r="G5365" s="112"/>
      <c r="H5365" s="58"/>
    </row>
    <row r="5366" spans="2:8" x14ac:dyDescent="0.2">
      <c r="B5366" s="107"/>
      <c r="C5366" s="106"/>
      <c r="D5366" s="114"/>
      <c r="E5366" s="52"/>
      <c r="F5366" s="52"/>
      <c r="G5366" s="112"/>
      <c r="H5366" s="58"/>
    </row>
    <row r="5367" spans="2:8" x14ac:dyDescent="0.2">
      <c r="B5367" s="107"/>
      <c r="C5367" s="106"/>
      <c r="D5367" s="114"/>
      <c r="E5367" s="52"/>
      <c r="F5367" s="52"/>
      <c r="G5367" s="112"/>
      <c r="H5367" s="58"/>
    </row>
    <row r="5368" spans="2:8" x14ac:dyDescent="0.2">
      <c r="B5368" s="107"/>
      <c r="C5368" s="106"/>
      <c r="D5368" s="114"/>
      <c r="E5368" s="52"/>
      <c r="F5368" s="52"/>
      <c r="G5368" s="112"/>
      <c r="H5368" s="58"/>
    </row>
    <row r="5369" spans="2:8" x14ac:dyDescent="0.2">
      <c r="B5369" s="107"/>
      <c r="C5369" s="106"/>
      <c r="D5369" s="114"/>
      <c r="E5369" s="52"/>
      <c r="F5369" s="52"/>
      <c r="G5369" s="112"/>
      <c r="H5369" s="58"/>
    </row>
    <row r="5370" spans="2:8" x14ac:dyDescent="0.2">
      <c r="B5370" s="107"/>
      <c r="C5370" s="106"/>
      <c r="D5370" s="114"/>
      <c r="E5370" s="52"/>
      <c r="F5370" s="52"/>
      <c r="G5370" s="112"/>
      <c r="H5370" s="58"/>
    </row>
    <row r="5371" spans="2:8" x14ac:dyDescent="0.2">
      <c r="B5371" s="107"/>
      <c r="C5371" s="106"/>
      <c r="D5371" s="114"/>
      <c r="E5371" s="52"/>
      <c r="F5371" s="52"/>
      <c r="G5371" s="112"/>
      <c r="H5371" s="58"/>
    </row>
    <row r="5372" spans="2:8" x14ac:dyDescent="0.2">
      <c r="B5372" s="107"/>
      <c r="C5372" s="106"/>
      <c r="D5372" s="114"/>
      <c r="E5372" s="52"/>
      <c r="F5372" s="52"/>
      <c r="G5372" s="112"/>
      <c r="H5372" s="58"/>
    </row>
    <row r="5373" spans="2:8" x14ac:dyDescent="0.2">
      <c r="B5373" s="107"/>
      <c r="C5373" s="106"/>
      <c r="D5373" s="114"/>
      <c r="E5373" s="52"/>
      <c r="F5373" s="52"/>
      <c r="G5373" s="112"/>
      <c r="H5373" s="58"/>
    </row>
    <row r="5374" spans="2:8" x14ac:dyDescent="0.2">
      <c r="B5374" s="107"/>
      <c r="C5374" s="106"/>
      <c r="D5374" s="114"/>
      <c r="E5374" s="52"/>
      <c r="F5374" s="52"/>
      <c r="G5374" s="112"/>
      <c r="H5374" s="58"/>
    </row>
    <row r="5375" spans="2:8" x14ac:dyDescent="0.2">
      <c r="B5375" s="107"/>
      <c r="C5375" s="106"/>
      <c r="D5375" s="114"/>
      <c r="E5375" s="52"/>
      <c r="F5375" s="52"/>
      <c r="G5375" s="112"/>
      <c r="H5375" s="58"/>
    </row>
    <row r="5376" spans="2:8" x14ac:dyDescent="0.2">
      <c r="B5376" s="107"/>
      <c r="C5376" s="106"/>
      <c r="D5376" s="114"/>
      <c r="E5376" s="52"/>
      <c r="F5376" s="52"/>
      <c r="G5376" s="112"/>
      <c r="H5376" s="58"/>
    </row>
    <row r="5377" spans="2:8" x14ac:dyDescent="0.2">
      <c r="B5377" s="107"/>
      <c r="C5377" s="106"/>
      <c r="D5377" s="114"/>
      <c r="E5377" s="52"/>
      <c r="F5377" s="52"/>
      <c r="G5377" s="112"/>
      <c r="H5377" s="58"/>
    </row>
    <row r="5378" spans="2:8" x14ac:dyDescent="0.2">
      <c r="B5378" s="107"/>
      <c r="C5378" s="106"/>
      <c r="D5378" s="114"/>
      <c r="E5378" s="52"/>
      <c r="F5378" s="52"/>
      <c r="G5378" s="112"/>
      <c r="H5378" s="58"/>
    </row>
    <row r="5379" spans="2:8" x14ac:dyDescent="0.2">
      <c r="B5379" s="107"/>
      <c r="C5379" s="106"/>
      <c r="D5379" s="114"/>
      <c r="E5379" s="52"/>
      <c r="F5379" s="52"/>
      <c r="G5379" s="112"/>
      <c r="H5379" s="58"/>
    </row>
    <row r="5380" spans="2:8" x14ac:dyDescent="0.2">
      <c r="B5380" s="107"/>
      <c r="C5380" s="106"/>
      <c r="D5380" s="114"/>
      <c r="E5380" s="52"/>
      <c r="F5380" s="52"/>
      <c r="G5380" s="112"/>
      <c r="H5380" s="58"/>
    </row>
    <row r="5381" spans="2:8" x14ac:dyDescent="0.2">
      <c r="B5381" s="107"/>
      <c r="C5381" s="106"/>
      <c r="D5381" s="114"/>
      <c r="E5381" s="52"/>
      <c r="F5381" s="52"/>
      <c r="G5381" s="112"/>
      <c r="H5381" s="58"/>
    </row>
    <row r="5382" spans="2:8" x14ac:dyDescent="0.2">
      <c r="B5382" s="107"/>
      <c r="C5382" s="106"/>
      <c r="D5382" s="114"/>
      <c r="E5382" s="52"/>
      <c r="F5382" s="52"/>
      <c r="G5382" s="112"/>
      <c r="H5382" s="58"/>
    </row>
    <row r="5383" spans="2:8" x14ac:dyDescent="0.2">
      <c r="B5383" s="107"/>
      <c r="C5383" s="106"/>
      <c r="D5383" s="114"/>
      <c r="E5383" s="52"/>
      <c r="F5383" s="52"/>
      <c r="G5383" s="112"/>
      <c r="H5383" s="58"/>
    </row>
    <row r="5384" spans="2:8" x14ac:dyDescent="0.2">
      <c r="B5384" s="107"/>
      <c r="C5384" s="106"/>
      <c r="D5384" s="114"/>
      <c r="E5384" s="52"/>
      <c r="F5384" s="52"/>
      <c r="G5384" s="112"/>
      <c r="H5384" s="58"/>
    </row>
    <row r="5385" spans="2:8" x14ac:dyDescent="0.2">
      <c r="B5385" s="107"/>
      <c r="C5385" s="106"/>
      <c r="D5385" s="114"/>
      <c r="E5385" s="52"/>
      <c r="F5385" s="52"/>
      <c r="G5385" s="112"/>
      <c r="H5385" s="58"/>
    </row>
    <row r="5386" spans="2:8" x14ac:dyDescent="0.2">
      <c r="B5386" s="105"/>
      <c r="C5386" s="106"/>
      <c r="D5386" s="114"/>
      <c r="E5386" s="52"/>
      <c r="F5386" s="52"/>
      <c r="G5386" s="112"/>
      <c r="H5386" s="58"/>
    </row>
    <row r="5387" spans="2:8" x14ac:dyDescent="0.2">
      <c r="B5387" s="107"/>
      <c r="C5387" s="106"/>
      <c r="D5387" s="114"/>
      <c r="E5387" s="52"/>
      <c r="F5387" s="52"/>
      <c r="G5387" s="112"/>
      <c r="H5387" s="58"/>
    </row>
    <row r="5388" spans="2:8" x14ac:dyDescent="0.2">
      <c r="B5388" s="107"/>
      <c r="C5388" s="106"/>
      <c r="D5388" s="114"/>
      <c r="E5388" s="52"/>
      <c r="F5388" s="52"/>
      <c r="G5388" s="112"/>
      <c r="H5388" s="58"/>
    </row>
    <row r="5389" spans="2:8" x14ac:dyDescent="0.2">
      <c r="B5389" s="107"/>
      <c r="C5389" s="106"/>
      <c r="D5389" s="114"/>
      <c r="E5389" s="52"/>
      <c r="F5389" s="52"/>
      <c r="G5389" s="112"/>
      <c r="H5389" s="58"/>
    </row>
    <row r="5390" spans="2:8" x14ac:dyDescent="0.2">
      <c r="B5390" s="107"/>
      <c r="C5390" s="106"/>
      <c r="D5390" s="114"/>
      <c r="E5390" s="52"/>
      <c r="F5390" s="52"/>
      <c r="G5390" s="112"/>
      <c r="H5390" s="58"/>
    </row>
    <row r="5391" spans="2:8" x14ac:dyDescent="0.2">
      <c r="B5391" s="107"/>
      <c r="C5391" s="106"/>
      <c r="D5391" s="114"/>
      <c r="E5391" s="52"/>
      <c r="F5391" s="52"/>
      <c r="G5391" s="112"/>
      <c r="H5391" s="58"/>
    </row>
    <row r="5392" spans="2:8" x14ac:dyDescent="0.2">
      <c r="B5392" s="107"/>
      <c r="C5392" s="106"/>
      <c r="D5392" s="114"/>
      <c r="E5392" s="52"/>
      <c r="F5392" s="52"/>
      <c r="G5392" s="112"/>
      <c r="H5392" s="58"/>
    </row>
    <row r="5393" spans="2:8" x14ac:dyDescent="0.2">
      <c r="B5393" s="107"/>
      <c r="C5393" s="106"/>
      <c r="D5393" s="114"/>
      <c r="E5393" s="52"/>
      <c r="F5393" s="52"/>
      <c r="G5393" s="112"/>
      <c r="H5393" s="58"/>
    </row>
    <row r="5394" spans="2:8" x14ac:dyDescent="0.2">
      <c r="B5394" s="107"/>
      <c r="C5394" s="106"/>
      <c r="D5394" s="114"/>
      <c r="E5394" s="52"/>
      <c r="F5394" s="52"/>
      <c r="G5394" s="112"/>
      <c r="H5394" s="58"/>
    </row>
    <row r="5395" spans="2:8" x14ac:dyDescent="0.2">
      <c r="B5395" s="107"/>
      <c r="C5395" s="106"/>
      <c r="D5395" s="114"/>
      <c r="E5395" s="52"/>
      <c r="F5395" s="52"/>
      <c r="G5395" s="112"/>
      <c r="H5395" s="58"/>
    </row>
    <row r="5396" spans="2:8" x14ac:dyDescent="0.2">
      <c r="B5396" s="107"/>
      <c r="C5396" s="106"/>
      <c r="D5396" s="114"/>
      <c r="E5396" s="52"/>
      <c r="F5396" s="52"/>
      <c r="G5396" s="112"/>
      <c r="H5396" s="58"/>
    </row>
    <row r="5397" spans="2:8" x14ac:dyDescent="0.2">
      <c r="B5397" s="107"/>
      <c r="C5397" s="106"/>
      <c r="D5397" s="114"/>
      <c r="E5397" s="52"/>
      <c r="F5397" s="52"/>
      <c r="G5397" s="112"/>
      <c r="H5397" s="58"/>
    </row>
    <row r="5398" spans="2:8" x14ac:dyDescent="0.2">
      <c r="B5398" s="107"/>
      <c r="C5398" s="106"/>
      <c r="D5398" s="114"/>
      <c r="E5398" s="52"/>
      <c r="F5398" s="52"/>
      <c r="G5398" s="112"/>
      <c r="H5398" s="58"/>
    </row>
    <row r="5399" spans="2:8" x14ac:dyDescent="0.2">
      <c r="B5399" s="107"/>
      <c r="C5399" s="106"/>
      <c r="D5399" s="114"/>
      <c r="E5399" s="52"/>
      <c r="F5399" s="52"/>
      <c r="G5399" s="112"/>
      <c r="H5399" s="58"/>
    </row>
    <row r="5400" spans="2:8" x14ac:dyDescent="0.2">
      <c r="B5400" s="107"/>
      <c r="C5400" s="106"/>
      <c r="D5400" s="114"/>
      <c r="E5400" s="52"/>
      <c r="F5400" s="52"/>
      <c r="G5400" s="112"/>
      <c r="H5400" s="58"/>
    </row>
    <row r="5401" spans="2:8" x14ac:dyDescent="0.2">
      <c r="B5401" s="107"/>
      <c r="C5401" s="106"/>
      <c r="D5401" s="114"/>
      <c r="E5401" s="52"/>
      <c r="F5401" s="52"/>
      <c r="G5401" s="112"/>
      <c r="H5401" s="58"/>
    </row>
    <row r="5402" spans="2:8" x14ac:dyDescent="0.2">
      <c r="B5402" s="107"/>
      <c r="C5402" s="106"/>
      <c r="D5402" s="114"/>
      <c r="E5402" s="52"/>
      <c r="F5402" s="52"/>
      <c r="G5402" s="112"/>
      <c r="H5402" s="58"/>
    </row>
    <row r="5403" spans="2:8" x14ac:dyDescent="0.2">
      <c r="B5403" s="107"/>
      <c r="C5403" s="106"/>
      <c r="D5403" s="114"/>
      <c r="E5403" s="52"/>
      <c r="F5403" s="52"/>
      <c r="G5403" s="112"/>
      <c r="H5403" s="58"/>
    </row>
    <row r="5404" spans="2:8" x14ac:dyDescent="0.2">
      <c r="B5404" s="107"/>
      <c r="C5404" s="106"/>
      <c r="D5404" s="114"/>
      <c r="E5404" s="52"/>
      <c r="F5404" s="52"/>
      <c r="G5404" s="112"/>
      <c r="H5404" s="58"/>
    </row>
    <row r="5405" spans="2:8" x14ac:dyDescent="0.2">
      <c r="B5405" s="107"/>
      <c r="C5405" s="106"/>
      <c r="D5405" s="114"/>
      <c r="E5405" s="52"/>
      <c r="F5405" s="52"/>
      <c r="G5405" s="112"/>
      <c r="H5405" s="58"/>
    </row>
    <row r="5406" spans="2:8" x14ac:dyDescent="0.2">
      <c r="B5406" s="107"/>
      <c r="C5406" s="106"/>
      <c r="D5406" s="114"/>
      <c r="E5406" s="52"/>
      <c r="F5406" s="52"/>
      <c r="G5406" s="112"/>
      <c r="H5406" s="58"/>
    </row>
    <row r="5407" spans="2:8" x14ac:dyDescent="0.2">
      <c r="B5407" s="107"/>
      <c r="C5407" s="106"/>
      <c r="D5407" s="114"/>
      <c r="E5407" s="52"/>
      <c r="F5407" s="52"/>
      <c r="G5407" s="112"/>
      <c r="H5407" s="58"/>
    </row>
    <row r="5408" spans="2:8" x14ac:dyDescent="0.2">
      <c r="B5408" s="107"/>
      <c r="C5408" s="106"/>
      <c r="D5408" s="114"/>
      <c r="E5408" s="52"/>
      <c r="F5408" s="52"/>
      <c r="G5408" s="112"/>
      <c r="H5408" s="58"/>
    </row>
    <row r="5409" spans="2:8" x14ac:dyDescent="0.2">
      <c r="B5409" s="107"/>
      <c r="C5409" s="106"/>
      <c r="D5409" s="114"/>
      <c r="E5409" s="52"/>
      <c r="F5409" s="52"/>
      <c r="G5409" s="112"/>
      <c r="H5409" s="58"/>
    </row>
    <row r="5410" spans="2:8" x14ac:dyDescent="0.2">
      <c r="B5410" s="107"/>
      <c r="C5410" s="106"/>
      <c r="D5410" s="114"/>
      <c r="E5410" s="52"/>
      <c r="F5410" s="52"/>
      <c r="G5410" s="112"/>
      <c r="H5410" s="58"/>
    </row>
    <row r="5411" spans="2:8" x14ac:dyDescent="0.2">
      <c r="B5411" s="107"/>
      <c r="C5411" s="106"/>
      <c r="D5411" s="114"/>
      <c r="E5411" s="52"/>
      <c r="F5411" s="52"/>
      <c r="G5411" s="112"/>
      <c r="H5411" s="58"/>
    </row>
    <row r="5412" spans="2:8" x14ac:dyDescent="0.2">
      <c r="B5412" s="107"/>
      <c r="C5412" s="106"/>
      <c r="D5412" s="114"/>
      <c r="E5412" s="52"/>
      <c r="F5412" s="52"/>
      <c r="G5412" s="112"/>
      <c r="H5412" s="58"/>
    </row>
    <row r="5413" spans="2:8" x14ac:dyDescent="0.2">
      <c r="B5413" s="107"/>
      <c r="C5413" s="106"/>
      <c r="D5413" s="114"/>
      <c r="E5413" s="52"/>
      <c r="F5413" s="52"/>
      <c r="G5413" s="112"/>
      <c r="H5413" s="58"/>
    </row>
    <row r="5414" spans="2:8" x14ac:dyDescent="0.2">
      <c r="B5414" s="107"/>
      <c r="C5414" s="106"/>
      <c r="D5414" s="114"/>
      <c r="E5414" s="52"/>
      <c r="F5414" s="52"/>
      <c r="G5414" s="112"/>
      <c r="H5414" s="58"/>
    </row>
    <row r="5415" spans="2:8" x14ac:dyDescent="0.2">
      <c r="B5415" s="107"/>
      <c r="C5415" s="106"/>
      <c r="D5415" s="114"/>
      <c r="E5415" s="52"/>
      <c r="F5415" s="52"/>
      <c r="G5415" s="112"/>
      <c r="H5415" s="58"/>
    </row>
    <row r="5416" spans="2:8" x14ac:dyDescent="0.2">
      <c r="B5416" s="105"/>
      <c r="C5416" s="106"/>
      <c r="D5416" s="114"/>
      <c r="E5416" s="52"/>
      <c r="F5416" s="52"/>
      <c r="G5416" s="112"/>
      <c r="H5416" s="58"/>
    </row>
    <row r="5417" spans="2:8" x14ac:dyDescent="0.2">
      <c r="B5417" s="107"/>
      <c r="C5417" s="106"/>
      <c r="D5417" s="114"/>
      <c r="E5417" s="52"/>
      <c r="F5417" s="52"/>
      <c r="G5417" s="112"/>
      <c r="H5417" s="58"/>
    </row>
    <row r="5418" spans="2:8" x14ac:dyDescent="0.2">
      <c r="B5418" s="107"/>
      <c r="C5418" s="106"/>
      <c r="D5418" s="114"/>
      <c r="E5418" s="52"/>
      <c r="F5418" s="52"/>
      <c r="G5418" s="112"/>
      <c r="H5418" s="58"/>
    </row>
    <row r="5419" spans="2:8" x14ac:dyDescent="0.2">
      <c r="B5419" s="107"/>
      <c r="C5419" s="106"/>
      <c r="D5419" s="114"/>
      <c r="E5419" s="52"/>
      <c r="F5419" s="52"/>
      <c r="G5419" s="112"/>
      <c r="H5419" s="58"/>
    </row>
    <row r="5420" spans="2:8" x14ac:dyDescent="0.2">
      <c r="B5420" s="107"/>
      <c r="C5420" s="106"/>
      <c r="D5420" s="114"/>
      <c r="E5420" s="52"/>
      <c r="F5420" s="52"/>
      <c r="G5420" s="112"/>
      <c r="H5420" s="58"/>
    </row>
    <row r="5421" spans="2:8" x14ac:dyDescent="0.2">
      <c r="B5421" s="107"/>
      <c r="C5421" s="106"/>
      <c r="D5421" s="114"/>
      <c r="E5421" s="52"/>
      <c r="F5421" s="52"/>
      <c r="G5421" s="112"/>
      <c r="H5421" s="58"/>
    </row>
    <row r="5422" spans="2:8" x14ac:dyDescent="0.2">
      <c r="B5422" s="107"/>
      <c r="C5422" s="106"/>
      <c r="D5422" s="114"/>
      <c r="E5422" s="52"/>
      <c r="F5422" s="52"/>
      <c r="G5422" s="112"/>
      <c r="H5422" s="58"/>
    </row>
    <row r="5423" spans="2:8" x14ac:dyDescent="0.2">
      <c r="B5423" s="107"/>
      <c r="C5423" s="106"/>
      <c r="D5423" s="114"/>
      <c r="E5423" s="52"/>
      <c r="F5423" s="52"/>
      <c r="G5423" s="112"/>
      <c r="H5423" s="58"/>
    </row>
    <row r="5424" spans="2:8" x14ac:dyDescent="0.2">
      <c r="B5424" s="107"/>
      <c r="C5424" s="106"/>
      <c r="D5424" s="114"/>
      <c r="E5424" s="52"/>
      <c r="F5424" s="52"/>
      <c r="G5424" s="112"/>
      <c r="H5424" s="58"/>
    </row>
    <row r="5425" spans="2:8" x14ac:dyDescent="0.2">
      <c r="B5425" s="107"/>
      <c r="C5425" s="106"/>
      <c r="D5425" s="114"/>
      <c r="E5425" s="52"/>
      <c r="F5425" s="52"/>
      <c r="G5425" s="112"/>
      <c r="H5425" s="58"/>
    </row>
    <row r="5426" spans="2:8" x14ac:dyDescent="0.2">
      <c r="B5426" s="107"/>
      <c r="C5426" s="106"/>
      <c r="D5426" s="114"/>
      <c r="E5426" s="52"/>
      <c r="F5426" s="52"/>
      <c r="G5426" s="112"/>
      <c r="H5426" s="58"/>
    </row>
    <row r="5427" spans="2:8" x14ac:dyDescent="0.2">
      <c r="B5427" s="107"/>
      <c r="C5427" s="106"/>
      <c r="D5427" s="114"/>
      <c r="E5427" s="52"/>
      <c r="F5427" s="52"/>
      <c r="G5427" s="112"/>
      <c r="H5427" s="58"/>
    </row>
    <row r="5428" spans="2:8" x14ac:dyDescent="0.2">
      <c r="B5428" s="107"/>
      <c r="C5428" s="106"/>
      <c r="D5428" s="114"/>
      <c r="E5428" s="52"/>
      <c r="F5428" s="52"/>
      <c r="G5428" s="112"/>
      <c r="H5428" s="58"/>
    </row>
    <row r="5429" spans="2:8" x14ac:dyDescent="0.2">
      <c r="B5429" s="107"/>
      <c r="C5429" s="106"/>
      <c r="D5429" s="114"/>
      <c r="E5429" s="52"/>
      <c r="F5429" s="52"/>
      <c r="G5429" s="112"/>
      <c r="H5429" s="58"/>
    </row>
    <row r="5430" spans="2:8" x14ac:dyDescent="0.2">
      <c r="B5430" s="107"/>
      <c r="C5430" s="106"/>
      <c r="D5430" s="114"/>
      <c r="E5430" s="52"/>
      <c r="F5430" s="52"/>
      <c r="G5430" s="112"/>
      <c r="H5430" s="58"/>
    </row>
    <row r="5431" spans="2:8" x14ac:dyDescent="0.2">
      <c r="B5431" s="107"/>
      <c r="C5431" s="106"/>
      <c r="D5431" s="114"/>
      <c r="E5431" s="52"/>
      <c r="F5431" s="52"/>
      <c r="G5431" s="112"/>
      <c r="H5431" s="58"/>
    </row>
    <row r="5432" spans="2:8" x14ac:dyDescent="0.2">
      <c r="B5432" s="107"/>
      <c r="C5432" s="106"/>
      <c r="D5432" s="114"/>
      <c r="E5432" s="52"/>
      <c r="F5432" s="52"/>
      <c r="G5432" s="112"/>
      <c r="H5432" s="58"/>
    </row>
    <row r="5433" spans="2:8" x14ac:dyDescent="0.2">
      <c r="B5433" s="107"/>
      <c r="C5433" s="106"/>
      <c r="D5433" s="114"/>
      <c r="E5433" s="52"/>
      <c r="F5433" s="52"/>
      <c r="G5433" s="112"/>
      <c r="H5433" s="58"/>
    </row>
    <row r="5434" spans="2:8" x14ac:dyDescent="0.2">
      <c r="B5434" s="107"/>
      <c r="C5434" s="106"/>
      <c r="D5434" s="114"/>
      <c r="E5434" s="52"/>
      <c r="F5434" s="52"/>
      <c r="G5434" s="112"/>
      <c r="H5434" s="58"/>
    </row>
    <row r="5435" spans="2:8" x14ac:dyDescent="0.2">
      <c r="B5435" s="107"/>
      <c r="C5435" s="106"/>
      <c r="D5435" s="114"/>
      <c r="E5435" s="52"/>
      <c r="F5435" s="52"/>
      <c r="G5435" s="112"/>
      <c r="H5435" s="58"/>
    </row>
    <row r="5436" spans="2:8" x14ac:dyDescent="0.2">
      <c r="B5436" s="107"/>
      <c r="C5436" s="106"/>
      <c r="D5436" s="114"/>
      <c r="E5436" s="52"/>
      <c r="F5436" s="52"/>
      <c r="G5436" s="112"/>
      <c r="H5436" s="58"/>
    </row>
    <row r="5437" spans="2:8" x14ac:dyDescent="0.2">
      <c r="B5437" s="107"/>
      <c r="C5437" s="106"/>
      <c r="D5437" s="114"/>
      <c r="E5437" s="52"/>
      <c r="F5437" s="52"/>
      <c r="G5437" s="112"/>
      <c r="H5437" s="58"/>
    </row>
    <row r="5438" spans="2:8" x14ac:dyDescent="0.2">
      <c r="B5438" s="107"/>
      <c r="C5438" s="106"/>
      <c r="D5438" s="114"/>
      <c r="E5438" s="52"/>
      <c r="F5438" s="52"/>
      <c r="G5438" s="112"/>
      <c r="H5438" s="58"/>
    </row>
    <row r="5439" spans="2:8" x14ac:dyDescent="0.2">
      <c r="B5439" s="107"/>
      <c r="C5439" s="106"/>
      <c r="D5439" s="114"/>
      <c r="E5439" s="52"/>
      <c r="F5439" s="52"/>
      <c r="G5439" s="112"/>
      <c r="H5439" s="58"/>
    </row>
    <row r="5440" spans="2:8" x14ac:dyDescent="0.2">
      <c r="B5440" s="107"/>
      <c r="C5440" s="106"/>
      <c r="D5440" s="114"/>
      <c r="E5440" s="52"/>
      <c r="F5440" s="52"/>
      <c r="G5440" s="112"/>
      <c r="H5440" s="58"/>
    </row>
    <row r="5441" spans="2:8" x14ac:dyDescent="0.2">
      <c r="B5441" s="107"/>
      <c r="C5441" s="106"/>
      <c r="D5441" s="114"/>
      <c r="E5441" s="52"/>
      <c r="F5441" s="52"/>
      <c r="G5441" s="112"/>
      <c r="H5441" s="58"/>
    </row>
    <row r="5442" spans="2:8" x14ac:dyDescent="0.2">
      <c r="B5442" s="107"/>
      <c r="C5442" s="106"/>
      <c r="D5442" s="114"/>
      <c r="E5442" s="52"/>
      <c r="F5442" s="52"/>
      <c r="G5442" s="112"/>
      <c r="H5442" s="58"/>
    </row>
    <row r="5443" spans="2:8" x14ac:dyDescent="0.2">
      <c r="B5443" s="107"/>
      <c r="C5443" s="106"/>
      <c r="D5443" s="114"/>
      <c r="E5443" s="52"/>
      <c r="F5443" s="52"/>
      <c r="G5443" s="112"/>
      <c r="H5443" s="58"/>
    </row>
    <row r="5444" spans="2:8" x14ac:dyDescent="0.2">
      <c r="B5444" s="107"/>
      <c r="C5444" s="106"/>
      <c r="D5444" s="114"/>
      <c r="E5444" s="52"/>
      <c r="F5444" s="52"/>
      <c r="G5444" s="112"/>
      <c r="H5444" s="58"/>
    </row>
    <row r="5445" spans="2:8" x14ac:dyDescent="0.2">
      <c r="B5445" s="107"/>
      <c r="C5445" s="106"/>
      <c r="D5445" s="114"/>
      <c r="E5445" s="52"/>
      <c r="F5445" s="52"/>
      <c r="G5445" s="112"/>
      <c r="H5445" s="58"/>
    </row>
    <row r="5446" spans="2:8" x14ac:dyDescent="0.2">
      <c r="B5446" s="105"/>
      <c r="C5446" s="106"/>
      <c r="D5446" s="114"/>
      <c r="E5446" s="52"/>
      <c r="F5446" s="52"/>
      <c r="G5446" s="112"/>
      <c r="H5446" s="58"/>
    </row>
    <row r="5447" spans="2:8" x14ac:dyDescent="0.2">
      <c r="B5447" s="107"/>
      <c r="C5447" s="106"/>
      <c r="D5447" s="114"/>
      <c r="E5447" s="52"/>
      <c r="F5447" s="52"/>
      <c r="G5447" s="112"/>
      <c r="H5447" s="58"/>
    </row>
    <row r="5448" spans="2:8" x14ac:dyDescent="0.2">
      <c r="B5448" s="107"/>
      <c r="C5448" s="106"/>
      <c r="D5448" s="114"/>
      <c r="E5448" s="52"/>
      <c r="F5448" s="52"/>
      <c r="G5448" s="112"/>
      <c r="H5448" s="58"/>
    </row>
    <row r="5449" spans="2:8" x14ac:dyDescent="0.2">
      <c r="B5449" s="107"/>
      <c r="C5449" s="106"/>
      <c r="D5449" s="114"/>
      <c r="E5449" s="52"/>
      <c r="F5449" s="52"/>
      <c r="G5449" s="112"/>
      <c r="H5449" s="58"/>
    </row>
    <row r="5450" spans="2:8" x14ac:dyDescent="0.2">
      <c r="B5450" s="107"/>
      <c r="C5450" s="106"/>
      <c r="D5450" s="114"/>
      <c r="E5450" s="52"/>
      <c r="F5450" s="52"/>
      <c r="G5450" s="112"/>
      <c r="H5450" s="58"/>
    </row>
    <row r="5451" spans="2:8" x14ac:dyDescent="0.2">
      <c r="B5451" s="107"/>
      <c r="C5451" s="106"/>
      <c r="D5451" s="114"/>
      <c r="E5451" s="52"/>
      <c r="F5451" s="52"/>
      <c r="G5451" s="112"/>
      <c r="H5451" s="58"/>
    </row>
    <row r="5452" spans="2:8" x14ac:dyDescent="0.2">
      <c r="B5452" s="107"/>
      <c r="C5452" s="106"/>
      <c r="D5452" s="114"/>
      <c r="E5452" s="52"/>
      <c r="F5452" s="52"/>
      <c r="G5452" s="112"/>
      <c r="H5452" s="58"/>
    </row>
    <row r="5453" spans="2:8" x14ac:dyDescent="0.2">
      <c r="B5453" s="107"/>
      <c r="C5453" s="106"/>
      <c r="D5453" s="114"/>
      <c r="E5453" s="52"/>
      <c r="F5453" s="52"/>
      <c r="G5453" s="112"/>
      <c r="H5453" s="58"/>
    </row>
    <row r="5454" spans="2:8" x14ac:dyDescent="0.2">
      <c r="B5454" s="107"/>
      <c r="C5454" s="106"/>
      <c r="D5454" s="114"/>
      <c r="E5454" s="52"/>
      <c r="F5454" s="52"/>
      <c r="G5454" s="112"/>
      <c r="H5454" s="58"/>
    </row>
    <row r="5455" spans="2:8" x14ac:dyDescent="0.2">
      <c r="B5455" s="107"/>
      <c r="C5455" s="106"/>
      <c r="D5455" s="114"/>
      <c r="E5455" s="52"/>
      <c r="F5455" s="52"/>
      <c r="G5455" s="112"/>
      <c r="H5455" s="58"/>
    </row>
    <row r="5456" spans="2:8" x14ac:dyDescent="0.2">
      <c r="B5456" s="107"/>
      <c r="C5456" s="106"/>
      <c r="D5456" s="114"/>
      <c r="E5456" s="52"/>
      <c r="F5456" s="52"/>
      <c r="G5456" s="112"/>
      <c r="H5456" s="58"/>
    </row>
    <row r="5457" spans="2:8" x14ac:dyDescent="0.2">
      <c r="B5457" s="107"/>
      <c r="C5457" s="106"/>
      <c r="D5457" s="114"/>
      <c r="E5457" s="52"/>
      <c r="F5457" s="52"/>
      <c r="G5457" s="112"/>
      <c r="H5457" s="58"/>
    </row>
    <row r="5458" spans="2:8" x14ac:dyDescent="0.2">
      <c r="B5458" s="107"/>
      <c r="C5458" s="106"/>
      <c r="D5458" s="114"/>
      <c r="E5458" s="52"/>
      <c r="F5458" s="52"/>
      <c r="G5458" s="112"/>
      <c r="H5458" s="58"/>
    </row>
    <row r="5459" spans="2:8" x14ac:dyDescent="0.2">
      <c r="B5459" s="107"/>
      <c r="C5459" s="106"/>
      <c r="D5459" s="114"/>
      <c r="E5459" s="52"/>
      <c r="F5459" s="52"/>
      <c r="G5459" s="112"/>
      <c r="H5459" s="58"/>
    </row>
    <row r="5460" spans="2:8" x14ac:dyDescent="0.2">
      <c r="B5460" s="107"/>
      <c r="C5460" s="106"/>
      <c r="D5460" s="114"/>
      <c r="E5460" s="52"/>
      <c r="F5460" s="52"/>
      <c r="G5460" s="112"/>
      <c r="H5460" s="58"/>
    </row>
    <row r="5461" spans="2:8" x14ac:dyDescent="0.2">
      <c r="B5461" s="107"/>
      <c r="C5461" s="106"/>
      <c r="D5461" s="114"/>
      <c r="E5461" s="52"/>
      <c r="F5461" s="52"/>
      <c r="G5461" s="112"/>
      <c r="H5461" s="58"/>
    </row>
    <row r="5462" spans="2:8" x14ac:dyDescent="0.2">
      <c r="B5462" s="107"/>
      <c r="C5462" s="106"/>
      <c r="D5462" s="114"/>
      <c r="E5462" s="52"/>
      <c r="F5462" s="52"/>
      <c r="G5462" s="112"/>
      <c r="H5462" s="58"/>
    </row>
    <row r="5463" spans="2:8" x14ac:dyDescent="0.2">
      <c r="B5463" s="107"/>
      <c r="C5463" s="106"/>
      <c r="D5463" s="114"/>
      <c r="E5463" s="52"/>
      <c r="F5463" s="52"/>
      <c r="G5463" s="112"/>
      <c r="H5463" s="58"/>
    </row>
    <row r="5464" spans="2:8" x14ac:dyDescent="0.2">
      <c r="B5464" s="107"/>
      <c r="C5464" s="106"/>
      <c r="D5464" s="114"/>
      <c r="E5464" s="52"/>
      <c r="F5464" s="52"/>
      <c r="G5464" s="112"/>
      <c r="H5464" s="58"/>
    </row>
    <row r="5465" spans="2:8" x14ac:dyDescent="0.2">
      <c r="B5465" s="107"/>
      <c r="C5465" s="106"/>
      <c r="D5465" s="114"/>
      <c r="E5465" s="52"/>
      <c r="F5465" s="52"/>
      <c r="G5465" s="112"/>
      <c r="H5465" s="58"/>
    </row>
    <row r="5466" spans="2:8" x14ac:dyDescent="0.2">
      <c r="B5466" s="107"/>
      <c r="C5466" s="106"/>
      <c r="D5466" s="114"/>
      <c r="E5466" s="52"/>
      <c r="F5466" s="52"/>
      <c r="G5466" s="112"/>
      <c r="H5466" s="58"/>
    </row>
    <row r="5467" spans="2:8" x14ac:dyDescent="0.2">
      <c r="B5467" s="107"/>
      <c r="C5467" s="106"/>
      <c r="D5467" s="114"/>
      <c r="E5467" s="52"/>
      <c r="F5467" s="52"/>
      <c r="G5467" s="112"/>
      <c r="H5467" s="58"/>
    </row>
    <row r="5468" spans="2:8" x14ac:dyDescent="0.2">
      <c r="B5468" s="107"/>
      <c r="C5468" s="106"/>
      <c r="D5468" s="114"/>
      <c r="E5468" s="52"/>
      <c r="F5468" s="52"/>
      <c r="G5468" s="112"/>
      <c r="H5468" s="58"/>
    </row>
    <row r="5469" spans="2:8" x14ac:dyDescent="0.2">
      <c r="B5469" s="107"/>
      <c r="C5469" s="106"/>
      <c r="D5469" s="114"/>
      <c r="E5469" s="52"/>
      <c r="F5469" s="52"/>
      <c r="G5469" s="112"/>
      <c r="H5469" s="58"/>
    </row>
    <row r="5470" spans="2:8" x14ac:dyDescent="0.2">
      <c r="B5470" s="107"/>
      <c r="C5470" s="106"/>
      <c r="D5470" s="114"/>
      <c r="E5470" s="52"/>
      <c r="F5470" s="52"/>
      <c r="G5470" s="112"/>
      <c r="H5470" s="58"/>
    </row>
    <row r="5471" spans="2:8" x14ac:dyDescent="0.2">
      <c r="B5471" s="107"/>
      <c r="C5471" s="106"/>
      <c r="D5471" s="114"/>
      <c r="E5471" s="52"/>
      <c r="F5471" s="52"/>
      <c r="G5471" s="112"/>
      <c r="H5471" s="58"/>
    </row>
    <row r="5472" spans="2:8" x14ac:dyDescent="0.2">
      <c r="B5472" s="107"/>
      <c r="C5472" s="106"/>
      <c r="D5472" s="114"/>
      <c r="E5472" s="52"/>
      <c r="F5472" s="52"/>
      <c r="G5472" s="112"/>
      <c r="H5472" s="58"/>
    </row>
    <row r="5473" spans="2:8" x14ac:dyDescent="0.2">
      <c r="B5473" s="107"/>
      <c r="C5473" s="106"/>
      <c r="D5473" s="114"/>
      <c r="E5473" s="52"/>
      <c r="F5473" s="52"/>
      <c r="G5473" s="112"/>
      <c r="H5473" s="58"/>
    </row>
    <row r="5474" spans="2:8" x14ac:dyDescent="0.2">
      <c r="B5474" s="107"/>
      <c r="C5474" s="106"/>
      <c r="D5474" s="114"/>
      <c r="E5474" s="52"/>
      <c r="F5474" s="52"/>
      <c r="G5474" s="112"/>
      <c r="H5474" s="58"/>
    </row>
    <row r="5475" spans="2:8" x14ac:dyDescent="0.2">
      <c r="B5475" s="107"/>
      <c r="C5475" s="106"/>
      <c r="D5475" s="114"/>
      <c r="E5475" s="52"/>
      <c r="F5475" s="52"/>
      <c r="G5475" s="112"/>
      <c r="H5475" s="58"/>
    </row>
    <row r="5476" spans="2:8" x14ac:dyDescent="0.2">
      <c r="B5476" s="105"/>
      <c r="C5476" s="106"/>
      <c r="D5476" s="114"/>
      <c r="E5476" s="52"/>
      <c r="F5476" s="52"/>
      <c r="G5476" s="112"/>
      <c r="H5476" s="58"/>
    </row>
    <row r="5477" spans="2:8" x14ac:dyDescent="0.2">
      <c r="B5477" s="107"/>
      <c r="C5477" s="106"/>
      <c r="D5477" s="114"/>
      <c r="E5477" s="52"/>
      <c r="F5477" s="52"/>
      <c r="G5477" s="112"/>
      <c r="H5477" s="58"/>
    </row>
    <row r="5478" spans="2:8" x14ac:dyDescent="0.2">
      <c r="B5478" s="107"/>
      <c r="C5478" s="106"/>
      <c r="D5478" s="114"/>
      <c r="E5478" s="52"/>
      <c r="F5478" s="52"/>
      <c r="G5478" s="112"/>
      <c r="H5478" s="58"/>
    </row>
    <row r="5479" spans="2:8" x14ac:dyDescent="0.2">
      <c r="B5479" s="105"/>
      <c r="C5479" s="106"/>
      <c r="D5479" s="114"/>
      <c r="E5479" s="52"/>
      <c r="F5479" s="52"/>
      <c r="G5479" s="112"/>
      <c r="H5479" s="58"/>
    </row>
    <row r="5480" spans="2:8" x14ac:dyDescent="0.2">
      <c r="B5480" s="107"/>
      <c r="C5480" s="106"/>
      <c r="D5480" s="114"/>
      <c r="E5480" s="52"/>
      <c r="F5480" s="52"/>
      <c r="G5480" s="112"/>
      <c r="H5480" s="58"/>
    </row>
    <row r="5481" spans="2:8" x14ac:dyDescent="0.2">
      <c r="B5481" s="107"/>
      <c r="C5481" s="106"/>
      <c r="D5481" s="114"/>
      <c r="E5481" s="52"/>
      <c r="F5481" s="52"/>
      <c r="G5481" s="112"/>
      <c r="H5481" s="58"/>
    </row>
    <row r="5482" spans="2:8" x14ac:dyDescent="0.2">
      <c r="B5482" s="105"/>
      <c r="C5482" s="106"/>
      <c r="D5482" s="114"/>
      <c r="E5482" s="52"/>
      <c r="F5482" s="52"/>
      <c r="G5482" s="112"/>
      <c r="H5482" s="58"/>
    </row>
    <row r="5483" spans="2:8" x14ac:dyDescent="0.2">
      <c r="B5483" s="107"/>
      <c r="C5483" s="106"/>
      <c r="D5483" s="114"/>
      <c r="E5483" s="52"/>
      <c r="F5483" s="52"/>
      <c r="G5483" s="112"/>
      <c r="H5483" s="58"/>
    </row>
    <row r="5484" spans="2:8" x14ac:dyDescent="0.2">
      <c r="B5484" s="107"/>
      <c r="C5484" s="106"/>
      <c r="D5484" s="114"/>
      <c r="E5484" s="52"/>
      <c r="F5484" s="52"/>
      <c r="G5484" s="112"/>
      <c r="H5484" s="58"/>
    </row>
    <row r="5485" spans="2:8" x14ac:dyDescent="0.2">
      <c r="B5485" s="105"/>
      <c r="C5485" s="106"/>
      <c r="D5485" s="114"/>
      <c r="E5485" s="52"/>
      <c r="F5485" s="52"/>
      <c r="G5485" s="112"/>
      <c r="H5485" s="58"/>
    </row>
    <row r="5486" spans="2:8" x14ac:dyDescent="0.2">
      <c r="B5486" s="107"/>
      <c r="C5486" s="106"/>
      <c r="D5486" s="114"/>
      <c r="E5486" s="52"/>
      <c r="F5486" s="52"/>
      <c r="G5486" s="112"/>
      <c r="H5486" s="58"/>
    </row>
    <row r="5487" spans="2:8" x14ac:dyDescent="0.2">
      <c r="B5487" s="107"/>
      <c r="C5487" s="106"/>
      <c r="D5487" s="114"/>
      <c r="E5487" s="52"/>
      <c r="F5487" s="52"/>
      <c r="G5487" s="112"/>
      <c r="H5487" s="58"/>
    </row>
    <row r="5488" spans="2:8" x14ac:dyDescent="0.2">
      <c r="B5488" s="105"/>
      <c r="C5488" s="106"/>
      <c r="D5488" s="114"/>
      <c r="E5488" s="52"/>
      <c r="F5488" s="52"/>
      <c r="G5488" s="112"/>
      <c r="H5488" s="58"/>
    </row>
    <row r="5489" spans="2:8" x14ac:dyDescent="0.2">
      <c r="B5489" s="107"/>
      <c r="C5489" s="106"/>
      <c r="D5489" s="114"/>
      <c r="E5489" s="52"/>
      <c r="F5489" s="52"/>
      <c r="G5489" s="112"/>
      <c r="H5489" s="58"/>
    </row>
    <row r="5490" spans="2:8" x14ac:dyDescent="0.2">
      <c r="B5490" s="107"/>
      <c r="C5490" s="106"/>
      <c r="D5490" s="114"/>
      <c r="E5490" s="52"/>
      <c r="F5490" s="52"/>
      <c r="G5490" s="112"/>
      <c r="H5490" s="58"/>
    </row>
    <row r="5491" spans="2:8" x14ac:dyDescent="0.2">
      <c r="B5491" s="105"/>
      <c r="C5491" s="106"/>
      <c r="D5491" s="114"/>
      <c r="E5491" s="52"/>
      <c r="F5491" s="52"/>
      <c r="G5491" s="112"/>
      <c r="H5491" s="58"/>
    </row>
    <row r="5492" spans="2:8" x14ac:dyDescent="0.2">
      <c r="B5492" s="107"/>
      <c r="C5492" s="106"/>
      <c r="D5492" s="114"/>
      <c r="E5492" s="52"/>
      <c r="F5492" s="52"/>
      <c r="G5492" s="112"/>
      <c r="H5492" s="58"/>
    </row>
    <row r="5493" spans="2:8" x14ac:dyDescent="0.2">
      <c r="B5493" s="107"/>
      <c r="C5493" s="106"/>
      <c r="D5493" s="114"/>
      <c r="E5493" s="52"/>
      <c r="F5493" s="52"/>
      <c r="G5493" s="112"/>
      <c r="H5493" s="58"/>
    </row>
    <row r="5494" spans="2:8" x14ac:dyDescent="0.2">
      <c r="B5494" s="105"/>
      <c r="C5494" s="106"/>
      <c r="D5494" s="114"/>
      <c r="E5494" s="52"/>
      <c r="F5494" s="52"/>
      <c r="G5494" s="112"/>
      <c r="H5494" s="58"/>
    </row>
    <row r="5495" spans="2:8" x14ac:dyDescent="0.2">
      <c r="B5495" s="107"/>
      <c r="C5495" s="106"/>
      <c r="D5495" s="114"/>
      <c r="E5495" s="52"/>
      <c r="F5495" s="52"/>
      <c r="G5495" s="112"/>
      <c r="H5495" s="58"/>
    </row>
    <row r="5496" spans="2:8" x14ac:dyDescent="0.2">
      <c r="B5496" s="107"/>
      <c r="C5496" s="106"/>
      <c r="D5496" s="114"/>
      <c r="E5496" s="52"/>
      <c r="F5496" s="52"/>
      <c r="G5496" s="112"/>
      <c r="H5496" s="58"/>
    </row>
    <row r="5497" spans="2:8" x14ac:dyDescent="0.2">
      <c r="B5497" s="105"/>
      <c r="C5497" s="106"/>
      <c r="D5497" s="114"/>
      <c r="E5497" s="52"/>
      <c r="F5497" s="52"/>
      <c r="G5497" s="112"/>
      <c r="H5497" s="58"/>
    </row>
    <row r="5498" spans="2:8" x14ac:dyDescent="0.2">
      <c r="B5498" s="107"/>
      <c r="C5498" s="106"/>
      <c r="D5498" s="114"/>
      <c r="E5498" s="52"/>
      <c r="F5498" s="52"/>
      <c r="G5498" s="112"/>
      <c r="H5498" s="58"/>
    </row>
    <row r="5499" spans="2:8" x14ac:dyDescent="0.2">
      <c r="B5499" s="107"/>
      <c r="C5499" s="106"/>
      <c r="D5499" s="114"/>
      <c r="E5499" s="52"/>
      <c r="F5499" s="52"/>
      <c r="G5499" s="112"/>
      <c r="H5499" s="58"/>
    </row>
    <row r="5500" spans="2:8" x14ac:dyDescent="0.2">
      <c r="B5500" s="105"/>
      <c r="C5500" s="106"/>
      <c r="D5500" s="114"/>
      <c r="E5500" s="52"/>
      <c r="F5500" s="52"/>
      <c r="G5500" s="112"/>
      <c r="H5500" s="58"/>
    </row>
    <row r="5501" spans="2:8" x14ac:dyDescent="0.2">
      <c r="B5501" s="107"/>
      <c r="C5501" s="106"/>
      <c r="D5501" s="114"/>
      <c r="E5501" s="52"/>
      <c r="F5501" s="52"/>
      <c r="G5501" s="112"/>
      <c r="H5501" s="58"/>
    </row>
    <row r="5502" spans="2:8" x14ac:dyDescent="0.2">
      <c r="B5502" s="107"/>
      <c r="C5502" s="106"/>
      <c r="D5502" s="114"/>
      <c r="E5502" s="52"/>
      <c r="F5502" s="52"/>
      <c r="G5502" s="112"/>
      <c r="H5502" s="58"/>
    </row>
    <row r="5503" spans="2:8" x14ac:dyDescent="0.2">
      <c r="B5503" s="105"/>
      <c r="C5503" s="106"/>
      <c r="D5503" s="114"/>
      <c r="E5503" s="52"/>
      <c r="F5503" s="52"/>
      <c r="G5503" s="112"/>
      <c r="H5503" s="58"/>
    </row>
    <row r="5504" spans="2:8" x14ac:dyDescent="0.2">
      <c r="B5504" s="107"/>
      <c r="C5504" s="106"/>
      <c r="D5504" s="114"/>
      <c r="E5504" s="52"/>
      <c r="F5504" s="52"/>
      <c r="G5504" s="112"/>
      <c r="H5504" s="58"/>
    </row>
    <row r="5505" spans="2:8" x14ac:dyDescent="0.2">
      <c r="B5505" s="107"/>
      <c r="C5505" s="106"/>
      <c r="D5505" s="114"/>
      <c r="E5505" s="52"/>
      <c r="F5505" s="52"/>
      <c r="G5505" s="112"/>
      <c r="H5505" s="58"/>
    </row>
    <row r="5506" spans="2:8" x14ac:dyDescent="0.2">
      <c r="B5506" s="105"/>
      <c r="C5506" s="106"/>
      <c r="D5506" s="114"/>
      <c r="E5506" s="52"/>
      <c r="F5506" s="52"/>
      <c r="G5506" s="112"/>
      <c r="H5506" s="58"/>
    </row>
    <row r="5507" spans="2:8" x14ac:dyDescent="0.2">
      <c r="B5507" s="107"/>
      <c r="C5507" s="106"/>
      <c r="D5507" s="114"/>
      <c r="E5507" s="52"/>
      <c r="F5507" s="52"/>
      <c r="G5507" s="112"/>
      <c r="H5507" s="58"/>
    </row>
    <row r="5508" spans="2:8" x14ac:dyDescent="0.2">
      <c r="B5508" s="107"/>
      <c r="C5508" s="106"/>
      <c r="D5508" s="114"/>
      <c r="E5508" s="52"/>
      <c r="F5508" s="52"/>
      <c r="G5508" s="112"/>
      <c r="H5508" s="58"/>
    </row>
    <row r="5509" spans="2:8" x14ac:dyDescent="0.2">
      <c r="B5509" s="105"/>
      <c r="C5509" s="106"/>
      <c r="D5509" s="114"/>
      <c r="E5509" s="52"/>
      <c r="F5509" s="52"/>
      <c r="G5509" s="112"/>
      <c r="H5509" s="58"/>
    </row>
    <row r="5510" spans="2:8" x14ac:dyDescent="0.2">
      <c r="B5510" s="107"/>
      <c r="C5510" s="106"/>
      <c r="D5510" s="114"/>
      <c r="E5510" s="52"/>
      <c r="F5510" s="52"/>
      <c r="G5510" s="112"/>
      <c r="H5510" s="58"/>
    </row>
    <row r="5511" spans="2:8" x14ac:dyDescent="0.2">
      <c r="B5511" s="107"/>
      <c r="C5511" s="106"/>
      <c r="D5511" s="114"/>
      <c r="E5511" s="52"/>
      <c r="F5511" s="52"/>
      <c r="G5511" s="112"/>
      <c r="H5511" s="58"/>
    </row>
    <row r="5512" spans="2:8" x14ac:dyDescent="0.2">
      <c r="B5512" s="105"/>
      <c r="C5512" s="106"/>
      <c r="D5512" s="114"/>
      <c r="E5512" s="52"/>
      <c r="F5512" s="52"/>
      <c r="G5512" s="112"/>
      <c r="H5512" s="58"/>
    </row>
    <row r="5513" spans="2:8" x14ac:dyDescent="0.2">
      <c r="B5513" s="107"/>
      <c r="C5513" s="106"/>
      <c r="D5513" s="114"/>
      <c r="E5513" s="52"/>
      <c r="F5513" s="52"/>
      <c r="G5513" s="112"/>
      <c r="H5513" s="58"/>
    </row>
    <row r="5514" spans="2:8" x14ac:dyDescent="0.2">
      <c r="B5514" s="107"/>
      <c r="C5514" s="106"/>
      <c r="D5514" s="114"/>
      <c r="E5514" s="52"/>
      <c r="F5514" s="52"/>
      <c r="G5514" s="112"/>
      <c r="H5514" s="58"/>
    </row>
    <row r="5515" spans="2:8" x14ac:dyDescent="0.2">
      <c r="B5515" s="105"/>
      <c r="C5515" s="106"/>
      <c r="D5515" s="114"/>
      <c r="E5515" s="52"/>
      <c r="F5515" s="52"/>
      <c r="G5515" s="112"/>
      <c r="H5515" s="58"/>
    </row>
    <row r="5516" spans="2:8" x14ac:dyDescent="0.2">
      <c r="B5516" s="107"/>
      <c r="C5516" s="106"/>
      <c r="D5516" s="114"/>
      <c r="E5516" s="52"/>
      <c r="F5516" s="52"/>
      <c r="G5516" s="112"/>
      <c r="H5516" s="58"/>
    </row>
    <row r="5517" spans="2:8" x14ac:dyDescent="0.2">
      <c r="B5517" s="107"/>
      <c r="C5517" s="106"/>
      <c r="D5517" s="114"/>
      <c r="E5517" s="52"/>
      <c r="F5517" s="52"/>
      <c r="G5517" s="112"/>
      <c r="H5517" s="58"/>
    </row>
    <row r="5518" spans="2:8" x14ac:dyDescent="0.2">
      <c r="B5518" s="105"/>
      <c r="C5518" s="106"/>
      <c r="D5518" s="114"/>
      <c r="E5518" s="52"/>
      <c r="F5518" s="52"/>
      <c r="G5518" s="112"/>
      <c r="H5518" s="58"/>
    </row>
    <row r="5519" spans="2:8" x14ac:dyDescent="0.2">
      <c r="B5519" s="107"/>
      <c r="C5519" s="106"/>
      <c r="D5519" s="114"/>
      <c r="E5519" s="52"/>
      <c r="F5519" s="52"/>
      <c r="G5519" s="112"/>
      <c r="H5519" s="58"/>
    </row>
    <row r="5520" spans="2:8" x14ac:dyDescent="0.2">
      <c r="B5520" s="107"/>
      <c r="C5520" s="106"/>
      <c r="D5520" s="114"/>
      <c r="E5520" s="52"/>
      <c r="F5520" s="52"/>
      <c r="G5520" s="112"/>
      <c r="H5520" s="58"/>
    </row>
    <row r="5521" spans="2:8" x14ac:dyDescent="0.2">
      <c r="B5521" s="105"/>
      <c r="C5521" s="106"/>
      <c r="D5521" s="114"/>
      <c r="E5521" s="52"/>
      <c r="F5521" s="52"/>
      <c r="G5521" s="112"/>
      <c r="H5521" s="58"/>
    </row>
    <row r="5522" spans="2:8" x14ac:dyDescent="0.2">
      <c r="B5522" s="107"/>
      <c r="C5522" s="106"/>
      <c r="D5522" s="114"/>
      <c r="E5522" s="52"/>
      <c r="F5522" s="52"/>
      <c r="G5522" s="112"/>
      <c r="H5522" s="58"/>
    </row>
    <row r="5523" spans="2:8" x14ac:dyDescent="0.2">
      <c r="B5523" s="107"/>
      <c r="C5523" s="106"/>
      <c r="D5523" s="114"/>
      <c r="E5523" s="52"/>
      <c r="F5523" s="52"/>
      <c r="G5523" s="112"/>
      <c r="H5523" s="58"/>
    </row>
    <row r="5524" spans="2:8" x14ac:dyDescent="0.2">
      <c r="B5524" s="105"/>
      <c r="C5524" s="106"/>
      <c r="D5524" s="114"/>
      <c r="E5524" s="52"/>
      <c r="F5524" s="52"/>
      <c r="G5524" s="112"/>
      <c r="H5524" s="58"/>
    </row>
    <row r="5525" spans="2:8" x14ac:dyDescent="0.2">
      <c r="B5525" s="107"/>
      <c r="C5525" s="106"/>
      <c r="D5525" s="114"/>
      <c r="E5525" s="52"/>
      <c r="F5525" s="52"/>
      <c r="G5525" s="112"/>
      <c r="H5525" s="58"/>
    </row>
    <row r="5526" spans="2:8" x14ac:dyDescent="0.2">
      <c r="B5526" s="107"/>
      <c r="C5526" s="106"/>
      <c r="D5526" s="114"/>
      <c r="E5526" s="52"/>
      <c r="F5526" s="52"/>
      <c r="G5526" s="112"/>
      <c r="H5526" s="58"/>
    </row>
    <row r="5527" spans="2:8" x14ac:dyDescent="0.2">
      <c r="B5527" s="105"/>
      <c r="C5527" s="106"/>
      <c r="D5527" s="114"/>
      <c r="E5527" s="52"/>
      <c r="F5527" s="52"/>
      <c r="G5527" s="112"/>
      <c r="H5527" s="58"/>
    </row>
    <row r="5528" spans="2:8" x14ac:dyDescent="0.2">
      <c r="B5528" s="107"/>
      <c r="C5528" s="106"/>
      <c r="D5528" s="114"/>
      <c r="E5528" s="52"/>
      <c r="F5528" s="52"/>
      <c r="G5528" s="112"/>
      <c r="H5528" s="58"/>
    </row>
    <row r="5529" spans="2:8" x14ac:dyDescent="0.2">
      <c r="B5529" s="107"/>
      <c r="C5529" s="106"/>
      <c r="D5529" s="114"/>
      <c r="E5529" s="52"/>
      <c r="F5529" s="52"/>
      <c r="G5529" s="112"/>
      <c r="H5529" s="58"/>
    </row>
    <row r="5530" spans="2:8" x14ac:dyDescent="0.2">
      <c r="B5530" s="105"/>
      <c r="C5530" s="106"/>
      <c r="D5530" s="114"/>
      <c r="E5530" s="52"/>
      <c r="F5530" s="52"/>
      <c r="G5530" s="112"/>
      <c r="H5530" s="58"/>
    </row>
    <row r="5531" spans="2:8" x14ac:dyDescent="0.2">
      <c r="B5531" s="107"/>
      <c r="C5531" s="106"/>
      <c r="D5531" s="114"/>
      <c r="E5531" s="52"/>
      <c r="F5531" s="52"/>
      <c r="G5531" s="112"/>
      <c r="H5531" s="58"/>
    </row>
    <row r="5532" spans="2:8" x14ac:dyDescent="0.2">
      <c r="B5532" s="107"/>
      <c r="C5532" s="106"/>
      <c r="D5532" s="114"/>
      <c r="E5532" s="52"/>
      <c r="F5532" s="52"/>
      <c r="G5532" s="112"/>
      <c r="H5532" s="58"/>
    </row>
    <row r="5533" spans="2:8" x14ac:dyDescent="0.2">
      <c r="B5533" s="105"/>
      <c r="C5533" s="106"/>
      <c r="D5533" s="114"/>
      <c r="E5533" s="52"/>
      <c r="F5533" s="52"/>
      <c r="G5533" s="112"/>
      <c r="H5533" s="58"/>
    </row>
    <row r="5534" spans="2:8" x14ac:dyDescent="0.2">
      <c r="B5534" s="107"/>
      <c r="C5534" s="106"/>
      <c r="D5534" s="114"/>
      <c r="E5534" s="52"/>
      <c r="F5534" s="52"/>
      <c r="G5534" s="112"/>
      <c r="H5534" s="58"/>
    </row>
    <row r="5535" spans="2:8" x14ac:dyDescent="0.2">
      <c r="B5535" s="107"/>
      <c r="C5535" s="106"/>
      <c r="D5535" s="114"/>
      <c r="E5535" s="52"/>
      <c r="F5535" s="52"/>
      <c r="G5535" s="112"/>
      <c r="H5535" s="58"/>
    </row>
    <row r="5536" spans="2:8" x14ac:dyDescent="0.2">
      <c r="B5536" s="105"/>
      <c r="C5536" s="106"/>
      <c r="D5536" s="114"/>
      <c r="E5536" s="52"/>
      <c r="F5536" s="52"/>
      <c r="G5536" s="112"/>
      <c r="H5536" s="58"/>
    </row>
    <row r="5537" spans="2:8" x14ac:dyDescent="0.2">
      <c r="B5537" s="107"/>
      <c r="C5537" s="106"/>
      <c r="D5537" s="114"/>
      <c r="E5537" s="52"/>
      <c r="F5537" s="52"/>
      <c r="G5537" s="112"/>
      <c r="H5537" s="58"/>
    </row>
    <row r="5538" spans="2:8" x14ac:dyDescent="0.2">
      <c r="B5538" s="107"/>
      <c r="C5538" s="106"/>
      <c r="D5538" s="114"/>
      <c r="E5538" s="52"/>
      <c r="F5538" s="52"/>
      <c r="G5538" s="112"/>
      <c r="H5538" s="58"/>
    </row>
    <row r="5539" spans="2:8" x14ac:dyDescent="0.2">
      <c r="B5539" s="105"/>
      <c r="C5539" s="106"/>
      <c r="D5539" s="114"/>
      <c r="E5539" s="52"/>
      <c r="F5539" s="52"/>
      <c r="G5539" s="112"/>
      <c r="H5539" s="58"/>
    </row>
    <row r="5540" spans="2:8" x14ac:dyDescent="0.2">
      <c r="B5540" s="107"/>
      <c r="C5540" s="106"/>
      <c r="D5540" s="114"/>
      <c r="E5540" s="52"/>
      <c r="F5540" s="52"/>
      <c r="G5540" s="112"/>
      <c r="H5540" s="58"/>
    </row>
    <row r="5541" spans="2:8" x14ac:dyDescent="0.2">
      <c r="B5541" s="107"/>
      <c r="C5541" s="106"/>
      <c r="D5541" s="114"/>
      <c r="E5541" s="52"/>
      <c r="F5541" s="52"/>
      <c r="G5541" s="112"/>
      <c r="H5541" s="58"/>
    </row>
    <row r="5542" spans="2:8" x14ac:dyDescent="0.2">
      <c r="B5542" s="105"/>
      <c r="C5542" s="106"/>
      <c r="D5542" s="114"/>
      <c r="E5542" s="52"/>
      <c r="F5542" s="52"/>
      <c r="G5542" s="112"/>
      <c r="H5542" s="58"/>
    </row>
    <row r="5543" spans="2:8" x14ac:dyDescent="0.2">
      <c r="B5543" s="107"/>
      <c r="C5543" s="106"/>
      <c r="D5543" s="114"/>
      <c r="E5543" s="52"/>
      <c r="F5543" s="52"/>
      <c r="G5543" s="112"/>
      <c r="H5543" s="58"/>
    </row>
    <row r="5544" spans="2:8" x14ac:dyDescent="0.2">
      <c r="B5544" s="107"/>
      <c r="C5544" s="106"/>
      <c r="D5544" s="114"/>
      <c r="E5544" s="52"/>
      <c r="F5544" s="52"/>
      <c r="G5544" s="112"/>
      <c r="H5544" s="58"/>
    </row>
    <row r="5545" spans="2:8" x14ac:dyDescent="0.2">
      <c r="B5545" s="105"/>
      <c r="C5545" s="106"/>
      <c r="D5545" s="114"/>
      <c r="E5545" s="52"/>
      <c r="F5545" s="52"/>
      <c r="G5545" s="112"/>
      <c r="H5545" s="58"/>
    </row>
    <row r="5546" spans="2:8" x14ac:dyDescent="0.2">
      <c r="B5546" s="107"/>
      <c r="C5546" s="106"/>
      <c r="D5546" s="114"/>
      <c r="E5546" s="52"/>
      <c r="F5546" s="52"/>
      <c r="G5546" s="112"/>
      <c r="H5546" s="58"/>
    </row>
    <row r="5547" spans="2:8" x14ac:dyDescent="0.2">
      <c r="B5547" s="107"/>
      <c r="C5547" s="106"/>
      <c r="D5547" s="114"/>
      <c r="E5547" s="52"/>
      <c r="F5547" s="52"/>
      <c r="G5547" s="112"/>
      <c r="H5547" s="58"/>
    </row>
    <row r="5548" spans="2:8" x14ac:dyDescent="0.2">
      <c r="B5548" s="107"/>
      <c r="C5548" s="106"/>
      <c r="D5548" s="114"/>
      <c r="E5548" s="52"/>
      <c r="F5548" s="52"/>
      <c r="G5548" s="112"/>
      <c r="H5548" s="58"/>
    </row>
    <row r="5549" spans="2:8" x14ac:dyDescent="0.2">
      <c r="B5549" s="107"/>
      <c r="C5549" s="106"/>
      <c r="D5549" s="114"/>
      <c r="E5549" s="52"/>
      <c r="F5549" s="52"/>
      <c r="G5549" s="112"/>
      <c r="H5549" s="58"/>
    </row>
    <row r="5550" spans="2:8" x14ac:dyDescent="0.2">
      <c r="B5550" s="107"/>
      <c r="C5550" s="106"/>
      <c r="D5550" s="114"/>
      <c r="E5550" s="52"/>
      <c r="F5550" s="52"/>
      <c r="G5550" s="112"/>
      <c r="H5550" s="58"/>
    </row>
    <row r="5551" spans="2:8" x14ac:dyDescent="0.2">
      <c r="B5551" s="105"/>
      <c r="C5551" s="106"/>
      <c r="D5551" s="114"/>
      <c r="E5551" s="52"/>
      <c r="F5551" s="52"/>
      <c r="G5551" s="112"/>
      <c r="H5551" s="58"/>
    </row>
    <row r="5552" spans="2:8" x14ac:dyDescent="0.2">
      <c r="B5552" s="107"/>
      <c r="C5552" s="106"/>
      <c r="D5552" s="114"/>
      <c r="E5552" s="52"/>
      <c r="F5552" s="52"/>
      <c r="G5552" s="112"/>
      <c r="H5552" s="58"/>
    </row>
    <row r="5553" spans="2:8" x14ac:dyDescent="0.2">
      <c r="B5553" s="107"/>
      <c r="C5553" s="106"/>
      <c r="D5553" s="114"/>
      <c r="E5553" s="52"/>
      <c r="F5553" s="52"/>
      <c r="G5553" s="112"/>
      <c r="H5553" s="58"/>
    </row>
    <row r="5554" spans="2:8" x14ac:dyDescent="0.2">
      <c r="B5554" s="105"/>
      <c r="C5554" s="106"/>
      <c r="D5554" s="114"/>
      <c r="E5554" s="52"/>
      <c r="F5554" s="52"/>
      <c r="G5554" s="112"/>
      <c r="H5554" s="58"/>
    </row>
    <row r="5555" spans="2:8" x14ac:dyDescent="0.2">
      <c r="B5555" s="107"/>
      <c r="C5555" s="106"/>
      <c r="D5555" s="114"/>
      <c r="E5555" s="52"/>
      <c r="F5555" s="52"/>
      <c r="G5555" s="112"/>
      <c r="H5555" s="58"/>
    </row>
    <row r="5556" spans="2:8" x14ac:dyDescent="0.2">
      <c r="B5556" s="107"/>
      <c r="C5556" s="106"/>
      <c r="D5556" s="114"/>
      <c r="E5556" s="52"/>
      <c r="F5556" s="52"/>
      <c r="G5556" s="112"/>
      <c r="H5556" s="58"/>
    </row>
    <row r="5557" spans="2:8" x14ac:dyDescent="0.2">
      <c r="B5557" s="105"/>
      <c r="C5557" s="106"/>
      <c r="D5557" s="114"/>
      <c r="E5557" s="52"/>
      <c r="F5557" s="52"/>
      <c r="G5557" s="112"/>
      <c r="H5557" s="58"/>
    </row>
    <row r="5558" spans="2:8" x14ac:dyDescent="0.2">
      <c r="B5558" s="107"/>
      <c r="C5558" s="106"/>
      <c r="D5558" s="114"/>
      <c r="E5558" s="52"/>
      <c r="F5558" s="52"/>
      <c r="G5558" s="112"/>
      <c r="H5558" s="58"/>
    </row>
    <row r="5559" spans="2:8" x14ac:dyDescent="0.2">
      <c r="B5559" s="107"/>
      <c r="C5559" s="106"/>
      <c r="D5559" s="114"/>
      <c r="E5559" s="52"/>
      <c r="F5559" s="52"/>
      <c r="G5559" s="112"/>
      <c r="H5559" s="58"/>
    </row>
    <row r="5560" spans="2:8" x14ac:dyDescent="0.2">
      <c r="B5560" s="105"/>
      <c r="C5560" s="106"/>
      <c r="D5560" s="114"/>
      <c r="E5560" s="52"/>
      <c r="F5560" s="52"/>
      <c r="G5560" s="112"/>
      <c r="H5560" s="58"/>
    </row>
    <row r="5561" spans="2:8" x14ac:dyDescent="0.2">
      <c r="B5561" s="107"/>
      <c r="C5561" s="106"/>
      <c r="D5561" s="114"/>
      <c r="E5561" s="52"/>
      <c r="F5561" s="52"/>
      <c r="G5561" s="112"/>
      <c r="H5561" s="58"/>
    </row>
    <row r="5562" spans="2:8" x14ac:dyDescent="0.2">
      <c r="B5562" s="107"/>
      <c r="C5562" s="106"/>
      <c r="D5562" s="114"/>
      <c r="E5562" s="52"/>
      <c r="F5562" s="52"/>
      <c r="G5562" s="112"/>
      <c r="H5562" s="58"/>
    </row>
    <row r="5563" spans="2:8" x14ac:dyDescent="0.2">
      <c r="B5563" s="105"/>
      <c r="C5563" s="106"/>
      <c r="D5563" s="114"/>
      <c r="E5563" s="52"/>
      <c r="F5563" s="52"/>
      <c r="G5563" s="112"/>
      <c r="H5563" s="58"/>
    </row>
    <row r="5564" spans="2:8" x14ac:dyDescent="0.2">
      <c r="B5564" s="107"/>
      <c r="C5564" s="106"/>
      <c r="D5564" s="114"/>
      <c r="E5564" s="52"/>
      <c r="F5564" s="52"/>
      <c r="G5564" s="112"/>
      <c r="H5564" s="58"/>
    </row>
    <row r="5565" spans="2:8" x14ac:dyDescent="0.2">
      <c r="B5565" s="107"/>
      <c r="C5565" s="106"/>
      <c r="D5565" s="114"/>
      <c r="E5565" s="52"/>
      <c r="F5565" s="52"/>
      <c r="G5565" s="112"/>
      <c r="H5565" s="58"/>
    </row>
    <row r="5566" spans="2:8" x14ac:dyDescent="0.2">
      <c r="B5566" s="107"/>
      <c r="C5566" s="106"/>
      <c r="D5566" s="114"/>
      <c r="E5566" s="52"/>
      <c r="F5566" s="52"/>
      <c r="G5566" s="112"/>
      <c r="H5566" s="58"/>
    </row>
    <row r="5567" spans="2:8" x14ac:dyDescent="0.2">
      <c r="B5567" s="107"/>
      <c r="C5567" s="106"/>
      <c r="D5567" s="114"/>
      <c r="E5567" s="52"/>
      <c r="F5567" s="52"/>
      <c r="G5567" s="112"/>
      <c r="H5567" s="58"/>
    </row>
    <row r="5568" spans="2:8" x14ac:dyDescent="0.2">
      <c r="B5568" s="105"/>
      <c r="C5568" s="106"/>
      <c r="D5568" s="114"/>
      <c r="E5568" s="52"/>
      <c r="F5568" s="52"/>
      <c r="G5568" s="112"/>
      <c r="H5568" s="58"/>
    </row>
    <row r="5569" spans="2:8" x14ac:dyDescent="0.2">
      <c r="B5569" s="107"/>
      <c r="C5569" s="106"/>
      <c r="D5569" s="114"/>
      <c r="E5569" s="52"/>
      <c r="F5569" s="52"/>
      <c r="G5569" s="112"/>
      <c r="H5569" s="58"/>
    </row>
    <row r="5570" spans="2:8" x14ac:dyDescent="0.2">
      <c r="B5570" s="107"/>
      <c r="C5570" s="106"/>
      <c r="D5570" s="114"/>
      <c r="E5570" s="52"/>
      <c r="F5570" s="52"/>
      <c r="G5570" s="112"/>
      <c r="H5570" s="58"/>
    </row>
    <row r="5571" spans="2:8" x14ac:dyDescent="0.2">
      <c r="B5571" s="105"/>
      <c r="C5571" s="106"/>
      <c r="D5571" s="114"/>
      <c r="E5571" s="52"/>
      <c r="F5571" s="52"/>
      <c r="G5571" s="112"/>
      <c r="H5571" s="58"/>
    </row>
    <row r="5572" spans="2:8" x14ac:dyDescent="0.2">
      <c r="B5572" s="107"/>
      <c r="C5572" s="106"/>
      <c r="D5572" s="114"/>
      <c r="E5572" s="52"/>
      <c r="F5572" s="52"/>
      <c r="G5572" s="112"/>
      <c r="H5572" s="58"/>
    </row>
    <row r="5573" spans="2:8" x14ac:dyDescent="0.2">
      <c r="B5573" s="107"/>
      <c r="C5573" s="106"/>
      <c r="D5573" s="114"/>
      <c r="E5573" s="52"/>
      <c r="F5573" s="52"/>
      <c r="G5573" s="112"/>
      <c r="H5573" s="58"/>
    </row>
    <row r="5574" spans="2:8" x14ac:dyDescent="0.2">
      <c r="B5574" s="105"/>
      <c r="C5574" s="106"/>
      <c r="D5574" s="114"/>
      <c r="E5574" s="52"/>
      <c r="F5574" s="52"/>
      <c r="G5574" s="112"/>
      <c r="H5574" s="58"/>
    </row>
    <row r="5575" spans="2:8" x14ac:dyDescent="0.2">
      <c r="B5575" s="107"/>
      <c r="C5575" s="106"/>
      <c r="D5575" s="114"/>
      <c r="E5575" s="52"/>
      <c r="F5575" s="52"/>
      <c r="G5575" s="112"/>
      <c r="H5575" s="58"/>
    </row>
    <row r="5576" spans="2:8" x14ac:dyDescent="0.2">
      <c r="B5576" s="107"/>
      <c r="C5576" s="106"/>
      <c r="D5576" s="114"/>
      <c r="E5576" s="52"/>
      <c r="F5576" s="52"/>
      <c r="G5576" s="112"/>
      <c r="H5576" s="58"/>
    </row>
    <row r="5577" spans="2:8" x14ac:dyDescent="0.2">
      <c r="B5577" s="107"/>
      <c r="C5577" s="106"/>
      <c r="D5577" s="114"/>
      <c r="E5577" s="52"/>
      <c r="F5577" s="52"/>
      <c r="G5577" s="112"/>
      <c r="H5577" s="58"/>
    </row>
    <row r="5578" spans="2:8" x14ac:dyDescent="0.2">
      <c r="B5578" s="107"/>
      <c r="C5578" s="106"/>
      <c r="D5578" s="114"/>
      <c r="E5578" s="52"/>
      <c r="F5578" s="52"/>
      <c r="G5578" s="112"/>
      <c r="H5578" s="58"/>
    </row>
    <row r="5579" spans="2:8" x14ac:dyDescent="0.2">
      <c r="B5579" s="107"/>
      <c r="C5579" s="106"/>
      <c r="D5579" s="114"/>
      <c r="E5579" s="52"/>
      <c r="F5579" s="52"/>
      <c r="G5579" s="112"/>
      <c r="H5579" s="58"/>
    </row>
    <row r="5580" spans="2:8" x14ac:dyDescent="0.2">
      <c r="B5580" s="107"/>
      <c r="C5580" s="106"/>
      <c r="D5580" s="114"/>
      <c r="E5580" s="52"/>
      <c r="F5580" s="52"/>
      <c r="G5580" s="112"/>
      <c r="H5580" s="58"/>
    </row>
    <row r="5581" spans="2:8" x14ac:dyDescent="0.2">
      <c r="B5581" s="107"/>
      <c r="C5581" s="106"/>
      <c r="D5581" s="114"/>
      <c r="E5581" s="52"/>
      <c r="F5581" s="52"/>
      <c r="G5581" s="112"/>
      <c r="H5581" s="58"/>
    </row>
    <row r="5582" spans="2:8" x14ac:dyDescent="0.2">
      <c r="B5582" s="107"/>
      <c r="C5582" s="106"/>
      <c r="D5582" s="114"/>
      <c r="E5582" s="52"/>
      <c r="F5582" s="52"/>
      <c r="G5582" s="112"/>
      <c r="H5582" s="58"/>
    </row>
    <row r="5583" spans="2:8" x14ac:dyDescent="0.2">
      <c r="B5583" s="107"/>
      <c r="C5583" s="106"/>
      <c r="D5583" s="114"/>
      <c r="E5583" s="52"/>
      <c r="F5583" s="52"/>
      <c r="G5583" s="112"/>
      <c r="H5583" s="58"/>
    </row>
    <row r="5584" spans="2:8" x14ac:dyDescent="0.2">
      <c r="B5584" s="107"/>
      <c r="C5584" s="106"/>
      <c r="D5584" s="114"/>
      <c r="E5584" s="52"/>
      <c r="F5584" s="52"/>
      <c r="G5584" s="112"/>
      <c r="H5584" s="58"/>
    </row>
    <row r="5585" spans="2:8" x14ac:dyDescent="0.2">
      <c r="B5585" s="107"/>
      <c r="C5585" s="106"/>
      <c r="D5585" s="114"/>
      <c r="E5585" s="52"/>
      <c r="F5585" s="52"/>
      <c r="G5585" s="112"/>
      <c r="H5585" s="58"/>
    </row>
    <row r="5586" spans="2:8" x14ac:dyDescent="0.2">
      <c r="B5586" s="107"/>
      <c r="C5586" s="106"/>
      <c r="D5586" s="114"/>
      <c r="E5586" s="52"/>
      <c r="F5586" s="52"/>
      <c r="G5586" s="112"/>
      <c r="H5586" s="58"/>
    </row>
    <row r="5587" spans="2:8" x14ac:dyDescent="0.2">
      <c r="B5587" s="107"/>
      <c r="C5587" s="106"/>
      <c r="D5587" s="114"/>
      <c r="E5587" s="52"/>
      <c r="F5587" s="52"/>
      <c r="G5587" s="112"/>
      <c r="H5587" s="58"/>
    </row>
    <row r="5588" spans="2:8" x14ac:dyDescent="0.2">
      <c r="B5588" s="107"/>
      <c r="C5588" s="106"/>
      <c r="D5588" s="114"/>
      <c r="E5588" s="52"/>
      <c r="F5588" s="52"/>
      <c r="G5588" s="112"/>
      <c r="H5588" s="58"/>
    </row>
    <row r="5589" spans="2:8" x14ac:dyDescent="0.2">
      <c r="B5589" s="107"/>
      <c r="C5589" s="106"/>
      <c r="D5589" s="114"/>
      <c r="E5589" s="52"/>
      <c r="F5589" s="52"/>
      <c r="G5589" s="112"/>
      <c r="H5589" s="58"/>
    </row>
    <row r="5590" spans="2:8" x14ac:dyDescent="0.2">
      <c r="B5590" s="107"/>
      <c r="C5590" s="106"/>
      <c r="D5590" s="114"/>
      <c r="E5590" s="52"/>
      <c r="F5590" s="52"/>
      <c r="G5590" s="112"/>
      <c r="H5590" s="58"/>
    </row>
    <row r="5591" spans="2:8" x14ac:dyDescent="0.2">
      <c r="B5591" s="107"/>
      <c r="C5591" s="106"/>
      <c r="D5591" s="114"/>
      <c r="E5591" s="52"/>
      <c r="F5591" s="52"/>
      <c r="G5591" s="112"/>
      <c r="H5591" s="58"/>
    </row>
    <row r="5592" spans="2:8" x14ac:dyDescent="0.2">
      <c r="B5592" s="107"/>
      <c r="C5592" s="106"/>
      <c r="D5592" s="114"/>
      <c r="E5592" s="52"/>
      <c r="F5592" s="52"/>
      <c r="G5592" s="112"/>
      <c r="H5592" s="58"/>
    </row>
    <row r="5593" spans="2:8" x14ac:dyDescent="0.2">
      <c r="B5593" s="107"/>
      <c r="C5593" s="106"/>
      <c r="D5593" s="114"/>
      <c r="E5593" s="52"/>
      <c r="F5593" s="52"/>
      <c r="G5593" s="112"/>
      <c r="H5593" s="58"/>
    </row>
    <row r="5594" spans="2:8" x14ac:dyDescent="0.2">
      <c r="B5594" s="107"/>
      <c r="C5594" s="106"/>
      <c r="D5594" s="114"/>
      <c r="E5594" s="52"/>
      <c r="F5594" s="52"/>
      <c r="G5594" s="112"/>
      <c r="H5594" s="58"/>
    </row>
    <row r="5595" spans="2:8" x14ac:dyDescent="0.2">
      <c r="B5595" s="105"/>
      <c r="C5595" s="106"/>
      <c r="D5595" s="114"/>
      <c r="E5595" s="52"/>
      <c r="F5595" s="52"/>
      <c r="G5595" s="112"/>
      <c r="H5595" s="58"/>
    </row>
    <row r="5596" spans="2:8" x14ac:dyDescent="0.2">
      <c r="B5596" s="107"/>
      <c r="C5596" s="106"/>
      <c r="D5596" s="114"/>
      <c r="E5596" s="52"/>
      <c r="F5596" s="52"/>
      <c r="G5596" s="112"/>
      <c r="H5596" s="58"/>
    </row>
    <row r="5597" spans="2:8" x14ac:dyDescent="0.2">
      <c r="B5597" s="107"/>
      <c r="C5597" s="106"/>
      <c r="D5597" s="114"/>
      <c r="E5597" s="52"/>
      <c r="F5597" s="52"/>
      <c r="G5597" s="112"/>
      <c r="H5597" s="58"/>
    </row>
    <row r="5598" spans="2:8" x14ac:dyDescent="0.2">
      <c r="B5598" s="107"/>
      <c r="C5598" s="106"/>
      <c r="D5598" s="114"/>
      <c r="E5598" s="52"/>
      <c r="F5598" s="52"/>
      <c r="G5598" s="112"/>
      <c r="H5598" s="58"/>
    </row>
    <row r="5599" spans="2:8" x14ac:dyDescent="0.2">
      <c r="B5599" s="107"/>
      <c r="C5599" s="106"/>
      <c r="D5599" s="114"/>
      <c r="E5599" s="52"/>
      <c r="F5599" s="52"/>
      <c r="G5599" s="112"/>
      <c r="H5599" s="58"/>
    </row>
    <row r="5600" spans="2:8" x14ac:dyDescent="0.2">
      <c r="B5600" s="107"/>
      <c r="C5600" s="106"/>
      <c r="D5600" s="114"/>
      <c r="E5600" s="52"/>
      <c r="F5600" s="52"/>
      <c r="G5600" s="112"/>
      <c r="H5600" s="58"/>
    </row>
    <row r="5601" spans="2:8" x14ac:dyDescent="0.2">
      <c r="B5601" s="107"/>
      <c r="C5601" s="106"/>
      <c r="D5601" s="114"/>
      <c r="E5601" s="52"/>
      <c r="F5601" s="52"/>
      <c r="G5601" s="112"/>
      <c r="H5601" s="58"/>
    </row>
    <row r="5602" spans="2:8" x14ac:dyDescent="0.2">
      <c r="B5602" s="107"/>
      <c r="C5602" s="106"/>
      <c r="D5602" s="114"/>
      <c r="E5602" s="52"/>
      <c r="F5602" s="52"/>
      <c r="G5602" s="112"/>
      <c r="H5602" s="58"/>
    </row>
    <row r="5603" spans="2:8" x14ac:dyDescent="0.2">
      <c r="B5603" s="107"/>
      <c r="C5603" s="106"/>
      <c r="D5603" s="114"/>
      <c r="E5603" s="52"/>
      <c r="F5603" s="52"/>
      <c r="G5603" s="112"/>
      <c r="H5603" s="58"/>
    </row>
    <row r="5604" spans="2:8" x14ac:dyDescent="0.2">
      <c r="B5604" s="107"/>
      <c r="C5604" s="106"/>
      <c r="D5604" s="114"/>
      <c r="E5604" s="52"/>
      <c r="F5604" s="52"/>
      <c r="G5604" s="112"/>
      <c r="H5604" s="58"/>
    </row>
    <row r="5605" spans="2:8" x14ac:dyDescent="0.2">
      <c r="B5605" s="105"/>
      <c r="C5605" s="106"/>
      <c r="D5605" s="114"/>
      <c r="E5605" s="52"/>
      <c r="F5605" s="52"/>
      <c r="G5605" s="112"/>
      <c r="H5605" s="58"/>
    </row>
    <row r="5606" spans="2:8" x14ac:dyDescent="0.2">
      <c r="B5606" s="107"/>
      <c r="C5606" s="106"/>
      <c r="D5606" s="114"/>
      <c r="E5606" s="52"/>
      <c r="F5606" s="52"/>
      <c r="G5606" s="112"/>
      <c r="H5606" s="58"/>
    </row>
    <row r="5607" spans="2:8" x14ac:dyDescent="0.2">
      <c r="B5607" s="107"/>
      <c r="C5607" s="106"/>
      <c r="D5607" s="114"/>
      <c r="E5607" s="52"/>
      <c r="F5607" s="52"/>
      <c r="G5607" s="112"/>
      <c r="H5607" s="58"/>
    </row>
    <row r="5608" spans="2:8" x14ac:dyDescent="0.2">
      <c r="B5608" s="107"/>
      <c r="C5608" s="106"/>
      <c r="D5608" s="114"/>
      <c r="E5608" s="52"/>
      <c r="F5608" s="52"/>
      <c r="G5608" s="112"/>
      <c r="H5608" s="58"/>
    </row>
    <row r="5609" spans="2:8" x14ac:dyDescent="0.2">
      <c r="B5609" s="107"/>
      <c r="C5609" s="106"/>
      <c r="D5609" s="114"/>
      <c r="E5609" s="52"/>
      <c r="F5609" s="52"/>
      <c r="G5609" s="112"/>
      <c r="H5609" s="58"/>
    </row>
    <row r="5610" spans="2:8" x14ac:dyDescent="0.2">
      <c r="B5610" s="107"/>
      <c r="C5610" s="106"/>
      <c r="D5610" s="114"/>
      <c r="E5610" s="52"/>
      <c r="F5610" s="52"/>
      <c r="G5610" s="112"/>
      <c r="H5610" s="58"/>
    </row>
    <row r="5611" spans="2:8" x14ac:dyDescent="0.2">
      <c r="B5611" s="107"/>
      <c r="C5611" s="106"/>
      <c r="D5611" s="114"/>
      <c r="E5611" s="52"/>
      <c r="F5611" s="52"/>
      <c r="G5611" s="112"/>
      <c r="H5611" s="58"/>
    </row>
    <row r="5612" spans="2:8" x14ac:dyDescent="0.2">
      <c r="B5612" s="107"/>
      <c r="C5612" s="106"/>
      <c r="D5612" s="114"/>
      <c r="E5612" s="52"/>
      <c r="F5612" s="52"/>
      <c r="G5612" s="112"/>
      <c r="H5612" s="58"/>
    </row>
    <row r="5613" spans="2:8" x14ac:dyDescent="0.2">
      <c r="B5613" s="105"/>
      <c r="C5613" s="106"/>
      <c r="D5613" s="114"/>
      <c r="E5613" s="52"/>
      <c r="F5613" s="52"/>
      <c r="G5613" s="112"/>
      <c r="H5613" s="58"/>
    </row>
    <row r="5614" spans="2:8" x14ac:dyDescent="0.2">
      <c r="B5614" s="107"/>
      <c r="C5614" s="106"/>
      <c r="D5614" s="114"/>
      <c r="E5614" s="52"/>
      <c r="F5614" s="52"/>
      <c r="G5614" s="112"/>
      <c r="H5614" s="58"/>
    </row>
    <row r="5615" spans="2:8" x14ac:dyDescent="0.2">
      <c r="B5615" s="107"/>
      <c r="C5615" s="106"/>
      <c r="D5615" s="114"/>
      <c r="E5615" s="52"/>
      <c r="F5615" s="52"/>
      <c r="G5615" s="112"/>
      <c r="H5615" s="58"/>
    </row>
    <row r="5616" spans="2:8" x14ac:dyDescent="0.2">
      <c r="B5616" s="107"/>
      <c r="C5616" s="106"/>
      <c r="D5616" s="114"/>
      <c r="E5616" s="52"/>
      <c r="F5616" s="52"/>
      <c r="G5616" s="112"/>
      <c r="H5616" s="58"/>
    </row>
    <row r="5617" spans="2:8" x14ac:dyDescent="0.2">
      <c r="B5617" s="107"/>
      <c r="C5617" s="106"/>
      <c r="D5617" s="114"/>
      <c r="E5617" s="52"/>
      <c r="F5617" s="52"/>
      <c r="G5617" s="112"/>
      <c r="H5617" s="58"/>
    </row>
    <row r="5618" spans="2:8" x14ac:dyDescent="0.2">
      <c r="B5618" s="107"/>
      <c r="C5618" s="106"/>
      <c r="D5618" s="114"/>
      <c r="E5618" s="52"/>
      <c r="F5618" s="52"/>
      <c r="G5618" s="112"/>
      <c r="H5618" s="58"/>
    </row>
    <row r="5619" spans="2:8" x14ac:dyDescent="0.2">
      <c r="B5619" s="105"/>
      <c r="C5619" s="106"/>
      <c r="D5619" s="114"/>
      <c r="E5619" s="52"/>
      <c r="F5619" s="52"/>
      <c r="G5619" s="112"/>
      <c r="H5619" s="58"/>
    </row>
    <row r="5620" spans="2:8" x14ac:dyDescent="0.2">
      <c r="B5620" s="107"/>
      <c r="C5620" s="106"/>
      <c r="D5620" s="114"/>
      <c r="E5620" s="52"/>
      <c r="F5620" s="52"/>
      <c r="G5620" s="112"/>
      <c r="H5620" s="58"/>
    </row>
    <row r="5621" spans="2:8" x14ac:dyDescent="0.2">
      <c r="B5621" s="107"/>
      <c r="C5621" s="106"/>
      <c r="D5621" s="114"/>
      <c r="E5621" s="52"/>
      <c r="F5621" s="52"/>
      <c r="G5621" s="112"/>
      <c r="H5621" s="58"/>
    </row>
    <row r="5622" spans="2:8" x14ac:dyDescent="0.2">
      <c r="B5622" s="107"/>
      <c r="C5622" s="106"/>
      <c r="D5622" s="114"/>
      <c r="E5622" s="52"/>
      <c r="F5622" s="52"/>
      <c r="G5622" s="112"/>
      <c r="H5622" s="58"/>
    </row>
    <row r="5623" spans="2:8" x14ac:dyDescent="0.2">
      <c r="B5623" s="107"/>
      <c r="C5623" s="106"/>
      <c r="D5623" s="114"/>
      <c r="E5623" s="52"/>
      <c r="F5623" s="52"/>
      <c r="G5623" s="112"/>
      <c r="H5623" s="58"/>
    </row>
    <row r="5624" spans="2:8" x14ac:dyDescent="0.2">
      <c r="B5624" s="107"/>
      <c r="C5624" s="106"/>
      <c r="D5624" s="114"/>
      <c r="E5624" s="52"/>
      <c r="F5624" s="52"/>
      <c r="G5624" s="112"/>
      <c r="H5624" s="58"/>
    </row>
    <row r="5625" spans="2:8" x14ac:dyDescent="0.2">
      <c r="B5625" s="107"/>
      <c r="C5625" s="106"/>
      <c r="D5625" s="114"/>
      <c r="E5625" s="52"/>
      <c r="F5625" s="52"/>
      <c r="G5625" s="112"/>
      <c r="H5625" s="58"/>
    </row>
    <row r="5626" spans="2:8" x14ac:dyDescent="0.2">
      <c r="B5626" s="107"/>
      <c r="C5626" s="106"/>
      <c r="D5626" s="114"/>
      <c r="E5626" s="52"/>
      <c r="F5626" s="52"/>
      <c r="G5626" s="112"/>
      <c r="H5626" s="58"/>
    </row>
    <row r="5627" spans="2:8" x14ac:dyDescent="0.2">
      <c r="B5627" s="107"/>
      <c r="C5627" s="106"/>
      <c r="D5627" s="114"/>
      <c r="E5627" s="52"/>
      <c r="F5627" s="52"/>
      <c r="G5627" s="112"/>
      <c r="H5627" s="58"/>
    </row>
    <row r="5628" spans="2:8" x14ac:dyDescent="0.2">
      <c r="B5628" s="107"/>
      <c r="C5628" s="106"/>
      <c r="D5628" s="114"/>
      <c r="E5628" s="52"/>
      <c r="F5628" s="52"/>
      <c r="G5628" s="112"/>
      <c r="H5628" s="58"/>
    </row>
    <row r="5629" spans="2:8" x14ac:dyDescent="0.2">
      <c r="B5629" s="107"/>
      <c r="C5629" s="106"/>
      <c r="D5629" s="114"/>
      <c r="E5629" s="52"/>
      <c r="F5629" s="52"/>
      <c r="G5629" s="112"/>
      <c r="H5629" s="58"/>
    </row>
    <row r="5630" spans="2:8" x14ac:dyDescent="0.2">
      <c r="B5630" s="107"/>
      <c r="C5630" s="106"/>
      <c r="D5630" s="114"/>
      <c r="E5630" s="52"/>
      <c r="F5630" s="52"/>
      <c r="G5630" s="112"/>
      <c r="H5630" s="58"/>
    </row>
    <row r="5631" spans="2:8" x14ac:dyDescent="0.2">
      <c r="B5631" s="107"/>
      <c r="C5631" s="106"/>
      <c r="D5631" s="114"/>
      <c r="E5631" s="52"/>
      <c r="F5631" s="52"/>
      <c r="G5631" s="112"/>
      <c r="H5631" s="58"/>
    </row>
    <row r="5632" spans="2:8" x14ac:dyDescent="0.2">
      <c r="B5632" s="105"/>
      <c r="C5632" s="106"/>
      <c r="D5632" s="114"/>
      <c r="E5632" s="52"/>
      <c r="F5632" s="52"/>
      <c r="G5632" s="112"/>
      <c r="H5632" s="58"/>
    </row>
    <row r="5633" spans="2:8" x14ac:dyDescent="0.2">
      <c r="B5633" s="107"/>
      <c r="C5633" s="106"/>
      <c r="D5633" s="114"/>
      <c r="E5633" s="52"/>
      <c r="F5633" s="52"/>
      <c r="G5633" s="112"/>
      <c r="H5633" s="58"/>
    </row>
    <row r="5634" spans="2:8" x14ac:dyDescent="0.2">
      <c r="B5634" s="107"/>
      <c r="C5634" s="106"/>
      <c r="D5634" s="114"/>
      <c r="E5634" s="52"/>
      <c r="F5634" s="52"/>
      <c r="G5634" s="112"/>
      <c r="H5634" s="58"/>
    </row>
    <row r="5635" spans="2:8" x14ac:dyDescent="0.2">
      <c r="B5635" s="107"/>
      <c r="C5635" s="106"/>
      <c r="D5635" s="114"/>
      <c r="E5635" s="52"/>
      <c r="F5635" s="52"/>
      <c r="G5635" s="112"/>
      <c r="H5635" s="58"/>
    </row>
    <row r="5636" spans="2:8" x14ac:dyDescent="0.2">
      <c r="B5636" s="107"/>
      <c r="C5636" s="106"/>
      <c r="D5636" s="114"/>
      <c r="E5636" s="52"/>
      <c r="F5636" s="52"/>
      <c r="G5636" s="112"/>
      <c r="H5636" s="58"/>
    </row>
    <row r="5637" spans="2:8" x14ac:dyDescent="0.2">
      <c r="B5637" s="107"/>
      <c r="C5637" s="106"/>
      <c r="D5637" s="114"/>
      <c r="E5637" s="52"/>
      <c r="F5637" s="52"/>
      <c r="G5637" s="112"/>
      <c r="H5637" s="58"/>
    </row>
    <row r="5638" spans="2:8" x14ac:dyDescent="0.2">
      <c r="B5638" s="107"/>
      <c r="C5638" s="106"/>
      <c r="D5638" s="114"/>
      <c r="E5638" s="52"/>
      <c r="F5638" s="52"/>
      <c r="G5638" s="112"/>
      <c r="H5638" s="58"/>
    </row>
    <row r="5639" spans="2:8" x14ac:dyDescent="0.2">
      <c r="B5639" s="105"/>
      <c r="C5639" s="106"/>
      <c r="D5639" s="114"/>
      <c r="E5639" s="52"/>
      <c r="F5639" s="52"/>
      <c r="G5639" s="112"/>
      <c r="H5639" s="58"/>
    </row>
    <row r="5640" spans="2:8" x14ac:dyDescent="0.2">
      <c r="B5640" s="107"/>
      <c r="C5640" s="106"/>
      <c r="D5640" s="114"/>
      <c r="E5640" s="52"/>
      <c r="F5640" s="52"/>
      <c r="G5640" s="112"/>
      <c r="H5640" s="58"/>
    </row>
    <row r="5641" spans="2:8" x14ac:dyDescent="0.2">
      <c r="B5641" s="107"/>
      <c r="C5641" s="106"/>
      <c r="D5641" s="114"/>
      <c r="E5641" s="52"/>
      <c r="F5641" s="52"/>
      <c r="G5641" s="112"/>
      <c r="H5641" s="58"/>
    </row>
    <row r="5642" spans="2:8" x14ac:dyDescent="0.2">
      <c r="B5642" s="107"/>
      <c r="C5642" s="106"/>
      <c r="D5642" s="114"/>
      <c r="E5642" s="52"/>
      <c r="F5642" s="52"/>
      <c r="G5642" s="112"/>
      <c r="H5642" s="58"/>
    </row>
    <row r="5643" spans="2:8" x14ac:dyDescent="0.2">
      <c r="B5643" s="107"/>
      <c r="C5643" s="106"/>
      <c r="D5643" s="114"/>
      <c r="E5643" s="52"/>
      <c r="F5643" s="52"/>
      <c r="G5643" s="112"/>
      <c r="H5643" s="58"/>
    </row>
    <row r="5644" spans="2:8" x14ac:dyDescent="0.2">
      <c r="B5644" s="107"/>
      <c r="C5644" s="106"/>
      <c r="D5644" s="114"/>
      <c r="E5644" s="52"/>
      <c r="F5644" s="52"/>
      <c r="G5644" s="112"/>
      <c r="H5644" s="58"/>
    </row>
    <row r="5645" spans="2:8" x14ac:dyDescent="0.2">
      <c r="B5645" s="107"/>
      <c r="C5645" s="106"/>
      <c r="D5645" s="114"/>
      <c r="E5645" s="52"/>
      <c r="F5645" s="52"/>
      <c r="G5645" s="112"/>
      <c r="H5645" s="58"/>
    </row>
    <row r="5646" spans="2:8" x14ac:dyDescent="0.2">
      <c r="B5646" s="107"/>
      <c r="C5646" s="106"/>
      <c r="D5646" s="114"/>
      <c r="E5646" s="52"/>
      <c r="F5646" s="52"/>
      <c r="G5646" s="112"/>
      <c r="H5646" s="58"/>
    </row>
    <row r="5647" spans="2:8" x14ac:dyDescent="0.2">
      <c r="B5647" s="107"/>
      <c r="C5647" s="106"/>
      <c r="D5647" s="114"/>
      <c r="E5647" s="52"/>
      <c r="F5647" s="52"/>
      <c r="G5647" s="112"/>
      <c r="H5647" s="58"/>
    </row>
    <row r="5648" spans="2:8" x14ac:dyDescent="0.2">
      <c r="B5648" s="107"/>
      <c r="C5648" s="106"/>
      <c r="D5648" s="114"/>
      <c r="E5648" s="52"/>
      <c r="F5648" s="52"/>
      <c r="G5648" s="112"/>
      <c r="H5648" s="58"/>
    </row>
    <row r="5649" spans="2:8" x14ac:dyDescent="0.2">
      <c r="B5649" s="107"/>
      <c r="C5649" s="106"/>
      <c r="D5649" s="114"/>
      <c r="E5649" s="52"/>
      <c r="F5649" s="52"/>
      <c r="G5649" s="112"/>
      <c r="H5649" s="58"/>
    </row>
    <row r="5650" spans="2:8" x14ac:dyDescent="0.2">
      <c r="B5650" s="107"/>
      <c r="C5650" s="106"/>
      <c r="D5650" s="114"/>
      <c r="E5650" s="52"/>
      <c r="F5650" s="52"/>
      <c r="G5650" s="112"/>
      <c r="H5650" s="58"/>
    </row>
    <row r="5651" spans="2:8" x14ac:dyDescent="0.2">
      <c r="B5651" s="107"/>
      <c r="C5651" s="106"/>
      <c r="D5651" s="114"/>
      <c r="E5651" s="52"/>
      <c r="F5651" s="52"/>
      <c r="G5651" s="112"/>
      <c r="H5651" s="58"/>
    </row>
    <row r="5652" spans="2:8" x14ac:dyDescent="0.2">
      <c r="B5652" s="107"/>
      <c r="C5652" s="106"/>
      <c r="D5652" s="114"/>
      <c r="E5652" s="52"/>
      <c r="F5652" s="52"/>
      <c r="G5652" s="112"/>
      <c r="H5652" s="58"/>
    </row>
    <row r="5653" spans="2:8" x14ac:dyDescent="0.2">
      <c r="B5653" s="107"/>
      <c r="C5653" s="106"/>
      <c r="D5653" s="114"/>
      <c r="E5653" s="52"/>
      <c r="F5653" s="52"/>
      <c r="G5653" s="112"/>
      <c r="H5653" s="58"/>
    </row>
    <row r="5654" spans="2:8" x14ac:dyDescent="0.2">
      <c r="B5654" s="105"/>
      <c r="C5654" s="106"/>
      <c r="D5654" s="114"/>
      <c r="E5654" s="52"/>
      <c r="F5654" s="52"/>
      <c r="G5654" s="112"/>
      <c r="H5654" s="58"/>
    </row>
    <row r="5655" spans="2:8" x14ac:dyDescent="0.2">
      <c r="B5655" s="107"/>
      <c r="C5655" s="106"/>
      <c r="D5655" s="114"/>
      <c r="E5655" s="52"/>
      <c r="F5655" s="52"/>
      <c r="G5655" s="112"/>
      <c r="H5655" s="58"/>
    </row>
    <row r="5656" spans="2:8" x14ac:dyDescent="0.2">
      <c r="B5656" s="107"/>
      <c r="C5656" s="106"/>
      <c r="D5656" s="114"/>
      <c r="E5656" s="52"/>
      <c r="F5656" s="52"/>
      <c r="G5656" s="112"/>
      <c r="H5656" s="58"/>
    </row>
    <row r="5657" spans="2:8" x14ac:dyDescent="0.2">
      <c r="B5657" s="107"/>
      <c r="C5657" s="106"/>
      <c r="D5657" s="114"/>
      <c r="E5657" s="52"/>
      <c r="F5657" s="52"/>
      <c r="G5657" s="112"/>
      <c r="H5657" s="58"/>
    </row>
    <row r="5658" spans="2:8" x14ac:dyDescent="0.2">
      <c r="B5658" s="107"/>
      <c r="C5658" s="106"/>
      <c r="D5658" s="114"/>
      <c r="E5658" s="52"/>
      <c r="F5658" s="52"/>
      <c r="G5658" s="112"/>
      <c r="H5658" s="58"/>
    </row>
    <row r="5659" spans="2:8" x14ac:dyDescent="0.2">
      <c r="B5659" s="107"/>
      <c r="C5659" s="106"/>
      <c r="D5659" s="114"/>
      <c r="E5659" s="52"/>
      <c r="F5659" s="52"/>
      <c r="G5659" s="112"/>
      <c r="H5659" s="58"/>
    </row>
    <row r="5660" spans="2:8" x14ac:dyDescent="0.2">
      <c r="B5660" s="107"/>
      <c r="C5660" s="106"/>
      <c r="D5660" s="114"/>
      <c r="E5660" s="52"/>
      <c r="F5660" s="52"/>
      <c r="G5660" s="112"/>
      <c r="H5660" s="58"/>
    </row>
    <row r="5661" spans="2:8" x14ac:dyDescent="0.2">
      <c r="B5661" s="107"/>
      <c r="C5661" s="106"/>
      <c r="D5661" s="114"/>
      <c r="E5661" s="52"/>
      <c r="F5661" s="52"/>
      <c r="G5661" s="112"/>
      <c r="H5661" s="58"/>
    </row>
    <row r="5662" spans="2:8" x14ac:dyDescent="0.2">
      <c r="B5662" s="107"/>
      <c r="C5662" s="106"/>
      <c r="D5662" s="114"/>
      <c r="E5662" s="52"/>
      <c r="F5662" s="52"/>
      <c r="G5662" s="112"/>
      <c r="H5662" s="58"/>
    </row>
    <row r="5663" spans="2:8" x14ac:dyDescent="0.2">
      <c r="B5663" s="107"/>
      <c r="C5663" s="106"/>
      <c r="D5663" s="114"/>
      <c r="E5663" s="52"/>
      <c r="F5663" s="52"/>
      <c r="G5663" s="112"/>
      <c r="H5663" s="58"/>
    </row>
    <row r="5664" spans="2:8" x14ac:dyDescent="0.2">
      <c r="B5664" s="107"/>
      <c r="C5664" s="106"/>
      <c r="D5664" s="114"/>
      <c r="E5664" s="52"/>
      <c r="F5664" s="52"/>
      <c r="G5664" s="112"/>
      <c r="H5664" s="58"/>
    </row>
    <row r="5665" spans="2:8" x14ac:dyDescent="0.2">
      <c r="B5665" s="107"/>
      <c r="C5665" s="106"/>
      <c r="D5665" s="114"/>
      <c r="E5665" s="52"/>
      <c r="F5665" s="52"/>
      <c r="G5665" s="112"/>
      <c r="H5665" s="58"/>
    </row>
    <row r="5666" spans="2:8" x14ac:dyDescent="0.2">
      <c r="B5666" s="107"/>
      <c r="C5666" s="106"/>
      <c r="D5666" s="114"/>
      <c r="E5666" s="52"/>
      <c r="F5666" s="52"/>
      <c r="G5666" s="112"/>
      <c r="H5666" s="58"/>
    </row>
    <row r="5667" spans="2:8" x14ac:dyDescent="0.2">
      <c r="B5667" s="105"/>
      <c r="C5667" s="106"/>
      <c r="D5667" s="114"/>
      <c r="E5667" s="52"/>
      <c r="F5667" s="52"/>
      <c r="G5667" s="112"/>
      <c r="H5667" s="58"/>
    </row>
    <row r="5668" spans="2:8" x14ac:dyDescent="0.2">
      <c r="B5668" s="107"/>
      <c r="C5668" s="106"/>
      <c r="D5668" s="114"/>
      <c r="E5668" s="52"/>
      <c r="F5668" s="52"/>
      <c r="G5668" s="112"/>
      <c r="H5668" s="58"/>
    </row>
    <row r="5669" spans="2:8" x14ac:dyDescent="0.2">
      <c r="B5669" s="107"/>
      <c r="C5669" s="106"/>
      <c r="D5669" s="114"/>
      <c r="E5669" s="52"/>
      <c r="F5669" s="52"/>
      <c r="G5669" s="112"/>
      <c r="H5669" s="58"/>
    </row>
    <row r="5670" spans="2:8" x14ac:dyDescent="0.2">
      <c r="B5670" s="107"/>
      <c r="C5670" s="106"/>
      <c r="D5670" s="114"/>
      <c r="E5670" s="52"/>
      <c r="F5670" s="52"/>
      <c r="G5670" s="112"/>
      <c r="H5670" s="58"/>
    </row>
    <row r="5671" spans="2:8" x14ac:dyDescent="0.2">
      <c r="B5671" s="107"/>
      <c r="C5671" s="106"/>
      <c r="D5671" s="114"/>
      <c r="E5671" s="52"/>
      <c r="F5671" s="52"/>
      <c r="G5671" s="112"/>
      <c r="H5671" s="58"/>
    </row>
    <row r="5672" spans="2:8" x14ac:dyDescent="0.2">
      <c r="B5672" s="107"/>
      <c r="C5672" s="106"/>
      <c r="D5672" s="114"/>
      <c r="E5672" s="52"/>
      <c r="F5672" s="52"/>
      <c r="G5672" s="112"/>
      <c r="H5672" s="58"/>
    </row>
    <row r="5673" spans="2:8" x14ac:dyDescent="0.2">
      <c r="B5673" s="107"/>
      <c r="C5673" s="106"/>
      <c r="D5673" s="114"/>
      <c r="E5673" s="52"/>
      <c r="F5673" s="52"/>
      <c r="G5673" s="112"/>
      <c r="H5673" s="58"/>
    </row>
    <row r="5674" spans="2:8" x14ac:dyDescent="0.2">
      <c r="B5674" s="105"/>
      <c r="C5674" s="106"/>
      <c r="D5674" s="114"/>
      <c r="E5674" s="52"/>
      <c r="F5674" s="52"/>
      <c r="G5674" s="112"/>
      <c r="H5674" s="58"/>
    </row>
    <row r="5675" spans="2:8" x14ac:dyDescent="0.2">
      <c r="B5675" s="107"/>
      <c r="C5675" s="106"/>
      <c r="D5675" s="114"/>
      <c r="E5675" s="52"/>
      <c r="F5675" s="52"/>
      <c r="G5675" s="112"/>
      <c r="H5675" s="58"/>
    </row>
    <row r="5676" spans="2:8" x14ac:dyDescent="0.2">
      <c r="B5676" s="107"/>
      <c r="C5676" s="106"/>
      <c r="D5676" s="114"/>
      <c r="E5676" s="52"/>
      <c r="F5676" s="52"/>
      <c r="G5676" s="112"/>
      <c r="H5676" s="58"/>
    </row>
    <row r="5677" spans="2:8" x14ac:dyDescent="0.2">
      <c r="B5677" s="107"/>
      <c r="C5677" s="106"/>
      <c r="D5677" s="114"/>
      <c r="E5677" s="52"/>
      <c r="F5677" s="52"/>
      <c r="G5677" s="112"/>
      <c r="H5677" s="58"/>
    </row>
    <row r="5678" spans="2:8" x14ac:dyDescent="0.2">
      <c r="B5678" s="107"/>
      <c r="C5678" s="106"/>
      <c r="D5678" s="114"/>
      <c r="E5678" s="52"/>
      <c r="F5678" s="52"/>
      <c r="G5678" s="112"/>
      <c r="H5678" s="58"/>
    </row>
    <row r="5679" spans="2:8" x14ac:dyDescent="0.2">
      <c r="B5679" s="107"/>
      <c r="C5679" s="106"/>
      <c r="D5679" s="114"/>
      <c r="E5679" s="52"/>
      <c r="F5679" s="52"/>
      <c r="G5679" s="112"/>
      <c r="H5679" s="58"/>
    </row>
    <row r="5680" spans="2:8" x14ac:dyDescent="0.2">
      <c r="B5680" s="107"/>
      <c r="C5680" s="106"/>
      <c r="D5680" s="114"/>
      <c r="E5680" s="52"/>
      <c r="F5680" s="52"/>
      <c r="G5680" s="112"/>
      <c r="H5680" s="58"/>
    </row>
    <row r="5681" spans="2:8" x14ac:dyDescent="0.2">
      <c r="B5681" s="107"/>
      <c r="C5681" s="106"/>
      <c r="D5681" s="114"/>
      <c r="E5681" s="52"/>
      <c r="F5681" s="52"/>
      <c r="G5681" s="112"/>
      <c r="H5681" s="58"/>
    </row>
    <row r="5682" spans="2:8" x14ac:dyDescent="0.2">
      <c r="B5682" s="107"/>
      <c r="C5682" s="106"/>
      <c r="D5682" s="114"/>
      <c r="E5682" s="52"/>
      <c r="F5682" s="52"/>
      <c r="G5682" s="112"/>
      <c r="H5682" s="58"/>
    </row>
    <row r="5683" spans="2:8" x14ac:dyDescent="0.2">
      <c r="B5683" s="107"/>
      <c r="C5683" s="106"/>
      <c r="D5683" s="114"/>
      <c r="E5683" s="52"/>
      <c r="F5683" s="52"/>
      <c r="G5683" s="112"/>
      <c r="H5683" s="58"/>
    </row>
    <row r="5684" spans="2:8" x14ac:dyDescent="0.2">
      <c r="B5684" s="107"/>
      <c r="C5684" s="106"/>
      <c r="D5684" s="114"/>
      <c r="E5684" s="52"/>
      <c r="F5684" s="52"/>
      <c r="G5684" s="112"/>
      <c r="H5684" s="58"/>
    </row>
    <row r="5685" spans="2:8" x14ac:dyDescent="0.2">
      <c r="B5685" s="107"/>
      <c r="C5685" s="106"/>
      <c r="D5685" s="114"/>
      <c r="E5685" s="52"/>
      <c r="F5685" s="52"/>
      <c r="G5685" s="112"/>
      <c r="H5685" s="58"/>
    </row>
    <row r="5686" spans="2:8" x14ac:dyDescent="0.2">
      <c r="B5686" s="107"/>
      <c r="C5686" s="106"/>
      <c r="D5686" s="114"/>
      <c r="E5686" s="52"/>
      <c r="F5686" s="52"/>
      <c r="G5686" s="112"/>
      <c r="H5686" s="58"/>
    </row>
    <row r="5687" spans="2:8" x14ac:dyDescent="0.2">
      <c r="B5687" s="107"/>
      <c r="C5687" s="106"/>
      <c r="D5687" s="114"/>
      <c r="E5687" s="52"/>
      <c r="F5687" s="52"/>
      <c r="G5687" s="112"/>
      <c r="H5687" s="58"/>
    </row>
    <row r="5688" spans="2:8" x14ac:dyDescent="0.2">
      <c r="B5688" s="107"/>
      <c r="C5688" s="106"/>
      <c r="D5688" s="114"/>
      <c r="E5688" s="52"/>
      <c r="F5688" s="52"/>
      <c r="G5688" s="112"/>
      <c r="H5688" s="58"/>
    </row>
    <row r="5689" spans="2:8" x14ac:dyDescent="0.2">
      <c r="B5689" s="107"/>
      <c r="C5689" s="106"/>
      <c r="D5689" s="114"/>
      <c r="E5689" s="52"/>
      <c r="F5689" s="52"/>
      <c r="G5689" s="112"/>
      <c r="H5689" s="58"/>
    </row>
    <row r="5690" spans="2:8" x14ac:dyDescent="0.2">
      <c r="B5690" s="107"/>
      <c r="C5690" s="106"/>
      <c r="D5690" s="114"/>
      <c r="E5690" s="52"/>
      <c r="F5690" s="52"/>
      <c r="G5690" s="112"/>
      <c r="H5690" s="58"/>
    </row>
    <row r="5691" spans="2:8" x14ac:dyDescent="0.2">
      <c r="B5691" s="105"/>
      <c r="C5691" s="106"/>
      <c r="D5691" s="114"/>
      <c r="E5691" s="52"/>
      <c r="F5691" s="52"/>
      <c r="G5691" s="112"/>
      <c r="H5691" s="58"/>
    </row>
    <row r="5692" spans="2:8" x14ac:dyDescent="0.2">
      <c r="B5692" s="107"/>
      <c r="C5692" s="106"/>
      <c r="D5692" s="114"/>
      <c r="E5692" s="52"/>
      <c r="F5692" s="52"/>
      <c r="G5692" s="112"/>
      <c r="H5692" s="58"/>
    </row>
    <row r="5693" spans="2:8" x14ac:dyDescent="0.2">
      <c r="B5693" s="107"/>
      <c r="C5693" s="106"/>
      <c r="D5693" s="114"/>
      <c r="E5693" s="52"/>
      <c r="F5693" s="52"/>
      <c r="G5693" s="112"/>
      <c r="H5693" s="58"/>
    </row>
    <row r="5694" spans="2:8" x14ac:dyDescent="0.2">
      <c r="B5694" s="107"/>
      <c r="C5694" s="106"/>
      <c r="D5694" s="114"/>
      <c r="E5694" s="52"/>
      <c r="F5694" s="52"/>
      <c r="G5694" s="112"/>
      <c r="H5694" s="58"/>
    </row>
    <row r="5695" spans="2:8" x14ac:dyDescent="0.2">
      <c r="B5695" s="107"/>
      <c r="C5695" s="106"/>
      <c r="D5695" s="114"/>
      <c r="E5695" s="52"/>
      <c r="F5695" s="52"/>
      <c r="G5695" s="112"/>
      <c r="H5695" s="58"/>
    </row>
    <row r="5696" spans="2:8" x14ac:dyDescent="0.2">
      <c r="B5696" s="107"/>
      <c r="C5696" s="106"/>
      <c r="D5696" s="114"/>
      <c r="E5696" s="52"/>
      <c r="F5696" s="52"/>
      <c r="G5696" s="112"/>
      <c r="H5696" s="58"/>
    </row>
    <row r="5697" spans="2:8" x14ac:dyDescent="0.2">
      <c r="B5697" s="107"/>
      <c r="C5697" s="106"/>
      <c r="D5697" s="114"/>
      <c r="E5697" s="52"/>
      <c r="F5697" s="52"/>
      <c r="G5697" s="112"/>
      <c r="H5697" s="58"/>
    </row>
    <row r="5698" spans="2:8" x14ac:dyDescent="0.2">
      <c r="B5698" s="107"/>
      <c r="C5698" s="106"/>
      <c r="D5698" s="114"/>
      <c r="E5698" s="52"/>
      <c r="F5698" s="52"/>
      <c r="G5698" s="112"/>
      <c r="H5698" s="58"/>
    </row>
    <row r="5699" spans="2:8" x14ac:dyDescent="0.2">
      <c r="B5699" s="107"/>
      <c r="C5699" s="106"/>
      <c r="D5699" s="114"/>
      <c r="E5699" s="52"/>
      <c r="F5699" s="52"/>
      <c r="G5699" s="112"/>
      <c r="H5699" s="58"/>
    </row>
    <row r="5700" spans="2:8" x14ac:dyDescent="0.2">
      <c r="B5700" s="107"/>
      <c r="C5700" s="106"/>
      <c r="D5700" s="114"/>
      <c r="E5700" s="52"/>
      <c r="F5700" s="52"/>
      <c r="G5700" s="112"/>
      <c r="H5700" s="58"/>
    </row>
    <row r="5701" spans="2:8" x14ac:dyDescent="0.2">
      <c r="B5701" s="107"/>
      <c r="C5701" s="106"/>
      <c r="D5701" s="114"/>
      <c r="E5701" s="52"/>
      <c r="F5701" s="52"/>
      <c r="G5701" s="112"/>
      <c r="H5701" s="58"/>
    </row>
    <row r="5702" spans="2:8" x14ac:dyDescent="0.2">
      <c r="B5702" s="107"/>
      <c r="C5702" s="106"/>
      <c r="D5702" s="114"/>
      <c r="E5702" s="52"/>
      <c r="F5702" s="52"/>
      <c r="G5702" s="112"/>
      <c r="H5702" s="58"/>
    </row>
    <row r="5703" spans="2:8" x14ac:dyDescent="0.2">
      <c r="B5703" s="107"/>
      <c r="C5703" s="106"/>
      <c r="D5703" s="114"/>
      <c r="E5703" s="52"/>
      <c r="F5703" s="52"/>
      <c r="G5703" s="112"/>
      <c r="H5703" s="58"/>
    </row>
    <row r="5704" spans="2:8" x14ac:dyDescent="0.2">
      <c r="B5704" s="107"/>
      <c r="C5704" s="106"/>
      <c r="D5704" s="114"/>
      <c r="E5704" s="52"/>
      <c r="F5704" s="52"/>
      <c r="G5704" s="112"/>
      <c r="H5704" s="58"/>
    </row>
    <row r="5705" spans="2:8" x14ac:dyDescent="0.2">
      <c r="B5705" s="107"/>
      <c r="C5705" s="106"/>
      <c r="D5705" s="114"/>
      <c r="E5705" s="52"/>
      <c r="F5705" s="52"/>
      <c r="G5705" s="112"/>
      <c r="H5705" s="58"/>
    </row>
    <row r="5706" spans="2:8" x14ac:dyDescent="0.2">
      <c r="B5706" s="107"/>
      <c r="C5706" s="106"/>
      <c r="D5706" s="114"/>
      <c r="E5706" s="52"/>
      <c r="F5706" s="52"/>
      <c r="G5706" s="112"/>
      <c r="H5706" s="58"/>
    </row>
    <row r="5707" spans="2:8" x14ac:dyDescent="0.2">
      <c r="B5707" s="107"/>
      <c r="C5707" s="106"/>
      <c r="D5707" s="114"/>
      <c r="E5707" s="52"/>
      <c r="F5707" s="52"/>
      <c r="G5707" s="112"/>
      <c r="H5707" s="58"/>
    </row>
    <row r="5708" spans="2:8" x14ac:dyDescent="0.2">
      <c r="B5708" s="107"/>
      <c r="C5708" s="106"/>
      <c r="D5708" s="114"/>
      <c r="E5708" s="52"/>
      <c r="F5708" s="52"/>
      <c r="G5708" s="112"/>
      <c r="H5708" s="58"/>
    </row>
    <row r="5709" spans="2:8" x14ac:dyDescent="0.2">
      <c r="B5709" s="107"/>
      <c r="C5709" s="106"/>
      <c r="D5709" s="114"/>
      <c r="E5709" s="52"/>
      <c r="F5709" s="52"/>
      <c r="G5709" s="112"/>
      <c r="H5709" s="58"/>
    </row>
    <row r="5710" spans="2:8" x14ac:dyDescent="0.2">
      <c r="B5710" s="107"/>
      <c r="C5710" s="106"/>
      <c r="D5710" s="114"/>
      <c r="E5710" s="52"/>
      <c r="F5710" s="52"/>
      <c r="G5710" s="112"/>
      <c r="H5710" s="58"/>
    </row>
    <row r="5711" spans="2:8" x14ac:dyDescent="0.2">
      <c r="B5711" s="107"/>
      <c r="C5711" s="106"/>
      <c r="D5711" s="114"/>
      <c r="E5711" s="52"/>
      <c r="F5711" s="52"/>
      <c r="G5711" s="112"/>
      <c r="H5711" s="58"/>
    </row>
    <row r="5712" spans="2:8" x14ac:dyDescent="0.2">
      <c r="B5712" s="107"/>
      <c r="C5712" s="106"/>
      <c r="D5712" s="114"/>
      <c r="E5712" s="52"/>
      <c r="F5712" s="52"/>
      <c r="G5712" s="112"/>
      <c r="H5712" s="58"/>
    </row>
    <row r="5713" spans="2:8" x14ac:dyDescent="0.2">
      <c r="B5713" s="107"/>
      <c r="C5713" s="106"/>
      <c r="D5713" s="114"/>
      <c r="E5713" s="52"/>
      <c r="F5713" s="52"/>
      <c r="G5713" s="112"/>
      <c r="H5713" s="58"/>
    </row>
    <row r="5714" spans="2:8" x14ac:dyDescent="0.2">
      <c r="B5714" s="107"/>
      <c r="C5714" s="106"/>
      <c r="D5714" s="114"/>
      <c r="E5714" s="52"/>
      <c r="F5714" s="52"/>
      <c r="G5714" s="112"/>
      <c r="H5714" s="58"/>
    </row>
    <row r="5715" spans="2:8" x14ac:dyDescent="0.2">
      <c r="B5715" s="107"/>
      <c r="C5715" s="106"/>
      <c r="D5715" s="114"/>
      <c r="E5715" s="52"/>
      <c r="F5715" s="52"/>
      <c r="G5715" s="112"/>
      <c r="H5715" s="58"/>
    </row>
    <row r="5716" spans="2:8" x14ac:dyDescent="0.2">
      <c r="B5716" s="107"/>
      <c r="C5716" s="106"/>
      <c r="D5716" s="114"/>
      <c r="E5716" s="52"/>
      <c r="F5716" s="52"/>
      <c r="G5716" s="112"/>
      <c r="H5716" s="58"/>
    </row>
    <row r="5717" spans="2:8" x14ac:dyDescent="0.2">
      <c r="B5717" s="107"/>
      <c r="C5717" s="106"/>
      <c r="D5717" s="114"/>
      <c r="E5717" s="52"/>
      <c r="F5717" s="52"/>
      <c r="G5717" s="112"/>
      <c r="H5717" s="58"/>
    </row>
    <row r="5718" spans="2:8" x14ac:dyDescent="0.2">
      <c r="B5718" s="107"/>
      <c r="C5718" s="106"/>
      <c r="D5718" s="114"/>
      <c r="E5718" s="52"/>
      <c r="F5718" s="52"/>
      <c r="G5718" s="112"/>
      <c r="H5718" s="58"/>
    </row>
    <row r="5719" spans="2:8" x14ac:dyDescent="0.2">
      <c r="B5719" s="107"/>
      <c r="C5719" s="106"/>
      <c r="D5719" s="114"/>
      <c r="E5719" s="52"/>
      <c r="F5719" s="52"/>
      <c r="G5719" s="112"/>
      <c r="H5719" s="58"/>
    </row>
    <row r="5720" spans="2:8" x14ac:dyDescent="0.2">
      <c r="B5720" s="105"/>
      <c r="C5720" s="106"/>
      <c r="D5720" s="114"/>
      <c r="E5720" s="52"/>
      <c r="F5720" s="52"/>
      <c r="G5720" s="112"/>
      <c r="H5720" s="58"/>
    </row>
    <row r="5721" spans="2:8" x14ac:dyDescent="0.2">
      <c r="B5721" s="107"/>
      <c r="C5721" s="106"/>
      <c r="D5721" s="114"/>
      <c r="E5721" s="52"/>
      <c r="F5721" s="52"/>
      <c r="G5721" s="112"/>
      <c r="H5721" s="58"/>
    </row>
    <row r="5722" spans="2:8" x14ac:dyDescent="0.2">
      <c r="B5722" s="107"/>
      <c r="C5722" s="106"/>
      <c r="D5722" s="114"/>
      <c r="E5722" s="52"/>
      <c r="F5722" s="52"/>
      <c r="G5722" s="112"/>
      <c r="H5722" s="58"/>
    </row>
    <row r="5723" spans="2:8" x14ac:dyDescent="0.2">
      <c r="B5723" s="107"/>
      <c r="C5723" s="106"/>
      <c r="D5723" s="114"/>
      <c r="E5723" s="52"/>
      <c r="F5723" s="52"/>
      <c r="G5723" s="112"/>
      <c r="H5723" s="58"/>
    </row>
    <row r="5724" spans="2:8" x14ac:dyDescent="0.2">
      <c r="B5724" s="107"/>
      <c r="C5724" s="106"/>
      <c r="D5724" s="114"/>
      <c r="E5724" s="52"/>
      <c r="F5724" s="52"/>
      <c r="G5724" s="112"/>
      <c r="H5724" s="58"/>
    </row>
    <row r="5725" spans="2:8" x14ac:dyDescent="0.2">
      <c r="B5725" s="107"/>
      <c r="C5725" s="106"/>
      <c r="D5725" s="114"/>
      <c r="E5725" s="52"/>
      <c r="F5725" s="52"/>
      <c r="G5725" s="112"/>
      <c r="H5725" s="58"/>
    </row>
    <row r="5726" spans="2:8" x14ac:dyDescent="0.2">
      <c r="B5726" s="107"/>
      <c r="C5726" s="106"/>
      <c r="D5726" s="114"/>
      <c r="E5726" s="52"/>
      <c r="F5726" s="52"/>
      <c r="G5726" s="112"/>
      <c r="H5726" s="58"/>
    </row>
    <row r="5727" spans="2:8" x14ac:dyDescent="0.2">
      <c r="B5727" s="107"/>
      <c r="C5727" s="106"/>
      <c r="D5727" s="114"/>
      <c r="E5727" s="52"/>
      <c r="F5727" s="52"/>
      <c r="G5727" s="112"/>
      <c r="H5727" s="58"/>
    </row>
    <row r="5728" spans="2:8" x14ac:dyDescent="0.2">
      <c r="B5728" s="107"/>
      <c r="C5728" s="106"/>
      <c r="D5728" s="114"/>
      <c r="E5728" s="52"/>
      <c r="F5728" s="52"/>
      <c r="G5728" s="112"/>
      <c r="H5728" s="58"/>
    </row>
    <row r="5729" spans="2:8" x14ac:dyDescent="0.2">
      <c r="B5729" s="107"/>
      <c r="C5729" s="106"/>
      <c r="D5729" s="114"/>
      <c r="E5729" s="52"/>
      <c r="F5729" s="52"/>
      <c r="G5729" s="112"/>
      <c r="H5729" s="58"/>
    </row>
    <row r="5730" spans="2:8" x14ac:dyDescent="0.2">
      <c r="B5730" s="107"/>
      <c r="C5730" s="106"/>
      <c r="D5730" s="114"/>
      <c r="E5730" s="52"/>
      <c r="F5730" s="52"/>
      <c r="G5730" s="112"/>
      <c r="H5730" s="58"/>
    </row>
    <row r="5731" spans="2:8" x14ac:dyDescent="0.2">
      <c r="B5731" s="107"/>
      <c r="C5731" s="106"/>
      <c r="D5731" s="114"/>
      <c r="E5731" s="52"/>
      <c r="F5731" s="52"/>
      <c r="G5731" s="112"/>
      <c r="H5731" s="58"/>
    </row>
    <row r="5732" spans="2:8" x14ac:dyDescent="0.2">
      <c r="B5732" s="107"/>
      <c r="C5732" s="106"/>
      <c r="D5732" s="114"/>
      <c r="E5732" s="52"/>
      <c r="F5732" s="52"/>
      <c r="G5732" s="112"/>
      <c r="H5732" s="58"/>
    </row>
    <row r="5733" spans="2:8" x14ac:dyDescent="0.2">
      <c r="B5733" s="107"/>
      <c r="C5733" s="106"/>
      <c r="D5733" s="114"/>
      <c r="E5733" s="52"/>
      <c r="F5733" s="52"/>
      <c r="G5733" s="112"/>
      <c r="H5733" s="58"/>
    </row>
    <row r="5734" spans="2:8" x14ac:dyDescent="0.2">
      <c r="B5734" s="107"/>
      <c r="C5734" s="106"/>
      <c r="D5734" s="114"/>
      <c r="E5734" s="52"/>
      <c r="F5734" s="52"/>
      <c r="G5734" s="112"/>
      <c r="H5734" s="58"/>
    </row>
    <row r="5735" spans="2:8" x14ac:dyDescent="0.2">
      <c r="B5735" s="107"/>
      <c r="C5735" s="106"/>
      <c r="D5735" s="114"/>
      <c r="E5735" s="52"/>
      <c r="F5735" s="52"/>
      <c r="G5735" s="112"/>
      <c r="H5735" s="58"/>
    </row>
    <row r="5736" spans="2:8" x14ac:dyDescent="0.2">
      <c r="B5736" s="107"/>
      <c r="C5736" s="106"/>
      <c r="D5736" s="114"/>
      <c r="E5736" s="52"/>
      <c r="F5736" s="52"/>
      <c r="G5736" s="112"/>
      <c r="H5736" s="58"/>
    </row>
    <row r="5737" spans="2:8" x14ac:dyDescent="0.2">
      <c r="B5737" s="107"/>
      <c r="C5737" s="106"/>
      <c r="D5737" s="114"/>
      <c r="E5737" s="52"/>
      <c r="F5737" s="52"/>
      <c r="G5737" s="112"/>
      <c r="H5737" s="58"/>
    </row>
    <row r="5738" spans="2:8" x14ac:dyDescent="0.2">
      <c r="B5738" s="107"/>
      <c r="C5738" s="106"/>
      <c r="D5738" s="114"/>
      <c r="E5738" s="52"/>
      <c r="F5738" s="52"/>
      <c r="G5738" s="112"/>
      <c r="H5738" s="58"/>
    </row>
    <row r="5739" spans="2:8" x14ac:dyDescent="0.2">
      <c r="B5739" s="107"/>
      <c r="C5739" s="106"/>
      <c r="D5739" s="114"/>
      <c r="E5739" s="52"/>
      <c r="F5739" s="52"/>
      <c r="G5739" s="112"/>
      <c r="H5739" s="58"/>
    </row>
    <row r="5740" spans="2:8" x14ac:dyDescent="0.2">
      <c r="B5740" s="107"/>
      <c r="C5740" s="106"/>
      <c r="D5740" s="114"/>
      <c r="E5740" s="52"/>
      <c r="F5740" s="52"/>
      <c r="G5740" s="112"/>
      <c r="H5740" s="58"/>
    </row>
    <row r="5741" spans="2:8" x14ac:dyDescent="0.2">
      <c r="B5741" s="107"/>
      <c r="C5741" s="106"/>
      <c r="D5741" s="114"/>
      <c r="E5741" s="52"/>
      <c r="F5741" s="52"/>
      <c r="G5741" s="112"/>
      <c r="H5741" s="58"/>
    </row>
    <row r="5742" spans="2:8" x14ac:dyDescent="0.2">
      <c r="B5742" s="107"/>
      <c r="C5742" s="106"/>
      <c r="D5742" s="114"/>
      <c r="E5742" s="52"/>
      <c r="F5742" s="52"/>
      <c r="G5742" s="112"/>
      <c r="H5742" s="58"/>
    </row>
    <row r="5743" spans="2:8" x14ac:dyDescent="0.2">
      <c r="B5743" s="107"/>
      <c r="C5743" s="106"/>
      <c r="D5743" s="114"/>
      <c r="E5743" s="52"/>
      <c r="F5743" s="52"/>
      <c r="G5743" s="112"/>
      <c r="H5743" s="58"/>
    </row>
    <row r="5744" spans="2:8" x14ac:dyDescent="0.2">
      <c r="B5744" s="107"/>
      <c r="C5744" s="106"/>
      <c r="D5744" s="114"/>
      <c r="E5744" s="52"/>
      <c r="F5744" s="52"/>
      <c r="G5744" s="112"/>
      <c r="H5744" s="58"/>
    </row>
    <row r="5745" spans="2:8" x14ac:dyDescent="0.2">
      <c r="B5745" s="107"/>
      <c r="C5745" s="106"/>
      <c r="D5745" s="114"/>
      <c r="E5745" s="52"/>
      <c r="F5745" s="52"/>
      <c r="G5745" s="112"/>
      <c r="H5745" s="58"/>
    </row>
    <row r="5746" spans="2:8" x14ac:dyDescent="0.2">
      <c r="B5746" s="107"/>
      <c r="C5746" s="106"/>
      <c r="D5746" s="114"/>
      <c r="E5746" s="52"/>
      <c r="F5746" s="52"/>
      <c r="G5746" s="112"/>
      <c r="H5746" s="58"/>
    </row>
    <row r="5747" spans="2:8" x14ac:dyDescent="0.2">
      <c r="B5747" s="107"/>
      <c r="C5747" s="106"/>
      <c r="D5747" s="114"/>
      <c r="E5747" s="52"/>
      <c r="F5747" s="52"/>
      <c r="G5747" s="112"/>
      <c r="H5747" s="58"/>
    </row>
    <row r="5748" spans="2:8" x14ac:dyDescent="0.2">
      <c r="B5748" s="107"/>
      <c r="C5748" s="106"/>
      <c r="D5748" s="114"/>
      <c r="E5748" s="52"/>
      <c r="F5748" s="52"/>
      <c r="G5748" s="112"/>
      <c r="H5748" s="58"/>
    </row>
    <row r="5749" spans="2:8" x14ac:dyDescent="0.2">
      <c r="B5749" s="105"/>
      <c r="C5749" s="106"/>
      <c r="D5749" s="114"/>
      <c r="E5749" s="52"/>
      <c r="F5749" s="52"/>
      <c r="G5749" s="112"/>
      <c r="H5749" s="58"/>
    </row>
    <row r="5750" spans="2:8" x14ac:dyDescent="0.2">
      <c r="B5750" s="107"/>
      <c r="C5750" s="106"/>
      <c r="D5750" s="114"/>
      <c r="E5750" s="52"/>
      <c r="F5750" s="52"/>
      <c r="G5750" s="112"/>
      <c r="H5750" s="58"/>
    </row>
    <row r="5751" spans="2:8" x14ac:dyDescent="0.2">
      <c r="B5751" s="107"/>
      <c r="C5751" s="106"/>
      <c r="D5751" s="114"/>
      <c r="E5751" s="52"/>
      <c r="F5751" s="52"/>
      <c r="G5751" s="112"/>
      <c r="H5751" s="58"/>
    </row>
    <row r="5752" spans="2:8" x14ac:dyDescent="0.2">
      <c r="B5752" s="107"/>
      <c r="C5752" s="106"/>
      <c r="D5752" s="114"/>
      <c r="E5752" s="52"/>
      <c r="F5752" s="52"/>
      <c r="G5752" s="112"/>
      <c r="H5752" s="58"/>
    </row>
    <row r="5753" spans="2:8" x14ac:dyDescent="0.2">
      <c r="B5753" s="107"/>
      <c r="C5753" s="106"/>
      <c r="D5753" s="114"/>
      <c r="E5753" s="52"/>
      <c r="F5753" s="52"/>
      <c r="G5753" s="112"/>
      <c r="H5753" s="58"/>
    </row>
    <row r="5754" spans="2:8" x14ac:dyDescent="0.2">
      <c r="B5754" s="107"/>
      <c r="C5754" s="106"/>
      <c r="D5754" s="114"/>
      <c r="E5754" s="52"/>
      <c r="F5754" s="52"/>
      <c r="G5754" s="112"/>
      <c r="H5754" s="58"/>
    </row>
    <row r="5755" spans="2:8" x14ac:dyDescent="0.2">
      <c r="B5755" s="107"/>
      <c r="C5755" s="106"/>
      <c r="D5755" s="114"/>
      <c r="E5755" s="52"/>
      <c r="F5755" s="52"/>
      <c r="G5755" s="112"/>
      <c r="H5755" s="58"/>
    </row>
    <row r="5756" spans="2:8" x14ac:dyDescent="0.2">
      <c r="B5756" s="107"/>
      <c r="C5756" s="106"/>
      <c r="D5756" s="114"/>
      <c r="E5756" s="52"/>
      <c r="F5756" s="52"/>
      <c r="G5756" s="112"/>
      <c r="H5756" s="58"/>
    </row>
    <row r="5757" spans="2:8" x14ac:dyDescent="0.2">
      <c r="B5757" s="107"/>
      <c r="C5757" s="106"/>
      <c r="D5757" s="114"/>
      <c r="E5757" s="52"/>
      <c r="F5757" s="52"/>
      <c r="G5757" s="112"/>
      <c r="H5757" s="58"/>
    </row>
    <row r="5758" spans="2:8" x14ac:dyDescent="0.2">
      <c r="B5758" s="107"/>
      <c r="C5758" s="106"/>
      <c r="D5758" s="114"/>
      <c r="E5758" s="52"/>
      <c r="F5758" s="52"/>
      <c r="G5758" s="112"/>
      <c r="H5758" s="58"/>
    </row>
    <row r="5759" spans="2:8" x14ac:dyDescent="0.2">
      <c r="B5759" s="107"/>
      <c r="C5759" s="106"/>
      <c r="D5759" s="114"/>
      <c r="E5759" s="52"/>
      <c r="F5759" s="52"/>
      <c r="G5759" s="112"/>
      <c r="H5759" s="58"/>
    </row>
    <row r="5760" spans="2:8" x14ac:dyDescent="0.2">
      <c r="B5760" s="107"/>
      <c r="C5760" s="106"/>
      <c r="D5760" s="114"/>
      <c r="E5760" s="52"/>
      <c r="F5760" s="52"/>
      <c r="G5760" s="112"/>
      <c r="H5760" s="58"/>
    </row>
    <row r="5761" spans="2:8" x14ac:dyDescent="0.2">
      <c r="B5761" s="107"/>
      <c r="C5761" s="106"/>
      <c r="D5761" s="114"/>
      <c r="E5761" s="52"/>
      <c r="F5761" s="52"/>
      <c r="G5761" s="112"/>
      <c r="H5761" s="58"/>
    </row>
    <row r="5762" spans="2:8" x14ac:dyDescent="0.2">
      <c r="B5762" s="107"/>
      <c r="C5762" s="106"/>
      <c r="D5762" s="114"/>
      <c r="E5762" s="52"/>
      <c r="F5762" s="52"/>
      <c r="G5762" s="112"/>
      <c r="H5762" s="58"/>
    </row>
    <row r="5763" spans="2:8" x14ac:dyDescent="0.2">
      <c r="B5763" s="107"/>
      <c r="C5763" s="106"/>
      <c r="D5763" s="114"/>
      <c r="E5763" s="52"/>
      <c r="F5763" s="52"/>
      <c r="G5763" s="112"/>
      <c r="H5763" s="58"/>
    </row>
    <row r="5764" spans="2:8" x14ac:dyDescent="0.2">
      <c r="B5764" s="105"/>
      <c r="C5764" s="106"/>
      <c r="D5764" s="114"/>
      <c r="E5764" s="52"/>
      <c r="F5764" s="52"/>
      <c r="G5764" s="112"/>
      <c r="H5764" s="58"/>
    </row>
    <row r="5765" spans="2:8" x14ac:dyDescent="0.2">
      <c r="B5765" s="107"/>
      <c r="C5765" s="106"/>
      <c r="D5765" s="114"/>
      <c r="E5765" s="52"/>
      <c r="F5765" s="52"/>
      <c r="G5765" s="112"/>
      <c r="H5765" s="58"/>
    </row>
    <row r="5766" spans="2:8" x14ac:dyDescent="0.2">
      <c r="B5766" s="107"/>
      <c r="C5766" s="106"/>
      <c r="D5766" s="114"/>
      <c r="E5766" s="52"/>
      <c r="F5766" s="52"/>
      <c r="G5766" s="112"/>
      <c r="H5766" s="58"/>
    </row>
    <row r="5767" spans="2:8" x14ac:dyDescent="0.2">
      <c r="B5767" s="107"/>
      <c r="C5767" s="106"/>
      <c r="D5767" s="114"/>
      <c r="E5767" s="52"/>
      <c r="F5767" s="52"/>
      <c r="G5767" s="112"/>
      <c r="H5767" s="58"/>
    </row>
    <row r="5768" spans="2:8" x14ac:dyDescent="0.2">
      <c r="B5768" s="107"/>
      <c r="C5768" s="106"/>
      <c r="D5768" s="114"/>
      <c r="E5768" s="52"/>
      <c r="F5768" s="52"/>
      <c r="G5768" s="112"/>
      <c r="H5768" s="58"/>
    </row>
    <row r="5769" spans="2:8" x14ac:dyDescent="0.2">
      <c r="B5769" s="107"/>
      <c r="C5769" s="106"/>
      <c r="D5769" s="114"/>
      <c r="E5769" s="52"/>
      <c r="F5769" s="52"/>
      <c r="G5769" s="112"/>
      <c r="H5769" s="58"/>
    </row>
    <row r="5770" spans="2:8" x14ac:dyDescent="0.2">
      <c r="B5770" s="107"/>
      <c r="C5770" s="106"/>
      <c r="D5770" s="114"/>
      <c r="E5770" s="52"/>
      <c r="F5770" s="52"/>
      <c r="G5770" s="112"/>
      <c r="H5770" s="58"/>
    </row>
    <row r="5771" spans="2:8" x14ac:dyDescent="0.2">
      <c r="B5771" s="107"/>
      <c r="C5771" s="106"/>
      <c r="D5771" s="114"/>
      <c r="E5771" s="52"/>
      <c r="F5771" s="52"/>
      <c r="G5771" s="112"/>
      <c r="H5771" s="58"/>
    </row>
    <row r="5772" spans="2:8" x14ac:dyDescent="0.2">
      <c r="B5772" s="107"/>
      <c r="C5772" s="106"/>
      <c r="D5772" s="114"/>
      <c r="E5772" s="52"/>
      <c r="F5772" s="52"/>
      <c r="G5772" s="112"/>
      <c r="H5772" s="58"/>
    </row>
    <row r="5773" spans="2:8" x14ac:dyDescent="0.2">
      <c r="B5773" s="107"/>
      <c r="C5773" s="106"/>
      <c r="D5773" s="114"/>
      <c r="E5773" s="52"/>
      <c r="F5773" s="52"/>
      <c r="G5773" s="112"/>
      <c r="H5773" s="58"/>
    </row>
    <row r="5774" spans="2:8" x14ac:dyDescent="0.2">
      <c r="B5774" s="107"/>
      <c r="C5774" s="106"/>
      <c r="D5774" s="114"/>
      <c r="E5774" s="52"/>
      <c r="F5774" s="52"/>
      <c r="G5774" s="112"/>
      <c r="H5774" s="58"/>
    </row>
    <row r="5775" spans="2:8" x14ac:dyDescent="0.2">
      <c r="B5775" s="107"/>
      <c r="C5775" s="106"/>
      <c r="D5775" s="114"/>
      <c r="E5775" s="52"/>
      <c r="F5775" s="52"/>
      <c r="G5775" s="112"/>
      <c r="H5775" s="58"/>
    </row>
    <row r="5776" spans="2:8" x14ac:dyDescent="0.2">
      <c r="B5776" s="107"/>
      <c r="C5776" s="106"/>
      <c r="D5776" s="114"/>
      <c r="E5776" s="52"/>
      <c r="F5776" s="52"/>
      <c r="G5776" s="112"/>
      <c r="H5776" s="58"/>
    </row>
    <row r="5777" spans="2:8" x14ac:dyDescent="0.2">
      <c r="B5777" s="107"/>
      <c r="C5777" s="106"/>
      <c r="D5777" s="114"/>
      <c r="E5777" s="52"/>
      <c r="F5777" s="52"/>
      <c r="G5777" s="112"/>
      <c r="H5777" s="58"/>
    </row>
    <row r="5778" spans="2:8" x14ac:dyDescent="0.2">
      <c r="B5778" s="107"/>
      <c r="C5778" s="106"/>
      <c r="D5778" s="114"/>
      <c r="E5778" s="52"/>
      <c r="F5778" s="52"/>
      <c r="G5778" s="112"/>
      <c r="H5778" s="58"/>
    </row>
    <row r="5779" spans="2:8" x14ac:dyDescent="0.2">
      <c r="B5779" s="107"/>
      <c r="C5779" s="106"/>
      <c r="D5779" s="114"/>
      <c r="E5779" s="52"/>
      <c r="F5779" s="52"/>
      <c r="G5779" s="112"/>
      <c r="H5779" s="58"/>
    </row>
    <row r="5780" spans="2:8" x14ac:dyDescent="0.2">
      <c r="B5780" s="107"/>
      <c r="C5780" s="106"/>
      <c r="D5780" s="114"/>
      <c r="E5780" s="52"/>
      <c r="F5780" s="52"/>
      <c r="G5780" s="112"/>
      <c r="H5780" s="58"/>
    </row>
    <row r="5781" spans="2:8" x14ac:dyDescent="0.2">
      <c r="B5781" s="107"/>
      <c r="C5781" s="106"/>
      <c r="D5781" s="114"/>
      <c r="E5781" s="52"/>
      <c r="F5781" s="52"/>
      <c r="G5781" s="112"/>
      <c r="H5781" s="58"/>
    </row>
    <row r="5782" spans="2:8" x14ac:dyDescent="0.2">
      <c r="B5782" s="107"/>
      <c r="C5782" s="106"/>
      <c r="D5782" s="114"/>
      <c r="E5782" s="52"/>
      <c r="F5782" s="52"/>
      <c r="G5782" s="112"/>
      <c r="H5782" s="58"/>
    </row>
    <row r="5783" spans="2:8" x14ac:dyDescent="0.2">
      <c r="B5783" s="107"/>
      <c r="C5783" s="106"/>
      <c r="D5783" s="114"/>
      <c r="E5783" s="52"/>
      <c r="F5783" s="52"/>
      <c r="G5783" s="112"/>
      <c r="H5783" s="58"/>
    </row>
    <row r="5784" spans="2:8" x14ac:dyDescent="0.2">
      <c r="B5784" s="105"/>
      <c r="C5784" s="106"/>
      <c r="D5784" s="114"/>
      <c r="E5784" s="52"/>
      <c r="F5784" s="52"/>
      <c r="G5784" s="112"/>
      <c r="H5784" s="58"/>
    </row>
    <row r="5785" spans="2:8" x14ac:dyDescent="0.2">
      <c r="B5785" s="107"/>
      <c r="C5785" s="106"/>
      <c r="D5785" s="114"/>
      <c r="E5785" s="52"/>
      <c r="F5785" s="52"/>
      <c r="G5785" s="112"/>
      <c r="H5785" s="58"/>
    </row>
    <row r="5786" spans="2:8" x14ac:dyDescent="0.2">
      <c r="B5786" s="107"/>
      <c r="C5786" s="106"/>
      <c r="D5786" s="114"/>
      <c r="E5786" s="52"/>
      <c r="F5786" s="52"/>
      <c r="G5786" s="112"/>
      <c r="H5786" s="58"/>
    </row>
    <row r="5787" spans="2:8" x14ac:dyDescent="0.2">
      <c r="B5787" s="107"/>
      <c r="C5787" s="106"/>
      <c r="D5787" s="114"/>
      <c r="E5787" s="52"/>
      <c r="F5787" s="52"/>
      <c r="G5787" s="112"/>
      <c r="H5787" s="58"/>
    </row>
    <row r="5788" spans="2:8" x14ac:dyDescent="0.2">
      <c r="B5788" s="107"/>
      <c r="C5788" s="106"/>
      <c r="D5788" s="114"/>
      <c r="E5788" s="52"/>
      <c r="F5788" s="52"/>
      <c r="G5788" s="112"/>
      <c r="H5788" s="58"/>
    </row>
    <row r="5789" spans="2:8" x14ac:dyDescent="0.2">
      <c r="B5789" s="107"/>
      <c r="C5789" s="106"/>
      <c r="D5789" s="114"/>
      <c r="E5789" s="52"/>
      <c r="F5789" s="52"/>
      <c r="G5789" s="112"/>
      <c r="H5789" s="58"/>
    </row>
    <row r="5790" spans="2:8" x14ac:dyDescent="0.2">
      <c r="B5790" s="107"/>
      <c r="C5790" s="106"/>
      <c r="D5790" s="114"/>
      <c r="E5790" s="52"/>
      <c r="F5790" s="52"/>
      <c r="G5790" s="112"/>
      <c r="H5790" s="58"/>
    </row>
    <row r="5791" spans="2:8" x14ac:dyDescent="0.2">
      <c r="B5791" s="107"/>
      <c r="C5791" s="106"/>
      <c r="D5791" s="114"/>
      <c r="E5791" s="52"/>
      <c r="F5791" s="52"/>
      <c r="G5791" s="112"/>
      <c r="H5791" s="58"/>
    </row>
    <row r="5792" spans="2:8" x14ac:dyDescent="0.2">
      <c r="B5792" s="107"/>
      <c r="C5792" s="106"/>
      <c r="D5792" s="114"/>
      <c r="E5792" s="52"/>
      <c r="F5792" s="52"/>
      <c r="G5792" s="112"/>
      <c r="H5792" s="58"/>
    </row>
    <row r="5793" spans="2:8" x14ac:dyDescent="0.2">
      <c r="B5793" s="107"/>
      <c r="C5793" s="106"/>
      <c r="D5793" s="114"/>
      <c r="E5793" s="52"/>
      <c r="F5793" s="52"/>
      <c r="G5793" s="112"/>
      <c r="H5793" s="58"/>
    </row>
    <row r="5794" spans="2:8" x14ac:dyDescent="0.2">
      <c r="B5794" s="107"/>
      <c r="C5794" s="106"/>
      <c r="D5794" s="114"/>
      <c r="E5794" s="52"/>
      <c r="F5794" s="52"/>
      <c r="G5794" s="112"/>
      <c r="H5794" s="58"/>
    </row>
    <row r="5795" spans="2:8" x14ac:dyDescent="0.2">
      <c r="B5795" s="107"/>
      <c r="C5795" s="106"/>
      <c r="D5795" s="114"/>
      <c r="E5795" s="52"/>
      <c r="F5795" s="52"/>
      <c r="G5795" s="112"/>
      <c r="H5795" s="58"/>
    </row>
    <row r="5796" spans="2:8" x14ac:dyDescent="0.2">
      <c r="B5796" s="107"/>
      <c r="C5796" s="106"/>
      <c r="D5796" s="114"/>
      <c r="E5796" s="52"/>
      <c r="F5796" s="52"/>
      <c r="G5796" s="112"/>
      <c r="H5796" s="58"/>
    </row>
    <row r="5797" spans="2:8" x14ac:dyDescent="0.2">
      <c r="B5797" s="107"/>
      <c r="C5797" s="106"/>
      <c r="D5797" s="114"/>
      <c r="E5797" s="52"/>
      <c r="F5797" s="52"/>
      <c r="G5797" s="112"/>
      <c r="H5797" s="58"/>
    </row>
    <row r="5798" spans="2:8" x14ac:dyDescent="0.2">
      <c r="B5798" s="107"/>
      <c r="C5798" s="106"/>
      <c r="D5798" s="114"/>
      <c r="E5798" s="52"/>
      <c r="F5798" s="52"/>
      <c r="G5798" s="112"/>
      <c r="H5798" s="58"/>
    </row>
    <row r="5799" spans="2:8" x14ac:dyDescent="0.2">
      <c r="B5799" s="107"/>
      <c r="C5799" s="106"/>
      <c r="D5799" s="114"/>
      <c r="E5799" s="52"/>
      <c r="F5799" s="52"/>
      <c r="G5799" s="112"/>
      <c r="H5799" s="58"/>
    </row>
    <row r="5800" spans="2:8" x14ac:dyDescent="0.2">
      <c r="B5800" s="107"/>
      <c r="C5800" s="106"/>
      <c r="D5800" s="114"/>
      <c r="E5800" s="52"/>
      <c r="F5800" s="52"/>
      <c r="G5800" s="112"/>
      <c r="H5800" s="58"/>
    </row>
    <row r="5801" spans="2:8" x14ac:dyDescent="0.2">
      <c r="B5801" s="107"/>
      <c r="C5801" s="106"/>
      <c r="D5801" s="114"/>
      <c r="E5801" s="52"/>
      <c r="F5801" s="52"/>
      <c r="G5801" s="112"/>
      <c r="H5801" s="58"/>
    </row>
    <row r="5802" spans="2:8" x14ac:dyDescent="0.2">
      <c r="B5802" s="107"/>
      <c r="C5802" s="106"/>
      <c r="D5802" s="114"/>
      <c r="E5802" s="52"/>
      <c r="F5802" s="52"/>
      <c r="G5802" s="112"/>
      <c r="H5802" s="58"/>
    </row>
    <row r="5803" spans="2:8" x14ac:dyDescent="0.2">
      <c r="B5803" s="107"/>
      <c r="C5803" s="106"/>
      <c r="D5803" s="114"/>
      <c r="E5803" s="52"/>
      <c r="F5803" s="52"/>
      <c r="G5803" s="112"/>
      <c r="H5803" s="58"/>
    </row>
    <row r="5804" spans="2:8" x14ac:dyDescent="0.2">
      <c r="B5804" s="105"/>
      <c r="C5804" s="106"/>
      <c r="D5804" s="114"/>
      <c r="E5804" s="52"/>
      <c r="F5804" s="52"/>
      <c r="G5804" s="112"/>
      <c r="H5804" s="58"/>
    </row>
    <row r="5805" spans="2:8" x14ac:dyDescent="0.2">
      <c r="B5805" s="107"/>
      <c r="C5805" s="106"/>
      <c r="D5805" s="114"/>
      <c r="E5805" s="52"/>
      <c r="F5805" s="52"/>
      <c r="G5805" s="112"/>
      <c r="H5805" s="58"/>
    </row>
    <row r="5806" spans="2:8" x14ac:dyDescent="0.2">
      <c r="B5806" s="107"/>
      <c r="C5806" s="106"/>
      <c r="D5806" s="114"/>
      <c r="E5806" s="52"/>
      <c r="F5806" s="52"/>
      <c r="G5806" s="112"/>
      <c r="H5806" s="58"/>
    </row>
    <row r="5807" spans="2:8" x14ac:dyDescent="0.2">
      <c r="B5807" s="107"/>
      <c r="C5807" s="106"/>
      <c r="D5807" s="114"/>
      <c r="E5807" s="52"/>
      <c r="F5807" s="52"/>
      <c r="G5807" s="112"/>
      <c r="H5807" s="58"/>
    </row>
    <row r="5808" spans="2:8" x14ac:dyDescent="0.2">
      <c r="B5808" s="107"/>
      <c r="C5808" s="106"/>
      <c r="D5808" s="114"/>
      <c r="E5808" s="52"/>
      <c r="F5808" s="52"/>
      <c r="G5808" s="112"/>
      <c r="H5808" s="58"/>
    </row>
    <row r="5809" spans="2:8" x14ac:dyDescent="0.2">
      <c r="B5809" s="107"/>
      <c r="C5809" s="106"/>
      <c r="D5809" s="114"/>
      <c r="E5809" s="52"/>
      <c r="F5809" s="52"/>
      <c r="G5809" s="112"/>
      <c r="H5809" s="58"/>
    </row>
    <row r="5810" spans="2:8" x14ac:dyDescent="0.2">
      <c r="B5810" s="105"/>
      <c r="C5810" s="106"/>
      <c r="D5810" s="114"/>
      <c r="E5810" s="52"/>
      <c r="F5810" s="52"/>
      <c r="G5810" s="112"/>
      <c r="H5810" s="58"/>
    </row>
    <row r="5811" spans="2:8" x14ac:dyDescent="0.2">
      <c r="B5811" s="107"/>
      <c r="C5811" s="106"/>
      <c r="D5811" s="114"/>
      <c r="E5811" s="52"/>
      <c r="F5811" s="52"/>
      <c r="G5811" s="112"/>
      <c r="H5811" s="58"/>
    </row>
    <row r="5812" spans="2:8" x14ac:dyDescent="0.2">
      <c r="B5812" s="107"/>
      <c r="C5812" s="106"/>
      <c r="D5812" s="114"/>
      <c r="E5812" s="52"/>
      <c r="F5812" s="52"/>
      <c r="G5812" s="112"/>
      <c r="H5812" s="58"/>
    </row>
    <row r="5813" spans="2:8" x14ac:dyDescent="0.2">
      <c r="B5813" s="107"/>
      <c r="C5813" s="106"/>
      <c r="D5813" s="114"/>
      <c r="E5813" s="52"/>
      <c r="F5813" s="52"/>
      <c r="G5813" s="112"/>
      <c r="H5813" s="58"/>
    </row>
    <row r="5814" spans="2:8" x14ac:dyDescent="0.2">
      <c r="B5814" s="107"/>
      <c r="C5814" s="106"/>
      <c r="D5814" s="114"/>
      <c r="E5814" s="52"/>
      <c r="F5814" s="52"/>
      <c r="G5814" s="112"/>
      <c r="H5814" s="58"/>
    </row>
    <row r="5815" spans="2:8" x14ac:dyDescent="0.2">
      <c r="B5815" s="107"/>
      <c r="C5815" s="106"/>
      <c r="D5815" s="114"/>
      <c r="E5815" s="52"/>
      <c r="F5815" s="52"/>
      <c r="G5815" s="112"/>
      <c r="H5815" s="58"/>
    </row>
    <row r="5816" spans="2:8" x14ac:dyDescent="0.2">
      <c r="B5816" s="107"/>
      <c r="C5816" s="106"/>
      <c r="D5816" s="114"/>
      <c r="E5816" s="52"/>
      <c r="F5816" s="52"/>
      <c r="G5816" s="112"/>
      <c r="H5816" s="58"/>
    </row>
    <row r="5817" spans="2:8" x14ac:dyDescent="0.2">
      <c r="B5817" s="107"/>
      <c r="C5817" s="106"/>
      <c r="D5817" s="114"/>
      <c r="E5817" s="52"/>
      <c r="F5817" s="52"/>
      <c r="G5817" s="112"/>
      <c r="H5817" s="58"/>
    </row>
    <row r="5818" spans="2:8" x14ac:dyDescent="0.2">
      <c r="B5818" s="107"/>
      <c r="C5818" s="106"/>
      <c r="D5818" s="114"/>
      <c r="E5818" s="52"/>
      <c r="F5818" s="52"/>
      <c r="G5818" s="112"/>
      <c r="H5818" s="58"/>
    </row>
    <row r="5819" spans="2:8" x14ac:dyDescent="0.2">
      <c r="B5819" s="107"/>
      <c r="C5819" s="106"/>
      <c r="D5819" s="114"/>
      <c r="E5819" s="52"/>
      <c r="F5819" s="52"/>
      <c r="G5819" s="112"/>
      <c r="H5819" s="58"/>
    </row>
    <row r="5820" spans="2:8" x14ac:dyDescent="0.2">
      <c r="B5820" s="107"/>
      <c r="C5820" s="106"/>
      <c r="D5820" s="114"/>
      <c r="E5820" s="52"/>
      <c r="F5820" s="52"/>
      <c r="G5820" s="112"/>
      <c r="H5820" s="58"/>
    </row>
    <row r="5821" spans="2:8" x14ac:dyDescent="0.2">
      <c r="B5821" s="107"/>
      <c r="C5821" s="106"/>
      <c r="D5821" s="114"/>
      <c r="E5821" s="52"/>
      <c r="F5821" s="52"/>
      <c r="G5821" s="112"/>
      <c r="H5821" s="58"/>
    </row>
    <row r="5822" spans="2:8" x14ac:dyDescent="0.2">
      <c r="B5822" s="107"/>
      <c r="C5822" s="106"/>
      <c r="D5822" s="114"/>
      <c r="E5822" s="52"/>
      <c r="F5822" s="52"/>
      <c r="G5822" s="112"/>
      <c r="H5822" s="58"/>
    </row>
    <row r="5823" spans="2:8" x14ac:dyDescent="0.2">
      <c r="B5823" s="107"/>
      <c r="C5823" s="106"/>
      <c r="D5823" s="114"/>
      <c r="E5823" s="52"/>
      <c r="F5823" s="52"/>
      <c r="G5823" s="112"/>
      <c r="H5823" s="58"/>
    </row>
    <row r="5824" spans="2:8" x14ac:dyDescent="0.2">
      <c r="B5824" s="107"/>
      <c r="C5824" s="106"/>
      <c r="D5824" s="114"/>
      <c r="E5824" s="52"/>
      <c r="F5824" s="52"/>
      <c r="G5824" s="112"/>
      <c r="H5824" s="58"/>
    </row>
    <row r="5825" spans="2:8" x14ac:dyDescent="0.2">
      <c r="B5825" s="107"/>
      <c r="C5825" s="106"/>
      <c r="D5825" s="114"/>
      <c r="E5825" s="52"/>
      <c r="F5825" s="52"/>
      <c r="G5825" s="112"/>
      <c r="H5825" s="58"/>
    </row>
    <row r="5826" spans="2:8" x14ac:dyDescent="0.2">
      <c r="B5826" s="107"/>
      <c r="C5826" s="106"/>
      <c r="D5826" s="114"/>
      <c r="E5826" s="52"/>
      <c r="F5826" s="52"/>
      <c r="G5826" s="112"/>
      <c r="H5826" s="58"/>
    </row>
    <row r="5827" spans="2:8" x14ac:dyDescent="0.2">
      <c r="B5827" s="107"/>
      <c r="C5827" s="106"/>
      <c r="D5827" s="114"/>
      <c r="E5827" s="52"/>
      <c r="F5827" s="52"/>
      <c r="G5827" s="112"/>
      <c r="H5827" s="58"/>
    </row>
    <row r="5828" spans="2:8" x14ac:dyDescent="0.2">
      <c r="B5828" s="107"/>
      <c r="C5828" s="106"/>
      <c r="D5828" s="114"/>
      <c r="E5828" s="52"/>
      <c r="F5828" s="52"/>
      <c r="G5828" s="112"/>
      <c r="H5828" s="58"/>
    </row>
    <row r="5829" spans="2:8" x14ac:dyDescent="0.2">
      <c r="B5829" s="107"/>
      <c r="C5829" s="106"/>
      <c r="D5829" s="114"/>
      <c r="E5829" s="52"/>
      <c r="F5829" s="52"/>
      <c r="G5829" s="112"/>
      <c r="H5829" s="58"/>
    </row>
    <row r="5830" spans="2:8" x14ac:dyDescent="0.2">
      <c r="B5830" s="107"/>
      <c r="C5830" s="106"/>
      <c r="D5830" s="114"/>
      <c r="E5830" s="52"/>
      <c r="F5830" s="52"/>
      <c r="G5830" s="112"/>
      <c r="H5830" s="58"/>
    </row>
    <row r="5831" spans="2:8" x14ac:dyDescent="0.2">
      <c r="B5831" s="107"/>
      <c r="C5831" s="106"/>
      <c r="D5831" s="114"/>
      <c r="E5831" s="52"/>
      <c r="F5831" s="52"/>
      <c r="G5831" s="112"/>
      <c r="H5831" s="58"/>
    </row>
    <row r="5832" spans="2:8" x14ac:dyDescent="0.2">
      <c r="B5832" s="107"/>
      <c r="C5832" s="106"/>
      <c r="D5832" s="114"/>
      <c r="E5832" s="52"/>
      <c r="F5832" s="52"/>
      <c r="G5832" s="112"/>
      <c r="H5832" s="58"/>
    </row>
    <row r="5833" spans="2:8" x14ac:dyDescent="0.2">
      <c r="B5833" s="107"/>
      <c r="C5833" s="106"/>
      <c r="D5833" s="114"/>
      <c r="E5833" s="52"/>
      <c r="F5833" s="52"/>
      <c r="G5833" s="112"/>
      <c r="H5833" s="58"/>
    </row>
    <row r="5834" spans="2:8" x14ac:dyDescent="0.2">
      <c r="B5834" s="107"/>
      <c r="C5834" s="106"/>
      <c r="D5834" s="114"/>
      <c r="E5834" s="52"/>
      <c r="F5834" s="52"/>
      <c r="G5834" s="112"/>
      <c r="H5834" s="58"/>
    </row>
    <row r="5835" spans="2:8" x14ac:dyDescent="0.2">
      <c r="B5835" s="107"/>
      <c r="C5835" s="106"/>
      <c r="D5835" s="114"/>
      <c r="E5835" s="52"/>
      <c r="F5835" s="52"/>
      <c r="G5835" s="112"/>
      <c r="H5835" s="58"/>
    </row>
    <row r="5836" spans="2:8" x14ac:dyDescent="0.2">
      <c r="B5836" s="107"/>
      <c r="C5836" s="106"/>
      <c r="D5836" s="114"/>
      <c r="E5836" s="52"/>
      <c r="F5836" s="52"/>
      <c r="G5836" s="112"/>
      <c r="H5836" s="58"/>
    </row>
    <row r="5837" spans="2:8" x14ac:dyDescent="0.2">
      <c r="B5837" s="107"/>
      <c r="C5837" s="106"/>
      <c r="D5837" s="114"/>
      <c r="E5837" s="52"/>
      <c r="F5837" s="52"/>
      <c r="G5837" s="112"/>
      <c r="H5837" s="58"/>
    </row>
    <row r="5838" spans="2:8" x14ac:dyDescent="0.2">
      <c r="B5838" s="105"/>
      <c r="C5838" s="106"/>
      <c r="D5838" s="114"/>
      <c r="E5838" s="52"/>
      <c r="F5838" s="52"/>
      <c r="G5838" s="112"/>
      <c r="H5838" s="58"/>
    </row>
    <row r="5839" spans="2:8" x14ac:dyDescent="0.2">
      <c r="B5839" s="107"/>
      <c r="C5839" s="106"/>
      <c r="D5839" s="114"/>
      <c r="E5839" s="52"/>
      <c r="F5839" s="52"/>
      <c r="G5839" s="112"/>
      <c r="H5839" s="58"/>
    </row>
    <row r="5840" spans="2:8" x14ac:dyDescent="0.2">
      <c r="B5840" s="107"/>
      <c r="C5840" s="106"/>
      <c r="D5840" s="114"/>
      <c r="E5840" s="52"/>
      <c r="F5840" s="52"/>
      <c r="G5840" s="112"/>
      <c r="H5840" s="58"/>
    </row>
    <row r="5841" spans="2:8" x14ac:dyDescent="0.2">
      <c r="B5841" s="107"/>
      <c r="C5841" s="106"/>
      <c r="D5841" s="114"/>
      <c r="E5841" s="52"/>
      <c r="F5841" s="52"/>
      <c r="G5841" s="112"/>
      <c r="H5841" s="58"/>
    </row>
    <row r="5842" spans="2:8" x14ac:dyDescent="0.2">
      <c r="B5842" s="107"/>
      <c r="C5842" s="106"/>
      <c r="D5842" s="114"/>
      <c r="E5842" s="52"/>
      <c r="F5842" s="52"/>
      <c r="G5842" s="112"/>
      <c r="H5842" s="58"/>
    </row>
    <row r="5843" spans="2:8" x14ac:dyDescent="0.2">
      <c r="B5843" s="107"/>
      <c r="C5843" s="106"/>
      <c r="D5843" s="114"/>
      <c r="E5843" s="52"/>
      <c r="F5843" s="52"/>
      <c r="G5843" s="112"/>
      <c r="H5843" s="58"/>
    </row>
    <row r="5844" spans="2:8" x14ac:dyDescent="0.2">
      <c r="B5844" s="107"/>
      <c r="C5844" s="106"/>
      <c r="D5844" s="114"/>
      <c r="E5844" s="52"/>
      <c r="F5844" s="52"/>
      <c r="G5844" s="112"/>
      <c r="H5844" s="58"/>
    </row>
    <row r="5845" spans="2:8" x14ac:dyDescent="0.2">
      <c r="B5845" s="107"/>
      <c r="C5845" s="106"/>
      <c r="D5845" s="114"/>
      <c r="E5845" s="52"/>
      <c r="F5845" s="52"/>
      <c r="G5845" s="112"/>
      <c r="H5845" s="58"/>
    </row>
    <row r="5846" spans="2:8" x14ac:dyDescent="0.2">
      <c r="B5846" s="107"/>
      <c r="C5846" s="106"/>
      <c r="D5846" s="114"/>
      <c r="E5846" s="52"/>
      <c r="F5846" s="52"/>
      <c r="G5846" s="112"/>
      <c r="H5846" s="58"/>
    </row>
    <row r="5847" spans="2:8" x14ac:dyDescent="0.2">
      <c r="B5847" s="107"/>
      <c r="C5847" s="106"/>
      <c r="D5847" s="114"/>
      <c r="E5847" s="52"/>
      <c r="F5847" s="52"/>
      <c r="G5847" s="112"/>
      <c r="H5847" s="58"/>
    </row>
    <row r="5848" spans="2:8" x14ac:dyDescent="0.2">
      <c r="B5848" s="107"/>
      <c r="C5848" s="106"/>
      <c r="D5848" s="114"/>
      <c r="E5848" s="52"/>
      <c r="F5848" s="52"/>
      <c r="G5848" s="112"/>
      <c r="H5848" s="58"/>
    </row>
    <row r="5849" spans="2:8" x14ac:dyDescent="0.2">
      <c r="B5849" s="107"/>
      <c r="C5849" s="106"/>
      <c r="D5849" s="114"/>
      <c r="E5849" s="52"/>
      <c r="F5849" s="52"/>
      <c r="G5849" s="112"/>
      <c r="H5849" s="58"/>
    </row>
    <row r="5850" spans="2:8" x14ac:dyDescent="0.2">
      <c r="B5850" s="107"/>
      <c r="C5850" s="106"/>
      <c r="D5850" s="114"/>
      <c r="E5850" s="52"/>
      <c r="F5850" s="52"/>
      <c r="G5850" s="112"/>
      <c r="H5850" s="58"/>
    </row>
    <row r="5851" spans="2:8" x14ac:dyDescent="0.2">
      <c r="B5851" s="107"/>
      <c r="C5851" s="106"/>
      <c r="D5851" s="114"/>
      <c r="E5851" s="52"/>
      <c r="F5851" s="52"/>
      <c r="G5851" s="112"/>
      <c r="H5851" s="58"/>
    </row>
    <row r="5852" spans="2:8" x14ac:dyDescent="0.2">
      <c r="B5852" s="107"/>
      <c r="C5852" s="106"/>
      <c r="D5852" s="114"/>
      <c r="E5852" s="52"/>
      <c r="F5852" s="52"/>
      <c r="G5852" s="112"/>
      <c r="H5852" s="58"/>
    </row>
    <row r="5853" spans="2:8" x14ac:dyDescent="0.2">
      <c r="B5853" s="107"/>
      <c r="C5853" s="106"/>
      <c r="D5853" s="114"/>
      <c r="E5853" s="52"/>
      <c r="F5853" s="52"/>
      <c r="G5853" s="112"/>
      <c r="H5853" s="58"/>
    </row>
    <row r="5854" spans="2:8" x14ac:dyDescent="0.2">
      <c r="B5854" s="107"/>
      <c r="C5854" s="106"/>
      <c r="D5854" s="114"/>
      <c r="E5854" s="52"/>
      <c r="F5854" s="52"/>
      <c r="G5854" s="112"/>
      <c r="H5854" s="58"/>
    </row>
    <row r="5855" spans="2:8" x14ac:dyDescent="0.2">
      <c r="B5855" s="107"/>
      <c r="C5855" s="106"/>
      <c r="D5855" s="114"/>
      <c r="E5855" s="52"/>
      <c r="F5855" s="52"/>
      <c r="G5855" s="112"/>
      <c r="H5855" s="58"/>
    </row>
    <row r="5856" spans="2:8" x14ac:dyDescent="0.2">
      <c r="B5856" s="107"/>
      <c r="C5856" s="106"/>
      <c r="D5856" s="114"/>
      <c r="E5856" s="52"/>
      <c r="F5856" s="52"/>
      <c r="G5856" s="112"/>
      <c r="H5856" s="58"/>
    </row>
    <row r="5857" spans="2:8" x14ac:dyDescent="0.2">
      <c r="B5857" s="107"/>
      <c r="C5857" s="106"/>
      <c r="D5857" s="114"/>
      <c r="E5857" s="52"/>
      <c r="F5857" s="52"/>
      <c r="G5857" s="112"/>
      <c r="H5857" s="58"/>
    </row>
    <row r="5858" spans="2:8" x14ac:dyDescent="0.2">
      <c r="B5858" s="107"/>
      <c r="C5858" s="106"/>
      <c r="D5858" s="114"/>
      <c r="E5858" s="52"/>
      <c r="F5858" s="52"/>
      <c r="G5858" s="112"/>
      <c r="H5858" s="58"/>
    </row>
    <row r="5859" spans="2:8" x14ac:dyDescent="0.2">
      <c r="B5859" s="107"/>
      <c r="C5859" s="106"/>
      <c r="D5859" s="114"/>
      <c r="E5859" s="52"/>
      <c r="F5859" s="52"/>
      <c r="G5859" s="112"/>
      <c r="H5859" s="58"/>
    </row>
    <row r="5860" spans="2:8" x14ac:dyDescent="0.2">
      <c r="B5860" s="107"/>
      <c r="C5860" s="106"/>
      <c r="D5860" s="114"/>
      <c r="E5860" s="52"/>
      <c r="F5860" s="52"/>
      <c r="G5860" s="112"/>
      <c r="H5860" s="58"/>
    </row>
    <row r="5861" spans="2:8" x14ac:dyDescent="0.2">
      <c r="B5861" s="107"/>
      <c r="C5861" s="106"/>
      <c r="D5861" s="114"/>
      <c r="E5861" s="52"/>
      <c r="F5861" s="52"/>
      <c r="G5861" s="112"/>
      <c r="H5861" s="58"/>
    </row>
    <row r="5862" spans="2:8" x14ac:dyDescent="0.2">
      <c r="B5862" s="107"/>
      <c r="C5862" s="106"/>
      <c r="D5862" s="114"/>
      <c r="E5862" s="52"/>
      <c r="F5862" s="52"/>
      <c r="G5862" s="112"/>
      <c r="H5862" s="58"/>
    </row>
    <row r="5863" spans="2:8" x14ac:dyDescent="0.2">
      <c r="B5863" s="107"/>
      <c r="C5863" s="106"/>
      <c r="D5863" s="114"/>
      <c r="E5863" s="52"/>
      <c r="F5863" s="52"/>
      <c r="G5863" s="112"/>
      <c r="H5863" s="58"/>
    </row>
    <row r="5864" spans="2:8" x14ac:dyDescent="0.2">
      <c r="B5864" s="107"/>
      <c r="C5864" s="106"/>
      <c r="D5864" s="114"/>
      <c r="E5864" s="52"/>
      <c r="F5864" s="52"/>
      <c r="G5864" s="112"/>
      <c r="H5864" s="58"/>
    </row>
    <row r="5865" spans="2:8" x14ac:dyDescent="0.2">
      <c r="B5865" s="107"/>
      <c r="C5865" s="106"/>
      <c r="D5865" s="114"/>
      <c r="E5865" s="52"/>
      <c r="F5865" s="52"/>
      <c r="G5865" s="112"/>
      <c r="H5865" s="58"/>
    </row>
    <row r="5866" spans="2:8" x14ac:dyDescent="0.2">
      <c r="B5866" s="107"/>
      <c r="C5866" s="106"/>
      <c r="D5866" s="114"/>
      <c r="E5866" s="52"/>
      <c r="F5866" s="52"/>
      <c r="G5866" s="112"/>
      <c r="H5866" s="58"/>
    </row>
    <row r="5867" spans="2:8" x14ac:dyDescent="0.2">
      <c r="B5867" s="107"/>
      <c r="C5867" s="106"/>
      <c r="D5867" s="114"/>
      <c r="E5867" s="52"/>
      <c r="F5867" s="52"/>
      <c r="G5867" s="112"/>
      <c r="H5867" s="58"/>
    </row>
    <row r="5868" spans="2:8" x14ac:dyDescent="0.2">
      <c r="B5868" s="107"/>
      <c r="C5868" s="106"/>
      <c r="D5868" s="114"/>
      <c r="E5868" s="52"/>
      <c r="F5868" s="52"/>
      <c r="G5868" s="112"/>
      <c r="H5868" s="58"/>
    </row>
    <row r="5869" spans="2:8" x14ac:dyDescent="0.2">
      <c r="B5869" s="105"/>
      <c r="C5869" s="106"/>
      <c r="D5869" s="114"/>
      <c r="E5869" s="52"/>
      <c r="F5869" s="52"/>
      <c r="G5869" s="112"/>
      <c r="H5869" s="58"/>
    </row>
    <row r="5870" spans="2:8" x14ac:dyDescent="0.2">
      <c r="B5870" s="107"/>
      <c r="C5870" s="106"/>
      <c r="D5870" s="114"/>
      <c r="E5870" s="52"/>
      <c r="F5870" s="52"/>
      <c r="G5870" s="112"/>
      <c r="H5870" s="58"/>
    </row>
    <row r="5871" spans="2:8" x14ac:dyDescent="0.2">
      <c r="B5871" s="107"/>
      <c r="C5871" s="106"/>
      <c r="D5871" s="114"/>
      <c r="E5871" s="52"/>
      <c r="F5871" s="52"/>
      <c r="G5871" s="112"/>
      <c r="H5871" s="58"/>
    </row>
    <row r="5872" spans="2:8" x14ac:dyDescent="0.2">
      <c r="B5872" s="107"/>
      <c r="C5872" s="106"/>
      <c r="D5872" s="114"/>
      <c r="E5872" s="52"/>
      <c r="F5872" s="52"/>
      <c r="G5872" s="112"/>
      <c r="H5872" s="58"/>
    </row>
    <row r="5873" spans="2:8" x14ac:dyDescent="0.2">
      <c r="B5873" s="107"/>
      <c r="C5873" s="106"/>
      <c r="D5873" s="114"/>
      <c r="E5873" s="52"/>
      <c r="F5873" s="52"/>
      <c r="G5873" s="112"/>
      <c r="H5873" s="58"/>
    </row>
    <row r="5874" spans="2:8" x14ac:dyDescent="0.2">
      <c r="B5874" s="107"/>
      <c r="C5874" s="106"/>
      <c r="D5874" s="114"/>
      <c r="E5874" s="52"/>
      <c r="F5874" s="52"/>
      <c r="G5874" s="112"/>
      <c r="H5874" s="58"/>
    </row>
    <row r="5875" spans="2:8" x14ac:dyDescent="0.2">
      <c r="B5875" s="107"/>
      <c r="C5875" s="106"/>
      <c r="D5875" s="114"/>
      <c r="E5875" s="52"/>
      <c r="F5875" s="52"/>
      <c r="G5875" s="112"/>
      <c r="H5875" s="58"/>
    </row>
    <row r="5876" spans="2:8" x14ac:dyDescent="0.2">
      <c r="B5876" s="107"/>
      <c r="C5876" s="106"/>
      <c r="D5876" s="114"/>
      <c r="E5876" s="52"/>
      <c r="F5876" s="52"/>
      <c r="G5876" s="112"/>
      <c r="H5876" s="58"/>
    </row>
    <row r="5877" spans="2:8" x14ac:dyDescent="0.2">
      <c r="B5877" s="107"/>
      <c r="C5877" s="106"/>
      <c r="D5877" s="114"/>
      <c r="E5877" s="52"/>
      <c r="F5877" s="52"/>
      <c r="G5877" s="112"/>
      <c r="H5877" s="58"/>
    </row>
    <row r="5878" spans="2:8" x14ac:dyDescent="0.2">
      <c r="B5878" s="107"/>
      <c r="C5878" s="106"/>
      <c r="D5878" s="114"/>
      <c r="E5878" s="52"/>
      <c r="F5878" s="52"/>
      <c r="G5878" s="112"/>
      <c r="H5878" s="58"/>
    </row>
    <row r="5879" spans="2:8" x14ac:dyDescent="0.2">
      <c r="B5879" s="107"/>
      <c r="C5879" s="106"/>
      <c r="D5879" s="114"/>
      <c r="E5879" s="52"/>
      <c r="F5879" s="52"/>
      <c r="G5879" s="112"/>
      <c r="H5879" s="58"/>
    </row>
    <row r="5880" spans="2:8" x14ac:dyDescent="0.2">
      <c r="B5880" s="107"/>
      <c r="C5880" s="106"/>
      <c r="D5880" s="114"/>
      <c r="E5880" s="52"/>
      <c r="F5880" s="52"/>
      <c r="G5880" s="112"/>
      <c r="H5880" s="58"/>
    </row>
    <row r="5881" spans="2:8" x14ac:dyDescent="0.2">
      <c r="B5881" s="107"/>
      <c r="C5881" s="106"/>
      <c r="D5881" s="114"/>
      <c r="E5881" s="52"/>
      <c r="F5881" s="52"/>
      <c r="G5881" s="112"/>
      <c r="H5881" s="58"/>
    </row>
    <row r="5882" spans="2:8" x14ac:dyDescent="0.2">
      <c r="B5882" s="107"/>
      <c r="C5882" s="106"/>
      <c r="D5882" s="114"/>
      <c r="E5882" s="52"/>
      <c r="F5882" s="52"/>
      <c r="G5882" s="112"/>
      <c r="H5882" s="58"/>
    </row>
    <row r="5883" spans="2:8" x14ac:dyDescent="0.2">
      <c r="B5883" s="107"/>
      <c r="C5883" s="106"/>
      <c r="D5883" s="114"/>
      <c r="E5883" s="52"/>
      <c r="F5883" s="52"/>
      <c r="G5883" s="112"/>
      <c r="H5883" s="58"/>
    </row>
    <row r="5884" spans="2:8" x14ac:dyDescent="0.2">
      <c r="B5884" s="107"/>
      <c r="C5884" s="106"/>
      <c r="D5884" s="114"/>
      <c r="E5884" s="52"/>
      <c r="F5884" s="52"/>
      <c r="G5884" s="112"/>
      <c r="H5884" s="58"/>
    </row>
    <row r="5885" spans="2:8" x14ac:dyDescent="0.2">
      <c r="B5885" s="107"/>
      <c r="C5885" s="106"/>
      <c r="D5885" s="114"/>
      <c r="E5885" s="52"/>
      <c r="F5885" s="52"/>
      <c r="G5885" s="112"/>
      <c r="H5885" s="58"/>
    </row>
    <row r="5886" spans="2:8" x14ac:dyDescent="0.2">
      <c r="B5886" s="107"/>
      <c r="C5886" s="106"/>
      <c r="D5886" s="114"/>
      <c r="E5886" s="52"/>
      <c r="F5886" s="52"/>
      <c r="G5886" s="112"/>
      <c r="H5886" s="58"/>
    </row>
    <row r="5887" spans="2:8" x14ac:dyDescent="0.2">
      <c r="B5887" s="107"/>
      <c r="C5887" s="106"/>
      <c r="D5887" s="114"/>
      <c r="E5887" s="52"/>
      <c r="F5887" s="52"/>
      <c r="G5887" s="112"/>
      <c r="H5887" s="58"/>
    </row>
    <row r="5888" spans="2:8" x14ac:dyDescent="0.2">
      <c r="B5888" s="107"/>
      <c r="C5888" s="106"/>
      <c r="D5888" s="114"/>
      <c r="E5888" s="52"/>
      <c r="F5888" s="52"/>
      <c r="G5888" s="112"/>
      <c r="H5888" s="58"/>
    </row>
    <row r="5889" spans="2:8" x14ac:dyDescent="0.2">
      <c r="B5889" s="107"/>
      <c r="C5889" s="106"/>
      <c r="D5889" s="114"/>
      <c r="E5889" s="52"/>
      <c r="F5889" s="52"/>
      <c r="G5889" s="112"/>
      <c r="H5889" s="58"/>
    </row>
    <row r="5890" spans="2:8" x14ac:dyDescent="0.2">
      <c r="B5890" s="107"/>
      <c r="C5890" s="106"/>
      <c r="D5890" s="114"/>
      <c r="E5890" s="52"/>
      <c r="F5890" s="52"/>
      <c r="G5890" s="112"/>
      <c r="H5890" s="58"/>
    </row>
    <row r="5891" spans="2:8" x14ac:dyDescent="0.2">
      <c r="B5891" s="107"/>
      <c r="C5891" s="106"/>
      <c r="D5891" s="114"/>
      <c r="E5891" s="52"/>
      <c r="F5891" s="52"/>
      <c r="G5891" s="112"/>
      <c r="H5891" s="58"/>
    </row>
    <row r="5892" spans="2:8" x14ac:dyDescent="0.2">
      <c r="B5892" s="107"/>
      <c r="C5892" s="106"/>
      <c r="D5892" s="114"/>
      <c r="E5892" s="52"/>
      <c r="F5892" s="52"/>
      <c r="G5892" s="112"/>
      <c r="H5892" s="58"/>
    </row>
    <row r="5893" spans="2:8" x14ac:dyDescent="0.2">
      <c r="B5893" s="107"/>
      <c r="C5893" s="106"/>
      <c r="D5893" s="114"/>
      <c r="E5893" s="52"/>
      <c r="F5893" s="52"/>
      <c r="G5893" s="112"/>
      <c r="H5893" s="58"/>
    </row>
    <row r="5894" spans="2:8" x14ac:dyDescent="0.2">
      <c r="B5894" s="107"/>
      <c r="C5894" s="106"/>
      <c r="D5894" s="114"/>
      <c r="E5894" s="52"/>
      <c r="F5894" s="52"/>
      <c r="G5894" s="112"/>
      <c r="H5894" s="58"/>
    </row>
    <row r="5895" spans="2:8" x14ac:dyDescent="0.2">
      <c r="B5895" s="105"/>
      <c r="C5895" s="106"/>
      <c r="D5895" s="114"/>
      <c r="E5895" s="52"/>
      <c r="F5895" s="52"/>
      <c r="G5895" s="112"/>
      <c r="H5895" s="58"/>
    </row>
    <row r="5896" spans="2:8" x14ac:dyDescent="0.2">
      <c r="B5896" s="107"/>
      <c r="C5896" s="106"/>
      <c r="D5896" s="114"/>
      <c r="E5896" s="52"/>
      <c r="F5896" s="52"/>
      <c r="G5896" s="112"/>
      <c r="H5896" s="58"/>
    </row>
    <row r="5897" spans="2:8" x14ac:dyDescent="0.2">
      <c r="B5897" s="107"/>
      <c r="C5897" s="106"/>
      <c r="D5897" s="114"/>
      <c r="E5897" s="52"/>
      <c r="F5897" s="52"/>
      <c r="G5897" s="112"/>
      <c r="H5897" s="58"/>
    </row>
    <row r="5898" spans="2:8" x14ac:dyDescent="0.2">
      <c r="B5898" s="105"/>
      <c r="C5898" s="106"/>
      <c r="D5898" s="114"/>
      <c r="E5898" s="52"/>
      <c r="F5898" s="52"/>
      <c r="G5898" s="112"/>
      <c r="H5898" s="58"/>
    </row>
    <row r="5899" spans="2:8" x14ac:dyDescent="0.2">
      <c r="B5899" s="107"/>
      <c r="C5899" s="106"/>
      <c r="D5899" s="114"/>
      <c r="E5899" s="52"/>
      <c r="F5899" s="52"/>
      <c r="G5899" s="112"/>
      <c r="H5899" s="58"/>
    </row>
    <row r="5900" spans="2:8" x14ac:dyDescent="0.2">
      <c r="B5900" s="107"/>
      <c r="C5900" s="106"/>
      <c r="D5900" s="114"/>
      <c r="E5900" s="52"/>
      <c r="F5900" s="52"/>
      <c r="G5900" s="112"/>
      <c r="H5900" s="58"/>
    </row>
    <row r="5901" spans="2:8" x14ac:dyDescent="0.2">
      <c r="B5901" s="105"/>
      <c r="C5901" s="106"/>
      <c r="D5901" s="114"/>
      <c r="E5901" s="52"/>
      <c r="F5901" s="52"/>
      <c r="G5901" s="112"/>
      <c r="H5901" s="58"/>
    </row>
    <row r="5902" spans="2:8" x14ac:dyDescent="0.2">
      <c r="B5902" s="107"/>
      <c r="C5902" s="106"/>
      <c r="D5902" s="114"/>
      <c r="E5902" s="52"/>
      <c r="F5902" s="52"/>
      <c r="G5902" s="112"/>
      <c r="H5902" s="58"/>
    </row>
    <row r="5903" spans="2:8" x14ac:dyDescent="0.2">
      <c r="B5903" s="107"/>
      <c r="C5903" s="106"/>
      <c r="D5903" s="114"/>
      <c r="E5903" s="52"/>
      <c r="F5903" s="52"/>
      <c r="G5903" s="112"/>
      <c r="H5903" s="58"/>
    </row>
    <row r="5904" spans="2:8" x14ac:dyDescent="0.2">
      <c r="B5904" s="107"/>
      <c r="C5904" s="106"/>
      <c r="D5904" s="114"/>
      <c r="E5904" s="52"/>
      <c r="F5904" s="52"/>
      <c r="G5904" s="112"/>
      <c r="H5904" s="58"/>
    </row>
    <row r="5905" spans="2:8" x14ac:dyDescent="0.2">
      <c r="B5905" s="107"/>
      <c r="C5905" s="106"/>
      <c r="D5905" s="114"/>
      <c r="E5905" s="52"/>
      <c r="F5905" s="52"/>
      <c r="G5905" s="112"/>
      <c r="H5905" s="58"/>
    </row>
    <row r="5906" spans="2:8" x14ac:dyDescent="0.2">
      <c r="B5906" s="107"/>
      <c r="C5906" s="106"/>
      <c r="D5906" s="114"/>
      <c r="E5906" s="52"/>
      <c r="F5906" s="52"/>
      <c r="G5906" s="112"/>
      <c r="H5906" s="58"/>
    </row>
    <row r="5907" spans="2:8" x14ac:dyDescent="0.2">
      <c r="B5907" s="107"/>
      <c r="C5907" s="106"/>
      <c r="D5907" s="114"/>
      <c r="E5907" s="52"/>
      <c r="F5907" s="52"/>
      <c r="G5907" s="112"/>
      <c r="H5907" s="58"/>
    </row>
    <row r="5908" spans="2:8" x14ac:dyDescent="0.2">
      <c r="B5908" s="107"/>
      <c r="C5908" s="106"/>
      <c r="D5908" s="114"/>
      <c r="E5908" s="52"/>
      <c r="F5908" s="52"/>
      <c r="G5908" s="112"/>
      <c r="H5908" s="58"/>
    </row>
    <row r="5909" spans="2:8" x14ac:dyDescent="0.2">
      <c r="B5909" s="107"/>
      <c r="C5909" s="106"/>
      <c r="D5909" s="114"/>
      <c r="E5909" s="52"/>
      <c r="F5909" s="52"/>
      <c r="G5909" s="112"/>
      <c r="H5909" s="58"/>
    </row>
    <row r="5910" spans="2:8" x14ac:dyDescent="0.2">
      <c r="B5910" s="107"/>
      <c r="C5910" s="106"/>
      <c r="D5910" s="114"/>
      <c r="E5910" s="52"/>
      <c r="F5910" s="52"/>
      <c r="G5910" s="112"/>
      <c r="H5910" s="58"/>
    </row>
    <row r="5911" spans="2:8" x14ac:dyDescent="0.2">
      <c r="B5911" s="107"/>
      <c r="C5911" s="106"/>
      <c r="D5911" s="114"/>
      <c r="E5911" s="52"/>
      <c r="F5911" s="52"/>
      <c r="G5911" s="112"/>
      <c r="H5911" s="58"/>
    </row>
    <row r="5912" spans="2:8" x14ac:dyDescent="0.2">
      <c r="B5912" s="107"/>
      <c r="C5912" s="106"/>
      <c r="D5912" s="114"/>
      <c r="E5912" s="52"/>
      <c r="F5912" s="52"/>
      <c r="G5912" s="112"/>
      <c r="H5912" s="58"/>
    </row>
    <row r="5913" spans="2:8" x14ac:dyDescent="0.2">
      <c r="B5913" s="107"/>
      <c r="C5913" s="106"/>
      <c r="D5913" s="114"/>
      <c r="E5913" s="52"/>
      <c r="F5913" s="52"/>
      <c r="G5913" s="112"/>
      <c r="H5913" s="58"/>
    </row>
    <row r="5914" spans="2:8" x14ac:dyDescent="0.2">
      <c r="B5914" s="107"/>
      <c r="C5914" s="106"/>
      <c r="D5914" s="114"/>
      <c r="E5914" s="52"/>
      <c r="F5914" s="52"/>
      <c r="G5914" s="112"/>
      <c r="H5914" s="58"/>
    </row>
    <row r="5915" spans="2:8" x14ac:dyDescent="0.2">
      <c r="B5915" s="105"/>
      <c r="C5915" s="106"/>
      <c r="D5915" s="114"/>
      <c r="E5915" s="52"/>
      <c r="F5915" s="52"/>
      <c r="G5915" s="112"/>
      <c r="H5915" s="58"/>
    </row>
    <row r="5916" spans="2:8" x14ac:dyDescent="0.2">
      <c r="B5916" s="107"/>
      <c r="C5916" s="106"/>
      <c r="D5916" s="114"/>
      <c r="E5916" s="52"/>
      <c r="F5916" s="52"/>
      <c r="G5916" s="112"/>
      <c r="H5916" s="58"/>
    </row>
    <row r="5917" spans="2:8" x14ac:dyDescent="0.2">
      <c r="B5917" s="107"/>
      <c r="C5917" s="106"/>
      <c r="D5917" s="114"/>
      <c r="E5917" s="52"/>
      <c r="F5917" s="52"/>
      <c r="G5917" s="112"/>
      <c r="H5917" s="58"/>
    </row>
    <row r="5918" spans="2:8" x14ac:dyDescent="0.2">
      <c r="B5918" s="107"/>
      <c r="C5918" s="106"/>
      <c r="D5918" s="114"/>
      <c r="E5918" s="52"/>
      <c r="F5918" s="52"/>
      <c r="G5918" s="112"/>
      <c r="H5918" s="58"/>
    </row>
    <row r="5919" spans="2:8" x14ac:dyDescent="0.2">
      <c r="B5919" s="107"/>
      <c r="C5919" s="106"/>
      <c r="D5919" s="114"/>
      <c r="E5919" s="52"/>
      <c r="F5919" s="52"/>
      <c r="G5919" s="112"/>
      <c r="H5919" s="58"/>
    </row>
    <row r="5920" spans="2:8" x14ac:dyDescent="0.2">
      <c r="B5920" s="105"/>
      <c r="C5920" s="106"/>
      <c r="D5920" s="114"/>
      <c r="E5920" s="52"/>
      <c r="F5920" s="52"/>
      <c r="G5920" s="112"/>
      <c r="H5920" s="58"/>
    </row>
    <row r="5921" spans="2:8" x14ac:dyDescent="0.2">
      <c r="B5921" s="107"/>
      <c r="C5921" s="106"/>
      <c r="D5921" s="114"/>
      <c r="E5921" s="52"/>
      <c r="F5921" s="52"/>
      <c r="G5921" s="112"/>
      <c r="H5921" s="58"/>
    </row>
    <row r="5922" spans="2:8" x14ac:dyDescent="0.2">
      <c r="B5922" s="107"/>
      <c r="C5922" s="106"/>
      <c r="D5922" s="114"/>
      <c r="E5922" s="52"/>
      <c r="F5922" s="52"/>
      <c r="G5922" s="112"/>
      <c r="H5922" s="58"/>
    </row>
    <row r="5923" spans="2:8" x14ac:dyDescent="0.2">
      <c r="B5923" s="107"/>
      <c r="C5923" s="106"/>
      <c r="D5923" s="114"/>
      <c r="E5923" s="52"/>
      <c r="F5923" s="52"/>
      <c r="G5923" s="112"/>
      <c r="H5923" s="58"/>
    </row>
    <row r="5924" spans="2:8" x14ac:dyDescent="0.2">
      <c r="B5924" s="107"/>
      <c r="C5924" s="106"/>
      <c r="D5924" s="114"/>
      <c r="E5924" s="52"/>
      <c r="F5924" s="52"/>
      <c r="G5924" s="112"/>
      <c r="H5924" s="58"/>
    </row>
    <row r="5925" spans="2:8" x14ac:dyDescent="0.2">
      <c r="B5925" s="105"/>
      <c r="C5925" s="106"/>
      <c r="D5925" s="114"/>
      <c r="E5925" s="52"/>
      <c r="F5925" s="52"/>
      <c r="G5925" s="112"/>
      <c r="H5925" s="58"/>
    </row>
    <row r="5926" spans="2:8" x14ac:dyDescent="0.2">
      <c r="B5926" s="107"/>
      <c r="C5926" s="106"/>
      <c r="D5926" s="114"/>
      <c r="E5926" s="52"/>
      <c r="F5926" s="52"/>
      <c r="G5926" s="112"/>
      <c r="H5926" s="58"/>
    </row>
    <row r="5927" spans="2:8" x14ac:dyDescent="0.2">
      <c r="B5927" s="107"/>
      <c r="C5927" s="106"/>
      <c r="D5927" s="114"/>
      <c r="E5927" s="52"/>
      <c r="F5927" s="52"/>
      <c r="G5927" s="112"/>
      <c r="H5927" s="58"/>
    </row>
    <row r="5928" spans="2:8" x14ac:dyDescent="0.2">
      <c r="B5928" s="107"/>
      <c r="C5928" s="106"/>
      <c r="D5928" s="114"/>
      <c r="E5928" s="52"/>
      <c r="F5928" s="52"/>
      <c r="G5928" s="112"/>
      <c r="H5928" s="58"/>
    </row>
    <row r="5929" spans="2:8" x14ac:dyDescent="0.2">
      <c r="B5929" s="107"/>
      <c r="C5929" s="106"/>
      <c r="D5929" s="114"/>
      <c r="E5929" s="52"/>
      <c r="F5929" s="52"/>
      <c r="G5929" s="112"/>
      <c r="H5929" s="58"/>
    </row>
    <row r="5930" spans="2:8" x14ac:dyDescent="0.2">
      <c r="B5930" s="105"/>
      <c r="C5930" s="106"/>
      <c r="D5930" s="114"/>
      <c r="E5930" s="52"/>
      <c r="F5930" s="52"/>
      <c r="G5930" s="112"/>
      <c r="H5930" s="58"/>
    </row>
    <row r="5931" spans="2:8" x14ac:dyDescent="0.2">
      <c r="B5931" s="107"/>
      <c r="C5931" s="106"/>
      <c r="D5931" s="114"/>
      <c r="E5931" s="52"/>
      <c r="F5931" s="52"/>
      <c r="G5931" s="112"/>
      <c r="H5931" s="58"/>
    </row>
    <row r="5932" spans="2:8" x14ac:dyDescent="0.2">
      <c r="B5932" s="107"/>
      <c r="C5932" s="106"/>
      <c r="D5932" s="114"/>
      <c r="E5932" s="52"/>
      <c r="F5932" s="52"/>
      <c r="G5932" s="112"/>
      <c r="H5932" s="58"/>
    </row>
    <row r="5933" spans="2:8" x14ac:dyDescent="0.2">
      <c r="B5933" s="107"/>
      <c r="C5933" s="106"/>
      <c r="D5933" s="114"/>
      <c r="E5933" s="52"/>
      <c r="F5933" s="52"/>
      <c r="G5933" s="112"/>
      <c r="H5933" s="58"/>
    </row>
    <row r="5934" spans="2:8" x14ac:dyDescent="0.2">
      <c r="B5934" s="107"/>
      <c r="C5934" s="106"/>
      <c r="D5934" s="114"/>
      <c r="E5934" s="52"/>
      <c r="F5934" s="52"/>
      <c r="G5934" s="112"/>
      <c r="H5934" s="58"/>
    </row>
    <row r="5935" spans="2:8" x14ac:dyDescent="0.2">
      <c r="B5935" s="105"/>
      <c r="C5935" s="106"/>
      <c r="D5935" s="114"/>
      <c r="E5935" s="52"/>
      <c r="F5935" s="52"/>
      <c r="G5935" s="112"/>
      <c r="H5935" s="58"/>
    </row>
    <row r="5936" spans="2:8" x14ac:dyDescent="0.2">
      <c r="B5936" s="107"/>
      <c r="C5936" s="106"/>
      <c r="D5936" s="114"/>
      <c r="E5936" s="52"/>
      <c r="F5936" s="52"/>
      <c r="G5936" s="112"/>
      <c r="H5936" s="58"/>
    </row>
    <row r="5937" spans="2:8" x14ac:dyDescent="0.2">
      <c r="B5937" s="107"/>
      <c r="C5937" s="106"/>
      <c r="D5937" s="114"/>
      <c r="E5937" s="52"/>
      <c r="F5937" s="52"/>
      <c r="G5937" s="112"/>
      <c r="H5937" s="58"/>
    </row>
    <row r="5938" spans="2:8" x14ac:dyDescent="0.2">
      <c r="B5938" s="107"/>
      <c r="C5938" s="106"/>
      <c r="D5938" s="114"/>
      <c r="E5938" s="52"/>
      <c r="F5938" s="52"/>
      <c r="G5938" s="112"/>
      <c r="H5938" s="58"/>
    </row>
    <row r="5939" spans="2:8" x14ac:dyDescent="0.2">
      <c r="B5939" s="107"/>
      <c r="C5939" s="106"/>
      <c r="D5939" s="114"/>
      <c r="E5939" s="52"/>
      <c r="F5939" s="52"/>
      <c r="G5939" s="112"/>
      <c r="H5939" s="58"/>
    </row>
    <row r="5940" spans="2:8" x14ac:dyDescent="0.2">
      <c r="B5940" s="105"/>
      <c r="C5940" s="106"/>
      <c r="D5940" s="114"/>
      <c r="E5940" s="52"/>
      <c r="F5940" s="52"/>
      <c r="G5940" s="112"/>
      <c r="H5940" s="58"/>
    </row>
    <row r="5941" spans="2:8" x14ac:dyDescent="0.2">
      <c r="B5941" s="107"/>
      <c r="C5941" s="106"/>
      <c r="D5941" s="114"/>
      <c r="E5941" s="52"/>
      <c r="F5941" s="52"/>
      <c r="G5941" s="112"/>
      <c r="H5941" s="58"/>
    </row>
    <row r="5942" spans="2:8" x14ac:dyDescent="0.2">
      <c r="B5942" s="107"/>
      <c r="C5942" s="106"/>
      <c r="D5942" s="114"/>
      <c r="E5942" s="52"/>
      <c r="F5942" s="52"/>
      <c r="G5942" s="112"/>
      <c r="H5942" s="58"/>
    </row>
    <row r="5943" spans="2:8" x14ac:dyDescent="0.2">
      <c r="B5943" s="107"/>
      <c r="C5943" s="106"/>
      <c r="D5943" s="114"/>
      <c r="E5943" s="52"/>
      <c r="F5943" s="52"/>
      <c r="G5943" s="112"/>
      <c r="H5943" s="58"/>
    </row>
    <row r="5944" spans="2:8" x14ac:dyDescent="0.2">
      <c r="B5944" s="107"/>
      <c r="C5944" s="106"/>
      <c r="D5944" s="114"/>
      <c r="E5944" s="52"/>
      <c r="F5944" s="52"/>
      <c r="G5944" s="112"/>
      <c r="H5944" s="58"/>
    </row>
    <row r="5945" spans="2:8" x14ac:dyDescent="0.2">
      <c r="B5945" s="105"/>
      <c r="C5945" s="106"/>
      <c r="D5945" s="114"/>
      <c r="E5945" s="52"/>
      <c r="F5945" s="52"/>
      <c r="G5945" s="112"/>
      <c r="H5945" s="58"/>
    </row>
    <row r="5946" spans="2:8" x14ac:dyDescent="0.2">
      <c r="B5946" s="107"/>
      <c r="C5946" s="106"/>
      <c r="D5946" s="114"/>
      <c r="E5946" s="52"/>
      <c r="F5946" s="52"/>
      <c r="G5946" s="112"/>
      <c r="H5946" s="58"/>
    </row>
    <row r="5947" spans="2:8" x14ac:dyDescent="0.2">
      <c r="B5947" s="107"/>
      <c r="C5947" s="106"/>
      <c r="D5947" s="114"/>
      <c r="E5947" s="52"/>
      <c r="F5947" s="52"/>
      <c r="G5947" s="112"/>
      <c r="H5947" s="58"/>
    </row>
    <row r="5948" spans="2:8" x14ac:dyDescent="0.2">
      <c r="B5948" s="107"/>
      <c r="C5948" s="106"/>
      <c r="D5948" s="114"/>
      <c r="E5948" s="52"/>
      <c r="F5948" s="52"/>
      <c r="G5948" s="112"/>
      <c r="H5948" s="58"/>
    </row>
    <row r="5949" spans="2:8" x14ac:dyDescent="0.2">
      <c r="B5949" s="107"/>
      <c r="C5949" s="106"/>
      <c r="D5949" s="114"/>
      <c r="E5949" s="52"/>
      <c r="F5949" s="52"/>
      <c r="G5949" s="112"/>
      <c r="H5949" s="58"/>
    </row>
    <row r="5950" spans="2:8" x14ac:dyDescent="0.2">
      <c r="B5950" s="105"/>
      <c r="C5950" s="106"/>
      <c r="D5950" s="114"/>
      <c r="E5950" s="52"/>
      <c r="F5950" s="52"/>
      <c r="G5950" s="112"/>
      <c r="H5950" s="58"/>
    </row>
    <row r="5951" spans="2:8" x14ac:dyDescent="0.2">
      <c r="B5951" s="107"/>
      <c r="C5951" s="106"/>
      <c r="D5951" s="114"/>
      <c r="E5951" s="52"/>
      <c r="F5951" s="52"/>
      <c r="G5951" s="112"/>
      <c r="H5951" s="58"/>
    </row>
    <row r="5952" spans="2:8" x14ac:dyDescent="0.2">
      <c r="B5952" s="107"/>
      <c r="C5952" s="106"/>
      <c r="D5952" s="114"/>
      <c r="E5952" s="52"/>
      <c r="F5952" s="52"/>
      <c r="G5952" s="112"/>
      <c r="H5952" s="58"/>
    </row>
    <row r="5953" spans="2:8" x14ac:dyDescent="0.2">
      <c r="B5953" s="107"/>
      <c r="C5953" s="106"/>
      <c r="D5953" s="114"/>
      <c r="E5953" s="52"/>
      <c r="F5953" s="52"/>
      <c r="G5953" s="112"/>
      <c r="H5953" s="58"/>
    </row>
    <row r="5954" spans="2:8" x14ac:dyDescent="0.2">
      <c r="B5954" s="107"/>
      <c r="C5954" s="106"/>
      <c r="D5954" s="114"/>
      <c r="E5954" s="52"/>
      <c r="F5954" s="52"/>
      <c r="G5954" s="112"/>
      <c r="H5954" s="58"/>
    </row>
    <row r="5955" spans="2:8" x14ac:dyDescent="0.2">
      <c r="B5955" s="105"/>
      <c r="C5955" s="106"/>
      <c r="D5955" s="114"/>
      <c r="E5955" s="52"/>
      <c r="F5955" s="52"/>
      <c r="G5955" s="112"/>
      <c r="H5955" s="58"/>
    </row>
    <row r="5956" spans="2:8" x14ac:dyDescent="0.2">
      <c r="B5956" s="107"/>
      <c r="C5956" s="106"/>
      <c r="D5956" s="114"/>
      <c r="E5956" s="52"/>
      <c r="F5956" s="52"/>
      <c r="G5956" s="112"/>
      <c r="H5956" s="58"/>
    </row>
    <row r="5957" spans="2:8" x14ac:dyDescent="0.2">
      <c r="B5957" s="107"/>
      <c r="C5957" s="106"/>
      <c r="D5957" s="114"/>
      <c r="E5957" s="52"/>
      <c r="F5957" s="52"/>
      <c r="G5957" s="112"/>
      <c r="H5957" s="58"/>
    </row>
    <row r="5958" spans="2:8" x14ac:dyDescent="0.2">
      <c r="B5958" s="107"/>
      <c r="C5958" s="106"/>
      <c r="D5958" s="114"/>
      <c r="E5958" s="52"/>
      <c r="F5958" s="52"/>
      <c r="G5958" s="112"/>
      <c r="H5958" s="58"/>
    </row>
    <row r="5959" spans="2:8" x14ac:dyDescent="0.2">
      <c r="B5959" s="107"/>
      <c r="C5959" s="106"/>
      <c r="D5959" s="114"/>
      <c r="E5959" s="52"/>
      <c r="F5959" s="52"/>
      <c r="G5959" s="112"/>
      <c r="H5959" s="58"/>
    </row>
    <row r="5960" spans="2:8" x14ac:dyDescent="0.2">
      <c r="B5960" s="107"/>
      <c r="C5960" s="106"/>
      <c r="D5960" s="114"/>
      <c r="E5960" s="52"/>
      <c r="F5960" s="52"/>
      <c r="G5960" s="112"/>
      <c r="H5960" s="58"/>
    </row>
    <row r="5961" spans="2:8" x14ac:dyDescent="0.2">
      <c r="B5961" s="105"/>
      <c r="C5961" s="106"/>
      <c r="D5961" s="114"/>
      <c r="E5961" s="52"/>
      <c r="F5961" s="52"/>
      <c r="G5961" s="112"/>
      <c r="H5961" s="58"/>
    </row>
    <row r="5962" spans="2:8" x14ac:dyDescent="0.2">
      <c r="B5962" s="107"/>
      <c r="C5962" s="106"/>
      <c r="D5962" s="114"/>
      <c r="E5962" s="52"/>
      <c r="F5962" s="52"/>
      <c r="G5962" s="112"/>
      <c r="H5962" s="58"/>
    </row>
    <row r="5963" spans="2:8" x14ac:dyDescent="0.2">
      <c r="B5963" s="107"/>
      <c r="C5963" s="106"/>
      <c r="D5963" s="114"/>
      <c r="E5963" s="52"/>
      <c r="F5963" s="52"/>
      <c r="G5963" s="112"/>
      <c r="H5963" s="58"/>
    </row>
    <row r="5964" spans="2:8" x14ac:dyDescent="0.2">
      <c r="B5964" s="107"/>
      <c r="C5964" s="106"/>
      <c r="D5964" s="114"/>
      <c r="E5964" s="52"/>
      <c r="F5964" s="52"/>
      <c r="G5964" s="112"/>
      <c r="H5964" s="58"/>
    </row>
    <row r="5965" spans="2:8" x14ac:dyDescent="0.2">
      <c r="B5965" s="107"/>
      <c r="C5965" s="106"/>
      <c r="D5965" s="114"/>
      <c r="E5965" s="52"/>
      <c r="F5965" s="52"/>
      <c r="G5965" s="112"/>
      <c r="H5965" s="58"/>
    </row>
    <row r="5966" spans="2:8" x14ac:dyDescent="0.2">
      <c r="B5966" s="107"/>
      <c r="C5966" s="106"/>
      <c r="D5966" s="114"/>
      <c r="E5966" s="52"/>
      <c r="F5966" s="52"/>
      <c r="G5966" s="112"/>
      <c r="H5966" s="58"/>
    </row>
    <row r="5967" spans="2:8" x14ac:dyDescent="0.2">
      <c r="B5967" s="105"/>
      <c r="C5967" s="106"/>
      <c r="D5967" s="114"/>
      <c r="E5967" s="52"/>
      <c r="F5967" s="52"/>
      <c r="G5967" s="112"/>
      <c r="H5967" s="58"/>
    </row>
    <row r="5968" spans="2:8" x14ac:dyDescent="0.2">
      <c r="B5968" s="107"/>
      <c r="C5968" s="106"/>
      <c r="D5968" s="114"/>
      <c r="E5968" s="52"/>
      <c r="F5968" s="52"/>
      <c r="G5968" s="112"/>
      <c r="H5968" s="58"/>
    </row>
    <row r="5969" spans="2:8" x14ac:dyDescent="0.2">
      <c r="B5969" s="107"/>
      <c r="C5969" s="106"/>
      <c r="D5969" s="114"/>
      <c r="E5969" s="52"/>
      <c r="F5969" s="52"/>
      <c r="G5969" s="112"/>
      <c r="H5969" s="58"/>
    </row>
    <row r="5970" spans="2:8" x14ac:dyDescent="0.2">
      <c r="B5970" s="107"/>
      <c r="C5970" s="106"/>
      <c r="D5970" s="114"/>
      <c r="E5970" s="52"/>
      <c r="F5970" s="52"/>
      <c r="G5970" s="112"/>
      <c r="H5970" s="58"/>
    </row>
    <row r="5971" spans="2:8" x14ac:dyDescent="0.2">
      <c r="B5971" s="107"/>
      <c r="C5971" s="106"/>
      <c r="D5971" s="114"/>
      <c r="E5971" s="52"/>
      <c r="F5971" s="52"/>
      <c r="G5971" s="112"/>
      <c r="H5971" s="58"/>
    </row>
    <row r="5972" spans="2:8" x14ac:dyDescent="0.2">
      <c r="B5972" s="107"/>
      <c r="C5972" s="106"/>
      <c r="D5972" s="114"/>
      <c r="E5972" s="52"/>
      <c r="F5972" s="52"/>
      <c r="G5972" s="112"/>
      <c r="H5972" s="58"/>
    </row>
    <row r="5973" spans="2:8" x14ac:dyDescent="0.2">
      <c r="B5973" s="107"/>
      <c r="C5973" s="106"/>
      <c r="D5973" s="114"/>
      <c r="E5973" s="52"/>
      <c r="F5973" s="52"/>
      <c r="G5973" s="112"/>
      <c r="H5973" s="58"/>
    </row>
    <row r="5974" spans="2:8" x14ac:dyDescent="0.2">
      <c r="B5974" s="105"/>
      <c r="C5974" s="106"/>
      <c r="D5974" s="114"/>
      <c r="E5974" s="52"/>
      <c r="F5974" s="52"/>
      <c r="G5974" s="112"/>
      <c r="H5974" s="58"/>
    </row>
    <row r="5975" spans="2:8" x14ac:dyDescent="0.2">
      <c r="B5975" s="107"/>
      <c r="C5975" s="106"/>
      <c r="D5975" s="114"/>
      <c r="E5975" s="52"/>
      <c r="F5975" s="52"/>
      <c r="G5975" s="112"/>
      <c r="H5975" s="58"/>
    </row>
    <row r="5976" spans="2:8" x14ac:dyDescent="0.2">
      <c r="B5976" s="107"/>
      <c r="C5976" s="106"/>
      <c r="D5976" s="114"/>
      <c r="E5976" s="52"/>
      <c r="F5976" s="52"/>
      <c r="G5976" s="112"/>
      <c r="H5976" s="58"/>
    </row>
    <row r="5977" spans="2:8" x14ac:dyDescent="0.2">
      <c r="B5977" s="107"/>
      <c r="C5977" s="106"/>
      <c r="D5977" s="114"/>
      <c r="E5977" s="52"/>
      <c r="F5977" s="52"/>
      <c r="G5977" s="112"/>
      <c r="H5977" s="58"/>
    </row>
    <row r="5978" spans="2:8" x14ac:dyDescent="0.2">
      <c r="B5978" s="107"/>
      <c r="C5978" s="106"/>
      <c r="D5978" s="114"/>
      <c r="E5978" s="52"/>
      <c r="F5978" s="52"/>
      <c r="G5978" s="112"/>
      <c r="H5978" s="58"/>
    </row>
    <row r="5979" spans="2:8" x14ac:dyDescent="0.2">
      <c r="B5979" s="107"/>
      <c r="C5979" s="106"/>
      <c r="D5979" s="114"/>
      <c r="E5979" s="52"/>
      <c r="F5979" s="52"/>
      <c r="G5979" s="112"/>
      <c r="H5979" s="58"/>
    </row>
    <row r="5980" spans="2:8" x14ac:dyDescent="0.2">
      <c r="B5980" s="107"/>
      <c r="C5980" s="106"/>
      <c r="D5980" s="114"/>
      <c r="E5980" s="52"/>
      <c r="F5980" s="52"/>
      <c r="G5980" s="112"/>
      <c r="H5980" s="58"/>
    </row>
    <row r="5981" spans="2:8" x14ac:dyDescent="0.2">
      <c r="B5981" s="105"/>
      <c r="C5981" s="106"/>
      <c r="D5981" s="114"/>
      <c r="E5981" s="52"/>
      <c r="F5981" s="52"/>
      <c r="G5981" s="112"/>
      <c r="H5981" s="58"/>
    </row>
    <row r="5982" spans="2:8" x14ac:dyDescent="0.2">
      <c r="B5982" s="107"/>
      <c r="C5982" s="106"/>
      <c r="D5982" s="114"/>
      <c r="E5982" s="52"/>
      <c r="F5982" s="52"/>
      <c r="G5982" s="112"/>
      <c r="H5982" s="58"/>
    </row>
    <row r="5983" spans="2:8" x14ac:dyDescent="0.2">
      <c r="B5983" s="107"/>
      <c r="C5983" s="106"/>
      <c r="D5983" s="114"/>
      <c r="E5983" s="52"/>
      <c r="F5983" s="52"/>
      <c r="G5983" s="112"/>
      <c r="H5983" s="58"/>
    </row>
    <row r="5984" spans="2:8" x14ac:dyDescent="0.2">
      <c r="B5984" s="107"/>
      <c r="C5984" s="106"/>
      <c r="D5984" s="114"/>
      <c r="E5984" s="52"/>
      <c r="F5984" s="52"/>
      <c r="G5984" s="112"/>
      <c r="H5984" s="58"/>
    </row>
    <row r="5985" spans="2:8" x14ac:dyDescent="0.2">
      <c r="B5985" s="107"/>
      <c r="C5985" s="106"/>
      <c r="D5985" s="114"/>
      <c r="E5985" s="52"/>
      <c r="F5985" s="52"/>
      <c r="G5985" s="112"/>
      <c r="H5985" s="58"/>
    </row>
    <row r="5986" spans="2:8" x14ac:dyDescent="0.2">
      <c r="B5986" s="105"/>
      <c r="C5986" s="106"/>
      <c r="D5986" s="114"/>
      <c r="E5986" s="52"/>
      <c r="F5986" s="52"/>
      <c r="G5986" s="112"/>
      <c r="H5986" s="58"/>
    </row>
    <row r="5987" spans="2:8" x14ac:dyDescent="0.2">
      <c r="B5987" s="107"/>
      <c r="C5987" s="106"/>
      <c r="D5987" s="114"/>
      <c r="E5987" s="52"/>
      <c r="F5987" s="52"/>
      <c r="G5987" s="112"/>
      <c r="H5987" s="58"/>
    </row>
    <row r="5988" spans="2:8" x14ac:dyDescent="0.2">
      <c r="B5988" s="107"/>
      <c r="C5988" s="106"/>
      <c r="D5988" s="114"/>
      <c r="E5988" s="52"/>
      <c r="F5988" s="52"/>
      <c r="G5988" s="112"/>
      <c r="H5988" s="58"/>
    </row>
    <row r="5989" spans="2:8" x14ac:dyDescent="0.2">
      <c r="B5989" s="107"/>
      <c r="C5989" s="106"/>
      <c r="D5989" s="114"/>
      <c r="E5989" s="52"/>
      <c r="F5989" s="52"/>
      <c r="G5989" s="112"/>
      <c r="H5989" s="58"/>
    </row>
    <row r="5990" spans="2:8" x14ac:dyDescent="0.2">
      <c r="B5990" s="107"/>
      <c r="C5990" s="106"/>
      <c r="D5990" s="114"/>
      <c r="E5990" s="52"/>
      <c r="F5990" s="52"/>
      <c r="G5990" s="112"/>
      <c r="H5990" s="58"/>
    </row>
    <row r="5991" spans="2:8" x14ac:dyDescent="0.2">
      <c r="B5991" s="107"/>
      <c r="C5991" s="106"/>
      <c r="D5991" s="114"/>
      <c r="E5991" s="52"/>
      <c r="F5991" s="52"/>
      <c r="G5991" s="112"/>
      <c r="H5991" s="58"/>
    </row>
    <row r="5992" spans="2:8" x14ac:dyDescent="0.2">
      <c r="B5992" s="107"/>
      <c r="C5992" s="106"/>
      <c r="D5992" s="114"/>
      <c r="E5992" s="52"/>
      <c r="F5992" s="52"/>
      <c r="G5992" s="112"/>
      <c r="H5992" s="58"/>
    </row>
    <row r="5993" spans="2:8" x14ac:dyDescent="0.2">
      <c r="B5993" s="107"/>
      <c r="C5993" s="106"/>
      <c r="D5993" s="114"/>
      <c r="E5993" s="52"/>
      <c r="F5993" s="52"/>
      <c r="G5993" s="112"/>
      <c r="H5993" s="58"/>
    </row>
    <row r="5994" spans="2:8" x14ac:dyDescent="0.2">
      <c r="B5994" s="107"/>
      <c r="C5994" s="106"/>
      <c r="D5994" s="114"/>
      <c r="E5994" s="52"/>
      <c r="F5994" s="52"/>
      <c r="G5994" s="112"/>
      <c r="H5994" s="58"/>
    </row>
    <row r="5995" spans="2:8" x14ac:dyDescent="0.2">
      <c r="B5995" s="107"/>
      <c r="C5995" s="106"/>
      <c r="D5995" s="114"/>
      <c r="E5995" s="52"/>
      <c r="F5995" s="52"/>
      <c r="G5995" s="112"/>
      <c r="H5995" s="58"/>
    </row>
    <row r="5996" spans="2:8" x14ac:dyDescent="0.2">
      <c r="B5996" s="107"/>
      <c r="C5996" s="106"/>
      <c r="D5996" s="114"/>
      <c r="E5996" s="52"/>
      <c r="F5996" s="52"/>
      <c r="G5996" s="112"/>
      <c r="H5996" s="58"/>
    </row>
    <row r="5997" spans="2:8" x14ac:dyDescent="0.2">
      <c r="B5997" s="107"/>
      <c r="C5997" s="106"/>
      <c r="D5997" s="114"/>
      <c r="E5997" s="52"/>
      <c r="F5997" s="52"/>
      <c r="G5997" s="112"/>
      <c r="H5997" s="58"/>
    </row>
    <row r="5998" spans="2:8" x14ac:dyDescent="0.2">
      <c r="B5998" s="107"/>
      <c r="C5998" s="106"/>
      <c r="D5998" s="114"/>
      <c r="E5998" s="52"/>
      <c r="F5998" s="52"/>
      <c r="G5998" s="112"/>
      <c r="H5998" s="58"/>
    </row>
    <row r="5999" spans="2:8" x14ac:dyDescent="0.2">
      <c r="B5999" s="107"/>
      <c r="C5999" s="106"/>
      <c r="D5999" s="114"/>
      <c r="E5999" s="52"/>
      <c r="F5999" s="52"/>
      <c r="G5999" s="112"/>
      <c r="H5999" s="58"/>
    </row>
    <row r="6000" spans="2:8" x14ac:dyDescent="0.2">
      <c r="B6000" s="107"/>
      <c r="C6000" s="106"/>
      <c r="D6000" s="114"/>
      <c r="E6000" s="52"/>
      <c r="F6000" s="52"/>
      <c r="G6000" s="112"/>
      <c r="H6000" s="58"/>
    </row>
    <row r="6001" spans="2:8" x14ac:dyDescent="0.2">
      <c r="B6001" s="107"/>
      <c r="C6001" s="106"/>
      <c r="D6001" s="114"/>
      <c r="E6001" s="52"/>
      <c r="F6001" s="52"/>
      <c r="G6001" s="112"/>
      <c r="H6001" s="58"/>
    </row>
    <row r="6002" spans="2:8" x14ac:dyDescent="0.2">
      <c r="B6002" s="107"/>
      <c r="C6002" s="106"/>
      <c r="D6002" s="114"/>
      <c r="E6002" s="52"/>
      <c r="F6002" s="52"/>
      <c r="G6002" s="112"/>
      <c r="H6002" s="58"/>
    </row>
    <row r="6003" spans="2:8" x14ac:dyDescent="0.2">
      <c r="B6003" s="107"/>
      <c r="C6003" s="106"/>
      <c r="D6003" s="114"/>
      <c r="E6003" s="52"/>
      <c r="F6003" s="52"/>
      <c r="G6003" s="112"/>
      <c r="H6003" s="58"/>
    </row>
    <row r="6004" spans="2:8" x14ac:dyDescent="0.2">
      <c r="B6004" s="107"/>
      <c r="C6004" s="106"/>
      <c r="D6004" s="114"/>
      <c r="E6004" s="52"/>
      <c r="F6004" s="52"/>
      <c r="G6004" s="112"/>
      <c r="H6004" s="58"/>
    </row>
    <row r="6005" spans="2:8" x14ac:dyDescent="0.2">
      <c r="B6005" s="105"/>
      <c r="C6005" s="106"/>
      <c r="D6005" s="114"/>
      <c r="E6005" s="52"/>
      <c r="F6005" s="52"/>
      <c r="G6005" s="112"/>
      <c r="H6005" s="58"/>
    </row>
    <row r="6006" spans="2:8" x14ac:dyDescent="0.2">
      <c r="B6006" s="107"/>
      <c r="C6006" s="106"/>
      <c r="D6006" s="114"/>
      <c r="E6006" s="52"/>
      <c r="F6006" s="52"/>
      <c r="G6006" s="112"/>
      <c r="H6006" s="58"/>
    </row>
    <row r="6007" spans="2:8" x14ac:dyDescent="0.2">
      <c r="B6007" s="107"/>
      <c r="C6007" s="106"/>
      <c r="D6007" s="114"/>
      <c r="E6007" s="52"/>
      <c r="F6007" s="52"/>
      <c r="G6007" s="112"/>
      <c r="H6007" s="58"/>
    </row>
    <row r="6008" spans="2:8" x14ac:dyDescent="0.2">
      <c r="B6008" s="105"/>
      <c r="C6008" s="106"/>
      <c r="D6008" s="114"/>
      <c r="E6008" s="52"/>
      <c r="F6008" s="52"/>
      <c r="G6008" s="112"/>
      <c r="H6008" s="58"/>
    </row>
    <row r="6009" spans="2:8" x14ac:dyDescent="0.2">
      <c r="B6009" s="107"/>
      <c r="C6009" s="106"/>
      <c r="D6009" s="114"/>
      <c r="E6009" s="52"/>
      <c r="F6009" s="52"/>
      <c r="G6009" s="112"/>
      <c r="H6009" s="58"/>
    </row>
    <row r="6010" spans="2:8" x14ac:dyDescent="0.2">
      <c r="B6010" s="107"/>
      <c r="C6010" s="106"/>
      <c r="D6010" s="114"/>
      <c r="E6010" s="52"/>
      <c r="F6010" s="52"/>
      <c r="G6010" s="112"/>
      <c r="H6010" s="58"/>
    </row>
    <row r="6011" spans="2:8" x14ac:dyDescent="0.2">
      <c r="B6011" s="105"/>
      <c r="C6011" s="106"/>
      <c r="D6011" s="114"/>
      <c r="E6011" s="52"/>
      <c r="F6011" s="52"/>
      <c r="G6011" s="112"/>
      <c r="H6011" s="58"/>
    </row>
    <row r="6012" spans="2:8" x14ac:dyDescent="0.2">
      <c r="B6012" s="107"/>
      <c r="C6012" s="106"/>
      <c r="D6012" s="114"/>
      <c r="E6012" s="52"/>
      <c r="F6012" s="52"/>
      <c r="G6012" s="112"/>
      <c r="H6012" s="58"/>
    </row>
    <row r="6013" spans="2:8" x14ac:dyDescent="0.2">
      <c r="B6013" s="107"/>
      <c r="C6013" s="106"/>
      <c r="D6013" s="114"/>
      <c r="E6013" s="52"/>
      <c r="F6013" s="52"/>
      <c r="G6013" s="112"/>
      <c r="H6013" s="58"/>
    </row>
    <row r="6014" spans="2:8" x14ac:dyDescent="0.2">
      <c r="B6014" s="105"/>
      <c r="C6014" s="106"/>
      <c r="D6014" s="114"/>
      <c r="E6014" s="52"/>
      <c r="F6014" s="52"/>
      <c r="G6014" s="112"/>
      <c r="H6014" s="58"/>
    </row>
    <row r="6015" spans="2:8" x14ac:dyDescent="0.2">
      <c r="B6015" s="107"/>
      <c r="C6015" s="106"/>
      <c r="D6015" s="114"/>
      <c r="E6015" s="52"/>
      <c r="F6015" s="52"/>
      <c r="G6015" s="112"/>
      <c r="H6015" s="58"/>
    </row>
    <row r="6016" spans="2:8" x14ac:dyDescent="0.2">
      <c r="B6016" s="107"/>
      <c r="C6016" s="106"/>
      <c r="D6016" s="114"/>
      <c r="E6016" s="52"/>
      <c r="F6016" s="52"/>
      <c r="G6016" s="112"/>
      <c r="H6016" s="58"/>
    </row>
    <row r="6017" spans="2:8" x14ac:dyDescent="0.2">
      <c r="B6017" s="107"/>
      <c r="C6017" s="106"/>
      <c r="D6017" s="114"/>
      <c r="E6017" s="52"/>
      <c r="F6017" s="52"/>
      <c r="G6017" s="112"/>
      <c r="H6017" s="58"/>
    </row>
    <row r="6018" spans="2:8" x14ac:dyDescent="0.2">
      <c r="B6018" s="107"/>
      <c r="C6018" s="106"/>
      <c r="D6018" s="114"/>
      <c r="E6018" s="52"/>
      <c r="F6018" s="52"/>
      <c r="G6018" s="112"/>
      <c r="H6018" s="58"/>
    </row>
    <row r="6019" spans="2:8" x14ac:dyDescent="0.2">
      <c r="B6019" s="107"/>
      <c r="C6019" s="106"/>
      <c r="D6019" s="114"/>
      <c r="E6019" s="52"/>
      <c r="F6019" s="52"/>
      <c r="G6019" s="112"/>
      <c r="H6019" s="58"/>
    </row>
    <row r="6020" spans="2:8" x14ac:dyDescent="0.2">
      <c r="B6020" s="107"/>
      <c r="C6020" s="106"/>
      <c r="D6020" s="114"/>
      <c r="E6020" s="52"/>
      <c r="F6020" s="52"/>
      <c r="G6020" s="112"/>
      <c r="H6020" s="58"/>
    </row>
    <row r="6021" spans="2:8" x14ac:dyDescent="0.2">
      <c r="B6021" s="105"/>
      <c r="C6021" s="106"/>
      <c r="D6021" s="114"/>
      <c r="E6021" s="52"/>
      <c r="F6021" s="52"/>
      <c r="G6021" s="112"/>
      <c r="H6021" s="58"/>
    </row>
    <row r="6022" spans="2:8" x14ac:dyDescent="0.2">
      <c r="B6022" s="107"/>
      <c r="C6022" s="106"/>
      <c r="D6022" s="114"/>
      <c r="E6022" s="52"/>
      <c r="F6022" s="52"/>
      <c r="G6022" s="112"/>
      <c r="H6022" s="58"/>
    </row>
    <row r="6023" spans="2:8" x14ac:dyDescent="0.2">
      <c r="B6023" s="107"/>
      <c r="C6023" s="106"/>
      <c r="D6023" s="114"/>
      <c r="E6023" s="52"/>
      <c r="F6023" s="52"/>
      <c r="G6023" s="112"/>
      <c r="H6023" s="58"/>
    </row>
    <row r="6024" spans="2:8" x14ac:dyDescent="0.2">
      <c r="B6024" s="107"/>
      <c r="C6024" s="106"/>
      <c r="D6024" s="114"/>
      <c r="E6024" s="52"/>
      <c r="F6024" s="52"/>
      <c r="G6024" s="112"/>
      <c r="H6024" s="58"/>
    </row>
    <row r="6025" spans="2:8" x14ac:dyDescent="0.2">
      <c r="B6025" s="107"/>
      <c r="C6025" s="106"/>
      <c r="D6025" s="114"/>
      <c r="E6025" s="52"/>
      <c r="F6025" s="52"/>
      <c r="G6025" s="112"/>
      <c r="H6025" s="58"/>
    </row>
    <row r="6026" spans="2:8" x14ac:dyDescent="0.2">
      <c r="B6026" s="107"/>
      <c r="C6026" s="106"/>
      <c r="D6026" s="114"/>
      <c r="E6026" s="52"/>
      <c r="F6026" s="52"/>
      <c r="G6026" s="112"/>
      <c r="H6026" s="58"/>
    </row>
    <row r="6027" spans="2:8" x14ac:dyDescent="0.2">
      <c r="B6027" s="107"/>
      <c r="C6027" s="106"/>
      <c r="D6027" s="114"/>
      <c r="E6027" s="52"/>
      <c r="F6027" s="52"/>
      <c r="G6027" s="112"/>
      <c r="H6027" s="58"/>
    </row>
    <row r="6028" spans="2:8" x14ac:dyDescent="0.2">
      <c r="B6028" s="105"/>
      <c r="C6028" s="106"/>
      <c r="D6028" s="114"/>
      <c r="E6028" s="52"/>
      <c r="F6028" s="52"/>
      <c r="G6028" s="112"/>
      <c r="H6028" s="58"/>
    </row>
    <row r="6029" spans="2:8" x14ac:dyDescent="0.2">
      <c r="B6029" s="107"/>
      <c r="C6029" s="106"/>
      <c r="D6029" s="114"/>
      <c r="E6029" s="52"/>
      <c r="F6029" s="52"/>
      <c r="G6029" s="112"/>
      <c r="H6029" s="58"/>
    </row>
    <row r="6030" spans="2:8" x14ac:dyDescent="0.2">
      <c r="B6030" s="107"/>
      <c r="C6030" s="106"/>
      <c r="D6030" s="114"/>
      <c r="E6030" s="52"/>
      <c r="F6030" s="52"/>
      <c r="G6030" s="112"/>
      <c r="H6030" s="58"/>
    </row>
    <row r="6031" spans="2:8" x14ac:dyDescent="0.2">
      <c r="B6031" s="105"/>
      <c r="C6031" s="106"/>
      <c r="D6031" s="114"/>
      <c r="E6031" s="52"/>
      <c r="F6031" s="52"/>
      <c r="G6031" s="112"/>
      <c r="H6031" s="58"/>
    </row>
    <row r="6032" spans="2:8" x14ac:dyDescent="0.2">
      <c r="B6032" s="105"/>
      <c r="C6032" s="106"/>
      <c r="D6032" s="114"/>
      <c r="E6032" s="52"/>
      <c r="F6032" s="52"/>
      <c r="G6032" s="112"/>
      <c r="H6032" s="58"/>
    </row>
    <row r="6033" spans="2:8" x14ac:dyDescent="0.2">
      <c r="B6033" s="105"/>
      <c r="C6033" s="106"/>
      <c r="D6033" s="114"/>
      <c r="E6033" s="52"/>
      <c r="F6033" s="52"/>
      <c r="G6033" s="112"/>
      <c r="H6033" s="58"/>
    </row>
    <row r="6034" spans="2:8" x14ac:dyDescent="0.2">
      <c r="B6034" s="105"/>
      <c r="C6034" s="106"/>
      <c r="D6034" s="114"/>
      <c r="E6034" s="52"/>
      <c r="F6034" s="52"/>
      <c r="G6034" s="112"/>
      <c r="H6034" s="58"/>
    </row>
    <row r="6035" spans="2:8" x14ac:dyDescent="0.2">
      <c r="B6035" s="105"/>
      <c r="C6035" s="106"/>
      <c r="D6035" s="114"/>
      <c r="E6035" s="52"/>
      <c r="F6035" s="52"/>
      <c r="G6035" s="112"/>
      <c r="H6035" s="58"/>
    </row>
    <row r="6036" spans="2:8" x14ac:dyDescent="0.2">
      <c r="B6036" s="105"/>
      <c r="C6036" s="106"/>
      <c r="D6036" s="114"/>
      <c r="E6036" s="52"/>
      <c r="F6036" s="52"/>
      <c r="G6036" s="112"/>
      <c r="H6036" s="58"/>
    </row>
    <row r="6037" spans="2:8" x14ac:dyDescent="0.2">
      <c r="B6037" s="105"/>
      <c r="C6037" s="106"/>
      <c r="D6037" s="114"/>
      <c r="E6037" s="52"/>
      <c r="F6037" s="52"/>
      <c r="G6037" s="112"/>
      <c r="H6037" s="58"/>
    </row>
    <row r="6038" spans="2:8" x14ac:dyDescent="0.2">
      <c r="B6038" s="105"/>
      <c r="C6038" s="106"/>
      <c r="D6038" s="114"/>
      <c r="E6038" s="52"/>
      <c r="F6038" s="52"/>
      <c r="G6038" s="112"/>
      <c r="H6038" s="58"/>
    </row>
    <row r="6039" spans="2:8" x14ac:dyDescent="0.2">
      <c r="B6039" s="105"/>
      <c r="C6039" s="106"/>
      <c r="D6039" s="114"/>
      <c r="E6039" s="52"/>
      <c r="F6039" s="52"/>
      <c r="G6039" s="112"/>
      <c r="H6039" s="58"/>
    </row>
    <row r="6040" spans="2:8" x14ac:dyDescent="0.2">
      <c r="B6040" s="105"/>
      <c r="C6040" s="106"/>
      <c r="D6040" s="114"/>
      <c r="E6040" s="52"/>
      <c r="F6040" s="52"/>
      <c r="G6040" s="112"/>
      <c r="H6040" s="58"/>
    </row>
    <row r="6041" spans="2:8" x14ac:dyDescent="0.2">
      <c r="B6041" s="105"/>
      <c r="C6041" s="106"/>
      <c r="D6041" s="114"/>
      <c r="E6041" s="52"/>
      <c r="F6041" s="52"/>
      <c r="G6041" s="112"/>
      <c r="H6041" s="58"/>
    </row>
    <row r="6042" spans="2:8" x14ac:dyDescent="0.2">
      <c r="B6042" s="105"/>
      <c r="C6042" s="106"/>
      <c r="D6042" s="114"/>
      <c r="E6042" s="52"/>
      <c r="F6042" s="52"/>
      <c r="G6042" s="112"/>
      <c r="H6042" s="58"/>
    </row>
    <row r="6043" spans="2:8" x14ac:dyDescent="0.2">
      <c r="B6043" s="105"/>
      <c r="C6043" s="106"/>
      <c r="D6043" s="114"/>
      <c r="E6043" s="52"/>
      <c r="F6043" s="52"/>
      <c r="G6043" s="112"/>
      <c r="H6043" s="58"/>
    </row>
    <row r="6044" spans="2:8" x14ac:dyDescent="0.2">
      <c r="B6044" s="105"/>
      <c r="C6044" s="106"/>
      <c r="D6044" s="114"/>
      <c r="E6044" s="52"/>
      <c r="F6044" s="52"/>
      <c r="G6044" s="112"/>
      <c r="H6044" s="58"/>
    </row>
    <row r="6045" spans="2:8" x14ac:dyDescent="0.2">
      <c r="B6045" s="105"/>
      <c r="C6045" s="106"/>
      <c r="D6045" s="114"/>
      <c r="E6045" s="52"/>
      <c r="F6045" s="52"/>
      <c r="G6045" s="112"/>
      <c r="H6045" s="58"/>
    </row>
    <row r="6046" spans="2:8" x14ac:dyDescent="0.2">
      <c r="B6046" s="105"/>
      <c r="C6046" s="106"/>
      <c r="D6046" s="114"/>
      <c r="E6046" s="52"/>
      <c r="F6046" s="52"/>
      <c r="G6046" s="112"/>
      <c r="H6046" s="58"/>
    </row>
    <row r="6047" spans="2:8" x14ac:dyDescent="0.2">
      <c r="B6047" s="105"/>
      <c r="C6047" s="106"/>
      <c r="D6047" s="114"/>
      <c r="E6047" s="52"/>
      <c r="F6047" s="52"/>
      <c r="G6047" s="112"/>
      <c r="H6047" s="58"/>
    </row>
    <row r="6048" spans="2:8" x14ac:dyDescent="0.2">
      <c r="B6048" s="105"/>
      <c r="C6048" s="106"/>
      <c r="D6048" s="114"/>
      <c r="E6048" s="52"/>
      <c r="F6048" s="52"/>
      <c r="G6048" s="112"/>
      <c r="H6048" s="58"/>
    </row>
    <row r="6049" spans="2:8" x14ac:dyDescent="0.2">
      <c r="B6049" s="105"/>
      <c r="C6049" s="106"/>
      <c r="D6049" s="114"/>
      <c r="E6049" s="52"/>
      <c r="F6049" s="52"/>
      <c r="G6049" s="112"/>
      <c r="H6049" s="58"/>
    </row>
    <row r="6050" spans="2:8" x14ac:dyDescent="0.2">
      <c r="B6050" s="105"/>
      <c r="C6050" s="106"/>
      <c r="D6050" s="114"/>
      <c r="E6050" s="52"/>
      <c r="F6050" s="52"/>
      <c r="G6050" s="112"/>
      <c r="H6050" s="58"/>
    </row>
    <row r="6051" spans="2:8" x14ac:dyDescent="0.2">
      <c r="B6051" s="105"/>
      <c r="C6051" s="106"/>
      <c r="D6051" s="114"/>
      <c r="E6051" s="52"/>
      <c r="F6051" s="52"/>
      <c r="G6051" s="112"/>
      <c r="H6051" s="58"/>
    </row>
    <row r="6052" spans="2:8" x14ac:dyDescent="0.2">
      <c r="B6052" s="105"/>
      <c r="C6052" s="106"/>
      <c r="D6052" s="114"/>
      <c r="E6052" s="52"/>
      <c r="F6052" s="52"/>
      <c r="G6052" s="112"/>
      <c r="H6052" s="58"/>
    </row>
    <row r="6053" spans="2:8" x14ac:dyDescent="0.2">
      <c r="B6053" s="105"/>
      <c r="C6053" s="106"/>
      <c r="D6053" s="114"/>
      <c r="E6053" s="52"/>
      <c r="F6053" s="52"/>
      <c r="G6053" s="112"/>
      <c r="H6053" s="58"/>
    </row>
    <row r="6054" spans="2:8" x14ac:dyDescent="0.2">
      <c r="B6054" s="105"/>
      <c r="C6054" s="106"/>
      <c r="D6054" s="114"/>
      <c r="E6054" s="52"/>
      <c r="F6054" s="52"/>
      <c r="G6054" s="112"/>
      <c r="H6054" s="58"/>
    </row>
    <row r="6055" spans="2:8" x14ac:dyDescent="0.2">
      <c r="B6055" s="105"/>
      <c r="C6055" s="106"/>
      <c r="D6055" s="114"/>
      <c r="E6055" s="52"/>
      <c r="F6055" s="52"/>
      <c r="G6055" s="112"/>
      <c r="H6055" s="58"/>
    </row>
    <row r="6056" spans="2:8" x14ac:dyDescent="0.2">
      <c r="B6056" s="105"/>
      <c r="C6056" s="106"/>
      <c r="D6056" s="114"/>
      <c r="E6056" s="52"/>
      <c r="F6056" s="52"/>
      <c r="G6056" s="112"/>
      <c r="H6056" s="58"/>
    </row>
    <row r="6057" spans="2:8" x14ac:dyDescent="0.2">
      <c r="B6057" s="105"/>
      <c r="C6057" s="106"/>
      <c r="D6057" s="114"/>
      <c r="E6057" s="52"/>
      <c r="F6057" s="52"/>
      <c r="G6057" s="112"/>
      <c r="H6057" s="58"/>
    </row>
    <row r="6058" spans="2:8" x14ac:dyDescent="0.2">
      <c r="B6058" s="105"/>
      <c r="C6058" s="106"/>
      <c r="D6058" s="114"/>
      <c r="E6058" s="52"/>
      <c r="F6058" s="52"/>
      <c r="G6058" s="112"/>
      <c r="H6058" s="58"/>
    </row>
    <row r="6059" spans="2:8" x14ac:dyDescent="0.2">
      <c r="B6059" s="105"/>
      <c r="C6059" s="106"/>
      <c r="D6059" s="114"/>
      <c r="E6059" s="52"/>
      <c r="F6059" s="52"/>
      <c r="G6059" s="112"/>
      <c r="H6059" s="58"/>
    </row>
    <row r="6060" spans="2:8" x14ac:dyDescent="0.2">
      <c r="B6060" s="105"/>
      <c r="C6060" s="106"/>
      <c r="D6060" s="114"/>
      <c r="E6060" s="52"/>
      <c r="F6060" s="52"/>
      <c r="G6060" s="112"/>
      <c r="H6060" s="58"/>
    </row>
    <row r="6061" spans="2:8" x14ac:dyDescent="0.2">
      <c r="B6061" s="105"/>
      <c r="C6061" s="106"/>
      <c r="D6061" s="114"/>
      <c r="E6061" s="52"/>
      <c r="F6061" s="52"/>
      <c r="G6061" s="112"/>
      <c r="H6061" s="58"/>
    </row>
    <row r="6062" spans="2:8" x14ac:dyDescent="0.2">
      <c r="B6062" s="105"/>
      <c r="C6062" s="106"/>
      <c r="D6062" s="114"/>
      <c r="E6062" s="52"/>
      <c r="F6062" s="52"/>
      <c r="G6062" s="112"/>
      <c r="H6062" s="58"/>
    </row>
    <row r="6063" spans="2:8" x14ac:dyDescent="0.2">
      <c r="B6063" s="105"/>
      <c r="C6063" s="106"/>
      <c r="D6063" s="114"/>
      <c r="E6063" s="52"/>
      <c r="F6063" s="52"/>
      <c r="G6063" s="112"/>
      <c r="H6063" s="58"/>
    </row>
    <row r="6064" spans="2:8" x14ac:dyDescent="0.2">
      <c r="B6064" s="105"/>
      <c r="C6064" s="106"/>
      <c r="D6064" s="114"/>
      <c r="E6064" s="52"/>
      <c r="F6064" s="52"/>
      <c r="G6064" s="112"/>
      <c r="H6064" s="58"/>
    </row>
    <row r="6065" spans="2:8" x14ac:dyDescent="0.2">
      <c r="B6065" s="105"/>
      <c r="C6065" s="106"/>
      <c r="D6065" s="114"/>
      <c r="E6065" s="52"/>
      <c r="F6065" s="52"/>
      <c r="G6065" s="112"/>
      <c r="H6065" s="58"/>
    </row>
    <row r="6066" spans="2:8" x14ac:dyDescent="0.2">
      <c r="B6066" s="105"/>
      <c r="C6066" s="106"/>
      <c r="D6066" s="114"/>
      <c r="E6066" s="52"/>
      <c r="F6066" s="52"/>
      <c r="G6066" s="112"/>
      <c r="H6066" s="58"/>
    </row>
    <row r="6067" spans="2:8" x14ac:dyDescent="0.2">
      <c r="B6067" s="105"/>
      <c r="C6067" s="106"/>
      <c r="D6067" s="114"/>
      <c r="E6067" s="52"/>
      <c r="F6067" s="52"/>
      <c r="G6067" s="112"/>
      <c r="H6067" s="58"/>
    </row>
    <row r="6068" spans="2:8" x14ac:dyDescent="0.2">
      <c r="B6068" s="105"/>
      <c r="C6068" s="106"/>
      <c r="D6068" s="114"/>
      <c r="E6068" s="52"/>
      <c r="F6068" s="52"/>
      <c r="G6068" s="112"/>
      <c r="H6068" s="58"/>
    </row>
    <row r="6069" spans="2:8" x14ac:dyDescent="0.2">
      <c r="B6069" s="105"/>
      <c r="C6069" s="106"/>
      <c r="D6069" s="114"/>
      <c r="E6069" s="52"/>
      <c r="F6069" s="52"/>
      <c r="G6069" s="112"/>
      <c r="H6069" s="58"/>
    </row>
    <row r="6070" spans="2:8" x14ac:dyDescent="0.2">
      <c r="B6070" s="105"/>
      <c r="C6070" s="106"/>
      <c r="D6070" s="114"/>
      <c r="E6070" s="52"/>
      <c r="F6070" s="52"/>
      <c r="G6070" s="112"/>
      <c r="H6070" s="58"/>
    </row>
    <row r="6071" spans="2:8" x14ac:dyDescent="0.2">
      <c r="B6071" s="105"/>
      <c r="C6071" s="106"/>
      <c r="D6071" s="114"/>
      <c r="E6071" s="52"/>
      <c r="F6071" s="52"/>
      <c r="G6071" s="112"/>
      <c r="H6071" s="58"/>
    </row>
    <row r="6072" spans="2:8" x14ac:dyDescent="0.2">
      <c r="B6072" s="105"/>
      <c r="C6072" s="106"/>
      <c r="D6072" s="114"/>
      <c r="E6072" s="52"/>
      <c r="F6072" s="52"/>
      <c r="G6072" s="112"/>
      <c r="H6072" s="58"/>
    </row>
    <row r="6073" spans="2:8" x14ac:dyDescent="0.2">
      <c r="B6073" s="105"/>
      <c r="C6073" s="106"/>
      <c r="D6073" s="114"/>
      <c r="E6073" s="52"/>
      <c r="F6073" s="52"/>
      <c r="G6073" s="112"/>
      <c r="H6073" s="58"/>
    </row>
    <row r="6074" spans="2:8" x14ac:dyDescent="0.2">
      <c r="B6074" s="105"/>
      <c r="C6074" s="106"/>
      <c r="D6074" s="114"/>
      <c r="E6074" s="52"/>
      <c r="F6074" s="52"/>
      <c r="G6074" s="112"/>
      <c r="H6074" s="58"/>
    </row>
    <row r="6075" spans="2:8" x14ac:dyDescent="0.2">
      <c r="B6075" s="105"/>
      <c r="C6075" s="106"/>
      <c r="D6075" s="114"/>
      <c r="E6075" s="52"/>
      <c r="F6075" s="52"/>
      <c r="G6075" s="112"/>
      <c r="H6075" s="58"/>
    </row>
    <row r="6076" spans="2:8" x14ac:dyDescent="0.2">
      <c r="B6076" s="105"/>
      <c r="C6076" s="106"/>
      <c r="D6076" s="114"/>
      <c r="E6076" s="52"/>
      <c r="F6076" s="52"/>
      <c r="G6076" s="112"/>
      <c r="H6076" s="58"/>
    </row>
    <row r="6077" spans="2:8" x14ac:dyDescent="0.2">
      <c r="B6077" s="105"/>
      <c r="C6077" s="106"/>
      <c r="D6077" s="114"/>
      <c r="E6077" s="52"/>
      <c r="F6077" s="52"/>
      <c r="G6077" s="112"/>
      <c r="H6077" s="58"/>
    </row>
    <row r="6078" spans="2:8" x14ac:dyDescent="0.2">
      <c r="B6078" s="105"/>
      <c r="C6078" s="106"/>
      <c r="D6078" s="114"/>
      <c r="E6078" s="52"/>
      <c r="F6078" s="52"/>
      <c r="G6078" s="112"/>
      <c r="H6078" s="58"/>
    </row>
    <row r="6079" spans="2:8" x14ac:dyDescent="0.2">
      <c r="B6079" s="105"/>
      <c r="C6079" s="106"/>
      <c r="D6079" s="114"/>
      <c r="E6079" s="52"/>
      <c r="F6079" s="52"/>
      <c r="G6079" s="112"/>
      <c r="H6079" s="58"/>
    </row>
    <row r="6080" spans="2:8" x14ac:dyDescent="0.2">
      <c r="B6080" s="105"/>
      <c r="C6080" s="106"/>
      <c r="D6080" s="114"/>
      <c r="E6080" s="52"/>
      <c r="F6080" s="52"/>
      <c r="G6080" s="112"/>
      <c r="H6080" s="58"/>
    </row>
    <row r="6081" spans="2:8" x14ac:dyDescent="0.2">
      <c r="B6081" s="105"/>
      <c r="C6081" s="106"/>
      <c r="D6081" s="114"/>
      <c r="E6081" s="52"/>
      <c r="F6081" s="52"/>
      <c r="G6081" s="112"/>
      <c r="H6081" s="58"/>
    </row>
    <row r="6082" spans="2:8" x14ac:dyDescent="0.2">
      <c r="B6082" s="105"/>
      <c r="C6082" s="106"/>
      <c r="D6082" s="114"/>
      <c r="E6082" s="52"/>
      <c r="F6082" s="52"/>
      <c r="G6082" s="112"/>
      <c r="H6082" s="58"/>
    </row>
    <row r="6083" spans="2:8" x14ac:dyDescent="0.2">
      <c r="B6083" s="105"/>
      <c r="C6083" s="106"/>
      <c r="D6083" s="114"/>
      <c r="E6083" s="52"/>
      <c r="F6083" s="52"/>
      <c r="G6083" s="112"/>
      <c r="H6083" s="58"/>
    </row>
    <row r="6084" spans="2:8" x14ac:dyDescent="0.2">
      <c r="B6084" s="105"/>
      <c r="C6084" s="106"/>
      <c r="D6084" s="114"/>
      <c r="E6084" s="52"/>
      <c r="F6084" s="52"/>
      <c r="G6084" s="112"/>
      <c r="H6084" s="58"/>
    </row>
    <row r="6085" spans="2:8" x14ac:dyDescent="0.2">
      <c r="B6085" s="105"/>
      <c r="C6085" s="106"/>
      <c r="D6085" s="114"/>
      <c r="E6085" s="52"/>
      <c r="F6085" s="52"/>
      <c r="G6085" s="112"/>
      <c r="H6085" s="58"/>
    </row>
    <row r="6086" spans="2:8" x14ac:dyDescent="0.2">
      <c r="B6086" s="105"/>
      <c r="C6086" s="106"/>
      <c r="D6086" s="114"/>
      <c r="E6086" s="52"/>
      <c r="F6086" s="52"/>
      <c r="G6086" s="112"/>
      <c r="H6086" s="58"/>
    </row>
    <row r="6087" spans="2:8" x14ac:dyDescent="0.2">
      <c r="B6087" s="105"/>
      <c r="C6087" s="106"/>
      <c r="D6087" s="114"/>
      <c r="E6087" s="52"/>
      <c r="F6087" s="52"/>
      <c r="G6087" s="112"/>
      <c r="H6087" s="58"/>
    </row>
    <row r="6088" spans="2:8" x14ac:dyDescent="0.2">
      <c r="B6088" s="105"/>
      <c r="C6088" s="106"/>
      <c r="D6088" s="114"/>
      <c r="E6088" s="52"/>
      <c r="F6088" s="52"/>
      <c r="G6088" s="112"/>
      <c r="H6088" s="58"/>
    </row>
    <row r="6089" spans="2:8" x14ac:dyDescent="0.2">
      <c r="B6089" s="105"/>
      <c r="C6089" s="106"/>
      <c r="D6089" s="114"/>
      <c r="E6089" s="52"/>
      <c r="F6089" s="52"/>
      <c r="G6089" s="112"/>
      <c r="H6089" s="58"/>
    </row>
    <row r="6090" spans="2:8" x14ac:dyDescent="0.2">
      <c r="B6090" s="105"/>
      <c r="C6090" s="106"/>
      <c r="D6090" s="114"/>
      <c r="E6090" s="52"/>
      <c r="F6090" s="52"/>
      <c r="G6090" s="112"/>
      <c r="H6090" s="58"/>
    </row>
    <row r="6091" spans="2:8" x14ac:dyDescent="0.2">
      <c r="B6091" s="105"/>
      <c r="C6091" s="106"/>
      <c r="D6091" s="114"/>
      <c r="E6091" s="52"/>
      <c r="F6091" s="52"/>
      <c r="G6091" s="112"/>
      <c r="H6091" s="58"/>
    </row>
    <row r="6092" spans="2:8" x14ac:dyDescent="0.2">
      <c r="B6092" s="105"/>
      <c r="C6092" s="106"/>
      <c r="D6092" s="114"/>
      <c r="E6092" s="52"/>
      <c r="F6092" s="52"/>
      <c r="G6092" s="112"/>
      <c r="H6092" s="58"/>
    </row>
    <row r="6093" spans="2:8" x14ac:dyDescent="0.2">
      <c r="B6093" s="105"/>
      <c r="C6093" s="106"/>
      <c r="D6093" s="114"/>
      <c r="E6093" s="52"/>
      <c r="F6093" s="52"/>
      <c r="G6093" s="112"/>
      <c r="H6093" s="58"/>
    </row>
    <row r="6094" spans="2:8" x14ac:dyDescent="0.2">
      <c r="B6094" s="105"/>
      <c r="C6094" s="106"/>
      <c r="D6094" s="114"/>
      <c r="E6094" s="52"/>
      <c r="F6094" s="52"/>
      <c r="G6094" s="112"/>
      <c r="H6094" s="58"/>
    </row>
    <row r="6095" spans="2:8" x14ac:dyDescent="0.2">
      <c r="B6095" s="105"/>
      <c r="C6095" s="106"/>
      <c r="D6095" s="114"/>
      <c r="E6095" s="52"/>
      <c r="F6095" s="52"/>
      <c r="G6095" s="112"/>
      <c r="H6095" s="58"/>
    </row>
    <row r="6096" spans="2:8" x14ac:dyDescent="0.2">
      <c r="B6096" s="105"/>
      <c r="C6096" s="106"/>
      <c r="D6096" s="114"/>
      <c r="E6096" s="52"/>
      <c r="F6096" s="52"/>
      <c r="G6096" s="112"/>
      <c r="H6096" s="58"/>
    </row>
    <row r="6097" spans="2:8" x14ac:dyDescent="0.2">
      <c r="B6097" s="105"/>
      <c r="C6097" s="106"/>
      <c r="D6097" s="114"/>
      <c r="E6097" s="52"/>
      <c r="F6097" s="52"/>
      <c r="G6097" s="112"/>
      <c r="H6097" s="58"/>
    </row>
    <row r="6098" spans="2:8" x14ac:dyDescent="0.2">
      <c r="B6098" s="105"/>
      <c r="C6098" s="106"/>
      <c r="D6098" s="114"/>
      <c r="E6098" s="52"/>
      <c r="F6098" s="52"/>
      <c r="G6098" s="112"/>
      <c r="H6098" s="58"/>
    </row>
    <row r="6099" spans="2:8" x14ac:dyDescent="0.2">
      <c r="B6099" s="105"/>
      <c r="C6099" s="106"/>
      <c r="D6099" s="114"/>
      <c r="E6099" s="52"/>
      <c r="F6099" s="52"/>
      <c r="G6099" s="112"/>
      <c r="H6099" s="58"/>
    </row>
    <row r="6100" spans="2:8" x14ac:dyDescent="0.2">
      <c r="B6100" s="105"/>
      <c r="C6100" s="106"/>
      <c r="D6100" s="114"/>
      <c r="E6100" s="52"/>
      <c r="F6100" s="52"/>
      <c r="G6100" s="112"/>
      <c r="H6100" s="58"/>
    </row>
    <row r="6101" spans="2:8" x14ac:dyDescent="0.2">
      <c r="B6101" s="105"/>
      <c r="C6101" s="106"/>
      <c r="D6101" s="114"/>
      <c r="E6101" s="52"/>
      <c r="F6101" s="52"/>
      <c r="G6101" s="112"/>
      <c r="H6101" s="58"/>
    </row>
    <row r="6102" spans="2:8" x14ac:dyDescent="0.2">
      <c r="B6102" s="105"/>
      <c r="C6102" s="106"/>
      <c r="D6102" s="114"/>
      <c r="E6102" s="52"/>
      <c r="F6102" s="52"/>
      <c r="G6102" s="112"/>
      <c r="H6102" s="58"/>
    </row>
    <row r="6103" spans="2:8" x14ac:dyDescent="0.2">
      <c r="B6103" s="105"/>
      <c r="C6103" s="106"/>
      <c r="D6103" s="114"/>
      <c r="E6103" s="52"/>
      <c r="F6103" s="52"/>
      <c r="G6103" s="112"/>
      <c r="H6103" s="58"/>
    </row>
    <row r="6104" spans="2:8" x14ac:dyDescent="0.2">
      <c r="B6104" s="105"/>
      <c r="C6104" s="106"/>
      <c r="D6104" s="114"/>
      <c r="E6104" s="52"/>
      <c r="F6104" s="52"/>
      <c r="G6104" s="112"/>
      <c r="H6104" s="58"/>
    </row>
    <row r="6105" spans="2:8" x14ac:dyDescent="0.2">
      <c r="B6105" s="105"/>
      <c r="C6105" s="106"/>
      <c r="D6105" s="114"/>
      <c r="E6105" s="52"/>
      <c r="F6105" s="52"/>
      <c r="G6105" s="112"/>
      <c r="H6105" s="58"/>
    </row>
    <row r="6106" spans="2:8" x14ac:dyDescent="0.2">
      <c r="B6106" s="105"/>
      <c r="C6106" s="106"/>
      <c r="D6106" s="114"/>
      <c r="E6106" s="52"/>
      <c r="F6106" s="52"/>
      <c r="G6106" s="112"/>
      <c r="H6106" s="58"/>
    </row>
    <row r="6107" spans="2:8" x14ac:dyDescent="0.2">
      <c r="B6107" s="105"/>
      <c r="C6107" s="106"/>
      <c r="D6107" s="114"/>
      <c r="E6107" s="52"/>
      <c r="F6107" s="52"/>
      <c r="G6107" s="112"/>
      <c r="H6107" s="58"/>
    </row>
    <row r="6108" spans="2:8" x14ac:dyDescent="0.2">
      <c r="B6108" s="105"/>
      <c r="C6108" s="106"/>
      <c r="D6108" s="114"/>
      <c r="E6108" s="52"/>
      <c r="F6108" s="52"/>
      <c r="G6108" s="112"/>
      <c r="H6108" s="58"/>
    </row>
    <row r="6109" spans="2:8" x14ac:dyDescent="0.2">
      <c r="B6109" s="105"/>
      <c r="C6109" s="106"/>
      <c r="D6109" s="114"/>
      <c r="E6109" s="52"/>
      <c r="F6109" s="52"/>
      <c r="G6109" s="112"/>
      <c r="H6109" s="58"/>
    </row>
    <row r="6110" spans="2:8" x14ac:dyDescent="0.2">
      <c r="B6110" s="105"/>
      <c r="C6110" s="106"/>
      <c r="D6110" s="114"/>
      <c r="E6110" s="52"/>
      <c r="F6110" s="52"/>
      <c r="G6110" s="112"/>
      <c r="H6110" s="58"/>
    </row>
    <row r="6111" spans="2:8" x14ac:dyDescent="0.2">
      <c r="B6111" s="105"/>
      <c r="C6111" s="106"/>
      <c r="D6111" s="114"/>
      <c r="E6111" s="52"/>
      <c r="F6111" s="52"/>
      <c r="G6111" s="112"/>
      <c r="H6111" s="58"/>
    </row>
    <row r="6112" spans="2:8" x14ac:dyDescent="0.2">
      <c r="B6112" s="105"/>
      <c r="C6112" s="106"/>
      <c r="D6112" s="114"/>
      <c r="E6112" s="52"/>
      <c r="F6112" s="52"/>
      <c r="G6112" s="112"/>
      <c r="H6112" s="58"/>
    </row>
    <row r="6113" spans="2:8" x14ac:dyDescent="0.2">
      <c r="B6113" s="105"/>
      <c r="C6113" s="106"/>
      <c r="D6113" s="114"/>
      <c r="E6113" s="52"/>
      <c r="F6113" s="52"/>
      <c r="G6113" s="112"/>
      <c r="H6113" s="58"/>
    </row>
    <row r="6114" spans="2:8" x14ac:dyDescent="0.2">
      <c r="B6114" s="105"/>
      <c r="C6114" s="106"/>
      <c r="D6114" s="114"/>
      <c r="E6114" s="52"/>
      <c r="F6114" s="52"/>
      <c r="G6114" s="112"/>
      <c r="H6114" s="58"/>
    </row>
    <row r="6115" spans="2:8" x14ac:dyDescent="0.2">
      <c r="B6115" s="105"/>
      <c r="C6115" s="106"/>
      <c r="D6115" s="114"/>
      <c r="E6115" s="52"/>
      <c r="F6115" s="52"/>
      <c r="G6115" s="112"/>
      <c r="H6115" s="58"/>
    </row>
    <row r="6116" spans="2:8" x14ac:dyDescent="0.2">
      <c r="B6116" s="105"/>
      <c r="C6116" s="106"/>
      <c r="D6116" s="114"/>
      <c r="E6116" s="52"/>
      <c r="F6116" s="52"/>
      <c r="G6116" s="112"/>
      <c r="H6116" s="58"/>
    </row>
    <row r="6117" spans="2:8" x14ac:dyDescent="0.2">
      <c r="B6117" s="105"/>
      <c r="C6117" s="106"/>
      <c r="D6117" s="114"/>
      <c r="E6117" s="52"/>
      <c r="F6117" s="52"/>
      <c r="G6117" s="112"/>
      <c r="H6117" s="58"/>
    </row>
    <row r="6118" spans="2:8" x14ac:dyDescent="0.2">
      <c r="B6118" s="105"/>
      <c r="C6118" s="106"/>
      <c r="D6118" s="114"/>
      <c r="E6118" s="52"/>
      <c r="F6118" s="52"/>
      <c r="G6118" s="112"/>
      <c r="H6118" s="58"/>
    </row>
    <row r="6119" spans="2:8" x14ac:dyDescent="0.2">
      <c r="B6119" s="105"/>
      <c r="C6119" s="106"/>
      <c r="D6119" s="114"/>
      <c r="E6119" s="52"/>
      <c r="F6119" s="52"/>
      <c r="G6119" s="112"/>
      <c r="H6119" s="58"/>
    </row>
    <row r="6120" spans="2:8" x14ac:dyDescent="0.2">
      <c r="B6120" s="105"/>
      <c r="C6120" s="106"/>
      <c r="D6120" s="114"/>
      <c r="E6120" s="52"/>
      <c r="F6120" s="52"/>
      <c r="G6120" s="112"/>
      <c r="H6120" s="58"/>
    </row>
    <row r="6121" spans="2:8" x14ac:dyDescent="0.2">
      <c r="B6121" s="105"/>
      <c r="C6121" s="106"/>
      <c r="D6121" s="114"/>
      <c r="E6121" s="52"/>
      <c r="F6121" s="52"/>
      <c r="G6121" s="112"/>
      <c r="H6121" s="58"/>
    </row>
    <row r="6122" spans="2:8" x14ac:dyDescent="0.2">
      <c r="B6122" s="105"/>
      <c r="C6122" s="106"/>
      <c r="D6122" s="114"/>
      <c r="E6122" s="52"/>
      <c r="F6122" s="52"/>
      <c r="G6122" s="112"/>
      <c r="H6122" s="58"/>
    </row>
    <row r="6123" spans="2:8" x14ac:dyDescent="0.2">
      <c r="B6123" s="105"/>
      <c r="C6123" s="106"/>
      <c r="D6123" s="114"/>
      <c r="E6123" s="52"/>
      <c r="F6123" s="52"/>
      <c r="G6123" s="112"/>
      <c r="H6123" s="58"/>
    </row>
    <row r="6124" spans="2:8" x14ac:dyDescent="0.2">
      <c r="B6124" s="105"/>
      <c r="C6124" s="106"/>
      <c r="D6124" s="114"/>
      <c r="E6124" s="52"/>
      <c r="F6124" s="52"/>
      <c r="G6124" s="112"/>
      <c r="H6124" s="58"/>
    </row>
    <row r="6125" spans="2:8" x14ac:dyDescent="0.2">
      <c r="B6125" s="105"/>
      <c r="C6125" s="106"/>
      <c r="D6125" s="114"/>
      <c r="E6125" s="52"/>
      <c r="F6125" s="52"/>
      <c r="G6125" s="112"/>
      <c r="H6125" s="58"/>
    </row>
    <row r="6126" spans="2:8" x14ac:dyDescent="0.2">
      <c r="B6126" s="105"/>
      <c r="C6126" s="106"/>
      <c r="D6126" s="114"/>
      <c r="E6126" s="52"/>
      <c r="F6126" s="52"/>
      <c r="G6126" s="112"/>
      <c r="H6126" s="58"/>
    </row>
    <row r="6127" spans="2:8" x14ac:dyDescent="0.2">
      <c r="B6127" s="105"/>
      <c r="C6127" s="106"/>
      <c r="D6127" s="114"/>
      <c r="E6127" s="52"/>
      <c r="F6127" s="52"/>
      <c r="G6127" s="112"/>
      <c r="H6127" s="58"/>
    </row>
    <row r="6128" spans="2:8" x14ac:dyDescent="0.2">
      <c r="B6128" s="105"/>
      <c r="C6128" s="106"/>
      <c r="D6128" s="114"/>
      <c r="E6128" s="52"/>
      <c r="F6128" s="52"/>
      <c r="G6128" s="112"/>
      <c r="H6128" s="58"/>
    </row>
    <row r="6129" spans="2:8" x14ac:dyDescent="0.2">
      <c r="B6129" s="105"/>
      <c r="C6129" s="106"/>
      <c r="D6129" s="114"/>
      <c r="E6129" s="52"/>
      <c r="F6129" s="52"/>
      <c r="G6129" s="112"/>
      <c r="H6129" s="58"/>
    </row>
    <row r="6130" spans="2:8" x14ac:dyDescent="0.2">
      <c r="B6130" s="105"/>
      <c r="C6130" s="106"/>
      <c r="D6130" s="114"/>
      <c r="E6130" s="52"/>
      <c r="F6130" s="52"/>
      <c r="G6130" s="112"/>
      <c r="H6130" s="58"/>
    </row>
    <row r="6131" spans="2:8" x14ac:dyDescent="0.2">
      <c r="B6131" s="105"/>
      <c r="C6131" s="106"/>
      <c r="D6131" s="114"/>
      <c r="E6131" s="52"/>
      <c r="F6131" s="52"/>
      <c r="G6131" s="112"/>
      <c r="H6131" s="58"/>
    </row>
    <row r="6132" spans="2:8" x14ac:dyDescent="0.2">
      <c r="B6132" s="105"/>
      <c r="C6132" s="106"/>
      <c r="D6132" s="114"/>
      <c r="E6132" s="52"/>
      <c r="F6132" s="52"/>
      <c r="G6132" s="112"/>
      <c r="H6132" s="58"/>
    </row>
    <row r="6133" spans="2:8" x14ac:dyDescent="0.2">
      <c r="B6133" s="105"/>
      <c r="C6133" s="106"/>
      <c r="D6133" s="114"/>
      <c r="E6133" s="52"/>
      <c r="F6133" s="52"/>
      <c r="G6133" s="112"/>
      <c r="H6133" s="58"/>
    </row>
    <row r="6134" spans="2:8" x14ac:dyDescent="0.2">
      <c r="B6134" s="105"/>
      <c r="C6134" s="106"/>
      <c r="D6134" s="114"/>
      <c r="E6134" s="52"/>
      <c r="F6134" s="52"/>
      <c r="G6134" s="112"/>
      <c r="H6134" s="58"/>
    </row>
    <row r="6135" spans="2:8" x14ac:dyDescent="0.2">
      <c r="B6135" s="105"/>
      <c r="C6135" s="106"/>
      <c r="D6135" s="114"/>
      <c r="E6135" s="52"/>
      <c r="F6135" s="52"/>
      <c r="G6135" s="112"/>
      <c r="H6135" s="58"/>
    </row>
    <row r="6136" spans="2:8" x14ac:dyDescent="0.2">
      <c r="B6136" s="105"/>
      <c r="C6136" s="106"/>
      <c r="D6136" s="114"/>
      <c r="E6136" s="52"/>
      <c r="F6136" s="52"/>
      <c r="G6136" s="112"/>
      <c r="H6136" s="58"/>
    </row>
    <row r="6137" spans="2:8" x14ac:dyDescent="0.2">
      <c r="B6137" s="105"/>
      <c r="C6137" s="106"/>
      <c r="D6137" s="114"/>
      <c r="E6137" s="52"/>
      <c r="F6137" s="52"/>
      <c r="G6137" s="112"/>
      <c r="H6137" s="58"/>
    </row>
    <row r="6138" spans="2:8" x14ac:dyDescent="0.2">
      <c r="B6138" s="105"/>
      <c r="C6138" s="106"/>
      <c r="D6138" s="114"/>
      <c r="E6138" s="52"/>
      <c r="F6138" s="52"/>
      <c r="G6138" s="112"/>
      <c r="H6138" s="58"/>
    </row>
    <row r="6139" spans="2:8" x14ac:dyDescent="0.2">
      <c r="B6139" s="105"/>
      <c r="C6139" s="106"/>
      <c r="D6139" s="114"/>
      <c r="E6139" s="52"/>
      <c r="F6139" s="52"/>
      <c r="G6139" s="112"/>
      <c r="H6139" s="58"/>
    </row>
    <row r="6140" spans="2:8" x14ac:dyDescent="0.2">
      <c r="B6140" s="105"/>
      <c r="C6140" s="106"/>
      <c r="D6140" s="114"/>
      <c r="E6140" s="52"/>
      <c r="F6140" s="52"/>
      <c r="G6140" s="112"/>
      <c r="H6140" s="58"/>
    </row>
    <row r="6141" spans="2:8" x14ac:dyDescent="0.2">
      <c r="B6141" s="105"/>
      <c r="C6141" s="106"/>
      <c r="D6141" s="114"/>
      <c r="E6141" s="52"/>
      <c r="F6141" s="52"/>
      <c r="G6141" s="112"/>
      <c r="H6141" s="58"/>
    </row>
    <row r="6142" spans="2:8" x14ac:dyDescent="0.2">
      <c r="B6142" s="105"/>
      <c r="C6142" s="106"/>
      <c r="D6142" s="114"/>
      <c r="E6142" s="52"/>
      <c r="F6142" s="52"/>
      <c r="G6142" s="112"/>
      <c r="H6142" s="58"/>
    </row>
    <row r="6143" spans="2:8" x14ac:dyDescent="0.2">
      <c r="B6143" s="105"/>
      <c r="C6143" s="106"/>
      <c r="D6143" s="114"/>
      <c r="E6143" s="52"/>
      <c r="F6143" s="52"/>
      <c r="G6143" s="112"/>
      <c r="H6143" s="58"/>
    </row>
    <row r="6144" spans="2:8" x14ac:dyDescent="0.2">
      <c r="B6144" s="105"/>
      <c r="C6144" s="106"/>
      <c r="D6144" s="114"/>
      <c r="E6144" s="52"/>
      <c r="F6144" s="52"/>
      <c r="G6144" s="112"/>
      <c r="H6144" s="58"/>
    </row>
    <row r="6145" spans="2:8" x14ac:dyDescent="0.2">
      <c r="B6145" s="105"/>
      <c r="C6145" s="106"/>
      <c r="D6145" s="114"/>
      <c r="E6145" s="52"/>
      <c r="F6145" s="52"/>
      <c r="G6145" s="112"/>
      <c r="H6145" s="58"/>
    </row>
    <row r="6146" spans="2:8" x14ac:dyDescent="0.2">
      <c r="B6146" s="105"/>
      <c r="C6146" s="106"/>
      <c r="D6146" s="114"/>
      <c r="E6146" s="52"/>
      <c r="F6146" s="52"/>
      <c r="G6146" s="112"/>
      <c r="H6146" s="58"/>
    </row>
    <row r="6147" spans="2:8" x14ac:dyDescent="0.2">
      <c r="B6147" s="105"/>
      <c r="C6147" s="106"/>
      <c r="D6147" s="114"/>
      <c r="E6147" s="52"/>
      <c r="F6147" s="52"/>
      <c r="G6147" s="112"/>
      <c r="H6147" s="58"/>
    </row>
    <row r="6148" spans="2:8" x14ac:dyDescent="0.2">
      <c r="B6148" s="105"/>
      <c r="C6148" s="106"/>
      <c r="D6148" s="114"/>
      <c r="E6148" s="52"/>
      <c r="F6148" s="52"/>
      <c r="G6148" s="112"/>
      <c r="H6148" s="58"/>
    </row>
    <row r="6149" spans="2:8" x14ac:dyDescent="0.2">
      <c r="B6149" s="105"/>
      <c r="C6149" s="106"/>
      <c r="D6149" s="114"/>
      <c r="E6149" s="52"/>
      <c r="F6149" s="52"/>
      <c r="G6149" s="112"/>
      <c r="H6149" s="58"/>
    </row>
    <row r="6150" spans="2:8" x14ac:dyDescent="0.2">
      <c r="B6150" s="105"/>
      <c r="C6150" s="106"/>
      <c r="D6150" s="114"/>
      <c r="E6150" s="52"/>
      <c r="F6150" s="52"/>
      <c r="G6150" s="112"/>
      <c r="H6150" s="58"/>
    </row>
    <row r="6151" spans="2:8" x14ac:dyDescent="0.2">
      <c r="B6151" s="105"/>
      <c r="C6151" s="106"/>
      <c r="D6151" s="114"/>
      <c r="E6151" s="52"/>
      <c r="F6151" s="52"/>
      <c r="G6151" s="112"/>
      <c r="H6151" s="58"/>
    </row>
    <row r="6152" spans="2:8" x14ac:dyDescent="0.2">
      <c r="B6152" s="105"/>
      <c r="C6152" s="106"/>
      <c r="D6152" s="114"/>
      <c r="E6152" s="52"/>
      <c r="F6152" s="52"/>
      <c r="G6152" s="112"/>
      <c r="H6152" s="58"/>
    </row>
    <row r="6153" spans="2:8" x14ac:dyDescent="0.2">
      <c r="B6153" s="105"/>
      <c r="C6153" s="106"/>
      <c r="D6153" s="114"/>
      <c r="E6153" s="52"/>
      <c r="F6153" s="52"/>
      <c r="G6153" s="112"/>
      <c r="H6153" s="58"/>
    </row>
    <row r="6154" spans="2:8" x14ac:dyDescent="0.2">
      <c r="B6154" s="105"/>
      <c r="C6154" s="106"/>
      <c r="D6154" s="114"/>
      <c r="E6154" s="52"/>
      <c r="F6154" s="52"/>
      <c r="G6154" s="112"/>
      <c r="H6154" s="58"/>
    </row>
    <row r="6155" spans="2:8" x14ac:dyDescent="0.2">
      <c r="B6155" s="105"/>
      <c r="C6155" s="106"/>
      <c r="D6155" s="114"/>
      <c r="E6155" s="52"/>
      <c r="F6155" s="52"/>
      <c r="G6155" s="112"/>
      <c r="H6155" s="58"/>
    </row>
    <row r="6156" spans="2:8" x14ac:dyDescent="0.2">
      <c r="B6156" s="105"/>
      <c r="C6156" s="106"/>
      <c r="D6156" s="114"/>
      <c r="E6156" s="52"/>
      <c r="F6156" s="52"/>
      <c r="G6156" s="112"/>
      <c r="H6156" s="58"/>
    </row>
    <row r="6157" spans="2:8" x14ac:dyDescent="0.2">
      <c r="B6157" s="105"/>
      <c r="C6157" s="106"/>
      <c r="D6157" s="114"/>
      <c r="E6157" s="52"/>
      <c r="F6157" s="52"/>
      <c r="G6157" s="112"/>
      <c r="H6157" s="58"/>
    </row>
    <row r="6158" spans="2:8" x14ac:dyDescent="0.2">
      <c r="B6158" s="105"/>
      <c r="C6158" s="106"/>
      <c r="D6158" s="114"/>
      <c r="E6158" s="52"/>
      <c r="F6158" s="52"/>
      <c r="G6158" s="112"/>
      <c r="H6158" s="58"/>
    </row>
    <row r="6159" spans="2:8" x14ac:dyDescent="0.2">
      <c r="B6159" s="105"/>
      <c r="C6159" s="106"/>
      <c r="D6159" s="114"/>
      <c r="E6159" s="52"/>
      <c r="F6159" s="52"/>
      <c r="G6159" s="112"/>
      <c r="H6159" s="58"/>
    </row>
    <row r="6160" spans="2:8" x14ac:dyDescent="0.2">
      <c r="B6160" s="105"/>
      <c r="C6160" s="106"/>
      <c r="D6160" s="114"/>
      <c r="E6160" s="52"/>
      <c r="F6160" s="52"/>
      <c r="G6160" s="112"/>
      <c r="H6160" s="58"/>
    </row>
    <row r="6161" spans="2:8" x14ac:dyDescent="0.2">
      <c r="B6161" s="105"/>
      <c r="C6161" s="106"/>
      <c r="D6161" s="114"/>
      <c r="E6161" s="52"/>
      <c r="F6161" s="52"/>
      <c r="G6161" s="112"/>
      <c r="H6161" s="58"/>
    </row>
    <row r="6162" spans="2:8" x14ac:dyDescent="0.2">
      <c r="B6162" s="105"/>
      <c r="C6162" s="106"/>
      <c r="D6162" s="114"/>
      <c r="E6162" s="52"/>
      <c r="F6162" s="52"/>
      <c r="G6162" s="112"/>
      <c r="H6162" s="58"/>
    </row>
    <row r="6163" spans="2:8" x14ac:dyDescent="0.2">
      <c r="B6163" s="105"/>
      <c r="C6163" s="106"/>
      <c r="D6163" s="114"/>
      <c r="E6163" s="52"/>
      <c r="F6163" s="52"/>
      <c r="G6163" s="112"/>
      <c r="H6163" s="58"/>
    </row>
    <row r="6164" spans="2:8" x14ac:dyDescent="0.2">
      <c r="B6164" s="105"/>
      <c r="C6164" s="106"/>
      <c r="D6164" s="114"/>
      <c r="E6164" s="52"/>
      <c r="F6164" s="52"/>
      <c r="G6164" s="112"/>
      <c r="H6164" s="58"/>
    </row>
    <row r="6165" spans="2:8" x14ac:dyDescent="0.2">
      <c r="B6165" s="105"/>
      <c r="C6165" s="106"/>
      <c r="D6165" s="114"/>
      <c r="E6165" s="52"/>
      <c r="F6165" s="52"/>
      <c r="G6165" s="112"/>
      <c r="H6165" s="58"/>
    </row>
    <row r="6166" spans="2:8" x14ac:dyDescent="0.2">
      <c r="B6166" s="105"/>
      <c r="C6166" s="106"/>
      <c r="D6166" s="114"/>
      <c r="E6166" s="52"/>
      <c r="F6166" s="52"/>
      <c r="G6166" s="112"/>
      <c r="H6166" s="58"/>
    </row>
    <row r="6167" spans="2:8" x14ac:dyDescent="0.2">
      <c r="B6167" s="105"/>
      <c r="C6167" s="106"/>
      <c r="D6167" s="114"/>
      <c r="E6167" s="52"/>
      <c r="F6167" s="52"/>
      <c r="G6167" s="112"/>
      <c r="H6167" s="58"/>
    </row>
    <row r="6168" spans="2:8" x14ac:dyDescent="0.2">
      <c r="B6168" s="105"/>
      <c r="C6168" s="106"/>
      <c r="D6168" s="114"/>
      <c r="E6168" s="52"/>
      <c r="F6168" s="52"/>
      <c r="G6168" s="112"/>
      <c r="H6168" s="58"/>
    </row>
    <row r="6169" spans="2:8" x14ac:dyDescent="0.2">
      <c r="B6169" s="105"/>
      <c r="C6169" s="106"/>
      <c r="D6169" s="114"/>
      <c r="E6169" s="52"/>
      <c r="F6169" s="52"/>
      <c r="G6169" s="112"/>
      <c r="H6169" s="58"/>
    </row>
    <row r="6170" spans="2:8" x14ac:dyDescent="0.2">
      <c r="B6170" s="105"/>
      <c r="C6170" s="106"/>
      <c r="D6170" s="114"/>
      <c r="E6170" s="52"/>
      <c r="F6170" s="52"/>
      <c r="G6170" s="112"/>
      <c r="H6170" s="58"/>
    </row>
    <row r="6171" spans="2:8" x14ac:dyDescent="0.2">
      <c r="B6171" s="105"/>
      <c r="C6171" s="106"/>
      <c r="D6171" s="114"/>
      <c r="E6171" s="52"/>
      <c r="F6171" s="52"/>
      <c r="G6171" s="112"/>
      <c r="H6171" s="58"/>
    </row>
    <row r="6172" spans="2:8" x14ac:dyDescent="0.2">
      <c r="B6172" s="105"/>
      <c r="C6172" s="106"/>
      <c r="D6172" s="114"/>
      <c r="E6172" s="52"/>
      <c r="F6172" s="52"/>
      <c r="G6172" s="112"/>
      <c r="H6172" s="58"/>
    </row>
    <row r="6173" spans="2:8" x14ac:dyDescent="0.2">
      <c r="B6173" s="105"/>
      <c r="C6173" s="106"/>
      <c r="D6173" s="114"/>
      <c r="E6173" s="52"/>
      <c r="F6173" s="52"/>
      <c r="G6173" s="112"/>
      <c r="H6173" s="58"/>
    </row>
    <row r="6174" spans="2:8" x14ac:dyDescent="0.2">
      <c r="B6174" s="105"/>
      <c r="C6174" s="106"/>
      <c r="D6174" s="114"/>
      <c r="E6174" s="52"/>
      <c r="F6174" s="52"/>
      <c r="G6174" s="112"/>
      <c r="H6174" s="58"/>
    </row>
    <row r="6175" spans="2:8" x14ac:dyDescent="0.2">
      <c r="B6175" s="105"/>
      <c r="C6175" s="106"/>
      <c r="D6175" s="114"/>
      <c r="E6175" s="52"/>
      <c r="F6175" s="52"/>
      <c r="G6175" s="112"/>
      <c r="H6175" s="58"/>
    </row>
    <row r="6176" spans="2:8" x14ac:dyDescent="0.2">
      <c r="B6176" s="105"/>
      <c r="C6176" s="106"/>
      <c r="D6176" s="114"/>
      <c r="E6176" s="52"/>
      <c r="F6176" s="52"/>
      <c r="G6176" s="112"/>
      <c r="H6176" s="58"/>
    </row>
    <row r="6177" spans="2:8" x14ac:dyDescent="0.2">
      <c r="B6177" s="105"/>
      <c r="C6177" s="106"/>
      <c r="D6177" s="114"/>
      <c r="E6177" s="52"/>
      <c r="F6177" s="52"/>
      <c r="G6177" s="112"/>
      <c r="H6177" s="58"/>
    </row>
    <row r="6178" spans="2:8" x14ac:dyDescent="0.2">
      <c r="B6178" s="105"/>
      <c r="C6178" s="106"/>
      <c r="D6178" s="114"/>
      <c r="E6178" s="52"/>
      <c r="F6178" s="52"/>
      <c r="G6178" s="112"/>
      <c r="H6178" s="58"/>
    </row>
    <row r="6179" spans="2:8" x14ac:dyDescent="0.2">
      <c r="B6179" s="105"/>
      <c r="C6179" s="106"/>
      <c r="D6179" s="114"/>
      <c r="E6179" s="52"/>
      <c r="F6179" s="52"/>
      <c r="G6179" s="112"/>
      <c r="H6179" s="58"/>
    </row>
    <row r="6180" spans="2:8" x14ac:dyDescent="0.2">
      <c r="B6180" s="105"/>
      <c r="C6180" s="106"/>
      <c r="D6180" s="114"/>
      <c r="E6180" s="52"/>
      <c r="F6180" s="52"/>
      <c r="G6180" s="112"/>
      <c r="H6180" s="58"/>
    </row>
    <row r="6181" spans="2:8" x14ac:dyDescent="0.2">
      <c r="B6181" s="105"/>
      <c r="C6181" s="106"/>
      <c r="D6181" s="114"/>
      <c r="E6181" s="52"/>
      <c r="F6181" s="52"/>
      <c r="G6181" s="112"/>
      <c r="H6181" s="58"/>
    </row>
    <row r="6182" spans="2:8" x14ac:dyDescent="0.2">
      <c r="B6182" s="105"/>
      <c r="C6182" s="106"/>
      <c r="D6182" s="114"/>
      <c r="E6182" s="52"/>
      <c r="F6182" s="52"/>
      <c r="G6182" s="112"/>
      <c r="H6182" s="58"/>
    </row>
    <row r="6183" spans="2:8" x14ac:dyDescent="0.2">
      <c r="B6183" s="105"/>
      <c r="C6183" s="106"/>
      <c r="D6183" s="114"/>
      <c r="E6183" s="52"/>
      <c r="F6183" s="52"/>
      <c r="G6183" s="112"/>
      <c r="H6183" s="58"/>
    </row>
    <row r="6184" spans="2:8" x14ac:dyDescent="0.2">
      <c r="B6184" s="105"/>
      <c r="C6184" s="106"/>
      <c r="D6184" s="114"/>
      <c r="E6184" s="52"/>
      <c r="F6184" s="52"/>
      <c r="G6184" s="112"/>
      <c r="H6184" s="58"/>
    </row>
    <row r="6185" spans="2:8" x14ac:dyDescent="0.2">
      <c r="B6185" s="105"/>
      <c r="C6185" s="106"/>
      <c r="D6185" s="114"/>
      <c r="E6185" s="52"/>
      <c r="F6185" s="52"/>
      <c r="G6185" s="112"/>
      <c r="H6185" s="58"/>
    </row>
    <row r="6186" spans="2:8" x14ac:dyDescent="0.2">
      <c r="B6186" s="105"/>
      <c r="C6186" s="106"/>
      <c r="D6186" s="114"/>
      <c r="E6186" s="52"/>
      <c r="F6186" s="52"/>
      <c r="G6186" s="112"/>
      <c r="H6186" s="58"/>
    </row>
    <row r="6187" spans="2:8" x14ac:dyDescent="0.2">
      <c r="B6187" s="105"/>
      <c r="C6187" s="106"/>
      <c r="D6187" s="114"/>
      <c r="E6187" s="52"/>
      <c r="F6187" s="52"/>
      <c r="G6187" s="112"/>
      <c r="H6187" s="58"/>
    </row>
    <row r="6188" spans="2:8" x14ac:dyDescent="0.2">
      <c r="B6188" s="105"/>
      <c r="C6188" s="106"/>
      <c r="D6188" s="114"/>
      <c r="E6188" s="52"/>
      <c r="F6188" s="52"/>
      <c r="G6188" s="112"/>
      <c r="H6188" s="58"/>
    </row>
    <row r="6189" spans="2:8" x14ac:dyDescent="0.2">
      <c r="B6189" s="105"/>
      <c r="C6189" s="106"/>
      <c r="D6189" s="114"/>
      <c r="E6189" s="52"/>
      <c r="F6189" s="52"/>
      <c r="G6189" s="112"/>
      <c r="H6189" s="58"/>
    </row>
    <row r="6190" spans="2:8" x14ac:dyDescent="0.2">
      <c r="B6190" s="105"/>
      <c r="C6190" s="106"/>
      <c r="D6190" s="114"/>
      <c r="E6190" s="52"/>
      <c r="F6190" s="52"/>
      <c r="G6190" s="112"/>
      <c r="H6190" s="58"/>
    </row>
    <row r="6191" spans="2:8" x14ac:dyDescent="0.2">
      <c r="B6191" s="105"/>
      <c r="C6191" s="106"/>
      <c r="D6191" s="114"/>
      <c r="E6191" s="52"/>
      <c r="F6191" s="52"/>
      <c r="G6191" s="112"/>
      <c r="H6191" s="58"/>
    </row>
    <row r="6192" spans="2:8" x14ac:dyDescent="0.2">
      <c r="B6192" s="105"/>
      <c r="C6192" s="106"/>
      <c r="D6192" s="114"/>
      <c r="E6192" s="52"/>
      <c r="F6192" s="52"/>
      <c r="G6192" s="112"/>
      <c r="H6192" s="58"/>
    </row>
    <row r="6193" spans="2:8" x14ac:dyDescent="0.2">
      <c r="B6193" s="105"/>
      <c r="C6193" s="106"/>
      <c r="D6193" s="114"/>
      <c r="E6193" s="52"/>
      <c r="F6193" s="52"/>
      <c r="G6193" s="112"/>
      <c r="H6193" s="58"/>
    </row>
    <row r="6194" spans="2:8" x14ac:dyDescent="0.2">
      <c r="B6194" s="105"/>
      <c r="C6194" s="106"/>
      <c r="D6194" s="114"/>
      <c r="E6194" s="52"/>
      <c r="F6194" s="52"/>
      <c r="G6194" s="112"/>
      <c r="H6194" s="58"/>
    </row>
    <row r="6195" spans="2:8" x14ac:dyDescent="0.2">
      <c r="B6195" s="105"/>
      <c r="C6195" s="106"/>
      <c r="D6195" s="114"/>
      <c r="E6195" s="52"/>
      <c r="F6195" s="52"/>
      <c r="G6195" s="112"/>
      <c r="H6195" s="58"/>
    </row>
    <row r="6196" spans="2:8" x14ac:dyDescent="0.2">
      <c r="B6196" s="105"/>
      <c r="C6196" s="106"/>
      <c r="D6196" s="114"/>
      <c r="E6196" s="52"/>
      <c r="F6196" s="52"/>
      <c r="G6196" s="112"/>
      <c r="H6196" s="58"/>
    </row>
    <row r="6197" spans="2:8" x14ac:dyDescent="0.2">
      <c r="B6197" s="105"/>
      <c r="C6197" s="106"/>
      <c r="D6197" s="114"/>
      <c r="E6197" s="52"/>
      <c r="F6197" s="52"/>
      <c r="G6197" s="112"/>
      <c r="H6197" s="58"/>
    </row>
    <row r="6198" spans="2:8" x14ac:dyDescent="0.2">
      <c r="B6198" s="105"/>
      <c r="C6198" s="106"/>
      <c r="D6198" s="114"/>
      <c r="E6198" s="52"/>
      <c r="F6198" s="52"/>
      <c r="G6198" s="112"/>
      <c r="H6198" s="58"/>
    </row>
    <row r="6199" spans="2:8" x14ac:dyDescent="0.2">
      <c r="B6199" s="105"/>
      <c r="C6199" s="106"/>
      <c r="D6199" s="114"/>
      <c r="E6199" s="52"/>
      <c r="F6199" s="52"/>
      <c r="G6199" s="112"/>
      <c r="H6199" s="58"/>
    </row>
    <row r="6200" spans="2:8" x14ac:dyDescent="0.2">
      <c r="B6200" s="105"/>
      <c r="C6200" s="106"/>
      <c r="D6200" s="114"/>
      <c r="E6200" s="52"/>
      <c r="F6200" s="52"/>
      <c r="G6200" s="112"/>
      <c r="H6200" s="58"/>
    </row>
    <row r="6201" spans="2:8" x14ac:dyDescent="0.2">
      <c r="B6201" s="105"/>
      <c r="C6201" s="106"/>
      <c r="D6201" s="114"/>
      <c r="E6201" s="52"/>
      <c r="F6201" s="52"/>
      <c r="G6201" s="112"/>
      <c r="H6201" s="58"/>
    </row>
    <row r="6202" spans="2:8" x14ac:dyDescent="0.2">
      <c r="B6202" s="105"/>
      <c r="C6202" s="106"/>
      <c r="D6202" s="114"/>
      <c r="E6202" s="52"/>
      <c r="F6202" s="52"/>
      <c r="G6202" s="112"/>
      <c r="H6202" s="58"/>
    </row>
    <row r="6203" spans="2:8" x14ac:dyDescent="0.2">
      <c r="B6203" s="105"/>
      <c r="C6203" s="106"/>
      <c r="D6203" s="114"/>
      <c r="E6203" s="52"/>
      <c r="F6203" s="52"/>
      <c r="G6203" s="112"/>
      <c r="H6203" s="58"/>
    </row>
    <row r="6204" spans="2:8" x14ac:dyDescent="0.2">
      <c r="B6204" s="105"/>
      <c r="C6204" s="106"/>
      <c r="D6204" s="114"/>
      <c r="E6204" s="52"/>
      <c r="F6204" s="52"/>
      <c r="G6204" s="112"/>
      <c r="H6204" s="58"/>
    </row>
    <row r="6205" spans="2:8" x14ac:dyDescent="0.2">
      <c r="B6205" s="105"/>
      <c r="C6205" s="106"/>
      <c r="D6205" s="114"/>
      <c r="E6205" s="52"/>
      <c r="F6205" s="52"/>
      <c r="G6205" s="112"/>
      <c r="H6205" s="58"/>
    </row>
    <row r="6206" spans="2:8" x14ac:dyDescent="0.2">
      <c r="B6206" s="105"/>
      <c r="C6206" s="106"/>
      <c r="D6206" s="114"/>
      <c r="E6206" s="52"/>
      <c r="F6206" s="52"/>
      <c r="G6206" s="112"/>
      <c r="H6206" s="58"/>
    </row>
    <row r="6207" spans="2:8" x14ac:dyDescent="0.2">
      <c r="B6207" s="105"/>
      <c r="C6207" s="106"/>
      <c r="D6207" s="114"/>
      <c r="E6207" s="52"/>
      <c r="F6207" s="52"/>
      <c r="G6207" s="112"/>
      <c r="H6207" s="58"/>
    </row>
    <row r="6208" spans="2:8" x14ac:dyDescent="0.2">
      <c r="B6208" s="105"/>
      <c r="C6208" s="106"/>
      <c r="D6208" s="114"/>
      <c r="E6208" s="52"/>
      <c r="F6208" s="52"/>
      <c r="G6208" s="112"/>
      <c r="H6208" s="58"/>
    </row>
    <row r="6209" spans="2:8" x14ac:dyDescent="0.2">
      <c r="B6209" s="105"/>
      <c r="C6209" s="106"/>
      <c r="D6209" s="114"/>
      <c r="E6209" s="52"/>
      <c r="F6209" s="52"/>
      <c r="G6209" s="112"/>
      <c r="H6209" s="58"/>
    </row>
    <row r="6210" spans="2:8" x14ac:dyDescent="0.2">
      <c r="B6210" s="105"/>
      <c r="C6210" s="106"/>
      <c r="D6210" s="114"/>
      <c r="E6210" s="52"/>
      <c r="F6210" s="52"/>
      <c r="G6210" s="112"/>
      <c r="H6210" s="58"/>
    </row>
    <row r="6211" spans="2:8" x14ac:dyDescent="0.2">
      <c r="B6211" s="105"/>
      <c r="C6211" s="106"/>
      <c r="D6211" s="114"/>
      <c r="E6211" s="52"/>
      <c r="F6211" s="52"/>
      <c r="G6211" s="112"/>
      <c r="H6211" s="58"/>
    </row>
    <row r="6212" spans="2:8" x14ac:dyDescent="0.2">
      <c r="B6212" s="105"/>
      <c r="C6212" s="106"/>
      <c r="D6212" s="114"/>
      <c r="E6212" s="52"/>
      <c r="F6212" s="52"/>
      <c r="G6212" s="112"/>
      <c r="H6212" s="58"/>
    </row>
    <row r="6213" spans="2:8" x14ac:dyDescent="0.2">
      <c r="B6213" s="105"/>
      <c r="C6213" s="106"/>
      <c r="D6213" s="114"/>
      <c r="E6213" s="52"/>
      <c r="F6213" s="52"/>
      <c r="G6213" s="112"/>
      <c r="H6213" s="58"/>
    </row>
    <row r="6214" spans="2:8" x14ac:dyDescent="0.2">
      <c r="B6214" s="105"/>
      <c r="C6214" s="106"/>
      <c r="D6214" s="114"/>
      <c r="E6214" s="52"/>
      <c r="F6214" s="52"/>
      <c r="G6214" s="112"/>
      <c r="H6214" s="58"/>
    </row>
    <row r="6215" spans="2:8" x14ac:dyDescent="0.2">
      <c r="B6215" s="105"/>
      <c r="C6215" s="106"/>
      <c r="D6215" s="114"/>
      <c r="E6215" s="52"/>
      <c r="F6215" s="52"/>
      <c r="G6215" s="112"/>
      <c r="H6215" s="58"/>
    </row>
    <row r="6216" spans="2:8" x14ac:dyDescent="0.2">
      <c r="B6216" s="105"/>
      <c r="C6216" s="106"/>
      <c r="D6216" s="114"/>
      <c r="E6216" s="52"/>
      <c r="F6216" s="52"/>
      <c r="G6216" s="112"/>
      <c r="H6216" s="58"/>
    </row>
    <row r="6217" spans="2:8" x14ac:dyDescent="0.2">
      <c r="B6217" s="105"/>
      <c r="C6217" s="106"/>
      <c r="D6217" s="114"/>
      <c r="E6217" s="52"/>
      <c r="F6217" s="52"/>
      <c r="G6217" s="112"/>
      <c r="H6217" s="58"/>
    </row>
    <row r="6218" spans="2:8" x14ac:dyDescent="0.2">
      <c r="B6218" s="105"/>
      <c r="C6218" s="106"/>
      <c r="D6218" s="114"/>
      <c r="E6218" s="52"/>
      <c r="F6218" s="52"/>
      <c r="G6218" s="112"/>
      <c r="H6218" s="58"/>
    </row>
    <row r="6219" spans="2:8" x14ac:dyDescent="0.2">
      <c r="B6219" s="105"/>
      <c r="C6219" s="106"/>
      <c r="D6219" s="114"/>
      <c r="E6219" s="52"/>
      <c r="F6219" s="52"/>
      <c r="G6219" s="112"/>
      <c r="H6219" s="58"/>
    </row>
    <row r="6220" spans="2:8" x14ac:dyDescent="0.2">
      <c r="B6220" s="105"/>
      <c r="C6220" s="106"/>
      <c r="D6220" s="114"/>
      <c r="E6220" s="52"/>
      <c r="F6220" s="52"/>
      <c r="G6220" s="112"/>
      <c r="H6220" s="58"/>
    </row>
    <row r="6221" spans="2:8" x14ac:dyDescent="0.2">
      <c r="B6221" s="105"/>
      <c r="C6221" s="106"/>
      <c r="D6221" s="114"/>
      <c r="E6221" s="52"/>
      <c r="F6221" s="52"/>
      <c r="G6221" s="112"/>
      <c r="H6221" s="58"/>
    </row>
    <row r="6222" spans="2:8" x14ac:dyDescent="0.2">
      <c r="B6222" s="105"/>
      <c r="C6222" s="106"/>
      <c r="D6222" s="114"/>
      <c r="E6222" s="52"/>
      <c r="F6222" s="52"/>
      <c r="G6222" s="112"/>
      <c r="H6222" s="58"/>
    </row>
    <row r="6223" spans="2:8" x14ac:dyDescent="0.2">
      <c r="B6223" s="105"/>
      <c r="C6223" s="106"/>
      <c r="D6223" s="114"/>
      <c r="E6223" s="52"/>
      <c r="F6223" s="52"/>
      <c r="G6223" s="112"/>
      <c r="H6223" s="58"/>
    </row>
    <row r="6224" spans="2:8" x14ac:dyDescent="0.2">
      <c r="B6224" s="105"/>
      <c r="C6224" s="106"/>
      <c r="D6224" s="114"/>
      <c r="E6224" s="52"/>
      <c r="F6224" s="52"/>
      <c r="G6224" s="112"/>
      <c r="H6224" s="58"/>
    </row>
    <row r="6225" spans="2:8" x14ac:dyDescent="0.2">
      <c r="B6225" s="105"/>
      <c r="C6225" s="106"/>
      <c r="D6225" s="114"/>
      <c r="E6225" s="52"/>
      <c r="F6225" s="52"/>
      <c r="G6225" s="112"/>
      <c r="H6225" s="58"/>
    </row>
    <row r="6226" spans="2:8" x14ac:dyDescent="0.2">
      <c r="B6226" s="105"/>
      <c r="C6226" s="106"/>
      <c r="D6226" s="114"/>
      <c r="E6226" s="52"/>
      <c r="F6226" s="52"/>
      <c r="G6226" s="112"/>
      <c r="H6226" s="58"/>
    </row>
    <row r="6227" spans="2:8" x14ac:dyDescent="0.2">
      <c r="B6227" s="105"/>
      <c r="C6227" s="106"/>
      <c r="D6227" s="114"/>
      <c r="E6227" s="52"/>
      <c r="F6227" s="52"/>
      <c r="G6227" s="112"/>
      <c r="H6227" s="58"/>
    </row>
    <row r="6228" spans="2:8" x14ac:dyDescent="0.2">
      <c r="B6228" s="105"/>
      <c r="C6228" s="106"/>
      <c r="D6228" s="114"/>
      <c r="E6228" s="52"/>
      <c r="F6228" s="52"/>
      <c r="G6228" s="112"/>
      <c r="H6228" s="58"/>
    </row>
    <row r="6229" spans="2:8" x14ac:dyDescent="0.2">
      <c r="B6229" s="105"/>
      <c r="C6229" s="106"/>
      <c r="D6229" s="114"/>
      <c r="E6229" s="52"/>
      <c r="F6229" s="52"/>
      <c r="G6229" s="112"/>
      <c r="H6229" s="58"/>
    </row>
    <row r="6230" spans="2:8" x14ac:dyDescent="0.2">
      <c r="B6230" s="105"/>
      <c r="C6230" s="106"/>
      <c r="D6230" s="114"/>
      <c r="E6230" s="52"/>
      <c r="F6230" s="52"/>
      <c r="G6230" s="112"/>
      <c r="H6230" s="58"/>
    </row>
    <row r="6231" spans="2:8" x14ac:dyDescent="0.2">
      <c r="B6231" s="105"/>
      <c r="C6231" s="106"/>
      <c r="D6231" s="114"/>
      <c r="E6231" s="52"/>
      <c r="F6231" s="52"/>
      <c r="G6231" s="112"/>
      <c r="H6231" s="58"/>
    </row>
    <row r="6232" spans="2:8" x14ac:dyDescent="0.2">
      <c r="B6232" s="105"/>
      <c r="C6232" s="106"/>
      <c r="D6232" s="114"/>
      <c r="E6232" s="52"/>
      <c r="F6232" s="52"/>
      <c r="G6232" s="112"/>
      <c r="H6232" s="58"/>
    </row>
    <row r="6233" spans="2:8" x14ac:dyDescent="0.2">
      <c r="B6233" s="105"/>
      <c r="C6233" s="106"/>
      <c r="D6233" s="114"/>
      <c r="E6233" s="52"/>
      <c r="F6233" s="52"/>
      <c r="G6233" s="112"/>
      <c r="H6233" s="58"/>
    </row>
    <row r="6234" spans="2:8" x14ac:dyDescent="0.2">
      <c r="B6234" s="105"/>
      <c r="C6234" s="106"/>
      <c r="D6234" s="114"/>
      <c r="E6234" s="52"/>
      <c r="F6234" s="52"/>
      <c r="G6234" s="112"/>
      <c r="H6234" s="58"/>
    </row>
    <row r="6235" spans="2:8" x14ac:dyDescent="0.2">
      <c r="B6235" s="105"/>
      <c r="C6235" s="106"/>
      <c r="D6235" s="114"/>
      <c r="E6235" s="52"/>
      <c r="F6235" s="52"/>
      <c r="G6235" s="112"/>
      <c r="H6235" s="58"/>
    </row>
    <row r="6236" spans="2:8" x14ac:dyDescent="0.2">
      <c r="B6236" s="105"/>
      <c r="C6236" s="106"/>
      <c r="D6236" s="114"/>
      <c r="E6236" s="52"/>
      <c r="F6236" s="52"/>
      <c r="G6236" s="112"/>
      <c r="H6236" s="58"/>
    </row>
    <row r="6237" spans="2:8" x14ac:dyDescent="0.2">
      <c r="B6237" s="105"/>
      <c r="C6237" s="106"/>
      <c r="D6237" s="114"/>
      <c r="E6237" s="52"/>
      <c r="F6237" s="52"/>
      <c r="G6237" s="112"/>
      <c r="H6237" s="58"/>
    </row>
    <row r="6238" spans="2:8" x14ac:dyDescent="0.2">
      <c r="B6238" s="105"/>
      <c r="C6238" s="106"/>
      <c r="D6238" s="114"/>
      <c r="E6238" s="52"/>
      <c r="F6238" s="52"/>
      <c r="G6238" s="112"/>
      <c r="H6238" s="58"/>
    </row>
    <row r="6239" spans="2:8" x14ac:dyDescent="0.2">
      <c r="B6239" s="105"/>
      <c r="C6239" s="106"/>
      <c r="D6239" s="114"/>
      <c r="E6239" s="52"/>
      <c r="F6239" s="52"/>
      <c r="G6239" s="112"/>
      <c r="H6239" s="58"/>
    </row>
    <row r="6240" spans="2:8" x14ac:dyDescent="0.2">
      <c r="B6240" s="105"/>
      <c r="C6240" s="106"/>
      <c r="D6240" s="114"/>
      <c r="E6240" s="52"/>
      <c r="F6240" s="52"/>
      <c r="G6240" s="112"/>
      <c r="H6240" s="58"/>
    </row>
    <row r="6241" spans="2:8" x14ac:dyDescent="0.2">
      <c r="B6241" s="105"/>
      <c r="C6241" s="106"/>
      <c r="D6241" s="114"/>
      <c r="E6241" s="52"/>
      <c r="F6241" s="52"/>
      <c r="G6241" s="112"/>
      <c r="H6241" s="58"/>
    </row>
    <row r="6242" spans="2:8" x14ac:dyDescent="0.2">
      <c r="B6242" s="105"/>
      <c r="C6242" s="106"/>
      <c r="D6242" s="114"/>
      <c r="E6242" s="52"/>
      <c r="F6242" s="52"/>
      <c r="G6242" s="112"/>
      <c r="H6242" s="58"/>
    </row>
    <row r="6243" spans="2:8" x14ac:dyDescent="0.2">
      <c r="B6243" s="105"/>
      <c r="C6243" s="106"/>
      <c r="D6243" s="114"/>
      <c r="E6243" s="52"/>
      <c r="F6243" s="52"/>
      <c r="G6243" s="112"/>
      <c r="H6243" s="58"/>
    </row>
    <row r="6244" spans="2:8" x14ac:dyDescent="0.2">
      <c r="B6244" s="105"/>
      <c r="C6244" s="106"/>
      <c r="D6244" s="114"/>
      <c r="E6244" s="52"/>
      <c r="F6244" s="52"/>
      <c r="G6244" s="112"/>
      <c r="H6244" s="58"/>
    </row>
    <row r="6245" spans="2:8" x14ac:dyDescent="0.2">
      <c r="B6245" s="105"/>
      <c r="C6245" s="106"/>
      <c r="D6245" s="114"/>
      <c r="E6245" s="52"/>
      <c r="F6245" s="52"/>
      <c r="G6245" s="112"/>
      <c r="H6245" s="58"/>
    </row>
    <row r="6246" spans="2:8" x14ac:dyDescent="0.2">
      <c r="B6246" s="105"/>
      <c r="C6246" s="106"/>
      <c r="D6246" s="114"/>
      <c r="E6246" s="52"/>
      <c r="F6246" s="52"/>
      <c r="G6246" s="112"/>
      <c r="H6246" s="58"/>
    </row>
    <row r="6247" spans="2:8" x14ac:dyDescent="0.2">
      <c r="B6247" s="105"/>
      <c r="C6247" s="106"/>
      <c r="D6247" s="114"/>
      <c r="E6247" s="52"/>
      <c r="F6247" s="52"/>
      <c r="G6247" s="112"/>
      <c r="H6247" s="58"/>
    </row>
    <row r="6248" spans="2:8" x14ac:dyDescent="0.2">
      <c r="B6248" s="105"/>
      <c r="C6248" s="106"/>
      <c r="D6248" s="114"/>
      <c r="E6248" s="52"/>
      <c r="F6248" s="52"/>
      <c r="G6248" s="112"/>
      <c r="H6248" s="58"/>
    </row>
    <row r="6249" spans="2:8" x14ac:dyDescent="0.2">
      <c r="B6249" s="105"/>
      <c r="C6249" s="106"/>
      <c r="D6249" s="114"/>
      <c r="E6249" s="52"/>
      <c r="F6249" s="52"/>
      <c r="G6249" s="112"/>
      <c r="H6249" s="58"/>
    </row>
    <row r="6250" spans="2:8" x14ac:dyDescent="0.2">
      <c r="B6250" s="105"/>
      <c r="C6250" s="106"/>
      <c r="D6250" s="114"/>
      <c r="E6250" s="52"/>
      <c r="F6250" s="52"/>
      <c r="G6250" s="112"/>
      <c r="H6250" s="58"/>
    </row>
  </sheetData>
  <mergeCells count="4">
    <mergeCell ref="B389:H389"/>
    <mergeCell ref="B284:H284"/>
    <mergeCell ref="A408:F408"/>
    <mergeCell ref="B3:H3"/>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7"/>
  <sheetViews>
    <sheetView tabSelected="1" workbookViewId="0">
      <selection activeCell="D14" sqref="D14"/>
    </sheetView>
  </sheetViews>
  <sheetFormatPr defaultRowHeight="15" x14ac:dyDescent="0.25"/>
  <cols>
    <col min="1" max="1" width="10.7109375" style="48" customWidth="1"/>
    <col min="2" max="2" width="45.7109375" style="47" customWidth="1"/>
    <col min="3" max="3" width="9.7109375" style="83" customWidth="1"/>
    <col min="4" max="4" width="12.7109375" style="84" customWidth="1"/>
    <col min="5" max="5" width="10.7109375" style="53" customWidth="1"/>
    <col min="6" max="6" width="10.7109375" style="55" customWidth="1"/>
    <col min="7" max="7" width="15.7109375" style="93" customWidth="1"/>
    <col min="8" max="8" width="15.7109375" style="57" customWidth="1"/>
    <col min="9" max="9" width="9.140625" style="15"/>
    <col min="10" max="10" width="9.140625" style="46"/>
    <col min="11" max="16384" width="9.140625" style="15"/>
  </cols>
  <sheetData>
    <row r="1" spans="1:11" s="75" customFormat="1" ht="25.5" customHeight="1" x14ac:dyDescent="0.25">
      <c r="A1" s="5" t="s">
        <v>561</v>
      </c>
      <c r="B1" s="6" t="s">
        <v>562</v>
      </c>
      <c r="C1" s="5" t="s">
        <v>563</v>
      </c>
      <c r="D1" s="7" t="s">
        <v>564</v>
      </c>
      <c r="E1" s="44" t="s">
        <v>565</v>
      </c>
      <c r="F1" s="44" t="s">
        <v>566</v>
      </c>
      <c r="G1" s="10" t="s">
        <v>567</v>
      </c>
      <c r="H1" s="10" t="s">
        <v>568</v>
      </c>
      <c r="I1" s="94"/>
      <c r="J1" s="87"/>
    </row>
    <row r="2" spans="1:11" s="14" customFormat="1" ht="50.1" customHeight="1" x14ac:dyDescent="0.25">
      <c r="A2" s="21" t="s">
        <v>0</v>
      </c>
      <c r="B2" s="21" t="s">
        <v>1</v>
      </c>
      <c r="C2" s="21" t="s">
        <v>2</v>
      </c>
      <c r="D2" s="9" t="s">
        <v>560</v>
      </c>
      <c r="E2" s="26" t="s">
        <v>3</v>
      </c>
      <c r="F2" s="26" t="s">
        <v>4</v>
      </c>
      <c r="G2" s="11" t="s">
        <v>570</v>
      </c>
      <c r="H2" s="11" t="s">
        <v>569</v>
      </c>
      <c r="I2" s="19"/>
    </row>
    <row r="3" spans="1:11" ht="112.5" x14ac:dyDescent="0.25">
      <c r="A3" s="243" t="s">
        <v>19079</v>
      </c>
      <c r="B3" s="194" t="s">
        <v>23406</v>
      </c>
      <c r="C3" s="244" t="s">
        <v>305</v>
      </c>
      <c r="D3" s="177">
        <v>1107</v>
      </c>
      <c r="E3" s="201">
        <v>5.5</v>
      </c>
      <c r="F3" s="201">
        <v>1.41</v>
      </c>
      <c r="G3" s="88">
        <f t="shared" ref="G3" si="0">D3*E3</f>
        <v>6088.5</v>
      </c>
      <c r="H3" s="65">
        <f t="shared" ref="H3" si="1">D3*F3</f>
        <v>1560.87</v>
      </c>
      <c r="I3" s="118"/>
      <c r="J3" s="119"/>
    </row>
    <row r="4" spans="1:11" s="2" customFormat="1" ht="20.100000000000001" customHeight="1" x14ac:dyDescent="0.25">
      <c r="A4" s="347" t="s">
        <v>19897</v>
      </c>
      <c r="B4" s="347"/>
      <c r="C4" s="347"/>
      <c r="D4" s="347"/>
      <c r="E4" s="347"/>
      <c r="F4" s="347"/>
      <c r="G4" s="138">
        <f>SUM(G3:G3)</f>
        <v>6088.5</v>
      </c>
      <c r="H4" s="139">
        <f>SUM(H3:H3)</f>
        <v>1560.87</v>
      </c>
      <c r="I4" s="306"/>
      <c r="J4" s="307"/>
    </row>
    <row r="5" spans="1:11" x14ac:dyDescent="0.25">
      <c r="A5" s="326"/>
      <c r="B5" s="327"/>
      <c r="C5" s="328"/>
      <c r="D5" s="329"/>
      <c r="E5" s="330"/>
      <c r="F5" s="330"/>
      <c r="G5" s="331"/>
      <c r="H5" s="209"/>
      <c r="I5" s="32"/>
      <c r="J5" s="332"/>
      <c r="K5" s="20"/>
    </row>
    <row r="6" spans="1:11" x14ac:dyDescent="0.25">
      <c r="A6" s="326"/>
      <c r="B6" s="327"/>
      <c r="C6" s="328"/>
      <c r="D6" s="329"/>
      <c r="E6" s="330"/>
      <c r="F6" s="330"/>
      <c r="G6" s="331"/>
      <c r="H6" s="209"/>
      <c r="I6" s="32"/>
      <c r="J6" s="332"/>
      <c r="K6" s="20"/>
    </row>
    <row r="7" spans="1:11" x14ac:dyDescent="0.25">
      <c r="A7" s="326"/>
      <c r="B7" s="327"/>
      <c r="C7" s="328"/>
      <c r="D7" s="329"/>
      <c r="E7" s="330"/>
      <c r="F7" s="330"/>
      <c r="G7" s="331"/>
      <c r="H7" s="209"/>
      <c r="I7" s="32"/>
      <c r="J7" s="332"/>
      <c r="K7" s="20"/>
    </row>
    <row r="8" spans="1:11" x14ac:dyDescent="0.25">
      <c r="A8" s="326"/>
      <c r="B8" s="327"/>
      <c r="C8" s="328"/>
      <c r="D8" s="329"/>
      <c r="E8" s="330"/>
      <c r="F8" s="330"/>
      <c r="G8" s="331"/>
      <c r="H8" s="209"/>
      <c r="I8" s="32"/>
      <c r="J8" s="332"/>
      <c r="K8" s="20"/>
    </row>
    <row r="9" spans="1:11" x14ac:dyDescent="0.25">
      <c r="A9" s="326"/>
      <c r="B9" s="327"/>
      <c r="C9" s="328"/>
      <c r="D9" s="329"/>
      <c r="E9" s="330"/>
      <c r="F9" s="330"/>
      <c r="G9" s="331"/>
      <c r="H9" s="209"/>
      <c r="I9" s="32"/>
      <c r="J9" s="332"/>
      <c r="K9" s="20"/>
    </row>
    <row r="10" spans="1:11" x14ac:dyDescent="0.25">
      <c r="A10" s="326"/>
      <c r="B10" s="327"/>
      <c r="C10" s="328"/>
      <c r="D10" s="329"/>
      <c r="E10" s="330"/>
      <c r="F10" s="330"/>
      <c r="G10" s="331"/>
      <c r="H10" s="209"/>
      <c r="I10" s="32"/>
      <c r="J10" s="332"/>
      <c r="K10" s="20"/>
    </row>
    <row r="11" spans="1:11" x14ac:dyDescent="0.25">
      <c r="A11" s="326"/>
      <c r="B11" s="327"/>
      <c r="C11" s="328"/>
      <c r="D11" s="329"/>
      <c r="E11" s="330"/>
      <c r="F11" s="330"/>
      <c r="G11" s="331"/>
      <c r="H11" s="209"/>
      <c r="I11" s="32"/>
      <c r="J11" s="332"/>
      <c r="K11" s="20"/>
    </row>
    <row r="12" spans="1:11" x14ac:dyDescent="0.25">
      <c r="A12" s="326"/>
      <c r="B12" s="327"/>
      <c r="C12" s="328"/>
      <c r="D12" s="329"/>
      <c r="E12" s="330"/>
      <c r="F12" s="330"/>
      <c r="G12" s="331"/>
      <c r="H12" s="209"/>
      <c r="I12" s="32"/>
      <c r="J12" s="332"/>
      <c r="K12" s="20"/>
    </row>
    <row r="13" spans="1:11" x14ac:dyDescent="0.25">
      <c r="A13" s="326"/>
      <c r="B13" s="327"/>
      <c r="C13" s="328"/>
      <c r="D13" s="329"/>
      <c r="E13" s="330"/>
      <c r="F13" s="330"/>
      <c r="G13" s="331"/>
      <c r="H13" s="209"/>
      <c r="I13" s="32"/>
      <c r="J13" s="332"/>
      <c r="K13" s="20"/>
    </row>
    <row r="14" spans="1:11" x14ac:dyDescent="0.25">
      <c r="A14" s="326"/>
      <c r="B14" s="327"/>
      <c r="C14" s="328"/>
      <c r="D14" s="329"/>
      <c r="E14" s="330"/>
      <c r="F14" s="330"/>
      <c r="G14" s="331"/>
      <c r="H14" s="209"/>
      <c r="I14" s="32"/>
      <c r="J14" s="332"/>
      <c r="K14" s="20"/>
    </row>
    <row r="15" spans="1:11" x14ac:dyDescent="0.25">
      <c r="A15" s="326"/>
      <c r="B15" s="327"/>
      <c r="C15" s="328"/>
      <c r="D15" s="329"/>
      <c r="E15" s="330"/>
      <c r="F15" s="330"/>
      <c r="G15" s="331"/>
      <c r="H15" s="209"/>
      <c r="I15" s="32"/>
      <c r="J15" s="332"/>
      <c r="K15" s="20"/>
    </row>
    <row r="16" spans="1:11" x14ac:dyDescent="0.25">
      <c r="A16" s="78"/>
      <c r="B16" s="655"/>
      <c r="C16" s="79"/>
      <c r="D16" s="80"/>
      <c r="E16" s="81"/>
      <c r="F16" s="81"/>
      <c r="G16" s="208"/>
      <c r="H16" s="209"/>
      <c r="I16" s="32"/>
      <c r="J16" s="332"/>
      <c r="K16" s="20"/>
    </row>
    <row r="17" spans="1:11" x14ac:dyDescent="0.25">
      <c r="A17" s="78"/>
      <c r="B17" s="655"/>
      <c r="C17" s="79"/>
      <c r="D17" s="80"/>
      <c r="E17" s="81"/>
      <c r="F17" s="81"/>
      <c r="G17" s="208"/>
      <c r="H17" s="209"/>
      <c r="I17" s="32"/>
      <c r="J17" s="332"/>
      <c r="K17" s="20"/>
    </row>
    <row r="18" spans="1:11" x14ac:dyDescent="0.25">
      <c r="A18" s="78"/>
      <c r="B18" s="655"/>
      <c r="C18" s="79"/>
      <c r="D18" s="80"/>
      <c r="E18" s="81"/>
      <c r="F18" s="81"/>
      <c r="G18" s="208"/>
      <c r="H18" s="209"/>
      <c r="I18" s="32"/>
      <c r="J18" s="332"/>
      <c r="K18" s="20"/>
    </row>
    <row r="19" spans="1:11" x14ac:dyDescent="0.25">
      <c r="A19" s="78"/>
      <c r="B19" s="655"/>
      <c r="C19" s="79"/>
      <c r="D19" s="80"/>
      <c r="E19" s="81"/>
      <c r="F19" s="81"/>
      <c r="G19" s="208"/>
      <c r="H19" s="209"/>
      <c r="I19" s="32"/>
      <c r="J19" s="332"/>
      <c r="K19" s="20"/>
    </row>
    <row r="20" spans="1:11" x14ac:dyDescent="0.25">
      <c r="A20" s="78"/>
      <c r="B20" s="655"/>
      <c r="C20" s="79"/>
      <c r="D20" s="80"/>
      <c r="E20" s="81"/>
      <c r="F20" s="81"/>
      <c r="G20" s="208"/>
      <c r="H20" s="209"/>
      <c r="I20" s="32"/>
      <c r="J20" s="332"/>
      <c r="K20" s="20"/>
    </row>
    <row r="21" spans="1:11" x14ac:dyDescent="0.25">
      <c r="A21" s="78"/>
      <c r="B21" s="655"/>
      <c r="C21" s="79"/>
      <c r="D21" s="80"/>
      <c r="E21" s="81"/>
      <c r="F21" s="81"/>
      <c r="G21" s="208"/>
      <c r="H21" s="209"/>
      <c r="I21" s="32"/>
      <c r="J21" s="332"/>
      <c r="K21" s="20"/>
    </row>
    <row r="22" spans="1:11" x14ac:dyDescent="0.25">
      <c r="A22" s="78"/>
      <c r="B22" s="655"/>
      <c r="C22" s="79"/>
      <c r="D22" s="80"/>
      <c r="E22" s="81"/>
      <c r="F22" s="81"/>
      <c r="G22" s="208"/>
      <c r="H22" s="209"/>
      <c r="I22" s="32"/>
      <c r="J22" s="332"/>
      <c r="K22" s="20"/>
    </row>
    <row r="23" spans="1:11" x14ac:dyDescent="0.25">
      <c r="A23" s="78"/>
      <c r="B23" s="655"/>
      <c r="C23" s="79"/>
      <c r="D23" s="80"/>
      <c r="E23" s="81"/>
      <c r="F23" s="81"/>
      <c r="G23" s="208"/>
      <c r="H23" s="209"/>
      <c r="I23" s="32"/>
      <c r="J23" s="332"/>
      <c r="K23" s="20"/>
    </row>
    <row r="24" spans="1:11" x14ac:dyDescent="0.25">
      <c r="A24" s="78"/>
      <c r="B24" s="655"/>
      <c r="C24" s="79"/>
      <c r="D24" s="80"/>
      <c r="E24" s="81"/>
      <c r="F24" s="81"/>
      <c r="G24" s="208"/>
      <c r="H24" s="209"/>
      <c r="I24" s="32"/>
      <c r="J24" s="332"/>
      <c r="K24" s="20"/>
    </row>
    <row r="25" spans="1:11" x14ac:dyDescent="0.25">
      <c r="A25" s="78"/>
      <c r="B25" s="655"/>
      <c r="C25" s="79"/>
      <c r="D25" s="80"/>
      <c r="E25" s="81"/>
      <c r="F25" s="81"/>
      <c r="G25" s="208"/>
      <c r="H25" s="209"/>
      <c r="I25" s="32"/>
      <c r="J25" s="332"/>
      <c r="K25" s="20"/>
    </row>
    <row r="26" spans="1:11" x14ac:dyDescent="0.25">
      <c r="A26" s="78"/>
      <c r="B26" s="655"/>
      <c r="C26" s="79"/>
      <c r="D26" s="80"/>
      <c r="E26" s="81"/>
      <c r="F26" s="81"/>
      <c r="G26" s="208"/>
      <c r="H26" s="209"/>
      <c r="I26" s="32"/>
      <c r="J26" s="332"/>
      <c r="K26" s="20"/>
    </row>
    <row r="27" spans="1:11" x14ac:dyDescent="0.25">
      <c r="A27" s="78"/>
      <c r="B27" s="655"/>
      <c r="C27" s="79"/>
      <c r="D27" s="80"/>
      <c r="E27" s="81"/>
      <c r="F27" s="81"/>
      <c r="G27" s="208"/>
      <c r="H27" s="209"/>
      <c r="I27" s="32"/>
      <c r="J27" s="332"/>
      <c r="K27" s="20"/>
    </row>
    <row r="28" spans="1:11" x14ac:dyDescent="0.25">
      <c r="A28" s="78"/>
      <c r="B28" s="655"/>
      <c r="C28" s="79"/>
      <c r="D28" s="80"/>
      <c r="E28" s="81"/>
      <c r="F28" s="81"/>
      <c r="G28" s="208"/>
      <c r="H28" s="209"/>
      <c r="I28" s="32"/>
      <c r="J28" s="332"/>
      <c r="K28" s="20"/>
    </row>
    <row r="29" spans="1:11" x14ac:dyDescent="0.25">
      <c r="A29" s="78"/>
      <c r="B29" s="655"/>
      <c r="C29" s="79"/>
      <c r="D29" s="80"/>
      <c r="E29" s="81"/>
      <c r="F29" s="81"/>
      <c r="G29" s="208"/>
      <c r="H29" s="209"/>
      <c r="I29" s="32"/>
      <c r="J29" s="332"/>
      <c r="K29" s="20"/>
    </row>
    <row r="30" spans="1:11" x14ac:dyDescent="0.25">
      <c r="A30" s="78"/>
      <c r="B30" s="655"/>
      <c r="C30" s="79"/>
      <c r="D30" s="80"/>
      <c r="E30" s="81"/>
      <c r="F30" s="81"/>
      <c r="G30" s="208"/>
      <c r="H30" s="209"/>
      <c r="I30" s="32"/>
      <c r="J30" s="332"/>
      <c r="K30" s="20"/>
    </row>
    <row r="31" spans="1:11" x14ac:dyDescent="0.25">
      <c r="A31" s="78"/>
      <c r="B31" s="655"/>
      <c r="C31" s="79"/>
      <c r="D31" s="80"/>
      <c r="E31" s="81"/>
      <c r="F31" s="81"/>
      <c r="G31" s="208"/>
      <c r="H31" s="209"/>
      <c r="I31" s="32"/>
      <c r="J31" s="332"/>
      <c r="K31" s="20"/>
    </row>
    <row r="32" spans="1:11" x14ac:dyDescent="0.25">
      <c r="A32" s="78"/>
      <c r="B32" s="655"/>
      <c r="C32" s="79"/>
      <c r="D32" s="80"/>
      <c r="E32" s="81"/>
      <c r="F32" s="81"/>
      <c r="G32" s="208"/>
      <c r="H32" s="209"/>
      <c r="I32" s="32"/>
      <c r="J32" s="332"/>
      <c r="K32" s="20"/>
    </row>
    <row r="33" spans="1:11" x14ac:dyDescent="0.25">
      <c r="A33" s="78"/>
      <c r="B33" s="655"/>
      <c r="C33" s="79"/>
      <c r="D33" s="80"/>
      <c r="E33" s="81"/>
      <c r="F33" s="81"/>
      <c r="G33" s="208"/>
      <c r="H33" s="209"/>
      <c r="I33" s="32"/>
      <c r="J33" s="332"/>
      <c r="K33" s="20"/>
    </row>
    <row r="34" spans="1:11" x14ac:dyDescent="0.25">
      <c r="A34" s="78"/>
      <c r="B34" s="655"/>
      <c r="C34" s="79"/>
      <c r="D34" s="80"/>
      <c r="E34" s="81"/>
      <c r="F34" s="81"/>
      <c r="G34" s="208"/>
      <c r="H34" s="209"/>
      <c r="I34" s="32"/>
      <c r="J34" s="332"/>
      <c r="K34" s="20"/>
    </row>
    <row r="35" spans="1:11" x14ac:dyDescent="0.25">
      <c r="A35" s="78"/>
      <c r="B35" s="655"/>
      <c r="C35" s="79"/>
      <c r="D35" s="80"/>
      <c r="E35" s="81"/>
      <c r="F35" s="81"/>
      <c r="G35" s="208"/>
      <c r="H35" s="209"/>
      <c r="I35" s="32"/>
      <c r="J35" s="332"/>
      <c r="K35" s="20"/>
    </row>
    <row r="36" spans="1:11" x14ac:dyDescent="0.25">
      <c r="A36" s="78"/>
      <c r="B36" s="655"/>
      <c r="C36" s="79"/>
      <c r="D36" s="80"/>
      <c r="E36" s="81"/>
      <c r="F36" s="81"/>
      <c r="G36" s="208"/>
      <c r="H36" s="209"/>
      <c r="I36" s="32"/>
      <c r="J36" s="332"/>
      <c r="K36" s="20"/>
    </row>
    <row r="37" spans="1:11" x14ac:dyDescent="0.25">
      <c r="A37" s="78"/>
      <c r="B37" s="655"/>
      <c r="C37" s="79"/>
      <c r="D37" s="80"/>
      <c r="E37" s="81"/>
      <c r="F37" s="81"/>
      <c r="G37" s="208"/>
      <c r="H37" s="209"/>
      <c r="I37" s="32"/>
      <c r="J37" s="332"/>
      <c r="K37" s="20"/>
    </row>
    <row r="38" spans="1:11" x14ac:dyDescent="0.25">
      <c r="A38" s="78"/>
      <c r="B38" s="655"/>
      <c r="C38" s="79"/>
      <c r="D38" s="80"/>
      <c r="E38" s="81"/>
      <c r="F38" s="81"/>
      <c r="G38" s="208"/>
      <c r="H38" s="209"/>
      <c r="I38" s="32"/>
      <c r="J38" s="332"/>
      <c r="K38" s="20"/>
    </row>
    <row r="39" spans="1:11" x14ac:dyDescent="0.25">
      <c r="A39" s="78"/>
      <c r="B39" s="655"/>
      <c r="C39" s="79"/>
      <c r="D39" s="80"/>
      <c r="E39" s="81"/>
      <c r="F39" s="81"/>
      <c r="G39" s="208"/>
      <c r="H39" s="209"/>
      <c r="I39" s="32"/>
      <c r="J39" s="332"/>
      <c r="K39" s="20"/>
    </row>
    <row r="40" spans="1:11" x14ac:dyDescent="0.25">
      <c r="A40" s="78"/>
      <c r="B40" s="655"/>
      <c r="C40" s="79"/>
      <c r="D40" s="80"/>
      <c r="E40" s="81"/>
      <c r="F40" s="81"/>
      <c r="G40" s="208"/>
      <c r="H40" s="209"/>
      <c r="I40" s="32"/>
      <c r="J40" s="332"/>
      <c r="K40" s="20"/>
    </row>
    <row r="41" spans="1:11" x14ac:dyDescent="0.25">
      <c r="A41" s="78"/>
      <c r="B41" s="655"/>
      <c r="C41" s="79"/>
      <c r="D41" s="80"/>
      <c r="E41" s="81"/>
      <c r="F41" s="81"/>
      <c r="G41" s="208"/>
      <c r="H41" s="209"/>
      <c r="I41" s="32"/>
      <c r="J41" s="332"/>
      <c r="K41" s="20"/>
    </row>
    <row r="42" spans="1:11" x14ac:dyDescent="0.25">
      <c r="A42" s="78"/>
      <c r="B42" s="655"/>
      <c r="C42" s="79"/>
      <c r="D42" s="80"/>
      <c r="E42" s="81"/>
      <c r="F42" s="81"/>
      <c r="G42" s="208"/>
      <c r="H42" s="209"/>
      <c r="I42" s="32"/>
      <c r="J42" s="332"/>
      <c r="K42" s="20"/>
    </row>
    <row r="43" spans="1:11" x14ac:dyDescent="0.25">
      <c r="A43" s="78"/>
      <c r="B43" s="655"/>
      <c r="C43" s="79"/>
      <c r="D43" s="80"/>
      <c r="E43" s="81"/>
      <c r="F43" s="81"/>
      <c r="G43" s="208"/>
      <c r="H43" s="209"/>
      <c r="I43" s="32"/>
      <c r="J43" s="332"/>
      <c r="K43" s="20"/>
    </row>
    <row r="44" spans="1:11" x14ac:dyDescent="0.25">
      <c r="A44" s="78"/>
      <c r="B44" s="655"/>
      <c r="C44" s="79"/>
      <c r="D44" s="80"/>
      <c r="E44" s="81"/>
      <c r="F44" s="81"/>
      <c r="G44" s="208"/>
      <c r="H44" s="209"/>
      <c r="I44" s="32"/>
      <c r="J44" s="332"/>
      <c r="K44" s="20"/>
    </row>
    <row r="45" spans="1:11" x14ac:dyDescent="0.25">
      <c r="A45" s="78"/>
      <c r="B45" s="655"/>
      <c r="C45" s="79"/>
      <c r="D45" s="80"/>
      <c r="E45" s="81"/>
      <c r="F45" s="81"/>
      <c r="G45" s="208"/>
      <c r="H45" s="209"/>
      <c r="I45" s="32"/>
      <c r="J45" s="332"/>
      <c r="K45" s="20"/>
    </row>
    <row r="46" spans="1:11" x14ac:dyDescent="0.25">
      <c r="A46" s="78"/>
      <c r="B46" s="655"/>
      <c r="C46" s="79"/>
      <c r="D46" s="80"/>
      <c r="E46" s="81"/>
      <c r="F46" s="81"/>
      <c r="G46" s="208"/>
      <c r="H46" s="209"/>
      <c r="I46" s="32"/>
      <c r="J46" s="332"/>
      <c r="K46" s="20"/>
    </row>
    <row r="47" spans="1:11" x14ac:dyDescent="0.25">
      <c r="A47" s="78"/>
      <c r="B47" s="655"/>
      <c r="C47" s="79"/>
      <c r="D47" s="80"/>
      <c r="E47" s="81"/>
      <c r="F47" s="81"/>
      <c r="G47" s="208"/>
      <c r="H47" s="209"/>
      <c r="I47" s="32"/>
      <c r="J47" s="332"/>
      <c r="K47" s="20"/>
    </row>
    <row r="48" spans="1:11" x14ac:dyDescent="0.25">
      <c r="A48" s="78"/>
      <c r="B48" s="655"/>
      <c r="C48" s="79"/>
      <c r="D48" s="80"/>
      <c r="E48" s="81"/>
      <c r="F48" s="81"/>
      <c r="G48" s="208"/>
      <c r="H48" s="209"/>
      <c r="I48" s="32"/>
      <c r="J48" s="332"/>
      <c r="K48" s="20"/>
    </row>
    <row r="49" spans="1:11" x14ac:dyDescent="0.25">
      <c r="A49" s="78"/>
      <c r="B49" s="655"/>
      <c r="C49" s="79"/>
      <c r="D49" s="80"/>
      <c r="E49" s="81"/>
      <c r="F49" s="81"/>
      <c r="G49" s="208"/>
      <c r="H49" s="209"/>
      <c r="I49" s="32"/>
      <c r="J49" s="332"/>
      <c r="K49" s="20"/>
    </row>
    <row r="50" spans="1:11" x14ac:dyDescent="0.25">
      <c r="A50" s="78"/>
      <c r="B50" s="655"/>
      <c r="C50" s="79"/>
      <c r="D50" s="80"/>
      <c r="E50" s="81"/>
      <c r="F50" s="81"/>
      <c r="G50" s="208"/>
      <c r="H50" s="209"/>
      <c r="I50" s="32"/>
      <c r="J50" s="332"/>
      <c r="K50" s="20"/>
    </row>
    <row r="51" spans="1:11" x14ac:dyDescent="0.25">
      <c r="A51" s="78"/>
      <c r="B51" s="655"/>
      <c r="C51" s="79"/>
      <c r="D51" s="80"/>
      <c r="E51" s="81"/>
      <c r="F51" s="81"/>
      <c r="G51" s="208"/>
      <c r="H51" s="209"/>
      <c r="I51" s="32"/>
      <c r="J51" s="332"/>
      <c r="K51" s="20"/>
    </row>
    <row r="52" spans="1:11" x14ac:dyDescent="0.25">
      <c r="A52" s="78"/>
      <c r="B52" s="655"/>
      <c r="C52" s="79"/>
      <c r="D52" s="80"/>
      <c r="E52" s="81"/>
      <c r="F52" s="81"/>
      <c r="G52" s="208"/>
      <c r="H52" s="209"/>
      <c r="I52" s="32"/>
      <c r="J52" s="332"/>
      <c r="K52" s="20"/>
    </row>
    <row r="53" spans="1:11" x14ac:dyDescent="0.25">
      <c r="A53" s="78"/>
      <c r="B53" s="655"/>
      <c r="C53" s="79"/>
      <c r="D53" s="80"/>
      <c r="E53" s="81"/>
      <c r="F53" s="81"/>
      <c r="G53" s="208"/>
      <c r="H53" s="209"/>
      <c r="I53" s="32"/>
      <c r="J53" s="332"/>
      <c r="K53" s="20"/>
    </row>
    <row r="54" spans="1:11" x14ac:dyDescent="0.25">
      <c r="A54" s="78"/>
      <c r="B54" s="655"/>
      <c r="C54" s="79"/>
      <c r="D54" s="80"/>
      <c r="E54" s="81"/>
      <c r="F54" s="81"/>
      <c r="G54" s="208"/>
      <c r="H54" s="209"/>
      <c r="I54" s="32"/>
      <c r="J54" s="332"/>
      <c r="K54" s="20"/>
    </row>
    <row r="55" spans="1:11" x14ac:dyDescent="0.25">
      <c r="A55" s="78"/>
      <c r="B55" s="655"/>
      <c r="C55" s="79"/>
      <c r="D55" s="80"/>
      <c r="E55" s="81"/>
      <c r="F55" s="81"/>
      <c r="G55" s="208"/>
      <c r="H55" s="209"/>
      <c r="I55" s="32"/>
      <c r="J55" s="332"/>
      <c r="K55" s="20"/>
    </row>
    <row r="56" spans="1:11" x14ac:dyDescent="0.25">
      <c r="A56" s="78"/>
      <c r="B56" s="655"/>
      <c r="C56" s="79"/>
      <c r="D56" s="80"/>
      <c r="E56" s="81"/>
      <c r="F56" s="81"/>
      <c r="G56" s="208"/>
      <c r="H56" s="209"/>
      <c r="I56" s="32"/>
      <c r="J56" s="332"/>
      <c r="K56" s="20"/>
    </row>
    <row r="57" spans="1:11" x14ac:dyDescent="0.25">
      <c r="A57" s="78"/>
      <c r="B57" s="655"/>
      <c r="C57" s="79"/>
      <c r="D57" s="80"/>
      <c r="E57" s="81"/>
      <c r="F57" s="81"/>
      <c r="G57" s="208"/>
      <c r="H57" s="209"/>
      <c r="I57" s="32"/>
      <c r="J57" s="332"/>
      <c r="K57" s="20"/>
    </row>
    <row r="58" spans="1:11" x14ac:dyDescent="0.25">
      <c r="A58" s="78"/>
      <c r="B58" s="655"/>
      <c r="C58" s="79"/>
      <c r="D58" s="80"/>
      <c r="E58" s="81"/>
      <c r="F58" s="81"/>
      <c r="G58" s="208"/>
      <c r="H58" s="209"/>
      <c r="I58" s="32"/>
      <c r="J58" s="332"/>
      <c r="K58" s="20"/>
    </row>
    <row r="59" spans="1:11" x14ac:dyDescent="0.25">
      <c r="A59" s="78"/>
      <c r="B59" s="655"/>
      <c r="C59" s="79"/>
      <c r="D59" s="80"/>
      <c r="E59" s="81"/>
      <c r="F59" s="81"/>
      <c r="G59" s="208"/>
      <c r="H59" s="209"/>
      <c r="I59" s="32"/>
      <c r="J59" s="332"/>
      <c r="K59" s="20"/>
    </row>
    <row r="60" spans="1:11" x14ac:dyDescent="0.25">
      <c r="A60" s="78"/>
      <c r="B60" s="655"/>
      <c r="C60" s="79"/>
      <c r="D60" s="80"/>
      <c r="E60" s="81"/>
      <c r="F60" s="81"/>
      <c r="G60" s="208"/>
      <c r="H60" s="209"/>
      <c r="I60" s="32"/>
      <c r="J60" s="332"/>
      <c r="K60" s="20"/>
    </row>
    <row r="61" spans="1:11" x14ac:dyDescent="0.25">
      <c r="A61" s="78"/>
      <c r="B61" s="655"/>
      <c r="C61" s="79"/>
      <c r="D61" s="80"/>
      <c r="E61" s="81"/>
      <c r="F61" s="81"/>
      <c r="G61" s="208"/>
      <c r="H61" s="209"/>
      <c r="I61" s="32"/>
      <c r="J61" s="332"/>
      <c r="K61" s="20"/>
    </row>
    <row r="62" spans="1:11" x14ac:dyDescent="0.25">
      <c r="A62" s="78"/>
      <c r="B62" s="655"/>
      <c r="C62" s="79"/>
      <c r="D62" s="80"/>
      <c r="E62" s="81"/>
      <c r="F62" s="81"/>
      <c r="G62" s="208"/>
      <c r="H62" s="209"/>
      <c r="I62" s="32"/>
      <c r="J62" s="332"/>
      <c r="K62" s="20"/>
    </row>
    <row r="63" spans="1:11" x14ac:dyDescent="0.25">
      <c r="A63" s="78"/>
      <c r="B63" s="655"/>
      <c r="C63" s="79"/>
      <c r="D63" s="80"/>
      <c r="E63" s="81"/>
      <c r="F63" s="81"/>
      <c r="G63" s="208"/>
      <c r="H63" s="209"/>
      <c r="I63" s="32"/>
      <c r="J63" s="332"/>
      <c r="K63" s="20"/>
    </row>
    <row r="64" spans="1:11" x14ac:dyDescent="0.25">
      <c r="A64" s="78"/>
      <c r="B64" s="655"/>
      <c r="C64" s="79"/>
      <c r="D64" s="80"/>
      <c r="E64" s="81"/>
      <c r="F64" s="81"/>
      <c r="G64" s="208"/>
      <c r="H64" s="209"/>
      <c r="I64" s="32"/>
      <c r="J64" s="332"/>
      <c r="K64" s="20"/>
    </row>
    <row r="65" spans="1:11" x14ac:dyDescent="0.25">
      <c r="A65" s="78"/>
      <c r="B65" s="655"/>
      <c r="C65" s="79"/>
      <c r="D65" s="80"/>
      <c r="E65" s="81"/>
      <c r="F65" s="81"/>
      <c r="G65" s="208"/>
      <c r="H65" s="209"/>
      <c r="I65" s="32"/>
      <c r="J65" s="332"/>
      <c r="K65" s="20"/>
    </row>
    <row r="66" spans="1:11" x14ac:dyDescent="0.25">
      <c r="A66" s="78"/>
      <c r="B66" s="655"/>
      <c r="C66" s="79"/>
      <c r="D66" s="80"/>
      <c r="E66" s="81"/>
      <c r="F66" s="81"/>
      <c r="G66" s="208"/>
      <c r="H66" s="209"/>
      <c r="I66" s="32"/>
      <c r="J66" s="332"/>
      <c r="K66" s="20"/>
    </row>
    <row r="67" spans="1:11" x14ac:dyDescent="0.25">
      <c r="A67" s="78"/>
      <c r="B67" s="655"/>
      <c r="C67" s="79"/>
      <c r="D67" s="80"/>
      <c r="E67" s="81"/>
      <c r="F67" s="81"/>
      <c r="G67" s="208"/>
      <c r="H67" s="209"/>
      <c r="I67" s="32"/>
      <c r="J67" s="332"/>
      <c r="K67" s="20"/>
    </row>
    <row r="68" spans="1:11" x14ac:dyDescent="0.25">
      <c r="A68" s="78"/>
      <c r="B68" s="655"/>
      <c r="C68" s="79"/>
      <c r="D68" s="80"/>
      <c r="E68" s="81"/>
      <c r="F68" s="81"/>
      <c r="G68" s="208"/>
      <c r="H68" s="209"/>
      <c r="I68" s="32"/>
      <c r="J68" s="332"/>
      <c r="K68" s="20"/>
    </row>
    <row r="69" spans="1:11" x14ac:dyDescent="0.25">
      <c r="A69" s="78"/>
      <c r="B69" s="655"/>
      <c r="C69" s="79"/>
      <c r="D69" s="80"/>
      <c r="E69" s="81"/>
      <c r="F69" s="81"/>
      <c r="G69" s="208"/>
      <c r="H69" s="209"/>
      <c r="I69" s="32"/>
      <c r="J69" s="332"/>
      <c r="K69" s="20"/>
    </row>
    <row r="70" spans="1:11" x14ac:dyDescent="0.25">
      <c r="A70" s="78"/>
      <c r="B70" s="655"/>
      <c r="C70" s="79"/>
      <c r="D70" s="80"/>
      <c r="E70" s="81"/>
      <c r="F70" s="81"/>
      <c r="G70" s="208"/>
      <c r="H70" s="209"/>
      <c r="I70" s="32"/>
      <c r="J70" s="332"/>
      <c r="K70" s="20"/>
    </row>
    <row r="71" spans="1:11" x14ac:dyDescent="0.25">
      <c r="A71" s="78"/>
      <c r="B71" s="655"/>
      <c r="C71" s="79"/>
      <c r="D71" s="80"/>
      <c r="E71" s="81"/>
      <c r="F71" s="81"/>
      <c r="G71" s="208"/>
      <c r="H71" s="209"/>
      <c r="I71" s="32"/>
      <c r="J71" s="332"/>
      <c r="K71" s="20"/>
    </row>
    <row r="72" spans="1:11" x14ac:dyDescent="0.25">
      <c r="A72" s="78"/>
      <c r="B72" s="655"/>
      <c r="C72" s="79"/>
      <c r="D72" s="80"/>
      <c r="E72" s="81"/>
      <c r="F72" s="81"/>
      <c r="G72" s="208"/>
      <c r="H72" s="209"/>
      <c r="I72" s="32"/>
      <c r="J72" s="332"/>
      <c r="K72" s="20"/>
    </row>
    <row r="73" spans="1:11" x14ac:dyDescent="0.25">
      <c r="A73" s="78"/>
      <c r="B73" s="655"/>
      <c r="C73" s="79"/>
      <c r="D73" s="80"/>
      <c r="E73" s="81"/>
      <c r="F73" s="81"/>
      <c r="G73" s="208"/>
      <c r="H73" s="209"/>
      <c r="I73" s="32"/>
      <c r="J73" s="332"/>
      <c r="K73" s="20"/>
    </row>
    <row r="74" spans="1:11" x14ac:dyDescent="0.25">
      <c r="A74" s="78"/>
      <c r="B74" s="655"/>
      <c r="C74" s="79"/>
      <c r="D74" s="80"/>
      <c r="E74" s="81"/>
      <c r="F74" s="81"/>
      <c r="G74" s="208"/>
      <c r="H74" s="209"/>
      <c r="I74" s="32"/>
      <c r="J74" s="332"/>
      <c r="K74" s="20"/>
    </row>
    <row r="75" spans="1:11" x14ac:dyDescent="0.25">
      <c r="A75" s="78"/>
      <c r="B75" s="655"/>
      <c r="C75" s="79"/>
      <c r="D75" s="80"/>
      <c r="E75" s="81"/>
      <c r="F75" s="81"/>
      <c r="G75" s="208"/>
      <c r="H75" s="209"/>
      <c r="I75" s="32"/>
      <c r="J75" s="332"/>
      <c r="K75" s="20"/>
    </row>
    <row r="76" spans="1:11" x14ac:dyDescent="0.25">
      <c r="A76" s="78"/>
      <c r="B76" s="655"/>
      <c r="C76" s="79"/>
      <c r="D76" s="80"/>
      <c r="E76" s="81"/>
      <c r="F76" s="81"/>
      <c r="G76" s="208"/>
      <c r="H76" s="209"/>
      <c r="I76" s="32"/>
      <c r="J76" s="332"/>
      <c r="K76" s="20"/>
    </row>
    <row r="77" spans="1:11" x14ac:dyDescent="0.25">
      <c r="A77" s="78"/>
      <c r="B77" s="655"/>
      <c r="C77" s="79"/>
      <c r="D77" s="80"/>
      <c r="E77" s="81"/>
      <c r="F77" s="81"/>
      <c r="G77" s="208"/>
      <c r="H77" s="209"/>
      <c r="I77" s="32"/>
      <c r="J77" s="332"/>
      <c r="K77" s="20"/>
    </row>
    <row r="78" spans="1:11" x14ac:dyDescent="0.25">
      <c r="A78" s="78"/>
      <c r="B78" s="655"/>
      <c r="C78" s="79"/>
      <c r="D78" s="80"/>
      <c r="E78" s="81"/>
      <c r="F78" s="81"/>
      <c r="G78" s="208"/>
      <c r="H78" s="209"/>
      <c r="I78" s="32"/>
      <c r="J78" s="332"/>
      <c r="K78" s="20"/>
    </row>
    <row r="79" spans="1:11" x14ac:dyDescent="0.25">
      <c r="A79" s="78"/>
      <c r="B79" s="655"/>
      <c r="C79" s="79"/>
      <c r="D79" s="80"/>
      <c r="E79" s="81"/>
      <c r="F79" s="81"/>
      <c r="G79" s="208"/>
      <c r="H79" s="209"/>
      <c r="I79" s="32"/>
      <c r="J79" s="332"/>
      <c r="K79" s="20"/>
    </row>
    <row r="80" spans="1:11" x14ac:dyDescent="0.25">
      <c r="A80" s="78"/>
      <c r="B80" s="655"/>
      <c r="C80" s="79"/>
      <c r="D80" s="80"/>
      <c r="E80" s="81"/>
      <c r="F80" s="81"/>
      <c r="G80" s="208"/>
      <c r="H80" s="209"/>
      <c r="I80" s="32"/>
      <c r="J80" s="332"/>
      <c r="K80" s="20"/>
    </row>
    <row r="81" spans="1:11" x14ac:dyDescent="0.25">
      <c r="A81" s="78"/>
      <c r="B81" s="655"/>
      <c r="C81" s="79"/>
      <c r="D81" s="80"/>
      <c r="E81" s="81"/>
      <c r="F81" s="81"/>
      <c r="G81" s="208"/>
      <c r="H81" s="209"/>
      <c r="I81" s="32"/>
      <c r="J81" s="332"/>
      <c r="K81" s="20"/>
    </row>
    <row r="82" spans="1:11" x14ac:dyDescent="0.25">
      <c r="A82" s="78"/>
      <c r="B82" s="655"/>
      <c r="C82" s="79"/>
      <c r="D82" s="80"/>
      <c r="E82" s="81"/>
      <c r="F82" s="81"/>
      <c r="G82" s="208"/>
      <c r="H82" s="209"/>
      <c r="I82" s="32"/>
      <c r="J82" s="332"/>
      <c r="K82" s="20"/>
    </row>
    <row r="83" spans="1:11" x14ac:dyDescent="0.25">
      <c r="A83" s="78"/>
      <c r="B83" s="655"/>
      <c r="C83" s="79"/>
      <c r="D83" s="80"/>
      <c r="E83" s="81"/>
      <c r="F83" s="81"/>
      <c r="G83" s="208"/>
      <c r="H83" s="209"/>
      <c r="I83" s="32"/>
      <c r="J83" s="332"/>
      <c r="K83" s="20"/>
    </row>
    <row r="84" spans="1:11" x14ac:dyDescent="0.25">
      <c r="A84" s="78"/>
      <c r="B84" s="655"/>
      <c r="C84" s="79"/>
      <c r="D84" s="80"/>
      <c r="E84" s="81"/>
      <c r="F84" s="81"/>
      <c r="G84" s="208"/>
      <c r="H84" s="209"/>
      <c r="I84" s="32"/>
      <c r="J84" s="332"/>
      <c r="K84" s="20"/>
    </row>
    <row r="85" spans="1:11" x14ac:dyDescent="0.25">
      <c r="A85" s="78"/>
      <c r="B85" s="655"/>
      <c r="C85" s="79"/>
      <c r="D85" s="80"/>
      <c r="E85" s="81"/>
      <c r="F85" s="81"/>
      <c r="G85" s="208"/>
      <c r="H85" s="209"/>
      <c r="I85" s="32"/>
      <c r="J85" s="332"/>
      <c r="K85" s="20"/>
    </row>
    <row r="86" spans="1:11" x14ac:dyDescent="0.25">
      <c r="A86" s="78"/>
      <c r="B86" s="655"/>
      <c r="C86" s="79"/>
      <c r="D86" s="80"/>
      <c r="E86" s="81"/>
      <c r="F86" s="81"/>
      <c r="G86" s="208"/>
      <c r="H86" s="209"/>
      <c r="I86" s="32"/>
      <c r="J86" s="332"/>
      <c r="K86" s="20"/>
    </row>
    <row r="87" spans="1:11" x14ac:dyDescent="0.25">
      <c r="A87" s="78"/>
      <c r="B87" s="655"/>
      <c r="C87" s="79"/>
      <c r="D87" s="80"/>
      <c r="E87" s="81"/>
      <c r="F87" s="81"/>
      <c r="G87" s="208"/>
      <c r="H87" s="209"/>
      <c r="I87" s="32"/>
      <c r="J87" s="332"/>
      <c r="K87" s="20"/>
    </row>
    <row r="88" spans="1:11" x14ac:dyDescent="0.25">
      <c r="A88" s="78"/>
      <c r="B88" s="655"/>
      <c r="C88" s="79"/>
      <c r="D88" s="80"/>
      <c r="E88" s="81"/>
      <c r="F88" s="81"/>
      <c r="G88" s="208"/>
      <c r="H88" s="209"/>
      <c r="I88" s="32"/>
      <c r="J88" s="332"/>
      <c r="K88" s="20"/>
    </row>
    <row r="89" spans="1:11" x14ac:dyDescent="0.25">
      <c r="A89" s="78"/>
      <c r="B89" s="655"/>
      <c r="C89" s="79"/>
      <c r="D89" s="80"/>
      <c r="E89" s="81"/>
      <c r="F89" s="81"/>
      <c r="G89" s="208"/>
      <c r="H89" s="209"/>
      <c r="I89" s="32"/>
      <c r="J89" s="332"/>
      <c r="K89" s="20"/>
    </row>
    <row r="90" spans="1:11" x14ac:dyDescent="0.25">
      <c r="A90" s="78"/>
      <c r="B90" s="655"/>
      <c r="C90" s="79"/>
      <c r="D90" s="80"/>
      <c r="E90" s="81"/>
      <c r="F90" s="81"/>
      <c r="G90" s="208"/>
      <c r="H90" s="209"/>
      <c r="I90" s="32"/>
      <c r="J90" s="332"/>
      <c r="K90" s="20"/>
    </row>
    <row r="91" spans="1:11" x14ac:dyDescent="0.25">
      <c r="A91" s="78"/>
      <c r="B91" s="655"/>
      <c r="C91" s="79"/>
      <c r="D91" s="80"/>
      <c r="E91" s="81"/>
      <c r="F91" s="81"/>
      <c r="G91" s="208"/>
      <c r="H91" s="209"/>
      <c r="I91" s="32"/>
      <c r="J91" s="332"/>
      <c r="K91" s="20"/>
    </row>
    <row r="92" spans="1:11" x14ac:dyDescent="0.25">
      <c r="A92" s="78"/>
      <c r="B92" s="655"/>
      <c r="C92" s="79"/>
      <c r="D92" s="80"/>
      <c r="E92" s="81"/>
      <c r="F92" s="81"/>
      <c r="G92" s="208"/>
      <c r="H92" s="209"/>
      <c r="I92" s="32"/>
      <c r="J92" s="332"/>
      <c r="K92" s="20"/>
    </row>
    <row r="93" spans="1:11" x14ac:dyDescent="0.25">
      <c r="A93" s="78"/>
      <c r="B93" s="655"/>
      <c r="C93" s="79"/>
      <c r="D93" s="80"/>
      <c r="E93" s="81"/>
      <c r="F93" s="81"/>
      <c r="G93" s="208"/>
      <c r="H93" s="209"/>
      <c r="I93" s="32"/>
      <c r="J93" s="332"/>
      <c r="K93" s="20"/>
    </row>
    <row r="94" spans="1:11" x14ac:dyDescent="0.25">
      <c r="A94" s="78"/>
      <c r="B94" s="655"/>
      <c r="C94" s="79"/>
      <c r="D94" s="80"/>
      <c r="E94" s="81"/>
      <c r="F94" s="81"/>
      <c r="G94" s="208"/>
      <c r="H94" s="209"/>
      <c r="I94" s="32"/>
      <c r="J94" s="332"/>
      <c r="K94" s="20"/>
    </row>
    <row r="95" spans="1:11" x14ac:dyDescent="0.25">
      <c r="A95" s="78"/>
      <c r="B95" s="655"/>
      <c r="C95" s="79"/>
      <c r="D95" s="80"/>
      <c r="E95" s="81"/>
      <c r="F95" s="81"/>
      <c r="G95" s="208"/>
      <c r="H95" s="209"/>
      <c r="I95" s="32"/>
      <c r="J95" s="332"/>
      <c r="K95" s="20"/>
    </row>
    <row r="96" spans="1:11" x14ac:dyDescent="0.25">
      <c r="A96" s="78"/>
      <c r="B96" s="655"/>
      <c r="C96" s="79"/>
      <c r="D96" s="80"/>
      <c r="E96" s="81"/>
      <c r="F96" s="81"/>
      <c r="G96" s="208"/>
      <c r="H96" s="209"/>
      <c r="I96" s="32"/>
      <c r="J96" s="332"/>
      <c r="K96" s="20"/>
    </row>
    <row r="97" spans="1:11" x14ac:dyDescent="0.25">
      <c r="A97" s="78"/>
      <c r="B97" s="655"/>
      <c r="C97" s="79"/>
      <c r="D97" s="80"/>
      <c r="E97" s="81"/>
      <c r="F97" s="81"/>
      <c r="G97" s="208"/>
      <c r="H97" s="209"/>
      <c r="I97" s="32"/>
      <c r="J97" s="332"/>
      <c r="K97" s="20"/>
    </row>
    <row r="98" spans="1:11" x14ac:dyDescent="0.25">
      <c r="A98" s="78"/>
      <c r="B98" s="655"/>
      <c r="C98" s="79"/>
      <c r="D98" s="80"/>
      <c r="E98" s="81"/>
      <c r="F98" s="81"/>
      <c r="G98" s="208"/>
      <c r="H98" s="209"/>
      <c r="I98" s="32"/>
      <c r="J98" s="332"/>
      <c r="K98" s="20"/>
    </row>
    <row r="99" spans="1:11" x14ac:dyDescent="0.25">
      <c r="A99" s="78"/>
      <c r="B99" s="655"/>
      <c r="C99" s="79"/>
      <c r="D99" s="80"/>
      <c r="E99" s="81"/>
      <c r="F99" s="81"/>
      <c r="G99" s="208"/>
      <c r="H99" s="209"/>
      <c r="I99" s="32"/>
      <c r="J99" s="332"/>
      <c r="K99" s="20"/>
    </row>
    <row r="100" spans="1:11" x14ac:dyDescent="0.25">
      <c r="A100" s="78"/>
      <c r="B100" s="655"/>
      <c r="C100" s="79"/>
      <c r="D100" s="80"/>
      <c r="E100" s="81"/>
      <c r="F100" s="81"/>
      <c r="G100" s="208"/>
      <c r="H100" s="209"/>
      <c r="I100" s="32"/>
      <c r="J100" s="332"/>
      <c r="K100" s="20"/>
    </row>
    <row r="101" spans="1:11" x14ac:dyDescent="0.25">
      <c r="A101" s="78"/>
      <c r="B101" s="655"/>
      <c r="C101" s="79"/>
      <c r="D101" s="80"/>
      <c r="E101" s="81"/>
      <c r="F101" s="81"/>
      <c r="G101" s="208"/>
      <c r="H101" s="209"/>
      <c r="I101" s="32"/>
      <c r="J101" s="332"/>
      <c r="K101" s="20"/>
    </row>
    <row r="102" spans="1:11" x14ac:dyDescent="0.25">
      <c r="A102" s="78"/>
      <c r="B102" s="655"/>
      <c r="C102" s="79"/>
      <c r="D102" s="80"/>
      <c r="E102" s="81"/>
      <c r="F102" s="81"/>
      <c r="G102" s="208"/>
      <c r="H102" s="209"/>
      <c r="I102" s="32"/>
      <c r="J102" s="332"/>
      <c r="K102" s="20"/>
    </row>
    <row r="103" spans="1:11" x14ac:dyDescent="0.25">
      <c r="A103" s="78"/>
      <c r="B103" s="655"/>
      <c r="C103" s="79"/>
      <c r="D103" s="80"/>
      <c r="E103" s="81"/>
      <c r="F103" s="81"/>
      <c r="G103" s="208"/>
      <c r="H103" s="209"/>
      <c r="I103" s="32"/>
      <c r="J103" s="332"/>
      <c r="K103" s="20"/>
    </row>
    <row r="104" spans="1:11" x14ac:dyDescent="0.25">
      <c r="A104" s="78"/>
      <c r="B104" s="655"/>
      <c r="C104" s="79"/>
      <c r="D104" s="80"/>
      <c r="E104" s="81"/>
      <c r="F104" s="81"/>
      <c r="G104" s="208"/>
      <c r="H104" s="209"/>
      <c r="I104" s="32"/>
      <c r="J104" s="332"/>
      <c r="K104" s="20"/>
    </row>
    <row r="105" spans="1:11" x14ac:dyDescent="0.25">
      <c r="A105" s="78"/>
      <c r="B105" s="655"/>
      <c r="C105" s="79"/>
      <c r="D105" s="80"/>
      <c r="E105" s="81"/>
      <c r="F105" s="81"/>
      <c r="G105" s="208"/>
      <c r="H105" s="209"/>
      <c r="I105" s="32"/>
      <c r="J105" s="332"/>
      <c r="K105" s="20"/>
    </row>
    <row r="106" spans="1:11" x14ac:dyDescent="0.25">
      <c r="A106" s="78"/>
      <c r="B106" s="655"/>
      <c r="C106" s="79"/>
      <c r="D106" s="80"/>
      <c r="E106" s="81"/>
      <c r="F106" s="81"/>
      <c r="G106" s="208"/>
      <c r="H106" s="209"/>
      <c r="I106" s="32"/>
      <c r="J106" s="332"/>
      <c r="K106" s="20"/>
    </row>
    <row r="107" spans="1:11" x14ac:dyDescent="0.25">
      <c r="A107" s="78"/>
      <c r="B107" s="655"/>
      <c r="C107" s="79"/>
      <c r="D107" s="80"/>
      <c r="E107" s="81"/>
      <c r="F107" s="81"/>
      <c r="G107" s="208"/>
      <c r="H107" s="209"/>
      <c r="I107" s="32"/>
      <c r="J107" s="332"/>
      <c r="K107" s="20"/>
    </row>
    <row r="108" spans="1:11" x14ac:dyDescent="0.25">
      <c r="A108" s="78"/>
      <c r="B108" s="655"/>
      <c r="C108" s="79"/>
      <c r="D108" s="80"/>
      <c r="E108" s="81"/>
      <c r="F108" s="81"/>
      <c r="G108" s="208"/>
      <c r="H108" s="209"/>
      <c r="I108" s="32"/>
      <c r="J108" s="332"/>
      <c r="K108" s="20"/>
    </row>
    <row r="109" spans="1:11" x14ac:dyDescent="0.25">
      <c r="A109" s="78"/>
      <c r="B109" s="655"/>
      <c r="C109" s="79"/>
      <c r="D109" s="80"/>
      <c r="E109" s="81"/>
      <c r="F109" s="81"/>
      <c r="G109" s="208"/>
      <c r="H109" s="209"/>
      <c r="I109" s="32"/>
      <c r="J109" s="332"/>
      <c r="K109" s="20"/>
    </row>
    <row r="110" spans="1:11" x14ac:dyDescent="0.25">
      <c r="A110" s="78"/>
      <c r="B110" s="655"/>
      <c r="C110" s="79"/>
      <c r="D110" s="80"/>
      <c r="E110" s="81"/>
      <c r="F110" s="81"/>
      <c r="G110" s="208"/>
      <c r="H110" s="209"/>
      <c r="I110" s="32"/>
      <c r="J110" s="332"/>
      <c r="K110" s="20"/>
    </row>
    <row r="111" spans="1:11" x14ac:dyDescent="0.25">
      <c r="A111" s="78"/>
      <c r="B111" s="655"/>
      <c r="C111" s="79"/>
      <c r="D111" s="80"/>
      <c r="E111" s="81"/>
      <c r="F111" s="81"/>
      <c r="G111" s="208"/>
      <c r="H111" s="209"/>
      <c r="I111" s="32"/>
      <c r="J111" s="332"/>
      <c r="K111" s="20"/>
    </row>
    <row r="112" spans="1:11" x14ac:dyDescent="0.25">
      <c r="A112" s="78"/>
      <c r="B112" s="655"/>
      <c r="C112" s="79"/>
      <c r="D112" s="80"/>
      <c r="E112" s="81"/>
      <c r="F112" s="81"/>
      <c r="G112" s="208"/>
      <c r="H112" s="209"/>
      <c r="I112" s="32"/>
      <c r="J112" s="332"/>
      <c r="K112" s="20"/>
    </row>
    <row r="113" spans="1:11" x14ac:dyDescent="0.25">
      <c r="A113" s="78"/>
      <c r="B113" s="655"/>
      <c r="C113" s="79"/>
      <c r="D113" s="80"/>
      <c r="E113" s="81"/>
      <c r="F113" s="81"/>
      <c r="G113" s="208"/>
      <c r="H113" s="209"/>
      <c r="I113" s="32"/>
      <c r="J113" s="332"/>
      <c r="K113" s="20"/>
    </row>
    <row r="114" spans="1:11" x14ac:dyDescent="0.25">
      <c r="A114" s="78"/>
      <c r="B114" s="655"/>
      <c r="C114" s="79"/>
      <c r="D114" s="80"/>
      <c r="E114" s="81"/>
      <c r="F114" s="81"/>
      <c r="G114" s="208"/>
      <c r="H114" s="209"/>
      <c r="I114" s="32"/>
      <c r="J114" s="332"/>
      <c r="K114" s="20"/>
    </row>
    <row r="115" spans="1:11" x14ac:dyDescent="0.25">
      <c r="A115" s="78"/>
      <c r="B115" s="655"/>
      <c r="C115" s="79"/>
      <c r="D115" s="80"/>
      <c r="E115" s="81"/>
      <c r="F115" s="81"/>
      <c r="G115" s="208"/>
      <c r="H115" s="209"/>
      <c r="I115" s="32"/>
      <c r="J115" s="332"/>
      <c r="K115" s="20"/>
    </row>
    <row r="116" spans="1:11" x14ac:dyDescent="0.25">
      <c r="A116" s="78"/>
      <c r="B116" s="655"/>
      <c r="C116" s="79"/>
      <c r="D116" s="80"/>
      <c r="E116" s="81"/>
      <c r="F116" s="81"/>
      <c r="G116" s="208"/>
      <c r="H116" s="209"/>
      <c r="I116" s="32"/>
      <c r="J116" s="332"/>
      <c r="K116" s="20"/>
    </row>
    <row r="117" spans="1:11" x14ac:dyDescent="0.25">
      <c r="A117" s="78"/>
      <c r="B117" s="655"/>
      <c r="C117" s="79"/>
      <c r="D117" s="80"/>
      <c r="E117" s="81"/>
      <c r="F117" s="81"/>
      <c r="G117" s="208"/>
      <c r="H117" s="209"/>
      <c r="I117" s="32"/>
      <c r="J117" s="332"/>
      <c r="K117" s="20"/>
    </row>
    <row r="118" spans="1:11" x14ac:dyDescent="0.25">
      <c r="A118" s="78"/>
      <c r="B118" s="655"/>
      <c r="C118" s="79"/>
      <c r="D118" s="80"/>
      <c r="E118" s="81"/>
      <c r="F118" s="81"/>
      <c r="G118" s="208"/>
      <c r="H118" s="209"/>
      <c r="I118" s="32"/>
      <c r="J118" s="332"/>
      <c r="K118" s="20"/>
    </row>
    <row r="119" spans="1:11" x14ac:dyDescent="0.25">
      <c r="A119" s="78"/>
      <c r="B119" s="655"/>
      <c r="C119" s="79"/>
      <c r="D119" s="80"/>
      <c r="E119" s="81"/>
      <c r="F119" s="81"/>
      <c r="G119" s="208"/>
      <c r="H119" s="209"/>
      <c r="I119" s="32"/>
      <c r="J119" s="332"/>
      <c r="K119" s="20"/>
    </row>
    <row r="120" spans="1:11" x14ac:dyDescent="0.25">
      <c r="A120" s="78"/>
      <c r="B120" s="655"/>
      <c r="C120" s="79"/>
      <c r="D120" s="80"/>
      <c r="E120" s="81"/>
      <c r="F120" s="81"/>
      <c r="G120" s="208"/>
      <c r="H120" s="209"/>
      <c r="I120" s="32"/>
      <c r="J120" s="332"/>
      <c r="K120" s="20"/>
    </row>
    <row r="121" spans="1:11" x14ac:dyDescent="0.25">
      <c r="A121" s="78"/>
      <c r="B121" s="655"/>
      <c r="C121" s="79"/>
      <c r="D121" s="80"/>
      <c r="E121" s="81"/>
      <c r="F121" s="81"/>
      <c r="G121" s="208"/>
      <c r="H121" s="209"/>
      <c r="I121" s="32"/>
      <c r="J121" s="332"/>
      <c r="K121" s="20"/>
    </row>
    <row r="122" spans="1:11" x14ac:dyDescent="0.25">
      <c r="A122" s="78"/>
      <c r="B122" s="655"/>
      <c r="C122" s="79"/>
      <c r="D122" s="80"/>
      <c r="E122" s="81"/>
      <c r="F122" s="81"/>
      <c r="G122" s="208"/>
      <c r="H122" s="209"/>
      <c r="I122" s="32"/>
      <c r="J122" s="332"/>
      <c r="K122" s="20"/>
    </row>
    <row r="123" spans="1:11" x14ac:dyDescent="0.25">
      <c r="A123" s="78"/>
      <c r="B123" s="655"/>
      <c r="C123" s="79"/>
      <c r="D123" s="80"/>
      <c r="E123" s="81"/>
      <c r="F123" s="81"/>
      <c r="G123" s="208"/>
      <c r="H123" s="209"/>
      <c r="I123" s="32"/>
      <c r="J123" s="332"/>
      <c r="K123" s="20"/>
    </row>
    <row r="124" spans="1:11" x14ac:dyDescent="0.25">
      <c r="A124" s="78"/>
      <c r="B124" s="655"/>
      <c r="C124" s="79"/>
      <c r="D124" s="80"/>
      <c r="E124" s="81"/>
      <c r="F124" s="81"/>
      <c r="G124" s="208"/>
      <c r="H124" s="209"/>
      <c r="I124" s="32"/>
      <c r="J124" s="332"/>
      <c r="K124" s="20"/>
    </row>
    <row r="125" spans="1:11" x14ac:dyDescent="0.25">
      <c r="A125" s="78"/>
      <c r="B125" s="655"/>
      <c r="C125" s="79"/>
      <c r="D125" s="80"/>
      <c r="E125" s="81"/>
      <c r="F125" s="81"/>
      <c r="G125" s="208"/>
      <c r="H125" s="209"/>
      <c r="I125" s="32"/>
      <c r="J125" s="332"/>
      <c r="K125" s="20"/>
    </row>
    <row r="126" spans="1:11" x14ac:dyDescent="0.25">
      <c r="A126" s="78"/>
      <c r="B126" s="655"/>
      <c r="C126" s="79"/>
      <c r="D126" s="80"/>
      <c r="E126" s="81"/>
      <c r="F126" s="81"/>
      <c r="G126" s="208"/>
      <c r="H126" s="209"/>
      <c r="I126" s="32"/>
      <c r="J126" s="332"/>
      <c r="K126" s="20"/>
    </row>
    <row r="127" spans="1:11" x14ac:dyDescent="0.25">
      <c r="A127" s="78"/>
      <c r="B127" s="655"/>
      <c r="C127" s="79"/>
      <c r="D127" s="80"/>
      <c r="E127" s="81"/>
      <c r="F127" s="81"/>
      <c r="G127" s="208"/>
      <c r="H127" s="209"/>
      <c r="I127" s="32"/>
      <c r="J127" s="332"/>
      <c r="K127" s="20"/>
    </row>
    <row r="128" spans="1:11" x14ac:dyDescent="0.25">
      <c r="A128" s="78"/>
      <c r="B128" s="655"/>
      <c r="C128" s="79"/>
      <c r="D128" s="80"/>
      <c r="E128" s="81"/>
      <c r="F128" s="81"/>
      <c r="G128" s="208"/>
      <c r="H128" s="209"/>
      <c r="I128" s="32"/>
      <c r="J128" s="332"/>
      <c r="K128" s="20"/>
    </row>
    <row r="129" spans="1:11" x14ac:dyDescent="0.25">
      <c r="A129" s="78"/>
      <c r="B129" s="655"/>
      <c r="C129" s="79"/>
      <c r="D129" s="80"/>
      <c r="E129" s="81"/>
      <c r="F129" s="81"/>
      <c r="G129" s="208"/>
      <c r="H129" s="209"/>
      <c r="I129" s="32"/>
      <c r="J129" s="332"/>
      <c r="K129" s="20"/>
    </row>
    <row r="130" spans="1:11" x14ac:dyDescent="0.25">
      <c r="A130" s="78"/>
      <c r="B130" s="655"/>
      <c r="C130" s="79"/>
      <c r="D130" s="80"/>
      <c r="E130" s="81"/>
      <c r="F130" s="81"/>
      <c r="G130" s="208"/>
      <c r="H130" s="209"/>
      <c r="I130" s="32"/>
      <c r="J130" s="332"/>
      <c r="K130" s="20"/>
    </row>
    <row r="131" spans="1:11" x14ac:dyDescent="0.25">
      <c r="A131" s="78"/>
      <c r="B131" s="655"/>
      <c r="C131" s="79"/>
      <c r="D131" s="80"/>
      <c r="E131" s="81"/>
      <c r="F131" s="81"/>
      <c r="G131" s="208"/>
      <c r="H131" s="209"/>
      <c r="I131" s="32"/>
      <c r="J131" s="332"/>
      <c r="K131" s="20"/>
    </row>
    <row r="132" spans="1:11" x14ac:dyDescent="0.25">
      <c r="A132" s="78"/>
      <c r="B132" s="655"/>
      <c r="C132" s="79"/>
      <c r="D132" s="80"/>
      <c r="E132" s="81"/>
      <c r="F132" s="81"/>
      <c r="G132" s="208"/>
      <c r="H132" s="209"/>
      <c r="I132" s="32"/>
      <c r="J132" s="332"/>
      <c r="K132" s="20"/>
    </row>
    <row r="133" spans="1:11" x14ac:dyDescent="0.25">
      <c r="A133" s="78"/>
      <c r="B133" s="655"/>
      <c r="C133" s="79"/>
      <c r="D133" s="80"/>
      <c r="E133" s="81"/>
      <c r="F133" s="81"/>
      <c r="G133" s="208"/>
      <c r="H133" s="209"/>
      <c r="I133" s="32"/>
      <c r="J133" s="332"/>
      <c r="K133" s="20"/>
    </row>
    <row r="134" spans="1:11" x14ac:dyDescent="0.25">
      <c r="A134" s="78"/>
      <c r="B134" s="655"/>
      <c r="C134" s="79"/>
      <c r="D134" s="80"/>
      <c r="E134" s="81"/>
      <c r="F134" s="81"/>
      <c r="G134" s="208"/>
      <c r="H134" s="209"/>
      <c r="I134" s="32"/>
      <c r="J134" s="332"/>
      <c r="K134" s="20"/>
    </row>
    <row r="135" spans="1:11" x14ac:dyDescent="0.25">
      <c r="A135" s="78"/>
      <c r="B135" s="655"/>
      <c r="C135" s="79"/>
      <c r="D135" s="80"/>
      <c r="E135" s="81"/>
      <c r="F135" s="81"/>
      <c r="G135" s="208"/>
      <c r="H135" s="209"/>
      <c r="I135" s="32"/>
      <c r="J135" s="332"/>
      <c r="K135" s="20"/>
    </row>
    <row r="136" spans="1:11" x14ac:dyDescent="0.25">
      <c r="A136" s="78"/>
      <c r="B136" s="655"/>
      <c r="C136" s="79"/>
      <c r="D136" s="80"/>
      <c r="E136" s="81"/>
      <c r="F136" s="81"/>
      <c r="G136" s="208"/>
      <c r="H136" s="209"/>
      <c r="I136" s="32"/>
      <c r="J136" s="332"/>
      <c r="K136" s="20"/>
    </row>
    <row r="137" spans="1:11" x14ac:dyDescent="0.25">
      <c r="A137" s="78"/>
      <c r="B137" s="655"/>
      <c r="C137" s="79"/>
      <c r="D137" s="80"/>
      <c r="E137" s="81"/>
      <c r="F137" s="81"/>
      <c r="G137" s="208"/>
      <c r="H137" s="209"/>
      <c r="I137" s="32"/>
      <c r="J137" s="332"/>
      <c r="K137" s="20"/>
    </row>
    <row r="138" spans="1:11" x14ac:dyDescent="0.25">
      <c r="A138" s="78"/>
      <c r="B138" s="655"/>
      <c r="C138" s="79"/>
      <c r="D138" s="80"/>
      <c r="E138" s="81"/>
      <c r="F138" s="81"/>
      <c r="G138" s="208"/>
      <c r="H138" s="209"/>
      <c r="I138" s="32"/>
      <c r="J138" s="332"/>
      <c r="K138" s="20"/>
    </row>
    <row r="139" spans="1:11" x14ac:dyDescent="0.25">
      <c r="A139" s="78"/>
      <c r="B139" s="655"/>
      <c r="C139" s="79"/>
      <c r="D139" s="80"/>
      <c r="E139" s="81"/>
      <c r="F139" s="81"/>
      <c r="G139" s="208"/>
      <c r="H139" s="209"/>
      <c r="I139" s="32"/>
      <c r="J139" s="332"/>
      <c r="K139" s="20"/>
    </row>
    <row r="140" spans="1:11" x14ac:dyDescent="0.25">
      <c r="A140" s="78"/>
      <c r="B140" s="655"/>
      <c r="C140" s="79"/>
      <c r="D140" s="80"/>
      <c r="E140" s="81"/>
      <c r="F140" s="81"/>
      <c r="G140" s="208"/>
      <c r="H140" s="209"/>
      <c r="I140" s="32"/>
      <c r="J140" s="332"/>
      <c r="K140" s="20"/>
    </row>
    <row r="141" spans="1:11" x14ac:dyDescent="0.25">
      <c r="A141" s="78"/>
      <c r="B141" s="655"/>
      <c r="C141" s="79"/>
      <c r="D141" s="80"/>
      <c r="E141" s="81"/>
      <c r="F141" s="81"/>
      <c r="G141" s="208"/>
      <c r="H141" s="209"/>
      <c r="I141" s="32"/>
      <c r="J141" s="332"/>
      <c r="K141" s="20"/>
    </row>
    <row r="142" spans="1:11" x14ac:dyDescent="0.25">
      <c r="A142" s="78"/>
      <c r="B142" s="655"/>
      <c r="C142" s="79"/>
      <c r="D142" s="80"/>
      <c r="E142" s="81"/>
      <c r="F142" s="81"/>
      <c r="G142" s="208"/>
      <c r="H142" s="209"/>
      <c r="I142" s="32"/>
      <c r="J142" s="332"/>
      <c r="K142" s="20"/>
    </row>
    <row r="143" spans="1:11" x14ac:dyDescent="0.25">
      <c r="A143" s="78"/>
      <c r="B143" s="655"/>
      <c r="C143" s="79"/>
      <c r="D143" s="80"/>
      <c r="E143" s="81"/>
      <c r="F143" s="81"/>
      <c r="G143" s="208"/>
      <c r="H143" s="209"/>
      <c r="I143" s="32"/>
      <c r="J143" s="332"/>
      <c r="K143" s="20"/>
    </row>
    <row r="144" spans="1:11" x14ac:dyDescent="0.25">
      <c r="A144" s="78"/>
      <c r="B144" s="655"/>
      <c r="C144" s="79"/>
      <c r="D144" s="80"/>
      <c r="E144" s="81"/>
      <c r="F144" s="81"/>
      <c r="G144" s="208"/>
      <c r="H144" s="209"/>
      <c r="I144" s="32"/>
      <c r="J144" s="332"/>
      <c r="K144" s="20"/>
    </row>
    <row r="145" spans="1:11" x14ac:dyDescent="0.25">
      <c r="A145" s="78"/>
      <c r="B145" s="655"/>
      <c r="C145" s="79"/>
      <c r="D145" s="80"/>
      <c r="E145" s="81"/>
      <c r="F145" s="81"/>
      <c r="G145" s="208"/>
      <c r="H145" s="209"/>
      <c r="I145" s="32"/>
      <c r="J145" s="332"/>
      <c r="K145" s="20"/>
    </row>
    <row r="146" spans="1:11" x14ac:dyDescent="0.25">
      <c r="A146" s="78"/>
      <c r="B146" s="655"/>
      <c r="C146" s="79"/>
      <c r="D146" s="80"/>
      <c r="E146" s="81"/>
      <c r="F146" s="81"/>
      <c r="G146" s="208"/>
      <c r="H146" s="209"/>
      <c r="I146" s="32"/>
      <c r="J146" s="332"/>
      <c r="K146" s="20"/>
    </row>
    <row r="147" spans="1:11" x14ac:dyDescent="0.25">
      <c r="A147" s="78"/>
      <c r="B147" s="655"/>
      <c r="C147" s="79"/>
      <c r="D147" s="80"/>
      <c r="E147" s="81"/>
      <c r="F147" s="81"/>
      <c r="G147" s="208"/>
      <c r="H147" s="209"/>
      <c r="I147" s="32"/>
      <c r="J147" s="332"/>
      <c r="K147" s="20"/>
    </row>
    <row r="148" spans="1:11" x14ac:dyDescent="0.25">
      <c r="A148" s="78"/>
      <c r="B148" s="655"/>
      <c r="C148" s="79"/>
      <c r="D148" s="80"/>
      <c r="E148" s="81"/>
      <c r="F148" s="81"/>
      <c r="G148" s="208"/>
      <c r="H148" s="209"/>
      <c r="I148" s="32"/>
      <c r="J148" s="332"/>
      <c r="K148" s="20"/>
    </row>
    <row r="149" spans="1:11" x14ac:dyDescent="0.25">
      <c r="A149" s="78"/>
      <c r="B149" s="655"/>
      <c r="C149" s="79"/>
      <c r="D149" s="80"/>
      <c r="E149" s="81"/>
      <c r="F149" s="81"/>
      <c r="G149" s="208"/>
      <c r="H149" s="209"/>
      <c r="I149" s="32"/>
      <c r="J149" s="332"/>
      <c r="K149" s="20"/>
    </row>
    <row r="150" spans="1:11" x14ac:dyDescent="0.25">
      <c r="A150" s="78"/>
      <c r="B150" s="655"/>
      <c r="C150" s="79"/>
      <c r="D150" s="80"/>
      <c r="E150" s="81"/>
      <c r="F150" s="81"/>
      <c r="G150" s="208"/>
      <c r="H150" s="209"/>
      <c r="I150" s="32"/>
      <c r="J150" s="332"/>
      <c r="K150" s="20"/>
    </row>
    <row r="151" spans="1:11" x14ac:dyDescent="0.25">
      <c r="A151" s="78"/>
      <c r="B151" s="655"/>
      <c r="C151" s="79"/>
      <c r="D151" s="80"/>
      <c r="E151" s="81"/>
      <c r="F151" s="81"/>
      <c r="G151" s="208"/>
      <c r="H151" s="209"/>
      <c r="I151" s="32"/>
      <c r="J151" s="332"/>
      <c r="K151" s="20"/>
    </row>
    <row r="152" spans="1:11" x14ac:dyDescent="0.25">
      <c r="A152" s="78"/>
      <c r="B152" s="655"/>
      <c r="C152" s="79"/>
      <c r="D152" s="80"/>
      <c r="E152" s="81"/>
      <c r="F152" s="81"/>
      <c r="G152" s="208"/>
      <c r="H152" s="209"/>
      <c r="I152" s="32"/>
      <c r="J152" s="332"/>
      <c r="K152" s="20"/>
    </row>
    <row r="153" spans="1:11" x14ac:dyDescent="0.25">
      <c r="A153" s="78"/>
      <c r="B153" s="655"/>
      <c r="C153" s="79"/>
      <c r="D153" s="80"/>
      <c r="E153" s="81"/>
      <c r="F153" s="81"/>
      <c r="G153" s="208"/>
      <c r="H153" s="209"/>
      <c r="I153" s="32"/>
      <c r="J153" s="332"/>
      <c r="K153" s="20"/>
    </row>
    <row r="154" spans="1:11" x14ac:dyDescent="0.25">
      <c r="A154" s="78"/>
      <c r="B154" s="655"/>
      <c r="C154" s="79"/>
      <c r="D154" s="80"/>
      <c r="E154" s="81"/>
      <c r="F154" s="81"/>
      <c r="G154" s="208"/>
      <c r="H154" s="209"/>
      <c r="I154" s="32"/>
      <c r="J154" s="332"/>
      <c r="K154" s="20"/>
    </row>
    <row r="155" spans="1:11" x14ac:dyDescent="0.25">
      <c r="A155" s="78"/>
      <c r="B155" s="655"/>
      <c r="C155" s="79"/>
      <c r="D155" s="80"/>
      <c r="E155" s="81"/>
      <c r="F155" s="81"/>
      <c r="G155" s="208"/>
      <c r="H155" s="209"/>
      <c r="I155" s="32"/>
      <c r="J155" s="332"/>
      <c r="K155" s="20"/>
    </row>
    <row r="156" spans="1:11" x14ac:dyDescent="0.25">
      <c r="A156" s="78"/>
      <c r="B156" s="655"/>
      <c r="C156" s="79"/>
      <c r="D156" s="80"/>
      <c r="E156" s="81"/>
      <c r="F156" s="81"/>
      <c r="G156" s="208"/>
      <c r="H156" s="209"/>
      <c r="I156" s="32"/>
      <c r="J156" s="332"/>
      <c r="K156" s="20"/>
    </row>
    <row r="157" spans="1:11" x14ac:dyDescent="0.25">
      <c r="A157" s="78"/>
      <c r="B157" s="655"/>
      <c r="C157" s="79"/>
      <c r="D157" s="80"/>
      <c r="E157" s="81"/>
      <c r="F157" s="81"/>
      <c r="G157" s="208"/>
      <c r="H157" s="209"/>
      <c r="I157" s="32"/>
      <c r="J157" s="332"/>
      <c r="K157" s="20"/>
    </row>
    <row r="158" spans="1:11" x14ac:dyDescent="0.25">
      <c r="A158" s="78"/>
      <c r="B158" s="655"/>
      <c r="C158" s="79"/>
      <c r="D158" s="80"/>
      <c r="E158" s="81"/>
      <c r="F158" s="81"/>
      <c r="G158" s="208"/>
      <c r="H158" s="209"/>
      <c r="I158" s="32"/>
      <c r="J158" s="332"/>
      <c r="K158" s="20"/>
    </row>
    <row r="159" spans="1:11" x14ac:dyDescent="0.25">
      <c r="A159" s="78"/>
      <c r="B159" s="655"/>
      <c r="C159" s="79"/>
      <c r="D159" s="80"/>
      <c r="E159" s="81"/>
      <c r="F159" s="81"/>
      <c r="G159" s="208"/>
      <c r="H159" s="209"/>
      <c r="I159" s="32"/>
      <c r="J159" s="332"/>
      <c r="K159" s="20"/>
    </row>
    <row r="160" spans="1:11" x14ac:dyDescent="0.25">
      <c r="A160" s="78"/>
      <c r="B160" s="655"/>
      <c r="C160" s="79"/>
      <c r="D160" s="80"/>
      <c r="E160" s="81"/>
      <c r="F160" s="81"/>
      <c r="G160" s="208"/>
      <c r="H160" s="209"/>
      <c r="I160" s="32"/>
      <c r="J160" s="332"/>
      <c r="K160" s="20"/>
    </row>
    <row r="161" spans="1:11" x14ac:dyDescent="0.25">
      <c r="A161" s="78"/>
      <c r="B161" s="655"/>
      <c r="C161" s="79"/>
      <c r="D161" s="80"/>
      <c r="E161" s="81"/>
      <c r="F161" s="81"/>
      <c r="G161" s="208"/>
      <c r="H161" s="209"/>
      <c r="I161" s="32"/>
      <c r="J161" s="332"/>
      <c r="K161" s="20"/>
    </row>
    <row r="162" spans="1:11" x14ac:dyDescent="0.25">
      <c r="A162" s="78"/>
      <c r="B162" s="655"/>
      <c r="C162" s="79"/>
      <c r="D162" s="80"/>
      <c r="E162" s="81"/>
      <c r="F162" s="81"/>
      <c r="G162" s="208"/>
      <c r="H162" s="209"/>
      <c r="I162" s="32"/>
      <c r="J162" s="332"/>
      <c r="K162" s="20"/>
    </row>
    <row r="163" spans="1:11" x14ac:dyDescent="0.25">
      <c r="A163" s="78"/>
      <c r="B163" s="655"/>
      <c r="C163" s="79"/>
      <c r="D163" s="80"/>
      <c r="E163" s="81"/>
      <c r="F163" s="81"/>
      <c r="G163" s="208"/>
      <c r="H163" s="209"/>
      <c r="I163" s="32"/>
      <c r="J163" s="332"/>
      <c r="K163" s="20"/>
    </row>
    <row r="164" spans="1:11" x14ac:dyDescent="0.25">
      <c r="A164" s="78"/>
      <c r="B164" s="655"/>
      <c r="C164" s="79"/>
      <c r="D164" s="80"/>
      <c r="E164" s="81"/>
      <c r="F164" s="81"/>
      <c r="G164" s="208"/>
      <c r="H164" s="209"/>
      <c r="I164" s="32"/>
      <c r="J164" s="332"/>
      <c r="K164" s="20"/>
    </row>
    <row r="165" spans="1:11" x14ac:dyDescent="0.25">
      <c r="A165" s="78"/>
      <c r="B165" s="655"/>
      <c r="C165" s="79"/>
      <c r="D165" s="80"/>
      <c r="E165" s="81"/>
      <c r="F165" s="81"/>
      <c r="G165" s="208"/>
      <c r="H165" s="209"/>
      <c r="I165" s="32"/>
      <c r="J165" s="332"/>
      <c r="K165" s="20"/>
    </row>
    <row r="166" spans="1:11" x14ac:dyDescent="0.25">
      <c r="A166" s="78"/>
      <c r="B166" s="655"/>
      <c r="C166" s="79"/>
      <c r="D166" s="80"/>
      <c r="E166" s="81"/>
      <c r="F166" s="81"/>
      <c r="G166" s="208"/>
      <c r="H166" s="209"/>
      <c r="I166" s="32"/>
      <c r="J166" s="332"/>
      <c r="K166" s="20"/>
    </row>
    <row r="167" spans="1:11" x14ac:dyDescent="0.25">
      <c r="A167" s="78"/>
      <c r="B167" s="655"/>
      <c r="C167" s="79"/>
      <c r="D167" s="80"/>
      <c r="E167" s="81"/>
      <c r="F167" s="81"/>
      <c r="G167" s="208"/>
      <c r="H167" s="209"/>
      <c r="I167" s="32"/>
      <c r="J167" s="332"/>
      <c r="K167" s="20"/>
    </row>
    <row r="168" spans="1:11" x14ac:dyDescent="0.25">
      <c r="A168" s="78"/>
      <c r="B168" s="655"/>
      <c r="C168" s="79"/>
      <c r="D168" s="80"/>
      <c r="E168" s="81"/>
      <c r="F168" s="81"/>
      <c r="G168" s="208"/>
      <c r="H168" s="209"/>
      <c r="I168" s="32"/>
      <c r="J168" s="332"/>
      <c r="K168" s="20"/>
    </row>
    <row r="169" spans="1:11" x14ac:dyDescent="0.25">
      <c r="A169" s="78"/>
      <c r="B169" s="655"/>
      <c r="C169" s="79"/>
      <c r="D169" s="80"/>
      <c r="E169" s="81"/>
      <c r="F169" s="81"/>
      <c r="G169" s="208"/>
      <c r="H169" s="209"/>
      <c r="I169" s="32"/>
      <c r="J169" s="332"/>
      <c r="K169" s="20"/>
    </row>
    <row r="170" spans="1:11" x14ac:dyDescent="0.25">
      <c r="A170" s="78"/>
      <c r="B170" s="655"/>
      <c r="C170" s="79"/>
      <c r="D170" s="80"/>
      <c r="E170" s="81"/>
      <c r="F170" s="81"/>
      <c r="G170" s="208"/>
      <c r="H170" s="209"/>
      <c r="I170" s="32"/>
      <c r="J170" s="332"/>
      <c r="K170" s="20"/>
    </row>
    <row r="171" spans="1:11" x14ac:dyDescent="0.25">
      <c r="A171" s="78"/>
      <c r="B171" s="655"/>
      <c r="C171" s="79"/>
      <c r="D171" s="80"/>
      <c r="E171" s="81"/>
      <c r="F171" s="81"/>
      <c r="G171" s="208"/>
      <c r="H171" s="209"/>
      <c r="I171" s="32"/>
      <c r="J171" s="332"/>
      <c r="K171" s="20"/>
    </row>
    <row r="172" spans="1:11" x14ac:dyDescent="0.25">
      <c r="A172" s="78"/>
      <c r="B172" s="655"/>
      <c r="C172" s="79"/>
      <c r="D172" s="80"/>
      <c r="E172" s="81"/>
      <c r="F172" s="81"/>
      <c r="G172" s="208"/>
      <c r="H172" s="209"/>
      <c r="I172" s="32"/>
      <c r="J172" s="332"/>
      <c r="K172" s="20"/>
    </row>
    <row r="173" spans="1:11" x14ac:dyDescent="0.25">
      <c r="A173" s="78"/>
      <c r="B173" s="655"/>
      <c r="C173" s="79"/>
      <c r="D173" s="80"/>
      <c r="E173" s="81"/>
      <c r="F173" s="81"/>
      <c r="G173" s="208"/>
      <c r="H173" s="209"/>
      <c r="I173" s="32"/>
      <c r="J173" s="332"/>
      <c r="K173" s="20"/>
    </row>
    <row r="174" spans="1:11" x14ac:dyDescent="0.25">
      <c r="A174" s="78"/>
      <c r="B174" s="655"/>
      <c r="C174" s="79"/>
      <c r="D174" s="80"/>
      <c r="E174" s="81"/>
      <c r="F174" s="81"/>
      <c r="G174" s="208"/>
      <c r="H174" s="209"/>
      <c r="I174" s="32"/>
      <c r="J174" s="332"/>
      <c r="K174" s="20"/>
    </row>
    <row r="175" spans="1:11" x14ac:dyDescent="0.25">
      <c r="A175" s="78"/>
      <c r="B175" s="655"/>
      <c r="C175" s="79"/>
      <c r="D175" s="80"/>
      <c r="E175" s="81"/>
      <c r="F175" s="81"/>
      <c r="G175" s="208"/>
      <c r="H175" s="209"/>
      <c r="I175" s="32"/>
      <c r="J175" s="332"/>
      <c r="K175" s="20"/>
    </row>
    <row r="176" spans="1:11" x14ac:dyDescent="0.25">
      <c r="A176" s="78"/>
      <c r="B176" s="655"/>
      <c r="C176" s="79"/>
      <c r="D176" s="80"/>
      <c r="E176" s="81"/>
      <c r="F176" s="81"/>
      <c r="G176" s="208"/>
      <c r="H176" s="209"/>
      <c r="I176" s="32"/>
      <c r="J176" s="332"/>
      <c r="K176" s="20"/>
    </row>
    <row r="177" spans="1:11" x14ac:dyDescent="0.25">
      <c r="A177" s="78"/>
      <c r="B177" s="655"/>
      <c r="C177" s="79"/>
      <c r="D177" s="80"/>
      <c r="E177" s="81"/>
      <c r="F177" s="81"/>
      <c r="G177" s="208"/>
      <c r="H177" s="209"/>
      <c r="I177" s="32"/>
      <c r="J177" s="332"/>
      <c r="K177" s="20"/>
    </row>
    <row r="178" spans="1:11" x14ac:dyDescent="0.25">
      <c r="A178" s="78"/>
      <c r="B178" s="655"/>
      <c r="C178" s="79"/>
      <c r="D178" s="80"/>
      <c r="E178" s="81"/>
      <c r="F178" s="81"/>
      <c r="G178" s="208"/>
      <c r="H178" s="209"/>
      <c r="I178" s="32"/>
      <c r="J178" s="332"/>
      <c r="K178" s="20"/>
    </row>
    <row r="179" spans="1:11" x14ac:dyDescent="0.25">
      <c r="A179" s="78"/>
      <c r="B179" s="655"/>
      <c r="C179" s="79"/>
      <c r="D179" s="80"/>
      <c r="E179" s="81"/>
      <c r="F179" s="81"/>
      <c r="G179" s="208"/>
      <c r="H179" s="209"/>
      <c r="I179" s="32"/>
      <c r="J179" s="332"/>
      <c r="K179" s="20"/>
    </row>
    <row r="180" spans="1:11" x14ac:dyDescent="0.25">
      <c r="A180" s="78"/>
      <c r="B180" s="655"/>
      <c r="C180" s="79"/>
      <c r="D180" s="80"/>
      <c r="E180" s="81"/>
      <c r="F180" s="81"/>
      <c r="G180" s="208"/>
      <c r="H180" s="209"/>
      <c r="I180" s="32"/>
      <c r="J180" s="332"/>
      <c r="K180" s="20"/>
    </row>
    <row r="181" spans="1:11" x14ac:dyDescent="0.25">
      <c r="A181" s="78"/>
      <c r="B181" s="655"/>
      <c r="C181" s="79"/>
      <c r="D181" s="80"/>
      <c r="E181" s="81"/>
      <c r="F181" s="81"/>
      <c r="G181" s="208"/>
      <c r="H181" s="209"/>
      <c r="I181" s="32"/>
      <c r="J181" s="332"/>
      <c r="K181" s="20"/>
    </row>
    <row r="182" spans="1:11" x14ac:dyDescent="0.25">
      <c r="A182" s="78"/>
      <c r="B182" s="655"/>
      <c r="C182" s="79"/>
      <c r="D182" s="80"/>
      <c r="E182" s="81"/>
      <c r="F182" s="81"/>
      <c r="G182" s="208"/>
      <c r="H182" s="209"/>
      <c r="I182" s="32"/>
      <c r="J182" s="332"/>
      <c r="K182" s="20"/>
    </row>
    <row r="183" spans="1:11" x14ac:dyDescent="0.25">
      <c r="A183" s="78"/>
      <c r="B183" s="655"/>
      <c r="C183" s="79"/>
      <c r="D183" s="80"/>
      <c r="E183" s="81"/>
      <c r="F183" s="81"/>
      <c r="G183" s="208"/>
      <c r="H183" s="209"/>
      <c r="I183" s="32"/>
      <c r="J183" s="332"/>
      <c r="K183" s="20"/>
    </row>
    <row r="184" spans="1:11" x14ac:dyDescent="0.25">
      <c r="A184" s="78"/>
      <c r="B184" s="655"/>
      <c r="C184" s="79"/>
      <c r="D184" s="80"/>
      <c r="E184" s="81"/>
      <c r="F184" s="81"/>
      <c r="G184" s="208"/>
      <c r="H184" s="209"/>
      <c r="I184" s="32"/>
      <c r="J184" s="332"/>
      <c r="K184" s="20"/>
    </row>
    <row r="185" spans="1:11" x14ac:dyDescent="0.25">
      <c r="A185" s="78"/>
      <c r="B185" s="655"/>
      <c r="C185" s="79"/>
      <c r="D185" s="80"/>
      <c r="E185" s="81"/>
      <c r="F185" s="81"/>
      <c r="G185" s="208"/>
      <c r="H185" s="209"/>
      <c r="I185" s="32"/>
      <c r="J185" s="332"/>
      <c r="K185" s="20"/>
    </row>
    <row r="186" spans="1:11" x14ac:dyDescent="0.25">
      <c r="A186" s="78"/>
      <c r="B186" s="655"/>
      <c r="C186" s="79"/>
      <c r="D186" s="80"/>
      <c r="E186" s="81"/>
      <c r="F186" s="81"/>
      <c r="G186" s="208"/>
      <c r="H186" s="209"/>
      <c r="I186" s="32"/>
      <c r="J186" s="332"/>
      <c r="K186" s="20"/>
    </row>
    <row r="187" spans="1:11" x14ac:dyDescent="0.25">
      <c r="A187" s="78"/>
      <c r="B187" s="655"/>
      <c r="C187" s="79"/>
      <c r="D187" s="80"/>
      <c r="E187" s="81"/>
      <c r="F187" s="81"/>
      <c r="G187" s="208"/>
      <c r="H187" s="209"/>
      <c r="I187" s="32"/>
      <c r="J187" s="332"/>
      <c r="K187" s="20"/>
    </row>
    <row r="188" spans="1:11" x14ac:dyDescent="0.25">
      <c r="A188" s="78"/>
      <c r="B188" s="655"/>
      <c r="C188" s="79"/>
      <c r="D188" s="80"/>
      <c r="E188" s="81"/>
      <c r="F188" s="81"/>
      <c r="G188" s="208"/>
      <c r="H188" s="209"/>
      <c r="I188" s="32"/>
      <c r="J188" s="332"/>
      <c r="K188" s="20"/>
    </row>
    <row r="189" spans="1:11" x14ac:dyDescent="0.25">
      <c r="A189" s="78"/>
      <c r="B189" s="655"/>
      <c r="C189" s="79"/>
      <c r="D189" s="80"/>
      <c r="E189" s="81"/>
      <c r="F189" s="81"/>
      <c r="G189" s="208"/>
      <c r="H189" s="209"/>
      <c r="I189" s="32"/>
      <c r="J189" s="332"/>
      <c r="K189" s="20"/>
    </row>
    <row r="190" spans="1:11" x14ac:dyDescent="0.25">
      <c r="A190" s="78"/>
      <c r="B190" s="655"/>
      <c r="C190" s="79"/>
      <c r="D190" s="80"/>
      <c r="E190" s="81"/>
      <c r="F190" s="81"/>
      <c r="G190" s="208"/>
      <c r="H190" s="209"/>
      <c r="I190" s="32"/>
      <c r="J190" s="332"/>
      <c r="K190" s="20"/>
    </row>
    <row r="191" spans="1:11" x14ac:dyDescent="0.25">
      <c r="A191" s="78"/>
      <c r="B191" s="655"/>
      <c r="C191" s="79"/>
      <c r="D191" s="80"/>
      <c r="E191" s="81"/>
      <c r="F191" s="81"/>
      <c r="G191" s="208"/>
      <c r="H191" s="209"/>
      <c r="I191" s="32"/>
      <c r="J191" s="332"/>
      <c r="K191" s="20"/>
    </row>
    <row r="192" spans="1:11" x14ac:dyDescent="0.25">
      <c r="A192" s="78"/>
      <c r="B192" s="655"/>
      <c r="C192" s="79"/>
      <c r="D192" s="80"/>
      <c r="E192" s="81"/>
      <c r="F192" s="81"/>
      <c r="G192" s="208"/>
      <c r="H192" s="209"/>
      <c r="I192" s="32"/>
      <c r="J192" s="332"/>
      <c r="K192" s="20"/>
    </row>
    <row r="193" spans="1:11" x14ac:dyDescent="0.25">
      <c r="A193" s="78"/>
      <c r="B193" s="655"/>
      <c r="C193" s="79"/>
      <c r="D193" s="80"/>
      <c r="E193" s="81"/>
      <c r="F193" s="81"/>
      <c r="G193" s="208"/>
      <c r="H193" s="209"/>
      <c r="I193" s="32"/>
      <c r="J193" s="332"/>
      <c r="K193" s="20"/>
    </row>
    <row r="194" spans="1:11" x14ac:dyDescent="0.25">
      <c r="A194" s="78"/>
      <c r="B194" s="655"/>
      <c r="C194" s="79"/>
      <c r="D194" s="80"/>
      <c r="E194" s="81"/>
      <c r="F194" s="81"/>
      <c r="G194" s="208"/>
      <c r="H194" s="209"/>
      <c r="I194" s="32"/>
      <c r="J194" s="332"/>
      <c r="K194" s="20"/>
    </row>
    <row r="195" spans="1:11" x14ac:dyDescent="0.25">
      <c r="A195" s="78"/>
      <c r="B195" s="655"/>
      <c r="C195" s="79"/>
      <c r="D195" s="80"/>
      <c r="E195" s="81"/>
      <c r="F195" s="81"/>
      <c r="G195" s="208"/>
      <c r="H195" s="209"/>
      <c r="I195" s="32"/>
      <c r="J195" s="332"/>
      <c r="K195" s="20"/>
    </row>
    <row r="196" spans="1:11" x14ac:dyDescent="0.25">
      <c r="A196" s="78"/>
      <c r="B196" s="655"/>
      <c r="C196" s="79"/>
      <c r="D196" s="80"/>
      <c r="E196" s="81"/>
      <c r="F196" s="81"/>
      <c r="G196" s="208"/>
      <c r="H196" s="209"/>
      <c r="I196" s="32"/>
      <c r="J196" s="332"/>
      <c r="K196" s="20"/>
    </row>
    <row r="197" spans="1:11" x14ac:dyDescent="0.25">
      <c r="A197" s="78"/>
      <c r="B197" s="655"/>
      <c r="C197" s="79"/>
      <c r="D197" s="80"/>
      <c r="E197" s="81"/>
      <c r="F197" s="81"/>
      <c r="G197" s="208"/>
      <c r="H197" s="209"/>
      <c r="I197" s="32"/>
      <c r="J197" s="332"/>
      <c r="K197" s="20"/>
    </row>
    <row r="198" spans="1:11" x14ac:dyDescent="0.25">
      <c r="A198" s="78"/>
      <c r="B198" s="655"/>
      <c r="C198" s="79"/>
      <c r="D198" s="80"/>
      <c r="E198" s="81"/>
      <c r="F198" s="81"/>
      <c r="G198" s="208"/>
      <c r="H198" s="209"/>
      <c r="I198" s="32"/>
      <c r="J198" s="332"/>
      <c r="K198" s="20"/>
    </row>
    <row r="199" spans="1:11" x14ac:dyDescent="0.25">
      <c r="A199" s="78"/>
      <c r="B199" s="655"/>
      <c r="C199" s="79"/>
      <c r="D199" s="80"/>
      <c r="E199" s="81"/>
      <c r="F199" s="81"/>
      <c r="G199" s="208"/>
      <c r="H199" s="209"/>
      <c r="I199" s="32"/>
      <c r="J199" s="332"/>
      <c r="K199" s="20"/>
    </row>
    <row r="200" spans="1:11" x14ac:dyDescent="0.25">
      <c r="A200" s="78"/>
      <c r="B200" s="655"/>
      <c r="C200" s="79"/>
      <c r="D200" s="80"/>
      <c r="E200" s="81"/>
      <c r="F200" s="81"/>
      <c r="G200" s="208"/>
      <c r="H200" s="209"/>
      <c r="I200" s="32"/>
      <c r="J200" s="332"/>
      <c r="K200" s="20"/>
    </row>
    <row r="201" spans="1:11" x14ac:dyDescent="0.25">
      <c r="A201" s="78"/>
      <c r="B201" s="655"/>
      <c r="C201" s="79"/>
      <c r="D201" s="80"/>
      <c r="E201" s="81"/>
      <c r="F201" s="81"/>
      <c r="G201" s="208"/>
      <c r="H201" s="209"/>
      <c r="I201" s="32"/>
      <c r="J201" s="332"/>
      <c r="K201" s="20"/>
    </row>
    <row r="202" spans="1:11" x14ac:dyDescent="0.25">
      <c r="A202" s="78"/>
      <c r="B202" s="655"/>
      <c r="C202" s="79"/>
      <c r="D202" s="80"/>
      <c r="E202" s="81"/>
      <c r="F202" s="81"/>
      <c r="G202" s="208"/>
      <c r="H202" s="209"/>
      <c r="I202" s="32"/>
      <c r="J202" s="332"/>
      <c r="K202" s="20"/>
    </row>
    <row r="203" spans="1:11" x14ac:dyDescent="0.25">
      <c r="A203" s="78"/>
      <c r="B203" s="655"/>
      <c r="C203" s="79"/>
      <c r="D203" s="80"/>
      <c r="E203" s="81"/>
      <c r="F203" s="81"/>
      <c r="G203" s="208"/>
      <c r="H203" s="209"/>
      <c r="I203" s="32"/>
      <c r="J203" s="332"/>
      <c r="K203" s="20"/>
    </row>
    <row r="204" spans="1:11" x14ac:dyDescent="0.25">
      <c r="A204" s="78"/>
      <c r="B204" s="655"/>
      <c r="C204" s="79"/>
      <c r="D204" s="80"/>
      <c r="E204" s="81"/>
      <c r="F204" s="81"/>
      <c r="G204" s="208"/>
      <c r="H204" s="209"/>
      <c r="I204" s="32"/>
      <c r="J204" s="332"/>
      <c r="K204" s="20"/>
    </row>
    <row r="205" spans="1:11" x14ac:dyDescent="0.25">
      <c r="A205" s="78"/>
      <c r="B205" s="655"/>
      <c r="C205" s="79"/>
      <c r="D205" s="80"/>
      <c r="E205" s="81"/>
      <c r="F205" s="81"/>
      <c r="G205" s="208"/>
      <c r="H205" s="209"/>
      <c r="I205" s="32"/>
      <c r="J205" s="332"/>
      <c r="K205" s="20"/>
    </row>
    <row r="206" spans="1:11" x14ac:dyDescent="0.25">
      <c r="A206" s="78"/>
      <c r="B206" s="655"/>
      <c r="C206" s="79"/>
      <c r="D206" s="80"/>
      <c r="E206" s="81"/>
      <c r="F206" s="81"/>
      <c r="G206" s="208"/>
      <c r="H206" s="209"/>
      <c r="I206" s="32"/>
      <c r="J206" s="332"/>
      <c r="K206" s="20"/>
    </row>
    <row r="207" spans="1:11" x14ac:dyDescent="0.25">
      <c r="A207" s="78"/>
      <c r="B207" s="655"/>
      <c r="C207" s="79"/>
      <c r="D207" s="80"/>
      <c r="E207" s="81"/>
      <c r="F207" s="81"/>
      <c r="G207" s="208"/>
      <c r="H207" s="209"/>
      <c r="I207" s="32"/>
      <c r="J207" s="332"/>
      <c r="K207" s="20"/>
    </row>
    <row r="208" spans="1:11" x14ac:dyDescent="0.25">
      <c r="A208" s="78"/>
      <c r="B208" s="655"/>
      <c r="C208" s="79"/>
      <c r="D208" s="80"/>
      <c r="E208" s="81"/>
      <c r="F208" s="81"/>
      <c r="G208" s="208"/>
      <c r="H208" s="209"/>
      <c r="I208" s="32"/>
      <c r="J208" s="332"/>
      <c r="K208" s="20"/>
    </row>
    <row r="209" spans="1:11" x14ac:dyDescent="0.25">
      <c r="A209" s="78"/>
      <c r="B209" s="655"/>
      <c r="C209" s="79"/>
      <c r="D209" s="80"/>
      <c r="E209" s="81"/>
      <c r="F209" s="81"/>
      <c r="G209" s="208"/>
      <c r="H209" s="209"/>
      <c r="I209" s="32"/>
      <c r="J209" s="332"/>
      <c r="K209" s="20"/>
    </row>
    <row r="210" spans="1:11" x14ac:dyDescent="0.25">
      <c r="A210" s="78"/>
      <c r="B210" s="655"/>
      <c r="C210" s="79"/>
      <c r="D210" s="80"/>
      <c r="E210" s="81"/>
      <c r="F210" s="81"/>
      <c r="G210" s="208"/>
      <c r="H210" s="209"/>
      <c r="I210" s="32"/>
      <c r="J210" s="332"/>
      <c r="K210" s="20"/>
    </row>
    <row r="211" spans="1:11" x14ac:dyDescent="0.25">
      <c r="A211" s="78"/>
      <c r="B211" s="655"/>
      <c r="C211" s="79"/>
      <c r="D211" s="80"/>
      <c r="E211" s="81"/>
      <c r="F211" s="81"/>
      <c r="G211" s="208"/>
      <c r="H211" s="209"/>
      <c r="I211" s="32"/>
      <c r="J211" s="332"/>
      <c r="K211" s="20"/>
    </row>
    <row r="212" spans="1:11" x14ac:dyDescent="0.25">
      <c r="A212" s="78"/>
      <c r="B212" s="655"/>
      <c r="C212" s="79"/>
      <c r="D212" s="80"/>
      <c r="E212" s="81"/>
      <c r="F212" s="81"/>
      <c r="G212" s="208"/>
      <c r="H212" s="209"/>
      <c r="I212" s="32"/>
      <c r="J212" s="332"/>
      <c r="K212" s="20"/>
    </row>
    <row r="213" spans="1:11" x14ac:dyDescent="0.25">
      <c r="A213" s="78"/>
      <c r="B213" s="655"/>
      <c r="C213" s="79"/>
      <c r="D213" s="80"/>
      <c r="E213" s="81"/>
      <c r="F213" s="81"/>
      <c r="G213" s="208"/>
      <c r="H213" s="209"/>
      <c r="I213" s="32"/>
      <c r="J213" s="332"/>
      <c r="K213" s="20"/>
    </row>
    <row r="214" spans="1:11" x14ac:dyDescent="0.25">
      <c r="A214" s="78"/>
      <c r="B214" s="655"/>
      <c r="C214" s="79"/>
      <c r="D214" s="80"/>
      <c r="E214" s="81"/>
      <c r="F214" s="81"/>
      <c r="G214" s="208"/>
      <c r="H214" s="209"/>
      <c r="I214" s="32"/>
      <c r="J214" s="332"/>
      <c r="K214" s="20"/>
    </row>
    <row r="215" spans="1:11" x14ac:dyDescent="0.25">
      <c r="A215" s="78"/>
      <c r="B215" s="655"/>
      <c r="C215" s="79"/>
      <c r="D215" s="80"/>
      <c r="E215" s="81"/>
      <c r="F215" s="81"/>
      <c r="G215" s="208"/>
      <c r="H215" s="209"/>
      <c r="I215" s="32"/>
      <c r="J215" s="332"/>
      <c r="K215" s="20"/>
    </row>
    <row r="216" spans="1:11" x14ac:dyDescent="0.25">
      <c r="A216" s="78"/>
      <c r="B216" s="655"/>
      <c r="C216" s="79"/>
      <c r="D216" s="80"/>
      <c r="E216" s="81"/>
      <c r="F216" s="81"/>
      <c r="G216" s="208"/>
      <c r="H216" s="209"/>
      <c r="I216" s="32"/>
      <c r="J216" s="332"/>
      <c r="K216" s="20"/>
    </row>
    <row r="217" spans="1:11" x14ac:dyDescent="0.25">
      <c r="A217" s="78"/>
      <c r="B217" s="655"/>
      <c r="C217" s="79"/>
      <c r="D217" s="80"/>
      <c r="E217" s="81"/>
      <c r="F217" s="81"/>
      <c r="G217" s="208"/>
      <c r="H217" s="209"/>
      <c r="I217" s="32"/>
      <c r="J217" s="332"/>
      <c r="K217" s="20"/>
    </row>
    <row r="218" spans="1:11" x14ac:dyDescent="0.25">
      <c r="A218" s="78"/>
      <c r="B218" s="655"/>
      <c r="C218" s="79"/>
      <c r="D218" s="80"/>
      <c r="E218" s="81"/>
      <c r="F218" s="81"/>
      <c r="G218" s="208"/>
      <c r="H218" s="209"/>
      <c r="I218" s="32"/>
      <c r="J218" s="332"/>
      <c r="K218" s="20"/>
    </row>
    <row r="219" spans="1:11" x14ac:dyDescent="0.25">
      <c r="A219" s="78"/>
      <c r="B219" s="655"/>
      <c r="C219" s="79"/>
      <c r="D219" s="80"/>
      <c r="E219" s="81"/>
      <c r="F219" s="81"/>
      <c r="G219" s="208"/>
      <c r="H219" s="209"/>
      <c r="I219" s="32"/>
      <c r="J219" s="332"/>
      <c r="K219" s="20"/>
    </row>
    <row r="220" spans="1:11" x14ac:dyDescent="0.25">
      <c r="A220" s="78"/>
      <c r="B220" s="655"/>
      <c r="C220" s="79"/>
      <c r="D220" s="80"/>
      <c r="E220" s="81"/>
      <c r="F220" s="81"/>
      <c r="G220" s="208"/>
      <c r="H220" s="209"/>
      <c r="I220" s="32"/>
      <c r="J220" s="332"/>
      <c r="K220" s="20"/>
    </row>
    <row r="221" spans="1:11" x14ac:dyDescent="0.25">
      <c r="A221" s="78"/>
      <c r="B221" s="655"/>
      <c r="C221" s="79"/>
      <c r="D221" s="80"/>
      <c r="E221" s="81"/>
      <c r="F221" s="81"/>
      <c r="G221" s="208"/>
      <c r="H221" s="209"/>
      <c r="I221" s="32"/>
      <c r="J221" s="332"/>
      <c r="K221" s="20"/>
    </row>
    <row r="222" spans="1:11" x14ac:dyDescent="0.25">
      <c r="A222" s="78"/>
      <c r="B222" s="655"/>
      <c r="C222" s="79"/>
      <c r="D222" s="80"/>
      <c r="E222" s="81"/>
      <c r="F222" s="81"/>
      <c r="G222" s="208"/>
      <c r="H222" s="209"/>
      <c r="I222" s="32"/>
      <c r="J222" s="332"/>
      <c r="K222" s="20"/>
    </row>
    <row r="223" spans="1:11" x14ac:dyDescent="0.25">
      <c r="A223" s="78"/>
      <c r="B223" s="655"/>
      <c r="C223" s="79"/>
      <c r="D223" s="80"/>
      <c r="E223" s="81"/>
      <c r="F223" s="81"/>
      <c r="G223" s="208"/>
      <c r="H223" s="209"/>
      <c r="I223" s="32"/>
      <c r="J223" s="332"/>
      <c r="K223" s="20"/>
    </row>
    <row r="224" spans="1:11" x14ac:dyDescent="0.25">
      <c r="A224" s="78"/>
      <c r="B224" s="655"/>
      <c r="C224" s="79"/>
      <c r="D224" s="80"/>
      <c r="E224" s="81"/>
      <c r="F224" s="81"/>
      <c r="G224" s="208"/>
      <c r="H224" s="209"/>
      <c r="I224" s="32"/>
      <c r="J224" s="332"/>
      <c r="K224" s="20"/>
    </row>
    <row r="225" spans="1:11" x14ac:dyDescent="0.25">
      <c r="A225" s="78"/>
      <c r="B225" s="655"/>
      <c r="C225" s="79"/>
      <c r="D225" s="80"/>
      <c r="E225" s="81"/>
      <c r="F225" s="81"/>
      <c r="G225" s="208"/>
      <c r="H225" s="209"/>
      <c r="I225" s="32"/>
      <c r="J225" s="332"/>
      <c r="K225" s="20"/>
    </row>
    <row r="226" spans="1:11" x14ac:dyDescent="0.25">
      <c r="A226" s="78"/>
      <c r="B226" s="655"/>
      <c r="C226" s="79"/>
      <c r="D226" s="80"/>
      <c r="E226" s="81"/>
      <c r="F226" s="81"/>
      <c r="G226" s="208"/>
      <c r="H226" s="209"/>
      <c r="I226" s="32"/>
      <c r="J226" s="332"/>
      <c r="K226" s="20"/>
    </row>
    <row r="227" spans="1:11" x14ac:dyDescent="0.25">
      <c r="A227" s="78"/>
      <c r="B227" s="655"/>
      <c r="C227" s="79"/>
      <c r="D227" s="80"/>
      <c r="E227" s="81"/>
      <c r="F227" s="81"/>
      <c r="G227" s="208"/>
      <c r="H227" s="209"/>
      <c r="I227" s="32"/>
      <c r="J227" s="332"/>
      <c r="K227" s="20"/>
    </row>
    <row r="228" spans="1:11" x14ac:dyDescent="0.25">
      <c r="A228" s="78"/>
      <c r="B228" s="655"/>
      <c r="C228" s="79"/>
      <c r="D228" s="80"/>
      <c r="E228" s="81"/>
      <c r="F228" s="81"/>
      <c r="G228" s="208"/>
      <c r="H228" s="209"/>
      <c r="I228" s="32"/>
      <c r="J228" s="332"/>
      <c r="K228" s="20"/>
    </row>
    <row r="229" spans="1:11" x14ac:dyDescent="0.25">
      <c r="A229" s="78"/>
      <c r="B229" s="655"/>
      <c r="C229" s="79"/>
      <c r="D229" s="80"/>
      <c r="E229" s="81"/>
      <c r="F229" s="81"/>
      <c r="G229" s="208"/>
      <c r="H229" s="209"/>
      <c r="I229" s="32"/>
      <c r="J229" s="332"/>
      <c r="K229" s="20"/>
    </row>
    <row r="230" spans="1:11" x14ac:dyDescent="0.25">
      <c r="A230" s="78"/>
      <c r="B230" s="655"/>
      <c r="C230" s="79"/>
      <c r="D230" s="80"/>
      <c r="E230" s="81"/>
      <c r="F230" s="81"/>
      <c r="G230" s="208"/>
      <c r="H230" s="209"/>
      <c r="I230" s="32"/>
      <c r="J230" s="332"/>
      <c r="K230" s="20"/>
    </row>
    <row r="231" spans="1:11" x14ac:dyDescent="0.25">
      <c r="A231" s="78"/>
      <c r="B231" s="655"/>
      <c r="C231" s="79"/>
      <c r="D231" s="80"/>
      <c r="E231" s="81"/>
      <c r="F231" s="81"/>
      <c r="G231" s="208"/>
      <c r="H231" s="209"/>
      <c r="I231" s="32"/>
      <c r="J231" s="332"/>
      <c r="K231" s="20"/>
    </row>
    <row r="232" spans="1:11" x14ac:dyDescent="0.25">
      <c r="A232" s="78"/>
      <c r="B232" s="655"/>
      <c r="C232" s="79"/>
      <c r="D232" s="80"/>
      <c r="E232" s="81"/>
      <c r="F232" s="81"/>
      <c r="G232" s="208"/>
      <c r="H232" s="209"/>
      <c r="I232" s="32"/>
      <c r="J232" s="332"/>
      <c r="K232" s="20"/>
    </row>
    <row r="233" spans="1:11" x14ac:dyDescent="0.25">
      <c r="A233" s="78"/>
      <c r="B233" s="655"/>
      <c r="C233" s="79"/>
      <c r="D233" s="80"/>
      <c r="E233" s="81"/>
      <c r="F233" s="81"/>
      <c r="G233" s="208"/>
      <c r="H233" s="209"/>
      <c r="I233" s="32"/>
      <c r="J233" s="332"/>
      <c r="K233" s="20"/>
    </row>
    <row r="234" spans="1:11" x14ac:dyDescent="0.25">
      <c r="A234" s="78"/>
      <c r="B234" s="655"/>
      <c r="C234" s="79"/>
      <c r="D234" s="80"/>
      <c r="E234" s="81"/>
      <c r="F234" s="81"/>
      <c r="G234" s="208"/>
      <c r="H234" s="209"/>
      <c r="I234" s="32"/>
      <c r="J234" s="332"/>
      <c r="K234" s="20"/>
    </row>
    <row r="235" spans="1:11" x14ac:dyDescent="0.25">
      <c r="A235" s="78"/>
      <c r="B235" s="655"/>
      <c r="C235" s="79"/>
      <c r="D235" s="80"/>
      <c r="E235" s="81"/>
      <c r="F235" s="81"/>
      <c r="G235" s="208"/>
      <c r="H235" s="209"/>
      <c r="I235" s="32"/>
      <c r="J235" s="332"/>
      <c r="K235" s="20"/>
    </row>
    <row r="236" spans="1:11" x14ac:dyDescent="0.25">
      <c r="A236" s="78"/>
      <c r="B236" s="655"/>
      <c r="C236" s="79"/>
      <c r="D236" s="80"/>
      <c r="E236" s="81"/>
      <c r="F236" s="81"/>
      <c r="G236" s="208"/>
      <c r="H236" s="209"/>
      <c r="I236" s="32"/>
      <c r="J236" s="332"/>
      <c r="K236" s="20"/>
    </row>
    <row r="237" spans="1:11" x14ac:dyDescent="0.25">
      <c r="A237" s="78"/>
      <c r="B237" s="655"/>
      <c r="C237" s="79"/>
      <c r="D237" s="80"/>
      <c r="E237" s="81"/>
      <c r="F237" s="81"/>
      <c r="G237" s="208"/>
      <c r="H237" s="209"/>
      <c r="I237" s="32"/>
      <c r="J237" s="332"/>
      <c r="K237" s="20"/>
    </row>
    <row r="238" spans="1:11" x14ac:dyDescent="0.25">
      <c r="A238" s="78"/>
      <c r="B238" s="655"/>
      <c r="C238" s="79"/>
      <c r="D238" s="80"/>
      <c r="E238" s="81"/>
      <c r="F238" s="81"/>
      <c r="G238" s="208"/>
      <c r="H238" s="209"/>
      <c r="I238" s="32"/>
      <c r="J238" s="332"/>
      <c r="K238" s="20"/>
    </row>
    <row r="239" spans="1:11" x14ac:dyDescent="0.25">
      <c r="A239" s="78"/>
      <c r="B239" s="655"/>
      <c r="C239" s="79"/>
      <c r="D239" s="80"/>
      <c r="E239" s="81"/>
      <c r="F239" s="81"/>
      <c r="G239" s="208"/>
      <c r="H239" s="209"/>
      <c r="I239" s="32"/>
      <c r="J239" s="332"/>
      <c r="K239" s="20"/>
    </row>
    <row r="240" spans="1:11" x14ac:dyDescent="0.25">
      <c r="A240" s="78"/>
      <c r="B240" s="655"/>
      <c r="C240" s="79"/>
      <c r="D240" s="80"/>
      <c r="E240" s="81"/>
      <c r="F240" s="81"/>
      <c r="G240" s="208"/>
      <c r="H240" s="209"/>
      <c r="I240" s="32"/>
      <c r="J240" s="332"/>
      <c r="K240" s="20"/>
    </row>
    <row r="241" spans="1:11" x14ac:dyDescent="0.25">
      <c r="A241" s="78"/>
      <c r="B241" s="655"/>
      <c r="C241" s="79"/>
      <c r="D241" s="80"/>
      <c r="E241" s="81"/>
      <c r="F241" s="81"/>
      <c r="G241" s="208"/>
      <c r="H241" s="209"/>
      <c r="I241" s="32"/>
      <c r="J241" s="332"/>
      <c r="K241" s="20"/>
    </row>
    <row r="242" spans="1:11" x14ac:dyDescent="0.25">
      <c r="A242" s="78"/>
      <c r="B242" s="655"/>
      <c r="C242" s="79"/>
      <c r="D242" s="80"/>
      <c r="E242" s="81"/>
      <c r="F242" s="81"/>
      <c r="G242" s="208"/>
      <c r="H242" s="209"/>
      <c r="I242" s="32"/>
      <c r="J242" s="332"/>
      <c r="K242" s="20"/>
    </row>
    <row r="243" spans="1:11" x14ac:dyDescent="0.25">
      <c r="A243" s="78"/>
      <c r="B243" s="655"/>
      <c r="C243" s="79"/>
      <c r="D243" s="80"/>
      <c r="E243" s="81"/>
      <c r="F243" s="81"/>
      <c r="G243" s="208"/>
      <c r="H243" s="209"/>
      <c r="I243" s="32"/>
      <c r="J243" s="332"/>
      <c r="K243" s="20"/>
    </row>
    <row r="244" spans="1:11" x14ac:dyDescent="0.25">
      <c r="A244" s="78"/>
      <c r="B244" s="655"/>
      <c r="C244" s="79"/>
      <c r="D244" s="80"/>
      <c r="E244" s="81"/>
      <c r="F244" s="81"/>
      <c r="G244" s="208"/>
      <c r="H244" s="209"/>
      <c r="I244" s="32"/>
      <c r="J244" s="332"/>
      <c r="K244" s="20"/>
    </row>
    <row r="245" spans="1:11" x14ac:dyDescent="0.25">
      <c r="A245" s="78"/>
      <c r="B245" s="655"/>
      <c r="C245" s="79"/>
      <c r="D245" s="80"/>
      <c r="E245" s="81"/>
      <c r="F245" s="81"/>
      <c r="G245" s="208"/>
      <c r="H245" s="209"/>
      <c r="I245" s="32"/>
      <c r="J245" s="332"/>
      <c r="K245" s="20"/>
    </row>
    <row r="246" spans="1:11" x14ac:dyDescent="0.25">
      <c r="A246" s="78"/>
      <c r="B246" s="655"/>
      <c r="C246" s="79"/>
      <c r="D246" s="80"/>
      <c r="E246" s="81"/>
      <c r="F246" s="81"/>
      <c r="G246" s="208"/>
      <c r="H246" s="209"/>
      <c r="I246" s="32"/>
      <c r="J246" s="332"/>
      <c r="K246" s="20"/>
    </row>
    <row r="247" spans="1:11" x14ac:dyDescent="0.25">
      <c r="A247" s="78"/>
      <c r="B247" s="655"/>
      <c r="C247" s="79"/>
      <c r="D247" s="80"/>
      <c r="E247" s="81"/>
      <c r="F247" s="81"/>
      <c r="G247" s="208"/>
      <c r="H247" s="209"/>
      <c r="I247" s="32"/>
      <c r="J247" s="332"/>
      <c r="K247" s="20"/>
    </row>
    <row r="248" spans="1:11" x14ac:dyDescent="0.25">
      <c r="A248" s="78"/>
      <c r="B248" s="655"/>
      <c r="C248" s="79"/>
      <c r="D248" s="80"/>
      <c r="E248" s="81"/>
      <c r="F248" s="81"/>
      <c r="G248" s="208"/>
      <c r="H248" s="209"/>
      <c r="I248" s="32"/>
      <c r="J248" s="332"/>
      <c r="K248" s="20"/>
    </row>
    <row r="249" spans="1:11" x14ac:dyDescent="0.25">
      <c r="A249" s="78"/>
      <c r="B249" s="655"/>
      <c r="C249" s="79"/>
      <c r="D249" s="80"/>
      <c r="E249" s="81"/>
      <c r="F249" s="81"/>
      <c r="G249" s="208"/>
      <c r="H249" s="209"/>
      <c r="I249" s="32"/>
      <c r="J249" s="332"/>
      <c r="K249" s="20"/>
    </row>
    <row r="250" spans="1:11" x14ac:dyDescent="0.25">
      <c r="A250" s="78"/>
      <c r="B250" s="655"/>
      <c r="C250" s="79"/>
      <c r="D250" s="80"/>
      <c r="E250" s="81"/>
      <c r="F250" s="81"/>
      <c r="G250" s="208"/>
      <c r="H250" s="209"/>
      <c r="I250" s="32"/>
      <c r="J250" s="332"/>
      <c r="K250" s="20"/>
    </row>
    <row r="251" spans="1:11" x14ac:dyDescent="0.25">
      <c r="A251" s="78"/>
      <c r="B251" s="655"/>
      <c r="C251" s="79"/>
      <c r="D251" s="80"/>
      <c r="E251" s="81"/>
      <c r="F251" s="81"/>
      <c r="G251" s="208"/>
      <c r="H251" s="209"/>
      <c r="I251" s="32"/>
      <c r="J251" s="332"/>
      <c r="K251" s="20"/>
    </row>
    <row r="252" spans="1:11" x14ac:dyDescent="0.25">
      <c r="A252" s="78"/>
      <c r="B252" s="655"/>
      <c r="C252" s="79"/>
      <c r="D252" s="80"/>
      <c r="E252" s="81"/>
      <c r="F252" s="81"/>
      <c r="G252" s="208"/>
      <c r="H252" s="209"/>
      <c r="I252" s="32"/>
      <c r="J252" s="332"/>
      <c r="K252" s="20"/>
    </row>
    <row r="253" spans="1:11" x14ac:dyDescent="0.25">
      <c r="A253" s="78"/>
      <c r="B253" s="655"/>
      <c r="C253" s="79"/>
      <c r="D253" s="80"/>
      <c r="E253" s="81"/>
      <c r="F253" s="81"/>
      <c r="G253" s="208"/>
      <c r="H253" s="209"/>
      <c r="I253" s="32"/>
      <c r="J253" s="332"/>
      <c r="K253" s="20"/>
    </row>
    <row r="254" spans="1:11" x14ac:dyDescent="0.25">
      <c r="A254" s="78"/>
      <c r="B254" s="655"/>
      <c r="C254" s="79"/>
      <c r="D254" s="80"/>
      <c r="E254" s="81"/>
      <c r="F254" s="81"/>
      <c r="G254" s="208"/>
      <c r="H254" s="209"/>
      <c r="I254" s="32"/>
      <c r="J254" s="332"/>
      <c r="K254" s="20"/>
    </row>
    <row r="255" spans="1:11" x14ac:dyDescent="0.25">
      <c r="A255" s="78"/>
      <c r="B255" s="655"/>
      <c r="C255" s="79"/>
      <c r="D255" s="80"/>
      <c r="E255" s="81"/>
      <c r="F255" s="81"/>
      <c r="G255" s="208"/>
      <c r="H255" s="209"/>
      <c r="I255" s="32"/>
      <c r="J255" s="332"/>
      <c r="K255" s="20"/>
    </row>
    <row r="256" spans="1:11" x14ac:dyDescent="0.25">
      <c r="A256" s="78"/>
      <c r="B256" s="655"/>
      <c r="C256" s="79"/>
      <c r="D256" s="80"/>
      <c r="E256" s="81"/>
      <c r="F256" s="81"/>
      <c r="G256" s="208"/>
      <c r="H256" s="209"/>
      <c r="I256" s="32"/>
      <c r="J256" s="332"/>
      <c r="K256" s="20"/>
    </row>
    <row r="257" spans="1:11" x14ac:dyDescent="0.25">
      <c r="A257" s="78"/>
      <c r="B257" s="655"/>
      <c r="C257" s="79"/>
      <c r="D257" s="80"/>
      <c r="E257" s="81"/>
      <c r="F257" s="81"/>
      <c r="G257" s="208"/>
      <c r="H257" s="209"/>
      <c r="I257" s="32"/>
      <c r="J257" s="332"/>
      <c r="K257" s="20"/>
    </row>
    <row r="258" spans="1:11" x14ac:dyDescent="0.25">
      <c r="A258" s="78"/>
      <c r="B258" s="655"/>
      <c r="C258" s="79"/>
      <c r="D258" s="80"/>
      <c r="E258" s="81"/>
      <c r="F258" s="81"/>
      <c r="G258" s="208"/>
      <c r="H258" s="209"/>
      <c r="I258" s="32"/>
      <c r="J258" s="332"/>
      <c r="K258" s="20"/>
    </row>
    <row r="259" spans="1:11" x14ac:dyDescent="0.25">
      <c r="A259" s="78"/>
      <c r="B259" s="655"/>
      <c r="C259" s="79"/>
      <c r="D259" s="80"/>
      <c r="E259" s="81"/>
      <c r="F259" s="81"/>
      <c r="G259" s="208"/>
      <c r="H259" s="209"/>
      <c r="I259" s="32"/>
      <c r="J259" s="332"/>
      <c r="K259" s="20"/>
    </row>
    <row r="260" spans="1:11" x14ac:dyDescent="0.25">
      <c r="A260" s="78"/>
      <c r="B260" s="655"/>
      <c r="C260" s="79"/>
      <c r="D260" s="80"/>
      <c r="E260" s="81"/>
      <c r="F260" s="81"/>
      <c r="G260" s="208"/>
      <c r="H260" s="209"/>
      <c r="I260" s="32"/>
      <c r="J260" s="332"/>
      <c r="K260" s="20"/>
    </row>
    <row r="261" spans="1:11" x14ac:dyDescent="0.25">
      <c r="A261" s="78"/>
      <c r="B261" s="655"/>
      <c r="C261" s="79"/>
      <c r="D261" s="80"/>
      <c r="E261" s="81"/>
      <c r="F261" s="81"/>
      <c r="G261" s="208"/>
      <c r="H261" s="209"/>
      <c r="I261" s="32"/>
      <c r="J261" s="332"/>
      <c r="K261" s="20"/>
    </row>
    <row r="262" spans="1:11" x14ac:dyDescent="0.25">
      <c r="A262" s="78"/>
      <c r="B262" s="655"/>
      <c r="C262" s="79"/>
      <c r="D262" s="80"/>
      <c r="E262" s="81"/>
      <c r="F262" s="81"/>
      <c r="G262" s="208"/>
      <c r="H262" s="209"/>
      <c r="I262" s="32"/>
      <c r="J262" s="332"/>
      <c r="K262" s="20"/>
    </row>
    <row r="263" spans="1:11" x14ac:dyDescent="0.25">
      <c r="A263" s="78"/>
      <c r="B263" s="655"/>
      <c r="C263" s="79"/>
      <c r="D263" s="80"/>
      <c r="E263" s="81"/>
      <c r="F263" s="81"/>
      <c r="G263" s="208"/>
      <c r="H263" s="209"/>
      <c r="I263" s="32"/>
      <c r="J263" s="332"/>
      <c r="K263" s="20"/>
    </row>
    <row r="264" spans="1:11" x14ac:dyDescent="0.25">
      <c r="A264" s="78"/>
      <c r="B264" s="655"/>
      <c r="C264" s="79"/>
      <c r="D264" s="80"/>
      <c r="E264" s="81"/>
      <c r="F264" s="81"/>
      <c r="G264" s="208"/>
      <c r="H264" s="209"/>
      <c r="I264" s="32"/>
      <c r="J264" s="332"/>
      <c r="K264" s="20"/>
    </row>
    <row r="265" spans="1:11" x14ac:dyDescent="0.25">
      <c r="A265" s="78"/>
      <c r="B265" s="655"/>
      <c r="C265" s="79"/>
      <c r="D265" s="80"/>
      <c r="E265" s="81"/>
      <c r="F265" s="81"/>
      <c r="G265" s="208"/>
      <c r="H265" s="209"/>
      <c r="I265" s="32"/>
      <c r="J265" s="332"/>
      <c r="K265" s="20"/>
    </row>
    <row r="266" spans="1:11" x14ac:dyDescent="0.25">
      <c r="A266" s="78"/>
      <c r="B266" s="655"/>
      <c r="C266" s="79"/>
      <c r="D266" s="80"/>
      <c r="E266" s="81"/>
      <c r="F266" s="81"/>
      <c r="G266" s="208"/>
      <c r="H266" s="209"/>
      <c r="I266" s="32"/>
      <c r="J266" s="332"/>
      <c r="K266" s="20"/>
    </row>
    <row r="267" spans="1:11" x14ac:dyDescent="0.25">
      <c r="A267" s="78"/>
      <c r="B267" s="655"/>
      <c r="C267" s="79"/>
      <c r="D267" s="80"/>
      <c r="E267" s="81"/>
      <c r="F267" s="81"/>
      <c r="G267" s="208"/>
      <c r="H267" s="209"/>
      <c r="I267" s="32"/>
      <c r="J267" s="332"/>
      <c r="K267" s="20"/>
    </row>
    <row r="268" spans="1:11" x14ac:dyDescent="0.25">
      <c r="A268" s="78"/>
      <c r="B268" s="655"/>
      <c r="C268" s="79"/>
      <c r="D268" s="80"/>
      <c r="E268" s="81"/>
      <c r="F268" s="81"/>
      <c r="G268" s="208"/>
      <c r="H268" s="209"/>
      <c r="I268" s="32"/>
      <c r="J268" s="332"/>
      <c r="K268" s="20"/>
    </row>
    <row r="269" spans="1:11" x14ac:dyDescent="0.25">
      <c r="A269" s="78"/>
      <c r="B269" s="655"/>
      <c r="C269" s="79"/>
      <c r="D269" s="80"/>
      <c r="E269" s="81"/>
      <c r="F269" s="81"/>
      <c r="G269" s="208"/>
      <c r="H269" s="209"/>
      <c r="I269" s="32"/>
      <c r="J269" s="332"/>
      <c r="K269" s="20"/>
    </row>
    <row r="270" spans="1:11" x14ac:dyDescent="0.25">
      <c r="A270" s="78"/>
      <c r="B270" s="655"/>
      <c r="C270" s="79"/>
      <c r="D270" s="80"/>
      <c r="E270" s="81"/>
      <c r="F270" s="81"/>
      <c r="G270" s="208"/>
      <c r="H270" s="209"/>
      <c r="I270" s="32"/>
      <c r="J270" s="332"/>
      <c r="K270" s="20"/>
    </row>
    <row r="271" spans="1:11" x14ac:dyDescent="0.25">
      <c r="A271" s="78"/>
      <c r="B271" s="655"/>
      <c r="C271" s="79"/>
      <c r="D271" s="80"/>
      <c r="E271" s="81"/>
      <c r="F271" s="81"/>
      <c r="G271" s="208"/>
      <c r="H271" s="209"/>
      <c r="I271" s="32"/>
      <c r="J271" s="332"/>
      <c r="K271" s="20"/>
    </row>
    <row r="272" spans="1:11" x14ac:dyDescent="0.25">
      <c r="A272" s="78"/>
      <c r="B272" s="655"/>
      <c r="C272" s="79"/>
      <c r="D272" s="80"/>
      <c r="E272" s="81"/>
      <c r="F272" s="81"/>
      <c r="G272" s="208"/>
      <c r="H272" s="209"/>
      <c r="I272" s="32"/>
      <c r="J272" s="332"/>
      <c r="K272" s="20"/>
    </row>
    <row r="273" spans="1:11" x14ac:dyDescent="0.25">
      <c r="A273" s="78"/>
      <c r="B273" s="655"/>
      <c r="C273" s="79"/>
      <c r="D273" s="80"/>
      <c r="E273" s="81"/>
      <c r="F273" s="81"/>
      <c r="G273" s="208"/>
      <c r="H273" s="209"/>
      <c r="I273" s="32"/>
      <c r="J273" s="332"/>
      <c r="K273" s="20"/>
    </row>
    <row r="274" spans="1:11" x14ac:dyDescent="0.25">
      <c r="A274" s="78"/>
      <c r="B274" s="655"/>
      <c r="C274" s="79"/>
      <c r="D274" s="80"/>
      <c r="E274" s="81"/>
      <c r="F274" s="81"/>
      <c r="G274" s="208"/>
      <c r="H274" s="209"/>
      <c r="I274" s="32"/>
      <c r="J274" s="332"/>
      <c r="K274" s="20"/>
    </row>
    <row r="275" spans="1:11" x14ac:dyDescent="0.25">
      <c r="A275" s="78"/>
      <c r="B275" s="655"/>
      <c r="C275" s="79"/>
      <c r="D275" s="80"/>
      <c r="E275" s="81"/>
      <c r="F275" s="81"/>
      <c r="G275" s="208"/>
      <c r="H275" s="209"/>
      <c r="I275" s="32"/>
      <c r="J275" s="332"/>
      <c r="K275" s="20"/>
    </row>
    <row r="276" spans="1:11" x14ac:dyDescent="0.25">
      <c r="A276" s="78"/>
      <c r="B276" s="655"/>
      <c r="C276" s="79"/>
      <c r="D276" s="80"/>
      <c r="E276" s="81"/>
      <c r="F276" s="81"/>
      <c r="G276" s="208"/>
      <c r="H276" s="209"/>
      <c r="I276" s="32"/>
      <c r="J276" s="332"/>
      <c r="K276" s="20"/>
    </row>
    <row r="277" spans="1:11" x14ac:dyDescent="0.25">
      <c r="A277" s="78"/>
      <c r="B277" s="655"/>
      <c r="C277" s="79"/>
      <c r="D277" s="80"/>
      <c r="E277" s="81"/>
      <c r="F277" s="81"/>
      <c r="G277" s="208"/>
      <c r="H277" s="209"/>
      <c r="I277" s="32"/>
      <c r="J277" s="332"/>
      <c r="K277" s="20"/>
    </row>
    <row r="278" spans="1:11" x14ac:dyDescent="0.25">
      <c r="A278" s="78"/>
      <c r="B278" s="655"/>
      <c r="C278" s="79"/>
      <c r="D278" s="80"/>
      <c r="E278" s="81"/>
      <c r="F278" s="81"/>
      <c r="G278" s="208"/>
      <c r="H278" s="209"/>
      <c r="I278" s="32"/>
      <c r="J278" s="332"/>
      <c r="K278" s="20"/>
    </row>
    <row r="279" spans="1:11" x14ac:dyDescent="0.25">
      <c r="A279" s="78"/>
      <c r="B279" s="655"/>
      <c r="C279" s="79"/>
      <c r="D279" s="80"/>
      <c r="E279" s="81"/>
      <c r="F279" s="81"/>
      <c r="G279" s="208"/>
      <c r="H279" s="209"/>
      <c r="I279" s="32"/>
      <c r="J279" s="332"/>
      <c r="K279" s="20"/>
    </row>
    <row r="280" spans="1:11" x14ac:dyDescent="0.25">
      <c r="A280" s="78"/>
      <c r="B280" s="655"/>
      <c r="C280" s="79"/>
      <c r="D280" s="80"/>
      <c r="E280" s="81"/>
      <c r="F280" s="81"/>
      <c r="G280" s="208"/>
      <c r="H280" s="209"/>
      <c r="I280" s="32"/>
      <c r="J280" s="332"/>
      <c r="K280" s="20"/>
    </row>
    <row r="281" spans="1:11" x14ac:dyDescent="0.25">
      <c r="A281" s="78"/>
      <c r="B281" s="655"/>
      <c r="C281" s="79"/>
      <c r="D281" s="80"/>
      <c r="E281" s="81"/>
      <c r="F281" s="81"/>
      <c r="G281" s="208"/>
      <c r="H281" s="209"/>
      <c r="I281" s="32"/>
      <c r="J281" s="332"/>
      <c r="K281" s="20"/>
    </row>
    <row r="282" spans="1:11" x14ac:dyDescent="0.25">
      <c r="A282" s="78"/>
      <c r="B282" s="655"/>
      <c r="C282" s="79"/>
      <c r="D282" s="80"/>
      <c r="E282" s="81"/>
      <c r="F282" s="81"/>
      <c r="G282" s="208"/>
      <c r="H282" s="209"/>
      <c r="I282" s="32"/>
      <c r="J282" s="332"/>
      <c r="K282" s="20"/>
    </row>
    <row r="283" spans="1:11" x14ac:dyDescent="0.25">
      <c r="A283" s="78"/>
      <c r="B283" s="655"/>
      <c r="C283" s="79"/>
      <c r="D283" s="80"/>
      <c r="E283" s="81"/>
      <c r="F283" s="81"/>
      <c r="G283" s="208"/>
      <c r="H283" s="209"/>
      <c r="I283" s="32"/>
      <c r="J283" s="332"/>
      <c r="K283" s="20"/>
    </row>
    <row r="284" spans="1:11" x14ac:dyDescent="0.25">
      <c r="A284" s="78"/>
      <c r="B284" s="655"/>
      <c r="C284" s="79"/>
      <c r="D284" s="80"/>
      <c r="E284" s="81"/>
      <c r="F284" s="81"/>
      <c r="G284" s="208"/>
      <c r="H284" s="209"/>
      <c r="I284" s="32"/>
      <c r="J284" s="332"/>
      <c r="K284" s="20"/>
    </row>
    <row r="285" spans="1:11" x14ac:dyDescent="0.25">
      <c r="A285" s="78"/>
      <c r="B285" s="655"/>
      <c r="C285" s="79"/>
      <c r="D285" s="80"/>
      <c r="E285" s="81"/>
      <c r="F285" s="81"/>
      <c r="G285" s="208"/>
      <c r="H285" s="209"/>
      <c r="I285" s="32"/>
      <c r="J285" s="332"/>
      <c r="K285" s="20"/>
    </row>
    <row r="286" spans="1:11" x14ac:dyDescent="0.25">
      <c r="A286" s="78"/>
      <c r="B286" s="655"/>
      <c r="C286" s="79"/>
      <c r="D286" s="80"/>
      <c r="E286" s="81"/>
      <c r="F286" s="81"/>
      <c r="G286" s="208"/>
      <c r="H286" s="209"/>
      <c r="I286" s="32"/>
      <c r="J286" s="332"/>
      <c r="K286" s="20"/>
    </row>
    <row r="287" spans="1:11" x14ac:dyDescent="0.25">
      <c r="A287" s="78"/>
      <c r="B287" s="655"/>
      <c r="C287" s="79"/>
      <c r="D287" s="80"/>
      <c r="E287" s="81"/>
      <c r="F287" s="81"/>
      <c r="G287" s="208"/>
      <c r="H287" s="209"/>
      <c r="I287" s="32"/>
      <c r="J287" s="332"/>
      <c r="K287" s="20"/>
    </row>
    <row r="288" spans="1:11" x14ac:dyDescent="0.25">
      <c r="A288" s="78"/>
      <c r="B288" s="655"/>
      <c r="C288" s="79"/>
      <c r="D288" s="80"/>
      <c r="E288" s="81"/>
      <c r="F288" s="81"/>
      <c r="G288" s="208"/>
      <c r="H288" s="209"/>
      <c r="I288" s="32"/>
      <c r="J288" s="332"/>
      <c r="K288" s="20"/>
    </row>
    <row r="289" spans="1:11" x14ac:dyDescent="0.25">
      <c r="A289" s="78"/>
      <c r="B289" s="655"/>
      <c r="C289" s="79"/>
      <c r="D289" s="80"/>
      <c r="E289" s="81"/>
      <c r="F289" s="81"/>
      <c r="G289" s="208"/>
      <c r="H289" s="209"/>
      <c r="I289" s="32"/>
      <c r="J289" s="332"/>
      <c r="K289" s="20"/>
    </row>
    <row r="290" spans="1:11" x14ac:dyDescent="0.25">
      <c r="A290" s="78"/>
      <c r="B290" s="655"/>
      <c r="C290" s="79"/>
      <c r="D290" s="80"/>
      <c r="E290" s="81"/>
      <c r="F290" s="81"/>
      <c r="G290" s="208"/>
      <c r="H290" s="209"/>
      <c r="I290" s="32"/>
      <c r="J290" s="332"/>
      <c r="K290" s="20"/>
    </row>
    <row r="291" spans="1:11" x14ac:dyDescent="0.25">
      <c r="A291" s="78"/>
      <c r="B291" s="655"/>
      <c r="C291" s="79"/>
      <c r="D291" s="80"/>
      <c r="E291" s="81"/>
      <c r="F291" s="81"/>
      <c r="G291" s="208"/>
      <c r="H291" s="209"/>
      <c r="I291" s="32"/>
      <c r="J291" s="332"/>
      <c r="K291" s="20"/>
    </row>
    <row r="292" spans="1:11" x14ac:dyDescent="0.25">
      <c r="A292" s="78"/>
      <c r="B292" s="655"/>
      <c r="C292" s="79"/>
      <c r="D292" s="80"/>
      <c r="E292" s="81"/>
      <c r="F292" s="81"/>
      <c r="G292" s="208"/>
      <c r="H292" s="209"/>
      <c r="I292" s="32"/>
      <c r="J292" s="332"/>
      <c r="K292" s="20"/>
    </row>
    <row r="293" spans="1:11" x14ac:dyDescent="0.25">
      <c r="A293" s="78"/>
      <c r="B293" s="655"/>
      <c r="C293" s="79"/>
      <c r="D293" s="80"/>
      <c r="E293" s="81"/>
      <c r="F293" s="81"/>
      <c r="G293" s="208"/>
      <c r="H293" s="209"/>
      <c r="I293" s="32"/>
      <c r="J293" s="332"/>
      <c r="K293" s="20"/>
    </row>
    <row r="294" spans="1:11" x14ac:dyDescent="0.25">
      <c r="A294" s="78"/>
      <c r="B294" s="655"/>
      <c r="C294" s="79"/>
      <c r="D294" s="80"/>
      <c r="E294" s="81"/>
      <c r="F294" s="81"/>
      <c r="G294" s="208"/>
      <c r="H294" s="209"/>
      <c r="I294" s="32"/>
      <c r="J294" s="332"/>
      <c r="K294" s="20"/>
    </row>
    <row r="295" spans="1:11" x14ac:dyDescent="0.25">
      <c r="A295" s="78"/>
      <c r="B295" s="655"/>
      <c r="C295" s="79"/>
      <c r="D295" s="80"/>
      <c r="E295" s="81"/>
      <c r="F295" s="81"/>
      <c r="G295" s="208"/>
      <c r="H295" s="209"/>
      <c r="I295" s="32"/>
      <c r="J295" s="332"/>
      <c r="K295" s="20"/>
    </row>
    <row r="296" spans="1:11" x14ac:dyDescent="0.25">
      <c r="A296" s="78"/>
      <c r="B296" s="655"/>
      <c r="C296" s="79"/>
      <c r="D296" s="80"/>
      <c r="E296" s="81"/>
      <c r="F296" s="81"/>
      <c r="G296" s="208"/>
      <c r="H296" s="209"/>
      <c r="I296" s="32"/>
      <c r="J296" s="332"/>
      <c r="K296" s="20"/>
    </row>
    <row r="297" spans="1:11" x14ac:dyDescent="0.25">
      <c r="A297" s="78"/>
      <c r="B297" s="655"/>
      <c r="C297" s="79"/>
      <c r="D297" s="80"/>
      <c r="E297" s="81"/>
      <c r="F297" s="81"/>
      <c r="G297" s="208"/>
      <c r="H297" s="209"/>
      <c r="I297" s="32"/>
      <c r="J297" s="332"/>
      <c r="K297" s="20"/>
    </row>
    <row r="298" spans="1:11" x14ac:dyDescent="0.25">
      <c r="A298" s="78"/>
      <c r="B298" s="655"/>
      <c r="C298" s="79"/>
      <c r="D298" s="80"/>
      <c r="E298" s="81"/>
      <c r="F298" s="81"/>
      <c r="G298" s="208"/>
      <c r="H298" s="209"/>
      <c r="I298" s="32"/>
      <c r="J298" s="332"/>
      <c r="K298" s="20"/>
    </row>
    <row r="299" spans="1:11" x14ac:dyDescent="0.25">
      <c r="A299" s="78"/>
      <c r="B299" s="655"/>
      <c r="C299" s="79"/>
      <c r="D299" s="80"/>
      <c r="E299" s="81"/>
      <c r="F299" s="81"/>
      <c r="G299" s="208"/>
      <c r="H299" s="209"/>
      <c r="I299" s="32"/>
      <c r="J299" s="332"/>
      <c r="K299" s="20"/>
    </row>
    <row r="300" spans="1:11" x14ac:dyDescent="0.25">
      <c r="A300" s="78"/>
      <c r="B300" s="655"/>
      <c r="C300" s="79"/>
      <c r="D300" s="80"/>
      <c r="E300" s="81"/>
      <c r="F300" s="81"/>
      <c r="G300" s="208"/>
      <c r="H300" s="209"/>
      <c r="I300" s="32"/>
      <c r="J300" s="332"/>
      <c r="K300" s="20"/>
    </row>
    <row r="301" spans="1:11" x14ac:dyDescent="0.25">
      <c r="A301" s="78"/>
      <c r="B301" s="655"/>
      <c r="C301" s="79"/>
      <c r="D301" s="80"/>
      <c r="E301" s="81"/>
      <c r="F301" s="81"/>
      <c r="G301" s="208"/>
      <c r="H301" s="209"/>
      <c r="I301" s="32"/>
      <c r="J301" s="332"/>
      <c r="K301" s="20"/>
    </row>
    <row r="302" spans="1:11" x14ac:dyDescent="0.25">
      <c r="A302" s="78"/>
      <c r="B302" s="655"/>
      <c r="C302" s="79"/>
      <c r="D302" s="80"/>
      <c r="E302" s="81"/>
      <c r="F302" s="81"/>
      <c r="G302" s="208"/>
      <c r="H302" s="209"/>
      <c r="I302" s="32"/>
      <c r="J302" s="332"/>
      <c r="K302" s="20"/>
    </row>
    <row r="303" spans="1:11" x14ac:dyDescent="0.25">
      <c r="A303" s="78"/>
      <c r="B303" s="655"/>
      <c r="C303" s="79"/>
      <c r="D303" s="80"/>
      <c r="E303" s="81"/>
      <c r="F303" s="81"/>
      <c r="G303" s="208"/>
      <c r="H303" s="209"/>
      <c r="I303" s="32"/>
      <c r="J303" s="332"/>
      <c r="K303" s="20"/>
    </row>
    <row r="304" spans="1:11" x14ac:dyDescent="0.25">
      <c r="A304" s="78"/>
      <c r="B304" s="655"/>
      <c r="C304" s="79"/>
      <c r="D304" s="80"/>
      <c r="E304" s="81"/>
      <c r="F304" s="81"/>
      <c r="G304" s="208"/>
      <c r="H304" s="209"/>
      <c r="I304" s="32"/>
      <c r="J304" s="332"/>
      <c r="K304" s="20"/>
    </row>
    <row r="305" spans="1:11" x14ac:dyDescent="0.25">
      <c r="A305" s="78"/>
      <c r="B305" s="655"/>
      <c r="C305" s="79"/>
      <c r="D305" s="80"/>
      <c r="E305" s="81"/>
      <c r="F305" s="81"/>
      <c r="G305" s="208"/>
      <c r="H305" s="209"/>
      <c r="I305" s="32"/>
      <c r="J305" s="332"/>
      <c r="K305" s="20"/>
    </row>
    <row r="306" spans="1:11" x14ac:dyDescent="0.25">
      <c r="A306" s="78"/>
      <c r="B306" s="655"/>
      <c r="C306" s="79"/>
      <c r="D306" s="80"/>
      <c r="E306" s="81"/>
      <c r="F306" s="81"/>
      <c r="G306" s="208"/>
      <c r="H306" s="209"/>
      <c r="I306" s="32"/>
      <c r="J306" s="332"/>
      <c r="K306" s="20"/>
    </row>
    <row r="307" spans="1:11" x14ac:dyDescent="0.25">
      <c r="A307" s="78"/>
      <c r="B307" s="655"/>
      <c r="C307" s="79"/>
      <c r="D307" s="80"/>
      <c r="E307" s="81"/>
      <c r="F307" s="81"/>
      <c r="G307" s="208"/>
      <c r="H307" s="209"/>
      <c r="I307" s="32"/>
      <c r="J307" s="332"/>
      <c r="K307" s="20"/>
    </row>
    <row r="308" spans="1:11" x14ac:dyDescent="0.25">
      <c r="A308" s="78"/>
      <c r="B308" s="655"/>
      <c r="C308" s="79"/>
      <c r="D308" s="80"/>
      <c r="E308" s="81"/>
      <c r="F308" s="81"/>
      <c r="G308" s="208"/>
      <c r="H308" s="209"/>
      <c r="I308" s="32"/>
      <c r="J308" s="332"/>
      <c r="K308" s="20"/>
    </row>
    <row r="309" spans="1:11" x14ac:dyDescent="0.25">
      <c r="A309" s="78"/>
      <c r="B309" s="655"/>
      <c r="C309" s="79"/>
      <c r="D309" s="80"/>
      <c r="E309" s="81"/>
      <c r="F309" s="81"/>
      <c r="G309" s="208"/>
      <c r="H309" s="209"/>
      <c r="I309" s="32"/>
      <c r="J309" s="332"/>
      <c r="K309" s="20"/>
    </row>
    <row r="310" spans="1:11" x14ac:dyDescent="0.25">
      <c r="A310" s="78"/>
      <c r="B310" s="655"/>
      <c r="C310" s="79"/>
      <c r="D310" s="80"/>
      <c r="E310" s="81"/>
      <c r="F310" s="81"/>
      <c r="G310" s="208"/>
      <c r="H310" s="209"/>
      <c r="I310" s="32"/>
      <c r="J310" s="332"/>
      <c r="K310" s="20"/>
    </row>
    <row r="311" spans="1:11" x14ac:dyDescent="0.25">
      <c r="A311" s="78"/>
      <c r="B311" s="655"/>
      <c r="C311" s="79"/>
      <c r="D311" s="80"/>
      <c r="E311" s="81"/>
      <c r="F311" s="81"/>
      <c r="G311" s="208"/>
      <c r="H311" s="209"/>
      <c r="I311" s="32"/>
      <c r="J311" s="332"/>
      <c r="K311" s="20"/>
    </row>
    <row r="312" spans="1:11" x14ac:dyDescent="0.25">
      <c r="A312" s="78"/>
      <c r="B312" s="655"/>
      <c r="C312" s="79"/>
      <c r="D312" s="80"/>
      <c r="E312" s="81"/>
      <c r="F312" s="81"/>
      <c r="G312" s="208"/>
      <c r="H312" s="209"/>
      <c r="I312" s="32"/>
      <c r="J312" s="332"/>
      <c r="K312" s="20"/>
    </row>
    <row r="313" spans="1:11" x14ac:dyDescent="0.25">
      <c r="A313" s="78"/>
      <c r="B313" s="655"/>
      <c r="C313" s="79"/>
      <c r="D313" s="80"/>
      <c r="E313" s="81"/>
      <c r="F313" s="81"/>
      <c r="G313" s="208"/>
      <c r="H313" s="209"/>
      <c r="I313" s="32"/>
      <c r="J313" s="332"/>
      <c r="K313" s="20"/>
    </row>
    <row r="314" spans="1:11" x14ac:dyDescent="0.25">
      <c r="A314" s="78"/>
      <c r="B314" s="655"/>
      <c r="C314" s="79"/>
      <c r="D314" s="80"/>
      <c r="E314" s="81"/>
      <c r="F314" s="81"/>
      <c r="G314" s="208"/>
      <c r="H314" s="209"/>
      <c r="I314" s="32"/>
      <c r="J314" s="332"/>
      <c r="K314" s="20"/>
    </row>
    <row r="315" spans="1:11" x14ac:dyDescent="0.25">
      <c r="A315" s="78"/>
      <c r="B315" s="655"/>
      <c r="C315" s="79"/>
      <c r="D315" s="80"/>
      <c r="E315" s="81"/>
      <c r="F315" s="81"/>
      <c r="G315" s="208"/>
      <c r="H315" s="209"/>
      <c r="I315" s="32"/>
      <c r="J315" s="332"/>
      <c r="K315" s="20"/>
    </row>
    <row r="316" spans="1:11" x14ac:dyDescent="0.25">
      <c r="A316" s="78"/>
      <c r="B316" s="655"/>
      <c r="C316" s="79"/>
      <c r="D316" s="80"/>
      <c r="E316" s="81"/>
      <c r="F316" s="81"/>
      <c r="G316" s="208"/>
      <c r="H316" s="209"/>
      <c r="I316" s="32"/>
      <c r="J316" s="332"/>
      <c r="K316" s="20"/>
    </row>
    <row r="317" spans="1:11" x14ac:dyDescent="0.25">
      <c r="A317" s="78"/>
      <c r="B317" s="655"/>
      <c r="C317" s="79"/>
      <c r="D317" s="80"/>
      <c r="E317" s="81"/>
      <c r="F317" s="81"/>
      <c r="G317" s="208"/>
      <c r="H317" s="209"/>
      <c r="I317" s="32"/>
      <c r="J317" s="332"/>
      <c r="K317" s="20"/>
    </row>
    <row r="318" spans="1:11" x14ac:dyDescent="0.25">
      <c r="A318" s="78"/>
      <c r="B318" s="655"/>
      <c r="C318" s="79"/>
      <c r="D318" s="80"/>
      <c r="E318" s="81"/>
      <c r="F318" s="81"/>
      <c r="G318" s="208"/>
      <c r="H318" s="209"/>
      <c r="I318" s="32"/>
      <c r="J318" s="332"/>
      <c r="K318" s="20"/>
    </row>
    <row r="319" spans="1:11" x14ac:dyDescent="0.25">
      <c r="A319" s="78"/>
      <c r="B319" s="655"/>
      <c r="C319" s="79"/>
      <c r="D319" s="80"/>
      <c r="E319" s="81"/>
      <c r="F319" s="81"/>
      <c r="G319" s="208"/>
      <c r="H319" s="209"/>
      <c r="I319" s="32"/>
      <c r="J319" s="332"/>
      <c r="K319" s="20"/>
    </row>
    <row r="320" spans="1:11" x14ac:dyDescent="0.25">
      <c r="A320" s="78"/>
      <c r="B320" s="655"/>
      <c r="C320" s="79"/>
      <c r="D320" s="80"/>
      <c r="E320" s="81"/>
      <c r="F320" s="81"/>
      <c r="G320" s="208"/>
      <c r="H320" s="209"/>
      <c r="I320" s="32"/>
      <c r="J320" s="332"/>
      <c r="K320" s="20"/>
    </row>
    <row r="321" spans="1:11" x14ac:dyDescent="0.25">
      <c r="A321" s="78"/>
      <c r="B321" s="655"/>
      <c r="C321" s="79"/>
      <c r="D321" s="80"/>
      <c r="E321" s="81"/>
      <c r="F321" s="81"/>
      <c r="G321" s="208"/>
      <c r="H321" s="209"/>
      <c r="I321" s="32"/>
      <c r="J321" s="332"/>
      <c r="K321" s="20"/>
    </row>
    <row r="322" spans="1:11" x14ac:dyDescent="0.25">
      <c r="A322" s="78"/>
      <c r="B322" s="655"/>
      <c r="C322" s="79"/>
      <c r="D322" s="80"/>
      <c r="E322" s="81"/>
      <c r="F322" s="81"/>
      <c r="G322" s="208"/>
      <c r="H322" s="209"/>
      <c r="I322" s="32"/>
      <c r="J322" s="332"/>
      <c r="K322" s="20"/>
    </row>
    <row r="323" spans="1:11" x14ac:dyDescent="0.25">
      <c r="A323" s="78"/>
      <c r="B323" s="655"/>
      <c r="C323" s="79"/>
      <c r="D323" s="80"/>
      <c r="E323" s="81"/>
      <c r="F323" s="81"/>
      <c r="G323" s="208"/>
      <c r="H323" s="209"/>
      <c r="I323" s="32"/>
      <c r="J323" s="332"/>
      <c r="K323" s="20"/>
    </row>
    <row r="324" spans="1:11" x14ac:dyDescent="0.25">
      <c r="A324" s="78"/>
      <c r="B324" s="655"/>
      <c r="C324" s="79"/>
      <c r="D324" s="80"/>
      <c r="E324" s="81"/>
      <c r="F324" s="81"/>
      <c r="G324" s="208"/>
      <c r="H324" s="209"/>
      <c r="I324" s="32"/>
      <c r="J324" s="332"/>
      <c r="K324" s="20"/>
    </row>
    <row r="325" spans="1:11" x14ac:dyDescent="0.25">
      <c r="A325" s="78"/>
      <c r="B325" s="655"/>
      <c r="C325" s="79"/>
      <c r="D325" s="80"/>
      <c r="E325" s="81"/>
      <c r="F325" s="81"/>
      <c r="G325" s="208"/>
      <c r="H325" s="209"/>
      <c r="I325" s="32"/>
      <c r="J325" s="332"/>
      <c r="K325" s="20"/>
    </row>
    <row r="326" spans="1:11" x14ac:dyDescent="0.25">
      <c r="A326" s="78"/>
      <c r="B326" s="655"/>
      <c r="C326" s="79"/>
      <c r="D326" s="80"/>
      <c r="E326" s="81"/>
      <c r="F326" s="81"/>
      <c r="G326" s="208"/>
      <c r="H326" s="209"/>
      <c r="I326" s="32"/>
      <c r="J326" s="332"/>
      <c r="K326" s="20"/>
    </row>
    <row r="327" spans="1:11" x14ac:dyDescent="0.25">
      <c r="A327" s="78"/>
      <c r="B327" s="655"/>
      <c r="C327" s="79"/>
      <c r="D327" s="80"/>
      <c r="E327" s="81"/>
      <c r="F327" s="81"/>
      <c r="G327" s="208"/>
      <c r="H327" s="209"/>
      <c r="I327" s="32"/>
      <c r="J327" s="332"/>
      <c r="K327" s="20"/>
    </row>
    <row r="328" spans="1:11" x14ac:dyDescent="0.25">
      <c r="A328" s="78"/>
      <c r="B328" s="655"/>
      <c r="C328" s="79"/>
      <c r="D328" s="80"/>
      <c r="E328" s="81"/>
      <c r="F328" s="81"/>
      <c r="G328" s="208"/>
      <c r="H328" s="209"/>
      <c r="I328" s="32"/>
      <c r="J328" s="332"/>
      <c r="K328" s="20"/>
    </row>
    <row r="329" spans="1:11" x14ac:dyDescent="0.25">
      <c r="A329" s="78"/>
      <c r="B329" s="655"/>
      <c r="C329" s="79"/>
      <c r="D329" s="80"/>
      <c r="E329" s="81"/>
      <c r="F329" s="81"/>
      <c r="G329" s="208"/>
      <c r="H329" s="209"/>
      <c r="I329" s="32"/>
      <c r="J329" s="332"/>
      <c r="K329" s="20"/>
    </row>
    <row r="330" spans="1:11" x14ac:dyDescent="0.25">
      <c r="A330" s="78"/>
      <c r="B330" s="655"/>
      <c r="C330" s="79"/>
      <c r="D330" s="80"/>
      <c r="E330" s="81"/>
      <c r="F330" s="81"/>
      <c r="G330" s="208"/>
      <c r="H330" s="209"/>
      <c r="I330" s="32"/>
      <c r="J330" s="332"/>
      <c r="K330" s="20"/>
    </row>
    <row r="331" spans="1:11" x14ac:dyDescent="0.25">
      <c r="A331" s="78"/>
      <c r="B331" s="655"/>
      <c r="C331" s="79"/>
      <c r="D331" s="80"/>
      <c r="E331" s="81"/>
      <c r="F331" s="81"/>
      <c r="G331" s="208"/>
      <c r="H331" s="209"/>
      <c r="I331" s="32"/>
      <c r="J331" s="332"/>
      <c r="K331" s="20"/>
    </row>
    <row r="332" spans="1:11" x14ac:dyDescent="0.25">
      <c r="A332" s="78"/>
      <c r="B332" s="655"/>
      <c r="C332" s="79"/>
      <c r="D332" s="80"/>
      <c r="E332" s="81"/>
      <c r="F332" s="81"/>
      <c r="G332" s="208"/>
      <c r="H332" s="209"/>
      <c r="I332" s="32"/>
      <c r="J332" s="332"/>
      <c r="K332" s="20"/>
    </row>
    <row r="333" spans="1:11" x14ac:dyDescent="0.25">
      <c r="A333" s="78"/>
      <c r="B333" s="655"/>
      <c r="C333" s="79"/>
      <c r="D333" s="80"/>
      <c r="E333" s="81"/>
      <c r="F333" s="81"/>
      <c r="G333" s="208"/>
      <c r="H333" s="209"/>
      <c r="I333" s="32"/>
      <c r="J333" s="332"/>
      <c r="K333" s="20"/>
    </row>
    <row r="334" spans="1:11" x14ac:dyDescent="0.25">
      <c r="A334" s="78"/>
      <c r="B334" s="655"/>
      <c r="C334" s="79"/>
      <c r="D334" s="80"/>
      <c r="E334" s="81"/>
      <c r="F334" s="81"/>
      <c r="G334" s="208"/>
      <c r="H334" s="209"/>
      <c r="I334" s="32"/>
      <c r="J334" s="332"/>
      <c r="K334" s="20"/>
    </row>
    <row r="335" spans="1:11" x14ac:dyDescent="0.25">
      <c r="A335" s="78"/>
      <c r="B335" s="655"/>
      <c r="C335" s="79"/>
      <c r="D335" s="80"/>
      <c r="E335" s="81"/>
      <c r="F335" s="81"/>
      <c r="G335" s="208"/>
      <c r="H335" s="209"/>
      <c r="I335" s="32"/>
      <c r="J335" s="332"/>
      <c r="K335" s="20"/>
    </row>
    <row r="336" spans="1:11" x14ac:dyDescent="0.25">
      <c r="A336" s="78"/>
      <c r="B336" s="655"/>
      <c r="C336" s="79"/>
      <c r="D336" s="80"/>
      <c r="E336" s="81"/>
      <c r="F336" s="81"/>
      <c r="G336" s="208"/>
      <c r="H336" s="209"/>
      <c r="I336" s="32"/>
      <c r="J336" s="332"/>
      <c r="K336" s="20"/>
    </row>
    <row r="337" spans="1:11" x14ac:dyDescent="0.25">
      <c r="A337" s="78"/>
      <c r="B337" s="655"/>
      <c r="C337" s="79"/>
      <c r="D337" s="80"/>
      <c r="E337" s="81"/>
      <c r="F337" s="81"/>
      <c r="G337" s="208"/>
      <c r="H337" s="209"/>
      <c r="I337" s="32"/>
      <c r="J337" s="332"/>
      <c r="K337" s="20"/>
    </row>
    <row r="338" spans="1:11" x14ac:dyDescent="0.25">
      <c r="A338" s="78"/>
      <c r="B338" s="655"/>
      <c r="C338" s="79"/>
      <c r="D338" s="80"/>
      <c r="E338" s="81"/>
      <c r="F338" s="81"/>
      <c r="G338" s="208"/>
      <c r="H338" s="209"/>
      <c r="I338" s="32"/>
      <c r="J338" s="332"/>
      <c r="K338" s="20"/>
    </row>
    <row r="339" spans="1:11" x14ac:dyDescent="0.25">
      <c r="A339" s="78"/>
      <c r="B339" s="655"/>
      <c r="C339" s="79"/>
      <c r="D339" s="80"/>
      <c r="E339" s="81"/>
      <c r="F339" s="81"/>
      <c r="G339" s="208"/>
      <c r="H339" s="209"/>
      <c r="I339" s="32"/>
      <c r="J339" s="332"/>
      <c r="K339" s="20"/>
    </row>
    <row r="340" spans="1:11" x14ac:dyDescent="0.25">
      <c r="A340" s="78"/>
      <c r="B340" s="655"/>
      <c r="C340" s="79"/>
      <c r="D340" s="80"/>
      <c r="E340" s="81"/>
      <c r="F340" s="81"/>
      <c r="G340" s="208"/>
      <c r="H340" s="209"/>
      <c r="I340" s="32"/>
      <c r="J340" s="332"/>
      <c r="K340" s="20"/>
    </row>
    <row r="341" spans="1:11" x14ac:dyDescent="0.25">
      <c r="A341" s="78"/>
      <c r="B341" s="655"/>
      <c r="C341" s="79"/>
      <c r="D341" s="80"/>
      <c r="E341" s="81"/>
      <c r="F341" s="81"/>
      <c r="G341" s="208"/>
      <c r="H341" s="209"/>
      <c r="I341" s="32"/>
      <c r="J341" s="332"/>
      <c r="K341" s="20"/>
    </row>
    <row r="342" spans="1:11" x14ac:dyDescent="0.25">
      <c r="A342" s="78"/>
      <c r="B342" s="655"/>
      <c r="C342" s="79"/>
      <c r="D342" s="80"/>
      <c r="E342" s="81"/>
      <c r="F342" s="81"/>
      <c r="G342" s="208"/>
      <c r="H342" s="209"/>
      <c r="I342" s="32"/>
      <c r="J342" s="332"/>
      <c r="K342" s="20"/>
    </row>
    <row r="343" spans="1:11" x14ac:dyDescent="0.25">
      <c r="A343" s="78"/>
      <c r="B343" s="655"/>
      <c r="C343" s="79"/>
      <c r="D343" s="80"/>
      <c r="E343" s="81"/>
      <c r="F343" s="81"/>
      <c r="G343" s="208"/>
      <c r="H343" s="209"/>
      <c r="I343" s="32"/>
      <c r="J343" s="332"/>
      <c r="K343" s="20"/>
    </row>
    <row r="344" spans="1:11" x14ac:dyDescent="0.25">
      <c r="A344" s="78"/>
      <c r="B344" s="655"/>
      <c r="C344" s="79"/>
      <c r="D344" s="80"/>
      <c r="E344" s="81"/>
      <c r="F344" s="81"/>
      <c r="G344" s="208"/>
      <c r="H344" s="209"/>
      <c r="I344" s="32"/>
      <c r="J344" s="332"/>
      <c r="K344" s="20"/>
    </row>
    <row r="345" spans="1:11" x14ac:dyDescent="0.25">
      <c r="A345" s="78"/>
      <c r="B345" s="655"/>
      <c r="C345" s="79"/>
      <c r="D345" s="80"/>
      <c r="E345" s="81"/>
      <c r="F345" s="81"/>
      <c r="G345" s="208"/>
      <c r="H345" s="209"/>
      <c r="I345" s="32"/>
      <c r="J345" s="332"/>
      <c r="K345" s="20"/>
    </row>
    <row r="346" spans="1:11" x14ac:dyDescent="0.25">
      <c r="A346" s="78"/>
      <c r="B346" s="655"/>
      <c r="C346" s="79"/>
      <c r="D346" s="80"/>
      <c r="E346" s="81"/>
      <c r="F346" s="81"/>
      <c r="G346" s="208"/>
      <c r="H346" s="209"/>
      <c r="I346" s="32"/>
      <c r="J346" s="332"/>
      <c r="K346" s="20"/>
    </row>
    <row r="347" spans="1:11" x14ac:dyDescent="0.25">
      <c r="A347" s="78"/>
      <c r="B347" s="655"/>
      <c r="C347" s="79"/>
      <c r="D347" s="80"/>
      <c r="E347" s="81"/>
      <c r="F347" s="81"/>
      <c r="G347" s="208"/>
      <c r="H347" s="209"/>
      <c r="I347" s="32"/>
      <c r="J347" s="332"/>
      <c r="K347" s="20"/>
    </row>
    <row r="348" spans="1:11" x14ac:dyDescent="0.25">
      <c r="A348" s="78"/>
      <c r="B348" s="655"/>
      <c r="C348" s="79"/>
      <c r="D348" s="80"/>
      <c r="E348" s="81"/>
      <c r="F348" s="81"/>
      <c r="G348" s="208"/>
      <c r="H348" s="209"/>
      <c r="I348" s="32"/>
      <c r="J348" s="332"/>
      <c r="K348" s="20"/>
    </row>
    <row r="349" spans="1:11" x14ac:dyDescent="0.25">
      <c r="A349" s="78"/>
      <c r="B349" s="655"/>
      <c r="C349" s="79"/>
      <c r="D349" s="80"/>
      <c r="E349" s="81"/>
      <c r="F349" s="81"/>
      <c r="G349" s="208"/>
      <c r="H349" s="209"/>
      <c r="I349" s="32"/>
      <c r="J349" s="332"/>
      <c r="K349" s="20"/>
    </row>
    <row r="350" spans="1:11" x14ac:dyDescent="0.25">
      <c r="A350" s="78"/>
      <c r="B350" s="655"/>
      <c r="C350" s="79"/>
      <c r="D350" s="80"/>
      <c r="E350" s="81"/>
      <c r="F350" s="81"/>
      <c r="G350" s="208"/>
      <c r="H350" s="209"/>
      <c r="I350" s="32"/>
      <c r="J350" s="332"/>
      <c r="K350" s="20"/>
    </row>
    <row r="351" spans="1:11" x14ac:dyDescent="0.25">
      <c r="A351" s="78"/>
      <c r="B351" s="655"/>
      <c r="C351" s="79"/>
      <c r="D351" s="80"/>
      <c r="E351" s="81"/>
      <c r="F351" s="81"/>
      <c r="G351" s="208"/>
      <c r="H351" s="209"/>
      <c r="I351" s="32"/>
      <c r="J351" s="332"/>
      <c r="K351" s="20"/>
    </row>
    <row r="352" spans="1:11" x14ac:dyDescent="0.25">
      <c r="A352" s="78"/>
      <c r="B352" s="655"/>
      <c r="C352" s="79"/>
      <c r="D352" s="80"/>
      <c r="E352" s="81"/>
      <c r="F352" s="81"/>
      <c r="G352" s="208"/>
      <c r="H352" s="209"/>
      <c r="I352" s="32"/>
      <c r="J352" s="332"/>
      <c r="K352" s="20"/>
    </row>
    <row r="353" spans="1:11" x14ac:dyDescent="0.25">
      <c r="A353" s="78"/>
      <c r="B353" s="655"/>
      <c r="C353" s="79"/>
      <c r="D353" s="80"/>
      <c r="E353" s="81"/>
      <c r="F353" s="81"/>
      <c r="G353" s="208"/>
      <c r="H353" s="209"/>
      <c r="I353" s="32"/>
      <c r="J353" s="332"/>
      <c r="K353" s="20"/>
    </row>
    <row r="354" spans="1:11" x14ac:dyDescent="0.25">
      <c r="A354" s="78"/>
      <c r="B354" s="655"/>
      <c r="C354" s="79"/>
      <c r="D354" s="80"/>
      <c r="E354" s="81"/>
      <c r="F354" s="81"/>
      <c r="G354" s="208"/>
      <c r="H354" s="209"/>
      <c r="I354" s="32"/>
      <c r="J354" s="332"/>
      <c r="K354" s="20"/>
    </row>
    <row r="355" spans="1:11" x14ac:dyDescent="0.25">
      <c r="A355" s="78"/>
      <c r="B355" s="655"/>
      <c r="C355" s="79"/>
      <c r="D355" s="80"/>
      <c r="E355" s="81"/>
      <c r="F355" s="81"/>
      <c r="G355" s="208"/>
      <c r="H355" s="209"/>
      <c r="I355" s="32"/>
      <c r="J355" s="332"/>
      <c r="K355" s="20"/>
    </row>
    <row r="356" spans="1:11" x14ac:dyDescent="0.25">
      <c r="A356" s="78"/>
      <c r="B356" s="655"/>
      <c r="C356" s="79"/>
      <c r="D356" s="80"/>
      <c r="E356" s="81"/>
      <c r="F356" s="81"/>
      <c r="G356" s="208"/>
      <c r="H356" s="209"/>
      <c r="I356" s="32"/>
      <c r="J356" s="332"/>
      <c r="K356" s="20"/>
    </row>
    <row r="357" spans="1:11" x14ac:dyDescent="0.25">
      <c r="A357" s="78"/>
      <c r="B357" s="655"/>
      <c r="C357" s="79"/>
      <c r="D357" s="80"/>
      <c r="E357" s="81"/>
      <c r="F357" s="81"/>
      <c r="G357" s="208"/>
      <c r="H357" s="209"/>
      <c r="I357" s="32"/>
      <c r="J357" s="332"/>
      <c r="K357" s="20"/>
    </row>
    <row r="358" spans="1:11" x14ac:dyDescent="0.25">
      <c r="A358" s="78"/>
      <c r="B358" s="655"/>
      <c r="C358" s="79"/>
      <c r="D358" s="80"/>
      <c r="E358" s="81"/>
      <c r="F358" s="81"/>
      <c r="G358" s="208"/>
      <c r="H358" s="209"/>
      <c r="I358" s="32"/>
      <c r="J358" s="332"/>
      <c r="K358" s="20"/>
    </row>
    <row r="359" spans="1:11" x14ac:dyDescent="0.25">
      <c r="A359" s="78"/>
      <c r="B359" s="655"/>
      <c r="C359" s="79"/>
      <c r="D359" s="80"/>
      <c r="E359" s="81"/>
      <c r="F359" s="81"/>
      <c r="G359" s="208"/>
      <c r="H359" s="209"/>
      <c r="I359" s="32"/>
      <c r="J359" s="332"/>
      <c r="K359" s="20"/>
    </row>
    <row r="360" spans="1:11" x14ac:dyDescent="0.25">
      <c r="A360" s="78"/>
      <c r="B360" s="655"/>
      <c r="C360" s="79"/>
      <c r="D360" s="80"/>
      <c r="E360" s="81"/>
      <c r="F360" s="81"/>
      <c r="G360" s="208"/>
      <c r="H360" s="209"/>
      <c r="I360" s="32"/>
      <c r="J360" s="332"/>
      <c r="K360" s="20"/>
    </row>
    <row r="361" spans="1:11" x14ac:dyDescent="0.25">
      <c r="A361" s="78"/>
      <c r="B361" s="655"/>
      <c r="C361" s="79"/>
      <c r="D361" s="80"/>
      <c r="E361" s="81"/>
      <c r="F361" s="81"/>
      <c r="G361" s="208"/>
      <c r="H361" s="209"/>
      <c r="I361" s="32"/>
      <c r="J361" s="332"/>
      <c r="K361" s="20"/>
    </row>
    <row r="362" spans="1:11" x14ac:dyDescent="0.25">
      <c r="A362" s="78"/>
      <c r="B362" s="655"/>
      <c r="C362" s="79"/>
      <c r="D362" s="80"/>
      <c r="E362" s="81"/>
      <c r="F362" s="81"/>
      <c r="G362" s="208"/>
      <c r="H362" s="209"/>
      <c r="I362" s="32"/>
      <c r="J362" s="332"/>
      <c r="K362" s="20"/>
    </row>
    <row r="363" spans="1:11" x14ac:dyDescent="0.25">
      <c r="A363" s="78"/>
      <c r="B363" s="655"/>
      <c r="C363" s="79"/>
      <c r="D363" s="80"/>
      <c r="E363" s="81"/>
      <c r="F363" s="81"/>
      <c r="G363" s="208"/>
      <c r="H363" s="209"/>
      <c r="I363" s="32"/>
      <c r="J363" s="332"/>
      <c r="K363" s="20"/>
    </row>
    <row r="364" spans="1:11" x14ac:dyDescent="0.25">
      <c r="A364" s="78"/>
      <c r="B364" s="655"/>
      <c r="C364" s="79"/>
      <c r="D364" s="80"/>
      <c r="E364" s="81"/>
      <c r="F364" s="81"/>
      <c r="G364" s="208"/>
      <c r="H364" s="209"/>
      <c r="I364" s="32"/>
      <c r="J364" s="332"/>
      <c r="K364" s="20"/>
    </row>
    <row r="365" spans="1:11" x14ac:dyDescent="0.25">
      <c r="A365" s="78"/>
      <c r="B365" s="655"/>
      <c r="C365" s="79"/>
      <c r="D365" s="80"/>
      <c r="E365" s="81"/>
      <c r="F365" s="81"/>
      <c r="G365" s="208"/>
      <c r="H365" s="209"/>
      <c r="I365" s="32"/>
      <c r="J365" s="332"/>
      <c r="K365" s="20"/>
    </row>
    <row r="366" spans="1:11" x14ac:dyDescent="0.25">
      <c r="A366" s="78"/>
      <c r="B366" s="655"/>
      <c r="C366" s="79"/>
      <c r="D366" s="80"/>
      <c r="E366" s="81"/>
      <c r="F366" s="81"/>
      <c r="G366" s="208"/>
      <c r="H366" s="209"/>
      <c r="I366" s="32"/>
      <c r="J366" s="332"/>
      <c r="K366" s="20"/>
    </row>
    <row r="367" spans="1:11" x14ac:dyDescent="0.25">
      <c r="A367" s="78"/>
      <c r="B367" s="655"/>
      <c r="C367" s="79"/>
      <c r="D367" s="80"/>
      <c r="E367" s="81"/>
      <c r="F367" s="81"/>
      <c r="G367" s="208"/>
      <c r="H367" s="209"/>
      <c r="I367" s="32"/>
      <c r="J367" s="332"/>
      <c r="K367" s="20"/>
    </row>
    <row r="368" spans="1:11" x14ac:dyDescent="0.25">
      <c r="A368" s="78"/>
      <c r="B368" s="655"/>
      <c r="C368" s="79"/>
      <c r="D368" s="80"/>
      <c r="E368" s="81"/>
      <c r="F368" s="81"/>
      <c r="G368" s="208"/>
      <c r="H368" s="209"/>
      <c r="I368" s="32"/>
      <c r="J368" s="332"/>
      <c r="K368" s="20"/>
    </row>
    <row r="369" spans="1:11" x14ac:dyDescent="0.25">
      <c r="A369" s="78"/>
      <c r="B369" s="655"/>
      <c r="C369" s="79"/>
      <c r="D369" s="80"/>
      <c r="E369" s="81"/>
      <c r="F369" s="81"/>
      <c r="G369" s="208"/>
      <c r="H369" s="209"/>
      <c r="I369" s="32"/>
      <c r="J369" s="332"/>
      <c r="K369" s="20"/>
    </row>
    <row r="370" spans="1:11" x14ac:dyDescent="0.25">
      <c r="A370" s="78"/>
      <c r="B370" s="655"/>
      <c r="C370" s="79"/>
      <c r="D370" s="80"/>
      <c r="E370" s="81"/>
      <c r="F370" s="81"/>
      <c r="G370" s="208"/>
      <c r="H370" s="209"/>
      <c r="I370" s="32"/>
      <c r="J370" s="332"/>
      <c r="K370" s="20"/>
    </row>
    <row r="371" spans="1:11" x14ac:dyDescent="0.25">
      <c r="A371" s="78"/>
      <c r="B371" s="655"/>
      <c r="C371" s="79"/>
      <c r="D371" s="80"/>
      <c r="E371" s="81"/>
      <c r="F371" s="81"/>
      <c r="G371" s="208"/>
      <c r="H371" s="209"/>
      <c r="I371" s="32"/>
      <c r="J371" s="332"/>
      <c r="K371" s="20"/>
    </row>
    <row r="372" spans="1:11" x14ac:dyDescent="0.25">
      <c r="A372" s="78"/>
      <c r="B372" s="655"/>
      <c r="C372" s="79"/>
      <c r="D372" s="80"/>
      <c r="E372" s="81"/>
      <c r="F372" s="81"/>
      <c r="G372" s="208"/>
      <c r="H372" s="209"/>
      <c r="I372" s="32"/>
      <c r="J372" s="332"/>
      <c r="K372" s="20"/>
    </row>
    <row r="373" spans="1:11" x14ac:dyDescent="0.25">
      <c r="A373" s="78"/>
      <c r="B373" s="655"/>
      <c r="C373" s="79"/>
      <c r="D373" s="80"/>
      <c r="E373" s="81"/>
      <c r="F373" s="81"/>
      <c r="G373" s="208"/>
      <c r="H373" s="209"/>
      <c r="I373" s="32"/>
      <c r="J373" s="332"/>
      <c r="K373" s="20"/>
    </row>
    <row r="374" spans="1:11" x14ac:dyDescent="0.25">
      <c r="A374" s="78"/>
      <c r="B374" s="655"/>
      <c r="C374" s="79"/>
      <c r="D374" s="80"/>
      <c r="E374" s="81"/>
      <c r="F374" s="81"/>
      <c r="G374" s="208"/>
      <c r="H374" s="209"/>
      <c r="I374" s="32"/>
      <c r="J374" s="332"/>
      <c r="K374" s="20"/>
    </row>
    <row r="375" spans="1:11" x14ac:dyDescent="0.25">
      <c r="A375" s="78"/>
      <c r="B375" s="655"/>
      <c r="C375" s="79"/>
      <c r="D375" s="80"/>
      <c r="E375" s="81"/>
      <c r="F375" s="81"/>
      <c r="G375" s="208"/>
      <c r="H375" s="209"/>
      <c r="I375" s="32"/>
      <c r="J375" s="332"/>
      <c r="K375" s="20"/>
    </row>
    <row r="376" spans="1:11" x14ac:dyDescent="0.25">
      <c r="A376" s="78"/>
      <c r="B376" s="655"/>
      <c r="C376" s="79"/>
      <c r="D376" s="80"/>
      <c r="E376" s="81"/>
      <c r="F376" s="81"/>
      <c r="G376" s="208"/>
      <c r="H376" s="209"/>
      <c r="I376" s="32"/>
      <c r="J376" s="332"/>
      <c r="K376" s="20"/>
    </row>
    <row r="377" spans="1:11" x14ac:dyDescent="0.25">
      <c r="A377" s="78"/>
      <c r="B377" s="655"/>
      <c r="C377" s="79"/>
      <c r="D377" s="80"/>
      <c r="E377" s="81"/>
      <c r="F377" s="81"/>
      <c r="G377" s="208"/>
      <c r="H377" s="209"/>
      <c r="I377" s="32"/>
      <c r="J377" s="332"/>
      <c r="K377" s="20"/>
    </row>
    <row r="378" spans="1:11" x14ac:dyDescent="0.25">
      <c r="A378" s="78"/>
      <c r="B378" s="655"/>
      <c r="C378" s="79"/>
      <c r="D378" s="80"/>
      <c r="E378" s="81"/>
      <c r="F378" s="81"/>
      <c r="G378" s="208"/>
      <c r="H378" s="209"/>
      <c r="I378" s="32"/>
      <c r="J378" s="332"/>
      <c r="K378" s="20"/>
    </row>
    <row r="379" spans="1:11" x14ac:dyDescent="0.25">
      <c r="A379" s="78"/>
      <c r="B379" s="655"/>
      <c r="C379" s="79"/>
      <c r="D379" s="80"/>
      <c r="E379" s="81"/>
      <c r="F379" s="81"/>
      <c r="G379" s="208"/>
      <c r="H379" s="209"/>
      <c r="I379" s="32"/>
      <c r="J379" s="332"/>
      <c r="K379" s="20"/>
    </row>
    <row r="380" spans="1:11" x14ac:dyDescent="0.25">
      <c r="A380" s="78"/>
      <c r="B380" s="655"/>
      <c r="C380" s="79"/>
      <c r="D380" s="80"/>
      <c r="E380" s="81"/>
      <c r="F380" s="81"/>
      <c r="G380" s="208"/>
      <c r="H380" s="209"/>
      <c r="I380" s="32"/>
      <c r="J380" s="332"/>
      <c r="K380" s="20"/>
    </row>
    <row r="381" spans="1:11" x14ac:dyDescent="0.25">
      <c r="A381" s="78"/>
      <c r="B381" s="655"/>
      <c r="C381" s="79"/>
      <c r="D381" s="80"/>
      <c r="E381" s="81"/>
      <c r="F381" s="81"/>
      <c r="G381" s="208"/>
      <c r="H381" s="209"/>
      <c r="I381" s="32"/>
      <c r="J381" s="332"/>
      <c r="K381" s="20"/>
    </row>
    <row r="382" spans="1:11" x14ac:dyDescent="0.25">
      <c r="A382" s="78"/>
      <c r="B382" s="655"/>
      <c r="C382" s="79"/>
      <c r="D382" s="80"/>
      <c r="E382" s="81"/>
      <c r="F382" s="81"/>
      <c r="G382" s="208"/>
      <c r="H382" s="209"/>
      <c r="I382" s="32"/>
      <c r="J382" s="332"/>
      <c r="K382" s="20"/>
    </row>
    <row r="383" spans="1:11" x14ac:dyDescent="0.25">
      <c r="A383" s="78"/>
      <c r="B383" s="655"/>
      <c r="C383" s="79"/>
      <c r="D383" s="80"/>
      <c r="E383" s="81"/>
      <c r="F383" s="81"/>
      <c r="G383" s="208"/>
      <c r="H383" s="209"/>
      <c r="I383" s="32"/>
      <c r="J383" s="332"/>
      <c r="K383" s="20"/>
    </row>
    <row r="384" spans="1:11" x14ac:dyDescent="0.25">
      <c r="A384" s="78"/>
      <c r="B384" s="655"/>
      <c r="C384" s="79"/>
      <c r="D384" s="80"/>
      <c r="E384" s="81"/>
      <c r="F384" s="81"/>
      <c r="G384" s="208"/>
      <c r="H384" s="209"/>
      <c r="I384" s="32"/>
      <c r="J384" s="332"/>
      <c r="K384" s="20"/>
    </row>
    <row r="385" spans="1:11" x14ac:dyDescent="0.25">
      <c r="A385" s="78"/>
      <c r="B385" s="655"/>
      <c r="C385" s="79"/>
      <c r="D385" s="80"/>
      <c r="E385" s="81"/>
      <c r="F385" s="81"/>
      <c r="G385" s="208"/>
      <c r="H385" s="209"/>
      <c r="I385" s="32"/>
      <c r="J385" s="332"/>
      <c r="K385" s="20"/>
    </row>
    <row r="386" spans="1:11" x14ac:dyDescent="0.25">
      <c r="A386" s="78"/>
      <c r="B386" s="655"/>
      <c r="C386" s="79"/>
      <c r="D386" s="80"/>
      <c r="E386" s="81"/>
      <c r="F386" s="81"/>
      <c r="G386" s="208"/>
      <c r="H386" s="209"/>
      <c r="I386" s="32"/>
      <c r="J386" s="332"/>
      <c r="K386" s="20"/>
    </row>
    <row r="387" spans="1:11" x14ac:dyDescent="0.25">
      <c r="A387" s="78"/>
      <c r="B387" s="655"/>
      <c r="C387" s="79"/>
      <c r="D387" s="80"/>
      <c r="E387" s="81"/>
      <c r="F387" s="81"/>
      <c r="G387" s="208"/>
      <c r="H387" s="209"/>
      <c r="I387" s="32"/>
      <c r="J387" s="332"/>
      <c r="K387" s="20"/>
    </row>
  </sheetData>
  <mergeCells count="1">
    <mergeCell ref="A4:F4"/>
  </mergeCells>
  <printOptions horizontalCentered="1"/>
  <pageMargins left="0.39370078740157483" right="0.39370078740157483"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6"/>
  <sheetViews>
    <sheetView topLeftCell="A17" workbookViewId="0">
      <selection activeCell="H18" sqref="A18:H18"/>
    </sheetView>
  </sheetViews>
  <sheetFormatPr defaultRowHeight="15" x14ac:dyDescent="0.25"/>
  <cols>
    <col min="1" max="1" width="10.7109375" style="48" customWidth="1"/>
    <col min="2" max="2" width="45.7109375" style="47" customWidth="1"/>
    <col min="3" max="3" width="9.7109375" style="83" customWidth="1"/>
    <col min="4" max="4" width="12.7109375" style="84" customWidth="1"/>
    <col min="5" max="5" width="10.7109375" style="53" customWidth="1"/>
    <col min="6" max="6" width="10.7109375" style="55" customWidth="1"/>
    <col min="7" max="7" width="15.7109375" style="93" customWidth="1"/>
    <col min="8" max="8" width="15.7109375" style="57" customWidth="1"/>
    <col min="9" max="9" width="9.140625" style="15"/>
    <col min="10" max="10" width="9.140625" style="46"/>
    <col min="11" max="16384" width="9.140625" style="15"/>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11" t="s">
        <v>570</v>
      </c>
      <c r="H2" s="11" t="s">
        <v>569</v>
      </c>
      <c r="I2" s="19"/>
    </row>
    <row r="3" spans="1:10" ht="57" customHeight="1" x14ac:dyDescent="0.25">
      <c r="A3" s="197" t="s">
        <v>23407</v>
      </c>
      <c r="B3" s="344" t="s">
        <v>23408</v>
      </c>
      <c r="C3" s="345"/>
      <c r="D3" s="345"/>
      <c r="E3" s="345"/>
      <c r="F3" s="345"/>
      <c r="G3" s="345"/>
      <c r="H3" s="346"/>
      <c r="I3" s="118"/>
      <c r="J3" s="119"/>
    </row>
    <row r="4" spans="1:10" ht="315" x14ac:dyDescent="0.25">
      <c r="A4" s="195" t="s">
        <v>19082</v>
      </c>
      <c r="B4" s="196" t="s">
        <v>23409</v>
      </c>
      <c r="C4" s="198"/>
      <c r="D4" s="199"/>
      <c r="E4" s="199"/>
      <c r="F4" s="199"/>
      <c r="G4" s="199"/>
      <c r="H4" s="200"/>
      <c r="I4" s="118"/>
      <c r="J4" s="119"/>
    </row>
    <row r="5" spans="1:10" x14ac:dyDescent="0.25">
      <c r="A5" s="193" t="s">
        <v>19083</v>
      </c>
      <c r="B5" s="194" t="s">
        <v>19080</v>
      </c>
      <c r="C5" s="188" t="s">
        <v>15</v>
      </c>
      <c r="D5" s="177">
        <v>72</v>
      </c>
      <c r="E5" s="201">
        <v>18.100000000000001</v>
      </c>
      <c r="F5" s="201">
        <v>3.49</v>
      </c>
      <c r="G5" s="88">
        <f t="shared" ref="G5:G6" si="0">D5*E5</f>
        <v>1303.2</v>
      </c>
      <c r="H5" s="65">
        <f t="shared" ref="H5:H6" si="1">D5*F5</f>
        <v>251.28000000000003</v>
      </c>
      <c r="I5" s="118"/>
      <c r="J5" s="119"/>
    </row>
    <row r="6" spans="1:10" x14ac:dyDescent="0.25">
      <c r="A6" s="193" t="s">
        <v>19084</v>
      </c>
      <c r="B6" s="194" t="s">
        <v>19081</v>
      </c>
      <c r="C6" s="188" t="s">
        <v>15</v>
      </c>
      <c r="D6" s="177">
        <v>215</v>
      </c>
      <c r="E6" s="201">
        <v>81</v>
      </c>
      <c r="F6" s="201">
        <v>15.6</v>
      </c>
      <c r="G6" s="88">
        <f t="shared" si="0"/>
        <v>17415</v>
      </c>
      <c r="H6" s="65">
        <f t="shared" si="1"/>
        <v>3354</v>
      </c>
      <c r="I6" s="118"/>
      <c r="J6" s="119"/>
    </row>
    <row r="7" spans="1:10" ht="57" customHeight="1" x14ac:dyDescent="0.25">
      <c r="A7" s="197" t="s">
        <v>23410</v>
      </c>
      <c r="B7" s="344" t="s">
        <v>23411</v>
      </c>
      <c r="C7" s="345"/>
      <c r="D7" s="345"/>
      <c r="E7" s="345"/>
      <c r="F7" s="345"/>
      <c r="G7" s="345"/>
      <c r="H7" s="346"/>
      <c r="I7" s="118"/>
      <c r="J7" s="119"/>
    </row>
    <row r="8" spans="1:10" ht="90" x14ac:dyDescent="0.25">
      <c r="A8" s="195" t="s">
        <v>19085</v>
      </c>
      <c r="B8" s="196" t="s">
        <v>23412</v>
      </c>
      <c r="C8" s="198"/>
      <c r="D8" s="199"/>
      <c r="E8" s="199"/>
      <c r="F8" s="199"/>
      <c r="G8" s="199"/>
      <c r="H8" s="200"/>
      <c r="I8" s="118"/>
      <c r="J8" s="119"/>
    </row>
    <row r="9" spans="1:10" x14ac:dyDescent="0.25">
      <c r="A9" s="193" t="s">
        <v>19086</v>
      </c>
      <c r="B9" s="194" t="s">
        <v>19087</v>
      </c>
      <c r="C9" s="188" t="s">
        <v>6</v>
      </c>
      <c r="D9" s="177">
        <v>18</v>
      </c>
      <c r="E9" s="201">
        <v>53</v>
      </c>
      <c r="F9" s="201">
        <v>9.6999999999999993</v>
      </c>
      <c r="G9" s="88">
        <f t="shared" ref="G9:G15" si="2">D9*E9</f>
        <v>954</v>
      </c>
      <c r="H9" s="65">
        <f t="shared" ref="H9:H15" si="3">D9*F9</f>
        <v>174.6</v>
      </c>
      <c r="I9" s="118"/>
      <c r="J9" s="119"/>
    </row>
    <row r="10" spans="1:10" ht="78.75" x14ac:dyDescent="0.25">
      <c r="A10" s="195" t="s">
        <v>19088</v>
      </c>
      <c r="B10" s="196" t="s">
        <v>23413</v>
      </c>
      <c r="C10" s="198"/>
      <c r="D10" s="199"/>
      <c r="E10" s="199"/>
      <c r="F10" s="199"/>
      <c r="G10" s="199"/>
      <c r="H10" s="200"/>
      <c r="I10" s="118"/>
      <c r="J10" s="119"/>
    </row>
    <row r="11" spans="1:10" x14ac:dyDescent="0.25">
      <c r="A11" s="193" t="s">
        <v>19089</v>
      </c>
      <c r="B11" s="194" t="s">
        <v>19090</v>
      </c>
      <c r="C11" s="188" t="s">
        <v>6</v>
      </c>
      <c r="D11" s="177">
        <v>18</v>
      </c>
      <c r="E11" s="201">
        <v>17</v>
      </c>
      <c r="F11" s="201">
        <v>3.11</v>
      </c>
      <c r="G11" s="88">
        <f t="shared" si="2"/>
        <v>306</v>
      </c>
      <c r="H11" s="65">
        <f t="shared" si="3"/>
        <v>55.98</v>
      </c>
      <c r="I11" s="118"/>
      <c r="J11" s="119"/>
    </row>
    <row r="12" spans="1:10" ht="123.75" x14ac:dyDescent="0.25">
      <c r="A12" s="195" t="s">
        <v>19092</v>
      </c>
      <c r="B12" s="196" t="s">
        <v>23414</v>
      </c>
      <c r="C12" s="198"/>
      <c r="D12" s="199"/>
      <c r="E12" s="199"/>
      <c r="F12" s="199"/>
      <c r="G12" s="199"/>
      <c r="H12" s="200"/>
      <c r="I12" s="118"/>
      <c r="J12" s="119"/>
    </row>
    <row r="13" spans="1:10" x14ac:dyDescent="0.25">
      <c r="A13" s="193" t="s">
        <v>19093</v>
      </c>
      <c r="B13" s="194" t="s">
        <v>19091</v>
      </c>
      <c r="C13" s="188" t="s">
        <v>6</v>
      </c>
      <c r="D13" s="177">
        <v>11</v>
      </c>
      <c r="E13" s="201">
        <v>165</v>
      </c>
      <c r="F13" s="201">
        <v>30.2</v>
      </c>
      <c r="G13" s="88">
        <f t="shared" si="2"/>
        <v>1815</v>
      </c>
      <c r="H13" s="65">
        <f t="shared" si="3"/>
        <v>332.2</v>
      </c>
      <c r="I13" s="118"/>
      <c r="J13" s="119"/>
    </row>
    <row r="14" spans="1:10" ht="45" x14ac:dyDescent="0.25">
      <c r="A14" s="195" t="s">
        <v>19094</v>
      </c>
      <c r="B14" s="196" t="s">
        <v>23415</v>
      </c>
      <c r="C14" s="198"/>
      <c r="D14" s="199"/>
      <c r="E14" s="199"/>
      <c r="F14" s="199"/>
      <c r="G14" s="199"/>
      <c r="H14" s="200"/>
      <c r="I14" s="118"/>
      <c r="J14" s="119"/>
    </row>
    <row r="15" spans="1:10" x14ac:dyDescent="0.25">
      <c r="A15" s="193" t="s">
        <v>19096</v>
      </c>
      <c r="B15" s="194" t="s">
        <v>19097</v>
      </c>
      <c r="C15" s="188" t="s">
        <v>19095</v>
      </c>
      <c r="D15" s="177">
        <v>33</v>
      </c>
      <c r="E15" s="201">
        <v>9.5</v>
      </c>
      <c r="F15" s="201">
        <v>1.74</v>
      </c>
      <c r="G15" s="88">
        <f t="shared" si="2"/>
        <v>313.5</v>
      </c>
      <c r="H15" s="65">
        <f t="shared" si="3"/>
        <v>57.42</v>
      </c>
      <c r="I15" s="118"/>
      <c r="J15" s="119"/>
    </row>
    <row r="16" spans="1:10" ht="348.75" x14ac:dyDescent="0.25">
      <c r="A16" s="193" t="s">
        <v>23955</v>
      </c>
      <c r="B16" s="194" t="s">
        <v>23954</v>
      </c>
      <c r="C16" s="188" t="s">
        <v>301</v>
      </c>
      <c r="D16" s="177">
        <v>140</v>
      </c>
      <c r="E16" s="201">
        <v>4.58</v>
      </c>
      <c r="F16" s="201">
        <v>0.84</v>
      </c>
      <c r="G16" s="88">
        <f t="shared" ref="G16:G17" si="4">D16*E16</f>
        <v>641.20000000000005</v>
      </c>
      <c r="H16" s="65">
        <f t="shared" ref="H16:H17" si="5">D16*F16</f>
        <v>117.6</v>
      </c>
      <c r="I16" s="118"/>
      <c r="J16" s="119"/>
    </row>
    <row r="17" spans="1:11" ht="45" x14ac:dyDescent="0.25">
      <c r="A17" s="193" t="s">
        <v>19098</v>
      </c>
      <c r="B17" s="194" t="s">
        <v>23416</v>
      </c>
      <c r="C17" s="188" t="s">
        <v>305</v>
      </c>
      <c r="D17" s="177">
        <v>96.1</v>
      </c>
      <c r="E17" s="201">
        <v>78</v>
      </c>
      <c r="F17" s="201">
        <v>13.4</v>
      </c>
      <c r="G17" s="88">
        <f t="shared" si="4"/>
        <v>7495.7999999999993</v>
      </c>
      <c r="H17" s="65">
        <f t="shared" si="5"/>
        <v>1287.74</v>
      </c>
      <c r="I17" s="118"/>
      <c r="J17" s="119"/>
    </row>
    <row r="18" spans="1:11" s="2" customFormat="1" ht="20.100000000000001" customHeight="1" x14ac:dyDescent="0.25">
      <c r="A18" s="347" t="s">
        <v>19897</v>
      </c>
      <c r="B18" s="347"/>
      <c r="C18" s="347"/>
      <c r="D18" s="347"/>
      <c r="E18" s="347"/>
      <c r="F18" s="347"/>
      <c r="G18" s="138">
        <f>SUM(G3:G17)</f>
        <v>30243.7</v>
      </c>
      <c r="H18" s="139">
        <f>SUM(H3:H17)</f>
        <v>5630.8200000000006</v>
      </c>
      <c r="I18" s="306"/>
      <c r="J18" s="307"/>
    </row>
    <row r="19" spans="1:11" x14ac:dyDescent="0.25">
      <c r="A19" s="326"/>
      <c r="B19" s="327"/>
      <c r="C19" s="328"/>
      <c r="D19" s="329"/>
      <c r="E19" s="330"/>
      <c r="F19" s="330"/>
      <c r="G19" s="331"/>
      <c r="H19" s="209"/>
      <c r="I19" s="32"/>
      <c r="J19" s="332"/>
      <c r="K19" s="20"/>
    </row>
    <row r="20" spans="1:11" x14ac:dyDescent="0.25">
      <c r="A20" s="326"/>
      <c r="B20" s="327"/>
      <c r="C20" s="328"/>
      <c r="D20" s="329"/>
      <c r="E20" s="330"/>
      <c r="F20" s="330"/>
      <c r="G20" s="331"/>
      <c r="H20" s="209"/>
      <c r="I20" s="32"/>
      <c r="J20" s="332"/>
      <c r="K20" s="20"/>
    </row>
    <row r="21" spans="1:11" x14ac:dyDescent="0.25">
      <c r="A21" s="326"/>
      <c r="B21" s="327"/>
      <c r="C21" s="328"/>
      <c r="D21" s="329"/>
      <c r="E21" s="330"/>
      <c r="F21" s="330"/>
      <c r="G21" s="331"/>
      <c r="H21" s="209"/>
      <c r="I21" s="32"/>
      <c r="J21" s="332"/>
      <c r="K21" s="20"/>
    </row>
    <row r="22" spans="1:11" x14ac:dyDescent="0.25">
      <c r="A22" s="326"/>
      <c r="B22" s="327"/>
      <c r="C22" s="328"/>
      <c r="D22" s="329"/>
      <c r="E22" s="330"/>
      <c r="F22" s="330"/>
      <c r="G22" s="331"/>
      <c r="H22" s="209"/>
      <c r="I22" s="32"/>
      <c r="J22" s="332"/>
      <c r="K22" s="20"/>
    </row>
    <row r="23" spans="1:11" x14ac:dyDescent="0.25">
      <c r="A23" s="326"/>
      <c r="B23" s="327"/>
      <c r="C23" s="328"/>
      <c r="D23" s="329"/>
      <c r="E23" s="330"/>
      <c r="F23" s="330"/>
      <c r="G23" s="331"/>
      <c r="H23" s="209"/>
      <c r="I23" s="32"/>
      <c r="J23" s="332"/>
      <c r="K23" s="20"/>
    </row>
    <row r="24" spans="1:11" x14ac:dyDescent="0.25">
      <c r="A24" s="326"/>
      <c r="B24" s="327"/>
      <c r="C24" s="328"/>
      <c r="D24" s="329"/>
      <c r="E24" s="330"/>
      <c r="F24" s="330"/>
      <c r="G24" s="331"/>
      <c r="H24" s="209"/>
      <c r="I24" s="32"/>
      <c r="J24" s="332"/>
      <c r="K24" s="20"/>
    </row>
    <row r="25" spans="1:11" x14ac:dyDescent="0.25">
      <c r="A25" s="326"/>
      <c r="B25" s="327"/>
      <c r="C25" s="328"/>
      <c r="D25" s="329"/>
      <c r="E25" s="330"/>
      <c r="F25" s="330"/>
      <c r="G25" s="331"/>
      <c r="H25" s="209"/>
      <c r="I25" s="32"/>
      <c r="J25" s="332"/>
      <c r="K25" s="20"/>
    </row>
    <row r="26" spans="1:11" x14ac:dyDescent="0.25">
      <c r="A26" s="326"/>
      <c r="B26" s="327"/>
      <c r="C26" s="328"/>
      <c r="D26" s="329"/>
      <c r="E26" s="330"/>
      <c r="F26" s="330"/>
      <c r="G26" s="331"/>
      <c r="H26" s="209"/>
      <c r="I26" s="32"/>
      <c r="J26" s="332"/>
      <c r="K26" s="20"/>
    </row>
    <row r="27" spans="1:11" x14ac:dyDescent="0.25">
      <c r="A27" s="326"/>
      <c r="B27" s="327"/>
      <c r="C27" s="328"/>
      <c r="D27" s="329"/>
      <c r="E27" s="330"/>
      <c r="F27" s="330"/>
      <c r="G27" s="331"/>
      <c r="H27" s="209"/>
      <c r="I27" s="32"/>
      <c r="J27" s="332"/>
      <c r="K27" s="20"/>
    </row>
    <row r="28" spans="1:11" x14ac:dyDescent="0.25">
      <c r="A28" s="326"/>
      <c r="B28" s="327"/>
      <c r="C28" s="328"/>
      <c r="D28" s="329"/>
      <c r="E28" s="330"/>
      <c r="F28" s="330"/>
      <c r="G28" s="331"/>
      <c r="H28" s="209"/>
      <c r="I28" s="32"/>
      <c r="J28" s="332"/>
      <c r="K28" s="20"/>
    </row>
    <row r="29" spans="1:11" x14ac:dyDescent="0.25">
      <c r="A29" s="326"/>
      <c r="B29" s="327"/>
      <c r="C29" s="328"/>
      <c r="D29" s="329"/>
      <c r="E29" s="330"/>
      <c r="F29" s="330"/>
      <c r="G29" s="331"/>
      <c r="H29" s="209"/>
      <c r="I29" s="32"/>
      <c r="J29" s="332"/>
      <c r="K29" s="20"/>
    </row>
    <row r="30" spans="1:11" x14ac:dyDescent="0.25">
      <c r="A30" s="326"/>
      <c r="B30" s="327"/>
      <c r="C30" s="328"/>
      <c r="D30" s="329"/>
      <c r="E30" s="330"/>
      <c r="F30" s="330"/>
      <c r="G30" s="331"/>
      <c r="H30" s="209"/>
      <c r="I30" s="32"/>
      <c r="J30" s="332"/>
      <c r="K30" s="20"/>
    </row>
    <row r="31" spans="1:11" x14ac:dyDescent="0.25">
      <c r="A31" s="326"/>
      <c r="B31" s="327"/>
      <c r="C31" s="328"/>
      <c r="D31" s="329"/>
      <c r="E31" s="330"/>
      <c r="F31" s="330"/>
      <c r="G31" s="331"/>
      <c r="H31" s="209"/>
      <c r="I31" s="32"/>
      <c r="J31" s="332"/>
      <c r="K31" s="20"/>
    </row>
    <row r="32" spans="1:11" x14ac:dyDescent="0.25">
      <c r="A32" s="326"/>
      <c r="B32" s="327"/>
      <c r="C32" s="328"/>
      <c r="D32" s="329"/>
      <c r="E32" s="330"/>
      <c r="F32" s="330"/>
      <c r="G32" s="331"/>
      <c r="H32" s="209"/>
      <c r="I32" s="32"/>
      <c r="J32" s="332"/>
      <c r="K32" s="20"/>
    </row>
    <row r="33" spans="1:11" x14ac:dyDescent="0.25">
      <c r="A33" s="326"/>
      <c r="B33" s="327"/>
      <c r="C33" s="328"/>
      <c r="D33" s="329"/>
      <c r="E33" s="330"/>
      <c r="F33" s="330"/>
      <c r="G33" s="331"/>
      <c r="H33" s="209"/>
      <c r="I33" s="32"/>
      <c r="J33" s="332"/>
      <c r="K33" s="20"/>
    </row>
    <row r="34" spans="1:11" x14ac:dyDescent="0.25">
      <c r="A34" s="326"/>
      <c r="B34" s="327"/>
      <c r="C34" s="328"/>
      <c r="D34" s="329"/>
      <c r="E34" s="330"/>
      <c r="F34" s="330"/>
      <c r="G34" s="331"/>
      <c r="H34" s="209"/>
      <c r="I34" s="32"/>
      <c r="J34" s="332"/>
      <c r="K34" s="20"/>
    </row>
    <row r="35" spans="1:11" x14ac:dyDescent="0.25">
      <c r="A35" s="326"/>
      <c r="B35" s="327"/>
      <c r="C35" s="328"/>
      <c r="D35" s="329"/>
      <c r="E35" s="330"/>
      <c r="F35" s="330"/>
      <c r="G35" s="331"/>
      <c r="H35" s="209"/>
      <c r="I35" s="32"/>
      <c r="J35" s="332"/>
      <c r="K35" s="20"/>
    </row>
    <row r="36" spans="1:11" x14ac:dyDescent="0.25">
      <c r="A36" s="326"/>
      <c r="B36" s="327"/>
      <c r="C36" s="328"/>
      <c r="D36" s="329"/>
      <c r="E36" s="330"/>
      <c r="F36" s="330"/>
      <c r="G36" s="331"/>
      <c r="H36" s="209"/>
      <c r="I36" s="32"/>
      <c r="J36" s="332"/>
      <c r="K36" s="20"/>
    </row>
    <row r="37" spans="1:11" x14ac:dyDescent="0.25">
      <c r="A37" s="326"/>
      <c r="B37" s="327"/>
      <c r="C37" s="328"/>
      <c r="D37" s="329"/>
      <c r="E37" s="330"/>
      <c r="F37" s="330"/>
      <c r="G37" s="331"/>
      <c r="H37" s="209"/>
      <c r="I37" s="32"/>
      <c r="J37" s="332"/>
      <c r="K37" s="20"/>
    </row>
    <row r="38" spans="1:11" x14ac:dyDescent="0.25">
      <c r="A38" s="326"/>
      <c r="B38" s="327"/>
      <c r="C38" s="328"/>
      <c r="D38" s="329"/>
      <c r="E38" s="330"/>
      <c r="F38" s="330"/>
      <c r="G38" s="331"/>
      <c r="H38" s="209"/>
      <c r="I38" s="32"/>
      <c r="J38" s="332"/>
      <c r="K38" s="20"/>
    </row>
    <row r="39" spans="1:11" x14ac:dyDescent="0.25">
      <c r="A39" s="326"/>
      <c r="B39" s="327"/>
      <c r="C39" s="328"/>
      <c r="D39" s="329"/>
      <c r="E39" s="330"/>
      <c r="F39" s="330"/>
      <c r="G39" s="331"/>
      <c r="H39" s="209"/>
      <c r="I39" s="32"/>
      <c r="J39" s="332"/>
      <c r="K39" s="20"/>
    </row>
    <row r="40" spans="1:11" x14ac:dyDescent="0.25">
      <c r="A40" s="326"/>
      <c r="B40" s="327"/>
      <c r="C40" s="328"/>
      <c r="D40" s="329"/>
      <c r="E40" s="330"/>
      <c r="F40" s="330"/>
      <c r="G40" s="331"/>
      <c r="H40" s="209"/>
      <c r="I40" s="32"/>
      <c r="J40" s="332"/>
      <c r="K40" s="20"/>
    </row>
    <row r="41" spans="1:11" x14ac:dyDescent="0.25">
      <c r="A41" s="326"/>
      <c r="B41" s="327"/>
      <c r="C41" s="328"/>
      <c r="D41" s="329"/>
      <c r="E41" s="330"/>
      <c r="F41" s="330"/>
      <c r="G41" s="331"/>
      <c r="H41" s="209"/>
      <c r="I41" s="32"/>
      <c r="J41" s="332"/>
      <c r="K41" s="20"/>
    </row>
    <row r="42" spans="1:11" x14ac:dyDescent="0.25">
      <c r="A42" s="326"/>
      <c r="B42" s="327"/>
      <c r="C42" s="328"/>
      <c r="D42" s="329"/>
      <c r="E42" s="330"/>
      <c r="F42" s="330"/>
      <c r="G42" s="331"/>
      <c r="H42" s="209"/>
      <c r="I42" s="32"/>
      <c r="J42" s="332"/>
      <c r="K42" s="20"/>
    </row>
    <row r="43" spans="1:11" x14ac:dyDescent="0.25">
      <c r="A43" s="326"/>
      <c r="B43" s="327"/>
      <c r="C43" s="328"/>
      <c r="D43" s="329"/>
      <c r="E43" s="330"/>
      <c r="F43" s="330"/>
      <c r="G43" s="331"/>
      <c r="H43" s="209"/>
      <c r="I43" s="32"/>
      <c r="J43" s="332"/>
      <c r="K43" s="20"/>
    </row>
    <row r="44" spans="1:11" x14ac:dyDescent="0.25">
      <c r="A44" s="326"/>
      <c r="B44" s="327"/>
      <c r="C44" s="328"/>
      <c r="D44" s="329"/>
      <c r="E44" s="330"/>
      <c r="F44" s="330"/>
      <c r="G44" s="331"/>
      <c r="H44" s="209"/>
      <c r="I44" s="32"/>
      <c r="J44" s="332"/>
      <c r="K44" s="20"/>
    </row>
    <row r="45" spans="1:11" x14ac:dyDescent="0.25">
      <c r="A45" s="326"/>
      <c r="B45" s="327"/>
      <c r="C45" s="328"/>
      <c r="D45" s="329"/>
      <c r="E45" s="330"/>
      <c r="F45" s="330"/>
      <c r="G45" s="331"/>
      <c r="H45" s="209"/>
      <c r="I45" s="32"/>
      <c r="J45" s="332"/>
      <c r="K45" s="20"/>
    </row>
    <row r="46" spans="1:11" x14ac:dyDescent="0.25">
      <c r="A46" s="326"/>
      <c r="B46" s="327"/>
      <c r="C46" s="328"/>
      <c r="D46" s="329"/>
      <c r="E46" s="330"/>
      <c r="F46" s="330"/>
      <c r="G46" s="331"/>
      <c r="H46" s="209"/>
      <c r="I46" s="32"/>
      <c r="J46" s="332"/>
      <c r="K46" s="20"/>
    </row>
    <row r="47" spans="1:11" x14ac:dyDescent="0.25">
      <c r="A47" s="326"/>
      <c r="B47" s="327"/>
      <c r="C47" s="328"/>
      <c r="D47" s="329"/>
      <c r="E47" s="330"/>
      <c r="F47" s="330"/>
      <c r="G47" s="331"/>
      <c r="H47" s="209"/>
      <c r="I47" s="32"/>
      <c r="J47" s="332"/>
      <c r="K47" s="20"/>
    </row>
    <row r="48" spans="1:11" x14ac:dyDescent="0.25">
      <c r="A48" s="326"/>
      <c r="B48" s="327"/>
      <c r="C48" s="328"/>
      <c r="D48" s="329"/>
      <c r="E48" s="330"/>
      <c r="F48" s="330"/>
      <c r="G48" s="331"/>
      <c r="H48" s="209"/>
      <c r="I48" s="32"/>
      <c r="J48" s="332"/>
      <c r="K48" s="20"/>
    </row>
    <row r="49" spans="1:11" x14ac:dyDescent="0.25">
      <c r="A49" s="326"/>
      <c r="B49" s="327"/>
      <c r="C49" s="328"/>
      <c r="D49" s="329"/>
      <c r="E49" s="330"/>
      <c r="F49" s="330"/>
      <c r="G49" s="331"/>
      <c r="H49" s="209"/>
      <c r="I49" s="32"/>
      <c r="J49" s="332"/>
      <c r="K49" s="20"/>
    </row>
    <row r="50" spans="1:11" x14ac:dyDescent="0.25">
      <c r="A50" s="326"/>
      <c r="B50" s="327"/>
      <c r="C50" s="328"/>
      <c r="D50" s="329"/>
      <c r="E50" s="330"/>
      <c r="F50" s="330"/>
      <c r="G50" s="331"/>
      <c r="H50" s="209"/>
      <c r="I50" s="32"/>
      <c r="J50" s="332"/>
      <c r="K50" s="20"/>
    </row>
    <row r="51" spans="1:11" x14ac:dyDescent="0.25">
      <c r="A51" s="326"/>
      <c r="B51" s="327"/>
      <c r="C51" s="328"/>
      <c r="D51" s="329"/>
      <c r="E51" s="330"/>
      <c r="F51" s="330"/>
      <c r="G51" s="331"/>
      <c r="H51" s="209"/>
      <c r="I51" s="32"/>
      <c r="J51" s="332"/>
      <c r="K51" s="20"/>
    </row>
    <row r="52" spans="1:11" x14ac:dyDescent="0.25">
      <c r="A52" s="326"/>
      <c r="B52" s="327"/>
      <c r="C52" s="328"/>
      <c r="D52" s="329"/>
      <c r="E52" s="330"/>
      <c r="F52" s="330"/>
      <c r="G52" s="331"/>
      <c r="H52" s="209"/>
      <c r="I52" s="32"/>
      <c r="J52" s="332"/>
      <c r="K52" s="20"/>
    </row>
    <row r="53" spans="1:11" x14ac:dyDescent="0.25">
      <c r="A53" s="326"/>
      <c r="B53" s="327"/>
      <c r="C53" s="328"/>
      <c r="D53" s="329"/>
      <c r="E53" s="330"/>
      <c r="F53" s="330"/>
      <c r="G53" s="331"/>
      <c r="H53" s="209"/>
      <c r="I53" s="32"/>
      <c r="J53" s="332"/>
      <c r="K53" s="20"/>
    </row>
    <row r="54" spans="1:11" x14ac:dyDescent="0.25">
      <c r="A54" s="326"/>
      <c r="B54" s="327"/>
      <c r="C54" s="328"/>
      <c r="D54" s="329"/>
      <c r="E54" s="330"/>
      <c r="F54" s="330"/>
      <c r="G54" s="331"/>
      <c r="H54" s="209"/>
      <c r="I54" s="32"/>
      <c r="J54" s="332"/>
      <c r="K54" s="20"/>
    </row>
    <row r="55" spans="1:11" x14ac:dyDescent="0.25">
      <c r="A55" s="326"/>
      <c r="B55" s="327"/>
      <c r="C55" s="328"/>
      <c r="D55" s="329"/>
      <c r="E55" s="330"/>
      <c r="F55" s="330"/>
      <c r="G55" s="331"/>
      <c r="H55" s="209"/>
      <c r="I55" s="32"/>
      <c r="J55" s="332"/>
      <c r="K55" s="20"/>
    </row>
    <row r="56" spans="1:11" x14ac:dyDescent="0.25">
      <c r="A56" s="326"/>
      <c r="B56" s="327"/>
      <c r="C56" s="328"/>
      <c r="D56" s="329"/>
      <c r="E56" s="330"/>
      <c r="F56" s="330"/>
      <c r="G56" s="331"/>
      <c r="H56" s="209"/>
      <c r="I56" s="32"/>
      <c r="J56" s="332"/>
      <c r="K56" s="20"/>
    </row>
    <row r="57" spans="1:11" x14ac:dyDescent="0.25">
      <c r="A57" s="326"/>
      <c r="B57" s="327"/>
      <c r="C57" s="328"/>
      <c r="D57" s="329"/>
      <c r="E57" s="330"/>
      <c r="F57" s="330"/>
      <c r="G57" s="331"/>
      <c r="H57" s="209"/>
      <c r="I57" s="32"/>
      <c r="J57" s="332"/>
      <c r="K57" s="20"/>
    </row>
    <row r="58" spans="1:11" x14ac:dyDescent="0.25">
      <c r="A58" s="326"/>
      <c r="B58" s="327"/>
      <c r="C58" s="328"/>
      <c r="D58" s="329"/>
      <c r="E58" s="330"/>
      <c r="F58" s="330"/>
      <c r="G58" s="331"/>
      <c r="H58" s="209"/>
      <c r="I58" s="32"/>
      <c r="J58" s="332"/>
      <c r="K58" s="20"/>
    </row>
    <row r="59" spans="1:11" x14ac:dyDescent="0.25">
      <c r="A59" s="326"/>
      <c r="B59" s="327"/>
      <c r="C59" s="328"/>
      <c r="D59" s="329"/>
      <c r="E59" s="330"/>
      <c r="F59" s="330"/>
      <c r="G59" s="331"/>
      <c r="H59" s="209"/>
      <c r="I59" s="32"/>
      <c r="J59" s="332"/>
      <c r="K59" s="20"/>
    </row>
    <row r="60" spans="1:11" x14ac:dyDescent="0.25">
      <c r="A60" s="326"/>
      <c r="B60" s="327"/>
      <c r="C60" s="328"/>
      <c r="D60" s="329"/>
      <c r="E60" s="330"/>
      <c r="F60" s="330"/>
      <c r="G60" s="331"/>
      <c r="H60" s="209"/>
      <c r="I60" s="32"/>
      <c r="J60" s="332"/>
      <c r="K60" s="20"/>
    </row>
    <row r="61" spans="1:11" x14ac:dyDescent="0.25">
      <c r="A61" s="326"/>
      <c r="B61" s="327"/>
      <c r="C61" s="328"/>
      <c r="D61" s="329"/>
      <c r="E61" s="330"/>
      <c r="F61" s="330"/>
      <c r="G61" s="331"/>
      <c r="H61" s="209"/>
      <c r="I61" s="32"/>
      <c r="J61" s="332"/>
      <c r="K61" s="20"/>
    </row>
    <row r="62" spans="1:11" x14ac:dyDescent="0.25">
      <c r="A62" s="326"/>
      <c r="B62" s="327"/>
      <c r="C62" s="328"/>
      <c r="D62" s="329"/>
      <c r="E62" s="330"/>
      <c r="F62" s="330"/>
      <c r="G62" s="331"/>
      <c r="H62" s="209"/>
      <c r="I62" s="32"/>
      <c r="J62" s="332"/>
      <c r="K62" s="20"/>
    </row>
    <row r="63" spans="1:11" x14ac:dyDescent="0.25">
      <c r="A63" s="326"/>
      <c r="B63" s="327"/>
      <c r="C63" s="328"/>
      <c r="D63" s="329"/>
      <c r="E63" s="330"/>
      <c r="F63" s="330"/>
      <c r="G63" s="331"/>
      <c r="H63" s="209"/>
      <c r="I63" s="32"/>
      <c r="J63" s="332"/>
      <c r="K63" s="20"/>
    </row>
    <row r="64" spans="1:11" x14ac:dyDescent="0.25">
      <c r="A64" s="326"/>
      <c r="B64" s="327"/>
      <c r="C64" s="328"/>
      <c r="D64" s="329"/>
      <c r="E64" s="330"/>
      <c r="F64" s="330"/>
      <c r="G64" s="331"/>
      <c r="H64" s="209"/>
      <c r="I64" s="32"/>
      <c r="J64" s="332"/>
      <c r="K64" s="20"/>
    </row>
    <row r="65" spans="1:11" x14ac:dyDescent="0.25">
      <c r="A65" s="326"/>
      <c r="B65" s="327"/>
      <c r="C65" s="328"/>
      <c r="D65" s="329"/>
      <c r="E65" s="330"/>
      <c r="F65" s="330"/>
      <c r="G65" s="331"/>
      <c r="H65" s="209"/>
      <c r="I65" s="32"/>
      <c r="J65" s="332"/>
      <c r="K65" s="20"/>
    </row>
    <row r="66" spans="1:11" x14ac:dyDescent="0.25">
      <c r="A66" s="326"/>
      <c r="B66" s="327"/>
      <c r="C66" s="328"/>
      <c r="D66" s="329"/>
      <c r="E66" s="330"/>
      <c r="F66" s="330"/>
      <c r="G66" s="331"/>
      <c r="H66" s="209"/>
      <c r="I66" s="32"/>
      <c r="J66" s="332"/>
      <c r="K66" s="20"/>
    </row>
    <row r="67" spans="1:11" x14ac:dyDescent="0.25">
      <c r="A67" s="326"/>
      <c r="B67" s="327"/>
      <c r="C67" s="328"/>
      <c r="D67" s="329"/>
      <c r="E67" s="330"/>
      <c r="F67" s="330"/>
      <c r="G67" s="331"/>
      <c r="H67" s="209"/>
      <c r="I67" s="32"/>
      <c r="J67" s="332"/>
      <c r="K67" s="20"/>
    </row>
    <row r="68" spans="1:11" x14ac:dyDescent="0.25">
      <c r="A68" s="326"/>
      <c r="B68" s="327"/>
      <c r="C68" s="328"/>
      <c r="D68" s="329"/>
      <c r="E68" s="330"/>
      <c r="F68" s="330"/>
      <c r="G68" s="331"/>
      <c r="H68" s="209"/>
      <c r="I68" s="32"/>
      <c r="J68" s="332"/>
      <c r="K68" s="20"/>
    </row>
    <row r="69" spans="1:11" x14ac:dyDescent="0.25">
      <c r="A69" s="326"/>
      <c r="B69" s="327"/>
      <c r="C69" s="328"/>
      <c r="D69" s="329"/>
      <c r="E69" s="330"/>
      <c r="F69" s="330"/>
      <c r="G69" s="331"/>
      <c r="H69" s="209"/>
      <c r="I69" s="32"/>
      <c r="J69" s="332"/>
      <c r="K69" s="20"/>
    </row>
    <row r="70" spans="1:11" x14ac:dyDescent="0.25">
      <c r="A70" s="326"/>
      <c r="B70" s="327"/>
      <c r="C70" s="328"/>
      <c r="D70" s="329"/>
      <c r="E70" s="330"/>
      <c r="F70" s="330"/>
      <c r="G70" s="331"/>
      <c r="H70" s="209"/>
      <c r="I70" s="32"/>
      <c r="J70" s="332"/>
      <c r="K70" s="20"/>
    </row>
    <row r="71" spans="1:11" x14ac:dyDescent="0.25">
      <c r="A71" s="326"/>
      <c r="B71" s="327"/>
      <c r="C71" s="328"/>
      <c r="D71" s="329"/>
      <c r="E71" s="330"/>
      <c r="F71" s="330"/>
      <c r="G71" s="331"/>
      <c r="H71" s="209"/>
      <c r="I71" s="32"/>
      <c r="J71" s="332"/>
      <c r="K71" s="20"/>
    </row>
    <row r="72" spans="1:11" x14ac:dyDescent="0.25">
      <c r="A72" s="326"/>
      <c r="B72" s="327"/>
      <c r="C72" s="328"/>
      <c r="D72" s="329"/>
      <c r="E72" s="330"/>
      <c r="F72" s="330"/>
      <c r="G72" s="331"/>
      <c r="H72" s="209"/>
      <c r="I72" s="32"/>
      <c r="J72" s="332"/>
      <c r="K72" s="20"/>
    </row>
    <row r="73" spans="1:11" x14ac:dyDescent="0.25">
      <c r="A73" s="326"/>
      <c r="B73" s="327"/>
      <c r="C73" s="328"/>
      <c r="D73" s="329"/>
      <c r="E73" s="330"/>
      <c r="F73" s="330"/>
      <c r="G73" s="331"/>
      <c r="H73" s="209"/>
      <c r="I73" s="32"/>
      <c r="J73" s="332"/>
      <c r="K73" s="20"/>
    </row>
    <row r="74" spans="1:11" x14ac:dyDescent="0.25">
      <c r="A74" s="326"/>
      <c r="B74" s="327"/>
      <c r="C74" s="328"/>
      <c r="D74" s="329"/>
      <c r="E74" s="330"/>
      <c r="F74" s="330"/>
      <c r="G74" s="331"/>
      <c r="H74" s="209"/>
      <c r="I74" s="32"/>
      <c r="J74" s="332"/>
      <c r="K74" s="20"/>
    </row>
    <row r="75" spans="1:11" x14ac:dyDescent="0.25">
      <c r="A75" s="326"/>
      <c r="B75" s="327"/>
      <c r="C75" s="328"/>
      <c r="D75" s="329"/>
      <c r="E75" s="330"/>
      <c r="F75" s="330"/>
      <c r="G75" s="331"/>
      <c r="H75" s="209"/>
      <c r="I75" s="32"/>
      <c r="J75" s="332"/>
      <c r="K75" s="20"/>
    </row>
    <row r="76" spans="1:11" x14ac:dyDescent="0.25">
      <c r="A76" s="326"/>
      <c r="B76" s="327"/>
      <c r="C76" s="328"/>
      <c r="D76" s="329"/>
      <c r="E76" s="330"/>
      <c r="F76" s="330"/>
      <c r="G76" s="331"/>
      <c r="H76" s="209"/>
      <c r="I76" s="32"/>
      <c r="J76" s="332"/>
      <c r="K76" s="20"/>
    </row>
    <row r="77" spans="1:11" x14ac:dyDescent="0.25">
      <c r="A77" s="326"/>
      <c r="B77" s="327"/>
      <c r="C77" s="328"/>
      <c r="D77" s="329"/>
      <c r="E77" s="330"/>
      <c r="F77" s="330"/>
      <c r="G77" s="331"/>
      <c r="H77" s="209"/>
      <c r="I77" s="32"/>
      <c r="J77" s="332"/>
      <c r="K77" s="20"/>
    </row>
    <row r="78" spans="1:11" x14ac:dyDescent="0.25">
      <c r="A78" s="326"/>
      <c r="B78" s="327"/>
      <c r="C78" s="328"/>
      <c r="D78" s="329"/>
      <c r="E78" s="330"/>
      <c r="F78" s="330"/>
      <c r="G78" s="331"/>
      <c r="H78" s="209"/>
      <c r="I78" s="32"/>
      <c r="J78" s="332"/>
      <c r="K78" s="20"/>
    </row>
    <row r="79" spans="1:11" x14ac:dyDescent="0.25">
      <c r="A79" s="326"/>
      <c r="B79" s="327"/>
      <c r="C79" s="328"/>
      <c r="D79" s="329"/>
      <c r="E79" s="330"/>
      <c r="F79" s="330"/>
      <c r="G79" s="331"/>
      <c r="H79" s="209"/>
      <c r="I79" s="32"/>
      <c r="J79" s="332"/>
      <c r="K79" s="20"/>
    </row>
    <row r="80" spans="1:11" x14ac:dyDescent="0.25">
      <c r="A80" s="326"/>
      <c r="B80" s="327"/>
      <c r="C80" s="328"/>
      <c r="D80" s="329"/>
      <c r="E80" s="330"/>
      <c r="F80" s="330"/>
      <c r="G80" s="331"/>
      <c r="H80" s="209"/>
      <c r="I80" s="32"/>
      <c r="J80" s="332"/>
      <c r="K80" s="20"/>
    </row>
    <row r="81" spans="1:11" x14ac:dyDescent="0.25">
      <c r="A81" s="326"/>
      <c r="B81" s="327"/>
      <c r="C81" s="328"/>
      <c r="D81" s="329"/>
      <c r="E81" s="330"/>
      <c r="F81" s="330"/>
      <c r="G81" s="331"/>
      <c r="H81" s="209"/>
      <c r="I81" s="32"/>
      <c r="J81" s="332"/>
      <c r="K81" s="20"/>
    </row>
    <row r="82" spans="1:11" x14ac:dyDescent="0.25">
      <c r="A82" s="326"/>
      <c r="B82" s="327"/>
      <c r="C82" s="328"/>
      <c r="D82" s="329"/>
      <c r="E82" s="330"/>
      <c r="F82" s="330"/>
      <c r="G82" s="331"/>
      <c r="H82" s="209"/>
      <c r="I82" s="32"/>
      <c r="J82" s="332"/>
      <c r="K82" s="20"/>
    </row>
    <row r="83" spans="1:11" x14ac:dyDescent="0.25">
      <c r="A83" s="326"/>
      <c r="B83" s="327"/>
      <c r="C83" s="328"/>
      <c r="D83" s="329"/>
      <c r="E83" s="330"/>
      <c r="F83" s="330"/>
      <c r="G83" s="331"/>
      <c r="H83" s="209"/>
      <c r="I83" s="32"/>
      <c r="J83" s="332"/>
      <c r="K83" s="20"/>
    </row>
    <row r="84" spans="1:11" x14ac:dyDescent="0.25">
      <c r="A84" s="326"/>
      <c r="B84" s="327"/>
      <c r="C84" s="328"/>
      <c r="D84" s="329"/>
      <c r="E84" s="330"/>
      <c r="F84" s="330"/>
      <c r="G84" s="331"/>
      <c r="H84" s="209"/>
      <c r="I84" s="32"/>
      <c r="J84" s="332"/>
      <c r="K84" s="20"/>
    </row>
    <row r="85" spans="1:11" x14ac:dyDescent="0.25">
      <c r="A85" s="326"/>
      <c r="B85" s="327"/>
      <c r="C85" s="328"/>
      <c r="D85" s="329"/>
      <c r="E85" s="330"/>
      <c r="F85" s="330"/>
      <c r="G85" s="331"/>
      <c r="H85" s="209"/>
      <c r="I85" s="32"/>
      <c r="J85" s="332"/>
      <c r="K85" s="20"/>
    </row>
    <row r="86" spans="1:11" x14ac:dyDescent="0.25">
      <c r="A86" s="326"/>
      <c r="B86" s="327"/>
      <c r="C86" s="328"/>
      <c r="D86" s="329"/>
      <c r="E86" s="330"/>
      <c r="F86" s="330"/>
      <c r="G86" s="331"/>
      <c r="H86" s="209"/>
      <c r="I86" s="32"/>
      <c r="J86" s="332"/>
      <c r="K86" s="20"/>
    </row>
    <row r="87" spans="1:11" x14ac:dyDescent="0.25">
      <c r="A87" s="326"/>
      <c r="B87" s="327"/>
      <c r="C87" s="328"/>
      <c r="D87" s="329"/>
      <c r="E87" s="330"/>
      <c r="F87" s="330"/>
      <c r="G87" s="331"/>
      <c r="H87" s="209"/>
      <c r="I87" s="32"/>
      <c r="J87" s="332"/>
      <c r="K87" s="20"/>
    </row>
    <row r="88" spans="1:11" x14ac:dyDescent="0.25">
      <c r="A88" s="326"/>
      <c r="B88" s="327"/>
      <c r="C88" s="328"/>
      <c r="D88" s="329"/>
      <c r="E88" s="330"/>
      <c r="F88" s="330"/>
      <c r="G88" s="331"/>
      <c r="H88" s="209"/>
      <c r="I88" s="32"/>
      <c r="J88" s="332"/>
      <c r="K88" s="20"/>
    </row>
    <row r="89" spans="1:11" x14ac:dyDescent="0.25">
      <c r="A89" s="326"/>
      <c r="B89" s="327"/>
      <c r="C89" s="328"/>
      <c r="D89" s="329"/>
      <c r="E89" s="330"/>
      <c r="F89" s="330"/>
      <c r="G89" s="331"/>
      <c r="H89" s="209"/>
      <c r="I89" s="32"/>
      <c r="J89" s="332"/>
      <c r="K89" s="20"/>
    </row>
    <row r="90" spans="1:11" x14ac:dyDescent="0.25">
      <c r="A90" s="326"/>
      <c r="B90" s="327"/>
      <c r="C90" s="328"/>
      <c r="D90" s="329"/>
      <c r="E90" s="330"/>
      <c r="F90" s="330"/>
      <c r="G90" s="331"/>
      <c r="H90" s="209"/>
      <c r="I90" s="32"/>
      <c r="J90" s="332"/>
      <c r="K90" s="20"/>
    </row>
    <row r="91" spans="1:11" x14ac:dyDescent="0.25">
      <c r="A91" s="326"/>
      <c r="B91" s="327"/>
      <c r="C91" s="328"/>
      <c r="D91" s="329"/>
      <c r="E91" s="330"/>
      <c r="F91" s="330"/>
      <c r="G91" s="331"/>
      <c r="H91" s="209"/>
      <c r="I91" s="32"/>
      <c r="J91" s="332"/>
      <c r="K91" s="20"/>
    </row>
    <row r="92" spans="1:11" x14ac:dyDescent="0.25">
      <c r="A92" s="326"/>
      <c r="B92" s="327"/>
      <c r="C92" s="328"/>
      <c r="D92" s="329"/>
      <c r="E92" s="330"/>
      <c r="F92" s="330"/>
      <c r="G92" s="331"/>
      <c r="H92" s="209"/>
      <c r="I92" s="32"/>
      <c r="J92" s="332"/>
      <c r="K92" s="20"/>
    </row>
    <row r="93" spans="1:11" x14ac:dyDescent="0.25">
      <c r="A93" s="326"/>
      <c r="B93" s="327"/>
      <c r="C93" s="328"/>
      <c r="D93" s="329"/>
      <c r="E93" s="330"/>
      <c r="F93" s="330"/>
      <c r="G93" s="331"/>
      <c r="H93" s="209"/>
      <c r="I93" s="32"/>
      <c r="J93" s="332"/>
      <c r="K93" s="20"/>
    </row>
    <row r="94" spans="1:11" x14ac:dyDescent="0.25">
      <c r="A94" s="326"/>
      <c r="B94" s="327"/>
      <c r="C94" s="328"/>
      <c r="D94" s="329"/>
      <c r="E94" s="330"/>
      <c r="F94" s="330"/>
      <c r="G94" s="331"/>
      <c r="H94" s="209"/>
      <c r="I94" s="32"/>
      <c r="J94" s="332"/>
      <c r="K94" s="20"/>
    </row>
    <row r="95" spans="1:11" x14ac:dyDescent="0.25">
      <c r="A95" s="326"/>
      <c r="B95" s="327"/>
      <c r="C95" s="328"/>
      <c r="D95" s="329"/>
      <c r="E95" s="330"/>
      <c r="F95" s="330"/>
      <c r="G95" s="331"/>
      <c r="H95" s="209"/>
      <c r="I95" s="32"/>
      <c r="J95" s="332"/>
      <c r="K95" s="20"/>
    </row>
    <row r="96" spans="1:11" x14ac:dyDescent="0.25">
      <c r="A96" s="326"/>
      <c r="B96" s="327"/>
      <c r="C96" s="328"/>
      <c r="D96" s="329"/>
      <c r="E96" s="330"/>
      <c r="F96" s="330"/>
      <c r="G96" s="331"/>
      <c r="H96" s="209"/>
      <c r="I96" s="32"/>
      <c r="J96" s="332"/>
      <c r="K96" s="20"/>
    </row>
    <row r="97" spans="1:11" x14ac:dyDescent="0.25">
      <c r="A97" s="326"/>
      <c r="B97" s="327"/>
      <c r="C97" s="328"/>
      <c r="D97" s="329"/>
      <c r="E97" s="330"/>
      <c r="F97" s="330"/>
      <c r="G97" s="331"/>
      <c r="H97" s="209"/>
      <c r="I97" s="32"/>
      <c r="J97" s="332"/>
      <c r="K97" s="20"/>
    </row>
    <row r="98" spans="1:11" x14ac:dyDescent="0.25">
      <c r="A98" s="326"/>
      <c r="B98" s="327"/>
      <c r="C98" s="328"/>
      <c r="D98" s="329"/>
      <c r="E98" s="330"/>
      <c r="F98" s="330"/>
      <c r="G98" s="331"/>
      <c r="H98" s="209"/>
      <c r="I98" s="32"/>
      <c r="J98" s="332"/>
      <c r="K98" s="20"/>
    </row>
    <row r="99" spans="1:11" x14ac:dyDescent="0.25">
      <c r="A99" s="326"/>
      <c r="B99" s="327"/>
      <c r="C99" s="328"/>
      <c r="D99" s="329"/>
      <c r="E99" s="330"/>
      <c r="F99" s="330"/>
      <c r="G99" s="331"/>
      <c r="H99" s="209"/>
      <c r="I99" s="32"/>
      <c r="J99" s="332"/>
      <c r="K99" s="20"/>
    </row>
    <row r="100" spans="1:11" x14ac:dyDescent="0.25">
      <c r="A100" s="326"/>
      <c r="B100" s="327"/>
      <c r="C100" s="328"/>
      <c r="D100" s="329"/>
      <c r="E100" s="330"/>
      <c r="F100" s="330"/>
      <c r="G100" s="331"/>
      <c r="H100" s="209"/>
      <c r="I100" s="32"/>
      <c r="J100" s="332"/>
      <c r="K100" s="20"/>
    </row>
    <row r="101" spans="1:11" x14ac:dyDescent="0.25">
      <c r="A101" s="326"/>
      <c r="B101" s="327"/>
      <c r="C101" s="328"/>
      <c r="D101" s="329"/>
      <c r="E101" s="330"/>
      <c r="F101" s="330"/>
      <c r="G101" s="331"/>
      <c r="H101" s="209"/>
      <c r="I101" s="32"/>
      <c r="J101" s="332"/>
      <c r="K101" s="20"/>
    </row>
    <row r="102" spans="1:11" x14ac:dyDescent="0.25">
      <c r="A102" s="326"/>
      <c r="B102" s="327"/>
      <c r="C102" s="328"/>
      <c r="D102" s="329"/>
      <c r="E102" s="330"/>
      <c r="F102" s="330"/>
      <c r="G102" s="331"/>
      <c r="H102" s="209"/>
      <c r="I102" s="32"/>
      <c r="J102" s="332"/>
      <c r="K102" s="20"/>
    </row>
    <row r="103" spans="1:11" x14ac:dyDescent="0.25">
      <c r="A103" s="326"/>
      <c r="B103" s="327"/>
      <c r="C103" s="328"/>
      <c r="D103" s="329"/>
      <c r="E103" s="330"/>
      <c r="F103" s="330"/>
      <c r="G103" s="331"/>
      <c r="H103" s="209"/>
      <c r="I103" s="32"/>
      <c r="J103" s="332"/>
      <c r="K103" s="20"/>
    </row>
    <row r="104" spans="1:11" x14ac:dyDescent="0.25">
      <c r="A104" s="326"/>
      <c r="B104" s="327"/>
      <c r="C104" s="328"/>
      <c r="D104" s="329"/>
      <c r="E104" s="330"/>
      <c r="F104" s="330"/>
      <c r="G104" s="331"/>
      <c r="H104" s="209"/>
      <c r="I104" s="32"/>
      <c r="J104" s="332"/>
      <c r="K104" s="20"/>
    </row>
    <row r="105" spans="1:11" x14ac:dyDescent="0.25">
      <c r="A105" s="326"/>
      <c r="B105" s="327"/>
      <c r="C105" s="328"/>
      <c r="D105" s="329"/>
      <c r="E105" s="330"/>
      <c r="F105" s="330"/>
      <c r="G105" s="331"/>
      <c r="H105" s="209"/>
      <c r="I105" s="32"/>
      <c r="J105" s="332"/>
      <c r="K105" s="20"/>
    </row>
    <row r="106" spans="1:11" x14ac:dyDescent="0.25">
      <c r="A106" s="326"/>
      <c r="B106" s="327"/>
      <c r="C106" s="328"/>
      <c r="D106" s="329"/>
      <c r="E106" s="330"/>
      <c r="F106" s="330"/>
      <c r="G106" s="331"/>
      <c r="H106" s="209"/>
      <c r="I106" s="32"/>
      <c r="J106" s="332"/>
      <c r="K106" s="20"/>
    </row>
    <row r="107" spans="1:11" x14ac:dyDescent="0.25">
      <c r="A107" s="326"/>
      <c r="B107" s="327"/>
      <c r="C107" s="328"/>
      <c r="D107" s="329"/>
      <c r="E107" s="330"/>
      <c r="F107" s="330"/>
      <c r="G107" s="331"/>
      <c r="H107" s="209"/>
      <c r="I107" s="32"/>
      <c r="J107" s="332"/>
      <c r="K107" s="20"/>
    </row>
    <row r="108" spans="1:11" x14ac:dyDescent="0.25">
      <c r="A108" s="326"/>
      <c r="B108" s="327"/>
      <c r="C108" s="328"/>
      <c r="D108" s="329"/>
      <c r="E108" s="330"/>
      <c r="F108" s="330"/>
      <c r="G108" s="331"/>
      <c r="H108" s="209"/>
      <c r="I108" s="32"/>
      <c r="J108" s="332"/>
      <c r="K108" s="20"/>
    </row>
    <row r="109" spans="1:11" x14ac:dyDescent="0.25">
      <c r="A109" s="326"/>
      <c r="B109" s="327"/>
      <c r="C109" s="328"/>
      <c r="D109" s="329"/>
      <c r="E109" s="330"/>
      <c r="F109" s="330"/>
      <c r="G109" s="331"/>
      <c r="H109" s="209"/>
      <c r="I109" s="32"/>
      <c r="J109" s="332"/>
      <c r="K109" s="20"/>
    </row>
    <row r="110" spans="1:11" x14ac:dyDescent="0.25">
      <c r="A110" s="326"/>
      <c r="B110" s="327"/>
      <c r="C110" s="328"/>
      <c r="D110" s="329"/>
      <c r="E110" s="330"/>
      <c r="F110" s="330"/>
      <c r="G110" s="331"/>
      <c r="H110" s="209"/>
      <c r="I110" s="32"/>
      <c r="J110" s="332"/>
      <c r="K110" s="20"/>
    </row>
    <row r="111" spans="1:11" x14ac:dyDescent="0.25">
      <c r="A111" s="326"/>
      <c r="B111" s="327"/>
      <c r="C111" s="328"/>
      <c r="D111" s="329"/>
      <c r="E111" s="330"/>
      <c r="F111" s="330"/>
      <c r="G111" s="331"/>
      <c r="H111" s="209"/>
      <c r="I111" s="32"/>
      <c r="J111" s="332"/>
      <c r="K111" s="20"/>
    </row>
    <row r="112" spans="1:11" x14ac:dyDescent="0.25">
      <c r="A112" s="326"/>
      <c r="B112" s="327"/>
      <c r="C112" s="328"/>
      <c r="D112" s="329"/>
      <c r="E112" s="330"/>
      <c r="F112" s="330"/>
      <c r="G112" s="331"/>
      <c r="H112" s="209"/>
      <c r="I112" s="32"/>
      <c r="J112" s="332"/>
      <c r="K112" s="20"/>
    </row>
    <row r="113" spans="1:11" x14ac:dyDescent="0.25">
      <c r="A113" s="326"/>
      <c r="B113" s="327"/>
      <c r="C113" s="328"/>
      <c r="D113" s="329"/>
      <c r="E113" s="330"/>
      <c r="F113" s="330"/>
      <c r="G113" s="331"/>
      <c r="H113" s="209"/>
      <c r="I113" s="32"/>
      <c r="J113" s="332"/>
      <c r="K113" s="20"/>
    </row>
    <row r="114" spans="1:11" x14ac:dyDescent="0.25">
      <c r="A114" s="326"/>
      <c r="B114" s="327"/>
      <c r="C114" s="328"/>
      <c r="D114" s="329"/>
      <c r="E114" s="330"/>
      <c r="F114" s="330"/>
      <c r="G114" s="331"/>
      <c r="H114" s="209"/>
      <c r="I114" s="32"/>
      <c r="J114" s="332"/>
      <c r="K114" s="20"/>
    </row>
    <row r="115" spans="1:11" x14ac:dyDescent="0.25">
      <c r="A115" s="326"/>
      <c r="B115" s="327"/>
      <c r="C115" s="328"/>
      <c r="D115" s="329"/>
      <c r="E115" s="330"/>
      <c r="F115" s="330"/>
      <c r="G115" s="331"/>
      <c r="H115" s="209"/>
      <c r="I115" s="32"/>
      <c r="J115" s="332"/>
      <c r="K115" s="20"/>
    </row>
    <row r="116" spans="1:11" x14ac:dyDescent="0.25">
      <c r="A116" s="326"/>
      <c r="B116" s="327"/>
      <c r="C116" s="328"/>
      <c r="D116" s="329"/>
      <c r="E116" s="330"/>
      <c r="F116" s="330"/>
      <c r="G116" s="331"/>
      <c r="H116" s="209"/>
      <c r="I116" s="32"/>
      <c r="J116" s="332"/>
      <c r="K116" s="20"/>
    </row>
    <row r="117" spans="1:11" x14ac:dyDescent="0.25">
      <c r="A117" s="326"/>
      <c r="B117" s="327"/>
      <c r="C117" s="328"/>
      <c r="D117" s="329"/>
      <c r="E117" s="330"/>
      <c r="F117" s="330"/>
      <c r="G117" s="331"/>
      <c r="H117" s="209"/>
      <c r="I117" s="32"/>
      <c r="J117" s="332"/>
      <c r="K117" s="20"/>
    </row>
    <row r="118" spans="1:11" x14ac:dyDescent="0.25">
      <c r="A118" s="326"/>
      <c r="B118" s="327"/>
      <c r="C118" s="328"/>
      <c r="D118" s="329"/>
      <c r="E118" s="330"/>
      <c r="F118" s="330"/>
      <c r="G118" s="331"/>
      <c r="H118" s="209"/>
      <c r="I118" s="32"/>
      <c r="J118" s="332"/>
      <c r="K118" s="20"/>
    </row>
    <row r="119" spans="1:11" x14ac:dyDescent="0.25">
      <c r="A119" s="326"/>
      <c r="B119" s="327"/>
      <c r="C119" s="328"/>
      <c r="D119" s="329"/>
      <c r="E119" s="330"/>
      <c r="F119" s="330"/>
      <c r="G119" s="331"/>
      <c r="H119" s="209"/>
      <c r="I119" s="32"/>
      <c r="J119" s="332"/>
      <c r="K119" s="20"/>
    </row>
    <row r="120" spans="1:11" x14ac:dyDescent="0.25">
      <c r="A120" s="326"/>
      <c r="B120" s="327"/>
      <c r="C120" s="328"/>
      <c r="D120" s="329"/>
      <c r="E120" s="330"/>
      <c r="F120" s="330"/>
      <c r="G120" s="331"/>
      <c r="H120" s="209"/>
      <c r="I120" s="32"/>
      <c r="J120" s="332"/>
      <c r="K120" s="20"/>
    </row>
    <row r="121" spans="1:11" x14ac:dyDescent="0.25">
      <c r="A121" s="326"/>
      <c r="B121" s="327"/>
      <c r="C121" s="328"/>
      <c r="D121" s="329"/>
      <c r="E121" s="330"/>
      <c r="F121" s="330"/>
      <c r="G121" s="331"/>
      <c r="H121" s="209"/>
      <c r="I121" s="32"/>
      <c r="J121" s="332"/>
      <c r="K121" s="20"/>
    </row>
    <row r="122" spans="1:11" x14ac:dyDescent="0.25">
      <c r="A122" s="326"/>
      <c r="B122" s="327"/>
      <c r="C122" s="328"/>
      <c r="D122" s="329"/>
      <c r="E122" s="330"/>
      <c r="F122" s="330"/>
      <c r="G122" s="331"/>
      <c r="H122" s="209"/>
      <c r="I122" s="32"/>
      <c r="J122" s="332"/>
      <c r="K122" s="20"/>
    </row>
    <row r="123" spans="1:11" x14ac:dyDescent="0.25">
      <c r="A123" s="326"/>
      <c r="B123" s="327"/>
      <c r="C123" s="328"/>
      <c r="D123" s="329"/>
      <c r="E123" s="330"/>
      <c r="F123" s="330"/>
      <c r="G123" s="331"/>
      <c r="H123" s="209"/>
      <c r="I123" s="32"/>
      <c r="J123" s="332"/>
      <c r="K123" s="20"/>
    </row>
    <row r="124" spans="1:11" x14ac:dyDescent="0.25">
      <c r="A124" s="326"/>
      <c r="B124" s="327"/>
      <c r="C124" s="328"/>
      <c r="D124" s="329"/>
      <c r="E124" s="330"/>
      <c r="F124" s="330"/>
      <c r="G124" s="331"/>
      <c r="H124" s="209"/>
      <c r="I124" s="32"/>
      <c r="J124" s="332"/>
      <c r="K124" s="20"/>
    </row>
    <row r="125" spans="1:11" x14ac:dyDescent="0.25">
      <c r="A125" s="326"/>
      <c r="B125" s="327"/>
      <c r="C125" s="328"/>
      <c r="D125" s="329"/>
      <c r="E125" s="330"/>
      <c r="F125" s="330"/>
      <c r="G125" s="331"/>
      <c r="H125" s="209"/>
      <c r="I125" s="32"/>
      <c r="J125" s="332"/>
      <c r="K125" s="20"/>
    </row>
    <row r="126" spans="1:11" x14ac:dyDescent="0.25">
      <c r="A126" s="326"/>
      <c r="B126" s="327"/>
      <c r="C126" s="328"/>
      <c r="D126" s="329"/>
      <c r="E126" s="330"/>
      <c r="F126" s="330"/>
      <c r="G126" s="331"/>
      <c r="H126" s="209"/>
      <c r="I126" s="32"/>
      <c r="J126" s="332"/>
      <c r="K126" s="20"/>
    </row>
    <row r="127" spans="1:11" x14ac:dyDescent="0.25">
      <c r="A127" s="326"/>
      <c r="B127" s="327"/>
      <c r="C127" s="328"/>
      <c r="D127" s="329"/>
      <c r="E127" s="330"/>
      <c r="F127" s="330"/>
      <c r="G127" s="331"/>
      <c r="H127" s="209"/>
      <c r="I127" s="32"/>
      <c r="J127" s="332"/>
      <c r="K127" s="20"/>
    </row>
    <row r="128" spans="1:11" x14ac:dyDescent="0.25">
      <c r="A128" s="326"/>
      <c r="B128" s="327"/>
      <c r="C128" s="328"/>
      <c r="D128" s="329"/>
      <c r="E128" s="330"/>
      <c r="F128" s="330"/>
      <c r="G128" s="331"/>
      <c r="H128" s="209"/>
      <c r="I128" s="32"/>
      <c r="J128" s="332"/>
      <c r="K128" s="20"/>
    </row>
    <row r="129" spans="1:11" x14ac:dyDescent="0.25">
      <c r="A129" s="326"/>
      <c r="B129" s="327"/>
      <c r="C129" s="328"/>
      <c r="D129" s="329"/>
      <c r="E129" s="330"/>
      <c r="F129" s="330"/>
      <c r="G129" s="331"/>
      <c r="H129" s="209"/>
      <c r="I129" s="32"/>
      <c r="J129" s="332"/>
      <c r="K129" s="20"/>
    </row>
    <row r="130" spans="1:11" x14ac:dyDescent="0.25">
      <c r="A130" s="326"/>
      <c r="B130" s="327"/>
      <c r="C130" s="328"/>
      <c r="D130" s="329"/>
      <c r="E130" s="330"/>
      <c r="F130" s="330"/>
      <c r="G130" s="331"/>
      <c r="H130" s="209"/>
      <c r="I130" s="32"/>
      <c r="J130" s="332"/>
      <c r="K130" s="20"/>
    </row>
    <row r="131" spans="1:11" x14ac:dyDescent="0.25">
      <c r="A131" s="326"/>
      <c r="B131" s="327"/>
      <c r="C131" s="328"/>
      <c r="D131" s="329"/>
      <c r="E131" s="330"/>
      <c r="F131" s="330"/>
      <c r="G131" s="331"/>
      <c r="H131" s="209"/>
      <c r="I131" s="32"/>
      <c r="J131" s="332"/>
      <c r="K131" s="20"/>
    </row>
    <row r="132" spans="1:11" x14ac:dyDescent="0.25">
      <c r="A132" s="326"/>
      <c r="B132" s="327"/>
      <c r="C132" s="328"/>
      <c r="D132" s="329"/>
      <c r="E132" s="330"/>
      <c r="F132" s="330"/>
      <c r="G132" s="331"/>
      <c r="H132" s="209"/>
      <c r="I132" s="32"/>
      <c r="J132" s="332"/>
      <c r="K132" s="20"/>
    </row>
    <row r="133" spans="1:11" x14ac:dyDescent="0.25">
      <c r="A133" s="326"/>
      <c r="B133" s="327"/>
      <c r="C133" s="328"/>
      <c r="D133" s="329"/>
      <c r="E133" s="330"/>
      <c r="F133" s="330"/>
      <c r="G133" s="331"/>
      <c r="H133" s="209"/>
      <c r="I133" s="32"/>
      <c r="J133" s="332"/>
      <c r="K133" s="20"/>
    </row>
    <row r="134" spans="1:11" x14ac:dyDescent="0.25">
      <c r="A134" s="326"/>
      <c r="B134" s="327"/>
      <c r="C134" s="328"/>
      <c r="D134" s="329"/>
      <c r="E134" s="330"/>
      <c r="F134" s="330"/>
      <c r="G134" s="331"/>
      <c r="H134" s="209"/>
      <c r="I134" s="32"/>
      <c r="J134" s="332"/>
      <c r="K134" s="20"/>
    </row>
    <row r="135" spans="1:11" x14ac:dyDescent="0.25">
      <c r="A135" s="326"/>
      <c r="B135" s="327"/>
      <c r="C135" s="328"/>
      <c r="D135" s="329"/>
      <c r="E135" s="330"/>
      <c r="F135" s="330"/>
      <c r="G135" s="331"/>
      <c r="H135" s="209"/>
      <c r="I135" s="32"/>
      <c r="J135" s="332"/>
      <c r="K135" s="20"/>
    </row>
    <row r="136" spans="1:11" x14ac:dyDescent="0.25">
      <c r="A136" s="326"/>
      <c r="B136" s="327"/>
      <c r="C136" s="328"/>
      <c r="D136" s="329"/>
      <c r="E136" s="330"/>
      <c r="F136" s="330"/>
      <c r="G136" s="331"/>
      <c r="H136" s="209"/>
      <c r="I136" s="32"/>
      <c r="J136" s="332"/>
      <c r="K136" s="20"/>
    </row>
    <row r="137" spans="1:11" x14ac:dyDescent="0.25">
      <c r="A137" s="326"/>
      <c r="B137" s="327"/>
      <c r="C137" s="328"/>
      <c r="D137" s="329"/>
      <c r="E137" s="330"/>
      <c r="F137" s="330"/>
      <c r="G137" s="331"/>
      <c r="H137" s="209"/>
      <c r="I137" s="32"/>
      <c r="J137" s="332"/>
      <c r="K137" s="20"/>
    </row>
    <row r="138" spans="1:11" x14ac:dyDescent="0.25">
      <c r="A138" s="326"/>
      <c r="B138" s="327"/>
      <c r="C138" s="328"/>
      <c r="D138" s="329"/>
      <c r="E138" s="330"/>
      <c r="F138" s="330"/>
      <c r="G138" s="331"/>
      <c r="H138" s="209"/>
      <c r="I138" s="32"/>
      <c r="J138" s="332"/>
      <c r="K138" s="20"/>
    </row>
    <row r="139" spans="1:11" x14ac:dyDescent="0.25">
      <c r="A139" s="326"/>
      <c r="B139" s="327"/>
      <c r="C139" s="328"/>
      <c r="D139" s="329"/>
      <c r="E139" s="330"/>
      <c r="F139" s="330"/>
      <c r="G139" s="331"/>
      <c r="H139" s="209"/>
      <c r="I139" s="32"/>
      <c r="J139" s="332"/>
      <c r="K139" s="20"/>
    </row>
    <row r="140" spans="1:11" x14ac:dyDescent="0.25">
      <c r="A140" s="326"/>
      <c r="B140" s="327"/>
      <c r="C140" s="328"/>
      <c r="D140" s="329"/>
      <c r="E140" s="330"/>
      <c r="F140" s="330"/>
      <c r="G140" s="331"/>
      <c r="H140" s="209"/>
      <c r="I140" s="32"/>
      <c r="J140" s="332"/>
      <c r="K140" s="20"/>
    </row>
    <row r="141" spans="1:11" x14ac:dyDescent="0.25">
      <c r="A141" s="326"/>
      <c r="B141" s="327"/>
      <c r="C141" s="328"/>
      <c r="D141" s="329"/>
      <c r="E141" s="330"/>
      <c r="F141" s="330"/>
      <c r="G141" s="331"/>
      <c r="H141" s="209"/>
      <c r="I141" s="32"/>
      <c r="J141" s="332"/>
      <c r="K141" s="20"/>
    </row>
    <row r="142" spans="1:11" x14ac:dyDescent="0.25">
      <c r="A142" s="326"/>
      <c r="B142" s="327"/>
      <c r="C142" s="328"/>
      <c r="D142" s="329"/>
      <c r="E142" s="330"/>
      <c r="F142" s="330"/>
      <c r="G142" s="331"/>
      <c r="H142" s="209"/>
      <c r="I142" s="32"/>
      <c r="J142" s="332"/>
      <c r="K142" s="20"/>
    </row>
    <row r="143" spans="1:11" x14ac:dyDescent="0.25">
      <c r="A143" s="326"/>
      <c r="B143" s="327"/>
      <c r="C143" s="328"/>
      <c r="D143" s="329"/>
      <c r="E143" s="330"/>
      <c r="F143" s="330"/>
      <c r="G143" s="331"/>
      <c r="H143" s="209"/>
      <c r="I143" s="32"/>
      <c r="J143" s="332"/>
      <c r="K143" s="20"/>
    </row>
    <row r="144" spans="1:11" x14ac:dyDescent="0.25">
      <c r="A144" s="326"/>
      <c r="B144" s="327"/>
      <c r="C144" s="328"/>
      <c r="D144" s="329"/>
      <c r="E144" s="330"/>
      <c r="F144" s="330"/>
      <c r="G144" s="331"/>
      <c r="H144" s="209"/>
      <c r="I144" s="32"/>
      <c r="J144" s="332"/>
      <c r="K144" s="20"/>
    </row>
    <row r="145" spans="1:11" x14ac:dyDescent="0.25">
      <c r="A145" s="326"/>
      <c r="B145" s="327"/>
      <c r="C145" s="328"/>
      <c r="D145" s="329"/>
      <c r="E145" s="330"/>
      <c r="F145" s="330"/>
      <c r="G145" s="331"/>
      <c r="H145" s="209"/>
      <c r="I145" s="32"/>
      <c r="J145" s="332"/>
      <c r="K145" s="20"/>
    </row>
    <row r="146" spans="1:11" x14ac:dyDescent="0.25">
      <c r="A146" s="326"/>
      <c r="B146" s="327"/>
      <c r="C146" s="328"/>
      <c r="D146" s="329"/>
      <c r="E146" s="330"/>
      <c r="F146" s="330"/>
      <c r="G146" s="331"/>
      <c r="H146" s="209"/>
      <c r="I146" s="32"/>
      <c r="J146" s="332"/>
      <c r="K146" s="20"/>
    </row>
    <row r="147" spans="1:11" x14ac:dyDescent="0.25">
      <c r="A147" s="326"/>
      <c r="B147" s="327"/>
      <c r="C147" s="328"/>
      <c r="D147" s="329"/>
      <c r="E147" s="330"/>
      <c r="F147" s="330"/>
      <c r="G147" s="331"/>
      <c r="H147" s="209"/>
      <c r="I147" s="32"/>
      <c r="J147" s="332"/>
      <c r="K147" s="20"/>
    </row>
    <row r="148" spans="1:11" x14ac:dyDescent="0.25">
      <c r="A148" s="326"/>
      <c r="B148" s="327"/>
      <c r="C148" s="328"/>
      <c r="D148" s="329"/>
      <c r="E148" s="330"/>
      <c r="F148" s="330"/>
      <c r="G148" s="331"/>
      <c r="H148" s="209"/>
      <c r="I148" s="32"/>
      <c r="J148" s="332"/>
      <c r="K148" s="20"/>
    </row>
    <row r="149" spans="1:11" x14ac:dyDescent="0.25">
      <c r="A149" s="326"/>
      <c r="B149" s="327"/>
      <c r="C149" s="328"/>
      <c r="D149" s="329"/>
      <c r="E149" s="330"/>
      <c r="F149" s="330"/>
      <c r="G149" s="331"/>
      <c r="H149" s="209"/>
      <c r="I149" s="32"/>
      <c r="J149" s="332"/>
      <c r="K149" s="20"/>
    </row>
    <row r="150" spans="1:11" x14ac:dyDescent="0.25">
      <c r="A150" s="326"/>
      <c r="B150" s="327"/>
      <c r="C150" s="328"/>
      <c r="D150" s="329"/>
      <c r="E150" s="330"/>
      <c r="F150" s="330"/>
      <c r="G150" s="331"/>
      <c r="H150" s="209"/>
      <c r="I150" s="32"/>
      <c r="J150" s="332"/>
      <c r="K150" s="20"/>
    </row>
    <row r="151" spans="1:11" x14ac:dyDescent="0.25">
      <c r="A151" s="326"/>
      <c r="B151" s="327"/>
      <c r="C151" s="328"/>
      <c r="D151" s="329"/>
      <c r="E151" s="330"/>
      <c r="F151" s="330"/>
      <c r="G151" s="331"/>
      <c r="H151" s="209"/>
      <c r="I151" s="32"/>
      <c r="J151" s="332"/>
      <c r="K151" s="20"/>
    </row>
    <row r="152" spans="1:11" x14ac:dyDescent="0.25">
      <c r="A152" s="326"/>
      <c r="B152" s="327"/>
      <c r="C152" s="328"/>
      <c r="D152" s="329"/>
      <c r="E152" s="330"/>
      <c r="F152" s="330"/>
      <c r="G152" s="331"/>
      <c r="H152" s="209"/>
      <c r="I152" s="32"/>
      <c r="J152" s="332"/>
      <c r="K152" s="20"/>
    </row>
    <row r="153" spans="1:11" x14ac:dyDescent="0.25">
      <c r="A153" s="326"/>
      <c r="B153" s="327"/>
      <c r="C153" s="328"/>
      <c r="D153" s="329"/>
      <c r="E153" s="330"/>
      <c r="F153" s="330"/>
      <c r="G153" s="331"/>
      <c r="H153" s="209"/>
      <c r="I153" s="32"/>
      <c r="J153" s="332"/>
      <c r="K153" s="20"/>
    </row>
    <row r="154" spans="1:11" x14ac:dyDescent="0.25">
      <c r="A154" s="326"/>
      <c r="B154" s="327"/>
      <c r="C154" s="328"/>
      <c r="D154" s="329"/>
      <c r="E154" s="330"/>
      <c r="F154" s="330"/>
      <c r="G154" s="331"/>
      <c r="H154" s="209"/>
      <c r="I154" s="32"/>
      <c r="J154" s="332"/>
      <c r="K154" s="20"/>
    </row>
    <row r="155" spans="1:11" x14ac:dyDescent="0.25">
      <c r="A155" s="326"/>
      <c r="B155" s="327"/>
      <c r="C155" s="328"/>
      <c r="D155" s="329"/>
      <c r="E155" s="330"/>
      <c r="F155" s="330"/>
      <c r="G155" s="331"/>
      <c r="H155" s="209"/>
      <c r="I155" s="32"/>
      <c r="J155" s="332"/>
      <c r="K155" s="20"/>
    </row>
    <row r="156" spans="1:11" x14ac:dyDescent="0.25">
      <c r="A156" s="326"/>
      <c r="B156" s="327"/>
      <c r="C156" s="328"/>
      <c r="D156" s="329"/>
      <c r="E156" s="330"/>
      <c r="F156" s="330"/>
      <c r="G156" s="331"/>
      <c r="H156" s="209"/>
      <c r="I156" s="32"/>
      <c r="J156" s="332"/>
      <c r="K156" s="20"/>
    </row>
    <row r="157" spans="1:11" x14ac:dyDescent="0.25">
      <c r="A157" s="326"/>
      <c r="B157" s="327"/>
      <c r="C157" s="328"/>
      <c r="D157" s="329"/>
      <c r="E157" s="330"/>
      <c r="F157" s="330"/>
      <c r="G157" s="331"/>
      <c r="H157" s="209"/>
      <c r="I157" s="32"/>
      <c r="J157" s="332"/>
      <c r="K157" s="20"/>
    </row>
    <row r="158" spans="1:11" x14ac:dyDescent="0.25">
      <c r="A158" s="326"/>
      <c r="B158" s="327"/>
      <c r="C158" s="328"/>
      <c r="D158" s="329"/>
      <c r="E158" s="330"/>
      <c r="F158" s="330"/>
      <c r="G158" s="331"/>
      <c r="H158" s="209"/>
      <c r="I158" s="32"/>
      <c r="J158" s="332"/>
      <c r="K158" s="20"/>
    </row>
    <row r="159" spans="1:11" x14ac:dyDescent="0.25">
      <c r="A159" s="326"/>
      <c r="B159" s="327"/>
      <c r="C159" s="328"/>
      <c r="D159" s="329"/>
      <c r="E159" s="330"/>
      <c r="F159" s="330"/>
      <c r="G159" s="331"/>
      <c r="H159" s="209"/>
      <c r="I159" s="32"/>
      <c r="J159" s="332"/>
      <c r="K159" s="20"/>
    </row>
    <row r="160" spans="1:11" x14ac:dyDescent="0.25">
      <c r="A160" s="326"/>
      <c r="B160" s="327"/>
      <c r="C160" s="328"/>
      <c r="D160" s="329"/>
      <c r="E160" s="330"/>
      <c r="F160" s="330"/>
      <c r="G160" s="331"/>
      <c r="H160" s="209"/>
      <c r="I160" s="32"/>
      <c r="J160" s="332"/>
      <c r="K160" s="20"/>
    </row>
    <row r="161" spans="1:11" x14ac:dyDescent="0.25">
      <c r="A161" s="326"/>
      <c r="B161" s="327"/>
      <c r="C161" s="328"/>
      <c r="D161" s="329"/>
      <c r="E161" s="330"/>
      <c r="F161" s="330"/>
      <c r="G161" s="331"/>
      <c r="H161" s="209"/>
      <c r="I161" s="32"/>
      <c r="J161" s="332"/>
      <c r="K161" s="20"/>
    </row>
    <row r="162" spans="1:11" x14ac:dyDescent="0.25">
      <c r="A162" s="326"/>
      <c r="B162" s="327"/>
      <c r="C162" s="328"/>
      <c r="D162" s="329"/>
      <c r="E162" s="330"/>
      <c r="F162" s="330"/>
      <c r="G162" s="331"/>
      <c r="H162" s="209"/>
      <c r="I162" s="32"/>
      <c r="J162" s="332"/>
      <c r="K162" s="20"/>
    </row>
    <row r="163" spans="1:11" x14ac:dyDescent="0.25">
      <c r="A163" s="326"/>
      <c r="B163" s="327"/>
      <c r="C163" s="328"/>
      <c r="D163" s="329"/>
      <c r="E163" s="330"/>
      <c r="F163" s="330"/>
      <c r="G163" s="331"/>
      <c r="H163" s="209"/>
      <c r="I163" s="32"/>
      <c r="J163" s="332"/>
      <c r="K163" s="20"/>
    </row>
    <row r="164" spans="1:11" x14ac:dyDescent="0.25">
      <c r="A164" s="326"/>
      <c r="B164" s="327"/>
      <c r="C164" s="328"/>
      <c r="D164" s="329"/>
      <c r="E164" s="330"/>
      <c r="F164" s="330"/>
      <c r="G164" s="331"/>
      <c r="H164" s="209"/>
      <c r="I164" s="32"/>
      <c r="J164" s="332"/>
      <c r="K164" s="20"/>
    </row>
    <row r="165" spans="1:11" x14ac:dyDescent="0.25">
      <c r="A165" s="326"/>
      <c r="B165" s="327"/>
      <c r="C165" s="328"/>
      <c r="D165" s="329"/>
      <c r="E165" s="330"/>
      <c r="F165" s="330"/>
      <c r="G165" s="331"/>
      <c r="H165" s="209"/>
      <c r="I165" s="32"/>
      <c r="J165" s="332"/>
      <c r="K165" s="20"/>
    </row>
    <row r="166" spans="1:11" x14ac:dyDescent="0.25">
      <c r="A166" s="326"/>
      <c r="B166" s="327"/>
      <c r="C166" s="328"/>
      <c r="D166" s="329"/>
      <c r="E166" s="330"/>
      <c r="F166" s="330"/>
      <c r="G166" s="331"/>
      <c r="H166" s="209"/>
      <c r="I166" s="32"/>
      <c r="J166" s="332"/>
      <c r="K166" s="20"/>
    </row>
    <row r="167" spans="1:11" x14ac:dyDescent="0.25">
      <c r="A167" s="326"/>
      <c r="B167" s="327"/>
      <c r="C167" s="328"/>
      <c r="D167" s="329"/>
      <c r="E167" s="330"/>
      <c r="F167" s="330"/>
      <c r="G167" s="331"/>
      <c r="H167" s="209"/>
      <c r="I167" s="32"/>
      <c r="J167" s="332"/>
      <c r="K167" s="20"/>
    </row>
    <row r="168" spans="1:11" x14ac:dyDescent="0.25">
      <c r="A168" s="326"/>
      <c r="B168" s="327"/>
      <c r="C168" s="328"/>
      <c r="D168" s="329"/>
      <c r="E168" s="330"/>
      <c r="F168" s="330"/>
      <c r="G168" s="331"/>
      <c r="H168" s="209"/>
      <c r="I168" s="32"/>
      <c r="J168" s="332"/>
      <c r="K168" s="20"/>
    </row>
    <row r="169" spans="1:11" x14ac:dyDescent="0.25">
      <c r="A169" s="326"/>
      <c r="B169" s="327"/>
      <c r="C169" s="328"/>
      <c r="D169" s="329"/>
      <c r="E169" s="330"/>
      <c r="F169" s="330"/>
      <c r="G169" s="331"/>
      <c r="H169" s="209"/>
      <c r="I169" s="32"/>
      <c r="J169" s="332"/>
      <c r="K169" s="20"/>
    </row>
    <row r="170" spans="1:11" x14ac:dyDescent="0.25">
      <c r="A170" s="326"/>
      <c r="B170" s="327"/>
      <c r="C170" s="328"/>
      <c r="D170" s="329"/>
      <c r="E170" s="330"/>
      <c r="F170" s="330"/>
      <c r="G170" s="331"/>
      <c r="H170" s="209"/>
      <c r="I170" s="32"/>
      <c r="J170" s="332"/>
      <c r="K170" s="20"/>
    </row>
    <row r="171" spans="1:11" x14ac:dyDescent="0.25">
      <c r="A171" s="326"/>
      <c r="B171" s="327"/>
      <c r="C171" s="328"/>
      <c r="D171" s="329"/>
      <c r="E171" s="330"/>
      <c r="F171" s="330"/>
      <c r="G171" s="331"/>
      <c r="H171" s="209"/>
      <c r="I171" s="32"/>
      <c r="J171" s="332"/>
      <c r="K171" s="20"/>
    </row>
    <row r="172" spans="1:11" x14ac:dyDescent="0.25">
      <c r="A172" s="326"/>
      <c r="B172" s="327"/>
      <c r="C172" s="328"/>
      <c r="D172" s="329"/>
      <c r="E172" s="330"/>
      <c r="F172" s="330"/>
      <c r="G172" s="331"/>
      <c r="H172" s="209"/>
      <c r="I172" s="32"/>
      <c r="J172" s="332"/>
      <c r="K172" s="20"/>
    </row>
    <row r="173" spans="1:11" x14ac:dyDescent="0.25">
      <c r="A173" s="326"/>
      <c r="B173" s="327"/>
      <c r="C173" s="328"/>
      <c r="D173" s="329"/>
      <c r="E173" s="330"/>
      <c r="F173" s="330"/>
      <c r="G173" s="331"/>
      <c r="H173" s="209"/>
      <c r="I173" s="32"/>
      <c r="J173" s="332"/>
      <c r="K173" s="20"/>
    </row>
    <row r="174" spans="1:11" x14ac:dyDescent="0.25">
      <c r="A174" s="326"/>
      <c r="B174" s="327"/>
      <c r="C174" s="328"/>
      <c r="D174" s="329"/>
      <c r="E174" s="330"/>
      <c r="F174" s="330"/>
      <c r="G174" s="331"/>
      <c r="H174" s="209"/>
      <c r="I174" s="32"/>
      <c r="J174" s="332"/>
      <c r="K174" s="20"/>
    </row>
    <row r="175" spans="1:11" x14ac:dyDescent="0.25">
      <c r="A175" s="326"/>
      <c r="B175" s="327"/>
      <c r="C175" s="328"/>
      <c r="D175" s="329"/>
      <c r="E175" s="330"/>
      <c r="F175" s="330"/>
      <c r="G175" s="331"/>
      <c r="H175" s="209"/>
      <c r="I175" s="32"/>
      <c r="J175" s="332"/>
      <c r="K175" s="20"/>
    </row>
    <row r="176" spans="1:11" x14ac:dyDescent="0.25">
      <c r="A176" s="326"/>
      <c r="B176" s="327"/>
      <c r="C176" s="328"/>
      <c r="D176" s="329"/>
      <c r="E176" s="330"/>
      <c r="F176" s="330"/>
      <c r="G176" s="331"/>
      <c r="H176" s="209"/>
      <c r="I176" s="32"/>
      <c r="J176" s="332"/>
      <c r="K176" s="20"/>
    </row>
    <row r="177" spans="1:11" x14ac:dyDescent="0.25">
      <c r="A177" s="326"/>
      <c r="B177" s="327"/>
      <c r="C177" s="328"/>
      <c r="D177" s="329"/>
      <c r="E177" s="330"/>
      <c r="F177" s="330"/>
      <c r="G177" s="331"/>
      <c r="H177" s="209"/>
      <c r="I177" s="32"/>
      <c r="J177" s="332"/>
      <c r="K177" s="20"/>
    </row>
    <row r="178" spans="1:11" x14ac:dyDescent="0.25">
      <c r="A178" s="326"/>
      <c r="B178" s="327"/>
      <c r="C178" s="328"/>
      <c r="D178" s="329"/>
      <c r="E178" s="330"/>
      <c r="F178" s="330"/>
      <c r="G178" s="331"/>
      <c r="H178" s="209"/>
      <c r="I178" s="32"/>
      <c r="J178" s="332"/>
      <c r="K178" s="20"/>
    </row>
    <row r="179" spans="1:11" x14ac:dyDescent="0.25">
      <c r="A179" s="326"/>
      <c r="B179" s="327"/>
      <c r="C179" s="328"/>
      <c r="D179" s="329"/>
      <c r="E179" s="330"/>
      <c r="F179" s="330"/>
      <c r="G179" s="331"/>
      <c r="H179" s="209"/>
      <c r="I179" s="32"/>
      <c r="J179" s="332"/>
      <c r="K179" s="20"/>
    </row>
    <row r="180" spans="1:11" x14ac:dyDescent="0.25">
      <c r="A180" s="326"/>
      <c r="B180" s="327"/>
      <c r="C180" s="328"/>
      <c r="D180" s="329"/>
      <c r="E180" s="330"/>
      <c r="F180" s="330"/>
      <c r="G180" s="331"/>
      <c r="H180" s="209"/>
      <c r="I180" s="32"/>
      <c r="J180" s="332"/>
      <c r="K180" s="20"/>
    </row>
    <row r="181" spans="1:11" x14ac:dyDescent="0.25">
      <c r="A181" s="326"/>
      <c r="B181" s="327"/>
      <c r="C181" s="328"/>
      <c r="D181" s="329"/>
      <c r="E181" s="330"/>
      <c r="F181" s="330"/>
      <c r="G181" s="331"/>
      <c r="H181" s="209"/>
      <c r="I181" s="32"/>
      <c r="J181" s="332"/>
      <c r="K181" s="20"/>
    </row>
    <row r="182" spans="1:11" x14ac:dyDescent="0.25">
      <c r="A182" s="326"/>
      <c r="B182" s="327"/>
      <c r="C182" s="328"/>
      <c r="D182" s="329"/>
      <c r="E182" s="330"/>
      <c r="F182" s="330"/>
      <c r="G182" s="331"/>
      <c r="H182" s="209"/>
      <c r="I182" s="32"/>
      <c r="J182" s="332"/>
      <c r="K182" s="20"/>
    </row>
    <row r="183" spans="1:11" x14ac:dyDescent="0.25">
      <c r="A183" s="326"/>
      <c r="B183" s="327"/>
      <c r="C183" s="328"/>
      <c r="D183" s="329"/>
      <c r="E183" s="330"/>
      <c r="F183" s="330"/>
      <c r="G183" s="331"/>
      <c r="H183" s="209"/>
      <c r="I183" s="32"/>
      <c r="J183" s="332"/>
      <c r="K183" s="20"/>
    </row>
    <row r="184" spans="1:11" x14ac:dyDescent="0.25">
      <c r="A184" s="326"/>
      <c r="B184" s="327"/>
      <c r="C184" s="328"/>
      <c r="D184" s="329"/>
      <c r="E184" s="330"/>
      <c r="F184" s="330"/>
      <c r="G184" s="331"/>
      <c r="H184" s="209"/>
      <c r="I184" s="32"/>
      <c r="J184" s="332"/>
      <c r="K184" s="20"/>
    </row>
    <row r="185" spans="1:11" x14ac:dyDescent="0.25">
      <c r="A185" s="326"/>
      <c r="B185" s="327"/>
      <c r="C185" s="328"/>
      <c r="D185" s="329"/>
      <c r="E185" s="330"/>
      <c r="F185" s="330"/>
      <c r="G185" s="331"/>
      <c r="H185" s="209"/>
      <c r="I185" s="32"/>
      <c r="J185" s="332"/>
      <c r="K185" s="20"/>
    </row>
    <row r="186" spans="1:11" x14ac:dyDescent="0.25">
      <c r="A186" s="317"/>
      <c r="B186" s="318"/>
      <c r="C186" s="319"/>
      <c r="D186" s="320"/>
      <c r="E186" s="321"/>
      <c r="F186" s="322"/>
      <c r="G186" s="323"/>
      <c r="H186" s="324"/>
      <c r="I186" s="30"/>
      <c r="J186" s="325"/>
    </row>
  </sheetData>
  <mergeCells count="3">
    <mergeCell ref="A18:F18"/>
    <mergeCell ref="B7:H7"/>
    <mergeCell ref="B3:H3"/>
  </mergeCells>
  <printOptions horizontalCentered="1"/>
  <pageMargins left="0.39370078740157483" right="0.39370078740157483"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11"/>
  <sheetViews>
    <sheetView topLeftCell="A10" workbookViewId="0">
      <selection activeCell="D23" sqref="D23"/>
    </sheetView>
  </sheetViews>
  <sheetFormatPr defaultRowHeight="15" x14ac:dyDescent="0.25"/>
  <cols>
    <col min="1" max="1" width="10.7109375" style="49" customWidth="1"/>
    <col min="2" max="2" width="45.7109375" style="43" customWidth="1"/>
    <col min="3" max="3" width="9.7109375" style="102" customWidth="1"/>
    <col min="4" max="4" width="12.7109375" style="84" customWidth="1"/>
    <col min="5" max="5" width="10.7109375" style="53" customWidth="1"/>
    <col min="6" max="6" width="10.7109375" style="55" customWidth="1"/>
    <col min="7" max="7" width="15.7109375" style="93" customWidth="1"/>
    <col min="8" max="8" width="15.7109375" style="57" customWidth="1"/>
    <col min="9" max="9" width="9.140625" style="46"/>
    <col min="10" max="16384" width="9.140625" style="15"/>
  </cols>
  <sheetData>
    <row r="1" spans="1:11" s="75" customFormat="1" ht="25.5" customHeight="1" x14ac:dyDescent="0.25">
      <c r="A1" s="5" t="s">
        <v>561</v>
      </c>
      <c r="B1" s="6" t="s">
        <v>562</v>
      </c>
      <c r="C1" s="5" t="s">
        <v>563</v>
      </c>
      <c r="D1" s="7" t="s">
        <v>564</v>
      </c>
      <c r="E1" s="44" t="s">
        <v>565</v>
      </c>
      <c r="F1" s="44" t="s">
        <v>566</v>
      </c>
      <c r="G1" s="10" t="s">
        <v>567</v>
      </c>
      <c r="H1" s="10" t="s">
        <v>568</v>
      </c>
      <c r="I1" s="94"/>
      <c r="J1" s="87"/>
    </row>
    <row r="2" spans="1:11" s="14" customFormat="1" ht="50.1" customHeight="1" x14ac:dyDescent="0.25">
      <c r="A2" s="21" t="s">
        <v>0</v>
      </c>
      <c r="B2" s="21" t="s">
        <v>1</v>
      </c>
      <c r="C2" s="21" t="s">
        <v>2</v>
      </c>
      <c r="D2" s="9" t="s">
        <v>560</v>
      </c>
      <c r="E2" s="26" t="s">
        <v>3</v>
      </c>
      <c r="F2" s="26" t="s">
        <v>4</v>
      </c>
      <c r="G2" s="11" t="s">
        <v>570</v>
      </c>
      <c r="H2" s="11" t="s">
        <v>569</v>
      </c>
      <c r="I2" s="19"/>
    </row>
    <row r="3" spans="1:11" s="38" customFormat="1" ht="57" customHeight="1" x14ac:dyDescent="0.25">
      <c r="A3" s="197" t="s">
        <v>23417</v>
      </c>
      <c r="B3" s="344" t="s">
        <v>23418</v>
      </c>
      <c r="C3" s="345"/>
      <c r="D3" s="345"/>
      <c r="E3" s="345"/>
      <c r="F3" s="345"/>
      <c r="G3" s="345"/>
      <c r="H3" s="346"/>
      <c r="I3" s="60"/>
    </row>
    <row r="4" spans="1:11" s="38" customFormat="1" ht="225" x14ac:dyDescent="0.25">
      <c r="A4" s="193" t="s">
        <v>19099</v>
      </c>
      <c r="B4" s="194" t="s">
        <v>23419</v>
      </c>
      <c r="C4" s="188" t="s">
        <v>305</v>
      </c>
      <c r="D4" s="182">
        <v>836</v>
      </c>
      <c r="E4" s="201">
        <v>12.7</v>
      </c>
      <c r="F4" s="201">
        <v>0.51</v>
      </c>
      <c r="G4" s="88">
        <f t="shared" ref="G4:G5" si="0">D4*E4</f>
        <v>10617.199999999999</v>
      </c>
      <c r="H4" s="66">
        <f t="shared" ref="H4:H5" si="1">D4*F4</f>
        <v>426.36</v>
      </c>
      <c r="I4" s="60"/>
    </row>
    <row r="5" spans="1:11" s="38" customFormat="1" ht="409.5" x14ac:dyDescent="0.25">
      <c r="A5" s="193" t="s">
        <v>19100</v>
      </c>
      <c r="B5" s="194" t="s">
        <v>23420</v>
      </c>
      <c r="C5" s="188" t="s">
        <v>305</v>
      </c>
      <c r="D5" s="182">
        <v>885.6</v>
      </c>
      <c r="E5" s="201">
        <v>29.8</v>
      </c>
      <c r="F5" s="201">
        <v>1.2</v>
      </c>
      <c r="G5" s="88">
        <f t="shared" si="0"/>
        <v>26390.880000000001</v>
      </c>
      <c r="H5" s="66">
        <f t="shared" si="1"/>
        <v>1062.72</v>
      </c>
      <c r="I5" s="60"/>
    </row>
    <row r="6" spans="1:11" s="38" customFormat="1" x14ac:dyDescent="0.25">
      <c r="A6" s="193" t="s">
        <v>19101</v>
      </c>
      <c r="B6" s="194" t="s">
        <v>19102</v>
      </c>
      <c r="C6" s="188" t="s">
        <v>574</v>
      </c>
      <c r="D6" s="182">
        <v>2560</v>
      </c>
      <c r="E6" s="201">
        <v>1.92</v>
      </c>
      <c r="F6" s="201">
        <v>0.186</v>
      </c>
      <c r="G6" s="88">
        <f t="shared" ref="G6" si="2">D6*E6</f>
        <v>4915.2</v>
      </c>
      <c r="H6" s="66">
        <f t="shared" ref="H6" si="3">D6*F6</f>
        <v>476.15999999999997</v>
      </c>
      <c r="I6" s="60"/>
    </row>
    <row r="7" spans="1:11" s="38" customFormat="1" ht="78.75" x14ac:dyDescent="0.25">
      <c r="A7" s="195" t="s">
        <v>19105</v>
      </c>
      <c r="B7" s="196" t="s">
        <v>23421</v>
      </c>
      <c r="C7" s="198"/>
      <c r="D7" s="199"/>
      <c r="E7" s="199"/>
      <c r="F7" s="199"/>
      <c r="G7" s="199"/>
      <c r="H7" s="200"/>
      <c r="I7" s="60"/>
    </row>
    <row r="8" spans="1:11" s="38" customFormat="1" x14ac:dyDescent="0.25">
      <c r="A8" s="193" t="s">
        <v>19106</v>
      </c>
      <c r="B8" s="194" t="s">
        <v>19104</v>
      </c>
      <c r="C8" s="188" t="s">
        <v>6</v>
      </c>
      <c r="D8" s="182">
        <v>2</v>
      </c>
      <c r="E8" s="201">
        <v>48.7</v>
      </c>
      <c r="F8" s="201">
        <v>6.5</v>
      </c>
      <c r="G8" s="88">
        <f t="shared" ref="G8" si="4">D8*E8</f>
        <v>97.4</v>
      </c>
      <c r="H8" s="66">
        <f t="shared" ref="H8" si="5">D8*F8</f>
        <v>13</v>
      </c>
      <c r="I8" s="60"/>
    </row>
    <row r="9" spans="1:11" s="38" customFormat="1" ht="67.5" x14ac:dyDescent="0.25">
      <c r="A9" s="195" t="s">
        <v>19107</v>
      </c>
      <c r="B9" s="196" t="s">
        <v>23422</v>
      </c>
      <c r="C9" s="198"/>
      <c r="D9" s="199"/>
      <c r="E9" s="199"/>
      <c r="F9" s="199"/>
      <c r="G9" s="199"/>
      <c r="H9" s="200"/>
      <c r="I9" s="60"/>
    </row>
    <row r="10" spans="1:11" s="38" customFormat="1" ht="78.75" x14ac:dyDescent="0.25">
      <c r="A10" s="193" t="s">
        <v>19108</v>
      </c>
      <c r="B10" s="194" t="s">
        <v>23423</v>
      </c>
      <c r="C10" s="188" t="s">
        <v>15</v>
      </c>
      <c r="D10" s="182">
        <v>24</v>
      </c>
      <c r="E10" s="201">
        <v>0.8</v>
      </c>
      <c r="F10" s="201">
        <v>0.255</v>
      </c>
      <c r="G10" s="88">
        <f t="shared" ref="G10:G13" si="6">D10*E10</f>
        <v>19.200000000000003</v>
      </c>
      <c r="H10" s="66">
        <f t="shared" ref="H10:H13" si="7">D10*F10</f>
        <v>6.12</v>
      </c>
      <c r="I10" s="60"/>
    </row>
    <row r="11" spans="1:11" s="38" customFormat="1" ht="90" x14ac:dyDescent="0.25">
      <c r="A11" s="193" t="s">
        <v>19109</v>
      </c>
      <c r="B11" s="194" t="s">
        <v>23424</v>
      </c>
      <c r="C11" s="188" t="s">
        <v>259</v>
      </c>
      <c r="D11" s="182">
        <v>7.5</v>
      </c>
      <c r="E11" s="201">
        <v>6</v>
      </c>
      <c r="F11" s="201">
        <v>1.91</v>
      </c>
      <c r="G11" s="88">
        <f t="shared" si="6"/>
        <v>45</v>
      </c>
      <c r="H11" s="66">
        <f t="shared" si="7"/>
        <v>14.324999999999999</v>
      </c>
      <c r="I11" s="60"/>
    </row>
    <row r="12" spans="1:11" s="38" customFormat="1" ht="56.25" x14ac:dyDescent="0.25">
      <c r="A12" s="193" t="s">
        <v>19110</v>
      </c>
      <c r="B12" s="194" t="s">
        <v>23425</v>
      </c>
      <c r="C12" s="188" t="s">
        <v>259</v>
      </c>
      <c r="D12" s="182">
        <v>6</v>
      </c>
      <c r="E12" s="201">
        <v>4.04</v>
      </c>
      <c r="F12" s="201">
        <v>1.29</v>
      </c>
      <c r="G12" s="88">
        <f t="shared" si="6"/>
        <v>24.240000000000002</v>
      </c>
      <c r="H12" s="66">
        <f t="shared" si="7"/>
        <v>7.74</v>
      </c>
      <c r="I12" s="60"/>
    </row>
    <row r="13" spans="1:11" s="38" customFormat="1" x14ac:dyDescent="0.25">
      <c r="A13" s="193" t="s">
        <v>23426</v>
      </c>
      <c r="B13" s="194" t="s">
        <v>19103</v>
      </c>
      <c r="C13" s="188" t="s">
        <v>6</v>
      </c>
      <c r="D13" s="182">
        <v>1</v>
      </c>
      <c r="E13" s="201">
        <v>72</v>
      </c>
      <c r="F13" s="201">
        <v>9.5</v>
      </c>
      <c r="G13" s="88">
        <f t="shared" si="6"/>
        <v>72</v>
      </c>
      <c r="H13" s="66">
        <f t="shared" si="7"/>
        <v>9.5</v>
      </c>
      <c r="I13" s="60"/>
    </row>
    <row r="14" spans="1:11" s="2" customFormat="1" ht="20.100000000000001" customHeight="1" x14ac:dyDescent="0.25">
      <c r="A14" s="347" t="s">
        <v>19897</v>
      </c>
      <c r="B14" s="347"/>
      <c r="C14" s="347"/>
      <c r="D14" s="347"/>
      <c r="E14" s="347"/>
      <c r="F14" s="347"/>
      <c r="G14" s="138">
        <f>SUM(G3:G13)</f>
        <v>42181.119999999995</v>
      </c>
      <c r="H14" s="139">
        <f>SUM(H3:H13)</f>
        <v>2015.9249999999997</v>
      </c>
      <c r="I14" s="306"/>
      <c r="J14" s="307"/>
    </row>
    <row r="15" spans="1:11" s="38" customFormat="1" x14ac:dyDescent="0.25">
      <c r="A15" s="336"/>
      <c r="B15" s="337"/>
      <c r="C15" s="338"/>
      <c r="D15" s="339"/>
      <c r="E15" s="330"/>
      <c r="F15" s="330"/>
      <c r="G15" s="331"/>
      <c r="H15" s="340"/>
      <c r="I15" s="341"/>
      <c r="J15" s="341"/>
      <c r="K15" s="60"/>
    </row>
    <row r="16" spans="1:11" s="38" customFormat="1" x14ac:dyDescent="0.25">
      <c r="A16" s="336"/>
      <c r="B16" s="337"/>
      <c r="C16" s="338"/>
      <c r="D16" s="339"/>
      <c r="E16" s="330"/>
      <c r="F16" s="330"/>
      <c r="G16" s="331"/>
      <c r="H16" s="340"/>
      <c r="I16" s="341"/>
      <c r="J16" s="341"/>
      <c r="K16" s="60"/>
    </row>
    <row r="17" spans="1:11" s="38" customFormat="1" x14ac:dyDescent="0.25">
      <c r="A17" s="336"/>
      <c r="B17" s="337"/>
      <c r="C17" s="338"/>
      <c r="D17" s="339"/>
      <c r="E17" s="330"/>
      <c r="F17" s="330"/>
      <c r="G17" s="331"/>
      <c r="H17" s="340"/>
      <c r="I17" s="341"/>
      <c r="J17" s="341"/>
      <c r="K17" s="60"/>
    </row>
    <row r="18" spans="1:11" s="38" customFormat="1" x14ac:dyDescent="0.25">
      <c r="A18" s="336"/>
      <c r="B18" s="337"/>
      <c r="C18" s="338"/>
      <c r="D18" s="339"/>
      <c r="E18" s="330"/>
      <c r="F18" s="330"/>
      <c r="G18" s="331"/>
      <c r="H18" s="340"/>
      <c r="I18" s="341"/>
      <c r="J18" s="341"/>
      <c r="K18" s="60"/>
    </row>
    <row r="19" spans="1:11" s="38" customFormat="1" x14ac:dyDescent="0.25">
      <c r="A19" s="336"/>
      <c r="B19" s="337"/>
      <c r="C19" s="338"/>
      <c r="D19" s="339"/>
      <c r="E19" s="330"/>
      <c r="F19" s="330"/>
      <c r="G19" s="331"/>
      <c r="H19" s="340"/>
      <c r="I19" s="341"/>
      <c r="J19" s="341"/>
      <c r="K19" s="60"/>
    </row>
    <row r="20" spans="1:11" s="38" customFormat="1" x14ac:dyDescent="0.25">
      <c r="A20" s="336"/>
      <c r="B20" s="337"/>
      <c r="C20" s="338"/>
      <c r="D20" s="339"/>
      <c r="E20" s="330"/>
      <c r="F20" s="330"/>
      <c r="G20" s="331"/>
      <c r="H20" s="340"/>
      <c r="I20" s="341"/>
      <c r="J20" s="341"/>
      <c r="K20" s="60"/>
    </row>
    <row r="21" spans="1:11" s="38" customFormat="1" x14ac:dyDescent="0.25">
      <c r="A21" s="336"/>
      <c r="B21" s="337"/>
      <c r="C21" s="338"/>
      <c r="D21" s="339"/>
      <c r="E21" s="330"/>
      <c r="F21" s="330"/>
      <c r="G21" s="331"/>
      <c r="H21" s="340"/>
      <c r="I21" s="341"/>
      <c r="J21" s="341"/>
      <c r="K21" s="60"/>
    </row>
    <row r="22" spans="1:11" s="38" customFormat="1" x14ac:dyDescent="0.25">
      <c r="A22" s="336"/>
      <c r="B22" s="337"/>
      <c r="C22" s="338"/>
      <c r="D22" s="339"/>
      <c r="E22" s="330"/>
      <c r="F22" s="330"/>
      <c r="G22" s="331"/>
      <c r="H22" s="340"/>
      <c r="I22" s="341"/>
      <c r="J22" s="341"/>
      <c r="K22" s="60"/>
    </row>
    <row r="23" spans="1:11" s="38" customFormat="1" x14ac:dyDescent="0.25">
      <c r="A23" s="336"/>
      <c r="B23" s="337"/>
      <c r="C23" s="338"/>
      <c r="D23" s="339"/>
      <c r="E23" s="330"/>
      <c r="F23" s="330"/>
      <c r="G23" s="331"/>
      <c r="H23" s="340"/>
      <c r="I23" s="341"/>
      <c r="J23" s="341"/>
      <c r="K23" s="60"/>
    </row>
    <row r="24" spans="1:11" s="38" customFormat="1" x14ac:dyDescent="0.25">
      <c r="A24" s="336"/>
      <c r="B24" s="337"/>
      <c r="C24" s="338"/>
      <c r="D24" s="339"/>
      <c r="E24" s="330"/>
      <c r="F24" s="330"/>
      <c r="G24" s="331"/>
      <c r="H24" s="340"/>
      <c r="I24" s="341"/>
      <c r="J24" s="341"/>
      <c r="K24" s="60"/>
    </row>
    <row r="25" spans="1:11" s="38" customFormat="1" x14ac:dyDescent="0.25">
      <c r="A25" s="336"/>
      <c r="B25" s="337"/>
      <c r="C25" s="338"/>
      <c r="D25" s="339"/>
      <c r="E25" s="330"/>
      <c r="F25" s="330"/>
      <c r="G25" s="331"/>
      <c r="H25" s="340"/>
      <c r="I25" s="341"/>
      <c r="J25" s="341"/>
      <c r="K25" s="60"/>
    </row>
    <row r="26" spans="1:11" s="38" customFormat="1" x14ac:dyDescent="0.25">
      <c r="A26" s="336"/>
      <c r="B26" s="337"/>
      <c r="C26" s="338"/>
      <c r="D26" s="339"/>
      <c r="E26" s="330"/>
      <c r="F26" s="330"/>
      <c r="G26" s="331"/>
      <c r="H26" s="340"/>
      <c r="I26" s="341"/>
      <c r="J26" s="341"/>
      <c r="K26" s="60"/>
    </row>
    <row r="27" spans="1:11" s="38" customFormat="1" x14ac:dyDescent="0.25">
      <c r="A27" s="336"/>
      <c r="B27" s="337"/>
      <c r="C27" s="338"/>
      <c r="D27" s="339"/>
      <c r="E27" s="330"/>
      <c r="F27" s="330"/>
      <c r="G27" s="331"/>
      <c r="H27" s="340"/>
      <c r="I27" s="341"/>
      <c r="J27" s="341"/>
      <c r="K27" s="60"/>
    </row>
    <row r="28" spans="1:11" s="38" customFormat="1" x14ac:dyDescent="0.25">
      <c r="A28" s="336"/>
      <c r="B28" s="337"/>
      <c r="C28" s="338"/>
      <c r="D28" s="339"/>
      <c r="E28" s="330"/>
      <c r="F28" s="330"/>
      <c r="G28" s="331"/>
      <c r="H28" s="340"/>
      <c r="I28" s="341"/>
      <c r="J28" s="341"/>
      <c r="K28" s="60"/>
    </row>
    <row r="29" spans="1:11" s="38" customFormat="1" x14ac:dyDescent="0.25">
      <c r="A29" s="336"/>
      <c r="B29" s="337"/>
      <c r="C29" s="338"/>
      <c r="D29" s="339"/>
      <c r="E29" s="330"/>
      <c r="F29" s="330"/>
      <c r="G29" s="331"/>
      <c r="H29" s="340"/>
      <c r="I29" s="341"/>
      <c r="J29" s="341"/>
      <c r="K29" s="60"/>
    </row>
    <row r="30" spans="1:11" s="38" customFormat="1" x14ac:dyDescent="0.25">
      <c r="A30" s="336"/>
      <c r="B30" s="337"/>
      <c r="C30" s="338"/>
      <c r="D30" s="339"/>
      <c r="E30" s="330"/>
      <c r="F30" s="330"/>
      <c r="G30" s="331"/>
      <c r="H30" s="340"/>
      <c r="I30" s="341"/>
      <c r="J30" s="341"/>
      <c r="K30" s="60"/>
    </row>
    <row r="31" spans="1:11" s="38" customFormat="1" x14ac:dyDescent="0.25">
      <c r="A31" s="336"/>
      <c r="B31" s="337"/>
      <c r="C31" s="338"/>
      <c r="D31" s="339"/>
      <c r="E31" s="330"/>
      <c r="F31" s="330"/>
      <c r="G31" s="331"/>
      <c r="H31" s="340"/>
      <c r="I31" s="341"/>
      <c r="J31" s="341"/>
      <c r="K31" s="60"/>
    </row>
    <row r="32" spans="1:11" s="38" customFormat="1" x14ac:dyDescent="0.25">
      <c r="A32" s="336"/>
      <c r="B32" s="337"/>
      <c r="C32" s="338"/>
      <c r="D32" s="339"/>
      <c r="E32" s="330"/>
      <c r="F32" s="330"/>
      <c r="G32" s="331"/>
      <c r="H32" s="340"/>
      <c r="I32" s="341"/>
      <c r="J32" s="341"/>
      <c r="K32" s="60"/>
    </row>
    <row r="33" spans="1:11" s="38" customFormat="1" x14ac:dyDescent="0.25">
      <c r="A33" s="336"/>
      <c r="B33" s="337"/>
      <c r="C33" s="338"/>
      <c r="D33" s="339"/>
      <c r="E33" s="330"/>
      <c r="F33" s="330"/>
      <c r="G33" s="331"/>
      <c r="H33" s="340"/>
      <c r="I33" s="341"/>
      <c r="J33" s="341"/>
      <c r="K33" s="60"/>
    </row>
    <row r="34" spans="1:11" s="38" customFormat="1" x14ac:dyDescent="0.25">
      <c r="A34" s="336"/>
      <c r="B34" s="337"/>
      <c r="C34" s="338"/>
      <c r="D34" s="339"/>
      <c r="E34" s="330"/>
      <c r="F34" s="330"/>
      <c r="G34" s="331"/>
      <c r="H34" s="340"/>
      <c r="I34" s="341"/>
      <c r="J34" s="341"/>
      <c r="K34" s="60"/>
    </row>
    <row r="35" spans="1:11" s="38" customFormat="1" x14ac:dyDescent="0.25">
      <c r="A35" s="336"/>
      <c r="B35" s="337"/>
      <c r="C35" s="338"/>
      <c r="D35" s="339"/>
      <c r="E35" s="330"/>
      <c r="F35" s="330"/>
      <c r="G35" s="331"/>
      <c r="H35" s="340"/>
      <c r="I35" s="341"/>
      <c r="J35" s="341"/>
      <c r="K35" s="60"/>
    </row>
    <row r="36" spans="1:11" s="38" customFormat="1" x14ac:dyDescent="0.25">
      <c r="A36" s="336"/>
      <c r="B36" s="337"/>
      <c r="C36" s="338"/>
      <c r="D36" s="339"/>
      <c r="E36" s="330"/>
      <c r="F36" s="330"/>
      <c r="G36" s="331"/>
      <c r="H36" s="340"/>
      <c r="I36" s="341"/>
      <c r="J36" s="341"/>
      <c r="K36" s="60"/>
    </row>
    <row r="37" spans="1:11" s="38" customFormat="1" x14ac:dyDescent="0.25">
      <c r="A37" s="336"/>
      <c r="B37" s="337"/>
      <c r="C37" s="338"/>
      <c r="D37" s="339"/>
      <c r="E37" s="330"/>
      <c r="F37" s="330"/>
      <c r="G37" s="331"/>
      <c r="H37" s="340"/>
      <c r="I37" s="341"/>
      <c r="J37" s="341"/>
      <c r="K37" s="60"/>
    </row>
    <row r="38" spans="1:11" s="38" customFormat="1" x14ac:dyDescent="0.25">
      <c r="A38" s="336"/>
      <c r="B38" s="337"/>
      <c r="C38" s="338"/>
      <c r="D38" s="339"/>
      <c r="E38" s="330"/>
      <c r="F38" s="330"/>
      <c r="G38" s="331"/>
      <c r="H38" s="340"/>
      <c r="I38" s="341"/>
      <c r="J38" s="341"/>
      <c r="K38" s="60"/>
    </row>
    <row r="39" spans="1:11" s="38" customFormat="1" x14ac:dyDescent="0.25">
      <c r="A39" s="336"/>
      <c r="B39" s="337"/>
      <c r="C39" s="338"/>
      <c r="D39" s="339"/>
      <c r="E39" s="330"/>
      <c r="F39" s="330"/>
      <c r="G39" s="331"/>
      <c r="H39" s="340"/>
      <c r="I39" s="341"/>
      <c r="J39" s="341"/>
      <c r="K39" s="60"/>
    </row>
    <row r="40" spans="1:11" s="38" customFormat="1" x14ac:dyDescent="0.25">
      <c r="A40" s="336"/>
      <c r="B40" s="337"/>
      <c r="C40" s="338"/>
      <c r="D40" s="339"/>
      <c r="E40" s="330"/>
      <c r="F40" s="330"/>
      <c r="G40" s="331"/>
      <c r="H40" s="340"/>
      <c r="I40" s="341"/>
      <c r="J40" s="341"/>
      <c r="K40" s="60"/>
    </row>
    <row r="41" spans="1:11" s="38" customFormat="1" x14ac:dyDescent="0.25">
      <c r="A41" s="336"/>
      <c r="B41" s="337"/>
      <c r="C41" s="338"/>
      <c r="D41" s="339"/>
      <c r="E41" s="330"/>
      <c r="F41" s="330"/>
      <c r="G41" s="331"/>
      <c r="H41" s="340"/>
      <c r="I41" s="341"/>
      <c r="J41" s="341"/>
      <c r="K41" s="60"/>
    </row>
    <row r="42" spans="1:11" s="38" customFormat="1" x14ac:dyDescent="0.25">
      <c r="A42" s="336"/>
      <c r="B42" s="337"/>
      <c r="C42" s="338"/>
      <c r="D42" s="339"/>
      <c r="E42" s="330"/>
      <c r="F42" s="330"/>
      <c r="G42" s="331"/>
      <c r="H42" s="340"/>
      <c r="I42" s="341"/>
      <c r="J42" s="341"/>
      <c r="K42" s="60"/>
    </row>
    <row r="43" spans="1:11" s="38" customFormat="1" x14ac:dyDescent="0.25">
      <c r="A43" s="336"/>
      <c r="B43" s="337"/>
      <c r="C43" s="338"/>
      <c r="D43" s="339"/>
      <c r="E43" s="330"/>
      <c r="F43" s="330"/>
      <c r="G43" s="331"/>
      <c r="H43" s="340"/>
      <c r="I43" s="341"/>
      <c r="J43" s="341"/>
      <c r="K43" s="60"/>
    </row>
    <row r="44" spans="1:11" s="38" customFormat="1" x14ac:dyDescent="0.25">
      <c r="A44" s="336"/>
      <c r="B44" s="337"/>
      <c r="C44" s="338"/>
      <c r="D44" s="339"/>
      <c r="E44" s="330"/>
      <c r="F44" s="330"/>
      <c r="G44" s="331"/>
      <c r="H44" s="340"/>
      <c r="I44" s="341"/>
      <c r="J44" s="341"/>
      <c r="K44" s="60"/>
    </row>
    <row r="45" spans="1:11" s="38" customFormat="1" x14ac:dyDescent="0.25">
      <c r="A45" s="336"/>
      <c r="B45" s="337"/>
      <c r="C45" s="338"/>
      <c r="D45" s="339"/>
      <c r="E45" s="330"/>
      <c r="F45" s="330"/>
      <c r="G45" s="331"/>
      <c r="H45" s="340"/>
      <c r="I45" s="341"/>
      <c r="J45" s="341"/>
      <c r="K45" s="60"/>
    </row>
    <row r="46" spans="1:11" s="38" customFormat="1" x14ac:dyDescent="0.25">
      <c r="A46" s="336"/>
      <c r="B46" s="337"/>
      <c r="C46" s="338"/>
      <c r="D46" s="339"/>
      <c r="E46" s="330"/>
      <c r="F46" s="330"/>
      <c r="G46" s="331"/>
      <c r="H46" s="340"/>
      <c r="I46" s="341"/>
      <c r="J46" s="341"/>
      <c r="K46" s="60"/>
    </row>
    <row r="47" spans="1:11" s="38" customFormat="1" x14ac:dyDescent="0.25">
      <c r="A47" s="336"/>
      <c r="B47" s="337"/>
      <c r="C47" s="338"/>
      <c r="D47" s="339"/>
      <c r="E47" s="330"/>
      <c r="F47" s="330"/>
      <c r="G47" s="331"/>
      <c r="H47" s="340"/>
      <c r="I47" s="341"/>
      <c r="J47" s="341"/>
      <c r="K47" s="60"/>
    </row>
    <row r="48" spans="1:11" s="38" customFormat="1" x14ac:dyDescent="0.25">
      <c r="A48" s="336"/>
      <c r="B48" s="337"/>
      <c r="C48" s="338"/>
      <c r="D48" s="339"/>
      <c r="E48" s="330"/>
      <c r="F48" s="330"/>
      <c r="G48" s="331"/>
      <c r="H48" s="340"/>
      <c r="I48" s="341"/>
      <c r="J48" s="341"/>
      <c r="K48" s="60"/>
    </row>
    <row r="49" spans="1:11" s="38" customFormat="1" x14ac:dyDescent="0.25">
      <c r="A49" s="336"/>
      <c r="B49" s="337"/>
      <c r="C49" s="338"/>
      <c r="D49" s="339"/>
      <c r="E49" s="330"/>
      <c r="F49" s="330"/>
      <c r="G49" s="331"/>
      <c r="H49" s="340"/>
      <c r="I49" s="341"/>
      <c r="J49" s="341"/>
      <c r="K49" s="60"/>
    </row>
    <row r="50" spans="1:11" s="38" customFormat="1" x14ac:dyDescent="0.25">
      <c r="A50" s="336"/>
      <c r="B50" s="337"/>
      <c r="C50" s="338"/>
      <c r="D50" s="339"/>
      <c r="E50" s="330"/>
      <c r="F50" s="330"/>
      <c r="G50" s="331"/>
      <c r="H50" s="340"/>
      <c r="I50" s="341"/>
      <c r="J50" s="341"/>
      <c r="K50" s="60"/>
    </row>
    <row r="51" spans="1:11" s="38" customFormat="1" x14ac:dyDescent="0.25">
      <c r="A51" s="336"/>
      <c r="B51" s="337"/>
      <c r="C51" s="338"/>
      <c r="D51" s="339"/>
      <c r="E51" s="330"/>
      <c r="F51" s="330"/>
      <c r="G51" s="331"/>
      <c r="H51" s="340"/>
      <c r="I51" s="341"/>
      <c r="J51" s="341"/>
      <c r="K51" s="60"/>
    </row>
    <row r="52" spans="1:11" s="38" customFormat="1" x14ac:dyDescent="0.25">
      <c r="A52" s="336"/>
      <c r="B52" s="337"/>
      <c r="C52" s="338"/>
      <c r="D52" s="339"/>
      <c r="E52" s="330"/>
      <c r="F52" s="330"/>
      <c r="G52" s="331"/>
      <c r="H52" s="340"/>
      <c r="I52" s="341"/>
      <c r="J52" s="341"/>
      <c r="K52" s="60"/>
    </row>
    <row r="53" spans="1:11" s="38" customFormat="1" x14ac:dyDescent="0.25">
      <c r="A53" s="336"/>
      <c r="B53" s="337"/>
      <c r="C53" s="338"/>
      <c r="D53" s="339"/>
      <c r="E53" s="330"/>
      <c r="F53" s="330"/>
      <c r="G53" s="331"/>
      <c r="H53" s="340"/>
      <c r="I53" s="341"/>
      <c r="J53" s="341"/>
      <c r="K53" s="60"/>
    </row>
    <row r="54" spans="1:11" s="38" customFormat="1" x14ac:dyDescent="0.25">
      <c r="A54" s="336"/>
      <c r="B54" s="337"/>
      <c r="C54" s="338"/>
      <c r="D54" s="339"/>
      <c r="E54" s="330"/>
      <c r="F54" s="330"/>
      <c r="G54" s="331"/>
      <c r="H54" s="340"/>
      <c r="I54" s="341"/>
      <c r="J54" s="341"/>
      <c r="K54" s="60"/>
    </row>
    <row r="55" spans="1:11" s="38" customFormat="1" x14ac:dyDescent="0.25">
      <c r="A55" s="336"/>
      <c r="B55" s="337"/>
      <c r="C55" s="338"/>
      <c r="D55" s="339"/>
      <c r="E55" s="330"/>
      <c r="F55" s="330"/>
      <c r="G55" s="331"/>
      <c r="H55" s="340"/>
      <c r="I55" s="341"/>
      <c r="J55" s="341"/>
      <c r="K55" s="60"/>
    </row>
    <row r="56" spans="1:11" s="38" customFormat="1" x14ac:dyDescent="0.25">
      <c r="A56" s="336"/>
      <c r="B56" s="337"/>
      <c r="C56" s="338"/>
      <c r="D56" s="339"/>
      <c r="E56" s="330"/>
      <c r="F56" s="330"/>
      <c r="G56" s="331"/>
      <c r="H56" s="340"/>
      <c r="I56" s="341"/>
      <c r="J56" s="341"/>
      <c r="K56" s="60"/>
    </row>
    <row r="57" spans="1:11" s="38" customFormat="1" x14ac:dyDescent="0.25">
      <c r="A57" s="336"/>
      <c r="B57" s="337"/>
      <c r="C57" s="338"/>
      <c r="D57" s="339"/>
      <c r="E57" s="330"/>
      <c r="F57" s="330"/>
      <c r="G57" s="331"/>
      <c r="H57" s="340"/>
      <c r="I57" s="341"/>
      <c r="J57" s="341"/>
      <c r="K57" s="60"/>
    </row>
    <row r="58" spans="1:11" s="38" customFormat="1" x14ac:dyDescent="0.25">
      <c r="A58" s="336"/>
      <c r="B58" s="337"/>
      <c r="C58" s="338"/>
      <c r="D58" s="339"/>
      <c r="E58" s="330"/>
      <c r="F58" s="330"/>
      <c r="G58" s="331"/>
      <c r="H58" s="340"/>
      <c r="I58" s="341"/>
      <c r="J58" s="341"/>
      <c r="K58" s="60"/>
    </row>
    <row r="59" spans="1:11" s="38" customFormat="1" x14ac:dyDescent="0.25">
      <c r="A59" s="336"/>
      <c r="B59" s="337"/>
      <c r="C59" s="338"/>
      <c r="D59" s="339"/>
      <c r="E59" s="330"/>
      <c r="F59" s="330"/>
      <c r="G59" s="331"/>
      <c r="H59" s="340"/>
      <c r="I59" s="341"/>
      <c r="J59" s="341"/>
      <c r="K59" s="60"/>
    </row>
    <row r="60" spans="1:11" s="38" customFormat="1" x14ac:dyDescent="0.25">
      <c r="A60" s="336"/>
      <c r="B60" s="337"/>
      <c r="C60" s="338"/>
      <c r="D60" s="339"/>
      <c r="E60" s="330"/>
      <c r="F60" s="330"/>
      <c r="G60" s="331"/>
      <c r="H60" s="340"/>
      <c r="I60" s="341"/>
      <c r="J60" s="341"/>
      <c r="K60" s="60"/>
    </row>
    <row r="61" spans="1:11" s="38" customFormat="1" x14ac:dyDescent="0.25">
      <c r="A61" s="336"/>
      <c r="B61" s="337"/>
      <c r="C61" s="338"/>
      <c r="D61" s="339"/>
      <c r="E61" s="330"/>
      <c r="F61" s="330"/>
      <c r="G61" s="331"/>
      <c r="H61" s="340"/>
      <c r="I61" s="341"/>
      <c r="J61" s="341"/>
      <c r="K61" s="60"/>
    </row>
    <row r="62" spans="1:11" s="38" customFormat="1" x14ac:dyDescent="0.25">
      <c r="A62" s="336"/>
      <c r="B62" s="337"/>
      <c r="C62" s="338"/>
      <c r="D62" s="339"/>
      <c r="E62" s="330"/>
      <c r="F62" s="330"/>
      <c r="G62" s="331"/>
      <c r="H62" s="340"/>
      <c r="I62" s="341"/>
      <c r="J62" s="341"/>
      <c r="K62" s="60"/>
    </row>
    <row r="63" spans="1:11" s="38" customFormat="1" x14ac:dyDescent="0.25">
      <c r="A63" s="336"/>
      <c r="B63" s="337"/>
      <c r="C63" s="338"/>
      <c r="D63" s="339"/>
      <c r="E63" s="330"/>
      <c r="F63" s="330"/>
      <c r="G63" s="331"/>
      <c r="H63" s="340"/>
      <c r="I63" s="341"/>
      <c r="J63" s="341"/>
      <c r="K63" s="60"/>
    </row>
    <row r="64" spans="1:11" s="38" customFormat="1" x14ac:dyDescent="0.25">
      <c r="A64" s="336"/>
      <c r="B64" s="337"/>
      <c r="C64" s="338"/>
      <c r="D64" s="339"/>
      <c r="E64" s="330"/>
      <c r="F64" s="330"/>
      <c r="G64" s="331"/>
      <c r="H64" s="340"/>
      <c r="I64" s="341"/>
      <c r="J64" s="341"/>
      <c r="K64" s="60"/>
    </row>
    <row r="65" spans="1:11" s="38" customFormat="1" x14ac:dyDescent="0.25">
      <c r="A65" s="336"/>
      <c r="B65" s="337"/>
      <c r="C65" s="338"/>
      <c r="D65" s="339"/>
      <c r="E65" s="330"/>
      <c r="F65" s="330"/>
      <c r="G65" s="331"/>
      <c r="H65" s="340"/>
      <c r="I65" s="341"/>
      <c r="J65" s="341"/>
      <c r="K65" s="60"/>
    </row>
    <row r="66" spans="1:11" s="38" customFormat="1" x14ac:dyDescent="0.25">
      <c r="A66" s="336"/>
      <c r="B66" s="337"/>
      <c r="C66" s="338"/>
      <c r="D66" s="339"/>
      <c r="E66" s="330"/>
      <c r="F66" s="330"/>
      <c r="G66" s="331"/>
      <c r="H66" s="340"/>
      <c r="I66" s="341"/>
      <c r="J66" s="341"/>
      <c r="K66" s="60"/>
    </row>
    <row r="67" spans="1:11" s="38" customFormat="1" x14ac:dyDescent="0.25">
      <c r="A67" s="336"/>
      <c r="B67" s="337"/>
      <c r="C67" s="338"/>
      <c r="D67" s="339"/>
      <c r="E67" s="330"/>
      <c r="F67" s="330"/>
      <c r="G67" s="331"/>
      <c r="H67" s="340"/>
      <c r="I67" s="341"/>
      <c r="J67" s="341"/>
      <c r="K67" s="60"/>
    </row>
    <row r="68" spans="1:11" s="38" customFormat="1" x14ac:dyDescent="0.25">
      <c r="A68" s="336"/>
      <c r="B68" s="337"/>
      <c r="C68" s="338"/>
      <c r="D68" s="339"/>
      <c r="E68" s="330"/>
      <c r="F68" s="330"/>
      <c r="G68" s="331"/>
      <c r="H68" s="340"/>
      <c r="I68" s="341"/>
      <c r="J68" s="341"/>
      <c r="K68" s="60"/>
    </row>
    <row r="69" spans="1:11" s="38" customFormat="1" x14ac:dyDescent="0.25">
      <c r="A69" s="336"/>
      <c r="B69" s="337"/>
      <c r="C69" s="338"/>
      <c r="D69" s="339"/>
      <c r="E69" s="330"/>
      <c r="F69" s="330"/>
      <c r="G69" s="331"/>
      <c r="H69" s="340"/>
      <c r="I69" s="341"/>
      <c r="J69" s="341"/>
      <c r="K69" s="60"/>
    </row>
    <row r="70" spans="1:11" s="38" customFormat="1" x14ac:dyDescent="0.25">
      <c r="A70" s="336"/>
      <c r="B70" s="337"/>
      <c r="C70" s="338"/>
      <c r="D70" s="339"/>
      <c r="E70" s="330"/>
      <c r="F70" s="330"/>
      <c r="G70" s="331"/>
      <c r="H70" s="340"/>
      <c r="I70" s="341"/>
      <c r="J70" s="341"/>
      <c r="K70" s="60"/>
    </row>
    <row r="71" spans="1:11" s="38" customFormat="1" x14ac:dyDescent="0.25">
      <c r="A71" s="336"/>
      <c r="B71" s="337"/>
      <c r="C71" s="338"/>
      <c r="D71" s="339"/>
      <c r="E71" s="330"/>
      <c r="F71" s="330"/>
      <c r="G71" s="331"/>
      <c r="H71" s="340"/>
      <c r="I71" s="341"/>
      <c r="J71" s="341"/>
      <c r="K71" s="60"/>
    </row>
    <row r="72" spans="1:11" s="38" customFormat="1" x14ac:dyDescent="0.25">
      <c r="A72" s="336"/>
      <c r="B72" s="337"/>
      <c r="C72" s="338"/>
      <c r="D72" s="339"/>
      <c r="E72" s="330"/>
      <c r="F72" s="330"/>
      <c r="G72" s="331"/>
      <c r="H72" s="340"/>
      <c r="I72" s="341"/>
      <c r="J72" s="341"/>
      <c r="K72" s="60"/>
    </row>
    <row r="73" spans="1:11" s="38" customFormat="1" x14ac:dyDescent="0.25">
      <c r="A73" s="336"/>
      <c r="B73" s="337"/>
      <c r="C73" s="338"/>
      <c r="D73" s="339"/>
      <c r="E73" s="330"/>
      <c r="F73" s="330"/>
      <c r="G73" s="331"/>
      <c r="H73" s="340"/>
      <c r="I73" s="341"/>
      <c r="J73" s="341"/>
      <c r="K73" s="60"/>
    </row>
    <row r="74" spans="1:11" s="38" customFormat="1" x14ac:dyDescent="0.25">
      <c r="A74" s="336"/>
      <c r="B74" s="337"/>
      <c r="C74" s="338"/>
      <c r="D74" s="339"/>
      <c r="E74" s="330"/>
      <c r="F74" s="330"/>
      <c r="G74" s="331"/>
      <c r="H74" s="340"/>
      <c r="I74" s="341"/>
      <c r="J74" s="341"/>
      <c r="K74" s="60"/>
    </row>
    <row r="75" spans="1:11" s="38" customFormat="1" x14ac:dyDescent="0.25">
      <c r="A75" s="336"/>
      <c r="B75" s="337"/>
      <c r="C75" s="338"/>
      <c r="D75" s="339"/>
      <c r="E75" s="330"/>
      <c r="F75" s="330"/>
      <c r="G75" s="331"/>
      <c r="H75" s="340"/>
      <c r="I75" s="341"/>
      <c r="J75" s="341"/>
      <c r="K75" s="60"/>
    </row>
    <row r="76" spans="1:11" s="38" customFormat="1" x14ac:dyDescent="0.25">
      <c r="A76" s="336"/>
      <c r="B76" s="337"/>
      <c r="C76" s="338"/>
      <c r="D76" s="339"/>
      <c r="E76" s="330"/>
      <c r="F76" s="330"/>
      <c r="G76" s="331"/>
      <c r="H76" s="340"/>
      <c r="I76" s="341"/>
      <c r="J76" s="341"/>
      <c r="K76" s="60"/>
    </row>
    <row r="77" spans="1:11" s="38" customFormat="1" x14ac:dyDescent="0.25">
      <c r="A77" s="336"/>
      <c r="B77" s="337"/>
      <c r="C77" s="338"/>
      <c r="D77" s="339"/>
      <c r="E77" s="330"/>
      <c r="F77" s="330"/>
      <c r="G77" s="331"/>
      <c r="H77" s="340"/>
      <c r="I77" s="341"/>
      <c r="J77" s="341"/>
      <c r="K77" s="60"/>
    </row>
    <row r="78" spans="1:11" s="38" customFormat="1" x14ac:dyDescent="0.25">
      <c r="A78" s="336"/>
      <c r="B78" s="337"/>
      <c r="C78" s="338"/>
      <c r="D78" s="339"/>
      <c r="E78" s="330"/>
      <c r="F78" s="330"/>
      <c r="G78" s="331"/>
      <c r="H78" s="340"/>
      <c r="I78" s="341"/>
      <c r="J78" s="341"/>
      <c r="K78" s="60"/>
    </row>
    <row r="79" spans="1:11" s="38" customFormat="1" x14ac:dyDescent="0.25">
      <c r="A79" s="336"/>
      <c r="B79" s="337"/>
      <c r="C79" s="338"/>
      <c r="D79" s="339"/>
      <c r="E79" s="330"/>
      <c r="F79" s="330"/>
      <c r="G79" s="331"/>
      <c r="H79" s="340"/>
      <c r="I79" s="341"/>
      <c r="J79" s="341"/>
      <c r="K79" s="60"/>
    </row>
    <row r="80" spans="1:11" s="38" customFormat="1" x14ac:dyDescent="0.25">
      <c r="A80" s="336"/>
      <c r="B80" s="337"/>
      <c r="C80" s="338"/>
      <c r="D80" s="339"/>
      <c r="E80" s="330"/>
      <c r="F80" s="330"/>
      <c r="G80" s="331"/>
      <c r="H80" s="340"/>
      <c r="I80" s="341"/>
      <c r="J80" s="341"/>
      <c r="K80" s="60"/>
    </row>
    <row r="81" spans="1:11" s="38" customFormat="1" x14ac:dyDescent="0.25">
      <c r="A81" s="336"/>
      <c r="B81" s="337"/>
      <c r="C81" s="338"/>
      <c r="D81" s="339"/>
      <c r="E81" s="330"/>
      <c r="F81" s="330"/>
      <c r="G81" s="331"/>
      <c r="H81" s="340"/>
      <c r="I81" s="341"/>
      <c r="J81" s="341"/>
      <c r="K81" s="60"/>
    </row>
    <row r="82" spans="1:11" s="38" customFormat="1" x14ac:dyDescent="0.25">
      <c r="A82" s="336"/>
      <c r="B82" s="337"/>
      <c r="C82" s="338"/>
      <c r="D82" s="339"/>
      <c r="E82" s="330"/>
      <c r="F82" s="330"/>
      <c r="G82" s="331"/>
      <c r="H82" s="340"/>
      <c r="I82" s="341"/>
      <c r="J82" s="341"/>
      <c r="K82" s="60"/>
    </row>
    <row r="83" spans="1:11" s="38" customFormat="1" x14ac:dyDescent="0.25">
      <c r="A83" s="336"/>
      <c r="B83" s="337"/>
      <c r="C83" s="338"/>
      <c r="D83" s="339"/>
      <c r="E83" s="330"/>
      <c r="F83" s="330"/>
      <c r="G83" s="331"/>
      <c r="H83" s="340"/>
      <c r="I83" s="341"/>
      <c r="J83" s="341"/>
      <c r="K83" s="60"/>
    </row>
    <row r="84" spans="1:11" s="38" customFormat="1" x14ac:dyDescent="0.25">
      <c r="A84" s="336"/>
      <c r="B84" s="337"/>
      <c r="C84" s="338"/>
      <c r="D84" s="339"/>
      <c r="E84" s="330"/>
      <c r="F84" s="330"/>
      <c r="G84" s="331"/>
      <c r="H84" s="340"/>
      <c r="I84" s="341"/>
      <c r="J84" s="341"/>
      <c r="K84" s="60"/>
    </row>
    <row r="85" spans="1:11" s="38" customFormat="1" x14ac:dyDescent="0.25">
      <c r="A85" s="336"/>
      <c r="B85" s="337"/>
      <c r="C85" s="338"/>
      <c r="D85" s="339"/>
      <c r="E85" s="330"/>
      <c r="F85" s="330"/>
      <c r="G85" s="331"/>
      <c r="H85" s="340"/>
      <c r="I85" s="341"/>
      <c r="J85" s="341"/>
      <c r="K85" s="60"/>
    </row>
    <row r="86" spans="1:11" s="38" customFormat="1" x14ac:dyDescent="0.25">
      <c r="A86" s="336"/>
      <c r="B86" s="337"/>
      <c r="C86" s="338"/>
      <c r="D86" s="339"/>
      <c r="E86" s="330"/>
      <c r="F86" s="330"/>
      <c r="G86" s="331"/>
      <c r="H86" s="340"/>
      <c r="I86" s="341"/>
      <c r="J86" s="341"/>
      <c r="K86" s="60"/>
    </row>
    <row r="87" spans="1:11" s="38" customFormat="1" x14ac:dyDescent="0.25">
      <c r="A87" s="336"/>
      <c r="B87" s="337"/>
      <c r="C87" s="338"/>
      <c r="D87" s="339"/>
      <c r="E87" s="330"/>
      <c r="F87" s="330"/>
      <c r="G87" s="331"/>
      <c r="H87" s="340"/>
      <c r="I87" s="341"/>
      <c r="J87" s="341"/>
      <c r="K87" s="60"/>
    </row>
    <row r="88" spans="1:11" s="38" customFormat="1" x14ac:dyDescent="0.25">
      <c r="A88" s="336"/>
      <c r="B88" s="337"/>
      <c r="C88" s="338"/>
      <c r="D88" s="339"/>
      <c r="E88" s="330"/>
      <c r="F88" s="330"/>
      <c r="G88" s="331"/>
      <c r="H88" s="340"/>
      <c r="I88" s="341"/>
      <c r="J88" s="341"/>
      <c r="K88" s="60"/>
    </row>
    <row r="89" spans="1:11" s="38" customFormat="1" x14ac:dyDescent="0.25">
      <c r="A89" s="336"/>
      <c r="B89" s="337"/>
      <c r="C89" s="338"/>
      <c r="D89" s="339"/>
      <c r="E89" s="330"/>
      <c r="F89" s="330"/>
      <c r="G89" s="331"/>
      <c r="H89" s="340"/>
      <c r="I89" s="341"/>
      <c r="J89" s="341"/>
      <c r="K89" s="60"/>
    </row>
    <row r="90" spans="1:11" s="38" customFormat="1" x14ac:dyDescent="0.25">
      <c r="A90" s="336"/>
      <c r="B90" s="337"/>
      <c r="C90" s="338"/>
      <c r="D90" s="339"/>
      <c r="E90" s="330"/>
      <c r="F90" s="330"/>
      <c r="G90" s="331"/>
      <c r="H90" s="340"/>
      <c r="I90" s="341"/>
      <c r="J90" s="341"/>
      <c r="K90" s="60"/>
    </row>
    <row r="91" spans="1:11" s="38" customFormat="1" x14ac:dyDescent="0.25">
      <c r="A91" s="336"/>
      <c r="B91" s="337"/>
      <c r="C91" s="338"/>
      <c r="D91" s="339"/>
      <c r="E91" s="330"/>
      <c r="F91" s="330"/>
      <c r="G91" s="331"/>
      <c r="H91" s="340"/>
      <c r="I91" s="341"/>
      <c r="J91" s="341"/>
      <c r="K91" s="60"/>
    </row>
    <row r="92" spans="1:11" s="38" customFormat="1" x14ac:dyDescent="0.25">
      <c r="A92" s="336"/>
      <c r="B92" s="337"/>
      <c r="C92" s="338"/>
      <c r="D92" s="339"/>
      <c r="E92" s="330"/>
      <c r="F92" s="330"/>
      <c r="G92" s="331"/>
      <c r="H92" s="340"/>
      <c r="I92" s="341"/>
      <c r="J92" s="341"/>
      <c r="K92" s="60"/>
    </row>
    <row r="93" spans="1:11" s="38" customFormat="1" x14ac:dyDescent="0.25">
      <c r="A93" s="336"/>
      <c r="B93" s="337"/>
      <c r="C93" s="338"/>
      <c r="D93" s="339"/>
      <c r="E93" s="330"/>
      <c r="F93" s="330"/>
      <c r="G93" s="331"/>
      <c r="H93" s="340"/>
      <c r="I93" s="341"/>
      <c r="J93" s="341"/>
      <c r="K93" s="60"/>
    </row>
    <row r="94" spans="1:11" s="38" customFormat="1" x14ac:dyDescent="0.25">
      <c r="A94" s="336"/>
      <c r="B94" s="337"/>
      <c r="C94" s="338"/>
      <c r="D94" s="339"/>
      <c r="E94" s="330"/>
      <c r="F94" s="330"/>
      <c r="G94" s="331"/>
      <c r="H94" s="340"/>
      <c r="I94" s="341"/>
      <c r="J94" s="341"/>
      <c r="K94" s="60"/>
    </row>
    <row r="95" spans="1:11" s="38" customFormat="1" x14ac:dyDescent="0.25">
      <c r="A95" s="336"/>
      <c r="B95" s="337"/>
      <c r="C95" s="338"/>
      <c r="D95" s="339"/>
      <c r="E95" s="330"/>
      <c r="F95" s="330"/>
      <c r="G95" s="331"/>
      <c r="H95" s="340"/>
      <c r="I95" s="341"/>
      <c r="J95" s="341"/>
      <c r="K95" s="60"/>
    </row>
    <row r="96" spans="1:11" s="38" customFormat="1" x14ac:dyDescent="0.25">
      <c r="A96" s="336"/>
      <c r="B96" s="337"/>
      <c r="C96" s="338"/>
      <c r="D96" s="339"/>
      <c r="E96" s="330"/>
      <c r="F96" s="330"/>
      <c r="G96" s="331"/>
      <c r="H96" s="340"/>
      <c r="I96" s="341"/>
      <c r="J96" s="341"/>
      <c r="K96" s="60"/>
    </row>
    <row r="97" spans="1:11" s="38" customFormat="1" x14ac:dyDescent="0.25">
      <c r="A97" s="336"/>
      <c r="B97" s="337"/>
      <c r="C97" s="338"/>
      <c r="D97" s="339"/>
      <c r="E97" s="330"/>
      <c r="F97" s="330"/>
      <c r="G97" s="331"/>
      <c r="H97" s="340"/>
      <c r="I97" s="341"/>
      <c r="J97" s="341"/>
      <c r="K97" s="60"/>
    </row>
    <row r="98" spans="1:11" s="38" customFormat="1" x14ac:dyDescent="0.25">
      <c r="A98" s="336"/>
      <c r="B98" s="337"/>
      <c r="C98" s="338"/>
      <c r="D98" s="339"/>
      <c r="E98" s="330"/>
      <c r="F98" s="330"/>
      <c r="G98" s="331"/>
      <c r="H98" s="340"/>
      <c r="I98" s="341"/>
      <c r="J98" s="341"/>
      <c r="K98" s="60"/>
    </row>
    <row r="99" spans="1:11" s="38" customFormat="1" x14ac:dyDescent="0.25">
      <c r="A99" s="336"/>
      <c r="B99" s="337"/>
      <c r="C99" s="338"/>
      <c r="D99" s="339"/>
      <c r="E99" s="330"/>
      <c r="F99" s="330"/>
      <c r="G99" s="331"/>
      <c r="H99" s="340"/>
      <c r="I99" s="341"/>
      <c r="J99" s="341"/>
      <c r="K99" s="60"/>
    </row>
    <row r="100" spans="1:11" s="38" customFormat="1" x14ac:dyDescent="0.25">
      <c r="A100" s="336"/>
      <c r="B100" s="337"/>
      <c r="C100" s="338"/>
      <c r="D100" s="339"/>
      <c r="E100" s="330"/>
      <c r="F100" s="330"/>
      <c r="G100" s="331"/>
      <c r="H100" s="340"/>
      <c r="I100" s="341"/>
      <c r="J100" s="341"/>
      <c r="K100" s="60"/>
    </row>
    <row r="101" spans="1:11" s="38" customFormat="1" x14ac:dyDescent="0.25">
      <c r="A101" s="336"/>
      <c r="B101" s="337"/>
      <c r="C101" s="338"/>
      <c r="D101" s="339"/>
      <c r="E101" s="330"/>
      <c r="F101" s="330"/>
      <c r="G101" s="331"/>
      <c r="H101" s="340"/>
      <c r="I101" s="341"/>
      <c r="J101" s="341"/>
      <c r="K101" s="60"/>
    </row>
    <row r="102" spans="1:11" s="38" customFormat="1" x14ac:dyDescent="0.25">
      <c r="A102" s="336"/>
      <c r="B102" s="337"/>
      <c r="C102" s="338"/>
      <c r="D102" s="339"/>
      <c r="E102" s="330"/>
      <c r="F102" s="330"/>
      <c r="G102" s="331"/>
      <c r="H102" s="340"/>
      <c r="I102" s="341"/>
      <c r="J102" s="341"/>
      <c r="K102" s="60"/>
    </row>
    <row r="103" spans="1:11" s="38" customFormat="1" x14ac:dyDescent="0.25">
      <c r="A103" s="336"/>
      <c r="B103" s="337"/>
      <c r="C103" s="338"/>
      <c r="D103" s="339"/>
      <c r="E103" s="330"/>
      <c r="F103" s="330"/>
      <c r="G103" s="331"/>
      <c r="H103" s="340"/>
      <c r="I103" s="341"/>
      <c r="J103" s="341"/>
      <c r="K103" s="60"/>
    </row>
    <row r="104" spans="1:11" s="38" customFormat="1" x14ac:dyDescent="0.25">
      <c r="A104" s="336"/>
      <c r="B104" s="337"/>
      <c r="C104" s="338"/>
      <c r="D104" s="339"/>
      <c r="E104" s="330"/>
      <c r="F104" s="330"/>
      <c r="G104" s="331"/>
      <c r="H104" s="340"/>
      <c r="I104" s="341"/>
      <c r="J104" s="341"/>
      <c r="K104" s="60"/>
    </row>
    <row r="105" spans="1:11" s="38" customFormat="1" x14ac:dyDescent="0.25">
      <c r="A105" s="336"/>
      <c r="B105" s="337"/>
      <c r="C105" s="338"/>
      <c r="D105" s="339"/>
      <c r="E105" s="330"/>
      <c r="F105" s="330"/>
      <c r="G105" s="331"/>
      <c r="H105" s="340"/>
      <c r="I105" s="341"/>
      <c r="J105" s="341"/>
      <c r="K105" s="60"/>
    </row>
    <row r="106" spans="1:11" s="38" customFormat="1" x14ac:dyDescent="0.25">
      <c r="A106" s="336"/>
      <c r="B106" s="337"/>
      <c r="C106" s="338"/>
      <c r="D106" s="339"/>
      <c r="E106" s="330"/>
      <c r="F106" s="330"/>
      <c r="G106" s="331"/>
      <c r="H106" s="340"/>
      <c r="I106" s="341"/>
      <c r="J106" s="341"/>
      <c r="K106" s="60"/>
    </row>
    <row r="107" spans="1:11" s="38" customFormat="1" x14ac:dyDescent="0.25">
      <c r="A107" s="336"/>
      <c r="B107" s="337"/>
      <c r="C107" s="338"/>
      <c r="D107" s="339"/>
      <c r="E107" s="330"/>
      <c r="F107" s="330"/>
      <c r="G107" s="331"/>
      <c r="H107" s="340"/>
      <c r="I107" s="341"/>
      <c r="J107" s="341"/>
      <c r="K107" s="60"/>
    </row>
    <row r="108" spans="1:11" s="38" customFormat="1" x14ac:dyDescent="0.25">
      <c r="A108" s="336"/>
      <c r="B108" s="337"/>
      <c r="C108" s="338"/>
      <c r="D108" s="339"/>
      <c r="E108" s="330"/>
      <c r="F108" s="330"/>
      <c r="G108" s="331"/>
      <c r="H108" s="340"/>
      <c r="I108" s="341"/>
      <c r="J108" s="341"/>
      <c r="K108" s="60"/>
    </row>
    <row r="109" spans="1:11" s="38" customFormat="1" x14ac:dyDescent="0.25">
      <c r="A109" s="336"/>
      <c r="B109" s="337"/>
      <c r="C109" s="338"/>
      <c r="D109" s="339"/>
      <c r="E109" s="330"/>
      <c r="F109" s="330"/>
      <c r="G109" s="331"/>
      <c r="H109" s="340"/>
      <c r="I109" s="341"/>
      <c r="J109" s="341"/>
      <c r="K109" s="60"/>
    </row>
    <row r="110" spans="1:11" s="38" customFormat="1" x14ac:dyDescent="0.25">
      <c r="A110" s="336"/>
      <c r="B110" s="337"/>
      <c r="C110" s="338"/>
      <c r="D110" s="339"/>
      <c r="E110" s="330"/>
      <c r="F110" s="330"/>
      <c r="G110" s="331"/>
      <c r="H110" s="340"/>
      <c r="I110" s="341"/>
      <c r="J110" s="341"/>
      <c r="K110" s="60"/>
    </row>
    <row r="111" spans="1:11" s="38" customFormat="1" x14ac:dyDescent="0.25">
      <c r="A111" s="336"/>
      <c r="B111" s="337"/>
      <c r="C111" s="338"/>
      <c r="D111" s="339"/>
      <c r="E111" s="330"/>
      <c r="F111" s="330"/>
      <c r="G111" s="331"/>
      <c r="H111" s="340"/>
      <c r="I111" s="341"/>
      <c r="J111" s="341"/>
      <c r="K111" s="60"/>
    </row>
    <row r="112" spans="1:11" s="38" customFormat="1" x14ac:dyDescent="0.25">
      <c r="A112" s="336"/>
      <c r="B112" s="337"/>
      <c r="C112" s="338"/>
      <c r="D112" s="339"/>
      <c r="E112" s="330"/>
      <c r="F112" s="330"/>
      <c r="G112" s="331"/>
      <c r="H112" s="340"/>
      <c r="I112" s="341"/>
      <c r="J112" s="341"/>
      <c r="K112" s="60"/>
    </row>
    <row r="113" spans="1:11" s="38" customFormat="1" x14ac:dyDescent="0.25">
      <c r="A113" s="336"/>
      <c r="B113" s="337"/>
      <c r="C113" s="338"/>
      <c r="D113" s="339"/>
      <c r="E113" s="330"/>
      <c r="F113" s="330"/>
      <c r="G113" s="331"/>
      <c r="H113" s="340"/>
      <c r="I113" s="341"/>
      <c r="J113" s="341"/>
      <c r="K113" s="60"/>
    </row>
    <row r="114" spans="1:11" s="38" customFormat="1" x14ac:dyDescent="0.25">
      <c r="A114" s="336"/>
      <c r="B114" s="337"/>
      <c r="C114" s="338"/>
      <c r="D114" s="339"/>
      <c r="E114" s="330"/>
      <c r="F114" s="330"/>
      <c r="G114" s="331"/>
      <c r="H114" s="340"/>
      <c r="I114" s="341"/>
      <c r="J114" s="341"/>
      <c r="K114" s="60"/>
    </row>
    <row r="115" spans="1:11" s="38" customFormat="1" x14ac:dyDescent="0.25">
      <c r="A115" s="336"/>
      <c r="B115" s="337"/>
      <c r="C115" s="338"/>
      <c r="D115" s="339"/>
      <c r="E115" s="330"/>
      <c r="F115" s="330"/>
      <c r="G115" s="331"/>
      <c r="H115" s="340"/>
      <c r="I115" s="341"/>
      <c r="J115" s="341"/>
      <c r="K115" s="60"/>
    </row>
    <row r="116" spans="1:11" s="38" customFormat="1" x14ac:dyDescent="0.25">
      <c r="A116" s="336"/>
      <c r="B116" s="337"/>
      <c r="C116" s="338"/>
      <c r="D116" s="339"/>
      <c r="E116" s="330"/>
      <c r="F116" s="330"/>
      <c r="G116" s="331"/>
      <c r="H116" s="340"/>
      <c r="I116" s="341"/>
      <c r="J116" s="341"/>
      <c r="K116" s="60"/>
    </row>
    <row r="117" spans="1:11" s="38" customFormat="1" x14ac:dyDescent="0.25">
      <c r="A117" s="336"/>
      <c r="B117" s="337"/>
      <c r="C117" s="338"/>
      <c r="D117" s="339"/>
      <c r="E117" s="330"/>
      <c r="F117" s="330"/>
      <c r="G117" s="331"/>
      <c r="H117" s="340"/>
      <c r="I117" s="341"/>
      <c r="J117" s="341"/>
      <c r="K117" s="60"/>
    </row>
    <row r="118" spans="1:11" s="38" customFormat="1" x14ac:dyDescent="0.25">
      <c r="A118" s="336"/>
      <c r="B118" s="337"/>
      <c r="C118" s="338"/>
      <c r="D118" s="339"/>
      <c r="E118" s="330"/>
      <c r="F118" s="330"/>
      <c r="G118" s="331"/>
      <c r="H118" s="340"/>
      <c r="I118" s="341"/>
      <c r="J118" s="341"/>
      <c r="K118" s="60"/>
    </row>
    <row r="119" spans="1:11" s="38" customFormat="1" x14ac:dyDescent="0.25">
      <c r="A119" s="336"/>
      <c r="B119" s="337"/>
      <c r="C119" s="338"/>
      <c r="D119" s="339"/>
      <c r="E119" s="330"/>
      <c r="F119" s="330"/>
      <c r="G119" s="331"/>
      <c r="H119" s="340"/>
      <c r="I119" s="341"/>
      <c r="J119" s="341"/>
      <c r="K119" s="60"/>
    </row>
    <row r="120" spans="1:11" s="38" customFormat="1" x14ac:dyDescent="0.25">
      <c r="A120" s="336"/>
      <c r="B120" s="337"/>
      <c r="C120" s="338"/>
      <c r="D120" s="339"/>
      <c r="E120" s="330"/>
      <c r="F120" s="330"/>
      <c r="G120" s="331"/>
      <c r="H120" s="340"/>
      <c r="I120" s="341"/>
      <c r="J120" s="341"/>
      <c r="K120" s="60"/>
    </row>
    <row r="121" spans="1:11" s="38" customFormat="1" x14ac:dyDescent="0.25">
      <c r="A121" s="336"/>
      <c r="B121" s="337"/>
      <c r="C121" s="338"/>
      <c r="D121" s="339"/>
      <c r="E121" s="330"/>
      <c r="F121" s="330"/>
      <c r="G121" s="331"/>
      <c r="H121" s="340"/>
      <c r="I121" s="341"/>
      <c r="J121" s="341"/>
      <c r="K121" s="60"/>
    </row>
    <row r="122" spans="1:11" s="38" customFormat="1" x14ac:dyDescent="0.25">
      <c r="A122" s="336"/>
      <c r="B122" s="337"/>
      <c r="C122" s="338"/>
      <c r="D122" s="339"/>
      <c r="E122" s="330"/>
      <c r="F122" s="330"/>
      <c r="G122" s="331"/>
      <c r="H122" s="340"/>
      <c r="I122" s="341"/>
      <c r="J122" s="341"/>
      <c r="K122" s="60"/>
    </row>
    <row r="123" spans="1:11" s="38" customFormat="1" x14ac:dyDescent="0.25">
      <c r="A123" s="336"/>
      <c r="B123" s="337"/>
      <c r="C123" s="338"/>
      <c r="D123" s="339"/>
      <c r="E123" s="330"/>
      <c r="F123" s="330"/>
      <c r="G123" s="331"/>
      <c r="H123" s="340"/>
      <c r="I123" s="341"/>
      <c r="J123" s="341"/>
      <c r="K123" s="60"/>
    </row>
    <row r="124" spans="1:11" s="38" customFormat="1" x14ac:dyDescent="0.25">
      <c r="A124" s="336"/>
      <c r="B124" s="337"/>
      <c r="C124" s="338"/>
      <c r="D124" s="339"/>
      <c r="E124" s="330"/>
      <c r="F124" s="330"/>
      <c r="G124" s="331"/>
      <c r="H124" s="340"/>
      <c r="I124" s="341"/>
      <c r="J124" s="341"/>
      <c r="K124" s="60"/>
    </row>
    <row r="125" spans="1:11" s="38" customFormat="1" x14ac:dyDescent="0.25">
      <c r="A125" s="336"/>
      <c r="B125" s="337"/>
      <c r="C125" s="338"/>
      <c r="D125" s="339"/>
      <c r="E125" s="330"/>
      <c r="F125" s="330"/>
      <c r="G125" s="331"/>
      <c r="H125" s="340"/>
      <c r="I125" s="341"/>
      <c r="J125" s="341"/>
      <c r="K125" s="60"/>
    </row>
    <row r="126" spans="1:11" s="38" customFormat="1" x14ac:dyDescent="0.25">
      <c r="A126" s="336"/>
      <c r="B126" s="337"/>
      <c r="C126" s="338"/>
      <c r="D126" s="339"/>
      <c r="E126" s="330"/>
      <c r="F126" s="330"/>
      <c r="G126" s="331"/>
      <c r="H126" s="340"/>
      <c r="I126" s="341"/>
      <c r="J126" s="341"/>
      <c r="K126" s="60"/>
    </row>
    <row r="127" spans="1:11" s="38" customFormat="1" x14ac:dyDescent="0.25">
      <c r="A127" s="336"/>
      <c r="B127" s="337"/>
      <c r="C127" s="338"/>
      <c r="D127" s="339"/>
      <c r="E127" s="330"/>
      <c r="F127" s="330"/>
      <c r="G127" s="331"/>
      <c r="H127" s="340"/>
      <c r="I127" s="341"/>
      <c r="J127" s="341"/>
      <c r="K127" s="60"/>
    </row>
    <row r="128" spans="1:11" s="38" customFormat="1" x14ac:dyDescent="0.25">
      <c r="A128" s="336"/>
      <c r="B128" s="337"/>
      <c r="C128" s="338"/>
      <c r="D128" s="339"/>
      <c r="E128" s="330"/>
      <c r="F128" s="330"/>
      <c r="G128" s="331"/>
      <c r="H128" s="340"/>
      <c r="I128" s="341"/>
      <c r="J128" s="341"/>
      <c r="K128" s="60"/>
    </row>
    <row r="129" spans="1:11" s="38" customFormat="1" x14ac:dyDescent="0.25">
      <c r="A129" s="336"/>
      <c r="B129" s="337"/>
      <c r="C129" s="338"/>
      <c r="D129" s="339"/>
      <c r="E129" s="330"/>
      <c r="F129" s="330"/>
      <c r="G129" s="331"/>
      <c r="H129" s="340"/>
      <c r="I129" s="341"/>
      <c r="J129" s="341"/>
      <c r="K129" s="60"/>
    </row>
    <row r="130" spans="1:11" s="38" customFormat="1" x14ac:dyDescent="0.25">
      <c r="A130" s="336"/>
      <c r="B130" s="337"/>
      <c r="C130" s="338"/>
      <c r="D130" s="339"/>
      <c r="E130" s="330"/>
      <c r="F130" s="330"/>
      <c r="G130" s="331"/>
      <c r="H130" s="340"/>
      <c r="I130" s="341"/>
      <c r="J130" s="341"/>
      <c r="K130" s="60"/>
    </row>
    <row r="131" spans="1:11" s="38" customFormat="1" x14ac:dyDescent="0.25">
      <c r="A131" s="336"/>
      <c r="B131" s="337"/>
      <c r="C131" s="338"/>
      <c r="D131" s="339"/>
      <c r="E131" s="330"/>
      <c r="F131" s="330"/>
      <c r="G131" s="331"/>
      <c r="H131" s="340"/>
      <c r="I131" s="341"/>
      <c r="J131" s="341"/>
      <c r="K131" s="60"/>
    </row>
    <row r="132" spans="1:11" s="38" customFormat="1" x14ac:dyDescent="0.25">
      <c r="A132" s="336"/>
      <c r="B132" s="337"/>
      <c r="C132" s="338"/>
      <c r="D132" s="339"/>
      <c r="E132" s="330"/>
      <c r="F132" s="330"/>
      <c r="G132" s="331"/>
      <c r="H132" s="340"/>
      <c r="I132" s="341"/>
      <c r="J132" s="341"/>
      <c r="K132" s="60"/>
    </row>
    <row r="133" spans="1:11" s="38" customFormat="1" x14ac:dyDescent="0.25">
      <c r="A133" s="336"/>
      <c r="B133" s="337"/>
      <c r="C133" s="338"/>
      <c r="D133" s="339"/>
      <c r="E133" s="330"/>
      <c r="F133" s="330"/>
      <c r="G133" s="331"/>
      <c r="H133" s="340"/>
      <c r="I133" s="341"/>
      <c r="J133" s="341"/>
      <c r="K133" s="60"/>
    </row>
    <row r="134" spans="1:11" s="38" customFormat="1" x14ac:dyDescent="0.25">
      <c r="A134" s="336"/>
      <c r="B134" s="337"/>
      <c r="C134" s="338"/>
      <c r="D134" s="339"/>
      <c r="E134" s="330"/>
      <c r="F134" s="330"/>
      <c r="G134" s="331"/>
      <c r="H134" s="340"/>
      <c r="I134" s="341"/>
      <c r="J134" s="341"/>
      <c r="K134" s="60"/>
    </row>
    <row r="135" spans="1:11" s="38" customFormat="1" x14ac:dyDescent="0.25">
      <c r="A135" s="336"/>
      <c r="B135" s="337"/>
      <c r="C135" s="338"/>
      <c r="D135" s="339"/>
      <c r="E135" s="330"/>
      <c r="F135" s="330"/>
      <c r="G135" s="331"/>
      <c r="H135" s="340"/>
      <c r="I135" s="341"/>
      <c r="J135" s="341"/>
      <c r="K135" s="60"/>
    </row>
    <row r="136" spans="1:11" s="38" customFormat="1" x14ac:dyDescent="0.25">
      <c r="A136" s="336"/>
      <c r="B136" s="337"/>
      <c r="C136" s="338"/>
      <c r="D136" s="339"/>
      <c r="E136" s="330"/>
      <c r="F136" s="330"/>
      <c r="G136" s="331"/>
      <c r="H136" s="340"/>
      <c r="I136" s="341"/>
      <c r="J136" s="341"/>
      <c r="K136" s="60"/>
    </row>
    <row r="137" spans="1:11" s="38" customFormat="1" x14ac:dyDescent="0.25">
      <c r="A137" s="336"/>
      <c r="B137" s="337"/>
      <c r="C137" s="338"/>
      <c r="D137" s="339"/>
      <c r="E137" s="330"/>
      <c r="F137" s="330"/>
      <c r="G137" s="331"/>
      <c r="H137" s="340"/>
      <c r="I137" s="341"/>
      <c r="J137" s="341"/>
      <c r="K137" s="60"/>
    </row>
    <row r="138" spans="1:11" s="38" customFormat="1" x14ac:dyDescent="0.25">
      <c r="A138" s="336"/>
      <c r="B138" s="337"/>
      <c r="C138" s="338"/>
      <c r="D138" s="339"/>
      <c r="E138" s="330"/>
      <c r="F138" s="330"/>
      <c r="G138" s="331"/>
      <c r="H138" s="340"/>
      <c r="I138" s="341"/>
      <c r="J138" s="341"/>
      <c r="K138" s="60"/>
    </row>
    <row r="139" spans="1:11" s="38" customFormat="1" x14ac:dyDescent="0.25">
      <c r="A139" s="336"/>
      <c r="B139" s="337"/>
      <c r="C139" s="338"/>
      <c r="D139" s="339"/>
      <c r="E139" s="330"/>
      <c r="F139" s="330"/>
      <c r="G139" s="331"/>
      <c r="H139" s="340"/>
      <c r="I139" s="341"/>
      <c r="J139" s="341"/>
      <c r="K139" s="60"/>
    </row>
    <row r="140" spans="1:11" s="38" customFormat="1" x14ac:dyDescent="0.25">
      <c r="A140" s="336"/>
      <c r="B140" s="337"/>
      <c r="C140" s="338"/>
      <c r="D140" s="339"/>
      <c r="E140" s="330"/>
      <c r="F140" s="330"/>
      <c r="G140" s="331"/>
      <c r="H140" s="340"/>
      <c r="I140" s="341"/>
      <c r="J140" s="341"/>
      <c r="K140" s="60"/>
    </row>
    <row r="141" spans="1:11" s="38" customFormat="1" x14ac:dyDescent="0.25">
      <c r="A141" s="336"/>
      <c r="B141" s="337"/>
      <c r="C141" s="338"/>
      <c r="D141" s="339"/>
      <c r="E141" s="330"/>
      <c r="F141" s="330"/>
      <c r="G141" s="331"/>
      <c r="H141" s="340"/>
      <c r="I141" s="341"/>
      <c r="J141" s="341"/>
      <c r="K141" s="60"/>
    </row>
    <row r="142" spans="1:11" s="38" customFormat="1" x14ac:dyDescent="0.25">
      <c r="A142" s="336"/>
      <c r="B142" s="337"/>
      <c r="C142" s="338"/>
      <c r="D142" s="339"/>
      <c r="E142" s="330"/>
      <c r="F142" s="330"/>
      <c r="G142" s="331"/>
      <c r="H142" s="340"/>
      <c r="I142" s="341"/>
      <c r="J142" s="341"/>
      <c r="K142" s="60"/>
    </row>
    <row r="143" spans="1:11" s="38" customFormat="1" x14ac:dyDescent="0.25">
      <c r="A143" s="336"/>
      <c r="B143" s="337"/>
      <c r="C143" s="338"/>
      <c r="D143" s="339"/>
      <c r="E143" s="330"/>
      <c r="F143" s="330"/>
      <c r="G143" s="331"/>
      <c r="H143" s="340"/>
      <c r="I143" s="341"/>
      <c r="J143" s="341"/>
      <c r="K143" s="60"/>
    </row>
    <row r="144" spans="1:11" s="38" customFormat="1" x14ac:dyDescent="0.25">
      <c r="A144" s="336"/>
      <c r="B144" s="337"/>
      <c r="C144" s="338"/>
      <c r="D144" s="339"/>
      <c r="E144" s="330"/>
      <c r="F144" s="330"/>
      <c r="G144" s="331"/>
      <c r="H144" s="340"/>
      <c r="I144" s="341"/>
      <c r="J144" s="341"/>
      <c r="K144" s="60"/>
    </row>
    <row r="145" spans="1:11" s="38" customFormat="1" x14ac:dyDescent="0.25">
      <c r="A145" s="336"/>
      <c r="B145" s="337"/>
      <c r="C145" s="338"/>
      <c r="D145" s="339"/>
      <c r="E145" s="330"/>
      <c r="F145" s="330"/>
      <c r="G145" s="331"/>
      <c r="H145" s="340"/>
      <c r="I145" s="341"/>
      <c r="J145" s="341"/>
      <c r="K145" s="60"/>
    </row>
    <row r="146" spans="1:11" s="38" customFormat="1" x14ac:dyDescent="0.25">
      <c r="A146" s="336"/>
      <c r="B146" s="337"/>
      <c r="C146" s="338"/>
      <c r="D146" s="339"/>
      <c r="E146" s="330"/>
      <c r="F146" s="330"/>
      <c r="G146" s="331"/>
      <c r="H146" s="340"/>
      <c r="I146" s="341"/>
      <c r="J146" s="341"/>
      <c r="K146" s="60"/>
    </row>
    <row r="147" spans="1:11" s="38" customFormat="1" x14ac:dyDescent="0.25">
      <c r="A147" s="336"/>
      <c r="B147" s="337"/>
      <c r="C147" s="338"/>
      <c r="D147" s="339"/>
      <c r="E147" s="330"/>
      <c r="F147" s="330"/>
      <c r="G147" s="331"/>
      <c r="H147" s="340"/>
      <c r="I147" s="341"/>
      <c r="J147" s="341"/>
      <c r="K147" s="60"/>
    </row>
    <row r="148" spans="1:11" s="38" customFormat="1" x14ac:dyDescent="0.25">
      <c r="A148" s="336"/>
      <c r="B148" s="337"/>
      <c r="C148" s="338"/>
      <c r="D148" s="339"/>
      <c r="E148" s="330"/>
      <c r="F148" s="330"/>
      <c r="G148" s="331"/>
      <c r="H148" s="340"/>
      <c r="I148" s="341"/>
      <c r="J148" s="341"/>
      <c r="K148" s="60"/>
    </row>
    <row r="149" spans="1:11" s="38" customFormat="1" x14ac:dyDescent="0.25">
      <c r="A149" s="336"/>
      <c r="B149" s="337"/>
      <c r="C149" s="338"/>
      <c r="D149" s="339"/>
      <c r="E149" s="330"/>
      <c r="F149" s="330"/>
      <c r="G149" s="331"/>
      <c r="H149" s="340"/>
      <c r="I149" s="341"/>
      <c r="J149" s="341"/>
      <c r="K149" s="60"/>
    </row>
    <row r="150" spans="1:11" s="38" customFormat="1" x14ac:dyDescent="0.25">
      <c r="A150" s="336"/>
      <c r="B150" s="337"/>
      <c r="C150" s="338"/>
      <c r="D150" s="339"/>
      <c r="E150" s="330"/>
      <c r="F150" s="330"/>
      <c r="G150" s="331"/>
      <c r="H150" s="340"/>
      <c r="I150" s="341"/>
      <c r="J150" s="341"/>
      <c r="K150" s="60"/>
    </row>
    <row r="151" spans="1:11" s="38" customFormat="1" x14ac:dyDescent="0.25">
      <c r="A151" s="336"/>
      <c r="B151" s="337"/>
      <c r="C151" s="338"/>
      <c r="D151" s="339"/>
      <c r="E151" s="330"/>
      <c r="F151" s="330"/>
      <c r="G151" s="331"/>
      <c r="H151" s="340"/>
      <c r="I151" s="341"/>
      <c r="J151" s="341"/>
      <c r="K151" s="60"/>
    </row>
    <row r="152" spans="1:11" s="38" customFormat="1" x14ac:dyDescent="0.25">
      <c r="A152" s="336"/>
      <c r="B152" s="337"/>
      <c r="C152" s="338"/>
      <c r="D152" s="339"/>
      <c r="E152" s="330"/>
      <c r="F152" s="330"/>
      <c r="G152" s="331"/>
      <c r="H152" s="340"/>
      <c r="I152" s="341"/>
      <c r="J152" s="341"/>
      <c r="K152" s="60"/>
    </row>
    <row r="153" spans="1:11" s="38" customFormat="1" x14ac:dyDescent="0.25">
      <c r="A153" s="336"/>
      <c r="B153" s="337"/>
      <c r="C153" s="338"/>
      <c r="D153" s="339"/>
      <c r="E153" s="330"/>
      <c r="F153" s="330"/>
      <c r="G153" s="331"/>
      <c r="H153" s="340"/>
      <c r="I153" s="341"/>
      <c r="J153" s="341"/>
      <c r="K153" s="60"/>
    </row>
    <row r="154" spans="1:11" s="38" customFormat="1" x14ac:dyDescent="0.25">
      <c r="A154" s="336"/>
      <c r="B154" s="337"/>
      <c r="C154" s="338"/>
      <c r="D154" s="339"/>
      <c r="E154" s="330"/>
      <c r="F154" s="330"/>
      <c r="G154" s="331"/>
      <c r="H154" s="340"/>
      <c r="I154" s="341"/>
      <c r="J154" s="341"/>
      <c r="K154" s="60"/>
    </row>
    <row r="155" spans="1:11" s="38" customFormat="1" x14ac:dyDescent="0.25">
      <c r="A155" s="336"/>
      <c r="B155" s="337"/>
      <c r="C155" s="338"/>
      <c r="D155" s="339"/>
      <c r="E155" s="330"/>
      <c r="F155" s="330"/>
      <c r="G155" s="331"/>
      <c r="H155" s="340"/>
      <c r="I155" s="268"/>
      <c r="J155" s="341"/>
      <c r="K155" s="60"/>
    </row>
    <row r="156" spans="1:11" s="38" customFormat="1" x14ac:dyDescent="0.25">
      <c r="A156" s="336"/>
      <c r="B156" s="337"/>
      <c r="C156" s="338"/>
      <c r="D156" s="339"/>
      <c r="E156" s="330"/>
      <c r="F156" s="330"/>
      <c r="G156" s="331"/>
      <c r="H156" s="340"/>
      <c r="I156" s="268"/>
      <c r="J156" s="341"/>
      <c r="K156" s="60"/>
    </row>
    <row r="157" spans="1:11" s="38" customFormat="1" x14ac:dyDescent="0.25">
      <c r="A157" s="336"/>
      <c r="B157" s="337"/>
      <c r="C157" s="338"/>
      <c r="D157" s="339"/>
      <c r="E157" s="330"/>
      <c r="F157" s="330"/>
      <c r="G157" s="331"/>
      <c r="H157" s="340"/>
      <c r="I157" s="341"/>
      <c r="J157" s="341"/>
      <c r="K157" s="60"/>
    </row>
    <row r="158" spans="1:11" s="38" customFormat="1" x14ac:dyDescent="0.25">
      <c r="A158" s="336"/>
      <c r="B158" s="337"/>
      <c r="C158" s="338"/>
      <c r="D158" s="339"/>
      <c r="E158" s="330"/>
      <c r="F158" s="330"/>
      <c r="G158" s="331"/>
      <c r="H158" s="340"/>
      <c r="I158" s="268"/>
      <c r="J158" s="341"/>
      <c r="K158" s="60"/>
    </row>
    <row r="159" spans="1:11" s="38" customFormat="1" x14ac:dyDescent="0.25">
      <c r="A159" s="336"/>
      <c r="B159" s="337"/>
      <c r="C159" s="338"/>
      <c r="D159" s="339"/>
      <c r="E159" s="330"/>
      <c r="F159" s="330"/>
      <c r="G159" s="331"/>
      <c r="H159" s="340"/>
      <c r="I159" s="268"/>
      <c r="J159" s="341"/>
      <c r="K159" s="60"/>
    </row>
    <row r="160" spans="1:11" s="38" customFormat="1" x14ac:dyDescent="0.25">
      <c r="A160" s="336"/>
      <c r="B160" s="337"/>
      <c r="C160" s="338"/>
      <c r="D160" s="339"/>
      <c r="E160" s="330"/>
      <c r="F160" s="330"/>
      <c r="G160" s="331"/>
      <c r="H160" s="340"/>
      <c r="I160" s="341"/>
      <c r="J160" s="341"/>
      <c r="K160" s="60"/>
    </row>
    <row r="161" spans="1:11" s="38" customFormat="1" x14ac:dyDescent="0.25">
      <c r="A161" s="336"/>
      <c r="B161" s="337"/>
      <c r="C161" s="338"/>
      <c r="D161" s="339"/>
      <c r="E161" s="330"/>
      <c r="F161" s="330"/>
      <c r="G161" s="331"/>
      <c r="H161" s="340"/>
      <c r="I161" s="268"/>
      <c r="J161" s="341"/>
      <c r="K161" s="60"/>
    </row>
    <row r="162" spans="1:11" s="38" customFormat="1" x14ac:dyDescent="0.25">
      <c r="A162" s="336"/>
      <c r="B162" s="337"/>
      <c r="C162" s="338"/>
      <c r="D162" s="339"/>
      <c r="E162" s="330"/>
      <c r="F162" s="330"/>
      <c r="G162" s="331"/>
      <c r="H162" s="340"/>
      <c r="I162" s="268"/>
      <c r="J162" s="341"/>
      <c r="K162" s="60"/>
    </row>
    <row r="163" spans="1:11" s="38" customFormat="1" x14ac:dyDescent="0.25">
      <c r="A163" s="336"/>
      <c r="B163" s="337"/>
      <c r="C163" s="338"/>
      <c r="D163" s="339"/>
      <c r="E163" s="330"/>
      <c r="F163" s="330"/>
      <c r="G163" s="331"/>
      <c r="H163" s="340"/>
      <c r="I163" s="341"/>
      <c r="J163" s="341"/>
      <c r="K163" s="60"/>
    </row>
    <row r="164" spans="1:11" s="38" customFormat="1" x14ac:dyDescent="0.25">
      <c r="A164" s="336"/>
      <c r="B164" s="337"/>
      <c r="C164" s="338"/>
      <c r="D164" s="339"/>
      <c r="E164" s="330"/>
      <c r="F164" s="330"/>
      <c r="G164" s="331"/>
      <c r="H164" s="340"/>
      <c r="I164" s="268"/>
      <c r="J164" s="341"/>
      <c r="K164" s="60"/>
    </row>
    <row r="165" spans="1:11" s="38" customFormat="1" x14ac:dyDescent="0.25">
      <c r="A165" s="336"/>
      <c r="B165" s="337"/>
      <c r="C165" s="338"/>
      <c r="D165" s="339"/>
      <c r="E165" s="330"/>
      <c r="F165" s="330"/>
      <c r="G165" s="331"/>
      <c r="H165" s="340"/>
      <c r="I165" s="268"/>
      <c r="J165" s="341"/>
      <c r="K165" s="60"/>
    </row>
    <row r="166" spans="1:11" s="38" customFormat="1" x14ac:dyDescent="0.25">
      <c r="A166" s="336"/>
      <c r="B166" s="337"/>
      <c r="C166" s="338"/>
      <c r="D166" s="339"/>
      <c r="E166" s="330"/>
      <c r="F166" s="330"/>
      <c r="G166" s="331"/>
      <c r="H166" s="340"/>
      <c r="I166" s="341"/>
      <c r="J166" s="341"/>
      <c r="K166" s="60"/>
    </row>
    <row r="167" spans="1:11" s="38" customFormat="1" x14ac:dyDescent="0.25">
      <c r="A167" s="336"/>
      <c r="B167" s="337"/>
      <c r="C167" s="338"/>
      <c r="D167" s="339"/>
      <c r="E167" s="330"/>
      <c r="F167" s="330"/>
      <c r="G167" s="331"/>
      <c r="H167" s="340"/>
      <c r="I167" s="268"/>
      <c r="J167" s="341"/>
      <c r="K167" s="60"/>
    </row>
    <row r="168" spans="1:11" s="38" customFormat="1" x14ac:dyDescent="0.25">
      <c r="A168" s="336"/>
      <c r="B168" s="337"/>
      <c r="C168" s="338"/>
      <c r="D168" s="339"/>
      <c r="E168" s="330"/>
      <c r="F168" s="330"/>
      <c r="G168" s="331"/>
      <c r="H168" s="340"/>
      <c r="I168" s="268"/>
      <c r="J168" s="341"/>
      <c r="K168" s="60"/>
    </row>
    <row r="169" spans="1:11" s="38" customFormat="1" x14ac:dyDescent="0.25">
      <c r="A169" s="336"/>
      <c r="B169" s="337"/>
      <c r="C169" s="338"/>
      <c r="D169" s="339"/>
      <c r="E169" s="330"/>
      <c r="F169" s="330"/>
      <c r="G169" s="331"/>
      <c r="H169" s="340"/>
      <c r="I169" s="341"/>
      <c r="J169" s="341"/>
      <c r="K169" s="60"/>
    </row>
    <row r="170" spans="1:11" s="38" customFormat="1" x14ac:dyDescent="0.25">
      <c r="A170" s="336"/>
      <c r="B170" s="337"/>
      <c r="C170" s="338"/>
      <c r="D170" s="339"/>
      <c r="E170" s="330"/>
      <c r="F170" s="330"/>
      <c r="G170" s="331"/>
      <c r="H170" s="340"/>
      <c r="I170" s="268"/>
      <c r="J170" s="341"/>
      <c r="K170" s="60"/>
    </row>
    <row r="171" spans="1:11" s="38" customFormat="1" x14ac:dyDescent="0.25">
      <c r="A171" s="336"/>
      <c r="B171" s="337"/>
      <c r="C171" s="338"/>
      <c r="D171" s="339"/>
      <c r="E171" s="330"/>
      <c r="F171" s="330"/>
      <c r="G171" s="331"/>
      <c r="H171" s="340"/>
      <c r="I171" s="268"/>
      <c r="J171" s="341"/>
      <c r="K171" s="60"/>
    </row>
    <row r="172" spans="1:11" s="38" customFormat="1" x14ac:dyDescent="0.25">
      <c r="A172" s="336"/>
      <c r="B172" s="337"/>
      <c r="C172" s="338"/>
      <c r="D172" s="339"/>
      <c r="E172" s="330"/>
      <c r="F172" s="330"/>
      <c r="G172" s="331"/>
      <c r="H172" s="340"/>
      <c r="I172" s="341"/>
      <c r="J172" s="341"/>
      <c r="K172" s="60"/>
    </row>
    <row r="173" spans="1:11" s="38" customFormat="1" x14ac:dyDescent="0.25">
      <c r="A173" s="336"/>
      <c r="B173" s="337"/>
      <c r="C173" s="338"/>
      <c r="D173" s="339"/>
      <c r="E173" s="330"/>
      <c r="F173" s="330"/>
      <c r="G173" s="331"/>
      <c r="H173" s="340"/>
      <c r="I173" s="268"/>
      <c r="J173" s="341"/>
      <c r="K173" s="60"/>
    </row>
    <row r="174" spans="1:11" s="38" customFormat="1" x14ac:dyDescent="0.25">
      <c r="A174" s="336"/>
      <c r="B174" s="337"/>
      <c r="C174" s="338"/>
      <c r="D174" s="339"/>
      <c r="E174" s="330"/>
      <c r="F174" s="330"/>
      <c r="G174" s="331"/>
      <c r="H174" s="340"/>
      <c r="I174" s="268"/>
      <c r="J174" s="341"/>
      <c r="K174" s="60"/>
    </row>
    <row r="175" spans="1:11" s="38" customFormat="1" x14ac:dyDescent="0.25">
      <c r="A175" s="336"/>
      <c r="B175" s="337"/>
      <c r="C175" s="338"/>
      <c r="D175" s="339"/>
      <c r="E175" s="330"/>
      <c r="F175" s="330"/>
      <c r="G175" s="331"/>
      <c r="H175" s="340"/>
      <c r="I175" s="341"/>
      <c r="J175" s="341"/>
      <c r="K175" s="60"/>
    </row>
    <row r="176" spans="1:11" s="38" customFormat="1" x14ac:dyDescent="0.25">
      <c r="A176" s="336"/>
      <c r="B176" s="337"/>
      <c r="C176" s="338"/>
      <c r="D176" s="339"/>
      <c r="E176" s="330"/>
      <c r="F176" s="330"/>
      <c r="G176" s="331"/>
      <c r="H176" s="340"/>
      <c r="I176" s="268"/>
      <c r="J176" s="341"/>
      <c r="K176" s="60"/>
    </row>
    <row r="177" spans="1:11" s="38" customFormat="1" x14ac:dyDescent="0.25">
      <c r="A177" s="336"/>
      <c r="B177" s="337"/>
      <c r="C177" s="338"/>
      <c r="D177" s="339"/>
      <c r="E177" s="330"/>
      <c r="F177" s="330"/>
      <c r="G177" s="331"/>
      <c r="H177" s="340"/>
      <c r="I177" s="268"/>
      <c r="J177" s="341"/>
      <c r="K177" s="60"/>
    </row>
    <row r="178" spans="1:11" s="38" customFormat="1" x14ac:dyDescent="0.25">
      <c r="A178" s="336"/>
      <c r="B178" s="337"/>
      <c r="C178" s="338"/>
      <c r="D178" s="339"/>
      <c r="E178" s="330"/>
      <c r="F178" s="330"/>
      <c r="G178" s="331"/>
      <c r="H178" s="340"/>
      <c r="I178" s="341"/>
      <c r="J178" s="341"/>
      <c r="K178" s="60"/>
    </row>
    <row r="179" spans="1:11" s="38" customFormat="1" x14ac:dyDescent="0.25">
      <c r="A179" s="336"/>
      <c r="B179" s="337"/>
      <c r="C179" s="338"/>
      <c r="D179" s="339"/>
      <c r="E179" s="330"/>
      <c r="F179" s="330"/>
      <c r="G179" s="331"/>
      <c r="H179" s="340"/>
      <c r="I179" s="268"/>
      <c r="J179" s="341"/>
      <c r="K179" s="60"/>
    </row>
    <row r="180" spans="1:11" s="38" customFormat="1" x14ac:dyDescent="0.25">
      <c r="A180" s="336"/>
      <c r="B180" s="337"/>
      <c r="C180" s="338"/>
      <c r="D180" s="339"/>
      <c r="E180" s="330"/>
      <c r="F180" s="330"/>
      <c r="G180" s="331"/>
      <c r="H180" s="340"/>
      <c r="I180" s="268"/>
      <c r="J180" s="341"/>
      <c r="K180" s="60"/>
    </row>
    <row r="181" spans="1:11" s="38" customFormat="1" x14ac:dyDescent="0.25">
      <c r="A181" s="336"/>
      <c r="B181" s="337"/>
      <c r="C181" s="338"/>
      <c r="D181" s="339"/>
      <c r="E181" s="330"/>
      <c r="F181" s="330"/>
      <c r="G181" s="331"/>
      <c r="H181" s="340"/>
      <c r="I181" s="341"/>
      <c r="J181" s="341"/>
      <c r="K181" s="60"/>
    </row>
    <row r="182" spans="1:11" s="38" customFormat="1" x14ac:dyDescent="0.25">
      <c r="A182" s="336"/>
      <c r="B182" s="337"/>
      <c r="C182" s="338"/>
      <c r="D182" s="339"/>
      <c r="E182" s="330"/>
      <c r="F182" s="330"/>
      <c r="G182" s="331"/>
      <c r="H182" s="340"/>
      <c r="I182" s="268"/>
      <c r="J182" s="341"/>
      <c r="K182" s="60"/>
    </row>
    <row r="183" spans="1:11" s="38" customFormat="1" x14ac:dyDescent="0.25">
      <c r="A183" s="336"/>
      <c r="B183" s="337"/>
      <c r="C183" s="338"/>
      <c r="D183" s="339"/>
      <c r="E183" s="330"/>
      <c r="F183" s="330"/>
      <c r="G183" s="331"/>
      <c r="H183" s="340"/>
      <c r="I183" s="268"/>
      <c r="J183" s="341"/>
      <c r="K183" s="60"/>
    </row>
    <row r="184" spans="1:11" s="38" customFormat="1" x14ac:dyDescent="0.25">
      <c r="A184" s="336"/>
      <c r="B184" s="337"/>
      <c r="C184" s="338"/>
      <c r="D184" s="339"/>
      <c r="E184" s="330"/>
      <c r="F184" s="330"/>
      <c r="G184" s="331"/>
      <c r="H184" s="340"/>
      <c r="I184" s="341"/>
      <c r="J184" s="341"/>
      <c r="K184" s="60"/>
    </row>
    <row r="185" spans="1:11" s="38" customFormat="1" x14ac:dyDescent="0.25">
      <c r="A185" s="336"/>
      <c r="B185" s="337"/>
      <c r="C185" s="338"/>
      <c r="D185" s="339"/>
      <c r="E185" s="330"/>
      <c r="F185" s="330"/>
      <c r="G185" s="331"/>
      <c r="H185" s="340"/>
      <c r="I185" s="268"/>
      <c r="J185" s="341"/>
      <c r="K185" s="60"/>
    </row>
    <row r="186" spans="1:11" s="38" customFormat="1" x14ac:dyDescent="0.25">
      <c r="A186" s="336"/>
      <c r="B186" s="337"/>
      <c r="C186" s="338"/>
      <c r="D186" s="339"/>
      <c r="E186" s="330"/>
      <c r="F186" s="330"/>
      <c r="G186" s="331"/>
      <c r="H186" s="340"/>
      <c r="I186" s="268"/>
      <c r="J186" s="341"/>
      <c r="K186" s="60"/>
    </row>
    <row r="187" spans="1:11" s="38" customFormat="1" x14ac:dyDescent="0.25">
      <c r="A187" s="336"/>
      <c r="B187" s="337"/>
      <c r="C187" s="338"/>
      <c r="D187" s="339"/>
      <c r="E187" s="330"/>
      <c r="F187" s="330"/>
      <c r="G187" s="331"/>
      <c r="H187" s="340"/>
      <c r="I187" s="341"/>
      <c r="J187" s="341"/>
      <c r="K187" s="60"/>
    </row>
    <row r="188" spans="1:11" s="38" customFormat="1" x14ac:dyDescent="0.25">
      <c r="A188" s="336"/>
      <c r="B188" s="337"/>
      <c r="C188" s="338"/>
      <c r="D188" s="339"/>
      <c r="E188" s="330"/>
      <c r="F188" s="330"/>
      <c r="G188" s="331"/>
      <c r="H188" s="340"/>
      <c r="I188" s="268"/>
      <c r="J188" s="341"/>
      <c r="K188" s="60"/>
    </row>
    <row r="189" spans="1:11" s="38" customFormat="1" x14ac:dyDescent="0.25">
      <c r="A189" s="336"/>
      <c r="B189" s="337"/>
      <c r="C189" s="338"/>
      <c r="D189" s="339"/>
      <c r="E189" s="330"/>
      <c r="F189" s="330"/>
      <c r="G189" s="331"/>
      <c r="H189" s="340"/>
      <c r="I189" s="268"/>
      <c r="J189" s="341"/>
      <c r="K189" s="60"/>
    </row>
    <row r="190" spans="1:11" s="38" customFormat="1" x14ac:dyDescent="0.25">
      <c r="A190" s="336"/>
      <c r="B190" s="337"/>
      <c r="C190" s="338"/>
      <c r="D190" s="339"/>
      <c r="E190" s="330"/>
      <c r="F190" s="330"/>
      <c r="G190" s="331"/>
      <c r="H190" s="340"/>
      <c r="I190" s="341"/>
      <c r="J190" s="341"/>
      <c r="K190" s="60"/>
    </row>
    <row r="191" spans="1:11" s="38" customFormat="1" x14ac:dyDescent="0.25">
      <c r="A191" s="336"/>
      <c r="B191" s="337"/>
      <c r="C191" s="338"/>
      <c r="D191" s="339"/>
      <c r="E191" s="330"/>
      <c r="F191" s="330"/>
      <c r="G191" s="331"/>
      <c r="H191" s="340"/>
      <c r="I191" s="268"/>
      <c r="J191" s="341"/>
      <c r="K191" s="60"/>
    </row>
    <row r="192" spans="1:11" s="38" customFormat="1" x14ac:dyDescent="0.25">
      <c r="A192" s="336"/>
      <c r="B192" s="337"/>
      <c r="C192" s="338"/>
      <c r="D192" s="339"/>
      <c r="E192" s="330"/>
      <c r="F192" s="330"/>
      <c r="G192" s="331"/>
      <c r="H192" s="340"/>
      <c r="I192" s="268"/>
      <c r="J192" s="341"/>
      <c r="K192" s="60"/>
    </row>
    <row r="193" spans="1:11" s="38" customFormat="1" x14ac:dyDescent="0.25">
      <c r="A193" s="336"/>
      <c r="B193" s="337"/>
      <c r="C193" s="338"/>
      <c r="D193" s="339"/>
      <c r="E193" s="330"/>
      <c r="F193" s="330"/>
      <c r="G193" s="331"/>
      <c r="H193" s="340"/>
      <c r="I193" s="341"/>
      <c r="J193" s="341"/>
      <c r="K193" s="60"/>
    </row>
    <row r="194" spans="1:11" s="38" customFormat="1" x14ac:dyDescent="0.25">
      <c r="A194" s="336"/>
      <c r="B194" s="337"/>
      <c r="C194" s="338"/>
      <c r="D194" s="339"/>
      <c r="E194" s="330"/>
      <c r="F194" s="330"/>
      <c r="G194" s="331"/>
      <c r="H194" s="340"/>
      <c r="I194" s="268"/>
      <c r="J194" s="341"/>
      <c r="K194" s="60"/>
    </row>
    <row r="195" spans="1:11" s="38" customFormat="1" x14ac:dyDescent="0.25">
      <c r="A195" s="336"/>
      <c r="B195" s="337"/>
      <c r="C195" s="338"/>
      <c r="D195" s="339"/>
      <c r="E195" s="330"/>
      <c r="F195" s="330"/>
      <c r="G195" s="331"/>
      <c r="H195" s="340"/>
      <c r="I195" s="268"/>
      <c r="J195" s="341"/>
      <c r="K195" s="60"/>
    </row>
    <row r="196" spans="1:11" s="38" customFormat="1" x14ac:dyDescent="0.25">
      <c r="A196" s="336"/>
      <c r="B196" s="337"/>
      <c r="C196" s="338"/>
      <c r="D196" s="339"/>
      <c r="E196" s="330"/>
      <c r="F196" s="330"/>
      <c r="G196" s="331"/>
      <c r="H196" s="340"/>
      <c r="I196" s="341"/>
      <c r="J196" s="341"/>
      <c r="K196" s="60"/>
    </row>
    <row r="197" spans="1:11" s="38" customFormat="1" x14ac:dyDescent="0.25">
      <c r="A197" s="336"/>
      <c r="B197" s="337"/>
      <c r="C197" s="338"/>
      <c r="D197" s="339"/>
      <c r="E197" s="330"/>
      <c r="F197" s="330"/>
      <c r="G197" s="331"/>
      <c r="H197" s="340"/>
      <c r="I197" s="268"/>
      <c r="J197" s="341"/>
      <c r="K197" s="60"/>
    </row>
    <row r="198" spans="1:11" s="38" customFormat="1" x14ac:dyDescent="0.25">
      <c r="A198" s="336"/>
      <c r="B198" s="337"/>
      <c r="C198" s="338"/>
      <c r="D198" s="339"/>
      <c r="E198" s="330"/>
      <c r="F198" s="330"/>
      <c r="G198" s="331"/>
      <c r="H198" s="340"/>
      <c r="I198" s="268"/>
      <c r="J198" s="341"/>
      <c r="K198" s="60"/>
    </row>
    <row r="199" spans="1:11" s="38" customFormat="1" x14ac:dyDescent="0.25">
      <c r="A199" s="336"/>
      <c r="B199" s="337"/>
      <c r="C199" s="338"/>
      <c r="D199" s="339"/>
      <c r="E199" s="330"/>
      <c r="F199" s="330"/>
      <c r="G199" s="331"/>
      <c r="H199" s="340"/>
      <c r="I199" s="268"/>
      <c r="J199" s="341"/>
      <c r="K199" s="60"/>
    </row>
    <row r="200" spans="1:11" s="38" customFormat="1" x14ac:dyDescent="0.25">
      <c r="A200" s="336"/>
      <c r="B200" s="337"/>
      <c r="C200" s="338"/>
      <c r="D200" s="339"/>
      <c r="E200" s="330"/>
      <c r="F200" s="330"/>
      <c r="G200" s="331"/>
      <c r="H200" s="340"/>
      <c r="I200" s="268"/>
      <c r="J200" s="341"/>
      <c r="K200" s="60"/>
    </row>
    <row r="201" spans="1:11" s="38" customFormat="1" x14ac:dyDescent="0.25">
      <c r="A201" s="336"/>
      <c r="B201" s="337"/>
      <c r="C201" s="338"/>
      <c r="D201" s="339"/>
      <c r="E201" s="330"/>
      <c r="F201" s="330"/>
      <c r="G201" s="331"/>
      <c r="H201" s="340"/>
      <c r="I201" s="341"/>
      <c r="J201" s="341"/>
      <c r="K201" s="60"/>
    </row>
    <row r="202" spans="1:11" s="38" customFormat="1" x14ac:dyDescent="0.25">
      <c r="A202" s="336"/>
      <c r="B202" s="337"/>
      <c r="C202" s="338"/>
      <c r="D202" s="339"/>
      <c r="E202" s="330"/>
      <c r="F202" s="330"/>
      <c r="G202" s="331"/>
      <c r="H202" s="340"/>
      <c r="I202" s="268"/>
      <c r="J202" s="341"/>
      <c r="K202" s="60"/>
    </row>
    <row r="203" spans="1:11" s="38" customFormat="1" x14ac:dyDescent="0.25">
      <c r="A203" s="336"/>
      <c r="B203" s="337"/>
      <c r="C203" s="338"/>
      <c r="D203" s="339"/>
      <c r="E203" s="330"/>
      <c r="F203" s="330"/>
      <c r="G203" s="331"/>
      <c r="H203" s="340"/>
      <c r="I203" s="268"/>
      <c r="J203" s="341"/>
      <c r="K203" s="60"/>
    </row>
    <row r="204" spans="1:11" s="38" customFormat="1" x14ac:dyDescent="0.25">
      <c r="A204" s="336"/>
      <c r="B204" s="337"/>
      <c r="C204" s="338"/>
      <c r="D204" s="339"/>
      <c r="E204" s="330"/>
      <c r="F204" s="330"/>
      <c r="G204" s="331"/>
      <c r="H204" s="340"/>
      <c r="I204" s="268"/>
      <c r="J204" s="341"/>
      <c r="K204" s="60"/>
    </row>
    <row r="205" spans="1:11" s="38" customFormat="1" x14ac:dyDescent="0.25">
      <c r="A205" s="336"/>
      <c r="B205" s="337"/>
      <c r="C205" s="338"/>
      <c r="D205" s="339"/>
      <c r="E205" s="330"/>
      <c r="F205" s="330"/>
      <c r="G205" s="331"/>
      <c r="H205" s="340"/>
      <c r="I205" s="341"/>
      <c r="J205" s="341"/>
      <c r="K205" s="60"/>
    </row>
    <row r="206" spans="1:11" s="38" customFormat="1" x14ac:dyDescent="0.25">
      <c r="A206" s="336"/>
      <c r="B206" s="337"/>
      <c r="C206" s="338"/>
      <c r="D206" s="339"/>
      <c r="E206" s="330"/>
      <c r="F206" s="330"/>
      <c r="G206" s="331"/>
      <c r="H206" s="340"/>
      <c r="I206" s="268"/>
      <c r="J206" s="341"/>
      <c r="K206" s="60"/>
    </row>
    <row r="207" spans="1:11" s="38" customFormat="1" x14ac:dyDescent="0.25">
      <c r="A207" s="336"/>
      <c r="B207" s="337"/>
      <c r="C207" s="338"/>
      <c r="D207" s="339"/>
      <c r="E207" s="330"/>
      <c r="F207" s="330"/>
      <c r="G207" s="331"/>
      <c r="H207" s="340"/>
      <c r="I207" s="268"/>
      <c r="J207" s="341"/>
      <c r="K207" s="60"/>
    </row>
    <row r="208" spans="1:11" s="38" customFormat="1" x14ac:dyDescent="0.25">
      <c r="A208" s="336"/>
      <c r="B208" s="337"/>
      <c r="C208" s="338"/>
      <c r="D208" s="339"/>
      <c r="E208" s="330"/>
      <c r="F208" s="330"/>
      <c r="G208" s="331"/>
      <c r="H208" s="340"/>
      <c r="I208" s="268"/>
      <c r="J208" s="341"/>
      <c r="K208" s="60"/>
    </row>
    <row r="209" spans="1:11" s="38" customFormat="1" x14ac:dyDescent="0.25">
      <c r="A209" s="336"/>
      <c r="B209" s="337"/>
      <c r="C209" s="338"/>
      <c r="D209" s="339"/>
      <c r="E209" s="330"/>
      <c r="F209" s="330"/>
      <c r="G209" s="331"/>
      <c r="H209" s="340"/>
      <c r="I209" s="268"/>
      <c r="J209" s="341"/>
      <c r="K209" s="60"/>
    </row>
    <row r="210" spans="1:11" s="38" customFormat="1" x14ac:dyDescent="0.25">
      <c r="A210" s="336"/>
      <c r="B210" s="337"/>
      <c r="C210" s="338"/>
      <c r="D210" s="339"/>
      <c r="E210" s="330"/>
      <c r="F210" s="330"/>
      <c r="G210" s="331"/>
      <c r="H210" s="340"/>
      <c r="I210" s="341"/>
      <c r="J210" s="341"/>
      <c r="K210" s="60"/>
    </row>
    <row r="211" spans="1:11" s="38" customFormat="1" x14ac:dyDescent="0.25">
      <c r="A211" s="336"/>
      <c r="B211" s="337"/>
      <c r="C211" s="338"/>
      <c r="D211" s="339"/>
      <c r="E211" s="330"/>
      <c r="F211" s="330"/>
      <c r="G211" s="331"/>
      <c r="H211" s="340"/>
      <c r="I211" s="268"/>
      <c r="J211" s="341"/>
      <c r="K211" s="60"/>
    </row>
    <row r="212" spans="1:11" s="38" customFormat="1" x14ac:dyDescent="0.25">
      <c r="A212" s="336"/>
      <c r="B212" s="337"/>
      <c r="C212" s="338"/>
      <c r="D212" s="339"/>
      <c r="E212" s="330"/>
      <c r="F212" s="330"/>
      <c r="G212" s="331"/>
      <c r="H212" s="340"/>
      <c r="I212" s="268"/>
      <c r="J212" s="341"/>
      <c r="K212" s="60"/>
    </row>
    <row r="213" spans="1:11" s="38" customFormat="1" x14ac:dyDescent="0.25">
      <c r="A213" s="336"/>
      <c r="B213" s="337"/>
      <c r="C213" s="338"/>
      <c r="D213" s="339"/>
      <c r="E213" s="330"/>
      <c r="F213" s="330"/>
      <c r="G213" s="331"/>
      <c r="H213" s="340"/>
      <c r="I213" s="268"/>
      <c r="J213" s="341"/>
      <c r="K213" s="60"/>
    </row>
    <row r="214" spans="1:11" s="38" customFormat="1" x14ac:dyDescent="0.25">
      <c r="A214" s="336"/>
      <c r="B214" s="337"/>
      <c r="C214" s="338"/>
      <c r="D214" s="339"/>
      <c r="E214" s="330"/>
      <c r="F214" s="330"/>
      <c r="G214" s="331"/>
      <c r="H214" s="340"/>
      <c r="I214" s="268"/>
      <c r="J214" s="341"/>
      <c r="K214" s="60"/>
    </row>
    <row r="215" spans="1:11" s="38" customFormat="1" x14ac:dyDescent="0.25">
      <c r="A215" s="336"/>
      <c r="B215" s="337"/>
      <c r="C215" s="338"/>
      <c r="D215" s="339"/>
      <c r="E215" s="330"/>
      <c r="F215" s="330"/>
      <c r="G215" s="331"/>
      <c r="H215" s="340"/>
      <c r="I215" s="341"/>
      <c r="J215" s="341"/>
      <c r="K215" s="60"/>
    </row>
    <row r="216" spans="1:11" s="38" customFormat="1" x14ac:dyDescent="0.25">
      <c r="A216" s="336"/>
      <c r="B216" s="337"/>
      <c r="C216" s="338"/>
      <c r="D216" s="339"/>
      <c r="E216" s="330"/>
      <c r="F216" s="330"/>
      <c r="G216" s="331"/>
      <c r="H216" s="340"/>
      <c r="I216" s="341"/>
      <c r="J216" s="341"/>
      <c r="K216" s="60"/>
    </row>
    <row r="217" spans="1:11" s="38" customFormat="1" x14ac:dyDescent="0.25">
      <c r="A217" s="336"/>
      <c r="B217" s="337"/>
      <c r="C217" s="338"/>
      <c r="D217" s="339"/>
      <c r="E217" s="330"/>
      <c r="F217" s="330"/>
      <c r="G217" s="331"/>
      <c r="H217" s="340"/>
      <c r="I217" s="341"/>
      <c r="J217" s="341"/>
      <c r="K217" s="60"/>
    </row>
    <row r="218" spans="1:11" s="38" customFormat="1" x14ac:dyDescent="0.25">
      <c r="A218" s="336"/>
      <c r="B218" s="337"/>
      <c r="C218" s="338"/>
      <c r="D218" s="339"/>
      <c r="E218" s="330"/>
      <c r="F218" s="330"/>
      <c r="G218" s="331"/>
      <c r="H218" s="340"/>
      <c r="I218" s="341"/>
      <c r="J218" s="341"/>
      <c r="K218" s="60"/>
    </row>
    <row r="219" spans="1:11" s="38" customFormat="1" x14ac:dyDescent="0.25">
      <c r="A219" s="336"/>
      <c r="B219" s="337"/>
      <c r="C219" s="338"/>
      <c r="D219" s="339"/>
      <c r="E219" s="330"/>
      <c r="F219" s="330"/>
      <c r="G219" s="331"/>
      <c r="H219" s="340"/>
      <c r="I219" s="341"/>
      <c r="J219" s="341"/>
      <c r="K219" s="60"/>
    </row>
    <row r="220" spans="1:11" s="38" customFormat="1" x14ac:dyDescent="0.25">
      <c r="A220" s="336"/>
      <c r="B220" s="337"/>
      <c r="C220" s="338"/>
      <c r="D220" s="339"/>
      <c r="E220" s="330"/>
      <c r="F220" s="330"/>
      <c r="G220" s="331"/>
      <c r="H220" s="340"/>
      <c r="I220" s="341"/>
      <c r="J220" s="341"/>
      <c r="K220" s="60"/>
    </row>
    <row r="221" spans="1:11" s="38" customFormat="1" x14ac:dyDescent="0.25">
      <c r="A221" s="336"/>
      <c r="B221" s="337"/>
      <c r="C221" s="338"/>
      <c r="D221" s="339"/>
      <c r="E221" s="330"/>
      <c r="F221" s="330"/>
      <c r="G221" s="331"/>
      <c r="H221" s="340"/>
      <c r="I221" s="341"/>
      <c r="J221" s="341"/>
      <c r="K221" s="60"/>
    </row>
    <row r="222" spans="1:11" s="38" customFormat="1" x14ac:dyDescent="0.25">
      <c r="A222" s="336"/>
      <c r="B222" s="337"/>
      <c r="C222" s="338"/>
      <c r="D222" s="339"/>
      <c r="E222" s="330"/>
      <c r="F222" s="330"/>
      <c r="G222" s="331"/>
      <c r="H222" s="340"/>
      <c r="I222" s="341"/>
      <c r="J222" s="341"/>
      <c r="K222" s="60"/>
    </row>
    <row r="223" spans="1:11" s="38" customFormat="1" x14ac:dyDescent="0.25">
      <c r="A223" s="336"/>
      <c r="B223" s="337"/>
      <c r="C223" s="338"/>
      <c r="D223" s="339"/>
      <c r="E223" s="330"/>
      <c r="F223" s="330"/>
      <c r="G223" s="331"/>
      <c r="H223" s="340"/>
      <c r="I223" s="341"/>
      <c r="J223" s="341"/>
      <c r="K223" s="60"/>
    </row>
    <row r="224" spans="1:11" s="38" customFormat="1" x14ac:dyDescent="0.25">
      <c r="A224" s="336"/>
      <c r="B224" s="337"/>
      <c r="C224" s="338"/>
      <c r="D224" s="339"/>
      <c r="E224" s="330"/>
      <c r="F224" s="330"/>
      <c r="G224" s="331"/>
      <c r="H224" s="340"/>
      <c r="I224" s="341"/>
      <c r="J224" s="341"/>
      <c r="K224" s="60"/>
    </row>
    <row r="225" spans="1:11" s="38" customFormat="1" x14ac:dyDescent="0.25">
      <c r="A225" s="336"/>
      <c r="B225" s="337"/>
      <c r="C225" s="338"/>
      <c r="D225" s="339"/>
      <c r="E225" s="330"/>
      <c r="F225" s="330"/>
      <c r="G225" s="331"/>
      <c r="H225" s="340"/>
      <c r="I225" s="341"/>
      <c r="J225" s="341"/>
      <c r="K225" s="60"/>
    </row>
    <row r="226" spans="1:11" s="38" customFormat="1" x14ac:dyDescent="0.25">
      <c r="A226" s="336"/>
      <c r="B226" s="337"/>
      <c r="C226" s="338"/>
      <c r="D226" s="339"/>
      <c r="E226" s="330"/>
      <c r="F226" s="330"/>
      <c r="G226" s="331"/>
      <c r="H226" s="340"/>
      <c r="I226" s="341"/>
      <c r="J226" s="341"/>
      <c r="K226" s="60"/>
    </row>
    <row r="227" spans="1:11" s="38" customFormat="1" x14ac:dyDescent="0.25">
      <c r="A227" s="336"/>
      <c r="B227" s="337"/>
      <c r="C227" s="338"/>
      <c r="D227" s="339"/>
      <c r="E227" s="330"/>
      <c r="F227" s="330"/>
      <c r="G227" s="331"/>
      <c r="H227" s="340"/>
      <c r="I227" s="341"/>
      <c r="J227" s="341"/>
      <c r="K227" s="60"/>
    </row>
    <row r="228" spans="1:11" s="38" customFormat="1" x14ac:dyDescent="0.25">
      <c r="A228" s="336"/>
      <c r="B228" s="337"/>
      <c r="C228" s="338"/>
      <c r="D228" s="339"/>
      <c r="E228" s="330"/>
      <c r="F228" s="330"/>
      <c r="G228" s="331"/>
      <c r="H228" s="340"/>
      <c r="I228" s="341"/>
      <c r="J228" s="341"/>
      <c r="K228" s="60"/>
    </row>
    <row r="229" spans="1:11" s="38" customFormat="1" x14ac:dyDescent="0.25">
      <c r="A229" s="336"/>
      <c r="B229" s="337"/>
      <c r="C229" s="338"/>
      <c r="D229" s="339"/>
      <c r="E229" s="330"/>
      <c r="F229" s="330"/>
      <c r="G229" s="331"/>
      <c r="H229" s="340"/>
      <c r="I229" s="341"/>
      <c r="J229" s="341"/>
      <c r="K229" s="60"/>
    </row>
    <row r="230" spans="1:11" s="38" customFormat="1" x14ac:dyDescent="0.25">
      <c r="A230" s="336"/>
      <c r="B230" s="337"/>
      <c r="C230" s="338"/>
      <c r="D230" s="339"/>
      <c r="E230" s="330"/>
      <c r="F230" s="330"/>
      <c r="G230" s="331"/>
      <c r="H230" s="340"/>
      <c r="I230" s="341"/>
      <c r="J230" s="341"/>
      <c r="K230" s="60"/>
    </row>
    <row r="231" spans="1:11" s="38" customFormat="1" x14ac:dyDescent="0.25">
      <c r="A231" s="336"/>
      <c r="B231" s="337"/>
      <c r="C231" s="338"/>
      <c r="D231" s="339"/>
      <c r="E231" s="330"/>
      <c r="F231" s="330"/>
      <c r="G231" s="331"/>
      <c r="H231" s="340"/>
      <c r="I231" s="341"/>
      <c r="J231" s="341"/>
      <c r="K231" s="60"/>
    </row>
    <row r="232" spans="1:11" s="38" customFormat="1" x14ac:dyDescent="0.25">
      <c r="A232" s="336"/>
      <c r="B232" s="337"/>
      <c r="C232" s="338"/>
      <c r="D232" s="339"/>
      <c r="E232" s="330"/>
      <c r="F232" s="330"/>
      <c r="G232" s="331"/>
      <c r="H232" s="340"/>
      <c r="I232" s="341"/>
      <c r="J232" s="341"/>
      <c r="K232" s="60"/>
    </row>
    <row r="233" spans="1:11" s="38" customFormat="1" x14ac:dyDescent="0.25">
      <c r="A233" s="336"/>
      <c r="B233" s="337"/>
      <c r="C233" s="338"/>
      <c r="D233" s="339"/>
      <c r="E233" s="330"/>
      <c r="F233" s="330"/>
      <c r="G233" s="331"/>
      <c r="H233" s="340"/>
      <c r="I233" s="341"/>
      <c r="J233" s="341"/>
      <c r="K233" s="60"/>
    </row>
    <row r="234" spans="1:11" s="38" customFormat="1" x14ac:dyDescent="0.25">
      <c r="A234" s="336"/>
      <c r="B234" s="337"/>
      <c r="C234" s="338"/>
      <c r="D234" s="339"/>
      <c r="E234" s="330"/>
      <c r="F234" s="330"/>
      <c r="G234" s="331"/>
      <c r="H234" s="340"/>
      <c r="I234" s="341"/>
      <c r="J234" s="341"/>
      <c r="K234" s="60"/>
    </row>
    <row r="235" spans="1:11" s="38" customFormat="1" x14ac:dyDescent="0.25">
      <c r="A235" s="336"/>
      <c r="B235" s="337"/>
      <c r="C235" s="338"/>
      <c r="D235" s="339"/>
      <c r="E235" s="330"/>
      <c r="F235" s="330"/>
      <c r="G235" s="331"/>
      <c r="H235" s="340"/>
      <c r="I235" s="341"/>
      <c r="J235" s="341"/>
      <c r="K235" s="60"/>
    </row>
    <row r="236" spans="1:11" s="38" customFormat="1" x14ac:dyDescent="0.25">
      <c r="A236" s="336"/>
      <c r="B236" s="337"/>
      <c r="C236" s="338"/>
      <c r="D236" s="339"/>
      <c r="E236" s="330"/>
      <c r="F236" s="330"/>
      <c r="G236" s="331"/>
      <c r="H236" s="340"/>
      <c r="I236" s="341"/>
      <c r="J236" s="341"/>
      <c r="K236" s="60"/>
    </row>
    <row r="237" spans="1:11" s="38" customFormat="1" x14ac:dyDescent="0.25">
      <c r="A237" s="336"/>
      <c r="B237" s="337"/>
      <c r="C237" s="338"/>
      <c r="D237" s="339"/>
      <c r="E237" s="330"/>
      <c r="F237" s="330"/>
      <c r="G237" s="331"/>
      <c r="H237" s="340"/>
      <c r="I237" s="341"/>
      <c r="J237" s="341"/>
      <c r="K237" s="60"/>
    </row>
    <row r="238" spans="1:11" s="38" customFormat="1" x14ac:dyDescent="0.25">
      <c r="A238" s="336"/>
      <c r="B238" s="337"/>
      <c r="C238" s="338"/>
      <c r="D238" s="339"/>
      <c r="E238" s="330"/>
      <c r="F238" s="330"/>
      <c r="G238" s="331"/>
      <c r="H238" s="340"/>
      <c r="I238" s="341"/>
      <c r="J238" s="341"/>
      <c r="K238" s="60"/>
    </row>
    <row r="239" spans="1:11" s="38" customFormat="1" x14ac:dyDescent="0.25">
      <c r="A239" s="336"/>
      <c r="B239" s="337"/>
      <c r="C239" s="338"/>
      <c r="D239" s="339"/>
      <c r="E239" s="330"/>
      <c r="F239" s="330"/>
      <c r="G239" s="331"/>
      <c r="H239" s="340"/>
      <c r="I239" s="341"/>
      <c r="J239" s="341"/>
      <c r="K239" s="60"/>
    </row>
    <row r="240" spans="1:11" s="38" customFormat="1" x14ac:dyDescent="0.25">
      <c r="A240" s="336"/>
      <c r="B240" s="337"/>
      <c r="C240" s="338"/>
      <c r="D240" s="339"/>
      <c r="E240" s="330"/>
      <c r="F240" s="330"/>
      <c r="G240" s="331"/>
      <c r="H240" s="340"/>
      <c r="I240" s="341"/>
      <c r="J240" s="341"/>
      <c r="K240" s="60"/>
    </row>
    <row r="241" spans="1:11" s="38" customFormat="1" x14ac:dyDescent="0.25">
      <c r="A241" s="336"/>
      <c r="B241" s="337"/>
      <c r="C241" s="338"/>
      <c r="D241" s="339"/>
      <c r="E241" s="330"/>
      <c r="F241" s="330"/>
      <c r="G241" s="331"/>
      <c r="H241" s="340"/>
      <c r="I241" s="341"/>
      <c r="J241" s="341"/>
      <c r="K241" s="60"/>
    </row>
    <row r="242" spans="1:11" s="38" customFormat="1" x14ac:dyDescent="0.25">
      <c r="A242" s="336"/>
      <c r="B242" s="337"/>
      <c r="C242" s="338"/>
      <c r="D242" s="339"/>
      <c r="E242" s="330"/>
      <c r="F242" s="330"/>
      <c r="G242" s="331"/>
      <c r="H242" s="340"/>
      <c r="I242" s="341"/>
      <c r="J242" s="341"/>
      <c r="K242" s="60"/>
    </row>
    <row r="243" spans="1:11" s="38" customFormat="1" x14ac:dyDescent="0.25">
      <c r="A243" s="336"/>
      <c r="B243" s="337"/>
      <c r="C243" s="338"/>
      <c r="D243" s="339"/>
      <c r="E243" s="330"/>
      <c r="F243" s="330"/>
      <c r="G243" s="331"/>
      <c r="H243" s="340"/>
      <c r="I243" s="341"/>
      <c r="J243" s="341"/>
      <c r="K243" s="60"/>
    </row>
    <row r="244" spans="1:11" s="38" customFormat="1" x14ac:dyDescent="0.25">
      <c r="A244" s="336"/>
      <c r="B244" s="337"/>
      <c r="C244" s="338"/>
      <c r="D244" s="339"/>
      <c r="E244" s="330"/>
      <c r="F244" s="330"/>
      <c r="G244" s="331"/>
      <c r="H244" s="340"/>
      <c r="I244" s="341"/>
      <c r="J244" s="341"/>
      <c r="K244" s="60"/>
    </row>
    <row r="245" spans="1:11" s="38" customFormat="1" x14ac:dyDescent="0.25">
      <c r="A245" s="336"/>
      <c r="B245" s="337"/>
      <c r="C245" s="338"/>
      <c r="D245" s="339"/>
      <c r="E245" s="330"/>
      <c r="F245" s="330"/>
      <c r="G245" s="331"/>
      <c r="H245" s="340"/>
      <c r="I245" s="341"/>
      <c r="J245" s="341"/>
      <c r="K245" s="60"/>
    </row>
    <row r="246" spans="1:11" s="38" customFormat="1" x14ac:dyDescent="0.25">
      <c r="A246" s="336"/>
      <c r="B246" s="337"/>
      <c r="C246" s="338"/>
      <c r="D246" s="339"/>
      <c r="E246" s="330"/>
      <c r="F246" s="330"/>
      <c r="G246" s="331"/>
      <c r="H246" s="340"/>
      <c r="I246" s="341"/>
      <c r="J246" s="341"/>
      <c r="K246" s="60"/>
    </row>
    <row r="247" spans="1:11" s="38" customFormat="1" x14ac:dyDescent="0.25">
      <c r="A247" s="336"/>
      <c r="B247" s="337"/>
      <c r="C247" s="338"/>
      <c r="D247" s="339"/>
      <c r="E247" s="330"/>
      <c r="F247" s="330"/>
      <c r="G247" s="331"/>
      <c r="H247" s="340"/>
      <c r="I247" s="341"/>
      <c r="J247" s="341"/>
      <c r="K247" s="60"/>
    </row>
    <row r="248" spans="1:11" s="38" customFormat="1" x14ac:dyDescent="0.25">
      <c r="A248" s="336"/>
      <c r="B248" s="337"/>
      <c r="C248" s="338"/>
      <c r="D248" s="339"/>
      <c r="E248" s="330"/>
      <c r="F248" s="330"/>
      <c r="G248" s="331"/>
      <c r="H248" s="340"/>
      <c r="I248" s="341"/>
      <c r="J248" s="341"/>
      <c r="K248" s="60"/>
    </row>
    <row r="249" spans="1:11" s="38" customFormat="1" x14ac:dyDescent="0.25">
      <c r="A249" s="336"/>
      <c r="B249" s="337"/>
      <c r="C249" s="338"/>
      <c r="D249" s="339"/>
      <c r="E249" s="330"/>
      <c r="F249" s="330"/>
      <c r="G249" s="331"/>
      <c r="H249" s="340"/>
      <c r="I249" s="341"/>
      <c r="J249" s="341"/>
      <c r="K249" s="60"/>
    </row>
    <row r="250" spans="1:11" s="38" customFormat="1" x14ac:dyDescent="0.25">
      <c r="A250" s="336"/>
      <c r="B250" s="337"/>
      <c r="C250" s="338"/>
      <c r="D250" s="339"/>
      <c r="E250" s="330"/>
      <c r="F250" s="330"/>
      <c r="G250" s="331"/>
      <c r="H250" s="340"/>
      <c r="I250" s="341"/>
      <c r="J250" s="341"/>
      <c r="K250" s="60"/>
    </row>
    <row r="251" spans="1:11" s="38" customFormat="1" x14ac:dyDescent="0.25">
      <c r="A251" s="336"/>
      <c r="B251" s="337"/>
      <c r="C251" s="338"/>
      <c r="D251" s="339"/>
      <c r="E251" s="330"/>
      <c r="F251" s="330"/>
      <c r="G251" s="331"/>
      <c r="H251" s="340"/>
      <c r="I251" s="341"/>
      <c r="J251" s="341"/>
      <c r="K251" s="60"/>
    </row>
    <row r="252" spans="1:11" s="38" customFormat="1" x14ac:dyDescent="0.25">
      <c r="A252" s="336"/>
      <c r="B252" s="337"/>
      <c r="C252" s="338"/>
      <c r="D252" s="339"/>
      <c r="E252" s="330"/>
      <c r="F252" s="330"/>
      <c r="G252" s="331"/>
      <c r="H252" s="340"/>
      <c r="I252" s="341"/>
      <c r="J252" s="341"/>
      <c r="K252" s="60"/>
    </row>
    <row r="253" spans="1:11" s="38" customFormat="1" x14ac:dyDescent="0.25">
      <c r="A253" s="336"/>
      <c r="B253" s="337"/>
      <c r="C253" s="338"/>
      <c r="D253" s="339"/>
      <c r="E253" s="330"/>
      <c r="F253" s="330"/>
      <c r="G253" s="331"/>
      <c r="H253" s="340"/>
      <c r="I253" s="341"/>
      <c r="J253" s="341"/>
      <c r="K253" s="60"/>
    </row>
    <row r="254" spans="1:11" s="38" customFormat="1" x14ac:dyDescent="0.25">
      <c r="A254" s="336"/>
      <c r="B254" s="337"/>
      <c r="C254" s="338"/>
      <c r="D254" s="339"/>
      <c r="E254" s="330"/>
      <c r="F254" s="330"/>
      <c r="G254" s="331"/>
      <c r="H254" s="340"/>
      <c r="I254" s="341"/>
      <c r="J254" s="341"/>
      <c r="K254" s="60"/>
    </row>
    <row r="255" spans="1:11" s="38" customFormat="1" x14ac:dyDescent="0.25">
      <c r="A255" s="336"/>
      <c r="B255" s="337"/>
      <c r="C255" s="338"/>
      <c r="D255" s="339"/>
      <c r="E255" s="330"/>
      <c r="F255" s="330"/>
      <c r="G255" s="331"/>
      <c r="H255" s="340"/>
      <c r="I255" s="341"/>
      <c r="J255" s="341"/>
      <c r="K255" s="60"/>
    </row>
    <row r="256" spans="1:11" s="38" customFormat="1" x14ac:dyDescent="0.25">
      <c r="A256" s="336"/>
      <c r="B256" s="337"/>
      <c r="C256" s="338"/>
      <c r="D256" s="339"/>
      <c r="E256" s="330"/>
      <c r="F256" s="330"/>
      <c r="G256" s="331"/>
      <c r="H256" s="340"/>
      <c r="I256" s="341"/>
      <c r="J256" s="341"/>
      <c r="K256" s="60"/>
    </row>
    <row r="257" spans="1:11" s="38" customFormat="1" x14ac:dyDescent="0.25">
      <c r="A257" s="336"/>
      <c r="B257" s="337"/>
      <c r="C257" s="338"/>
      <c r="D257" s="339"/>
      <c r="E257" s="330"/>
      <c r="F257" s="330"/>
      <c r="G257" s="331"/>
      <c r="H257" s="340"/>
      <c r="I257" s="341"/>
      <c r="J257" s="341"/>
      <c r="K257" s="60"/>
    </row>
    <row r="258" spans="1:11" s="38" customFormat="1" x14ac:dyDescent="0.25">
      <c r="A258" s="336"/>
      <c r="B258" s="337"/>
      <c r="C258" s="338"/>
      <c r="D258" s="339"/>
      <c r="E258" s="330"/>
      <c r="F258" s="330"/>
      <c r="G258" s="331"/>
      <c r="H258" s="340"/>
      <c r="I258" s="341"/>
      <c r="J258" s="341"/>
      <c r="K258" s="60"/>
    </row>
    <row r="259" spans="1:11" s="38" customFormat="1" x14ac:dyDescent="0.25">
      <c r="A259" s="336"/>
      <c r="B259" s="337"/>
      <c r="C259" s="338"/>
      <c r="D259" s="339"/>
      <c r="E259" s="330"/>
      <c r="F259" s="330"/>
      <c r="G259" s="331"/>
      <c r="H259" s="340"/>
      <c r="I259" s="341"/>
      <c r="J259" s="341"/>
      <c r="K259" s="60"/>
    </row>
    <row r="260" spans="1:11" s="38" customFormat="1" x14ac:dyDescent="0.25">
      <c r="A260" s="336"/>
      <c r="B260" s="337"/>
      <c r="C260" s="338"/>
      <c r="D260" s="339"/>
      <c r="E260" s="330"/>
      <c r="F260" s="330"/>
      <c r="G260" s="331"/>
      <c r="H260" s="340"/>
      <c r="I260" s="341"/>
      <c r="J260" s="341"/>
      <c r="K260" s="60"/>
    </row>
    <row r="261" spans="1:11" s="38" customFormat="1" x14ac:dyDescent="0.25">
      <c r="A261" s="336"/>
      <c r="B261" s="337"/>
      <c r="C261" s="338"/>
      <c r="D261" s="339"/>
      <c r="E261" s="330"/>
      <c r="F261" s="330"/>
      <c r="G261" s="331"/>
      <c r="H261" s="340"/>
      <c r="I261" s="341"/>
      <c r="J261" s="341"/>
      <c r="K261" s="60"/>
    </row>
    <row r="262" spans="1:11" s="38" customFormat="1" x14ac:dyDescent="0.25">
      <c r="A262" s="336"/>
      <c r="B262" s="337"/>
      <c r="C262" s="338"/>
      <c r="D262" s="339"/>
      <c r="E262" s="330"/>
      <c r="F262" s="330"/>
      <c r="G262" s="331"/>
      <c r="H262" s="340"/>
      <c r="I262" s="341"/>
      <c r="J262" s="341"/>
      <c r="K262" s="60"/>
    </row>
    <row r="263" spans="1:11" s="38" customFormat="1" x14ac:dyDescent="0.25">
      <c r="A263" s="336"/>
      <c r="B263" s="337"/>
      <c r="C263" s="338"/>
      <c r="D263" s="339"/>
      <c r="E263" s="330"/>
      <c r="F263" s="330"/>
      <c r="G263" s="331"/>
      <c r="H263" s="340"/>
      <c r="I263" s="341"/>
      <c r="J263" s="341"/>
      <c r="K263" s="60"/>
    </row>
    <row r="264" spans="1:11" s="38" customFormat="1" x14ac:dyDescent="0.25">
      <c r="A264" s="336"/>
      <c r="B264" s="337"/>
      <c r="C264" s="338"/>
      <c r="D264" s="339"/>
      <c r="E264" s="330"/>
      <c r="F264" s="330"/>
      <c r="G264" s="331"/>
      <c r="H264" s="340"/>
      <c r="I264" s="341"/>
      <c r="J264" s="341"/>
      <c r="K264" s="60"/>
    </row>
    <row r="265" spans="1:11" s="38" customFormat="1" x14ac:dyDescent="0.25">
      <c r="A265" s="336"/>
      <c r="B265" s="337"/>
      <c r="C265" s="338"/>
      <c r="D265" s="339"/>
      <c r="E265" s="330"/>
      <c r="F265" s="330"/>
      <c r="G265" s="331"/>
      <c r="H265" s="340"/>
      <c r="I265" s="341"/>
      <c r="J265" s="341"/>
      <c r="K265" s="60"/>
    </row>
    <row r="266" spans="1:11" s="38" customFormat="1" x14ac:dyDescent="0.25">
      <c r="A266" s="336"/>
      <c r="B266" s="337"/>
      <c r="C266" s="338"/>
      <c r="D266" s="339"/>
      <c r="E266" s="330"/>
      <c r="F266" s="330"/>
      <c r="G266" s="331"/>
      <c r="H266" s="340"/>
      <c r="I266" s="341"/>
      <c r="J266" s="341"/>
      <c r="K266" s="60"/>
    </row>
    <row r="267" spans="1:11" s="38" customFormat="1" x14ac:dyDescent="0.25">
      <c r="A267" s="336"/>
      <c r="B267" s="337"/>
      <c r="C267" s="338"/>
      <c r="D267" s="339"/>
      <c r="E267" s="330"/>
      <c r="F267" s="330"/>
      <c r="G267" s="331"/>
      <c r="H267" s="340"/>
      <c r="I267" s="341"/>
      <c r="J267" s="341"/>
      <c r="K267" s="60"/>
    </row>
    <row r="268" spans="1:11" s="38" customFormat="1" x14ac:dyDescent="0.25">
      <c r="A268" s="336"/>
      <c r="B268" s="337"/>
      <c r="C268" s="338"/>
      <c r="D268" s="339"/>
      <c r="E268" s="330"/>
      <c r="F268" s="330"/>
      <c r="G268" s="331"/>
      <c r="H268" s="340"/>
      <c r="I268" s="341"/>
      <c r="J268" s="341"/>
      <c r="K268" s="60"/>
    </row>
    <row r="269" spans="1:11" s="38" customFormat="1" x14ac:dyDescent="0.25">
      <c r="A269" s="336"/>
      <c r="B269" s="337"/>
      <c r="C269" s="338"/>
      <c r="D269" s="339"/>
      <c r="E269" s="330"/>
      <c r="F269" s="330"/>
      <c r="G269" s="331"/>
      <c r="H269" s="340"/>
      <c r="I269" s="341"/>
      <c r="J269" s="341"/>
      <c r="K269" s="60"/>
    </row>
    <row r="270" spans="1:11" s="38" customFormat="1" x14ac:dyDescent="0.25">
      <c r="A270" s="336"/>
      <c r="B270" s="337"/>
      <c r="C270" s="338"/>
      <c r="D270" s="339"/>
      <c r="E270" s="330"/>
      <c r="F270" s="330"/>
      <c r="G270" s="331"/>
      <c r="H270" s="340"/>
      <c r="I270" s="341"/>
      <c r="J270" s="341"/>
      <c r="K270" s="60"/>
    </row>
    <row r="271" spans="1:11" s="38" customFormat="1" x14ac:dyDescent="0.25">
      <c r="A271" s="336"/>
      <c r="B271" s="337"/>
      <c r="C271" s="338"/>
      <c r="D271" s="339"/>
      <c r="E271" s="330"/>
      <c r="F271" s="330"/>
      <c r="G271" s="331"/>
      <c r="H271" s="340"/>
      <c r="I271" s="341"/>
      <c r="J271" s="341"/>
      <c r="K271" s="60"/>
    </row>
    <row r="272" spans="1:11" s="38" customFormat="1" x14ac:dyDescent="0.25">
      <c r="A272" s="336"/>
      <c r="B272" s="337"/>
      <c r="C272" s="338"/>
      <c r="D272" s="339"/>
      <c r="E272" s="330"/>
      <c r="F272" s="330"/>
      <c r="G272" s="331"/>
      <c r="H272" s="340"/>
      <c r="I272" s="341"/>
      <c r="J272" s="341"/>
      <c r="K272" s="60"/>
    </row>
    <row r="273" spans="1:11" s="38" customFormat="1" x14ac:dyDescent="0.25">
      <c r="A273" s="336"/>
      <c r="B273" s="337"/>
      <c r="C273" s="338"/>
      <c r="D273" s="339"/>
      <c r="E273" s="330"/>
      <c r="F273" s="330"/>
      <c r="G273" s="331"/>
      <c r="H273" s="340"/>
      <c r="I273" s="341"/>
      <c r="J273" s="341"/>
      <c r="K273" s="60"/>
    </row>
    <row r="274" spans="1:11" s="38" customFormat="1" x14ac:dyDescent="0.25">
      <c r="A274" s="336"/>
      <c r="B274" s="337"/>
      <c r="C274" s="338"/>
      <c r="D274" s="339"/>
      <c r="E274" s="330"/>
      <c r="F274" s="330"/>
      <c r="G274" s="331"/>
      <c r="H274" s="340"/>
      <c r="I274" s="341"/>
      <c r="J274" s="341"/>
      <c r="K274" s="60"/>
    </row>
    <row r="275" spans="1:11" s="38" customFormat="1" x14ac:dyDescent="0.25">
      <c r="A275" s="336"/>
      <c r="B275" s="337"/>
      <c r="C275" s="338"/>
      <c r="D275" s="339"/>
      <c r="E275" s="330"/>
      <c r="F275" s="330"/>
      <c r="G275" s="331"/>
      <c r="H275" s="340"/>
      <c r="I275" s="341"/>
      <c r="J275" s="341"/>
      <c r="K275" s="60"/>
    </row>
    <row r="276" spans="1:11" s="38" customFormat="1" x14ac:dyDescent="0.25">
      <c r="A276" s="336"/>
      <c r="B276" s="337"/>
      <c r="C276" s="338"/>
      <c r="D276" s="339"/>
      <c r="E276" s="330"/>
      <c r="F276" s="330"/>
      <c r="G276" s="331"/>
      <c r="H276" s="340"/>
      <c r="I276" s="341"/>
      <c r="J276" s="341"/>
      <c r="K276" s="60"/>
    </row>
    <row r="277" spans="1:11" s="38" customFormat="1" x14ac:dyDescent="0.25">
      <c r="A277" s="336"/>
      <c r="B277" s="337"/>
      <c r="C277" s="338"/>
      <c r="D277" s="339"/>
      <c r="E277" s="330"/>
      <c r="F277" s="330"/>
      <c r="G277" s="331"/>
      <c r="H277" s="340"/>
      <c r="I277" s="341"/>
      <c r="J277" s="341"/>
      <c r="K277" s="60"/>
    </row>
    <row r="278" spans="1:11" s="38" customFormat="1" x14ac:dyDescent="0.25">
      <c r="A278" s="336"/>
      <c r="B278" s="337"/>
      <c r="C278" s="338"/>
      <c r="D278" s="339"/>
      <c r="E278" s="330"/>
      <c r="F278" s="330"/>
      <c r="G278" s="331"/>
      <c r="H278" s="340"/>
      <c r="I278" s="341"/>
      <c r="J278" s="341"/>
      <c r="K278" s="60"/>
    </row>
    <row r="279" spans="1:11" s="38" customFormat="1" x14ac:dyDescent="0.25">
      <c r="A279" s="336"/>
      <c r="B279" s="337"/>
      <c r="C279" s="338"/>
      <c r="D279" s="339"/>
      <c r="E279" s="330"/>
      <c r="F279" s="330"/>
      <c r="G279" s="331"/>
      <c r="H279" s="340"/>
      <c r="I279" s="341"/>
      <c r="J279" s="341"/>
      <c r="K279" s="60"/>
    </row>
    <row r="280" spans="1:11" s="38" customFormat="1" x14ac:dyDescent="0.25">
      <c r="A280" s="336"/>
      <c r="B280" s="337"/>
      <c r="C280" s="338"/>
      <c r="D280" s="339"/>
      <c r="E280" s="330"/>
      <c r="F280" s="330"/>
      <c r="G280" s="331"/>
      <c r="H280" s="340"/>
      <c r="I280" s="341"/>
      <c r="J280" s="341"/>
      <c r="K280" s="60"/>
    </row>
    <row r="281" spans="1:11" s="38" customFormat="1" x14ac:dyDescent="0.25">
      <c r="A281" s="336"/>
      <c r="B281" s="337"/>
      <c r="C281" s="338"/>
      <c r="D281" s="339"/>
      <c r="E281" s="330"/>
      <c r="F281" s="330"/>
      <c r="G281" s="331"/>
      <c r="H281" s="340"/>
      <c r="I281" s="341"/>
      <c r="J281" s="341"/>
      <c r="K281" s="60"/>
    </row>
    <row r="282" spans="1:11" s="38" customFormat="1" x14ac:dyDescent="0.25">
      <c r="A282" s="336"/>
      <c r="B282" s="337"/>
      <c r="C282" s="338"/>
      <c r="D282" s="339"/>
      <c r="E282" s="330"/>
      <c r="F282" s="330"/>
      <c r="G282" s="331"/>
      <c r="H282" s="340"/>
      <c r="I282" s="341"/>
      <c r="J282" s="341"/>
      <c r="K282" s="60"/>
    </row>
    <row r="283" spans="1:11" s="38" customFormat="1" x14ac:dyDescent="0.25">
      <c r="A283" s="336"/>
      <c r="B283" s="337"/>
      <c r="C283" s="338"/>
      <c r="D283" s="339"/>
      <c r="E283" s="330"/>
      <c r="F283" s="330"/>
      <c r="G283" s="331"/>
      <c r="H283" s="340"/>
      <c r="I283" s="341"/>
      <c r="J283" s="341"/>
      <c r="K283" s="60"/>
    </row>
    <row r="284" spans="1:11" s="38" customFormat="1" x14ac:dyDescent="0.25">
      <c r="A284" s="336"/>
      <c r="B284" s="337"/>
      <c r="C284" s="338"/>
      <c r="D284" s="339"/>
      <c r="E284" s="330"/>
      <c r="F284" s="330"/>
      <c r="G284" s="331"/>
      <c r="H284" s="340"/>
      <c r="I284" s="341"/>
      <c r="J284" s="341"/>
      <c r="K284" s="60"/>
    </row>
    <row r="285" spans="1:11" s="38" customFormat="1" x14ac:dyDescent="0.25">
      <c r="A285" s="336"/>
      <c r="B285" s="337"/>
      <c r="C285" s="338"/>
      <c r="D285" s="339"/>
      <c r="E285" s="330"/>
      <c r="F285" s="330"/>
      <c r="G285" s="331"/>
      <c r="H285" s="340"/>
      <c r="I285" s="341"/>
      <c r="J285" s="341"/>
      <c r="K285" s="60"/>
    </row>
    <row r="286" spans="1:11" s="38" customFormat="1" x14ac:dyDescent="0.25">
      <c r="A286" s="336"/>
      <c r="B286" s="337"/>
      <c r="C286" s="338"/>
      <c r="D286" s="339"/>
      <c r="E286" s="330"/>
      <c r="F286" s="330"/>
      <c r="G286" s="331"/>
      <c r="H286" s="340"/>
      <c r="I286" s="341"/>
      <c r="J286" s="341"/>
      <c r="K286" s="60"/>
    </row>
    <row r="287" spans="1:11" s="38" customFormat="1" x14ac:dyDescent="0.25">
      <c r="A287" s="336"/>
      <c r="B287" s="337"/>
      <c r="C287" s="338"/>
      <c r="D287" s="339"/>
      <c r="E287" s="330"/>
      <c r="F287" s="330"/>
      <c r="G287" s="331"/>
      <c r="H287" s="340"/>
      <c r="I287" s="341"/>
      <c r="J287" s="341"/>
      <c r="K287" s="60"/>
    </row>
    <row r="288" spans="1:11" s="38" customFormat="1" x14ac:dyDescent="0.25">
      <c r="A288" s="336"/>
      <c r="B288" s="337"/>
      <c r="C288" s="338"/>
      <c r="D288" s="339"/>
      <c r="E288" s="330"/>
      <c r="F288" s="330"/>
      <c r="G288" s="331"/>
      <c r="H288" s="340"/>
      <c r="I288" s="341"/>
      <c r="J288" s="341"/>
      <c r="K288" s="60"/>
    </row>
    <row r="289" spans="1:11" s="38" customFormat="1" x14ac:dyDescent="0.25">
      <c r="A289" s="336"/>
      <c r="B289" s="337"/>
      <c r="C289" s="338"/>
      <c r="D289" s="339"/>
      <c r="E289" s="330"/>
      <c r="F289" s="330"/>
      <c r="G289" s="331"/>
      <c r="H289" s="340"/>
      <c r="I289" s="341"/>
      <c r="J289" s="341"/>
      <c r="K289" s="60"/>
    </row>
    <row r="290" spans="1:11" s="38" customFormat="1" x14ac:dyDescent="0.25">
      <c r="A290" s="336"/>
      <c r="B290" s="337"/>
      <c r="C290" s="338"/>
      <c r="D290" s="339"/>
      <c r="E290" s="330"/>
      <c r="F290" s="330"/>
      <c r="G290" s="331"/>
      <c r="H290" s="340"/>
      <c r="I290" s="341"/>
      <c r="J290" s="341"/>
      <c r="K290" s="60"/>
    </row>
    <row r="291" spans="1:11" s="38" customFormat="1" x14ac:dyDescent="0.25">
      <c r="A291" s="336"/>
      <c r="B291" s="337"/>
      <c r="C291" s="338"/>
      <c r="D291" s="339"/>
      <c r="E291" s="330"/>
      <c r="F291" s="330"/>
      <c r="G291" s="331"/>
      <c r="H291" s="340"/>
      <c r="I291" s="341"/>
      <c r="J291" s="341"/>
      <c r="K291" s="60"/>
    </row>
    <row r="292" spans="1:11" s="38" customFormat="1" x14ac:dyDescent="0.25">
      <c r="A292" s="336"/>
      <c r="B292" s="337"/>
      <c r="C292" s="338"/>
      <c r="D292" s="339"/>
      <c r="E292" s="330"/>
      <c r="F292" s="330"/>
      <c r="G292" s="331"/>
      <c r="H292" s="340"/>
      <c r="I292" s="341"/>
      <c r="J292" s="341"/>
      <c r="K292" s="60"/>
    </row>
    <row r="293" spans="1:11" s="38" customFormat="1" x14ac:dyDescent="0.25">
      <c r="A293" s="336"/>
      <c r="B293" s="337"/>
      <c r="C293" s="338"/>
      <c r="D293" s="339"/>
      <c r="E293" s="330"/>
      <c r="F293" s="330"/>
      <c r="G293" s="331"/>
      <c r="H293" s="340"/>
      <c r="I293" s="341"/>
      <c r="J293" s="341"/>
      <c r="K293" s="60"/>
    </row>
    <row r="294" spans="1:11" s="38" customFormat="1" x14ac:dyDescent="0.25">
      <c r="A294" s="336"/>
      <c r="B294" s="337"/>
      <c r="C294" s="338"/>
      <c r="D294" s="339"/>
      <c r="E294" s="330"/>
      <c r="F294" s="330"/>
      <c r="G294" s="331"/>
      <c r="H294" s="340"/>
      <c r="I294" s="341"/>
      <c r="J294" s="341"/>
      <c r="K294" s="60"/>
    </row>
    <row r="295" spans="1:11" s="38" customFormat="1" x14ac:dyDescent="0.25">
      <c r="A295" s="336"/>
      <c r="B295" s="337"/>
      <c r="C295" s="338"/>
      <c r="D295" s="339"/>
      <c r="E295" s="330"/>
      <c r="F295" s="330"/>
      <c r="G295" s="331"/>
      <c r="H295" s="340"/>
      <c r="I295" s="341"/>
      <c r="J295" s="341"/>
      <c r="K295" s="60"/>
    </row>
    <row r="296" spans="1:11" s="38" customFormat="1" x14ac:dyDescent="0.25">
      <c r="A296" s="336"/>
      <c r="B296" s="337"/>
      <c r="C296" s="338"/>
      <c r="D296" s="339"/>
      <c r="E296" s="330"/>
      <c r="F296" s="330"/>
      <c r="G296" s="331"/>
      <c r="H296" s="340"/>
      <c r="I296" s="341"/>
      <c r="J296" s="341"/>
      <c r="K296" s="60"/>
    </row>
    <row r="297" spans="1:11" s="38" customFormat="1" x14ac:dyDescent="0.25">
      <c r="A297" s="336"/>
      <c r="B297" s="337"/>
      <c r="C297" s="338"/>
      <c r="D297" s="339"/>
      <c r="E297" s="330"/>
      <c r="F297" s="330"/>
      <c r="G297" s="331"/>
      <c r="H297" s="340"/>
      <c r="I297" s="341"/>
      <c r="J297" s="341"/>
      <c r="K297" s="60"/>
    </row>
    <row r="298" spans="1:11" s="38" customFormat="1" x14ac:dyDescent="0.25">
      <c r="A298" s="336"/>
      <c r="B298" s="337"/>
      <c r="C298" s="338"/>
      <c r="D298" s="339"/>
      <c r="E298" s="330"/>
      <c r="F298" s="330"/>
      <c r="G298" s="331"/>
      <c r="H298" s="340"/>
      <c r="I298" s="341"/>
      <c r="J298" s="341"/>
      <c r="K298" s="60"/>
    </row>
    <row r="299" spans="1:11" s="38" customFormat="1" x14ac:dyDescent="0.25">
      <c r="A299" s="336"/>
      <c r="B299" s="337"/>
      <c r="C299" s="338"/>
      <c r="D299" s="339"/>
      <c r="E299" s="330"/>
      <c r="F299" s="330"/>
      <c r="G299" s="331"/>
      <c r="H299" s="340"/>
      <c r="I299" s="341"/>
      <c r="J299" s="341"/>
      <c r="K299" s="60"/>
    </row>
    <row r="300" spans="1:11" s="38" customFormat="1" x14ac:dyDescent="0.25">
      <c r="A300" s="336"/>
      <c r="B300" s="337"/>
      <c r="C300" s="338"/>
      <c r="D300" s="339"/>
      <c r="E300" s="330"/>
      <c r="F300" s="330"/>
      <c r="G300" s="331"/>
      <c r="H300" s="340"/>
      <c r="I300" s="341"/>
      <c r="J300" s="341"/>
      <c r="K300" s="60"/>
    </row>
    <row r="301" spans="1:11" s="38" customFormat="1" x14ac:dyDescent="0.25">
      <c r="A301" s="336"/>
      <c r="B301" s="337"/>
      <c r="C301" s="338"/>
      <c r="D301" s="339"/>
      <c r="E301" s="330"/>
      <c r="F301" s="330"/>
      <c r="G301" s="331"/>
      <c r="H301" s="340"/>
      <c r="I301" s="341"/>
      <c r="J301" s="341"/>
      <c r="K301" s="60"/>
    </row>
    <row r="302" spans="1:11" s="38" customFormat="1" x14ac:dyDescent="0.25">
      <c r="A302" s="336"/>
      <c r="B302" s="337"/>
      <c r="C302" s="338"/>
      <c r="D302" s="339"/>
      <c r="E302" s="330"/>
      <c r="F302" s="330"/>
      <c r="G302" s="331"/>
      <c r="H302" s="340"/>
      <c r="I302" s="341"/>
      <c r="J302" s="341"/>
      <c r="K302" s="60"/>
    </row>
    <row r="303" spans="1:11" s="38" customFormat="1" x14ac:dyDescent="0.25">
      <c r="A303" s="336"/>
      <c r="B303" s="337"/>
      <c r="C303" s="338"/>
      <c r="D303" s="339"/>
      <c r="E303" s="330"/>
      <c r="F303" s="330"/>
      <c r="G303" s="331"/>
      <c r="H303" s="340"/>
      <c r="I303" s="341"/>
      <c r="J303" s="341"/>
      <c r="K303" s="60"/>
    </row>
    <row r="304" spans="1:11" s="38" customFormat="1" x14ac:dyDescent="0.25">
      <c r="A304" s="336"/>
      <c r="B304" s="337"/>
      <c r="C304" s="338"/>
      <c r="D304" s="339"/>
      <c r="E304" s="330"/>
      <c r="F304" s="330"/>
      <c r="G304" s="331"/>
      <c r="H304" s="340"/>
      <c r="I304" s="341"/>
      <c r="J304" s="341"/>
      <c r="K304" s="60"/>
    </row>
    <row r="305" spans="1:11" s="38" customFormat="1" x14ac:dyDescent="0.25">
      <c r="A305" s="336"/>
      <c r="B305" s="337"/>
      <c r="C305" s="338"/>
      <c r="D305" s="339"/>
      <c r="E305" s="330"/>
      <c r="F305" s="330"/>
      <c r="G305" s="331"/>
      <c r="H305" s="340"/>
      <c r="I305" s="341"/>
      <c r="J305" s="341"/>
      <c r="K305" s="60"/>
    </row>
    <row r="306" spans="1:11" s="38" customFormat="1" x14ac:dyDescent="0.25">
      <c r="A306" s="336"/>
      <c r="B306" s="337"/>
      <c r="C306" s="338"/>
      <c r="D306" s="339"/>
      <c r="E306" s="330"/>
      <c r="F306" s="330"/>
      <c r="G306" s="331"/>
      <c r="H306" s="340"/>
      <c r="I306" s="341"/>
      <c r="J306" s="341"/>
      <c r="K306" s="60"/>
    </row>
    <row r="307" spans="1:11" s="38" customFormat="1" x14ac:dyDescent="0.25">
      <c r="A307" s="336"/>
      <c r="B307" s="337"/>
      <c r="C307" s="338"/>
      <c r="D307" s="339"/>
      <c r="E307" s="330"/>
      <c r="F307" s="330"/>
      <c r="G307" s="331"/>
      <c r="H307" s="340"/>
      <c r="I307" s="341"/>
      <c r="J307" s="341"/>
      <c r="K307" s="60"/>
    </row>
    <row r="308" spans="1:11" s="38" customFormat="1" x14ac:dyDescent="0.25">
      <c r="A308" s="336"/>
      <c r="B308" s="337"/>
      <c r="C308" s="338"/>
      <c r="D308" s="339"/>
      <c r="E308" s="330"/>
      <c r="F308" s="330"/>
      <c r="G308" s="331"/>
      <c r="H308" s="340"/>
      <c r="I308" s="341"/>
      <c r="J308" s="341"/>
      <c r="K308" s="60"/>
    </row>
    <row r="309" spans="1:11" s="38" customFormat="1" x14ac:dyDescent="0.25">
      <c r="A309" s="336"/>
      <c r="B309" s="337"/>
      <c r="C309" s="338"/>
      <c r="D309" s="339"/>
      <c r="E309" s="330"/>
      <c r="F309" s="330"/>
      <c r="G309" s="331"/>
      <c r="H309" s="340"/>
      <c r="I309" s="341"/>
      <c r="J309" s="341"/>
      <c r="K309" s="60"/>
    </row>
    <row r="310" spans="1:11" s="38" customFormat="1" x14ac:dyDescent="0.25">
      <c r="A310" s="336"/>
      <c r="B310" s="337"/>
      <c r="C310" s="338"/>
      <c r="D310" s="339"/>
      <c r="E310" s="330"/>
      <c r="F310" s="330"/>
      <c r="G310" s="331"/>
      <c r="H310" s="340"/>
      <c r="I310" s="341"/>
      <c r="J310" s="341"/>
      <c r="K310" s="60"/>
    </row>
    <row r="311" spans="1:11" s="38" customFormat="1" x14ac:dyDescent="0.25">
      <c r="A311" s="336"/>
      <c r="B311" s="337"/>
      <c r="C311" s="338"/>
      <c r="D311" s="339"/>
      <c r="E311" s="330"/>
      <c r="F311" s="330"/>
      <c r="G311" s="331"/>
      <c r="H311" s="340"/>
      <c r="I311" s="341"/>
      <c r="J311" s="341"/>
      <c r="K311" s="60"/>
    </row>
    <row r="312" spans="1:11" s="38" customFormat="1" x14ac:dyDescent="0.25">
      <c r="A312" s="336"/>
      <c r="B312" s="337"/>
      <c r="C312" s="338"/>
      <c r="D312" s="339"/>
      <c r="E312" s="330"/>
      <c r="F312" s="330"/>
      <c r="G312" s="331"/>
      <c r="H312" s="340"/>
      <c r="I312" s="341"/>
      <c r="J312" s="341"/>
      <c r="K312" s="60"/>
    </row>
    <row r="313" spans="1:11" s="38" customFormat="1" x14ac:dyDescent="0.25">
      <c r="A313" s="336"/>
      <c r="B313" s="337"/>
      <c r="C313" s="338"/>
      <c r="D313" s="339"/>
      <c r="E313" s="330"/>
      <c r="F313" s="330"/>
      <c r="G313" s="331"/>
      <c r="H313" s="340"/>
      <c r="I313" s="341"/>
      <c r="J313" s="341"/>
      <c r="K313" s="60"/>
    </row>
    <row r="314" spans="1:11" s="38" customFormat="1" x14ac:dyDescent="0.25">
      <c r="A314" s="336"/>
      <c r="B314" s="337"/>
      <c r="C314" s="338"/>
      <c r="D314" s="339"/>
      <c r="E314" s="330"/>
      <c r="F314" s="330"/>
      <c r="G314" s="331"/>
      <c r="H314" s="340"/>
      <c r="I314" s="341"/>
      <c r="J314" s="341"/>
      <c r="K314" s="60"/>
    </row>
    <row r="315" spans="1:11" s="38" customFormat="1" x14ac:dyDescent="0.25">
      <c r="A315" s="336"/>
      <c r="B315" s="337"/>
      <c r="C315" s="338"/>
      <c r="D315" s="339"/>
      <c r="E315" s="330"/>
      <c r="F315" s="330"/>
      <c r="G315" s="331"/>
      <c r="H315" s="340"/>
      <c r="I315" s="341"/>
      <c r="J315" s="341"/>
      <c r="K315" s="60"/>
    </row>
    <row r="316" spans="1:11" s="38" customFormat="1" x14ac:dyDescent="0.25">
      <c r="A316" s="336"/>
      <c r="B316" s="337"/>
      <c r="C316" s="338"/>
      <c r="D316" s="339"/>
      <c r="E316" s="330"/>
      <c r="F316" s="330"/>
      <c r="G316" s="331"/>
      <c r="H316" s="340"/>
      <c r="I316" s="341"/>
      <c r="J316" s="341"/>
      <c r="K316" s="60"/>
    </row>
    <row r="317" spans="1:11" s="38" customFormat="1" x14ac:dyDescent="0.25">
      <c r="A317" s="336"/>
      <c r="B317" s="337"/>
      <c r="C317" s="338"/>
      <c r="D317" s="339"/>
      <c r="E317" s="330"/>
      <c r="F317" s="330"/>
      <c r="G317" s="331"/>
      <c r="H317" s="340"/>
      <c r="I317" s="341"/>
      <c r="J317" s="341"/>
      <c r="K317" s="60"/>
    </row>
    <row r="318" spans="1:11" s="38" customFormat="1" x14ac:dyDescent="0.25">
      <c r="A318" s="336"/>
      <c r="B318" s="337"/>
      <c r="C318" s="338"/>
      <c r="D318" s="339"/>
      <c r="E318" s="330"/>
      <c r="F318" s="330"/>
      <c r="G318" s="331"/>
      <c r="H318" s="340"/>
      <c r="I318" s="341"/>
      <c r="J318" s="341"/>
      <c r="K318" s="60"/>
    </row>
    <row r="319" spans="1:11" s="38" customFormat="1" x14ac:dyDescent="0.25">
      <c r="A319" s="336"/>
      <c r="B319" s="337"/>
      <c r="C319" s="338"/>
      <c r="D319" s="339"/>
      <c r="E319" s="330"/>
      <c r="F319" s="330"/>
      <c r="G319" s="331"/>
      <c r="H319" s="340"/>
      <c r="I319" s="341"/>
      <c r="J319" s="341"/>
      <c r="K319" s="60"/>
    </row>
    <row r="320" spans="1:11" s="38" customFormat="1" x14ac:dyDescent="0.25">
      <c r="A320" s="336"/>
      <c r="B320" s="337"/>
      <c r="C320" s="338"/>
      <c r="D320" s="339"/>
      <c r="E320" s="330"/>
      <c r="F320" s="330"/>
      <c r="G320" s="331"/>
      <c r="H320" s="340"/>
      <c r="I320" s="341"/>
      <c r="J320" s="341"/>
      <c r="K320" s="60"/>
    </row>
    <row r="321" spans="1:11" s="38" customFormat="1" x14ac:dyDescent="0.25">
      <c r="A321" s="336"/>
      <c r="B321" s="337"/>
      <c r="C321" s="338"/>
      <c r="D321" s="339"/>
      <c r="E321" s="330"/>
      <c r="F321" s="330"/>
      <c r="G321" s="331"/>
      <c r="H321" s="340"/>
      <c r="I321" s="341"/>
      <c r="J321" s="341"/>
      <c r="K321" s="60"/>
    </row>
    <row r="322" spans="1:11" s="38" customFormat="1" x14ac:dyDescent="0.25">
      <c r="A322" s="336"/>
      <c r="B322" s="337"/>
      <c r="C322" s="338"/>
      <c r="D322" s="339"/>
      <c r="E322" s="330"/>
      <c r="F322" s="330"/>
      <c r="G322" s="331"/>
      <c r="H322" s="340"/>
      <c r="I322" s="341"/>
      <c r="J322" s="341"/>
      <c r="K322" s="60"/>
    </row>
    <row r="323" spans="1:11" s="38" customFormat="1" x14ac:dyDescent="0.25">
      <c r="A323" s="336"/>
      <c r="B323" s="337"/>
      <c r="C323" s="338"/>
      <c r="D323" s="339"/>
      <c r="E323" s="330"/>
      <c r="F323" s="330"/>
      <c r="G323" s="331"/>
      <c r="H323" s="340"/>
      <c r="I323" s="341"/>
      <c r="J323" s="341"/>
      <c r="K323" s="60"/>
    </row>
    <row r="324" spans="1:11" s="38" customFormat="1" x14ac:dyDescent="0.25">
      <c r="A324" s="336"/>
      <c r="B324" s="337"/>
      <c r="C324" s="338"/>
      <c r="D324" s="339"/>
      <c r="E324" s="330"/>
      <c r="F324" s="330"/>
      <c r="G324" s="331"/>
      <c r="H324" s="340"/>
      <c r="I324" s="341"/>
      <c r="J324" s="341"/>
      <c r="K324" s="60"/>
    </row>
    <row r="325" spans="1:11" s="38" customFormat="1" x14ac:dyDescent="0.25">
      <c r="A325" s="336"/>
      <c r="B325" s="337"/>
      <c r="C325" s="338"/>
      <c r="D325" s="339"/>
      <c r="E325" s="330"/>
      <c r="F325" s="330"/>
      <c r="G325" s="331"/>
      <c r="H325" s="340"/>
      <c r="I325" s="341"/>
      <c r="J325" s="341"/>
      <c r="K325" s="60"/>
    </row>
    <row r="326" spans="1:11" s="38" customFormat="1" x14ac:dyDescent="0.25">
      <c r="A326" s="336"/>
      <c r="B326" s="337"/>
      <c r="C326" s="338"/>
      <c r="D326" s="339"/>
      <c r="E326" s="330"/>
      <c r="F326" s="330"/>
      <c r="G326" s="331"/>
      <c r="H326" s="340"/>
      <c r="I326" s="341"/>
      <c r="J326" s="341"/>
      <c r="K326" s="60"/>
    </row>
    <row r="327" spans="1:11" s="38" customFormat="1" x14ac:dyDescent="0.25">
      <c r="A327" s="336"/>
      <c r="B327" s="337"/>
      <c r="C327" s="338"/>
      <c r="D327" s="339"/>
      <c r="E327" s="330"/>
      <c r="F327" s="330"/>
      <c r="G327" s="331"/>
      <c r="H327" s="340"/>
      <c r="I327" s="341"/>
      <c r="J327" s="341"/>
      <c r="K327" s="60"/>
    </row>
    <row r="328" spans="1:11" s="38" customFormat="1" x14ac:dyDescent="0.25">
      <c r="A328" s="336"/>
      <c r="B328" s="337"/>
      <c r="C328" s="338"/>
      <c r="D328" s="339"/>
      <c r="E328" s="330"/>
      <c r="F328" s="330"/>
      <c r="G328" s="331"/>
      <c r="H328" s="340"/>
      <c r="I328" s="341"/>
      <c r="J328" s="341"/>
      <c r="K328" s="60"/>
    </row>
    <row r="329" spans="1:11" s="38" customFormat="1" x14ac:dyDescent="0.25">
      <c r="A329" s="336"/>
      <c r="B329" s="337"/>
      <c r="C329" s="338"/>
      <c r="D329" s="339"/>
      <c r="E329" s="330"/>
      <c r="F329" s="330"/>
      <c r="G329" s="331"/>
      <c r="H329" s="340"/>
      <c r="I329" s="341"/>
      <c r="J329" s="341"/>
      <c r="K329" s="60"/>
    </row>
    <row r="330" spans="1:11" s="38" customFormat="1" x14ac:dyDescent="0.25">
      <c r="A330" s="336"/>
      <c r="B330" s="337"/>
      <c r="C330" s="338"/>
      <c r="D330" s="339"/>
      <c r="E330" s="330"/>
      <c r="F330" s="330"/>
      <c r="G330" s="331"/>
      <c r="H330" s="340"/>
      <c r="I330" s="341"/>
      <c r="J330" s="341"/>
      <c r="K330" s="60"/>
    </row>
    <row r="331" spans="1:11" s="38" customFormat="1" x14ac:dyDescent="0.25">
      <c r="A331" s="336"/>
      <c r="B331" s="337"/>
      <c r="C331" s="338"/>
      <c r="D331" s="339"/>
      <c r="E331" s="330"/>
      <c r="F331" s="330"/>
      <c r="G331" s="331"/>
      <c r="H331" s="340"/>
      <c r="I331" s="341"/>
      <c r="J331" s="341"/>
      <c r="K331" s="60"/>
    </row>
    <row r="332" spans="1:11" s="38" customFormat="1" x14ac:dyDescent="0.25">
      <c r="A332" s="336"/>
      <c r="B332" s="337"/>
      <c r="C332" s="338"/>
      <c r="D332" s="339"/>
      <c r="E332" s="330"/>
      <c r="F332" s="330"/>
      <c r="G332" s="331"/>
      <c r="H332" s="340"/>
      <c r="I332" s="341"/>
      <c r="J332" s="341"/>
      <c r="K332" s="60"/>
    </row>
    <row r="333" spans="1:11" s="38" customFormat="1" x14ac:dyDescent="0.25">
      <c r="A333" s="336"/>
      <c r="B333" s="337"/>
      <c r="C333" s="338"/>
      <c r="D333" s="339"/>
      <c r="E333" s="330"/>
      <c r="F333" s="330"/>
      <c r="G333" s="331"/>
      <c r="H333" s="340"/>
      <c r="I333" s="341"/>
      <c r="J333" s="341"/>
      <c r="K333" s="60"/>
    </row>
    <row r="334" spans="1:11" s="38" customFormat="1" x14ac:dyDescent="0.25">
      <c r="A334" s="336"/>
      <c r="B334" s="337"/>
      <c r="C334" s="338"/>
      <c r="D334" s="339"/>
      <c r="E334" s="330"/>
      <c r="F334" s="330"/>
      <c r="G334" s="331"/>
      <c r="H334" s="340"/>
      <c r="I334" s="341"/>
      <c r="J334" s="341"/>
      <c r="K334" s="60"/>
    </row>
    <row r="335" spans="1:11" s="38" customFormat="1" x14ac:dyDescent="0.25">
      <c r="A335" s="336"/>
      <c r="B335" s="337"/>
      <c r="C335" s="338"/>
      <c r="D335" s="339"/>
      <c r="E335" s="330"/>
      <c r="F335" s="330"/>
      <c r="G335" s="331"/>
      <c r="H335" s="340"/>
      <c r="I335" s="341"/>
      <c r="J335" s="341"/>
      <c r="K335" s="60"/>
    </row>
    <row r="336" spans="1:11" s="38" customFormat="1" x14ac:dyDescent="0.25">
      <c r="A336" s="336"/>
      <c r="B336" s="337"/>
      <c r="C336" s="338"/>
      <c r="D336" s="339"/>
      <c r="E336" s="330"/>
      <c r="F336" s="330"/>
      <c r="G336" s="331"/>
      <c r="H336" s="340"/>
      <c r="I336" s="341"/>
      <c r="J336" s="341"/>
      <c r="K336" s="60"/>
    </row>
    <row r="337" spans="1:11" s="38" customFormat="1" x14ac:dyDescent="0.25">
      <c r="A337" s="336"/>
      <c r="B337" s="337"/>
      <c r="C337" s="338"/>
      <c r="D337" s="339"/>
      <c r="E337" s="330"/>
      <c r="F337" s="330"/>
      <c r="G337" s="331"/>
      <c r="H337" s="340"/>
      <c r="I337" s="341"/>
      <c r="J337" s="341"/>
      <c r="K337" s="60"/>
    </row>
    <row r="338" spans="1:11" s="38" customFormat="1" x14ac:dyDescent="0.25">
      <c r="A338" s="336"/>
      <c r="B338" s="337"/>
      <c r="C338" s="338"/>
      <c r="D338" s="339"/>
      <c r="E338" s="330"/>
      <c r="F338" s="330"/>
      <c r="G338" s="331"/>
      <c r="H338" s="340"/>
      <c r="I338" s="341"/>
      <c r="J338" s="341"/>
      <c r="K338" s="60"/>
    </row>
    <row r="339" spans="1:11" s="38" customFormat="1" x14ac:dyDescent="0.25">
      <c r="A339" s="336"/>
      <c r="B339" s="337"/>
      <c r="C339" s="338"/>
      <c r="D339" s="339"/>
      <c r="E339" s="330"/>
      <c r="F339" s="330"/>
      <c r="G339" s="331"/>
      <c r="H339" s="340"/>
      <c r="I339" s="341"/>
      <c r="J339" s="341"/>
      <c r="K339" s="60"/>
    </row>
    <row r="340" spans="1:11" s="38" customFormat="1" x14ac:dyDescent="0.25">
      <c r="A340" s="336"/>
      <c r="B340" s="337"/>
      <c r="C340" s="338"/>
      <c r="D340" s="339"/>
      <c r="E340" s="330"/>
      <c r="F340" s="330"/>
      <c r="G340" s="331"/>
      <c r="H340" s="340"/>
      <c r="I340" s="341"/>
      <c r="J340" s="341"/>
      <c r="K340" s="60"/>
    </row>
    <row r="341" spans="1:11" s="38" customFormat="1" x14ac:dyDescent="0.25">
      <c r="A341" s="336"/>
      <c r="B341" s="337"/>
      <c r="C341" s="338"/>
      <c r="D341" s="339"/>
      <c r="E341" s="330"/>
      <c r="F341" s="330"/>
      <c r="G341" s="331"/>
      <c r="H341" s="340"/>
      <c r="I341" s="341"/>
      <c r="J341" s="341"/>
      <c r="K341" s="60"/>
    </row>
    <row r="342" spans="1:11" s="38" customFormat="1" x14ac:dyDescent="0.25">
      <c r="A342" s="336"/>
      <c r="B342" s="337"/>
      <c r="C342" s="338"/>
      <c r="D342" s="339"/>
      <c r="E342" s="330"/>
      <c r="F342" s="330"/>
      <c r="G342" s="331"/>
      <c r="H342" s="340"/>
      <c r="I342" s="341"/>
      <c r="J342" s="341"/>
      <c r="K342" s="60"/>
    </row>
    <row r="343" spans="1:11" s="38" customFormat="1" x14ac:dyDescent="0.25">
      <c r="A343" s="336"/>
      <c r="B343" s="337"/>
      <c r="C343" s="338"/>
      <c r="D343" s="339"/>
      <c r="E343" s="330"/>
      <c r="F343" s="330"/>
      <c r="G343" s="331"/>
      <c r="H343" s="340"/>
      <c r="I343" s="341"/>
      <c r="J343" s="341"/>
      <c r="K343" s="60"/>
    </row>
    <row r="344" spans="1:11" s="38" customFormat="1" x14ac:dyDescent="0.25">
      <c r="A344" s="336"/>
      <c r="B344" s="337"/>
      <c r="C344" s="338"/>
      <c r="D344" s="339"/>
      <c r="E344" s="330"/>
      <c r="F344" s="330"/>
      <c r="G344" s="331"/>
      <c r="H344" s="340"/>
      <c r="I344" s="341"/>
      <c r="J344" s="341"/>
      <c r="K344" s="60"/>
    </row>
    <row r="345" spans="1:11" s="38" customFormat="1" x14ac:dyDescent="0.25">
      <c r="A345" s="336"/>
      <c r="B345" s="337"/>
      <c r="C345" s="338"/>
      <c r="D345" s="339"/>
      <c r="E345" s="330"/>
      <c r="F345" s="330"/>
      <c r="G345" s="331"/>
      <c r="H345" s="340"/>
      <c r="I345" s="341"/>
      <c r="J345" s="341"/>
      <c r="K345" s="60"/>
    </row>
    <row r="346" spans="1:11" s="38" customFormat="1" x14ac:dyDescent="0.25">
      <c r="A346" s="336"/>
      <c r="B346" s="337"/>
      <c r="C346" s="338"/>
      <c r="D346" s="339"/>
      <c r="E346" s="330"/>
      <c r="F346" s="330"/>
      <c r="G346" s="331"/>
      <c r="H346" s="340"/>
      <c r="I346" s="268"/>
      <c r="J346" s="341"/>
      <c r="K346" s="60"/>
    </row>
    <row r="347" spans="1:11" s="38" customFormat="1" x14ac:dyDescent="0.25">
      <c r="A347" s="336"/>
      <c r="B347" s="337"/>
      <c r="C347" s="338"/>
      <c r="D347" s="339"/>
      <c r="E347" s="330"/>
      <c r="F347" s="330"/>
      <c r="G347" s="331"/>
      <c r="H347" s="340"/>
      <c r="I347" s="268"/>
      <c r="J347" s="341"/>
      <c r="K347" s="60"/>
    </row>
    <row r="348" spans="1:11" s="38" customFormat="1" x14ac:dyDescent="0.25">
      <c r="A348" s="336"/>
      <c r="B348" s="337"/>
      <c r="C348" s="338"/>
      <c r="D348" s="339"/>
      <c r="E348" s="330"/>
      <c r="F348" s="330"/>
      <c r="G348" s="331"/>
      <c r="H348" s="340"/>
      <c r="I348" s="268"/>
      <c r="J348" s="341"/>
      <c r="K348" s="60"/>
    </row>
    <row r="349" spans="1:11" s="38" customFormat="1" x14ac:dyDescent="0.25">
      <c r="A349" s="336"/>
      <c r="B349" s="337"/>
      <c r="C349" s="338"/>
      <c r="D349" s="339"/>
      <c r="E349" s="330"/>
      <c r="F349" s="330"/>
      <c r="G349" s="331"/>
      <c r="H349" s="340"/>
      <c r="I349" s="268"/>
      <c r="J349" s="341"/>
      <c r="K349" s="60"/>
    </row>
    <row r="350" spans="1:11" s="38" customFormat="1" x14ac:dyDescent="0.25">
      <c r="A350" s="336"/>
      <c r="B350" s="337"/>
      <c r="C350" s="338"/>
      <c r="D350" s="339"/>
      <c r="E350" s="330"/>
      <c r="F350" s="330"/>
      <c r="G350" s="331"/>
      <c r="H350" s="340"/>
      <c r="I350" s="268"/>
      <c r="J350" s="341"/>
      <c r="K350" s="60"/>
    </row>
    <row r="351" spans="1:11" s="38" customFormat="1" x14ac:dyDescent="0.25">
      <c r="A351" s="336"/>
      <c r="B351" s="337"/>
      <c r="C351" s="338"/>
      <c r="D351" s="339"/>
      <c r="E351" s="330"/>
      <c r="F351" s="330"/>
      <c r="G351" s="331"/>
      <c r="H351" s="340"/>
      <c r="I351" s="268"/>
      <c r="J351" s="341"/>
      <c r="K351" s="60"/>
    </row>
    <row r="352" spans="1:11" s="38" customFormat="1" x14ac:dyDescent="0.25">
      <c r="A352" s="336"/>
      <c r="B352" s="337"/>
      <c r="C352" s="338"/>
      <c r="D352" s="339"/>
      <c r="E352" s="330"/>
      <c r="F352" s="330"/>
      <c r="G352" s="331"/>
      <c r="H352" s="340"/>
      <c r="I352" s="268"/>
      <c r="J352" s="341"/>
      <c r="K352" s="60"/>
    </row>
    <row r="353" spans="1:11" s="38" customFormat="1" x14ac:dyDescent="0.25">
      <c r="A353" s="336"/>
      <c r="B353" s="337"/>
      <c r="C353" s="338"/>
      <c r="D353" s="339"/>
      <c r="E353" s="330"/>
      <c r="F353" s="330"/>
      <c r="G353" s="331"/>
      <c r="H353" s="340"/>
      <c r="I353" s="268"/>
      <c r="J353" s="341"/>
      <c r="K353" s="60"/>
    </row>
    <row r="354" spans="1:11" s="38" customFormat="1" x14ac:dyDescent="0.25">
      <c r="A354" s="336"/>
      <c r="B354" s="337"/>
      <c r="C354" s="338"/>
      <c r="D354" s="339"/>
      <c r="E354" s="330"/>
      <c r="F354" s="330"/>
      <c r="G354" s="331"/>
      <c r="H354" s="340"/>
      <c r="I354" s="268"/>
      <c r="J354" s="341"/>
      <c r="K354" s="60"/>
    </row>
    <row r="355" spans="1:11" s="38" customFormat="1" x14ac:dyDescent="0.25">
      <c r="A355" s="336"/>
      <c r="B355" s="337"/>
      <c r="C355" s="338"/>
      <c r="D355" s="339"/>
      <c r="E355" s="330"/>
      <c r="F355" s="330"/>
      <c r="G355" s="331"/>
      <c r="H355" s="340"/>
      <c r="I355" s="268"/>
      <c r="J355" s="341"/>
      <c r="K355" s="60"/>
    </row>
    <row r="356" spans="1:11" s="38" customFormat="1" x14ac:dyDescent="0.25">
      <c r="A356" s="336"/>
      <c r="B356" s="337"/>
      <c r="C356" s="338"/>
      <c r="D356" s="339"/>
      <c r="E356" s="330"/>
      <c r="F356" s="330"/>
      <c r="G356" s="331"/>
      <c r="H356" s="340"/>
      <c r="I356" s="268"/>
      <c r="J356" s="341"/>
      <c r="K356" s="60"/>
    </row>
    <row r="357" spans="1:11" s="38" customFormat="1" x14ac:dyDescent="0.25">
      <c r="A357" s="336"/>
      <c r="B357" s="337"/>
      <c r="C357" s="338"/>
      <c r="D357" s="339"/>
      <c r="E357" s="330"/>
      <c r="F357" s="330"/>
      <c r="G357" s="331"/>
      <c r="H357" s="340"/>
      <c r="I357" s="268"/>
      <c r="J357" s="341"/>
      <c r="K357" s="60"/>
    </row>
    <row r="358" spans="1:11" s="38" customFormat="1" x14ac:dyDescent="0.25">
      <c r="A358" s="336"/>
      <c r="B358" s="337"/>
      <c r="C358" s="338"/>
      <c r="D358" s="339"/>
      <c r="E358" s="330"/>
      <c r="F358" s="330"/>
      <c r="G358" s="331"/>
      <c r="H358" s="340"/>
      <c r="I358" s="268"/>
      <c r="J358" s="341"/>
      <c r="K358" s="60"/>
    </row>
    <row r="359" spans="1:11" s="38" customFormat="1" x14ac:dyDescent="0.25">
      <c r="A359" s="336"/>
      <c r="B359" s="337"/>
      <c r="C359" s="338"/>
      <c r="D359" s="339"/>
      <c r="E359" s="330"/>
      <c r="F359" s="330"/>
      <c r="G359" s="331"/>
      <c r="H359" s="340"/>
      <c r="I359" s="341"/>
      <c r="J359" s="341"/>
      <c r="K359" s="60"/>
    </row>
    <row r="360" spans="1:11" s="38" customFormat="1" x14ac:dyDescent="0.25">
      <c r="A360" s="336"/>
      <c r="B360" s="337"/>
      <c r="C360" s="338"/>
      <c r="D360" s="339"/>
      <c r="E360" s="330"/>
      <c r="F360" s="330"/>
      <c r="G360" s="331"/>
      <c r="H360" s="340"/>
      <c r="I360" s="268"/>
      <c r="J360" s="341"/>
      <c r="K360" s="60"/>
    </row>
    <row r="361" spans="1:11" s="38" customFormat="1" x14ac:dyDescent="0.25">
      <c r="A361" s="336"/>
      <c r="B361" s="337"/>
      <c r="C361" s="338"/>
      <c r="D361" s="339"/>
      <c r="E361" s="330"/>
      <c r="F361" s="330"/>
      <c r="G361" s="331"/>
      <c r="H361" s="340"/>
      <c r="I361" s="268"/>
      <c r="J361" s="341"/>
      <c r="K361" s="60"/>
    </row>
    <row r="362" spans="1:11" s="38" customFormat="1" x14ac:dyDescent="0.25">
      <c r="A362" s="336"/>
      <c r="B362" s="337"/>
      <c r="C362" s="338"/>
      <c r="D362" s="339"/>
      <c r="E362" s="330"/>
      <c r="F362" s="330"/>
      <c r="G362" s="331"/>
      <c r="H362" s="340"/>
      <c r="I362" s="268"/>
      <c r="J362" s="341"/>
      <c r="K362" s="60"/>
    </row>
    <row r="363" spans="1:11" s="38" customFormat="1" x14ac:dyDescent="0.25">
      <c r="A363" s="336"/>
      <c r="B363" s="337"/>
      <c r="C363" s="338"/>
      <c r="D363" s="339"/>
      <c r="E363" s="330"/>
      <c r="F363" s="330"/>
      <c r="G363" s="331"/>
      <c r="H363" s="340"/>
      <c r="I363" s="268"/>
      <c r="J363" s="341"/>
      <c r="K363" s="60"/>
    </row>
    <row r="364" spans="1:11" s="38" customFormat="1" x14ac:dyDescent="0.25">
      <c r="A364" s="336"/>
      <c r="B364" s="337"/>
      <c r="C364" s="338"/>
      <c r="D364" s="339"/>
      <c r="E364" s="330"/>
      <c r="F364" s="330"/>
      <c r="G364" s="331"/>
      <c r="H364" s="340"/>
      <c r="I364" s="268"/>
      <c r="J364" s="341"/>
      <c r="K364" s="60"/>
    </row>
    <row r="365" spans="1:11" s="38" customFormat="1" x14ac:dyDescent="0.25">
      <c r="A365" s="336"/>
      <c r="B365" s="337"/>
      <c r="C365" s="338"/>
      <c r="D365" s="339"/>
      <c r="E365" s="330"/>
      <c r="F365" s="330"/>
      <c r="G365" s="331"/>
      <c r="H365" s="340"/>
      <c r="I365" s="268"/>
      <c r="J365" s="341"/>
      <c r="K365" s="60"/>
    </row>
    <row r="366" spans="1:11" s="38" customFormat="1" x14ac:dyDescent="0.25">
      <c r="A366" s="336"/>
      <c r="B366" s="337"/>
      <c r="C366" s="338"/>
      <c r="D366" s="339"/>
      <c r="E366" s="330"/>
      <c r="F366" s="330"/>
      <c r="G366" s="331"/>
      <c r="H366" s="340"/>
      <c r="I366" s="268"/>
      <c r="J366" s="341"/>
      <c r="K366" s="60"/>
    </row>
    <row r="367" spans="1:11" s="38" customFormat="1" x14ac:dyDescent="0.25">
      <c r="A367" s="336"/>
      <c r="B367" s="337"/>
      <c r="C367" s="338"/>
      <c r="D367" s="339"/>
      <c r="E367" s="330"/>
      <c r="F367" s="330"/>
      <c r="G367" s="331"/>
      <c r="H367" s="340"/>
      <c r="I367" s="268"/>
      <c r="J367" s="341"/>
      <c r="K367" s="60"/>
    </row>
    <row r="368" spans="1:11" s="38" customFormat="1" x14ac:dyDescent="0.25">
      <c r="A368" s="336"/>
      <c r="B368" s="337"/>
      <c r="C368" s="338"/>
      <c r="D368" s="339"/>
      <c r="E368" s="330"/>
      <c r="F368" s="330"/>
      <c r="G368" s="331"/>
      <c r="H368" s="340"/>
      <c r="I368" s="268"/>
      <c r="J368" s="341"/>
      <c r="K368" s="60"/>
    </row>
    <row r="369" spans="1:11" s="38" customFormat="1" x14ac:dyDescent="0.25">
      <c r="A369" s="336"/>
      <c r="B369" s="337"/>
      <c r="C369" s="338"/>
      <c r="D369" s="339"/>
      <c r="E369" s="330"/>
      <c r="F369" s="330"/>
      <c r="G369" s="331"/>
      <c r="H369" s="340"/>
      <c r="I369" s="268"/>
      <c r="J369" s="341"/>
      <c r="K369" s="60"/>
    </row>
    <row r="370" spans="1:11" s="38" customFormat="1" x14ac:dyDescent="0.25">
      <c r="A370" s="336"/>
      <c r="B370" s="337"/>
      <c r="C370" s="338"/>
      <c r="D370" s="339"/>
      <c r="E370" s="330"/>
      <c r="F370" s="330"/>
      <c r="G370" s="331"/>
      <c r="H370" s="340"/>
      <c r="I370" s="268"/>
      <c r="J370" s="341"/>
      <c r="K370" s="60"/>
    </row>
    <row r="371" spans="1:11" s="38" customFormat="1" x14ac:dyDescent="0.25">
      <c r="A371" s="336"/>
      <c r="B371" s="337"/>
      <c r="C371" s="338"/>
      <c r="D371" s="339"/>
      <c r="E371" s="330"/>
      <c r="F371" s="330"/>
      <c r="G371" s="331"/>
      <c r="H371" s="340"/>
      <c r="I371" s="268"/>
      <c r="J371" s="341"/>
      <c r="K371" s="60"/>
    </row>
    <row r="372" spans="1:11" s="38" customFormat="1" x14ac:dyDescent="0.25">
      <c r="A372" s="336"/>
      <c r="B372" s="337"/>
      <c r="C372" s="338"/>
      <c r="D372" s="339"/>
      <c r="E372" s="330"/>
      <c r="F372" s="330"/>
      <c r="G372" s="331"/>
      <c r="H372" s="340"/>
      <c r="I372" s="268"/>
      <c r="J372" s="341"/>
      <c r="K372" s="60"/>
    </row>
    <row r="373" spans="1:11" s="38" customFormat="1" x14ac:dyDescent="0.25">
      <c r="A373" s="336"/>
      <c r="B373" s="337"/>
      <c r="C373" s="338"/>
      <c r="D373" s="339"/>
      <c r="E373" s="330"/>
      <c r="F373" s="330"/>
      <c r="G373" s="331"/>
      <c r="H373" s="340"/>
      <c r="I373" s="341"/>
      <c r="J373" s="341"/>
      <c r="K373" s="60"/>
    </row>
    <row r="374" spans="1:11" s="38" customFormat="1" x14ac:dyDescent="0.25">
      <c r="A374" s="336"/>
      <c r="B374" s="337"/>
      <c r="C374" s="338"/>
      <c r="D374" s="339"/>
      <c r="E374" s="330"/>
      <c r="F374" s="330"/>
      <c r="G374" s="331"/>
      <c r="H374" s="340"/>
      <c r="I374" s="268"/>
      <c r="J374" s="341"/>
      <c r="K374" s="60"/>
    </row>
    <row r="375" spans="1:11" s="38" customFormat="1" x14ac:dyDescent="0.25">
      <c r="A375" s="336"/>
      <c r="B375" s="337"/>
      <c r="C375" s="338"/>
      <c r="D375" s="339"/>
      <c r="E375" s="330"/>
      <c r="F375" s="330"/>
      <c r="G375" s="331"/>
      <c r="H375" s="340"/>
      <c r="I375" s="268"/>
      <c r="J375" s="341"/>
      <c r="K375" s="60"/>
    </row>
    <row r="376" spans="1:11" s="38" customFormat="1" x14ac:dyDescent="0.25">
      <c r="A376" s="336"/>
      <c r="B376" s="337"/>
      <c r="C376" s="338"/>
      <c r="D376" s="339"/>
      <c r="E376" s="330"/>
      <c r="F376" s="330"/>
      <c r="G376" s="331"/>
      <c r="H376" s="340"/>
      <c r="I376" s="268"/>
      <c r="J376" s="341"/>
      <c r="K376" s="60"/>
    </row>
    <row r="377" spans="1:11" s="38" customFormat="1" x14ac:dyDescent="0.25">
      <c r="A377" s="336"/>
      <c r="B377" s="337"/>
      <c r="C377" s="338"/>
      <c r="D377" s="339"/>
      <c r="E377" s="330"/>
      <c r="F377" s="330"/>
      <c r="G377" s="331"/>
      <c r="H377" s="340"/>
      <c r="I377" s="341"/>
      <c r="J377" s="341"/>
      <c r="K377" s="60"/>
    </row>
    <row r="378" spans="1:11" s="38" customFormat="1" x14ac:dyDescent="0.25">
      <c r="A378" s="336"/>
      <c r="B378" s="337"/>
      <c r="C378" s="338"/>
      <c r="D378" s="339"/>
      <c r="E378" s="330"/>
      <c r="F378" s="330"/>
      <c r="G378" s="331"/>
      <c r="H378" s="340"/>
      <c r="I378" s="268"/>
      <c r="J378" s="341"/>
      <c r="K378" s="60"/>
    </row>
    <row r="379" spans="1:11" s="38" customFormat="1" x14ac:dyDescent="0.25">
      <c r="A379" s="336"/>
      <c r="B379" s="337"/>
      <c r="C379" s="338"/>
      <c r="D379" s="339"/>
      <c r="E379" s="330"/>
      <c r="F379" s="330"/>
      <c r="G379" s="331"/>
      <c r="H379" s="340"/>
      <c r="I379" s="268"/>
      <c r="J379" s="341"/>
      <c r="K379" s="60"/>
    </row>
    <row r="380" spans="1:11" s="38" customFormat="1" x14ac:dyDescent="0.25">
      <c r="A380" s="336"/>
      <c r="B380" s="337"/>
      <c r="C380" s="338"/>
      <c r="D380" s="339"/>
      <c r="E380" s="330"/>
      <c r="F380" s="330"/>
      <c r="G380" s="331"/>
      <c r="H380" s="340"/>
      <c r="I380" s="341"/>
      <c r="J380" s="341"/>
      <c r="K380" s="60"/>
    </row>
    <row r="381" spans="1:11" s="38" customFormat="1" x14ac:dyDescent="0.25">
      <c r="A381" s="336"/>
      <c r="B381" s="337"/>
      <c r="C381" s="338"/>
      <c r="D381" s="339"/>
      <c r="E381" s="330"/>
      <c r="F381" s="330"/>
      <c r="G381" s="331"/>
      <c r="H381" s="340"/>
      <c r="I381" s="268"/>
      <c r="J381" s="341"/>
      <c r="K381" s="60"/>
    </row>
    <row r="382" spans="1:11" s="38" customFormat="1" x14ac:dyDescent="0.25">
      <c r="A382" s="336"/>
      <c r="B382" s="337"/>
      <c r="C382" s="338"/>
      <c r="D382" s="339"/>
      <c r="E382" s="330"/>
      <c r="F382" s="330"/>
      <c r="G382" s="331"/>
      <c r="H382" s="340"/>
      <c r="I382" s="268"/>
      <c r="J382" s="341"/>
      <c r="K382" s="60"/>
    </row>
    <row r="383" spans="1:11" s="38" customFormat="1" x14ac:dyDescent="0.25">
      <c r="A383" s="336"/>
      <c r="B383" s="337"/>
      <c r="C383" s="338"/>
      <c r="D383" s="339"/>
      <c r="E383" s="330"/>
      <c r="F383" s="330"/>
      <c r="G383" s="331"/>
      <c r="H383" s="340"/>
      <c r="I383" s="268"/>
      <c r="J383" s="341"/>
      <c r="K383" s="60"/>
    </row>
    <row r="384" spans="1:11" s="38" customFormat="1" x14ac:dyDescent="0.25">
      <c r="A384" s="336"/>
      <c r="B384" s="337"/>
      <c r="C384" s="338"/>
      <c r="D384" s="339"/>
      <c r="E384" s="330"/>
      <c r="F384" s="330"/>
      <c r="G384" s="331"/>
      <c r="H384" s="340"/>
      <c r="I384" s="268"/>
      <c r="J384" s="341"/>
      <c r="K384" s="60"/>
    </row>
    <row r="385" spans="1:11" s="38" customFormat="1" x14ac:dyDescent="0.25">
      <c r="A385" s="336"/>
      <c r="B385" s="337"/>
      <c r="C385" s="338"/>
      <c r="D385" s="339"/>
      <c r="E385" s="330"/>
      <c r="F385" s="330"/>
      <c r="G385" s="331"/>
      <c r="H385" s="340"/>
      <c r="I385" s="268"/>
      <c r="J385" s="341"/>
      <c r="K385" s="60"/>
    </row>
    <row r="386" spans="1:11" s="38" customFormat="1" x14ac:dyDescent="0.25">
      <c r="A386" s="336"/>
      <c r="B386" s="337"/>
      <c r="C386" s="338"/>
      <c r="D386" s="339"/>
      <c r="E386" s="330"/>
      <c r="F386" s="330"/>
      <c r="G386" s="331"/>
      <c r="H386" s="340"/>
      <c r="I386" s="341"/>
      <c r="J386" s="341"/>
      <c r="K386" s="60"/>
    </row>
    <row r="387" spans="1:11" s="38" customFormat="1" x14ac:dyDescent="0.25">
      <c r="A387" s="336"/>
      <c r="B387" s="337"/>
      <c r="C387" s="338"/>
      <c r="D387" s="339"/>
      <c r="E387" s="330"/>
      <c r="F387" s="330"/>
      <c r="G387" s="331"/>
      <c r="H387" s="340"/>
      <c r="I387" s="268"/>
      <c r="J387" s="341"/>
      <c r="K387" s="60"/>
    </row>
    <row r="388" spans="1:11" s="38" customFormat="1" x14ac:dyDescent="0.25">
      <c r="A388" s="336"/>
      <c r="B388" s="337"/>
      <c r="C388" s="338"/>
      <c r="D388" s="339"/>
      <c r="E388" s="330"/>
      <c r="F388" s="330"/>
      <c r="G388" s="331"/>
      <c r="H388" s="340"/>
      <c r="I388" s="268"/>
      <c r="J388" s="341"/>
      <c r="K388" s="60"/>
    </row>
    <row r="389" spans="1:11" s="38" customFormat="1" x14ac:dyDescent="0.25">
      <c r="A389" s="336"/>
      <c r="B389" s="337"/>
      <c r="C389" s="338"/>
      <c r="D389" s="339"/>
      <c r="E389" s="330"/>
      <c r="F389" s="330"/>
      <c r="G389" s="331"/>
      <c r="H389" s="340"/>
      <c r="I389" s="268"/>
      <c r="J389" s="341"/>
      <c r="K389" s="60"/>
    </row>
    <row r="390" spans="1:11" s="38" customFormat="1" x14ac:dyDescent="0.25">
      <c r="A390" s="336"/>
      <c r="B390" s="337"/>
      <c r="C390" s="338"/>
      <c r="D390" s="339"/>
      <c r="E390" s="330"/>
      <c r="F390" s="330"/>
      <c r="G390" s="331"/>
      <c r="H390" s="340"/>
      <c r="I390" s="268"/>
      <c r="J390" s="341"/>
      <c r="K390" s="60"/>
    </row>
    <row r="391" spans="1:11" s="38" customFormat="1" x14ac:dyDescent="0.25">
      <c r="A391" s="336"/>
      <c r="B391" s="337"/>
      <c r="C391" s="338"/>
      <c r="D391" s="339"/>
      <c r="E391" s="330"/>
      <c r="F391" s="330"/>
      <c r="G391" s="331"/>
      <c r="H391" s="340"/>
      <c r="I391" s="268"/>
      <c r="J391" s="341"/>
      <c r="K391" s="60"/>
    </row>
    <row r="392" spans="1:11" s="38" customFormat="1" x14ac:dyDescent="0.25">
      <c r="A392" s="336"/>
      <c r="B392" s="337"/>
      <c r="C392" s="338"/>
      <c r="D392" s="339"/>
      <c r="E392" s="330"/>
      <c r="F392" s="330"/>
      <c r="G392" s="331"/>
      <c r="H392" s="340"/>
      <c r="I392" s="341"/>
      <c r="J392" s="341"/>
      <c r="K392" s="60"/>
    </row>
    <row r="393" spans="1:11" s="38" customFormat="1" x14ac:dyDescent="0.25">
      <c r="A393" s="336"/>
      <c r="B393" s="337"/>
      <c r="C393" s="338"/>
      <c r="D393" s="339"/>
      <c r="E393" s="330"/>
      <c r="F393" s="330"/>
      <c r="G393" s="331"/>
      <c r="H393" s="340"/>
      <c r="I393" s="268"/>
      <c r="J393" s="341"/>
      <c r="K393" s="60"/>
    </row>
    <row r="394" spans="1:11" s="38" customFormat="1" x14ac:dyDescent="0.25">
      <c r="A394" s="336"/>
      <c r="B394" s="337"/>
      <c r="C394" s="338"/>
      <c r="D394" s="339"/>
      <c r="E394" s="330"/>
      <c r="F394" s="330"/>
      <c r="G394" s="331"/>
      <c r="H394" s="340"/>
      <c r="I394" s="268"/>
      <c r="J394" s="341"/>
      <c r="K394" s="60"/>
    </row>
    <row r="395" spans="1:11" s="38" customFormat="1" x14ac:dyDescent="0.25">
      <c r="A395" s="336"/>
      <c r="B395" s="337"/>
      <c r="C395" s="338"/>
      <c r="D395" s="339"/>
      <c r="E395" s="330"/>
      <c r="F395" s="330"/>
      <c r="G395" s="331"/>
      <c r="H395" s="340"/>
      <c r="I395" s="268"/>
      <c r="J395" s="341"/>
      <c r="K395" s="60"/>
    </row>
    <row r="396" spans="1:11" s="38" customFormat="1" x14ac:dyDescent="0.25">
      <c r="A396" s="336"/>
      <c r="B396" s="337"/>
      <c r="C396" s="338"/>
      <c r="D396" s="339"/>
      <c r="E396" s="330"/>
      <c r="F396" s="330"/>
      <c r="G396" s="331"/>
      <c r="H396" s="340"/>
      <c r="I396" s="268"/>
      <c r="J396" s="341"/>
      <c r="K396" s="60"/>
    </row>
    <row r="397" spans="1:11" s="38" customFormat="1" x14ac:dyDescent="0.25">
      <c r="A397" s="336"/>
      <c r="B397" s="337"/>
      <c r="C397" s="338"/>
      <c r="D397" s="339"/>
      <c r="E397" s="330"/>
      <c r="F397" s="330"/>
      <c r="G397" s="331"/>
      <c r="H397" s="340"/>
      <c r="I397" s="268"/>
      <c r="J397" s="341"/>
      <c r="K397" s="60"/>
    </row>
    <row r="398" spans="1:11" s="38" customFormat="1" x14ac:dyDescent="0.25">
      <c r="A398" s="336"/>
      <c r="B398" s="337"/>
      <c r="C398" s="338"/>
      <c r="D398" s="339"/>
      <c r="E398" s="330"/>
      <c r="F398" s="330"/>
      <c r="G398" s="331"/>
      <c r="H398" s="340"/>
      <c r="I398" s="341"/>
      <c r="J398" s="341"/>
      <c r="K398" s="60"/>
    </row>
    <row r="399" spans="1:11" s="38" customFormat="1" x14ac:dyDescent="0.25">
      <c r="A399" s="336"/>
      <c r="B399" s="337"/>
      <c r="C399" s="338"/>
      <c r="D399" s="339"/>
      <c r="E399" s="330"/>
      <c r="F399" s="330"/>
      <c r="G399" s="331"/>
      <c r="H399" s="340"/>
      <c r="I399" s="268"/>
      <c r="J399" s="341"/>
      <c r="K399" s="60"/>
    </row>
    <row r="400" spans="1:11" s="38" customFormat="1" x14ac:dyDescent="0.25">
      <c r="A400" s="336"/>
      <c r="B400" s="337"/>
      <c r="C400" s="338"/>
      <c r="D400" s="339"/>
      <c r="E400" s="330"/>
      <c r="F400" s="330"/>
      <c r="G400" s="331"/>
      <c r="H400" s="340"/>
      <c r="I400" s="268"/>
      <c r="J400" s="341"/>
      <c r="K400" s="60"/>
    </row>
    <row r="401" spans="1:11" s="38" customFormat="1" x14ac:dyDescent="0.25">
      <c r="A401" s="336"/>
      <c r="B401" s="337"/>
      <c r="C401" s="338"/>
      <c r="D401" s="339"/>
      <c r="E401" s="330"/>
      <c r="F401" s="330"/>
      <c r="G401" s="331"/>
      <c r="H401" s="340"/>
      <c r="I401" s="268"/>
      <c r="J401" s="341"/>
      <c r="K401" s="60"/>
    </row>
    <row r="402" spans="1:11" s="38" customFormat="1" x14ac:dyDescent="0.25">
      <c r="A402" s="336"/>
      <c r="B402" s="337"/>
      <c r="C402" s="338"/>
      <c r="D402" s="339"/>
      <c r="E402" s="330"/>
      <c r="F402" s="330"/>
      <c r="G402" s="331"/>
      <c r="H402" s="340"/>
      <c r="I402" s="268"/>
      <c r="J402" s="341"/>
      <c r="K402" s="60"/>
    </row>
    <row r="403" spans="1:11" s="38" customFormat="1" x14ac:dyDescent="0.25">
      <c r="A403" s="336"/>
      <c r="B403" s="337"/>
      <c r="C403" s="338"/>
      <c r="D403" s="339"/>
      <c r="E403" s="330"/>
      <c r="F403" s="330"/>
      <c r="G403" s="331"/>
      <c r="H403" s="340"/>
      <c r="I403" s="268"/>
      <c r="J403" s="341"/>
      <c r="K403" s="60"/>
    </row>
    <row r="404" spans="1:11" s="38" customFormat="1" x14ac:dyDescent="0.25">
      <c r="A404" s="336"/>
      <c r="B404" s="337"/>
      <c r="C404" s="338"/>
      <c r="D404" s="339"/>
      <c r="E404" s="330"/>
      <c r="F404" s="330"/>
      <c r="G404" s="331"/>
      <c r="H404" s="340"/>
      <c r="I404" s="268"/>
      <c r="J404" s="341"/>
      <c r="K404" s="60"/>
    </row>
    <row r="405" spans="1:11" s="38" customFormat="1" x14ac:dyDescent="0.25">
      <c r="A405" s="336"/>
      <c r="B405" s="337"/>
      <c r="C405" s="338"/>
      <c r="D405" s="339"/>
      <c r="E405" s="330"/>
      <c r="F405" s="330"/>
      <c r="G405" s="331"/>
      <c r="H405" s="340"/>
      <c r="I405" s="341"/>
      <c r="J405" s="341"/>
      <c r="K405" s="60"/>
    </row>
    <row r="406" spans="1:11" s="38" customFormat="1" x14ac:dyDescent="0.25">
      <c r="A406" s="336"/>
      <c r="B406" s="337"/>
      <c r="C406" s="338"/>
      <c r="D406" s="339"/>
      <c r="E406" s="330"/>
      <c r="F406" s="330"/>
      <c r="G406" s="331"/>
      <c r="H406" s="340"/>
      <c r="I406" s="341"/>
      <c r="J406" s="341"/>
      <c r="K406" s="60"/>
    </row>
    <row r="407" spans="1:11" s="38" customFormat="1" x14ac:dyDescent="0.25">
      <c r="A407" s="336"/>
      <c r="B407" s="337"/>
      <c r="C407" s="338"/>
      <c r="D407" s="339"/>
      <c r="E407" s="330"/>
      <c r="F407" s="330"/>
      <c r="G407" s="331"/>
      <c r="H407" s="340"/>
      <c r="I407" s="341"/>
      <c r="J407" s="341"/>
      <c r="K407" s="60"/>
    </row>
    <row r="408" spans="1:11" s="38" customFormat="1" x14ac:dyDescent="0.25">
      <c r="A408" s="336"/>
      <c r="B408" s="337"/>
      <c r="C408" s="338"/>
      <c r="D408" s="339"/>
      <c r="E408" s="330"/>
      <c r="F408" s="330"/>
      <c r="G408" s="331"/>
      <c r="H408" s="340"/>
      <c r="I408" s="341"/>
      <c r="J408" s="341"/>
      <c r="K408" s="60"/>
    </row>
    <row r="409" spans="1:11" s="38" customFormat="1" x14ac:dyDescent="0.25">
      <c r="A409" s="336"/>
      <c r="B409" s="337"/>
      <c r="C409" s="338"/>
      <c r="D409" s="339"/>
      <c r="E409" s="330"/>
      <c r="F409" s="330"/>
      <c r="G409" s="331"/>
      <c r="H409" s="340"/>
      <c r="I409" s="341"/>
      <c r="J409" s="341"/>
      <c r="K409" s="60"/>
    </row>
    <row r="410" spans="1:11" s="38" customFormat="1" x14ac:dyDescent="0.25">
      <c r="A410" s="336"/>
      <c r="B410" s="337"/>
      <c r="C410" s="338"/>
      <c r="D410" s="339"/>
      <c r="E410" s="330"/>
      <c r="F410" s="330"/>
      <c r="G410" s="331"/>
      <c r="H410" s="340"/>
      <c r="I410" s="341"/>
      <c r="J410" s="341"/>
      <c r="K410" s="60"/>
    </row>
    <row r="411" spans="1:11" s="38" customFormat="1" x14ac:dyDescent="0.25">
      <c r="A411" s="336"/>
      <c r="B411" s="337"/>
      <c r="C411" s="338"/>
      <c r="D411" s="339"/>
      <c r="E411" s="330"/>
      <c r="F411" s="330"/>
      <c r="G411" s="331"/>
      <c r="H411" s="340"/>
      <c r="I411" s="341"/>
      <c r="J411" s="341"/>
      <c r="K411" s="60"/>
    </row>
    <row r="412" spans="1:11" s="38" customFormat="1" x14ac:dyDescent="0.25">
      <c r="A412" s="336"/>
      <c r="B412" s="337"/>
      <c r="C412" s="338"/>
      <c r="D412" s="339"/>
      <c r="E412" s="330"/>
      <c r="F412" s="330"/>
      <c r="G412" s="331"/>
      <c r="H412" s="340"/>
      <c r="I412" s="341"/>
      <c r="J412" s="341"/>
      <c r="K412" s="60"/>
    </row>
    <row r="413" spans="1:11" s="38" customFormat="1" x14ac:dyDescent="0.25">
      <c r="A413" s="336"/>
      <c r="B413" s="337"/>
      <c r="C413" s="338"/>
      <c r="D413" s="339"/>
      <c r="E413" s="330"/>
      <c r="F413" s="330"/>
      <c r="G413" s="331"/>
      <c r="H413" s="340"/>
      <c r="I413" s="341"/>
      <c r="J413" s="341"/>
      <c r="K413" s="60"/>
    </row>
    <row r="414" spans="1:11" s="38" customFormat="1" x14ac:dyDescent="0.25">
      <c r="A414" s="336"/>
      <c r="B414" s="337"/>
      <c r="C414" s="338"/>
      <c r="D414" s="339"/>
      <c r="E414" s="330"/>
      <c r="F414" s="330"/>
      <c r="G414" s="331"/>
      <c r="H414" s="340"/>
      <c r="I414" s="341"/>
      <c r="J414" s="341"/>
      <c r="K414" s="60"/>
    </row>
    <row r="415" spans="1:11" s="38" customFormat="1" x14ac:dyDescent="0.25">
      <c r="A415" s="336"/>
      <c r="B415" s="337"/>
      <c r="C415" s="338"/>
      <c r="D415" s="339"/>
      <c r="E415" s="330"/>
      <c r="F415" s="330"/>
      <c r="G415" s="331"/>
      <c r="H415" s="340"/>
      <c r="I415" s="341"/>
      <c r="J415" s="341"/>
      <c r="K415" s="60"/>
    </row>
    <row r="416" spans="1:11" s="38" customFormat="1" x14ac:dyDescent="0.25">
      <c r="A416" s="336"/>
      <c r="B416" s="337"/>
      <c r="C416" s="338"/>
      <c r="D416" s="339"/>
      <c r="E416" s="330"/>
      <c r="F416" s="330"/>
      <c r="G416" s="331"/>
      <c r="H416" s="340"/>
      <c r="I416" s="341"/>
      <c r="J416" s="341"/>
      <c r="K416" s="60"/>
    </row>
    <row r="417" spans="1:11" s="38" customFormat="1" x14ac:dyDescent="0.25">
      <c r="A417" s="336"/>
      <c r="B417" s="337"/>
      <c r="C417" s="338"/>
      <c r="D417" s="339"/>
      <c r="E417" s="330"/>
      <c r="F417" s="330"/>
      <c r="G417" s="331"/>
      <c r="H417" s="340"/>
      <c r="I417" s="341"/>
      <c r="J417" s="341"/>
      <c r="K417" s="60"/>
    </row>
    <row r="418" spans="1:11" s="38" customFormat="1" x14ac:dyDescent="0.25">
      <c r="A418" s="336"/>
      <c r="B418" s="337"/>
      <c r="C418" s="338"/>
      <c r="D418" s="339"/>
      <c r="E418" s="330"/>
      <c r="F418" s="330"/>
      <c r="G418" s="331"/>
      <c r="H418" s="340"/>
      <c r="I418" s="341"/>
      <c r="J418" s="341"/>
      <c r="K418" s="60"/>
    </row>
    <row r="419" spans="1:11" s="38" customFormat="1" x14ac:dyDescent="0.25">
      <c r="A419" s="336"/>
      <c r="B419" s="337"/>
      <c r="C419" s="338"/>
      <c r="D419" s="339"/>
      <c r="E419" s="330"/>
      <c r="F419" s="330"/>
      <c r="G419" s="331"/>
      <c r="H419" s="340"/>
      <c r="I419" s="341"/>
      <c r="J419" s="341"/>
      <c r="K419" s="60"/>
    </row>
    <row r="420" spans="1:11" s="38" customFormat="1" x14ac:dyDescent="0.25">
      <c r="A420" s="336"/>
      <c r="B420" s="337"/>
      <c r="C420" s="338"/>
      <c r="D420" s="339"/>
      <c r="E420" s="330"/>
      <c r="F420" s="330"/>
      <c r="G420" s="331"/>
      <c r="H420" s="340"/>
      <c r="I420" s="341"/>
      <c r="J420" s="341"/>
      <c r="K420" s="60"/>
    </row>
    <row r="421" spans="1:11" s="38" customFormat="1" x14ac:dyDescent="0.25">
      <c r="A421" s="336"/>
      <c r="B421" s="337"/>
      <c r="C421" s="338"/>
      <c r="D421" s="339"/>
      <c r="E421" s="330"/>
      <c r="F421" s="330"/>
      <c r="G421" s="331"/>
      <c r="H421" s="340"/>
      <c r="I421" s="341"/>
      <c r="J421" s="341"/>
      <c r="K421" s="60"/>
    </row>
    <row r="422" spans="1:11" s="38" customFormat="1" x14ac:dyDescent="0.25">
      <c r="A422" s="336"/>
      <c r="B422" s="337"/>
      <c r="C422" s="338"/>
      <c r="D422" s="339"/>
      <c r="E422" s="330"/>
      <c r="F422" s="330"/>
      <c r="G422" s="331"/>
      <c r="H422" s="340"/>
      <c r="I422" s="341"/>
      <c r="J422" s="341"/>
      <c r="K422" s="60"/>
    </row>
    <row r="423" spans="1:11" s="38" customFormat="1" x14ac:dyDescent="0.25">
      <c r="A423" s="336"/>
      <c r="B423" s="337"/>
      <c r="C423" s="338"/>
      <c r="D423" s="339"/>
      <c r="E423" s="330"/>
      <c r="F423" s="330"/>
      <c r="G423" s="331"/>
      <c r="H423" s="340"/>
      <c r="I423" s="341"/>
      <c r="J423" s="341"/>
      <c r="K423" s="60"/>
    </row>
    <row r="424" spans="1:11" s="38" customFormat="1" x14ac:dyDescent="0.25">
      <c r="A424" s="336"/>
      <c r="B424" s="337"/>
      <c r="C424" s="338"/>
      <c r="D424" s="339"/>
      <c r="E424" s="330"/>
      <c r="F424" s="330"/>
      <c r="G424" s="331"/>
      <c r="H424" s="340"/>
      <c r="I424" s="341"/>
      <c r="J424" s="341"/>
      <c r="K424" s="60"/>
    </row>
    <row r="425" spans="1:11" s="38" customFormat="1" x14ac:dyDescent="0.25">
      <c r="A425" s="336"/>
      <c r="B425" s="337"/>
      <c r="C425" s="338"/>
      <c r="D425" s="339"/>
      <c r="E425" s="330"/>
      <c r="F425" s="330"/>
      <c r="G425" s="331"/>
      <c r="H425" s="340"/>
      <c r="I425" s="341"/>
      <c r="J425" s="341"/>
      <c r="K425" s="60"/>
    </row>
    <row r="426" spans="1:11" s="38" customFormat="1" x14ac:dyDescent="0.25">
      <c r="A426" s="336"/>
      <c r="B426" s="337"/>
      <c r="C426" s="338"/>
      <c r="D426" s="339"/>
      <c r="E426" s="330"/>
      <c r="F426" s="330"/>
      <c r="G426" s="331"/>
      <c r="H426" s="340"/>
      <c r="I426" s="341"/>
      <c r="J426" s="341"/>
      <c r="K426" s="60"/>
    </row>
    <row r="427" spans="1:11" s="38" customFormat="1" x14ac:dyDescent="0.25">
      <c r="A427" s="336"/>
      <c r="B427" s="337"/>
      <c r="C427" s="338"/>
      <c r="D427" s="339"/>
      <c r="E427" s="330"/>
      <c r="F427" s="330"/>
      <c r="G427" s="331"/>
      <c r="H427" s="340"/>
      <c r="I427" s="341"/>
      <c r="J427" s="341"/>
      <c r="K427" s="60"/>
    </row>
    <row r="428" spans="1:11" s="38" customFormat="1" x14ac:dyDescent="0.25">
      <c r="A428" s="336"/>
      <c r="B428" s="337"/>
      <c r="C428" s="338"/>
      <c r="D428" s="339"/>
      <c r="E428" s="330"/>
      <c r="F428" s="330"/>
      <c r="G428" s="331"/>
      <c r="H428" s="340"/>
      <c r="I428" s="341"/>
      <c r="J428" s="341"/>
      <c r="K428" s="60"/>
    </row>
    <row r="429" spans="1:11" s="38" customFormat="1" x14ac:dyDescent="0.25">
      <c r="A429" s="336"/>
      <c r="B429" s="337"/>
      <c r="C429" s="338"/>
      <c r="D429" s="339"/>
      <c r="E429" s="330"/>
      <c r="F429" s="330"/>
      <c r="G429" s="331"/>
      <c r="H429" s="340"/>
      <c r="I429" s="341"/>
      <c r="J429" s="341"/>
      <c r="K429" s="60"/>
    </row>
    <row r="430" spans="1:11" s="38" customFormat="1" x14ac:dyDescent="0.25">
      <c r="A430" s="336"/>
      <c r="B430" s="337"/>
      <c r="C430" s="338"/>
      <c r="D430" s="339"/>
      <c r="E430" s="330"/>
      <c r="F430" s="330"/>
      <c r="G430" s="331"/>
      <c r="H430" s="340"/>
      <c r="I430" s="341"/>
      <c r="J430" s="341"/>
      <c r="K430" s="60"/>
    </row>
    <row r="431" spans="1:11" s="38" customFormat="1" x14ac:dyDescent="0.25">
      <c r="A431" s="336"/>
      <c r="B431" s="337"/>
      <c r="C431" s="338"/>
      <c r="D431" s="339"/>
      <c r="E431" s="330"/>
      <c r="F431" s="330"/>
      <c r="G431" s="331"/>
      <c r="H431" s="340"/>
      <c r="I431" s="341"/>
      <c r="J431" s="341"/>
      <c r="K431" s="60"/>
    </row>
    <row r="432" spans="1:11" s="38" customFormat="1" x14ac:dyDescent="0.25">
      <c r="A432" s="336"/>
      <c r="B432" s="337"/>
      <c r="C432" s="338"/>
      <c r="D432" s="339"/>
      <c r="E432" s="330"/>
      <c r="F432" s="330"/>
      <c r="G432" s="331"/>
      <c r="H432" s="340"/>
      <c r="I432" s="341"/>
      <c r="J432" s="341"/>
      <c r="K432" s="60"/>
    </row>
    <row r="433" spans="1:11" s="38" customFormat="1" x14ac:dyDescent="0.25">
      <c r="A433" s="336"/>
      <c r="B433" s="337"/>
      <c r="C433" s="338"/>
      <c r="D433" s="339"/>
      <c r="E433" s="330"/>
      <c r="F433" s="330"/>
      <c r="G433" s="331"/>
      <c r="H433" s="340"/>
      <c r="I433" s="341"/>
      <c r="J433" s="341"/>
      <c r="K433" s="60"/>
    </row>
    <row r="434" spans="1:11" s="38" customFormat="1" x14ac:dyDescent="0.25">
      <c r="A434" s="336"/>
      <c r="B434" s="337"/>
      <c r="C434" s="338"/>
      <c r="D434" s="339"/>
      <c r="E434" s="330"/>
      <c r="F434" s="330"/>
      <c r="G434" s="331"/>
      <c r="H434" s="340"/>
      <c r="I434" s="341"/>
      <c r="J434" s="341"/>
      <c r="K434" s="60"/>
    </row>
    <row r="435" spans="1:11" s="38" customFormat="1" x14ac:dyDescent="0.25">
      <c r="A435" s="336"/>
      <c r="B435" s="337"/>
      <c r="C435" s="338"/>
      <c r="D435" s="339"/>
      <c r="E435" s="330"/>
      <c r="F435" s="330"/>
      <c r="G435" s="331"/>
      <c r="H435" s="340"/>
      <c r="I435" s="341"/>
      <c r="J435" s="341"/>
      <c r="K435" s="60"/>
    </row>
    <row r="436" spans="1:11" s="38" customFormat="1" x14ac:dyDescent="0.25">
      <c r="A436" s="336"/>
      <c r="B436" s="337"/>
      <c r="C436" s="338"/>
      <c r="D436" s="339"/>
      <c r="E436" s="330"/>
      <c r="F436" s="330"/>
      <c r="G436" s="331"/>
      <c r="H436" s="340"/>
      <c r="I436" s="341"/>
      <c r="J436" s="341"/>
      <c r="K436" s="60"/>
    </row>
    <row r="437" spans="1:11" s="38" customFormat="1" x14ac:dyDescent="0.25">
      <c r="A437" s="336"/>
      <c r="B437" s="337"/>
      <c r="C437" s="338"/>
      <c r="D437" s="339"/>
      <c r="E437" s="330"/>
      <c r="F437" s="330"/>
      <c r="G437" s="331"/>
      <c r="H437" s="340"/>
      <c r="I437" s="341"/>
      <c r="J437" s="341"/>
      <c r="K437" s="60"/>
    </row>
    <row r="438" spans="1:11" s="38" customFormat="1" x14ac:dyDescent="0.25">
      <c r="A438" s="336"/>
      <c r="B438" s="337"/>
      <c r="C438" s="338"/>
      <c r="D438" s="339"/>
      <c r="E438" s="330"/>
      <c r="F438" s="330"/>
      <c r="G438" s="331"/>
      <c r="H438" s="340"/>
      <c r="I438" s="341"/>
      <c r="J438" s="341"/>
      <c r="K438" s="60"/>
    </row>
    <row r="439" spans="1:11" s="38" customFormat="1" x14ac:dyDescent="0.25">
      <c r="A439" s="336"/>
      <c r="B439" s="337"/>
      <c r="C439" s="338"/>
      <c r="D439" s="339"/>
      <c r="E439" s="330"/>
      <c r="F439" s="330"/>
      <c r="G439" s="331"/>
      <c r="H439" s="340"/>
      <c r="I439" s="341"/>
      <c r="J439" s="341"/>
      <c r="K439" s="60"/>
    </row>
    <row r="440" spans="1:11" s="38" customFormat="1" x14ac:dyDescent="0.25">
      <c r="A440" s="336"/>
      <c r="B440" s="337"/>
      <c r="C440" s="338"/>
      <c r="D440" s="339"/>
      <c r="E440" s="330"/>
      <c r="F440" s="330"/>
      <c r="G440" s="331"/>
      <c r="H440" s="340"/>
      <c r="I440" s="341"/>
      <c r="J440" s="341"/>
      <c r="K440" s="60"/>
    </row>
    <row r="441" spans="1:11" s="38" customFormat="1" x14ac:dyDescent="0.25">
      <c r="A441" s="336"/>
      <c r="B441" s="337"/>
      <c r="C441" s="338"/>
      <c r="D441" s="339"/>
      <c r="E441" s="330"/>
      <c r="F441" s="330"/>
      <c r="G441" s="331"/>
      <c r="H441" s="340"/>
      <c r="I441" s="341"/>
      <c r="J441" s="341"/>
      <c r="K441" s="60"/>
    </row>
    <row r="442" spans="1:11" s="38" customFormat="1" x14ac:dyDescent="0.25">
      <c r="A442" s="336"/>
      <c r="B442" s="337"/>
      <c r="C442" s="338"/>
      <c r="D442" s="339"/>
      <c r="E442" s="330"/>
      <c r="F442" s="330"/>
      <c r="G442" s="331"/>
      <c r="H442" s="340"/>
      <c r="I442" s="341"/>
      <c r="J442" s="341"/>
      <c r="K442" s="60"/>
    </row>
    <row r="443" spans="1:11" s="38" customFormat="1" x14ac:dyDescent="0.25">
      <c r="A443" s="336"/>
      <c r="B443" s="337"/>
      <c r="C443" s="338"/>
      <c r="D443" s="339"/>
      <c r="E443" s="330"/>
      <c r="F443" s="330"/>
      <c r="G443" s="331"/>
      <c r="H443" s="340"/>
      <c r="I443" s="341"/>
      <c r="J443" s="341"/>
      <c r="K443" s="60"/>
    </row>
    <row r="444" spans="1:11" s="38" customFormat="1" x14ac:dyDescent="0.25">
      <c r="A444" s="336"/>
      <c r="B444" s="337"/>
      <c r="C444" s="338"/>
      <c r="D444" s="339"/>
      <c r="E444" s="330"/>
      <c r="F444" s="330"/>
      <c r="G444" s="331"/>
      <c r="H444" s="340"/>
      <c r="I444" s="341"/>
      <c r="J444" s="341"/>
      <c r="K444" s="60"/>
    </row>
    <row r="445" spans="1:11" s="38" customFormat="1" x14ac:dyDescent="0.25">
      <c r="A445" s="336"/>
      <c r="B445" s="337"/>
      <c r="C445" s="338"/>
      <c r="D445" s="339"/>
      <c r="E445" s="330"/>
      <c r="F445" s="330"/>
      <c r="G445" s="331"/>
      <c r="H445" s="340"/>
      <c r="I445" s="341"/>
      <c r="J445" s="341"/>
      <c r="K445" s="60"/>
    </row>
    <row r="446" spans="1:11" s="38" customFormat="1" x14ac:dyDescent="0.25">
      <c r="A446" s="336"/>
      <c r="B446" s="337"/>
      <c r="C446" s="338"/>
      <c r="D446" s="339"/>
      <c r="E446" s="330"/>
      <c r="F446" s="330"/>
      <c r="G446" s="331"/>
      <c r="H446" s="340"/>
      <c r="I446" s="341"/>
      <c r="J446" s="341"/>
      <c r="K446" s="60"/>
    </row>
    <row r="447" spans="1:11" s="38" customFormat="1" x14ac:dyDescent="0.25">
      <c r="A447" s="336"/>
      <c r="B447" s="337"/>
      <c r="C447" s="338"/>
      <c r="D447" s="339"/>
      <c r="E447" s="330"/>
      <c r="F447" s="330"/>
      <c r="G447" s="331"/>
      <c r="H447" s="340"/>
      <c r="I447" s="341"/>
      <c r="J447" s="341"/>
      <c r="K447" s="60"/>
    </row>
    <row r="448" spans="1:11" s="38" customFormat="1" x14ac:dyDescent="0.25">
      <c r="A448" s="336"/>
      <c r="B448" s="337"/>
      <c r="C448" s="338"/>
      <c r="D448" s="339"/>
      <c r="E448" s="330"/>
      <c r="F448" s="330"/>
      <c r="G448" s="331"/>
      <c r="H448" s="340"/>
      <c r="I448" s="341"/>
      <c r="J448" s="341"/>
      <c r="K448" s="60"/>
    </row>
    <row r="449" spans="1:11" s="38" customFormat="1" x14ac:dyDescent="0.25">
      <c r="A449" s="336"/>
      <c r="B449" s="337"/>
      <c r="C449" s="338"/>
      <c r="D449" s="339"/>
      <c r="E449" s="330"/>
      <c r="F449" s="330"/>
      <c r="G449" s="331"/>
      <c r="H449" s="340"/>
      <c r="I449" s="341"/>
      <c r="J449" s="341"/>
      <c r="K449" s="60"/>
    </row>
    <row r="450" spans="1:11" s="38" customFormat="1" x14ac:dyDescent="0.25">
      <c r="A450" s="336"/>
      <c r="B450" s="337"/>
      <c r="C450" s="338"/>
      <c r="D450" s="339"/>
      <c r="E450" s="330"/>
      <c r="F450" s="330"/>
      <c r="G450" s="331"/>
      <c r="H450" s="340"/>
      <c r="I450" s="341"/>
      <c r="J450" s="341"/>
      <c r="K450" s="60"/>
    </row>
    <row r="451" spans="1:11" s="38" customFormat="1" x14ac:dyDescent="0.25">
      <c r="A451" s="336"/>
      <c r="B451" s="337"/>
      <c r="C451" s="338"/>
      <c r="D451" s="339"/>
      <c r="E451" s="330"/>
      <c r="F451" s="330"/>
      <c r="G451" s="331"/>
      <c r="H451" s="340"/>
      <c r="I451" s="341"/>
      <c r="J451" s="341"/>
      <c r="K451" s="60"/>
    </row>
    <row r="452" spans="1:11" s="38" customFormat="1" x14ac:dyDescent="0.25">
      <c r="A452" s="336"/>
      <c r="B452" s="337"/>
      <c r="C452" s="338"/>
      <c r="D452" s="339"/>
      <c r="E452" s="330"/>
      <c r="F452" s="330"/>
      <c r="G452" s="331"/>
      <c r="H452" s="340"/>
      <c r="I452" s="341"/>
      <c r="J452" s="341"/>
      <c r="K452" s="60"/>
    </row>
    <row r="453" spans="1:11" s="38" customFormat="1" x14ac:dyDescent="0.25">
      <c r="A453" s="336"/>
      <c r="B453" s="337"/>
      <c r="C453" s="338"/>
      <c r="D453" s="339"/>
      <c r="E453" s="330"/>
      <c r="F453" s="330"/>
      <c r="G453" s="331"/>
      <c r="H453" s="340"/>
      <c r="I453" s="341"/>
      <c r="J453" s="341"/>
      <c r="K453" s="60"/>
    </row>
    <row r="454" spans="1:11" s="38" customFormat="1" x14ac:dyDescent="0.25">
      <c r="A454" s="336"/>
      <c r="B454" s="337"/>
      <c r="C454" s="338"/>
      <c r="D454" s="339"/>
      <c r="E454" s="330"/>
      <c r="F454" s="330"/>
      <c r="G454" s="331"/>
      <c r="H454" s="340"/>
      <c r="I454" s="341"/>
      <c r="J454" s="341"/>
      <c r="K454" s="60"/>
    </row>
    <row r="455" spans="1:11" s="38" customFormat="1" x14ac:dyDescent="0.25">
      <c r="A455" s="336"/>
      <c r="B455" s="337"/>
      <c r="C455" s="338"/>
      <c r="D455" s="339"/>
      <c r="E455" s="330"/>
      <c r="F455" s="330"/>
      <c r="G455" s="331"/>
      <c r="H455" s="340"/>
      <c r="I455" s="341"/>
      <c r="J455" s="341"/>
      <c r="K455" s="60"/>
    </row>
    <row r="456" spans="1:11" s="38" customFormat="1" x14ac:dyDescent="0.25">
      <c r="A456" s="336"/>
      <c r="B456" s="337"/>
      <c r="C456" s="338"/>
      <c r="D456" s="339"/>
      <c r="E456" s="330"/>
      <c r="F456" s="330"/>
      <c r="G456" s="331"/>
      <c r="H456" s="340"/>
      <c r="I456" s="341"/>
      <c r="J456" s="341"/>
      <c r="K456" s="60"/>
    </row>
    <row r="457" spans="1:11" s="38" customFormat="1" x14ac:dyDescent="0.25">
      <c r="A457" s="336"/>
      <c r="B457" s="337"/>
      <c r="C457" s="338"/>
      <c r="D457" s="339"/>
      <c r="E457" s="330"/>
      <c r="F457" s="330"/>
      <c r="G457" s="331"/>
      <c r="H457" s="340"/>
      <c r="I457" s="341"/>
      <c r="J457" s="341"/>
      <c r="K457" s="60"/>
    </row>
    <row r="458" spans="1:11" s="38" customFormat="1" x14ac:dyDescent="0.25">
      <c r="A458" s="336"/>
      <c r="B458" s="337"/>
      <c r="C458" s="338"/>
      <c r="D458" s="339"/>
      <c r="E458" s="330"/>
      <c r="F458" s="330"/>
      <c r="G458" s="331"/>
      <c r="H458" s="340"/>
      <c r="I458" s="341"/>
      <c r="J458" s="341"/>
      <c r="K458" s="60"/>
    </row>
    <row r="459" spans="1:11" s="38" customFormat="1" x14ac:dyDescent="0.25">
      <c r="A459" s="336"/>
      <c r="B459" s="337"/>
      <c r="C459" s="338"/>
      <c r="D459" s="339"/>
      <c r="E459" s="330"/>
      <c r="F459" s="330"/>
      <c r="G459" s="331"/>
      <c r="H459" s="340"/>
      <c r="I459" s="341"/>
      <c r="J459" s="341"/>
      <c r="K459" s="60"/>
    </row>
    <row r="460" spans="1:11" s="38" customFormat="1" x14ac:dyDescent="0.25">
      <c r="A460" s="336"/>
      <c r="B460" s="337"/>
      <c r="C460" s="338"/>
      <c r="D460" s="339"/>
      <c r="E460" s="330"/>
      <c r="F460" s="330"/>
      <c r="G460" s="331"/>
      <c r="H460" s="340"/>
      <c r="I460" s="341"/>
      <c r="J460" s="341"/>
      <c r="K460" s="60"/>
    </row>
    <row r="461" spans="1:11" s="38" customFormat="1" x14ac:dyDescent="0.25">
      <c r="A461" s="336"/>
      <c r="B461" s="337"/>
      <c r="C461" s="338"/>
      <c r="D461" s="339"/>
      <c r="E461" s="330"/>
      <c r="F461" s="330"/>
      <c r="G461" s="331"/>
      <c r="H461" s="340"/>
      <c r="I461" s="341"/>
      <c r="J461" s="341"/>
      <c r="K461" s="60"/>
    </row>
    <row r="462" spans="1:11" s="38" customFormat="1" x14ac:dyDescent="0.25">
      <c r="A462" s="336"/>
      <c r="B462" s="337"/>
      <c r="C462" s="338"/>
      <c r="D462" s="339"/>
      <c r="E462" s="330"/>
      <c r="F462" s="330"/>
      <c r="G462" s="331"/>
      <c r="H462" s="340"/>
      <c r="I462" s="341"/>
      <c r="J462" s="341"/>
      <c r="K462" s="60"/>
    </row>
    <row r="463" spans="1:11" s="38" customFormat="1" x14ac:dyDescent="0.25">
      <c r="A463" s="336"/>
      <c r="B463" s="337"/>
      <c r="C463" s="338"/>
      <c r="D463" s="339"/>
      <c r="E463" s="330"/>
      <c r="F463" s="330"/>
      <c r="G463" s="331"/>
      <c r="H463" s="340"/>
      <c r="I463" s="341"/>
      <c r="J463" s="341"/>
      <c r="K463" s="60"/>
    </row>
    <row r="464" spans="1:11" s="38" customFormat="1" x14ac:dyDescent="0.25">
      <c r="A464" s="336"/>
      <c r="B464" s="337"/>
      <c r="C464" s="338"/>
      <c r="D464" s="339"/>
      <c r="E464" s="330"/>
      <c r="F464" s="330"/>
      <c r="G464" s="331"/>
      <c r="H464" s="340"/>
      <c r="I464" s="341"/>
      <c r="J464" s="341"/>
      <c r="K464" s="60"/>
    </row>
    <row r="465" spans="1:11" s="38" customFormat="1" x14ac:dyDescent="0.25">
      <c r="A465" s="336"/>
      <c r="B465" s="337"/>
      <c r="C465" s="338"/>
      <c r="D465" s="339"/>
      <c r="E465" s="330"/>
      <c r="F465" s="330"/>
      <c r="G465" s="331"/>
      <c r="H465" s="340"/>
      <c r="I465" s="341"/>
      <c r="J465" s="341"/>
      <c r="K465" s="60"/>
    </row>
    <row r="466" spans="1:11" s="38" customFormat="1" x14ac:dyDescent="0.25">
      <c r="A466" s="336"/>
      <c r="B466" s="337"/>
      <c r="C466" s="338"/>
      <c r="D466" s="339"/>
      <c r="E466" s="330"/>
      <c r="F466" s="330"/>
      <c r="G466" s="331"/>
      <c r="H466" s="340"/>
      <c r="I466" s="341"/>
      <c r="J466" s="341"/>
      <c r="K466" s="60"/>
    </row>
    <row r="467" spans="1:11" s="38" customFormat="1" x14ac:dyDescent="0.25">
      <c r="A467" s="336"/>
      <c r="B467" s="337"/>
      <c r="C467" s="338"/>
      <c r="D467" s="339"/>
      <c r="E467" s="330"/>
      <c r="F467" s="330"/>
      <c r="G467" s="331"/>
      <c r="H467" s="340"/>
      <c r="I467" s="341"/>
      <c r="J467" s="341"/>
      <c r="K467" s="60"/>
    </row>
    <row r="468" spans="1:11" s="38" customFormat="1" x14ac:dyDescent="0.25">
      <c r="A468" s="336"/>
      <c r="B468" s="337"/>
      <c r="C468" s="338"/>
      <c r="D468" s="339"/>
      <c r="E468" s="330"/>
      <c r="F468" s="330"/>
      <c r="G468" s="331"/>
      <c r="H468" s="340"/>
      <c r="I468" s="341"/>
      <c r="J468" s="341"/>
      <c r="K468" s="60"/>
    </row>
    <row r="469" spans="1:11" s="38" customFormat="1" x14ac:dyDescent="0.25">
      <c r="A469" s="336"/>
      <c r="B469" s="337"/>
      <c r="C469" s="338"/>
      <c r="D469" s="339"/>
      <c r="E469" s="330"/>
      <c r="F469" s="330"/>
      <c r="G469" s="331"/>
      <c r="H469" s="340"/>
      <c r="I469" s="341"/>
      <c r="J469" s="341"/>
      <c r="K469" s="60"/>
    </row>
    <row r="470" spans="1:11" s="38" customFormat="1" x14ac:dyDescent="0.25">
      <c r="A470" s="336"/>
      <c r="B470" s="337"/>
      <c r="C470" s="338"/>
      <c r="D470" s="339"/>
      <c r="E470" s="330"/>
      <c r="F470" s="330"/>
      <c r="G470" s="331"/>
      <c r="H470" s="340"/>
      <c r="I470" s="341"/>
      <c r="J470" s="341"/>
      <c r="K470" s="60"/>
    </row>
    <row r="471" spans="1:11" s="38" customFormat="1" x14ac:dyDescent="0.25">
      <c r="A471" s="336"/>
      <c r="B471" s="337"/>
      <c r="C471" s="338"/>
      <c r="D471" s="339"/>
      <c r="E471" s="330"/>
      <c r="F471" s="330"/>
      <c r="G471" s="331"/>
      <c r="H471" s="340"/>
      <c r="I471" s="341"/>
      <c r="J471" s="341"/>
      <c r="K471" s="60"/>
    </row>
    <row r="472" spans="1:11" s="38" customFormat="1" x14ac:dyDescent="0.25">
      <c r="A472" s="336"/>
      <c r="B472" s="337"/>
      <c r="C472" s="338"/>
      <c r="D472" s="339"/>
      <c r="E472" s="330"/>
      <c r="F472" s="330"/>
      <c r="G472" s="331"/>
      <c r="H472" s="340"/>
      <c r="I472" s="341"/>
      <c r="J472" s="341"/>
      <c r="K472" s="60"/>
    </row>
    <row r="473" spans="1:11" s="38" customFormat="1" x14ac:dyDescent="0.25">
      <c r="A473" s="336"/>
      <c r="B473" s="337"/>
      <c r="C473" s="338"/>
      <c r="D473" s="339"/>
      <c r="E473" s="330"/>
      <c r="F473" s="330"/>
      <c r="G473" s="331"/>
      <c r="H473" s="340"/>
      <c r="I473" s="341"/>
      <c r="J473" s="341"/>
      <c r="K473" s="60"/>
    </row>
    <row r="474" spans="1:11" s="38" customFormat="1" x14ac:dyDescent="0.25">
      <c r="A474" s="336"/>
      <c r="B474" s="337"/>
      <c r="C474" s="338"/>
      <c r="D474" s="339"/>
      <c r="E474" s="330"/>
      <c r="F474" s="330"/>
      <c r="G474" s="331"/>
      <c r="H474" s="340"/>
      <c r="I474" s="341"/>
      <c r="J474" s="341"/>
      <c r="K474" s="60"/>
    </row>
    <row r="475" spans="1:11" s="38" customFormat="1" x14ac:dyDescent="0.25">
      <c r="A475" s="336"/>
      <c r="B475" s="337"/>
      <c r="C475" s="338"/>
      <c r="D475" s="339"/>
      <c r="E475" s="330"/>
      <c r="F475" s="330"/>
      <c r="G475" s="331"/>
      <c r="H475" s="340"/>
      <c r="I475" s="341"/>
      <c r="J475" s="341"/>
      <c r="K475" s="60"/>
    </row>
    <row r="476" spans="1:11" s="38" customFormat="1" x14ac:dyDescent="0.25">
      <c r="A476" s="336"/>
      <c r="B476" s="337"/>
      <c r="C476" s="338"/>
      <c r="D476" s="339"/>
      <c r="E476" s="330"/>
      <c r="F476" s="330"/>
      <c r="G476" s="331"/>
      <c r="H476" s="340"/>
      <c r="I476" s="341"/>
      <c r="J476" s="341"/>
      <c r="K476" s="60"/>
    </row>
    <row r="477" spans="1:11" s="38" customFormat="1" x14ac:dyDescent="0.25">
      <c r="A477" s="336"/>
      <c r="B477" s="337"/>
      <c r="C477" s="338"/>
      <c r="D477" s="339"/>
      <c r="E477" s="330"/>
      <c r="F477" s="330"/>
      <c r="G477" s="331"/>
      <c r="H477" s="340"/>
      <c r="I477" s="341"/>
      <c r="J477" s="341"/>
      <c r="K477" s="60"/>
    </row>
    <row r="478" spans="1:11" s="38" customFormat="1" x14ac:dyDescent="0.25">
      <c r="A478" s="336"/>
      <c r="B478" s="337"/>
      <c r="C478" s="338"/>
      <c r="D478" s="339"/>
      <c r="E478" s="330"/>
      <c r="F478" s="330"/>
      <c r="G478" s="331"/>
      <c r="H478" s="340"/>
      <c r="I478" s="341"/>
      <c r="J478" s="341"/>
      <c r="K478" s="60"/>
    </row>
    <row r="479" spans="1:11" s="38" customFormat="1" x14ac:dyDescent="0.25">
      <c r="A479" s="336"/>
      <c r="B479" s="337"/>
      <c r="C479" s="338"/>
      <c r="D479" s="339"/>
      <c r="E479" s="330"/>
      <c r="F479" s="330"/>
      <c r="G479" s="331"/>
      <c r="H479" s="340"/>
      <c r="I479" s="341"/>
      <c r="J479" s="341"/>
      <c r="K479" s="60"/>
    </row>
    <row r="480" spans="1:11" s="38" customFormat="1" x14ac:dyDescent="0.25">
      <c r="A480" s="336"/>
      <c r="B480" s="337"/>
      <c r="C480" s="338"/>
      <c r="D480" s="339"/>
      <c r="E480" s="330"/>
      <c r="F480" s="330"/>
      <c r="G480" s="331"/>
      <c r="H480" s="340"/>
      <c r="I480" s="341"/>
      <c r="J480" s="341"/>
      <c r="K480" s="60"/>
    </row>
    <row r="481" spans="1:11" s="38" customFormat="1" x14ac:dyDescent="0.25">
      <c r="A481" s="336"/>
      <c r="B481" s="337"/>
      <c r="C481" s="338"/>
      <c r="D481" s="339"/>
      <c r="E481" s="330"/>
      <c r="F481" s="330"/>
      <c r="G481" s="331"/>
      <c r="H481" s="340"/>
      <c r="I481" s="341"/>
      <c r="J481" s="341"/>
      <c r="K481" s="60"/>
    </row>
    <row r="482" spans="1:11" s="38" customFormat="1" x14ac:dyDescent="0.25">
      <c r="A482" s="336"/>
      <c r="B482" s="337"/>
      <c r="C482" s="338"/>
      <c r="D482" s="339"/>
      <c r="E482" s="330"/>
      <c r="F482" s="330"/>
      <c r="G482" s="331"/>
      <c r="H482" s="340"/>
      <c r="I482" s="341"/>
      <c r="J482" s="341"/>
      <c r="K482" s="60"/>
    </row>
    <row r="483" spans="1:11" s="38" customFormat="1" x14ac:dyDescent="0.25">
      <c r="A483" s="336"/>
      <c r="B483" s="337"/>
      <c r="C483" s="338"/>
      <c r="D483" s="339"/>
      <c r="E483" s="330"/>
      <c r="F483" s="330"/>
      <c r="G483" s="331"/>
      <c r="H483" s="340"/>
      <c r="I483" s="341"/>
      <c r="J483" s="341"/>
      <c r="K483" s="60"/>
    </row>
    <row r="484" spans="1:11" s="38" customFormat="1" x14ac:dyDescent="0.25">
      <c r="A484" s="336"/>
      <c r="B484" s="337"/>
      <c r="C484" s="338"/>
      <c r="D484" s="339"/>
      <c r="E484" s="330"/>
      <c r="F484" s="330"/>
      <c r="G484" s="331"/>
      <c r="H484" s="340"/>
      <c r="I484" s="341"/>
      <c r="J484" s="341"/>
      <c r="K484" s="60"/>
    </row>
    <row r="485" spans="1:11" s="38" customFormat="1" x14ac:dyDescent="0.25">
      <c r="A485" s="336"/>
      <c r="B485" s="337"/>
      <c r="C485" s="338"/>
      <c r="D485" s="339"/>
      <c r="E485" s="330"/>
      <c r="F485" s="330"/>
      <c r="G485" s="331"/>
      <c r="H485" s="340"/>
      <c r="I485" s="341"/>
      <c r="J485" s="341"/>
      <c r="K485" s="60"/>
    </row>
    <row r="486" spans="1:11" s="38" customFormat="1" x14ac:dyDescent="0.25">
      <c r="A486" s="336"/>
      <c r="B486" s="337"/>
      <c r="C486" s="338"/>
      <c r="D486" s="339"/>
      <c r="E486" s="330"/>
      <c r="F486" s="330"/>
      <c r="G486" s="331"/>
      <c r="H486" s="340"/>
      <c r="I486" s="341"/>
      <c r="J486" s="341"/>
      <c r="K486" s="60"/>
    </row>
    <row r="487" spans="1:11" s="38" customFormat="1" x14ac:dyDescent="0.25">
      <c r="A487" s="336"/>
      <c r="B487" s="337"/>
      <c r="C487" s="338"/>
      <c r="D487" s="339"/>
      <c r="E487" s="330"/>
      <c r="F487" s="330"/>
      <c r="G487" s="331"/>
      <c r="H487" s="340"/>
      <c r="I487" s="341"/>
      <c r="J487" s="341"/>
      <c r="K487" s="60"/>
    </row>
    <row r="488" spans="1:11" s="38" customFormat="1" x14ac:dyDescent="0.25">
      <c r="A488" s="336"/>
      <c r="B488" s="337"/>
      <c r="C488" s="338"/>
      <c r="D488" s="339"/>
      <c r="E488" s="330"/>
      <c r="F488" s="330"/>
      <c r="G488" s="331"/>
      <c r="H488" s="340"/>
      <c r="I488" s="341"/>
      <c r="J488" s="341"/>
      <c r="K488" s="60"/>
    </row>
    <row r="489" spans="1:11" s="38" customFormat="1" x14ac:dyDescent="0.25">
      <c r="A489" s="336"/>
      <c r="B489" s="337"/>
      <c r="C489" s="338"/>
      <c r="D489" s="339"/>
      <c r="E489" s="330"/>
      <c r="F489" s="330"/>
      <c r="G489" s="331"/>
      <c r="H489" s="340"/>
      <c r="I489" s="341"/>
      <c r="J489" s="341"/>
      <c r="K489" s="60"/>
    </row>
    <row r="490" spans="1:11" s="38" customFormat="1" x14ac:dyDescent="0.25">
      <c r="A490" s="336"/>
      <c r="B490" s="337"/>
      <c r="C490" s="338"/>
      <c r="D490" s="339"/>
      <c r="E490" s="330"/>
      <c r="F490" s="330"/>
      <c r="G490" s="331"/>
      <c r="H490" s="340"/>
      <c r="I490" s="341"/>
      <c r="J490" s="341"/>
      <c r="K490" s="60"/>
    </row>
    <row r="491" spans="1:11" s="38" customFormat="1" x14ac:dyDescent="0.25">
      <c r="A491" s="336"/>
      <c r="B491" s="337"/>
      <c r="C491" s="338"/>
      <c r="D491" s="339"/>
      <c r="E491" s="330"/>
      <c r="F491" s="330"/>
      <c r="G491" s="331"/>
      <c r="H491" s="340"/>
      <c r="I491" s="341"/>
      <c r="J491" s="341"/>
      <c r="K491" s="60"/>
    </row>
    <row r="492" spans="1:11" s="38" customFormat="1" x14ac:dyDescent="0.25">
      <c r="A492" s="336"/>
      <c r="B492" s="337"/>
      <c r="C492" s="338"/>
      <c r="D492" s="339"/>
      <c r="E492" s="330"/>
      <c r="F492" s="330"/>
      <c r="G492" s="331"/>
      <c r="H492" s="340"/>
      <c r="I492" s="341"/>
      <c r="J492" s="341"/>
      <c r="K492" s="60"/>
    </row>
    <row r="493" spans="1:11" s="38" customFormat="1" x14ac:dyDescent="0.25">
      <c r="A493" s="336"/>
      <c r="B493" s="337"/>
      <c r="C493" s="338"/>
      <c r="D493" s="339"/>
      <c r="E493" s="330"/>
      <c r="F493" s="330"/>
      <c r="G493" s="331"/>
      <c r="H493" s="340"/>
      <c r="I493" s="341"/>
      <c r="J493" s="341"/>
      <c r="K493" s="60"/>
    </row>
    <row r="494" spans="1:11" s="38" customFormat="1" x14ac:dyDescent="0.25">
      <c r="A494" s="336"/>
      <c r="B494" s="337"/>
      <c r="C494" s="338"/>
      <c r="D494" s="339"/>
      <c r="E494" s="330"/>
      <c r="F494" s="330"/>
      <c r="G494" s="331"/>
      <c r="H494" s="340"/>
      <c r="I494" s="341"/>
      <c r="J494" s="341"/>
      <c r="K494" s="60"/>
    </row>
    <row r="495" spans="1:11" s="38" customFormat="1" x14ac:dyDescent="0.25">
      <c r="A495" s="336"/>
      <c r="B495" s="337"/>
      <c r="C495" s="338"/>
      <c r="D495" s="339"/>
      <c r="E495" s="330"/>
      <c r="F495" s="330"/>
      <c r="G495" s="331"/>
      <c r="H495" s="340"/>
      <c r="I495" s="341"/>
      <c r="J495" s="341"/>
      <c r="K495" s="60"/>
    </row>
    <row r="496" spans="1:11" s="38" customFormat="1" x14ac:dyDescent="0.25">
      <c r="A496" s="336"/>
      <c r="B496" s="337"/>
      <c r="C496" s="338"/>
      <c r="D496" s="339"/>
      <c r="E496" s="330"/>
      <c r="F496" s="330"/>
      <c r="G496" s="331"/>
      <c r="H496" s="340"/>
      <c r="I496" s="341"/>
      <c r="J496" s="341"/>
      <c r="K496" s="60"/>
    </row>
    <row r="497" spans="1:11" s="38" customFormat="1" x14ac:dyDescent="0.25">
      <c r="A497" s="336"/>
      <c r="B497" s="337"/>
      <c r="C497" s="338"/>
      <c r="D497" s="339"/>
      <c r="E497" s="330"/>
      <c r="F497" s="330"/>
      <c r="G497" s="331"/>
      <c r="H497" s="340"/>
      <c r="I497" s="341"/>
      <c r="J497" s="341"/>
      <c r="K497" s="60"/>
    </row>
    <row r="498" spans="1:11" s="38" customFormat="1" x14ac:dyDescent="0.25">
      <c r="A498" s="336"/>
      <c r="B498" s="337"/>
      <c r="C498" s="338"/>
      <c r="D498" s="339"/>
      <c r="E498" s="330"/>
      <c r="F498" s="330"/>
      <c r="G498" s="331"/>
      <c r="H498" s="340"/>
      <c r="I498" s="341"/>
      <c r="J498" s="341"/>
      <c r="K498" s="60"/>
    </row>
    <row r="499" spans="1:11" s="38" customFormat="1" x14ac:dyDescent="0.25">
      <c r="A499" s="336"/>
      <c r="B499" s="337"/>
      <c r="C499" s="338"/>
      <c r="D499" s="339"/>
      <c r="E499" s="330"/>
      <c r="F499" s="330"/>
      <c r="G499" s="331"/>
      <c r="H499" s="340"/>
      <c r="I499" s="341"/>
      <c r="J499" s="341"/>
      <c r="K499" s="60"/>
    </row>
    <row r="500" spans="1:11" s="38" customFormat="1" x14ac:dyDescent="0.25">
      <c r="A500" s="336"/>
      <c r="B500" s="337"/>
      <c r="C500" s="338"/>
      <c r="D500" s="339"/>
      <c r="E500" s="330"/>
      <c r="F500" s="330"/>
      <c r="G500" s="331"/>
      <c r="H500" s="340"/>
      <c r="I500" s="341"/>
      <c r="J500" s="341"/>
      <c r="K500" s="60"/>
    </row>
    <row r="501" spans="1:11" s="38" customFormat="1" x14ac:dyDescent="0.25">
      <c r="A501" s="336"/>
      <c r="B501" s="337"/>
      <c r="C501" s="338"/>
      <c r="D501" s="339"/>
      <c r="E501" s="330"/>
      <c r="F501" s="330"/>
      <c r="G501" s="331"/>
      <c r="H501" s="340"/>
      <c r="I501" s="341"/>
      <c r="J501" s="341"/>
      <c r="K501" s="60"/>
    </row>
    <row r="502" spans="1:11" s="38" customFormat="1" x14ac:dyDescent="0.25">
      <c r="A502" s="336"/>
      <c r="B502" s="337"/>
      <c r="C502" s="338"/>
      <c r="D502" s="339"/>
      <c r="E502" s="330"/>
      <c r="F502" s="330"/>
      <c r="G502" s="331"/>
      <c r="H502" s="340"/>
      <c r="I502" s="341"/>
      <c r="J502" s="341"/>
      <c r="K502" s="60"/>
    </row>
    <row r="503" spans="1:11" s="38" customFormat="1" x14ac:dyDescent="0.25">
      <c r="A503" s="336"/>
      <c r="B503" s="337"/>
      <c r="C503" s="338"/>
      <c r="D503" s="339"/>
      <c r="E503" s="330"/>
      <c r="F503" s="330"/>
      <c r="G503" s="331"/>
      <c r="H503" s="340"/>
      <c r="I503" s="341"/>
      <c r="J503" s="341"/>
      <c r="K503" s="60"/>
    </row>
    <row r="504" spans="1:11" s="38" customFormat="1" x14ac:dyDescent="0.25">
      <c r="A504" s="336"/>
      <c r="B504" s="337"/>
      <c r="C504" s="338"/>
      <c r="D504" s="339"/>
      <c r="E504" s="330"/>
      <c r="F504" s="330"/>
      <c r="G504" s="331"/>
      <c r="H504" s="340"/>
      <c r="I504" s="341"/>
      <c r="J504" s="341"/>
      <c r="K504" s="60"/>
    </row>
    <row r="505" spans="1:11" s="38" customFormat="1" x14ac:dyDescent="0.25">
      <c r="A505" s="336"/>
      <c r="B505" s="337"/>
      <c r="C505" s="338"/>
      <c r="D505" s="339"/>
      <c r="E505" s="330"/>
      <c r="F505" s="330"/>
      <c r="G505" s="331"/>
      <c r="H505" s="340"/>
      <c r="I505" s="341"/>
      <c r="J505" s="341"/>
      <c r="K505" s="60"/>
    </row>
    <row r="506" spans="1:11" s="38" customFormat="1" x14ac:dyDescent="0.25">
      <c r="A506" s="336"/>
      <c r="B506" s="337"/>
      <c r="C506" s="338"/>
      <c r="D506" s="339"/>
      <c r="E506" s="330"/>
      <c r="F506" s="330"/>
      <c r="G506" s="331"/>
      <c r="H506" s="340"/>
      <c r="I506" s="341"/>
      <c r="J506" s="341"/>
      <c r="K506" s="60"/>
    </row>
    <row r="507" spans="1:11" s="38" customFormat="1" x14ac:dyDescent="0.25">
      <c r="A507" s="336"/>
      <c r="B507" s="337"/>
      <c r="C507" s="338"/>
      <c r="D507" s="339"/>
      <c r="E507" s="330"/>
      <c r="F507" s="330"/>
      <c r="G507" s="331"/>
      <c r="H507" s="340"/>
      <c r="I507" s="341"/>
      <c r="J507" s="341"/>
      <c r="K507" s="60"/>
    </row>
    <row r="508" spans="1:11" s="38" customFormat="1" x14ac:dyDescent="0.25">
      <c r="A508" s="336"/>
      <c r="B508" s="337"/>
      <c r="C508" s="338"/>
      <c r="D508" s="339"/>
      <c r="E508" s="330"/>
      <c r="F508" s="330"/>
      <c r="G508" s="331"/>
      <c r="H508" s="340"/>
      <c r="I508" s="341"/>
      <c r="J508" s="341"/>
      <c r="K508" s="60"/>
    </row>
    <row r="509" spans="1:11" s="38" customFormat="1" x14ac:dyDescent="0.25">
      <c r="A509" s="336"/>
      <c r="B509" s="337"/>
      <c r="C509" s="338"/>
      <c r="D509" s="339"/>
      <c r="E509" s="330"/>
      <c r="F509" s="330"/>
      <c r="G509" s="331"/>
      <c r="H509" s="340"/>
      <c r="I509" s="341"/>
      <c r="J509" s="341"/>
      <c r="K509" s="60"/>
    </row>
    <row r="510" spans="1:11" s="38" customFormat="1" x14ac:dyDescent="0.25">
      <c r="A510" s="336"/>
      <c r="B510" s="337"/>
      <c r="C510" s="338"/>
      <c r="D510" s="339"/>
      <c r="E510" s="330"/>
      <c r="F510" s="330"/>
      <c r="G510" s="331"/>
      <c r="H510" s="340"/>
      <c r="I510" s="341"/>
      <c r="J510" s="341"/>
      <c r="K510" s="60"/>
    </row>
    <row r="511" spans="1:11" s="38" customFormat="1" x14ac:dyDescent="0.25">
      <c r="A511" s="336"/>
      <c r="B511" s="337"/>
      <c r="C511" s="338"/>
      <c r="D511" s="339"/>
      <c r="E511" s="330"/>
      <c r="F511" s="330"/>
      <c r="G511" s="331"/>
      <c r="H511" s="340"/>
      <c r="I511" s="341"/>
      <c r="J511" s="341"/>
      <c r="K511" s="60"/>
    </row>
    <row r="512" spans="1:11" s="38" customFormat="1" x14ac:dyDescent="0.25">
      <c r="A512" s="336"/>
      <c r="B512" s="337"/>
      <c r="C512" s="338"/>
      <c r="D512" s="339"/>
      <c r="E512" s="330"/>
      <c r="F512" s="330"/>
      <c r="G512" s="331"/>
      <c r="H512" s="340"/>
      <c r="I512" s="341"/>
      <c r="J512" s="341"/>
      <c r="K512" s="60"/>
    </row>
    <row r="513" spans="1:11" s="38" customFormat="1" x14ac:dyDescent="0.25">
      <c r="A513" s="336"/>
      <c r="B513" s="337"/>
      <c r="C513" s="338"/>
      <c r="D513" s="339"/>
      <c r="E513" s="330"/>
      <c r="F513" s="330"/>
      <c r="G513" s="331"/>
      <c r="H513" s="340"/>
      <c r="I513" s="341"/>
      <c r="J513" s="341"/>
      <c r="K513" s="60"/>
    </row>
    <row r="514" spans="1:11" s="38" customFormat="1" x14ac:dyDescent="0.25">
      <c r="A514" s="336"/>
      <c r="B514" s="337"/>
      <c r="C514" s="338"/>
      <c r="D514" s="339"/>
      <c r="E514" s="330"/>
      <c r="F514" s="330"/>
      <c r="G514" s="331"/>
      <c r="H514" s="340"/>
      <c r="I514" s="341"/>
      <c r="J514" s="341"/>
      <c r="K514" s="60"/>
    </row>
    <row r="515" spans="1:11" s="38" customFormat="1" x14ac:dyDescent="0.25">
      <c r="A515" s="336"/>
      <c r="B515" s="337"/>
      <c r="C515" s="338"/>
      <c r="D515" s="339"/>
      <c r="E515" s="330"/>
      <c r="F515" s="330"/>
      <c r="G515" s="331"/>
      <c r="H515" s="340"/>
      <c r="I515" s="341"/>
      <c r="J515" s="341"/>
      <c r="K515" s="60"/>
    </row>
    <row r="516" spans="1:11" s="38" customFormat="1" x14ac:dyDescent="0.25">
      <c r="A516" s="336"/>
      <c r="B516" s="337"/>
      <c r="C516" s="338"/>
      <c r="D516" s="339"/>
      <c r="E516" s="330"/>
      <c r="F516" s="330"/>
      <c r="G516" s="331"/>
      <c r="H516" s="340"/>
      <c r="I516" s="341"/>
      <c r="J516" s="341"/>
      <c r="K516" s="60"/>
    </row>
    <row r="517" spans="1:11" s="38" customFormat="1" x14ac:dyDescent="0.25">
      <c r="A517" s="336"/>
      <c r="B517" s="337"/>
      <c r="C517" s="338"/>
      <c r="D517" s="339"/>
      <c r="E517" s="330"/>
      <c r="F517" s="330"/>
      <c r="G517" s="331"/>
      <c r="H517" s="340"/>
      <c r="I517" s="341"/>
      <c r="J517" s="341"/>
      <c r="K517" s="60"/>
    </row>
    <row r="518" spans="1:11" s="38" customFormat="1" x14ac:dyDescent="0.25">
      <c r="A518" s="336"/>
      <c r="B518" s="337"/>
      <c r="C518" s="338"/>
      <c r="D518" s="339"/>
      <c r="E518" s="330"/>
      <c r="F518" s="330"/>
      <c r="G518" s="331"/>
      <c r="H518" s="340"/>
      <c r="I518" s="341"/>
      <c r="J518" s="341"/>
      <c r="K518" s="60"/>
    </row>
    <row r="519" spans="1:11" s="38" customFormat="1" x14ac:dyDescent="0.25">
      <c r="A519" s="336"/>
      <c r="B519" s="337"/>
      <c r="C519" s="338"/>
      <c r="D519" s="339"/>
      <c r="E519" s="330"/>
      <c r="F519" s="330"/>
      <c r="G519" s="331"/>
      <c r="H519" s="340"/>
      <c r="I519" s="341"/>
      <c r="J519" s="341"/>
      <c r="K519" s="60"/>
    </row>
    <row r="520" spans="1:11" s="38" customFormat="1" x14ac:dyDescent="0.25">
      <c r="A520" s="336"/>
      <c r="B520" s="337"/>
      <c r="C520" s="338"/>
      <c r="D520" s="339"/>
      <c r="E520" s="330"/>
      <c r="F520" s="330"/>
      <c r="G520" s="331"/>
      <c r="H520" s="340"/>
      <c r="I520" s="341"/>
      <c r="J520" s="341"/>
      <c r="K520" s="60"/>
    </row>
    <row r="521" spans="1:11" s="38" customFormat="1" x14ac:dyDescent="0.25">
      <c r="A521" s="336"/>
      <c r="B521" s="337"/>
      <c r="C521" s="338"/>
      <c r="D521" s="339"/>
      <c r="E521" s="330"/>
      <c r="F521" s="330"/>
      <c r="G521" s="331"/>
      <c r="H521" s="340"/>
      <c r="I521" s="341"/>
      <c r="J521" s="341"/>
      <c r="K521" s="60"/>
    </row>
    <row r="522" spans="1:11" s="38" customFormat="1" x14ac:dyDescent="0.25">
      <c r="A522" s="336"/>
      <c r="B522" s="337"/>
      <c r="C522" s="338"/>
      <c r="D522" s="339"/>
      <c r="E522" s="330"/>
      <c r="F522" s="330"/>
      <c r="G522" s="331"/>
      <c r="H522" s="340"/>
      <c r="I522" s="341"/>
      <c r="J522" s="341"/>
      <c r="K522" s="60"/>
    </row>
    <row r="523" spans="1:11" s="38" customFormat="1" x14ac:dyDescent="0.25">
      <c r="A523" s="336"/>
      <c r="B523" s="337"/>
      <c r="C523" s="338"/>
      <c r="D523" s="339"/>
      <c r="E523" s="330"/>
      <c r="F523" s="330"/>
      <c r="G523" s="331"/>
      <c r="H523" s="340"/>
      <c r="I523" s="341"/>
      <c r="J523" s="341"/>
      <c r="K523" s="60"/>
    </row>
    <row r="524" spans="1:11" s="38" customFormat="1" x14ac:dyDescent="0.25">
      <c r="A524" s="336"/>
      <c r="B524" s="337"/>
      <c r="C524" s="338"/>
      <c r="D524" s="339"/>
      <c r="E524" s="330"/>
      <c r="F524" s="330"/>
      <c r="G524" s="331"/>
      <c r="H524" s="340"/>
      <c r="I524" s="341"/>
      <c r="J524" s="341"/>
      <c r="K524" s="60"/>
    </row>
    <row r="525" spans="1:11" s="38" customFormat="1" x14ac:dyDescent="0.25">
      <c r="A525" s="336"/>
      <c r="B525" s="337"/>
      <c r="C525" s="338"/>
      <c r="D525" s="339"/>
      <c r="E525" s="330"/>
      <c r="F525" s="330"/>
      <c r="G525" s="331"/>
      <c r="H525" s="340"/>
      <c r="I525" s="341"/>
      <c r="J525" s="341"/>
      <c r="K525" s="60"/>
    </row>
    <row r="526" spans="1:11" s="38" customFormat="1" x14ac:dyDescent="0.25">
      <c r="A526" s="336"/>
      <c r="B526" s="337"/>
      <c r="C526" s="338"/>
      <c r="D526" s="339"/>
      <c r="E526" s="330"/>
      <c r="F526" s="330"/>
      <c r="G526" s="331"/>
      <c r="H526" s="340"/>
      <c r="I526" s="341"/>
      <c r="J526" s="341"/>
      <c r="K526" s="60"/>
    </row>
    <row r="527" spans="1:11" s="38" customFormat="1" x14ac:dyDescent="0.25">
      <c r="A527" s="336"/>
      <c r="B527" s="337"/>
      <c r="C527" s="338"/>
      <c r="D527" s="339"/>
      <c r="E527" s="330"/>
      <c r="F527" s="330"/>
      <c r="G527" s="331"/>
      <c r="H527" s="340"/>
      <c r="I527" s="341"/>
      <c r="J527" s="341"/>
      <c r="K527" s="60"/>
    </row>
    <row r="528" spans="1:11" s="38" customFormat="1" x14ac:dyDescent="0.25">
      <c r="A528" s="336"/>
      <c r="B528" s="337"/>
      <c r="C528" s="338"/>
      <c r="D528" s="339"/>
      <c r="E528" s="330"/>
      <c r="F528" s="330"/>
      <c r="G528" s="331"/>
      <c r="H528" s="340"/>
      <c r="I528" s="341"/>
      <c r="J528" s="341"/>
      <c r="K528" s="60"/>
    </row>
    <row r="529" spans="1:11" s="38" customFormat="1" x14ac:dyDescent="0.25">
      <c r="A529" s="336"/>
      <c r="B529" s="337"/>
      <c r="C529" s="338"/>
      <c r="D529" s="339"/>
      <c r="E529" s="330"/>
      <c r="F529" s="330"/>
      <c r="G529" s="331"/>
      <c r="H529" s="340"/>
      <c r="I529" s="341"/>
      <c r="J529" s="341"/>
      <c r="K529" s="60"/>
    </row>
    <row r="530" spans="1:11" s="38" customFormat="1" x14ac:dyDescent="0.25">
      <c r="A530" s="336"/>
      <c r="B530" s="337"/>
      <c r="C530" s="338"/>
      <c r="D530" s="339"/>
      <c r="E530" s="330"/>
      <c r="F530" s="330"/>
      <c r="G530" s="331"/>
      <c r="H530" s="340"/>
      <c r="I530" s="341"/>
      <c r="J530" s="341"/>
      <c r="K530" s="60"/>
    </row>
    <row r="531" spans="1:11" s="38" customFormat="1" x14ac:dyDescent="0.25">
      <c r="A531" s="336"/>
      <c r="B531" s="337"/>
      <c r="C531" s="338"/>
      <c r="D531" s="339"/>
      <c r="E531" s="330"/>
      <c r="F531" s="330"/>
      <c r="G531" s="331"/>
      <c r="H531" s="340"/>
      <c r="I531" s="341"/>
      <c r="J531" s="341"/>
      <c r="K531" s="60"/>
    </row>
    <row r="532" spans="1:11" s="38" customFormat="1" x14ac:dyDescent="0.25">
      <c r="A532" s="336"/>
      <c r="B532" s="337"/>
      <c r="C532" s="338"/>
      <c r="D532" s="339"/>
      <c r="E532" s="330"/>
      <c r="F532" s="330"/>
      <c r="G532" s="331"/>
      <c r="H532" s="340"/>
      <c r="I532" s="341"/>
      <c r="J532" s="341"/>
      <c r="K532" s="60"/>
    </row>
    <row r="533" spans="1:11" s="38" customFormat="1" x14ac:dyDescent="0.25">
      <c r="A533" s="336"/>
      <c r="B533" s="337"/>
      <c r="C533" s="338"/>
      <c r="D533" s="339"/>
      <c r="E533" s="330"/>
      <c r="F533" s="330"/>
      <c r="G533" s="331"/>
      <c r="H533" s="340"/>
      <c r="I533" s="341"/>
      <c r="J533" s="341"/>
      <c r="K533" s="60"/>
    </row>
    <row r="534" spans="1:11" s="38" customFormat="1" x14ac:dyDescent="0.25">
      <c r="A534" s="336"/>
      <c r="B534" s="337"/>
      <c r="C534" s="338"/>
      <c r="D534" s="339"/>
      <c r="E534" s="330"/>
      <c r="F534" s="330"/>
      <c r="G534" s="331"/>
      <c r="H534" s="340"/>
      <c r="I534" s="341"/>
      <c r="J534" s="341"/>
      <c r="K534" s="60"/>
    </row>
    <row r="535" spans="1:11" s="38" customFormat="1" x14ac:dyDescent="0.25">
      <c r="A535" s="336"/>
      <c r="B535" s="337"/>
      <c r="C535" s="338"/>
      <c r="D535" s="339"/>
      <c r="E535" s="330"/>
      <c r="F535" s="330"/>
      <c r="G535" s="331"/>
      <c r="H535" s="340"/>
      <c r="I535" s="341"/>
      <c r="J535" s="341"/>
      <c r="K535" s="60"/>
    </row>
    <row r="536" spans="1:11" s="38" customFormat="1" x14ac:dyDescent="0.25">
      <c r="A536" s="336"/>
      <c r="B536" s="337"/>
      <c r="C536" s="338"/>
      <c r="D536" s="339"/>
      <c r="E536" s="330"/>
      <c r="F536" s="330"/>
      <c r="G536" s="331"/>
      <c r="H536" s="340"/>
      <c r="I536" s="341"/>
      <c r="J536" s="341"/>
      <c r="K536" s="60"/>
    </row>
    <row r="537" spans="1:11" s="38" customFormat="1" x14ac:dyDescent="0.25">
      <c r="A537" s="336"/>
      <c r="B537" s="337"/>
      <c r="C537" s="338"/>
      <c r="D537" s="339"/>
      <c r="E537" s="330"/>
      <c r="F537" s="330"/>
      <c r="G537" s="331"/>
      <c r="H537" s="340"/>
      <c r="I537" s="341"/>
      <c r="J537" s="341"/>
      <c r="K537" s="60"/>
    </row>
    <row r="538" spans="1:11" s="38" customFormat="1" x14ac:dyDescent="0.25">
      <c r="A538" s="336"/>
      <c r="B538" s="337"/>
      <c r="C538" s="338"/>
      <c r="D538" s="339"/>
      <c r="E538" s="330"/>
      <c r="F538" s="330"/>
      <c r="G538" s="331"/>
      <c r="H538" s="340"/>
      <c r="I538" s="341"/>
      <c r="J538" s="341"/>
      <c r="K538" s="60"/>
    </row>
    <row r="539" spans="1:11" s="38" customFormat="1" x14ac:dyDescent="0.25">
      <c r="A539" s="336"/>
      <c r="B539" s="337"/>
      <c r="C539" s="338"/>
      <c r="D539" s="339"/>
      <c r="E539" s="330"/>
      <c r="F539" s="330"/>
      <c r="G539" s="331"/>
      <c r="H539" s="340"/>
      <c r="I539" s="341"/>
      <c r="J539" s="341"/>
      <c r="K539" s="60"/>
    </row>
    <row r="540" spans="1:11" s="38" customFormat="1" x14ac:dyDescent="0.25">
      <c r="A540" s="336"/>
      <c r="B540" s="337"/>
      <c r="C540" s="338"/>
      <c r="D540" s="339"/>
      <c r="E540" s="330"/>
      <c r="F540" s="330"/>
      <c r="G540" s="331"/>
      <c r="H540" s="340"/>
      <c r="I540" s="341"/>
      <c r="J540" s="341"/>
      <c r="K540" s="60"/>
    </row>
    <row r="541" spans="1:11" s="38" customFormat="1" x14ac:dyDescent="0.25">
      <c r="A541" s="336"/>
      <c r="B541" s="337"/>
      <c r="C541" s="338"/>
      <c r="D541" s="339"/>
      <c r="E541" s="330"/>
      <c r="F541" s="330"/>
      <c r="G541" s="331"/>
      <c r="H541" s="340"/>
      <c r="I541" s="341"/>
      <c r="J541" s="341"/>
      <c r="K541" s="60"/>
    </row>
    <row r="542" spans="1:11" s="38" customFormat="1" x14ac:dyDescent="0.25">
      <c r="A542" s="336"/>
      <c r="B542" s="337"/>
      <c r="C542" s="338"/>
      <c r="D542" s="339"/>
      <c r="E542" s="330"/>
      <c r="F542" s="330"/>
      <c r="G542" s="331"/>
      <c r="H542" s="340"/>
      <c r="I542" s="341"/>
      <c r="J542" s="341"/>
      <c r="K542" s="60"/>
    </row>
    <row r="543" spans="1:11" s="38" customFormat="1" x14ac:dyDescent="0.25">
      <c r="A543" s="336"/>
      <c r="B543" s="337"/>
      <c r="C543" s="338"/>
      <c r="D543" s="339"/>
      <c r="E543" s="330"/>
      <c r="F543" s="330"/>
      <c r="G543" s="331"/>
      <c r="H543" s="340"/>
      <c r="I543" s="341"/>
      <c r="J543" s="341"/>
      <c r="K543" s="60"/>
    </row>
    <row r="544" spans="1:11" s="38" customFormat="1" x14ac:dyDescent="0.25">
      <c r="A544" s="336"/>
      <c r="B544" s="337"/>
      <c r="C544" s="338"/>
      <c r="D544" s="339"/>
      <c r="E544" s="330"/>
      <c r="F544" s="330"/>
      <c r="G544" s="331"/>
      <c r="H544" s="340"/>
      <c r="I544" s="341"/>
      <c r="J544" s="341"/>
      <c r="K544" s="60"/>
    </row>
    <row r="545" spans="1:11" s="38" customFormat="1" x14ac:dyDescent="0.25">
      <c r="A545" s="336"/>
      <c r="B545" s="337"/>
      <c r="C545" s="338"/>
      <c r="D545" s="339"/>
      <c r="E545" s="330"/>
      <c r="F545" s="330"/>
      <c r="G545" s="331"/>
      <c r="H545" s="340"/>
      <c r="I545" s="341"/>
      <c r="J545" s="341"/>
      <c r="K545" s="60"/>
    </row>
    <row r="546" spans="1:11" s="38" customFormat="1" x14ac:dyDescent="0.25">
      <c r="A546" s="336"/>
      <c r="B546" s="337"/>
      <c r="C546" s="338"/>
      <c r="D546" s="339"/>
      <c r="E546" s="330"/>
      <c r="F546" s="330"/>
      <c r="G546" s="331"/>
      <c r="H546" s="340"/>
      <c r="I546" s="341"/>
      <c r="J546" s="341"/>
      <c r="K546" s="60"/>
    </row>
    <row r="547" spans="1:11" s="38" customFormat="1" x14ac:dyDescent="0.25">
      <c r="A547" s="336"/>
      <c r="B547" s="337"/>
      <c r="C547" s="338"/>
      <c r="D547" s="339"/>
      <c r="E547" s="330"/>
      <c r="F547" s="330"/>
      <c r="G547" s="331"/>
      <c r="H547" s="340"/>
      <c r="I547" s="341"/>
      <c r="J547" s="341"/>
      <c r="K547" s="60"/>
    </row>
    <row r="548" spans="1:11" s="38" customFormat="1" x14ac:dyDescent="0.25">
      <c r="A548" s="336"/>
      <c r="B548" s="337"/>
      <c r="C548" s="338"/>
      <c r="D548" s="339"/>
      <c r="E548" s="330"/>
      <c r="F548" s="330"/>
      <c r="G548" s="331"/>
      <c r="H548" s="340"/>
      <c r="I548" s="341"/>
      <c r="J548" s="341"/>
      <c r="K548" s="60"/>
    </row>
    <row r="549" spans="1:11" s="38" customFormat="1" x14ac:dyDescent="0.25">
      <c r="A549" s="336"/>
      <c r="B549" s="337"/>
      <c r="C549" s="338"/>
      <c r="D549" s="339"/>
      <c r="E549" s="330"/>
      <c r="F549" s="330"/>
      <c r="G549" s="331"/>
      <c r="H549" s="340"/>
      <c r="I549" s="341"/>
      <c r="J549" s="341"/>
      <c r="K549" s="60"/>
    </row>
    <row r="550" spans="1:11" s="38" customFormat="1" x14ac:dyDescent="0.25">
      <c r="A550" s="336"/>
      <c r="B550" s="337"/>
      <c r="C550" s="338"/>
      <c r="D550" s="339"/>
      <c r="E550" s="330"/>
      <c r="F550" s="330"/>
      <c r="G550" s="331"/>
      <c r="H550" s="340"/>
      <c r="I550" s="341"/>
      <c r="J550" s="341"/>
      <c r="K550" s="60"/>
    </row>
    <row r="551" spans="1:11" s="38" customFormat="1" x14ac:dyDescent="0.25">
      <c r="A551" s="336"/>
      <c r="B551" s="337"/>
      <c r="C551" s="338"/>
      <c r="D551" s="339"/>
      <c r="E551" s="330"/>
      <c r="F551" s="330"/>
      <c r="G551" s="331"/>
      <c r="H551" s="340"/>
      <c r="I551" s="341"/>
      <c r="J551" s="341"/>
      <c r="K551" s="60"/>
    </row>
    <row r="552" spans="1:11" s="38" customFormat="1" x14ac:dyDescent="0.25">
      <c r="A552" s="336"/>
      <c r="B552" s="337"/>
      <c r="C552" s="338"/>
      <c r="D552" s="339"/>
      <c r="E552" s="330"/>
      <c r="F552" s="330"/>
      <c r="G552" s="331"/>
      <c r="H552" s="340"/>
      <c r="I552" s="341"/>
      <c r="J552" s="341"/>
      <c r="K552" s="60"/>
    </row>
    <row r="553" spans="1:11" s="38" customFormat="1" x14ac:dyDescent="0.25">
      <c r="A553" s="336"/>
      <c r="B553" s="337"/>
      <c r="C553" s="338"/>
      <c r="D553" s="339"/>
      <c r="E553" s="330"/>
      <c r="F553" s="330"/>
      <c r="G553" s="331"/>
      <c r="H553" s="340"/>
      <c r="I553" s="341"/>
      <c r="J553" s="341"/>
      <c r="K553" s="60"/>
    </row>
    <row r="554" spans="1:11" s="38" customFormat="1" x14ac:dyDescent="0.25">
      <c r="A554" s="336"/>
      <c r="B554" s="337"/>
      <c r="C554" s="338"/>
      <c r="D554" s="339"/>
      <c r="E554" s="330"/>
      <c r="F554" s="330"/>
      <c r="G554" s="331"/>
      <c r="H554" s="340"/>
      <c r="I554" s="341"/>
      <c r="J554" s="341"/>
      <c r="K554" s="60"/>
    </row>
    <row r="555" spans="1:11" s="38" customFormat="1" x14ac:dyDescent="0.25">
      <c r="A555" s="336"/>
      <c r="B555" s="337"/>
      <c r="C555" s="338"/>
      <c r="D555" s="339"/>
      <c r="E555" s="330"/>
      <c r="F555" s="330"/>
      <c r="G555" s="331"/>
      <c r="H555" s="340"/>
      <c r="I555" s="341"/>
      <c r="J555" s="341"/>
      <c r="K555" s="60"/>
    </row>
    <row r="556" spans="1:11" s="38" customFormat="1" x14ac:dyDescent="0.25">
      <c r="A556" s="336"/>
      <c r="B556" s="337"/>
      <c r="C556" s="338"/>
      <c r="D556" s="339"/>
      <c r="E556" s="330"/>
      <c r="F556" s="330"/>
      <c r="G556" s="331"/>
      <c r="H556" s="340"/>
      <c r="I556" s="341"/>
      <c r="J556" s="341"/>
      <c r="K556" s="60"/>
    </row>
    <row r="557" spans="1:11" s="38" customFormat="1" x14ac:dyDescent="0.25">
      <c r="A557" s="336"/>
      <c r="B557" s="337"/>
      <c r="C557" s="338"/>
      <c r="D557" s="339"/>
      <c r="E557" s="330"/>
      <c r="F557" s="330"/>
      <c r="G557" s="331"/>
      <c r="H557" s="340"/>
      <c r="I557" s="341"/>
      <c r="J557" s="341"/>
      <c r="K557" s="60"/>
    </row>
    <row r="558" spans="1:11" s="38" customFormat="1" x14ac:dyDescent="0.25">
      <c r="A558" s="336"/>
      <c r="B558" s="337"/>
      <c r="C558" s="338"/>
      <c r="D558" s="339"/>
      <c r="E558" s="330"/>
      <c r="F558" s="330"/>
      <c r="G558" s="331"/>
      <c r="H558" s="340"/>
      <c r="I558" s="341"/>
      <c r="J558" s="341"/>
      <c r="K558" s="60"/>
    </row>
    <row r="559" spans="1:11" s="38" customFormat="1" x14ac:dyDescent="0.25">
      <c r="A559" s="78"/>
      <c r="B559" s="337"/>
      <c r="C559" s="342"/>
      <c r="D559" s="329"/>
      <c r="E559" s="330"/>
      <c r="F559" s="330"/>
      <c r="G559" s="331"/>
      <c r="H559" s="340"/>
      <c r="I559" s="341"/>
      <c r="J559" s="341"/>
      <c r="K559" s="60"/>
    </row>
    <row r="560" spans="1:11" s="38" customFormat="1" x14ac:dyDescent="0.25">
      <c r="A560" s="78"/>
      <c r="B560" s="337"/>
      <c r="C560" s="342"/>
      <c r="D560" s="329"/>
      <c r="E560" s="330"/>
      <c r="F560" s="330"/>
      <c r="G560" s="331"/>
      <c r="H560" s="340"/>
      <c r="I560" s="341"/>
      <c r="J560" s="341"/>
      <c r="K560" s="60"/>
    </row>
    <row r="561" spans="1:11" s="38" customFormat="1" x14ac:dyDescent="0.25">
      <c r="A561" s="78"/>
      <c r="B561" s="337"/>
      <c r="C561" s="342"/>
      <c r="D561" s="329"/>
      <c r="E561" s="330"/>
      <c r="F561" s="330"/>
      <c r="G561" s="331"/>
      <c r="H561" s="340"/>
      <c r="I561" s="341"/>
      <c r="J561" s="341"/>
      <c r="K561" s="60"/>
    </row>
    <row r="562" spans="1:11" s="38" customFormat="1" x14ac:dyDescent="0.25">
      <c r="A562" s="78"/>
      <c r="B562" s="337"/>
      <c r="C562" s="342"/>
      <c r="D562" s="329"/>
      <c r="E562" s="330"/>
      <c r="F562" s="330"/>
      <c r="G562" s="331"/>
      <c r="H562" s="340"/>
      <c r="I562" s="341"/>
      <c r="J562" s="341"/>
      <c r="K562" s="60"/>
    </row>
    <row r="563" spans="1:11" s="38" customFormat="1" x14ac:dyDescent="0.25">
      <c r="A563" s="78"/>
      <c r="B563" s="337"/>
      <c r="C563" s="342"/>
      <c r="D563" s="329"/>
      <c r="E563" s="330"/>
      <c r="F563" s="330"/>
      <c r="G563" s="331"/>
      <c r="H563" s="340"/>
      <c r="I563" s="341"/>
      <c r="J563" s="341"/>
      <c r="K563" s="60"/>
    </row>
    <row r="564" spans="1:11" s="38" customFormat="1" x14ac:dyDescent="0.25">
      <c r="A564" s="78"/>
      <c r="B564" s="337"/>
      <c r="C564" s="342"/>
      <c r="D564" s="329"/>
      <c r="E564" s="330"/>
      <c r="F564" s="330"/>
      <c r="G564" s="331"/>
      <c r="H564" s="340"/>
      <c r="I564" s="341"/>
      <c r="J564" s="341"/>
      <c r="K564" s="60"/>
    </row>
    <row r="565" spans="1:11" s="38" customFormat="1" x14ac:dyDescent="0.25">
      <c r="A565" s="78"/>
      <c r="B565" s="337"/>
      <c r="C565" s="342"/>
      <c r="D565" s="329"/>
      <c r="E565" s="330"/>
      <c r="F565" s="330"/>
      <c r="G565" s="331"/>
      <c r="H565" s="340"/>
      <c r="I565" s="341"/>
      <c r="J565" s="341"/>
      <c r="K565" s="60"/>
    </row>
    <row r="566" spans="1:11" s="38" customFormat="1" x14ac:dyDescent="0.25">
      <c r="A566" s="78"/>
      <c r="B566" s="337"/>
      <c r="C566" s="342"/>
      <c r="D566" s="329"/>
      <c r="E566" s="330"/>
      <c r="F566" s="330"/>
      <c r="G566" s="331"/>
      <c r="H566" s="340"/>
      <c r="I566" s="341"/>
      <c r="J566" s="341"/>
      <c r="K566" s="60"/>
    </row>
    <row r="567" spans="1:11" s="38" customFormat="1" x14ac:dyDescent="0.25">
      <c r="A567" s="78"/>
      <c r="B567" s="337"/>
      <c r="C567" s="342"/>
      <c r="D567" s="329"/>
      <c r="E567" s="330"/>
      <c r="F567" s="330"/>
      <c r="G567" s="331"/>
      <c r="H567" s="340"/>
      <c r="I567" s="341"/>
      <c r="J567" s="341"/>
      <c r="K567" s="60"/>
    </row>
    <row r="568" spans="1:11" s="38" customFormat="1" x14ac:dyDescent="0.25">
      <c r="A568" s="78"/>
      <c r="B568" s="337"/>
      <c r="C568" s="342"/>
      <c r="D568" s="329"/>
      <c r="E568" s="330"/>
      <c r="F568" s="330"/>
      <c r="G568" s="331"/>
      <c r="H568" s="340"/>
      <c r="I568" s="341"/>
      <c r="J568" s="341"/>
      <c r="K568" s="60"/>
    </row>
    <row r="569" spans="1:11" s="38" customFormat="1" x14ac:dyDescent="0.25">
      <c r="A569" s="78"/>
      <c r="B569" s="337"/>
      <c r="C569" s="342"/>
      <c r="D569" s="329"/>
      <c r="E569" s="330"/>
      <c r="F569" s="330"/>
      <c r="G569" s="331"/>
      <c r="H569" s="340"/>
      <c r="I569" s="341"/>
      <c r="J569" s="341"/>
      <c r="K569" s="60"/>
    </row>
    <row r="570" spans="1:11" s="38" customFormat="1" x14ac:dyDescent="0.25">
      <c r="A570" s="78"/>
      <c r="B570" s="337"/>
      <c r="C570" s="342"/>
      <c r="D570" s="329"/>
      <c r="E570" s="330"/>
      <c r="F570" s="330"/>
      <c r="G570" s="331"/>
      <c r="H570" s="340"/>
      <c r="I570" s="341"/>
      <c r="J570" s="341"/>
      <c r="K570" s="60"/>
    </row>
    <row r="571" spans="1:11" s="38" customFormat="1" x14ac:dyDescent="0.25">
      <c r="A571" s="78"/>
      <c r="B571" s="337"/>
      <c r="C571" s="342"/>
      <c r="D571" s="329"/>
      <c r="E571" s="330"/>
      <c r="F571" s="330"/>
      <c r="G571" s="331"/>
      <c r="H571" s="340"/>
      <c r="I571" s="341"/>
      <c r="J571" s="341"/>
      <c r="K571" s="60"/>
    </row>
    <row r="572" spans="1:11" s="38" customFormat="1" x14ac:dyDescent="0.25">
      <c r="A572" s="78"/>
      <c r="B572" s="337"/>
      <c r="C572" s="342"/>
      <c r="D572" s="329"/>
      <c r="E572" s="330"/>
      <c r="F572" s="330"/>
      <c r="G572" s="331"/>
      <c r="H572" s="340"/>
      <c r="I572" s="341"/>
      <c r="J572" s="341"/>
      <c r="K572" s="60"/>
    </row>
    <row r="573" spans="1:11" s="38" customFormat="1" x14ac:dyDescent="0.25">
      <c r="A573" s="78"/>
      <c r="B573" s="337"/>
      <c r="C573" s="342"/>
      <c r="D573" s="329"/>
      <c r="E573" s="330"/>
      <c r="F573" s="330"/>
      <c r="G573" s="331"/>
      <c r="H573" s="340"/>
      <c r="I573" s="341"/>
      <c r="J573" s="341"/>
      <c r="K573" s="60"/>
    </row>
    <row r="574" spans="1:11" s="38" customFormat="1" x14ac:dyDescent="0.25">
      <c r="A574" s="78"/>
      <c r="B574" s="337"/>
      <c r="C574" s="342"/>
      <c r="D574" s="329"/>
      <c r="E574" s="330"/>
      <c r="F574" s="330"/>
      <c r="G574" s="331"/>
      <c r="H574" s="340"/>
      <c r="I574" s="341"/>
      <c r="J574" s="341"/>
      <c r="K574" s="60"/>
    </row>
    <row r="575" spans="1:11" s="38" customFormat="1" x14ac:dyDescent="0.25">
      <c r="A575" s="78"/>
      <c r="B575" s="337"/>
      <c r="C575" s="342"/>
      <c r="D575" s="329"/>
      <c r="E575" s="330"/>
      <c r="F575" s="330"/>
      <c r="G575" s="331"/>
      <c r="H575" s="340"/>
      <c r="I575" s="341"/>
      <c r="J575" s="341"/>
      <c r="K575" s="60"/>
    </row>
    <row r="576" spans="1:11" s="38" customFormat="1" x14ac:dyDescent="0.25">
      <c r="A576" s="78"/>
      <c r="B576" s="337"/>
      <c r="C576" s="342"/>
      <c r="D576" s="329"/>
      <c r="E576" s="330"/>
      <c r="F576" s="330"/>
      <c r="G576" s="331"/>
      <c r="H576" s="340"/>
      <c r="I576" s="341"/>
      <c r="J576" s="341"/>
      <c r="K576" s="60"/>
    </row>
    <row r="577" spans="1:11" s="38" customFormat="1" x14ac:dyDescent="0.25">
      <c r="A577" s="78"/>
      <c r="B577" s="337"/>
      <c r="C577" s="342"/>
      <c r="D577" s="329"/>
      <c r="E577" s="330"/>
      <c r="F577" s="330"/>
      <c r="G577" s="331"/>
      <c r="H577" s="340"/>
      <c r="I577" s="341"/>
      <c r="J577" s="341"/>
      <c r="K577" s="60"/>
    </row>
    <row r="578" spans="1:11" s="38" customFormat="1" x14ac:dyDescent="0.25">
      <c r="A578" s="78"/>
      <c r="B578" s="337"/>
      <c r="C578" s="342"/>
      <c r="D578" s="329"/>
      <c r="E578" s="330"/>
      <c r="F578" s="330"/>
      <c r="G578" s="331"/>
      <c r="H578" s="340"/>
      <c r="I578" s="341"/>
      <c r="J578" s="341"/>
      <c r="K578" s="60"/>
    </row>
    <row r="579" spans="1:11" s="38" customFormat="1" x14ac:dyDescent="0.25">
      <c r="A579" s="78"/>
      <c r="B579" s="337"/>
      <c r="C579" s="342"/>
      <c r="D579" s="329"/>
      <c r="E579" s="330"/>
      <c r="F579" s="330"/>
      <c r="G579" s="331"/>
      <c r="H579" s="340"/>
      <c r="I579" s="341"/>
      <c r="J579" s="341"/>
      <c r="K579" s="60"/>
    </row>
    <row r="580" spans="1:11" s="38" customFormat="1" x14ac:dyDescent="0.25">
      <c r="A580" s="78"/>
      <c r="B580" s="337"/>
      <c r="C580" s="342"/>
      <c r="D580" s="329"/>
      <c r="E580" s="330"/>
      <c r="F580" s="330"/>
      <c r="G580" s="331"/>
      <c r="H580" s="340"/>
      <c r="I580" s="341"/>
      <c r="J580" s="341"/>
      <c r="K580" s="60"/>
    </row>
    <row r="581" spans="1:11" s="38" customFormat="1" x14ac:dyDescent="0.25">
      <c r="A581" s="78"/>
      <c r="B581" s="337"/>
      <c r="C581" s="342"/>
      <c r="D581" s="329"/>
      <c r="E581" s="330"/>
      <c r="F581" s="330"/>
      <c r="G581" s="331"/>
      <c r="H581" s="340"/>
      <c r="I581" s="341"/>
      <c r="J581" s="341"/>
      <c r="K581" s="60"/>
    </row>
    <row r="582" spans="1:11" s="38" customFormat="1" x14ac:dyDescent="0.25">
      <c r="A582" s="78"/>
      <c r="B582" s="337"/>
      <c r="C582" s="342"/>
      <c r="D582" s="329"/>
      <c r="E582" s="330"/>
      <c r="F582" s="330"/>
      <c r="G582" s="331"/>
      <c r="H582" s="340"/>
      <c r="I582" s="341"/>
      <c r="J582" s="341"/>
      <c r="K582" s="60"/>
    </row>
    <row r="583" spans="1:11" s="38" customFormat="1" x14ac:dyDescent="0.25">
      <c r="A583" s="78"/>
      <c r="B583" s="337"/>
      <c r="C583" s="342"/>
      <c r="D583" s="329"/>
      <c r="E583" s="330"/>
      <c r="F583" s="330"/>
      <c r="G583" s="331"/>
      <c r="H583" s="340"/>
      <c r="I583" s="341"/>
      <c r="J583" s="341"/>
      <c r="K583" s="60"/>
    </row>
    <row r="584" spans="1:11" s="38" customFormat="1" x14ac:dyDescent="0.25">
      <c r="A584" s="78"/>
      <c r="B584" s="337"/>
      <c r="C584" s="342"/>
      <c r="D584" s="329"/>
      <c r="E584" s="330"/>
      <c r="F584" s="330"/>
      <c r="G584" s="331"/>
      <c r="H584" s="340"/>
      <c r="I584" s="341"/>
      <c r="J584" s="341"/>
      <c r="K584" s="60"/>
    </row>
    <row r="585" spans="1:11" s="38" customFormat="1" x14ac:dyDescent="0.25">
      <c r="A585" s="78"/>
      <c r="B585" s="337"/>
      <c r="C585" s="342"/>
      <c r="D585" s="329"/>
      <c r="E585" s="330"/>
      <c r="F585" s="330"/>
      <c r="G585" s="331"/>
      <c r="H585" s="340"/>
      <c r="I585" s="341"/>
      <c r="J585" s="341"/>
      <c r="K585" s="60"/>
    </row>
    <row r="586" spans="1:11" s="38" customFormat="1" x14ac:dyDescent="0.25">
      <c r="A586" s="78"/>
      <c r="B586" s="337"/>
      <c r="C586" s="342"/>
      <c r="D586" s="329"/>
      <c r="E586" s="330"/>
      <c r="F586" s="330"/>
      <c r="G586" s="331"/>
      <c r="H586" s="340"/>
      <c r="I586" s="341"/>
      <c r="J586" s="341"/>
      <c r="K586" s="60"/>
    </row>
    <row r="587" spans="1:11" s="38" customFormat="1" x14ac:dyDescent="0.25">
      <c r="A587" s="78"/>
      <c r="B587" s="337"/>
      <c r="C587" s="342"/>
      <c r="D587" s="329"/>
      <c r="E587" s="330"/>
      <c r="F587" s="330"/>
      <c r="G587" s="331"/>
      <c r="H587" s="340"/>
      <c r="I587" s="341"/>
      <c r="J587" s="341"/>
      <c r="K587" s="60"/>
    </row>
    <row r="588" spans="1:11" s="38" customFormat="1" x14ac:dyDescent="0.25">
      <c r="A588" s="78"/>
      <c r="B588" s="337"/>
      <c r="C588" s="342"/>
      <c r="D588" s="329"/>
      <c r="E588" s="330"/>
      <c r="F588" s="330"/>
      <c r="G588" s="331"/>
      <c r="H588" s="340"/>
      <c r="I588" s="341"/>
      <c r="J588" s="341"/>
      <c r="K588" s="60"/>
    </row>
    <row r="589" spans="1:11" s="38" customFormat="1" x14ac:dyDescent="0.25">
      <c r="A589" s="78"/>
      <c r="B589" s="337"/>
      <c r="C589" s="342"/>
      <c r="D589" s="329"/>
      <c r="E589" s="330"/>
      <c r="F589" s="330"/>
      <c r="G589" s="331"/>
      <c r="H589" s="340"/>
      <c r="I589" s="341"/>
      <c r="J589" s="341"/>
      <c r="K589" s="60"/>
    </row>
    <row r="590" spans="1:11" s="38" customFormat="1" x14ac:dyDescent="0.25">
      <c r="A590" s="78"/>
      <c r="B590" s="337"/>
      <c r="C590" s="342"/>
      <c r="D590" s="329"/>
      <c r="E590" s="330"/>
      <c r="F590" s="330"/>
      <c r="G590" s="331"/>
      <c r="H590" s="340"/>
      <c r="I590" s="341"/>
      <c r="J590" s="341"/>
      <c r="K590" s="60"/>
    </row>
    <row r="591" spans="1:11" s="38" customFormat="1" x14ac:dyDescent="0.25">
      <c r="A591" s="78"/>
      <c r="B591" s="337"/>
      <c r="C591" s="342"/>
      <c r="D591" s="329"/>
      <c r="E591" s="330"/>
      <c r="F591" s="330"/>
      <c r="G591" s="331"/>
      <c r="H591" s="340"/>
      <c r="I591" s="341"/>
      <c r="J591" s="341"/>
      <c r="K591" s="60"/>
    </row>
    <row r="592" spans="1:11" s="38" customFormat="1" x14ac:dyDescent="0.25">
      <c r="A592" s="78"/>
      <c r="B592" s="337"/>
      <c r="C592" s="342"/>
      <c r="D592" s="329"/>
      <c r="E592" s="330"/>
      <c r="F592" s="330"/>
      <c r="G592" s="331"/>
      <c r="H592" s="340"/>
      <c r="I592" s="341"/>
      <c r="J592" s="341"/>
      <c r="K592" s="60"/>
    </row>
    <row r="593" spans="1:11" s="38" customFormat="1" x14ac:dyDescent="0.25">
      <c r="A593" s="78"/>
      <c r="B593" s="337"/>
      <c r="C593" s="342"/>
      <c r="D593" s="329"/>
      <c r="E593" s="330"/>
      <c r="F593" s="330"/>
      <c r="G593" s="331"/>
      <c r="H593" s="340"/>
      <c r="I593" s="341"/>
      <c r="J593" s="341"/>
      <c r="K593" s="60"/>
    </row>
    <row r="594" spans="1:11" s="38" customFormat="1" x14ac:dyDescent="0.25">
      <c r="A594" s="78"/>
      <c r="B594" s="337"/>
      <c r="C594" s="342"/>
      <c r="D594" s="329"/>
      <c r="E594" s="330"/>
      <c r="F594" s="330"/>
      <c r="G594" s="331"/>
      <c r="H594" s="340"/>
      <c r="I594" s="341"/>
      <c r="J594" s="341"/>
      <c r="K594" s="60"/>
    </row>
    <row r="595" spans="1:11" s="38" customFormat="1" x14ac:dyDescent="0.25">
      <c r="A595" s="78"/>
      <c r="B595" s="337"/>
      <c r="C595" s="342"/>
      <c r="D595" s="329"/>
      <c r="E595" s="330"/>
      <c r="F595" s="330"/>
      <c r="G595" s="331"/>
      <c r="H595" s="340"/>
      <c r="I595" s="341"/>
      <c r="J595" s="341"/>
      <c r="K595" s="60"/>
    </row>
    <row r="596" spans="1:11" s="38" customFormat="1" x14ac:dyDescent="0.25">
      <c r="A596" s="78"/>
      <c r="B596" s="337"/>
      <c r="C596" s="342"/>
      <c r="D596" s="329"/>
      <c r="E596" s="330"/>
      <c r="F596" s="330"/>
      <c r="G596" s="331"/>
      <c r="H596" s="340"/>
      <c r="I596" s="341"/>
      <c r="J596" s="341"/>
      <c r="K596" s="60"/>
    </row>
    <row r="597" spans="1:11" s="38" customFormat="1" x14ac:dyDescent="0.25">
      <c r="A597" s="78"/>
      <c r="B597" s="337"/>
      <c r="C597" s="342"/>
      <c r="D597" s="329"/>
      <c r="E597" s="330"/>
      <c r="F597" s="330"/>
      <c r="G597" s="331"/>
      <c r="H597" s="340"/>
      <c r="I597" s="341"/>
      <c r="J597" s="341"/>
      <c r="K597" s="60"/>
    </row>
    <row r="598" spans="1:11" s="38" customFormat="1" x14ac:dyDescent="0.25">
      <c r="A598" s="78"/>
      <c r="B598" s="337"/>
      <c r="C598" s="342"/>
      <c r="D598" s="329"/>
      <c r="E598" s="330"/>
      <c r="F598" s="330"/>
      <c r="G598" s="331"/>
      <c r="H598" s="340"/>
      <c r="I598" s="341"/>
      <c r="J598" s="341"/>
      <c r="K598" s="60"/>
    </row>
    <row r="599" spans="1:11" s="38" customFormat="1" x14ac:dyDescent="0.25">
      <c r="A599" s="78"/>
      <c r="B599" s="337"/>
      <c r="C599" s="342"/>
      <c r="D599" s="329"/>
      <c r="E599" s="330"/>
      <c r="F599" s="330"/>
      <c r="G599" s="331"/>
      <c r="H599" s="340"/>
      <c r="I599" s="341"/>
      <c r="J599" s="341"/>
      <c r="K599" s="60"/>
    </row>
    <row r="600" spans="1:11" s="38" customFormat="1" x14ac:dyDescent="0.25">
      <c r="A600" s="78"/>
      <c r="B600" s="337"/>
      <c r="C600" s="342"/>
      <c r="D600" s="329"/>
      <c r="E600" s="330"/>
      <c r="F600" s="330"/>
      <c r="G600" s="331"/>
      <c r="H600" s="340"/>
      <c r="I600" s="341"/>
      <c r="J600" s="341"/>
      <c r="K600" s="60"/>
    </row>
    <row r="601" spans="1:11" s="38" customFormat="1" x14ac:dyDescent="0.25">
      <c r="A601" s="78"/>
      <c r="B601" s="337"/>
      <c r="C601" s="342"/>
      <c r="D601" s="329"/>
      <c r="E601" s="330"/>
      <c r="F601" s="330"/>
      <c r="G601" s="331"/>
      <c r="H601" s="340"/>
      <c r="I601" s="341"/>
      <c r="J601" s="341"/>
      <c r="K601" s="60"/>
    </row>
    <row r="602" spans="1:11" s="38" customFormat="1" x14ac:dyDescent="0.25">
      <c r="A602" s="78"/>
      <c r="B602" s="337"/>
      <c r="C602" s="342"/>
      <c r="D602" s="329"/>
      <c r="E602" s="330"/>
      <c r="F602" s="330"/>
      <c r="G602" s="331"/>
      <c r="H602" s="340"/>
      <c r="I602" s="341"/>
      <c r="J602" s="341"/>
      <c r="K602" s="60"/>
    </row>
    <row r="603" spans="1:11" s="38" customFormat="1" x14ac:dyDescent="0.25">
      <c r="A603" s="78"/>
      <c r="B603" s="337"/>
      <c r="C603" s="342"/>
      <c r="D603" s="329"/>
      <c r="E603" s="330"/>
      <c r="F603" s="330"/>
      <c r="G603" s="331"/>
      <c r="H603" s="340"/>
      <c r="I603" s="341"/>
      <c r="J603" s="341"/>
      <c r="K603" s="60"/>
    </row>
    <row r="604" spans="1:11" s="38" customFormat="1" x14ac:dyDescent="0.25">
      <c r="A604" s="78"/>
      <c r="B604" s="337"/>
      <c r="C604" s="342"/>
      <c r="D604" s="329"/>
      <c r="E604" s="330"/>
      <c r="F604" s="330"/>
      <c r="G604" s="331"/>
      <c r="H604" s="340"/>
      <c r="I604" s="341"/>
      <c r="J604" s="341"/>
      <c r="K604" s="60"/>
    </row>
    <row r="605" spans="1:11" s="38" customFormat="1" x14ac:dyDescent="0.25">
      <c r="A605" s="78"/>
      <c r="B605" s="337"/>
      <c r="C605" s="342"/>
      <c r="D605" s="329"/>
      <c r="E605" s="330"/>
      <c r="F605" s="330"/>
      <c r="G605" s="331"/>
      <c r="H605" s="340"/>
      <c r="I605" s="341"/>
      <c r="J605" s="341"/>
      <c r="K605" s="60"/>
    </row>
    <row r="606" spans="1:11" s="38" customFormat="1" x14ac:dyDescent="0.25">
      <c r="A606" s="78"/>
      <c r="B606" s="337"/>
      <c r="C606" s="342"/>
      <c r="D606" s="329"/>
      <c r="E606" s="330"/>
      <c r="F606" s="330"/>
      <c r="G606" s="331"/>
      <c r="H606" s="340"/>
      <c r="I606" s="341"/>
      <c r="J606" s="341"/>
      <c r="K606" s="60"/>
    </row>
    <row r="607" spans="1:11" s="38" customFormat="1" x14ac:dyDescent="0.25">
      <c r="A607" s="78"/>
      <c r="B607" s="337"/>
      <c r="C607" s="342"/>
      <c r="D607" s="329"/>
      <c r="E607" s="330"/>
      <c r="F607" s="330"/>
      <c r="G607" s="331"/>
      <c r="H607" s="340"/>
      <c r="I607" s="341"/>
      <c r="J607" s="341"/>
      <c r="K607" s="60"/>
    </row>
    <row r="608" spans="1:11" s="38" customFormat="1" x14ac:dyDescent="0.25">
      <c r="A608" s="78"/>
      <c r="B608" s="337"/>
      <c r="C608" s="342"/>
      <c r="D608" s="329"/>
      <c r="E608" s="330"/>
      <c r="F608" s="330"/>
      <c r="G608" s="331"/>
      <c r="H608" s="340"/>
      <c r="I608" s="341"/>
      <c r="J608" s="341"/>
      <c r="K608" s="60"/>
    </row>
    <row r="609" spans="1:11" s="38" customFormat="1" x14ac:dyDescent="0.25">
      <c r="A609" s="78"/>
      <c r="B609" s="337"/>
      <c r="C609" s="342"/>
      <c r="D609" s="329"/>
      <c r="E609" s="330"/>
      <c r="F609" s="330"/>
      <c r="G609" s="331"/>
      <c r="H609" s="340"/>
      <c r="I609" s="341"/>
      <c r="J609" s="341"/>
      <c r="K609" s="60"/>
    </row>
    <row r="610" spans="1:11" s="38" customFormat="1" x14ac:dyDescent="0.25">
      <c r="A610" s="78"/>
      <c r="B610" s="337"/>
      <c r="C610" s="342"/>
      <c r="D610" s="329"/>
      <c r="E610" s="330"/>
      <c r="F610" s="330"/>
      <c r="G610" s="331"/>
      <c r="H610" s="340"/>
      <c r="I610" s="341"/>
      <c r="J610" s="341"/>
      <c r="K610" s="60"/>
    </row>
    <row r="611" spans="1:11" s="38" customFormat="1" x14ac:dyDescent="0.25">
      <c r="A611" s="78"/>
      <c r="B611" s="337"/>
      <c r="C611" s="342"/>
      <c r="D611" s="329"/>
      <c r="E611" s="330"/>
      <c r="F611" s="330"/>
      <c r="G611" s="331"/>
      <c r="H611" s="340"/>
      <c r="I611" s="341"/>
      <c r="J611" s="341"/>
      <c r="K611" s="60"/>
    </row>
    <row r="612" spans="1:11" s="38" customFormat="1" x14ac:dyDescent="0.25">
      <c r="A612" s="78"/>
      <c r="B612" s="337"/>
      <c r="C612" s="342"/>
      <c r="D612" s="329"/>
      <c r="E612" s="330"/>
      <c r="F612" s="330"/>
      <c r="G612" s="331"/>
      <c r="H612" s="340"/>
      <c r="I612" s="341"/>
      <c r="J612" s="341"/>
      <c r="K612" s="60"/>
    </row>
    <row r="613" spans="1:11" s="38" customFormat="1" x14ac:dyDescent="0.25">
      <c r="A613" s="78"/>
      <c r="B613" s="337"/>
      <c r="C613" s="342"/>
      <c r="D613" s="329"/>
      <c r="E613" s="330"/>
      <c r="F613" s="330"/>
      <c r="G613" s="331"/>
      <c r="H613" s="340"/>
      <c r="I613" s="341"/>
      <c r="J613" s="341"/>
      <c r="K613" s="60"/>
    </row>
    <row r="614" spans="1:11" s="38" customFormat="1" x14ac:dyDescent="0.25">
      <c r="A614" s="78"/>
      <c r="B614" s="337"/>
      <c r="C614" s="342"/>
      <c r="D614" s="329"/>
      <c r="E614" s="330"/>
      <c r="F614" s="330"/>
      <c r="G614" s="331"/>
      <c r="H614" s="340"/>
      <c r="I614" s="341"/>
      <c r="J614" s="341"/>
      <c r="K614" s="60"/>
    </row>
    <row r="615" spans="1:11" s="38" customFormat="1" x14ac:dyDescent="0.25">
      <c r="A615" s="78"/>
      <c r="B615" s="337"/>
      <c r="C615" s="342"/>
      <c r="D615" s="329"/>
      <c r="E615" s="330"/>
      <c r="F615" s="330"/>
      <c r="G615" s="331"/>
      <c r="H615" s="340"/>
      <c r="I615" s="341"/>
      <c r="J615" s="341"/>
      <c r="K615" s="60"/>
    </row>
    <row r="616" spans="1:11" s="38" customFormat="1" x14ac:dyDescent="0.25">
      <c r="A616" s="78"/>
      <c r="B616" s="337"/>
      <c r="C616" s="342"/>
      <c r="D616" s="329"/>
      <c r="E616" s="330"/>
      <c r="F616" s="330"/>
      <c r="G616" s="331"/>
      <c r="H616" s="340"/>
      <c r="I616" s="341"/>
      <c r="J616" s="341"/>
      <c r="K616" s="60"/>
    </row>
    <row r="617" spans="1:11" s="38" customFormat="1" x14ac:dyDescent="0.25">
      <c r="A617" s="78"/>
      <c r="B617" s="337"/>
      <c r="C617" s="342"/>
      <c r="D617" s="329"/>
      <c r="E617" s="330"/>
      <c r="F617" s="330"/>
      <c r="G617" s="331"/>
      <c r="H617" s="340"/>
      <c r="I617" s="341"/>
      <c r="J617" s="341"/>
      <c r="K617" s="60"/>
    </row>
    <row r="618" spans="1:11" s="38" customFormat="1" x14ac:dyDescent="0.25">
      <c r="A618" s="78"/>
      <c r="B618" s="337"/>
      <c r="C618" s="342"/>
      <c r="D618" s="329"/>
      <c r="E618" s="330"/>
      <c r="F618" s="330"/>
      <c r="G618" s="331"/>
      <c r="H618" s="340"/>
      <c r="I618" s="341"/>
      <c r="J618" s="341"/>
      <c r="K618" s="60"/>
    </row>
    <row r="619" spans="1:11" s="38" customFormat="1" x14ac:dyDescent="0.25">
      <c r="A619" s="78"/>
      <c r="B619" s="337"/>
      <c r="C619" s="342"/>
      <c r="D619" s="329"/>
      <c r="E619" s="330"/>
      <c r="F619" s="330"/>
      <c r="G619" s="331"/>
      <c r="H619" s="340"/>
      <c r="I619" s="341"/>
      <c r="J619" s="341"/>
      <c r="K619" s="60"/>
    </row>
    <row r="620" spans="1:11" s="38" customFormat="1" x14ac:dyDescent="0.25">
      <c r="A620" s="78"/>
      <c r="B620" s="337"/>
      <c r="C620" s="342"/>
      <c r="D620" s="329"/>
      <c r="E620" s="330"/>
      <c r="F620" s="330"/>
      <c r="G620" s="331"/>
      <c r="H620" s="340"/>
      <c r="I620" s="341"/>
      <c r="J620" s="341"/>
      <c r="K620" s="60"/>
    </row>
    <row r="621" spans="1:11" s="38" customFormat="1" x14ac:dyDescent="0.25">
      <c r="A621" s="78"/>
      <c r="B621" s="337"/>
      <c r="C621" s="342"/>
      <c r="D621" s="329"/>
      <c r="E621" s="330"/>
      <c r="F621" s="330"/>
      <c r="G621" s="331"/>
      <c r="H621" s="340"/>
      <c r="I621" s="341"/>
      <c r="J621" s="341"/>
      <c r="K621" s="60"/>
    </row>
    <row r="622" spans="1:11" s="38" customFormat="1" x14ac:dyDescent="0.25">
      <c r="A622" s="78"/>
      <c r="B622" s="337"/>
      <c r="C622" s="342"/>
      <c r="D622" s="329"/>
      <c r="E622" s="330"/>
      <c r="F622" s="330"/>
      <c r="G622" s="331"/>
      <c r="H622" s="340"/>
      <c r="I622" s="341"/>
      <c r="J622" s="341"/>
      <c r="K622" s="60"/>
    </row>
    <row r="623" spans="1:11" s="38" customFormat="1" x14ac:dyDescent="0.25">
      <c r="A623" s="78"/>
      <c r="B623" s="337"/>
      <c r="C623" s="342"/>
      <c r="D623" s="329"/>
      <c r="E623" s="330"/>
      <c r="F623" s="330"/>
      <c r="G623" s="331"/>
      <c r="H623" s="340"/>
      <c r="I623" s="341"/>
      <c r="J623" s="341"/>
      <c r="K623" s="60"/>
    </row>
    <row r="624" spans="1:11" s="38" customFormat="1" x14ac:dyDescent="0.25">
      <c r="A624" s="78"/>
      <c r="B624" s="337"/>
      <c r="C624" s="342"/>
      <c r="D624" s="329"/>
      <c r="E624" s="330"/>
      <c r="F624" s="330"/>
      <c r="G624" s="331"/>
      <c r="H624" s="340"/>
      <c r="I624" s="341"/>
      <c r="J624" s="341"/>
      <c r="K624" s="60"/>
    </row>
    <row r="625" spans="1:11" s="38" customFormat="1" x14ac:dyDescent="0.25">
      <c r="A625" s="78"/>
      <c r="B625" s="337"/>
      <c r="C625" s="342"/>
      <c r="D625" s="329"/>
      <c r="E625" s="330"/>
      <c r="F625" s="330"/>
      <c r="G625" s="331"/>
      <c r="H625" s="340"/>
      <c r="I625" s="341"/>
      <c r="J625" s="341"/>
      <c r="K625" s="60"/>
    </row>
    <row r="626" spans="1:11" s="38" customFormat="1" x14ac:dyDescent="0.25">
      <c r="A626" s="78"/>
      <c r="B626" s="337"/>
      <c r="C626" s="342"/>
      <c r="D626" s="329"/>
      <c r="E626" s="330"/>
      <c r="F626" s="330"/>
      <c r="G626" s="331"/>
      <c r="H626" s="340"/>
      <c r="I626" s="341"/>
      <c r="J626" s="341"/>
      <c r="K626" s="60"/>
    </row>
    <row r="627" spans="1:11" s="38" customFormat="1" x14ac:dyDescent="0.25">
      <c r="A627" s="78"/>
      <c r="B627" s="337"/>
      <c r="C627" s="342"/>
      <c r="D627" s="329"/>
      <c r="E627" s="330"/>
      <c r="F627" s="330"/>
      <c r="G627" s="331"/>
      <c r="H627" s="340"/>
      <c r="I627" s="341"/>
      <c r="J627" s="341"/>
      <c r="K627" s="60"/>
    </row>
    <row r="628" spans="1:11" s="38" customFormat="1" x14ac:dyDescent="0.25">
      <c r="A628" s="78"/>
      <c r="B628" s="337"/>
      <c r="C628" s="342"/>
      <c r="D628" s="329"/>
      <c r="E628" s="330"/>
      <c r="F628" s="330"/>
      <c r="G628" s="331"/>
      <c r="H628" s="340"/>
      <c r="I628" s="341"/>
      <c r="J628" s="341"/>
      <c r="K628" s="60"/>
    </row>
    <row r="629" spans="1:11" s="38" customFormat="1" x14ac:dyDescent="0.25">
      <c r="A629" s="78"/>
      <c r="B629" s="337"/>
      <c r="C629" s="342"/>
      <c r="D629" s="329"/>
      <c r="E629" s="330"/>
      <c r="F629" s="330"/>
      <c r="G629" s="331"/>
      <c r="H629" s="340"/>
      <c r="I629" s="341"/>
      <c r="J629" s="341"/>
      <c r="K629" s="60"/>
    </row>
    <row r="630" spans="1:11" s="38" customFormat="1" x14ac:dyDescent="0.25">
      <c r="A630" s="78"/>
      <c r="B630" s="337"/>
      <c r="C630" s="342"/>
      <c r="D630" s="329"/>
      <c r="E630" s="330"/>
      <c r="F630" s="330"/>
      <c r="G630" s="331"/>
      <c r="H630" s="340"/>
      <c r="I630" s="341"/>
      <c r="J630" s="341"/>
      <c r="K630" s="60"/>
    </row>
    <row r="631" spans="1:11" s="38" customFormat="1" x14ac:dyDescent="0.25">
      <c r="A631" s="78"/>
      <c r="B631" s="337"/>
      <c r="C631" s="342"/>
      <c r="D631" s="329"/>
      <c r="E631" s="330"/>
      <c r="F631" s="330"/>
      <c r="G631" s="331"/>
      <c r="H631" s="340"/>
      <c r="I631" s="341"/>
      <c r="J631" s="341"/>
      <c r="K631" s="60"/>
    </row>
    <row r="632" spans="1:11" s="38" customFormat="1" x14ac:dyDescent="0.25">
      <c r="A632" s="78"/>
      <c r="B632" s="337"/>
      <c r="C632" s="342"/>
      <c r="D632" s="329"/>
      <c r="E632" s="330"/>
      <c r="F632" s="330"/>
      <c r="G632" s="331"/>
      <c r="H632" s="340"/>
      <c r="I632" s="341"/>
      <c r="J632" s="341"/>
      <c r="K632" s="60"/>
    </row>
    <row r="633" spans="1:11" s="38" customFormat="1" x14ac:dyDescent="0.25">
      <c r="A633" s="78"/>
      <c r="B633" s="337"/>
      <c r="C633" s="342"/>
      <c r="D633" s="329"/>
      <c r="E633" s="330"/>
      <c r="F633" s="330"/>
      <c r="G633" s="331"/>
      <c r="H633" s="340"/>
      <c r="I633" s="341"/>
      <c r="J633" s="341"/>
      <c r="K633" s="60"/>
    </row>
    <row r="634" spans="1:11" s="38" customFormat="1" x14ac:dyDescent="0.25">
      <c r="A634" s="78"/>
      <c r="B634" s="337"/>
      <c r="C634" s="342"/>
      <c r="D634" s="329"/>
      <c r="E634" s="330"/>
      <c r="F634" s="330"/>
      <c r="G634" s="331"/>
      <c r="H634" s="340"/>
      <c r="I634" s="341"/>
      <c r="J634" s="341"/>
      <c r="K634" s="60"/>
    </row>
    <row r="635" spans="1:11" s="38" customFormat="1" x14ac:dyDescent="0.25">
      <c r="A635" s="78"/>
      <c r="B635" s="337"/>
      <c r="C635" s="342"/>
      <c r="D635" s="329"/>
      <c r="E635" s="330"/>
      <c r="F635" s="330"/>
      <c r="G635" s="331"/>
      <c r="H635" s="340"/>
      <c r="I635" s="341"/>
      <c r="J635" s="341"/>
      <c r="K635" s="60"/>
    </row>
    <row r="636" spans="1:11" s="38" customFormat="1" x14ac:dyDescent="0.25">
      <c r="A636" s="78"/>
      <c r="B636" s="337"/>
      <c r="C636" s="342"/>
      <c r="D636" s="329"/>
      <c r="E636" s="330"/>
      <c r="F636" s="330"/>
      <c r="G636" s="331"/>
      <c r="H636" s="340"/>
      <c r="I636" s="268"/>
      <c r="J636" s="341"/>
      <c r="K636" s="60"/>
    </row>
    <row r="637" spans="1:11" s="38" customFormat="1" x14ac:dyDescent="0.25">
      <c r="A637" s="78"/>
      <c r="B637" s="337"/>
      <c r="C637" s="342"/>
      <c r="D637" s="329"/>
      <c r="E637" s="330"/>
      <c r="F637" s="330"/>
      <c r="G637" s="331"/>
      <c r="H637" s="340"/>
      <c r="I637" s="341"/>
      <c r="J637" s="341"/>
      <c r="K637" s="60"/>
    </row>
    <row r="638" spans="1:11" s="38" customFormat="1" x14ac:dyDescent="0.25">
      <c r="A638" s="78"/>
      <c r="B638" s="337"/>
      <c r="C638" s="342"/>
      <c r="D638" s="329"/>
      <c r="E638" s="330"/>
      <c r="F638" s="330"/>
      <c r="G638" s="331"/>
      <c r="H638" s="340"/>
      <c r="I638" s="341"/>
      <c r="J638" s="341"/>
      <c r="K638" s="60"/>
    </row>
    <row r="639" spans="1:11" s="38" customFormat="1" x14ac:dyDescent="0.25">
      <c r="A639" s="78"/>
      <c r="B639" s="337"/>
      <c r="C639" s="342"/>
      <c r="D639" s="329"/>
      <c r="E639" s="330"/>
      <c r="F639" s="330"/>
      <c r="G639" s="331"/>
      <c r="H639" s="340"/>
      <c r="I639" s="341"/>
      <c r="J639" s="341"/>
      <c r="K639" s="60"/>
    </row>
    <row r="640" spans="1:11" s="38" customFormat="1" x14ac:dyDescent="0.25">
      <c r="A640" s="78"/>
      <c r="B640" s="337"/>
      <c r="C640" s="342"/>
      <c r="D640" s="329"/>
      <c r="E640" s="330"/>
      <c r="F640" s="330"/>
      <c r="G640" s="331"/>
      <c r="H640" s="340"/>
      <c r="I640" s="341"/>
      <c r="J640" s="341"/>
      <c r="K640" s="60"/>
    </row>
    <row r="641" spans="1:11" s="38" customFormat="1" x14ac:dyDescent="0.25">
      <c r="A641" s="78"/>
      <c r="B641" s="337"/>
      <c r="C641" s="342"/>
      <c r="D641" s="329"/>
      <c r="E641" s="330"/>
      <c r="F641" s="330"/>
      <c r="G641" s="331"/>
      <c r="H641" s="340"/>
      <c r="I641" s="341"/>
      <c r="J641" s="341"/>
      <c r="K641" s="60"/>
    </row>
    <row r="642" spans="1:11" s="38" customFormat="1" x14ac:dyDescent="0.25">
      <c r="A642" s="78"/>
      <c r="B642" s="337"/>
      <c r="C642" s="342"/>
      <c r="D642" s="329"/>
      <c r="E642" s="330"/>
      <c r="F642" s="330"/>
      <c r="G642" s="331"/>
      <c r="H642" s="340"/>
      <c r="I642" s="341"/>
      <c r="J642" s="341"/>
      <c r="K642" s="60"/>
    </row>
    <row r="643" spans="1:11" s="38" customFormat="1" x14ac:dyDescent="0.25">
      <c r="A643" s="78"/>
      <c r="B643" s="337"/>
      <c r="C643" s="342"/>
      <c r="D643" s="329"/>
      <c r="E643" s="330"/>
      <c r="F643" s="330"/>
      <c r="G643" s="331"/>
      <c r="H643" s="340"/>
      <c r="I643" s="341"/>
      <c r="J643" s="341"/>
      <c r="K643" s="60"/>
    </row>
    <row r="644" spans="1:11" s="38" customFormat="1" x14ac:dyDescent="0.25">
      <c r="A644" s="78"/>
      <c r="B644" s="337"/>
      <c r="C644" s="342"/>
      <c r="D644" s="329"/>
      <c r="E644" s="330"/>
      <c r="F644" s="330"/>
      <c r="G644" s="331"/>
      <c r="H644" s="340"/>
      <c r="I644" s="341"/>
      <c r="J644" s="341"/>
      <c r="K644" s="60"/>
    </row>
    <row r="645" spans="1:11" s="38" customFormat="1" x14ac:dyDescent="0.25">
      <c r="A645" s="78"/>
      <c r="B645" s="337"/>
      <c r="C645" s="342"/>
      <c r="D645" s="329"/>
      <c r="E645" s="330"/>
      <c r="F645" s="330"/>
      <c r="G645" s="331"/>
      <c r="H645" s="340"/>
      <c r="I645" s="341"/>
      <c r="J645" s="341"/>
      <c r="K645" s="60"/>
    </row>
    <row r="646" spans="1:11" s="38" customFormat="1" x14ac:dyDescent="0.25">
      <c r="A646" s="78"/>
      <c r="B646" s="337"/>
      <c r="C646" s="342"/>
      <c r="D646" s="329"/>
      <c r="E646" s="330"/>
      <c r="F646" s="330"/>
      <c r="G646" s="331"/>
      <c r="H646" s="340"/>
      <c r="I646" s="341"/>
      <c r="J646" s="341"/>
      <c r="K646" s="60"/>
    </row>
    <row r="647" spans="1:11" s="38" customFormat="1" x14ac:dyDescent="0.25">
      <c r="A647" s="78"/>
      <c r="B647" s="337"/>
      <c r="C647" s="342"/>
      <c r="D647" s="329"/>
      <c r="E647" s="330"/>
      <c r="F647" s="330"/>
      <c r="G647" s="331"/>
      <c r="H647" s="340"/>
      <c r="I647" s="341"/>
      <c r="J647" s="341"/>
      <c r="K647" s="60"/>
    </row>
    <row r="648" spans="1:11" s="38" customFormat="1" x14ac:dyDescent="0.25">
      <c r="A648" s="78"/>
      <c r="B648" s="337"/>
      <c r="C648" s="342"/>
      <c r="D648" s="329"/>
      <c r="E648" s="330"/>
      <c r="F648" s="330"/>
      <c r="G648" s="331"/>
      <c r="H648" s="340"/>
      <c r="I648" s="341"/>
      <c r="J648" s="341"/>
      <c r="K648" s="60"/>
    </row>
    <row r="649" spans="1:11" s="38" customFormat="1" x14ac:dyDescent="0.25">
      <c r="A649" s="78"/>
      <c r="B649" s="337"/>
      <c r="C649" s="342"/>
      <c r="D649" s="329"/>
      <c r="E649" s="330"/>
      <c r="F649" s="330"/>
      <c r="G649" s="331"/>
      <c r="H649" s="340"/>
      <c r="I649" s="341"/>
      <c r="J649" s="341"/>
      <c r="K649" s="60"/>
    </row>
    <row r="650" spans="1:11" s="38" customFormat="1" x14ac:dyDescent="0.25">
      <c r="A650" s="78"/>
      <c r="B650" s="337"/>
      <c r="C650" s="342"/>
      <c r="D650" s="329"/>
      <c r="E650" s="330"/>
      <c r="F650" s="330"/>
      <c r="G650" s="331"/>
      <c r="H650" s="340"/>
      <c r="I650" s="341"/>
      <c r="J650" s="341"/>
      <c r="K650" s="60"/>
    </row>
    <row r="651" spans="1:11" s="38" customFormat="1" x14ac:dyDescent="0.25">
      <c r="A651" s="78"/>
      <c r="B651" s="337"/>
      <c r="C651" s="342"/>
      <c r="D651" s="329"/>
      <c r="E651" s="330"/>
      <c r="F651" s="330"/>
      <c r="G651" s="331"/>
      <c r="H651" s="340"/>
      <c r="I651" s="341"/>
      <c r="J651" s="341"/>
      <c r="K651" s="60"/>
    </row>
    <row r="652" spans="1:11" s="38" customFormat="1" x14ac:dyDescent="0.25">
      <c r="A652" s="78"/>
      <c r="B652" s="337"/>
      <c r="C652" s="342"/>
      <c r="D652" s="329"/>
      <c r="E652" s="330"/>
      <c r="F652" s="330"/>
      <c r="G652" s="331"/>
      <c r="H652" s="340"/>
      <c r="I652" s="341"/>
      <c r="J652" s="341"/>
      <c r="K652" s="60"/>
    </row>
    <row r="653" spans="1:11" s="38" customFormat="1" x14ac:dyDescent="0.25">
      <c r="A653" s="78"/>
      <c r="B653" s="337"/>
      <c r="C653" s="342"/>
      <c r="D653" s="329"/>
      <c r="E653" s="330"/>
      <c r="F653" s="330"/>
      <c r="G653" s="331"/>
      <c r="H653" s="340"/>
      <c r="I653" s="341"/>
      <c r="J653" s="341"/>
      <c r="K653" s="60"/>
    </row>
    <row r="654" spans="1:11" s="38" customFormat="1" x14ac:dyDescent="0.25">
      <c r="A654" s="78"/>
      <c r="B654" s="337"/>
      <c r="C654" s="342"/>
      <c r="D654" s="329"/>
      <c r="E654" s="330"/>
      <c r="F654" s="330"/>
      <c r="G654" s="331"/>
      <c r="H654" s="340"/>
      <c r="I654" s="341"/>
      <c r="J654" s="341"/>
      <c r="K654" s="60"/>
    </row>
    <row r="655" spans="1:11" s="38" customFormat="1" x14ac:dyDescent="0.25">
      <c r="A655" s="78"/>
      <c r="B655" s="337"/>
      <c r="C655" s="342"/>
      <c r="D655" s="329"/>
      <c r="E655" s="330"/>
      <c r="F655" s="330"/>
      <c r="G655" s="331"/>
      <c r="H655" s="340"/>
      <c r="I655" s="341"/>
      <c r="J655" s="341"/>
      <c r="K655" s="60"/>
    </row>
    <row r="656" spans="1:11" s="38" customFormat="1" x14ac:dyDescent="0.25">
      <c r="A656" s="78"/>
      <c r="B656" s="337"/>
      <c r="C656" s="342"/>
      <c r="D656" s="329"/>
      <c r="E656" s="330"/>
      <c r="F656" s="330"/>
      <c r="G656" s="331"/>
      <c r="H656" s="340"/>
      <c r="I656" s="341"/>
      <c r="J656" s="341"/>
      <c r="K656" s="60"/>
    </row>
    <row r="657" spans="1:11" s="38" customFormat="1" x14ac:dyDescent="0.25">
      <c r="A657" s="78"/>
      <c r="B657" s="337"/>
      <c r="C657" s="342"/>
      <c r="D657" s="329"/>
      <c r="E657" s="330"/>
      <c r="F657" s="330"/>
      <c r="G657" s="331"/>
      <c r="H657" s="340"/>
      <c r="I657" s="341"/>
      <c r="J657" s="341"/>
      <c r="K657" s="60"/>
    </row>
    <row r="658" spans="1:11" s="38" customFormat="1" x14ac:dyDescent="0.25">
      <c r="A658" s="78"/>
      <c r="B658" s="337"/>
      <c r="C658" s="342"/>
      <c r="D658" s="329"/>
      <c r="E658" s="330"/>
      <c r="F658" s="330"/>
      <c r="G658" s="331"/>
      <c r="H658" s="340"/>
      <c r="I658" s="341"/>
      <c r="J658" s="341"/>
      <c r="K658" s="60"/>
    </row>
    <row r="659" spans="1:11" s="38" customFormat="1" x14ac:dyDescent="0.25">
      <c r="A659" s="78"/>
      <c r="B659" s="337"/>
      <c r="C659" s="342"/>
      <c r="D659" s="329"/>
      <c r="E659" s="330"/>
      <c r="F659" s="330"/>
      <c r="G659" s="331"/>
      <c r="H659" s="340"/>
      <c r="I659" s="341"/>
      <c r="J659" s="341"/>
      <c r="K659" s="60"/>
    </row>
    <row r="660" spans="1:11" s="38" customFormat="1" x14ac:dyDescent="0.25">
      <c r="A660" s="78"/>
      <c r="B660" s="337"/>
      <c r="C660" s="342"/>
      <c r="D660" s="329"/>
      <c r="E660" s="330"/>
      <c r="F660" s="330"/>
      <c r="G660" s="331"/>
      <c r="H660" s="340"/>
      <c r="I660" s="341"/>
      <c r="J660" s="341"/>
      <c r="K660" s="60"/>
    </row>
    <row r="661" spans="1:11" s="38" customFormat="1" x14ac:dyDescent="0.25">
      <c r="A661" s="78"/>
      <c r="B661" s="337"/>
      <c r="C661" s="342"/>
      <c r="D661" s="329"/>
      <c r="E661" s="330"/>
      <c r="F661" s="330"/>
      <c r="G661" s="331"/>
      <c r="H661" s="340"/>
      <c r="I661" s="341"/>
      <c r="J661" s="341"/>
      <c r="K661" s="60"/>
    </row>
    <row r="662" spans="1:11" s="38" customFormat="1" x14ac:dyDescent="0.25">
      <c r="A662" s="78"/>
      <c r="B662" s="337"/>
      <c r="C662" s="342"/>
      <c r="D662" s="329"/>
      <c r="E662" s="330"/>
      <c r="F662" s="330"/>
      <c r="G662" s="331"/>
      <c r="H662" s="340"/>
      <c r="I662" s="341"/>
      <c r="J662" s="341"/>
      <c r="K662" s="60"/>
    </row>
    <row r="663" spans="1:11" s="38" customFormat="1" x14ac:dyDescent="0.25">
      <c r="A663" s="78"/>
      <c r="B663" s="337"/>
      <c r="C663" s="342"/>
      <c r="D663" s="329"/>
      <c r="E663" s="330"/>
      <c r="F663" s="330"/>
      <c r="G663" s="331"/>
      <c r="H663" s="340"/>
      <c r="I663" s="341"/>
      <c r="J663" s="341"/>
      <c r="K663" s="60"/>
    </row>
    <row r="664" spans="1:11" s="38" customFormat="1" x14ac:dyDescent="0.25">
      <c r="A664" s="78"/>
      <c r="B664" s="337"/>
      <c r="C664" s="342"/>
      <c r="D664" s="329"/>
      <c r="E664" s="330"/>
      <c r="F664" s="330"/>
      <c r="G664" s="331"/>
      <c r="H664" s="340"/>
      <c r="I664" s="341"/>
      <c r="J664" s="341"/>
      <c r="K664" s="60"/>
    </row>
    <row r="665" spans="1:11" s="38" customFormat="1" x14ac:dyDescent="0.25">
      <c r="A665" s="78"/>
      <c r="B665" s="337"/>
      <c r="C665" s="342"/>
      <c r="D665" s="329"/>
      <c r="E665" s="330"/>
      <c r="F665" s="330"/>
      <c r="G665" s="331"/>
      <c r="H665" s="340"/>
      <c r="I665" s="341"/>
      <c r="J665" s="341"/>
      <c r="K665" s="60"/>
    </row>
    <row r="666" spans="1:11" s="38" customFormat="1" x14ac:dyDescent="0.25">
      <c r="A666" s="78"/>
      <c r="B666" s="337"/>
      <c r="C666" s="342"/>
      <c r="D666" s="329"/>
      <c r="E666" s="330"/>
      <c r="F666" s="330"/>
      <c r="G666" s="331"/>
      <c r="H666" s="340"/>
      <c r="I666" s="341"/>
      <c r="J666" s="341"/>
      <c r="K666" s="60"/>
    </row>
    <row r="667" spans="1:11" s="38" customFormat="1" x14ac:dyDescent="0.25">
      <c r="A667" s="78"/>
      <c r="B667" s="337"/>
      <c r="C667" s="342"/>
      <c r="D667" s="329"/>
      <c r="E667" s="330"/>
      <c r="F667" s="330"/>
      <c r="G667" s="331"/>
      <c r="H667" s="340"/>
      <c r="I667" s="341"/>
      <c r="J667" s="341"/>
      <c r="K667" s="60"/>
    </row>
    <row r="668" spans="1:11" s="38" customFormat="1" x14ac:dyDescent="0.25">
      <c r="A668" s="78"/>
      <c r="B668" s="337"/>
      <c r="C668" s="342"/>
      <c r="D668" s="329"/>
      <c r="E668" s="330"/>
      <c r="F668" s="330"/>
      <c r="G668" s="331"/>
      <c r="H668" s="340"/>
      <c r="I668" s="341"/>
      <c r="J668" s="341"/>
      <c r="K668" s="60"/>
    </row>
    <row r="669" spans="1:11" s="38" customFormat="1" x14ac:dyDescent="0.25">
      <c r="A669" s="78"/>
      <c r="B669" s="337"/>
      <c r="C669" s="342"/>
      <c r="D669" s="329"/>
      <c r="E669" s="330"/>
      <c r="F669" s="330"/>
      <c r="G669" s="331"/>
      <c r="H669" s="340"/>
      <c r="I669" s="341"/>
      <c r="J669" s="341"/>
      <c r="K669" s="60"/>
    </row>
    <row r="670" spans="1:11" s="38" customFormat="1" x14ac:dyDescent="0.25">
      <c r="A670" s="78"/>
      <c r="B670" s="337"/>
      <c r="C670" s="342"/>
      <c r="D670" s="329"/>
      <c r="E670" s="330"/>
      <c r="F670" s="330"/>
      <c r="G670" s="331"/>
      <c r="H670" s="340"/>
      <c r="I670" s="341"/>
      <c r="J670" s="341"/>
      <c r="K670" s="60"/>
    </row>
    <row r="671" spans="1:11" s="38" customFormat="1" x14ac:dyDescent="0.25">
      <c r="A671" s="78"/>
      <c r="B671" s="337"/>
      <c r="C671" s="342"/>
      <c r="D671" s="329"/>
      <c r="E671" s="330"/>
      <c r="F671" s="330"/>
      <c r="G671" s="331"/>
      <c r="H671" s="340"/>
      <c r="I671" s="341"/>
      <c r="J671" s="341"/>
      <c r="K671" s="60"/>
    </row>
    <row r="672" spans="1:11" s="38" customFormat="1" x14ac:dyDescent="0.25">
      <c r="A672" s="78"/>
      <c r="B672" s="337"/>
      <c r="C672" s="342"/>
      <c r="D672" s="329"/>
      <c r="E672" s="330"/>
      <c r="F672" s="330"/>
      <c r="G672" s="331"/>
      <c r="H672" s="340"/>
      <c r="I672" s="341"/>
      <c r="J672" s="341"/>
      <c r="K672" s="60"/>
    </row>
    <row r="673" spans="1:11" s="38" customFormat="1" x14ac:dyDescent="0.25">
      <c r="A673" s="78"/>
      <c r="B673" s="337"/>
      <c r="C673" s="342"/>
      <c r="D673" s="329"/>
      <c r="E673" s="330"/>
      <c r="F673" s="330"/>
      <c r="G673" s="331"/>
      <c r="H673" s="340"/>
      <c r="I673" s="341"/>
      <c r="J673" s="341"/>
      <c r="K673" s="60"/>
    </row>
    <row r="674" spans="1:11" s="38" customFormat="1" x14ac:dyDescent="0.25">
      <c r="A674" s="78"/>
      <c r="B674" s="337"/>
      <c r="C674" s="342"/>
      <c r="D674" s="329"/>
      <c r="E674" s="330"/>
      <c r="F674" s="330"/>
      <c r="G674" s="331"/>
      <c r="H674" s="340"/>
      <c r="I674" s="341"/>
      <c r="J674" s="341"/>
      <c r="K674" s="60"/>
    </row>
    <row r="675" spans="1:11" s="38" customFormat="1" x14ac:dyDescent="0.25">
      <c r="A675" s="78"/>
      <c r="B675" s="337"/>
      <c r="C675" s="342"/>
      <c r="D675" s="329"/>
      <c r="E675" s="330"/>
      <c r="F675" s="330"/>
      <c r="G675" s="331"/>
      <c r="H675" s="340"/>
      <c r="I675" s="341"/>
      <c r="J675" s="341"/>
      <c r="K675" s="60"/>
    </row>
    <row r="676" spans="1:11" s="38" customFormat="1" x14ac:dyDescent="0.25">
      <c r="A676" s="78"/>
      <c r="B676" s="337"/>
      <c r="C676" s="342"/>
      <c r="D676" s="329"/>
      <c r="E676" s="330"/>
      <c r="F676" s="330"/>
      <c r="G676" s="331"/>
      <c r="H676" s="340"/>
      <c r="I676" s="341"/>
      <c r="J676" s="341"/>
      <c r="K676" s="60"/>
    </row>
    <row r="677" spans="1:11" s="38" customFormat="1" x14ac:dyDescent="0.25">
      <c r="A677" s="78"/>
      <c r="B677" s="337"/>
      <c r="C677" s="342"/>
      <c r="D677" s="329"/>
      <c r="E677" s="330"/>
      <c r="F677" s="330"/>
      <c r="G677" s="331"/>
      <c r="H677" s="340"/>
      <c r="I677" s="341"/>
      <c r="J677" s="341"/>
      <c r="K677" s="60"/>
    </row>
    <row r="678" spans="1:11" s="38" customFormat="1" x14ac:dyDescent="0.25">
      <c r="A678" s="78"/>
      <c r="B678" s="337"/>
      <c r="C678" s="342"/>
      <c r="D678" s="329"/>
      <c r="E678" s="330"/>
      <c r="F678" s="330"/>
      <c r="G678" s="331"/>
      <c r="H678" s="340"/>
      <c r="I678" s="341"/>
      <c r="J678" s="341"/>
      <c r="K678" s="60"/>
    </row>
    <row r="679" spans="1:11" s="38" customFormat="1" x14ac:dyDescent="0.25">
      <c r="A679" s="78"/>
      <c r="B679" s="337"/>
      <c r="C679" s="342"/>
      <c r="D679" s="329"/>
      <c r="E679" s="330"/>
      <c r="F679" s="330"/>
      <c r="G679" s="331"/>
      <c r="H679" s="340"/>
      <c r="I679" s="341"/>
      <c r="J679" s="341"/>
      <c r="K679" s="60"/>
    </row>
    <row r="680" spans="1:11" s="38" customFormat="1" x14ac:dyDescent="0.25">
      <c r="A680" s="78"/>
      <c r="B680" s="337"/>
      <c r="C680" s="342"/>
      <c r="D680" s="329"/>
      <c r="E680" s="330"/>
      <c r="F680" s="330"/>
      <c r="G680" s="331"/>
      <c r="H680" s="340"/>
      <c r="I680" s="341"/>
      <c r="J680" s="341"/>
      <c r="K680" s="60"/>
    </row>
    <row r="681" spans="1:11" s="38" customFormat="1" x14ac:dyDescent="0.25">
      <c r="A681" s="78"/>
      <c r="B681" s="337"/>
      <c r="C681" s="342"/>
      <c r="D681" s="329"/>
      <c r="E681" s="330"/>
      <c r="F681" s="330"/>
      <c r="G681" s="331"/>
      <c r="H681" s="340"/>
      <c r="I681" s="341"/>
      <c r="J681" s="341"/>
      <c r="K681" s="60"/>
    </row>
    <row r="682" spans="1:11" s="38" customFormat="1" x14ac:dyDescent="0.25">
      <c r="A682" s="78"/>
      <c r="B682" s="337"/>
      <c r="C682" s="342"/>
      <c r="D682" s="329"/>
      <c r="E682" s="330"/>
      <c r="F682" s="330"/>
      <c r="G682" s="331"/>
      <c r="H682" s="340"/>
      <c r="I682" s="341"/>
      <c r="J682" s="341"/>
      <c r="K682" s="60"/>
    </row>
    <row r="683" spans="1:11" s="38" customFormat="1" x14ac:dyDescent="0.25">
      <c r="A683" s="78"/>
      <c r="B683" s="337"/>
      <c r="C683" s="342"/>
      <c r="D683" s="329"/>
      <c r="E683" s="330"/>
      <c r="F683" s="330"/>
      <c r="G683" s="331"/>
      <c r="H683" s="340"/>
      <c r="I683" s="341"/>
      <c r="J683" s="341"/>
      <c r="K683" s="60"/>
    </row>
    <row r="684" spans="1:11" s="38" customFormat="1" x14ac:dyDescent="0.25">
      <c r="A684" s="78"/>
      <c r="B684" s="337"/>
      <c r="C684" s="342"/>
      <c r="D684" s="329"/>
      <c r="E684" s="330"/>
      <c r="F684" s="330"/>
      <c r="G684" s="331"/>
      <c r="H684" s="340"/>
      <c r="I684" s="341"/>
      <c r="J684" s="341"/>
      <c r="K684" s="60"/>
    </row>
    <row r="685" spans="1:11" s="38" customFormat="1" x14ac:dyDescent="0.25">
      <c r="A685" s="78"/>
      <c r="B685" s="337"/>
      <c r="C685" s="342"/>
      <c r="D685" s="329"/>
      <c r="E685" s="330"/>
      <c r="F685" s="330"/>
      <c r="G685" s="331"/>
      <c r="H685" s="340"/>
      <c r="I685" s="341"/>
      <c r="J685" s="341"/>
      <c r="K685" s="60"/>
    </row>
    <row r="686" spans="1:11" s="38" customFormat="1" x14ac:dyDescent="0.25">
      <c r="A686" s="78"/>
      <c r="B686" s="337"/>
      <c r="C686" s="342"/>
      <c r="D686" s="329"/>
      <c r="E686" s="330"/>
      <c r="F686" s="330"/>
      <c r="G686" s="331"/>
      <c r="H686" s="340"/>
      <c r="I686" s="341"/>
      <c r="J686" s="341"/>
      <c r="K686" s="60"/>
    </row>
    <row r="687" spans="1:11" s="38" customFormat="1" x14ac:dyDescent="0.25">
      <c r="A687" s="78"/>
      <c r="B687" s="337"/>
      <c r="C687" s="342"/>
      <c r="D687" s="329"/>
      <c r="E687" s="330"/>
      <c r="F687" s="330"/>
      <c r="G687" s="331"/>
      <c r="H687" s="340"/>
      <c r="I687" s="341"/>
      <c r="J687" s="341"/>
      <c r="K687" s="60"/>
    </row>
    <row r="688" spans="1:11" s="38" customFormat="1" x14ac:dyDescent="0.25">
      <c r="A688" s="78"/>
      <c r="B688" s="337"/>
      <c r="C688" s="342"/>
      <c r="D688" s="329"/>
      <c r="E688" s="330"/>
      <c r="F688" s="330"/>
      <c r="G688" s="331"/>
      <c r="H688" s="340"/>
      <c r="I688" s="341"/>
      <c r="J688" s="341"/>
      <c r="K688" s="60"/>
    </row>
    <row r="689" spans="1:11" s="38" customFormat="1" x14ac:dyDescent="0.25">
      <c r="A689" s="78"/>
      <c r="B689" s="337"/>
      <c r="C689" s="342"/>
      <c r="D689" s="329"/>
      <c r="E689" s="330"/>
      <c r="F689" s="330"/>
      <c r="G689" s="331"/>
      <c r="H689" s="340"/>
      <c r="I689" s="341"/>
      <c r="J689" s="341"/>
      <c r="K689" s="60"/>
    </row>
    <row r="690" spans="1:11" s="38" customFormat="1" x14ac:dyDescent="0.25">
      <c r="A690" s="78"/>
      <c r="B690" s="337"/>
      <c r="C690" s="342"/>
      <c r="D690" s="329"/>
      <c r="E690" s="330"/>
      <c r="F690" s="330"/>
      <c r="G690" s="331"/>
      <c r="H690" s="340"/>
      <c r="I690" s="341"/>
      <c r="J690" s="341"/>
      <c r="K690" s="60"/>
    </row>
    <row r="691" spans="1:11" s="38" customFormat="1" x14ac:dyDescent="0.25">
      <c r="A691" s="78"/>
      <c r="B691" s="337"/>
      <c r="C691" s="342"/>
      <c r="D691" s="329"/>
      <c r="E691" s="330"/>
      <c r="F691" s="330"/>
      <c r="G691" s="331"/>
      <c r="H691" s="340"/>
      <c r="I691" s="341"/>
      <c r="J691" s="341"/>
      <c r="K691" s="60"/>
    </row>
    <row r="692" spans="1:11" s="38" customFormat="1" x14ac:dyDescent="0.25">
      <c r="A692" s="78"/>
      <c r="B692" s="337"/>
      <c r="C692" s="342"/>
      <c r="D692" s="329"/>
      <c r="E692" s="330"/>
      <c r="F692" s="330"/>
      <c r="G692" s="331"/>
      <c r="H692" s="340"/>
      <c r="I692" s="341"/>
      <c r="J692" s="341"/>
      <c r="K692" s="60"/>
    </row>
    <row r="693" spans="1:11" s="38" customFormat="1" x14ac:dyDescent="0.25">
      <c r="A693" s="78"/>
      <c r="B693" s="337"/>
      <c r="C693" s="342"/>
      <c r="D693" s="329"/>
      <c r="E693" s="330"/>
      <c r="F693" s="330"/>
      <c r="G693" s="331"/>
      <c r="H693" s="340"/>
      <c r="I693" s="341"/>
      <c r="J693" s="341"/>
      <c r="K693" s="60"/>
    </row>
    <row r="694" spans="1:11" s="38" customFormat="1" x14ac:dyDescent="0.25">
      <c r="A694" s="78"/>
      <c r="B694" s="337"/>
      <c r="C694" s="342"/>
      <c r="D694" s="329"/>
      <c r="E694" s="330"/>
      <c r="F694" s="330"/>
      <c r="G694" s="331"/>
      <c r="H694" s="340"/>
      <c r="I694" s="341"/>
      <c r="J694" s="341"/>
      <c r="K694" s="60"/>
    </row>
    <row r="695" spans="1:11" s="38" customFormat="1" x14ac:dyDescent="0.25">
      <c r="A695" s="78"/>
      <c r="B695" s="337"/>
      <c r="C695" s="342"/>
      <c r="D695" s="329"/>
      <c r="E695" s="330"/>
      <c r="F695" s="330"/>
      <c r="G695" s="331"/>
      <c r="H695" s="340"/>
      <c r="I695" s="341"/>
      <c r="J695" s="341"/>
      <c r="K695" s="60"/>
    </row>
    <row r="696" spans="1:11" s="38" customFormat="1" x14ac:dyDescent="0.25">
      <c r="A696" s="78"/>
      <c r="B696" s="337"/>
      <c r="C696" s="342"/>
      <c r="D696" s="329"/>
      <c r="E696" s="330"/>
      <c r="F696" s="330"/>
      <c r="G696" s="331"/>
      <c r="H696" s="340"/>
      <c r="I696" s="341"/>
      <c r="J696" s="341"/>
      <c r="K696" s="60"/>
    </row>
    <row r="697" spans="1:11" s="38" customFormat="1" x14ac:dyDescent="0.25">
      <c r="A697" s="78"/>
      <c r="B697" s="337"/>
      <c r="C697" s="342"/>
      <c r="D697" s="329"/>
      <c r="E697" s="330"/>
      <c r="F697" s="330"/>
      <c r="G697" s="331"/>
      <c r="H697" s="340"/>
      <c r="I697" s="341"/>
      <c r="J697" s="341"/>
      <c r="K697" s="60"/>
    </row>
    <row r="698" spans="1:11" s="38" customFormat="1" x14ac:dyDescent="0.25">
      <c r="A698" s="78"/>
      <c r="B698" s="337"/>
      <c r="C698" s="342"/>
      <c r="D698" s="329"/>
      <c r="E698" s="330"/>
      <c r="F698" s="330"/>
      <c r="G698" s="331"/>
      <c r="H698" s="340"/>
      <c r="I698" s="341"/>
      <c r="J698" s="341"/>
      <c r="K698" s="60"/>
    </row>
    <row r="699" spans="1:11" s="38" customFormat="1" x14ac:dyDescent="0.25">
      <c r="A699" s="78"/>
      <c r="B699" s="337"/>
      <c r="C699" s="342"/>
      <c r="D699" s="329"/>
      <c r="E699" s="330"/>
      <c r="F699" s="330"/>
      <c r="G699" s="331"/>
      <c r="H699" s="340"/>
      <c r="I699" s="341"/>
      <c r="J699" s="341"/>
      <c r="K699" s="60"/>
    </row>
    <row r="700" spans="1:11" s="38" customFormat="1" x14ac:dyDescent="0.25">
      <c r="A700" s="78"/>
      <c r="B700" s="337"/>
      <c r="C700" s="342"/>
      <c r="D700" s="329"/>
      <c r="E700" s="330"/>
      <c r="F700" s="330"/>
      <c r="G700" s="331"/>
      <c r="H700" s="340"/>
      <c r="I700" s="341"/>
      <c r="J700" s="341"/>
      <c r="K700" s="60"/>
    </row>
    <row r="701" spans="1:11" s="38" customFormat="1" x14ac:dyDescent="0.25">
      <c r="A701" s="78"/>
      <c r="B701" s="337"/>
      <c r="C701" s="342"/>
      <c r="D701" s="329"/>
      <c r="E701" s="330"/>
      <c r="F701" s="330"/>
      <c r="G701" s="331"/>
      <c r="H701" s="340"/>
      <c r="I701" s="341"/>
      <c r="J701" s="341"/>
      <c r="K701" s="60"/>
    </row>
    <row r="702" spans="1:11" s="38" customFormat="1" x14ac:dyDescent="0.25">
      <c r="A702" s="78"/>
      <c r="B702" s="337"/>
      <c r="C702" s="342"/>
      <c r="D702" s="329"/>
      <c r="E702" s="330"/>
      <c r="F702" s="330"/>
      <c r="G702" s="331"/>
      <c r="H702" s="340"/>
      <c r="I702" s="341"/>
      <c r="J702" s="341"/>
      <c r="K702" s="60"/>
    </row>
    <row r="703" spans="1:11" s="38" customFormat="1" x14ac:dyDescent="0.25">
      <c r="A703" s="78"/>
      <c r="B703" s="337"/>
      <c r="C703" s="342"/>
      <c r="D703" s="329"/>
      <c r="E703" s="330"/>
      <c r="F703" s="330"/>
      <c r="G703" s="331"/>
      <c r="H703" s="340"/>
      <c r="I703" s="341"/>
      <c r="J703" s="341"/>
      <c r="K703" s="60"/>
    </row>
    <row r="704" spans="1:11" s="38" customFormat="1" x14ac:dyDescent="0.25">
      <c r="A704" s="78"/>
      <c r="B704" s="337"/>
      <c r="C704" s="342"/>
      <c r="D704" s="329"/>
      <c r="E704" s="330"/>
      <c r="F704" s="330"/>
      <c r="G704" s="331"/>
      <c r="H704" s="340"/>
      <c r="I704" s="341"/>
      <c r="J704" s="341"/>
      <c r="K704" s="60"/>
    </row>
    <row r="705" spans="1:11" s="38" customFormat="1" x14ac:dyDescent="0.25">
      <c r="A705" s="78"/>
      <c r="B705" s="337"/>
      <c r="C705" s="342"/>
      <c r="D705" s="329"/>
      <c r="E705" s="330"/>
      <c r="F705" s="330"/>
      <c r="G705" s="331"/>
      <c r="H705" s="340"/>
      <c r="I705" s="341"/>
      <c r="J705" s="341"/>
      <c r="K705" s="60"/>
    </row>
    <row r="706" spans="1:11" s="38" customFormat="1" x14ac:dyDescent="0.25">
      <c r="A706" s="78"/>
      <c r="B706" s="337"/>
      <c r="C706" s="342"/>
      <c r="D706" s="329"/>
      <c r="E706" s="330"/>
      <c r="F706" s="330"/>
      <c r="G706" s="331"/>
      <c r="H706" s="340"/>
      <c r="I706" s="341"/>
      <c r="J706" s="341"/>
      <c r="K706" s="60"/>
    </row>
    <row r="707" spans="1:11" s="38" customFormat="1" x14ac:dyDescent="0.25">
      <c r="A707" s="78"/>
      <c r="B707" s="337"/>
      <c r="C707" s="342"/>
      <c r="D707" s="329"/>
      <c r="E707" s="330"/>
      <c r="F707" s="330"/>
      <c r="G707" s="331"/>
      <c r="H707" s="340"/>
      <c r="I707" s="341"/>
      <c r="J707" s="341"/>
      <c r="K707" s="60"/>
    </row>
    <row r="708" spans="1:11" s="38" customFormat="1" x14ac:dyDescent="0.25">
      <c r="A708" s="78"/>
      <c r="B708" s="337"/>
      <c r="C708" s="342"/>
      <c r="D708" s="329"/>
      <c r="E708" s="330"/>
      <c r="F708" s="330"/>
      <c r="G708" s="331"/>
      <c r="H708" s="340"/>
      <c r="I708" s="341"/>
      <c r="J708" s="341"/>
      <c r="K708" s="60"/>
    </row>
    <row r="709" spans="1:11" s="38" customFormat="1" x14ac:dyDescent="0.25">
      <c r="A709" s="78"/>
      <c r="B709" s="337"/>
      <c r="C709" s="342"/>
      <c r="D709" s="329"/>
      <c r="E709" s="330"/>
      <c r="F709" s="330"/>
      <c r="G709" s="331"/>
      <c r="H709" s="340"/>
      <c r="I709" s="341"/>
      <c r="J709" s="341"/>
      <c r="K709" s="60"/>
    </row>
    <row r="710" spans="1:11" s="38" customFormat="1" x14ac:dyDescent="0.25">
      <c r="A710" s="78"/>
      <c r="B710" s="337"/>
      <c r="C710" s="342"/>
      <c r="D710" s="329"/>
      <c r="E710" s="330"/>
      <c r="F710" s="330"/>
      <c r="G710" s="331"/>
      <c r="H710" s="340"/>
      <c r="I710" s="341"/>
      <c r="J710" s="341"/>
      <c r="K710" s="60"/>
    </row>
    <row r="711" spans="1:11" s="38" customFormat="1" x14ac:dyDescent="0.25">
      <c r="A711" s="78"/>
      <c r="B711" s="337"/>
      <c r="C711" s="342"/>
      <c r="D711" s="329"/>
      <c r="E711" s="330"/>
      <c r="F711" s="330"/>
      <c r="G711" s="331"/>
      <c r="H711" s="340"/>
      <c r="I711" s="341"/>
      <c r="J711" s="341"/>
      <c r="K711" s="60"/>
    </row>
    <row r="712" spans="1:11" s="38" customFormat="1" x14ac:dyDescent="0.25">
      <c r="A712" s="78"/>
      <c r="B712" s="337"/>
      <c r="C712" s="342"/>
      <c r="D712" s="329"/>
      <c r="E712" s="330"/>
      <c r="F712" s="330"/>
      <c r="G712" s="331"/>
      <c r="H712" s="340"/>
      <c r="I712" s="341"/>
      <c r="J712" s="341"/>
      <c r="K712" s="60"/>
    </row>
    <row r="713" spans="1:11" s="38" customFormat="1" x14ac:dyDescent="0.25">
      <c r="A713" s="78"/>
      <c r="B713" s="337"/>
      <c r="C713" s="342"/>
      <c r="D713" s="329"/>
      <c r="E713" s="330"/>
      <c r="F713" s="330"/>
      <c r="G713" s="331"/>
      <c r="H713" s="340"/>
      <c r="I713" s="341"/>
      <c r="J713" s="341"/>
      <c r="K713" s="60"/>
    </row>
    <row r="714" spans="1:11" s="38" customFormat="1" x14ac:dyDescent="0.25">
      <c r="A714" s="78"/>
      <c r="B714" s="337"/>
      <c r="C714" s="342"/>
      <c r="D714" s="329"/>
      <c r="E714" s="330"/>
      <c r="F714" s="330"/>
      <c r="G714" s="331"/>
      <c r="H714" s="340"/>
      <c r="I714" s="341"/>
      <c r="J714" s="341"/>
      <c r="K714" s="60"/>
    </row>
    <row r="715" spans="1:11" s="38" customFormat="1" x14ac:dyDescent="0.25">
      <c r="A715" s="78"/>
      <c r="B715" s="337"/>
      <c r="C715" s="342"/>
      <c r="D715" s="329"/>
      <c r="E715" s="330"/>
      <c r="F715" s="330"/>
      <c r="G715" s="331"/>
      <c r="H715" s="340"/>
      <c r="I715" s="341"/>
      <c r="J715" s="341"/>
      <c r="K715" s="60"/>
    </row>
    <row r="716" spans="1:11" s="38" customFormat="1" x14ac:dyDescent="0.25">
      <c r="A716" s="78"/>
      <c r="B716" s="337"/>
      <c r="C716" s="342"/>
      <c r="D716" s="329"/>
      <c r="E716" s="330"/>
      <c r="F716" s="330"/>
      <c r="G716" s="331"/>
      <c r="H716" s="340"/>
      <c r="I716" s="341"/>
      <c r="J716" s="341"/>
      <c r="K716" s="60"/>
    </row>
    <row r="717" spans="1:11" s="38" customFormat="1" x14ac:dyDescent="0.25">
      <c r="A717" s="78"/>
      <c r="B717" s="337"/>
      <c r="C717" s="342"/>
      <c r="D717" s="329"/>
      <c r="E717" s="330"/>
      <c r="F717" s="330"/>
      <c r="G717" s="331"/>
      <c r="H717" s="340"/>
      <c r="I717" s="341"/>
      <c r="J717" s="341"/>
      <c r="K717" s="60"/>
    </row>
    <row r="718" spans="1:11" s="38" customFormat="1" x14ac:dyDescent="0.25">
      <c r="A718" s="78"/>
      <c r="B718" s="337"/>
      <c r="C718" s="342"/>
      <c r="D718" s="329"/>
      <c r="E718" s="330"/>
      <c r="F718" s="330"/>
      <c r="G718" s="331"/>
      <c r="H718" s="340"/>
      <c r="I718" s="341"/>
      <c r="J718" s="341"/>
      <c r="K718" s="60"/>
    </row>
    <row r="719" spans="1:11" s="38" customFormat="1" x14ac:dyDescent="0.25">
      <c r="A719" s="78"/>
      <c r="B719" s="337"/>
      <c r="C719" s="342"/>
      <c r="D719" s="329"/>
      <c r="E719" s="330"/>
      <c r="F719" s="330"/>
      <c r="G719" s="331"/>
      <c r="H719" s="340"/>
      <c r="I719" s="341"/>
      <c r="J719" s="341"/>
      <c r="K719" s="60"/>
    </row>
    <row r="720" spans="1:11" s="38" customFormat="1" x14ac:dyDescent="0.25">
      <c r="A720" s="78"/>
      <c r="B720" s="337"/>
      <c r="C720" s="342"/>
      <c r="D720" s="329"/>
      <c r="E720" s="330"/>
      <c r="F720" s="330"/>
      <c r="G720" s="331"/>
      <c r="H720" s="340"/>
      <c r="I720" s="341"/>
      <c r="J720" s="341"/>
      <c r="K720" s="60"/>
    </row>
    <row r="721" spans="1:11" s="38" customFormat="1" x14ac:dyDescent="0.25">
      <c r="A721" s="78"/>
      <c r="B721" s="337"/>
      <c r="C721" s="342"/>
      <c r="D721" s="329"/>
      <c r="E721" s="330"/>
      <c r="F721" s="330"/>
      <c r="G721" s="331"/>
      <c r="H721" s="340"/>
      <c r="I721" s="341"/>
      <c r="J721" s="341"/>
      <c r="K721" s="60"/>
    </row>
    <row r="722" spans="1:11" s="38" customFormat="1" x14ac:dyDescent="0.25">
      <c r="A722" s="78"/>
      <c r="B722" s="337"/>
      <c r="C722" s="342"/>
      <c r="D722" s="329"/>
      <c r="E722" s="330"/>
      <c r="F722" s="330"/>
      <c r="G722" s="331"/>
      <c r="H722" s="340"/>
      <c r="I722" s="341"/>
      <c r="J722" s="341"/>
      <c r="K722" s="60"/>
    </row>
    <row r="723" spans="1:11" s="38" customFormat="1" x14ac:dyDescent="0.25">
      <c r="A723" s="78"/>
      <c r="B723" s="337"/>
      <c r="C723" s="342"/>
      <c r="D723" s="329"/>
      <c r="E723" s="330"/>
      <c r="F723" s="330"/>
      <c r="G723" s="331"/>
      <c r="H723" s="340"/>
      <c r="I723" s="341"/>
      <c r="J723" s="341"/>
      <c r="K723" s="60"/>
    </row>
    <row r="724" spans="1:11" s="38" customFormat="1" x14ac:dyDescent="0.25">
      <c r="A724" s="78"/>
      <c r="B724" s="337"/>
      <c r="C724" s="342"/>
      <c r="D724" s="329"/>
      <c r="E724" s="330"/>
      <c r="F724" s="330"/>
      <c r="G724" s="331"/>
      <c r="H724" s="340"/>
      <c r="I724" s="341"/>
      <c r="J724" s="341"/>
      <c r="K724" s="60"/>
    </row>
    <row r="725" spans="1:11" s="38" customFormat="1" x14ac:dyDescent="0.25">
      <c r="A725" s="78"/>
      <c r="B725" s="337"/>
      <c r="C725" s="342"/>
      <c r="D725" s="329"/>
      <c r="E725" s="330"/>
      <c r="F725" s="330"/>
      <c r="G725" s="331"/>
      <c r="H725" s="340"/>
      <c r="I725" s="341"/>
      <c r="J725" s="341"/>
      <c r="K725" s="60"/>
    </row>
    <row r="726" spans="1:11" s="38" customFormat="1" x14ac:dyDescent="0.25">
      <c r="A726" s="78"/>
      <c r="B726" s="337"/>
      <c r="C726" s="342"/>
      <c r="D726" s="329"/>
      <c r="E726" s="330"/>
      <c r="F726" s="330"/>
      <c r="G726" s="331"/>
      <c r="H726" s="340"/>
      <c r="I726" s="341"/>
      <c r="J726" s="341"/>
      <c r="K726" s="60"/>
    </row>
    <row r="727" spans="1:11" s="38" customFormat="1" x14ac:dyDescent="0.25">
      <c r="A727" s="78"/>
      <c r="B727" s="337"/>
      <c r="C727" s="342"/>
      <c r="D727" s="329"/>
      <c r="E727" s="330"/>
      <c r="F727" s="330"/>
      <c r="G727" s="331"/>
      <c r="H727" s="340"/>
      <c r="I727" s="341"/>
      <c r="J727" s="341"/>
      <c r="K727" s="60"/>
    </row>
    <row r="728" spans="1:11" s="38" customFormat="1" x14ac:dyDescent="0.25">
      <c r="A728" s="78"/>
      <c r="B728" s="337"/>
      <c r="C728" s="342"/>
      <c r="D728" s="329"/>
      <c r="E728" s="330"/>
      <c r="F728" s="330"/>
      <c r="G728" s="331"/>
      <c r="H728" s="340"/>
      <c r="I728" s="341"/>
      <c r="J728" s="341"/>
      <c r="K728" s="60"/>
    </row>
    <row r="729" spans="1:11" s="38" customFormat="1" x14ac:dyDescent="0.25">
      <c r="A729" s="78"/>
      <c r="B729" s="337"/>
      <c r="C729" s="342"/>
      <c r="D729" s="329"/>
      <c r="E729" s="330"/>
      <c r="F729" s="330"/>
      <c r="G729" s="331"/>
      <c r="H729" s="340"/>
      <c r="I729" s="341"/>
      <c r="J729" s="341"/>
      <c r="K729" s="60"/>
    </row>
    <row r="730" spans="1:11" s="38" customFormat="1" x14ac:dyDescent="0.25">
      <c r="A730" s="78"/>
      <c r="B730" s="337"/>
      <c r="C730" s="342"/>
      <c r="D730" s="329"/>
      <c r="E730" s="330"/>
      <c r="F730" s="330"/>
      <c r="G730" s="331"/>
      <c r="H730" s="340"/>
      <c r="I730" s="341"/>
      <c r="J730" s="341"/>
      <c r="K730" s="60"/>
    </row>
    <row r="731" spans="1:11" s="38" customFormat="1" x14ac:dyDescent="0.25">
      <c r="A731" s="78"/>
      <c r="B731" s="337"/>
      <c r="C731" s="342"/>
      <c r="D731" s="329"/>
      <c r="E731" s="330"/>
      <c r="F731" s="330"/>
      <c r="G731" s="331"/>
      <c r="H731" s="340"/>
      <c r="I731" s="341"/>
      <c r="J731" s="341"/>
      <c r="K731" s="60"/>
    </row>
    <row r="732" spans="1:11" s="38" customFormat="1" x14ac:dyDescent="0.25">
      <c r="A732" s="78"/>
      <c r="B732" s="337"/>
      <c r="C732" s="342"/>
      <c r="D732" s="329"/>
      <c r="E732" s="330"/>
      <c r="F732" s="330"/>
      <c r="G732" s="331"/>
      <c r="H732" s="340"/>
      <c r="I732" s="341"/>
      <c r="J732" s="341"/>
      <c r="K732" s="60"/>
    </row>
    <row r="733" spans="1:11" s="38" customFormat="1" x14ac:dyDescent="0.25">
      <c r="A733" s="78"/>
      <c r="B733" s="337"/>
      <c r="C733" s="342"/>
      <c r="D733" s="329"/>
      <c r="E733" s="330"/>
      <c r="F733" s="330"/>
      <c r="G733" s="331"/>
      <c r="H733" s="340"/>
      <c r="I733" s="341"/>
      <c r="J733" s="341"/>
      <c r="K733" s="60"/>
    </row>
    <row r="734" spans="1:11" s="38" customFormat="1" x14ac:dyDescent="0.25">
      <c r="A734" s="78"/>
      <c r="B734" s="337"/>
      <c r="C734" s="342"/>
      <c r="D734" s="329"/>
      <c r="E734" s="330"/>
      <c r="F734" s="330"/>
      <c r="G734" s="331"/>
      <c r="H734" s="340"/>
      <c r="I734" s="341"/>
      <c r="J734" s="341"/>
      <c r="K734" s="60"/>
    </row>
    <row r="735" spans="1:11" s="38" customFormat="1" x14ac:dyDescent="0.25">
      <c r="A735" s="78"/>
      <c r="B735" s="337"/>
      <c r="C735" s="342"/>
      <c r="D735" s="329"/>
      <c r="E735" s="330"/>
      <c r="F735" s="330"/>
      <c r="G735" s="331"/>
      <c r="H735" s="340"/>
      <c r="I735" s="341"/>
      <c r="J735" s="341"/>
      <c r="K735" s="60"/>
    </row>
    <row r="736" spans="1:11" s="38" customFormat="1" x14ac:dyDescent="0.25">
      <c r="A736" s="78"/>
      <c r="B736" s="337"/>
      <c r="C736" s="342"/>
      <c r="D736" s="329"/>
      <c r="E736" s="330"/>
      <c r="F736" s="330"/>
      <c r="G736" s="331"/>
      <c r="H736" s="340"/>
      <c r="I736" s="341"/>
      <c r="J736" s="341"/>
      <c r="K736" s="60"/>
    </row>
    <row r="737" spans="1:11" s="38" customFormat="1" x14ac:dyDescent="0.25">
      <c r="A737" s="78"/>
      <c r="B737" s="337"/>
      <c r="C737" s="342"/>
      <c r="D737" s="329"/>
      <c r="E737" s="330"/>
      <c r="F737" s="330"/>
      <c r="G737" s="331"/>
      <c r="H737" s="340"/>
      <c r="I737" s="341"/>
      <c r="J737" s="341"/>
      <c r="K737" s="60"/>
    </row>
    <row r="738" spans="1:11" s="38" customFormat="1" x14ac:dyDescent="0.25">
      <c r="A738" s="78"/>
      <c r="B738" s="337"/>
      <c r="C738" s="342"/>
      <c r="D738" s="329"/>
      <c r="E738" s="330"/>
      <c r="F738" s="330"/>
      <c r="G738" s="331"/>
      <c r="H738" s="340"/>
      <c r="I738" s="341"/>
      <c r="J738" s="341"/>
      <c r="K738" s="60"/>
    </row>
    <row r="739" spans="1:11" s="38" customFormat="1" x14ac:dyDescent="0.25">
      <c r="A739" s="78"/>
      <c r="B739" s="337"/>
      <c r="C739" s="342"/>
      <c r="D739" s="329"/>
      <c r="E739" s="330"/>
      <c r="F739" s="330"/>
      <c r="G739" s="331"/>
      <c r="H739" s="340"/>
      <c r="I739" s="341"/>
      <c r="J739" s="341"/>
      <c r="K739" s="60"/>
    </row>
    <row r="740" spans="1:11" s="38" customFormat="1" x14ac:dyDescent="0.25">
      <c r="A740" s="78"/>
      <c r="B740" s="337"/>
      <c r="C740" s="342"/>
      <c r="D740" s="329"/>
      <c r="E740" s="330"/>
      <c r="F740" s="330"/>
      <c r="G740" s="331"/>
      <c r="H740" s="340"/>
      <c r="I740" s="341"/>
      <c r="J740" s="341"/>
      <c r="K740" s="60"/>
    </row>
    <row r="741" spans="1:11" s="38" customFormat="1" x14ac:dyDescent="0.25">
      <c r="A741" s="78"/>
      <c r="B741" s="337"/>
      <c r="C741" s="342"/>
      <c r="D741" s="329"/>
      <c r="E741" s="330"/>
      <c r="F741" s="330"/>
      <c r="G741" s="331"/>
      <c r="H741" s="340"/>
      <c r="I741" s="341"/>
      <c r="J741" s="341"/>
      <c r="K741" s="60"/>
    </row>
    <row r="742" spans="1:11" s="38" customFormat="1" x14ac:dyDescent="0.25">
      <c r="A742" s="78"/>
      <c r="B742" s="337"/>
      <c r="C742" s="342"/>
      <c r="D742" s="329"/>
      <c r="E742" s="330"/>
      <c r="F742" s="330"/>
      <c r="G742" s="331"/>
      <c r="H742" s="340"/>
      <c r="I742" s="341"/>
      <c r="J742" s="341"/>
      <c r="K742" s="60"/>
    </row>
    <row r="743" spans="1:11" s="38" customFormat="1" x14ac:dyDescent="0.25">
      <c r="A743" s="78"/>
      <c r="B743" s="337"/>
      <c r="C743" s="342"/>
      <c r="D743" s="329"/>
      <c r="E743" s="330"/>
      <c r="F743" s="330"/>
      <c r="G743" s="331"/>
      <c r="H743" s="340"/>
      <c r="I743" s="341"/>
      <c r="J743" s="341"/>
      <c r="K743" s="60"/>
    </row>
    <row r="744" spans="1:11" s="38" customFormat="1" x14ac:dyDescent="0.25">
      <c r="A744" s="78"/>
      <c r="B744" s="337"/>
      <c r="C744" s="342"/>
      <c r="D744" s="329"/>
      <c r="E744" s="330"/>
      <c r="F744" s="330"/>
      <c r="G744" s="331"/>
      <c r="H744" s="340"/>
      <c r="I744" s="341"/>
      <c r="J744" s="341"/>
      <c r="K744" s="60"/>
    </row>
    <row r="745" spans="1:11" s="38" customFormat="1" x14ac:dyDescent="0.25">
      <c r="A745" s="78"/>
      <c r="B745" s="337"/>
      <c r="C745" s="342"/>
      <c r="D745" s="329"/>
      <c r="E745" s="330"/>
      <c r="F745" s="330"/>
      <c r="G745" s="331"/>
      <c r="H745" s="340"/>
      <c r="I745" s="341"/>
      <c r="J745" s="341"/>
      <c r="K745" s="60"/>
    </row>
    <row r="746" spans="1:11" s="38" customFormat="1" x14ac:dyDescent="0.25">
      <c r="A746" s="78"/>
      <c r="B746" s="337"/>
      <c r="C746" s="342"/>
      <c r="D746" s="329"/>
      <c r="E746" s="330"/>
      <c r="F746" s="330"/>
      <c r="G746" s="331"/>
      <c r="H746" s="340"/>
      <c r="I746" s="341"/>
      <c r="J746" s="341"/>
      <c r="K746" s="60"/>
    </row>
    <row r="747" spans="1:11" s="38" customFormat="1" x14ac:dyDescent="0.25">
      <c r="A747" s="78"/>
      <c r="B747" s="337"/>
      <c r="C747" s="342"/>
      <c r="D747" s="329"/>
      <c r="E747" s="330"/>
      <c r="F747" s="330"/>
      <c r="G747" s="331"/>
      <c r="H747" s="340"/>
      <c r="I747" s="341"/>
      <c r="J747" s="341"/>
      <c r="K747" s="60"/>
    </row>
    <row r="748" spans="1:11" s="38" customFormat="1" x14ac:dyDescent="0.25">
      <c r="A748" s="78"/>
      <c r="B748" s="337"/>
      <c r="C748" s="342"/>
      <c r="D748" s="329"/>
      <c r="E748" s="330"/>
      <c r="F748" s="330"/>
      <c r="G748" s="331"/>
      <c r="H748" s="340"/>
      <c r="I748" s="341"/>
      <c r="J748" s="341"/>
      <c r="K748" s="60"/>
    </row>
    <row r="749" spans="1:11" s="38" customFormat="1" x14ac:dyDescent="0.25">
      <c r="A749" s="78"/>
      <c r="B749" s="337"/>
      <c r="C749" s="342"/>
      <c r="D749" s="329"/>
      <c r="E749" s="330"/>
      <c r="F749" s="330"/>
      <c r="G749" s="331"/>
      <c r="H749" s="340"/>
      <c r="I749" s="341"/>
      <c r="J749" s="341"/>
      <c r="K749" s="60"/>
    </row>
    <row r="750" spans="1:11" s="38" customFormat="1" x14ac:dyDescent="0.25">
      <c r="A750" s="78"/>
      <c r="B750" s="337"/>
      <c r="C750" s="342"/>
      <c r="D750" s="329"/>
      <c r="E750" s="330"/>
      <c r="F750" s="330"/>
      <c r="G750" s="331"/>
      <c r="H750" s="340"/>
      <c r="I750" s="341"/>
      <c r="J750" s="341"/>
      <c r="K750" s="60"/>
    </row>
    <row r="751" spans="1:11" s="38" customFormat="1" x14ac:dyDescent="0.25">
      <c r="A751" s="78"/>
      <c r="B751" s="337"/>
      <c r="C751" s="342"/>
      <c r="D751" s="329"/>
      <c r="E751" s="330"/>
      <c r="F751" s="330"/>
      <c r="G751" s="331"/>
      <c r="H751" s="340"/>
      <c r="I751" s="341"/>
      <c r="J751" s="341"/>
      <c r="K751" s="60"/>
    </row>
    <row r="752" spans="1:11" s="38" customFormat="1" x14ac:dyDescent="0.25">
      <c r="A752" s="78"/>
      <c r="B752" s="337"/>
      <c r="C752" s="342"/>
      <c r="D752" s="329"/>
      <c r="E752" s="330"/>
      <c r="F752" s="330"/>
      <c r="G752" s="331"/>
      <c r="H752" s="340"/>
      <c r="I752" s="341"/>
      <c r="J752" s="341"/>
      <c r="K752" s="60"/>
    </row>
    <row r="753" spans="1:11" s="38" customFormat="1" x14ac:dyDescent="0.25">
      <c r="A753" s="78"/>
      <c r="B753" s="337"/>
      <c r="C753" s="342"/>
      <c r="D753" s="329"/>
      <c r="E753" s="330"/>
      <c r="F753" s="330"/>
      <c r="G753" s="331"/>
      <c r="H753" s="340"/>
      <c r="I753" s="341"/>
      <c r="J753" s="341"/>
      <c r="K753" s="60"/>
    </row>
    <row r="754" spans="1:11" s="38" customFormat="1" x14ac:dyDescent="0.25">
      <c r="A754" s="78"/>
      <c r="B754" s="337"/>
      <c r="C754" s="342"/>
      <c r="D754" s="329"/>
      <c r="E754" s="330"/>
      <c r="F754" s="330"/>
      <c r="G754" s="331"/>
      <c r="H754" s="340"/>
      <c r="I754" s="341"/>
      <c r="J754" s="341"/>
      <c r="K754" s="60"/>
    </row>
    <row r="755" spans="1:11" s="38" customFormat="1" x14ac:dyDescent="0.25">
      <c r="A755" s="78"/>
      <c r="B755" s="337"/>
      <c r="C755" s="342"/>
      <c r="D755" s="329"/>
      <c r="E755" s="330"/>
      <c r="F755" s="330"/>
      <c r="G755" s="331"/>
      <c r="H755" s="340"/>
      <c r="I755" s="341"/>
      <c r="J755" s="341"/>
      <c r="K755" s="60"/>
    </row>
    <row r="756" spans="1:11" s="38" customFormat="1" x14ac:dyDescent="0.25">
      <c r="A756" s="78"/>
      <c r="B756" s="337"/>
      <c r="C756" s="342"/>
      <c r="D756" s="329"/>
      <c r="E756" s="330"/>
      <c r="F756" s="330"/>
      <c r="G756" s="331"/>
      <c r="H756" s="340"/>
      <c r="I756" s="341"/>
      <c r="J756" s="341"/>
      <c r="K756" s="60"/>
    </row>
    <row r="757" spans="1:11" s="38" customFormat="1" x14ac:dyDescent="0.25">
      <c r="A757" s="78"/>
      <c r="B757" s="337"/>
      <c r="C757" s="342"/>
      <c r="D757" s="329"/>
      <c r="E757" s="330"/>
      <c r="F757" s="330"/>
      <c r="G757" s="331"/>
      <c r="H757" s="340"/>
      <c r="I757" s="341"/>
      <c r="J757" s="341"/>
      <c r="K757" s="60"/>
    </row>
    <row r="758" spans="1:11" s="38" customFormat="1" x14ac:dyDescent="0.25">
      <c r="A758" s="78"/>
      <c r="B758" s="337"/>
      <c r="C758" s="342"/>
      <c r="D758" s="329"/>
      <c r="E758" s="330"/>
      <c r="F758" s="330"/>
      <c r="G758" s="331"/>
      <c r="H758" s="340"/>
      <c r="I758" s="341"/>
      <c r="J758" s="341"/>
      <c r="K758" s="60"/>
    </row>
    <row r="759" spans="1:11" s="38" customFormat="1" x14ac:dyDescent="0.25">
      <c r="A759" s="78"/>
      <c r="B759" s="337"/>
      <c r="C759" s="342"/>
      <c r="D759" s="329"/>
      <c r="E759" s="330"/>
      <c r="F759" s="330"/>
      <c r="G759" s="331"/>
      <c r="H759" s="340"/>
      <c r="I759" s="341"/>
      <c r="J759" s="341"/>
      <c r="K759" s="60"/>
    </row>
    <row r="760" spans="1:11" s="38" customFormat="1" x14ac:dyDescent="0.25">
      <c r="A760" s="78"/>
      <c r="B760" s="337"/>
      <c r="C760" s="342"/>
      <c r="D760" s="329"/>
      <c r="E760" s="330"/>
      <c r="F760" s="330"/>
      <c r="G760" s="331"/>
      <c r="H760" s="340"/>
      <c r="I760" s="341"/>
      <c r="J760" s="341"/>
      <c r="K760" s="60"/>
    </row>
    <row r="761" spans="1:11" s="38" customFormat="1" x14ac:dyDescent="0.25">
      <c r="A761" s="78"/>
      <c r="B761" s="337"/>
      <c r="C761" s="342"/>
      <c r="D761" s="329"/>
      <c r="E761" s="330"/>
      <c r="F761" s="330"/>
      <c r="G761" s="331"/>
      <c r="H761" s="340"/>
      <c r="I761" s="341"/>
      <c r="J761" s="341"/>
      <c r="K761" s="60"/>
    </row>
    <row r="762" spans="1:11" s="38" customFormat="1" x14ac:dyDescent="0.25">
      <c r="A762" s="78"/>
      <c r="B762" s="337"/>
      <c r="C762" s="342"/>
      <c r="D762" s="329"/>
      <c r="E762" s="330"/>
      <c r="F762" s="330"/>
      <c r="G762" s="331"/>
      <c r="H762" s="340"/>
      <c r="I762" s="341"/>
      <c r="J762" s="341"/>
      <c r="K762" s="60"/>
    </row>
    <row r="763" spans="1:11" s="38" customFormat="1" x14ac:dyDescent="0.25">
      <c r="A763" s="78"/>
      <c r="B763" s="337"/>
      <c r="C763" s="342"/>
      <c r="D763" s="329"/>
      <c r="E763" s="330"/>
      <c r="F763" s="330"/>
      <c r="G763" s="331"/>
      <c r="H763" s="340"/>
      <c r="I763" s="341"/>
      <c r="J763" s="341"/>
      <c r="K763" s="60"/>
    </row>
    <row r="764" spans="1:11" s="38" customFormat="1" x14ac:dyDescent="0.25">
      <c r="A764" s="78"/>
      <c r="B764" s="337"/>
      <c r="C764" s="342"/>
      <c r="D764" s="329"/>
      <c r="E764" s="330"/>
      <c r="F764" s="330"/>
      <c r="G764" s="331"/>
      <c r="H764" s="340"/>
      <c r="I764" s="341"/>
      <c r="J764" s="341"/>
      <c r="K764" s="60"/>
    </row>
    <row r="765" spans="1:11" s="38" customFormat="1" x14ac:dyDescent="0.25">
      <c r="A765" s="78"/>
      <c r="B765" s="337"/>
      <c r="C765" s="342"/>
      <c r="D765" s="329"/>
      <c r="E765" s="330"/>
      <c r="F765" s="330"/>
      <c r="G765" s="331"/>
      <c r="H765" s="340"/>
      <c r="I765" s="341"/>
      <c r="J765" s="341"/>
      <c r="K765" s="60"/>
    </row>
    <row r="766" spans="1:11" s="38" customFormat="1" x14ac:dyDescent="0.25">
      <c r="A766" s="78"/>
      <c r="B766" s="337"/>
      <c r="C766" s="342"/>
      <c r="D766" s="329"/>
      <c r="E766" s="330"/>
      <c r="F766" s="330"/>
      <c r="G766" s="331"/>
      <c r="H766" s="340"/>
      <c r="I766" s="341"/>
      <c r="J766" s="341"/>
      <c r="K766" s="60"/>
    </row>
    <row r="767" spans="1:11" s="38" customFormat="1" x14ac:dyDescent="0.25">
      <c r="A767" s="78"/>
      <c r="B767" s="337"/>
      <c r="C767" s="342"/>
      <c r="D767" s="329"/>
      <c r="E767" s="330"/>
      <c r="F767" s="330"/>
      <c r="G767" s="331"/>
      <c r="H767" s="340"/>
      <c r="I767" s="341"/>
      <c r="J767" s="341"/>
      <c r="K767" s="60"/>
    </row>
    <row r="768" spans="1:11" s="38" customFormat="1" x14ac:dyDescent="0.25">
      <c r="A768" s="78"/>
      <c r="B768" s="337"/>
      <c r="C768" s="342"/>
      <c r="D768" s="329"/>
      <c r="E768" s="330"/>
      <c r="F768" s="330"/>
      <c r="G768" s="331"/>
      <c r="H768" s="340"/>
      <c r="I768" s="341"/>
      <c r="J768" s="341"/>
      <c r="K768" s="60"/>
    </row>
    <row r="769" spans="1:11" s="38" customFormat="1" x14ac:dyDescent="0.25">
      <c r="A769" s="78"/>
      <c r="B769" s="337"/>
      <c r="C769" s="342"/>
      <c r="D769" s="329"/>
      <c r="E769" s="330"/>
      <c r="F769" s="330"/>
      <c r="G769" s="331"/>
      <c r="H769" s="340"/>
      <c r="I769" s="341"/>
      <c r="J769" s="341"/>
      <c r="K769" s="60"/>
    </row>
    <row r="770" spans="1:11" s="38" customFormat="1" x14ac:dyDescent="0.25">
      <c r="A770" s="78"/>
      <c r="B770" s="337"/>
      <c r="C770" s="342"/>
      <c r="D770" s="329"/>
      <c r="E770" s="330"/>
      <c r="F770" s="330"/>
      <c r="G770" s="331"/>
      <c r="H770" s="340"/>
      <c r="I770" s="341"/>
      <c r="J770" s="341"/>
      <c r="K770" s="60"/>
    </row>
    <row r="771" spans="1:11" s="38" customFormat="1" x14ac:dyDescent="0.25">
      <c r="A771" s="78"/>
      <c r="B771" s="337"/>
      <c r="C771" s="342"/>
      <c r="D771" s="329"/>
      <c r="E771" s="330"/>
      <c r="F771" s="330"/>
      <c r="G771" s="331"/>
      <c r="H771" s="340"/>
      <c r="I771" s="341"/>
      <c r="J771" s="341"/>
      <c r="K771" s="60"/>
    </row>
    <row r="772" spans="1:11" s="38" customFormat="1" x14ac:dyDescent="0.25">
      <c r="A772" s="78"/>
      <c r="B772" s="337"/>
      <c r="C772" s="342"/>
      <c r="D772" s="329"/>
      <c r="E772" s="330"/>
      <c r="F772" s="330"/>
      <c r="G772" s="331"/>
      <c r="H772" s="340"/>
      <c r="I772" s="341"/>
      <c r="J772" s="341"/>
      <c r="K772" s="60"/>
    </row>
    <row r="773" spans="1:11" s="38" customFormat="1" x14ac:dyDescent="0.25">
      <c r="A773" s="78"/>
      <c r="B773" s="337"/>
      <c r="C773" s="342"/>
      <c r="D773" s="329"/>
      <c r="E773" s="330"/>
      <c r="F773" s="330"/>
      <c r="G773" s="331"/>
      <c r="H773" s="340"/>
      <c r="I773" s="341"/>
      <c r="J773" s="341"/>
      <c r="K773" s="60"/>
    </row>
    <row r="774" spans="1:11" s="38" customFormat="1" x14ac:dyDescent="0.25">
      <c r="A774" s="78"/>
      <c r="B774" s="337"/>
      <c r="C774" s="342"/>
      <c r="D774" s="329"/>
      <c r="E774" s="330"/>
      <c r="F774" s="330"/>
      <c r="G774" s="331"/>
      <c r="H774" s="340"/>
      <c r="I774" s="341"/>
      <c r="J774" s="341"/>
      <c r="K774" s="60"/>
    </row>
    <row r="775" spans="1:11" s="38" customFormat="1" x14ac:dyDescent="0.25">
      <c r="A775" s="78"/>
      <c r="B775" s="337"/>
      <c r="C775" s="342"/>
      <c r="D775" s="329"/>
      <c r="E775" s="330"/>
      <c r="F775" s="330"/>
      <c r="G775" s="331"/>
      <c r="H775" s="340"/>
      <c r="I775" s="341"/>
      <c r="J775" s="341"/>
      <c r="K775" s="60"/>
    </row>
    <row r="776" spans="1:11" s="38" customFormat="1" x14ac:dyDescent="0.25">
      <c r="A776" s="78"/>
      <c r="B776" s="337"/>
      <c r="C776" s="342"/>
      <c r="D776" s="329"/>
      <c r="E776" s="330"/>
      <c r="F776" s="330"/>
      <c r="G776" s="331"/>
      <c r="H776" s="340"/>
      <c r="I776" s="341"/>
      <c r="J776" s="341"/>
      <c r="K776" s="60"/>
    </row>
    <row r="777" spans="1:11" s="38" customFormat="1" x14ac:dyDescent="0.25">
      <c r="A777" s="78"/>
      <c r="B777" s="337"/>
      <c r="C777" s="342"/>
      <c r="D777" s="329"/>
      <c r="E777" s="330"/>
      <c r="F777" s="330"/>
      <c r="G777" s="331"/>
      <c r="H777" s="340"/>
      <c r="I777" s="341"/>
      <c r="J777" s="341"/>
      <c r="K777" s="60"/>
    </row>
    <row r="778" spans="1:11" s="38" customFormat="1" x14ac:dyDescent="0.25">
      <c r="A778" s="78"/>
      <c r="B778" s="337"/>
      <c r="C778" s="342"/>
      <c r="D778" s="329"/>
      <c r="E778" s="330"/>
      <c r="F778" s="330"/>
      <c r="G778" s="331"/>
      <c r="H778" s="340"/>
      <c r="I778" s="341"/>
      <c r="J778" s="341"/>
      <c r="K778" s="60"/>
    </row>
    <row r="779" spans="1:11" s="38" customFormat="1" x14ac:dyDescent="0.25">
      <c r="A779" s="78"/>
      <c r="B779" s="337"/>
      <c r="C779" s="342"/>
      <c r="D779" s="329"/>
      <c r="E779" s="330"/>
      <c r="F779" s="330"/>
      <c r="G779" s="331"/>
      <c r="H779" s="340"/>
      <c r="I779" s="341"/>
      <c r="J779" s="341"/>
      <c r="K779" s="60"/>
    </row>
    <row r="780" spans="1:11" s="38" customFormat="1" x14ac:dyDescent="0.25">
      <c r="A780" s="78"/>
      <c r="B780" s="337"/>
      <c r="C780" s="342"/>
      <c r="D780" s="329"/>
      <c r="E780" s="330"/>
      <c r="F780" s="330"/>
      <c r="G780" s="331"/>
      <c r="H780" s="340"/>
      <c r="I780" s="341"/>
      <c r="J780" s="341"/>
      <c r="K780" s="60"/>
    </row>
    <row r="781" spans="1:11" s="38" customFormat="1" x14ac:dyDescent="0.25">
      <c r="A781" s="78"/>
      <c r="B781" s="337"/>
      <c r="C781" s="342"/>
      <c r="D781" s="329"/>
      <c r="E781" s="330"/>
      <c r="F781" s="330"/>
      <c r="G781" s="331"/>
      <c r="H781" s="340"/>
      <c r="I781" s="341"/>
      <c r="J781" s="341"/>
      <c r="K781" s="60"/>
    </row>
    <row r="782" spans="1:11" s="38" customFormat="1" x14ac:dyDescent="0.25">
      <c r="A782" s="78"/>
      <c r="B782" s="337"/>
      <c r="C782" s="342"/>
      <c r="D782" s="329"/>
      <c r="E782" s="330"/>
      <c r="F782" s="330"/>
      <c r="G782" s="331"/>
      <c r="H782" s="340"/>
      <c r="I782" s="341"/>
      <c r="J782" s="341"/>
      <c r="K782" s="60"/>
    </row>
    <row r="783" spans="1:11" s="38" customFormat="1" x14ac:dyDescent="0.25">
      <c r="A783" s="78"/>
      <c r="B783" s="337"/>
      <c r="C783" s="342"/>
      <c r="D783" s="329"/>
      <c r="E783" s="330"/>
      <c r="F783" s="330"/>
      <c r="G783" s="331"/>
      <c r="H783" s="340"/>
      <c r="I783" s="341"/>
      <c r="J783" s="341"/>
      <c r="K783" s="60"/>
    </row>
    <row r="784" spans="1:11" s="38" customFormat="1" x14ac:dyDescent="0.25">
      <c r="A784" s="78"/>
      <c r="B784" s="337"/>
      <c r="C784" s="342"/>
      <c r="D784" s="329"/>
      <c r="E784" s="330"/>
      <c r="F784" s="330"/>
      <c r="G784" s="331"/>
      <c r="H784" s="340"/>
      <c r="I784" s="341"/>
      <c r="J784" s="341"/>
      <c r="K784" s="60"/>
    </row>
    <row r="785" spans="1:11" s="38" customFormat="1" x14ac:dyDescent="0.25">
      <c r="A785" s="78"/>
      <c r="B785" s="337"/>
      <c r="C785" s="342"/>
      <c r="D785" s="329"/>
      <c r="E785" s="330"/>
      <c r="F785" s="330"/>
      <c r="G785" s="331"/>
      <c r="H785" s="340"/>
      <c r="I785" s="341"/>
      <c r="J785" s="341"/>
      <c r="K785" s="60"/>
    </row>
    <row r="786" spans="1:11" s="38" customFormat="1" x14ac:dyDescent="0.25">
      <c r="A786" s="78"/>
      <c r="B786" s="337"/>
      <c r="C786" s="342"/>
      <c r="D786" s="329"/>
      <c r="E786" s="330"/>
      <c r="F786" s="330"/>
      <c r="G786" s="331"/>
      <c r="H786" s="340"/>
      <c r="I786" s="341"/>
      <c r="J786" s="341"/>
      <c r="K786" s="60"/>
    </row>
    <row r="787" spans="1:11" s="38" customFormat="1" x14ac:dyDescent="0.25">
      <c r="A787" s="78"/>
      <c r="B787" s="337"/>
      <c r="C787" s="342"/>
      <c r="D787" s="329"/>
      <c r="E787" s="330"/>
      <c r="F787" s="330"/>
      <c r="G787" s="331"/>
      <c r="H787" s="340"/>
      <c r="I787" s="341"/>
      <c r="J787" s="341"/>
      <c r="K787" s="60"/>
    </row>
    <row r="788" spans="1:11" s="38" customFormat="1" x14ac:dyDescent="0.25">
      <c r="A788" s="78"/>
      <c r="B788" s="337"/>
      <c r="C788" s="342"/>
      <c r="D788" s="329"/>
      <c r="E788" s="330"/>
      <c r="F788" s="330"/>
      <c r="G788" s="331"/>
      <c r="H788" s="340"/>
      <c r="I788" s="341"/>
      <c r="J788" s="341"/>
      <c r="K788" s="60"/>
    </row>
    <row r="789" spans="1:11" s="38" customFormat="1" x14ac:dyDescent="0.25">
      <c r="A789" s="78"/>
      <c r="B789" s="337"/>
      <c r="C789" s="342"/>
      <c r="D789" s="329"/>
      <c r="E789" s="330"/>
      <c r="F789" s="330"/>
      <c r="G789" s="331"/>
      <c r="H789" s="340"/>
      <c r="I789" s="341"/>
      <c r="J789" s="341"/>
      <c r="K789" s="60"/>
    </row>
    <row r="790" spans="1:11" s="38" customFormat="1" x14ac:dyDescent="0.25">
      <c r="A790" s="78"/>
      <c r="B790" s="337"/>
      <c r="C790" s="342"/>
      <c r="D790" s="329"/>
      <c r="E790" s="330"/>
      <c r="F790" s="330"/>
      <c r="G790" s="331"/>
      <c r="H790" s="340"/>
      <c r="I790" s="341"/>
      <c r="J790" s="341"/>
      <c r="K790" s="60"/>
    </row>
    <row r="791" spans="1:11" s="38" customFormat="1" x14ac:dyDescent="0.25">
      <c r="A791" s="78"/>
      <c r="B791" s="337"/>
      <c r="C791" s="342"/>
      <c r="D791" s="329"/>
      <c r="E791" s="330"/>
      <c r="F791" s="330"/>
      <c r="G791" s="331"/>
      <c r="H791" s="340"/>
      <c r="I791" s="341"/>
      <c r="J791" s="341"/>
      <c r="K791" s="60"/>
    </row>
    <row r="792" spans="1:11" s="38" customFormat="1" x14ac:dyDescent="0.25">
      <c r="A792" s="78"/>
      <c r="B792" s="337"/>
      <c r="C792" s="342"/>
      <c r="D792" s="329"/>
      <c r="E792" s="330"/>
      <c r="F792" s="330"/>
      <c r="G792" s="331"/>
      <c r="H792" s="340"/>
      <c r="I792" s="341"/>
      <c r="J792" s="341"/>
      <c r="K792" s="60"/>
    </row>
    <row r="793" spans="1:11" s="38" customFormat="1" x14ac:dyDescent="0.25">
      <c r="A793" s="78"/>
      <c r="B793" s="337"/>
      <c r="C793" s="342"/>
      <c r="D793" s="329"/>
      <c r="E793" s="330"/>
      <c r="F793" s="330"/>
      <c r="G793" s="331"/>
      <c r="H793" s="340"/>
      <c r="I793" s="341"/>
      <c r="J793" s="341"/>
      <c r="K793" s="60"/>
    </row>
    <row r="794" spans="1:11" s="38" customFormat="1" x14ac:dyDescent="0.25">
      <c r="A794" s="78"/>
      <c r="B794" s="337"/>
      <c r="C794" s="342"/>
      <c r="D794" s="329"/>
      <c r="E794" s="330"/>
      <c r="F794" s="330"/>
      <c r="G794" s="331"/>
      <c r="H794" s="340"/>
      <c r="I794" s="341"/>
      <c r="J794" s="341"/>
      <c r="K794" s="60"/>
    </row>
    <row r="795" spans="1:11" s="38" customFormat="1" x14ac:dyDescent="0.25">
      <c r="A795" s="78"/>
      <c r="B795" s="337"/>
      <c r="C795" s="342"/>
      <c r="D795" s="329"/>
      <c r="E795" s="330"/>
      <c r="F795" s="330"/>
      <c r="G795" s="331"/>
      <c r="H795" s="340"/>
      <c r="I795" s="341"/>
      <c r="J795" s="341"/>
      <c r="K795" s="60"/>
    </row>
    <row r="796" spans="1:11" s="38" customFormat="1" x14ac:dyDescent="0.25">
      <c r="A796" s="78"/>
      <c r="B796" s="337"/>
      <c r="C796" s="342"/>
      <c r="D796" s="329"/>
      <c r="E796" s="330"/>
      <c r="F796" s="330"/>
      <c r="G796" s="331"/>
      <c r="H796" s="340"/>
      <c r="I796" s="341"/>
      <c r="J796" s="341"/>
      <c r="K796" s="60"/>
    </row>
    <row r="797" spans="1:11" s="38" customFormat="1" x14ac:dyDescent="0.25">
      <c r="A797" s="78"/>
      <c r="B797" s="337"/>
      <c r="C797" s="342"/>
      <c r="D797" s="329"/>
      <c r="E797" s="330"/>
      <c r="F797" s="330"/>
      <c r="G797" s="331"/>
      <c r="H797" s="340"/>
      <c r="I797" s="341"/>
      <c r="J797" s="341"/>
      <c r="K797" s="60"/>
    </row>
    <row r="798" spans="1:11" s="38" customFormat="1" x14ac:dyDescent="0.25">
      <c r="A798" s="78"/>
      <c r="B798" s="337"/>
      <c r="C798" s="342"/>
      <c r="D798" s="329"/>
      <c r="E798" s="330"/>
      <c r="F798" s="330"/>
      <c r="G798" s="331"/>
      <c r="H798" s="340"/>
      <c r="I798" s="341"/>
      <c r="J798" s="341"/>
      <c r="K798" s="60"/>
    </row>
    <row r="799" spans="1:11" s="38" customFormat="1" x14ac:dyDescent="0.25">
      <c r="A799" s="78"/>
      <c r="B799" s="337"/>
      <c r="C799" s="342"/>
      <c r="D799" s="329"/>
      <c r="E799" s="330"/>
      <c r="F799" s="330"/>
      <c r="G799" s="331"/>
      <c r="H799" s="340"/>
      <c r="I799" s="341"/>
      <c r="J799" s="341"/>
      <c r="K799" s="60"/>
    </row>
    <row r="800" spans="1:11" s="38" customFormat="1" x14ac:dyDescent="0.25">
      <c r="A800" s="78"/>
      <c r="B800" s="337"/>
      <c r="C800" s="342"/>
      <c r="D800" s="329"/>
      <c r="E800" s="330"/>
      <c r="F800" s="330"/>
      <c r="G800" s="331"/>
      <c r="H800" s="340"/>
      <c r="I800" s="341"/>
      <c r="J800" s="341"/>
      <c r="K800" s="60"/>
    </row>
    <row r="801" spans="1:11" s="38" customFormat="1" x14ac:dyDescent="0.25">
      <c r="A801" s="78"/>
      <c r="B801" s="337"/>
      <c r="C801" s="342"/>
      <c r="D801" s="329"/>
      <c r="E801" s="330"/>
      <c r="F801" s="330"/>
      <c r="G801" s="331"/>
      <c r="H801" s="340"/>
      <c r="I801" s="341"/>
      <c r="J801" s="341"/>
      <c r="K801" s="60"/>
    </row>
    <row r="802" spans="1:11" s="38" customFormat="1" x14ac:dyDescent="0.25">
      <c r="A802" s="78"/>
      <c r="B802" s="337"/>
      <c r="C802" s="342"/>
      <c r="D802" s="329"/>
      <c r="E802" s="330"/>
      <c r="F802" s="330"/>
      <c r="G802" s="331"/>
      <c r="H802" s="340"/>
      <c r="I802" s="341"/>
      <c r="J802" s="341"/>
      <c r="K802" s="60"/>
    </row>
    <row r="803" spans="1:11" s="38" customFormat="1" x14ac:dyDescent="0.25">
      <c r="A803" s="78"/>
      <c r="B803" s="337"/>
      <c r="C803" s="342"/>
      <c r="D803" s="329"/>
      <c r="E803" s="330"/>
      <c r="F803" s="330"/>
      <c r="G803" s="331"/>
      <c r="H803" s="340"/>
      <c r="I803" s="341"/>
      <c r="J803" s="341"/>
      <c r="K803" s="60"/>
    </row>
    <row r="804" spans="1:11" s="38" customFormat="1" x14ac:dyDescent="0.25">
      <c r="A804" s="78"/>
      <c r="B804" s="337"/>
      <c r="C804" s="342"/>
      <c r="D804" s="329"/>
      <c r="E804" s="330"/>
      <c r="F804" s="330"/>
      <c r="G804" s="331"/>
      <c r="H804" s="340"/>
      <c r="I804" s="341"/>
      <c r="J804" s="341"/>
      <c r="K804" s="60"/>
    </row>
    <row r="805" spans="1:11" s="38" customFormat="1" x14ac:dyDescent="0.25">
      <c r="A805" s="78"/>
      <c r="B805" s="337"/>
      <c r="C805" s="342"/>
      <c r="D805" s="329"/>
      <c r="E805" s="330"/>
      <c r="F805" s="330"/>
      <c r="G805" s="331"/>
      <c r="H805" s="340"/>
      <c r="I805" s="341"/>
      <c r="J805" s="341"/>
      <c r="K805" s="60"/>
    </row>
    <row r="806" spans="1:11" s="38" customFormat="1" x14ac:dyDescent="0.25">
      <c r="A806" s="78"/>
      <c r="B806" s="337"/>
      <c r="C806" s="342"/>
      <c r="D806" s="329"/>
      <c r="E806" s="330"/>
      <c r="F806" s="330"/>
      <c r="G806" s="331"/>
      <c r="H806" s="340"/>
      <c r="I806" s="341"/>
      <c r="J806" s="341"/>
      <c r="K806" s="60"/>
    </row>
    <row r="807" spans="1:11" s="38" customFormat="1" x14ac:dyDescent="0.25">
      <c r="A807" s="78"/>
      <c r="B807" s="337"/>
      <c r="C807" s="342"/>
      <c r="D807" s="329"/>
      <c r="E807" s="330"/>
      <c r="F807" s="330"/>
      <c r="G807" s="331"/>
      <c r="H807" s="340"/>
      <c r="I807" s="341"/>
      <c r="J807" s="341"/>
      <c r="K807" s="60"/>
    </row>
    <row r="808" spans="1:11" s="38" customFormat="1" x14ac:dyDescent="0.25">
      <c r="A808" s="78"/>
      <c r="B808" s="337"/>
      <c r="C808" s="342"/>
      <c r="D808" s="329"/>
      <c r="E808" s="330"/>
      <c r="F808" s="330"/>
      <c r="G808" s="331"/>
      <c r="H808" s="340"/>
      <c r="I808" s="341"/>
      <c r="J808" s="341"/>
      <c r="K808" s="60"/>
    </row>
    <row r="809" spans="1:11" s="38" customFormat="1" x14ac:dyDescent="0.25">
      <c r="A809" s="78"/>
      <c r="B809" s="337"/>
      <c r="C809" s="342"/>
      <c r="D809" s="329"/>
      <c r="E809" s="330"/>
      <c r="F809" s="330"/>
      <c r="G809" s="331"/>
      <c r="H809" s="340"/>
      <c r="I809" s="341"/>
      <c r="J809" s="341"/>
      <c r="K809" s="60"/>
    </row>
    <row r="810" spans="1:11" s="38" customFormat="1" x14ac:dyDescent="0.25">
      <c r="A810" s="78"/>
      <c r="B810" s="337"/>
      <c r="C810" s="342"/>
      <c r="D810" s="329"/>
      <c r="E810" s="330"/>
      <c r="F810" s="330"/>
      <c r="G810" s="331"/>
      <c r="H810" s="340"/>
      <c r="I810" s="341"/>
      <c r="J810" s="341"/>
      <c r="K810" s="60"/>
    </row>
    <row r="811" spans="1:11" s="38" customFormat="1" x14ac:dyDescent="0.25">
      <c r="A811" s="78"/>
      <c r="B811" s="337"/>
      <c r="C811" s="342"/>
      <c r="D811" s="329"/>
      <c r="E811" s="330"/>
      <c r="F811" s="330"/>
      <c r="G811" s="331"/>
      <c r="H811" s="340"/>
      <c r="I811" s="341"/>
      <c r="J811" s="341"/>
      <c r="K811" s="60"/>
    </row>
    <row r="812" spans="1:11" s="38" customFormat="1" x14ac:dyDescent="0.25">
      <c r="A812" s="78"/>
      <c r="B812" s="337"/>
      <c r="C812" s="342"/>
      <c r="D812" s="329"/>
      <c r="E812" s="330"/>
      <c r="F812" s="330"/>
      <c r="G812" s="331"/>
      <c r="H812" s="340"/>
      <c r="I812" s="341"/>
      <c r="J812" s="341"/>
      <c r="K812" s="60"/>
    </row>
    <row r="813" spans="1:11" s="38" customFormat="1" x14ac:dyDescent="0.25">
      <c r="A813" s="78"/>
      <c r="B813" s="337"/>
      <c r="C813" s="342"/>
      <c r="D813" s="329"/>
      <c r="E813" s="330"/>
      <c r="F813" s="330"/>
      <c r="G813" s="331"/>
      <c r="H813" s="340"/>
      <c r="I813" s="341"/>
      <c r="J813" s="341"/>
      <c r="K813" s="60"/>
    </row>
    <row r="814" spans="1:11" s="38" customFormat="1" x14ac:dyDescent="0.25">
      <c r="A814" s="78"/>
      <c r="B814" s="337"/>
      <c r="C814" s="342"/>
      <c r="D814" s="329"/>
      <c r="E814" s="330"/>
      <c r="F814" s="330"/>
      <c r="G814" s="331"/>
      <c r="H814" s="340"/>
      <c r="I814" s="341"/>
      <c r="J814" s="341"/>
      <c r="K814" s="60"/>
    </row>
    <row r="815" spans="1:11" s="38" customFormat="1" x14ac:dyDescent="0.25">
      <c r="A815" s="78"/>
      <c r="B815" s="337"/>
      <c r="C815" s="342"/>
      <c r="D815" s="329"/>
      <c r="E815" s="330"/>
      <c r="F815" s="330"/>
      <c r="G815" s="331"/>
      <c r="H815" s="340"/>
      <c r="I815" s="341"/>
      <c r="J815" s="341"/>
      <c r="K815" s="60"/>
    </row>
    <row r="816" spans="1:11" s="38" customFormat="1" x14ac:dyDescent="0.25">
      <c r="A816" s="78"/>
      <c r="B816" s="337"/>
      <c r="C816" s="342"/>
      <c r="D816" s="329"/>
      <c r="E816" s="330"/>
      <c r="F816" s="330"/>
      <c r="G816" s="331"/>
      <c r="H816" s="340"/>
      <c r="I816" s="341"/>
      <c r="J816" s="341"/>
      <c r="K816" s="60"/>
    </row>
    <row r="817" spans="1:11" s="38" customFormat="1" x14ac:dyDescent="0.25">
      <c r="A817" s="78"/>
      <c r="B817" s="337"/>
      <c r="C817" s="342"/>
      <c r="D817" s="329"/>
      <c r="E817" s="330"/>
      <c r="F817" s="330"/>
      <c r="G817" s="331"/>
      <c r="H817" s="340"/>
      <c r="I817" s="341"/>
      <c r="J817" s="341"/>
      <c r="K817" s="60"/>
    </row>
    <row r="818" spans="1:11" s="38" customFormat="1" x14ac:dyDescent="0.25">
      <c r="A818" s="78"/>
      <c r="B818" s="337"/>
      <c r="C818" s="342"/>
      <c r="D818" s="329"/>
      <c r="E818" s="330"/>
      <c r="F818" s="330"/>
      <c r="G818" s="331"/>
      <c r="H818" s="340"/>
      <c r="I818" s="341"/>
      <c r="J818" s="341"/>
      <c r="K818" s="60"/>
    </row>
    <row r="819" spans="1:11" s="38" customFormat="1" x14ac:dyDescent="0.25">
      <c r="A819" s="78"/>
      <c r="B819" s="337"/>
      <c r="C819" s="342"/>
      <c r="D819" s="329"/>
      <c r="E819" s="330"/>
      <c r="F819" s="330"/>
      <c r="G819" s="331"/>
      <c r="H819" s="340"/>
      <c r="I819" s="341"/>
      <c r="J819" s="341"/>
      <c r="K819" s="60"/>
    </row>
    <row r="820" spans="1:11" s="38" customFormat="1" x14ac:dyDescent="0.25">
      <c r="A820" s="78"/>
      <c r="B820" s="337"/>
      <c r="C820" s="342"/>
      <c r="D820" s="329"/>
      <c r="E820" s="330"/>
      <c r="F820" s="330"/>
      <c r="G820" s="331"/>
      <c r="H820" s="340"/>
      <c r="I820" s="341"/>
      <c r="J820" s="341"/>
      <c r="K820" s="60"/>
    </row>
    <row r="821" spans="1:11" s="38" customFormat="1" x14ac:dyDescent="0.25">
      <c r="A821" s="78"/>
      <c r="B821" s="337"/>
      <c r="C821" s="342"/>
      <c r="D821" s="329"/>
      <c r="E821" s="330"/>
      <c r="F821" s="330"/>
      <c r="G821" s="331"/>
      <c r="H821" s="340"/>
      <c r="I821" s="341"/>
      <c r="J821" s="341"/>
      <c r="K821" s="60"/>
    </row>
    <row r="822" spans="1:11" s="38" customFormat="1" x14ac:dyDescent="0.25">
      <c r="A822" s="78"/>
      <c r="B822" s="337"/>
      <c r="C822" s="342"/>
      <c r="D822" s="329"/>
      <c r="E822" s="330"/>
      <c r="F822" s="330"/>
      <c r="G822" s="331"/>
      <c r="H822" s="340"/>
      <c r="I822" s="341"/>
      <c r="J822" s="341"/>
      <c r="K822" s="60"/>
    </row>
    <row r="823" spans="1:11" s="38" customFormat="1" x14ac:dyDescent="0.25">
      <c r="A823" s="78"/>
      <c r="B823" s="337"/>
      <c r="C823" s="342"/>
      <c r="D823" s="329"/>
      <c r="E823" s="330"/>
      <c r="F823" s="330"/>
      <c r="G823" s="331"/>
      <c r="H823" s="340"/>
      <c r="I823" s="341"/>
      <c r="J823" s="341"/>
      <c r="K823" s="60"/>
    </row>
    <row r="824" spans="1:11" s="38" customFormat="1" x14ac:dyDescent="0.25">
      <c r="A824" s="78"/>
      <c r="B824" s="337"/>
      <c r="C824" s="342"/>
      <c r="D824" s="329"/>
      <c r="E824" s="330"/>
      <c r="F824" s="330"/>
      <c r="G824" s="331"/>
      <c r="H824" s="340"/>
      <c r="I824" s="341"/>
      <c r="J824" s="341"/>
      <c r="K824" s="60"/>
    </row>
    <row r="825" spans="1:11" s="38" customFormat="1" x14ac:dyDescent="0.25">
      <c r="A825" s="78"/>
      <c r="B825" s="337"/>
      <c r="C825" s="342"/>
      <c r="D825" s="329"/>
      <c r="E825" s="330"/>
      <c r="F825" s="330"/>
      <c r="G825" s="331"/>
      <c r="H825" s="340"/>
      <c r="I825" s="341"/>
      <c r="J825" s="341"/>
      <c r="K825" s="60"/>
    </row>
    <row r="826" spans="1:11" s="38" customFormat="1" x14ac:dyDescent="0.25">
      <c r="A826" s="78"/>
      <c r="B826" s="337"/>
      <c r="C826" s="342"/>
      <c r="D826" s="329"/>
      <c r="E826" s="330"/>
      <c r="F826" s="330"/>
      <c r="G826" s="331"/>
      <c r="H826" s="340"/>
      <c r="I826" s="341"/>
      <c r="J826" s="341"/>
      <c r="K826" s="60"/>
    </row>
    <row r="827" spans="1:11" s="38" customFormat="1" x14ac:dyDescent="0.25">
      <c r="A827" s="78"/>
      <c r="B827" s="337"/>
      <c r="C827" s="342"/>
      <c r="D827" s="329"/>
      <c r="E827" s="330"/>
      <c r="F827" s="330"/>
      <c r="G827" s="331"/>
      <c r="H827" s="340"/>
      <c r="I827" s="341"/>
      <c r="J827" s="341"/>
      <c r="K827" s="60"/>
    </row>
    <row r="828" spans="1:11" s="38" customFormat="1" x14ac:dyDescent="0.25">
      <c r="A828" s="78"/>
      <c r="B828" s="337"/>
      <c r="C828" s="342"/>
      <c r="D828" s="329"/>
      <c r="E828" s="330"/>
      <c r="F828" s="330"/>
      <c r="G828" s="331"/>
      <c r="H828" s="340"/>
      <c r="I828" s="341"/>
      <c r="J828" s="341"/>
      <c r="K828" s="60"/>
    </row>
    <row r="829" spans="1:11" s="38" customFormat="1" x14ac:dyDescent="0.25">
      <c r="A829" s="78"/>
      <c r="B829" s="337"/>
      <c r="C829" s="342"/>
      <c r="D829" s="329"/>
      <c r="E829" s="330"/>
      <c r="F829" s="330"/>
      <c r="G829" s="331"/>
      <c r="H829" s="340"/>
      <c r="I829" s="341"/>
      <c r="J829" s="341"/>
      <c r="K829" s="60"/>
    </row>
    <row r="830" spans="1:11" s="38" customFormat="1" x14ac:dyDescent="0.25">
      <c r="A830" s="78"/>
      <c r="B830" s="337"/>
      <c r="C830" s="342"/>
      <c r="D830" s="329"/>
      <c r="E830" s="330"/>
      <c r="F830" s="330"/>
      <c r="G830" s="331"/>
      <c r="H830" s="340"/>
      <c r="I830" s="341"/>
      <c r="J830" s="341"/>
      <c r="K830" s="60"/>
    </row>
    <row r="831" spans="1:11" s="38" customFormat="1" x14ac:dyDescent="0.25">
      <c r="A831" s="78"/>
      <c r="B831" s="337"/>
      <c r="C831" s="342"/>
      <c r="D831" s="329"/>
      <c r="E831" s="330"/>
      <c r="F831" s="330"/>
      <c r="G831" s="331"/>
      <c r="H831" s="340"/>
      <c r="I831" s="341"/>
      <c r="J831" s="341"/>
      <c r="K831" s="60"/>
    </row>
    <row r="832" spans="1:11" s="38" customFormat="1" x14ac:dyDescent="0.25">
      <c r="A832" s="78"/>
      <c r="B832" s="337"/>
      <c r="C832" s="342"/>
      <c r="D832" s="329"/>
      <c r="E832" s="330"/>
      <c r="F832" s="330"/>
      <c r="G832" s="331"/>
      <c r="H832" s="340"/>
      <c r="I832" s="341"/>
      <c r="J832" s="341"/>
      <c r="K832" s="60"/>
    </row>
    <row r="833" spans="1:11" s="38" customFormat="1" x14ac:dyDescent="0.25">
      <c r="A833" s="78"/>
      <c r="B833" s="337"/>
      <c r="C833" s="342"/>
      <c r="D833" s="329"/>
      <c r="E833" s="330"/>
      <c r="F833" s="330"/>
      <c r="G833" s="331"/>
      <c r="H833" s="340"/>
      <c r="I833" s="341"/>
      <c r="J833" s="341"/>
      <c r="K833" s="60"/>
    </row>
    <row r="834" spans="1:11" s="38" customFormat="1" x14ac:dyDescent="0.25">
      <c r="A834" s="78"/>
      <c r="B834" s="337"/>
      <c r="C834" s="342"/>
      <c r="D834" s="329"/>
      <c r="E834" s="330"/>
      <c r="F834" s="330"/>
      <c r="G834" s="331"/>
      <c r="H834" s="340"/>
      <c r="I834" s="341"/>
      <c r="J834" s="341"/>
      <c r="K834" s="60"/>
    </row>
    <row r="835" spans="1:11" s="38" customFormat="1" x14ac:dyDescent="0.25">
      <c r="A835" s="78"/>
      <c r="B835" s="337"/>
      <c r="C835" s="342"/>
      <c r="D835" s="329"/>
      <c r="E835" s="330"/>
      <c r="F835" s="330"/>
      <c r="G835" s="331"/>
      <c r="H835" s="340"/>
      <c r="I835" s="341"/>
      <c r="J835" s="341"/>
      <c r="K835" s="60"/>
    </row>
    <row r="836" spans="1:11" s="38" customFormat="1" x14ac:dyDescent="0.25">
      <c r="A836" s="78"/>
      <c r="B836" s="337"/>
      <c r="C836" s="342"/>
      <c r="D836" s="329"/>
      <c r="E836" s="330"/>
      <c r="F836" s="330"/>
      <c r="G836" s="331"/>
      <c r="H836" s="340"/>
      <c r="I836" s="341"/>
      <c r="J836" s="341"/>
      <c r="K836" s="60"/>
    </row>
    <row r="837" spans="1:11" s="38" customFormat="1" x14ac:dyDescent="0.25">
      <c r="A837" s="78"/>
      <c r="B837" s="337"/>
      <c r="C837" s="342"/>
      <c r="D837" s="329"/>
      <c r="E837" s="330"/>
      <c r="F837" s="330"/>
      <c r="G837" s="331"/>
      <c r="H837" s="340"/>
      <c r="I837" s="341"/>
      <c r="J837" s="341"/>
      <c r="K837" s="60"/>
    </row>
    <row r="838" spans="1:11" s="38" customFormat="1" x14ac:dyDescent="0.25">
      <c r="A838" s="78"/>
      <c r="B838" s="337"/>
      <c r="C838" s="342"/>
      <c r="D838" s="329"/>
      <c r="E838" s="330"/>
      <c r="F838" s="330"/>
      <c r="G838" s="331"/>
      <c r="H838" s="340"/>
      <c r="I838" s="341"/>
      <c r="J838" s="341"/>
      <c r="K838" s="60"/>
    </row>
    <row r="839" spans="1:11" s="38" customFormat="1" x14ac:dyDescent="0.25">
      <c r="A839" s="78"/>
      <c r="B839" s="337"/>
      <c r="C839" s="342"/>
      <c r="D839" s="329"/>
      <c r="E839" s="330"/>
      <c r="F839" s="330"/>
      <c r="G839" s="331"/>
      <c r="H839" s="340"/>
      <c r="I839" s="341"/>
      <c r="J839" s="341"/>
      <c r="K839" s="60"/>
    </row>
    <row r="840" spans="1:11" s="38" customFormat="1" x14ac:dyDescent="0.25">
      <c r="A840" s="78"/>
      <c r="B840" s="337"/>
      <c r="C840" s="342"/>
      <c r="D840" s="329"/>
      <c r="E840" s="330"/>
      <c r="F840" s="330"/>
      <c r="G840" s="331"/>
      <c r="H840" s="340"/>
      <c r="I840" s="341"/>
      <c r="J840" s="341"/>
      <c r="K840" s="60"/>
    </row>
    <row r="841" spans="1:11" s="38" customFormat="1" x14ac:dyDescent="0.25">
      <c r="A841" s="78"/>
      <c r="B841" s="337"/>
      <c r="C841" s="342"/>
      <c r="D841" s="329"/>
      <c r="E841" s="330"/>
      <c r="F841" s="330"/>
      <c r="G841" s="331"/>
      <c r="H841" s="340"/>
      <c r="I841" s="341"/>
      <c r="J841" s="341"/>
      <c r="K841" s="60"/>
    </row>
    <row r="842" spans="1:11" s="38" customFormat="1" x14ac:dyDescent="0.25">
      <c r="A842" s="78"/>
      <c r="B842" s="337"/>
      <c r="C842" s="342"/>
      <c r="D842" s="329"/>
      <c r="E842" s="330"/>
      <c r="F842" s="330"/>
      <c r="G842" s="331"/>
      <c r="H842" s="340"/>
      <c r="I842" s="341"/>
      <c r="J842" s="341"/>
      <c r="K842" s="60"/>
    </row>
    <row r="843" spans="1:11" s="38" customFormat="1" x14ac:dyDescent="0.25">
      <c r="A843" s="78"/>
      <c r="B843" s="337"/>
      <c r="C843" s="342"/>
      <c r="D843" s="329"/>
      <c r="E843" s="330"/>
      <c r="F843" s="330"/>
      <c r="G843" s="331"/>
      <c r="H843" s="340"/>
      <c r="I843" s="341"/>
      <c r="J843" s="341"/>
      <c r="K843" s="60"/>
    </row>
    <row r="844" spans="1:11" s="38" customFormat="1" x14ac:dyDescent="0.25">
      <c r="A844" s="78"/>
      <c r="B844" s="337"/>
      <c r="C844" s="342"/>
      <c r="D844" s="329"/>
      <c r="E844" s="330"/>
      <c r="F844" s="330"/>
      <c r="G844" s="331"/>
      <c r="H844" s="340"/>
      <c r="I844" s="341"/>
      <c r="J844" s="341"/>
      <c r="K844" s="60"/>
    </row>
    <row r="845" spans="1:11" s="38" customFormat="1" x14ac:dyDescent="0.25">
      <c r="A845" s="78"/>
      <c r="B845" s="337"/>
      <c r="C845" s="342"/>
      <c r="D845" s="329"/>
      <c r="E845" s="330"/>
      <c r="F845" s="330"/>
      <c r="G845" s="331"/>
      <c r="H845" s="340"/>
      <c r="I845" s="341"/>
      <c r="J845" s="341"/>
      <c r="K845" s="60"/>
    </row>
    <row r="846" spans="1:11" s="38" customFormat="1" x14ac:dyDescent="0.25">
      <c r="A846" s="78"/>
      <c r="B846" s="337"/>
      <c r="C846" s="342"/>
      <c r="D846" s="329"/>
      <c r="E846" s="330"/>
      <c r="F846" s="330"/>
      <c r="G846" s="331"/>
      <c r="H846" s="340"/>
      <c r="I846" s="341"/>
      <c r="J846" s="341"/>
      <c r="K846" s="60"/>
    </row>
    <row r="847" spans="1:11" s="38" customFormat="1" x14ac:dyDescent="0.25">
      <c r="A847" s="78"/>
      <c r="B847" s="337"/>
      <c r="C847" s="342"/>
      <c r="D847" s="329"/>
      <c r="E847" s="330"/>
      <c r="F847" s="330"/>
      <c r="G847" s="331"/>
      <c r="H847" s="340"/>
      <c r="I847" s="341"/>
      <c r="J847" s="341"/>
      <c r="K847" s="60"/>
    </row>
    <row r="848" spans="1:11" s="38" customFormat="1" x14ac:dyDescent="0.25">
      <c r="A848" s="78"/>
      <c r="B848" s="337"/>
      <c r="C848" s="342"/>
      <c r="D848" s="329"/>
      <c r="E848" s="330"/>
      <c r="F848" s="330"/>
      <c r="G848" s="331"/>
      <c r="H848" s="340"/>
      <c r="I848" s="341"/>
      <c r="J848" s="341"/>
      <c r="K848" s="60"/>
    </row>
    <row r="849" spans="1:11" s="38" customFormat="1" x14ac:dyDescent="0.25">
      <c r="A849" s="78"/>
      <c r="B849" s="337"/>
      <c r="C849" s="342"/>
      <c r="D849" s="329"/>
      <c r="E849" s="330"/>
      <c r="F849" s="330"/>
      <c r="G849" s="331"/>
      <c r="H849" s="340"/>
      <c r="I849" s="341"/>
      <c r="J849" s="341"/>
      <c r="K849" s="60"/>
    </row>
    <row r="850" spans="1:11" s="38" customFormat="1" x14ac:dyDescent="0.25">
      <c r="A850" s="78"/>
      <c r="B850" s="337"/>
      <c r="C850" s="342"/>
      <c r="D850" s="329"/>
      <c r="E850" s="330"/>
      <c r="F850" s="330"/>
      <c r="G850" s="331"/>
      <c r="H850" s="340"/>
      <c r="I850" s="341"/>
      <c r="J850" s="341"/>
      <c r="K850" s="60"/>
    </row>
    <row r="851" spans="1:11" s="38" customFormat="1" x14ac:dyDescent="0.25">
      <c r="A851" s="78"/>
      <c r="B851" s="337"/>
      <c r="C851" s="342"/>
      <c r="D851" s="329"/>
      <c r="E851" s="330"/>
      <c r="F851" s="330"/>
      <c r="G851" s="331"/>
      <c r="H851" s="340"/>
      <c r="I851" s="341"/>
      <c r="J851" s="341"/>
      <c r="K851" s="60"/>
    </row>
    <row r="852" spans="1:11" s="38" customFormat="1" x14ac:dyDescent="0.25">
      <c r="A852" s="78"/>
      <c r="B852" s="337"/>
      <c r="C852" s="342"/>
      <c r="D852" s="329"/>
      <c r="E852" s="330"/>
      <c r="F852" s="330"/>
      <c r="G852" s="331"/>
      <c r="H852" s="340"/>
      <c r="I852" s="341"/>
      <c r="J852" s="341"/>
      <c r="K852" s="60"/>
    </row>
    <row r="853" spans="1:11" s="38" customFormat="1" x14ac:dyDescent="0.25">
      <c r="A853" s="78"/>
      <c r="B853" s="337"/>
      <c r="C853" s="342"/>
      <c r="D853" s="329"/>
      <c r="E853" s="330"/>
      <c r="F853" s="330"/>
      <c r="G853" s="331"/>
      <c r="H853" s="340"/>
      <c r="I853" s="341"/>
      <c r="J853" s="341"/>
      <c r="K853" s="60"/>
    </row>
    <row r="854" spans="1:11" s="38" customFormat="1" x14ac:dyDescent="0.25">
      <c r="A854" s="78"/>
      <c r="B854" s="337"/>
      <c r="C854" s="342"/>
      <c r="D854" s="329"/>
      <c r="E854" s="330"/>
      <c r="F854" s="330"/>
      <c r="G854" s="331"/>
      <c r="H854" s="340"/>
      <c r="I854" s="341"/>
      <c r="J854" s="341"/>
      <c r="K854" s="60"/>
    </row>
    <row r="855" spans="1:11" s="38" customFormat="1" x14ac:dyDescent="0.25">
      <c r="A855" s="78"/>
      <c r="B855" s="337"/>
      <c r="C855" s="342"/>
      <c r="D855" s="329"/>
      <c r="E855" s="330"/>
      <c r="F855" s="330"/>
      <c r="G855" s="331"/>
      <c r="H855" s="340"/>
      <c r="I855" s="341"/>
      <c r="J855" s="341"/>
      <c r="K855" s="60"/>
    </row>
    <row r="856" spans="1:11" s="38" customFormat="1" x14ac:dyDescent="0.25">
      <c r="A856" s="78"/>
      <c r="B856" s="337"/>
      <c r="C856" s="342"/>
      <c r="D856" s="329"/>
      <c r="E856" s="330"/>
      <c r="F856" s="330"/>
      <c r="G856" s="331"/>
      <c r="H856" s="340"/>
      <c r="I856" s="341"/>
      <c r="J856" s="341"/>
      <c r="K856" s="60"/>
    </row>
    <row r="857" spans="1:11" s="38" customFormat="1" x14ac:dyDescent="0.25">
      <c r="A857" s="78"/>
      <c r="B857" s="337"/>
      <c r="C857" s="342"/>
      <c r="D857" s="329"/>
      <c r="E857" s="330"/>
      <c r="F857" s="330"/>
      <c r="G857" s="331"/>
      <c r="H857" s="340"/>
      <c r="I857" s="341"/>
      <c r="J857" s="341"/>
      <c r="K857" s="60"/>
    </row>
    <row r="858" spans="1:11" s="38" customFormat="1" x14ac:dyDescent="0.25">
      <c r="A858" s="78"/>
      <c r="B858" s="337"/>
      <c r="C858" s="342"/>
      <c r="D858" s="329"/>
      <c r="E858" s="330"/>
      <c r="F858" s="330"/>
      <c r="G858" s="331"/>
      <c r="H858" s="340"/>
      <c r="I858" s="341"/>
      <c r="J858" s="341"/>
      <c r="K858" s="60"/>
    </row>
    <row r="859" spans="1:11" s="38" customFormat="1" x14ac:dyDescent="0.25">
      <c r="A859" s="78"/>
      <c r="B859" s="337"/>
      <c r="C859" s="342"/>
      <c r="D859" s="329"/>
      <c r="E859" s="330"/>
      <c r="F859" s="330"/>
      <c r="G859" s="331"/>
      <c r="H859" s="340"/>
      <c r="I859" s="341"/>
      <c r="J859" s="341"/>
      <c r="K859" s="60"/>
    </row>
    <row r="860" spans="1:11" s="38" customFormat="1" x14ac:dyDescent="0.25">
      <c r="A860" s="78"/>
      <c r="B860" s="337"/>
      <c r="C860" s="342"/>
      <c r="D860" s="329"/>
      <c r="E860" s="330"/>
      <c r="F860" s="330"/>
      <c r="G860" s="331"/>
      <c r="H860" s="340"/>
      <c r="I860" s="341"/>
      <c r="J860" s="341"/>
      <c r="K860" s="60"/>
    </row>
    <row r="861" spans="1:11" s="38" customFormat="1" x14ac:dyDescent="0.25">
      <c r="A861" s="78"/>
      <c r="B861" s="337"/>
      <c r="C861" s="342"/>
      <c r="D861" s="329"/>
      <c r="E861" s="330"/>
      <c r="F861" s="330"/>
      <c r="G861" s="331"/>
      <c r="H861" s="340"/>
      <c r="I861" s="341"/>
      <c r="J861" s="341"/>
      <c r="K861" s="60"/>
    </row>
    <row r="862" spans="1:11" s="38" customFormat="1" x14ac:dyDescent="0.25">
      <c r="A862" s="78"/>
      <c r="B862" s="337"/>
      <c r="C862" s="342"/>
      <c r="D862" s="329"/>
      <c r="E862" s="330"/>
      <c r="F862" s="330"/>
      <c r="G862" s="331"/>
      <c r="H862" s="340"/>
      <c r="I862" s="341"/>
      <c r="J862" s="341"/>
      <c r="K862" s="60"/>
    </row>
    <row r="863" spans="1:11" s="38" customFormat="1" x14ac:dyDescent="0.25">
      <c r="A863" s="78"/>
      <c r="B863" s="337"/>
      <c r="C863" s="342"/>
      <c r="D863" s="329"/>
      <c r="E863" s="330"/>
      <c r="F863" s="330"/>
      <c r="G863" s="331"/>
      <c r="H863" s="340"/>
      <c r="I863" s="341"/>
      <c r="J863" s="341"/>
      <c r="K863" s="60"/>
    </row>
    <row r="864" spans="1:11" s="38" customFormat="1" x14ac:dyDescent="0.25">
      <c r="A864" s="78"/>
      <c r="B864" s="337"/>
      <c r="C864" s="342"/>
      <c r="D864" s="329"/>
      <c r="E864" s="330"/>
      <c r="F864" s="330"/>
      <c r="G864" s="331"/>
      <c r="H864" s="340"/>
      <c r="I864" s="341"/>
      <c r="J864" s="341"/>
      <c r="K864" s="60"/>
    </row>
    <row r="865" spans="1:11" s="38" customFormat="1" x14ac:dyDescent="0.25">
      <c r="A865" s="78"/>
      <c r="B865" s="337"/>
      <c r="C865" s="342"/>
      <c r="D865" s="329"/>
      <c r="E865" s="330"/>
      <c r="F865" s="330"/>
      <c r="G865" s="331"/>
      <c r="H865" s="340"/>
      <c r="I865" s="341"/>
      <c r="J865" s="341"/>
      <c r="K865" s="60"/>
    </row>
    <row r="866" spans="1:11" s="38" customFormat="1" x14ac:dyDescent="0.25">
      <c r="A866" s="78"/>
      <c r="B866" s="337"/>
      <c r="C866" s="342"/>
      <c r="D866" s="329"/>
      <c r="E866" s="330"/>
      <c r="F866" s="330"/>
      <c r="G866" s="331"/>
      <c r="H866" s="340"/>
      <c r="I866" s="341"/>
      <c r="J866" s="341"/>
      <c r="K866" s="60"/>
    </row>
    <row r="867" spans="1:11" s="38" customFormat="1" x14ac:dyDescent="0.25">
      <c r="A867" s="78"/>
      <c r="B867" s="337"/>
      <c r="C867" s="342"/>
      <c r="D867" s="329"/>
      <c r="E867" s="330"/>
      <c r="F867" s="330"/>
      <c r="G867" s="331"/>
      <c r="H867" s="340"/>
      <c r="I867" s="341"/>
      <c r="J867" s="341"/>
      <c r="K867" s="60"/>
    </row>
    <row r="868" spans="1:11" s="38" customFormat="1" x14ac:dyDescent="0.25">
      <c r="A868" s="78"/>
      <c r="B868" s="337"/>
      <c r="C868" s="342"/>
      <c r="D868" s="329"/>
      <c r="E868" s="330"/>
      <c r="F868" s="330"/>
      <c r="G868" s="331"/>
      <c r="H868" s="340"/>
      <c r="I868" s="341"/>
      <c r="J868" s="341"/>
      <c r="K868" s="60"/>
    </row>
    <row r="869" spans="1:11" s="38" customFormat="1" x14ac:dyDescent="0.25">
      <c r="A869" s="78"/>
      <c r="B869" s="337"/>
      <c r="C869" s="342"/>
      <c r="D869" s="329"/>
      <c r="E869" s="330"/>
      <c r="F869" s="330"/>
      <c r="G869" s="331"/>
      <c r="H869" s="340"/>
      <c r="I869" s="341"/>
      <c r="J869" s="341"/>
      <c r="K869" s="60"/>
    </row>
    <row r="870" spans="1:11" s="38" customFormat="1" x14ac:dyDescent="0.25">
      <c r="A870" s="78"/>
      <c r="B870" s="337"/>
      <c r="C870" s="342"/>
      <c r="D870" s="329"/>
      <c r="E870" s="330"/>
      <c r="F870" s="330"/>
      <c r="G870" s="331"/>
      <c r="H870" s="340"/>
      <c r="I870" s="341"/>
      <c r="J870" s="341"/>
      <c r="K870" s="60"/>
    </row>
    <row r="871" spans="1:11" s="38" customFormat="1" x14ac:dyDescent="0.25">
      <c r="A871" s="78"/>
      <c r="B871" s="337"/>
      <c r="C871" s="342"/>
      <c r="D871" s="329"/>
      <c r="E871" s="330"/>
      <c r="F871" s="330"/>
      <c r="G871" s="331"/>
      <c r="H871" s="340"/>
      <c r="I871" s="341"/>
      <c r="J871" s="341"/>
      <c r="K871" s="60"/>
    </row>
    <row r="872" spans="1:11" s="38" customFormat="1" x14ac:dyDescent="0.25">
      <c r="A872" s="78"/>
      <c r="B872" s="337"/>
      <c r="C872" s="342"/>
      <c r="D872" s="329"/>
      <c r="E872" s="330"/>
      <c r="F872" s="330"/>
      <c r="G872" s="331"/>
      <c r="H872" s="340"/>
      <c r="I872" s="341"/>
      <c r="J872" s="341"/>
      <c r="K872" s="60"/>
    </row>
    <row r="873" spans="1:11" s="38" customFormat="1" x14ac:dyDescent="0.25">
      <c r="A873" s="78"/>
      <c r="B873" s="337"/>
      <c r="C873" s="342"/>
      <c r="D873" s="329"/>
      <c r="E873" s="330"/>
      <c r="F873" s="330"/>
      <c r="G873" s="331"/>
      <c r="H873" s="340"/>
      <c r="I873" s="341"/>
      <c r="J873" s="341"/>
      <c r="K873" s="60"/>
    </row>
    <row r="874" spans="1:11" s="38" customFormat="1" x14ac:dyDescent="0.25">
      <c r="A874" s="78"/>
      <c r="B874" s="337"/>
      <c r="C874" s="342"/>
      <c r="D874" s="329"/>
      <c r="E874" s="330"/>
      <c r="F874" s="330"/>
      <c r="G874" s="331"/>
      <c r="H874" s="340"/>
      <c r="I874" s="341"/>
      <c r="J874" s="341"/>
      <c r="K874" s="60"/>
    </row>
    <row r="875" spans="1:11" s="38" customFormat="1" x14ac:dyDescent="0.25">
      <c r="A875" s="78"/>
      <c r="B875" s="337"/>
      <c r="C875" s="342"/>
      <c r="D875" s="329"/>
      <c r="E875" s="330"/>
      <c r="F875" s="330"/>
      <c r="G875" s="331"/>
      <c r="H875" s="340"/>
      <c r="I875" s="341"/>
      <c r="J875" s="341"/>
      <c r="K875" s="60"/>
    </row>
    <row r="876" spans="1:11" s="38" customFormat="1" x14ac:dyDescent="0.25">
      <c r="A876" s="78"/>
      <c r="B876" s="337"/>
      <c r="C876" s="342"/>
      <c r="D876" s="329"/>
      <c r="E876" s="330"/>
      <c r="F876" s="330"/>
      <c r="G876" s="331"/>
      <c r="H876" s="340"/>
      <c r="I876" s="341"/>
      <c r="J876" s="341"/>
      <c r="K876" s="60"/>
    </row>
    <row r="877" spans="1:11" s="38" customFormat="1" x14ac:dyDescent="0.25">
      <c r="A877" s="78"/>
      <c r="B877" s="337"/>
      <c r="C877" s="342"/>
      <c r="D877" s="329"/>
      <c r="E877" s="330"/>
      <c r="F877" s="330"/>
      <c r="G877" s="331"/>
      <c r="H877" s="340"/>
      <c r="I877" s="341"/>
      <c r="J877" s="341"/>
      <c r="K877" s="60"/>
    </row>
    <row r="878" spans="1:11" s="38" customFormat="1" x14ac:dyDescent="0.25">
      <c r="A878" s="78"/>
      <c r="B878" s="337"/>
      <c r="C878" s="342"/>
      <c r="D878" s="329"/>
      <c r="E878" s="330"/>
      <c r="F878" s="330"/>
      <c r="G878" s="331"/>
      <c r="H878" s="340"/>
      <c r="I878" s="341"/>
      <c r="J878" s="341"/>
      <c r="K878" s="60"/>
    </row>
    <row r="879" spans="1:11" s="38" customFormat="1" x14ac:dyDescent="0.25">
      <c r="A879" s="78"/>
      <c r="B879" s="337"/>
      <c r="C879" s="342"/>
      <c r="D879" s="329"/>
      <c r="E879" s="330"/>
      <c r="F879" s="330"/>
      <c r="G879" s="331"/>
      <c r="H879" s="340"/>
      <c r="I879" s="341"/>
      <c r="J879" s="341"/>
      <c r="K879" s="60"/>
    </row>
    <row r="880" spans="1:11" s="38" customFormat="1" x14ac:dyDescent="0.25">
      <c r="A880" s="78"/>
      <c r="B880" s="337"/>
      <c r="C880" s="342"/>
      <c r="D880" s="329"/>
      <c r="E880" s="330"/>
      <c r="F880" s="330"/>
      <c r="G880" s="331"/>
      <c r="H880" s="340"/>
      <c r="I880" s="341"/>
      <c r="J880" s="341"/>
      <c r="K880" s="60"/>
    </row>
    <row r="881" spans="1:11" s="38" customFormat="1" x14ac:dyDescent="0.25">
      <c r="A881" s="78"/>
      <c r="B881" s="337"/>
      <c r="C881" s="342"/>
      <c r="D881" s="329"/>
      <c r="E881" s="330"/>
      <c r="F881" s="330"/>
      <c r="G881" s="331"/>
      <c r="H881" s="340"/>
      <c r="I881" s="341"/>
      <c r="J881" s="341"/>
      <c r="K881" s="60"/>
    </row>
    <row r="882" spans="1:11" s="38" customFormat="1" x14ac:dyDescent="0.25">
      <c r="A882" s="78"/>
      <c r="B882" s="337"/>
      <c r="C882" s="342"/>
      <c r="D882" s="329"/>
      <c r="E882" s="330"/>
      <c r="F882" s="330"/>
      <c r="G882" s="331"/>
      <c r="H882" s="340"/>
      <c r="I882" s="341"/>
      <c r="J882" s="341"/>
      <c r="K882" s="60"/>
    </row>
    <row r="883" spans="1:11" s="38" customFormat="1" x14ac:dyDescent="0.25">
      <c r="A883" s="78"/>
      <c r="B883" s="337"/>
      <c r="C883" s="342"/>
      <c r="D883" s="329"/>
      <c r="E883" s="330"/>
      <c r="F883" s="330"/>
      <c r="G883" s="331"/>
      <c r="H883" s="340"/>
      <c r="I883" s="341"/>
      <c r="J883" s="341"/>
      <c r="K883" s="60"/>
    </row>
    <row r="884" spans="1:11" s="38" customFormat="1" x14ac:dyDescent="0.25">
      <c r="A884" s="78"/>
      <c r="B884" s="337"/>
      <c r="C884" s="342"/>
      <c r="D884" s="329"/>
      <c r="E884" s="330"/>
      <c r="F884" s="330"/>
      <c r="G884" s="331"/>
      <c r="H884" s="340"/>
      <c r="I884" s="341"/>
      <c r="J884" s="341"/>
      <c r="K884" s="60"/>
    </row>
    <row r="885" spans="1:11" s="38" customFormat="1" x14ac:dyDescent="0.25">
      <c r="A885" s="78"/>
      <c r="B885" s="337"/>
      <c r="C885" s="342"/>
      <c r="D885" s="329"/>
      <c r="E885" s="330"/>
      <c r="F885" s="330"/>
      <c r="G885" s="331"/>
      <c r="H885" s="340"/>
      <c r="I885" s="341"/>
      <c r="J885" s="341"/>
      <c r="K885" s="60"/>
    </row>
    <row r="886" spans="1:11" s="38" customFormat="1" x14ac:dyDescent="0.25">
      <c r="A886" s="78"/>
      <c r="B886" s="337"/>
      <c r="C886" s="342"/>
      <c r="D886" s="329"/>
      <c r="E886" s="330"/>
      <c r="F886" s="330"/>
      <c r="G886" s="331"/>
      <c r="H886" s="340"/>
      <c r="I886" s="341"/>
      <c r="J886" s="341"/>
      <c r="K886" s="60"/>
    </row>
    <row r="887" spans="1:11" s="38" customFormat="1" x14ac:dyDescent="0.25">
      <c r="A887" s="78"/>
      <c r="B887" s="337"/>
      <c r="C887" s="342"/>
      <c r="D887" s="329"/>
      <c r="E887" s="330"/>
      <c r="F887" s="330"/>
      <c r="G887" s="331"/>
      <c r="H887" s="340"/>
      <c r="I887" s="341"/>
      <c r="J887" s="341"/>
      <c r="K887" s="60"/>
    </row>
    <row r="888" spans="1:11" s="38" customFormat="1" x14ac:dyDescent="0.25">
      <c r="A888" s="78"/>
      <c r="B888" s="337"/>
      <c r="C888" s="342"/>
      <c r="D888" s="329"/>
      <c r="E888" s="330"/>
      <c r="F888" s="330"/>
      <c r="G888" s="331"/>
      <c r="H888" s="340"/>
      <c r="I888" s="341"/>
      <c r="J888" s="341"/>
      <c r="K888" s="60"/>
    </row>
    <row r="889" spans="1:11" s="38" customFormat="1" x14ac:dyDescent="0.25">
      <c r="A889" s="78"/>
      <c r="B889" s="337"/>
      <c r="C889" s="342"/>
      <c r="D889" s="329"/>
      <c r="E889" s="330"/>
      <c r="F889" s="330"/>
      <c r="G889" s="331"/>
      <c r="H889" s="340"/>
      <c r="I889" s="341"/>
      <c r="J889" s="341"/>
      <c r="K889" s="60"/>
    </row>
    <row r="890" spans="1:11" s="38" customFormat="1" x14ac:dyDescent="0.25">
      <c r="A890" s="78"/>
      <c r="B890" s="337"/>
      <c r="C890" s="342"/>
      <c r="D890" s="329"/>
      <c r="E890" s="330"/>
      <c r="F890" s="330"/>
      <c r="G890" s="331"/>
      <c r="H890" s="340"/>
      <c r="I890" s="341"/>
      <c r="J890" s="341"/>
      <c r="K890" s="60"/>
    </row>
    <row r="891" spans="1:11" s="38" customFormat="1" x14ac:dyDescent="0.25">
      <c r="A891" s="78"/>
      <c r="B891" s="337"/>
      <c r="C891" s="342"/>
      <c r="D891" s="329"/>
      <c r="E891" s="330"/>
      <c r="F891" s="330"/>
      <c r="G891" s="331"/>
      <c r="H891" s="340"/>
      <c r="I891" s="341"/>
      <c r="J891" s="341"/>
      <c r="K891" s="60"/>
    </row>
    <row r="892" spans="1:11" s="38" customFormat="1" x14ac:dyDescent="0.25">
      <c r="A892" s="78"/>
      <c r="B892" s="337"/>
      <c r="C892" s="342"/>
      <c r="D892" s="329"/>
      <c r="E892" s="330"/>
      <c r="F892" s="330"/>
      <c r="G892" s="331"/>
      <c r="H892" s="340"/>
      <c r="I892" s="341"/>
      <c r="J892" s="341"/>
      <c r="K892" s="60"/>
    </row>
    <row r="893" spans="1:11" s="38" customFormat="1" x14ac:dyDescent="0.25">
      <c r="A893" s="78"/>
      <c r="B893" s="337"/>
      <c r="C893" s="342"/>
      <c r="D893" s="329"/>
      <c r="E893" s="330"/>
      <c r="F893" s="330"/>
      <c r="G893" s="331"/>
      <c r="H893" s="340"/>
      <c r="I893" s="341"/>
      <c r="J893" s="341"/>
      <c r="K893" s="60"/>
    </row>
    <row r="894" spans="1:11" s="38" customFormat="1" x14ac:dyDescent="0.25">
      <c r="A894" s="78"/>
      <c r="B894" s="337"/>
      <c r="C894" s="342"/>
      <c r="D894" s="329"/>
      <c r="E894" s="330"/>
      <c r="F894" s="330"/>
      <c r="G894" s="331"/>
      <c r="H894" s="340"/>
      <c r="I894" s="341"/>
      <c r="J894" s="341"/>
      <c r="K894" s="60"/>
    </row>
    <row r="895" spans="1:11" s="38" customFormat="1" x14ac:dyDescent="0.25">
      <c r="A895" s="78"/>
      <c r="B895" s="337"/>
      <c r="C895" s="342"/>
      <c r="D895" s="329"/>
      <c r="E895" s="330"/>
      <c r="F895" s="330"/>
      <c r="G895" s="331"/>
      <c r="H895" s="340"/>
      <c r="I895" s="341"/>
      <c r="J895" s="341"/>
      <c r="K895" s="60"/>
    </row>
    <row r="896" spans="1:11" s="38" customFormat="1" x14ac:dyDescent="0.25">
      <c r="A896" s="78"/>
      <c r="B896" s="337"/>
      <c r="C896" s="342"/>
      <c r="D896" s="329"/>
      <c r="E896" s="330"/>
      <c r="F896" s="330"/>
      <c r="G896" s="331"/>
      <c r="H896" s="340"/>
      <c r="I896" s="341"/>
      <c r="J896" s="341"/>
      <c r="K896" s="60"/>
    </row>
    <row r="897" spans="1:11" s="38" customFormat="1" x14ac:dyDescent="0.25">
      <c r="A897" s="78"/>
      <c r="B897" s="337"/>
      <c r="C897" s="342"/>
      <c r="D897" s="329"/>
      <c r="E897" s="330"/>
      <c r="F897" s="330"/>
      <c r="G897" s="331"/>
      <c r="H897" s="340"/>
      <c r="I897" s="341"/>
      <c r="J897" s="341"/>
      <c r="K897" s="60"/>
    </row>
    <row r="898" spans="1:11" s="38" customFormat="1" x14ac:dyDescent="0.25">
      <c r="A898" s="78"/>
      <c r="B898" s="337"/>
      <c r="C898" s="342"/>
      <c r="D898" s="329"/>
      <c r="E898" s="330"/>
      <c r="F898" s="330"/>
      <c r="G898" s="331"/>
      <c r="H898" s="340"/>
      <c r="I898" s="341"/>
      <c r="J898" s="341"/>
      <c r="K898" s="60"/>
    </row>
    <row r="899" spans="1:11" s="38" customFormat="1" x14ac:dyDescent="0.25">
      <c r="A899" s="78"/>
      <c r="B899" s="337"/>
      <c r="C899" s="342"/>
      <c r="D899" s="329"/>
      <c r="E899" s="330"/>
      <c r="F899" s="330"/>
      <c r="G899" s="331"/>
      <c r="H899" s="340"/>
      <c r="I899" s="341"/>
      <c r="J899" s="341"/>
      <c r="K899" s="60"/>
    </row>
    <row r="900" spans="1:11" s="38" customFormat="1" x14ac:dyDescent="0.25">
      <c r="A900" s="78"/>
      <c r="B900" s="337"/>
      <c r="C900" s="342"/>
      <c r="D900" s="329"/>
      <c r="E900" s="330"/>
      <c r="F900" s="330"/>
      <c r="G900" s="331"/>
      <c r="H900" s="340"/>
      <c r="I900" s="341"/>
      <c r="J900" s="341"/>
      <c r="K900" s="60"/>
    </row>
    <row r="901" spans="1:11" s="38" customFormat="1" x14ac:dyDescent="0.25">
      <c r="A901" s="78"/>
      <c r="B901" s="337"/>
      <c r="C901" s="342"/>
      <c r="D901" s="329"/>
      <c r="E901" s="330"/>
      <c r="F901" s="330"/>
      <c r="G901" s="331"/>
      <c r="H901" s="340"/>
      <c r="I901" s="341"/>
      <c r="J901" s="341"/>
      <c r="K901" s="60"/>
    </row>
    <row r="902" spans="1:11" s="38" customFormat="1" x14ac:dyDescent="0.25">
      <c r="A902" s="78"/>
      <c r="B902" s="337"/>
      <c r="C902" s="342"/>
      <c r="D902" s="329"/>
      <c r="E902" s="330"/>
      <c r="F902" s="330"/>
      <c r="G902" s="331"/>
      <c r="H902" s="340"/>
      <c r="I902" s="341"/>
      <c r="J902" s="341"/>
      <c r="K902" s="60"/>
    </row>
    <row r="903" spans="1:11" s="38" customFormat="1" x14ac:dyDescent="0.25">
      <c r="A903" s="78"/>
      <c r="B903" s="337"/>
      <c r="C903" s="342"/>
      <c r="D903" s="329"/>
      <c r="E903" s="330"/>
      <c r="F903" s="330"/>
      <c r="G903" s="331"/>
      <c r="H903" s="340"/>
      <c r="I903" s="341"/>
      <c r="J903" s="341"/>
      <c r="K903" s="60"/>
    </row>
    <row r="904" spans="1:11" s="38" customFormat="1" x14ac:dyDescent="0.25">
      <c r="A904" s="78"/>
      <c r="B904" s="337"/>
      <c r="C904" s="342"/>
      <c r="D904" s="329"/>
      <c r="E904" s="330"/>
      <c r="F904" s="330"/>
      <c r="G904" s="331"/>
      <c r="H904" s="340"/>
      <c r="I904" s="341"/>
      <c r="J904" s="341"/>
      <c r="K904" s="60"/>
    </row>
    <row r="905" spans="1:11" s="38" customFormat="1" x14ac:dyDescent="0.25">
      <c r="A905" s="78"/>
      <c r="B905" s="337"/>
      <c r="C905" s="342"/>
      <c r="D905" s="329"/>
      <c r="E905" s="330"/>
      <c r="F905" s="330"/>
      <c r="G905" s="331"/>
      <c r="H905" s="340"/>
      <c r="I905" s="341"/>
      <c r="J905" s="341"/>
      <c r="K905" s="60"/>
    </row>
    <row r="906" spans="1:11" s="38" customFormat="1" x14ac:dyDescent="0.25">
      <c r="A906" s="78"/>
      <c r="B906" s="337"/>
      <c r="C906" s="342"/>
      <c r="D906" s="329"/>
      <c r="E906" s="330"/>
      <c r="F906" s="330"/>
      <c r="G906" s="331"/>
      <c r="H906" s="340"/>
      <c r="I906" s="341"/>
      <c r="J906" s="341"/>
      <c r="K906" s="60"/>
    </row>
    <row r="907" spans="1:11" s="38" customFormat="1" x14ac:dyDescent="0.25">
      <c r="A907" s="78"/>
      <c r="B907" s="337"/>
      <c r="C907" s="342"/>
      <c r="D907" s="329"/>
      <c r="E907" s="330"/>
      <c r="F907" s="330"/>
      <c r="G907" s="331"/>
      <c r="H907" s="340"/>
      <c r="I907" s="341"/>
      <c r="J907" s="341"/>
      <c r="K907" s="60"/>
    </row>
    <row r="908" spans="1:11" s="38" customFormat="1" x14ac:dyDescent="0.25">
      <c r="A908" s="78"/>
      <c r="B908" s="337"/>
      <c r="C908" s="342"/>
      <c r="D908" s="329"/>
      <c r="E908" s="330"/>
      <c r="F908" s="330"/>
      <c r="G908" s="331"/>
      <c r="H908" s="340"/>
      <c r="I908" s="341"/>
      <c r="J908" s="341"/>
      <c r="K908" s="60"/>
    </row>
    <row r="909" spans="1:11" s="38" customFormat="1" x14ac:dyDescent="0.25">
      <c r="A909" s="78"/>
      <c r="B909" s="337"/>
      <c r="C909" s="342"/>
      <c r="D909" s="329"/>
      <c r="E909" s="330"/>
      <c r="F909" s="330"/>
      <c r="G909" s="331"/>
      <c r="H909" s="340"/>
      <c r="I909" s="341"/>
      <c r="J909" s="341"/>
      <c r="K909" s="60"/>
    </row>
    <row r="910" spans="1:11" s="38" customFormat="1" x14ac:dyDescent="0.25">
      <c r="A910" s="78"/>
      <c r="B910" s="337"/>
      <c r="C910" s="342"/>
      <c r="D910" s="329"/>
      <c r="E910" s="330"/>
      <c r="F910" s="330"/>
      <c r="G910" s="331"/>
      <c r="H910" s="340"/>
      <c r="I910" s="341"/>
      <c r="J910" s="341"/>
      <c r="K910" s="60"/>
    </row>
    <row r="911" spans="1:11" s="38" customFormat="1" x14ac:dyDescent="0.25">
      <c r="A911" s="78"/>
      <c r="B911" s="337"/>
      <c r="C911" s="342"/>
      <c r="D911" s="329"/>
      <c r="E911" s="330"/>
      <c r="F911" s="330"/>
      <c r="G911" s="331"/>
      <c r="H911" s="340"/>
      <c r="I911" s="341"/>
      <c r="J911" s="341"/>
      <c r="K911" s="60"/>
    </row>
    <row r="912" spans="1:11" s="38" customFormat="1" x14ac:dyDescent="0.25">
      <c r="A912" s="78"/>
      <c r="B912" s="337"/>
      <c r="C912" s="342"/>
      <c r="D912" s="329"/>
      <c r="E912" s="330"/>
      <c r="F912" s="330"/>
      <c r="G912" s="331"/>
      <c r="H912" s="340"/>
      <c r="I912" s="341"/>
      <c r="J912" s="341"/>
      <c r="K912" s="60"/>
    </row>
    <row r="913" spans="1:11" s="38" customFormat="1" x14ac:dyDescent="0.25">
      <c r="A913" s="78"/>
      <c r="B913" s="337"/>
      <c r="C913" s="342"/>
      <c r="D913" s="329"/>
      <c r="E913" s="330"/>
      <c r="F913" s="330"/>
      <c r="G913" s="331"/>
      <c r="H913" s="340"/>
      <c r="I913" s="341"/>
      <c r="J913" s="341"/>
      <c r="K913" s="60"/>
    </row>
    <row r="914" spans="1:11" s="38" customFormat="1" x14ac:dyDescent="0.25">
      <c r="A914" s="78"/>
      <c r="B914" s="337"/>
      <c r="C914" s="342"/>
      <c r="D914" s="329"/>
      <c r="E914" s="330"/>
      <c r="F914" s="330"/>
      <c r="G914" s="331"/>
      <c r="H914" s="340"/>
      <c r="I914" s="341"/>
      <c r="J914" s="341"/>
      <c r="K914" s="60"/>
    </row>
    <row r="915" spans="1:11" s="38" customFormat="1" x14ac:dyDescent="0.25">
      <c r="A915" s="78"/>
      <c r="B915" s="337"/>
      <c r="C915" s="342"/>
      <c r="D915" s="329"/>
      <c r="E915" s="330"/>
      <c r="F915" s="330"/>
      <c r="G915" s="331"/>
      <c r="H915" s="340"/>
      <c r="I915" s="341"/>
      <c r="J915" s="341"/>
      <c r="K915" s="60"/>
    </row>
    <row r="916" spans="1:11" s="38" customFormat="1" x14ac:dyDescent="0.25">
      <c r="A916" s="78"/>
      <c r="B916" s="337"/>
      <c r="C916" s="342"/>
      <c r="D916" s="329"/>
      <c r="E916" s="330"/>
      <c r="F916" s="330"/>
      <c r="G916" s="331"/>
      <c r="H916" s="340"/>
      <c r="I916" s="341"/>
      <c r="J916" s="341"/>
      <c r="K916" s="60"/>
    </row>
    <row r="917" spans="1:11" s="38" customFormat="1" x14ac:dyDescent="0.25">
      <c r="A917" s="78"/>
      <c r="B917" s="337"/>
      <c r="C917" s="342"/>
      <c r="D917" s="329"/>
      <c r="E917" s="330"/>
      <c r="F917" s="330"/>
      <c r="G917" s="331"/>
      <c r="H917" s="340"/>
      <c r="I917" s="341"/>
      <c r="J917" s="341"/>
      <c r="K917" s="60"/>
    </row>
    <row r="918" spans="1:11" s="38" customFormat="1" x14ac:dyDescent="0.25">
      <c r="A918" s="78"/>
      <c r="B918" s="337"/>
      <c r="C918" s="342"/>
      <c r="D918" s="329"/>
      <c r="E918" s="330"/>
      <c r="F918" s="330"/>
      <c r="G918" s="331"/>
      <c r="H918" s="340"/>
      <c r="I918" s="341"/>
      <c r="J918" s="341"/>
      <c r="K918" s="60"/>
    </row>
    <row r="919" spans="1:11" s="38" customFormat="1" x14ac:dyDescent="0.25">
      <c r="A919" s="78"/>
      <c r="B919" s="337"/>
      <c r="C919" s="342"/>
      <c r="D919" s="329"/>
      <c r="E919" s="330"/>
      <c r="F919" s="330"/>
      <c r="G919" s="331"/>
      <c r="H919" s="340"/>
      <c r="I919" s="341"/>
      <c r="J919" s="341"/>
      <c r="K919" s="60"/>
    </row>
    <row r="920" spans="1:11" s="38" customFormat="1" x14ac:dyDescent="0.25">
      <c r="A920" s="78"/>
      <c r="B920" s="337"/>
      <c r="C920" s="342"/>
      <c r="D920" s="329"/>
      <c r="E920" s="330"/>
      <c r="F920" s="330"/>
      <c r="G920" s="331"/>
      <c r="H920" s="340"/>
      <c r="I920" s="341"/>
      <c r="J920" s="341"/>
      <c r="K920" s="60"/>
    </row>
    <row r="921" spans="1:11" s="38" customFormat="1" x14ac:dyDescent="0.25">
      <c r="A921" s="78"/>
      <c r="B921" s="337"/>
      <c r="C921" s="342"/>
      <c r="D921" s="329"/>
      <c r="E921" s="330"/>
      <c r="F921" s="330"/>
      <c r="G921" s="331"/>
      <c r="H921" s="340"/>
      <c r="I921" s="341"/>
      <c r="J921" s="341"/>
      <c r="K921" s="60"/>
    </row>
    <row r="922" spans="1:11" s="38" customFormat="1" x14ac:dyDescent="0.25">
      <c r="A922" s="78"/>
      <c r="B922" s="337"/>
      <c r="C922" s="342"/>
      <c r="D922" s="329"/>
      <c r="E922" s="330"/>
      <c r="F922" s="330"/>
      <c r="G922" s="331"/>
      <c r="H922" s="340"/>
      <c r="I922" s="341"/>
      <c r="J922" s="341"/>
      <c r="K922" s="60"/>
    </row>
    <row r="923" spans="1:11" s="38" customFormat="1" x14ac:dyDescent="0.25">
      <c r="A923" s="78"/>
      <c r="B923" s="337"/>
      <c r="C923" s="342"/>
      <c r="D923" s="329"/>
      <c r="E923" s="330"/>
      <c r="F923" s="330"/>
      <c r="G923" s="331"/>
      <c r="H923" s="340"/>
      <c r="I923" s="341"/>
      <c r="J923" s="341"/>
      <c r="K923" s="60"/>
    </row>
    <row r="924" spans="1:11" s="38" customFormat="1" x14ac:dyDescent="0.25">
      <c r="A924" s="78"/>
      <c r="B924" s="337"/>
      <c r="C924" s="342"/>
      <c r="D924" s="329"/>
      <c r="E924" s="330"/>
      <c r="F924" s="330"/>
      <c r="G924" s="331"/>
      <c r="H924" s="340"/>
      <c r="I924" s="341"/>
      <c r="J924" s="341"/>
      <c r="K924" s="60"/>
    </row>
    <row r="925" spans="1:11" s="38" customFormat="1" x14ac:dyDescent="0.25">
      <c r="A925" s="78"/>
      <c r="B925" s="337"/>
      <c r="C925" s="342"/>
      <c r="D925" s="329"/>
      <c r="E925" s="330"/>
      <c r="F925" s="330"/>
      <c r="G925" s="331"/>
      <c r="H925" s="340"/>
      <c r="I925" s="341"/>
      <c r="J925" s="341"/>
      <c r="K925" s="60"/>
    </row>
    <row r="926" spans="1:11" s="38" customFormat="1" x14ac:dyDescent="0.25">
      <c r="A926" s="78"/>
      <c r="B926" s="337"/>
      <c r="C926" s="342"/>
      <c r="D926" s="329"/>
      <c r="E926" s="330"/>
      <c r="F926" s="330"/>
      <c r="G926" s="331"/>
      <c r="H926" s="340"/>
      <c r="I926" s="341"/>
      <c r="J926" s="341"/>
      <c r="K926" s="60"/>
    </row>
    <row r="927" spans="1:11" s="38" customFormat="1" x14ac:dyDescent="0.25">
      <c r="A927" s="78"/>
      <c r="B927" s="337"/>
      <c r="C927" s="342"/>
      <c r="D927" s="329"/>
      <c r="E927" s="330"/>
      <c r="F927" s="330"/>
      <c r="G927" s="331"/>
      <c r="H927" s="340"/>
      <c r="I927" s="341"/>
      <c r="J927" s="341"/>
      <c r="K927" s="60"/>
    </row>
    <row r="928" spans="1:11" s="38" customFormat="1" x14ac:dyDescent="0.25">
      <c r="A928" s="78"/>
      <c r="B928" s="337"/>
      <c r="C928" s="342"/>
      <c r="D928" s="329"/>
      <c r="E928" s="330"/>
      <c r="F928" s="330"/>
      <c r="G928" s="331"/>
      <c r="H928" s="340"/>
      <c r="I928" s="341"/>
      <c r="J928" s="341"/>
      <c r="K928" s="60"/>
    </row>
    <row r="929" spans="1:11" s="38" customFormat="1" x14ac:dyDescent="0.25">
      <c r="A929" s="78"/>
      <c r="B929" s="337"/>
      <c r="C929" s="342"/>
      <c r="D929" s="329"/>
      <c r="E929" s="330"/>
      <c r="F929" s="330"/>
      <c r="G929" s="331"/>
      <c r="H929" s="340"/>
      <c r="I929" s="341"/>
      <c r="J929" s="341"/>
      <c r="K929" s="60"/>
    </row>
    <row r="930" spans="1:11" s="38" customFormat="1" x14ac:dyDescent="0.25">
      <c r="A930" s="78"/>
      <c r="B930" s="337"/>
      <c r="C930" s="342"/>
      <c r="D930" s="329"/>
      <c r="E930" s="330"/>
      <c r="F930" s="330"/>
      <c r="G930" s="331"/>
      <c r="H930" s="340"/>
      <c r="I930" s="341"/>
      <c r="J930" s="341"/>
      <c r="K930" s="60"/>
    </row>
    <row r="931" spans="1:11" s="38" customFormat="1" x14ac:dyDescent="0.25">
      <c r="A931" s="78"/>
      <c r="B931" s="337"/>
      <c r="C931" s="342"/>
      <c r="D931" s="329"/>
      <c r="E931" s="330"/>
      <c r="F931" s="330"/>
      <c r="G931" s="331"/>
      <c r="H931" s="340"/>
      <c r="I931" s="341"/>
      <c r="J931" s="341"/>
      <c r="K931" s="60"/>
    </row>
    <row r="932" spans="1:11" s="38" customFormat="1" x14ac:dyDescent="0.25">
      <c r="A932" s="78"/>
      <c r="B932" s="337"/>
      <c r="C932" s="342"/>
      <c r="D932" s="329"/>
      <c r="E932" s="330"/>
      <c r="F932" s="330"/>
      <c r="G932" s="331"/>
      <c r="H932" s="340"/>
      <c r="I932" s="341"/>
      <c r="J932" s="341"/>
      <c r="K932" s="60"/>
    </row>
    <row r="933" spans="1:11" s="38" customFormat="1" x14ac:dyDescent="0.25">
      <c r="A933" s="78"/>
      <c r="B933" s="337"/>
      <c r="C933" s="342"/>
      <c r="D933" s="329"/>
      <c r="E933" s="330"/>
      <c r="F933" s="330"/>
      <c r="G933" s="331"/>
      <c r="H933" s="340"/>
      <c r="I933" s="341"/>
      <c r="J933" s="341"/>
      <c r="K933" s="60"/>
    </row>
    <row r="934" spans="1:11" s="38" customFormat="1" x14ac:dyDescent="0.25">
      <c r="A934" s="78"/>
      <c r="B934" s="337"/>
      <c r="C934" s="342"/>
      <c r="D934" s="329"/>
      <c r="E934" s="330"/>
      <c r="F934" s="330"/>
      <c r="G934" s="331"/>
      <c r="H934" s="340"/>
      <c r="I934" s="341"/>
      <c r="J934" s="341"/>
      <c r="K934" s="60"/>
    </row>
    <row r="935" spans="1:11" s="38" customFormat="1" x14ac:dyDescent="0.25">
      <c r="A935" s="78"/>
      <c r="B935" s="337"/>
      <c r="C935" s="342"/>
      <c r="D935" s="329"/>
      <c r="E935" s="330"/>
      <c r="F935" s="330"/>
      <c r="G935" s="331"/>
      <c r="H935" s="340"/>
      <c r="I935" s="341"/>
      <c r="J935" s="341"/>
      <c r="K935" s="60"/>
    </row>
    <row r="936" spans="1:11" s="38" customFormat="1" x14ac:dyDescent="0.25">
      <c r="A936" s="78"/>
      <c r="B936" s="337"/>
      <c r="C936" s="342"/>
      <c r="D936" s="329"/>
      <c r="E936" s="330"/>
      <c r="F936" s="330"/>
      <c r="G936" s="331"/>
      <c r="H936" s="340"/>
      <c r="I936" s="341"/>
      <c r="J936" s="341"/>
      <c r="K936" s="60"/>
    </row>
    <row r="937" spans="1:11" s="38" customFormat="1" x14ac:dyDescent="0.25">
      <c r="A937" s="78"/>
      <c r="B937" s="337"/>
      <c r="C937" s="342"/>
      <c r="D937" s="329"/>
      <c r="E937" s="330"/>
      <c r="F937" s="330"/>
      <c r="G937" s="331"/>
      <c r="H937" s="340"/>
      <c r="I937" s="341"/>
      <c r="J937" s="341"/>
      <c r="K937" s="60"/>
    </row>
    <row r="938" spans="1:11" s="38" customFormat="1" x14ac:dyDescent="0.25">
      <c r="A938" s="78"/>
      <c r="B938" s="337"/>
      <c r="C938" s="342"/>
      <c r="D938" s="329"/>
      <c r="E938" s="330"/>
      <c r="F938" s="330"/>
      <c r="G938" s="331"/>
      <c r="H938" s="340"/>
      <c r="I938" s="341"/>
      <c r="J938" s="341"/>
      <c r="K938" s="60"/>
    </row>
    <row r="939" spans="1:11" s="38" customFormat="1" x14ac:dyDescent="0.25">
      <c r="A939" s="78"/>
      <c r="B939" s="337"/>
      <c r="C939" s="342"/>
      <c r="D939" s="329"/>
      <c r="E939" s="330"/>
      <c r="F939" s="330"/>
      <c r="G939" s="331"/>
      <c r="H939" s="340"/>
      <c r="I939" s="341"/>
      <c r="J939" s="341"/>
      <c r="K939" s="60"/>
    </row>
    <row r="940" spans="1:11" s="38" customFormat="1" x14ac:dyDescent="0.25">
      <c r="A940" s="78"/>
      <c r="B940" s="337"/>
      <c r="C940" s="342"/>
      <c r="D940" s="329"/>
      <c r="E940" s="330"/>
      <c r="F940" s="330"/>
      <c r="G940" s="331"/>
      <c r="H940" s="340"/>
      <c r="I940" s="341"/>
      <c r="J940" s="341"/>
      <c r="K940" s="60"/>
    </row>
    <row r="941" spans="1:11" s="38" customFormat="1" x14ac:dyDescent="0.25">
      <c r="A941" s="78"/>
      <c r="B941" s="337"/>
      <c r="C941" s="342"/>
      <c r="D941" s="329"/>
      <c r="E941" s="330"/>
      <c r="F941" s="330"/>
      <c r="G941" s="331"/>
      <c r="H941" s="340"/>
      <c r="I941" s="341"/>
      <c r="J941" s="341"/>
      <c r="K941" s="60"/>
    </row>
    <row r="942" spans="1:11" s="38" customFormat="1" x14ac:dyDescent="0.25">
      <c r="A942" s="78"/>
      <c r="B942" s="337"/>
      <c r="C942" s="342"/>
      <c r="D942" s="329"/>
      <c r="E942" s="330"/>
      <c r="F942" s="330"/>
      <c r="G942" s="331"/>
      <c r="H942" s="340"/>
      <c r="I942" s="341"/>
      <c r="J942" s="341"/>
      <c r="K942" s="60"/>
    </row>
    <row r="943" spans="1:11" s="38" customFormat="1" x14ac:dyDescent="0.25">
      <c r="A943" s="78"/>
      <c r="B943" s="337"/>
      <c r="C943" s="342"/>
      <c r="D943" s="329"/>
      <c r="E943" s="330"/>
      <c r="F943" s="330"/>
      <c r="G943" s="331"/>
      <c r="H943" s="340"/>
      <c r="I943" s="341"/>
      <c r="J943" s="341"/>
      <c r="K943" s="60"/>
    </row>
    <row r="944" spans="1:11" s="38" customFormat="1" x14ac:dyDescent="0.25">
      <c r="A944" s="78"/>
      <c r="B944" s="337"/>
      <c r="C944" s="342"/>
      <c r="D944" s="329"/>
      <c r="E944" s="330"/>
      <c r="F944" s="330"/>
      <c r="G944" s="331"/>
      <c r="H944" s="340"/>
      <c r="I944" s="341"/>
      <c r="J944" s="341"/>
      <c r="K944" s="60"/>
    </row>
    <row r="945" spans="1:11" s="38" customFormat="1" x14ac:dyDescent="0.25">
      <c r="A945" s="78"/>
      <c r="B945" s="337"/>
      <c r="C945" s="342"/>
      <c r="D945" s="329"/>
      <c r="E945" s="330"/>
      <c r="F945" s="330"/>
      <c r="G945" s="331"/>
      <c r="H945" s="340"/>
      <c r="I945" s="341"/>
      <c r="J945" s="341"/>
      <c r="K945" s="60"/>
    </row>
    <row r="946" spans="1:11" s="38" customFormat="1" x14ac:dyDescent="0.25">
      <c r="A946" s="78"/>
      <c r="B946" s="337"/>
      <c r="C946" s="342"/>
      <c r="D946" s="329"/>
      <c r="E946" s="330"/>
      <c r="F946" s="330"/>
      <c r="G946" s="331"/>
      <c r="H946" s="340"/>
      <c r="I946" s="341"/>
      <c r="J946" s="341"/>
      <c r="K946" s="60"/>
    </row>
    <row r="947" spans="1:11" s="38" customFormat="1" x14ac:dyDescent="0.25">
      <c r="A947" s="78"/>
      <c r="B947" s="337"/>
      <c r="C947" s="342"/>
      <c r="D947" s="329"/>
      <c r="E947" s="330"/>
      <c r="F947" s="330"/>
      <c r="G947" s="331"/>
      <c r="H947" s="340"/>
      <c r="I947" s="341"/>
      <c r="J947" s="341"/>
      <c r="K947" s="60"/>
    </row>
    <row r="948" spans="1:11" s="38" customFormat="1" x14ac:dyDescent="0.25">
      <c r="A948" s="78"/>
      <c r="B948" s="337"/>
      <c r="C948" s="342"/>
      <c r="D948" s="329"/>
      <c r="E948" s="330"/>
      <c r="F948" s="330"/>
      <c r="G948" s="331"/>
      <c r="H948" s="340"/>
      <c r="I948" s="341"/>
      <c r="J948" s="341"/>
      <c r="K948" s="60"/>
    </row>
    <row r="949" spans="1:11" s="38" customFormat="1" x14ac:dyDescent="0.25">
      <c r="A949" s="78"/>
      <c r="B949" s="337"/>
      <c r="C949" s="342"/>
      <c r="D949" s="329"/>
      <c r="E949" s="330"/>
      <c r="F949" s="330"/>
      <c r="G949" s="331"/>
      <c r="H949" s="340"/>
      <c r="I949" s="341"/>
      <c r="J949" s="341"/>
      <c r="K949" s="60"/>
    </row>
    <row r="950" spans="1:11" s="38" customFormat="1" x14ac:dyDescent="0.25">
      <c r="A950" s="78"/>
      <c r="B950" s="337"/>
      <c r="C950" s="342"/>
      <c r="D950" s="329"/>
      <c r="E950" s="330"/>
      <c r="F950" s="330"/>
      <c r="G950" s="331"/>
      <c r="H950" s="340"/>
      <c r="I950" s="341"/>
      <c r="J950" s="341"/>
      <c r="K950" s="60"/>
    </row>
    <row r="951" spans="1:11" s="38" customFormat="1" x14ac:dyDescent="0.25">
      <c r="A951" s="78"/>
      <c r="B951" s="337"/>
      <c r="C951" s="342"/>
      <c r="D951" s="329"/>
      <c r="E951" s="330"/>
      <c r="F951" s="330"/>
      <c r="G951" s="331"/>
      <c r="H951" s="340"/>
      <c r="I951" s="341"/>
      <c r="J951" s="341"/>
      <c r="K951" s="60"/>
    </row>
    <row r="952" spans="1:11" s="38" customFormat="1" x14ac:dyDescent="0.25">
      <c r="A952" s="78"/>
      <c r="B952" s="337"/>
      <c r="C952" s="342"/>
      <c r="D952" s="329"/>
      <c r="E952" s="330"/>
      <c r="F952" s="330"/>
      <c r="G952" s="331"/>
      <c r="H952" s="340"/>
      <c r="I952" s="341"/>
      <c r="J952" s="341"/>
      <c r="K952" s="60"/>
    </row>
    <row r="953" spans="1:11" s="38" customFormat="1" x14ac:dyDescent="0.25">
      <c r="A953" s="78"/>
      <c r="B953" s="337"/>
      <c r="C953" s="342"/>
      <c r="D953" s="329"/>
      <c r="E953" s="330"/>
      <c r="F953" s="330"/>
      <c r="G953" s="331"/>
      <c r="H953" s="340"/>
      <c r="I953" s="341"/>
      <c r="J953" s="341"/>
      <c r="K953" s="60"/>
    </row>
    <row r="954" spans="1:11" s="38" customFormat="1" x14ac:dyDescent="0.25">
      <c r="A954" s="78"/>
      <c r="B954" s="337"/>
      <c r="C954" s="342"/>
      <c r="D954" s="329"/>
      <c r="E954" s="330"/>
      <c r="F954" s="330"/>
      <c r="G954" s="331"/>
      <c r="H954" s="340"/>
      <c r="I954" s="341"/>
      <c r="J954" s="341"/>
      <c r="K954" s="60"/>
    </row>
    <row r="955" spans="1:11" s="38" customFormat="1" x14ac:dyDescent="0.25">
      <c r="A955" s="78"/>
      <c r="B955" s="337"/>
      <c r="C955" s="342"/>
      <c r="D955" s="329"/>
      <c r="E955" s="330"/>
      <c r="F955" s="330"/>
      <c r="G955" s="331"/>
      <c r="H955" s="340"/>
      <c r="I955" s="341"/>
      <c r="J955" s="341"/>
      <c r="K955" s="60"/>
    </row>
    <row r="956" spans="1:11" s="38" customFormat="1" x14ac:dyDescent="0.25">
      <c r="A956" s="78"/>
      <c r="B956" s="337"/>
      <c r="C956" s="342"/>
      <c r="D956" s="329"/>
      <c r="E956" s="330"/>
      <c r="F956" s="330"/>
      <c r="G956" s="331"/>
      <c r="H956" s="340"/>
      <c r="I956" s="341"/>
      <c r="J956" s="341"/>
      <c r="K956" s="60"/>
    </row>
    <row r="957" spans="1:11" s="38" customFormat="1" x14ac:dyDescent="0.25">
      <c r="A957" s="78"/>
      <c r="B957" s="337"/>
      <c r="C957" s="342"/>
      <c r="D957" s="329"/>
      <c r="E957" s="330"/>
      <c r="F957" s="330"/>
      <c r="G957" s="331"/>
      <c r="H957" s="340"/>
      <c r="I957" s="341"/>
      <c r="J957" s="341"/>
      <c r="K957" s="60"/>
    </row>
    <row r="958" spans="1:11" s="38" customFormat="1" x14ac:dyDescent="0.25">
      <c r="A958" s="78"/>
      <c r="B958" s="337"/>
      <c r="C958" s="342"/>
      <c r="D958" s="329"/>
      <c r="E958" s="330"/>
      <c r="F958" s="330"/>
      <c r="G958" s="331"/>
      <c r="H958" s="340"/>
      <c r="I958" s="341"/>
      <c r="J958" s="341"/>
      <c r="K958" s="60"/>
    </row>
    <row r="959" spans="1:11" s="38" customFormat="1" x14ac:dyDescent="0.25">
      <c r="A959" s="78"/>
      <c r="B959" s="337"/>
      <c r="C959" s="342"/>
      <c r="D959" s="329"/>
      <c r="E959" s="330"/>
      <c r="F959" s="330"/>
      <c r="G959" s="331"/>
      <c r="H959" s="340"/>
      <c r="I959" s="341"/>
      <c r="J959" s="341"/>
      <c r="K959" s="60"/>
    </row>
    <row r="960" spans="1:11" s="38" customFormat="1" x14ac:dyDescent="0.25">
      <c r="A960" s="78"/>
      <c r="B960" s="337"/>
      <c r="C960" s="342"/>
      <c r="D960" s="329"/>
      <c r="E960" s="330"/>
      <c r="F960" s="330"/>
      <c r="G960" s="331"/>
      <c r="H960" s="340"/>
      <c r="I960" s="341"/>
      <c r="J960" s="341"/>
      <c r="K960" s="60"/>
    </row>
    <row r="961" spans="1:11" s="38" customFormat="1" x14ac:dyDescent="0.25">
      <c r="A961" s="78"/>
      <c r="B961" s="337"/>
      <c r="C961" s="342"/>
      <c r="D961" s="329"/>
      <c r="E961" s="330"/>
      <c r="F961" s="330"/>
      <c r="G961" s="331"/>
      <c r="H961" s="340"/>
      <c r="I961" s="341"/>
      <c r="J961" s="341"/>
      <c r="K961" s="60"/>
    </row>
    <row r="962" spans="1:11" s="38" customFormat="1" x14ac:dyDescent="0.25">
      <c r="A962" s="78"/>
      <c r="B962" s="337"/>
      <c r="C962" s="342"/>
      <c r="D962" s="329"/>
      <c r="E962" s="330"/>
      <c r="F962" s="330"/>
      <c r="G962" s="331"/>
      <c r="H962" s="340"/>
      <c r="I962" s="341"/>
      <c r="J962" s="341"/>
      <c r="K962" s="60"/>
    </row>
    <row r="963" spans="1:11" s="38" customFormat="1" x14ac:dyDescent="0.25">
      <c r="A963" s="78"/>
      <c r="B963" s="337"/>
      <c r="C963" s="342"/>
      <c r="D963" s="329"/>
      <c r="E963" s="330"/>
      <c r="F963" s="330"/>
      <c r="G963" s="331"/>
      <c r="H963" s="340"/>
      <c r="I963" s="341"/>
      <c r="J963" s="341"/>
      <c r="K963" s="60"/>
    </row>
    <row r="964" spans="1:11" s="38" customFormat="1" x14ac:dyDescent="0.25">
      <c r="A964" s="78"/>
      <c r="B964" s="337"/>
      <c r="C964" s="342"/>
      <c r="D964" s="329"/>
      <c r="E964" s="330"/>
      <c r="F964" s="330"/>
      <c r="G964" s="331"/>
      <c r="H964" s="340"/>
      <c r="I964" s="341"/>
      <c r="J964" s="341"/>
      <c r="K964" s="60"/>
    </row>
    <row r="965" spans="1:11" s="38" customFormat="1" x14ac:dyDescent="0.25">
      <c r="A965" s="78"/>
      <c r="B965" s="337"/>
      <c r="C965" s="342"/>
      <c r="D965" s="329"/>
      <c r="E965" s="330"/>
      <c r="F965" s="330"/>
      <c r="G965" s="331"/>
      <c r="H965" s="340"/>
      <c r="I965" s="341"/>
      <c r="J965" s="341"/>
      <c r="K965" s="60"/>
    </row>
    <row r="966" spans="1:11" s="38" customFormat="1" x14ac:dyDescent="0.25">
      <c r="A966" s="78"/>
      <c r="B966" s="337"/>
      <c r="C966" s="342"/>
      <c r="D966" s="329"/>
      <c r="E966" s="330"/>
      <c r="F966" s="330"/>
      <c r="G966" s="331"/>
      <c r="H966" s="340"/>
      <c r="I966" s="341"/>
      <c r="J966" s="341"/>
      <c r="K966" s="60"/>
    </row>
    <row r="967" spans="1:11" s="38" customFormat="1" x14ac:dyDescent="0.25">
      <c r="A967" s="78"/>
      <c r="B967" s="337"/>
      <c r="C967" s="342"/>
      <c r="D967" s="329"/>
      <c r="E967" s="330"/>
      <c r="F967" s="330"/>
      <c r="G967" s="331"/>
      <c r="H967" s="340"/>
      <c r="I967" s="341"/>
      <c r="J967" s="341"/>
      <c r="K967" s="60"/>
    </row>
    <row r="968" spans="1:11" s="38" customFormat="1" x14ac:dyDescent="0.25">
      <c r="A968" s="78"/>
      <c r="B968" s="337"/>
      <c r="C968" s="342"/>
      <c r="D968" s="329"/>
      <c r="E968" s="330"/>
      <c r="F968" s="330"/>
      <c r="G968" s="331"/>
      <c r="H968" s="340"/>
      <c r="I968" s="341"/>
      <c r="J968" s="341"/>
      <c r="K968" s="60"/>
    </row>
    <row r="969" spans="1:11" s="38" customFormat="1" x14ac:dyDescent="0.25">
      <c r="A969" s="78"/>
      <c r="B969" s="337"/>
      <c r="C969" s="342"/>
      <c r="D969" s="329"/>
      <c r="E969" s="330"/>
      <c r="F969" s="330"/>
      <c r="G969" s="331"/>
      <c r="H969" s="340"/>
      <c r="I969" s="341"/>
      <c r="J969" s="341"/>
      <c r="K969" s="60"/>
    </row>
    <row r="970" spans="1:11" s="38" customFormat="1" x14ac:dyDescent="0.25">
      <c r="A970" s="78"/>
      <c r="B970" s="337"/>
      <c r="C970" s="342"/>
      <c r="D970" s="329"/>
      <c r="E970" s="330"/>
      <c r="F970" s="330"/>
      <c r="G970" s="331"/>
      <c r="H970" s="340"/>
      <c r="I970" s="341"/>
      <c r="J970" s="341"/>
      <c r="K970" s="60"/>
    </row>
    <row r="971" spans="1:11" s="38" customFormat="1" x14ac:dyDescent="0.25">
      <c r="A971" s="78"/>
      <c r="B971" s="337"/>
      <c r="C971" s="342"/>
      <c r="D971" s="329"/>
      <c r="E971" s="330"/>
      <c r="F971" s="330"/>
      <c r="G971" s="331"/>
      <c r="H971" s="340"/>
      <c r="I971" s="341"/>
      <c r="J971" s="341"/>
      <c r="K971" s="60"/>
    </row>
    <row r="972" spans="1:11" s="38" customFormat="1" x14ac:dyDescent="0.25">
      <c r="A972" s="78"/>
      <c r="B972" s="337"/>
      <c r="C972" s="342"/>
      <c r="D972" s="329"/>
      <c r="E972" s="330"/>
      <c r="F972" s="330"/>
      <c r="G972" s="331"/>
      <c r="H972" s="340"/>
      <c r="I972" s="341"/>
      <c r="J972" s="341"/>
      <c r="K972" s="60"/>
    </row>
    <row r="973" spans="1:11" s="38" customFormat="1" x14ac:dyDescent="0.25">
      <c r="A973" s="78"/>
      <c r="B973" s="337"/>
      <c r="C973" s="342"/>
      <c r="D973" s="329"/>
      <c r="E973" s="330"/>
      <c r="F973" s="330"/>
      <c r="G973" s="331"/>
      <c r="H973" s="340"/>
      <c r="I973" s="341"/>
      <c r="J973" s="341"/>
      <c r="K973" s="60"/>
    </row>
    <row r="974" spans="1:11" s="38" customFormat="1" x14ac:dyDescent="0.25">
      <c r="A974" s="78"/>
      <c r="B974" s="337"/>
      <c r="C974" s="342"/>
      <c r="D974" s="329"/>
      <c r="E974" s="330"/>
      <c r="F974" s="330"/>
      <c r="G974" s="331"/>
      <c r="H974" s="340"/>
      <c r="I974" s="341"/>
      <c r="J974" s="341"/>
      <c r="K974" s="60"/>
    </row>
    <row r="975" spans="1:11" s="38" customFormat="1" x14ac:dyDescent="0.25">
      <c r="A975" s="78"/>
      <c r="B975" s="337"/>
      <c r="C975" s="342"/>
      <c r="D975" s="329"/>
      <c r="E975" s="330"/>
      <c r="F975" s="330"/>
      <c r="G975" s="331"/>
      <c r="H975" s="340"/>
      <c r="I975" s="341"/>
      <c r="J975" s="341"/>
      <c r="K975" s="60"/>
    </row>
    <row r="976" spans="1:11" s="38" customFormat="1" x14ac:dyDescent="0.25">
      <c r="A976" s="78"/>
      <c r="B976" s="337"/>
      <c r="C976" s="342"/>
      <c r="D976" s="329"/>
      <c r="E976" s="330"/>
      <c r="F976" s="330"/>
      <c r="G976" s="331"/>
      <c r="H976" s="340"/>
      <c r="I976" s="341"/>
      <c r="J976" s="341"/>
      <c r="K976" s="60"/>
    </row>
    <row r="977" spans="1:11" s="38" customFormat="1" x14ac:dyDescent="0.25">
      <c r="A977" s="78"/>
      <c r="B977" s="337"/>
      <c r="C977" s="342"/>
      <c r="D977" s="329"/>
      <c r="E977" s="330"/>
      <c r="F977" s="330"/>
      <c r="G977" s="331"/>
      <c r="H977" s="340"/>
      <c r="I977" s="341"/>
      <c r="J977" s="341"/>
      <c r="K977" s="60"/>
    </row>
    <row r="978" spans="1:11" s="38" customFormat="1" x14ac:dyDescent="0.25">
      <c r="A978" s="78"/>
      <c r="B978" s="337"/>
      <c r="C978" s="342"/>
      <c r="D978" s="329"/>
      <c r="E978" s="330"/>
      <c r="F978" s="330"/>
      <c r="G978" s="331"/>
      <c r="H978" s="340"/>
      <c r="I978" s="341"/>
      <c r="J978" s="341"/>
      <c r="K978" s="60"/>
    </row>
    <row r="979" spans="1:11" s="38" customFormat="1" x14ac:dyDescent="0.25">
      <c r="A979" s="78"/>
      <c r="B979" s="337"/>
      <c r="C979" s="342"/>
      <c r="D979" s="329"/>
      <c r="E979" s="330"/>
      <c r="F979" s="330"/>
      <c r="G979" s="331"/>
      <c r="H979" s="340"/>
      <c r="I979" s="341"/>
      <c r="J979" s="341"/>
      <c r="K979" s="60"/>
    </row>
    <row r="980" spans="1:11" s="38" customFormat="1" x14ac:dyDescent="0.25">
      <c r="A980" s="78"/>
      <c r="B980" s="337"/>
      <c r="C980" s="342"/>
      <c r="D980" s="329"/>
      <c r="E980" s="330"/>
      <c r="F980" s="330"/>
      <c r="G980" s="331"/>
      <c r="H980" s="340"/>
      <c r="I980" s="341"/>
      <c r="J980" s="341"/>
      <c r="K980" s="60"/>
    </row>
    <row r="981" spans="1:11" s="38" customFormat="1" x14ac:dyDescent="0.25">
      <c r="A981" s="78"/>
      <c r="B981" s="337"/>
      <c r="C981" s="342"/>
      <c r="D981" s="329"/>
      <c r="E981" s="330"/>
      <c r="F981" s="330"/>
      <c r="G981" s="331"/>
      <c r="H981" s="340"/>
      <c r="I981" s="341"/>
      <c r="J981" s="341"/>
      <c r="K981" s="60"/>
    </row>
    <row r="982" spans="1:11" s="38" customFormat="1" x14ac:dyDescent="0.25">
      <c r="A982" s="78"/>
      <c r="B982" s="337"/>
      <c r="C982" s="342"/>
      <c r="D982" s="329"/>
      <c r="E982" s="330"/>
      <c r="F982" s="330"/>
      <c r="G982" s="331"/>
      <c r="H982" s="340"/>
      <c r="I982" s="341"/>
      <c r="J982" s="341"/>
      <c r="K982" s="60"/>
    </row>
    <row r="983" spans="1:11" s="38" customFormat="1" x14ac:dyDescent="0.25">
      <c r="A983" s="78"/>
      <c r="B983" s="337"/>
      <c r="C983" s="342"/>
      <c r="D983" s="329"/>
      <c r="E983" s="330"/>
      <c r="F983" s="330"/>
      <c r="G983" s="331"/>
      <c r="H983" s="340"/>
      <c r="I983" s="341"/>
      <c r="J983" s="341"/>
      <c r="K983" s="60"/>
    </row>
    <row r="984" spans="1:11" s="38" customFormat="1" x14ac:dyDescent="0.25">
      <c r="A984" s="78"/>
      <c r="B984" s="337"/>
      <c r="C984" s="342"/>
      <c r="D984" s="329"/>
      <c r="E984" s="330"/>
      <c r="F984" s="330"/>
      <c r="G984" s="331"/>
      <c r="H984" s="340"/>
      <c r="I984" s="341"/>
      <c r="J984" s="341"/>
      <c r="K984" s="60"/>
    </row>
    <row r="985" spans="1:11" s="38" customFormat="1" x14ac:dyDescent="0.25">
      <c r="A985" s="78"/>
      <c r="B985" s="337"/>
      <c r="C985" s="342"/>
      <c r="D985" s="329"/>
      <c r="E985" s="330"/>
      <c r="F985" s="330"/>
      <c r="G985" s="331"/>
      <c r="H985" s="340"/>
      <c r="I985" s="341"/>
      <c r="J985" s="341"/>
      <c r="K985" s="60"/>
    </row>
    <row r="986" spans="1:11" s="38" customFormat="1" x14ac:dyDescent="0.25">
      <c r="A986" s="78"/>
      <c r="B986" s="337"/>
      <c r="C986" s="342"/>
      <c r="D986" s="329"/>
      <c r="E986" s="330"/>
      <c r="F986" s="330"/>
      <c r="G986" s="331"/>
      <c r="H986" s="340"/>
      <c r="I986" s="341"/>
      <c r="J986" s="341"/>
      <c r="K986" s="60"/>
    </row>
    <row r="987" spans="1:11" s="38" customFormat="1" x14ac:dyDescent="0.25">
      <c r="A987" s="78"/>
      <c r="B987" s="337"/>
      <c r="C987" s="342"/>
      <c r="D987" s="329"/>
      <c r="E987" s="330"/>
      <c r="F987" s="330"/>
      <c r="G987" s="331"/>
      <c r="H987" s="340"/>
      <c r="I987" s="341"/>
      <c r="J987" s="341"/>
      <c r="K987" s="60"/>
    </row>
    <row r="988" spans="1:11" s="38" customFormat="1" x14ac:dyDescent="0.25">
      <c r="A988" s="78"/>
      <c r="B988" s="337"/>
      <c r="C988" s="342"/>
      <c r="D988" s="329"/>
      <c r="E988" s="330"/>
      <c r="F988" s="330"/>
      <c r="G988" s="331"/>
      <c r="H988" s="340"/>
      <c r="I988" s="341"/>
      <c r="J988" s="341"/>
      <c r="K988" s="60"/>
    </row>
    <row r="989" spans="1:11" s="38" customFormat="1" x14ac:dyDescent="0.25">
      <c r="A989" s="78"/>
      <c r="B989" s="337"/>
      <c r="C989" s="342"/>
      <c r="D989" s="329"/>
      <c r="E989" s="330"/>
      <c r="F989" s="330"/>
      <c r="G989" s="331"/>
      <c r="H989" s="340"/>
      <c r="I989" s="341"/>
      <c r="J989" s="341"/>
      <c r="K989" s="60"/>
    </row>
    <row r="990" spans="1:11" s="38" customFormat="1" x14ac:dyDescent="0.25">
      <c r="A990" s="78"/>
      <c r="B990" s="337"/>
      <c r="C990" s="342"/>
      <c r="D990" s="329"/>
      <c r="E990" s="330"/>
      <c r="F990" s="330"/>
      <c r="G990" s="331"/>
      <c r="H990" s="340"/>
      <c r="I990" s="341"/>
      <c r="J990" s="341"/>
      <c r="K990" s="60"/>
    </row>
    <row r="991" spans="1:11" s="38" customFormat="1" x14ac:dyDescent="0.25">
      <c r="A991" s="78"/>
      <c r="B991" s="337"/>
      <c r="C991" s="342"/>
      <c r="D991" s="329"/>
      <c r="E991" s="330"/>
      <c r="F991" s="330"/>
      <c r="G991" s="331"/>
      <c r="H991" s="340"/>
      <c r="I991" s="341"/>
      <c r="J991" s="341"/>
      <c r="K991" s="60"/>
    </row>
    <row r="992" spans="1:11" s="38" customFormat="1" x14ac:dyDescent="0.25">
      <c r="A992" s="78"/>
      <c r="B992" s="337"/>
      <c r="C992" s="342"/>
      <c r="D992" s="329"/>
      <c r="E992" s="330"/>
      <c r="F992" s="330"/>
      <c r="G992" s="331"/>
      <c r="H992" s="340"/>
      <c r="I992" s="341"/>
      <c r="J992" s="341"/>
      <c r="K992" s="60"/>
    </row>
    <row r="993" spans="1:11" s="38" customFormat="1" x14ac:dyDescent="0.25">
      <c r="A993" s="78"/>
      <c r="B993" s="337"/>
      <c r="C993" s="342"/>
      <c r="D993" s="329"/>
      <c r="E993" s="330"/>
      <c r="F993" s="330"/>
      <c r="G993" s="331"/>
      <c r="H993" s="340"/>
      <c r="I993" s="341"/>
      <c r="J993" s="341"/>
      <c r="K993" s="60"/>
    </row>
    <row r="994" spans="1:11" s="38" customFormat="1" x14ac:dyDescent="0.25">
      <c r="A994" s="78"/>
      <c r="B994" s="337"/>
      <c r="C994" s="342"/>
      <c r="D994" s="329"/>
      <c r="E994" s="330"/>
      <c r="F994" s="330"/>
      <c r="G994" s="331"/>
      <c r="H994" s="340"/>
      <c r="I994" s="341"/>
      <c r="J994" s="341"/>
      <c r="K994" s="60"/>
    </row>
    <row r="995" spans="1:11" s="38" customFormat="1" x14ac:dyDescent="0.25">
      <c r="A995" s="78"/>
      <c r="B995" s="337"/>
      <c r="C995" s="342"/>
      <c r="D995" s="329"/>
      <c r="E995" s="330"/>
      <c r="F995" s="330"/>
      <c r="G995" s="331"/>
      <c r="H995" s="340"/>
      <c r="I995" s="341"/>
      <c r="J995" s="341"/>
      <c r="K995" s="60"/>
    </row>
    <row r="996" spans="1:11" s="38" customFormat="1" x14ac:dyDescent="0.25">
      <c r="A996" s="78"/>
      <c r="B996" s="337"/>
      <c r="C996" s="342"/>
      <c r="D996" s="329"/>
      <c r="E996" s="330"/>
      <c r="F996" s="330"/>
      <c r="G996" s="331"/>
      <c r="H996" s="340"/>
      <c r="I996" s="341"/>
      <c r="J996" s="341"/>
      <c r="K996" s="60"/>
    </row>
    <row r="997" spans="1:11" s="38" customFormat="1" x14ac:dyDescent="0.25">
      <c r="A997" s="78"/>
      <c r="B997" s="337"/>
      <c r="C997" s="342"/>
      <c r="D997" s="329"/>
      <c r="E997" s="330"/>
      <c r="F997" s="330"/>
      <c r="G997" s="331"/>
      <c r="H997" s="340"/>
      <c r="I997" s="341"/>
      <c r="J997" s="341"/>
      <c r="K997" s="60"/>
    </row>
    <row r="998" spans="1:11" s="38" customFormat="1" x14ac:dyDescent="0.25">
      <c r="A998" s="78"/>
      <c r="B998" s="337"/>
      <c r="C998" s="342"/>
      <c r="D998" s="329"/>
      <c r="E998" s="330"/>
      <c r="F998" s="330"/>
      <c r="G998" s="331"/>
      <c r="H998" s="340"/>
      <c r="I998" s="341"/>
      <c r="J998" s="341"/>
      <c r="K998" s="60"/>
    </row>
    <row r="999" spans="1:11" s="38" customFormat="1" x14ac:dyDescent="0.25">
      <c r="A999" s="78"/>
      <c r="B999" s="337"/>
      <c r="C999" s="342"/>
      <c r="D999" s="329"/>
      <c r="E999" s="330"/>
      <c r="F999" s="330"/>
      <c r="G999" s="331"/>
      <c r="H999" s="340"/>
      <c r="I999" s="341"/>
      <c r="J999" s="341"/>
      <c r="K999" s="60"/>
    </row>
    <row r="1000" spans="1:11" s="38" customFormat="1" x14ac:dyDescent="0.25">
      <c r="A1000" s="78"/>
      <c r="B1000" s="337"/>
      <c r="C1000" s="342"/>
      <c r="D1000" s="329"/>
      <c r="E1000" s="330"/>
      <c r="F1000" s="330"/>
      <c r="G1000" s="331"/>
      <c r="H1000" s="340"/>
      <c r="I1000" s="341"/>
      <c r="J1000" s="341"/>
      <c r="K1000" s="60"/>
    </row>
    <row r="1001" spans="1:11" s="38" customFormat="1" x14ac:dyDescent="0.25">
      <c r="A1001" s="78"/>
      <c r="B1001" s="337"/>
      <c r="C1001" s="342"/>
      <c r="D1001" s="329"/>
      <c r="E1001" s="330"/>
      <c r="F1001" s="330"/>
      <c r="G1001" s="331"/>
      <c r="H1001" s="340"/>
      <c r="I1001" s="341"/>
      <c r="J1001" s="341"/>
      <c r="K1001" s="60"/>
    </row>
    <row r="1002" spans="1:11" s="38" customFormat="1" x14ac:dyDescent="0.25">
      <c r="A1002" s="78"/>
      <c r="B1002" s="337"/>
      <c r="C1002" s="342"/>
      <c r="D1002" s="329"/>
      <c r="E1002" s="330"/>
      <c r="F1002" s="330"/>
      <c r="G1002" s="331"/>
      <c r="H1002" s="340"/>
      <c r="I1002" s="341"/>
      <c r="J1002" s="341"/>
      <c r="K1002" s="60"/>
    </row>
    <row r="1003" spans="1:11" s="38" customFormat="1" x14ac:dyDescent="0.25">
      <c r="A1003" s="78"/>
      <c r="B1003" s="337"/>
      <c r="C1003" s="342"/>
      <c r="D1003" s="329"/>
      <c r="E1003" s="330"/>
      <c r="F1003" s="330"/>
      <c r="G1003" s="331"/>
      <c r="H1003" s="340"/>
      <c r="I1003" s="341"/>
      <c r="J1003" s="341"/>
      <c r="K1003" s="60"/>
    </row>
    <row r="1004" spans="1:11" s="38" customFormat="1" x14ac:dyDescent="0.25">
      <c r="A1004" s="78"/>
      <c r="B1004" s="337"/>
      <c r="C1004" s="342"/>
      <c r="D1004" s="329"/>
      <c r="E1004" s="330"/>
      <c r="F1004" s="330"/>
      <c r="G1004" s="331"/>
      <c r="H1004" s="340"/>
      <c r="I1004" s="341"/>
      <c r="J1004" s="341"/>
      <c r="K1004" s="60"/>
    </row>
    <row r="1005" spans="1:11" s="38" customFormat="1" x14ac:dyDescent="0.25">
      <c r="A1005" s="78"/>
      <c r="B1005" s="337"/>
      <c r="C1005" s="342"/>
      <c r="D1005" s="329"/>
      <c r="E1005" s="330"/>
      <c r="F1005" s="330"/>
      <c r="G1005" s="331"/>
      <c r="H1005" s="340"/>
      <c r="I1005" s="341"/>
      <c r="J1005" s="341"/>
      <c r="K1005" s="60"/>
    </row>
    <row r="1006" spans="1:11" s="38" customFormat="1" x14ac:dyDescent="0.25">
      <c r="A1006" s="78"/>
      <c r="B1006" s="337"/>
      <c r="C1006" s="342"/>
      <c r="D1006" s="329"/>
      <c r="E1006" s="330"/>
      <c r="F1006" s="330"/>
      <c r="G1006" s="331"/>
      <c r="H1006" s="340"/>
      <c r="I1006" s="341"/>
      <c r="J1006" s="341"/>
      <c r="K1006" s="60"/>
    </row>
    <row r="1007" spans="1:11" s="38" customFormat="1" x14ac:dyDescent="0.25">
      <c r="A1007" s="78"/>
      <c r="B1007" s="337"/>
      <c r="C1007" s="342"/>
      <c r="D1007" s="329"/>
      <c r="E1007" s="330"/>
      <c r="F1007" s="330"/>
      <c r="G1007" s="331"/>
      <c r="H1007" s="340"/>
      <c r="I1007" s="341"/>
      <c r="J1007" s="341"/>
      <c r="K1007" s="60"/>
    </row>
    <row r="1008" spans="1:11" s="38" customFormat="1" x14ac:dyDescent="0.25">
      <c r="A1008" s="78"/>
      <c r="B1008" s="337"/>
      <c r="C1008" s="342"/>
      <c r="D1008" s="329"/>
      <c r="E1008" s="330"/>
      <c r="F1008" s="330"/>
      <c r="G1008" s="331"/>
      <c r="H1008" s="340"/>
      <c r="I1008" s="341"/>
      <c r="J1008" s="341"/>
      <c r="K1008" s="60"/>
    </row>
    <row r="1009" spans="1:11" s="38" customFormat="1" x14ac:dyDescent="0.25">
      <c r="A1009" s="78"/>
      <c r="B1009" s="337"/>
      <c r="C1009" s="342"/>
      <c r="D1009" s="329"/>
      <c r="E1009" s="330"/>
      <c r="F1009" s="330"/>
      <c r="G1009" s="331"/>
      <c r="H1009" s="340"/>
      <c r="I1009" s="341"/>
      <c r="J1009" s="341"/>
      <c r="K1009" s="60"/>
    </row>
    <row r="1010" spans="1:11" s="38" customFormat="1" x14ac:dyDescent="0.25">
      <c r="A1010" s="78"/>
      <c r="B1010" s="337"/>
      <c r="C1010" s="342"/>
      <c r="D1010" s="329"/>
      <c r="E1010" s="330"/>
      <c r="F1010" s="330"/>
      <c r="G1010" s="331"/>
      <c r="H1010" s="340"/>
      <c r="I1010" s="341"/>
      <c r="J1010" s="341"/>
      <c r="K1010" s="60"/>
    </row>
    <row r="1011" spans="1:11" s="38" customFormat="1" x14ac:dyDescent="0.25">
      <c r="A1011" s="78"/>
      <c r="B1011" s="337"/>
      <c r="C1011" s="342"/>
      <c r="D1011" s="329"/>
      <c r="E1011" s="330"/>
      <c r="F1011" s="330"/>
      <c r="G1011" s="331"/>
      <c r="H1011" s="340"/>
      <c r="I1011" s="341"/>
      <c r="J1011" s="341"/>
      <c r="K1011" s="60"/>
    </row>
    <row r="1012" spans="1:11" s="38" customFormat="1" x14ac:dyDescent="0.25">
      <c r="A1012" s="78"/>
      <c r="B1012" s="337"/>
      <c r="C1012" s="342"/>
      <c r="D1012" s="329"/>
      <c r="E1012" s="330"/>
      <c r="F1012" s="330"/>
      <c r="G1012" s="331"/>
      <c r="H1012" s="340"/>
      <c r="I1012" s="341"/>
      <c r="J1012" s="341"/>
      <c r="K1012" s="60"/>
    </row>
    <row r="1013" spans="1:11" s="38" customFormat="1" x14ac:dyDescent="0.25">
      <c r="A1013" s="78"/>
      <c r="B1013" s="337"/>
      <c r="C1013" s="342"/>
      <c r="D1013" s="329"/>
      <c r="E1013" s="330"/>
      <c r="F1013" s="330"/>
      <c r="G1013" s="331"/>
      <c r="H1013" s="340"/>
      <c r="I1013" s="341"/>
      <c r="J1013" s="341"/>
      <c r="K1013" s="60"/>
    </row>
    <row r="1014" spans="1:11" s="38" customFormat="1" x14ac:dyDescent="0.25">
      <c r="A1014" s="78"/>
      <c r="B1014" s="337"/>
      <c r="C1014" s="342"/>
      <c r="D1014" s="329"/>
      <c r="E1014" s="330"/>
      <c r="F1014" s="330"/>
      <c r="G1014" s="331"/>
      <c r="H1014" s="340"/>
      <c r="I1014" s="341"/>
      <c r="J1014" s="341"/>
      <c r="K1014" s="60"/>
    </row>
    <row r="1015" spans="1:11" s="38" customFormat="1" x14ac:dyDescent="0.25">
      <c r="A1015" s="78"/>
      <c r="B1015" s="337"/>
      <c r="C1015" s="342"/>
      <c r="D1015" s="329"/>
      <c r="E1015" s="330"/>
      <c r="F1015" s="330"/>
      <c r="G1015" s="331"/>
      <c r="H1015" s="340"/>
      <c r="I1015" s="341"/>
      <c r="J1015" s="341"/>
      <c r="K1015" s="60"/>
    </row>
    <row r="1016" spans="1:11" s="38" customFormat="1" x14ac:dyDescent="0.25">
      <c r="A1016" s="78"/>
      <c r="B1016" s="337"/>
      <c r="C1016" s="342"/>
      <c r="D1016" s="329"/>
      <c r="E1016" s="330"/>
      <c r="F1016" s="330"/>
      <c r="G1016" s="331"/>
      <c r="H1016" s="340"/>
      <c r="I1016" s="341"/>
      <c r="J1016" s="341"/>
      <c r="K1016" s="60"/>
    </row>
    <row r="1017" spans="1:11" s="38" customFormat="1" x14ac:dyDescent="0.25">
      <c r="A1017" s="78"/>
      <c r="B1017" s="337"/>
      <c r="C1017" s="342"/>
      <c r="D1017" s="329"/>
      <c r="E1017" s="330"/>
      <c r="F1017" s="330"/>
      <c r="G1017" s="331"/>
      <c r="H1017" s="340"/>
      <c r="I1017" s="341"/>
      <c r="J1017" s="341"/>
      <c r="K1017" s="60"/>
    </row>
    <row r="1018" spans="1:11" s="38" customFormat="1" x14ac:dyDescent="0.25">
      <c r="A1018" s="78"/>
      <c r="B1018" s="337"/>
      <c r="C1018" s="342"/>
      <c r="D1018" s="329"/>
      <c r="E1018" s="330"/>
      <c r="F1018" s="330"/>
      <c r="G1018" s="331"/>
      <c r="H1018" s="340"/>
      <c r="I1018" s="341"/>
      <c r="J1018" s="341"/>
      <c r="K1018" s="60"/>
    </row>
    <row r="1019" spans="1:11" s="38" customFormat="1" x14ac:dyDescent="0.25">
      <c r="A1019" s="78"/>
      <c r="B1019" s="337"/>
      <c r="C1019" s="342"/>
      <c r="D1019" s="329"/>
      <c r="E1019" s="330"/>
      <c r="F1019" s="330"/>
      <c r="G1019" s="331"/>
      <c r="H1019" s="340"/>
      <c r="I1019" s="341"/>
      <c r="J1019" s="341"/>
      <c r="K1019" s="60"/>
    </row>
    <row r="1020" spans="1:11" s="38" customFormat="1" x14ac:dyDescent="0.25">
      <c r="A1020" s="78"/>
      <c r="B1020" s="337"/>
      <c r="C1020" s="342"/>
      <c r="D1020" s="329"/>
      <c r="E1020" s="330"/>
      <c r="F1020" s="330"/>
      <c r="G1020" s="331"/>
      <c r="H1020" s="340"/>
      <c r="I1020" s="341"/>
      <c r="J1020" s="341"/>
      <c r="K1020" s="60"/>
    </row>
    <row r="1021" spans="1:11" s="38" customFormat="1" x14ac:dyDescent="0.25">
      <c r="A1021" s="78"/>
      <c r="B1021" s="337"/>
      <c r="C1021" s="342"/>
      <c r="D1021" s="329"/>
      <c r="E1021" s="330"/>
      <c r="F1021" s="330"/>
      <c r="G1021" s="331"/>
      <c r="H1021" s="340"/>
      <c r="I1021" s="341"/>
      <c r="J1021" s="341"/>
      <c r="K1021" s="60"/>
    </row>
    <row r="1022" spans="1:11" s="38" customFormat="1" x14ac:dyDescent="0.25">
      <c r="A1022" s="78"/>
      <c r="B1022" s="337"/>
      <c r="C1022" s="342"/>
      <c r="D1022" s="329"/>
      <c r="E1022" s="330"/>
      <c r="F1022" s="330"/>
      <c r="G1022" s="331"/>
      <c r="H1022" s="340"/>
      <c r="I1022" s="341"/>
      <c r="J1022" s="341"/>
      <c r="K1022" s="60"/>
    </row>
    <row r="1023" spans="1:11" s="38" customFormat="1" x14ac:dyDescent="0.25">
      <c r="A1023" s="78"/>
      <c r="B1023" s="337"/>
      <c r="C1023" s="342"/>
      <c r="D1023" s="329"/>
      <c r="E1023" s="330"/>
      <c r="F1023" s="330"/>
      <c r="G1023" s="331"/>
      <c r="H1023" s="340"/>
      <c r="I1023" s="341"/>
      <c r="J1023" s="341"/>
      <c r="K1023" s="60"/>
    </row>
    <row r="1024" spans="1:11" s="38" customFormat="1" x14ac:dyDescent="0.25">
      <c r="A1024" s="78"/>
      <c r="B1024" s="337"/>
      <c r="C1024" s="342"/>
      <c r="D1024" s="329"/>
      <c r="E1024" s="330"/>
      <c r="F1024" s="330"/>
      <c r="G1024" s="331"/>
      <c r="H1024" s="340"/>
      <c r="I1024" s="341"/>
      <c r="J1024" s="341"/>
      <c r="K1024" s="60"/>
    </row>
    <row r="1025" spans="1:11" s="38" customFormat="1" x14ac:dyDescent="0.25">
      <c r="A1025" s="78"/>
      <c r="B1025" s="337"/>
      <c r="C1025" s="342"/>
      <c r="D1025" s="329"/>
      <c r="E1025" s="330"/>
      <c r="F1025" s="330"/>
      <c r="G1025" s="331"/>
      <c r="H1025" s="340"/>
      <c r="I1025" s="341"/>
      <c r="J1025" s="341"/>
      <c r="K1025" s="60"/>
    </row>
    <row r="1026" spans="1:11" s="38" customFormat="1" x14ac:dyDescent="0.25">
      <c r="A1026" s="78"/>
      <c r="B1026" s="337"/>
      <c r="C1026" s="342"/>
      <c r="D1026" s="329"/>
      <c r="E1026" s="330"/>
      <c r="F1026" s="330"/>
      <c r="G1026" s="331"/>
      <c r="H1026" s="340"/>
      <c r="I1026" s="341"/>
      <c r="J1026" s="341"/>
      <c r="K1026" s="60"/>
    </row>
    <row r="1027" spans="1:11" s="38" customFormat="1" x14ac:dyDescent="0.25">
      <c r="A1027" s="78"/>
      <c r="B1027" s="337"/>
      <c r="C1027" s="342"/>
      <c r="D1027" s="329"/>
      <c r="E1027" s="330"/>
      <c r="F1027" s="330"/>
      <c r="G1027" s="331"/>
      <c r="H1027" s="340"/>
      <c r="I1027" s="341"/>
      <c r="J1027" s="341"/>
      <c r="K1027" s="60"/>
    </row>
    <row r="1028" spans="1:11" s="38" customFormat="1" x14ac:dyDescent="0.25">
      <c r="A1028" s="78"/>
      <c r="B1028" s="337"/>
      <c r="C1028" s="342"/>
      <c r="D1028" s="329"/>
      <c r="E1028" s="330"/>
      <c r="F1028" s="330"/>
      <c r="G1028" s="331"/>
      <c r="H1028" s="340"/>
      <c r="I1028" s="341"/>
      <c r="J1028" s="341"/>
      <c r="K1028" s="60"/>
    </row>
    <row r="1029" spans="1:11" s="38" customFormat="1" x14ac:dyDescent="0.25">
      <c r="A1029" s="78"/>
      <c r="B1029" s="337"/>
      <c r="C1029" s="342"/>
      <c r="D1029" s="329"/>
      <c r="E1029" s="330"/>
      <c r="F1029" s="330"/>
      <c r="G1029" s="331"/>
      <c r="H1029" s="340"/>
      <c r="I1029" s="341"/>
      <c r="J1029" s="341"/>
      <c r="K1029" s="60"/>
    </row>
    <row r="1030" spans="1:11" s="38" customFormat="1" x14ac:dyDescent="0.25">
      <c r="A1030" s="78"/>
      <c r="B1030" s="337"/>
      <c r="C1030" s="342"/>
      <c r="D1030" s="329"/>
      <c r="E1030" s="330"/>
      <c r="F1030" s="330"/>
      <c r="G1030" s="331"/>
      <c r="H1030" s="340"/>
      <c r="I1030" s="341"/>
      <c r="J1030" s="341"/>
      <c r="K1030" s="60"/>
    </row>
    <row r="1031" spans="1:11" s="38" customFormat="1" x14ac:dyDescent="0.25">
      <c r="A1031" s="78"/>
      <c r="B1031" s="337"/>
      <c r="C1031" s="342"/>
      <c r="D1031" s="329"/>
      <c r="E1031" s="330"/>
      <c r="F1031" s="330"/>
      <c r="G1031" s="331"/>
      <c r="H1031" s="340"/>
      <c r="I1031" s="341"/>
      <c r="J1031" s="341"/>
      <c r="K1031" s="60"/>
    </row>
    <row r="1032" spans="1:11" s="38" customFormat="1" x14ac:dyDescent="0.25">
      <c r="A1032" s="78"/>
      <c r="B1032" s="337"/>
      <c r="C1032" s="342"/>
      <c r="D1032" s="329"/>
      <c r="E1032" s="330"/>
      <c r="F1032" s="330"/>
      <c r="G1032" s="331"/>
      <c r="H1032" s="340"/>
      <c r="I1032" s="341"/>
      <c r="J1032" s="341"/>
      <c r="K1032" s="60"/>
    </row>
    <row r="1033" spans="1:11" s="38" customFormat="1" x14ac:dyDescent="0.25">
      <c r="A1033" s="78"/>
      <c r="B1033" s="337"/>
      <c r="C1033" s="342"/>
      <c r="D1033" s="329"/>
      <c r="E1033" s="330"/>
      <c r="F1033" s="330"/>
      <c r="G1033" s="331"/>
      <c r="H1033" s="340"/>
      <c r="I1033" s="341"/>
      <c r="J1033" s="341"/>
      <c r="K1033" s="60"/>
    </row>
    <row r="1034" spans="1:11" s="38" customFormat="1" x14ac:dyDescent="0.25">
      <c r="A1034" s="78"/>
      <c r="B1034" s="337"/>
      <c r="C1034" s="342"/>
      <c r="D1034" s="329"/>
      <c r="E1034" s="330"/>
      <c r="F1034" s="330"/>
      <c r="G1034" s="331"/>
      <c r="H1034" s="340"/>
      <c r="I1034" s="341"/>
      <c r="J1034" s="341"/>
      <c r="K1034" s="60"/>
    </row>
    <row r="1035" spans="1:11" s="38" customFormat="1" x14ac:dyDescent="0.25">
      <c r="A1035" s="78"/>
      <c r="B1035" s="337"/>
      <c r="C1035" s="342"/>
      <c r="D1035" s="329"/>
      <c r="E1035" s="330"/>
      <c r="F1035" s="330"/>
      <c r="G1035" s="331"/>
      <c r="H1035" s="340"/>
      <c r="I1035" s="341"/>
      <c r="J1035" s="341"/>
      <c r="K1035" s="60"/>
    </row>
    <row r="1036" spans="1:11" s="38" customFormat="1" x14ac:dyDescent="0.25">
      <c r="A1036" s="78"/>
      <c r="B1036" s="337"/>
      <c r="C1036" s="342"/>
      <c r="D1036" s="329"/>
      <c r="E1036" s="330"/>
      <c r="F1036" s="330"/>
      <c r="G1036" s="331"/>
      <c r="H1036" s="340"/>
      <c r="I1036" s="341"/>
      <c r="J1036" s="341"/>
      <c r="K1036" s="60"/>
    </row>
    <row r="1037" spans="1:11" s="38" customFormat="1" x14ac:dyDescent="0.25">
      <c r="A1037" s="78"/>
      <c r="B1037" s="337"/>
      <c r="C1037" s="342"/>
      <c r="D1037" s="329"/>
      <c r="E1037" s="330"/>
      <c r="F1037" s="330"/>
      <c r="G1037" s="331"/>
      <c r="H1037" s="340"/>
      <c r="I1037" s="341"/>
      <c r="J1037" s="341"/>
      <c r="K1037" s="60"/>
    </row>
    <row r="1038" spans="1:11" s="38" customFormat="1" x14ac:dyDescent="0.25">
      <c r="A1038" s="78"/>
      <c r="B1038" s="337"/>
      <c r="C1038" s="342"/>
      <c r="D1038" s="329"/>
      <c r="E1038" s="330"/>
      <c r="F1038" s="330"/>
      <c r="G1038" s="331"/>
      <c r="H1038" s="340"/>
      <c r="I1038" s="341"/>
      <c r="J1038" s="341"/>
      <c r="K1038" s="60"/>
    </row>
    <row r="1039" spans="1:11" s="38" customFormat="1" x14ac:dyDescent="0.25">
      <c r="A1039" s="78"/>
      <c r="B1039" s="337"/>
      <c r="C1039" s="342"/>
      <c r="D1039" s="329"/>
      <c r="E1039" s="330"/>
      <c r="F1039" s="330"/>
      <c r="G1039" s="331"/>
      <c r="H1039" s="340"/>
      <c r="I1039" s="341"/>
      <c r="J1039" s="341"/>
      <c r="K1039" s="60"/>
    </row>
    <row r="1040" spans="1:11" s="38" customFormat="1" x14ac:dyDescent="0.25">
      <c r="A1040" s="78"/>
      <c r="B1040" s="337"/>
      <c r="C1040" s="342"/>
      <c r="D1040" s="329"/>
      <c r="E1040" s="330"/>
      <c r="F1040" s="330"/>
      <c r="G1040" s="331"/>
      <c r="H1040" s="340"/>
      <c r="I1040" s="341"/>
      <c r="J1040" s="341"/>
      <c r="K1040" s="60"/>
    </row>
    <row r="1041" spans="1:11" s="38" customFormat="1" x14ac:dyDescent="0.25">
      <c r="A1041" s="78"/>
      <c r="B1041" s="337"/>
      <c r="C1041" s="342"/>
      <c r="D1041" s="329"/>
      <c r="E1041" s="330"/>
      <c r="F1041" s="330"/>
      <c r="G1041" s="331"/>
      <c r="H1041" s="340"/>
      <c r="I1041" s="341"/>
      <c r="J1041" s="341"/>
      <c r="K1041" s="60"/>
    </row>
    <row r="1042" spans="1:11" s="38" customFormat="1" x14ac:dyDescent="0.25">
      <c r="A1042" s="78"/>
      <c r="B1042" s="337"/>
      <c r="C1042" s="342"/>
      <c r="D1042" s="329"/>
      <c r="E1042" s="330"/>
      <c r="F1042" s="330"/>
      <c r="G1042" s="331"/>
      <c r="H1042" s="340"/>
      <c r="I1042" s="341"/>
      <c r="J1042" s="341"/>
      <c r="K1042" s="60"/>
    </row>
    <row r="1043" spans="1:11" s="38" customFormat="1" x14ac:dyDescent="0.25">
      <c r="A1043" s="78"/>
      <c r="B1043" s="337"/>
      <c r="C1043" s="342"/>
      <c r="D1043" s="329"/>
      <c r="E1043" s="330"/>
      <c r="F1043" s="330"/>
      <c r="G1043" s="331"/>
      <c r="H1043" s="340"/>
      <c r="I1043" s="341"/>
      <c r="J1043" s="341"/>
      <c r="K1043" s="60"/>
    </row>
    <row r="1044" spans="1:11" s="38" customFormat="1" x14ac:dyDescent="0.25">
      <c r="A1044" s="78"/>
      <c r="B1044" s="337"/>
      <c r="C1044" s="342"/>
      <c r="D1044" s="329"/>
      <c r="E1044" s="330"/>
      <c r="F1044" s="330"/>
      <c r="G1044" s="331"/>
      <c r="H1044" s="340"/>
      <c r="I1044" s="341"/>
      <c r="J1044" s="341"/>
      <c r="K1044" s="60"/>
    </row>
    <row r="1045" spans="1:11" s="38" customFormat="1" x14ac:dyDescent="0.25">
      <c r="A1045" s="78"/>
      <c r="B1045" s="337"/>
      <c r="C1045" s="342"/>
      <c r="D1045" s="329"/>
      <c r="E1045" s="330"/>
      <c r="F1045" s="330"/>
      <c r="G1045" s="331"/>
      <c r="H1045" s="340"/>
      <c r="I1045" s="341"/>
      <c r="J1045" s="341"/>
      <c r="K1045" s="60"/>
    </row>
    <row r="1046" spans="1:11" s="38" customFormat="1" x14ac:dyDescent="0.25">
      <c r="A1046" s="78"/>
      <c r="B1046" s="337"/>
      <c r="C1046" s="342"/>
      <c r="D1046" s="329"/>
      <c r="E1046" s="330"/>
      <c r="F1046" s="330"/>
      <c r="G1046" s="331"/>
      <c r="H1046" s="340"/>
      <c r="I1046" s="341"/>
      <c r="J1046" s="341"/>
      <c r="K1046" s="60"/>
    </row>
    <row r="1047" spans="1:11" s="38" customFormat="1" x14ac:dyDescent="0.25">
      <c r="A1047" s="78"/>
      <c r="B1047" s="337"/>
      <c r="C1047" s="342"/>
      <c r="D1047" s="329"/>
      <c r="E1047" s="330"/>
      <c r="F1047" s="330"/>
      <c r="G1047" s="331"/>
      <c r="H1047" s="340"/>
      <c r="I1047" s="341"/>
      <c r="J1047" s="341"/>
      <c r="K1047" s="60"/>
    </row>
    <row r="1048" spans="1:11" s="38" customFormat="1" x14ac:dyDescent="0.25">
      <c r="A1048" s="78"/>
      <c r="B1048" s="337"/>
      <c r="C1048" s="342"/>
      <c r="D1048" s="329"/>
      <c r="E1048" s="330"/>
      <c r="F1048" s="330"/>
      <c r="G1048" s="331"/>
      <c r="H1048" s="340"/>
      <c r="I1048" s="341"/>
      <c r="J1048" s="341"/>
      <c r="K1048" s="60"/>
    </row>
    <row r="1049" spans="1:11" s="38" customFormat="1" x14ac:dyDescent="0.25">
      <c r="A1049" s="78"/>
      <c r="B1049" s="337"/>
      <c r="C1049" s="342"/>
      <c r="D1049" s="329"/>
      <c r="E1049" s="330"/>
      <c r="F1049" s="330"/>
      <c r="G1049" s="331"/>
      <c r="H1049" s="340"/>
      <c r="I1049" s="341"/>
      <c r="J1049" s="341"/>
      <c r="K1049" s="60"/>
    </row>
    <row r="1050" spans="1:11" s="38" customFormat="1" x14ac:dyDescent="0.25">
      <c r="A1050" s="78"/>
      <c r="B1050" s="337"/>
      <c r="C1050" s="342"/>
      <c r="D1050" s="329"/>
      <c r="E1050" s="330"/>
      <c r="F1050" s="330"/>
      <c r="G1050" s="331"/>
      <c r="H1050" s="340"/>
      <c r="I1050" s="341"/>
      <c r="J1050" s="341"/>
      <c r="K1050" s="60"/>
    </row>
    <row r="1051" spans="1:11" s="38" customFormat="1" x14ac:dyDescent="0.25">
      <c r="A1051" s="78"/>
      <c r="B1051" s="337"/>
      <c r="C1051" s="342"/>
      <c r="D1051" s="329"/>
      <c r="E1051" s="330"/>
      <c r="F1051" s="330"/>
      <c r="G1051" s="331"/>
      <c r="H1051" s="340"/>
      <c r="I1051" s="341"/>
      <c r="J1051" s="341"/>
      <c r="K1051" s="60"/>
    </row>
    <row r="1052" spans="1:11" s="38" customFormat="1" x14ac:dyDescent="0.25">
      <c r="A1052" s="78"/>
      <c r="B1052" s="337"/>
      <c r="C1052" s="342"/>
      <c r="D1052" s="329"/>
      <c r="E1052" s="330"/>
      <c r="F1052" s="330"/>
      <c r="G1052" s="331"/>
      <c r="H1052" s="340"/>
      <c r="I1052" s="341"/>
      <c r="J1052" s="341"/>
      <c r="K1052" s="60"/>
    </row>
    <row r="1053" spans="1:11" s="38" customFormat="1" x14ac:dyDescent="0.25">
      <c r="A1053" s="78"/>
      <c r="B1053" s="337"/>
      <c r="C1053" s="342"/>
      <c r="D1053" s="329"/>
      <c r="E1053" s="330"/>
      <c r="F1053" s="330"/>
      <c r="G1053" s="331"/>
      <c r="H1053" s="340"/>
      <c r="I1053" s="341"/>
      <c r="J1053" s="341"/>
      <c r="K1053" s="60"/>
    </row>
    <row r="1054" spans="1:11" s="38" customFormat="1" x14ac:dyDescent="0.25">
      <c r="A1054" s="78"/>
      <c r="B1054" s="337"/>
      <c r="C1054" s="342"/>
      <c r="D1054" s="329"/>
      <c r="E1054" s="330"/>
      <c r="F1054" s="330"/>
      <c r="G1054" s="331"/>
      <c r="H1054" s="340"/>
      <c r="I1054" s="341"/>
      <c r="J1054" s="341"/>
      <c r="K1054" s="60"/>
    </row>
    <row r="1055" spans="1:11" s="38" customFormat="1" x14ac:dyDescent="0.25">
      <c r="A1055" s="78"/>
      <c r="B1055" s="337"/>
      <c r="C1055" s="342"/>
      <c r="D1055" s="329"/>
      <c r="E1055" s="330"/>
      <c r="F1055" s="330"/>
      <c r="G1055" s="331"/>
      <c r="H1055" s="340"/>
      <c r="I1055" s="341"/>
      <c r="J1055" s="341"/>
      <c r="K1055" s="60"/>
    </row>
    <row r="1056" spans="1:11" s="38" customFormat="1" x14ac:dyDescent="0.25">
      <c r="A1056" s="78"/>
      <c r="B1056" s="337"/>
      <c r="C1056" s="342"/>
      <c r="D1056" s="329"/>
      <c r="E1056" s="330"/>
      <c r="F1056" s="330"/>
      <c r="G1056" s="331"/>
      <c r="H1056" s="340"/>
      <c r="I1056" s="341"/>
      <c r="J1056" s="341"/>
      <c r="K1056" s="60"/>
    </row>
    <row r="1057" spans="1:11" s="38" customFormat="1" x14ac:dyDescent="0.25">
      <c r="A1057" s="78"/>
      <c r="B1057" s="337"/>
      <c r="C1057" s="342"/>
      <c r="D1057" s="329"/>
      <c r="E1057" s="330"/>
      <c r="F1057" s="330"/>
      <c r="G1057" s="331"/>
      <c r="H1057" s="340"/>
      <c r="I1057" s="341"/>
      <c r="J1057" s="341"/>
      <c r="K1057" s="60"/>
    </row>
    <row r="1058" spans="1:11" s="38" customFormat="1" x14ac:dyDescent="0.25">
      <c r="A1058" s="78"/>
      <c r="B1058" s="337"/>
      <c r="C1058" s="342"/>
      <c r="D1058" s="329"/>
      <c r="E1058" s="330"/>
      <c r="F1058" s="330"/>
      <c r="G1058" s="331"/>
      <c r="H1058" s="340"/>
      <c r="I1058" s="341"/>
      <c r="J1058" s="341"/>
      <c r="K1058" s="60"/>
    </row>
    <row r="1059" spans="1:11" s="38" customFormat="1" x14ac:dyDescent="0.25">
      <c r="A1059" s="78"/>
      <c r="B1059" s="337"/>
      <c r="C1059" s="342"/>
      <c r="D1059" s="329"/>
      <c r="E1059" s="330"/>
      <c r="F1059" s="330"/>
      <c r="G1059" s="331"/>
      <c r="H1059" s="340"/>
      <c r="I1059" s="341"/>
      <c r="J1059" s="341"/>
      <c r="K1059" s="60"/>
    </row>
    <row r="1060" spans="1:11" s="38" customFormat="1" x14ac:dyDescent="0.25">
      <c r="A1060" s="78"/>
      <c r="B1060" s="337"/>
      <c r="C1060" s="342"/>
      <c r="D1060" s="329"/>
      <c r="E1060" s="330"/>
      <c r="F1060" s="330"/>
      <c r="G1060" s="331"/>
      <c r="H1060" s="340"/>
      <c r="I1060" s="341"/>
      <c r="J1060" s="341"/>
      <c r="K1060" s="60"/>
    </row>
    <row r="1061" spans="1:11" s="38" customFormat="1" x14ac:dyDescent="0.25">
      <c r="A1061" s="78"/>
      <c r="B1061" s="337"/>
      <c r="C1061" s="342"/>
      <c r="D1061" s="329"/>
      <c r="E1061" s="330"/>
      <c r="F1061" s="330"/>
      <c r="G1061" s="331"/>
      <c r="H1061" s="340"/>
      <c r="I1061" s="341"/>
      <c r="J1061" s="341"/>
      <c r="K1061" s="60"/>
    </row>
    <row r="1062" spans="1:11" s="38" customFormat="1" x14ac:dyDescent="0.25">
      <c r="A1062" s="78"/>
      <c r="B1062" s="337"/>
      <c r="C1062" s="342"/>
      <c r="D1062" s="329"/>
      <c r="E1062" s="330"/>
      <c r="F1062" s="330"/>
      <c r="G1062" s="331"/>
      <c r="H1062" s="340"/>
      <c r="I1062" s="341"/>
      <c r="J1062" s="341"/>
      <c r="K1062" s="60"/>
    </row>
    <row r="1063" spans="1:11" s="38" customFormat="1" x14ac:dyDescent="0.25">
      <c r="A1063" s="78"/>
      <c r="B1063" s="337"/>
      <c r="C1063" s="342"/>
      <c r="D1063" s="329"/>
      <c r="E1063" s="330"/>
      <c r="F1063" s="330"/>
      <c r="G1063" s="331"/>
      <c r="H1063" s="340"/>
      <c r="I1063" s="341"/>
      <c r="J1063" s="341"/>
      <c r="K1063" s="60"/>
    </row>
    <row r="1064" spans="1:11" s="38" customFormat="1" x14ac:dyDescent="0.25">
      <c r="A1064" s="78"/>
      <c r="B1064" s="337"/>
      <c r="C1064" s="342"/>
      <c r="D1064" s="329"/>
      <c r="E1064" s="330"/>
      <c r="F1064" s="330"/>
      <c r="G1064" s="331"/>
      <c r="H1064" s="340"/>
      <c r="I1064" s="341"/>
      <c r="J1064" s="341"/>
      <c r="K1064" s="60"/>
    </row>
    <row r="1065" spans="1:11" s="38" customFormat="1" x14ac:dyDescent="0.25">
      <c r="A1065" s="78"/>
      <c r="B1065" s="337"/>
      <c r="C1065" s="342"/>
      <c r="D1065" s="329"/>
      <c r="E1065" s="330"/>
      <c r="F1065" s="330"/>
      <c r="G1065" s="331"/>
      <c r="H1065" s="340"/>
      <c r="I1065" s="341"/>
      <c r="J1065" s="341"/>
      <c r="K1065" s="60"/>
    </row>
    <row r="1066" spans="1:11" s="38" customFormat="1" x14ac:dyDescent="0.25">
      <c r="A1066" s="78"/>
      <c r="B1066" s="337"/>
      <c r="C1066" s="342"/>
      <c r="D1066" s="329"/>
      <c r="E1066" s="330"/>
      <c r="F1066" s="330"/>
      <c r="G1066" s="331"/>
      <c r="H1066" s="340"/>
      <c r="I1066" s="341"/>
      <c r="J1066" s="341"/>
      <c r="K1066" s="60"/>
    </row>
    <row r="1067" spans="1:11" s="38" customFormat="1" x14ac:dyDescent="0.25">
      <c r="A1067" s="78"/>
      <c r="B1067" s="337"/>
      <c r="C1067" s="342"/>
      <c r="D1067" s="329"/>
      <c r="E1067" s="330"/>
      <c r="F1067" s="330"/>
      <c r="G1067" s="331"/>
      <c r="H1067" s="340"/>
      <c r="I1067" s="341"/>
      <c r="J1067" s="341"/>
      <c r="K1067" s="60"/>
    </row>
    <row r="1068" spans="1:11" s="38" customFormat="1" x14ac:dyDescent="0.25">
      <c r="A1068" s="78"/>
      <c r="B1068" s="337"/>
      <c r="C1068" s="342"/>
      <c r="D1068" s="329"/>
      <c r="E1068" s="330"/>
      <c r="F1068" s="330"/>
      <c r="G1068" s="331"/>
      <c r="H1068" s="340"/>
      <c r="I1068" s="341"/>
      <c r="J1068" s="341"/>
      <c r="K1068" s="60"/>
    </row>
    <row r="1069" spans="1:11" s="38" customFormat="1" x14ac:dyDescent="0.25">
      <c r="A1069" s="78"/>
      <c r="B1069" s="337"/>
      <c r="C1069" s="342"/>
      <c r="D1069" s="329"/>
      <c r="E1069" s="330"/>
      <c r="F1069" s="330"/>
      <c r="G1069" s="331"/>
      <c r="H1069" s="340"/>
      <c r="I1069" s="341"/>
      <c r="J1069" s="341"/>
      <c r="K1069" s="60"/>
    </row>
    <row r="1070" spans="1:11" s="38" customFormat="1" x14ac:dyDescent="0.25">
      <c r="A1070" s="78"/>
      <c r="B1070" s="337"/>
      <c r="C1070" s="342"/>
      <c r="D1070" s="329"/>
      <c r="E1070" s="330"/>
      <c r="F1070" s="330"/>
      <c r="G1070" s="331"/>
      <c r="H1070" s="340"/>
      <c r="I1070" s="341"/>
      <c r="J1070" s="341"/>
      <c r="K1070" s="60"/>
    </row>
    <row r="1071" spans="1:11" s="38" customFormat="1" x14ac:dyDescent="0.25">
      <c r="A1071" s="78"/>
      <c r="B1071" s="337"/>
      <c r="C1071" s="342"/>
      <c r="D1071" s="329"/>
      <c r="E1071" s="330"/>
      <c r="F1071" s="330"/>
      <c r="G1071" s="331"/>
      <c r="H1071" s="340"/>
      <c r="I1071" s="341"/>
      <c r="J1071" s="341"/>
      <c r="K1071" s="60"/>
    </row>
    <row r="1072" spans="1:11" s="38" customFormat="1" x14ac:dyDescent="0.25">
      <c r="A1072" s="78"/>
      <c r="B1072" s="337"/>
      <c r="C1072" s="342"/>
      <c r="D1072" s="329"/>
      <c r="E1072" s="330"/>
      <c r="F1072" s="330"/>
      <c r="G1072" s="331"/>
      <c r="H1072" s="340"/>
      <c r="I1072" s="341"/>
      <c r="J1072" s="341"/>
      <c r="K1072" s="60"/>
    </row>
    <row r="1073" spans="1:11" s="38" customFormat="1" x14ac:dyDescent="0.25">
      <c r="A1073" s="78"/>
      <c r="B1073" s="337"/>
      <c r="C1073" s="342"/>
      <c r="D1073" s="329"/>
      <c r="E1073" s="330"/>
      <c r="F1073" s="330"/>
      <c r="G1073" s="331"/>
      <c r="H1073" s="340"/>
      <c r="I1073" s="341"/>
      <c r="J1073" s="341"/>
      <c r="K1073" s="60"/>
    </row>
    <row r="1074" spans="1:11" s="38" customFormat="1" x14ac:dyDescent="0.25">
      <c r="A1074" s="78"/>
      <c r="B1074" s="337"/>
      <c r="C1074" s="342"/>
      <c r="D1074" s="329"/>
      <c r="E1074" s="330"/>
      <c r="F1074" s="330"/>
      <c r="G1074" s="331"/>
      <c r="H1074" s="340"/>
      <c r="I1074" s="341"/>
      <c r="J1074" s="341"/>
      <c r="K1074" s="60"/>
    </row>
    <row r="1075" spans="1:11" s="38" customFormat="1" x14ac:dyDescent="0.25">
      <c r="A1075" s="78"/>
      <c r="B1075" s="337"/>
      <c r="C1075" s="342"/>
      <c r="D1075" s="329"/>
      <c r="E1075" s="330"/>
      <c r="F1075" s="330"/>
      <c r="G1075" s="331"/>
      <c r="H1075" s="340"/>
      <c r="I1075" s="341"/>
      <c r="J1075" s="341"/>
      <c r="K1075" s="60"/>
    </row>
    <row r="1076" spans="1:11" s="38" customFormat="1" x14ac:dyDescent="0.25">
      <c r="A1076" s="78"/>
      <c r="B1076" s="337"/>
      <c r="C1076" s="342"/>
      <c r="D1076" s="329"/>
      <c r="E1076" s="330"/>
      <c r="F1076" s="330"/>
      <c r="G1076" s="331"/>
      <c r="H1076" s="340"/>
      <c r="I1076" s="341"/>
      <c r="J1076" s="341"/>
      <c r="K1076" s="60"/>
    </row>
    <row r="1077" spans="1:11" s="38" customFormat="1" x14ac:dyDescent="0.25">
      <c r="A1077" s="78"/>
      <c r="B1077" s="337"/>
      <c r="C1077" s="342"/>
      <c r="D1077" s="329"/>
      <c r="E1077" s="330"/>
      <c r="F1077" s="330"/>
      <c r="G1077" s="331"/>
      <c r="H1077" s="340"/>
      <c r="I1077" s="341"/>
      <c r="J1077" s="341"/>
      <c r="K1077" s="60"/>
    </row>
    <row r="1078" spans="1:11" s="38" customFormat="1" x14ac:dyDescent="0.25">
      <c r="A1078" s="78"/>
      <c r="B1078" s="337"/>
      <c r="C1078" s="342"/>
      <c r="D1078" s="329"/>
      <c r="E1078" s="330"/>
      <c r="F1078" s="330"/>
      <c r="G1078" s="331"/>
      <c r="H1078" s="340"/>
      <c r="I1078" s="341"/>
      <c r="J1078" s="341"/>
      <c r="K1078" s="60"/>
    </row>
    <row r="1079" spans="1:11" s="38" customFormat="1" x14ac:dyDescent="0.25">
      <c r="A1079" s="78"/>
      <c r="B1079" s="337"/>
      <c r="C1079" s="342"/>
      <c r="D1079" s="329"/>
      <c r="E1079" s="330"/>
      <c r="F1079" s="330"/>
      <c r="G1079" s="331"/>
      <c r="H1079" s="340"/>
      <c r="I1079" s="341"/>
      <c r="J1079" s="341"/>
      <c r="K1079" s="60"/>
    </row>
    <row r="1080" spans="1:11" s="38" customFormat="1" x14ac:dyDescent="0.25">
      <c r="A1080" s="78"/>
      <c r="B1080" s="337"/>
      <c r="C1080" s="342"/>
      <c r="D1080" s="329"/>
      <c r="E1080" s="330"/>
      <c r="F1080" s="330"/>
      <c r="G1080" s="331"/>
      <c r="H1080" s="340"/>
      <c r="I1080" s="341"/>
      <c r="J1080" s="341"/>
      <c r="K1080" s="60"/>
    </row>
    <row r="1081" spans="1:11" s="38" customFormat="1" x14ac:dyDescent="0.25">
      <c r="A1081" s="78"/>
      <c r="B1081" s="337"/>
      <c r="C1081" s="342"/>
      <c r="D1081" s="329"/>
      <c r="E1081" s="330"/>
      <c r="F1081" s="330"/>
      <c r="G1081" s="331"/>
      <c r="H1081" s="340"/>
      <c r="I1081" s="341"/>
      <c r="J1081" s="341"/>
      <c r="K1081" s="60"/>
    </row>
    <row r="1082" spans="1:11" s="38" customFormat="1" x14ac:dyDescent="0.25">
      <c r="A1082" s="78"/>
      <c r="B1082" s="337"/>
      <c r="C1082" s="342"/>
      <c r="D1082" s="329"/>
      <c r="E1082" s="330"/>
      <c r="F1082" s="330"/>
      <c r="G1082" s="331"/>
      <c r="H1082" s="340"/>
      <c r="I1082" s="341"/>
      <c r="J1082" s="341"/>
      <c r="K1082" s="60"/>
    </row>
    <row r="1083" spans="1:11" s="38" customFormat="1" x14ac:dyDescent="0.25">
      <c r="A1083" s="78"/>
      <c r="B1083" s="337"/>
      <c r="C1083" s="342"/>
      <c r="D1083" s="329"/>
      <c r="E1083" s="330"/>
      <c r="F1083" s="330"/>
      <c r="G1083" s="331"/>
      <c r="H1083" s="340"/>
      <c r="I1083" s="341"/>
      <c r="J1083" s="341"/>
      <c r="K1083" s="60"/>
    </row>
    <row r="1084" spans="1:11" s="38" customFormat="1" x14ac:dyDescent="0.25">
      <c r="A1084" s="78"/>
      <c r="B1084" s="337"/>
      <c r="C1084" s="342"/>
      <c r="D1084" s="329"/>
      <c r="E1084" s="330"/>
      <c r="F1084" s="330"/>
      <c r="G1084" s="331"/>
      <c r="H1084" s="340"/>
      <c r="I1084" s="341"/>
      <c r="J1084" s="341"/>
      <c r="K1084" s="60"/>
    </row>
    <row r="1085" spans="1:11" s="38" customFormat="1" x14ac:dyDescent="0.25">
      <c r="A1085" s="78"/>
      <c r="B1085" s="337"/>
      <c r="C1085" s="342"/>
      <c r="D1085" s="329"/>
      <c r="E1085" s="330"/>
      <c r="F1085" s="330"/>
      <c r="G1085" s="331"/>
      <c r="H1085" s="340"/>
      <c r="I1085" s="341"/>
      <c r="J1085" s="341"/>
      <c r="K1085" s="60"/>
    </row>
    <row r="1086" spans="1:11" s="38" customFormat="1" x14ac:dyDescent="0.25">
      <c r="A1086" s="78"/>
      <c r="B1086" s="337"/>
      <c r="C1086" s="342"/>
      <c r="D1086" s="329"/>
      <c r="E1086" s="330"/>
      <c r="F1086" s="330"/>
      <c r="G1086" s="331"/>
      <c r="H1086" s="340"/>
      <c r="I1086" s="341"/>
      <c r="J1086" s="341"/>
      <c r="K1086" s="60"/>
    </row>
    <row r="1087" spans="1:11" s="38" customFormat="1" x14ac:dyDescent="0.25">
      <c r="A1087" s="78"/>
      <c r="B1087" s="337"/>
      <c r="C1087" s="342"/>
      <c r="D1087" s="329"/>
      <c r="E1087" s="330"/>
      <c r="F1087" s="330"/>
      <c r="G1087" s="331"/>
      <c r="H1087" s="340"/>
      <c r="I1087" s="341"/>
      <c r="J1087" s="341"/>
      <c r="K1087" s="60"/>
    </row>
    <row r="1088" spans="1:11" s="38" customFormat="1" x14ac:dyDescent="0.25">
      <c r="A1088" s="78"/>
      <c r="B1088" s="337"/>
      <c r="C1088" s="342"/>
      <c r="D1088" s="329"/>
      <c r="E1088" s="330"/>
      <c r="F1088" s="330"/>
      <c r="G1088" s="331"/>
      <c r="H1088" s="340"/>
      <c r="I1088" s="341"/>
      <c r="J1088" s="341"/>
      <c r="K1088" s="60"/>
    </row>
    <row r="1089" spans="1:11" s="38" customFormat="1" x14ac:dyDescent="0.25">
      <c r="A1089" s="78"/>
      <c r="B1089" s="337"/>
      <c r="C1089" s="342"/>
      <c r="D1089" s="329"/>
      <c r="E1089" s="330"/>
      <c r="F1089" s="330"/>
      <c r="G1089" s="331"/>
      <c r="H1089" s="340"/>
      <c r="I1089" s="341"/>
      <c r="J1089" s="341"/>
      <c r="K1089" s="60"/>
    </row>
    <row r="1090" spans="1:11" s="38" customFormat="1" x14ac:dyDescent="0.25">
      <c r="A1090" s="78"/>
      <c r="B1090" s="337"/>
      <c r="C1090" s="342"/>
      <c r="D1090" s="329"/>
      <c r="E1090" s="330"/>
      <c r="F1090" s="330"/>
      <c r="G1090" s="331"/>
      <c r="H1090" s="340"/>
      <c r="I1090" s="341"/>
      <c r="J1090" s="341"/>
      <c r="K1090" s="60"/>
    </row>
    <row r="1091" spans="1:11" s="38" customFormat="1" x14ac:dyDescent="0.25">
      <c r="A1091" s="78"/>
      <c r="B1091" s="337"/>
      <c r="C1091" s="342"/>
      <c r="D1091" s="329"/>
      <c r="E1091" s="330"/>
      <c r="F1091" s="330"/>
      <c r="G1091" s="331"/>
      <c r="H1091" s="340"/>
      <c r="I1091" s="341"/>
      <c r="J1091" s="341"/>
      <c r="K1091" s="60"/>
    </row>
    <row r="1092" spans="1:11" s="38" customFormat="1" x14ac:dyDescent="0.25">
      <c r="A1092" s="78"/>
      <c r="B1092" s="337"/>
      <c r="C1092" s="342"/>
      <c r="D1092" s="329"/>
      <c r="E1092" s="330"/>
      <c r="F1092" s="330"/>
      <c r="G1092" s="331"/>
      <c r="H1092" s="340"/>
      <c r="I1092" s="341"/>
      <c r="J1092" s="341"/>
      <c r="K1092" s="60"/>
    </row>
    <row r="1093" spans="1:11" s="38" customFormat="1" x14ac:dyDescent="0.25">
      <c r="A1093" s="78"/>
      <c r="B1093" s="337"/>
      <c r="C1093" s="342"/>
      <c r="D1093" s="329"/>
      <c r="E1093" s="330"/>
      <c r="F1093" s="330"/>
      <c r="G1093" s="331"/>
      <c r="H1093" s="340"/>
      <c r="I1093" s="341"/>
      <c r="J1093" s="341"/>
      <c r="K1093" s="60"/>
    </row>
    <row r="1094" spans="1:11" s="38" customFormat="1" x14ac:dyDescent="0.25">
      <c r="A1094" s="78"/>
      <c r="B1094" s="337"/>
      <c r="C1094" s="342"/>
      <c r="D1094" s="329"/>
      <c r="E1094" s="330"/>
      <c r="F1094" s="330"/>
      <c r="G1094" s="331"/>
      <c r="H1094" s="340"/>
      <c r="I1094" s="341"/>
      <c r="J1094" s="341"/>
      <c r="K1094" s="60"/>
    </row>
    <row r="1095" spans="1:11" s="38" customFormat="1" x14ac:dyDescent="0.25">
      <c r="A1095" s="78"/>
      <c r="B1095" s="337"/>
      <c r="C1095" s="342"/>
      <c r="D1095" s="329"/>
      <c r="E1095" s="330"/>
      <c r="F1095" s="330"/>
      <c r="G1095" s="331"/>
      <c r="H1095" s="340"/>
      <c r="I1095" s="341"/>
      <c r="J1095" s="341"/>
      <c r="K1095" s="60"/>
    </row>
    <row r="1096" spans="1:11" s="38" customFormat="1" x14ac:dyDescent="0.25">
      <c r="A1096" s="78"/>
      <c r="B1096" s="337"/>
      <c r="C1096" s="342"/>
      <c r="D1096" s="329"/>
      <c r="E1096" s="330"/>
      <c r="F1096" s="330"/>
      <c r="G1096" s="331"/>
      <c r="H1096" s="340"/>
      <c r="I1096" s="341"/>
      <c r="J1096" s="341"/>
      <c r="K1096" s="60"/>
    </row>
    <row r="1097" spans="1:11" s="38" customFormat="1" x14ac:dyDescent="0.25">
      <c r="A1097" s="78"/>
      <c r="B1097" s="337"/>
      <c r="C1097" s="342"/>
      <c r="D1097" s="329"/>
      <c r="E1097" s="330"/>
      <c r="F1097" s="330"/>
      <c r="G1097" s="331"/>
      <c r="H1097" s="340"/>
      <c r="I1097" s="341"/>
      <c r="J1097" s="341"/>
      <c r="K1097" s="60"/>
    </row>
    <row r="1098" spans="1:11" s="38" customFormat="1" x14ac:dyDescent="0.25">
      <c r="A1098" s="78"/>
      <c r="B1098" s="337"/>
      <c r="C1098" s="342"/>
      <c r="D1098" s="329"/>
      <c r="E1098" s="330"/>
      <c r="F1098" s="330"/>
      <c r="G1098" s="331"/>
      <c r="H1098" s="340"/>
      <c r="I1098" s="341"/>
      <c r="J1098" s="341"/>
      <c r="K1098" s="60"/>
    </row>
    <row r="1099" spans="1:11" s="38" customFormat="1" x14ac:dyDescent="0.25">
      <c r="A1099" s="78"/>
      <c r="B1099" s="337"/>
      <c r="C1099" s="342"/>
      <c r="D1099" s="329"/>
      <c r="E1099" s="330"/>
      <c r="F1099" s="330"/>
      <c r="G1099" s="331"/>
      <c r="H1099" s="340"/>
      <c r="I1099" s="341"/>
      <c r="J1099" s="341"/>
      <c r="K1099" s="60"/>
    </row>
    <row r="1100" spans="1:11" s="38" customFormat="1" x14ac:dyDescent="0.25">
      <c r="A1100" s="78"/>
      <c r="B1100" s="337"/>
      <c r="C1100" s="342"/>
      <c r="D1100" s="329"/>
      <c r="E1100" s="330"/>
      <c r="F1100" s="330"/>
      <c r="G1100" s="331"/>
      <c r="H1100" s="340"/>
      <c r="I1100" s="341"/>
      <c r="J1100" s="341"/>
      <c r="K1100" s="60"/>
    </row>
    <row r="1101" spans="1:11" s="38" customFormat="1" x14ac:dyDescent="0.25">
      <c r="A1101" s="78"/>
      <c r="B1101" s="337"/>
      <c r="C1101" s="342"/>
      <c r="D1101" s="329"/>
      <c r="E1101" s="330"/>
      <c r="F1101" s="330"/>
      <c r="G1101" s="331"/>
      <c r="H1101" s="340"/>
      <c r="I1101" s="341"/>
      <c r="J1101" s="341"/>
      <c r="K1101" s="60"/>
    </row>
    <row r="1102" spans="1:11" s="38" customFormat="1" x14ac:dyDescent="0.25">
      <c r="A1102" s="78"/>
      <c r="B1102" s="337"/>
      <c r="C1102" s="342"/>
      <c r="D1102" s="329"/>
      <c r="E1102" s="330"/>
      <c r="F1102" s="330"/>
      <c r="G1102" s="331"/>
      <c r="H1102" s="340"/>
      <c r="I1102" s="341"/>
      <c r="J1102" s="341"/>
      <c r="K1102" s="60"/>
    </row>
    <row r="1103" spans="1:11" s="38" customFormat="1" x14ac:dyDescent="0.25">
      <c r="A1103" s="78"/>
      <c r="B1103" s="337"/>
      <c r="C1103" s="342"/>
      <c r="D1103" s="329"/>
      <c r="E1103" s="330"/>
      <c r="F1103" s="330"/>
      <c r="G1103" s="331"/>
      <c r="H1103" s="340"/>
      <c r="I1103" s="341"/>
      <c r="J1103" s="341"/>
      <c r="K1103" s="60"/>
    </row>
    <row r="1104" spans="1:11" s="38" customFormat="1" x14ac:dyDescent="0.25">
      <c r="A1104" s="78"/>
      <c r="B1104" s="337"/>
      <c r="C1104" s="342"/>
      <c r="D1104" s="329"/>
      <c r="E1104" s="330"/>
      <c r="F1104" s="330"/>
      <c r="G1104" s="331"/>
      <c r="H1104" s="340"/>
      <c r="I1104" s="341"/>
      <c r="J1104" s="341"/>
      <c r="K1104" s="60"/>
    </row>
    <row r="1105" spans="1:11" s="38" customFormat="1" x14ac:dyDescent="0.25">
      <c r="A1105" s="78"/>
      <c r="B1105" s="337"/>
      <c r="C1105" s="342"/>
      <c r="D1105" s="329"/>
      <c r="E1105" s="330"/>
      <c r="F1105" s="330"/>
      <c r="G1105" s="331"/>
      <c r="H1105" s="340"/>
      <c r="I1105" s="341"/>
      <c r="J1105" s="341"/>
      <c r="K1105" s="60"/>
    </row>
    <row r="1106" spans="1:11" s="38" customFormat="1" x14ac:dyDescent="0.25">
      <c r="A1106" s="78"/>
      <c r="B1106" s="337"/>
      <c r="C1106" s="342"/>
      <c r="D1106" s="329"/>
      <c r="E1106" s="330"/>
      <c r="F1106" s="330"/>
      <c r="G1106" s="331"/>
      <c r="H1106" s="340"/>
      <c r="I1106" s="341"/>
      <c r="J1106" s="341"/>
      <c r="K1106" s="60"/>
    </row>
    <row r="1107" spans="1:11" s="38" customFormat="1" x14ac:dyDescent="0.25">
      <c r="A1107" s="78"/>
      <c r="B1107" s="337"/>
      <c r="C1107" s="342"/>
      <c r="D1107" s="329"/>
      <c r="E1107" s="330"/>
      <c r="F1107" s="330"/>
      <c r="G1107" s="331"/>
      <c r="H1107" s="340"/>
      <c r="I1107" s="341"/>
      <c r="J1107" s="341"/>
      <c r="K1107" s="60"/>
    </row>
    <row r="1108" spans="1:11" s="38" customFormat="1" x14ac:dyDescent="0.25">
      <c r="A1108" s="78"/>
      <c r="B1108" s="337"/>
      <c r="C1108" s="342"/>
      <c r="D1108" s="329"/>
      <c r="E1108" s="330"/>
      <c r="F1108" s="330"/>
      <c r="G1108" s="331"/>
      <c r="H1108" s="340"/>
      <c r="I1108" s="341"/>
      <c r="J1108" s="341"/>
      <c r="K1108" s="60"/>
    </row>
    <row r="1109" spans="1:11" s="38" customFormat="1" x14ac:dyDescent="0.25">
      <c r="A1109" s="78"/>
      <c r="B1109" s="337"/>
      <c r="C1109" s="342"/>
      <c r="D1109" s="329"/>
      <c r="E1109" s="330"/>
      <c r="F1109" s="330"/>
      <c r="G1109" s="331"/>
      <c r="H1109" s="340"/>
      <c r="I1109" s="341"/>
      <c r="J1109" s="341"/>
      <c r="K1109" s="60"/>
    </row>
    <row r="1110" spans="1:11" s="38" customFormat="1" x14ac:dyDescent="0.25">
      <c r="A1110" s="78"/>
      <c r="B1110" s="337"/>
      <c r="C1110" s="342"/>
      <c r="D1110" s="329"/>
      <c r="E1110" s="330"/>
      <c r="F1110" s="330"/>
      <c r="G1110" s="331"/>
      <c r="H1110" s="340"/>
      <c r="I1110" s="341"/>
      <c r="J1110" s="341"/>
      <c r="K1110" s="60"/>
    </row>
    <row r="1111" spans="1:11" s="38" customFormat="1" x14ac:dyDescent="0.25">
      <c r="A1111" s="78"/>
      <c r="B1111" s="337"/>
      <c r="C1111" s="342"/>
      <c r="D1111" s="329"/>
      <c r="E1111" s="330"/>
      <c r="F1111" s="330"/>
      <c r="G1111" s="331"/>
      <c r="H1111" s="340"/>
      <c r="I1111" s="341"/>
      <c r="J1111" s="341"/>
      <c r="K1111" s="60"/>
    </row>
    <row r="1112" spans="1:11" s="38" customFormat="1" x14ac:dyDescent="0.25">
      <c r="A1112" s="78"/>
      <c r="B1112" s="337"/>
      <c r="C1112" s="342"/>
      <c r="D1112" s="329"/>
      <c r="E1112" s="330"/>
      <c r="F1112" s="330"/>
      <c r="G1112" s="331"/>
      <c r="H1112" s="340"/>
      <c r="I1112" s="341"/>
      <c r="J1112" s="341"/>
      <c r="K1112" s="60"/>
    </row>
    <row r="1113" spans="1:11" s="38" customFormat="1" x14ac:dyDescent="0.25">
      <c r="A1113" s="78"/>
      <c r="B1113" s="337"/>
      <c r="C1113" s="342"/>
      <c r="D1113" s="329"/>
      <c r="E1113" s="330"/>
      <c r="F1113" s="330"/>
      <c r="G1113" s="331"/>
      <c r="H1113" s="340"/>
      <c r="I1113" s="341"/>
      <c r="J1113" s="341"/>
      <c r="K1113" s="60"/>
    </row>
    <row r="1114" spans="1:11" s="38" customFormat="1" x14ac:dyDescent="0.25">
      <c r="A1114" s="78"/>
      <c r="B1114" s="337"/>
      <c r="C1114" s="342"/>
      <c r="D1114" s="329"/>
      <c r="E1114" s="330"/>
      <c r="F1114" s="330"/>
      <c r="G1114" s="331"/>
      <c r="H1114" s="340"/>
      <c r="I1114" s="341"/>
      <c r="J1114" s="341"/>
      <c r="K1114" s="60"/>
    </row>
    <row r="1115" spans="1:11" s="38" customFormat="1" x14ac:dyDescent="0.25">
      <c r="A1115" s="78"/>
      <c r="B1115" s="337"/>
      <c r="C1115" s="342"/>
      <c r="D1115" s="329"/>
      <c r="E1115" s="330"/>
      <c r="F1115" s="330"/>
      <c r="G1115" s="331"/>
      <c r="H1115" s="340"/>
      <c r="I1115" s="341"/>
      <c r="J1115" s="341"/>
      <c r="K1115" s="60"/>
    </row>
    <row r="1116" spans="1:11" s="38" customFormat="1" x14ac:dyDescent="0.25">
      <c r="A1116" s="78"/>
      <c r="B1116" s="337"/>
      <c r="C1116" s="342"/>
      <c r="D1116" s="329"/>
      <c r="E1116" s="330"/>
      <c r="F1116" s="330"/>
      <c r="G1116" s="331"/>
      <c r="H1116" s="340"/>
      <c r="I1116" s="341"/>
      <c r="J1116" s="341"/>
      <c r="K1116" s="60"/>
    </row>
    <row r="1117" spans="1:11" s="38" customFormat="1" x14ac:dyDescent="0.25">
      <c r="A1117" s="78"/>
      <c r="B1117" s="337"/>
      <c r="C1117" s="342"/>
      <c r="D1117" s="329"/>
      <c r="E1117" s="330"/>
      <c r="F1117" s="330"/>
      <c r="G1117" s="331"/>
      <c r="H1117" s="340"/>
      <c r="I1117" s="341"/>
      <c r="J1117" s="341"/>
      <c r="K1117" s="60"/>
    </row>
    <row r="1118" spans="1:11" s="38" customFormat="1" x14ac:dyDescent="0.25">
      <c r="A1118" s="78"/>
      <c r="B1118" s="337"/>
      <c r="C1118" s="342"/>
      <c r="D1118" s="329"/>
      <c r="E1118" s="330"/>
      <c r="F1118" s="330"/>
      <c r="G1118" s="331"/>
      <c r="H1118" s="340"/>
      <c r="I1118" s="341"/>
      <c r="J1118" s="341"/>
      <c r="K1118" s="60"/>
    </row>
    <row r="1119" spans="1:11" s="38" customFormat="1" x14ac:dyDescent="0.25">
      <c r="A1119" s="78"/>
      <c r="B1119" s="337"/>
      <c r="C1119" s="342"/>
      <c r="D1119" s="329"/>
      <c r="E1119" s="330"/>
      <c r="F1119" s="330"/>
      <c r="G1119" s="331"/>
      <c r="H1119" s="340"/>
      <c r="I1119" s="341"/>
      <c r="J1119" s="341"/>
      <c r="K1119" s="60"/>
    </row>
    <row r="1120" spans="1:11" s="38" customFormat="1" x14ac:dyDescent="0.25">
      <c r="A1120" s="78"/>
      <c r="B1120" s="337"/>
      <c r="C1120" s="342"/>
      <c r="D1120" s="329"/>
      <c r="E1120" s="330"/>
      <c r="F1120" s="330"/>
      <c r="G1120" s="331"/>
      <c r="H1120" s="340"/>
      <c r="I1120" s="341"/>
      <c r="J1120" s="341"/>
      <c r="K1120" s="60"/>
    </row>
    <row r="1121" spans="1:11" s="38" customFormat="1" x14ac:dyDescent="0.25">
      <c r="A1121" s="78"/>
      <c r="B1121" s="337"/>
      <c r="C1121" s="342"/>
      <c r="D1121" s="329"/>
      <c r="E1121" s="330"/>
      <c r="F1121" s="330"/>
      <c r="G1121" s="331"/>
      <c r="H1121" s="340"/>
      <c r="I1121" s="341"/>
      <c r="J1121" s="341"/>
      <c r="K1121" s="60"/>
    </row>
    <row r="1122" spans="1:11" s="38" customFormat="1" x14ac:dyDescent="0.25">
      <c r="A1122" s="78"/>
      <c r="B1122" s="337"/>
      <c r="C1122" s="342"/>
      <c r="D1122" s="329"/>
      <c r="E1122" s="330"/>
      <c r="F1122" s="330"/>
      <c r="G1122" s="331"/>
      <c r="H1122" s="340"/>
      <c r="I1122" s="341"/>
      <c r="J1122" s="341"/>
      <c r="K1122" s="60"/>
    </row>
    <row r="1123" spans="1:11" s="38" customFormat="1" x14ac:dyDescent="0.25">
      <c r="A1123" s="78"/>
      <c r="B1123" s="337"/>
      <c r="C1123" s="342"/>
      <c r="D1123" s="329"/>
      <c r="E1123" s="330"/>
      <c r="F1123" s="330"/>
      <c r="G1123" s="331"/>
      <c r="H1123" s="340"/>
      <c r="I1123" s="341"/>
      <c r="J1123" s="341"/>
      <c r="K1123" s="60"/>
    </row>
    <row r="1124" spans="1:11" s="38" customFormat="1" x14ac:dyDescent="0.25">
      <c r="A1124" s="78"/>
      <c r="B1124" s="337"/>
      <c r="C1124" s="342"/>
      <c r="D1124" s="329"/>
      <c r="E1124" s="330"/>
      <c r="F1124" s="330"/>
      <c r="G1124" s="331"/>
      <c r="H1124" s="340"/>
      <c r="I1124" s="341"/>
      <c r="J1124" s="341"/>
      <c r="K1124" s="60"/>
    </row>
    <row r="1125" spans="1:11" s="38" customFormat="1" x14ac:dyDescent="0.25">
      <c r="A1125" s="78"/>
      <c r="B1125" s="337"/>
      <c r="C1125" s="342"/>
      <c r="D1125" s="329"/>
      <c r="E1125" s="330"/>
      <c r="F1125" s="330"/>
      <c r="G1125" s="331"/>
      <c r="H1125" s="340"/>
      <c r="I1125" s="341"/>
      <c r="J1125" s="341"/>
      <c r="K1125" s="60"/>
    </row>
    <row r="1126" spans="1:11" s="38" customFormat="1" x14ac:dyDescent="0.25">
      <c r="A1126" s="78"/>
      <c r="B1126" s="337"/>
      <c r="C1126" s="342"/>
      <c r="D1126" s="329"/>
      <c r="E1126" s="330"/>
      <c r="F1126" s="330"/>
      <c r="G1126" s="331"/>
      <c r="H1126" s="340"/>
      <c r="I1126" s="341"/>
      <c r="J1126" s="341"/>
      <c r="K1126" s="60"/>
    </row>
    <row r="1127" spans="1:11" s="38" customFormat="1" x14ac:dyDescent="0.25">
      <c r="A1127" s="78"/>
      <c r="B1127" s="337"/>
      <c r="C1127" s="342"/>
      <c r="D1127" s="329"/>
      <c r="E1127" s="330"/>
      <c r="F1127" s="330"/>
      <c r="G1127" s="331"/>
      <c r="H1127" s="340"/>
      <c r="I1127" s="341"/>
      <c r="J1127" s="341"/>
      <c r="K1127" s="60"/>
    </row>
    <row r="1128" spans="1:11" s="38" customFormat="1" x14ac:dyDescent="0.25">
      <c r="A1128" s="78"/>
      <c r="B1128" s="337"/>
      <c r="C1128" s="342"/>
      <c r="D1128" s="329"/>
      <c r="E1128" s="330"/>
      <c r="F1128" s="330"/>
      <c r="G1128" s="331"/>
      <c r="H1128" s="340"/>
      <c r="I1128" s="341"/>
      <c r="J1128" s="341"/>
      <c r="K1128" s="60"/>
    </row>
    <row r="1129" spans="1:11" s="38" customFormat="1" x14ac:dyDescent="0.25">
      <c r="A1129" s="78"/>
      <c r="B1129" s="337"/>
      <c r="C1129" s="342"/>
      <c r="D1129" s="329"/>
      <c r="E1129" s="330"/>
      <c r="F1129" s="330"/>
      <c r="G1129" s="331"/>
      <c r="H1129" s="340"/>
      <c r="I1129" s="341"/>
      <c r="J1129" s="341"/>
      <c r="K1129" s="60"/>
    </row>
    <row r="1130" spans="1:11" s="38" customFormat="1" x14ac:dyDescent="0.25">
      <c r="A1130" s="78"/>
      <c r="B1130" s="337"/>
      <c r="C1130" s="342"/>
      <c r="D1130" s="329"/>
      <c r="E1130" s="330"/>
      <c r="F1130" s="330"/>
      <c r="G1130" s="331"/>
      <c r="H1130" s="340"/>
      <c r="I1130" s="341"/>
      <c r="J1130" s="341"/>
      <c r="K1130" s="60"/>
    </row>
    <row r="1131" spans="1:11" s="38" customFormat="1" x14ac:dyDescent="0.25">
      <c r="A1131" s="78"/>
      <c r="B1131" s="337"/>
      <c r="C1131" s="342"/>
      <c r="D1131" s="329"/>
      <c r="E1131" s="330"/>
      <c r="F1131" s="330"/>
      <c r="G1131" s="331"/>
      <c r="H1131" s="340"/>
      <c r="I1131" s="341"/>
      <c r="J1131" s="341"/>
      <c r="K1131" s="60"/>
    </row>
    <row r="1132" spans="1:11" s="38" customFormat="1" x14ac:dyDescent="0.25">
      <c r="A1132" s="78"/>
      <c r="B1132" s="337"/>
      <c r="C1132" s="342"/>
      <c r="D1132" s="329"/>
      <c r="E1132" s="330"/>
      <c r="F1132" s="330"/>
      <c r="G1132" s="331"/>
      <c r="H1132" s="340"/>
      <c r="I1132" s="341"/>
      <c r="J1132" s="341"/>
      <c r="K1132" s="60"/>
    </row>
    <row r="1133" spans="1:11" s="38" customFormat="1" x14ac:dyDescent="0.25">
      <c r="A1133" s="78"/>
      <c r="B1133" s="337"/>
      <c r="C1133" s="342"/>
      <c r="D1133" s="329"/>
      <c r="E1133" s="330"/>
      <c r="F1133" s="330"/>
      <c r="G1133" s="331"/>
      <c r="H1133" s="340"/>
      <c r="I1133" s="341"/>
      <c r="J1133" s="341"/>
      <c r="K1133" s="60"/>
    </row>
    <row r="1134" spans="1:11" s="38" customFormat="1" x14ac:dyDescent="0.25">
      <c r="A1134" s="78"/>
      <c r="B1134" s="337"/>
      <c r="C1134" s="342"/>
      <c r="D1134" s="329"/>
      <c r="E1134" s="330"/>
      <c r="F1134" s="330"/>
      <c r="G1134" s="331"/>
      <c r="H1134" s="340"/>
      <c r="I1134" s="341"/>
      <c r="J1134" s="341"/>
      <c r="K1134" s="60"/>
    </row>
    <row r="1135" spans="1:11" s="38" customFormat="1" x14ac:dyDescent="0.25">
      <c r="A1135" s="78"/>
      <c r="B1135" s="337"/>
      <c r="C1135" s="342"/>
      <c r="D1135" s="329"/>
      <c r="E1135" s="330"/>
      <c r="F1135" s="330"/>
      <c r="G1135" s="331"/>
      <c r="H1135" s="340"/>
      <c r="I1135" s="341"/>
      <c r="J1135" s="341"/>
      <c r="K1135" s="60"/>
    </row>
    <row r="1136" spans="1:11" s="38" customFormat="1" x14ac:dyDescent="0.25">
      <c r="A1136" s="78"/>
      <c r="B1136" s="337"/>
      <c r="C1136" s="342"/>
      <c r="D1136" s="329"/>
      <c r="E1136" s="330"/>
      <c r="F1136" s="330"/>
      <c r="G1136" s="331"/>
      <c r="H1136" s="340"/>
      <c r="I1136" s="341"/>
      <c r="J1136" s="341"/>
      <c r="K1136" s="60"/>
    </row>
    <row r="1137" spans="1:11" s="38" customFormat="1" x14ac:dyDescent="0.25">
      <c r="A1137" s="78"/>
      <c r="B1137" s="337"/>
      <c r="C1137" s="342"/>
      <c r="D1137" s="329"/>
      <c r="E1137" s="330"/>
      <c r="F1137" s="330"/>
      <c r="G1137" s="331"/>
      <c r="H1137" s="340"/>
      <c r="I1137" s="341"/>
      <c r="J1137" s="341"/>
      <c r="K1137" s="60"/>
    </row>
    <row r="1138" spans="1:11" s="38" customFormat="1" x14ac:dyDescent="0.25">
      <c r="A1138" s="78"/>
      <c r="B1138" s="337"/>
      <c r="C1138" s="342"/>
      <c r="D1138" s="329"/>
      <c r="E1138" s="330"/>
      <c r="F1138" s="330"/>
      <c r="G1138" s="331"/>
      <c r="H1138" s="340"/>
      <c r="I1138" s="341"/>
      <c r="J1138" s="341"/>
      <c r="K1138" s="60"/>
    </row>
    <row r="1139" spans="1:11" s="38" customFormat="1" x14ac:dyDescent="0.25">
      <c r="A1139" s="78"/>
      <c r="B1139" s="337"/>
      <c r="C1139" s="342"/>
      <c r="D1139" s="329"/>
      <c r="E1139" s="330"/>
      <c r="F1139" s="330"/>
      <c r="G1139" s="331"/>
      <c r="H1139" s="340"/>
      <c r="I1139" s="341"/>
      <c r="J1139" s="341"/>
      <c r="K1139" s="60"/>
    </row>
    <row r="1140" spans="1:11" s="38" customFormat="1" x14ac:dyDescent="0.25">
      <c r="A1140" s="78"/>
      <c r="B1140" s="337"/>
      <c r="C1140" s="342"/>
      <c r="D1140" s="329"/>
      <c r="E1140" s="330"/>
      <c r="F1140" s="330"/>
      <c r="G1140" s="331"/>
      <c r="H1140" s="340"/>
      <c r="I1140" s="341"/>
      <c r="J1140" s="341"/>
      <c r="K1140" s="60"/>
    </row>
    <row r="1141" spans="1:11" s="38" customFormat="1" x14ac:dyDescent="0.25">
      <c r="A1141" s="78"/>
      <c r="B1141" s="337"/>
      <c r="C1141" s="342"/>
      <c r="D1141" s="329"/>
      <c r="E1141" s="330"/>
      <c r="F1141" s="330"/>
      <c r="G1141" s="331"/>
      <c r="H1141" s="340"/>
      <c r="I1141" s="341"/>
      <c r="J1141" s="341"/>
      <c r="K1141" s="60"/>
    </row>
    <row r="1142" spans="1:11" s="38" customFormat="1" x14ac:dyDescent="0.25">
      <c r="A1142" s="78"/>
      <c r="B1142" s="337"/>
      <c r="C1142" s="342"/>
      <c r="D1142" s="329"/>
      <c r="E1142" s="330"/>
      <c r="F1142" s="330"/>
      <c r="G1142" s="331"/>
      <c r="H1142" s="340"/>
      <c r="I1142" s="341"/>
      <c r="J1142" s="341"/>
      <c r="K1142" s="60"/>
    </row>
    <row r="1143" spans="1:11" s="38" customFormat="1" x14ac:dyDescent="0.25">
      <c r="A1143" s="78"/>
      <c r="B1143" s="337"/>
      <c r="C1143" s="342"/>
      <c r="D1143" s="329"/>
      <c r="E1143" s="330"/>
      <c r="F1143" s="330"/>
      <c r="G1143" s="331"/>
      <c r="H1143" s="340"/>
      <c r="I1143" s="341"/>
      <c r="J1143" s="341"/>
      <c r="K1143" s="60"/>
    </row>
    <row r="1144" spans="1:11" s="38" customFormat="1" x14ac:dyDescent="0.25">
      <c r="A1144" s="78"/>
      <c r="B1144" s="337"/>
      <c r="C1144" s="342"/>
      <c r="D1144" s="329"/>
      <c r="E1144" s="330"/>
      <c r="F1144" s="330"/>
      <c r="G1144" s="331"/>
      <c r="H1144" s="340"/>
      <c r="I1144" s="341"/>
      <c r="J1144" s="341"/>
      <c r="K1144" s="60"/>
    </row>
    <row r="1145" spans="1:11" s="38" customFormat="1" x14ac:dyDescent="0.25">
      <c r="A1145" s="78"/>
      <c r="B1145" s="337"/>
      <c r="C1145" s="342"/>
      <c r="D1145" s="329"/>
      <c r="E1145" s="330"/>
      <c r="F1145" s="330"/>
      <c r="G1145" s="331"/>
      <c r="H1145" s="340"/>
      <c r="I1145" s="341"/>
      <c r="J1145" s="341"/>
      <c r="K1145" s="60"/>
    </row>
    <row r="1146" spans="1:11" s="38" customFormat="1" x14ac:dyDescent="0.25">
      <c r="A1146" s="78"/>
      <c r="B1146" s="337"/>
      <c r="C1146" s="342"/>
      <c r="D1146" s="329"/>
      <c r="E1146" s="330"/>
      <c r="F1146" s="330"/>
      <c r="G1146" s="331"/>
      <c r="H1146" s="340"/>
      <c r="I1146" s="341"/>
      <c r="J1146" s="341"/>
      <c r="K1146" s="60"/>
    </row>
    <row r="1147" spans="1:11" s="38" customFormat="1" x14ac:dyDescent="0.25">
      <c r="A1147" s="78"/>
      <c r="B1147" s="337"/>
      <c r="C1147" s="342"/>
      <c r="D1147" s="329"/>
      <c r="E1147" s="330"/>
      <c r="F1147" s="330"/>
      <c r="G1147" s="331"/>
      <c r="H1147" s="340"/>
      <c r="I1147" s="341"/>
      <c r="J1147" s="341"/>
      <c r="K1147" s="60"/>
    </row>
    <row r="1148" spans="1:11" s="38" customFormat="1" x14ac:dyDescent="0.25">
      <c r="A1148" s="78"/>
      <c r="B1148" s="337"/>
      <c r="C1148" s="342"/>
      <c r="D1148" s="329"/>
      <c r="E1148" s="330"/>
      <c r="F1148" s="330"/>
      <c r="G1148" s="331"/>
      <c r="H1148" s="340"/>
      <c r="I1148" s="341"/>
      <c r="J1148" s="341"/>
      <c r="K1148" s="60"/>
    </row>
    <row r="1149" spans="1:11" s="38" customFormat="1" x14ac:dyDescent="0.25">
      <c r="A1149" s="78"/>
      <c r="B1149" s="337"/>
      <c r="C1149" s="342"/>
      <c r="D1149" s="329"/>
      <c r="E1149" s="330"/>
      <c r="F1149" s="330"/>
      <c r="G1149" s="331"/>
      <c r="H1149" s="340"/>
      <c r="I1149" s="341"/>
      <c r="J1149" s="341"/>
      <c r="K1149" s="60"/>
    </row>
    <row r="1150" spans="1:11" s="38" customFormat="1" x14ac:dyDescent="0.25">
      <c r="A1150" s="78"/>
      <c r="B1150" s="337"/>
      <c r="C1150" s="342"/>
      <c r="D1150" s="329"/>
      <c r="E1150" s="330"/>
      <c r="F1150" s="330"/>
      <c r="G1150" s="331"/>
      <c r="H1150" s="340"/>
      <c r="I1150" s="341"/>
      <c r="J1150" s="341"/>
      <c r="K1150" s="60"/>
    </row>
    <row r="1151" spans="1:11" s="38" customFormat="1" x14ac:dyDescent="0.25">
      <c r="A1151" s="78"/>
      <c r="B1151" s="337"/>
      <c r="C1151" s="342"/>
      <c r="D1151" s="329"/>
      <c r="E1151" s="330"/>
      <c r="F1151" s="330"/>
      <c r="G1151" s="331"/>
      <c r="H1151" s="340"/>
      <c r="I1151" s="341"/>
      <c r="J1151" s="341"/>
      <c r="K1151" s="60"/>
    </row>
    <row r="1152" spans="1:11" s="38" customFormat="1" x14ac:dyDescent="0.25">
      <c r="A1152" s="78"/>
      <c r="B1152" s="337"/>
      <c r="C1152" s="342"/>
      <c r="D1152" s="329"/>
      <c r="E1152" s="330"/>
      <c r="F1152" s="330"/>
      <c r="G1152" s="331"/>
      <c r="H1152" s="340"/>
      <c r="I1152" s="341"/>
      <c r="J1152" s="341"/>
      <c r="K1152" s="60"/>
    </row>
    <row r="1153" spans="1:11" s="38" customFormat="1" x14ac:dyDescent="0.25">
      <c r="A1153" s="78"/>
      <c r="B1153" s="337"/>
      <c r="C1153" s="342"/>
      <c r="D1153" s="329"/>
      <c r="E1153" s="330"/>
      <c r="F1153" s="330"/>
      <c r="G1153" s="331"/>
      <c r="H1153" s="340"/>
      <c r="I1153" s="341"/>
      <c r="J1153" s="341"/>
      <c r="K1153" s="60"/>
    </row>
    <row r="1154" spans="1:11" s="38" customFormat="1" x14ac:dyDescent="0.25">
      <c r="A1154" s="78"/>
      <c r="B1154" s="337"/>
      <c r="C1154" s="342"/>
      <c r="D1154" s="329"/>
      <c r="E1154" s="330"/>
      <c r="F1154" s="330"/>
      <c r="G1154" s="331"/>
      <c r="H1154" s="340"/>
      <c r="I1154" s="341"/>
      <c r="J1154" s="341"/>
      <c r="K1154" s="60"/>
    </row>
    <row r="1155" spans="1:11" s="38" customFormat="1" x14ac:dyDescent="0.25">
      <c r="A1155" s="78"/>
      <c r="B1155" s="337"/>
      <c r="C1155" s="342"/>
      <c r="D1155" s="329"/>
      <c r="E1155" s="330"/>
      <c r="F1155" s="330"/>
      <c r="G1155" s="331"/>
      <c r="H1155" s="340"/>
      <c r="I1155" s="341"/>
      <c r="J1155" s="341"/>
      <c r="K1155" s="60"/>
    </row>
    <row r="1156" spans="1:11" s="38" customFormat="1" x14ac:dyDescent="0.25">
      <c r="A1156" s="78"/>
      <c r="B1156" s="337"/>
      <c r="C1156" s="342"/>
      <c r="D1156" s="329"/>
      <c r="E1156" s="330"/>
      <c r="F1156" s="330"/>
      <c r="G1156" s="331"/>
      <c r="H1156" s="340"/>
      <c r="I1156" s="341"/>
      <c r="J1156" s="341"/>
      <c r="K1156" s="60"/>
    </row>
    <row r="1157" spans="1:11" s="38" customFormat="1" x14ac:dyDescent="0.25">
      <c r="A1157" s="78"/>
      <c r="B1157" s="337"/>
      <c r="C1157" s="342"/>
      <c r="D1157" s="329"/>
      <c r="E1157" s="330"/>
      <c r="F1157" s="330"/>
      <c r="G1157" s="331"/>
      <c r="H1157" s="340"/>
      <c r="I1157" s="341"/>
      <c r="J1157" s="341"/>
      <c r="K1157" s="60"/>
    </row>
    <row r="1158" spans="1:11" s="38" customFormat="1" x14ac:dyDescent="0.25">
      <c r="A1158" s="78"/>
      <c r="B1158" s="337"/>
      <c r="C1158" s="342"/>
      <c r="D1158" s="329"/>
      <c r="E1158" s="330"/>
      <c r="F1158" s="330"/>
      <c r="G1158" s="331"/>
      <c r="H1158" s="340"/>
      <c r="I1158" s="341"/>
      <c r="J1158" s="341"/>
      <c r="K1158" s="60"/>
    </row>
    <row r="1159" spans="1:11" s="38" customFormat="1" x14ac:dyDescent="0.25">
      <c r="A1159" s="78"/>
      <c r="B1159" s="337"/>
      <c r="C1159" s="342"/>
      <c r="D1159" s="329"/>
      <c r="E1159" s="330"/>
      <c r="F1159" s="330"/>
      <c r="G1159" s="331"/>
      <c r="H1159" s="340"/>
      <c r="I1159" s="341"/>
      <c r="J1159" s="341"/>
      <c r="K1159" s="60"/>
    </row>
    <row r="1160" spans="1:11" s="38" customFormat="1" x14ac:dyDescent="0.25">
      <c r="A1160" s="78"/>
      <c r="B1160" s="337"/>
      <c r="C1160" s="342"/>
      <c r="D1160" s="329"/>
      <c r="E1160" s="330"/>
      <c r="F1160" s="330"/>
      <c r="G1160" s="331"/>
      <c r="H1160" s="340"/>
      <c r="I1160" s="341"/>
      <c r="J1160" s="341"/>
      <c r="K1160" s="60"/>
    </row>
    <row r="1161" spans="1:11" s="38" customFormat="1" x14ac:dyDescent="0.25">
      <c r="A1161" s="78"/>
      <c r="B1161" s="337"/>
      <c r="C1161" s="342"/>
      <c r="D1161" s="329"/>
      <c r="E1161" s="330"/>
      <c r="F1161" s="330"/>
      <c r="G1161" s="331"/>
      <c r="H1161" s="340"/>
      <c r="I1161" s="341"/>
      <c r="J1161" s="341"/>
      <c r="K1161" s="60"/>
    </row>
    <row r="1162" spans="1:11" s="38" customFormat="1" x14ac:dyDescent="0.25">
      <c r="A1162" s="78"/>
      <c r="B1162" s="337"/>
      <c r="C1162" s="342"/>
      <c r="D1162" s="329"/>
      <c r="E1162" s="330"/>
      <c r="F1162" s="330"/>
      <c r="G1162" s="331"/>
      <c r="H1162" s="340"/>
      <c r="I1162" s="341"/>
      <c r="J1162" s="341"/>
      <c r="K1162" s="60"/>
    </row>
    <row r="1163" spans="1:11" s="38" customFormat="1" x14ac:dyDescent="0.25">
      <c r="A1163" s="78"/>
      <c r="B1163" s="337"/>
      <c r="C1163" s="342"/>
      <c r="D1163" s="329"/>
      <c r="E1163" s="330"/>
      <c r="F1163" s="330"/>
      <c r="G1163" s="331"/>
      <c r="H1163" s="340"/>
      <c r="I1163" s="341"/>
      <c r="J1163" s="341"/>
      <c r="K1163" s="60"/>
    </row>
    <row r="1164" spans="1:11" s="38" customFormat="1" x14ac:dyDescent="0.25">
      <c r="A1164" s="78"/>
      <c r="B1164" s="337"/>
      <c r="C1164" s="342"/>
      <c r="D1164" s="329"/>
      <c r="E1164" s="330"/>
      <c r="F1164" s="330"/>
      <c r="G1164" s="331"/>
      <c r="H1164" s="340"/>
      <c r="I1164" s="341"/>
      <c r="J1164" s="341"/>
      <c r="K1164" s="60"/>
    </row>
    <row r="1165" spans="1:11" s="38" customFormat="1" x14ac:dyDescent="0.25">
      <c r="A1165" s="78"/>
      <c r="B1165" s="337"/>
      <c r="C1165" s="342"/>
      <c r="D1165" s="329"/>
      <c r="E1165" s="330"/>
      <c r="F1165" s="330"/>
      <c r="G1165" s="331"/>
      <c r="H1165" s="340"/>
      <c r="I1165" s="341"/>
      <c r="J1165" s="341"/>
      <c r="K1165" s="60"/>
    </row>
    <row r="1166" spans="1:11" s="38" customFormat="1" x14ac:dyDescent="0.25">
      <c r="A1166" s="78"/>
      <c r="B1166" s="337"/>
      <c r="C1166" s="342"/>
      <c r="D1166" s="329"/>
      <c r="E1166" s="330"/>
      <c r="F1166" s="330"/>
      <c r="G1166" s="331"/>
      <c r="H1166" s="340"/>
      <c r="I1166" s="341"/>
      <c r="J1166" s="341"/>
      <c r="K1166" s="60"/>
    </row>
    <row r="1167" spans="1:11" s="38" customFormat="1" x14ac:dyDescent="0.25">
      <c r="A1167" s="78"/>
      <c r="B1167" s="337"/>
      <c r="C1167" s="342"/>
      <c r="D1167" s="329"/>
      <c r="E1167" s="330"/>
      <c r="F1167" s="330"/>
      <c r="G1167" s="331"/>
      <c r="H1167" s="340"/>
      <c r="I1167" s="341"/>
      <c r="J1167" s="341"/>
      <c r="K1167" s="60"/>
    </row>
    <row r="1168" spans="1:11" s="38" customFormat="1" x14ac:dyDescent="0.25">
      <c r="A1168" s="78"/>
      <c r="B1168" s="337"/>
      <c r="C1168" s="342"/>
      <c r="D1168" s="329"/>
      <c r="E1168" s="330"/>
      <c r="F1168" s="330"/>
      <c r="G1168" s="331"/>
      <c r="H1168" s="340"/>
      <c r="I1168" s="341"/>
      <c r="J1168" s="341"/>
      <c r="K1168" s="60"/>
    </row>
    <row r="1169" spans="1:11" s="38" customFormat="1" x14ac:dyDescent="0.25">
      <c r="A1169" s="78"/>
      <c r="B1169" s="337"/>
      <c r="C1169" s="342"/>
      <c r="D1169" s="329"/>
      <c r="E1169" s="330"/>
      <c r="F1169" s="330"/>
      <c r="G1169" s="331"/>
      <c r="H1169" s="340"/>
      <c r="I1169" s="341"/>
      <c r="J1169" s="341"/>
      <c r="K1169" s="60"/>
    </row>
    <row r="1170" spans="1:11" s="38" customFormat="1" x14ac:dyDescent="0.25">
      <c r="A1170" s="78"/>
      <c r="B1170" s="337"/>
      <c r="C1170" s="342"/>
      <c r="D1170" s="329"/>
      <c r="E1170" s="330"/>
      <c r="F1170" s="330"/>
      <c r="G1170" s="331"/>
      <c r="H1170" s="340"/>
      <c r="I1170" s="341"/>
      <c r="J1170" s="341"/>
      <c r="K1170" s="60"/>
    </row>
    <row r="1171" spans="1:11" s="38" customFormat="1" x14ac:dyDescent="0.25">
      <c r="A1171" s="78"/>
      <c r="B1171" s="337"/>
      <c r="C1171" s="342"/>
      <c r="D1171" s="329"/>
      <c r="E1171" s="330"/>
      <c r="F1171" s="330"/>
      <c r="G1171" s="331"/>
      <c r="H1171" s="340"/>
      <c r="I1171" s="341"/>
      <c r="J1171" s="341"/>
      <c r="K1171" s="60"/>
    </row>
    <row r="1172" spans="1:11" s="38" customFormat="1" x14ac:dyDescent="0.25">
      <c r="A1172" s="78"/>
      <c r="B1172" s="337"/>
      <c r="C1172" s="342"/>
      <c r="D1172" s="329"/>
      <c r="E1172" s="330"/>
      <c r="F1172" s="330"/>
      <c r="G1172" s="331"/>
      <c r="H1172" s="340"/>
      <c r="I1172" s="341"/>
      <c r="J1172" s="341"/>
      <c r="K1172" s="60"/>
    </row>
    <row r="1173" spans="1:11" s="38" customFormat="1" x14ac:dyDescent="0.25">
      <c r="A1173" s="78"/>
      <c r="B1173" s="337"/>
      <c r="C1173" s="342"/>
      <c r="D1173" s="329"/>
      <c r="E1173" s="330"/>
      <c r="F1173" s="330"/>
      <c r="G1173" s="331"/>
      <c r="H1173" s="340"/>
      <c r="I1173" s="341"/>
      <c r="J1173" s="341"/>
      <c r="K1173" s="60"/>
    </row>
    <row r="1174" spans="1:11" s="38" customFormat="1" x14ac:dyDescent="0.25">
      <c r="A1174" s="78"/>
      <c r="B1174" s="337"/>
      <c r="C1174" s="342"/>
      <c r="D1174" s="329"/>
      <c r="E1174" s="330"/>
      <c r="F1174" s="330"/>
      <c r="G1174" s="331"/>
      <c r="H1174" s="340"/>
      <c r="I1174" s="341"/>
      <c r="J1174" s="341"/>
      <c r="K1174" s="60"/>
    </row>
    <row r="1175" spans="1:11" s="38" customFormat="1" x14ac:dyDescent="0.25">
      <c r="A1175" s="78"/>
      <c r="B1175" s="337"/>
      <c r="C1175" s="342"/>
      <c r="D1175" s="329"/>
      <c r="E1175" s="330"/>
      <c r="F1175" s="330"/>
      <c r="G1175" s="331"/>
      <c r="H1175" s="340"/>
      <c r="I1175" s="341"/>
      <c r="J1175" s="341"/>
      <c r="K1175" s="60"/>
    </row>
    <row r="1176" spans="1:11" s="38" customFormat="1" x14ac:dyDescent="0.25">
      <c r="A1176" s="78"/>
      <c r="B1176" s="337"/>
      <c r="C1176" s="342"/>
      <c r="D1176" s="329"/>
      <c r="E1176" s="330"/>
      <c r="F1176" s="330"/>
      <c r="G1176" s="331"/>
      <c r="H1176" s="340"/>
      <c r="I1176" s="341"/>
      <c r="J1176" s="341"/>
      <c r="K1176" s="60"/>
    </row>
    <row r="1177" spans="1:11" s="38" customFormat="1" x14ac:dyDescent="0.25">
      <c r="A1177" s="78"/>
      <c r="B1177" s="337"/>
      <c r="C1177" s="342"/>
      <c r="D1177" s="329"/>
      <c r="E1177" s="330"/>
      <c r="F1177" s="330"/>
      <c r="G1177" s="331"/>
      <c r="H1177" s="340"/>
      <c r="I1177" s="341"/>
      <c r="J1177" s="341"/>
      <c r="K1177" s="60"/>
    </row>
    <row r="1178" spans="1:11" s="38" customFormat="1" x14ac:dyDescent="0.25">
      <c r="A1178" s="78"/>
      <c r="B1178" s="337"/>
      <c r="C1178" s="342"/>
      <c r="D1178" s="329"/>
      <c r="E1178" s="330"/>
      <c r="F1178" s="330"/>
      <c r="G1178" s="331"/>
      <c r="H1178" s="340"/>
      <c r="I1178" s="341"/>
      <c r="J1178" s="341"/>
      <c r="K1178" s="60"/>
    </row>
    <row r="1179" spans="1:11" s="38" customFormat="1" x14ac:dyDescent="0.25">
      <c r="A1179" s="78"/>
      <c r="B1179" s="337"/>
      <c r="C1179" s="342"/>
      <c r="D1179" s="329"/>
      <c r="E1179" s="330"/>
      <c r="F1179" s="330"/>
      <c r="G1179" s="331"/>
      <c r="H1179" s="340"/>
      <c r="I1179" s="341"/>
      <c r="J1179" s="341"/>
      <c r="K1179" s="60"/>
    </row>
    <row r="1180" spans="1:11" s="38" customFormat="1" x14ac:dyDescent="0.25">
      <c r="A1180" s="78"/>
      <c r="B1180" s="337"/>
      <c r="C1180" s="342"/>
      <c r="D1180" s="329"/>
      <c r="E1180" s="330"/>
      <c r="F1180" s="330"/>
      <c r="G1180" s="331"/>
      <c r="H1180" s="340"/>
      <c r="I1180" s="341"/>
      <c r="J1180" s="341"/>
      <c r="K1180" s="60"/>
    </row>
    <row r="1181" spans="1:11" s="38" customFormat="1" x14ac:dyDescent="0.25">
      <c r="A1181" s="78"/>
      <c r="B1181" s="337"/>
      <c r="C1181" s="342"/>
      <c r="D1181" s="329"/>
      <c r="E1181" s="330"/>
      <c r="F1181" s="330"/>
      <c r="G1181" s="331"/>
      <c r="H1181" s="340"/>
      <c r="I1181" s="341"/>
      <c r="J1181" s="341"/>
      <c r="K1181" s="60"/>
    </row>
    <row r="1182" spans="1:11" s="38" customFormat="1" x14ac:dyDescent="0.25">
      <c r="A1182" s="78"/>
      <c r="B1182" s="337"/>
      <c r="C1182" s="342"/>
      <c r="D1182" s="329"/>
      <c r="E1182" s="330"/>
      <c r="F1182" s="330"/>
      <c r="G1182" s="331"/>
      <c r="H1182" s="340"/>
      <c r="I1182" s="341"/>
      <c r="J1182" s="341"/>
      <c r="K1182" s="60"/>
    </row>
    <row r="1183" spans="1:11" s="38" customFormat="1" x14ac:dyDescent="0.25">
      <c r="A1183" s="78"/>
      <c r="B1183" s="337"/>
      <c r="C1183" s="342"/>
      <c r="D1183" s="329"/>
      <c r="E1183" s="330"/>
      <c r="F1183" s="330"/>
      <c r="G1183" s="331"/>
      <c r="H1183" s="340"/>
      <c r="I1183" s="341"/>
      <c r="J1183" s="341"/>
      <c r="K1183" s="60"/>
    </row>
    <row r="1184" spans="1:11" s="38" customFormat="1" x14ac:dyDescent="0.25">
      <c r="A1184" s="78"/>
      <c r="B1184" s="337"/>
      <c r="C1184" s="342"/>
      <c r="D1184" s="329"/>
      <c r="E1184" s="330"/>
      <c r="F1184" s="330"/>
      <c r="G1184" s="331"/>
      <c r="H1184" s="340"/>
      <c r="I1184" s="341"/>
      <c r="J1184" s="341"/>
      <c r="K1184" s="60"/>
    </row>
    <row r="1185" spans="1:11" s="38" customFormat="1" x14ac:dyDescent="0.25">
      <c r="A1185" s="78"/>
      <c r="B1185" s="337"/>
      <c r="C1185" s="342"/>
      <c r="D1185" s="329"/>
      <c r="E1185" s="330"/>
      <c r="F1185" s="330"/>
      <c r="G1185" s="331"/>
      <c r="H1185" s="340"/>
      <c r="I1185" s="341"/>
      <c r="J1185" s="341"/>
      <c r="K1185" s="60"/>
    </row>
    <row r="1186" spans="1:11" s="38" customFormat="1" x14ac:dyDescent="0.25">
      <c r="A1186" s="78"/>
      <c r="B1186" s="337"/>
      <c r="C1186" s="342"/>
      <c r="D1186" s="329"/>
      <c r="E1186" s="330"/>
      <c r="F1186" s="330"/>
      <c r="G1186" s="331"/>
      <c r="H1186" s="340"/>
      <c r="I1186" s="341"/>
      <c r="J1186" s="341"/>
      <c r="K1186" s="60"/>
    </row>
    <row r="1187" spans="1:11" s="38" customFormat="1" x14ac:dyDescent="0.25">
      <c r="A1187" s="78"/>
      <c r="B1187" s="337"/>
      <c r="C1187" s="342"/>
      <c r="D1187" s="329"/>
      <c r="E1187" s="330"/>
      <c r="F1187" s="330"/>
      <c r="G1187" s="331"/>
      <c r="H1187" s="340"/>
      <c r="I1187" s="341"/>
      <c r="J1187" s="341"/>
      <c r="K1187" s="60"/>
    </row>
    <row r="1188" spans="1:11" s="38" customFormat="1" x14ac:dyDescent="0.25">
      <c r="A1188" s="78"/>
      <c r="B1188" s="337"/>
      <c r="C1188" s="342"/>
      <c r="D1188" s="329"/>
      <c r="E1188" s="330"/>
      <c r="F1188" s="330"/>
      <c r="G1188" s="331"/>
      <c r="H1188" s="340"/>
      <c r="I1188" s="341"/>
      <c r="J1188" s="341"/>
      <c r="K1188" s="60"/>
    </row>
    <row r="1189" spans="1:11" s="38" customFormat="1" x14ac:dyDescent="0.25">
      <c r="A1189" s="78"/>
      <c r="B1189" s="337"/>
      <c r="C1189" s="342"/>
      <c r="D1189" s="329"/>
      <c r="E1189" s="330"/>
      <c r="F1189" s="330"/>
      <c r="G1189" s="331"/>
      <c r="H1189" s="340"/>
      <c r="I1189" s="341"/>
      <c r="J1189" s="341"/>
      <c r="K1189" s="60"/>
    </row>
    <row r="1190" spans="1:11" s="38" customFormat="1" x14ac:dyDescent="0.25">
      <c r="A1190" s="78"/>
      <c r="B1190" s="337"/>
      <c r="C1190" s="342"/>
      <c r="D1190" s="329"/>
      <c r="E1190" s="330"/>
      <c r="F1190" s="330"/>
      <c r="G1190" s="331"/>
      <c r="H1190" s="340"/>
      <c r="I1190" s="341"/>
      <c r="J1190" s="341"/>
      <c r="K1190" s="60"/>
    </row>
    <row r="1191" spans="1:11" s="38" customFormat="1" x14ac:dyDescent="0.25">
      <c r="A1191" s="78"/>
      <c r="B1191" s="337"/>
      <c r="C1191" s="342"/>
      <c r="D1191" s="329"/>
      <c r="E1191" s="330"/>
      <c r="F1191" s="330"/>
      <c r="G1191" s="331"/>
      <c r="H1191" s="340"/>
      <c r="I1191" s="341"/>
      <c r="J1191" s="341"/>
      <c r="K1191" s="60"/>
    </row>
    <row r="1192" spans="1:11" s="38" customFormat="1" x14ac:dyDescent="0.25">
      <c r="A1192" s="78"/>
      <c r="B1192" s="337"/>
      <c r="C1192" s="342"/>
      <c r="D1192" s="329"/>
      <c r="E1192" s="330"/>
      <c r="F1192" s="330"/>
      <c r="G1192" s="331"/>
      <c r="H1192" s="340"/>
      <c r="I1192" s="341"/>
      <c r="J1192" s="341"/>
      <c r="K1192" s="60"/>
    </row>
    <row r="1193" spans="1:11" s="38" customFormat="1" x14ac:dyDescent="0.25">
      <c r="A1193" s="78"/>
      <c r="B1193" s="337"/>
      <c r="C1193" s="342"/>
      <c r="D1193" s="329"/>
      <c r="E1193" s="330"/>
      <c r="F1193" s="330"/>
      <c r="G1193" s="331"/>
      <c r="H1193" s="340"/>
      <c r="I1193" s="341"/>
      <c r="J1193" s="341"/>
      <c r="K1193" s="60"/>
    </row>
    <row r="1194" spans="1:11" s="38" customFormat="1" x14ac:dyDescent="0.25">
      <c r="A1194" s="78"/>
      <c r="B1194" s="337"/>
      <c r="C1194" s="342"/>
      <c r="D1194" s="329"/>
      <c r="E1194" s="330"/>
      <c r="F1194" s="330"/>
      <c r="G1194" s="331"/>
      <c r="H1194" s="340"/>
      <c r="I1194" s="341"/>
      <c r="J1194" s="341"/>
      <c r="K1194" s="60"/>
    </row>
    <row r="1195" spans="1:11" s="38" customFormat="1" x14ac:dyDescent="0.25">
      <c r="A1195" s="78"/>
      <c r="B1195" s="337"/>
      <c r="C1195" s="342"/>
      <c r="D1195" s="329"/>
      <c r="E1195" s="330"/>
      <c r="F1195" s="330"/>
      <c r="G1195" s="331"/>
      <c r="H1195" s="340"/>
      <c r="I1195" s="341"/>
      <c r="J1195" s="341"/>
      <c r="K1195" s="60"/>
    </row>
    <row r="1196" spans="1:11" s="38" customFormat="1" x14ac:dyDescent="0.25">
      <c r="A1196" s="78"/>
      <c r="B1196" s="337"/>
      <c r="C1196" s="342"/>
      <c r="D1196" s="329"/>
      <c r="E1196" s="330"/>
      <c r="F1196" s="330"/>
      <c r="G1196" s="331"/>
      <c r="H1196" s="340"/>
      <c r="I1196" s="341"/>
      <c r="J1196" s="341"/>
      <c r="K1196" s="60"/>
    </row>
    <row r="1197" spans="1:11" s="38" customFormat="1" x14ac:dyDescent="0.25">
      <c r="A1197" s="78"/>
      <c r="B1197" s="337"/>
      <c r="C1197" s="342"/>
      <c r="D1197" s="329"/>
      <c r="E1197" s="330"/>
      <c r="F1197" s="330"/>
      <c r="G1197" s="331"/>
      <c r="H1197" s="340"/>
      <c r="I1197" s="341"/>
      <c r="J1197" s="341"/>
      <c r="K1197" s="60"/>
    </row>
    <row r="1198" spans="1:11" s="38" customFormat="1" x14ac:dyDescent="0.25">
      <c r="A1198" s="78"/>
      <c r="B1198" s="337"/>
      <c r="C1198" s="342"/>
      <c r="D1198" s="329"/>
      <c r="E1198" s="330"/>
      <c r="F1198" s="330"/>
      <c r="G1198" s="331"/>
      <c r="H1198" s="340"/>
      <c r="I1198" s="341"/>
      <c r="J1198" s="341"/>
      <c r="K1198" s="60"/>
    </row>
    <row r="1199" spans="1:11" s="38" customFormat="1" x14ac:dyDescent="0.25">
      <c r="A1199" s="78"/>
      <c r="B1199" s="337"/>
      <c r="C1199" s="342"/>
      <c r="D1199" s="329"/>
      <c r="E1199" s="330"/>
      <c r="F1199" s="330"/>
      <c r="G1199" s="331"/>
      <c r="H1199" s="340"/>
      <c r="I1199" s="341"/>
      <c r="J1199" s="341"/>
      <c r="K1199" s="60"/>
    </row>
    <row r="1200" spans="1:11" s="38" customFormat="1" x14ac:dyDescent="0.25">
      <c r="A1200" s="78"/>
      <c r="B1200" s="337"/>
      <c r="C1200" s="342"/>
      <c r="D1200" s="329"/>
      <c r="E1200" s="330"/>
      <c r="F1200" s="330"/>
      <c r="G1200" s="331"/>
      <c r="H1200" s="340"/>
      <c r="I1200" s="341"/>
      <c r="J1200" s="341"/>
      <c r="K1200" s="60"/>
    </row>
    <row r="1201" spans="1:11" s="38" customFormat="1" x14ac:dyDescent="0.25">
      <c r="A1201" s="78"/>
      <c r="B1201" s="337"/>
      <c r="C1201" s="342"/>
      <c r="D1201" s="329"/>
      <c r="E1201" s="330"/>
      <c r="F1201" s="330"/>
      <c r="G1201" s="331"/>
      <c r="H1201" s="340"/>
      <c r="I1201" s="341"/>
      <c r="J1201" s="341"/>
      <c r="K1201" s="60"/>
    </row>
    <row r="1202" spans="1:11" s="38" customFormat="1" x14ac:dyDescent="0.25">
      <c r="A1202" s="78"/>
      <c r="B1202" s="337"/>
      <c r="C1202" s="342"/>
      <c r="D1202" s="329"/>
      <c r="E1202" s="330"/>
      <c r="F1202" s="330"/>
      <c r="G1202" s="331"/>
      <c r="H1202" s="340"/>
      <c r="I1202" s="341"/>
      <c r="J1202" s="341"/>
      <c r="K1202" s="60"/>
    </row>
    <row r="1203" spans="1:11" s="38" customFormat="1" x14ac:dyDescent="0.25">
      <c r="A1203" s="78"/>
      <c r="B1203" s="337"/>
      <c r="C1203" s="342"/>
      <c r="D1203" s="329"/>
      <c r="E1203" s="330"/>
      <c r="F1203" s="330"/>
      <c r="G1203" s="331"/>
      <c r="H1203" s="340"/>
      <c r="I1203" s="341"/>
      <c r="J1203" s="341"/>
      <c r="K1203" s="60"/>
    </row>
    <row r="1204" spans="1:11" s="38" customFormat="1" x14ac:dyDescent="0.25">
      <c r="A1204" s="78"/>
      <c r="B1204" s="337"/>
      <c r="C1204" s="342"/>
      <c r="D1204" s="329"/>
      <c r="E1204" s="330"/>
      <c r="F1204" s="330"/>
      <c r="G1204" s="331"/>
      <c r="H1204" s="340"/>
      <c r="I1204" s="341"/>
      <c r="J1204" s="341"/>
      <c r="K1204" s="60"/>
    </row>
    <row r="1205" spans="1:11" s="38" customFormat="1" x14ac:dyDescent="0.25">
      <c r="A1205" s="78"/>
      <c r="B1205" s="337"/>
      <c r="C1205" s="342"/>
      <c r="D1205" s="329"/>
      <c r="E1205" s="330"/>
      <c r="F1205" s="330"/>
      <c r="G1205" s="331"/>
      <c r="H1205" s="340"/>
      <c r="I1205" s="341"/>
      <c r="J1205" s="341"/>
      <c r="K1205" s="60"/>
    </row>
    <row r="1206" spans="1:11" s="38" customFormat="1" x14ac:dyDescent="0.25">
      <c r="A1206" s="78"/>
      <c r="B1206" s="337"/>
      <c r="C1206" s="342"/>
      <c r="D1206" s="329"/>
      <c r="E1206" s="330"/>
      <c r="F1206" s="330"/>
      <c r="G1206" s="331"/>
      <c r="H1206" s="340"/>
      <c r="I1206" s="341"/>
      <c r="J1206" s="341"/>
      <c r="K1206" s="60"/>
    </row>
    <row r="1207" spans="1:11" s="38" customFormat="1" x14ac:dyDescent="0.25">
      <c r="A1207" s="78"/>
      <c r="B1207" s="337"/>
      <c r="C1207" s="342"/>
      <c r="D1207" s="329"/>
      <c r="E1207" s="330"/>
      <c r="F1207" s="330"/>
      <c r="G1207" s="331"/>
      <c r="H1207" s="340"/>
      <c r="I1207" s="341"/>
      <c r="J1207" s="341"/>
      <c r="K1207" s="60"/>
    </row>
    <row r="1208" spans="1:11" s="38" customFormat="1" x14ac:dyDescent="0.25">
      <c r="A1208" s="78"/>
      <c r="B1208" s="337"/>
      <c r="C1208" s="342"/>
      <c r="D1208" s="329"/>
      <c r="E1208" s="330"/>
      <c r="F1208" s="330"/>
      <c r="G1208" s="331"/>
      <c r="H1208" s="340"/>
      <c r="I1208" s="341"/>
      <c r="J1208" s="341"/>
      <c r="K1208" s="60"/>
    </row>
    <row r="1209" spans="1:11" s="38" customFormat="1" x14ac:dyDescent="0.25">
      <c r="A1209" s="78"/>
      <c r="B1209" s="337"/>
      <c r="C1209" s="342"/>
      <c r="D1209" s="329"/>
      <c r="E1209" s="330"/>
      <c r="F1209" s="330"/>
      <c r="G1209" s="331"/>
      <c r="H1209" s="340"/>
      <c r="I1209" s="341"/>
      <c r="J1209" s="341"/>
      <c r="K1209" s="60"/>
    </row>
    <row r="1210" spans="1:11" s="38" customFormat="1" x14ac:dyDescent="0.25">
      <c r="A1210" s="78"/>
      <c r="B1210" s="337"/>
      <c r="C1210" s="342"/>
      <c r="D1210" s="329"/>
      <c r="E1210" s="330"/>
      <c r="F1210" s="330"/>
      <c r="G1210" s="331"/>
      <c r="H1210" s="340"/>
      <c r="I1210" s="341"/>
      <c r="J1210" s="341"/>
      <c r="K1210" s="60"/>
    </row>
    <row r="1211" spans="1:11" s="38" customFormat="1" x14ac:dyDescent="0.25">
      <c r="A1211" s="78"/>
      <c r="B1211" s="337"/>
      <c r="C1211" s="342"/>
      <c r="D1211" s="329"/>
      <c r="E1211" s="330"/>
      <c r="F1211" s="330"/>
      <c r="G1211" s="331"/>
      <c r="H1211" s="340"/>
      <c r="I1211" s="341"/>
      <c r="J1211" s="341"/>
      <c r="K1211" s="60"/>
    </row>
    <row r="1212" spans="1:11" s="38" customFormat="1" x14ac:dyDescent="0.25">
      <c r="A1212" s="78"/>
      <c r="B1212" s="337"/>
      <c r="C1212" s="342"/>
      <c r="D1212" s="329"/>
      <c r="E1212" s="330"/>
      <c r="F1212" s="330"/>
      <c r="G1212" s="331"/>
      <c r="H1212" s="340"/>
      <c r="I1212" s="341"/>
      <c r="J1212" s="341"/>
      <c r="K1212" s="60"/>
    </row>
    <row r="1213" spans="1:11" s="38" customFormat="1" x14ac:dyDescent="0.25">
      <c r="A1213" s="78"/>
      <c r="B1213" s="337"/>
      <c r="C1213" s="342"/>
      <c r="D1213" s="329"/>
      <c r="E1213" s="330"/>
      <c r="F1213" s="330"/>
      <c r="G1213" s="331"/>
      <c r="H1213" s="340"/>
      <c r="I1213" s="341"/>
      <c r="J1213" s="341"/>
      <c r="K1213" s="60"/>
    </row>
    <row r="1214" spans="1:11" s="38" customFormat="1" x14ac:dyDescent="0.25">
      <c r="A1214" s="78"/>
      <c r="B1214" s="337"/>
      <c r="C1214" s="342"/>
      <c r="D1214" s="329"/>
      <c r="E1214" s="330"/>
      <c r="F1214" s="330"/>
      <c r="G1214" s="331"/>
      <c r="H1214" s="340"/>
      <c r="I1214" s="341"/>
      <c r="J1214" s="341"/>
      <c r="K1214" s="60"/>
    </row>
    <row r="1215" spans="1:11" s="38" customFormat="1" x14ac:dyDescent="0.25">
      <c r="A1215" s="78"/>
      <c r="B1215" s="337"/>
      <c r="C1215" s="342"/>
      <c r="D1215" s="329"/>
      <c r="E1215" s="330"/>
      <c r="F1215" s="330"/>
      <c r="G1215" s="331"/>
      <c r="H1215" s="340"/>
      <c r="I1215" s="341"/>
      <c r="J1215" s="341"/>
      <c r="K1215" s="60"/>
    </row>
    <row r="1216" spans="1:11" s="38" customFormat="1" x14ac:dyDescent="0.25">
      <c r="A1216" s="78"/>
      <c r="B1216" s="337"/>
      <c r="C1216" s="342"/>
      <c r="D1216" s="329"/>
      <c r="E1216" s="330"/>
      <c r="F1216" s="330"/>
      <c r="G1216" s="331"/>
      <c r="H1216" s="340"/>
      <c r="I1216" s="341"/>
      <c r="J1216" s="341"/>
      <c r="K1216" s="60"/>
    </row>
    <row r="1217" spans="1:11" s="38" customFormat="1" x14ac:dyDescent="0.25">
      <c r="A1217" s="78"/>
      <c r="B1217" s="337"/>
      <c r="C1217" s="342"/>
      <c r="D1217" s="329"/>
      <c r="E1217" s="330"/>
      <c r="F1217" s="330"/>
      <c r="G1217" s="331"/>
      <c r="H1217" s="340"/>
      <c r="I1217" s="341"/>
      <c r="J1217" s="341"/>
      <c r="K1217" s="60"/>
    </row>
    <row r="1218" spans="1:11" s="38" customFormat="1" x14ac:dyDescent="0.25">
      <c r="A1218" s="78"/>
      <c r="B1218" s="337"/>
      <c r="C1218" s="342"/>
      <c r="D1218" s="329"/>
      <c r="E1218" s="330"/>
      <c r="F1218" s="330"/>
      <c r="G1218" s="331"/>
      <c r="H1218" s="340"/>
      <c r="I1218" s="341"/>
      <c r="J1218" s="341"/>
      <c r="K1218" s="60"/>
    </row>
    <row r="1219" spans="1:11" s="38" customFormat="1" x14ac:dyDescent="0.25">
      <c r="A1219" s="78"/>
      <c r="B1219" s="337"/>
      <c r="C1219" s="342"/>
      <c r="D1219" s="329"/>
      <c r="E1219" s="330"/>
      <c r="F1219" s="330"/>
      <c r="G1219" s="331"/>
      <c r="H1219" s="340"/>
      <c r="I1219" s="341"/>
      <c r="J1219" s="341"/>
      <c r="K1219" s="60"/>
    </row>
    <row r="1220" spans="1:11" s="38" customFormat="1" x14ac:dyDescent="0.25">
      <c r="A1220" s="78"/>
      <c r="B1220" s="337"/>
      <c r="C1220" s="342"/>
      <c r="D1220" s="329"/>
      <c r="E1220" s="330"/>
      <c r="F1220" s="330"/>
      <c r="G1220" s="331"/>
      <c r="H1220" s="340"/>
      <c r="I1220" s="341"/>
      <c r="J1220" s="341"/>
      <c r="K1220" s="60"/>
    </row>
    <row r="1221" spans="1:11" s="38" customFormat="1" x14ac:dyDescent="0.25">
      <c r="A1221" s="78"/>
      <c r="B1221" s="337"/>
      <c r="C1221" s="342"/>
      <c r="D1221" s="329"/>
      <c r="E1221" s="330"/>
      <c r="F1221" s="330"/>
      <c r="G1221" s="331"/>
      <c r="H1221" s="340"/>
      <c r="I1221" s="341"/>
      <c r="J1221" s="341"/>
      <c r="K1221" s="60"/>
    </row>
    <row r="1222" spans="1:11" s="38" customFormat="1" x14ac:dyDescent="0.25">
      <c r="A1222" s="78"/>
      <c r="B1222" s="337"/>
      <c r="C1222" s="342"/>
      <c r="D1222" s="329"/>
      <c r="E1222" s="330"/>
      <c r="F1222" s="330"/>
      <c r="G1222" s="331"/>
      <c r="H1222" s="340"/>
      <c r="I1222" s="341"/>
      <c r="J1222" s="341"/>
      <c r="K1222" s="60"/>
    </row>
    <row r="1223" spans="1:11" s="38" customFormat="1" x14ac:dyDescent="0.25">
      <c r="A1223" s="78"/>
      <c r="B1223" s="337"/>
      <c r="C1223" s="342"/>
      <c r="D1223" s="329"/>
      <c r="E1223" s="330"/>
      <c r="F1223" s="330"/>
      <c r="G1223" s="331"/>
      <c r="H1223" s="340"/>
      <c r="I1223" s="341"/>
      <c r="J1223" s="341"/>
      <c r="K1223" s="60"/>
    </row>
    <row r="1224" spans="1:11" s="38" customFormat="1" x14ac:dyDescent="0.25">
      <c r="A1224" s="78"/>
      <c r="B1224" s="337"/>
      <c r="C1224" s="342"/>
      <c r="D1224" s="329"/>
      <c r="E1224" s="330"/>
      <c r="F1224" s="330"/>
      <c r="G1224" s="331"/>
      <c r="H1224" s="340"/>
      <c r="I1224" s="341"/>
      <c r="J1224" s="341"/>
      <c r="K1224" s="60"/>
    </row>
    <row r="1225" spans="1:11" s="38" customFormat="1" x14ac:dyDescent="0.25">
      <c r="A1225" s="78"/>
      <c r="B1225" s="337"/>
      <c r="C1225" s="342"/>
      <c r="D1225" s="329"/>
      <c r="E1225" s="330"/>
      <c r="F1225" s="330"/>
      <c r="G1225" s="331"/>
      <c r="H1225" s="340"/>
      <c r="I1225" s="341"/>
      <c r="J1225" s="341"/>
      <c r="K1225" s="60"/>
    </row>
    <row r="1226" spans="1:11" s="38" customFormat="1" x14ac:dyDescent="0.25">
      <c r="A1226" s="78"/>
      <c r="B1226" s="337"/>
      <c r="C1226" s="342"/>
      <c r="D1226" s="329"/>
      <c r="E1226" s="330"/>
      <c r="F1226" s="330"/>
      <c r="G1226" s="331"/>
      <c r="H1226" s="340"/>
      <c r="I1226" s="341"/>
      <c r="J1226" s="341"/>
      <c r="K1226" s="60"/>
    </row>
    <row r="1227" spans="1:11" s="38" customFormat="1" x14ac:dyDescent="0.25">
      <c r="A1227" s="78"/>
      <c r="B1227" s="337"/>
      <c r="C1227" s="342"/>
      <c r="D1227" s="329"/>
      <c r="E1227" s="330"/>
      <c r="F1227" s="330"/>
      <c r="G1227" s="331"/>
      <c r="H1227" s="340"/>
      <c r="I1227" s="341"/>
      <c r="J1227" s="341"/>
      <c r="K1227" s="60"/>
    </row>
    <row r="1228" spans="1:11" s="38" customFormat="1" x14ac:dyDescent="0.25">
      <c r="A1228" s="78"/>
      <c r="B1228" s="337"/>
      <c r="C1228" s="342"/>
      <c r="D1228" s="329"/>
      <c r="E1228" s="330"/>
      <c r="F1228" s="330"/>
      <c r="G1228" s="331"/>
      <c r="H1228" s="340"/>
      <c r="I1228" s="341"/>
      <c r="J1228" s="341"/>
      <c r="K1228" s="60"/>
    </row>
    <row r="1229" spans="1:11" s="38" customFormat="1" x14ac:dyDescent="0.25">
      <c r="A1229" s="78"/>
      <c r="B1229" s="337"/>
      <c r="C1229" s="342"/>
      <c r="D1229" s="329"/>
      <c r="E1229" s="330"/>
      <c r="F1229" s="330"/>
      <c r="G1229" s="331"/>
      <c r="H1229" s="340"/>
      <c r="I1229" s="341"/>
      <c r="J1229" s="341"/>
      <c r="K1229" s="60"/>
    </row>
    <row r="1230" spans="1:11" s="38" customFormat="1" x14ac:dyDescent="0.25">
      <c r="A1230" s="78"/>
      <c r="B1230" s="337"/>
      <c r="C1230" s="342"/>
      <c r="D1230" s="329"/>
      <c r="E1230" s="330"/>
      <c r="F1230" s="330"/>
      <c r="G1230" s="331"/>
      <c r="H1230" s="340"/>
      <c r="I1230" s="341"/>
      <c r="J1230" s="341"/>
      <c r="K1230" s="60"/>
    </row>
    <row r="1231" spans="1:11" s="38" customFormat="1" x14ac:dyDescent="0.25">
      <c r="A1231" s="78"/>
      <c r="B1231" s="337"/>
      <c r="C1231" s="342"/>
      <c r="D1231" s="329"/>
      <c r="E1231" s="330"/>
      <c r="F1231" s="330"/>
      <c r="G1231" s="331"/>
      <c r="H1231" s="340"/>
      <c r="I1231" s="341"/>
      <c r="J1231" s="341"/>
      <c r="K1231" s="60"/>
    </row>
    <row r="1232" spans="1:11" s="38" customFormat="1" x14ac:dyDescent="0.25">
      <c r="A1232" s="78"/>
      <c r="B1232" s="337"/>
      <c r="C1232" s="342"/>
      <c r="D1232" s="329"/>
      <c r="E1232" s="330"/>
      <c r="F1232" s="330"/>
      <c r="G1232" s="331"/>
      <c r="H1232" s="340"/>
      <c r="I1232" s="341"/>
      <c r="J1232" s="341"/>
      <c r="K1232" s="60"/>
    </row>
    <row r="1233" spans="1:11" s="38" customFormat="1" x14ac:dyDescent="0.25">
      <c r="A1233" s="78"/>
      <c r="B1233" s="337"/>
      <c r="C1233" s="342"/>
      <c r="D1233" s="329"/>
      <c r="E1233" s="330"/>
      <c r="F1233" s="330"/>
      <c r="G1233" s="331"/>
      <c r="H1233" s="340"/>
      <c r="I1233" s="341"/>
      <c r="J1233" s="341"/>
      <c r="K1233" s="60"/>
    </row>
    <row r="1234" spans="1:11" s="38" customFormat="1" x14ac:dyDescent="0.25">
      <c r="A1234" s="78"/>
      <c r="B1234" s="337"/>
      <c r="C1234" s="342"/>
      <c r="D1234" s="329"/>
      <c r="E1234" s="330"/>
      <c r="F1234" s="330"/>
      <c r="G1234" s="331"/>
      <c r="H1234" s="340"/>
      <c r="I1234" s="341"/>
      <c r="J1234" s="341"/>
      <c r="K1234" s="60"/>
    </row>
    <row r="1235" spans="1:11" s="38" customFormat="1" x14ac:dyDescent="0.25">
      <c r="A1235" s="78"/>
      <c r="B1235" s="337"/>
      <c r="C1235" s="342"/>
      <c r="D1235" s="329"/>
      <c r="E1235" s="330"/>
      <c r="F1235" s="330"/>
      <c r="G1235" s="331"/>
      <c r="H1235" s="340"/>
      <c r="I1235" s="341"/>
      <c r="J1235" s="341"/>
      <c r="K1235" s="60"/>
    </row>
    <row r="1236" spans="1:11" s="38" customFormat="1" x14ac:dyDescent="0.25">
      <c r="A1236" s="78"/>
      <c r="B1236" s="337"/>
      <c r="C1236" s="342"/>
      <c r="D1236" s="329"/>
      <c r="E1236" s="330"/>
      <c r="F1236" s="330"/>
      <c r="G1236" s="331"/>
      <c r="H1236" s="340"/>
      <c r="I1236" s="341"/>
      <c r="J1236" s="341"/>
      <c r="K1236" s="60"/>
    </row>
    <row r="1237" spans="1:11" s="38" customFormat="1" x14ac:dyDescent="0.25">
      <c r="A1237" s="78"/>
      <c r="B1237" s="337"/>
      <c r="C1237" s="342"/>
      <c r="D1237" s="329"/>
      <c r="E1237" s="330"/>
      <c r="F1237" s="330"/>
      <c r="G1237" s="331"/>
      <c r="H1237" s="340"/>
      <c r="I1237" s="341"/>
      <c r="J1237" s="341"/>
      <c r="K1237" s="60"/>
    </row>
    <row r="1238" spans="1:11" s="38" customFormat="1" x14ac:dyDescent="0.25">
      <c r="A1238" s="78"/>
      <c r="B1238" s="337"/>
      <c r="C1238" s="342"/>
      <c r="D1238" s="329"/>
      <c r="E1238" s="330"/>
      <c r="F1238" s="330"/>
      <c r="G1238" s="331"/>
      <c r="H1238" s="340"/>
      <c r="I1238" s="268"/>
      <c r="J1238" s="341"/>
      <c r="K1238" s="60"/>
    </row>
    <row r="1239" spans="1:11" s="38" customFormat="1" x14ac:dyDescent="0.25">
      <c r="A1239" s="78"/>
      <c r="B1239" s="337"/>
      <c r="C1239" s="342"/>
      <c r="D1239" s="329"/>
      <c r="E1239" s="330"/>
      <c r="F1239" s="330"/>
      <c r="G1239" s="331"/>
      <c r="H1239" s="340"/>
      <c r="I1239" s="341"/>
      <c r="J1239" s="341"/>
      <c r="K1239" s="60"/>
    </row>
    <row r="1240" spans="1:11" s="38" customFormat="1" x14ac:dyDescent="0.25">
      <c r="A1240" s="78"/>
      <c r="B1240" s="337"/>
      <c r="C1240" s="342"/>
      <c r="D1240" s="329"/>
      <c r="E1240" s="330"/>
      <c r="F1240" s="330"/>
      <c r="G1240" s="331"/>
      <c r="H1240" s="340"/>
      <c r="I1240" s="341"/>
      <c r="J1240" s="341"/>
      <c r="K1240" s="60"/>
    </row>
    <row r="1241" spans="1:11" s="38" customFormat="1" x14ac:dyDescent="0.25">
      <c r="A1241" s="78"/>
      <c r="B1241" s="337"/>
      <c r="C1241" s="342"/>
      <c r="D1241" s="329"/>
      <c r="E1241" s="330"/>
      <c r="F1241" s="330"/>
      <c r="G1241" s="331"/>
      <c r="H1241" s="340"/>
      <c r="I1241" s="341"/>
      <c r="J1241" s="341"/>
      <c r="K1241" s="60"/>
    </row>
    <row r="1242" spans="1:11" s="38" customFormat="1" x14ac:dyDescent="0.25">
      <c r="A1242" s="78"/>
      <c r="B1242" s="337"/>
      <c r="C1242" s="342"/>
      <c r="D1242" s="329"/>
      <c r="E1242" s="330"/>
      <c r="F1242" s="330"/>
      <c r="G1242" s="331"/>
      <c r="H1242" s="340"/>
      <c r="I1242" s="341"/>
      <c r="J1242" s="341"/>
      <c r="K1242" s="60"/>
    </row>
    <row r="1243" spans="1:11" s="38" customFormat="1" x14ac:dyDescent="0.25">
      <c r="A1243" s="78"/>
      <c r="B1243" s="337"/>
      <c r="C1243" s="342"/>
      <c r="D1243" s="329"/>
      <c r="E1243" s="330"/>
      <c r="F1243" s="330"/>
      <c r="G1243" s="331"/>
      <c r="H1243" s="340"/>
      <c r="I1243" s="341"/>
      <c r="J1243" s="341"/>
      <c r="K1243" s="60"/>
    </row>
    <row r="1244" spans="1:11" s="38" customFormat="1" x14ac:dyDescent="0.25">
      <c r="A1244" s="78"/>
      <c r="B1244" s="337"/>
      <c r="C1244" s="342"/>
      <c r="D1244" s="329"/>
      <c r="E1244" s="330"/>
      <c r="F1244" s="330"/>
      <c r="G1244" s="331"/>
      <c r="H1244" s="340"/>
      <c r="I1244" s="341"/>
      <c r="J1244" s="341"/>
      <c r="K1244" s="60"/>
    </row>
    <row r="1245" spans="1:11" s="38" customFormat="1" x14ac:dyDescent="0.25">
      <c r="A1245" s="78"/>
      <c r="B1245" s="337"/>
      <c r="C1245" s="342"/>
      <c r="D1245" s="329"/>
      <c r="E1245" s="330"/>
      <c r="F1245" s="330"/>
      <c r="G1245" s="331"/>
      <c r="H1245" s="340"/>
      <c r="I1245" s="341"/>
      <c r="J1245" s="341"/>
      <c r="K1245" s="60"/>
    </row>
    <row r="1246" spans="1:11" s="38" customFormat="1" x14ac:dyDescent="0.25">
      <c r="A1246" s="78"/>
      <c r="B1246" s="337"/>
      <c r="C1246" s="342"/>
      <c r="D1246" s="329"/>
      <c r="E1246" s="330"/>
      <c r="F1246" s="330"/>
      <c r="G1246" s="331"/>
      <c r="H1246" s="340"/>
      <c r="I1246" s="341"/>
      <c r="J1246" s="341"/>
      <c r="K1246" s="60"/>
    </row>
    <row r="1247" spans="1:11" s="38" customFormat="1" x14ac:dyDescent="0.25">
      <c r="A1247" s="78"/>
      <c r="B1247" s="337"/>
      <c r="C1247" s="342"/>
      <c r="D1247" s="329"/>
      <c r="E1247" s="330"/>
      <c r="F1247" s="330"/>
      <c r="G1247" s="331"/>
      <c r="H1247" s="340"/>
      <c r="I1247" s="341"/>
      <c r="J1247" s="341"/>
      <c r="K1247" s="60"/>
    </row>
    <row r="1248" spans="1:11" s="38" customFormat="1" x14ac:dyDescent="0.25">
      <c r="A1248" s="78"/>
      <c r="B1248" s="337"/>
      <c r="C1248" s="342"/>
      <c r="D1248" s="329"/>
      <c r="E1248" s="330"/>
      <c r="F1248" s="330"/>
      <c r="G1248" s="331"/>
      <c r="H1248" s="340"/>
      <c r="I1248" s="341"/>
      <c r="J1248" s="341"/>
      <c r="K1248" s="60"/>
    </row>
    <row r="1249" spans="1:11" s="38" customFormat="1" x14ac:dyDescent="0.25">
      <c r="A1249" s="78"/>
      <c r="B1249" s="337"/>
      <c r="C1249" s="342"/>
      <c r="D1249" s="329"/>
      <c r="E1249" s="330"/>
      <c r="F1249" s="330"/>
      <c r="G1249" s="331"/>
      <c r="H1249" s="340"/>
      <c r="I1249" s="341"/>
      <c r="J1249" s="341"/>
      <c r="K1249" s="60"/>
    </row>
    <row r="1250" spans="1:11" s="38" customFormat="1" x14ac:dyDescent="0.25">
      <c r="A1250" s="78"/>
      <c r="B1250" s="337"/>
      <c r="C1250" s="342"/>
      <c r="D1250" s="329"/>
      <c r="E1250" s="330"/>
      <c r="F1250" s="330"/>
      <c r="G1250" s="331"/>
      <c r="H1250" s="340"/>
      <c r="I1250" s="341"/>
      <c r="J1250" s="341"/>
      <c r="K1250" s="60"/>
    </row>
    <row r="1251" spans="1:11" s="38" customFormat="1" x14ac:dyDescent="0.25">
      <c r="A1251" s="78"/>
      <c r="B1251" s="337"/>
      <c r="C1251" s="342"/>
      <c r="D1251" s="329"/>
      <c r="E1251" s="330"/>
      <c r="F1251" s="330"/>
      <c r="G1251" s="331"/>
      <c r="H1251" s="340"/>
      <c r="I1251" s="341"/>
      <c r="J1251" s="341"/>
      <c r="K1251" s="60"/>
    </row>
    <row r="1252" spans="1:11" s="38" customFormat="1" x14ac:dyDescent="0.25">
      <c r="A1252" s="78"/>
      <c r="B1252" s="337"/>
      <c r="C1252" s="342"/>
      <c r="D1252" s="329"/>
      <c r="E1252" s="330"/>
      <c r="F1252" s="330"/>
      <c r="G1252" s="331"/>
      <c r="H1252" s="340"/>
      <c r="I1252" s="341"/>
      <c r="J1252" s="341"/>
      <c r="K1252" s="60"/>
    </row>
    <row r="1253" spans="1:11" s="38" customFormat="1" x14ac:dyDescent="0.25">
      <c r="A1253" s="78"/>
      <c r="B1253" s="337"/>
      <c r="C1253" s="342"/>
      <c r="D1253" s="329"/>
      <c r="E1253" s="330"/>
      <c r="F1253" s="330"/>
      <c r="G1253" s="331"/>
      <c r="H1253" s="340"/>
      <c r="I1253" s="341"/>
      <c r="J1253" s="341"/>
      <c r="K1253" s="60"/>
    </row>
    <row r="1254" spans="1:11" s="38" customFormat="1" x14ac:dyDescent="0.25">
      <c r="A1254" s="78"/>
      <c r="B1254" s="337"/>
      <c r="C1254" s="342"/>
      <c r="D1254" s="329"/>
      <c r="E1254" s="330"/>
      <c r="F1254" s="330"/>
      <c r="G1254" s="331"/>
      <c r="H1254" s="340"/>
      <c r="I1254" s="341"/>
      <c r="J1254" s="341"/>
      <c r="K1254" s="60"/>
    </row>
    <row r="1255" spans="1:11" s="38" customFormat="1" x14ac:dyDescent="0.25">
      <c r="A1255" s="78"/>
      <c r="B1255" s="337"/>
      <c r="C1255" s="342"/>
      <c r="D1255" s="329"/>
      <c r="E1255" s="330"/>
      <c r="F1255" s="330"/>
      <c r="G1255" s="331"/>
      <c r="H1255" s="340"/>
      <c r="I1255" s="341"/>
      <c r="J1255" s="341"/>
      <c r="K1255" s="60"/>
    </row>
    <row r="1256" spans="1:11" s="38" customFormat="1" x14ac:dyDescent="0.25">
      <c r="A1256" s="78"/>
      <c r="B1256" s="337"/>
      <c r="C1256" s="342"/>
      <c r="D1256" s="329"/>
      <c r="E1256" s="330"/>
      <c r="F1256" s="330"/>
      <c r="G1256" s="331"/>
      <c r="H1256" s="340"/>
      <c r="I1256" s="341"/>
      <c r="J1256" s="341"/>
      <c r="K1256" s="60"/>
    </row>
    <row r="1257" spans="1:11" s="38" customFormat="1" x14ac:dyDescent="0.25">
      <c r="A1257" s="78"/>
      <c r="B1257" s="337"/>
      <c r="C1257" s="342"/>
      <c r="D1257" s="329"/>
      <c r="E1257" s="330"/>
      <c r="F1257" s="330"/>
      <c r="G1257" s="331"/>
      <c r="H1257" s="340"/>
      <c r="I1257" s="341"/>
      <c r="J1257" s="341"/>
      <c r="K1257" s="60"/>
    </row>
    <row r="1258" spans="1:11" s="38" customFormat="1" x14ac:dyDescent="0.25">
      <c r="A1258" s="78"/>
      <c r="B1258" s="337"/>
      <c r="C1258" s="342"/>
      <c r="D1258" s="329"/>
      <c r="E1258" s="330"/>
      <c r="F1258" s="330"/>
      <c r="G1258" s="331"/>
      <c r="H1258" s="340"/>
      <c r="I1258" s="341"/>
      <c r="J1258" s="341"/>
      <c r="K1258" s="60"/>
    </row>
    <row r="1259" spans="1:11" s="38" customFormat="1" x14ac:dyDescent="0.25">
      <c r="A1259" s="78"/>
      <c r="B1259" s="337"/>
      <c r="C1259" s="342"/>
      <c r="D1259" s="329"/>
      <c r="E1259" s="330"/>
      <c r="F1259" s="330"/>
      <c r="G1259" s="331"/>
      <c r="H1259" s="340"/>
      <c r="I1259" s="341"/>
      <c r="J1259" s="341"/>
      <c r="K1259" s="60"/>
    </row>
    <row r="1260" spans="1:11" s="38" customFormat="1" x14ac:dyDescent="0.25">
      <c r="A1260" s="78"/>
      <c r="B1260" s="337"/>
      <c r="C1260" s="342"/>
      <c r="D1260" s="329"/>
      <c r="E1260" s="330"/>
      <c r="F1260" s="330"/>
      <c r="G1260" s="331"/>
      <c r="H1260" s="340"/>
      <c r="I1260" s="341"/>
      <c r="J1260" s="341"/>
      <c r="K1260" s="60"/>
    </row>
    <row r="1261" spans="1:11" s="38" customFormat="1" x14ac:dyDescent="0.25">
      <c r="A1261" s="78"/>
      <c r="B1261" s="337"/>
      <c r="C1261" s="342"/>
      <c r="D1261" s="329"/>
      <c r="E1261" s="330"/>
      <c r="F1261" s="330"/>
      <c r="G1261" s="331"/>
      <c r="H1261" s="340"/>
      <c r="I1261" s="341"/>
      <c r="J1261" s="341"/>
      <c r="K1261" s="60"/>
    </row>
    <row r="1262" spans="1:11" s="38" customFormat="1" x14ac:dyDescent="0.25">
      <c r="A1262" s="78"/>
      <c r="B1262" s="337"/>
      <c r="C1262" s="342"/>
      <c r="D1262" s="329"/>
      <c r="E1262" s="330"/>
      <c r="F1262" s="330"/>
      <c r="G1262" s="331"/>
      <c r="H1262" s="340"/>
      <c r="I1262" s="341"/>
      <c r="J1262" s="341"/>
      <c r="K1262" s="60"/>
    </row>
    <row r="1263" spans="1:11" s="38" customFormat="1" x14ac:dyDescent="0.25">
      <c r="A1263" s="78"/>
      <c r="B1263" s="337"/>
      <c r="C1263" s="342"/>
      <c r="D1263" s="329"/>
      <c r="E1263" s="330"/>
      <c r="F1263" s="330"/>
      <c r="G1263" s="331"/>
      <c r="H1263" s="340"/>
      <c r="I1263" s="341"/>
      <c r="J1263" s="341"/>
      <c r="K1263" s="60"/>
    </row>
    <row r="1264" spans="1:11" s="38" customFormat="1" x14ac:dyDescent="0.25">
      <c r="A1264" s="78"/>
      <c r="B1264" s="337"/>
      <c r="C1264" s="342"/>
      <c r="D1264" s="329"/>
      <c r="E1264" s="330"/>
      <c r="F1264" s="330"/>
      <c r="G1264" s="331"/>
      <c r="H1264" s="340"/>
      <c r="I1264" s="341"/>
      <c r="J1264" s="341"/>
      <c r="K1264" s="60"/>
    </row>
    <row r="1265" spans="1:11" s="38" customFormat="1" x14ac:dyDescent="0.25">
      <c r="A1265" s="78"/>
      <c r="B1265" s="337"/>
      <c r="C1265" s="342"/>
      <c r="D1265" s="329"/>
      <c r="E1265" s="330"/>
      <c r="F1265" s="330"/>
      <c r="G1265" s="331"/>
      <c r="H1265" s="340"/>
      <c r="I1265" s="341"/>
      <c r="J1265" s="341"/>
      <c r="K1265" s="60"/>
    </row>
    <row r="1266" spans="1:11" s="38" customFormat="1" x14ac:dyDescent="0.25">
      <c r="A1266" s="78"/>
      <c r="B1266" s="337"/>
      <c r="C1266" s="342"/>
      <c r="D1266" s="329"/>
      <c r="E1266" s="330"/>
      <c r="F1266" s="330"/>
      <c r="G1266" s="331"/>
      <c r="H1266" s="340"/>
      <c r="I1266" s="341"/>
      <c r="J1266" s="341"/>
      <c r="K1266" s="60"/>
    </row>
    <row r="1267" spans="1:11" s="38" customFormat="1" x14ac:dyDescent="0.25">
      <c r="A1267" s="78"/>
      <c r="B1267" s="337"/>
      <c r="C1267" s="342"/>
      <c r="D1267" s="329"/>
      <c r="E1267" s="330"/>
      <c r="F1267" s="330"/>
      <c r="G1267" s="331"/>
      <c r="H1267" s="340"/>
      <c r="I1267" s="341"/>
      <c r="J1267" s="341"/>
      <c r="K1267" s="60"/>
    </row>
    <row r="1268" spans="1:11" s="38" customFormat="1" x14ac:dyDescent="0.25">
      <c r="A1268" s="78"/>
      <c r="B1268" s="337"/>
      <c r="C1268" s="342"/>
      <c r="D1268" s="329"/>
      <c r="E1268" s="330"/>
      <c r="F1268" s="330"/>
      <c r="G1268" s="331"/>
      <c r="H1268" s="340"/>
      <c r="I1268" s="341"/>
      <c r="J1268" s="341"/>
      <c r="K1268" s="60"/>
    </row>
    <row r="1269" spans="1:11" s="38" customFormat="1" x14ac:dyDescent="0.25">
      <c r="A1269" s="78"/>
      <c r="B1269" s="337"/>
      <c r="C1269" s="342"/>
      <c r="D1269" s="329"/>
      <c r="E1269" s="330"/>
      <c r="F1269" s="330"/>
      <c r="G1269" s="331"/>
      <c r="H1269" s="340"/>
      <c r="I1269" s="341"/>
      <c r="J1269" s="341"/>
      <c r="K1269" s="60"/>
    </row>
    <row r="1270" spans="1:11" s="38" customFormat="1" x14ac:dyDescent="0.25">
      <c r="A1270" s="78"/>
      <c r="B1270" s="337"/>
      <c r="C1270" s="342"/>
      <c r="D1270" s="329"/>
      <c r="E1270" s="330"/>
      <c r="F1270" s="330"/>
      <c r="G1270" s="331"/>
      <c r="H1270" s="340"/>
      <c r="I1270" s="341"/>
      <c r="J1270" s="341"/>
      <c r="K1270" s="60"/>
    </row>
    <row r="1271" spans="1:11" s="38" customFormat="1" x14ac:dyDescent="0.25">
      <c r="A1271" s="78"/>
      <c r="B1271" s="337"/>
      <c r="C1271" s="342"/>
      <c r="D1271" s="329"/>
      <c r="E1271" s="330"/>
      <c r="F1271" s="330"/>
      <c r="G1271" s="331"/>
      <c r="H1271" s="340"/>
      <c r="I1271" s="341"/>
      <c r="J1271" s="341"/>
      <c r="K1271" s="60"/>
    </row>
    <row r="1272" spans="1:11" s="38" customFormat="1" x14ac:dyDescent="0.25">
      <c r="A1272" s="78"/>
      <c r="B1272" s="337"/>
      <c r="C1272" s="342"/>
      <c r="D1272" s="329"/>
      <c r="E1272" s="330"/>
      <c r="F1272" s="330"/>
      <c r="G1272" s="331"/>
      <c r="H1272" s="340"/>
      <c r="I1272" s="341"/>
      <c r="J1272" s="341"/>
      <c r="K1272" s="60"/>
    </row>
    <row r="1273" spans="1:11" s="38" customFormat="1" x14ac:dyDescent="0.25">
      <c r="A1273" s="78"/>
      <c r="B1273" s="337"/>
      <c r="C1273" s="342"/>
      <c r="D1273" s="329"/>
      <c r="E1273" s="330"/>
      <c r="F1273" s="330"/>
      <c r="G1273" s="331"/>
      <c r="H1273" s="340"/>
      <c r="I1273" s="341"/>
      <c r="J1273" s="341"/>
      <c r="K1273" s="60"/>
    </row>
    <row r="1274" spans="1:11" s="38" customFormat="1" x14ac:dyDescent="0.25">
      <c r="A1274" s="78"/>
      <c r="B1274" s="337"/>
      <c r="C1274" s="342"/>
      <c r="D1274" s="329"/>
      <c r="E1274" s="330"/>
      <c r="F1274" s="330"/>
      <c r="G1274" s="331"/>
      <c r="H1274" s="340"/>
      <c r="I1274" s="341"/>
      <c r="J1274" s="341"/>
      <c r="K1274" s="60"/>
    </row>
    <row r="1275" spans="1:11" s="38" customFormat="1" x14ac:dyDescent="0.25">
      <c r="A1275" s="78"/>
      <c r="B1275" s="337"/>
      <c r="C1275" s="342"/>
      <c r="D1275" s="329"/>
      <c r="E1275" s="330"/>
      <c r="F1275" s="330"/>
      <c r="G1275" s="331"/>
      <c r="H1275" s="340"/>
      <c r="I1275" s="341"/>
      <c r="J1275" s="341"/>
      <c r="K1275" s="60"/>
    </row>
    <row r="1276" spans="1:11" s="38" customFormat="1" x14ac:dyDescent="0.25">
      <c r="A1276" s="78"/>
      <c r="B1276" s="337"/>
      <c r="C1276" s="342"/>
      <c r="D1276" s="329"/>
      <c r="E1276" s="330"/>
      <c r="F1276" s="330"/>
      <c r="G1276" s="331"/>
      <c r="H1276" s="340"/>
      <c r="I1276" s="341"/>
      <c r="J1276" s="341"/>
      <c r="K1276" s="60"/>
    </row>
    <row r="1277" spans="1:11" s="38" customFormat="1" x14ac:dyDescent="0.25">
      <c r="A1277" s="78"/>
      <c r="B1277" s="337"/>
      <c r="C1277" s="342"/>
      <c r="D1277" s="329"/>
      <c r="E1277" s="330"/>
      <c r="F1277" s="330"/>
      <c r="G1277" s="331"/>
      <c r="H1277" s="340"/>
      <c r="I1277" s="341"/>
      <c r="J1277" s="341"/>
      <c r="K1277" s="60"/>
    </row>
    <row r="1278" spans="1:11" s="38" customFormat="1" x14ac:dyDescent="0.25">
      <c r="A1278" s="78"/>
      <c r="B1278" s="337"/>
      <c r="C1278" s="342"/>
      <c r="D1278" s="329"/>
      <c r="E1278" s="330"/>
      <c r="F1278" s="330"/>
      <c r="G1278" s="331"/>
      <c r="H1278" s="340"/>
      <c r="I1278" s="341"/>
      <c r="J1278" s="341"/>
      <c r="K1278" s="60"/>
    </row>
    <row r="1279" spans="1:11" s="38" customFormat="1" x14ac:dyDescent="0.25">
      <c r="A1279" s="78"/>
      <c r="B1279" s="337"/>
      <c r="C1279" s="342"/>
      <c r="D1279" s="329"/>
      <c r="E1279" s="330"/>
      <c r="F1279" s="330"/>
      <c r="G1279" s="331"/>
      <c r="H1279" s="340"/>
      <c r="I1279" s="341"/>
      <c r="J1279" s="341"/>
      <c r="K1279" s="60"/>
    </row>
    <row r="1280" spans="1:11" s="38" customFormat="1" x14ac:dyDescent="0.25">
      <c r="A1280" s="78"/>
      <c r="B1280" s="337"/>
      <c r="C1280" s="342"/>
      <c r="D1280" s="329"/>
      <c r="E1280" s="330"/>
      <c r="F1280" s="330"/>
      <c r="G1280" s="331"/>
      <c r="H1280" s="340"/>
      <c r="I1280" s="341"/>
      <c r="J1280" s="341"/>
      <c r="K1280" s="60"/>
    </row>
    <row r="1281" spans="1:11" s="38" customFormat="1" x14ac:dyDescent="0.25">
      <c r="A1281" s="78"/>
      <c r="B1281" s="337"/>
      <c r="C1281" s="342"/>
      <c r="D1281" s="329"/>
      <c r="E1281" s="330"/>
      <c r="F1281" s="330"/>
      <c r="G1281" s="331"/>
      <c r="H1281" s="340"/>
      <c r="I1281" s="341"/>
      <c r="J1281" s="341"/>
      <c r="K1281" s="60"/>
    </row>
    <row r="1282" spans="1:11" s="38" customFormat="1" x14ac:dyDescent="0.25">
      <c r="A1282" s="78"/>
      <c r="B1282" s="337"/>
      <c r="C1282" s="342"/>
      <c r="D1282" s="329"/>
      <c r="E1282" s="330"/>
      <c r="F1282" s="330"/>
      <c r="G1282" s="331"/>
      <c r="H1282" s="340"/>
      <c r="I1282" s="341"/>
      <c r="J1282" s="341"/>
      <c r="K1282" s="60"/>
    </row>
    <row r="1283" spans="1:11" s="38" customFormat="1" x14ac:dyDescent="0.25">
      <c r="A1283" s="78"/>
      <c r="B1283" s="337"/>
      <c r="C1283" s="342"/>
      <c r="D1283" s="329"/>
      <c r="E1283" s="330"/>
      <c r="F1283" s="330"/>
      <c r="G1283" s="331"/>
      <c r="H1283" s="340"/>
      <c r="I1283" s="341"/>
      <c r="J1283" s="341"/>
      <c r="K1283" s="60"/>
    </row>
    <row r="1284" spans="1:11" s="38" customFormat="1" x14ac:dyDescent="0.25">
      <c r="A1284" s="78"/>
      <c r="B1284" s="337"/>
      <c r="C1284" s="342"/>
      <c r="D1284" s="329"/>
      <c r="E1284" s="330"/>
      <c r="F1284" s="330"/>
      <c r="G1284" s="331"/>
      <c r="H1284" s="340"/>
      <c r="I1284" s="341"/>
      <c r="J1284" s="341"/>
      <c r="K1284" s="60"/>
    </row>
    <row r="1285" spans="1:11" s="38" customFormat="1" x14ac:dyDescent="0.25">
      <c r="A1285" s="78"/>
      <c r="B1285" s="337"/>
      <c r="C1285" s="342"/>
      <c r="D1285" s="329"/>
      <c r="E1285" s="330"/>
      <c r="F1285" s="330"/>
      <c r="G1285" s="331"/>
      <c r="H1285" s="340"/>
      <c r="I1285" s="341"/>
      <c r="J1285" s="341"/>
      <c r="K1285" s="60"/>
    </row>
    <row r="1286" spans="1:11" s="38" customFormat="1" x14ac:dyDescent="0.25">
      <c r="A1286" s="78"/>
      <c r="B1286" s="337"/>
      <c r="C1286" s="342"/>
      <c r="D1286" s="329"/>
      <c r="E1286" s="330"/>
      <c r="F1286" s="330"/>
      <c r="G1286" s="331"/>
      <c r="H1286" s="340"/>
      <c r="I1286" s="341"/>
      <c r="J1286" s="341"/>
      <c r="K1286" s="60"/>
    </row>
    <row r="1287" spans="1:11" s="38" customFormat="1" x14ac:dyDescent="0.25">
      <c r="A1287" s="78"/>
      <c r="B1287" s="337"/>
      <c r="C1287" s="342"/>
      <c r="D1287" s="329"/>
      <c r="E1287" s="330"/>
      <c r="F1287" s="330"/>
      <c r="G1287" s="331"/>
      <c r="H1287" s="340"/>
      <c r="I1287" s="341"/>
      <c r="J1287" s="341"/>
      <c r="K1287" s="60"/>
    </row>
    <row r="1288" spans="1:11" s="38" customFormat="1" x14ac:dyDescent="0.25">
      <c r="A1288" s="78"/>
      <c r="B1288" s="337"/>
      <c r="C1288" s="342"/>
      <c r="D1288" s="329"/>
      <c r="E1288" s="330"/>
      <c r="F1288" s="330"/>
      <c r="G1288" s="331"/>
      <c r="H1288" s="340"/>
      <c r="I1288" s="341"/>
      <c r="J1288" s="341"/>
      <c r="K1288" s="60"/>
    </row>
    <row r="1289" spans="1:11" s="38" customFormat="1" x14ac:dyDescent="0.25">
      <c r="A1289" s="78"/>
      <c r="B1289" s="337"/>
      <c r="C1289" s="342"/>
      <c r="D1289" s="329"/>
      <c r="E1289" s="330"/>
      <c r="F1289" s="330"/>
      <c r="G1289" s="331"/>
      <c r="H1289" s="340"/>
      <c r="I1289" s="341"/>
      <c r="J1289" s="341"/>
      <c r="K1289" s="60"/>
    </row>
    <row r="1290" spans="1:11" s="38" customFormat="1" x14ac:dyDescent="0.25">
      <c r="A1290" s="78"/>
      <c r="B1290" s="337"/>
      <c r="C1290" s="342"/>
      <c r="D1290" s="329"/>
      <c r="E1290" s="330"/>
      <c r="F1290" s="330"/>
      <c r="G1290" s="331"/>
      <c r="H1290" s="340"/>
      <c r="I1290" s="341"/>
      <c r="J1290" s="341"/>
      <c r="K1290" s="60"/>
    </row>
    <row r="1291" spans="1:11" s="38" customFormat="1" x14ac:dyDescent="0.25">
      <c r="A1291" s="78"/>
      <c r="B1291" s="337"/>
      <c r="C1291" s="342"/>
      <c r="D1291" s="329"/>
      <c r="E1291" s="330"/>
      <c r="F1291" s="330"/>
      <c r="G1291" s="331"/>
      <c r="H1291" s="340"/>
      <c r="I1291" s="341"/>
      <c r="J1291" s="341"/>
      <c r="K1291" s="60"/>
    </row>
    <row r="1292" spans="1:11" s="38" customFormat="1" x14ac:dyDescent="0.25">
      <c r="A1292" s="78"/>
      <c r="B1292" s="337"/>
      <c r="C1292" s="342"/>
      <c r="D1292" s="329"/>
      <c r="E1292" s="330"/>
      <c r="F1292" s="330"/>
      <c r="G1292" s="331"/>
      <c r="H1292" s="340"/>
      <c r="I1292" s="341"/>
      <c r="J1292" s="341"/>
      <c r="K1292" s="60"/>
    </row>
    <row r="1293" spans="1:11" s="38" customFormat="1" x14ac:dyDescent="0.25">
      <c r="A1293" s="78"/>
      <c r="B1293" s="337"/>
      <c r="C1293" s="342"/>
      <c r="D1293" s="329"/>
      <c r="E1293" s="330"/>
      <c r="F1293" s="330"/>
      <c r="G1293" s="331"/>
      <c r="H1293" s="340"/>
      <c r="I1293" s="341"/>
      <c r="J1293" s="341"/>
      <c r="K1293" s="60"/>
    </row>
    <row r="1294" spans="1:11" s="38" customFormat="1" x14ac:dyDescent="0.25">
      <c r="A1294" s="78"/>
      <c r="B1294" s="337"/>
      <c r="C1294" s="342"/>
      <c r="D1294" s="329"/>
      <c r="E1294" s="330"/>
      <c r="F1294" s="330"/>
      <c r="G1294" s="331"/>
      <c r="H1294" s="340"/>
      <c r="I1294" s="341"/>
      <c r="J1294" s="341"/>
      <c r="K1294" s="60"/>
    </row>
    <row r="1295" spans="1:11" s="38" customFormat="1" x14ac:dyDescent="0.25">
      <c r="A1295" s="78"/>
      <c r="B1295" s="337"/>
      <c r="C1295" s="342"/>
      <c r="D1295" s="329"/>
      <c r="E1295" s="330"/>
      <c r="F1295" s="330"/>
      <c r="G1295" s="331"/>
      <c r="H1295" s="340"/>
      <c r="I1295" s="341"/>
      <c r="J1295" s="341"/>
      <c r="K1295" s="60"/>
    </row>
    <row r="1296" spans="1:11" s="38" customFormat="1" x14ac:dyDescent="0.25">
      <c r="A1296" s="78"/>
      <c r="B1296" s="337"/>
      <c r="C1296" s="342"/>
      <c r="D1296" s="329"/>
      <c r="E1296" s="330"/>
      <c r="F1296" s="330"/>
      <c r="G1296" s="331"/>
      <c r="H1296" s="340"/>
      <c r="I1296" s="341"/>
      <c r="J1296" s="341"/>
      <c r="K1296" s="60"/>
    </row>
    <row r="1297" spans="1:11" s="38" customFormat="1" x14ac:dyDescent="0.25">
      <c r="A1297" s="78"/>
      <c r="B1297" s="337"/>
      <c r="C1297" s="342"/>
      <c r="D1297" s="329"/>
      <c r="E1297" s="330"/>
      <c r="F1297" s="330"/>
      <c r="G1297" s="331"/>
      <c r="H1297" s="340"/>
      <c r="I1297" s="341"/>
      <c r="J1297" s="341"/>
      <c r="K1297" s="60"/>
    </row>
    <row r="1298" spans="1:11" s="38" customFormat="1" x14ac:dyDescent="0.25">
      <c r="A1298" s="78"/>
      <c r="B1298" s="337"/>
      <c r="C1298" s="342"/>
      <c r="D1298" s="329"/>
      <c r="E1298" s="330"/>
      <c r="F1298" s="330"/>
      <c r="G1298" s="331"/>
      <c r="H1298" s="340"/>
      <c r="I1298" s="341"/>
      <c r="J1298" s="341"/>
      <c r="K1298" s="60"/>
    </row>
    <row r="1299" spans="1:11" s="38" customFormat="1" x14ac:dyDescent="0.25">
      <c r="A1299" s="78"/>
      <c r="B1299" s="337"/>
      <c r="C1299" s="342"/>
      <c r="D1299" s="329"/>
      <c r="E1299" s="330"/>
      <c r="F1299" s="330"/>
      <c r="G1299" s="331"/>
      <c r="H1299" s="340"/>
      <c r="I1299" s="341"/>
      <c r="J1299" s="341"/>
      <c r="K1299" s="60"/>
    </row>
    <row r="1300" spans="1:11" s="38" customFormat="1" x14ac:dyDescent="0.25">
      <c r="A1300" s="78"/>
      <c r="B1300" s="337"/>
      <c r="C1300" s="342"/>
      <c r="D1300" s="329"/>
      <c r="E1300" s="330"/>
      <c r="F1300" s="330"/>
      <c r="G1300" s="331"/>
      <c r="H1300" s="340"/>
      <c r="I1300" s="341"/>
      <c r="J1300" s="341"/>
      <c r="K1300" s="60"/>
    </row>
    <row r="1301" spans="1:11" s="38" customFormat="1" x14ac:dyDescent="0.25">
      <c r="A1301" s="78"/>
      <c r="B1301" s="337"/>
      <c r="C1301" s="342"/>
      <c r="D1301" s="329"/>
      <c r="E1301" s="330"/>
      <c r="F1301" s="330"/>
      <c r="G1301" s="331"/>
      <c r="H1301" s="340"/>
      <c r="I1301" s="341"/>
      <c r="J1301" s="341"/>
      <c r="K1301" s="60"/>
    </row>
    <row r="1302" spans="1:11" s="38" customFormat="1" x14ac:dyDescent="0.25">
      <c r="A1302" s="78"/>
      <c r="B1302" s="337"/>
      <c r="C1302" s="342"/>
      <c r="D1302" s="329"/>
      <c r="E1302" s="330"/>
      <c r="F1302" s="330"/>
      <c r="G1302" s="331"/>
      <c r="H1302" s="340"/>
      <c r="I1302" s="341"/>
      <c r="J1302" s="341"/>
      <c r="K1302" s="60"/>
    </row>
    <row r="1303" spans="1:11" s="38" customFormat="1" x14ac:dyDescent="0.25">
      <c r="A1303" s="78"/>
      <c r="B1303" s="337"/>
      <c r="C1303" s="342"/>
      <c r="D1303" s="329"/>
      <c r="E1303" s="330"/>
      <c r="F1303" s="330"/>
      <c r="G1303" s="331"/>
      <c r="H1303" s="340"/>
      <c r="I1303" s="341"/>
      <c r="J1303" s="341"/>
      <c r="K1303" s="60"/>
    </row>
    <row r="1304" spans="1:11" s="38" customFormat="1" x14ac:dyDescent="0.25">
      <c r="A1304" s="78"/>
      <c r="B1304" s="337"/>
      <c r="C1304" s="342"/>
      <c r="D1304" s="329"/>
      <c r="E1304" s="330"/>
      <c r="F1304" s="330"/>
      <c r="G1304" s="331"/>
      <c r="H1304" s="340"/>
      <c r="I1304" s="341"/>
      <c r="J1304" s="341"/>
      <c r="K1304" s="60"/>
    </row>
    <row r="1305" spans="1:11" s="38" customFormat="1" x14ac:dyDescent="0.25">
      <c r="A1305" s="78"/>
      <c r="B1305" s="337"/>
      <c r="C1305" s="342"/>
      <c r="D1305" s="329"/>
      <c r="E1305" s="330"/>
      <c r="F1305" s="330"/>
      <c r="G1305" s="331"/>
      <c r="H1305" s="340"/>
      <c r="I1305" s="341"/>
      <c r="J1305" s="341"/>
      <c r="K1305" s="60"/>
    </row>
    <row r="1306" spans="1:11" s="38" customFormat="1" x14ac:dyDescent="0.25">
      <c r="A1306" s="78"/>
      <c r="B1306" s="337"/>
      <c r="C1306" s="342"/>
      <c r="D1306" s="329"/>
      <c r="E1306" s="330"/>
      <c r="F1306" s="330"/>
      <c r="G1306" s="331"/>
      <c r="H1306" s="340"/>
      <c r="I1306" s="341"/>
      <c r="J1306" s="341"/>
      <c r="K1306" s="60"/>
    </row>
    <row r="1307" spans="1:11" s="38" customFormat="1" x14ac:dyDescent="0.25">
      <c r="A1307" s="78"/>
      <c r="B1307" s="337"/>
      <c r="C1307" s="342"/>
      <c r="D1307" s="329"/>
      <c r="E1307" s="330"/>
      <c r="F1307" s="330"/>
      <c r="G1307" s="331"/>
      <c r="H1307" s="340"/>
      <c r="I1307" s="341"/>
      <c r="J1307" s="341"/>
      <c r="K1307" s="60"/>
    </row>
    <row r="1308" spans="1:11" s="38" customFormat="1" x14ac:dyDescent="0.25">
      <c r="A1308" s="78"/>
      <c r="B1308" s="337"/>
      <c r="C1308" s="342"/>
      <c r="D1308" s="329"/>
      <c r="E1308" s="330"/>
      <c r="F1308" s="330"/>
      <c r="G1308" s="331"/>
      <c r="H1308" s="340"/>
      <c r="I1308" s="341"/>
      <c r="J1308" s="341"/>
      <c r="K1308" s="60"/>
    </row>
    <row r="1309" spans="1:11" s="38" customFormat="1" x14ac:dyDescent="0.25">
      <c r="A1309" s="78"/>
      <c r="B1309" s="337"/>
      <c r="C1309" s="342"/>
      <c r="D1309" s="329"/>
      <c r="E1309" s="330"/>
      <c r="F1309" s="330"/>
      <c r="G1309" s="331"/>
      <c r="H1309" s="340"/>
      <c r="I1309" s="341"/>
      <c r="J1309" s="341"/>
      <c r="K1309" s="60"/>
    </row>
    <row r="1310" spans="1:11" s="38" customFormat="1" x14ac:dyDescent="0.25">
      <c r="A1310" s="78"/>
      <c r="B1310" s="337"/>
      <c r="C1310" s="342"/>
      <c r="D1310" s="329"/>
      <c r="E1310" s="330"/>
      <c r="F1310" s="330"/>
      <c r="G1310" s="331"/>
      <c r="H1310" s="340"/>
      <c r="I1310" s="341"/>
      <c r="J1310" s="341"/>
      <c r="K1310" s="60"/>
    </row>
    <row r="1311" spans="1:11" s="38" customFormat="1" x14ac:dyDescent="0.25">
      <c r="A1311" s="78"/>
      <c r="B1311" s="337"/>
      <c r="C1311" s="342"/>
      <c r="D1311" s="329"/>
      <c r="E1311" s="330"/>
      <c r="F1311" s="330"/>
      <c r="G1311" s="331"/>
      <c r="H1311" s="340"/>
      <c r="I1311" s="341"/>
      <c r="J1311" s="341"/>
      <c r="K1311" s="60"/>
    </row>
    <row r="1312" spans="1:11" s="38" customFormat="1" x14ac:dyDescent="0.25">
      <c r="A1312" s="78"/>
      <c r="B1312" s="337"/>
      <c r="C1312" s="342"/>
      <c r="D1312" s="329"/>
      <c r="E1312" s="330"/>
      <c r="F1312" s="330"/>
      <c r="G1312" s="331"/>
      <c r="H1312" s="340"/>
      <c r="I1312" s="341"/>
      <c r="J1312" s="341"/>
      <c r="K1312" s="60"/>
    </row>
    <row r="1313" spans="1:11" s="38" customFormat="1" x14ac:dyDescent="0.25">
      <c r="A1313" s="78"/>
      <c r="B1313" s="337"/>
      <c r="C1313" s="342"/>
      <c r="D1313" s="329"/>
      <c r="E1313" s="330"/>
      <c r="F1313" s="330"/>
      <c r="G1313" s="331"/>
      <c r="H1313" s="340"/>
      <c r="I1313" s="341"/>
      <c r="J1313" s="341"/>
      <c r="K1313" s="60"/>
    </row>
    <row r="1314" spans="1:11" s="38" customFormat="1" x14ac:dyDescent="0.25">
      <c r="A1314" s="78"/>
      <c r="B1314" s="337"/>
      <c r="C1314" s="342"/>
      <c r="D1314" s="329"/>
      <c r="E1314" s="330"/>
      <c r="F1314" s="330"/>
      <c r="G1314" s="331"/>
      <c r="H1314" s="340"/>
      <c r="I1314" s="341"/>
      <c r="J1314" s="341"/>
      <c r="K1314" s="60"/>
    </row>
    <row r="1315" spans="1:11" s="38" customFormat="1" x14ac:dyDescent="0.25">
      <c r="A1315" s="78"/>
      <c r="B1315" s="337"/>
      <c r="C1315" s="342"/>
      <c r="D1315" s="329"/>
      <c r="E1315" s="330"/>
      <c r="F1315" s="330"/>
      <c r="G1315" s="331"/>
      <c r="H1315" s="340"/>
      <c r="I1315" s="341"/>
      <c r="J1315" s="341"/>
      <c r="K1315" s="60"/>
    </row>
    <row r="1316" spans="1:11" s="38" customFormat="1" x14ac:dyDescent="0.25">
      <c r="A1316" s="78"/>
      <c r="B1316" s="337"/>
      <c r="C1316" s="342"/>
      <c r="D1316" s="329"/>
      <c r="E1316" s="330"/>
      <c r="F1316" s="330"/>
      <c r="G1316" s="331"/>
      <c r="H1316" s="340"/>
      <c r="I1316" s="341"/>
      <c r="J1316" s="341"/>
      <c r="K1316" s="60"/>
    </row>
    <row r="1317" spans="1:11" s="38" customFormat="1" x14ac:dyDescent="0.25">
      <c r="A1317" s="78"/>
      <c r="B1317" s="337"/>
      <c r="C1317" s="342"/>
      <c r="D1317" s="329"/>
      <c r="E1317" s="330"/>
      <c r="F1317" s="330"/>
      <c r="G1317" s="331"/>
      <c r="H1317" s="340"/>
      <c r="I1317" s="341"/>
      <c r="J1317" s="341"/>
      <c r="K1317" s="60"/>
    </row>
    <row r="1318" spans="1:11" s="38" customFormat="1" x14ac:dyDescent="0.25">
      <c r="A1318" s="78"/>
      <c r="B1318" s="337"/>
      <c r="C1318" s="342"/>
      <c r="D1318" s="329"/>
      <c r="E1318" s="330"/>
      <c r="F1318" s="330"/>
      <c r="G1318" s="331"/>
      <c r="H1318" s="340"/>
      <c r="I1318" s="341"/>
      <c r="J1318" s="341"/>
      <c r="K1318" s="60"/>
    </row>
    <row r="1319" spans="1:11" s="38" customFormat="1" x14ac:dyDescent="0.25">
      <c r="A1319" s="78"/>
      <c r="B1319" s="337"/>
      <c r="C1319" s="342"/>
      <c r="D1319" s="329"/>
      <c r="E1319" s="330"/>
      <c r="F1319" s="330"/>
      <c r="G1319" s="331"/>
      <c r="H1319" s="340"/>
      <c r="I1319" s="341"/>
      <c r="J1319" s="341"/>
      <c r="K1319" s="60"/>
    </row>
    <row r="1320" spans="1:11" s="38" customFormat="1" x14ac:dyDescent="0.25">
      <c r="A1320" s="78"/>
      <c r="B1320" s="337"/>
      <c r="C1320" s="342"/>
      <c r="D1320" s="329"/>
      <c r="E1320" s="330"/>
      <c r="F1320" s="330"/>
      <c r="G1320" s="331"/>
      <c r="H1320" s="340"/>
      <c r="I1320" s="341"/>
      <c r="J1320" s="341"/>
      <c r="K1320" s="60"/>
    </row>
    <row r="1321" spans="1:11" s="38" customFormat="1" x14ac:dyDescent="0.25">
      <c r="A1321" s="78"/>
      <c r="B1321" s="337"/>
      <c r="C1321" s="342"/>
      <c r="D1321" s="329"/>
      <c r="E1321" s="330"/>
      <c r="F1321" s="330"/>
      <c r="G1321" s="331"/>
      <c r="H1321" s="340"/>
      <c r="I1321" s="341"/>
      <c r="J1321" s="341"/>
      <c r="K1321" s="60"/>
    </row>
    <row r="1322" spans="1:11" s="38" customFormat="1" x14ac:dyDescent="0.25">
      <c r="A1322" s="78"/>
      <c r="B1322" s="337"/>
      <c r="C1322" s="342"/>
      <c r="D1322" s="329"/>
      <c r="E1322" s="330"/>
      <c r="F1322" s="330"/>
      <c r="G1322" s="331"/>
      <c r="H1322" s="340"/>
      <c r="I1322" s="341"/>
      <c r="J1322" s="341"/>
      <c r="K1322" s="60"/>
    </row>
    <row r="1323" spans="1:11" s="38" customFormat="1" x14ac:dyDescent="0.25">
      <c r="A1323" s="78"/>
      <c r="B1323" s="337"/>
      <c r="C1323" s="342"/>
      <c r="D1323" s="329"/>
      <c r="E1323" s="330"/>
      <c r="F1323" s="330"/>
      <c r="G1323" s="331"/>
      <c r="H1323" s="340"/>
      <c r="I1323" s="341"/>
      <c r="J1323" s="341"/>
      <c r="K1323" s="60"/>
    </row>
    <row r="1324" spans="1:11" s="38" customFormat="1" x14ac:dyDescent="0.25">
      <c r="A1324" s="78"/>
      <c r="B1324" s="337"/>
      <c r="C1324" s="342"/>
      <c r="D1324" s="329"/>
      <c r="E1324" s="330"/>
      <c r="F1324" s="330"/>
      <c r="G1324" s="331"/>
      <c r="H1324" s="340"/>
      <c r="I1324" s="341"/>
      <c r="J1324" s="341"/>
      <c r="K1324" s="60"/>
    </row>
    <row r="1325" spans="1:11" s="38" customFormat="1" x14ac:dyDescent="0.25">
      <c r="A1325" s="78"/>
      <c r="B1325" s="337"/>
      <c r="C1325" s="342"/>
      <c r="D1325" s="329"/>
      <c r="E1325" s="330"/>
      <c r="F1325" s="330"/>
      <c r="G1325" s="331"/>
      <c r="H1325" s="340"/>
      <c r="I1325" s="341"/>
      <c r="J1325" s="341"/>
      <c r="K1325" s="60"/>
    </row>
    <row r="1326" spans="1:11" s="38" customFormat="1" x14ac:dyDescent="0.25">
      <c r="A1326" s="78"/>
      <c r="B1326" s="337"/>
      <c r="C1326" s="342"/>
      <c r="D1326" s="329"/>
      <c r="E1326" s="330"/>
      <c r="F1326" s="330"/>
      <c r="G1326" s="331"/>
      <c r="H1326" s="340"/>
      <c r="I1326" s="341"/>
      <c r="J1326" s="341"/>
      <c r="K1326" s="60"/>
    </row>
    <row r="1327" spans="1:11" s="38" customFormat="1" x14ac:dyDescent="0.25">
      <c r="A1327" s="78"/>
      <c r="B1327" s="337"/>
      <c r="C1327" s="342"/>
      <c r="D1327" s="329"/>
      <c r="E1327" s="330"/>
      <c r="F1327" s="330"/>
      <c r="G1327" s="331"/>
      <c r="H1327" s="340"/>
      <c r="I1327" s="341"/>
      <c r="J1327" s="341"/>
      <c r="K1327" s="60"/>
    </row>
    <row r="1328" spans="1:11" s="38" customFormat="1" x14ac:dyDescent="0.25">
      <c r="A1328" s="78"/>
      <c r="B1328" s="337"/>
      <c r="C1328" s="342"/>
      <c r="D1328" s="329"/>
      <c r="E1328" s="330"/>
      <c r="F1328" s="330"/>
      <c r="G1328" s="331"/>
      <c r="H1328" s="340"/>
      <c r="I1328" s="341"/>
      <c r="J1328" s="341"/>
      <c r="K1328" s="60"/>
    </row>
    <row r="1329" spans="1:11" s="38" customFormat="1" x14ac:dyDescent="0.25">
      <c r="A1329" s="78"/>
      <c r="B1329" s="337"/>
      <c r="C1329" s="342"/>
      <c r="D1329" s="329"/>
      <c r="E1329" s="330"/>
      <c r="F1329" s="330"/>
      <c r="G1329" s="331"/>
      <c r="H1329" s="340"/>
      <c r="I1329" s="341"/>
      <c r="J1329" s="341"/>
      <c r="K1329" s="60"/>
    </row>
    <row r="1330" spans="1:11" s="38" customFormat="1" x14ac:dyDescent="0.25">
      <c r="A1330" s="78"/>
      <c r="B1330" s="337"/>
      <c r="C1330" s="342"/>
      <c r="D1330" s="329"/>
      <c r="E1330" s="330"/>
      <c r="F1330" s="330"/>
      <c r="G1330" s="331"/>
      <c r="H1330" s="340"/>
      <c r="I1330" s="341"/>
      <c r="J1330" s="341"/>
      <c r="K1330" s="60"/>
    </row>
    <row r="1331" spans="1:11" s="38" customFormat="1" x14ac:dyDescent="0.25">
      <c r="A1331" s="78"/>
      <c r="B1331" s="337"/>
      <c r="C1331" s="342"/>
      <c r="D1331" s="329"/>
      <c r="E1331" s="330"/>
      <c r="F1331" s="330"/>
      <c r="G1331" s="331"/>
      <c r="H1331" s="340"/>
      <c r="I1331" s="341"/>
      <c r="J1331" s="341"/>
      <c r="K1331" s="60"/>
    </row>
    <row r="1332" spans="1:11" s="38" customFormat="1" x14ac:dyDescent="0.25">
      <c r="A1332" s="78"/>
      <c r="B1332" s="337"/>
      <c r="C1332" s="342"/>
      <c r="D1332" s="329"/>
      <c r="E1332" s="330"/>
      <c r="F1332" s="330"/>
      <c r="G1332" s="331"/>
      <c r="H1332" s="340"/>
      <c r="I1332" s="341"/>
      <c r="J1332" s="341"/>
      <c r="K1332" s="60"/>
    </row>
    <row r="1333" spans="1:11" s="38" customFormat="1" x14ac:dyDescent="0.25">
      <c r="A1333" s="78"/>
      <c r="B1333" s="337"/>
      <c r="C1333" s="342"/>
      <c r="D1333" s="329"/>
      <c r="E1333" s="330"/>
      <c r="F1333" s="330"/>
      <c r="G1333" s="331"/>
      <c r="H1333" s="340"/>
      <c r="I1333" s="341"/>
      <c r="J1333" s="341"/>
      <c r="K1333" s="60"/>
    </row>
    <row r="1334" spans="1:11" s="38" customFormat="1" x14ac:dyDescent="0.25">
      <c r="A1334" s="78"/>
      <c r="B1334" s="337"/>
      <c r="C1334" s="342"/>
      <c r="D1334" s="329"/>
      <c r="E1334" s="330"/>
      <c r="F1334" s="330"/>
      <c r="G1334" s="331"/>
      <c r="H1334" s="340"/>
      <c r="I1334" s="341"/>
      <c r="J1334" s="341"/>
      <c r="K1334" s="60"/>
    </row>
    <row r="1335" spans="1:11" s="38" customFormat="1" x14ac:dyDescent="0.25">
      <c r="A1335" s="78"/>
      <c r="B1335" s="337"/>
      <c r="C1335" s="342"/>
      <c r="D1335" s="329"/>
      <c r="E1335" s="330"/>
      <c r="F1335" s="330"/>
      <c r="G1335" s="331"/>
      <c r="H1335" s="340"/>
      <c r="I1335" s="341"/>
      <c r="J1335" s="341"/>
      <c r="K1335" s="60"/>
    </row>
    <row r="1336" spans="1:11" s="38" customFormat="1" x14ac:dyDescent="0.25">
      <c r="A1336" s="78"/>
      <c r="B1336" s="337"/>
      <c r="C1336" s="342"/>
      <c r="D1336" s="329"/>
      <c r="E1336" s="330"/>
      <c r="F1336" s="330"/>
      <c r="G1336" s="331"/>
      <c r="H1336" s="340"/>
      <c r="I1336" s="341"/>
      <c r="J1336" s="341"/>
      <c r="K1336" s="60"/>
    </row>
    <row r="1337" spans="1:11" s="38" customFormat="1" x14ac:dyDescent="0.25">
      <c r="A1337" s="78"/>
      <c r="B1337" s="337"/>
      <c r="C1337" s="342"/>
      <c r="D1337" s="329"/>
      <c r="E1337" s="330"/>
      <c r="F1337" s="330"/>
      <c r="G1337" s="331"/>
      <c r="H1337" s="340"/>
      <c r="I1337" s="341"/>
      <c r="J1337" s="341"/>
      <c r="K1337" s="60"/>
    </row>
    <row r="1338" spans="1:11" s="38" customFormat="1" x14ac:dyDescent="0.25">
      <c r="A1338" s="78"/>
      <c r="B1338" s="337"/>
      <c r="C1338" s="342"/>
      <c r="D1338" s="329"/>
      <c r="E1338" s="330"/>
      <c r="F1338" s="330"/>
      <c r="G1338" s="331"/>
      <c r="H1338" s="340"/>
      <c r="I1338" s="341"/>
      <c r="J1338" s="341"/>
      <c r="K1338" s="60"/>
    </row>
    <row r="1339" spans="1:11" s="38" customFormat="1" x14ac:dyDescent="0.25">
      <c r="A1339" s="78"/>
      <c r="B1339" s="337"/>
      <c r="C1339" s="342"/>
      <c r="D1339" s="329"/>
      <c r="E1339" s="330"/>
      <c r="F1339" s="330"/>
      <c r="G1339" s="331"/>
      <c r="H1339" s="340"/>
      <c r="I1339" s="341"/>
      <c r="J1339" s="341"/>
      <c r="K1339" s="60"/>
    </row>
    <row r="1340" spans="1:11" s="38" customFormat="1" x14ac:dyDescent="0.25">
      <c r="A1340" s="78"/>
      <c r="B1340" s="337"/>
      <c r="C1340" s="342"/>
      <c r="D1340" s="329"/>
      <c r="E1340" s="330"/>
      <c r="F1340" s="330"/>
      <c r="G1340" s="331"/>
      <c r="H1340" s="340"/>
      <c r="I1340" s="341"/>
      <c r="J1340" s="341"/>
      <c r="K1340" s="60"/>
    </row>
    <row r="1341" spans="1:11" s="38" customFormat="1" x14ac:dyDescent="0.25">
      <c r="A1341" s="78"/>
      <c r="B1341" s="337"/>
      <c r="C1341" s="342"/>
      <c r="D1341" s="329"/>
      <c r="E1341" s="330"/>
      <c r="F1341" s="330"/>
      <c r="G1341" s="331"/>
      <c r="H1341" s="340"/>
      <c r="I1341" s="341"/>
      <c r="J1341" s="341"/>
      <c r="K1341" s="60"/>
    </row>
    <row r="1342" spans="1:11" s="38" customFormat="1" x14ac:dyDescent="0.25">
      <c r="A1342" s="78"/>
      <c r="B1342" s="337"/>
      <c r="C1342" s="342"/>
      <c r="D1342" s="329"/>
      <c r="E1342" s="330"/>
      <c r="F1342" s="330"/>
      <c r="G1342" s="331"/>
      <c r="H1342" s="340"/>
      <c r="I1342" s="341"/>
      <c r="J1342" s="341"/>
      <c r="K1342" s="60"/>
    </row>
    <row r="1343" spans="1:11" s="38" customFormat="1" x14ac:dyDescent="0.25">
      <c r="A1343" s="78"/>
      <c r="B1343" s="337"/>
      <c r="C1343" s="342"/>
      <c r="D1343" s="329"/>
      <c r="E1343" s="330"/>
      <c r="F1343" s="330"/>
      <c r="G1343" s="331"/>
      <c r="H1343" s="340"/>
      <c r="I1343" s="341"/>
      <c r="J1343" s="341"/>
      <c r="K1343" s="60"/>
    </row>
    <row r="1344" spans="1:11" s="38" customFormat="1" x14ac:dyDescent="0.25">
      <c r="A1344" s="78"/>
      <c r="B1344" s="337"/>
      <c r="C1344" s="342"/>
      <c r="D1344" s="329"/>
      <c r="E1344" s="330"/>
      <c r="F1344" s="330"/>
      <c r="G1344" s="331"/>
      <c r="H1344" s="340"/>
      <c r="I1344" s="341"/>
      <c r="J1344" s="341"/>
      <c r="K1344" s="60"/>
    </row>
    <row r="1345" spans="1:11" s="38" customFormat="1" x14ac:dyDescent="0.25">
      <c r="A1345" s="78"/>
      <c r="B1345" s="337"/>
      <c r="C1345" s="342"/>
      <c r="D1345" s="329"/>
      <c r="E1345" s="330"/>
      <c r="F1345" s="330"/>
      <c r="G1345" s="331"/>
      <c r="H1345" s="340"/>
      <c r="I1345" s="341"/>
      <c r="J1345" s="341"/>
      <c r="K1345" s="60"/>
    </row>
    <row r="1346" spans="1:11" s="38" customFormat="1" x14ac:dyDescent="0.25">
      <c r="A1346" s="78"/>
      <c r="B1346" s="337"/>
      <c r="C1346" s="342"/>
      <c r="D1346" s="329"/>
      <c r="E1346" s="330"/>
      <c r="F1346" s="330"/>
      <c r="G1346" s="331"/>
      <c r="H1346" s="340"/>
      <c r="I1346" s="341"/>
      <c r="J1346" s="341"/>
      <c r="K1346" s="60"/>
    </row>
    <row r="1347" spans="1:11" s="38" customFormat="1" x14ac:dyDescent="0.25">
      <c r="A1347" s="78"/>
      <c r="B1347" s="337"/>
      <c r="C1347" s="342"/>
      <c r="D1347" s="329"/>
      <c r="E1347" s="330"/>
      <c r="F1347" s="330"/>
      <c r="G1347" s="331"/>
      <c r="H1347" s="340"/>
      <c r="I1347" s="341"/>
      <c r="J1347" s="341"/>
      <c r="K1347" s="60"/>
    </row>
    <row r="1348" spans="1:11" s="38" customFormat="1" x14ac:dyDescent="0.25">
      <c r="A1348" s="78"/>
      <c r="B1348" s="337"/>
      <c r="C1348" s="342"/>
      <c r="D1348" s="329"/>
      <c r="E1348" s="330"/>
      <c r="F1348" s="330"/>
      <c r="G1348" s="331"/>
      <c r="H1348" s="340"/>
      <c r="I1348" s="341"/>
      <c r="J1348" s="341"/>
      <c r="K1348" s="60"/>
    </row>
    <row r="1349" spans="1:11" s="38" customFormat="1" x14ac:dyDescent="0.25">
      <c r="A1349" s="78"/>
      <c r="B1349" s="337"/>
      <c r="C1349" s="342"/>
      <c r="D1349" s="329"/>
      <c r="E1349" s="330"/>
      <c r="F1349" s="330"/>
      <c r="G1349" s="331"/>
      <c r="H1349" s="340"/>
      <c r="I1349" s="341"/>
      <c r="J1349" s="341"/>
      <c r="K1349" s="60"/>
    </row>
    <row r="1350" spans="1:11" s="38" customFormat="1" x14ac:dyDescent="0.25">
      <c r="A1350" s="78"/>
      <c r="B1350" s="337"/>
      <c r="C1350" s="342"/>
      <c r="D1350" s="329"/>
      <c r="E1350" s="330"/>
      <c r="F1350" s="330"/>
      <c r="G1350" s="331"/>
      <c r="H1350" s="340"/>
      <c r="I1350" s="341"/>
      <c r="J1350" s="341"/>
      <c r="K1350" s="60"/>
    </row>
    <row r="1351" spans="1:11" s="38" customFormat="1" x14ac:dyDescent="0.25">
      <c r="A1351" s="78"/>
      <c r="B1351" s="337"/>
      <c r="C1351" s="342"/>
      <c r="D1351" s="329"/>
      <c r="E1351" s="330"/>
      <c r="F1351" s="330"/>
      <c r="G1351" s="331"/>
      <c r="H1351" s="340"/>
      <c r="I1351" s="341"/>
      <c r="J1351" s="341"/>
      <c r="K1351" s="60"/>
    </row>
    <row r="1352" spans="1:11" s="38" customFormat="1" x14ac:dyDescent="0.25">
      <c r="A1352" s="78"/>
      <c r="B1352" s="337"/>
      <c r="C1352" s="342"/>
      <c r="D1352" s="329"/>
      <c r="E1352" s="330"/>
      <c r="F1352" s="330"/>
      <c r="G1352" s="331"/>
      <c r="H1352" s="340"/>
      <c r="I1352" s="341"/>
      <c r="J1352" s="341"/>
      <c r="K1352" s="60"/>
    </row>
    <row r="1353" spans="1:11" s="38" customFormat="1" x14ac:dyDescent="0.25">
      <c r="A1353" s="78"/>
      <c r="B1353" s="337"/>
      <c r="C1353" s="342"/>
      <c r="D1353" s="329"/>
      <c r="E1353" s="330"/>
      <c r="F1353" s="330"/>
      <c r="G1353" s="331"/>
      <c r="H1353" s="340"/>
      <c r="I1353" s="341"/>
      <c r="J1353" s="341"/>
      <c r="K1353" s="60"/>
    </row>
    <row r="1354" spans="1:11" s="38" customFormat="1" x14ac:dyDescent="0.25">
      <c r="A1354" s="78"/>
      <c r="B1354" s="337"/>
      <c r="C1354" s="342"/>
      <c r="D1354" s="329"/>
      <c r="E1354" s="330"/>
      <c r="F1354" s="330"/>
      <c r="G1354" s="331"/>
      <c r="H1354" s="340"/>
      <c r="I1354" s="341"/>
      <c r="J1354" s="341"/>
      <c r="K1354" s="60"/>
    </row>
    <row r="1355" spans="1:11" s="38" customFormat="1" x14ac:dyDescent="0.25">
      <c r="A1355" s="78"/>
      <c r="B1355" s="337"/>
      <c r="C1355" s="342"/>
      <c r="D1355" s="329"/>
      <c r="E1355" s="330"/>
      <c r="F1355" s="330"/>
      <c r="G1355" s="331"/>
      <c r="H1355" s="340"/>
      <c r="I1355" s="341"/>
      <c r="J1355" s="341"/>
      <c r="K1355" s="60"/>
    </row>
    <row r="1356" spans="1:11" s="38" customFormat="1" x14ac:dyDescent="0.25">
      <c r="A1356" s="78"/>
      <c r="B1356" s="337"/>
      <c r="C1356" s="342"/>
      <c r="D1356" s="329"/>
      <c r="E1356" s="330"/>
      <c r="F1356" s="330"/>
      <c r="G1356" s="331"/>
      <c r="H1356" s="340"/>
      <c r="I1356" s="341"/>
      <c r="J1356" s="341"/>
      <c r="K1356" s="60"/>
    </row>
    <row r="1357" spans="1:11" s="38" customFormat="1" x14ac:dyDescent="0.25">
      <c r="A1357" s="78"/>
      <c r="B1357" s="337"/>
      <c r="C1357" s="342"/>
      <c r="D1357" s="329"/>
      <c r="E1357" s="330"/>
      <c r="F1357" s="330"/>
      <c r="G1357" s="331"/>
      <c r="H1357" s="340"/>
      <c r="I1357" s="341"/>
      <c r="J1357" s="341"/>
      <c r="K1357" s="60"/>
    </row>
    <row r="1358" spans="1:11" s="38" customFormat="1" x14ac:dyDescent="0.25">
      <c r="A1358" s="78"/>
      <c r="B1358" s="337"/>
      <c r="C1358" s="342"/>
      <c r="D1358" s="329"/>
      <c r="E1358" s="330"/>
      <c r="F1358" s="330"/>
      <c r="G1358" s="331"/>
      <c r="H1358" s="340"/>
      <c r="I1358" s="341"/>
      <c r="J1358" s="341"/>
      <c r="K1358" s="60"/>
    </row>
    <row r="1359" spans="1:11" s="38" customFormat="1" x14ac:dyDescent="0.25">
      <c r="A1359" s="78"/>
      <c r="B1359" s="337"/>
      <c r="C1359" s="342"/>
      <c r="D1359" s="329"/>
      <c r="E1359" s="330"/>
      <c r="F1359" s="330"/>
      <c r="G1359" s="331"/>
      <c r="H1359" s="340"/>
      <c r="I1359" s="341"/>
      <c r="J1359" s="341"/>
      <c r="K1359" s="60"/>
    </row>
    <row r="1360" spans="1:11" s="38" customFormat="1" x14ac:dyDescent="0.25">
      <c r="A1360" s="78"/>
      <c r="B1360" s="337"/>
      <c r="C1360" s="342"/>
      <c r="D1360" s="329"/>
      <c r="E1360" s="330"/>
      <c r="F1360" s="330"/>
      <c r="G1360" s="331"/>
      <c r="H1360" s="340"/>
      <c r="I1360" s="341"/>
      <c r="J1360" s="341"/>
      <c r="K1360" s="60"/>
    </row>
    <row r="1361" spans="1:11" s="38" customFormat="1" x14ac:dyDescent="0.25">
      <c r="A1361" s="78"/>
      <c r="B1361" s="337"/>
      <c r="C1361" s="342"/>
      <c r="D1361" s="329"/>
      <c r="E1361" s="330"/>
      <c r="F1361" s="330"/>
      <c r="G1361" s="331"/>
      <c r="H1361" s="340"/>
      <c r="I1361" s="341"/>
      <c r="J1361" s="341"/>
      <c r="K1361" s="60"/>
    </row>
    <row r="1362" spans="1:11" s="38" customFormat="1" x14ac:dyDescent="0.25">
      <c r="A1362" s="78"/>
      <c r="B1362" s="337"/>
      <c r="C1362" s="342"/>
      <c r="D1362" s="329"/>
      <c r="E1362" s="330"/>
      <c r="F1362" s="330"/>
      <c r="G1362" s="331"/>
      <c r="H1362" s="340"/>
      <c r="I1362" s="341"/>
      <c r="J1362" s="341"/>
      <c r="K1362" s="60"/>
    </row>
    <row r="1363" spans="1:11" s="38" customFormat="1" x14ac:dyDescent="0.25">
      <c r="A1363" s="78"/>
      <c r="B1363" s="337"/>
      <c r="C1363" s="342"/>
      <c r="D1363" s="329"/>
      <c r="E1363" s="330"/>
      <c r="F1363" s="330"/>
      <c r="G1363" s="331"/>
      <c r="H1363" s="340"/>
      <c r="I1363" s="341"/>
      <c r="J1363" s="341"/>
      <c r="K1363" s="60"/>
    </row>
    <row r="1364" spans="1:11" s="38" customFormat="1" x14ac:dyDescent="0.25">
      <c r="A1364" s="78"/>
      <c r="B1364" s="337"/>
      <c r="C1364" s="342"/>
      <c r="D1364" s="329"/>
      <c r="E1364" s="330"/>
      <c r="F1364" s="330"/>
      <c r="G1364" s="331"/>
      <c r="H1364" s="340"/>
      <c r="I1364" s="341"/>
      <c r="J1364" s="341"/>
      <c r="K1364" s="60"/>
    </row>
    <row r="1365" spans="1:11" s="38" customFormat="1" x14ac:dyDescent="0.25">
      <c r="A1365" s="78"/>
      <c r="B1365" s="337"/>
      <c r="C1365" s="342"/>
      <c r="D1365" s="329"/>
      <c r="E1365" s="330"/>
      <c r="F1365" s="330"/>
      <c r="G1365" s="331"/>
      <c r="H1365" s="340"/>
      <c r="I1365" s="341"/>
      <c r="J1365" s="341"/>
      <c r="K1365" s="60"/>
    </row>
    <row r="1366" spans="1:11" s="38" customFormat="1" x14ac:dyDescent="0.25">
      <c r="A1366" s="78"/>
      <c r="B1366" s="337"/>
      <c r="C1366" s="342"/>
      <c r="D1366" s="329"/>
      <c r="E1366" s="330"/>
      <c r="F1366" s="330"/>
      <c r="G1366" s="331"/>
      <c r="H1366" s="340"/>
      <c r="I1366" s="341"/>
      <c r="J1366" s="341"/>
      <c r="K1366" s="60"/>
    </row>
    <row r="1367" spans="1:11" s="38" customFormat="1" x14ac:dyDescent="0.25">
      <c r="A1367" s="78"/>
      <c r="B1367" s="337"/>
      <c r="C1367" s="342"/>
      <c r="D1367" s="329"/>
      <c r="E1367" s="330"/>
      <c r="F1367" s="330"/>
      <c r="G1367" s="331"/>
      <c r="H1367" s="340"/>
      <c r="I1367" s="341"/>
      <c r="J1367" s="341"/>
      <c r="K1367" s="60"/>
    </row>
    <row r="1368" spans="1:11" s="38" customFormat="1" x14ac:dyDescent="0.25">
      <c r="A1368" s="78"/>
      <c r="B1368" s="337"/>
      <c r="C1368" s="342"/>
      <c r="D1368" s="329"/>
      <c r="E1368" s="330"/>
      <c r="F1368" s="330"/>
      <c r="G1368" s="331"/>
      <c r="H1368" s="340"/>
      <c r="I1368" s="341"/>
      <c r="J1368" s="341"/>
      <c r="K1368" s="60"/>
    </row>
    <row r="1369" spans="1:11" s="38" customFormat="1" x14ac:dyDescent="0.25">
      <c r="A1369" s="78"/>
      <c r="B1369" s="337"/>
      <c r="C1369" s="342"/>
      <c r="D1369" s="329"/>
      <c r="E1369" s="330"/>
      <c r="F1369" s="330"/>
      <c r="G1369" s="331"/>
      <c r="H1369" s="340"/>
      <c r="I1369" s="341"/>
      <c r="J1369" s="341"/>
      <c r="K1369" s="60"/>
    </row>
    <row r="1370" spans="1:11" s="38" customFormat="1" x14ac:dyDescent="0.25">
      <c r="A1370" s="78"/>
      <c r="B1370" s="337"/>
      <c r="C1370" s="342"/>
      <c r="D1370" s="329"/>
      <c r="E1370" s="330"/>
      <c r="F1370" s="330"/>
      <c r="G1370" s="331"/>
      <c r="H1370" s="340"/>
      <c r="I1370" s="341"/>
      <c r="J1370" s="341"/>
      <c r="K1370" s="60"/>
    </row>
    <row r="1371" spans="1:11" s="38" customFormat="1" x14ac:dyDescent="0.25">
      <c r="A1371" s="78"/>
      <c r="B1371" s="337"/>
      <c r="C1371" s="342"/>
      <c r="D1371" s="329"/>
      <c r="E1371" s="330"/>
      <c r="F1371" s="330"/>
      <c r="G1371" s="331"/>
      <c r="H1371" s="340"/>
      <c r="I1371" s="341"/>
      <c r="J1371" s="341"/>
      <c r="K1371" s="60"/>
    </row>
    <row r="1372" spans="1:11" s="38" customFormat="1" x14ac:dyDescent="0.25">
      <c r="A1372" s="78"/>
      <c r="B1372" s="337"/>
      <c r="C1372" s="342"/>
      <c r="D1372" s="329"/>
      <c r="E1372" s="330"/>
      <c r="F1372" s="330"/>
      <c r="G1372" s="331"/>
      <c r="H1372" s="340"/>
      <c r="I1372" s="341"/>
      <c r="J1372" s="341"/>
      <c r="K1372" s="60"/>
    </row>
    <row r="1373" spans="1:11" s="38" customFormat="1" x14ac:dyDescent="0.25">
      <c r="A1373" s="78"/>
      <c r="B1373" s="337"/>
      <c r="C1373" s="342"/>
      <c r="D1373" s="329"/>
      <c r="E1373" s="330"/>
      <c r="F1373" s="330"/>
      <c r="G1373" s="331"/>
      <c r="H1373" s="340"/>
      <c r="I1373" s="341"/>
      <c r="J1373" s="341"/>
      <c r="K1373" s="60"/>
    </row>
    <row r="1374" spans="1:11" s="38" customFormat="1" x14ac:dyDescent="0.25">
      <c r="A1374" s="78"/>
      <c r="B1374" s="337"/>
      <c r="C1374" s="342"/>
      <c r="D1374" s="329"/>
      <c r="E1374" s="330"/>
      <c r="F1374" s="330"/>
      <c r="G1374" s="331"/>
      <c r="H1374" s="340"/>
      <c r="I1374" s="341"/>
      <c r="J1374" s="341"/>
      <c r="K1374" s="60"/>
    </row>
    <row r="1375" spans="1:11" s="38" customFormat="1" x14ac:dyDescent="0.25">
      <c r="A1375" s="78"/>
      <c r="B1375" s="337"/>
      <c r="C1375" s="342"/>
      <c r="D1375" s="329"/>
      <c r="E1375" s="330"/>
      <c r="F1375" s="330"/>
      <c r="G1375" s="331"/>
      <c r="H1375" s="340"/>
      <c r="I1375" s="341"/>
      <c r="J1375" s="341"/>
      <c r="K1375" s="60"/>
    </row>
    <row r="1376" spans="1:11" s="38" customFormat="1" x14ac:dyDescent="0.25">
      <c r="A1376" s="78"/>
      <c r="B1376" s="337"/>
      <c r="C1376" s="342"/>
      <c r="D1376" s="329"/>
      <c r="E1376" s="330"/>
      <c r="F1376" s="330"/>
      <c r="G1376" s="331"/>
      <c r="H1376" s="340"/>
      <c r="I1376" s="341"/>
      <c r="J1376" s="341"/>
      <c r="K1376" s="60"/>
    </row>
    <row r="1377" spans="1:11" s="38" customFormat="1" x14ac:dyDescent="0.25">
      <c r="A1377" s="78"/>
      <c r="B1377" s="337"/>
      <c r="C1377" s="342"/>
      <c r="D1377" s="329"/>
      <c r="E1377" s="330"/>
      <c r="F1377" s="330"/>
      <c r="G1377" s="331"/>
      <c r="H1377" s="340"/>
      <c r="I1377" s="341"/>
      <c r="J1377" s="341"/>
      <c r="K1377" s="60"/>
    </row>
    <row r="1378" spans="1:11" s="38" customFormat="1" x14ac:dyDescent="0.25">
      <c r="A1378" s="78"/>
      <c r="B1378" s="337"/>
      <c r="C1378" s="342"/>
      <c r="D1378" s="329"/>
      <c r="E1378" s="330"/>
      <c r="F1378" s="330"/>
      <c r="G1378" s="331"/>
      <c r="H1378" s="340"/>
      <c r="I1378" s="341"/>
      <c r="J1378" s="341"/>
      <c r="K1378" s="60"/>
    </row>
    <row r="1379" spans="1:11" s="38" customFormat="1" x14ac:dyDescent="0.25">
      <c r="A1379" s="78"/>
      <c r="B1379" s="337"/>
      <c r="C1379" s="342"/>
      <c r="D1379" s="329"/>
      <c r="E1379" s="330"/>
      <c r="F1379" s="330"/>
      <c r="G1379" s="331"/>
      <c r="H1379" s="340"/>
      <c r="I1379" s="341"/>
      <c r="J1379" s="341"/>
      <c r="K1379" s="60"/>
    </row>
    <row r="1380" spans="1:11" s="38" customFormat="1" x14ac:dyDescent="0.25">
      <c r="A1380" s="78"/>
      <c r="B1380" s="337"/>
      <c r="C1380" s="342"/>
      <c r="D1380" s="329"/>
      <c r="E1380" s="330"/>
      <c r="F1380" s="330"/>
      <c r="G1380" s="331"/>
      <c r="H1380" s="340"/>
      <c r="I1380" s="341"/>
      <c r="J1380" s="341"/>
      <c r="K1380" s="60"/>
    </row>
    <row r="1381" spans="1:11" s="38" customFormat="1" x14ac:dyDescent="0.25">
      <c r="A1381" s="78"/>
      <c r="B1381" s="337"/>
      <c r="C1381" s="342"/>
      <c r="D1381" s="329"/>
      <c r="E1381" s="330"/>
      <c r="F1381" s="330"/>
      <c r="G1381" s="331"/>
      <c r="H1381" s="340"/>
      <c r="I1381" s="341"/>
      <c r="J1381" s="341"/>
      <c r="K1381" s="60"/>
    </row>
    <row r="1382" spans="1:11" s="38" customFormat="1" x14ac:dyDescent="0.25">
      <c r="A1382" s="78"/>
      <c r="B1382" s="337"/>
      <c r="C1382" s="342"/>
      <c r="D1382" s="329"/>
      <c r="E1382" s="330"/>
      <c r="F1382" s="330"/>
      <c r="G1382" s="331"/>
      <c r="H1382" s="340"/>
      <c r="I1382" s="341"/>
      <c r="J1382" s="341"/>
      <c r="K1382" s="60"/>
    </row>
    <row r="1383" spans="1:11" s="38" customFormat="1" x14ac:dyDescent="0.25">
      <c r="A1383" s="78"/>
      <c r="B1383" s="337"/>
      <c r="C1383" s="342"/>
      <c r="D1383" s="329"/>
      <c r="E1383" s="330"/>
      <c r="F1383" s="330"/>
      <c r="G1383" s="331"/>
      <c r="H1383" s="340"/>
      <c r="I1383" s="341"/>
      <c r="J1383" s="341"/>
      <c r="K1383" s="60"/>
    </row>
    <row r="1384" spans="1:11" s="38" customFormat="1" x14ac:dyDescent="0.25">
      <c r="A1384" s="78"/>
      <c r="B1384" s="337"/>
      <c r="C1384" s="342"/>
      <c r="D1384" s="329"/>
      <c r="E1384" s="330"/>
      <c r="F1384" s="330"/>
      <c r="G1384" s="331"/>
      <c r="H1384" s="340"/>
      <c r="I1384" s="341"/>
      <c r="J1384" s="341"/>
      <c r="K1384" s="60"/>
    </row>
    <row r="1385" spans="1:11" s="38" customFormat="1" x14ac:dyDescent="0.25">
      <c r="A1385" s="78"/>
      <c r="B1385" s="337"/>
      <c r="C1385" s="342"/>
      <c r="D1385" s="329"/>
      <c r="E1385" s="330"/>
      <c r="F1385" s="330"/>
      <c r="G1385" s="331"/>
      <c r="H1385" s="340"/>
      <c r="I1385" s="341"/>
      <c r="J1385" s="341"/>
      <c r="K1385" s="60"/>
    </row>
    <row r="1386" spans="1:11" s="38" customFormat="1" x14ac:dyDescent="0.25">
      <c r="A1386" s="78"/>
      <c r="B1386" s="337"/>
      <c r="C1386" s="342"/>
      <c r="D1386" s="329"/>
      <c r="E1386" s="330"/>
      <c r="F1386" s="330"/>
      <c r="G1386" s="331"/>
      <c r="H1386" s="340"/>
      <c r="I1386" s="341"/>
      <c r="J1386" s="341"/>
      <c r="K1386" s="60"/>
    </row>
    <row r="1387" spans="1:11" s="38" customFormat="1" x14ac:dyDescent="0.25">
      <c r="A1387" s="78"/>
      <c r="B1387" s="337"/>
      <c r="C1387" s="342"/>
      <c r="D1387" s="329"/>
      <c r="E1387" s="330"/>
      <c r="F1387" s="330"/>
      <c r="G1387" s="331"/>
      <c r="H1387" s="340"/>
      <c r="I1387" s="341"/>
      <c r="J1387" s="341"/>
      <c r="K1387" s="60"/>
    </row>
    <row r="1388" spans="1:11" s="38" customFormat="1" x14ac:dyDescent="0.25">
      <c r="A1388" s="78"/>
      <c r="B1388" s="337"/>
      <c r="C1388" s="342"/>
      <c r="D1388" s="329"/>
      <c r="E1388" s="330"/>
      <c r="F1388" s="330"/>
      <c r="G1388" s="331"/>
      <c r="H1388" s="340"/>
      <c r="I1388" s="341"/>
      <c r="J1388" s="341"/>
      <c r="K1388" s="60"/>
    </row>
    <row r="1389" spans="1:11" s="38" customFormat="1" x14ac:dyDescent="0.25">
      <c r="A1389" s="78"/>
      <c r="B1389" s="337"/>
      <c r="C1389" s="342"/>
      <c r="D1389" s="329"/>
      <c r="E1389" s="330"/>
      <c r="F1389" s="330"/>
      <c r="G1389" s="331"/>
      <c r="H1389" s="340"/>
      <c r="I1389" s="341"/>
      <c r="J1389" s="341"/>
      <c r="K1389" s="60"/>
    </row>
    <row r="1390" spans="1:11" s="38" customFormat="1" x14ac:dyDescent="0.25">
      <c r="A1390" s="78"/>
      <c r="B1390" s="337"/>
      <c r="C1390" s="342"/>
      <c r="D1390" s="329"/>
      <c r="E1390" s="330"/>
      <c r="F1390" s="330"/>
      <c r="G1390" s="331"/>
      <c r="H1390" s="340"/>
      <c r="I1390" s="341"/>
      <c r="J1390" s="341"/>
      <c r="K1390" s="60"/>
    </row>
    <row r="1391" spans="1:11" s="38" customFormat="1" x14ac:dyDescent="0.25">
      <c r="A1391" s="78"/>
      <c r="B1391" s="337"/>
      <c r="C1391" s="342"/>
      <c r="D1391" s="329"/>
      <c r="E1391" s="330"/>
      <c r="F1391" s="330"/>
      <c r="G1391" s="331"/>
      <c r="H1391" s="340"/>
      <c r="I1391" s="341"/>
      <c r="J1391" s="341"/>
      <c r="K1391" s="60"/>
    </row>
    <row r="1392" spans="1:11" s="38" customFormat="1" x14ac:dyDescent="0.25">
      <c r="A1392" s="78"/>
      <c r="B1392" s="337"/>
      <c r="C1392" s="342"/>
      <c r="D1392" s="329"/>
      <c r="E1392" s="330"/>
      <c r="F1392" s="330"/>
      <c r="G1392" s="331"/>
      <c r="H1392" s="340"/>
      <c r="I1392" s="341"/>
      <c r="J1392" s="341"/>
      <c r="K1392" s="60"/>
    </row>
    <row r="1393" spans="1:11" s="38" customFormat="1" x14ac:dyDescent="0.25">
      <c r="A1393" s="78"/>
      <c r="B1393" s="337"/>
      <c r="C1393" s="342"/>
      <c r="D1393" s="329"/>
      <c r="E1393" s="330"/>
      <c r="F1393" s="330"/>
      <c r="G1393" s="331"/>
      <c r="H1393" s="340"/>
      <c r="I1393" s="341"/>
      <c r="J1393" s="341"/>
      <c r="K1393" s="60"/>
    </row>
    <row r="1394" spans="1:11" s="38" customFormat="1" x14ac:dyDescent="0.25">
      <c r="A1394" s="78"/>
      <c r="B1394" s="337"/>
      <c r="C1394" s="342"/>
      <c r="D1394" s="329"/>
      <c r="E1394" s="330"/>
      <c r="F1394" s="330"/>
      <c r="G1394" s="331"/>
      <c r="H1394" s="340"/>
      <c r="I1394" s="341"/>
      <c r="J1394" s="341"/>
      <c r="K1394" s="60"/>
    </row>
    <row r="1395" spans="1:11" s="38" customFormat="1" x14ac:dyDescent="0.25">
      <c r="A1395" s="78"/>
      <c r="B1395" s="337"/>
      <c r="C1395" s="342"/>
      <c r="D1395" s="329"/>
      <c r="E1395" s="330"/>
      <c r="F1395" s="330"/>
      <c r="G1395" s="331"/>
      <c r="H1395" s="340"/>
      <c r="I1395" s="341"/>
      <c r="J1395" s="341"/>
      <c r="K1395" s="60"/>
    </row>
    <row r="1396" spans="1:11" s="38" customFormat="1" x14ac:dyDescent="0.25">
      <c r="A1396" s="78"/>
      <c r="B1396" s="337"/>
      <c r="C1396" s="342"/>
      <c r="D1396" s="329"/>
      <c r="E1396" s="330"/>
      <c r="F1396" s="330"/>
      <c r="G1396" s="331"/>
      <c r="H1396" s="340"/>
      <c r="I1396" s="341"/>
      <c r="J1396" s="341"/>
      <c r="K1396" s="60"/>
    </row>
    <row r="1397" spans="1:11" s="38" customFormat="1" x14ac:dyDescent="0.25">
      <c r="A1397" s="78"/>
      <c r="B1397" s="337"/>
      <c r="C1397" s="342"/>
      <c r="D1397" s="329"/>
      <c r="E1397" s="330"/>
      <c r="F1397" s="330"/>
      <c r="G1397" s="331"/>
      <c r="H1397" s="340"/>
      <c r="I1397" s="341"/>
      <c r="J1397" s="341"/>
      <c r="K1397" s="60"/>
    </row>
    <row r="1398" spans="1:11" s="38" customFormat="1" x14ac:dyDescent="0.25">
      <c r="A1398" s="78"/>
      <c r="B1398" s="337"/>
      <c r="C1398" s="342"/>
      <c r="D1398" s="329"/>
      <c r="E1398" s="330"/>
      <c r="F1398" s="330"/>
      <c r="G1398" s="331"/>
      <c r="H1398" s="340"/>
      <c r="I1398" s="341"/>
      <c r="J1398" s="341"/>
      <c r="K1398" s="60"/>
    </row>
    <row r="1399" spans="1:11" s="38" customFormat="1" x14ac:dyDescent="0.25">
      <c r="A1399" s="78"/>
      <c r="B1399" s="337"/>
      <c r="C1399" s="342"/>
      <c r="D1399" s="329"/>
      <c r="E1399" s="330"/>
      <c r="F1399" s="330"/>
      <c r="G1399" s="331"/>
      <c r="H1399" s="340"/>
      <c r="I1399" s="341"/>
      <c r="J1399" s="341"/>
      <c r="K1399" s="60"/>
    </row>
    <row r="1400" spans="1:11" s="38" customFormat="1" x14ac:dyDescent="0.25">
      <c r="A1400" s="78"/>
      <c r="B1400" s="337"/>
      <c r="C1400" s="342"/>
      <c r="D1400" s="329"/>
      <c r="E1400" s="330"/>
      <c r="F1400" s="330"/>
      <c r="G1400" s="331"/>
      <c r="H1400" s="340"/>
      <c r="I1400" s="341"/>
      <c r="J1400" s="341"/>
      <c r="K1400" s="60"/>
    </row>
    <row r="1401" spans="1:11" s="38" customFormat="1" x14ac:dyDescent="0.25">
      <c r="A1401" s="78"/>
      <c r="B1401" s="337"/>
      <c r="C1401" s="342"/>
      <c r="D1401" s="329"/>
      <c r="E1401" s="330"/>
      <c r="F1401" s="330"/>
      <c r="G1401" s="331"/>
      <c r="H1401" s="340"/>
      <c r="I1401" s="341"/>
      <c r="J1401" s="341"/>
      <c r="K1401" s="60"/>
    </row>
    <row r="1402" spans="1:11" s="38" customFormat="1" x14ac:dyDescent="0.25">
      <c r="A1402" s="78"/>
      <c r="B1402" s="337"/>
      <c r="C1402" s="342"/>
      <c r="D1402" s="329"/>
      <c r="E1402" s="330"/>
      <c r="F1402" s="330"/>
      <c r="G1402" s="331"/>
      <c r="H1402" s="340"/>
      <c r="I1402" s="341"/>
      <c r="J1402" s="341"/>
      <c r="K1402" s="60"/>
    </row>
    <row r="1403" spans="1:11" s="38" customFormat="1" x14ac:dyDescent="0.25">
      <c r="A1403" s="78"/>
      <c r="B1403" s="337"/>
      <c r="C1403" s="342"/>
      <c r="D1403" s="329"/>
      <c r="E1403" s="330"/>
      <c r="F1403" s="330"/>
      <c r="G1403" s="331"/>
      <c r="H1403" s="340"/>
      <c r="I1403" s="341"/>
      <c r="J1403" s="341"/>
      <c r="K1403" s="60"/>
    </row>
    <row r="1404" spans="1:11" s="38" customFormat="1" x14ac:dyDescent="0.25">
      <c r="A1404" s="78"/>
      <c r="B1404" s="337"/>
      <c r="C1404" s="342"/>
      <c r="D1404" s="329"/>
      <c r="E1404" s="330"/>
      <c r="F1404" s="330"/>
      <c r="G1404" s="331"/>
      <c r="H1404" s="340"/>
      <c r="I1404" s="341"/>
      <c r="J1404" s="341"/>
      <c r="K1404" s="60"/>
    </row>
    <row r="1405" spans="1:11" s="38" customFormat="1" x14ac:dyDescent="0.25">
      <c r="A1405" s="78"/>
      <c r="B1405" s="337"/>
      <c r="C1405" s="342"/>
      <c r="D1405" s="329"/>
      <c r="E1405" s="330"/>
      <c r="F1405" s="330"/>
      <c r="G1405" s="331"/>
      <c r="H1405" s="340"/>
      <c r="I1405" s="341"/>
      <c r="J1405" s="341"/>
      <c r="K1405" s="60"/>
    </row>
    <row r="1406" spans="1:11" s="38" customFormat="1" x14ac:dyDescent="0.25">
      <c r="A1406" s="78"/>
      <c r="B1406" s="337"/>
      <c r="C1406" s="342"/>
      <c r="D1406" s="329"/>
      <c r="E1406" s="330"/>
      <c r="F1406" s="330"/>
      <c r="G1406" s="331"/>
      <c r="H1406" s="340"/>
      <c r="I1406" s="341"/>
      <c r="J1406" s="341"/>
      <c r="K1406" s="60"/>
    </row>
    <row r="1407" spans="1:11" s="38" customFormat="1" x14ac:dyDescent="0.25">
      <c r="A1407" s="78"/>
      <c r="B1407" s="337"/>
      <c r="C1407" s="342"/>
      <c r="D1407" s="329"/>
      <c r="E1407" s="330"/>
      <c r="F1407" s="330"/>
      <c r="G1407" s="331"/>
      <c r="H1407" s="340"/>
      <c r="I1407" s="341"/>
      <c r="J1407" s="341"/>
      <c r="K1407" s="60"/>
    </row>
    <row r="1408" spans="1:11" s="38" customFormat="1" x14ac:dyDescent="0.25">
      <c r="A1408" s="78"/>
      <c r="B1408" s="337"/>
      <c r="C1408" s="342"/>
      <c r="D1408" s="329"/>
      <c r="E1408" s="330"/>
      <c r="F1408" s="330"/>
      <c r="G1408" s="331"/>
      <c r="H1408" s="340"/>
      <c r="I1408" s="341"/>
      <c r="J1408" s="341"/>
      <c r="K1408" s="60"/>
    </row>
    <row r="1409" spans="1:11" s="38" customFormat="1" x14ac:dyDescent="0.25">
      <c r="A1409" s="78"/>
      <c r="B1409" s="337"/>
      <c r="C1409" s="342"/>
      <c r="D1409" s="329"/>
      <c r="E1409" s="330"/>
      <c r="F1409" s="330"/>
      <c r="G1409" s="331"/>
      <c r="H1409" s="340"/>
      <c r="I1409" s="341"/>
      <c r="J1409" s="341"/>
      <c r="K1409" s="60"/>
    </row>
    <row r="1410" spans="1:11" s="38" customFormat="1" x14ac:dyDescent="0.25">
      <c r="A1410" s="78"/>
      <c r="B1410" s="337"/>
      <c r="C1410" s="342"/>
      <c r="D1410" s="329"/>
      <c r="E1410" s="330"/>
      <c r="F1410" s="330"/>
      <c r="G1410" s="331"/>
      <c r="H1410" s="340"/>
      <c r="I1410" s="341"/>
      <c r="J1410" s="341"/>
      <c r="K1410" s="60"/>
    </row>
    <row r="1411" spans="1:11" s="38" customFormat="1" x14ac:dyDescent="0.25">
      <c r="A1411" s="78"/>
      <c r="B1411" s="337"/>
      <c r="C1411" s="342"/>
      <c r="D1411" s="329"/>
      <c r="E1411" s="330"/>
      <c r="F1411" s="330"/>
      <c r="G1411" s="331"/>
      <c r="H1411" s="340"/>
      <c r="I1411" s="341"/>
      <c r="J1411" s="341"/>
      <c r="K1411" s="60"/>
    </row>
    <row r="1412" spans="1:11" s="38" customFormat="1" x14ac:dyDescent="0.25">
      <c r="A1412" s="78"/>
      <c r="B1412" s="337"/>
      <c r="C1412" s="342"/>
      <c r="D1412" s="329"/>
      <c r="E1412" s="330"/>
      <c r="F1412" s="330"/>
      <c r="G1412" s="331"/>
      <c r="H1412" s="340"/>
      <c r="I1412" s="341"/>
      <c r="J1412" s="341"/>
      <c r="K1412" s="60"/>
    </row>
    <row r="1413" spans="1:11" s="38" customFormat="1" x14ac:dyDescent="0.25">
      <c r="A1413" s="78"/>
      <c r="B1413" s="337"/>
      <c r="C1413" s="342"/>
      <c r="D1413" s="329"/>
      <c r="E1413" s="330"/>
      <c r="F1413" s="330"/>
      <c r="G1413" s="331"/>
      <c r="H1413" s="340"/>
      <c r="I1413" s="341"/>
      <c r="J1413" s="341"/>
      <c r="K1413" s="60"/>
    </row>
    <row r="1414" spans="1:11" s="38" customFormat="1" x14ac:dyDescent="0.25">
      <c r="A1414" s="78"/>
      <c r="B1414" s="337"/>
      <c r="C1414" s="342"/>
      <c r="D1414" s="329"/>
      <c r="E1414" s="330"/>
      <c r="F1414" s="330"/>
      <c r="G1414" s="331"/>
      <c r="H1414" s="340"/>
      <c r="I1414" s="341"/>
      <c r="J1414" s="341"/>
      <c r="K1414" s="60"/>
    </row>
    <row r="1415" spans="1:11" s="38" customFormat="1" x14ac:dyDescent="0.25">
      <c r="A1415" s="78"/>
      <c r="B1415" s="337"/>
      <c r="C1415" s="342"/>
      <c r="D1415" s="329"/>
      <c r="E1415" s="330"/>
      <c r="F1415" s="330"/>
      <c r="G1415" s="331"/>
      <c r="H1415" s="340"/>
      <c r="I1415" s="341"/>
      <c r="J1415" s="341"/>
      <c r="K1415" s="60"/>
    </row>
    <row r="1416" spans="1:11" s="38" customFormat="1" x14ac:dyDescent="0.25">
      <c r="A1416" s="78"/>
      <c r="B1416" s="337"/>
      <c r="C1416" s="342"/>
      <c r="D1416" s="329"/>
      <c r="E1416" s="330"/>
      <c r="F1416" s="330"/>
      <c r="G1416" s="331"/>
      <c r="H1416" s="340"/>
      <c r="I1416" s="341"/>
      <c r="J1416" s="341"/>
      <c r="K1416" s="60"/>
    </row>
    <row r="1417" spans="1:11" s="38" customFormat="1" x14ac:dyDescent="0.25">
      <c r="A1417" s="78"/>
      <c r="B1417" s="337"/>
      <c r="C1417" s="342"/>
      <c r="D1417" s="329"/>
      <c r="E1417" s="330"/>
      <c r="F1417" s="330"/>
      <c r="G1417" s="331"/>
      <c r="H1417" s="340"/>
      <c r="I1417" s="341"/>
      <c r="J1417" s="341"/>
      <c r="K1417" s="60"/>
    </row>
    <row r="1418" spans="1:11" s="38" customFormat="1" x14ac:dyDescent="0.25">
      <c r="A1418" s="78"/>
      <c r="B1418" s="337"/>
      <c r="C1418" s="342"/>
      <c r="D1418" s="329"/>
      <c r="E1418" s="330"/>
      <c r="F1418" s="330"/>
      <c r="G1418" s="331"/>
      <c r="H1418" s="340"/>
      <c r="I1418" s="341"/>
      <c r="J1418" s="341"/>
      <c r="K1418" s="60"/>
    </row>
    <row r="1419" spans="1:11" s="38" customFormat="1" x14ac:dyDescent="0.25">
      <c r="A1419" s="78"/>
      <c r="B1419" s="337"/>
      <c r="C1419" s="342"/>
      <c r="D1419" s="329"/>
      <c r="E1419" s="330"/>
      <c r="F1419" s="330"/>
      <c r="G1419" s="331"/>
      <c r="H1419" s="340"/>
      <c r="I1419" s="341"/>
      <c r="J1419" s="341"/>
      <c r="K1419" s="60"/>
    </row>
    <row r="1420" spans="1:11" s="38" customFormat="1" x14ac:dyDescent="0.25">
      <c r="A1420" s="78"/>
      <c r="B1420" s="337"/>
      <c r="C1420" s="342"/>
      <c r="D1420" s="329"/>
      <c r="E1420" s="330"/>
      <c r="F1420" s="330"/>
      <c r="G1420" s="331"/>
      <c r="H1420" s="340"/>
      <c r="I1420" s="341"/>
      <c r="J1420" s="341"/>
      <c r="K1420" s="60"/>
    </row>
    <row r="1421" spans="1:11" s="38" customFormat="1" x14ac:dyDescent="0.25">
      <c r="A1421" s="78"/>
      <c r="B1421" s="337"/>
      <c r="C1421" s="342"/>
      <c r="D1421" s="329"/>
      <c r="E1421" s="330"/>
      <c r="F1421" s="330"/>
      <c r="G1421" s="331"/>
      <c r="H1421" s="340"/>
      <c r="I1421" s="341"/>
      <c r="J1421" s="341"/>
      <c r="K1421" s="60"/>
    </row>
    <row r="1422" spans="1:11" s="38" customFormat="1" x14ac:dyDescent="0.25">
      <c r="A1422" s="78"/>
      <c r="B1422" s="337"/>
      <c r="C1422" s="342"/>
      <c r="D1422" s="329"/>
      <c r="E1422" s="330"/>
      <c r="F1422" s="330"/>
      <c r="G1422" s="331"/>
      <c r="H1422" s="340"/>
      <c r="I1422" s="341"/>
      <c r="J1422" s="341"/>
      <c r="K1422" s="60"/>
    </row>
    <row r="1423" spans="1:11" s="38" customFormat="1" x14ac:dyDescent="0.25">
      <c r="A1423" s="78"/>
      <c r="B1423" s="337"/>
      <c r="C1423" s="342"/>
      <c r="D1423" s="329"/>
      <c r="E1423" s="330"/>
      <c r="F1423" s="330"/>
      <c r="G1423" s="331"/>
      <c r="H1423" s="340"/>
      <c r="I1423" s="341"/>
      <c r="J1423" s="341"/>
      <c r="K1423" s="60"/>
    </row>
    <row r="1424" spans="1:11" s="38" customFormat="1" x14ac:dyDescent="0.25">
      <c r="A1424" s="78"/>
      <c r="B1424" s="337"/>
      <c r="C1424" s="342"/>
      <c r="D1424" s="329"/>
      <c r="E1424" s="330"/>
      <c r="F1424" s="330"/>
      <c r="G1424" s="331"/>
      <c r="H1424" s="340"/>
      <c r="I1424" s="341"/>
      <c r="J1424" s="341"/>
      <c r="K1424" s="60"/>
    </row>
    <row r="1425" spans="1:11" s="38" customFormat="1" x14ac:dyDescent="0.25">
      <c r="A1425" s="78"/>
      <c r="B1425" s="337"/>
      <c r="C1425" s="342"/>
      <c r="D1425" s="329"/>
      <c r="E1425" s="330"/>
      <c r="F1425" s="330"/>
      <c r="G1425" s="331"/>
      <c r="H1425" s="340"/>
      <c r="I1425" s="341"/>
      <c r="J1425" s="341"/>
      <c r="K1425" s="60"/>
    </row>
    <row r="1426" spans="1:11" s="38" customFormat="1" x14ac:dyDescent="0.25">
      <c r="A1426" s="78"/>
      <c r="B1426" s="337"/>
      <c r="C1426" s="342"/>
      <c r="D1426" s="329"/>
      <c r="E1426" s="330"/>
      <c r="F1426" s="330"/>
      <c r="G1426" s="331"/>
      <c r="H1426" s="340"/>
      <c r="I1426" s="341"/>
      <c r="J1426" s="341"/>
      <c r="K1426" s="60"/>
    </row>
    <row r="1427" spans="1:11" s="38" customFormat="1" x14ac:dyDescent="0.25">
      <c r="A1427" s="78"/>
      <c r="B1427" s="337"/>
      <c r="C1427" s="342"/>
      <c r="D1427" s="329"/>
      <c r="E1427" s="330"/>
      <c r="F1427" s="330"/>
      <c r="G1427" s="331"/>
      <c r="H1427" s="340"/>
      <c r="I1427" s="341"/>
      <c r="J1427" s="341"/>
      <c r="K1427" s="60"/>
    </row>
    <row r="1428" spans="1:11" s="38" customFormat="1" x14ac:dyDescent="0.25">
      <c r="A1428" s="78"/>
      <c r="B1428" s="337"/>
      <c r="C1428" s="342"/>
      <c r="D1428" s="329"/>
      <c r="E1428" s="330"/>
      <c r="F1428" s="330"/>
      <c r="G1428" s="331"/>
      <c r="H1428" s="340"/>
      <c r="I1428" s="341"/>
      <c r="J1428" s="341"/>
      <c r="K1428" s="60"/>
    </row>
    <row r="1429" spans="1:11" s="38" customFormat="1" x14ac:dyDescent="0.25">
      <c r="A1429" s="78"/>
      <c r="B1429" s="337"/>
      <c r="C1429" s="342"/>
      <c r="D1429" s="329"/>
      <c r="E1429" s="330"/>
      <c r="F1429" s="330"/>
      <c r="G1429" s="331"/>
      <c r="H1429" s="340"/>
      <c r="I1429" s="341"/>
      <c r="J1429" s="341"/>
      <c r="K1429" s="60"/>
    </row>
    <row r="1430" spans="1:11" s="38" customFormat="1" x14ac:dyDescent="0.25">
      <c r="A1430" s="78"/>
      <c r="B1430" s="337"/>
      <c r="C1430" s="342"/>
      <c r="D1430" s="329"/>
      <c r="E1430" s="330"/>
      <c r="F1430" s="330"/>
      <c r="G1430" s="331"/>
      <c r="H1430" s="340"/>
      <c r="I1430" s="341"/>
      <c r="J1430" s="341"/>
      <c r="K1430" s="60"/>
    </row>
    <row r="1431" spans="1:11" s="38" customFormat="1" x14ac:dyDescent="0.25">
      <c r="A1431" s="78"/>
      <c r="B1431" s="337"/>
      <c r="C1431" s="342"/>
      <c r="D1431" s="329"/>
      <c r="E1431" s="330"/>
      <c r="F1431" s="330"/>
      <c r="G1431" s="331"/>
      <c r="H1431" s="340"/>
      <c r="I1431" s="341"/>
      <c r="J1431" s="341"/>
      <c r="K1431" s="60"/>
    </row>
    <row r="1432" spans="1:11" s="38" customFormat="1" x14ac:dyDescent="0.25">
      <c r="A1432" s="78"/>
      <c r="B1432" s="337"/>
      <c r="C1432" s="342"/>
      <c r="D1432" s="329"/>
      <c r="E1432" s="330"/>
      <c r="F1432" s="330"/>
      <c r="G1432" s="331"/>
      <c r="H1432" s="340"/>
      <c r="I1432" s="341"/>
      <c r="J1432" s="341"/>
      <c r="K1432" s="60"/>
    </row>
    <row r="1433" spans="1:11" s="38" customFormat="1" x14ac:dyDescent="0.25">
      <c r="A1433" s="78"/>
      <c r="B1433" s="337"/>
      <c r="C1433" s="342"/>
      <c r="D1433" s="329"/>
      <c r="E1433" s="330"/>
      <c r="F1433" s="330"/>
      <c r="G1433" s="331"/>
      <c r="H1433" s="340"/>
      <c r="I1433" s="341"/>
      <c r="J1433" s="341"/>
      <c r="K1433" s="60"/>
    </row>
    <row r="1434" spans="1:11" s="38" customFormat="1" x14ac:dyDescent="0.25">
      <c r="A1434" s="78"/>
      <c r="B1434" s="337"/>
      <c r="C1434" s="342"/>
      <c r="D1434" s="329"/>
      <c r="E1434" s="330"/>
      <c r="F1434" s="330"/>
      <c r="G1434" s="331"/>
      <c r="H1434" s="340"/>
      <c r="I1434" s="341"/>
      <c r="J1434" s="341"/>
      <c r="K1434" s="60"/>
    </row>
    <row r="1435" spans="1:11" s="38" customFormat="1" x14ac:dyDescent="0.25">
      <c r="A1435" s="78"/>
      <c r="B1435" s="337"/>
      <c r="C1435" s="342"/>
      <c r="D1435" s="329"/>
      <c r="E1435" s="330"/>
      <c r="F1435" s="330"/>
      <c r="G1435" s="331"/>
      <c r="H1435" s="340"/>
      <c r="I1435" s="341"/>
      <c r="J1435" s="341"/>
      <c r="K1435" s="60"/>
    </row>
    <row r="1436" spans="1:11" s="38" customFormat="1" x14ac:dyDescent="0.25">
      <c r="A1436" s="78"/>
      <c r="B1436" s="337"/>
      <c r="C1436" s="342"/>
      <c r="D1436" s="329"/>
      <c r="E1436" s="330"/>
      <c r="F1436" s="330"/>
      <c r="G1436" s="331"/>
      <c r="H1436" s="340"/>
      <c r="I1436" s="341"/>
      <c r="J1436" s="341"/>
      <c r="K1436" s="60"/>
    </row>
    <row r="1437" spans="1:11" s="38" customFormat="1" x14ac:dyDescent="0.25">
      <c r="A1437" s="78"/>
      <c r="B1437" s="337"/>
      <c r="C1437" s="342"/>
      <c r="D1437" s="329"/>
      <c r="E1437" s="330"/>
      <c r="F1437" s="330"/>
      <c r="G1437" s="331"/>
      <c r="H1437" s="340"/>
      <c r="I1437" s="341"/>
      <c r="J1437" s="341"/>
      <c r="K1437" s="60"/>
    </row>
    <row r="1438" spans="1:11" s="38" customFormat="1" x14ac:dyDescent="0.25">
      <c r="A1438" s="78"/>
      <c r="B1438" s="337"/>
      <c r="C1438" s="342"/>
      <c r="D1438" s="329"/>
      <c r="E1438" s="330"/>
      <c r="F1438" s="330"/>
      <c r="G1438" s="331"/>
      <c r="H1438" s="340"/>
      <c r="I1438" s="341"/>
      <c r="J1438" s="341"/>
      <c r="K1438" s="60"/>
    </row>
    <row r="1439" spans="1:11" s="38" customFormat="1" x14ac:dyDescent="0.25">
      <c r="A1439" s="78"/>
      <c r="B1439" s="337"/>
      <c r="C1439" s="342"/>
      <c r="D1439" s="329"/>
      <c r="E1439" s="330"/>
      <c r="F1439" s="330"/>
      <c r="G1439" s="331"/>
      <c r="H1439" s="340"/>
      <c r="I1439" s="341"/>
      <c r="J1439" s="341"/>
      <c r="K1439" s="60"/>
    </row>
    <row r="1440" spans="1:11" s="38" customFormat="1" x14ac:dyDescent="0.25">
      <c r="A1440" s="78"/>
      <c r="B1440" s="337"/>
      <c r="C1440" s="342"/>
      <c r="D1440" s="329"/>
      <c r="E1440" s="330"/>
      <c r="F1440" s="330"/>
      <c r="G1440" s="331"/>
      <c r="H1440" s="340"/>
      <c r="I1440" s="341"/>
      <c r="J1440" s="341"/>
      <c r="K1440" s="60"/>
    </row>
    <row r="1441" spans="1:11" s="38" customFormat="1" x14ac:dyDescent="0.25">
      <c r="A1441" s="78"/>
      <c r="B1441" s="337"/>
      <c r="C1441" s="342"/>
      <c r="D1441" s="329"/>
      <c r="E1441" s="330"/>
      <c r="F1441" s="330"/>
      <c r="G1441" s="331"/>
      <c r="H1441" s="340"/>
      <c r="I1441" s="341"/>
      <c r="J1441" s="341"/>
      <c r="K1441" s="60"/>
    </row>
    <row r="1442" spans="1:11" s="38" customFormat="1" x14ac:dyDescent="0.25">
      <c r="A1442" s="78"/>
      <c r="B1442" s="337"/>
      <c r="C1442" s="342"/>
      <c r="D1442" s="329"/>
      <c r="E1442" s="330"/>
      <c r="F1442" s="330"/>
      <c r="G1442" s="331"/>
      <c r="H1442" s="340"/>
      <c r="I1442" s="341"/>
      <c r="J1442" s="341"/>
      <c r="K1442" s="60"/>
    </row>
    <row r="1443" spans="1:11" s="38" customFormat="1" x14ac:dyDescent="0.25">
      <c r="A1443" s="78"/>
      <c r="B1443" s="337"/>
      <c r="C1443" s="342"/>
      <c r="D1443" s="329"/>
      <c r="E1443" s="330"/>
      <c r="F1443" s="330"/>
      <c r="G1443" s="331"/>
      <c r="H1443" s="340"/>
      <c r="I1443" s="341"/>
      <c r="J1443" s="341"/>
      <c r="K1443" s="60"/>
    </row>
    <row r="1444" spans="1:11" s="38" customFormat="1" x14ac:dyDescent="0.25">
      <c r="A1444" s="78"/>
      <c r="B1444" s="337"/>
      <c r="C1444" s="342"/>
      <c r="D1444" s="329"/>
      <c r="E1444" s="330"/>
      <c r="F1444" s="330"/>
      <c r="G1444" s="331"/>
      <c r="H1444" s="340"/>
      <c r="I1444" s="341"/>
      <c r="J1444" s="341"/>
      <c r="K1444" s="60"/>
    </row>
    <row r="1445" spans="1:11" s="38" customFormat="1" x14ac:dyDescent="0.25">
      <c r="A1445" s="78"/>
      <c r="B1445" s="337"/>
      <c r="C1445" s="342"/>
      <c r="D1445" s="329"/>
      <c r="E1445" s="330"/>
      <c r="F1445" s="330"/>
      <c r="G1445" s="331"/>
      <c r="H1445" s="340"/>
      <c r="I1445" s="341"/>
      <c r="J1445" s="341"/>
      <c r="K1445" s="60"/>
    </row>
    <row r="1446" spans="1:11" s="38" customFormat="1" x14ac:dyDescent="0.25">
      <c r="A1446" s="78"/>
      <c r="B1446" s="337"/>
      <c r="C1446" s="342"/>
      <c r="D1446" s="329"/>
      <c r="E1446" s="330"/>
      <c r="F1446" s="330"/>
      <c r="G1446" s="331"/>
      <c r="H1446" s="340"/>
      <c r="I1446" s="341"/>
      <c r="J1446" s="341"/>
      <c r="K1446" s="60"/>
    </row>
    <row r="1447" spans="1:11" s="38" customFormat="1" x14ac:dyDescent="0.25">
      <c r="A1447" s="78"/>
      <c r="B1447" s="337"/>
      <c r="C1447" s="342"/>
      <c r="D1447" s="329"/>
      <c r="E1447" s="330"/>
      <c r="F1447" s="330"/>
      <c r="G1447" s="331"/>
      <c r="H1447" s="340"/>
      <c r="I1447" s="341"/>
      <c r="J1447" s="341"/>
      <c r="K1447" s="60"/>
    </row>
    <row r="1448" spans="1:11" s="38" customFormat="1" x14ac:dyDescent="0.25">
      <c r="A1448" s="78"/>
      <c r="B1448" s="337"/>
      <c r="C1448" s="342"/>
      <c r="D1448" s="329"/>
      <c r="E1448" s="330"/>
      <c r="F1448" s="330"/>
      <c r="G1448" s="331"/>
      <c r="H1448" s="340"/>
      <c r="I1448" s="341"/>
      <c r="J1448" s="341"/>
      <c r="K1448" s="60"/>
    </row>
    <row r="1449" spans="1:11" s="38" customFormat="1" x14ac:dyDescent="0.25">
      <c r="A1449" s="78"/>
      <c r="B1449" s="337"/>
      <c r="C1449" s="342"/>
      <c r="D1449" s="329"/>
      <c r="E1449" s="330"/>
      <c r="F1449" s="330"/>
      <c r="G1449" s="331"/>
      <c r="H1449" s="340"/>
      <c r="I1449" s="341"/>
      <c r="J1449" s="341"/>
      <c r="K1449" s="60"/>
    </row>
    <row r="1450" spans="1:11" s="38" customFormat="1" x14ac:dyDescent="0.25">
      <c r="A1450" s="78"/>
      <c r="B1450" s="337"/>
      <c r="C1450" s="342"/>
      <c r="D1450" s="329"/>
      <c r="E1450" s="330"/>
      <c r="F1450" s="330"/>
      <c r="G1450" s="331"/>
      <c r="H1450" s="340"/>
      <c r="I1450" s="341"/>
      <c r="J1450" s="341"/>
      <c r="K1450" s="60"/>
    </row>
    <row r="1451" spans="1:11" s="38" customFormat="1" x14ac:dyDescent="0.25">
      <c r="A1451" s="78"/>
      <c r="B1451" s="337"/>
      <c r="C1451" s="342"/>
      <c r="D1451" s="329"/>
      <c r="E1451" s="330"/>
      <c r="F1451" s="330"/>
      <c r="G1451" s="331"/>
      <c r="H1451" s="340"/>
      <c r="I1451" s="341"/>
      <c r="J1451" s="341"/>
      <c r="K1451" s="60"/>
    </row>
    <row r="1452" spans="1:11" s="38" customFormat="1" x14ac:dyDescent="0.25">
      <c r="A1452" s="78"/>
      <c r="B1452" s="337"/>
      <c r="C1452" s="342"/>
      <c r="D1452" s="329"/>
      <c r="E1452" s="330"/>
      <c r="F1452" s="330"/>
      <c r="G1452" s="331"/>
      <c r="H1452" s="340"/>
      <c r="I1452" s="341"/>
      <c r="J1452" s="341"/>
      <c r="K1452" s="60"/>
    </row>
    <row r="1453" spans="1:11" s="38" customFormat="1" x14ac:dyDescent="0.25">
      <c r="A1453" s="78"/>
      <c r="B1453" s="337"/>
      <c r="C1453" s="342"/>
      <c r="D1453" s="329"/>
      <c r="E1453" s="330"/>
      <c r="F1453" s="330"/>
      <c r="G1453" s="331"/>
      <c r="H1453" s="340"/>
      <c r="I1453" s="341"/>
      <c r="J1453" s="341"/>
      <c r="K1453" s="60"/>
    </row>
    <row r="1454" spans="1:11" s="38" customFormat="1" x14ac:dyDescent="0.25">
      <c r="A1454" s="78"/>
      <c r="B1454" s="337"/>
      <c r="C1454" s="342"/>
      <c r="D1454" s="329"/>
      <c r="E1454" s="330"/>
      <c r="F1454" s="330"/>
      <c r="G1454" s="331"/>
      <c r="H1454" s="340"/>
      <c r="I1454" s="341"/>
      <c r="J1454" s="341"/>
      <c r="K1454" s="60"/>
    </row>
    <row r="1455" spans="1:11" s="38" customFormat="1" x14ac:dyDescent="0.25">
      <c r="A1455" s="78"/>
      <c r="B1455" s="337"/>
      <c r="C1455" s="342"/>
      <c r="D1455" s="329"/>
      <c r="E1455" s="330"/>
      <c r="F1455" s="330"/>
      <c r="G1455" s="331"/>
      <c r="H1455" s="340"/>
      <c r="I1455" s="341"/>
      <c r="J1455" s="341"/>
      <c r="K1455" s="60"/>
    </row>
    <row r="1456" spans="1:11" s="38" customFormat="1" x14ac:dyDescent="0.25">
      <c r="A1456" s="78"/>
      <c r="B1456" s="337"/>
      <c r="C1456" s="342"/>
      <c r="D1456" s="329"/>
      <c r="E1456" s="330"/>
      <c r="F1456" s="330"/>
      <c r="G1456" s="331"/>
      <c r="H1456" s="340"/>
      <c r="I1456" s="341"/>
      <c r="J1456" s="341"/>
      <c r="K1456" s="60"/>
    </row>
    <row r="1457" spans="1:11" s="38" customFormat="1" x14ac:dyDescent="0.25">
      <c r="A1457" s="78"/>
      <c r="B1457" s="337"/>
      <c r="C1457" s="342"/>
      <c r="D1457" s="329"/>
      <c r="E1457" s="330"/>
      <c r="F1457" s="330"/>
      <c r="G1457" s="331"/>
      <c r="H1457" s="340"/>
      <c r="I1457" s="341"/>
      <c r="J1457" s="341"/>
      <c r="K1457" s="60"/>
    </row>
    <row r="1458" spans="1:11" s="38" customFormat="1" x14ac:dyDescent="0.25">
      <c r="A1458" s="78"/>
      <c r="B1458" s="337"/>
      <c r="C1458" s="342"/>
      <c r="D1458" s="329"/>
      <c r="E1458" s="330"/>
      <c r="F1458" s="330"/>
      <c r="G1458" s="331"/>
      <c r="H1458" s="340"/>
      <c r="I1458" s="341"/>
      <c r="J1458" s="341"/>
      <c r="K1458" s="60"/>
    </row>
    <row r="1459" spans="1:11" s="38" customFormat="1" x14ac:dyDescent="0.25">
      <c r="A1459" s="78"/>
      <c r="B1459" s="337"/>
      <c r="C1459" s="342"/>
      <c r="D1459" s="329"/>
      <c r="E1459" s="330"/>
      <c r="F1459" s="330"/>
      <c r="G1459" s="331"/>
      <c r="H1459" s="340"/>
      <c r="I1459" s="341"/>
      <c r="J1459" s="341"/>
      <c r="K1459" s="60"/>
    </row>
    <row r="1460" spans="1:11" s="38" customFormat="1" x14ac:dyDescent="0.25">
      <c r="A1460" s="78"/>
      <c r="B1460" s="337"/>
      <c r="C1460" s="342"/>
      <c r="D1460" s="329"/>
      <c r="E1460" s="330"/>
      <c r="F1460" s="330"/>
      <c r="G1460" s="331"/>
      <c r="H1460" s="340"/>
      <c r="I1460" s="341"/>
      <c r="J1460" s="341"/>
      <c r="K1460" s="60"/>
    </row>
    <row r="1461" spans="1:11" s="38" customFormat="1" x14ac:dyDescent="0.25">
      <c r="A1461" s="78"/>
      <c r="B1461" s="337"/>
      <c r="C1461" s="342"/>
      <c r="D1461" s="329"/>
      <c r="E1461" s="330"/>
      <c r="F1461" s="330"/>
      <c r="G1461" s="331"/>
      <c r="H1461" s="340"/>
      <c r="I1461" s="341"/>
      <c r="J1461" s="341"/>
      <c r="K1461" s="60"/>
    </row>
    <row r="1462" spans="1:11" s="38" customFormat="1" x14ac:dyDescent="0.25">
      <c r="A1462" s="78"/>
      <c r="B1462" s="337"/>
      <c r="C1462" s="342"/>
      <c r="D1462" s="329"/>
      <c r="E1462" s="330"/>
      <c r="F1462" s="330"/>
      <c r="G1462" s="331"/>
      <c r="H1462" s="340"/>
      <c r="I1462" s="341"/>
      <c r="J1462" s="341"/>
      <c r="K1462" s="60"/>
    </row>
    <row r="1463" spans="1:11" s="38" customFormat="1" x14ac:dyDescent="0.25">
      <c r="A1463" s="78"/>
      <c r="B1463" s="337"/>
      <c r="C1463" s="342"/>
      <c r="D1463" s="329"/>
      <c r="E1463" s="330"/>
      <c r="F1463" s="330"/>
      <c r="G1463" s="331"/>
      <c r="H1463" s="340"/>
      <c r="I1463" s="341"/>
      <c r="J1463" s="341"/>
      <c r="K1463" s="60"/>
    </row>
    <row r="1464" spans="1:11" s="38" customFormat="1" x14ac:dyDescent="0.25">
      <c r="A1464" s="78"/>
      <c r="B1464" s="337"/>
      <c r="C1464" s="342"/>
      <c r="D1464" s="329"/>
      <c r="E1464" s="330"/>
      <c r="F1464" s="330"/>
      <c r="G1464" s="331"/>
      <c r="H1464" s="340"/>
      <c r="I1464" s="341"/>
      <c r="J1464" s="341"/>
      <c r="K1464" s="60"/>
    </row>
    <row r="1465" spans="1:11" s="38" customFormat="1" x14ac:dyDescent="0.25">
      <c r="A1465" s="78"/>
      <c r="B1465" s="337"/>
      <c r="C1465" s="342"/>
      <c r="D1465" s="329"/>
      <c r="E1465" s="330"/>
      <c r="F1465" s="330"/>
      <c r="G1465" s="331"/>
      <c r="H1465" s="340"/>
      <c r="I1465" s="341"/>
      <c r="J1465" s="341"/>
      <c r="K1465" s="60"/>
    </row>
    <row r="1466" spans="1:11" s="38" customFormat="1" x14ac:dyDescent="0.25">
      <c r="A1466" s="78"/>
      <c r="B1466" s="337"/>
      <c r="C1466" s="342"/>
      <c r="D1466" s="329"/>
      <c r="E1466" s="330"/>
      <c r="F1466" s="330"/>
      <c r="G1466" s="331"/>
      <c r="H1466" s="340"/>
      <c r="I1466" s="341"/>
      <c r="J1466" s="341"/>
      <c r="K1466" s="60"/>
    </row>
    <row r="1467" spans="1:11" s="38" customFormat="1" x14ac:dyDescent="0.25">
      <c r="A1467" s="78"/>
      <c r="B1467" s="337"/>
      <c r="C1467" s="342"/>
      <c r="D1467" s="329"/>
      <c r="E1467" s="330"/>
      <c r="F1467" s="330"/>
      <c r="G1467" s="331"/>
      <c r="H1467" s="340"/>
      <c r="I1467" s="341"/>
      <c r="J1467" s="341"/>
      <c r="K1467" s="60"/>
    </row>
    <row r="1468" spans="1:11" s="38" customFormat="1" x14ac:dyDescent="0.25">
      <c r="A1468" s="78"/>
      <c r="B1468" s="337"/>
      <c r="C1468" s="342"/>
      <c r="D1468" s="329"/>
      <c r="E1468" s="330"/>
      <c r="F1468" s="330"/>
      <c r="G1468" s="331"/>
      <c r="H1468" s="340"/>
      <c r="I1468" s="341"/>
      <c r="J1468" s="341"/>
      <c r="K1468" s="60"/>
    </row>
    <row r="1469" spans="1:11" s="38" customFormat="1" x14ac:dyDescent="0.25">
      <c r="A1469" s="78"/>
      <c r="B1469" s="337"/>
      <c r="C1469" s="342"/>
      <c r="D1469" s="329"/>
      <c r="E1469" s="330"/>
      <c r="F1469" s="330"/>
      <c r="G1469" s="331"/>
      <c r="H1469" s="340"/>
      <c r="I1469" s="341"/>
      <c r="J1469" s="341"/>
      <c r="K1469" s="60"/>
    </row>
    <row r="1470" spans="1:11" s="38" customFormat="1" x14ac:dyDescent="0.25">
      <c r="A1470" s="78"/>
      <c r="B1470" s="337"/>
      <c r="C1470" s="342"/>
      <c r="D1470" s="329"/>
      <c r="E1470" s="330"/>
      <c r="F1470" s="330"/>
      <c r="G1470" s="331"/>
      <c r="H1470" s="340"/>
      <c r="I1470" s="341"/>
      <c r="J1470" s="341"/>
      <c r="K1470" s="60"/>
    </row>
    <row r="1471" spans="1:11" s="38" customFormat="1" x14ac:dyDescent="0.25">
      <c r="A1471" s="78"/>
      <c r="B1471" s="337"/>
      <c r="C1471" s="342"/>
      <c r="D1471" s="329"/>
      <c r="E1471" s="330"/>
      <c r="F1471" s="330"/>
      <c r="G1471" s="331"/>
      <c r="H1471" s="340"/>
      <c r="I1471" s="341"/>
      <c r="J1471" s="341"/>
      <c r="K1471" s="60"/>
    </row>
    <row r="1472" spans="1:11" s="38" customFormat="1" x14ac:dyDescent="0.25">
      <c r="A1472" s="78"/>
      <c r="B1472" s="337"/>
      <c r="C1472" s="342"/>
      <c r="D1472" s="329"/>
      <c r="E1472" s="330"/>
      <c r="F1472" s="330"/>
      <c r="G1472" s="331"/>
      <c r="H1472" s="340"/>
      <c r="I1472" s="341"/>
      <c r="J1472" s="341"/>
      <c r="K1472" s="60"/>
    </row>
    <row r="1473" spans="1:11" s="38" customFormat="1" x14ac:dyDescent="0.25">
      <c r="A1473" s="78"/>
      <c r="B1473" s="337"/>
      <c r="C1473" s="342"/>
      <c r="D1473" s="329"/>
      <c r="E1473" s="330"/>
      <c r="F1473" s="330"/>
      <c r="G1473" s="331"/>
      <c r="H1473" s="340"/>
      <c r="I1473" s="341"/>
      <c r="J1473" s="341"/>
      <c r="K1473" s="60"/>
    </row>
    <row r="1474" spans="1:11" s="38" customFormat="1" x14ac:dyDescent="0.25">
      <c r="A1474" s="78"/>
      <c r="B1474" s="337"/>
      <c r="C1474" s="342"/>
      <c r="D1474" s="329"/>
      <c r="E1474" s="330"/>
      <c r="F1474" s="330"/>
      <c r="G1474" s="331"/>
      <c r="H1474" s="340"/>
      <c r="I1474" s="341"/>
      <c r="J1474" s="341"/>
      <c r="K1474" s="60"/>
    </row>
    <row r="1475" spans="1:11" s="38" customFormat="1" x14ac:dyDescent="0.25">
      <c r="A1475" s="78"/>
      <c r="B1475" s="337"/>
      <c r="C1475" s="342"/>
      <c r="D1475" s="329"/>
      <c r="E1475" s="330"/>
      <c r="F1475" s="330"/>
      <c r="G1475" s="331"/>
      <c r="H1475" s="340"/>
      <c r="I1475" s="341"/>
      <c r="J1475" s="341"/>
      <c r="K1475" s="60"/>
    </row>
    <row r="1476" spans="1:11" s="38" customFormat="1" x14ac:dyDescent="0.25">
      <c r="A1476" s="78"/>
      <c r="B1476" s="337"/>
      <c r="C1476" s="342"/>
      <c r="D1476" s="329"/>
      <c r="E1476" s="330"/>
      <c r="F1476" s="330"/>
      <c r="G1476" s="331"/>
      <c r="H1476" s="340"/>
      <c r="I1476" s="341"/>
      <c r="J1476" s="341"/>
      <c r="K1476" s="60"/>
    </row>
    <row r="1477" spans="1:11" s="38" customFormat="1" x14ac:dyDescent="0.25">
      <c r="A1477" s="78"/>
      <c r="B1477" s="337"/>
      <c r="C1477" s="342"/>
      <c r="D1477" s="329"/>
      <c r="E1477" s="330"/>
      <c r="F1477" s="330"/>
      <c r="G1477" s="331"/>
      <c r="H1477" s="340"/>
      <c r="I1477" s="341"/>
      <c r="J1477" s="341"/>
      <c r="K1477" s="60"/>
    </row>
    <row r="1478" spans="1:11" s="38" customFormat="1" x14ac:dyDescent="0.25">
      <c r="A1478" s="78"/>
      <c r="B1478" s="337"/>
      <c r="C1478" s="342"/>
      <c r="D1478" s="329"/>
      <c r="E1478" s="330"/>
      <c r="F1478" s="330"/>
      <c r="G1478" s="331"/>
      <c r="H1478" s="340"/>
      <c r="I1478" s="341"/>
      <c r="J1478" s="341"/>
      <c r="K1478" s="60"/>
    </row>
    <row r="1479" spans="1:11" s="38" customFormat="1" x14ac:dyDescent="0.25">
      <c r="A1479" s="78"/>
      <c r="B1479" s="337"/>
      <c r="C1479" s="342"/>
      <c r="D1479" s="329"/>
      <c r="E1479" s="330"/>
      <c r="F1479" s="330"/>
      <c r="G1479" s="331"/>
      <c r="H1479" s="340"/>
      <c r="I1479" s="341"/>
      <c r="J1479" s="341"/>
      <c r="K1479" s="60"/>
    </row>
    <row r="1480" spans="1:11" s="38" customFormat="1" x14ac:dyDescent="0.25">
      <c r="A1480" s="78"/>
      <c r="B1480" s="337"/>
      <c r="C1480" s="342"/>
      <c r="D1480" s="329"/>
      <c r="E1480" s="330"/>
      <c r="F1480" s="330"/>
      <c r="G1480" s="331"/>
      <c r="H1480" s="340"/>
      <c r="I1480" s="341"/>
      <c r="J1480" s="341"/>
      <c r="K1480" s="60"/>
    </row>
    <row r="1481" spans="1:11" s="38" customFormat="1" x14ac:dyDescent="0.25">
      <c r="A1481" s="78"/>
      <c r="B1481" s="337"/>
      <c r="C1481" s="342"/>
      <c r="D1481" s="329"/>
      <c r="E1481" s="330"/>
      <c r="F1481" s="330"/>
      <c r="G1481" s="331"/>
      <c r="H1481" s="340"/>
      <c r="I1481" s="341"/>
      <c r="J1481" s="341"/>
      <c r="K1481" s="60"/>
    </row>
    <row r="1482" spans="1:11" s="38" customFormat="1" x14ac:dyDescent="0.25">
      <c r="A1482" s="78"/>
      <c r="B1482" s="337"/>
      <c r="C1482" s="342"/>
      <c r="D1482" s="329"/>
      <c r="E1482" s="330"/>
      <c r="F1482" s="330"/>
      <c r="G1482" s="331"/>
      <c r="H1482" s="340"/>
      <c r="I1482" s="341"/>
      <c r="J1482" s="341"/>
      <c r="K1482" s="60"/>
    </row>
    <row r="1483" spans="1:11" s="38" customFormat="1" x14ac:dyDescent="0.25">
      <c r="A1483" s="78"/>
      <c r="B1483" s="337"/>
      <c r="C1483" s="342"/>
      <c r="D1483" s="329"/>
      <c r="E1483" s="330"/>
      <c r="F1483" s="330"/>
      <c r="G1483" s="331"/>
      <c r="H1483" s="340"/>
      <c r="I1483" s="341"/>
      <c r="J1483" s="341"/>
      <c r="K1483" s="60"/>
    </row>
    <row r="1484" spans="1:11" s="38" customFormat="1" x14ac:dyDescent="0.25">
      <c r="A1484" s="78"/>
      <c r="B1484" s="337"/>
      <c r="C1484" s="342"/>
      <c r="D1484" s="329"/>
      <c r="E1484" s="330"/>
      <c r="F1484" s="330"/>
      <c r="G1484" s="331"/>
      <c r="H1484" s="340"/>
      <c r="I1484" s="341"/>
      <c r="J1484" s="341"/>
      <c r="K1484" s="60"/>
    </row>
    <row r="1485" spans="1:11" s="38" customFormat="1" x14ac:dyDescent="0.25">
      <c r="A1485" s="78"/>
      <c r="B1485" s="337"/>
      <c r="C1485" s="342"/>
      <c r="D1485" s="329"/>
      <c r="E1485" s="330"/>
      <c r="F1485" s="330"/>
      <c r="G1485" s="331"/>
      <c r="H1485" s="340"/>
      <c r="I1485" s="341"/>
      <c r="J1485" s="341"/>
      <c r="K1485" s="60"/>
    </row>
    <row r="1486" spans="1:11" s="38" customFormat="1" x14ac:dyDescent="0.25">
      <c r="A1486" s="78"/>
      <c r="B1486" s="337"/>
      <c r="C1486" s="342"/>
      <c r="D1486" s="329"/>
      <c r="E1486" s="330"/>
      <c r="F1486" s="330"/>
      <c r="G1486" s="331"/>
      <c r="H1486" s="340"/>
      <c r="I1486" s="341"/>
      <c r="J1486" s="341"/>
      <c r="K1486" s="60"/>
    </row>
    <row r="1487" spans="1:11" s="38" customFormat="1" x14ac:dyDescent="0.25">
      <c r="A1487" s="78"/>
      <c r="B1487" s="337"/>
      <c r="C1487" s="342"/>
      <c r="D1487" s="329"/>
      <c r="E1487" s="330"/>
      <c r="F1487" s="330"/>
      <c r="G1487" s="331"/>
      <c r="H1487" s="340"/>
      <c r="I1487" s="341"/>
      <c r="J1487" s="341"/>
      <c r="K1487" s="60"/>
    </row>
    <row r="1488" spans="1:11" s="38" customFormat="1" x14ac:dyDescent="0.25">
      <c r="A1488" s="78"/>
      <c r="B1488" s="337"/>
      <c r="C1488" s="342"/>
      <c r="D1488" s="329"/>
      <c r="E1488" s="330"/>
      <c r="F1488" s="330"/>
      <c r="G1488" s="331"/>
      <c r="H1488" s="340"/>
      <c r="I1488" s="341"/>
      <c r="J1488" s="341"/>
      <c r="K1488" s="60"/>
    </row>
    <row r="1489" spans="1:11" s="38" customFormat="1" x14ac:dyDescent="0.25">
      <c r="A1489" s="78"/>
      <c r="B1489" s="337"/>
      <c r="C1489" s="342"/>
      <c r="D1489" s="329"/>
      <c r="E1489" s="330"/>
      <c r="F1489" s="330"/>
      <c r="G1489" s="331"/>
      <c r="H1489" s="340"/>
      <c r="I1489" s="341"/>
      <c r="J1489" s="341"/>
      <c r="K1489" s="60"/>
    </row>
    <row r="1490" spans="1:11" s="38" customFormat="1" x14ac:dyDescent="0.25">
      <c r="A1490" s="78"/>
      <c r="B1490" s="337"/>
      <c r="C1490" s="342"/>
      <c r="D1490" s="329"/>
      <c r="E1490" s="330"/>
      <c r="F1490" s="330"/>
      <c r="G1490" s="331"/>
      <c r="H1490" s="340"/>
      <c r="I1490" s="341"/>
      <c r="J1490" s="341"/>
      <c r="K1490" s="60"/>
    </row>
    <row r="1491" spans="1:11" s="38" customFormat="1" x14ac:dyDescent="0.25">
      <c r="A1491" s="78"/>
      <c r="B1491" s="337"/>
      <c r="C1491" s="342"/>
      <c r="D1491" s="329"/>
      <c r="E1491" s="330"/>
      <c r="F1491" s="330"/>
      <c r="G1491" s="331"/>
      <c r="H1491" s="340"/>
      <c r="I1491" s="341"/>
      <c r="J1491" s="341"/>
      <c r="K1491" s="60"/>
    </row>
    <row r="1492" spans="1:11" s="38" customFormat="1" x14ac:dyDescent="0.25">
      <c r="A1492" s="78"/>
      <c r="B1492" s="337"/>
      <c r="C1492" s="342"/>
      <c r="D1492" s="329"/>
      <c r="E1492" s="330"/>
      <c r="F1492" s="330"/>
      <c r="G1492" s="331"/>
      <c r="H1492" s="340"/>
      <c r="I1492" s="341"/>
      <c r="J1492" s="341"/>
      <c r="K1492" s="60"/>
    </row>
    <row r="1493" spans="1:11" s="38" customFormat="1" x14ac:dyDescent="0.25">
      <c r="A1493" s="78"/>
      <c r="B1493" s="337"/>
      <c r="C1493" s="342"/>
      <c r="D1493" s="329"/>
      <c r="E1493" s="330"/>
      <c r="F1493" s="330"/>
      <c r="G1493" s="331"/>
      <c r="H1493" s="340"/>
      <c r="I1493" s="341"/>
      <c r="J1493" s="341"/>
      <c r="K1493" s="60"/>
    </row>
    <row r="1494" spans="1:11" s="38" customFormat="1" x14ac:dyDescent="0.25">
      <c r="A1494" s="78"/>
      <c r="B1494" s="337"/>
      <c r="C1494" s="342"/>
      <c r="D1494" s="329"/>
      <c r="E1494" s="330"/>
      <c r="F1494" s="330"/>
      <c r="G1494" s="331"/>
      <c r="H1494" s="340"/>
      <c r="I1494" s="341"/>
      <c r="J1494" s="341"/>
      <c r="K1494" s="60"/>
    </row>
    <row r="1495" spans="1:11" s="38" customFormat="1" x14ac:dyDescent="0.25">
      <c r="A1495" s="78"/>
      <c r="B1495" s="337"/>
      <c r="C1495" s="342"/>
      <c r="D1495" s="329"/>
      <c r="E1495" s="330"/>
      <c r="F1495" s="330"/>
      <c r="G1495" s="331"/>
      <c r="H1495" s="340"/>
      <c r="I1495" s="341"/>
      <c r="J1495" s="341"/>
      <c r="K1495" s="60"/>
    </row>
    <row r="1496" spans="1:11" s="38" customFormat="1" x14ac:dyDescent="0.25">
      <c r="A1496" s="78"/>
      <c r="B1496" s="337"/>
      <c r="C1496" s="342"/>
      <c r="D1496" s="329"/>
      <c r="E1496" s="330"/>
      <c r="F1496" s="330"/>
      <c r="G1496" s="331"/>
      <c r="H1496" s="340"/>
      <c r="I1496" s="341"/>
      <c r="J1496" s="341"/>
      <c r="K1496" s="60"/>
    </row>
    <row r="1497" spans="1:11" s="38" customFormat="1" x14ac:dyDescent="0.25">
      <c r="A1497" s="78"/>
      <c r="B1497" s="337"/>
      <c r="C1497" s="342"/>
      <c r="D1497" s="329"/>
      <c r="E1497" s="330"/>
      <c r="F1497" s="330"/>
      <c r="G1497" s="331"/>
      <c r="H1497" s="340"/>
      <c r="I1497" s="341"/>
      <c r="J1497" s="341"/>
      <c r="K1497" s="60"/>
    </row>
    <row r="1498" spans="1:11" s="38" customFormat="1" x14ac:dyDescent="0.25">
      <c r="A1498" s="78"/>
      <c r="B1498" s="337"/>
      <c r="C1498" s="342"/>
      <c r="D1498" s="329"/>
      <c r="E1498" s="330"/>
      <c r="F1498" s="330"/>
      <c r="G1498" s="331"/>
      <c r="H1498" s="340"/>
      <c r="I1498" s="341"/>
      <c r="J1498" s="341"/>
      <c r="K1498" s="60"/>
    </row>
    <row r="1499" spans="1:11" s="38" customFormat="1" x14ac:dyDescent="0.25">
      <c r="A1499" s="78"/>
      <c r="B1499" s="337"/>
      <c r="C1499" s="342"/>
      <c r="D1499" s="329"/>
      <c r="E1499" s="330"/>
      <c r="F1499" s="330"/>
      <c r="G1499" s="331"/>
      <c r="H1499" s="340"/>
      <c r="I1499" s="341"/>
      <c r="J1499" s="341"/>
      <c r="K1499" s="60"/>
    </row>
    <row r="1500" spans="1:11" s="38" customFormat="1" x14ac:dyDescent="0.25">
      <c r="A1500" s="78"/>
      <c r="B1500" s="337"/>
      <c r="C1500" s="342"/>
      <c r="D1500" s="329"/>
      <c r="E1500" s="330"/>
      <c r="F1500" s="330"/>
      <c r="G1500" s="331"/>
      <c r="H1500" s="340"/>
      <c r="I1500" s="341"/>
      <c r="J1500" s="341"/>
      <c r="K1500" s="60"/>
    </row>
    <row r="1501" spans="1:11" s="38" customFormat="1" x14ac:dyDescent="0.25">
      <c r="A1501" s="78"/>
      <c r="B1501" s="337"/>
      <c r="C1501" s="342"/>
      <c r="D1501" s="329"/>
      <c r="E1501" s="330"/>
      <c r="F1501" s="330"/>
      <c r="G1501" s="331"/>
      <c r="H1501" s="340"/>
      <c r="I1501" s="341"/>
      <c r="J1501" s="341"/>
      <c r="K1501" s="60"/>
    </row>
    <row r="1502" spans="1:11" s="38" customFormat="1" x14ac:dyDescent="0.25">
      <c r="A1502" s="78"/>
      <c r="B1502" s="337"/>
      <c r="C1502" s="342"/>
      <c r="D1502" s="329"/>
      <c r="E1502" s="330"/>
      <c r="F1502" s="330"/>
      <c r="G1502" s="331"/>
      <c r="H1502" s="340"/>
      <c r="I1502" s="341"/>
      <c r="J1502" s="341"/>
      <c r="K1502" s="60"/>
    </row>
    <row r="1503" spans="1:11" s="38" customFormat="1" x14ac:dyDescent="0.25">
      <c r="A1503" s="78"/>
      <c r="B1503" s="337"/>
      <c r="C1503" s="342"/>
      <c r="D1503" s="329"/>
      <c r="E1503" s="330"/>
      <c r="F1503" s="330"/>
      <c r="G1503" s="331"/>
      <c r="H1503" s="340"/>
      <c r="I1503" s="341"/>
      <c r="J1503" s="341"/>
      <c r="K1503" s="60"/>
    </row>
    <row r="1504" spans="1:11" s="38" customFormat="1" x14ac:dyDescent="0.25">
      <c r="A1504" s="78"/>
      <c r="B1504" s="337"/>
      <c r="C1504" s="342"/>
      <c r="D1504" s="329"/>
      <c r="E1504" s="330"/>
      <c r="F1504" s="330"/>
      <c r="G1504" s="331"/>
      <c r="H1504" s="340"/>
      <c r="I1504" s="341"/>
      <c r="J1504" s="341"/>
      <c r="K1504" s="60"/>
    </row>
    <row r="1505" spans="1:11" s="38" customFormat="1" x14ac:dyDescent="0.25">
      <c r="A1505" s="78"/>
      <c r="B1505" s="337"/>
      <c r="C1505" s="342"/>
      <c r="D1505" s="329"/>
      <c r="E1505" s="330"/>
      <c r="F1505" s="330"/>
      <c r="G1505" s="331"/>
      <c r="H1505" s="340"/>
      <c r="I1505" s="341"/>
      <c r="J1505" s="341"/>
      <c r="K1505" s="60"/>
    </row>
    <row r="1506" spans="1:11" s="38" customFormat="1" x14ac:dyDescent="0.25">
      <c r="A1506" s="78"/>
      <c r="B1506" s="337"/>
      <c r="C1506" s="342"/>
      <c r="D1506" s="329"/>
      <c r="E1506" s="330"/>
      <c r="F1506" s="330"/>
      <c r="G1506" s="331"/>
      <c r="H1506" s="340"/>
      <c r="I1506" s="341"/>
      <c r="J1506" s="341"/>
      <c r="K1506" s="60"/>
    </row>
    <row r="1507" spans="1:11" s="38" customFormat="1" x14ac:dyDescent="0.25">
      <c r="A1507" s="78"/>
      <c r="B1507" s="337"/>
      <c r="C1507" s="342"/>
      <c r="D1507" s="329"/>
      <c r="E1507" s="330"/>
      <c r="F1507" s="330"/>
      <c r="G1507" s="331"/>
      <c r="H1507" s="340"/>
      <c r="I1507" s="341"/>
      <c r="J1507" s="341"/>
      <c r="K1507" s="60"/>
    </row>
    <row r="1508" spans="1:11" s="38" customFormat="1" x14ac:dyDescent="0.25">
      <c r="A1508" s="78"/>
      <c r="B1508" s="337"/>
      <c r="C1508" s="342"/>
      <c r="D1508" s="329"/>
      <c r="E1508" s="330"/>
      <c r="F1508" s="330"/>
      <c r="G1508" s="331"/>
      <c r="H1508" s="340"/>
      <c r="I1508" s="341"/>
      <c r="J1508" s="341"/>
      <c r="K1508" s="60"/>
    </row>
    <row r="1509" spans="1:11" s="38" customFormat="1" x14ac:dyDescent="0.25">
      <c r="A1509" s="78"/>
      <c r="B1509" s="337"/>
      <c r="C1509" s="342"/>
      <c r="D1509" s="329"/>
      <c r="E1509" s="330"/>
      <c r="F1509" s="330"/>
      <c r="G1509" s="331"/>
      <c r="H1509" s="340"/>
      <c r="I1509" s="341"/>
      <c r="J1509" s="341"/>
      <c r="K1509" s="60"/>
    </row>
    <row r="1510" spans="1:11" s="38" customFormat="1" x14ac:dyDescent="0.25">
      <c r="A1510" s="78"/>
      <c r="B1510" s="337"/>
      <c r="C1510" s="342"/>
      <c r="D1510" s="329"/>
      <c r="E1510" s="330"/>
      <c r="F1510" s="330"/>
      <c r="G1510" s="331"/>
      <c r="H1510" s="340"/>
      <c r="I1510" s="341"/>
      <c r="J1510" s="341"/>
      <c r="K1510" s="60"/>
    </row>
    <row r="1511" spans="1:11" s="38" customFormat="1" x14ac:dyDescent="0.25">
      <c r="A1511" s="78"/>
      <c r="B1511" s="337"/>
      <c r="C1511" s="342"/>
      <c r="D1511" s="329"/>
      <c r="E1511" s="330"/>
      <c r="F1511" s="330"/>
      <c r="G1511" s="331"/>
      <c r="H1511" s="340"/>
      <c r="I1511" s="341"/>
      <c r="J1511" s="341"/>
      <c r="K1511" s="60"/>
    </row>
    <row r="1512" spans="1:11" s="38" customFormat="1" x14ac:dyDescent="0.25">
      <c r="A1512" s="78"/>
      <c r="B1512" s="337"/>
      <c r="C1512" s="342"/>
      <c r="D1512" s="329"/>
      <c r="E1512" s="330"/>
      <c r="F1512" s="330"/>
      <c r="G1512" s="331"/>
      <c r="H1512" s="340"/>
      <c r="I1512" s="341"/>
      <c r="J1512" s="341"/>
      <c r="K1512" s="60"/>
    </row>
    <row r="1513" spans="1:11" s="38" customFormat="1" x14ac:dyDescent="0.25">
      <c r="A1513" s="78"/>
      <c r="B1513" s="337"/>
      <c r="C1513" s="342"/>
      <c r="D1513" s="329"/>
      <c r="E1513" s="330"/>
      <c r="F1513" s="330"/>
      <c r="G1513" s="331"/>
      <c r="H1513" s="340"/>
      <c r="I1513" s="341"/>
      <c r="J1513" s="341"/>
      <c r="K1513" s="60"/>
    </row>
    <row r="1514" spans="1:11" s="38" customFormat="1" x14ac:dyDescent="0.25">
      <c r="A1514" s="78"/>
      <c r="B1514" s="337"/>
      <c r="C1514" s="342"/>
      <c r="D1514" s="329"/>
      <c r="E1514" s="330"/>
      <c r="F1514" s="330"/>
      <c r="G1514" s="331"/>
      <c r="H1514" s="340"/>
      <c r="I1514" s="341"/>
      <c r="J1514" s="341"/>
      <c r="K1514" s="60"/>
    </row>
    <row r="1515" spans="1:11" s="38" customFormat="1" x14ac:dyDescent="0.25">
      <c r="A1515" s="78"/>
      <c r="B1515" s="337"/>
      <c r="C1515" s="342"/>
      <c r="D1515" s="329"/>
      <c r="E1515" s="330"/>
      <c r="F1515" s="330"/>
      <c r="G1515" s="331"/>
      <c r="H1515" s="340"/>
      <c r="I1515" s="341"/>
      <c r="J1515" s="341"/>
      <c r="K1515" s="60"/>
    </row>
    <row r="1516" spans="1:11" s="38" customFormat="1" x14ac:dyDescent="0.25">
      <c r="A1516" s="78"/>
      <c r="B1516" s="337"/>
      <c r="C1516" s="342"/>
      <c r="D1516" s="329"/>
      <c r="E1516" s="330"/>
      <c r="F1516" s="330"/>
      <c r="G1516" s="331"/>
      <c r="H1516" s="340"/>
      <c r="I1516" s="341"/>
      <c r="J1516" s="341"/>
      <c r="K1516" s="60"/>
    </row>
    <row r="1517" spans="1:11" s="38" customFormat="1" x14ac:dyDescent="0.25">
      <c r="A1517" s="78"/>
      <c r="B1517" s="337"/>
      <c r="C1517" s="342"/>
      <c r="D1517" s="329"/>
      <c r="E1517" s="330"/>
      <c r="F1517" s="330"/>
      <c r="G1517" s="331"/>
      <c r="H1517" s="340"/>
      <c r="I1517" s="341"/>
      <c r="J1517" s="341"/>
      <c r="K1517" s="60"/>
    </row>
    <row r="1518" spans="1:11" s="38" customFormat="1" x14ac:dyDescent="0.25">
      <c r="A1518" s="78"/>
      <c r="B1518" s="337"/>
      <c r="C1518" s="342"/>
      <c r="D1518" s="329"/>
      <c r="E1518" s="330"/>
      <c r="F1518" s="330"/>
      <c r="G1518" s="331"/>
      <c r="H1518" s="340"/>
      <c r="I1518" s="341"/>
      <c r="J1518" s="341"/>
      <c r="K1518" s="60"/>
    </row>
    <row r="1519" spans="1:11" s="38" customFormat="1" x14ac:dyDescent="0.25">
      <c r="A1519" s="78"/>
      <c r="B1519" s="337"/>
      <c r="C1519" s="342"/>
      <c r="D1519" s="329"/>
      <c r="E1519" s="330"/>
      <c r="F1519" s="330"/>
      <c r="G1519" s="331"/>
      <c r="H1519" s="340"/>
      <c r="I1519" s="341"/>
      <c r="J1519" s="341"/>
      <c r="K1519" s="60"/>
    </row>
    <row r="1520" spans="1:11" s="38" customFormat="1" x14ac:dyDescent="0.25">
      <c r="A1520" s="78"/>
      <c r="B1520" s="337"/>
      <c r="C1520" s="342"/>
      <c r="D1520" s="329"/>
      <c r="E1520" s="330"/>
      <c r="F1520" s="330"/>
      <c r="G1520" s="331"/>
      <c r="H1520" s="340"/>
      <c r="I1520" s="341"/>
      <c r="J1520" s="341"/>
      <c r="K1520" s="60"/>
    </row>
    <row r="1521" spans="1:11" s="38" customFormat="1" x14ac:dyDescent="0.25">
      <c r="A1521" s="78"/>
      <c r="B1521" s="337"/>
      <c r="C1521" s="342"/>
      <c r="D1521" s="329"/>
      <c r="E1521" s="330"/>
      <c r="F1521" s="330"/>
      <c r="G1521" s="331"/>
      <c r="H1521" s="340"/>
      <c r="I1521" s="341"/>
      <c r="J1521" s="341"/>
      <c r="K1521" s="60"/>
    </row>
    <row r="1522" spans="1:11" s="38" customFormat="1" x14ac:dyDescent="0.25">
      <c r="A1522" s="78"/>
      <c r="B1522" s="337"/>
      <c r="C1522" s="342"/>
      <c r="D1522" s="329"/>
      <c r="E1522" s="330"/>
      <c r="F1522" s="330"/>
      <c r="G1522" s="331"/>
      <c r="H1522" s="340"/>
      <c r="I1522" s="341"/>
      <c r="J1522" s="341"/>
      <c r="K1522" s="60"/>
    </row>
    <row r="1523" spans="1:11" s="38" customFormat="1" x14ac:dyDescent="0.25">
      <c r="A1523" s="78"/>
      <c r="B1523" s="337"/>
      <c r="C1523" s="342"/>
      <c r="D1523" s="329"/>
      <c r="E1523" s="330"/>
      <c r="F1523" s="330"/>
      <c r="G1523" s="331"/>
      <c r="H1523" s="340"/>
      <c r="I1523" s="341"/>
      <c r="J1523" s="341"/>
      <c r="K1523" s="60"/>
    </row>
    <row r="1524" spans="1:11" s="38" customFormat="1" x14ac:dyDescent="0.25">
      <c r="A1524" s="78"/>
      <c r="B1524" s="337"/>
      <c r="C1524" s="342"/>
      <c r="D1524" s="329"/>
      <c r="E1524" s="330"/>
      <c r="F1524" s="330"/>
      <c r="G1524" s="331"/>
      <c r="H1524" s="340"/>
      <c r="I1524" s="341"/>
      <c r="J1524" s="341"/>
      <c r="K1524" s="60"/>
    </row>
    <row r="1525" spans="1:11" s="38" customFormat="1" x14ac:dyDescent="0.25">
      <c r="A1525" s="78"/>
      <c r="B1525" s="337"/>
      <c r="C1525" s="342"/>
      <c r="D1525" s="329"/>
      <c r="E1525" s="330"/>
      <c r="F1525" s="330"/>
      <c r="G1525" s="331"/>
      <c r="H1525" s="340"/>
      <c r="I1525" s="341"/>
      <c r="J1525" s="341"/>
      <c r="K1525" s="60"/>
    </row>
    <row r="1526" spans="1:11" s="38" customFormat="1" x14ac:dyDescent="0.25">
      <c r="A1526" s="78"/>
      <c r="B1526" s="337"/>
      <c r="C1526" s="342"/>
      <c r="D1526" s="329"/>
      <c r="E1526" s="330"/>
      <c r="F1526" s="330"/>
      <c r="G1526" s="331"/>
      <c r="H1526" s="340"/>
      <c r="I1526" s="341"/>
      <c r="J1526" s="341"/>
      <c r="K1526" s="60"/>
    </row>
    <row r="1527" spans="1:11" s="38" customFormat="1" x14ac:dyDescent="0.25">
      <c r="A1527" s="78"/>
      <c r="B1527" s="337"/>
      <c r="C1527" s="342"/>
      <c r="D1527" s="329"/>
      <c r="E1527" s="330"/>
      <c r="F1527" s="330"/>
      <c r="G1527" s="331"/>
      <c r="H1527" s="340"/>
      <c r="I1527" s="341"/>
      <c r="J1527" s="341"/>
      <c r="K1527" s="60"/>
    </row>
    <row r="1528" spans="1:11" s="38" customFormat="1" x14ac:dyDescent="0.25">
      <c r="A1528" s="78"/>
      <c r="B1528" s="337"/>
      <c r="C1528" s="342"/>
      <c r="D1528" s="329"/>
      <c r="E1528" s="330"/>
      <c r="F1528" s="330"/>
      <c r="G1528" s="331"/>
      <c r="H1528" s="340"/>
      <c r="I1528" s="341"/>
      <c r="J1528" s="341"/>
      <c r="K1528" s="60"/>
    </row>
    <row r="1529" spans="1:11" s="38" customFormat="1" x14ac:dyDescent="0.25">
      <c r="A1529" s="78"/>
      <c r="B1529" s="337"/>
      <c r="C1529" s="342"/>
      <c r="D1529" s="329"/>
      <c r="E1529" s="330"/>
      <c r="F1529" s="330"/>
      <c r="G1529" s="331"/>
      <c r="H1529" s="340"/>
      <c r="I1529" s="341"/>
      <c r="J1529" s="341"/>
      <c r="K1529" s="60"/>
    </row>
    <row r="1530" spans="1:11" s="38" customFormat="1" x14ac:dyDescent="0.25">
      <c r="A1530" s="78"/>
      <c r="B1530" s="337"/>
      <c r="C1530" s="342"/>
      <c r="D1530" s="329"/>
      <c r="E1530" s="330"/>
      <c r="F1530" s="330"/>
      <c r="G1530" s="331"/>
      <c r="H1530" s="340"/>
      <c r="I1530" s="341"/>
      <c r="J1530" s="341"/>
      <c r="K1530" s="60"/>
    </row>
    <row r="1531" spans="1:11" s="38" customFormat="1" x14ac:dyDescent="0.25">
      <c r="A1531" s="78"/>
      <c r="B1531" s="337"/>
      <c r="C1531" s="342"/>
      <c r="D1531" s="329"/>
      <c r="E1531" s="330"/>
      <c r="F1531" s="330"/>
      <c r="G1531" s="331"/>
      <c r="H1531" s="340"/>
      <c r="I1531" s="341"/>
      <c r="J1531" s="341"/>
      <c r="K1531" s="60"/>
    </row>
    <row r="1532" spans="1:11" s="38" customFormat="1" x14ac:dyDescent="0.25">
      <c r="A1532" s="78"/>
      <c r="B1532" s="337"/>
      <c r="C1532" s="342"/>
      <c r="D1532" s="329"/>
      <c r="E1532" s="330"/>
      <c r="F1532" s="330"/>
      <c r="G1532" s="331"/>
      <c r="H1532" s="340"/>
      <c r="I1532" s="341"/>
      <c r="J1532" s="341"/>
      <c r="K1532" s="60"/>
    </row>
    <row r="1533" spans="1:11" s="38" customFormat="1" x14ac:dyDescent="0.25">
      <c r="A1533" s="78"/>
      <c r="B1533" s="337"/>
      <c r="C1533" s="342"/>
      <c r="D1533" s="329"/>
      <c r="E1533" s="330"/>
      <c r="F1533" s="330"/>
      <c r="G1533" s="331"/>
      <c r="H1533" s="340"/>
      <c r="I1533" s="341"/>
      <c r="J1533" s="341"/>
      <c r="K1533" s="60"/>
    </row>
    <row r="1534" spans="1:11" s="38" customFormat="1" x14ac:dyDescent="0.25">
      <c r="A1534" s="78"/>
      <c r="B1534" s="337"/>
      <c r="C1534" s="342"/>
      <c r="D1534" s="329"/>
      <c r="E1534" s="330"/>
      <c r="F1534" s="330"/>
      <c r="G1534" s="331"/>
      <c r="H1534" s="340"/>
      <c r="I1534" s="341"/>
      <c r="J1534" s="341"/>
      <c r="K1534" s="60"/>
    </row>
    <row r="1535" spans="1:11" s="38" customFormat="1" x14ac:dyDescent="0.25">
      <c r="A1535" s="78"/>
      <c r="B1535" s="337"/>
      <c r="C1535" s="342"/>
      <c r="D1535" s="329"/>
      <c r="E1535" s="330"/>
      <c r="F1535" s="330"/>
      <c r="G1535" s="331"/>
      <c r="H1535" s="340"/>
      <c r="I1535" s="341"/>
      <c r="J1535" s="341"/>
      <c r="K1535" s="60"/>
    </row>
    <row r="1536" spans="1:11" s="38" customFormat="1" x14ac:dyDescent="0.25">
      <c r="A1536" s="78"/>
      <c r="B1536" s="337"/>
      <c r="C1536" s="342"/>
      <c r="D1536" s="329"/>
      <c r="E1536" s="330"/>
      <c r="F1536" s="330"/>
      <c r="G1536" s="331"/>
      <c r="H1536" s="340"/>
      <c r="I1536" s="341"/>
      <c r="J1536" s="341"/>
      <c r="K1536" s="60"/>
    </row>
    <row r="1537" spans="1:11" s="38" customFormat="1" x14ac:dyDescent="0.25">
      <c r="A1537" s="78"/>
      <c r="B1537" s="337"/>
      <c r="C1537" s="342"/>
      <c r="D1537" s="329"/>
      <c r="E1537" s="330"/>
      <c r="F1537" s="330"/>
      <c r="G1537" s="331"/>
      <c r="H1537" s="340"/>
      <c r="I1537" s="341"/>
      <c r="J1537" s="341"/>
      <c r="K1537" s="60"/>
    </row>
    <row r="1538" spans="1:11" s="38" customFormat="1" x14ac:dyDescent="0.25">
      <c r="A1538" s="78"/>
      <c r="B1538" s="337"/>
      <c r="C1538" s="342"/>
      <c r="D1538" s="329"/>
      <c r="E1538" s="330"/>
      <c r="F1538" s="330"/>
      <c r="G1538" s="331"/>
      <c r="H1538" s="340"/>
      <c r="I1538" s="341"/>
      <c r="J1538" s="341"/>
      <c r="K1538" s="60"/>
    </row>
    <row r="1539" spans="1:11" s="38" customFormat="1" x14ac:dyDescent="0.25">
      <c r="A1539" s="78"/>
      <c r="B1539" s="337"/>
      <c r="C1539" s="342"/>
      <c r="D1539" s="329"/>
      <c r="E1539" s="330"/>
      <c r="F1539" s="330"/>
      <c r="G1539" s="331"/>
      <c r="H1539" s="340"/>
      <c r="I1539" s="341"/>
      <c r="J1539" s="341"/>
      <c r="K1539" s="60"/>
    </row>
    <row r="1540" spans="1:11" s="38" customFormat="1" x14ac:dyDescent="0.25">
      <c r="A1540" s="78"/>
      <c r="B1540" s="337"/>
      <c r="C1540" s="342"/>
      <c r="D1540" s="329"/>
      <c r="E1540" s="330"/>
      <c r="F1540" s="330"/>
      <c r="G1540" s="331"/>
      <c r="H1540" s="340"/>
      <c r="I1540" s="341"/>
      <c r="J1540" s="341"/>
      <c r="K1540" s="60"/>
    </row>
    <row r="1541" spans="1:11" s="38" customFormat="1" x14ac:dyDescent="0.25">
      <c r="A1541" s="78"/>
      <c r="B1541" s="337"/>
      <c r="C1541" s="342"/>
      <c r="D1541" s="329"/>
      <c r="E1541" s="330"/>
      <c r="F1541" s="330"/>
      <c r="G1541" s="331"/>
      <c r="H1541" s="340"/>
      <c r="I1541" s="341"/>
      <c r="J1541" s="341"/>
      <c r="K1541" s="60"/>
    </row>
    <row r="1542" spans="1:11" s="38" customFormat="1" x14ac:dyDescent="0.25">
      <c r="A1542" s="78"/>
      <c r="B1542" s="337"/>
      <c r="C1542" s="342"/>
      <c r="D1542" s="329"/>
      <c r="E1542" s="330"/>
      <c r="F1542" s="330"/>
      <c r="G1542" s="331"/>
      <c r="H1542" s="340"/>
      <c r="I1542" s="341"/>
      <c r="J1542" s="341"/>
      <c r="K1542" s="60"/>
    </row>
    <row r="1543" spans="1:11" s="38" customFormat="1" x14ac:dyDescent="0.25">
      <c r="A1543" s="78"/>
      <c r="B1543" s="337"/>
      <c r="C1543" s="342"/>
      <c r="D1543" s="329"/>
      <c r="E1543" s="330"/>
      <c r="F1543" s="330"/>
      <c r="G1543" s="331"/>
      <c r="H1543" s="340"/>
      <c r="I1543" s="341"/>
      <c r="J1543" s="341"/>
      <c r="K1543" s="60"/>
    </row>
    <row r="1544" spans="1:11" s="38" customFormat="1" x14ac:dyDescent="0.25">
      <c r="A1544" s="78"/>
      <c r="B1544" s="337"/>
      <c r="C1544" s="342"/>
      <c r="D1544" s="329"/>
      <c r="E1544" s="330"/>
      <c r="F1544" s="330"/>
      <c r="G1544" s="331"/>
      <c r="H1544" s="340"/>
      <c r="I1544" s="341"/>
      <c r="J1544" s="341"/>
      <c r="K1544" s="60"/>
    </row>
    <row r="1545" spans="1:11" s="38" customFormat="1" x14ac:dyDescent="0.25">
      <c r="A1545" s="78"/>
      <c r="B1545" s="337"/>
      <c r="C1545" s="342"/>
      <c r="D1545" s="329"/>
      <c r="E1545" s="330"/>
      <c r="F1545" s="330"/>
      <c r="G1545" s="331"/>
      <c r="H1545" s="340"/>
      <c r="I1545" s="341"/>
      <c r="J1545" s="341"/>
      <c r="K1545" s="60"/>
    </row>
    <row r="1546" spans="1:11" s="38" customFormat="1" x14ac:dyDescent="0.25">
      <c r="A1546" s="78"/>
      <c r="B1546" s="337"/>
      <c r="C1546" s="342"/>
      <c r="D1546" s="329"/>
      <c r="E1546" s="330"/>
      <c r="F1546" s="330"/>
      <c r="G1546" s="331"/>
      <c r="H1546" s="340"/>
      <c r="I1546" s="341"/>
      <c r="J1546" s="341"/>
      <c r="K1546" s="60"/>
    </row>
    <row r="1547" spans="1:11" s="38" customFormat="1" x14ac:dyDescent="0.25">
      <c r="A1547" s="78"/>
      <c r="B1547" s="337"/>
      <c r="C1547" s="342"/>
      <c r="D1547" s="329"/>
      <c r="E1547" s="330"/>
      <c r="F1547" s="330"/>
      <c r="G1547" s="331"/>
      <c r="H1547" s="340"/>
      <c r="I1547" s="341"/>
      <c r="J1547" s="341"/>
      <c r="K1547" s="60"/>
    </row>
    <row r="1548" spans="1:11" s="38" customFormat="1" x14ac:dyDescent="0.25">
      <c r="A1548" s="78"/>
      <c r="B1548" s="337"/>
      <c r="C1548" s="342"/>
      <c r="D1548" s="329"/>
      <c r="E1548" s="330"/>
      <c r="F1548" s="330"/>
      <c r="G1548" s="331"/>
      <c r="H1548" s="340"/>
      <c r="I1548" s="341"/>
      <c r="J1548" s="341"/>
      <c r="K1548" s="60"/>
    </row>
    <row r="1549" spans="1:11" s="38" customFormat="1" x14ac:dyDescent="0.25">
      <c r="A1549" s="78"/>
      <c r="B1549" s="337"/>
      <c r="C1549" s="342"/>
      <c r="D1549" s="329"/>
      <c r="E1549" s="330"/>
      <c r="F1549" s="330"/>
      <c r="G1549" s="331"/>
      <c r="H1549" s="340"/>
      <c r="I1549" s="341"/>
      <c r="J1549" s="341"/>
      <c r="K1549" s="60"/>
    </row>
    <row r="1550" spans="1:11" s="38" customFormat="1" x14ac:dyDescent="0.25">
      <c r="A1550" s="78"/>
      <c r="B1550" s="337"/>
      <c r="C1550" s="342"/>
      <c r="D1550" s="329"/>
      <c r="E1550" s="330"/>
      <c r="F1550" s="330"/>
      <c r="G1550" s="331"/>
      <c r="H1550" s="340"/>
      <c r="I1550" s="341"/>
      <c r="J1550" s="341"/>
      <c r="K1550" s="60"/>
    </row>
    <row r="1551" spans="1:11" s="38" customFormat="1" x14ac:dyDescent="0.25">
      <c r="A1551" s="78"/>
      <c r="B1551" s="337"/>
      <c r="C1551" s="342"/>
      <c r="D1551" s="329"/>
      <c r="E1551" s="330"/>
      <c r="F1551" s="330"/>
      <c r="G1551" s="331"/>
      <c r="H1551" s="340"/>
      <c r="I1551" s="341"/>
      <c r="J1551" s="341"/>
      <c r="K1551" s="60"/>
    </row>
    <row r="1552" spans="1:11" s="38" customFormat="1" x14ac:dyDescent="0.25">
      <c r="A1552" s="78"/>
      <c r="B1552" s="337"/>
      <c r="C1552" s="342"/>
      <c r="D1552" s="329"/>
      <c r="E1552" s="330"/>
      <c r="F1552" s="330"/>
      <c r="G1552" s="331"/>
      <c r="H1552" s="340"/>
      <c r="I1552" s="341"/>
      <c r="J1552" s="341"/>
      <c r="K1552" s="60"/>
    </row>
    <row r="1553" spans="1:11" s="38" customFormat="1" x14ac:dyDescent="0.25">
      <c r="A1553" s="78"/>
      <c r="B1553" s="337"/>
      <c r="C1553" s="342"/>
      <c r="D1553" s="329"/>
      <c r="E1553" s="330"/>
      <c r="F1553" s="330"/>
      <c r="G1553" s="331"/>
      <c r="H1553" s="340"/>
      <c r="I1553" s="341"/>
      <c r="J1553" s="341"/>
      <c r="K1553" s="60"/>
    </row>
    <row r="1554" spans="1:11" s="38" customFormat="1" x14ac:dyDescent="0.25">
      <c r="A1554" s="78"/>
      <c r="B1554" s="337"/>
      <c r="C1554" s="342"/>
      <c r="D1554" s="329"/>
      <c r="E1554" s="330"/>
      <c r="F1554" s="330"/>
      <c r="G1554" s="331"/>
      <c r="H1554" s="340"/>
      <c r="I1554" s="341"/>
      <c r="J1554" s="341"/>
      <c r="K1554" s="60"/>
    </row>
    <row r="1555" spans="1:11" s="38" customFormat="1" x14ac:dyDescent="0.25">
      <c r="A1555" s="78"/>
      <c r="B1555" s="337"/>
      <c r="C1555" s="342"/>
      <c r="D1555" s="329"/>
      <c r="E1555" s="330"/>
      <c r="F1555" s="330"/>
      <c r="G1555" s="331"/>
      <c r="H1555" s="340"/>
      <c r="I1555" s="341"/>
      <c r="J1555" s="341"/>
      <c r="K1555" s="60"/>
    </row>
    <row r="1556" spans="1:11" s="38" customFormat="1" x14ac:dyDescent="0.25">
      <c r="A1556" s="78"/>
      <c r="B1556" s="337"/>
      <c r="C1556" s="342"/>
      <c r="D1556" s="329"/>
      <c r="E1556" s="330"/>
      <c r="F1556" s="330"/>
      <c r="G1556" s="331"/>
      <c r="H1556" s="340"/>
      <c r="I1556" s="341"/>
      <c r="J1556" s="341"/>
      <c r="K1556" s="60"/>
    </row>
    <row r="1557" spans="1:11" s="38" customFormat="1" x14ac:dyDescent="0.25">
      <c r="A1557" s="78"/>
      <c r="B1557" s="337"/>
      <c r="C1557" s="342"/>
      <c r="D1557" s="329"/>
      <c r="E1557" s="330"/>
      <c r="F1557" s="330"/>
      <c r="G1557" s="331"/>
      <c r="H1557" s="340"/>
      <c r="I1557" s="341"/>
      <c r="J1557" s="341"/>
      <c r="K1557" s="60"/>
    </row>
    <row r="1558" spans="1:11" s="38" customFormat="1" x14ac:dyDescent="0.25">
      <c r="A1558" s="78"/>
      <c r="B1558" s="337"/>
      <c r="C1558" s="342"/>
      <c r="D1558" s="329"/>
      <c r="E1558" s="330"/>
      <c r="F1558" s="330"/>
      <c r="G1558" s="331"/>
      <c r="H1558" s="340"/>
      <c r="I1558" s="341"/>
      <c r="J1558" s="341"/>
      <c r="K1558" s="60"/>
    </row>
    <row r="1559" spans="1:11" s="38" customFormat="1" x14ac:dyDescent="0.25">
      <c r="A1559" s="78"/>
      <c r="B1559" s="337"/>
      <c r="C1559" s="342"/>
      <c r="D1559" s="329"/>
      <c r="E1559" s="330"/>
      <c r="F1559" s="330"/>
      <c r="G1559" s="331"/>
      <c r="H1559" s="340"/>
      <c r="I1559" s="341"/>
      <c r="J1559" s="341"/>
      <c r="K1559" s="60"/>
    </row>
    <row r="1560" spans="1:11" s="38" customFormat="1" x14ac:dyDescent="0.25">
      <c r="A1560" s="78"/>
      <c r="B1560" s="337"/>
      <c r="C1560" s="342"/>
      <c r="D1560" s="329"/>
      <c r="E1560" s="330"/>
      <c r="F1560" s="330"/>
      <c r="G1560" s="331"/>
      <c r="H1560" s="340"/>
      <c r="I1560" s="341"/>
      <c r="J1560" s="341"/>
      <c r="K1560" s="60"/>
    </row>
    <row r="1561" spans="1:11" s="38" customFormat="1" x14ac:dyDescent="0.25">
      <c r="A1561" s="78"/>
      <c r="B1561" s="337"/>
      <c r="C1561" s="342"/>
      <c r="D1561" s="329"/>
      <c r="E1561" s="330"/>
      <c r="F1561" s="330"/>
      <c r="G1561" s="331"/>
      <c r="H1561" s="340"/>
      <c r="I1561" s="341"/>
      <c r="J1561" s="341"/>
      <c r="K1561" s="60"/>
    </row>
    <row r="1562" spans="1:11" s="38" customFormat="1" x14ac:dyDescent="0.25">
      <c r="A1562" s="78"/>
      <c r="B1562" s="337"/>
      <c r="C1562" s="342"/>
      <c r="D1562" s="329"/>
      <c r="E1562" s="330"/>
      <c r="F1562" s="330"/>
      <c r="G1562" s="331"/>
      <c r="H1562" s="340"/>
      <c r="I1562" s="341"/>
      <c r="J1562" s="341"/>
      <c r="K1562" s="60"/>
    </row>
    <row r="1563" spans="1:11" s="38" customFormat="1" x14ac:dyDescent="0.25">
      <c r="A1563" s="78"/>
      <c r="B1563" s="337"/>
      <c r="C1563" s="342"/>
      <c r="D1563" s="329"/>
      <c r="E1563" s="330"/>
      <c r="F1563" s="330"/>
      <c r="G1563" s="331"/>
      <c r="H1563" s="340"/>
      <c r="I1563" s="341"/>
      <c r="J1563" s="341"/>
      <c r="K1563" s="60"/>
    </row>
    <row r="1564" spans="1:11" s="38" customFormat="1" x14ac:dyDescent="0.25">
      <c r="A1564" s="78"/>
      <c r="B1564" s="337"/>
      <c r="C1564" s="342"/>
      <c r="D1564" s="329"/>
      <c r="E1564" s="330"/>
      <c r="F1564" s="330"/>
      <c r="G1564" s="331"/>
      <c r="H1564" s="340"/>
      <c r="I1564" s="341"/>
      <c r="J1564" s="341"/>
      <c r="K1564" s="60"/>
    </row>
    <row r="1565" spans="1:11" s="38" customFormat="1" x14ac:dyDescent="0.25">
      <c r="A1565" s="78"/>
      <c r="B1565" s="337"/>
      <c r="C1565" s="342"/>
      <c r="D1565" s="329"/>
      <c r="E1565" s="330"/>
      <c r="F1565" s="330"/>
      <c r="G1565" s="331"/>
      <c r="H1565" s="340"/>
      <c r="I1565" s="341"/>
      <c r="J1565" s="341"/>
      <c r="K1565" s="60"/>
    </row>
    <row r="1566" spans="1:11" s="38" customFormat="1" x14ac:dyDescent="0.25">
      <c r="A1566" s="78"/>
      <c r="B1566" s="337"/>
      <c r="C1566" s="342"/>
      <c r="D1566" s="329"/>
      <c r="E1566" s="330"/>
      <c r="F1566" s="330"/>
      <c r="G1566" s="331"/>
      <c r="H1566" s="340"/>
      <c r="I1566" s="341"/>
      <c r="J1566" s="341"/>
      <c r="K1566" s="60"/>
    </row>
    <row r="1567" spans="1:11" s="38" customFormat="1" x14ac:dyDescent="0.25">
      <c r="A1567" s="78"/>
      <c r="B1567" s="337"/>
      <c r="C1567" s="342"/>
      <c r="D1567" s="329"/>
      <c r="E1567" s="330"/>
      <c r="F1567" s="330"/>
      <c r="G1567" s="331"/>
      <c r="H1567" s="340"/>
      <c r="I1567" s="341"/>
      <c r="J1567" s="341"/>
      <c r="K1567" s="60"/>
    </row>
    <row r="1568" spans="1:11" s="38" customFormat="1" x14ac:dyDescent="0.25">
      <c r="A1568" s="78"/>
      <c r="B1568" s="337"/>
      <c r="C1568" s="342"/>
      <c r="D1568" s="329"/>
      <c r="E1568" s="330"/>
      <c r="F1568" s="330"/>
      <c r="G1568" s="331"/>
      <c r="H1568" s="340"/>
      <c r="I1568" s="341"/>
      <c r="J1568" s="341"/>
      <c r="K1568" s="60"/>
    </row>
    <row r="1569" spans="1:11" s="38" customFormat="1" x14ac:dyDescent="0.25">
      <c r="A1569" s="78"/>
      <c r="B1569" s="337"/>
      <c r="C1569" s="342"/>
      <c r="D1569" s="329"/>
      <c r="E1569" s="330"/>
      <c r="F1569" s="330"/>
      <c r="G1569" s="331"/>
      <c r="H1569" s="340"/>
      <c r="I1569" s="341"/>
      <c r="J1569" s="341"/>
      <c r="K1569" s="60"/>
    </row>
    <row r="1570" spans="1:11" s="38" customFormat="1" x14ac:dyDescent="0.25">
      <c r="A1570" s="78"/>
      <c r="B1570" s="337"/>
      <c r="C1570" s="342"/>
      <c r="D1570" s="329"/>
      <c r="E1570" s="330"/>
      <c r="F1570" s="330"/>
      <c r="G1570" s="331"/>
      <c r="H1570" s="340"/>
      <c r="I1570" s="341"/>
      <c r="J1570" s="341"/>
      <c r="K1570" s="60"/>
    </row>
    <row r="1571" spans="1:11" s="38" customFormat="1" x14ac:dyDescent="0.25">
      <c r="A1571" s="78"/>
      <c r="B1571" s="337"/>
      <c r="C1571" s="342"/>
      <c r="D1571" s="329"/>
      <c r="E1571" s="330"/>
      <c r="F1571" s="330"/>
      <c r="G1571" s="331"/>
      <c r="H1571" s="340"/>
      <c r="I1571" s="341"/>
      <c r="J1571" s="341"/>
      <c r="K1571" s="60"/>
    </row>
    <row r="1572" spans="1:11" s="38" customFormat="1" x14ac:dyDescent="0.25">
      <c r="A1572" s="78"/>
      <c r="B1572" s="337"/>
      <c r="C1572" s="342"/>
      <c r="D1572" s="329"/>
      <c r="E1572" s="330"/>
      <c r="F1572" s="330"/>
      <c r="G1572" s="331"/>
      <c r="H1572" s="340"/>
      <c r="I1572" s="341"/>
      <c r="J1572" s="341"/>
      <c r="K1572" s="60"/>
    </row>
    <row r="1573" spans="1:11" s="38" customFormat="1" x14ac:dyDescent="0.25">
      <c r="A1573" s="78"/>
      <c r="B1573" s="337"/>
      <c r="C1573" s="342"/>
      <c r="D1573" s="329"/>
      <c r="E1573" s="330"/>
      <c r="F1573" s="330"/>
      <c r="G1573" s="331"/>
      <c r="H1573" s="340"/>
      <c r="I1573" s="341"/>
      <c r="J1573" s="341"/>
      <c r="K1573" s="60"/>
    </row>
    <row r="1574" spans="1:11" s="38" customFormat="1" x14ac:dyDescent="0.25">
      <c r="A1574" s="78"/>
      <c r="B1574" s="337"/>
      <c r="C1574" s="342"/>
      <c r="D1574" s="329"/>
      <c r="E1574" s="330"/>
      <c r="F1574" s="330"/>
      <c r="G1574" s="331"/>
      <c r="H1574" s="340"/>
      <c r="I1574" s="341"/>
      <c r="J1574" s="341"/>
      <c r="K1574" s="60"/>
    </row>
    <row r="1575" spans="1:11" s="38" customFormat="1" x14ac:dyDescent="0.25">
      <c r="A1575" s="78"/>
      <c r="B1575" s="337"/>
      <c r="C1575" s="342"/>
      <c r="D1575" s="329"/>
      <c r="E1575" s="330"/>
      <c r="F1575" s="330"/>
      <c r="G1575" s="331"/>
      <c r="H1575" s="340"/>
      <c r="I1575" s="341"/>
      <c r="J1575" s="341"/>
      <c r="K1575" s="60"/>
    </row>
    <row r="1576" spans="1:11" s="38" customFormat="1" x14ac:dyDescent="0.25">
      <c r="A1576" s="78"/>
      <c r="B1576" s="337"/>
      <c r="C1576" s="342"/>
      <c r="D1576" s="329"/>
      <c r="E1576" s="330"/>
      <c r="F1576" s="330"/>
      <c r="G1576" s="331"/>
      <c r="H1576" s="340"/>
      <c r="I1576" s="341"/>
      <c r="J1576" s="341"/>
      <c r="K1576" s="60"/>
    </row>
    <row r="1577" spans="1:11" s="38" customFormat="1" x14ac:dyDescent="0.25">
      <c r="A1577" s="78"/>
      <c r="B1577" s="337"/>
      <c r="C1577" s="342"/>
      <c r="D1577" s="329"/>
      <c r="E1577" s="330"/>
      <c r="F1577" s="330"/>
      <c r="G1577" s="331"/>
      <c r="H1577" s="340"/>
      <c r="I1577" s="341"/>
      <c r="J1577" s="341"/>
      <c r="K1577" s="60"/>
    </row>
    <row r="1578" spans="1:11" s="38" customFormat="1" x14ac:dyDescent="0.25">
      <c r="A1578" s="78"/>
      <c r="B1578" s="337"/>
      <c r="C1578" s="342"/>
      <c r="D1578" s="329"/>
      <c r="E1578" s="330"/>
      <c r="F1578" s="330"/>
      <c r="G1578" s="331"/>
      <c r="H1578" s="340"/>
      <c r="I1578" s="341"/>
      <c r="J1578" s="341"/>
      <c r="K1578" s="60"/>
    </row>
    <row r="1579" spans="1:11" s="38" customFormat="1" x14ac:dyDescent="0.25">
      <c r="A1579" s="78"/>
      <c r="B1579" s="337"/>
      <c r="C1579" s="342"/>
      <c r="D1579" s="329"/>
      <c r="E1579" s="330"/>
      <c r="F1579" s="330"/>
      <c r="G1579" s="331"/>
      <c r="H1579" s="340"/>
      <c r="I1579" s="341"/>
      <c r="J1579" s="341"/>
      <c r="K1579" s="60"/>
    </row>
    <row r="1580" spans="1:11" s="38" customFormat="1" x14ac:dyDescent="0.25">
      <c r="A1580" s="78"/>
      <c r="B1580" s="337"/>
      <c r="C1580" s="342"/>
      <c r="D1580" s="329"/>
      <c r="E1580" s="330"/>
      <c r="F1580" s="330"/>
      <c r="G1580" s="331"/>
      <c r="H1580" s="340"/>
      <c r="I1580" s="341"/>
      <c r="J1580" s="341"/>
      <c r="K1580" s="60"/>
    </row>
    <row r="1581" spans="1:11" s="38" customFormat="1" x14ac:dyDescent="0.25">
      <c r="A1581" s="78"/>
      <c r="B1581" s="337"/>
      <c r="C1581" s="342"/>
      <c r="D1581" s="329"/>
      <c r="E1581" s="330"/>
      <c r="F1581" s="330"/>
      <c r="G1581" s="331"/>
      <c r="H1581" s="340"/>
      <c r="I1581" s="341"/>
      <c r="J1581" s="341"/>
      <c r="K1581" s="60"/>
    </row>
    <row r="1582" spans="1:11" s="38" customFormat="1" x14ac:dyDescent="0.25">
      <c r="A1582" s="78"/>
      <c r="B1582" s="337"/>
      <c r="C1582" s="342"/>
      <c r="D1582" s="329"/>
      <c r="E1582" s="330"/>
      <c r="F1582" s="330"/>
      <c r="G1582" s="331"/>
      <c r="H1582" s="340"/>
      <c r="I1582" s="341"/>
      <c r="J1582" s="341"/>
      <c r="K1582" s="60"/>
    </row>
    <row r="1583" spans="1:11" s="38" customFormat="1" x14ac:dyDescent="0.25">
      <c r="A1583" s="78"/>
      <c r="B1583" s="337"/>
      <c r="C1583" s="342"/>
      <c r="D1583" s="329"/>
      <c r="E1583" s="330"/>
      <c r="F1583" s="330"/>
      <c r="G1583" s="331"/>
      <c r="H1583" s="340"/>
      <c r="I1583" s="341"/>
      <c r="J1583" s="341"/>
      <c r="K1583" s="60"/>
    </row>
    <row r="1584" spans="1:11" s="38" customFormat="1" x14ac:dyDescent="0.25">
      <c r="A1584" s="78"/>
      <c r="B1584" s="337"/>
      <c r="C1584" s="342"/>
      <c r="D1584" s="329"/>
      <c r="E1584" s="330"/>
      <c r="F1584" s="330"/>
      <c r="G1584" s="331"/>
      <c r="H1584" s="340"/>
      <c r="I1584" s="341"/>
      <c r="J1584" s="341"/>
      <c r="K1584" s="60"/>
    </row>
    <row r="1585" spans="1:11" s="38" customFormat="1" x14ac:dyDescent="0.25">
      <c r="A1585" s="78"/>
      <c r="B1585" s="337"/>
      <c r="C1585" s="342"/>
      <c r="D1585" s="329"/>
      <c r="E1585" s="330"/>
      <c r="F1585" s="330"/>
      <c r="G1585" s="331"/>
      <c r="H1585" s="340"/>
      <c r="I1585" s="341"/>
      <c r="J1585" s="341"/>
      <c r="K1585" s="60"/>
    </row>
    <row r="1586" spans="1:11" s="38" customFormat="1" x14ac:dyDescent="0.25">
      <c r="A1586" s="78"/>
      <c r="B1586" s="337"/>
      <c r="C1586" s="342"/>
      <c r="D1586" s="329"/>
      <c r="E1586" s="330"/>
      <c r="F1586" s="330"/>
      <c r="G1586" s="331"/>
      <c r="H1586" s="340"/>
      <c r="I1586" s="341"/>
      <c r="J1586" s="341"/>
      <c r="K1586" s="60"/>
    </row>
    <row r="1587" spans="1:11" s="38" customFormat="1" x14ac:dyDescent="0.25">
      <c r="A1587" s="78"/>
      <c r="B1587" s="337"/>
      <c r="C1587" s="342"/>
      <c r="D1587" s="329"/>
      <c r="E1587" s="330"/>
      <c r="F1587" s="330"/>
      <c r="G1587" s="331"/>
      <c r="H1587" s="340"/>
      <c r="I1587" s="341"/>
      <c r="J1587" s="341"/>
      <c r="K1587" s="60"/>
    </row>
    <row r="1588" spans="1:11" s="38" customFormat="1" x14ac:dyDescent="0.25">
      <c r="A1588" s="78"/>
      <c r="B1588" s="337"/>
      <c r="C1588" s="342"/>
      <c r="D1588" s="329"/>
      <c r="E1588" s="330"/>
      <c r="F1588" s="330"/>
      <c r="G1588" s="331"/>
      <c r="H1588" s="340"/>
      <c r="I1588" s="341"/>
      <c r="J1588" s="341"/>
      <c r="K1588" s="60"/>
    </row>
    <row r="1589" spans="1:11" s="38" customFormat="1" x14ac:dyDescent="0.25">
      <c r="A1589" s="78"/>
      <c r="B1589" s="337"/>
      <c r="C1589" s="342"/>
      <c r="D1589" s="329"/>
      <c r="E1589" s="330"/>
      <c r="F1589" s="330"/>
      <c r="G1589" s="331"/>
      <c r="H1589" s="340"/>
      <c r="I1589" s="341"/>
      <c r="J1589" s="341"/>
      <c r="K1589" s="60"/>
    </row>
    <row r="1590" spans="1:11" s="38" customFormat="1" x14ac:dyDescent="0.25">
      <c r="A1590" s="78"/>
      <c r="B1590" s="337"/>
      <c r="C1590" s="342"/>
      <c r="D1590" s="329"/>
      <c r="E1590" s="330"/>
      <c r="F1590" s="330"/>
      <c r="G1590" s="331"/>
      <c r="H1590" s="340"/>
      <c r="I1590" s="341"/>
      <c r="J1590" s="341"/>
      <c r="K1590" s="60"/>
    </row>
    <row r="1591" spans="1:11" s="38" customFormat="1" x14ac:dyDescent="0.25">
      <c r="A1591" s="78"/>
      <c r="B1591" s="337"/>
      <c r="C1591" s="342"/>
      <c r="D1591" s="329"/>
      <c r="E1591" s="330"/>
      <c r="F1591" s="330"/>
      <c r="G1591" s="331"/>
      <c r="H1591" s="340"/>
      <c r="I1591" s="341"/>
      <c r="J1591" s="341"/>
      <c r="K1591" s="60"/>
    </row>
    <row r="1592" spans="1:11" s="38" customFormat="1" x14ac:dyDescent="0.25">
      <c r="A1592" s="78"/>
      <c r="B1592" s="337"/>
      <c r="C1592" s="342"/>
      <c r="D1592" s="329"/>
      <c r="E1592" s="330"/>
      <c r="F1592" s="330"/>
      <c r="G1592" s="331"/>
      <c r="H1592" s="340"/>
      <c r="I1592" s="341"/>
      <c r="J1592" s="341"/>
      <c r="K1592" s="60"/>
    </row>
    <row r="1593" spans="1:11" s="38" customFormat="1" x14ac:dyDescent="0.25">
      <c r="A1593" s="78"/>
      <c r="B1593" s="337"/>
      <c r="C1593" s="342"/>
      <c r="D1593" s="329"/>
      <c r="E1593" s="330"/>
      <c r="F1593" s="330"/>
      <c r="G1593" s="331"/>
      <c r="H1593" s="340"/>
      <c r="I1593" s="341"/>
      <c r="J1593" s="341"/>
      <c r="K1593" s="60"/>
    </row>
    <row r="1594" spans="1:11" s="38" customFormat="1" x14ac:dyDescent="0.25">
      <c r="A1594" s="78"/>
      <c r="B1594" s="337"/>
      <c r="C1594" s="342"/>
      <c r="D1594" s="329"/>
      <c r="E1594" s="330"/>
      <c r="F1594" s="330"/>
      <c r="G1594" s="331"/>
      <c r="H1594" s="340"/>
      <c r="I1594" s="341"/>
      <c r="J1594" s="341"/>
      <c r="K1594" s="60"/>
    </row>
    <row r="1595" spans="1:11" s="38" customFormat="1" x14ac:dyDescent="0.25">
      <c r="A1595" s="78"/>
      <c r="B1595" s="337"/>
      <c r="C1595" s="342"/>
      <c r="D1595" s="329"/>
      <c r="E1595" s="330"/>
      <c r="F1595" s="330"/>
      <c r="G1595" s="331"/>
      <c r="H1595" s="340"/>
      <c r="I1595" s="341"/>
      <c r="J1595" s="341"/>
      <c r="K1595" s="60"/>
    </row>
    <row r="1596" spans="1:11" s="38" customFormat="1" x14ac:dyDescent="0.25">
      <c r="A1596" s="78"/>
      <c r="B1596" s="337"/>
      <c r="C1596" s="342"/>
      <c r="D1596" s="329"/>
      <c r="E1596" s="330"/>
      <c r="F1596" s="330"/>
      <c r="G1596" s="331"/>
      <c r="H1596" s="340"/>
      <c r="I1596" s="341"/>
      <c r="J1596" s="341"/>
      <c r="K1596" s="60"/>
    </row>
    <row r="1597" spans="1:11" s="38" customFormat="1" x14ac:dyDescent="0.25">
      <c r="A1597" s="78"/>
      <c r="B1597" s="337"/>
      <c r="C1597" s="342"/>
      <c r="D1597" s="329"/>
      <c r="E1597" s="330"/>
      <c r="F1597" s="330"/>
      <c r="G1597" s="331"/>
      <c r="H1597" s="340"/>
      <c r="I1597" s="341"/>
      <c r="J1597" s="341"/>
      <c r="K1597" s="60"/>
    </row>
    <row r="1598" spans="1:11" s="38" customFormat="1" x14ac:dyDescent="0.25">
      <c r="A1598" s="78"/>
      <c r="B1598" s="337"/>
      <c r="C1598" s="342"/>
      <c r="D1598" s="329"/>
      <c r="E1598" s="330"/>
      <c r="F1598" s="330"/>
      <c r="G1598" s="331"/>
      <c r="H1598" s="340"/>
      <c r="I1598" s="341"/>
      <c r="J1598" s="341"/>
      <c r="K1598" s="60"/>
    </row>
    <row r="1599" spans="1:11" s="38" customFormat="1" x14ac:dyDescent="0.25">
      <c r="A1599" s="78"/>
      <c r="B1599" s="337"/>
      <c r="C1599" s="342"/>
      <c r="D1599" s="329"/>
      <c r="E1599" s="330"/>
      <c r="F1599" s="330"/>
      <c r="G1599" s="331"/>
      <c r="H1599" s="340"/>
      <c r="I1599" s="341"/>
      <c r="J1599" s="341"/>
      <c r="K1599" s="60"/>
    </row>
    <row r="1600" spans="1:11" s="38" customFormat="1" x14ac:dyDescent="0.25">
      <c r="A1600" s="78"/>
      <c r="B1600" s="337"/>
      <c r="C1600" s="342"/>
      <c r="D1600" s="329"/>
      <c r="E1600" s="330"/>
      <c r="F1600" s="330"/>
      <c r="G1600" s="331"/>
      <c r="H1600" s="340"/>
      <c r="I1600" s="341"/>
      <c r="J1600" s="341"/>
      <c r="K1600" s="60"/>
    </row>
    <row r="1601" spans="1:11" s="38" customFormat="1" x14ac:dyDescent="0.25">
      <c r="A1601" s="78"/>
      <c r="B1601" s="337"/>
      <c r="C1601" s="342"/>
      <c r="D1601" s="329"/>
      <c r="E1601" s="330"/>
      <c r="F1601" s="330"/>
      <c r="G1601" s="331"/>
      <c r="H1601" s="340"/>
      <c r="I1601" s="341"/>
      <c r="J1601" s="341"/>
      <c r="K1601" s="60"/>
    </row>
    <row r="1602" spans="1:11" s="38" customFormat="1" x14ac:dyDescent="0.25">
      <c r="A1602" s="78"/>
      <c r="B1602" s="337"/>
      <c r="C1602" s="342"/>
      <c r="D1602" s="329"/>
      <c r="E1602" s="330"/>
      <c r="F1602" s="330"/>
      <c r="G1602" s="331"/>
      <c r="H1602" s="340"/>
      <c r="I1602" s="341"/>
      <c r="J1602" s="341"/>
      <c r="K1602" s="60"/>
    </row>
    <row r="1603" spans="1:11" s="38" customFormat="1" x14ac:dyDescent="0.25">
      <c r="A1603" s="78"/>
      <c r="B1603" s="337"/>
      <c r="C1603" s="342"/>
      <c r="D1603" s="329"/>
      <c r="E1603" s="330"/>
      <c r="F1603" s="330"/>
      <c r="G1603" s="331"/>
      <c r="H1603" s="340"/>
      <c r="I1603" s="341"/>
      <c r="J1603" s="341"/>
      <c r="K1603" s="60"/>
    </row>
    <row r="1604" spans="1:11" s="38" customFormat="1" x14ac:dyDescent="0.25">
      <c r="A1604" s="78"/>
      <c r="B1604" s="337"/>
      <c r="C1604" s="342"/>
      <c r="D1604" s="329"/>
      <c r="E1604" s="330"/>
      <c r="F1604" s="330"/>
      <c r="G1604" s="331"/>
      <c r="H1604" s="340"/>
      <c r="I1604" s="341"/>
      <c r="J1604" s="341"/>
      <c r="K1604" s="60"/>
    </row>
    <row r="1605" spans="1:11" s="38" customFormat="1" x14ac:dyDescent="0.25">
      <c r="A1605" s="78"/>
      <c r="B1605" s="337"/>
      <c r="C1605" s="342"/>
      <c r="D1605" s="329"/>
      <c r="E1605" s="330"/>
      <c r="F1605" s="330"/>
      <c r="G1605" s="331"/>
      <c r="H1605" s="340"/>
      <c r="I1605" s="341"/>
      <c r="J1605" s="341"/>
      <c r="K1605" s="60"/>
    </row>
    <row r="1606" spans="1:11" s="38" customFormat="1" x14ac:dyDescent="0.25">
      <c r="A1606" s="78"/>
      <c r="B1606" s="337"/>
      <c r="C1606" s="342"/>
      <c r="D1606" s="329"/>
      <c r="E1606" s="330"/>
      <c r="F1606" s="330"/>
      <c r="G1606" s="331"/>
      <c r="H1606" s="340"/>
      <c r="I1606" s="341"/>
      <c r="J1606" s="341"/>
      <c r="K1606" s="60"/>
    </row>
    <row r="1607" spans="1:11" s="38" customFormat="1" x14ac:dyDescent="0.25">
      <c r="A1607" s="78"/>
      <c r="B1607" s="337"/>
      <c r="C1607" s="342"/>
      <c r="D1607" s="329"/>
      <c r="E1607" s="330"/>
      <c r="F1607" s="330"/>
      <c r="G1607" s="331"/>
      <c r="H1607" s="340"/>
      <c r="I1607" s="341"/>
      <c r="J1607" s="341"/>
      <c r="K1607" s="60"/>
    </row>
    <row r="1608" spans="1:11" s="38" customFormat="1" x14ac:dyDescent="0.25">
      <c r="A1608" s="78"/>
      <c r="B1608" s="337"/>
      <c r="C1608" s="342"/>
      <c r="D1608" s="329"/>
      <c r="E1608" s="330"/>
      <c r="F1608" s="330"/>
      <c r="G1608" s="331"/>
      <c r="H1608" s="340"/>
      <c r="I1608" s="341"/>
      <c r="J1608" s="341"/>
      <c r="K1608" s="60"/>
    </row>
    <row r="1609" spans="1:11" s="38" customFormat="1" x14ac:dyDescent="0.25">
      <c r="A1609" s="78"/>
      <c r="B1609" s="337"/>
      <c r="C1609" s="342"/>
      <c r="D1609" s="329"/>
      <c r="E1609" s="330"/>
      <c r="F1609" s="330"/>
      <c r="G1609" s="331"/>
      <c r="H1609" s="340"/>
      <c r="I1609" s="341"/>
      <c r="J1609" s="341"/>
      <c r="K1609" s="60"/>
    </row>
    <row r="1610" spans="1:11" s="38" customFormat="1" x14ac:dyDescent="0.25">
      <c r="A1610" s="78"/>
      <c r="B1610" s="337"/>
      <c r="C1610" s="342"/>
      <c r="D1610" s="329"/>
      <c r="E1610" s="330"/>
      <c r="F1610" s="330"/>
      <c r="G1610" s="331"/>
      <c r="H1610" s="340"/>
      <c r="I1610" s="341"/>
      <c r="J1610" s="341"/>
      <c r="K1610" s="60"/>
    </row>
    <row r="1611" spans="1:11" s="38" customFormat="1" x14ac:dyDescent="0.25">
      <c r="A1611" s="78"/>
      <c r="B1611" s="337"/>
      <c r="C1611" s="342"/>
      <c r="D1611" s="329"/>
      <c r="E1611" s="330"/>
      <c r="F1611" s="330"/>
      <c r="G1611" s="331"/>
      <c r="H1611" s="340"/>
      <c r="I1611" s="341"/>
      <c r="J1611" s="341"/>
      <c r="K1611" s="60"/>
    </row>
    <row r="1612" spans="1:11" s="38" customFormat="1" x14ac:dyDescent="0.25">
      <c r="A1612" s="78"/>
      <c r="B1612" s="337"/>
      <c r="C1612" s="342"/>
      <c r="D1612" s="329"/>
      <c r="E1612" s="330"/>
      <c r="F1612" s="330"/>
      <c r="G1612" s="331"/>
      <c r="H1612" s="340"/>
      <c r="I1612" s="341"/>
      <c r="J1612" s="341"/>
      <c r="K1612" s="60"/>
    </row>
    <row r="1613" spans="1:11" s="38" customFormat="1" x14ac:dyDescent="0.25">
      <c r="A1613" s="78"/>
      <c r="B1613" s="337"/>
      <c r="C1613" s="342"/>
      <c r="D1613" s="329"/>
      <c r="E1613" s="330"/>
      <c r="F1613" s="330"/>
      <c r="G1613" s="331"/>
      <c r="H1613" s="340"/>
      <c r="I1613" s="341"/>
      <c r="J1613" s="341"/>
      <c r="K1613" s="60"/>
    </row>
    <row r="1614" spans="1:11" s="38" customFormat="1" x14ac:dyDescent="0.25">
      <c r="A1614" s="78"/>
      <c r="B1614" s="337"/>
      <c r="C1614" s="342"/>
      <c r="D1614" s="329"/>
      <c r="E1614" s="330"/>
      <c r="F1614" s="330"/>
      <c r="G1614" s="331"/>
      <c r="H1614" s="340"/>
      <c r="I1614" s="341"/>
      <c r="J1614" s="341"/>
      <c r="K1614" s="60"/>
    </row>
    <row r="1615" spans="1:11" s="38" customFormat="1" x14ac:dyDescent="0.25">
      <c r="A1615" s="78"/>
      <c r="B1615" s="337"/>
      <c r="C1615" s="342"/>
      <c r="D1615" s="329"/>
      <c r="E1615" s="330"/>
      <c r="F1615" s="330"/>
      <c r="G1615" s="331"/>
      <c r="H1615" s="340"/>
      <c r="I1615" s="341"/>
      <c r="J1615" s="341"/>
      <c r="K1615" s="60"/>
    </row>
    <row r="1616" spans="1:11" s="38" customFormat="1" x14ac:dyDescent="0.25">
      <c r="A1616" s="78"/>
      <c r="B1616" s="337"/>
      <c r="C1616" s="342"/>
      <c r="D1616" s="329"/>
      <c r="E1616" s="330"/>
      <c r="F1616" s="330"/>
      <c r="G1616" s="331"/>
      <c r="H1616" s="340"/>
      <c r="I1616" s="341"/>
      <c r="J1616" s="341"/>
      <c r="K1616" s="60"/>
    </row>
    <row r="1617" spans="1:11" s="38" customFormat="1" x14ac:dyDescent="0.25">
      <c r="A1617" s="78"/>
      <c r="B1617" s="337"/>
      <c r="C1617" s="342"/>
      <c r="D1617" s="329"/>
      <c r="E1617" s="330"/>
      <c r="F1617" s="330"/>
      <c r="G1617" s="331"/>
      <c r="H1617" s="340"/>
      <c r="I1617" s="341"/>
      <c r="J1617" s="341"/>
      <c r="K1617" s="60"/>
    </row>
    <row r="1618" spans="1:11" s="38" customFormat="1" x14ac:dyDescent="0.25">
      <c r="A1618" s="78"/>
      <c r="B1618" s="337"/>
      <c r="C1618" s="342"/>
      <c r="D1618" s="329"/>
      <c r="E1618" s="330"/>
      <c r="F1618" s="330"/>
      <c r="G1618" s="331"/>
      <c r="H1618" s="340"/>
      <c r="I1618" s="341"/>
      <c r="J1618" s="341"/>
      <c r="K1618" s="60"/>
    </row>
    <row r="1619" spans="1:11" s="38" customFormat="1" x14ac:dyDescent="0.25">
      <c r="A1619" s="78"/>
      <c r="B1619" s="337"/>
      <c r="C1619" s="342"/>
      <c r="D1619" s="329"/>
      <c r="E1619" s="330"/>
      <c r="F1619" s="330"/>
      <c r="G1619" s="331"/>
      <c r="H1619" s="340"/>
      <c r="I1619" s="341"/>
      <c r="J1619" s="341"/>
      <c r="K1619" s="60"/>
    </row>
    <row r="1620" spans="1:11" s="38" customFormat="1" x14ac:dyDescent="0.25">
      <c r="A1620" s="78"/>
      <c r="B1620" s="337"/>
      <c r="C1620" s="342"/>
      <c r="D1620" s="329"/>
      <c r="E1620" s="330"/>
      <c r="F1620" s="330"/>
      <c r="G1620" s="331"/>
      <c r="H1620" s="340"/>
      <c r="I1620" s="341"/>
      <c r="J1620" s="341"/>
      <c r="K1620" s="60"/>
    </row>
    <row r="1621" spans="1:11" s="38" customFormat="1" x14ac:dyDescent="0.25">
      <c r="A1621" s="78"/>
      <c r="B1621" s="337"/>
      <c r="C1621" s="342"/>
      <c r="D1621" s="329"/>
      <c r="E1621" s="330"/>
      <c r="F1621" s="330"/>
      <c r="G1621" s="331"/>
      <c r="H1621" s="340"/>
      <c r="I1621" s="341"/>
      <c r="J1621" s="341"/>
      <c r="K1621" s="60"/>
    </row>
    <row r="1622" spans="1:11" s="38" customFormat="1" x14ac:dyDescent="0.25">
      <c r="A1622" s="78"/>
      <c r="B1622" s="337"/>
      <c r="C1622" s="342"/>
      <c r="D1622" s="329"/>
      <c r="E1622" s="330"/>
      <c r="F1622" s="330"/>
      <c r="G1622" s="331"/>
      <c r="H1622" s="340"/>
      <c r="I1622" s="341"/>
      <c r="J1622" s="341"/>
      <c r="K1622" s="60"/>
    </row>
    <row r="1623" spans="1:11" s="38" customFormat="1" x14ac:dyDescent="0.25">
      <c r="A1623" s="78"/>
      <c r="B1623" s="337"/>
      <c r="C1623" s="342"/>
      <c r="D1623" s="329"/>
      <c r="E1623" s="330"/>
      <c r="F1623" s="330"/>
      <c r="G1623" s="331"/>
      <c r="H1623" s="340"/>
      <c r="I1623" s="341"/>
      <c r="J1623" s="341"/>
      <c r="K1623" s="60"/>
    </row>
    <row r="1624" spans="1:11" s="38" customFormat="1" x14ac:dyDescent="0.25">
      <c r="A1624" s="78"/>
      <c r="B1624" s="337"/>
      <c r="C1624" s="342"/>
      <c r="D1624" s="329"/>
      <c r="E1624" s="330"/>
      <c r="F1624" s="330"/>
      <c r="G1624" s="331"/>
      <c r="H1624" s="340"/>
      <c r="I1624" s="341"/>
      <c r="J1624" s="341"/>
      <c r="K1624" s="60"/>
    </row>
    <row r="1625" spans="1:11" s="38" customFormat="1" x14ac:dyDescent="0.25">
      <c r="A1625" s="78"/>
      <c r="B1625" s="337"/>
      <c r="C1625" s="342"/>
      <c r="D1625" s="329"/>
      <c r="E1625" s="330"/>
      <c r="F1625" s="330"/>
      <c r="G1625" s="331"/>
      <c r="H1625" s="340"/>
      <c r="I1625" s="341"/>
      <c r="J1625" s="341"/>
      <c r="K1625" s="60"/>
    </row>
    <row r="1626" spans="1:11" s="38" customFormat="1" x14ac:dyDescent="0.25">
      <c r="A1626" s="78"/>
      <c r="B1626" s="337"/>
      <c r="C1626" s="342"/>
      <c r="D1626" s="329"/>
      <c r="E1626" s="330"/>
      <c r="F1626" s="330"/>
      <c r="G1626" s="331"/>
      <c r="H1626" s="340"/>
      <c r="I1626" s="341"/>
      <c r="J1626" s="341"/>
      <c r="K1626" s="60"/>
    </row>
    <row r="1627" spans="1:11" s="38" customFormat="1" x14ac:dyDescent="0.25">
      <c r="A1627" s="78"/>
      <c r="B1627" s="337"/>
      <c r="C1627" s="342"/>
      <c r="D1627" s="329"/>
      <c r="E1627" s="330"/>
      <c r="F1627" s="330"/>
      <c r="G1627" s="331"/>
      <c r="H1627" s="340"/>
      <c r="I1627" s="341"/>
      <c r="J1627" s="341"/>
      <c r="K1627" s="60"/>
    </row>
    <row r="1628" spans="1:11" s="38" customFormat="1" x14ac:dyDescent="0.25">
      <c r="A1628" s="78"/>
      <c r="B1628" s="337"/>
      <c r="C1628" s="342"/>
      <c r="D1628" s="329"/>
      <c r="E1628" s="330"/>
      <c r="F1628" s="330"/>
      <c r="G1628" s="331"/>
      <c r="H1628" s="340"/>
      <c r="I1628" s="341"/>
      <c r="J1628" s="341"/>
      <c r="K1628" s="60"/>
    </row>
    <row r="1629" spans="1:11" s="38" customFormat="1" x14ac:dyDescent="0.25">
      <c r="A1629" s="78"/>
      <c r="B1629" s="337"/>
      <c r="C1629" s="342"/>
      <c r="D1629" s="329"/>
      <c r="E1629" s="330"/>
      <c r="F1629" s="330"/>
      <c r="G1629" s="331"/>
      <c r="H1629" s="340"/>
      <c r="I1629" s="341"/>
      <c r="J1629" s="341"/>
      <c r="K1629" s="60"/>
    </row>
    <row r="1630" spans="1:11" s="38" customFormat="1" x14ac:dyDescent="0.25">
      <c r="A1630" s="78"/>
      <c r="B1630" s="337"/>
      <c r="C1630" s="342"/>
      <c r="D1630" s="329"/>
      <c r="E1630" s="330"/>
      <c r="F1630" s="330"/>
      <c r="G1630" s="331"/>
      <c r="H1630" s="340"/>
      <c r="I1630" s="341"/>
      <c r="J1630" s="341"/>
      <c r="K1630" s="60"/>
    </row>
    <row r="1631" spans="1:11" s="38" customFormat="1" x14ac:dyDescent="0.25">
      <c r="A1631" s="78"/>
      <c r="B1631" s="337"/>
      <c r="C1631" s="342"/>
      <c r="D1631" s="329"/>
      <c r="E1631" s="330"/>
      <c r="F1631" s="330"/>
      <c r="G1631" s="331"/>
      <c r="H1631" s="340"/>
      <c r="I1631" s="341"/>
      <c r="J1631" s="341"/>
      <c r="K1631" s="60"/>
    </row>
    <row r="1632" spans="1:11" s="38" customFormat="1" x14ac:dyDescent="0.25">
      <c r="A1632" s="78"/>
      <c r="B1632" s="337"/>
      <c r="C1632" s="342"/>
      <c r="D1632" s="329"/>
      <c r="E1632" s="330"/>
      <c r="F1632" s="330"/>
      <c r="G1632" s="331"/>
      <c r="H1632" s="340"/>
      <c r="I1632" s="341"/>
      <c r="J1632" s="341"/>
      <c r="K1632" s="60"/>
    </row>
    <row r="1633" spans="1:11" s="38" customFormat="1" x14ac:dyDescent="0.25">
      <c r="A1633" s="78"/>
      <c r="B1633" s="337"/>
      <c r="C1633" s="342"/>
      <c r="D1633" s="329"/>
      <c r="E1633" s="330"/>
      <c r="F1633" s="330"/>
      <c r="G1633" s="331"/>
      <c r="H1633" s="340"/>
      <c r="I1633" s="341"/>
      <c r="J1633" s="341"/>
      <c r="K1633" s="60"/>
    </row>
    <row r="1634" spans="1:11" s="38" customFormat="1" x14ac:dyDescent="0.25">
      <c r="A1634" s="78"/>
      <c r="B1634" s="337"/>
      <c r="C1634" s="342"/>
      <c r="D1634" s="329"/>
      <c r="E1634" s="330"/>
      <c r="F1634" s="330"/>
      <c r="G1634" s="331"/>
      <c r="H1634" s="340"/>
      <c r="I1634" s="341"/>
      <c r="J1634" s="341"/>
      <c r="K1634" s="60"/>
    </row>
    <row r="1635" spans="1:11" s="38" customFormat="1" x14ac:dyDescent="0.25">
      <c r="A1635" s="78"/>
      <c r="B1635" s="337"/>
      <c r="C1635" s="342"/>
      <c r="D1635" s="329"/>
      <c r="E1635" s="330"/>
      <c r="F1635" s="330"/>
      <c r="G1635" s="331"/>
      <c r="H1635" s="340"/>
      <c r="I1635" s="341"/>
      <c r="J1635" s="341"/>
      <c r="K1635" s="60"/>
    </row>
    <row r="1636" spans="1:11" s="38" customFormat="1" x14ac:dyDescent="0.25">
      <c r="A1636" s="78"/>
      <c r="B1636" s="337"/>
      <c r="C1636" s="342"/>
      <c r="D1636" s="329"/>
      <c r="E1636" s="330"/>
      <c r="F1636" s="330"/>
      <c r="G1636" s="331"/>
      <c r="H1636" s="340"/>
      <c r="I1636" s="341"/>
      <c r="J1636" s="341"/>
      <c r="K1636" s="60"/>
    </row>
    <row r="1637" spans="1:11" s="38" customFormat="1" x14ac:dyDescent="0.25">
      <c r="A1637" s="78"/>
      <c r="B1637" s="337"/>
      <c r="C1637" s="342"/>
      <c r="D1637" s="329"/>
      <c r="E1637" s="330"/>
      <c r="F1637" s="330"/>
      <c r="G1637" s="331"/>
      <c r="H1637" s="340"/>
      <c r="I1637" s="341"/>
      <c r="J1637" s="341"/>
      <c r="K1637" s="60"/>
    </row>
    <row r="1638" spans="1:11" s="38" customFormat="1" x14ac:dyDescent="0.25">
      <c r="A1638" s="78"/>
      <c r="B1638" s="337"/>
      <c r="C1638" s="342"/>
      <c r="D1638" s="329"/>
      <c r="E1638" s="330"/>
      <c r="F1638" s="330"/>
      <c r="G1638" s="331"/>
      <c r="H1638" s="340"/>
      <c r="I1638" s="341"/>
      <c r="J1638" s="341"/>
      <c r="K1638" s="60"/>
    </row>
    <row r="1639" spans="1:11" s="38" customFormat="1" x14ac:dyDescent="0.25">
      <c r="A1639" s="78"/>
      <c r="B1639" s="337"/>
      <c r="C1639" s="342"/>
      <c r="D1639" s="329"/>
      <c r="E1639" s="330"/>
      <c r="F1639" s="330"/>
      <c r="G1639" s="331"/>
      <c r="H1639" s="340"/>
      <c r="I1639" s="341"/>
      <c r="J1639" s="341"/>
      <c r="K1639" s="60"/>
    </row>
    <row r="1640" spans="1:11" s="38" customFormat="1" x14ac:dyDescent="0.25">
      <c r="A1640" s="78"/>
      <c r="B1640" s="337"/>
      <c r="C1640" s="342"/>
      <c r="D1640" s="329"/>
      <c r="E1640" s="330"/>
      <c r="F1640" s="330"/>
      <c r="G1640" s="331"/>
      <c r="H1640" s="340"/>
      <c r="I1640" s="341"/>
      <c r="J1640" s="341"/>
      <c r="K1640" s="60"/>
    </row>
    <row r="1641" spans="1:11" s="38" customFormat="1" x14ac:dyDescent="0.25">
      <c r="A1641" s="78"/>
      <c r="B1641" s="337"/>
      <c r="C1641" s="342"/>
      <c r="D1641" s="329"/>
      <c r="E1641" s="330"/>
      <c r="F1641" s="330"/>
      <c r="G1641" s="331"/>
      <c r="H1641" s="340"/>
      <c r="I1641" s="341"/>
      <c r="J1641" s="341"/>
      <c r="K1641" s="60"/>
    </row>
    <row r="1642" spans="1:11" s="38" customFormat="1" x14ac:dyDescent="0.25">
      <c r="A1642" s="78"/>
      <c r="B1642" s="337"/>
      <c r="C1642" s="342"/>
      <c r="D1642" s="329"/>
      <c r="E1642" s="330"/>
      <c r="F1642" s="330"/>
      <c r="G1642" s="331"/>
      <c r="H1642" s="340"/>
      <c r="I1642" s="341"/>
      <c r="J1642" s="341"/>
      <c r="K1642" s="60"/>
    </row>
    <row r="1643" spans="1:11" s="38" customFormat="1" x14ac:dyDescent="0.25">
      <c r="A1643" s="78"/>
      <c r="B1643" s="337"/>
      <c r="C1643" s="342"/>
      <c r="D1643" s="329"/>
      <c r="E1643" s="330"/>
      <c r="F1643" s="330"/>
      <c r="G1643" s="331"/>
      <c r="H1643" s="340"/>
      <c r="I1643" s="341"/>
      <c r="J1643" s="341"/>
      <c r="K1643" s="60"/>
    </row>
    <row r="1644" spans="1:11" s="38" customFormat="1" x14ac:dyDescent="0.25">
      <c r="A1644" s="78"/>
      <c r="B1644" s="337"/>
      <c r="C1644" s="342"/>
      <c r="D1644" s="329"/>
      <c r="E1644" s="330"/>
      <c r="F1644" s="330"/>
      <c r="G1644" s="331"/>
      <c r="H1644" s="340"/>
      <c r="I1644" s="341"/>
      <c r="J1644" s="341"/>
      <c r="K1644" s="60"/>
    </row>
    <row r="1645" spans="1:11" s="38" customFormat="1" x14ac:dyDescent="0.25">
      <c r="A1645" s="78"/>
      <c r="B1645" s="337"/>
      <c r="C1645" s="342"/>
      <c r="D1645" s="329"/>
      <c r="E1645" s="330"/>
      <c r="F1645" s="330"/>
      <c r="G1645" s="331"/>
      <c r="H1645" s="340"/>
      <c r="I1645" s="341"/>
      <c r="J1645" s="341"/>
      <c r="K1645" s="60"/>
    </row>
    <row r="1646" spans="1:11" s="38" customFormat="1" x14ac:dyDescent="0.25">
      <c r="A1646" s="78"/>
      <c r="B1646" s="337"/>
      <c r="C1646" s="342"/>
      <c r="D1646" s="329"/>
      <c r="E1646" s="330"/>
      <c r="F1646" s="330"/>
      <c r="G1646" s="331"/>
      <c r="H1646" s="340"/>
      <c r="I1646" s="341"/>
      <c r="J1646" s="341"/>
      <c r="K1646" s="60"/>
    </row>
    <row r="1647" spans="1:11" s="38" customFormat="1" x14ac:dyDescent="0.25">
      <c r="A1647" s="78"/>
      <c r="B1647" s="337"/>
      <c r="C1647" s="342"/>
      <c r="D1647" s="329"/>
      <c r="E1647" s="330"/>
      <c r="F1647" s="330"/>
      <c r="G1647" s="331"/>
      <c r="H1647" s="340"/>
      <c r="I1647" s="341"/>
      <c r="J1647" s="341"/>
      <c r="K1647" s="60"/>
    </row>
    <row r="1648" spans="1:11" s="38" customFormat="1" x14ac:dyDescent="0.25">
      <c r="A1648" s="78"/>
      <c r="B1648" s="337"/>
      <c r="C1648" s="342"/>
      <c r="D1648" s="329"/>
      <c r="E1648" s="330"/>
      <c r="F1648" s="330"/>
      <c r="G1648" s="331"/>
      <c r="H1648" s="340"/>
      <c r="I1648" s="341"/>
      <c r="J1648" s="341"/>
      <c r="K1648" s="60"/>
    </row>
    <row r="1649" spans="1:11" s="38" customFormat="1" x14ac:dyDescent="0.25">
      <c r="A1649" s="78"/>
      <c r="B1649" s="337"/>
      <c r="C1649" s="342"/>
      <c r="D1649" s="329"/>
      <c r="E1649" s="330"/>
      <c r="F1649" s="330"/>
      <c r="G1649" s="331"/>
      <c r="H1649" s="340"/>
      <c r="I1649" s="341"/>
      <c r="J1649" s="341"/>
      <c r="K1649" s="60"/>
    </row>
    <row r="1650" spans="1:11" s="38" customFormat="1" x14ac:dyDescent="0.25">
      <c r="A1650" s="78"/>
      <c r="B1650" s="337"/>
      <c r="C1650" s="342"/>
      <c r="D1650" s="329"/>
      <c r="E1650" s="330"/>
      <c r="F1650" s="330"/>
      <c r="G1650" s="331"/>
      <c r="H1650" s="340"/>
      <c r="I1650" s="341"/>
      <c r="J1650" s="341"/>
      <c r="K1650" s="60"/>
    </row>
    <row r="1651" spans="1:11" s="38" customFormat="1" x14ac:dyDescent="0.25">
      <c r="A1651" s="78"/>
      <c r="B1651" s="337"/>
      <c r="C1651" s="342"/>
      <c r="D1651" s="329"/>
      <c r="E1651" s="330"/>
      <c r="F1651" s="330"/>
      <c r="G1651" s="331"/>
      <c r="H1651" s="340"/>
      <c r="I1651" s="341"/>
      <c r="J1651" s="341"/>
      <c r="K1651" s="60"/>
    </row>
    <row r="1652" spans="1:11" s="38" customFormat="1" x14ac:dyDescent="0.25">
      <c r="A1652" s="78"/>
      <c r="B1652" s="337"/>
      <c r="C1652" s="342"/>
      <c r="D1652" s="329"/>
      <c r="E1652" s="330"/>
      <c r="F1652" s="330"/>
      <c r="G1652" s="331"/>
      <c r="H1652" s="340"/>
      <c r="I1652" s="341"/>
      <c r="J1652" s="341"/>
      <c r="K1652" s="60"/>
    </row>
    <row r="1653" spans="1:11" s="38" customFormat="1" x14ac:dyDescent="0.25">
      <c r="A1653" s="78"/>
      <c r="B1653" s="337"/>
      <c r="C1653" s="342"/>
      <c r="D1653" s="329"/>
      <c r="E1653" s="330"/>
      <c r="F1653" s="330"/>
      <c r="G1653" s="331"/>
      <c r="H1653" s="340"/>
      <c r="I1653" s="341"/>
      <c r="J1653" s="341"/>
      <c r="K1653" s="60"/>
    </row>
    <row r="1654" spans="1:11" s="38" customFormat="1" x14ac:dyDescent="0.25">
      <c r="A1654" s="78"/>
      <c r="B1654" s="337"/>
      <c r="C1654" s="342"/>
      <c r="D1654" s="329"/>
      <c r="E1654" s="330"/>
      <c r="F1654" s="330"/>
      <c r="G1654" s="331"/>
      <c r="H1654" s="340"/>
      <c r="I1654" s="341"/>
      <c r="J1654" s="341"/>
      <c r="K1654" s="60"/>
    </row>
    <row r="1655" spans="1:11" s="38" customFormat="1" x14ac:dyDescent="0.25">
      <c r="A1655" s="78"/>
      <c r="B1655" s="337"/>
      <c r="C1655" s="342"/>
      <c r="D1655" s="329"/>
      <c r="E1655" s="330"/>
      <c r="F1655" s="330"/>
      <c r="G1655" s="331"/>
      <c r="H1655" s="340"/>
      <c r="I1655" s="341"/>
      <c r="J1655" s="341"/>
      <c r="K1655" s="60"/>
    </row>
    <row r="1656" spans="1:11" s="38" customFormat="1" x14ac:dyDescent="0.25">
      <c r="A1656" s="78"/>
      <c r="B1656" s="337"/>
      <c r="C1656" s="342"/>
      <c r="D1656" s="329"/>
      <c r="E1656" s="330"/>
      <c r="F1656" s="330"/>
      <c r="G1656" s="331"/>
      <c r="H1656" s="340"/>
      <c r="I1656" s="341"/>
      <c r="J1656" s="341"/>
      <c r="K1656" s="60"/>
    </row>
    <row r="1657" spans="1:11" s="38" customFormat="1" x14ac:dyDescent="0.25">
      <c r="A1657" s="78"/>
      <c r="B1657" s="337"/>
      <c r="C1657" s="342"/>
      <c r="D1657" s="329"/>
      <c r="E1657" s="330"/>
      <c r="F1657" s="330"/>
      <c r="G1657" s="331"/>
      <c r="H1657" s="340"/>
      <c r="I1657" s="341"/>
      <c r="J1657" s="341"/>
      <c r="K1657" s="60"/>
    </row>
    <row r="1658" spans="1:11" s="38" customFormat="1" x14ac:dyDescent="0.25">
      <c r="A1658" s="78"/>
      <c r="B1658" s="337"/>
      <c r="C1658" s="342"/>
      <c r="D1658" s="329"/>
      <c r="E1658" s="330"/>
      <c r="F1658" s="330"/>
      <c r="G1658" s="331"/>
      <c r="H1658" s="340"/>
      <c r="I1658" s="341"/>
      <c r="J1658" s="341"/>
      <c r="K1658" s="60"/>
    </row>
    <row r="1659" spans="1:11" s="38" customFormat="1" x14ac:dyDescent="0.25">
      <c r="A1659" s="78"/>
      <c r="B1659" s="337"/>
      <c r="C1659" s="342"/>
      <c r="D1659" s="329"/>
      <c r="E1659" s="330"/>
      <c r="F1659" s="330"/>
      <c r="G1659" s="331"/>
      <c r="H1659" s="340"/>
      <c r="I1659" s="341"/>
      <c r="J1659" s="341"/>
      <c r="K1659" s="60"/>
    </row>
    <row r="1660" spans="1:11" s="38" customFormat="1" x14ac:dyDescent="0.25">
      <c r="A1660" s="78"/>
      <c r="B1660" s="337"/>
      <c r="C1660" s="342"/>
      <c r="D1660" s="329"/>
      <c r="E1660" s="330"/>
      <c r="F1660" s="330"/>
      <c r="G1660" s="331"/>
      <c r="H1660" s="340"/>
      <c r="I1660" s="341"/>
      <c r="J1660" s="341"/>
      <c r="K1660" s="60"/>
    </row>
    <row r="1661" spans="1:11" s="38" customFormat="1" x14ac:dyDescent="0.25">
      <c r="A1661" s="78"/>
      <c r="B1661" s="337"/>
      <c r="C1661" s="342"/>
      <c r="D1661" s="329"/>
      <c r="E1661" s="330"/>
      <c r="F1661" s="330"/>
      <c r="G1661" s="331"/>
      <c r="H1661" s="340"/>
      <c r="I1661" s="341"/>
      <c r="J1661" s="341"/>
      <c r="K1661" s="60"/>
    </row>
    <row r="1662" spans="1:11" s="38" customFormat="1" x14ac:dyDescent="0.25">
      <c r="A1662" s="78"/>
      <c r="B1662" s="337"/>
      <c r="C1662" s="342"/>
      <c r="D1662" s="329"/>
      <c r="E1662" s="330"/>
      <c r="F1662" s="330"/>
      <c r="G1662" s="331"/>
      <c r="H1662" s="340"/>
      <c r="I1662" s="341"/>
      <c r="J1662" s="341"/>
      <c r="K1662" s="60"/>
    </row>
    <row r="1663" spans="1:11" s="38" customFormat="1" x14ac:dyDescent="0.25">
      <c r="A1663" s="78"/>
      <c r="B1663" s="337"/>
      <c r="C1663" s="342"/>
      <c r="D1663" s="329"/>
      <c r="E1663" s="330"/>
      <c r="F1663" s="330"/>
      <c r="G1663" s="331"/>
      <c r="H1663" s="340"/>
      <c r="I1663" s="341"/>
      <c r="J1663" s="341"/>
      <c r="K1663" s="60"/>
    </row>
    <row r="1664" spans="1:11" s="38" customFormat="1" x14ac:dyDescent="0.25">
      <c r="A1664" s="78"/>
      <c r="B1664" s="337"/>
      <c r="C1664" s="342"/>
      <c r="D1664" s="329"/>
      <c r="E1664" s="330"/>
      <c r="F1664" s="330"/>
      <c r="G1664" s="331"/>
      <c r="H1664" s="340"/>
      <c r="I1664" s="341"/>
      <c r="J1664" s="341"/>
      <c r="K1664" s="60"/>
    </row>
    <row r="1665" spans="1:11" s="38" customFormat="1" x14ac:dyDescent="0.25">
      <c r="A1665" s="78"/>
      <c r="B1665" s="337"/>
      <c r="C1665" s="342"/>
      <c r="D1665" s="329"/>
      <c r="E1665" s="330"/>
      <c r="F1665" s="330"/>
      <c r="G1665" s="331"/>
      <c r="H1665" s="340"/>
      <c r="I1665" s="341"/>
      <c r="J1665" s="341"/>
      <c r="K1665" s="60"/>
    </row>
    <row r="1666" spans="1:11" s="38" customFormat="1" x14ac:dyDescent="0.25">
      <c r="A1666" s="78"/>
      <c r="B1666" s="337"/>
      <c r="C1666" s="342"/>
      <c r="D1666" s="329"/>
      <c r="E1666" s="330"/>
      <c r="F1666" s="330"/>
      <c r="G1666" s="331"/>
      <c r="H1666" s="340"/>
      <c r="I1666" s="341"/>
      <c r="J1666" s="341"/>
      <c r="K1666" s="60"/>
    </row>
    <row r="1667" spans="1:11" s="38" customFormat="1" x14ac:dyDescent="0.25">
      <c r="A1667" s="78"/>
      <c r="B1667" s="337"/>
      <c r="C1667" s="342"/>
      <c r="D1667" s="329"/>
      <c r="E1667" s="330"/>
      <c r="F1667" s="330"/>
      <c r="G1667" s="331"/>
      <c r="H1667" s="340"/>
      <c r="I1667" s="341"/>
      <c r="J1667" s="341"/>
      <c r="K1667" s="60"/>
    </row>
    <row r="1668" spans="1:11" s="38" customFormat="1" x14ac:dyDescent="0.25">
      <c r="A1668" s="78"/>
      <c r="B1668" s="337"/>
      <c r="C1668" s="342"/>
      <c r="D1668" s="329"/>
      <c r="E1668" s="330"/>
      <c r="F1668" s="330"/>
      <c r="G1668" s="331"/>
      <c r="H1668" s="340"/>
      <c r="I1668" s="341"/>
      <c r="J1668" s="341"/>
      <c r="K1668" s="60"/>
    </row>
    <row r="1669" spans="1:11" s="38" customFormat="1" x14ac:dyDescent="0.25">
      <c r="A1669" s="78"/>
      <c r="B1669" s="337"/>
      <c r="C1669" s="342"/>
      <c r="D1669" s="329"/>
      <c r="E1669" s="330"/>
      <c r="F1669" s="330"/>
      <c r="G1669" s="331"/>
      <c r="H1669" s="340"/>
      <c r="I1669" s="341"/>
      <c r="J1669" s="341"/>
      <c r="K1669" s="60"/>
    </row>
    <row r="1670" spans="1:11" s="38" customFormat="1" x14ac:dyDescent="0.25">
      <c r="A1670" s="78"/>
      <c r="B1670" s="337"/>
      <c r="C1670" s="342"/>
      <c r="D1670" s="329"/>
      <c r="E1670" s="330"/>
      <c r="F1670" s="330"/>
      <c r="G1670" s="331"/>
      <c r="H1670" s="340"/>
      <c r="I1670" s="341"/>
      <c r="J1670" s="341"/>
      <c r="K1670" s="60"/>
    </row>
    <row r="1671" spans="1:11" s="38" customFormat="1" x14ac:dyDescent="0.25">
      <c r="A1671" s="78"/>
      <c r="B1671" s="337"/>
      <c r="C1671" s="342"/>
      <c r="D1671" s="329"/>
      <c r="E1671" s="330"/>
      <c r="F1671" s="330"/>
      <c r="G1671" s="331"/>
      <c r="H1671" s="340"/>
      <c r="I1671" s="341"/>
      <c r="J1671" s="341"/>
      <c r="K1671" s="60"/>
    </row>
    <row r="1672" spans="1:11" s="38" customFormat="1" x14ac:dyDescent="0.25">
      <c r="A1672" s="78"/>
      <c r="B1672" s="337"/>
      <c r="C1672" s="342"/>
      <c r="D1672" s="329"/>
      <c r="E1672" s="330"/>
      <c r="F1672" s="330"/>
      <c r="G1672" s="331"/>
      <c r="H1672" s="340"/>
      <c r="I1672" s="341"/>
      <c r="J1672" s="341"/>
      <c r="K1672" s="60"/>
    </row>
    <row r="1673" spans="1:11" s="38" customFormat="1" x14ac:dyDescent="0.25">
      <c r="A1673" s="78"/>
      <c r="B1673" s="337"/>
      <c r="C1673" s="342"/>
      <c r="D1673" s="329"/>
      <c r="E1673" s="330"/>
      <c r="F1673" s="330"/>
      <c r="G1673" s="331"/>
      <c r="H1673" s="340"/>
      <c r="I1673" s="341"/>
      <c r="J1673" s="341"/>
      <c r="K1673" s="60"/>
    </row>
    <row r="1674" spans="1:11" s="38" customFormat="1" x14ac:dyDescent="0.25">
      <c r="A1674" s="78"/>
      <c r="B1674" s="337"/>
      <c r="C1674" s="342"/>
      <c r="D1674" s="329"/>
      <c r="E1674" s="330"/>
      <c r="F1674" s="330"/>
      <c r="G1674" s="331"/>
      <c r="H1674" s="340"/>
      <c r="I1674" s="341"/>
      <c r="J1674" s="341"/>
      <c r="K1674" s="60"/>
    </row>
    <row r="1675" spans="1:11" s="38" customFormat="1" x14ac:dyDescent="0.25">
      <c r="A1675" s="78"/>
      <c r="B1675" s="337"/>
      <c r="C1675" s="342"/>
      <c r="D1675" s="329"/>
      <c r="E1675" s="330"/>
      <c r="F1675" s="330"/>
      <c r="G1675" s="331"/>
      <c r="H1675" s="340"/>
      <c r="I1675" s="341"/>
      <c r="J1675" s="341"/>
      <c r="K1675" s="60"/>
    </row>
    <row r="1676" spans="1:11" s="38" customFormat="1" x14ac:dyDescent="0.25">
      <c r="A1676" s="78"/>
      <c r="B1676" s="337"/>
      <c r="C1676" s="342"/>
      <c r="D1676" s="329"/>
      <c r="E1676" s="330"/>
      <c r="F1676" s="330"/>
      <c r="G1676" s="331"/>
      <c r="H1676" s="340"/>
      <c r="I1676" s="341"/>
      <c r="J1676" s="341"/>
      <c r="K1676" s="60"/>
    </row>
    <row r="1677" spans="1:11" s="38" customFormat="1" x14ac:dyDescent="0.25">
      <c r="A1677" s="78"/>
      <c r="B1677" s="337"/>
      <c r="C1677" s="342"/>
      <c r="D1677" s="329"/>
      <c r="E1677" s="330"/>
      <c r="F1677" s="330"/>
      <c r="G1677" s="331"/>
      <c r="H1677" s="340"/>
      <c r="I1677" s="341"/>
      <c r="J1677" s="341"/>
      <c r="K1677" s="60"/>
    </row>
    <row r="1678" spans="1:11" s="38" customFormat="1" x14ac:dyDescent="0.25">
      <c r="A1678" s="78"/>
      <c r="B1678" s="337"/>
      <c r="C1678" s="342"/>
      <c r="D1678" s="329"/>
      <c r="E1678" s="330"/>
      <c r="F1678" s="330"/>
      <c r="G1678" s="331"/>
      <c r="H1678" s="340"/>
      <c r="I1678" s="341"/>
      <c r="J1678" s="341"/>
      <c r="K1678" s="60"/>
    </row>
    <row r="1679" spans="1:11" s="38" customFormat="1" x14ac:dyDescent="0.25">
      <c r="A1679" s="78"/>
      <c r="B1679" s="337"/>
      <c r="C1679" s="342"/>
      <c r="D1679" s="329"/>
      <c r="E1679" s="330"/>
      <c r="F1679" s="330"/>
      <c r="G1679" s="331"/>
      <c r="H1679" s="340"/>
      <c r="I1679" s="341"/>
      <c r="J1679" s="341"/>
      <c r="K1679" s="60"/>
    </row>
    <row r="1680" spans="1:11" s="38" customFormat="1" x14ac:dyDescent="0.25">
      <c r="A1680" s="78"/>
      <c r="B1680" s="337"/>
      <c r="C1680" s="342"/>
      <c r="D1680" s="329"/>
      <c r="E1680" s="330"/>
      <c r="F1680" s="330"/>
      <c r="G1680" s="331"/>
      <c r="H1680" s="340"/>
      <c r="I1680" s="341"/>
      <c r="J1680" s="341"/>
      <c r="K1680" s="60"/>
    </row>
    <row r="1681" spans="1:11" s="38" customFormat="1" x14ac:dyDescent="0.25">
      <c r="A1681" s="78"/>
      <c r="B1681" s="337"/>
      <c r="C1681" s="342"/>
      <c r="D1681" s="329"/>
      <c r="E1681" s="330"/>
      <c r="F1681" s="330"/>
      <c r="G1681" s="331"/>
      <c r="H1681" s="340"/>
      <c r="I1681" s="341"/>
      <c r="J1681" s="341"/>
      <c r="K1681" s="60"/>
    </row>
    <row r="1682" spans="1:11" s="38" customFormat="1" x14ac:dyDescent="0.25">
      <c r="A1682" s="78"/>
      <c r="B1682" s="337"/>
      <c r="C1682" s="342"/>
      <c r="D1682" s="329"/>
      <c r="E1682" s="330"/>
      <c r="F1682" s="330"/>
      <c r="G1682" s="331"/>
      <c r="H1682" s="340"/>
      <c r="I1682" s="341"/>
      <c r="J1682" s="341"/>
      <c r="K1682" s="60"/>
    </row>
    <row r="1683" spans="1:11" s="38" customFormat="1" x14ac:dyDescent="0.25">
      <c r="A1683" s="78"/>
      <c r="B1683" s="337"/>
      <c r="C1683" s="342"/>
      <c r="D1683" s="329"/>
      <c r="E1683" s="330"/>
      <c r="F1683" s="330"/>
      <c r="G1683" s="331"/>
      <c r="H1683" s="340"/>
      <c r="I1683" s="341"/>
      <c r="J1683" s="341"/>
      <c r="K1683" s="60"/>
    </row>
    <row r="1684" spans="1:11" s="38" customFormat="1" x14ac:dyDescent="0.25">
      <c r="A1684" s="78"/>
      <c r="B1684" s="337"/>
      <c r="C1684" s="342"/>
      <c r="D1684" s="329"/>
      <c r="E1684" s="330"/>
      <c r="F1684" s="330"/>
      <c r="G1684" s="331"/>
      <c r="H1684" s="340"/>
      <c r="I1684" s="341"/>
      <c r="J1684" s="341"/>
      <c r="K1684" s="60"/>
    </row>
    <row r="1685" spans="1:11" s="38" customFormat="1" x14ac:dyDescent="0.25">
      <c r="A1685" s="78"/>
      <c r="B1685" s="337"/>
      <c r="C1685" s="342"/>
      <c r="D1685" s="329"/>
      <c r="E1685" s="330"/>
      <c r="F1685" s="330"/>
      <c r="G1685" s="331"/>
      <c r="H1685" s="340"/>
      <c r="I1685" s="341"/>
      <c r="J1685" s="341"/>
      <c r="K1685" s="60"/>
    </row>
    <row r="1686" spans="1:11" s="38" customFormat="1" x14ac:dyDescent="0.25">
      <c r="A1686" s="78"/>
      <c r="B1686" s="337"/>
      <c r="C1686" s="342"/>
      <c r="D1686" s="329"/>
      <c r="E1686" s="330"/>
      <c r="F1686" s="330"/>
      <c r="G1686" s="331"/>
      <c r="H1686" s="340"/>
      <c r="I1686" s="341"/>
      <c r="J1686" s="341"/>
      <c r="K1686" s="60"/>
    </row>
    <row r="1687" spans="1:11" s="38" customFormat="1" x14ac:dyDescent="0.25">
      <c r="A1687" s="78"/>
      <c r="B1687" s="337"/>
      <c r="C1687" s="342"/>
      <c r="D1687" s="329"/>
      <c r="E1687" s="330"/>
      <c r="F1687" s="330"/>
      <c r="G1687" s="331"/>
      <c r="H1687" s="340"/>
      <c r="I1687" s="341"/>
      <c r="J1687" s="341"/>
      <c r="K1687" s="60"/>
    </row>
    <row r="1688" spans="1:11" s="38" customFormat="1" x14ac:dyDescent="0.25">
      <c r="A1688" s="78"/>
      <c r="B1688" s="337"/>
      <c r="C1688" s="342"/>
      <c r="D1688" s="329"/>
      <c r="E1688" s="330"/>
      <c r="F1688" s="330"/>
      <c r="G1688" s="331"/>
      <c r="H1688" s="340"/>
      <c r="I1688" s="341"/>
      <c r="J1688" s="341"/>
      <c r="K1688" s="60"/>
    </row>
    <row r="1689" spans="1:11" s="38" customFormat="1" x14ac:dyDescent="0.25">
      <c r="A1689" s="78"/>
      <c r="B1689" s="337"/>
      <c r="C1689" s="342"/>
      <c r="D1689" s="329"/>
      <c r="E1689" s="330"/>
      <c r="F1689" s="330"/>
      <c r="G1689" s="331"/>
      <c r="H1689" s="340"/>
      <c r="I1689" s="341"/>
      <c r="J1689" s="341"/>
      <c r="K1689" s="60"/>
    </row>
    <row r="1690" spans="1:11" s="38" customFormat="1" x14ac:dyDescent="0.25">
      <c r="A1690" s="78"/>
      <c r="B1690" s="337"/>
      <c r="C1690" s="342"/>
      <c r="D1690" s="329"/>
      <c r="E1690" s="330"/>
      <c r="F1690" s="330"/>
      <c r="G1690" s="331"/>
      <c r="H1690" s="340"/>
      <c r="I1690" s="341"/>
      <c r="J1690" s="341"/>
      <c r="K1690" s="60"/>
    </row>
    <row r="1691" spans="1:11" s="38" customFormat="1" x14ac:dyDescent="0.25">
      <c r="A1691" s="78"/>
      <c r="B1691" s="337"/>
      <c r="C1691" s="342"/>
      <c r="D1691" s="329"/>
      <c r="E1691" s="330"/>
      <c r="F1691" s="330"/>
      <c r="G1691" s="331"/>
      <c r="H1691" s="340"/>
      <c r="I1691" s="341"/>
      <c r="J1691" s="341"/>
      <c r="K1691" s="60"/>
    </row>
    <row r="1692" spans="1:11" s="38" customFormat="1" x14ac:dyDescent="0.25">
      <c r="A1692" s="78"/>
      <c r="B1692" s="337"/>
      <c r="C1692" s="342"/>
      <c r="D1692" s="329"/>
      <c r="E1692" s="330"/>
      <c r="F1692" s="330"/>
      <c r="G1692" s="331"/>
      <c r="H1692" s="340"/>
      <c r="I1692" s="341"/>
      <c r="J1692" s="341"/>
      <c r="K1692" s="60"/>
    </row>
    <row r="1693" spans="1:11" s="38" customFormat="1" x14ac:dyDescent="0.25">
      <c r="A1693" s="78"/>
      <c r="B1693" s="337"/>
      <c r="C1693" s="342"/>
      <c r="D1693" s="329"/>
      <c r="E1693" s="330"/>
      <c r="F1693" s="330"/>
      <c r="G1693" s="331"/>
      <c r="H1693" s="340"/>
      <c r="I1693" s="341"/>
      <c r="J1693" s="341"/>
      <c r="K1693" s="60"/>
    </row>
    <row r="1694" spans="1:11" s="38" customFormat="1" x14ac:dyDescent="0.25">
      <c r="A1694" s="78"/>
      <c r="B1694" s="337"/>
      <c r="C1694" s="342"/>
      <c r="D1694" s="329"/>
      <c r="E1694" s="330"/>
      <c r="F1694" s="330"/>
      <c r="G1694" s="331"/>
      <c r="H1694" s="340"/>
      <c r="I1694" s="341"/>
      <c r="J1694" s="341"/>
      <c r="K1694" s="60"/>
    </row>
    <row r="1695" spans="1:11" s="38" customFormat="1" x14ac:dyDescent="0.25">
      <c r="A1695" s="78"/>
      <c r="B1695" s="337"/>
      <c r="C1695" s="342"/>
      <c r="D1695" s="329"/>
      <c r="E1695" s="330"/>
      <c r="F1695" s="330"/>
      <c r="G1695" s="331"/>
      <c r="H1695" s="340"/>
      <c r="I1695" s="341"/>
      <c r="J1695" s="341"/>
      <c r="K1695" s="60"/>
    </row>
    <row r="1696" spans="1:11" s="38" customFormat="1" x14ac:dyDescent="0.25">
      <c r="A1696" s="78"/>
      <c r="B1696" s="337"/>
      <c r="C1696" s="342"/>
      <c r="D1696" s="329"/>
      <c r="E1696" s="330"/>
      <c r="F1696" s="330"/>
      <c r="G1696" s="331"/>
      <c r="H1696" s="340"/>
      <c r="I1696" s="341"/>
      <c r="J1696" s="341"/>
      <c r="K1696" s="60"/>
    </row>
    <row r="1697" spans="1:11" s="38" customFormat="1" x14ac:dyDescent="0.25">
      <c r="A1697" s="78"/>
      <c r="B1697" s="337"/>
      <c r="C1697" s="342"/>
      <c r="D1697" s="329"/>
      <c r="E1697" s="330"/>
      <c r="F1697" s="330"/>
      <c r="G1697" s="331"/>
      <c r="H1697" s="340"/>
      <c r="I1697" s="341"/>
      <c r="J1697" s="341"/>
      <c r="K1697" s="60"/>
    </row>
    <row r="1698" spans="1:11" s="38" customFormat="1" x14ac:dyDescent="0.25">
      <c r="A1698" s="78"/>
      <c r="B1698" s="337"/>
      <c r="C1698" s="342"/>
      <c r="D1698" s="329"/>
      <c r="E1698" s="330"/>
      <c r="F1698" s="330"/>
      <c r="G1698" s="331"/>
      <c r="H1698" s="340"/>
      <c r="I1698" s="341"/>
      <c r="J1698" s="341"/>
      <c r="K1698" s="60"/>
    </row>
    <row r="1699" spans="1:11" s="38" customFormat="1" x14ac:dyDescent="0.25">
      <c r="A1699" s="78"/>
      <c r="B1699" s="337"/>
      <c r="C1699" s="342"/>
      <c r="D1699" s="329"/>
      <c r="E1699" s="330"/>
      <c r="F1699" s="330"/>
      <c r="G1699" s="331"/>
      <c r="H1699" s="340"/>
      <c r="I1699" s="341"/>
      <c r="J1699" s="341"/>
      <c r="K1699" s="60"/>
    </row>
    <row r="1700" spans="1:11" s="38" customFormat="1" x14ac:dyDescent="0.25">
      <c r="A1700" s="78"/>
      <c r="B1700" s="337"/>
      <c r="C1700" s="342"/>
      <c r="D1700" s="329"/>
      <c r="E1700" s="330"/>
      <c r="F1700" s="330"/>
      <c r="G1700" s="331"/>
      <c r="H1700" s="340"/>
      <c r="I1700" s="341"/>
      <c r="J1700" s="341"/>
      <c r="K1700" s="60"/>
    </row>
    <row r="1701" spans="1:11" s="38" customFormat="1" x14ac:dyDescent="0.25">
      <c r="A1701" s="78"/>
      <c r="B1701" s="337"/>
      <c r="C1701" s="342"/>
      <c r="D1701" s="329"/>
      <c r="E1701" s="330"/>
      <c r="F1701" s="330"/>
      <c r="G1701" s="331"/>
      <c r="H1701" s="340"/>
      <c r="I1701" s="341"/>
      <c r="J1701" s="341"/>
      <c r="K1701" s="60"/>
    </row>
    <row r="1702" spans="1:11" s="38" customFormat="1" x14ac:dyDescent="0.25">
      <c r="A1702" s="78"/>
      <c r="B1702" s="337"/>
      <c r="C1702" s="342"/>
      <c r="D1702" s="329"/>
      <c r="E1702" s="330"/>
      <c r="F1702" s="330"/>
      <c r="G1702" s="331"/>
      <c r="H1702" s="340"/>
      <c r="I1702" s="341"/>
      <c r="J1702" s="341"/>
      <c r="K1702" s="60"/>
    </row>
    <row r="1703" spans="1:11" s="38" customFormat="1" x14ac:dyDescent="0.25">
      <c r="A1703" s="78"/>
      <c r="B1703" s="337"/>
      <c r="C1703" s="342"/>
      <c r="D1703" s="329"/>
      <c r="E1703" s="330"/>
      <c r="F1703" s="330"/>
      <c r="G1703" s="331"/>
      <c r="H1703" s="340"/>
      <c r="I1703" s="341"/>
      <c r="J1703" s="341"/>
      <c r="K1703" s="60"/>
    </row>
    <row r="1704" spans="1:11" s="38" customFormat="1" x14ac:dyDescent="0.25">
      <c r="A1704" s="78"/>
      <c r="B1704" s="337"/>
      <c r="C1704" s="342"/>
      <c r="D1704" s="329"/>
      <c r="E1704" s="330"/>
      <c r="F1704" s="330"/>
      <c r="G1704" s="331"/>
      <c r="H1704" s="340"/>
      <c r="I1704" s="341"/>
      <c r="J1704" s="341"/>
      <c r="K1704" s="60"/>
    </row>
    <row r="1705" spans="1:11" s="38" customFormat="1" x14ac:dyDescent="0.25">
      <c r="A1705" s="78"/>
      <c r="B1705" s="337"/>
      <c r="C1705" s="342"/>
      <c r="D1705" s="329"/>
      <c r="E1705" s="330"/>
      <c r="F1705" s="330"/>
      <c r="G1705" s="331"/>
      <c r="H1705" s="340"/>
      <c r="I1705" s="341"/>
      <c r="J1705" s="341"/>
      <c r="K1705" s="60"/>
    </row>
    <row r="1706" spans="1:11" s="38" customFormat="1" x14ac:dyDescent="0.25">
      <c r="A1706" s="78"/>
      <c r="B1706" s="337"/>
      <c r="C1706" s="342"/>
      <c r="D1706" s="329"/>
      <c r="E1706" s="330"/>
      <c r="F1706" s="330"/>
      <c r="G1706" s="331"/>
      <c r="H1706" s="340"/>
      <c r="I1706" s="341"/>
      <c r="J1706" s="341"/>
      <c r="K1706" s="60"/>
    </row>
    <row r="1707" spans="1:11" s="38" customFormat="1" x14ac:dyDescent="0.25">
      <c r="A1707" s="78"/>
      <c r="B1707" s="337"/>
      <c r="C1707" s="342"/>
      <c r="D1707" s="329"/>
      <c r="E1707" s="330"/>
      <c r="F1707" s="330"/>
      <c r="G1707" s="331"/>
      <c r="H1707" s="340"/>
      <c r="I1707" s="341"/>
      <c r="J1707" s="341"/>
      <c r="K1707" s="60"/>
    </row>
    <row r="1708" spans="1:11" s="38" customFormat="1" x14ac:dyDescent="0.25">
      <c r="A1708" s="78"/>
      <c r="B1708" s="337"/>
      <c r="C1708" s="342"/>
      <c r="D1708" s="329"/>
      <c r="E1708" s="330"/>
      <c r="F1708" s="330"/>
      <c r="G1708" s="331"/>
      <c r="H1708" s="340"/>
      <c r="I1708" s="341"/>
      <c r="J1708" s="341"/>
      <c r="K1708" s="60"/>
    </row>
    <row r="1709" spans="1:11" s="38" customFormat="1" x14ac:dyDescent="0.25">
      <c r="A1709" s="78"/>
      <c r="B1709" s="337"/>
      <c r="C1709" s="342"/>
      <c r="D1709" s="329"/>
      <c r="E1709" s="330"/>
      <c r="F1709" s="330"/>
      <c r="G1709" s="331"/>
      <c r="H1709" s="340"/>
      <c r="I1709" s="341"/>
      <c r="J1709" s="341"/>
      <c r="K1709" s="60"/>
    </row>
    <row r="1710" spans="1:11" s="38" customFormat="1" x14ac:dyDescent="0.25">
      <c r="A1710" s="78"/>
      <c r="B1710" s="337"/>
      <c r="C1710" s="342"/>
      <c r="D1710" s="329"/>
      <c r="E1710" s="330"/>
      <c r="F1710" s="330"/>
      <c r="G1710" s="331"/>
      <c r="H1710" s="340"/>
      <c r="I1710" s="341"/>
      <c r="J1710" s="341"/>
      <c r="K1710" s="60"/>
    </row>
    <row r="1711" spans="1:11" s="38" customFormat="1" x14ac:dyDescent="0.25">
      <c r="A1711" s="78"/>
      <c r="B1711" s="337"/>
      <c r="C1711" s="342"/>
      <c r="D1711" s="329"/>
      <c r="E1711" s="330"/>
      <c r="F1711" s="330"/>
      <c r="G1711" s="331"/>
      <c r="H1711" s="340"/>
      <c r="I1711" s="341"/>
      <c r="J1711" s="341"/>
      <c r="K1711" s="60"/>
    </row>
    <row r="1712" spans="1:11" s="38" customFormat="1" x14ac:dyDescent="0.25">
      <c r="A1712" s="78"/>
      <c r="B1712" s="337"/>
      <c r="C1712" s="342"/>
      <c r="D1712" s="329"/>
      <c r="E1712" s="330"/>
      <c r="F1712" s="330"/>
      <c r="G1712" s="331"/>
      <c r="H1712" s="340"/>
      <c r="I1712" s="341"/>
      <c r="J1712" s="341"/>
      <c r="K1712" s="60"/>
    </row>
    <row r="1713" spans="1:11" s="38" customFormat="1" x14ac:dyDescent="0.25">
      <c r="A1713" s="78"/>
      <c r="B1713" s="337"/>
      <c r="C1713" s="342"/>
      <c r="D1713" s="329"/>
      <c r="E1713" s="330"/>
      <c r="F1713" s="330"/>
      <c r="G1713" s="331"/>
      <c r="H1713" s="340"/>
      <c r="I1713" s="341"/>
      <c r="J1713" s="341"/>
      <c r="K1713" s="60"/>
    </row>
    <row r="1714" spans="1:11" s="38" customFormat="1" x14ac:dyDescent="0.25">
      <c r="A1714" s="78"/>
      <c r="B1714" s="337"/>
      <c r="C1714" s="342"/>
      <c r="D1714" s="329"/>
      <c r="E1714" s="330"/>
      <c r="F1714" s="330"/>
      <c r="G1714" s="331"/>
      <c r="H1714" s="340"/>
      <c r="I1714" s="341"/>
      <c r="J1714" s="341"/>
      <c r="K1714" s="60"/>
    </row>
    <row r="1715" spans="1:11" s="38" customFormat="1" x14ac:dyDescent="0.25">
      <c r="A1715" s="78"/>
      <c r="B1715" s="337"/>
      <c r="C1715" s="342"/>
      <c r="D1715" s="329"/>
      <c r="E1715" s="330"/>
      <c r="F1715" s="330"/>
      <c r="G1715" s="331"/>
      <c r="H1715" s="340"/>
      <c r="I1715" s="341"/>
      <c r="J1715" s="341"/>
      <c r="K1715" s="60"/>
    </row>
    <row r="1716" spans="1:11" s="38" customFormat="1" x14ac:dyDescent="0.25">
      <c r="A1716" s="78"/>
      <c r="B1716" s="337"/>
      <c r="C1716" s="342"/>
      <c r="D1716" s="329"/>
      <c r="E1716" s="330"/>
      <c r="F1716" s="330"/>
      <c r="G1716" s="331"/>
      <c r="H1716" s="340"/>
      <c r="I1716" s="341"/>
      <c r="J1716" s="341"/>
      <c r="K1716" s="60"/>
    </row>
    <row r="1717" spans="1:11" s="38" customFormat="1" x14ac:dyDescent="0.25">
      <c r="A1717" s="78"/>
      <c r="B1717" s="337"/>
      <c r="C1717" s="342"/>
      <c r="D1717" s="329"/>
      <c r="E1717" s="330"/>
      <c r="F1717" s="330"/>
      <c r="G1717" s="331"/>
      <c r="H1717" s="340"/>
      <c r="I1717" s="341"/>
      <c r="J1717" s="341"/>
      <c r="K1717" s="60"/>
    </row>
    <row r="1718" spans="1:11" s="38" customFormat="1" x14ac:dyDescent="0.25">
      <c r="A1718" s="78"/>
      <c r="B1718" s="337"/>
      <c r="C1718" s="342"/>
      <c r="D1718" s="329"/>
      <c r="E1718" s="330"/>
      <c r="F1718" s="330"/>
      <c r="G1718" s="331"/>
      <c r="H1718" s="340"/>
      <c r="I1718" s="341"/>
      <c r="J1718" s="341"/>
      <c r="K1718" s="60"/>
    </row>
    <row r="1719" spans="1:11" s="38" customFormat="1" x14ac:dyDescent="0.25">
      <c r="A1719" s="78"/>
      <c r="B1719" s="337"/>
      <c r="C1719" s="342"/>
      <c r="D1719" s="329"/>
      <c r="E1719" s="330"/>
      <c r="F1719" s="330"/>
      <c r="G1719" s="331"/>
      <c r="H1719" s="340"/>
      <c r="I1719" s="341"/>
      <c r="J1719" s="341"/>
      <c r="K1719" s="60"/>
    </row>
    <row r="1720" spans="1:11" s="38" customFormat="1" x14ac:dyDescent="0.25">
      <c r="A1720" s="78"/>
      <c r="B1720" s="337"/>
      <c r="C1720" s="342"/>
      <c r="D1720" s="329"/>
      <c r="E1720" s="330"/>
      <c r="F1720" s="330"/>
      <c r="G1720" s="331"/>
      <c r="H1720" s="340"/>
      <c r="I1720" s="341"/>
      <c r="J1720" s="341"/>
      <c r="K1720" s="60"/>
    </row>
    <row r="1721" spans="1:11" s="38" customFormat="1" x14ac:dyDescent="0.25">
      <c r="A1721" s="78"/>
      <c r="B1721" s="337"/>
      <c r="C1721" s="342"/>
      <c r="D1721" s="329"/>
      <c r="E1721" s="330"/>
      <c r="F1721" s="330"/>
      <c r="G1721" s="331"/>
      <c r="H1721" s="340"/>
      <c r="I1721" s="341"/>
      <c r="J1721" s="341"/>
      <c r="K1721" s="60"/>
    </row>
    <row r="1722" spans="1:11" s="38" customFormat="1" x14ac:dyDescent="0.25">
      <c r="A1722" s="78"/>
      <c r="B1722" s="337"/>
      <c r="C1722" s="342"/>
      <c r="D1722" s="329"/>
      <c r="E1722" s="330"/>
      <c r="F1722" s="330"/>
      <c r="G1722" s="331"/>
      <c r="H1722" s="340"/>
      <c r="I1722" s="341"/>
      <c r="J1722" s="341"/>
      <c r="K1722" s="60"/>
    </row>
    <row r="1723" spans="1:11" s="38" customFormat="1" x14ac:dyDescent="0.25">
      <c r="A1723" s="78"/>
      <c r="B1723" s="337"/>
      <c r="C1723" s="342"/>
      <c r="D1723" s="329"/>
      <c r="E1723" s="330"/>
      <c r="F1723" s="330"/>
      <c r="G1723" s="331"/>
      <c r="H1723" s="340"/>
      <c r="I1723" s="341"/>
      <c r="J1723" s="341"/>
      <c r="K1723" s="60"/>
    </row>
    <row r="1724" spans="1:11" s="38" customFormat="1" x14ac:dyDescent="0.25">
      <c r="A1724" s="78"/>
      <c r="B1724" s="337"/>
      <c r="C1724" s="342"/>
      <c r="D1724" s="329"/>
      <c r="E1724" s="330"/>
      <c r="F1724" s="330"/>
      <c r="G1724" s="331"/>
      <c r="H1724" s="340"/>
      <c r="I1724" s="341"/>
      <c r="J1724" s="341"/>
      <c r="K1724" s="60"/>
    </row>
    <row r="1725" spans="1:11" s="38" customFormat="1" x14ac:dyDescent="0.25">
      <c r="A1725" s="78"/>
      <c r="B1725" s="337"/>
      <c r="C1725" s="342"/>
      <c r="D1725" s="329"/>
      <c r="E1725" s="330"/>
      <c r="F1725" s="330"/>
      <c r="G1725" s="331"/>
      <c r="H1725" s="340"/>
      <c r="I1725" s="341"/>
      <c r="J1725" s="341"/>
      <c r="K1725" s="60"/>
    </row>
    <row r="1726" spans="1:11" s="38" customFormat="1" x14ac:dyDescent="0.25">
      <c r="A1726" s="78"/>
      <c r="B1726" s="337"/>
      <c r="C1726" s="342"/>
      <c r="D1726" s="329"/>
      <c r="E1726" s="330"/>
      <c r="F1726" s="330"/>
      <c r="G1726" s="331"/>
      <c r="H1726" s="340"/>
      <c r="I1726" s="341"/>
      <c r="J1726" s="341"/>
      <c r="K1726" s="60"/>
    </row>
    <row r="1727" spans="1:11" s="38" customFormat="1" x14ac:dyDescent="0.25">
      <c r="A1727" s="78"/>
      <c r="B1727" s="337"/>
      <c r="C1727" s="342"/>
      <c r="D1727" s="329"/>
      <c r="E1727" s="330"/>
      <c r="F1727" s="330"/>
      <c r="G1727" s="331"/>
      <c r="H1727" s="340"/>
      <c r="I1727" s="341"/>
      <c r="J1727" s="341"/>
      <c r="K1727" s="60"/>
    </row>
    <row r="1728" spans="1:11" s="38" customFormat="1" x14ac:dyDescent="0.25">
      <c r="A1728" s="78"/>
      <c r="B1728" s="337"/>
      <c r="C1728" s="342"/>
      <c r="D1728" s="329"/>
      <c r="E1728" s="330"/>
      <c r="F1728" s="330"/>
      <c r="G1728" s="331"/>
      <c r="H1728" s="340"/>
      <c r="I1728" s="341"/>
      <c r="J1728" s="341"/>
      <c r="K1728" s="60"/>
    </row>
    <row r="1729" spans="1:11" s="38" customFormat="1" x14ac:dyDescent="0.25">
      <c r="A1729" s="78"/>
      <c r="B1729" s="337"/>
      <c r="C1729" s="342"/>
      <c r="D1729" s="329"/>
      <c r="E1729" s="330"/>
      <c r="F1729" s="330"/>
      <c r="G1729" s="331"/>
      <c r="H1729" s="340"/>
      <c r="I1729" s="341"/>
      <c r="J1729" s="341"/>
      <c r="K1729" s="60"/>
    </row>
    <row r="1730" spans="1:11" s="38" customFormat="1" x14ac:dyDescent="0.25">
      <c r="A1730" s="78"/>
      <c r="B1730" s="337"/>
      <c r="C1730" s="342"/>
      <c r="D1730" s="329"/>
      <c r="E1730" s="330"/>
      <c r="F1730" s="330"/>
      <c r="G1730" s="331"/>
      <c r="H1730" s="340"/>
      <c r="I1730" s="341"/>
      <c r="J1730" s="341"/>
      <c r="K1730" s="60"/>
    </row>
    <row r="1731" spans="1:11" s="38" customFormat="1" x14ac:dyDescent="0.25">
      <c r="A1731" s="78"/>
      <c r="B1731" s="337"/>
      <c r="C1731" s="342"/>
      <c r="D1731" s="329"/>
      <c r="E1731" s="330"/>
      <c r="F1731" s="330"/>
      <c r="G1731" s="331"/>
      <c r="H1731" s="340"/>
      <c r="I1731" s="341"/>
      <c r="J1731" s="341"/>
      <c r="K1731" s="60"/>
    </row>
    <row r="1732" spans="1:11" s="38" customFormat="1" x14ac:dyDescent="0.25">
      <c r="A1732" s="78"/>
      <c r="B1732" s="337"/>
      <c r="C1732" s="342"/>
      <c r="D1732" s="329"/>
      <c r="E1732" s="330"/>
      <c r="F1732" s="330"/>
      <c r="G1732" s="331"/>
      <c r="H1732" s="340"/>
      <c r="I1732" s="341"/>
      <c r="J1732" s="341"/>
      <c r="K1732" s="60"/>
    </row>
    <row r="1733" spans="1:11" s="38" customFormat="1" x14ac:dyDescent="0.25">
      <c r="A1733" s="78"/>
      <c r="B1733" s="337"/>
      <c r="C1733" s="342"/>
      <c r="D1733" s="329"/>
      <c r="E1733" s="330"/>
      <c r="F1733" s="330"/>
      <c r="G1733" s="331"/>
      <c r="H1733" s="340"/>
      <c r="I1733" s="341"/>
      <c r="J1733" s="341"/>
      <c r="K1733" s="60"/>
    </row>
    <row r="1734" spans="1:11" s="38" customFormat="1" x14ac:dyDescent="0.25">
      <c r="A1734" s="78"/>
      <c r="B1734" s="337"/>
      <c r="C1734" s="342"/>
      <c r="D1734" s="329"/>
      <c r="E1734" s="330"/>
      <c r="F1734" s="330"/>
      <c r="G1734" s="331"/>
      <c r="H1734" s="340"/>
      <c r="I1734" s="341"/>
      <c r="J1734" s="341"/>
      <c r="K1734" s="60"/>
    </row>
    <row r="1735" spans="1:11" s="38" customFormat="1" x14ac:dyDescent="0.25">
      <c r="A1735" s="78"/>
      <c r="B1735" s="337"/>
      <c r="C1735" s="342"/>
      <c r="D1735" s="329"/>
      <c r="E1735" s="330"/>
      <c r="F1735" s="330"/>
      <c r="G1735" s="331"/>
      <c r="H1735" s="340"/>
      <c r="I1735" s="341"/>
      <c r="J1735" s="341"/>
      <c r="K1735" s="60"/>
    </row>
    <row r="1736" spans="1:11" s="38" customFormat="1" x14ac:dyDescent="0.25">
      <c r="A1736" s="78"/>
      <c r="B1736" s="337"/>
      <c r="C1736" s="342"/>
      <c r="D1736" s="329"/>
      <c r="E1736" s="330"/>
      <c r="F1736" s="330"/>
      <c r="G1736" s="331"/>
      <c r="H1736" s="340"/>
      <c r="I1736" s="341"/>
      <c r="J1736" s="341"/>
      <c r="K1736" s="60"/>
    </row>
    <row r="1737" spans="1:11" s="38" customFormat="1" x14ac:dyDescent="0.25">
      <c r="A1737" s="78"/>
      <c r="B1737" s="337"/>
      <c r="C1737" s="342"/>
      <c r="D1737" s="329"/>
      <c r="E1737" s="330"/>
      <c r="F1737" s="330"/>
      <c r="G1737" s="331"/>
      <c r="H1737" s="340"/>
      <c r="I1737" s="341"/>
      <c r="J1737" s="341"/>
      <c r="K1737" s="60"/>
    </row>
    <row r="1738" spans="1:11" s="38" customFormat="1" x14ac:dyDescent="0.25">
      <c r="A1738" s="78"/>
      <c r="B1738" s="337"/>
      <c r="C1738" s="342"/>
      <c r="D1738" s="329"/>
      <c r="E1738" s="330"/>
      <c r="F1738" s="330"/>
      <c r="G1738" s="331"/>
      <c r="H1738" s="340"/>
      <c r="I1738" s="341"/>
      <c r="J1738" s="341"/>
      <c r="K1738" s="60"/>
    </row>
    <row r="1739" spans="1:11" s="38" customFormat="1" x14ac:dyDescent="0.25">
      <c r="A1739" s="78"/>
      <c r="B1739" s="337"/>
      <c r="C1739" s="342"/>
      <c r="D1739" s="329"/>
      <c r="E1739" s="330"/>
      <c r="F1739" s="330"/>
      <c r="G1739" s="331"/>
      <c r="H1739" s="340"/>
      <c r="I1739" s="341"/>
      <c r="J1739" s="341"/>
      <c r="K1739" s="60"/>
    </row>
    <row r="1740" spans="1:11" s="38" customFormat="1" x14ac:dyDescent="0.25">
      <c r="A1740" s="78"/>
      <c r="B1740" s="337"/>
      <c r="C1740" s="342"/>
      <c r="D1740" s="329"/>
      <c r="E1740" s="330"/>
      <c r="F1740" s="330"/>
      <c r="G1740" s="331"/>
      <c r="H1740" s="340"/>
      <c r="I1740" s="341"/>
      <c r="J1740" s="341"/>
      <c r="K1740" s="60"/>
    </row>
    <row r="1741" spans="1:11" s="38" customFormat="1" x14ac:dyDescent="0.25">
      <c r="A1741" s="78"/>
      <c r="B1741" s="337"/>
      <c r="C1741" s="342"/>
      <c r="D1741" s="329"/>
      <c r="E1741" s="330"/>
      <c r="F1741" s="330"/>
      <c r="G1741" s="331"/>
      <c r="H1741" s="340"/>
      <c r="I1741" s="341"/>
      <c r="J1741" s="341"/>
      <c r="K1741" s="60"/>
    </row>
    <row r="1742" spans="1:11" s="38" customFormat="1" x14ac:dyDescent="0.25">
      <c r="A1742" s="78"/>
      <c r="B1742" s="337"/>
      <c r="C1742" s="342"/>
      <c r="D1742" s="329"/>
      <c r="E1742" s="330"/>
      <c r="F1742" s="330"/>
      <c r="G1742" s="331"/>
      <c r="H1742" s="340"/>
      <c r="I1742" s="341"/>
      <c r="J1742" s="341"/>
      <c r="K1742" s="60"/>
    </row>
    <row r="1743" spans="1:11" s="38" customFormat="1" x14ac:dyDescent="0.25">
      <c r="A1743" s="78"/>
      <c r="B1743" s="337"/>
      <c r="C1743" s="342"/>
      <c r="D1743" s="329"/>
      <c r="E1743" s="330"/>
      <c r="F1743" s="330"/>
      <c r="G1743" s="331"/>
      <c r="H1743" s="340"/>
      <c r="I1743" s="341"/>
      <c r="J1743" s="341"/>
      <c r="K1743" s="60"/>
    </row>
    <row r="1744" spans="1:11" s="38" customFormat="1" x14ac:dyDescent="0.25">
      <c r="A1744" s="78"/>
      <c r="B1744" s="337"/>
      <c r="C1744" s="342"/>
      <c r="D1744" s="329"/>
      <c r="E1744" s="330"/>
      <c r="F1744" s="330"/>
      <c r="G1744" s="331"/>
      <c r="H1744" s="340"/>
      <c r="I1744" s="341"/>
      <c r="J1744" s="341"/>
      <c r="K1744" s="60"/>
    </row>
    <row r="1745" spans="1:11" s="38" customFormat="1" x14ac:dyDescent="0.25">
      <c r="A1745" s="78"/>
      <c r="B1745" s="337"/>
      <c r="C1745" s="342"/>
      <c r="D1745" s="329"/>
      <c r="E1745" s="330"/>
      <c r="F1745" s="330"/>
      <c r="G1745" s="331"/>
      <c r="H1745" s="340"/>
      <c r="I1745" s="341"/>
      <c r="J1745" s="341"/>
      <c r="K1745" s="60"/>
    </row>
    <row r="1746" spans="1:11" s="38" customFormat="1" x14ac:dyDescent="0.25">
      <c r="A1746" s="78"/>
      <c r="B1746" s="337"/>
      <c r="C1746" s="342"/>
      <c r="D1746" s="329"/>
      <c r="E1746" s="330"/>
      <c r="F1746" s="330"/>
      <c r="G1746" s="331"/>
      <c r="H1746" s="340"/>
      <c r="I1746" s="341"/>
      <c r="J1746" s="341"/>
      <c r="K1746" s="60"/>
    </row>
    <row r="1747" spans="1:11" s="38" customFormat="1" x14ac:dyDescent="0.25">
      <c r="A1747" s="78"/>
      <c r="B1747" s="337"/>
      <c r="C1747" s="342"/>
      <c r="D1747" s="329"/>
      <c r="E1747" s="330"/>
      <c r="F1747" s="330"/>
      <c r="G1747" s="331"/>
      <c r="H1747" s="340"/>
      <c r="I1747" s="341"/>
      <c r="J1747" s="341"/>
      <c r="K1747" s="60"/>
    </row>
    <row r="1748" spans="1:11" s="38" customFormat="1" x14ac:dyDescent="0.25">
      <c r="A1748" s="78"/>
      <c r="B1748" s="337"/>
      <c r="C1748" s="342"/>
      <c r="D1748" s="329"/>
      <c r="E1748" s="330"/>
      <c r="F1748" s="330"/>
      <c r="G1748" s="331"/>
      <c r="H1748" s="340"/>
      <c r="I1748" s="341"/>
      <c r="J1748" s="341"/>
      <c r="K1748" s="60"/>
    </row>
    <row r="1749" spans="1:11" s="38" customFormat="1" x14ac:dyDescent="0.25">
      <c r="A1749" s="78"/>
      <c r="B1749" s="337"/>
      <c r="C1749" s="342"/>
      <c r="D1749" s="329"/>
      <c r="E1749" s="330"/>
      <c r="F1749" s="330"/>
      <c r="G1749" s="331"/>
      <c r="H1749" s="340"/>
      <c r="I1749" s="341"/>
      <c r="J1749" s="341"/>
      <c r="K1749" s="60"/>
    </row>
    <row r="1750" spans="1:11" s="38" customFormat="1" x14ac:dyDescent="0.25">
      <c r="A1750" s="78"/>
      <c r="B1750" s="337"/>
      <c r="C1750" s="342"/>
      <c r="D1750" s="329"/>
      <c r="E1750" s="330"/>
      <c r="F1750" s="330"/>
      <c r="G1750" s="331"/>
      <c r="H1750" s="340"/>
      <c r="I1750" s="341"/>
      <c r="J1750" s="341"/>
      <c r="K1750" s="60"/>
    </row>
    <row r="1751" spans="1:11" s="38" customFormat="1" x14ac:dyDescent="0.25">
      <c r="A1751" s="78"/>
      <c r="B1751" s="337"/>
      <c r="C1751" s="342"/>
      <c r="D1751" s="329"/>
      <c r="E1751" s="330"/>
      <c r="F1751" s="330"/>
      <c r="G1751" s="331"/>
      <c r="H1751" s="340"/>
      <c r="I1751" s="341"/>
      <c r="J1751" s="341"/>
      <c r="K1751" s="60"/>
    </row>
    <row r="1752" spans="1:11" s="38" customFormat="1" x14ac:dyDescent="0.25">
      <c r="A1752" s="78"/>
      <c r="B1752" s="337"/>
      <c r="C1752" s="342"/>
      <c r="D1752" s="329"/>
      <c r="E1752" s="330"/>
      <c r="F1752" s="330"/>
      <c r="G1752" s="331"/>
      <c r="H1752" s="340"/>
      <c r="I1752" s="341"/>
      <c r="J1752" s="341"/>
      <c r="K1752" s="60"/>
    </row>
    <row r="1753" spans="1:11" s="38" customFormat="1" x14ac:dyDescent="0.25">
      <c r="A1753" s="78"/>
      <c r="B1753" s="337"/>
      <c r="C1753" s="342"/>
      <c r="D1753" s="329"/>
      <c r="E1753" s="330"/>
      <c r="F1753" s="330"/>
      <c r="G1753" s="331"/>
      <c r="H1753" s="340"/>
      <c r="I1753" s="341"/>
      <c r="J1753" s="341"/>
      <c r="K1753" s="60"/>
    </row>
    <row r="1754" spans="1:11" s="38" customFormat="1" x14ac:dyDescent="0.25">
      <c r="A1754" s="78"/>
      <c r="B1754" s="337"/>
      <c r="C1754" s="342"/>
      <c r="D1754" s="329"/>
      <c r="E1754" s="330"/>
      <c r="F1754" s="330"/>
      <c r="G1754" s="331"/>
      <c r="H1754" s="340"/>
      <c r="I1754" s="341"/>
      <c r="J1754" s="341"/>
      <c r="K1754" s="60"/>
    </row>
    <row r="1755" spans="1:11" s="38" customFormat="1" x14ac:dyDescent="0.25">
      <c r="A1755" s="78"/>
      <c r="B1755" s="337"/>
      <c r="C1755" s="342"/>
      <c r="D1755" s="329"/>
      <c r="E1755" s="330"/>
      <c r="F1755" s="330"/>
      <c r="G1755" s="331"/>
      <c r="H1755" s="340"/>
      <c r="I1755" s="341"/>
      <c r="J1755" s="341"/>
      <c r="K1755" s="60"/>
    </row>
    <row r="1756" spans="1:11" s="38" customFormat="1" x14ac:dyDescent="0.25">
      <c r="A1756" s="78"/>
      <c r="B1756" s="337"/>
      <c r="C1756" s="342"/>
      <c r="D1756" s="329"/>
      <c r="E1756" s="330"/>
      <c r="F1756" s="330"/>
      <c r="G1756" s="331"/>
      <c r="H1756" s="340"/>
      <c r="I1756" s="341"/>
      <c r="J1756" s="341"/>
      <c r="K1756" s="60"/>
    </row>
    <row r="1757" spans="1:11" s="38" customFormat="1" x14ac:dyDescent="0.25">
      <c r="A1757" s="78"/>
      <c r="B1757" s="337"/>
      <c r="C1757" s="342"/>
      <c r="D1757" s="329"/>
      <c r="E1757" s="330"/>
      <c r="F1757" s="330"/>
      <c r="G1757" s="331"/>
      <c r="H1757" s="340"/>
      <c r="I1757" s="341"/>
      <c r="J1757" s="341"/>
      <c r="K1757" s="60"/>
    </row>
    <row r="1758" spans="1:11" s="38" customFormat="1" x14ac:dyDescent="0.25">
      <c r="A1758" s="78"/>
      <c r="B1758" s="337"/>
      <c r="C1758" s="342"/>
      <c r="D1758" s="329"/>
      <c r="E1758" s="330"/>
      <c r="F1758" s="330"/>
      <c r="G1758" s="331"/>
      <c r="H1758" s="340"/>
      <c r="I1758" s="341"/>
      <c r="J1758" s="341"/>
      <c r="K1758" s="60"/>
    </row>
    <row r="1759" spans="1:11" s="38" customFormat="1" x14ac:dyDescent="0.25">
      <c r="A1759" s="78"/>
      <c r="B1759" s="337"/>
      <c r="C1759" s="342"/>
      <c r="D1759" s="329"/>
      <c r="E1759" s="330"/>
      <c r="F1759" s="330"/>
      <c r="G1759" s="331"/>
      <c r="H1759" s="340"/>
      <c r="I1759" s="341"/>
      <c r="J1759" s="341"/>
      <c r="K1759" s="60"/>
    </row>
    <row r="1760" spans="1:11" s="38" customFormat="1" x14ac:dyDescent="0.25">
      <c r="A1760" s="78"/>
      <c r="B1760" s="337"/>
      <c r="C1760" s="342"/>
      <c r="D1760" s="329"/>
      <c r="E1760" s="330"/>
      <c r="F1760" s="330"/>
      <c r="G1760" s="331"/>
      <c r="H1760" s="340"/>
      <c r="I1760" s="341"/>
      <c r="J1760" s="341"/>
      <c r="K1760" s="60"/>
    </row>
    <row r="1761" spans="1:11" s="38" customFormat="1" x14ac:dyDescent="0.25">
      <c r="A1761" s="78"/>
      <c r="B1761" s="337"/>
      <c r="C1761" s="342"/>
      <c r="D1761" s="329"/>
      <c r="E1761" s="330"/>
      <c r="F1761" s="330"/>
      <c r="G1761" s="331"/>
      <c r="H1761" s="340"/>
      <c r="I1761" s="341"/>
      <c r="J1761" s="341"/>
      <c r="K1761" s="60"/>
    </row>
    <row r="1762" spans="1:11" s="38" customFormat="1" x14ac:dyDescent="0.25">
      <c r="A1762" s="78"/>
      <c r="B1762" s="337"/>
      <c r="C1762" s="342"/>
      <c r="D1762" s="329"/>
      <c r="E1762" s="330"/>
      <c r="F1762" s="330"/>
      <c r="G1762" s="331"/>
      <c r="H1762" s="340"/>
      <c r="I1762" s="341"/>
      <c r="J1762" s="341"/>
      <c r="K1762" s="60"/>
    </row>
    <row r="1763" spans="1:11" s="38" customFormat="1" x14ac:dyDescent="0.25">
      <c r="A1763" s="78"/>
      <c r="B1763" s="337"/>
      <c r="C1763" s="342"/>
      <c r="D1763" s="329"/>
      <c r="E1763" s="330"/>
      <c r="F1763" s="330"/>
      <c r="G1763" s="331"/>
      <c r="H1763" s="340"/>
      <c r="I1763" s="341"/>
      <c r="J1763" s="341"/>
      <c r="K1763" s="60"/>
    </row>
    <row r="1764" spans="1:11" s="38" customFormat="1" x14ac:dyDescent="0.25">
      <c r="A1764" s="78"/>
      <c r="B1764" s="337"/>
      <c r="C1764" s="342"/>
      <c r="D1764" s="329"/>
      <c r="E1764" s="330"/>
      <c r="F1764" s="330"/>
      <c r="G1764" s="331"/>
      <c r="H1764" s="340"/>
      <c r="I1764" s="341"/>
      <c r="J1764" s="341"/>
      <c r="K1764" s="60"/>
    </row>
    <row r="1765" spans="1:11" s="38" customFormat="1" x14ac:dyDescent="0.25">
      <c r="A1765" s="78"/>
      <c r="B1765" s="337"/>
      <c r="C1765" s="342"/>
      <c r="D1765" s="329"/>
      <c r="E1765" s="330"/>
      <c r="F1765" s="330"/>
      <c r="G1765" s="331"/>
      <c r="H1765" s="340"/>
      <c r="I1765" s="341"/>
      <c r="J1765" s="341"/>
      <c r="K1765" s="60"/>
    </row>
    <row r="1766" spans="1:11" s="38" customFormat="1" x14ac:dyDescent="0.25">
      <c r="A1766" s="78"/>
      <c r="B1766" s="337"/>
      <c r="C1766" s="342"/>
      <c r="D1766" s="329"/>
      <c r="E1766" s="330"/>
      <c r="F1766" s="330"/>
      <c r="G1766" s="331"/>
      <c r="H1766" s="340"/>
      <c r="I1766" s="341"/>
      <c r="J1766" s="341"/>
      <c r="K1766" s="60"/>
    </row>
    <row r="1767" spans="1:11" s="38" customFormat="1" x14ac:dyDescent="0.25">
      <c r="A1767" s="78"/>
      <c r="B1767" s="337"/>
      <c r="C1767" s="342"/>
      <c r="D1767" s="329"/>
      <c r="E1767" s="330"/>
      <c r="F1767" s="330"/>
      <c r="G1767" s="331"/>
      <c r="H1767" s="340"/>
      <c r="I1767" s="341"/>
      <c r="J1767" s="341"/>
      <c r="K1767" s="60"/>
    </row>
    <row r="1768" spans="1:11" s="38" customFormat="1" x14ac:dyDescent="0.25">
      <c r="A1768" s="78"/>
      <c r="B1768" s="337"/>
      <c r="C1768" s="342"/>
      <c r="D1768" s="329"/>
      <c r="E1768" s="330"/>
      <c r="F1768" s="330"/>
      <c r="G1768" s="331"/>
      <c r="H1768" s="340"/>
      <c r="I1768" s="341"/>
      <c r="J1768" s="341"/>
      <c r="K1768" s="60"/>
    </row>
    <row r="1769" spans="1:11" s="38" customFormat="1" x14ac:dyDescent="0.25">
      <c r="A1769" s="78"/>
      <c r="B1769" s="337"/>
      <c r="C1769" s="342"/>
      <c r="D1769" s="329"/>
      <c r="E1769" s="330"/>
      <c r="F1769" s="330"/>
      <c r="G1769" s="331"/>
      <c r="H1769" s="340"/>
      <c r="I1769" s="341"/>
      <c r="J1769" s="341"/>
      <c r="K1769" s="60"/>
    </row>
    <row r="1770" spans="1:11" s="38" customFormat="1" x14ac:dyDescent="0.25">
      <c r="A1770" s="78"/>
      <c r="B1770" s="337"/>
      <c r="C1770" s="342"/>
      <c r="D1770" s="329"/>
      <c r="E1770" s="330"/>
      <c r="F1770" s="330"/>
      <c r="G1770" s="331"/>
      <c r="H1770" s="340"/>
      <c r="I1770" s="341"/>
      <c r="J1770" s="341"/>
      <c r="K1770" s="60"/>
    </row>
    <row r="1771" spans="1:11" s="38" customFormat="1" x14ac:dyDescent="0.25">
      <c r="A1771" s="78"/>
      <c r="B1771" s="337"/>
      <c r="C1771" s="342"/>
      <c r="D1771" s="329"/>
      <c r="E1771" s="330"/>
      <c r="F1771" s="330"/>
      <c r="G1771" s="331"/>
      <c r="H1771" s="340"/>
      <c r="I1771" s="341"/>
      <c r="J1771" s="341"/>
      <c r="K1771" s="60"/>
    </row>
    <row r="1772" spans="1:11" s="38" customFormat="1" x14ac:dyDescent="0.25">
      <c r="A1772" s="78"/>
      <c r="B1772" s="337"/>
      <c r="C1772" s="342"/>
      <c r="D1772" s="329"/>
      <c r="E1772" s="330"/>
      <c r="F1772" s="330"/>
      <c r="G1772" s="331"/>
      <c r="H1772" s="340"/>
      <c r="I1772" s="341"/>
      <c r="J1772" s="341"/>
      <c r="K1772" s="60"/>
    </row>
    <row r="1773" spans="1:11" s="38" customFormat="1" x14ac:dyDescent="0.25">
      <c r="A1773" s="78"/>
      <c r="B1773" s="337"/>
      <c r="C1773" s="342"/>
      <c r="D1773" s="329"/>
      <c r="E1773" s="330"/>
      <c r="F1773" s="330"/>
      <c r="G1773" s="331"/>
      <c r="H1773" s="340"/>
      <c r="I1773" s="341"/>
      <c r="J1773" s="341"/>
      <c r="K1773" s="60"/>
    </row>
    <row r="1774" spans="1:11" s="38" customFormat="1" x14ac:dyDescent="0.25">
      <c r="A1774" s="78"/>
      <c r="B1774" s="337"/>
      <c r="C1774" s="342"/>
      <c r="D1774" s="329"/>
      <c r="E1774" s="330"/>
      <c r="F1774" s="330"/>
      <c r="G1774" s="331"/>
      <c r="H1774" s="340"/>
      <c r="I1774" s="341"/>
      <c r="J1774" s="341"/>
      <c r="K1774" s="60"/>
    </row>
    <row r="1775" spans="1:11" s="38" customFormat="1" x14ac:dyDescent="0.25">
      <c r="A1775" s="78"/>
      <c r="B1775" s="337"/>
      <c r="C1775" s="342"/>
      <c r="D1775" s="329"/>
      <c r="E1775" s="330"/>
      <c r="F1775" s="330"/>
      <c r="G1775" s="331"/>
      <c r="H1775" s="340"/>
      <c r="I1775" s="341"/>
      <c r="J1775" s="341"/>
      <c r="K1775" s="60"/>
    </row>
    <row r="1776" spans="1:11" s="38" customFormat="1" x14ac:dyDescent="0.25">
      <c r="A1776" s="78"/>
      <c r="B1776" s="337"/>
      <c r="C1776" s="342"/>
      <c r="D1776" s="329"/>
      <c r="E1776" s="330"/>
      <c r="F1776" s="330"/>
      <c r="G1776" s="331"/>
      <c r="H1776" s="340"/>
      <c r="I1776" s="341"/>
      <c r="J1776" s="341"/>
      <c r="K1776" s="60"/>
    </row>
    <row r="1777" spans="1:11" s="38" customFormat="1" x14ac:dyDescent="0.25">
      <c r="A1777" s="78"/>
      <c r="B1777" s="337"/>
      <c r="C1777" s="342"/>
      <c r="D1777" s="329"/>
      <c r="E1777" s="330"/>
      <c r="F1777" s="330"/>
      <c r="G1777" s="331"/>
      <c r="H1777" s="340"/>
      <c r="I1777" s="341"/>
      <c r="J1777" s="341"/>
      <c r="K1777" s="60"/>
    </row>
    <row r="1778" spans="1:11" s="38" customFormat="1" x14ac:dyDescent="0.25">
      <c r="A1778" s="78"/>
      <c r="B1778" s="337"/>
      <c r="C1778" s="342"/>
      <c r="D1778" s="329"/>
      <c r="E1778" s="330"/>
      <c r="F1778" s="330"/>
      <c r="G1778" s="331"/>
      <c r="H1778" s="340"/>
      <c r="I1778" s="341"/>
      <c r="J1778" s="341"/>
      <c r="K1778" s="60"/>
    </row>
    <row r="1779" spans="1:11" s="38" customFormat="1" x14ac:dyDescent="0.25">
      <c r="A1779" s="78"/>
      <c r="B1779" s="337"/>
      <c r="C1779" s="342"/>
      <c r="D1779" s="329"/>
      <c r="E1779" s="330"/>
      <c r="F1779" s="330"/>
      <c r="G1779" s="331"/>
      <c r="H1779" s="340"/>
      <c r="I1779" s="341"/>
      <c r="J1779" s="341"/>
      <c r="K1779" s="60"/>
    </row>
    <row r="1780" spans="1:11" s="38" customFormat="1" x14ac:dyDescent="0.25">
      <c r="A1780" s="78"/>
      <c r="B1780" s="337"/>
      <c r="C1780" s="342"/>
      <c r="D1780" s="329"/>
      <c r="E1780" s="330"/>
      <c r="F1780" s="330"/>
      <c r="G1780" s="331"/>
      <c r="H1780" s="340"/>
      <c r="I1780" s="341"/>
      <c r="J1780" s="341"/>
      <c r="K1780" s="60"/>
    </row>
    <row r="1781" spans="1:11" s="38" customFormat="1" x14ac:dyDescent="0.25">
      <c r="A1781" s="78"/>
      <c r="B1781" s="337"/>
      <c r="C1781" s="342"/>
      <c r="D1781" s="329"/>
      <c r="E1781" s="330"/>
      <c r="F1781" s="330"/>
      <c r="G1781" s="331"/>
      <c r="H1781" s="340"/>
      <c r="I1781" s="341"/>
      <c r="J1781" s="341"/>
      <c r="K1781" s="60"/>
    </row>
    <row r="1782" spans="1:11" s="38" customFormat="1" x14ac:dyDescent="0.25">
      <c r="A1782" s="78"/>
      <c r="B1782" s="337"/>
      <c r="C1782" s="342"/>
      <c r="D1782" s="329"/>
      <c r="E1782" s="330"/>
      <c r="F1782" s="330"/>
      <c r="G1782" s="331"/>
      <c r="H1782" s="340"/>
      <c r="I1782" s="341"/>
      <c r="J1782" s="341"/>
      <c r="K1782" s="60"/>
    </row>
    <row r="1783" spans="1:11" s="38" customFormat="1" x14ac:dyDescent="0.25">
      <c r="A1783" s="78"/>
      <c r="B1783" s="337"/>
      <c r="C1783" s="342"/>
      <c r="D1783" s="329"/>
      <c r="E1783" s="330"/>
      <c r="F1783" s="330"/>
      <c r="G1783" s="331"/>
      <c r="H1783" s="340"/>
      <c r="I1783" s="341"/>
      <c r="J1783" s="341"/>
      <c r="K1783" s="60"/>
    </row>
    <row r="1784" spans="1:11" s="38" customFormat="1" x14ac:dyDescent="0.25">
      <c r="A1784" s="78"/>
      <c r="B1784" s="337"/>
      <c r="C1784" s="342"/>
      <c r="D1784" s="329"/>
      <c r="E1784" s="330"/>
      <c r="F1784" s="330"/>
      <c r="G1784" s="331"/>
      <c r="H1784" s="340"/>
      <c r="I1784" s="341"/>
      <c r="J1784" s="341"/>
      <c r="K1784" s="60"/>
    </row>
    <row r="1785" spans="1:11" s="38" customFormat="1" x14ac:dyDescent="0.25">
      <c r="A1785" s="78"/>
      <c r="B1785" s="337"/>
      <c r="C1785" s="342"/>
      <c r="D1785" s="329"/>
      <c r="E1785" s="330"/>
      <c r="F1785" s="330"/>
      <c r="G1785" s="331"/>
      <c r="H1785" s="340"/>
      <c r="I1785" s="341"/>
      <c r="J1785" s="341"/>
      <c r="K1785" s="60"/>
    </row>
    <row r="1786" spans="1:11" s="38" customFormat="1" x14ac:dyDescent="0.25">
      <c r="A1786" s="78"/>
      <c r="B1786" s="337"/>
      <c r="C1786" s="342"/>
      <c r="D1786" s="329"/>
      <c r="E1786" s="330"/>
      <c r="F1786" s="330"/>
      <c r="G1786" s="331"/>
      <c r="H1786" s="340"/>
      <c r="I1786" s="341"/>
      <c r="J1786" s="341"/>
      <c r="K1786" s="60"/>
    </row>
    <row r="1787" spans="1:11" s="38" customFormat="1" x14ac:dyDescent="0.25">
      <c r="A1787" s="78"/>
      <c r="B1787" s="337"/>
      <c r="C1787" s="342"/>
      <c r="D1787" s="329"/>
      <c r="E1787" s="330"/>
      <c r="F1787" s="330"/>
      <c r="G1787" s="331"/>
      <c r="H1787" s="340"/>
      <c r="I1787" s="341"/>
      <c r="J1787" s="341"/>
      <c r="K1787" s="60"/>
    </row>
    <row r="1788" spans="1:11" s="38" customFormat="1" x14ac:dyDescent="0.25">
      <c r="A1788" s="78"/>
      <c r="B1788" s="337"/>
      <c r="C1788" s="342"/>
      <c r="D1788" s="329"/>
      <c r="E1788" s="330"/>
      <c r="F1788" s="330"/>
      <c r="G1788" s="331"/>
      <c r="H1788" s="340"/>
      <c r="I1788" s="341"/>
      <c r="J1788" s="341"/>
      <c r="K1788" s="60"/>
    </row>
    <row r="1789" spans="1:11" s="38" customFormat="1" x14ac:dyDescent="0.25">
      <c r="A1789" s="78"/>
      <c r="B1789" s="337"/>
      <c r="C1789" s="342"/>
      <c r="D1789" s="329"/>
      <c r="E1789" s="330"/>
      <c r="F1789" s="330"/>
      <c r="G1789" s="331"/>
      <c r="H1789" s="340"/>
      <c r="I1789" s="341"/>
      <c r="J1789" s="341"/>
      <c r="K1789" s="60"/>
    </row>
    <row r="1790" spans="1:11" s="38" customFormat="1" x14ac:dyDescent="0.25">
      <c r="A1790" s="78"/>
      <c r="B1790" s="337"/>
      <c r="C1790" s="342"/>
      <c r="D1790" s="329"/>
      <c r="E1790" s="330"/>
      <c r="F1790" s="330"/>
      <c r="G1790" s="331"/>
      <c r="H1790" s="340"/>
      <c r="I1790" s="341"/>
      <c r="J1790" s="341"/>
      <c r="K1790" s="60"/>
    </row>
    <row r="1791" spans="1:11" s="38" customFormat="1" x14ac:dyDescent="0.25">
      <c r="A1791" s="78"/>
      <c r="B1791" s="337"/>
      <c r="C1791" s="342"/>
      <c r="D1791" s="329"/>
      <c r="E1791" s="330"/>
      <c r="F1791" s="330"/>
      <c r="G1791" s="331"/>
      <c r="H1791" s="340"/>
      <c r="I1791" s="341"/>
      <c r="J1791" s="341"/>
      <c r="K1791" s="60"/>
    </row>
    <row r="1792" spans="1:11" s="38" customFormat="1" x14ac:dyDescent="0.25">
      <c r="A1792" s="78"/>
      <c r="B1792" s="337"/>
      <c r="C1792" s="342"/>
      <c r="D1792" s="329"/>
      <c r="E1792" s="330"/>
      <c r="F1792" s="330"/>
      <c r="G1792" s="331"/>
      <c r="H1792" s="340"/>
      <c r="I1792" s="341"/>
      <c r="J1792" s="341"/>
      <c r="K1792" s="60"/>
    </row>
    <row r="1793" spans="1:11" s="38" customFormat="1" x14ac:dyDescent="0.25">
      <c r="A1793" s="78"/>
      <c r="B1793" s="337"/>
      <c r="C1793" s="342"/>
      <c r="D1793" s="329"/>
      <c r="E1793" s="330"/>
      <c r="F1793" s="330"/>
      <c r="G1793" s="331"/>
      <c r="H1793" s="340"/>
      <c r="I1793" s="341"/>
      <c r="J1793" s="341"/>
      <c r="K1793" s="60"/>
    </row>
    <row r="1794" spans="1:11" s="38" customFormat="1" x14ac:dyDescent="0.25">
      <c r="A1794" s="78"/>
      <c r="B1794" s="337"/>
      <c r="C1794" s="342"/>
      <c r="D1794" s="329"/>
      <c r="E1794" s="330"/>
      <c r="F1794" s="330"/>
      <c r="G1794" s="331"/>
      <c r="H1794" s="340"/>
      <c r="I1794" s="341"/>
      <c r="J1794" s="341"/>
      <c r="K1794" s="60"/>
    </row>
    <row r="1795" spans="1:11" s="38" customFormat="1" x14ac:dyDescent="0.25">
      <c r="A1795" s="78"/>
      <c r="B1795" s="337"/>
      <c r="C1795" s="342"/>
      <c r="D1795" s="329"/>
      <c r="E1795" s="330"/>
      <c r="F1795" s="330"/>
      <c r="G1795" s="331"/>
      <c r="H1795" s="340"/>
      <c r="I1795" s="341"/>
      <c r="J1795" s="341"/>
      <c r="K1795" s="60"/>
    </row>
    <row r="1796" spans="1:11" s="38" customFormat="1" x14ac:dyDescent="0.25">
      <c r="A1796" s="78"/>
      <c r="B1796" s="337"/>
      <c r="C1796" s="342"/>
      <c r="D1796" s="329"/>
      <c r="E1796" s="330"/>
      <c r="F1796" s="330"/>
      <c r="G1796" s="331"/>
      <c r="H1796" s="340"/>
      <c r="I1796" s="341"/>
      <c r="J1796" s="341"/>
      <c r="K1796" s="60"/>
    </row>
    <row r="1797" spans="1:11" s="38" customFormat="1" x14ac:dyDescent="0.25">
      <c r="A1797" s="78"/>
      <c r="B1797" s="337"/>
      <c r="C1797" s="342"/>
      <c r="D1797" s="329"/>
      <c r="E1797" s="330"/>
      <c r="F1797" s="330"/>
      <c r="G1797" s="331"/>
      <c r="H1797" s="340"/>
      <c r="I1797" s="341"/>
      <c r="J1797" s="341"/>
      <c r="K1797" s="60"/>
    </row>
    <row r="1798" spans="1:11" s="38" customFormat="1" x14ac:dyDescent="0.25">
      <c r="A1798" s="78"/>
      <c r="B1798" s="337"/>
      <c r="C1798" s="342"/>
      <c r="D1798" s="329"/>
      <c r="E1798" s="330"/>
      <c r="F1798" s="330"/>
      <c r="G1798" s="331"/>
      <c r="H1798" s="340"/>
      <c r="I1798" s="341"/>
      <c r="J1798" s="341"/>
      <c r="K1798" s="60"/>
    </row>
    <row r="1799" spans="1:11" s="38" customFormat="1" x14ac:dyDescent="0.25">
      <c r="A1799" s="78"/>
      <c r="B1799" s="337"/>
      <c r="C1799" s="342"/>
      <c r="D1799" s="329"/>
      <c r="E1799" s="330"/>
      <c r="F1799" s="330"/>
      <c r="G1799" s="331"/>
      <c r="H1799" s="340"/>
      <c r="I1799" s="341"/>
      <c r="J1799" s="341"/>
      <c r="K1799" s="60"/>
    </row>
    <row r="1800" spans="1:11" s="38" customFormat="1" x14ac:dyDescent="0.25">
      <c r="A1800" s="78"/>
      <c r="B1800" s="337"/>
      <c r="C1800" s="342"/>
      <c r="D1800" s="329"/>
      <c r="E1800" s="330"/>
      <c r="F1800" s="330"/>
      <c r="G1800" s="331"/>
      <c r="H1800" s="340"/>
      <c r="I1800" s="341"/>
      <c r="J1800" s="341"/>
      <c r="K1800" s="60"/>
    </row>
    <row r="1801" spans="1:11" s="38" customFormat="1" x14ac:dyDescent="0.25">
      <c r="A1801" s="78"/>
      <c r="B1801" s="337"/>
      <c r="C1801" s="342"/>
      <c r="D1801" s="329"/>
      <c r="E1801" s="330"/>
      <c r="F1801" s="330"/>
      <c r="G1801" s="331"/>
      <c r="H1801" s="340"/>
      <c r="I1801" s="341"/>
      <c r="J1801" s="341"/>
      <c r="K1801" s="60"/>
    </row>
    <row r="1802" spans="1:11" s="38" customFormat="1" x14ac:dyDescent="0.25">
      <c r="A1802" s="78"/>
      <c r="B1802" s="337"/>
      <c r="C1802" s="342"/>
      <c r="D1802" s="329"/>
      <c r="E1802" s="330"/>
      <c r="F1802" s="330"/>
      <c r="G1802" s="331"/>
      <c r="H1802" s="340"/>
      <c r="I1802" s="341"/>
      <c r="J1802" s="341"/>
      <c r="K1802" s="60"/>
    </row>
    <row r="1803" spans="1:11" s="38" customFormat="1" x14ac:dyDescent="0.25">
      <c r="A1803" s="78"/>
      <c r="B1803" s="337"/>
      <c r="C1803" s="342"/>
      <c r="D1803" s="329"/>
      <c r="E1803" s="330"/>
      <c r="F1803" s="330"/>
      <c r="G1803" s="331"/>
      <c r="H1803" s="340"/>
      <c r="I1803" s="341"/>
      <c r="J1803" s="341"/>
      <c r="K1803" s="60"/>
    </row>
    <row r="1804" spans="1:11" s="38" customFormat="1" x14ac:dyDescent="0.25">
      <c r="A1804" s="78"/>
      <c r="B1804" s="337"/>
      <c r="C1804" s="342"/>
      <c r="D1804" s="329"/>
      <c r="E1804" s="330"/>
      <c r="F1804" s="330"/>
      <c r="G1804" s="331"/>
      <c r="H1804" s="340"/>
      <c r="I1804" s="341"/>
      <c r="J1804" s="341"/>
      <c r="K1804" s="60"/>
    </row>
    <row r="1805" spans="1:11" s="38" customFormat="1" x14ac:dyDescent="0.25">
      <c r="A1805" s="78"/>
      <c r="B1805" s="337"/>
      <c r="C1805" s="342"/>
      <c r="D1805" s="329"/>
      <c r="E1805" s="330"/>
      <c r="F1805" s="330"/>
      <c r="G1805" s="331"/>
      <c r="H1805" s="340"/>
      <c r="I1805" s="341"/>
      <c r="J1805" s="341"/>
      <c r="K1805" s="60"/>
    </row>
    <row r="1806" spans="1:11" s="38" customFormat="1" x14ac:dyDescent="0.25">
      <c r="A1806" s="78"/>
      <c r="B1806" s="337"/>
      <c r="C1806" s="342"/>
      <c r="D1806" s="329"/>
      <c r="E1806" s="330"/>
      <c r="F1806" s="330"/>
      <c r="G1806" s="331"/>
      <c r="H1806" s="340"/>
      <c r="I1806" s="341"/>
      <c r="J1806" s="341"/>
      <c r="K1806" s="60"/>
    </row>
    <row r="1807" spans="1:11" s="38" customFormat="1" x14ac:dyDescent="0.25">
      <c r="A1807" s="78"/>
      <c r="B1807" s="337"/>
      <c r="C1807" s="342"/>
      <c r="D1807" s="329"/>
      <c r="E1807" s="330"/>
      <c r="F1807" s="330"/>
      <c r="G1807" s="331"/>
      <c r="H1807" s="340"/>
      <c r="I1807" s="341"/>
      <c r="J1807" s="341"/>
      <c r="K1807" s="60"/>
    </row>
    <row r="1808" spans="1:11" s="38" customFormat="1" x14ac:dyDescent="0.25">
      <c r="A1808" s="78"/>
      <c r="B1808" s="337"/>
      <c r="C1808" s="342"/>
      <c r="D1808" s="329"/>
      <c r="E1808" s="330"/>
      <c r="F1808" s="330"/>
      <c r="G1808" s="331"/>
      <c r="H1808" s="340"/>
      <c r="I1808" s="341"/>
      <c r="J1808" s="341"/>
      <c r="K1808" s="60"/>
    </row>
    <row r="1809" spans="1:11" s="38" customFormat="1" x14ac:dyDescent="0.25">
      <c r="A1809" s="78"/>
      <c r="B1809" s="337"/>
      <c r="C1809" s="342"/>
      <c r="D1809" s="329"/>
      <c r="E1809" s="330"/>
      <c r="F1809" s="330"/>
      <c r="G1809" s="331"/>
      <c r="H1809" s="340"/>
      <c r="I1809" s="341"/>
      <c r="J1809" s="341"/>
      <c r="K1809" s="60"/>
    </row>
    <row r="1810" spans="1:11" s="38" customFormat="1" x14ac:dyDescent="0.25">
      <c r="A1810" s="78"/>
      <c r="B1810" s="337"/>
      <c r="C1810" s="342"/>
      <c r="D1810" s="329"/>
      <c r="E1810" s="330"/>
      <c r="F1810" s="330"/>
      <c r="G1810" s="331"/>
      <c r="H1810" s="340"/>
      <c r="I1810" s="341"/>
      <c r="J1810" s="341"/>
      <c r="K1810" s="60"/>
    </row>
    <row r="1811" spans="1:11" s="38" customFormat="1" x14ac:dyDescent="0.25">
      <c r="A1811" s="78"/>
      <c r="B1811" s="337"/>
      <c r="C1811" s="342"/>
      <c r="D1811" s="329"/>
      <c r="E1811" s="330"/>
      <c r="F1811" s="330"/>
      <c r="G1811" s="331"/>
      <c r="H1811" s="340"/>
      <c r="I1811" s="341"/>
      <c r="J1811" s="341"/>
      <c r="K1811" s="60"/>
    </row>
    <row r="1812" spans="1:11" s="38" customFormat="1" x14ac:dyDescent="0.25">
      <c r="A1812" s="78"/>
      <c r="B1812" s="337"/>
      <c r="C1812" s="342"/>
      <c r="D1812" s="329"/>
      <c r="E1812" s="330"/>
      <c r="F1812" s="330"/>
      <c r="G1812" s="331"/>
      <c r="H1812" s="340"/>
      <c r="I1812" s="341"/>
      <c r="J1812" s="341"/>
      <c r="K1812" s="60"/>
    </row>
    <row r="1813" spans="1:11" s="38" customFormat="1" x14ac:dyDescent="0.25">
      <c r="A1813" s="78"/>
      <c r="B1813" s="337"/>
      <c r="C1813" s="342"/>
      <c r="D1813" s="329"/>
      <c r="E1813" s="330"/>
      <c r="F1813" s="330"/>
      <c r="G1813" s="331"/>
      <c r="H1813" s="340"/>
      <c r="I1813" s="341"/>
      <c r="J1813" s="341"/>
      <c r="K1813" s="60"/>
    </row>
    <row r="1814" spans="1:11" s="38" customFormat="1" x14ac:dyDescent="0.25">
      <c r="A1814" s="78"/>
      <c r="B1814" s="337"/>
      <c r="C1814" s="342"/>
      <c r="D1814" s="329"/>
      <c r="E1814" s="330"/>
      <c r="F1814" s="330"/>
      <c r="G1814" s="331"/>
      <c r="H1814" s="340"/>
      <c r="I1814" s="341"/>
      <c r="J1814" s="341"/>
      <c r="K1814" s="60"/>
    </row>
    <row r="1815" spans="1:11" s="38" customFormat="1" x14ac:dyDescent="0.25">
      <c r="A1815" s="78"/>
      <c r="B1815" s="337"/>
      <c r="C1815" s="342"/>
      <c r="D1815" s="329"/>
      <c r="E1815" s="330"/>
      <c r="F1815" s="330"/>
      <c r="G1815" s="331"/>
      <c r="H1815" s="340"/>
      <c r="I1815" s="341"/>
      <c r="J1815" s="341"/>
      <c r="K1815" s="60"/>
    </row>
    <row r="1816" spans="1:11" s="38" customFormat="1" x14ac:dyDescent="0.25">
      <c r="A1816" s="78"/>
      <c r="B1816" s="337"/>
      <c r="C1816" s="342"/>
      <c r="D1816" s="329"/>
      <c r="E1816" s="330"/>
      <c r="F1816" s="330"/>
      <c r="G1816" s="331"/>
      <c r="H1816" s="340"/>
      <c r="I1816" s="341"/>
      <c r="J1816" s="341"/>
      <c r="K1816" s="60"/>
    </row>
    <row r="1817" spans="1:11" s="38" customFormat="1" x14ac:dyDescent="0.25">
      <c r="A1817" s="78"/>
      <c r="B1817" s="337"/>
      <c r="C1817" s="342"/>
      <c r="D1817" s="329"/>
      <c r="E1817" s="330"/>
      <c r="F1817" s="330"/>
      <c r="G1817" s="331"/>
      <c r="H1817" s="340"/>
      <c r="I1817" s="341"/>
      <c r="J1817" s="341"/>
      <c r="K1817" s="60"/>
    </row>
    <row r="1818" spans="1:11" s="38" customFormat="1" x14ac:dyDescent="0.25">
      <c r="A1818" s="78"/>
      <c r="B1818" s="337"/>
      <c r="C1818" s="342"/>
      <c r="D1818" s="329"/>
      <c r="E1818" s="330"/>
      <c r="F1818" s="330"/>
      <c r="G1818" s="331"/>
      <c r="H1818" s="340"/>
      <c r="I1818" s="341"/>
      <c r="J1818" s="341"/>
      <c r="K1818" s="60"/>
    </row>
    <row r="1819" spans="1:11" s="38" customFormat="1" x14ac:dyDescent="0.25">
      <c r="A1819" s="78"/>
      <c r="B1819" s="337"/>
      <c r="C1819" s="342"/>
      <c r="D1819" s="329"/>
      <c r="E1819" s="330"/>
      <c r="F1819" s="330"/>
      <c r="G1819" s="331"/>
      <c r="H1819" s="340"/>
      <c r="I1819" s="341"/>
      <c r="J1819" s="341"/>
      <c r="K1819" s="60"/>
    </row>
    <row r="1820" spans="1:11" s="38" customFormat="1" x14ac:dyDescent="0.25">
      <c r="A1820" s="78"/>
      <c r="B1820" s="337"/>
      <c r="C1820" s="342"/>
      <c r="D1820" s="329"/>
      <c r="E1820" s="330"/>
      <c r="F1820" s="330"/>
      <c r="G1820" s="331"/>
      <c r="H1820" s="340"/>
      <c r="I1820" s="341"/>
      <c r="J1820" s="341"/>
      <c r="K1820" s="60"/>
    </row>
    <row r="1821" spans="1:11" s="38" customFormat="1" x14ac:dyDescent="0.25">
      <c r="A1821" s="78"/>
      <c r="B1821" s="337"/>
      <c r="C1821" s="342"/>
      <c r="D1821" s="329"/>
      <c r="E1821" s="330"/>
      <c r="F1821" s="330"/>
      <c r="G1821" s="331"/>
      <c r="H1821" s="340"/>
      <c r="I1821" s="341"/>
      <c r="J1821" s="341"/>
      <c r="K1821" s="60"/>
    </row>
    <row r="1822" spans="1:11" s="38" customFormat="1" x14ac:dyDescent="0.25">
      <c r="A1822" s="78"/>
      <c r="B1822" s="337"/>
      <c r="C1822" s="342"/>
      <c r="D1822" s="329"/>
      <c r="E1822" s="330"/>
      <c r="F1822" s="330"/>
      <c r="G1822" s="331"/>
      <c r="H1822" s="340"/>
      <c r="I1822" s="341"/>
      <c r="J1822" s="341"/>
      <c r="K1822" s="60"/>
    </row>
    <row r="1823" spans="1:11" s="38" customFormat="1" x14ac:dyDescent="0.25">
      <c r="A1823" s="78"/>
      <c r="B1823" s="337"/>
      <c r="C1823" s="342"/>
      <c r="D1823" s="329"/>
      <c r="E1823" s="330"/>
      <c r="F1823" s="330"/>
      <c r="G1823" s="331"/>
      <c r="H1823" s="340"/>
      <c r="I1823" s="341"/>
      <c r="J1823" s="341"/>
      <c r="K1823" s="60"/>
    </row>
    <row r="1824" spans="1:11" s="38" customFormat="1" x14ac:dyDescent="0.25">
      <c r="A1824" s="78"/>
      <c r="B1824" s="337"/>
      <c r="C1824" s="342"/>
      <c r="D1824" s="329"/>
      <c r="E1824" s="330"/>
      <c r="F1824" s="330"/>
      <c r="G1824" s="331"/>
      <c r="H1824" s="340"/>
      <c r="I1824" s="341"/>
      <c r="J1824" s="341"/>
      <c r="K1824" s="60"/>
    </row>
    <row r="1825" spans="1:11" s="38" customFormat="1" x14ac:dyDescent="0.25">
      <c r="A1825" s="78"/>
      <c r="B1825" s="337"/>
      <c r="C1825" s="342"/>
      <c r="D1825" s="329"/>
      <c r="E1825" s="330"/>
      <c r="F1825" s="330"/>
      <c r="G1825" s="331"/>
      <c r="H1825" s="340"/>
      <c r="I1825" s="341"/>
      <c r="J1825" s="341"/>
      <c r="K1825" s="60"/>
    </row>
    <row r="1826" spans="1:11" s="38" customFormat="1" x14ac:dyDescent="0.25">
      <c r="A1826" s="78"/>
      <c r="B1826" s="337"/>
      <c r="C1826" s="342"/>
      <c r="D1826" s="329"/>
      <c r="E1826" s="330"/>
      <c r="F1826" s="330"/>
      <c r="G1826" s="331"/>
      <c r="H1826" s="340"/>
      <c r="I1826" s="341"/>
      <c r="J1826" s="341"/>
      <c r="K1826" s="60"/>
    </row>
    <row r="1827" spans="1:11" s="38" customFormat="1" x14ac:dyDescent="0.25">
      <c r="A1827" s="78"/>
      <c r="B1827" s="337"/>
      <c r="C1827" s="342"/>
      <c r="D1827" s="329"/>
      <c r="E1827" s="330"/>
      <c r="F1827" s="330"/>
      <c r="G1827" s="331"/>
      <c r="H1827" s="340"/>
      <c r="I1827" s="341"/>
      <c r="J1827" s="341"/>
      <c r="K1827" s="60"/>
    </row>
    <row r="1828" spans="1:11" s="38" customFormat="1" x14ac:dyDescent="0.25">
      <c r="A1828" s="78"/>
      <c r="B1828" s="337"/>
      <c r="C1828" s="342"/>
      <c r="D1828" s="329"/>
      <c r="E1828" s="330"/>
      <c r="F1828" s="330"/>
      <c r="G1828" s="331"/>
      <c r="H1828" s="340"/>
      <c r="I1828" s="341"/>
      <c r="J1828" s="341"/>
      <c r="K1828" s="60"/>
    </row>
    <row r="1829" spans="1:11" s="38" customFormat="1" x14ac:dyDescent="0.25">
      <c r="A1829" s="78"/>
      <c r="B1829" s="337"/>
      <c r="C1829" s="342"/>
      <c r="D1829" s="329"/>
      <c r="E1829" s="330"/>
      <c r="F1829" s="330"/>
      <c r="G1829" s="331"/>
      <c r="H1829" s="340"/>
      <c r="I1829" s="341"/>
      <c r="J1829" s="341"/>
      <c r="K1829" s="60"/>
    </row>
    <row r="1830" spans="1:11" s="38" customFormat="1" x14ac:dyDescent="0.25">
      <c r="A1830" s="78"/>
      <c r="B1830" s="337"/>
      <c r="C1830" s="342"/>
      <c r="D1830" s="329"/>
      <c r="E1830" s="330"/>
      <c r="F1830" s="330"/>
      <c r="G1830" s="331"/>
      <c r="H1830" s="340"/>
      <c r="I1830" s="341"/>
      <c r="J1830" s="341"/>
      <c r="K1830" s="60"/>
    </row>
    <row r="1831" spans="1:11" s="38" customFormat="1" x14ac:dyDescent="0.25">
      <c r="A1831" s="78"/>
      <c r="B1831" s="337"/>
      <c r="C1831" s="342"/>
      <c r="D1831" s="329"/>
      <c r="E1831" s="330"/>
      <c r="F1831" s="330"/>
      <c r="G1831" s="331"/>
      <c r="H1831" s="340"/>
      <c r="I1831" s="341"/>
      <c r="J1831" s="341"/>
      <c r="K1831" s="60"/>
    </row>
    <row r="1832" spans="1:11" s="38" customFormat="1" x14ac:dyDescent="0.25">
      <c r="A1832" s="78"/>
      <c r="B1832" s="337"/>
      <c r="C1832" s="342"/>
      <c r="D1832" s="329"/>
      <c r="E1832" s="330"/>
      <c r="F1832" s="330"/>
      <c r="G1832" s="331"/>
      <c r="H1832" s="340"/>
      <c r="I1832" s="341"/>
      <c r="J1832" s="341"/>
      <c r="K1832" s="60"/>
    </row>
    <row r="1833" spans="1:11" s="38" customFormat="1" x14ac:dyDescent="0.25">
      <c r="A1833" s="78"/>
      <c r="B1833" s="337"/>
      <c r="C1833" s="342"/>
      <c r="D1833" s="329"/>
      <c r="E1833" s="330"/>
      <c r="F1833" s="330"/>
      <c r="G1833" s="331"/>
      <c r="H1833" s="340"/>
      <c r="I1833" s="341"/>
      <c r="J1833" s="341"/>
      <c r="K1833" s="60"/>
    </row>
    <row r="1834" spans="1:11" s="38" customFormat="1" x14ac:dyDescent="0.25">
      <c r="A1834" s="78"/>
      <c r="B1834" s="337"/>
      <c r="C1834" s="342"/>
      <c r="D1834" s="329"/>
      <c r="E1834" s="330"/>
      <c r="F1834" s="330"/>
      <c r="G1834" s="331"/>
      <c r="H1834" s="340"/>
      <c r="I1834" s="341"/>
      <c r="J1834" s="341"/>
      <c r="K1834" s="60"/>
    </row>
    <row r="1835" spans="1:11" s="38" customFormat="1" x14ac:dyDescent="0.25">
      <c r="A1835" s="78"/>
      <c r="B1835" s="337"/>
      <c r="C1835" s="342"/>
      <c r="D1835" s="329"/>
      <c r="E1835" s="330"/>
      <c r="F1835" s="330"/>
      <c r="G1835" s="331"/>
      <c r="H1835" s="340"/>
      <c r="I1835" s="341"/>
      <c r="J1835" s="341"/>
      <c r="K1835" s="60"/>
    </row>
    <row r="1836" spans="1:11" s="38" customFormat="1" x14ac:dyDescent="0.25">
      <c r="A1836" s="78"/>
      <c r="B1836" s="337"/>
      <c r="C1836" s="342"/>
      <c r="D1836" s="329"/>
      <c r="E1836" s="330"/>
      <c r="F1836" s="330"/>
      <c r="G1836" s="331"/>
      <c r="H1836" s="340"/>
      <c r="I1836" s="341"/>
      <c r="J1836" s="341"/>
      <c r="K1836" s="60"/>
    </row>
    <row r="1837" spans="1:11" s="38" customFormat="1" x14ac:dyDescent="0.25">
      <c r="A1837" s="78"/>
      <c r="B1837" s="337"/>
      <c r="C1837" s="342"/>
      <c r="D1837" s="329"/>
      <c r="E1837" s="330"/>
      <c r="F1837" s="330"/>
      <c r="G1837" s="331"/>
      <c r="H1837" s="340"/>
      <c r="I1837" s="341"/>
      <c r="J1837" s="341"/>
      <c r="K1837" s="60"/>
    </row>
    <row r="1838" spans="1:11" s="38" customFormat="1" x14ac:dyDescent="0.25">
      <c r="A1838" s="78"/>
      <c r="B1838" s="337"/>
      <c r="C1838" s="342"/>
      <c r="D1838" s="329"/>
      <c r="E1838" s="330"/>
      <c r="F1838" s="330"/>
      <c r="G1838" s="331"/>
      <c r="H1838" s="340"/>
      <c r="I1838" s="341"/>
      <c r="J1838" s="341"/>
      <c r="K1838" s="60"/>
    </row>
    <row r="1839" spans="1:11" s="38" customFormat="1" x14ac:dyDescent="0.25">
      <c r="A1839" s="78"/>
      <c r="B1839" s="337"/>
      <c r="C1839" s="342"/>
      <c r="D1839" s="329"/>
      <c r="E1839" s="330"/>
      <c r="F1839" s="330"/>
      <c r="G1839" s="331"/>
      <c r="H1839" s="340"/>
      <c r="I1839" s="341"/>
      <c r="J1839" s="341"/>
      <c r="K1839" s="60"/>
    </row>
    <row r="1840" spans="1:11" s="38" customFormat="1" x14ac:dyDescent="0.25">
      <c r="A1840" s="78"/>
      <c r="B1840" s="337"/>
      <c r="C1840" s="342"/>
      <c r="D1840" s="329"/>
      <c r="E1840" s="330"/>
      <c r="F1840" s="330"/>
      <c r="G1840" s="331"/>
      <c r="H1840" s="340"/>
      <c r="I1840" s="341"/>
      <c r="J1840" s="341"/>
      <c r="K1840" s="60"/>
    </row>
    <row r="1841" spans="1:11" s="38" customFormat="1" x14ac:dyDescent="0.25">
      <c r="A1841" s="78"/>
      <c r="B1841" s="337"/>
      <c r="C1841" s="342"/>
      <c r="D1841" s="329"/>
      <c r="E1841" s="330"/>
      <c r="F1841" s="330"/>
      <c r="G1841" s="331"/>
      <c r="H1841" s="340"/>
      <c r="I1841" s="341"/>
      <c r="J1841" s="341"/>
      <c r="K1841" s="60"/>
    </row>
    <row r="1842" spans="1:11" s="38" customFormat="1" x14ac:dyDescent="0.25">
      <c r="A1842" s="78"/>
      <c r="B1842" s="337"/>
      <c r="C1842" s="342"/>
      <c r="D1842" s="329"/>
      <c r="E1842" s="330"/>
      <c r="F1842" s="330"/>
      <c r="G1842" s="331"/>
      <c r="H1842" s="340"/>
      <c r="I1842" s="341"/>
      <c r="J1842" s="341"/>
      <c r="K1842" s="60"/>
    </row>
    <row r="1843" spans="1:11" s="38" customFormat="1" x14ac:dyDescent="0.25">
      <c r="A1843" s="78"/>
      <c r="B1843" s="337"/>
      <c r="C1843" s="342"/>
      <c r="D1843" s="329"/>
      <c r="E1843" s="330"/>
      <c r="F1843" s="330"/>
      <c r="G1843" s="331"/>
      <c r="H1843" s="340"/>
      <c r="I1843" s="341"/>
      <c r="J1843" s="341"/>
      <c r="K1843" s="60"/>
    </row>
    <row r="1844" spans="1:11" s="38" customFormat="1" x14ac:dyDescent="0.25">
      <c r="A1844" s="78"/>
      <c r="B1844" s="337"/>
      <c r="C1844" s="342"/>
      <c r="D1844" s="329"/>
      <c r="E1844" s="330"/>
      <c r="F1844" s="330"/>
      <c r="G1844" s="331"/>
      <c r="H1844" s="340"/>
      <c r="I1844" s="341"/>
      <c r="J1844" s="341"/>
      <c r="K1844" s="60"/>
    </row>
    <row r="1845" spans="1:11" s="38" customFormat="1" x14ac:dyDescent="0.25">
      <c r="A1845" s="78"/>
      <c r="B1845" s="337"/>
      <c r="C1845" s="342"/>
      <c r="D1845" s="329"/>
      <c r="E1845" s="330"/>
      <c r="F1845" s="330"/>
      <c r="G1845" s="331"/>
      <c r="H1845" s="340"/>
      <c r="I1845" s="341"/>
      <c r="J1845" s="341"/>
      <c r="K1845" s="60"/>
    </row>
    <row r="1846" spans="1:11" s="38" customFormat="1" x14ac:dyDescent="0.25">
      <c r="A1846" s="78"/>
      <c r="B1846" s="337"/>
      <c r="C1846" s="342"/>
      <c r="D1846" s="329"/>
      <c r="E1846" s="330"/>
      <c r="F1846" s="330"/>
      <c r="G1846" s="331"/>
      <c r="H1846" s="340"/>
      <c r="I1846" s="341"/>
      <c r="J1846" s="341"/>
      <c r="K1846" s="60"/>
    </row>
    <row r="1847" spans="1:11" s="38" customFormat="1" x14ac:dyDescent="0.25">
      <c r="A1847" s="78"/>
      <c r="B1847" s="337"/>
      <c r="C1847" s="342"/>
      <c r="D1847" s="329"/>
      <c r="E1847" s="330"/>
      <c r="F1847" s="330"/>
      <c r="G1847" s="331"/>
      <c r="H1847" s="340"/>
      <c r="I1847" s="341"/>
      <c r="J1847" s="341"/>
      <c r="K1847" s="60"/>
    </row>
    <row r="1848" spans="1:11" s="38" customFormat="1" x14ac:dyDescent="0.25">
      <c r="A1848" s="78"/>
      <c r="B1848" s="337"/>
      <c r="C1848" s="342"/>
      <c r="D1848" s="329"/>
      <c r="E1848" s="330"/>
      <c r="F1848" s="330"/>
      <c r="G1848" s="331"/>
      <c r="H1848" s="340"/>
      <c r="I1848" s="341"/>
      <c r="J1848" s="341"/>
      <c r="K1848" s="60"/>
    </row>
    <row r="1849" spans="1:11" s="38" customFormat="1" x14ac:dyDescent="0.25">
      <c r="A1849" s="78"/>
      <c r="B1849" s="337"/>
      <c r="C1849" s="342"/>
      <c r="D1849" s="329"/>
      <c r="E1849" s="330"/>
      <c r="F1849" s="330"/>
      <c r="G1849" s="331"/>
      <c r="H1849" s="340"/>
      <c r="I1849" s="341"/>
      <c r="J1849" s="341"/>
      <c r="K1849" s="60"/>
    </row>
    <row r="1850" spans="1:11" s="38" customFormat="1" x14ac:dyDescent="0.25">
      <c r="A1850" s="78"/>
      <c r="B1850" s="337"/>
      <c r="C1850" s="342"/>
      <c r="D1850" s="329"/>
      <c r="E1850" s="330"/>
      <c r="F1850" s="330"/>
      <c r="G1850" s="331"/>
      <c r="H1850" s="340"/>
      <c r="I1850" s="341"/>
      <c r="J1850" s="341"/>
      <c r="K1850" s="60"/>
    </row>
    <row r="1851" spans="1:11" s="38" customFormat="1" x14ac:dyDescent="0.25">
      <c r="A1851" s="78"/>
      <c r="B1851" s="337"/>
      <c r="C1851" s="342"/>
      <c r="D1851" s="329"/>
      <c r="E1851" s="330"/>
      <c r="F1851" s="330"/>
      <c r="G1851" s="331"/>
      <c r="H1851" s="340"/>
      <c r="I1851" s="341"/>
      <c r="J1851" s="341"/>
      <c r="K1851" s="60"/>
    </row>
    <row r="1852" spans="1:11" s="38" customFormat="1" x14ac:dyDescent="0.25">
      <c r="A1852" s="78"/>
      <c r="B1852" s="337"/>
      <c r="C1852" s="342"/>
      <c r="D1852" s="329"/>
      <c r="E1852" s="330"/>
      <c r="F1852" s="330"/>
      <c r="G1852" s="331"/>
      <c r="H1852" s="340"/>
      <c r="I1852" s="341"/>
      <c r="J1852" s="341"/>
      <c r="K1852" s="60"/>
    </row>
    <row r="1853" spans="1:11" s="38" customFormat="1" x14ac:dyDescent="0.25">
      <c r="A1853" s="78"/>
      <c r="B1853" s="337"/>
      <c r="C1853" s="342"/>
      <c r="D1853" s="329"/>
      <c r="E1853" s="330"/>
      <c r="F1853" s="330"/>
      <c r="G1853" s="331"/>
      <c r="H1853" s="340"/>
      <c r="I1853" s="341"/>
      <c r="J1853" s="341"/>
      <c r="K1853" s="60"/>
    </row>
    <row r="1854" spans="1:11" s="38" customFormat="1" x14ac:dyDescent="0.25">
      <c r="A1854" s="78"/>
      <c r="B1854" s="337"/>
      <c r="C1854" s="342"/>
      <c r="D1854" s="329"/>
      <c r="E1854" s="330"/>
      <c r="F1854" s="330"/>
      <c r="G1854" s="331"/>
      <c r="H1854" s="340"/>
      <c r="I1854" s="341"/>
      <c r="J1854" s="341"/>
      <c r="K1854" s="60"/>
    </row>
    <row r="1855" spans="1:11" s="38" customFormat="1" x14ac:dyDescent="0.25">
      <c r="A1855" s="78"/>
      <c r="B1855" s="337"/>
      <c r="C1855" s="342"/>
      <c r="D1855" s="329"/>
      <c r="E1855" s="330"/>
      <c r="F1855" s="330"/>
      <c r="G1855" s="331"/>
      <c r="H1855" s="340"/>
      <c r="I1855" s="341"/>
      <c r="J1855" s="341"/>
      <c r="K1855" s="60"/>
    </row>
    <row r="1856" spans="1:11" s="38" customFormat="1" x14ac:dyDescent="0.25">
      <c r="A1856" s="78"/>
      <c r="B1856" s="337"/>
      <c r="C1856" s="342"/>
      <c r="D1856" s="329"/>
      <c r="E1856" s="330"/>
      <c r="F1856" s="330"/>
      <c r="G1856" s="331"/>
      <c r="H1856" s="340"/>
      <c r="I1856" s="341"/>
      <c r="J1856" s="341"/>
      <c r="K1856" s="60"/>
    </row>
    <row r="1857" spans="1:11" s="38" customFormat="1" x14ac:dyDescent="0.25">
      <c r="A1857" s="78"/>
      <c r="B1857" s="337"/>
      <c r="C1857" s="342"/>
      <c r="D1857" s="329"/>
      <c r="E1857" s="330"/>
      <c r="F1857" s="330"/>
      <c r="G1857" s="331"/>
      <c r="H1857" s="340"/>
      <c r="I1857" s="341"/>
      <c r="J1857" s="341"/>
      <c r="K1857" s="60"/>
    </row>
    <row r="1858" spans="1:11" s="38" customFormat="1" x14ac:dyDescent="0.25">
      <c r="A1858" s="78"/>
      <c r="B1858" s="337"/>
      <c r="C1858" s="342"/>
      <c r="D1858" s="329"/>
      <c r="E1858" s="330"/>
      <c r="F1858" s="330"/>
      <c r="G1858" s="331"/>
      <c r="H1858" s="340"/>
      <c r="I1858" s="341"/>
      <c r="J1858" s="341"/>
      <c r="K1858" s="60"/>
    </row>
    <row r="1859" spans="1:11" s="38" customFormat="1" x14ac:dyDescent="0.25">
      <c r="A1859" s="78"/>
      <c r="B1859" s="337"/>
      <c r="C1859" s="342"/>
      <c r="D1859" s="329"/>
      <c r="E1859" s="330"/>
      <c r="F1859" s="330"/>
      <c r="G1859" s="331"/>
      <c r="H1859" s="340"/>
      <c r="I1859" s="341"/>
      <c r="J1859" s="341"/>
      <c r="K1859" s="60"/>
    </row>
    <row r="1860" spans="1:11" s="38" customFormat="1" x14ac:dyDescent="0.25">
      <c r="A1860" s="78"/>
      <c r="B1860" s="337"/>
      <c r="C1860" s="342"/>
      <c r="D1860" s="329"/>
      <c r="E1860" s="330"/>
      <c r="F1860" s="330"/>
      <c r="G1860" s="331"/>
      <c r="H1860" s="340"/>
      <c r="I1860" s="341"/>
      <c r="J1860" s="341"/>
      <c r="K1860" s="60"/>
    </row>
    <row r="1861" spans="1:11" s="38" customFormat="1" x14ac:dyDescent="0.25">
      <c r="A1861" s="78"/>
      <c r="B1861" s="337"/>
      <c r="C1861" s="342"/>
      <c r="D1861" s="329"/>
      <c r="E1861" s="330"/>
      <c r="F1861" s="330"/>
      <c r="G1861" s="331"/>
      <c r="H1861" s="340"/>
      <c r="I1861" s="341"/>
      <c r="J1861" s="341"/>
      <c r="K1861" s="60"/>
    </row>
    <row r="1862" spans="1:11" s="38" customFormat="1" x14ac:dyDescent="0.25">
      <c r="A1862" s="78"/>
      <c r="B1862" s="337"/>
      <c r="C1862" s="342"/>
      <c r="D1862" s="329"/>
      <c r="E1862" s="330"/>
      <c r="F1862" s="330"/>
      <c r="G1862" s="331"/>
      <c r="H1862" s="340"/>
      <c r="I1862" s="341"/>
      <c r="J1862" s="341"/>
      <c r="K1862" s="60"/>
    </row>
    <row r="1863" spans="1:11" s="38" customFormat="1" x14ac:dyDescent="0.25">
      <c r="A1863" s="78"/>
      <c r="B1863" s="337"/>
      <c r="C1863" s="342"/>
      <c r="D1863" s="329"/>
      <c r="E1863" s="330"/>
      <c r="F1863" s="330"/>
      <c r="G1863" s="331"/>
      <c r="H1863" s="340"/>
      <c r="I1863" s="341"/>
      <c r="J1863" s="341"/>
      <c r="K1863" s="60"/>
    </row>
    <row r="1864" spans="1:11" s="38" customFormat="1" x14ac:dyDescent="0.25">
      <c r="A1864" s="78"/>
      <c r="B1864" s="337"/>
      <c r="C1864" s="342"/>
      <c r="D1864" s="329"/>
      <c r="E1864" s="330"/>
      <c r="F1864" s="330"/>
      <c r="G1864" s="331"/>
      <c r="H1864" s="340"/>
      <c r="I1864" s="341"/>
      <c r="J1864" s="341"/>
      <c r="K1864" s="60"/>
    </row>
    <row r="1865" spans="1:11" s="38" customFormat="1" x14ac:dyDescent="0.25">
      <c r="A1865" s="78"/>
      <c r="B1865" s="337"/>
      <c r="C1865" s="342"/>
      <c r="D1865" s="329"/>
      <c r="E1865" s="330"/>
      <c r="F1865" s="330"/>
      <c r="G1865" s="331"/>
      <c r="H1865" s="340"/>
      <c r="I1865" s="341"/>
      <c r="J1865" s="341"/>
      <c r="K1865" s="60"/>
    </row>
    <row r="1866" spans="1:11" s="38" customFormat="1" x14ac:dyDescent="0.25">
      <c r="A1866" s="78"/>
      <c r="B1866" s="337"/>
      <c r="C1866" s="342"/>
      <c r="D1866" s="329"/>
      <c r="E1866" s="330"/>
      <c r="F1866" s="330"/>
      <c r="G1866" s="331"/>
      <c r="H1866" s="340"/>
      <c r="I1866" s="341"/>
      <c r="J1866" s="341"/>
      <c r="K1866" s="60"/>
    </row>
    <row r="1867" spans="1:11" s="38" customFormat="1" x14ac:dyDescent="0.25">
      <c r="A1867" s="78"/>
      <c r="B1867" s="337"/>
      <c r="C1867" s="342"/>
      <c r="D1867" s="329"/>
      <c r="E1867" s="330"/>
      <c r="F1867" s="330"/>
      <c r="G1867" s="331"/>
      <c r="H1867" s="340"/>
      <c r="I1867" s="341"/>
      <c r="J1867" s="341"/>
      <c r="K1867" s="60"/>
    </row>
    <row r="1868" spans="1:11" s="38" customFormat="1" x14ac:dyDescent="0.25">
      <c r="A1868" s="78"/>
      <c r="B1868" s="337"/>
      <c r="C1868" s="342"/>
      <c r="D1868" s="329"/>
      <c r="E1868" s="330"/>
      <c r="F1868" s="330"/>
      <c r="G1868" s="331"/>
      <c r="H1868" s="340"/>
      <c r="I1868" s="341"/>
      <c r="J1868" s="341"/>
      <c r="K1868" s="60"/>
    </row>
    <row r="1869" spans="1:11" s="38" customFormat="1" x14ac:dyDescent="0.25">
      <c r="A1869" s="78"/>
      <c r="B1869" s="337"/>
      <c r="C1869" s="342"/>
      <c r="D1869" s="329"/>
      <c r="E1869" s="330"/>
      <c r="F1869" s="330"/>
      <c r="G1869" s="331"/>
      <c r="H1869" s="340"/>
      <c r="I1869" s="341"/>
      <c r="J1869" s="341"/>
      <c r="K1869" s="60"/>
    </row>
    <row r="1870" spans="1:11" s="38" customFormat="1" x14ac:dyDescent="0.25">
      <c r="A1870" s="78"/>
      <c r="B1870" s="337"/>
      <c r="C1870" s="342"/>
      <c r="D1870" s="329"/>
      <c r="E1870" s="330"/>
      <c r="F1870" s="330"/>
      <c r="G1870" s="331"/>
      <c r="H1870" s="340"/>
      <c r="I1870" s="341"/>
      <c r="J1870" s="341"/>
      <c r="K1870" s="60"/>
    </row>
    <row r="1871" spans="1:11" s="38" customFormat="1" x14ac:dyDescent="0.25">
      <c r="A1871" s="78"/>
      <c r="B1871" s="337"/>
      <c r="C1871" s="342"/>
      <c r="D1871" s="329"/>
      <c r="E1871" s="330"/>
      <c r="F1871" s="330"/>
      <c r="G1871" s="331"/>
      <c r="H1871" s="340"/>
      <c r="I1871" s="341"/>
      <c r="J1871" s="341"/>
      <c r="K1871" s="60"/>
    </row>
    <row r="1872" spans="1:11" s="38" customFormat="1" x14ac:dyDescent="0.25">
      <c r="A1872" s="78"/>
      <c r="B1872" s="337"/>
      <c r="C1872" s="342"/>
      <c r="D1872" s="329"/>
      <c r="E1872" s="330"/>
      <c r="F1872" s="330"/>
      <c r="G1872" s="331"/>
      <c r="H1872" s="340"/>
      <c r="I1872" s="341"/>
      <c r="J1872" s="341"/>
      <c r="K1872" s="60"/>
    </row>
    <row r="1873" spans="1:11" s="38" customFormat="1" x14ac:dyDescent="0.25">
      <c r="A1873" s="78"/>
      <c r="B1873" s="337"/>
      <c r="C1873" s="342"/>
      <c r="D1873" s="329"/>
      <c r="E1873" s="330"/>
      <c r="F1873" s="330"/>
      <c r="G1873" s="331"/>
      <c r="H1873" s="340"/>
      <c r="I1873" s="341"/>
      <c r="J1873" s="341"/>
      <c r="K1873" s="60"/>
    </row>
    <row r="1874" spans="1:11" s="38" customFormat="1" x14ac:dyDescent="0.25">
      <c r="A1874" s="78"/>
      <c r="B1874" s="337"/>
      <c r="C1874" s="342"/>
      <c r="D1874" s="329"/>
      <c r="E1874" s="330"/>
      <c r="F1874" s="330"/>
      <c r="G1874" s="331"/>
      <c r="H1874" s="340"/>
      <c r="I1874" s="341"/>
      <c r="J1874" s="341"/>
      <c r="K1874" s="60"/>
    </row>
    <row r="1875" spans="1:11" s="38" customFormat="1" x14ac:dyDescent="0.25">
      <c r="A1875" s="78"/>
      <c r="B1875" s="337"/>
      <c r="C1875" s="342"/>
      <c r="D1875" s="329"/>
      <c r="E1875" s="330"/>
      <c r="F1875" s="330"/>
      <c r="G1875" s="331"/>
      <c r="H1875" s="340"/>
      <c r="I1875" s="341"/>
      <c r="J1875" s="341"/>
      <c r="K1875" s="60"/>
    </row>
    <row r="1876" spans="1:11" s="38" customFormat="1" x14ac:dyDescent="0.25">
      <c r="A1876" s="78"/>
      <c r="B1876" s="337"/>
      <c r="C1876" s="342"/>
      <c r="D1876" s="329"/>
      <c r="E1876" s="330"/>
      <c r="F1876" s="330"/>
      <c r="G1876" s="331"/>
      <c r="H1876" s="340"/>
      <c r="I1876" s="341"/>
      <c r="J1876" s="341"/>
      <c r="K1876" s="60"/>
    </row>
    <row r="1877" spans="1:11" s="38" customFormat="1" x14ac:dyDescent="0.25">
      <c r="A1877" s="78"/>
      <c r="B1877" s="337"/>
      <c r="C1877" s="342"/>
      <c r="D1877" s="329"/>
      <c r="E1877" s="330"/>
      <c r="F1877" s="330"/>
      <c r="G1877" s="331"/>
      <c r="H1877" s="340"/>
      <c r="I1877" s="341"/>
      <c r="J1877" s="341"/>
      <c r="K1877" s="60"/>
    </row>
    <row r="1878" spans="1:11" s="38" customFormat="1" x14ac:dyDescent="0.25">
      <c r="A1878" s="78"/>
      <c r="B1878" s="337"/>
      <c r="C1878" s="342"/>
      <c r="D1878" s="329"/>
      <c r="E1878" s="330"/>
      <c r="F1878" s="330"/>
      <c r="G1878" s="331"/>
      <c r="H1878" s="340"/>
      <c r="I1878" s="341"/>
      <c r="J1878" s="341"/>
      <c r="K1878" s="60"/>
    </row>
    <row r="1879" spans="1:11" s="38" customFormat="1" x14ac:dyDescent="0.25">
      <c r="A1879" s="78"/>
      <c r="B1879" s="337"/>
      <c r="C1879" s="342"/>
      <c r="D1879" s="329"/>
      <c r="E1879" s="330"/>
      <c r="F1879" s="330"/>
      <c r="G1879" s="331"/>
      <c r="H1879" s="340"/>
      <c r="I1879" s="341"/>
      <c r="J1879" s="341"/>
      <c r="K1879" s="60"/>
    </row>
    <row r="1880" spans="1:11" s="38" customFormat="1" x14ac:dyDescent="0.25">
      <c r="A1880" s="78"/>
      <c r="B1880" s="337"/>
      <c r="C1880" s="342"/>
      <c r="D1880" s="329"/>
      <c r="E1880" s="330"/>
      <c r="F1880" s="330"/>
      <c r="G1880" s="331"/>
      <c r="H1880" s="340"/>
      <c r="I1880" s="341"/>
      <c r="J1880" s="341"/>
      <c r="K1880" s="60"/>
    </row>
    <row r="1881" spans="1:11" s="38" customFormat="1" x14ac:dyDescent="0.25">
      <c r="A1881" s="78"/>
      <c r="B1881" s="337"/>
      <c r="C1881" s="342"/>
      <c r="D1881" s="329"/>
      <c r="E1881" s="330"/>
      <c r="F1881" s="330"/>
      <c r="G1881" s="331"/>
      <c r="H1881" s="340"/>
      <c r="I1881" s="268"/>
      <c r="J1881" s="341"/>
      <c r="K1881" s="60"/>
    </row>
    <row r="1882" spans="1:11" s="38" customFormat="1" x14ac:dyDescent="0.25">
      <c r="A1882" s="78"/>
      <c r="B1882" s="337"/>
      <c r="C1882" s="342"/>
      <c r="D1882" s="329"/>
      <c r="E1882" s="330"/>
      <c r="F1882" s="330"/>
      <c r="G1882" s="331"/>
      <c r="H1882" s="340"/>
      <c r="I1882" s="268"/>
      <c r="J1882" s="341"/>
      <c r="K1882" s="60"/>
    </row>
    <row r="1883" spans="1:11" s="38" customFormat="1" x14ac:dyDescent="0.25">
      <c r="A1883" s="78"/>
      <c r="B1883" s="337"/>
      <c r="C1883" s="342"/>
      <c r="D1883" s="329"/>
      <c r="E1883" s="330"/>
      <c r="F1883" s="330"/>
      <c r="G1883" s="331"/>
      <c r="H1883" s="340"/>
      <c r="I1883" s="268"/>
      <c r="J1883" s="341"/>
      <c r="K1883" s="60"/>
    </row>
    <row r="1884" spans="1:11" s="38" customFormat="1" x14ac:dyDescent="0.25">
      <c r="A1884" s="78"/>
      <c r="B1884" s="337"/>
      <c r="C1884" s="342"/>
      <c r="D1884" s="329"/>
      <c r="E1884" s="330"/>
      <c r="F1884" s="330"/>
      <c r="G1884" s="331"/>
      <c r="H1884" s="340"/>
      <c r="I1884" s="268"/>
      <c r="J1884" s="341"/>
      <c r="K1884" s="60"/>
    </row>
    <row r="1885" spans="1:11" s="38" customFormat="1" x14ac:dyDescent="0.25">
      <c r="A1885" s="78"/>
      <c r="B1885" s="337"/>
      <c r="C1885" s="342"/>
      <c r="D1885" s="329"/>
      <c r="E1885" s="330"/>
      <c r="F1885" s="330"/>
      <c r="G1885" s="331"/>
      <c r="H1885" s="340"/>
      <c r="I1885" s="268"/>
      <c r="J1885" s="341"/>
      <c r="K1885" s="60"/>
    </row>
    <row r="1886" spans="1:11" s="38" customFormat="1" x14ac:dyDescent="0.25">
      <c r="A1886" s="78"/>
      <c r="B1886" s="337"/>
      <c r="C1886" s="342"/>
      <c r="D1886" s="329"/>
      <c r="E1886" s="330"/>
      <c r="F1886" s="330"/>
      <c r="G1886" s="331"/>
      <c r="H1886" s="340"/>
      <c r="I1886" s="268"/>
      <c r="J1886" s="341"/>
      <c r="K1886" s="60"/>
    </row>
    <row r="1887" spans="1:11" s="38" customFormat="1" x14ac:dyDescent="0.25">
      <c r="A1887" s="78"/>
      <c r="B1887" s="337"/>
      <c r="C1887" s="342"/>
      <c r="D1887" s="329"/>
      <c r="E1887" s="330"/>
      <c r="F1887" s="330"/>
      <c r="G1887" s="331"/>
      <c r="H1887" s="340"/>
      <c r="I1887" s="268"/>
      <c r="J1887" s="341"/>
      <c r="K1887" s="60"/>
    </row>
    <row r="1888" spans="1:11" s="38" customFormat="1" x14ac:dyDescent="0.25">
      <c r="A1888" s="78"/>
      <c r="B1888" s="337"/>
      <c r="C1888" s="342"/>
      <c r="D1888" s="329"/>
      <c r="E1888" s="330"/>
      <c r="F1888" s="330"/>
      <c r="G1888" s="331"/>
      <c r="H1888" s="340"/>
      <c r="I1888" s="268"/>
      <c r="J1888" s="341"/>
      <c r="K1888" s="60"/>
    </row>
    <row r="1889" spans="1:11" s="38" customFormat="1" x14ac:dyDescent="0.25">
      <c r="A1889" s="78"/>
      <c r="B1889" s="337"/>
      <c r="C1889" s="342"/>
      <c r="D1889" s="329"/>
      <c r="E1889" s="330"/>
      <c r="F1889" s="330"/>
      <c r="G1889" s="331"/>
      <c r="H1889" s="340"/>
      <c r="I1889" s="268"/>
      <c r="J1889" s="341"/>
      <c r="K1889" s="60"/>
    </row>
    <row r="1890" spans="1:11" s="38" customFormat="1" x14ac:dyDescent="0.25">
      <c r="A1890" s="78"/>
      <c r="B1890" s="337"/>
      <c r="C1890" s="342"/>
      <c r="D1890" s="329"/>
      <c r="E1890" s="330"/>
      <c r="F1890" s="330"/>
      <c r="G1890" s="331"/>
      <c r="H1890" s="340"/>
      <c r="I1890" s="268"/>
      <c r="J1890" s="341"/>
      <c r="K1890" s="60"/>
    </row>
    <row r="1891" spans="1:11" s="38" customFormat="1" x14ac:dyDescent="0.25">
      <c r="A1891" s="78"/>
      <c r="B1891" s="337"/>
      <c r="C1891" s="342"/>
      <c r="D1891" s="329"/>
      <c r="E1891" s="330"/>
      <c r="F1891" s="330"/>
      <c r="G1891" s="331"/>
      <c r="H1891" s="340"/>
      <c r="I1891" s="268"/>
      <c r="J1891" s="341"/>
      <c r="K1891" s="60"/>
    </row>
    <row r="1892" spans="1:11" s="38" customFormat="1" x14ac:dyDescent="0.25">
      <c r="A1892" s="78"/>
      <c r="B1892" s="337"/>
      <c r="C1892" s="342"/>
      <c r="D1892" s="329"/>
      <c r="E1892" s="330"/>
      <c r="F1892" s="330"/>
      <c r="G1892" s="331"/>
      <c r="H1892" s="340"/>
      <c r="I1892" s="268"/>
      <c r="J1892" s="341"/>
      <c r="K1892" s="60"/>
    </row>
    <row r="1893" spans="1:11" s="38" customFormat="1" x14ac:dyDescent="0.25">
      <c r="A1893" s="78"/>
      <c r="B1893" s="337"/>
      <c r="C1893" s="342"/>
      <c r="D1893" s="329"/>
      <c r="E1893" s="330"/>
      <c r="F1893" s="330"/>
      <c r="G1893" s="331"/>
      <c r="H1893" s="340"/>
      <c r="I1893" s="268"/>
      <c r="J1893" s="341"/>
      <c r="K1893" s="60"/>
    </row>
    <row r="1894" spans="1:11" s="38" customFormat="1" x14ac:dyDescent="0.25">
      <c r="A1894" s="78"/>
      <c r="B1894" s="337"/>
      <c r="C1894" s="342"/>
      <c r="D1894" s="329"/>
      <c r="E1894" s="330"/>
      <c r="F1894" s="330"/>
      <c r="G1894" s="331"/>
      <c r="H1894" s="340"/>
      <c r="I1894" s="268"/>
      <c r="J1894" s="341"/>
      <c r="K1894" s="60"/>
    </row>
    <row r="1895" spans="1:11" s="38" customFormat="1" x14ac:dyDescent="0.25">
      <c r="A1895" s="78"/>
      <c r="B1895" s="337"/>
      <c r="C1895" s="342"/>
      <c r="D1895" s="329"/>
      <c r="E1895" s="330"/>
      <c r="F1895" s="330"/>
      <c r="G1895" s="331"/>
      <c r="H1895" s="340"/>
      <c r="I1895" s="268"/>
      <c r="J1895" s="341"/>
      <c r="K1895" s="60"/>
    </row>
    <row r="1896" spans="1:11" s="38" customFormat="1" x14ac:dyDescent="0.25">
      <c r="A1896" s="78"/>
      <c r="B1896" s="337"/>
      <c r="C1896" s="342"/>
      <c r="D1896" s="329"/>
      <c r="E1896" s="330"/>
      <c r="F1896" s="330"/>
      <c r="G1896" s="331"/>
      <c r="H1896" s="340"/>
      <c r="I1896" s="268"/>
      <c r="J1896" s="341"/>
      <c r="K1896" s="60"/>
    </row>
    <row r="1897" spans="1:11" s="38" customFormat="1" x14ac:dyDescent="0.25">
      <c r="A1897" s="78"/>
      <c r="B1897" s="337"/>
      <c r="C1897" s="342"/>
      <c r="D1897" s="329"/>
      <c r="E1897" s="330"/>
      <c r="F1897" s="330"/>
      <c r="G1897" s="331"/>
      <c r="H1897" s="340"/>
      <c r="I1897" s="341"/>
      <c r="J1897" s="341"/>
      <c r="K1897" s="60"/>
    </row>
    <row r="1898" spans="1:11" s="38" customFormat="1" x14ac:dyDescent="0.25">
      <c r="A1898" s="78"/>
      <c r="B1898" s="337"/>
      <c r="C1898" s="342"/>
      <c r="D1898" s="329"/>
      <c r="E1898" s="330"/>
      <c r="F1898" s="330"/>
      <c r="G1898" s="331"/>
      <c r="H1898" s="340"/>
      <c r="I1898" s="268"/>
      <c r="J1898" s="341"/>
      <c r="K1898" s="60"/>
    </row>
    <row r="1899" spans="1:11" s="38" customFormat="1" x14ac:dyDescent="0.25">
      <c r="A1899" s="78"/>
      <c r="B1899" s="337"/>
      <c r="C1899" s="342"/>
      <c r="D1899" s="329"/>
      <c r="E1899" s="330"/>
      <c r="F1899" s="330"/>
      <c r="G1899" s="331"/>
      <c r="H1899" s="340"/>
      <c r="I1899" s="268"/>
      <c r="J1899" s="341"/>
      <c r="K1899" s="60"/>
    </row>
    <row r="1900" spans="1:11" s="38" customFormat="1" x14ac:dyDescent="0.25">
      <c r="A1900" s="78"/>
      <c r="B1900" s="337"/>
      <c r="C1900" s="342"/>
      <c r="D1900" s="329"/>
      <c r="E1900" s="330"/>
      <c r="F1900" s="330"/>
      <c r="G1900" s="331"/>
      <c r="H1900" s="340"/>
      <c r="I1900" s="268"/>
      <c r="J1900" s="341"/>
      <c r="K1900" s="60"/>
    </row>
    <row r="1901" spans="1:11" s="38" customFormat="1" x14ac:dyDescent="0.25">
      <c r="A1901" s="78"/>
      <c r="B1901" s="337"/>
      <c r="C1901" s="342"/>
      <c r="D1901" s="329"/>
      <c r="E1901" s="330"/>
      <c r="F1901" s="330"/>
      <c r="G1901" s="331"/>
      <c r="H1901" s="340"/>
      <c r="I1901" s="268"/>
      <c r="J1901" s="341"/>
      <c r="K1901" s="60"/>
    </row>
    <row r="1902" spans="1:11" s="38" customFormat="1" x14ac:dyDescent="0.25">
      <c r="A1902" s="78"/>
      <c r="B1902" s="337"/>
      <c r="C1902" s="342"/>
      <c r="D1902" s="329"/>
      <c r="E1902" s="330"/>
      <c r="F1902" s="330"/>
      <c r="G1902" s="331"/>
      <c r="H1902" s="340"/>
      <c r="I1902" s="268"/>
      <c r="J1902" s="341"/>
      <c r="K1902" s="60"/>
    </row>
    <row r="1903" spans="1:11" s="38" customFormat="1" x14ac:dyDescent="0.25">
      <c r="A1903" s="78"/>
      <c r="B1903" s="337"/>
      <c r="C1903" s="342"/>
      <c r="D1903" s="329"/>
      <c r="E1903" s="330"/>
      <c r="F1903" s="330"/>
      <c r="G1903" s="331"/>
      <c r="H1903" s="340"/>
      <c r="I1903" s="268"/>
      <c r="J1903" s="341"/>
      <c r="K1903" s="60"/>
    </row>
    <row r="1904" spans="1:11" s="38" customFormat="1" x14ac:dyDescent="0.25">
      <c r="A1904" s="78"/>
      <c r="B1904" s="337"/>
      <c r="C1904" s="342"/>
      <c r="D1904" s="329"/>
      <c r="E1904" s="330"/>
      <c r="F1904" s="330"/>
      <c r="G1904" s="331"/>
      <c r="H1904" s="340"/>
      <c r="I1904" s="268"/>
      <c r="J1904" s="341"/>
      <c r="K1904" s="60"/>
    </row>
    <row r="1905" spans="1:11" s="38" customFormat="1" x14ac:dyDescent="0.25">
      <c r="A1905" s="78"/>
      <c r="B1905" s="337"/>
      <c r="C1905" s="342"/>
      <c r="D1905" s="329"/>
      <c r="E1905" s="330"/>
      <c r="F1905" s="330"/>
      <c r="G1905" s="331"/>
      <c r="H1905" s="340"/>
      <c r="I1905" s="268"/>
      <c r="J1905" s="341"/>
      <c r="K1905" s="60"/>
    </row>
    <row r="1906" spans="1:11" s="38" customFormat="1" x14ac:dyDescent="0.25">
      <c r="A1906" s="78"/>
      <c r="B1906" s="337"/>
      <c r="C1906" s="342"/>
      <c r="D1906" s="329"/>
      <c r="E1906" s="330"/>
      <c r="F1906" s="330"/>
      <c r="G1906" s="331"/>
      <c r="H1906" s="340"/>
      <c r="I1906" s="268"/>
      <c r="J1906" s="341"/>
      <c r="K1906" s="60"/>
    </row>
    <row r="1907" spans="1:11" s="38" customFormat="1" x14ac:dyDescent="0.25">
      <c r="A1907" s="78"/>
      <c r="B1907" s="337"/>
      <c r="C1907" s="342"/>
      <c r="D1907" s="329"/>
      <c r="E1907" s="330"/>
      <c r="F1907" s="330"/>
      <c r="G1907" s="331"/>
      <c r="H1907" s="340"/>
      <c r="I1907" s="268"/>
      <c r="J1907" s="341"/>
      <c r="K1907" s="60"/>
    </row>
    <row r="1908" spans="1:11" s="38" customFormat="1" x14ac:dyDescent="0.25">
      <c r="A1908" s="78"/>
      <c r="B1908" s="337"/>
      <c r="C1908" s="342"/>
      <c r="D1908" s="329"/>
      <c r="E1908" s="330"/>
      <c r="F1908" s="330"/>
      <c r="G1908" s="331"/>
      <c r="H1908" s="340"/>
      <c r="I1908" s="268"/>
      <c r="J1908" s="341"/>
      <c r="K1908" s="60"/>
    </row>
    <row r="1909" spans="1:11" s="38" customFormat="1" x14ac:dyDescent="0.25">
      <c r="A1909" s="78"/>
      <c r="B1909" s="337"/>
      <c r="C1909" s="342"/>
      <c r="D1909" s="329"/>
      <c r="E1909" s="330"/>
      <c r="F1909" s="330"/>
      <c r="G1909" s="331"/>
      <c r="H1909" s="340"/>
      <c r="I1909" s="268"/>
      <c r="J1909" s="341"/>
      <c r="K1909" s="60"/>
    </row>
    <row r="1910" spans="1:11" s="38" customFormat="1" x14ac:dyDescent="0.25">
      <c r="A1910" s="78"/>
      <c r="B1910" s="337"/>
      <c r="C1910" s="342"/>
      <c r="D1910" s="329"/>
      <c r="E1910" s="330"/>
      <c r="F1910" s="330"/>
      <c r="G1910" s="331"/>
      <c r="H1910" s="340"/>
      <c r="I1910" s="268"/>
      <c r="J1910" s="341"/>
      <c r="K1910" s="60"/>
    </row>
    <row r="1911" spans="1:11" s="38" customFormat="1" x14ac:dyDescent="0.25">
      <c r="A1911" s="78"/>
      <c r="B1911" s="337"/>
      <c r="C1911" s="342"/>
      <c r="D1911" s="329"/>
      <c r="E1911" s="330"/>
      <c r="F1911" s="330"/>
      <c r="G1911" s="331"/>
      <c r="H1911" s="340"/>
      <c r="I1911" s="268"/>
      <c r="J1911" s="341"/>
      <c r="K1911" s="60"/>
    </row>
    <row r="1912" spans="1:11" s="38" customFormat="1" x14ac:dyDescent="0.25">
      <c r="A1912" s="78"/>
      <c r="B1912" s="337"/>
      <c r="C1912" s="342"/>
      <c r="D1912" s="329"/>
      <c r="E1912" s="330"/>
      <c r="F1912" s="330"/>
      <c r="G1912" s="331"/>
      <c r="H1912" s="340"/>
      <c r="I1912" s="268"/>
      <c r="J1912" s="341"/>
      <c r="K1912" s="60"/>
    </row>
    <row r="1913" spans="1:11" s="38" customFormat="1" x14ac:dyDescent="0.25">
      <c r="A1913" s="78"/>
      <c r="B1913" s="337"/>
      <c r="C1913" s="342"/>
      <c r="D1913" s="329"/>
      <c r="E1913" s="330"/>
      <c r="F1913" s="330"/>
      <c r="G1913" s="331"/>
      <c r="H1913" s="340"/>
      <c r="I1913" s="268"/>
      <c r="J1913" s="341"/>
      <c r="K1913" s="60"/>
    </row>
    <row r="1914" spans="1:11" s="38" customFormat="1" x14ac:dyDescent="0.25">
      <c r="A1914" s="78"/>
      <c r="B1914" s="337"/>
      <c r="C1914" s="342"/>
      <c r="D1914" s="329"/>
      <c r="E1914" s="330"/>
      <c r="F1914" s="330"/>
      <c r="G1914" s="331"/>
      <c r="H1914" s="340"/>
      <c r="I1914" s="268"/>
      <c r="J1914" s="341"/>
      <c r="K1914" s="60"/>
    </row>
    <row r="1915" spans="1:11" s="38" customFormat="1" x14ac:dyDescent="0.25">
      <c r="A1915" s="78"/>
      <c r="B1915" s="337"/>
      <c r="C1915" s="342"/>
      <c r="D1915" s="329"/>
      <c r="E1915" s="330"/>
      <c r="F1915" s="330"/>
      <c r="G1915" s="331"/>
      <c r="H1915" s="340"/>
      <c r="I1915" s="268"/>
      <c r="J1915" s="341"/>
      <c r="K1915" s="60"/>
    </row>
    <row r="1916" spans="1:11" s="38" customFormat="1" x14ac:dyDescent="0.25">
      <c r="A1916" s="78"/>
      <c r="B1916" s="337"/>
      <c r="C1916" s="342"/>
      <c r="D1916" s="329"/>
      <c r="E1916" s="330"/>
      <c r="F1916" s="330"/>
      <c r="G1916" s="331"/>
      <c r="H1916" s="340"/>
      <c r="I1916" s="341"/>
      <c r="J1916" s="341"/>
      <c r="K1916" s="60"/>
    </row>
    <row r="1917" spans="1:11" s="38" customFormat="1" x14ac:dyDescent="0.25">
      <c r="A1917" s="78"/>
      <c r="B1917" s="337"/>
      <c r="C1917" s="342"/>
      <c r="D1917" s="329"/>
      <c r="E1917" s="330"/>
      <c r="F1917" s="330"/>
      <c r="G1917" s="331"/>
      <c r="H1917" s="340"/>
      <c r="I1917" s="268"/>
      <c r="J1917" s="341"/>
      <c r="K1917" s="60"/>
    </row>
    <row r="1918" spans="1:11" s="38" customFormat="1" x14ac:dyDescent="0.25">
      <c r="A1918" s="78"/>
      <c r="B1918" s="337"/>
      <c r="C1918" s="342"/>
      <c r="D1918" s="329"/>
      <c r="E1918" s="330"/>
      <c r="F1918" s="330"/>
      <c r="G1918" s="331"/>
      <c r="H1918" s="340"/>
      <c r="I1918" s="268"/>
      <c r="J1918" s="341"/>
      <c r="K1918" s="60"/>
    </row>
    <row r="1919" spans="1:11" s="38" customFormat="1" x14ac:dyDescent="0.25">
      <c r="A1919" s="78"/>
      <c r="B1919" s="337"/>
      <c r="C1919" s="342"/>
      <c r="D1919" s="329"/>
      <c r="E1919" s="330"/>
      <c r="F1919" s="330"/>
      <c r="G1919" s="331"/>
      <c r="H1919" s="340"/>
      <c r="I1919" s="268"/>
      <c r="J1919" s="341"/>
      <c r="K1919" s="60"/>
    </row>
    <row r="1920" spans="1:11" s="38" customFormat="1" x14ac:dyDescent="0.25">
      <c r="A1920" s="78"/>
      <c r="B1920" s="337"/>
      <c r="C1920" s="342"/>
      <c r="D1920" s="329"/>
      <c r="E1920" s="330"/>
      <c r="F1920" s="330"/>
      <c r="G1920" s="331"/>
      <c r="H1920" s="340"/>
      <c r="I1920" s="268"/>
      <c r="J1920" s="341"/>
      <c r="K1920" s="60"/>
    </row>
    <row r="1921" spans="1:11" s="38" customFormat="1" x14ac:dyDescent="0.25">
      <c r="A1921" s="78"/>
      <c r="B1921" s="337"/>
      <c r="C1921" s="342"/>
      <c r="D1921" s="329"/>
      <c r="E1921" s="330"/>
      <c r="F1921" s="330"/>
      <c r="G1921" s="331"/>
      <c r="H1921" s="340"/>
      <c r="I1921" s="268"/>
      <c r="J1921" s="341"/>
      <c r="K1921" s="60"/>
    </row>
    <row r="1922" spans="1:11" s="38" customFormat="1" x14ac:dyDescent="0.25">
      <c r="A1922" s="78"/>
      <c r="B1922" s="337"/>
      <c r="C1922" s="342"/>
      <c r="D1922" s="329"/>
      <c r="E1922" s="330"/>
      <c r="F1922" s="330"/>
      <c r="G1922" s="331"/>
      <c r="H1922" s="340"/>
      <c r="I1922" s="268"/>
      <c r="J1922" s="341"/>
      <c r="K1922" s="60"/>
    </row>
    <row r="1923" spans="1:11" s="38" customFormat="1" x14ac:dyDescent="0.25">
      <c r="A1923" s="78"/>
      <c r="B1923" s="337"/>
      <c r="C1923" s="342"/>
      <c r="D1923" s="329"/>
      <c r="E1923" s="330"/>
      <c r="F1923" s="330"/>
      <c r="G1923" s="331"/>
      <c r="H1923" s="340"/>
      <c r="I1923" s="268"/>
      <c r="J1923" s="341"/>
      <c r="K1923" s="60"/>
    </row>
    <row r="1924" spans="1:11" s="38" customFormat="1" x14ac:dyDescent="0.25">
      <c r="A1924" s="78"/>
      <c r="B1924" s="337"/>
      <c r="C1924" s="342"/>
      <c r="D1924" s="329"/>
      <c r="E1924" s="330"/>
      <c r="F1924" s="330"/>
      <c r="G1924" s="331"/>
      <c r="H1924" s="340"/>
      <c r="I1924" s="268"/>
      <c r="J1924" s="341"/>
      <c r="K1924" s="60"/>
    </row>
    <row r="1925" spans="1:11" s="38" customFormat="1" x14ac:dyDescent="0.25">
      <c r="A1925" s="78"/>
      <c r="B1925" s="337"/>
      <c r="C1925" s="342"/>
      <c r="D1925" s="329"/>
      <c r="E1925" s="330"/>
      <c r="F1925" s="330"/>
      <c r="G1925" s="331"/>
      <c r="H1925" s="340"/>
      <c r="I1925" s="268"/>
      <c r="J1925" s="341"/>
      <c r="K1925" s="60"/>
    </row>
    <row r="1926" spans="1:11" s="38" customFormat="1" x14ac:dyDescent="0.25">
      <c r="A1926" s="78"/>
      <c r="B1926" s="337"/>
      <c r="C1926" s="342"/>
      <c r="D1926" s="329"/>
      <c r="E1926" s="330"/>
      <c r="F1926" s="330"/>
      <c r="G1926" s="331"/>
      <c r="H1926" s="340"/>
      <c r="I1926" s="268"/>
      <c r="J1926" s="341"/>
      <c r="K1926" s="60"/>
    </row>
    <row r="1927" spans="1:11" s="38" customFormat="1" x14ac:dyDescent="0.25">
      <c r="A1927" s="78"/>
      <c r="B1927" s="337"/>
      <c r="C1927" s="342"/>
      <c r="D1927" s="329"/>
      <c r="E1927" s="330"/>
      <c r="F1927" s="330"/>
      <c r="G1927" s="331"/>
      <c r="H1927" s="340"/>
      <c r="I1927" s="268"/>
      <c r="J1927" s="341"/>
      <c r="K1927" s="60"/>
    </row>
    <row r="1928" spans="1:11" s="38" customFormat="1" x14ac:dyDescent="0.25">
      <c r="A1928" s="78"/>
      <c r="B1928" s="337"/>
      <c r="C1928" s="342"/>
      <c r="D1928" s="329"/>
      <c r="E1928" s="330"/>
      <c r="F1928" s="330"/>
      <c r="G1928" s="331"/>
      <c r="H1928" s="340"/>
      <c r="I1928" s="268"/>
      <c r="J1928" s="341"/>
      <c r="K1928" s="60"/>
    </row>
    <row r="1929" spans="1:11" s="38" customFormat="1" x14ac:dyDescent="0.25">
      <c r="A1929" s="78"/>
      <c r="B1929" s="337"/>
      <c r="C1929" s="342"/>
      <c r="D1929" s="329"/>
      <c r="E1929" s="330"/>
      <c r="F1929" s="330"/>
      <c r="G1929" s="331"/>
      <c r="H1929" s="340"/>
      <c r="I1929" s="268"/>
      <c r="J1929" s="341"/>
      <c r="K1929" s="60"/>
    </row>
    <row r="1930" spans="1:11" s="38" customFormat="1" x14ac:dyDescent="0.25">
      <c r="A1930" s="78"/>
      <c r="B1930" s="337"/>
      <c r="C1930" s="342"/>
      <c r="D1930" s="329"/>
      <c r="E1930" s="330"/>
      <c r="F1930" s="330"/>
      <c r="G1930" s="331"/>
      <c r="H1930" s="340"/>
      <c r="I1930" s="268"/>
      <c r="J1930" s="341"/>
      <c r="K1930" s="60"/>
    </row>
    <row r="1931" spans="1:11" s="38" customFormat="1" x14ac:dyDescent="0.25">
      <c r="A1931" s="78"/>
      <c r="B1931" s="337"/>
      <c r="C1931" s="342"/>
      <c r="D1931" s="329"/>
      <c r="E1931" s="330"/>
      <c r="F1931" s="330"/>
      <c r="G1931" s="331"/>
      <c r="H1931" s="340"/>
      <c r="I1931" s="268"/>
      <c r="J1931" s="341"/>
      <c r="K1931" s="60"/>
    </row>
    <row r="1932" spans="1:11" s="38" customFormat="1" x14ac:dyDescent="0.25">
      <c r="A1932" s="78"/>
      <c r="B1932" s="337"/>
      <c r="C1932" s="342"/>
      <c r="D1932" s="329"/>
      <c r="E1932" s="330"/>
      <c r="F1932" s="330"/>
      <c r="G1932" s="331"/>
      <c r="H1932" s="340"/>
      <c r="I1932" s="268"/>
      <c r="J1932" s="341"/>
      <c r="K1932" s="60"/>
    </row>
    <row r="1933" spans="1:11" s="38" customFormat="1" x14ac:dyDescent="0.25">
      <c r="A1933" s="78"/>
      <c r="B1933" s="337"/>
      <c r="C1933" s="342"/>
      <c r="D1933" s="329"/>
      <c r="E1933" s="330"/>
      <c r="F1933" s="330"/>
      <c r="G1933" s="331"/>
      <c r="H1933" s="340"/>
      <c r="I1933" s="268"/>
      <c r="J1933" s="341"/>
      <c r="K1933" s="60"/>
    </row>
    <row r="1934" spans="1:11" s="38" customFormat="1" x14ac:dyDescent="0.25">
      <c r="A1934" s="78"/>
      <c r="B1934" s="337"/>
      <c r="C1934" s="342"/>
      <c r="D1934" s="329"/>
      <c r="E1934" s="330"/>
      <c r="F1934" s="330"/>
      <c r="G1934" s="331"/>
      <c r="H1934" s="340"/>
      <c r="I1934" s="268"/>
      <c r="J1934" s="341"/>
      <c r="K1934" s="60"/>
    </row>
    <row r="1935" spans="1:11" s="38" customFormat="1" x14ac:dyDescent="0.25">
      <c r="A1935" s="78"/>
      <c r="B1935" s="337"/>
      <c r="C1935" s="342"/>
      <c r="D1935" s="329"/>
      <c r="E1935" s="330"/>
      <c r="F1935" s="330"/>
      <c r="G1935" s="331"/>
      <c r="H1935" s="340"/>
      <c r="I1935" s="268"/>
      <c r="J1935" s="341"/>
      <c r="K1935" s="60"/>
    </row>
    <row r="1936" spans="1:11" s="38" customFormat="1" x14ac:dyDescent="0.25">
      <c r="A1936" s="78"/>
      <c r="B1936" s="337"/>
      <c r="C1936" s="342"/>
      <c r="D1936" s="329"/>
      <c r="E1936" s="330"/>
      <c r="F1936" s="330"/>
      <c r="G1936" s="331"/>
      <c r="H1936" s="340"/>
      <c r="I1936" s="268"/>
      <c r="J1936" s="341"/>
      <c r="K1936" s="60"/>
    </row>
    <row r="1937" spans="1:11" s="38" customFormat="1" x14ac:dyDescent="0.25">
      <c r="A1937" s="78"/>
      <c r="B1937" s="337"/>
      <c r="C1937" s="342"/>
      <c r="D1937" s="329"/>
      <c r="E1937" s="330"/>
      <c r="F1937" s="330"/>
      <c r="G1937" s="331"/>
      <c r="H1937" s="340"/>
      <c r="I1937" s="341"/>
      <c r="J1937" s="341"/>
      <c r="K1937" s="60"/>
    </row>
    <row r="1938" spans="1:11" s="38" customFormat="1" x14ac:dyDescent="0.25">
      <c r="A1938" s="78"/>
      <c r="B1938" s="337"/>
      <c r="C1938" s="342"/>
      <c r="D1938" s="329"/>
      <c r="E1938" s="330"/>
      <c r="F1938" s="330"/>
      <c r="G1938" s="331"/>
      <c r="H1938" s="340"/>
      <c r="I1938" s="268"/>
      <c r="J1938" s="341"/>
      <c r="K1938" s="60"/>
    </row>
    <row r="1939" spans="1:11" s="38" customFormat="1" x14ac:dyDescent="0.25">
      <c r="A1939" s="78"/>
      <c r="B1939" s="337"/>
      <c r="C1939" s="342"/>
      <c r="D1939" s="329"/>
      <c r="E1939" s="330"/>
      <c r="F1939" s="330"/>
      <c r="G1939" s="331"/>
      <c r="H1939" s="340"/>
      <c r="I1939" s="268"/>
      <c r="J1939" s="341"/>
      <c r="K1939" s="60"/>
    </row>
    <row r="1940" spans="1:11" s="38" customFormat="1" x14ac:dyDescent="0.25">
      <c r="A1940" s="78"/>
      <c r="B1940" s="337"/>
      <c r="C1940" s="342"/>
      <c r="D1940" s="329"/>
      <c r="E1940" s="330"/>
      <c r="F1940" s="330"/>
      <c r="G1940" s="331"/>
      <c r="H1940" s="340"/>
      <c r="I1940" s="268"/>
      <c r="J1940" s="341"/>
      <c r="K1940" s="60"/>
    </row>
    <row r="1941" spans="1:11" s="38" customFormat="1" x14ac:dyDescent="0.25">
      <c r="A1941" s="78"/>
      <c r="B1941" s="337"/>
      <c r="C1941" s="342"/>
      <c r="D1941" s="329"/>
      <c r="E1941" s="330"/>
      <c r="F1941" s="330"/>
      <c r="G1941" s="331"/>
      <c r="H1941" s="340"/>
      <c r="I1941" s="268"/>
      <c r="J1941" s="341"/>
      <c r="K1941" s="60"/>
    </row>
    <row r="1942" spans="1:11" s="38" customFormat="1" x14ac:dyDescent="0.25">
      <c r="A1942" s="78"/>
      <c r="B1942" s="337"/>
      <c r="C1942" s="342"/>
      <c r="D1942" s="329"/>
      <c r="E1942" s="330"/>
      <c r="F1942" s="330"/>
      <c r="G1942" s="331"/>
      <c r="H1942" s="340"/>
      <c r="I1942" s="268"/>
      <c r="J1942" s="341"/>
      <c r="K1942" s="60"/>
    </row>
    <row r="1943" spans="1:11" s="38" customFormat="1" x14ac:dyDescent="0.25">
      <c r="A1943" s="78"/>
      <c r="B1943" s="337"/>
      <c r="C1943" s="342"/>
      <c r="D1943" s="329"/>
      <c r="E1943" s="330"/>
      <c r="F1943" s="330"/>
      <c r="G1943" s="331"/>
      <c r="H1943" s="340"/>
      <c r="I1943" s="268"/>
      <c r="J1943" s="341"/>
      <c r="K1943" s="60"/>
    </row>
    <row r="1944" spans="1:11" s="38" customFormat="1" x14ac:dyDescent="0.25">
      <c r="A1944" s="78"/>
      <c r="B1944" s="337"/>
      <c r="C1944" s="342"/>
      <c r="D1944" s="329"/>
      <c r="E1944" s="330"/>
      <c r="F1944" s="330"/>
      <c r="G1944" s="331"/>
      <c r="H1944" s="340"/>
      <c r="I1944" s="268"/>
      <c r="J1944" s="341"/>
      <c r="K1944" s="60"/>
    </row>
    <row r="1945" spans="1:11" s="38" customFormat="1" x14ac:dyDescent="0.25">
      <c r="A1945" s="78"/>
      <c r="B1945" s="337"/>
      <c r="C1945" s="342"/>
      <c r="D1945" s="329"/>
      <c r="E1945" s="330"/>
      <c r="F1945" s="330"/>
      <c r="G1945" s="331"/>
      <c r="H1945" s="340"/>
      <c r="I1945" s="268"/>
      <c r="J1945" s="341"/>
      <c r="K1945" s="60"/>
    </row>
    <row r="1946" spans="1:11" s="38" customFormat="1" x14ac:dyDescent="0.25">
      <c r="A1946" s="78"/>
      <c r="B1946" s="337"/>
      <c r="C1946" s="342"/>
      <c r="D1946" s="329"/>
      <c r="E1946" s="330"/>
      <c r="F1946" s="330"/>
      <c r="G1946" s="331"/>
      <c r="H1946" s="340"/>
      <c r="I1946" s="268"/>
      <c r="J1946" s="341"/>
      <c r="K1946" s="60"/>
    </row>
    <row r="1947" spans="1:11" s="38" customFormat="1" x14ac:dyDescent="0.25">
      <c r="A1947" s="78"/>
      <c r="B1947" s="337"/>
      <c r="C1947" s="342"/>
      <c r="D1947" s="329"/>
      <c r="E1947" s="330"/>
      <c r="F1947" s="330"/>
      <c r="G1947" s="331"/>
      <c r="H1947" s="340"/>
      <c r="I1947" s="268"/>
      <c r="J1947" s="341"/>
      <c r="K1947" s="60"/>
    </row>
    <row r="1948" spans="1:11" s="38" customFormat="1" x14ac:dyDescent="0.25">
      <c r="A1948" s="78"/>
      <c r="B1948" s="337"/>
      <c r="C1948" s="342"/>
      <c r="D1948" s="329"/>
      <c r="E1948" s="330"/>
      <c r="F1948" s="330"/>
      <c r="G1948" s="331"/>
      <c r="H1948" s="340"/>
      <c r="I1948" s="268"/>
      <c r="J1948" s="341"/>
      <c r="K1948" s="60"/>
    </row>
    <row r="1949" spans="1:11" s="38" customFormat="1" x14ac:dyDescent="0.25">
      <c r="A1949" s="78"/>
      <c r="B1949" s="337"/>
      <c r="C1949" s="342"/>
      <c r="D1949" s="329"/>
      <c r="E1949" s="330"/>
      <c r="F1949" s="330"/>
      <c r="G1949" s="331"/>
      <c r="H1949" s="340"/>
      <c r="I1949" s="268"/>
      <c r="J1949" s="341"/>
      <c r="K1949" s="60"/>
    </row>
    <row r="1950" spans="1:11" s="38" customFormat="1" x14ac:dyDescent="0.25">
      <c r="A1950" s="78"/>
      <c r="B1950" s="337"/>
      <c r="C1950" s="342"/>
      <c r="D1950" s="329"/>
      <c r="E1950" s="330"/>
      <c r="F1950" s="330"/>
      <c r="G1950" s="331"/>
      <c r="H1950" s="340"/>
      <c r="I1950" s="268"/>
      <c r="J1950" s="341"/>
      <c r="K1950" s="60"/>
    </row>
    <row r="1951" spans="1:11" s="38" customFormat="1" x14ac:dyDescent="0.25">
      <c r="A1951" s="78"/>
      <c r="B1951" s="337"/>
      <c r="C1951" s="342"/>
      <c r="D1951" s="329"/>
      <c r="E1951" s="330"/>
      <c r="F1951" s="330"/>
      <c r="G1951" s="331"/>
      <c r="H1951" s="340"/>
      <c r="I1951" s="268"/>
      <c r="J1951" s="341"/>
      <c r="K1951" s="60"/>
    </row>
    <row r="1952" spans="1:11" s="38" customFormat="1" x14ac:dyDescent="0.25">
      <c r="A1952" s="78"/>
      <c r="B1952" s="337"/>
      <c r="C1952" s="342"/>
      <c r="D1952" s="329"/>
      <c r="E1952" s="330"/>
      <c r="F1952" s="330"/>
      <c r="G1952" s="331"/>
      <c r="H1952" s="340"/>
      <c r="I1952" s="268"/>
      <c r="J1952" s="341"/>
      <c r="K1952" s="60"/>
    </row>
    <row r="1953" spans="1:11" s="38" customFormat="1" x14ac:dyDescent="0.25">
      <c r="A1953" s="78"/>
      <c r="B1953" s="337"/>
      <c r="C1953" s="342"/>
      <c r="D1953" s="329"/>
      <c r="E1953" s="330"/>
      <c r="F1953" s="330"/>
      <c r="G1953" s="331"/>
      <c r="H1953" s="340"/>
      <c r="I1953" s="268"/>
      <c r="J1953" s="341"/>
      <c r="K1953" s="60"/>
    </row>
    <row r="1954" spans="1:11" s="38" customFormat="1" x14ac:dyDescent="0.25">
      <c r="A1954" s="78"/>
      <c r="B1954" s="337"/>
      <c r="C1954" s="342"/>
      <c r="D1954" s="329"/>
      <c r="E1954" s="330"/>
      <c r="F1954" s="330"/>
      <c r="G1954" s="331"/>
      <c r="H1954" s="340"/>
      <c r="I1954" s="268"/>
      <c r="J1954" s="341"/>
      <c r="K1954" s="60"/>
    </row>
    <row r="1955" spans="1:11" s="38" customFormat="1" x14ac:dyDescent="0.25">
      <c r="A1955" s="78"/>
      <c r="B1955" s="337"/>
      <c r="C1955" s="342"/>
      <c r="D1955" s="329"/>
      <c r="E1955" s="330"/>
      <c r="F1955" s="330"/>
      <c r="G1955" s="331"/>
      <c r="H1955" s="340"/>
      <c r="I1955" s="268"/>
      <c r="J1955" s="341"/>
      <c r="K1955" s="60"/>
    </row>
    <row r="1956" spans="1:11" s="38" customFormat="1" x14ac:dyDescent="0.25">
      <c r="A1956" s="78"/>
      <c r="B1956" s="337"/>
      <c r="C1956" s="342"/>
      <c r="D1956" s="329"/>
      <c r="E1956" s="330"/>
      <c r="F1956" s="330"/>
      <c r="G1956" s="331"/>
      <c r="H1956" s="340"/>
      <c r="I1956" s="268"/>
      <c r="J1956" s="341"/>
      <c r="K1956" s="60"/>
    </row>
    <row r="1957" spans="1:11" s="38" customFormat="1" x14ac:dyDescent="0.25">
      <c r="A1957" s="78"/>
      <c r="B1957" s="337"/>
      <c r="C1957" s="342"/>
      <c r="D1957" s="329"/>
      <c r="E1957" s="330"/>
      <c r="F1957" s="330"/>
      <c r="G1957" s="331"/>
      <c r="H1957" s="340"/>
      <c r="I1957" s="268"/>
      <c r="J1957" s="341"/>
      <c r="K1957" s="60"/>
    </row>
    <row r="1958" spans="1:11" s="38" customFormat="1" x14ac:dyDescent="0.25">
      <c r="A1958" s="78"/>
      <c r="B1958" s="337"/>
      <c r="C1958" s="342"/>
      <c r="D1958" s="329"/>
      <c r="E1958" s="330"/>
      <c r="F1958" s="330"/>
      <c r="G1958" s="331"/>
      <c r="H1958" s="340"/>
      <c r="I1958" s="341"/>
      <c r="J1958" s="341"/>
      <c r="K1958" s="60"/>
    </row>
    <row r="1959" spans="1:11" s="38" customFormat="1" x14ac:dyDescent="0.25">
      <c r="A1959" s="78"/>
      <c r="B1959" s="337"/>
      <c r="C1959" s="342"/>
      <c r="D1959" s="329"/>
      <c r="E1959" s="330"/>
      <c r="F1959" s="330"/>
      <c r="G1959" s="331"/>
      <c r="H1959" s="340"/>
      <c r="I1959" s="268"/>
      <c r="J1959" s="341"/>
      <c r="K1959" s="60"/>
    </row>
    <row r="1960" spans="1:11" s="38" customFormat="1" x14ac:dyDescent="0.25">
      <c r="A1960" s="78"/>
      <c r="B1960" s="337"/>
      <c r="C1960" s="342"/>
      <c r="D1960" s="329"/>
      <c r="E1960" s="330"/>
      <c r="F1960" s="330"/>
      <c r="G1960" s="331"/>
      <c r="H1960" s="340"/>
      <c r="I1960" s="268"/>
      <c r="J1960" s="341"/>
      <c r="K1960" s="60"/>
    </row>
    <row r="1961" spans="1:11" s="38" customFormat="1" x14ac:dyDescent="0.25">
      <c r="A1961" s="78"/>
      <c r="B1961" s="337"/>
      <c r="C1961" s="342"/>
      <c r="D1961" s="329"/>
      <c r="E1961" s="330"/>
      <c r="F1961" s="330"/>
      <c r="G1961" s="331"/>
      <c r="H1961" s="340"/>
      <c r="I1961" s="268"/>
      <c r="J1961" s="341"/>
      <c r="K1961" s="60"/>
    </row>
    <row r="1962" spans="1:11" s="38" customFormat="1" x14ac:dyDescent="0.25">
      <c r="A1962" s="78"/>
      <c r="B1962" s="337"/>
      <c r="C1962" s="342"/>
      <c r="D1962" s="329"/>
      <c r="E1962" s="330"/>
      <c r="F1962" s="330"/>
      <c r="G1962" s="331"/>
      <c r="H1962" s="340"/>
      <c r="I1962" s="268"/>
      <c r="J1962" s="341"/>
      <c r="K1962" s="60"/>
    </row>
    <row r="1963" spans="1:11" s="38" customFormat="1" x14ac:dyDescent="0.25">
      <c r="A1963" s="78"/>
      <c r="B1963" s="337"/>
      <c r="C1963" s="342"/>
      <c r="D1963" s="329"/>
      <c r="E1963" s="330"/>
      <c r="F1963" s="330"/>
      <c r="G1963" s="331"/>
      <c r="H1963" s="340"/>
      <c r="I1963" s="268"/>
      <c r="J1963" s="341"/>
      <c r="K1963" s="60"/>
    </row>
    <row r="1964" spans="1:11" s="38" customFormat="1" x14ac:dyDescent="0.25">
      <c r="A1964" s="78"/>
      <c r="B1964" s="337"/>
      <c r="C1964" s="342"/>
      <c r="D1964" s="329"/>
      <c r="E1964" s="330"/>
      <c r="F1964" s="330"/>
      <c r="G1964" s="331"/>
      <c r="H1964" s="340"/>
      <c r="I1964" s="268"/>
      <c r="J1964" s="341"/>
      <c r="K1964" s="60"/>
    </row>
    <row r="1965" spans="1:11" s="38" customFormat="1" x14ac:dyDescent="0.25">
      <c r="A1965" s="78"/>
      <c r="B1965" s="337"/>
      <c r="C1965" s="342"/>
      <c r="D1965" s="329"/>
      <c r="E1965" s="330"/>
      <c r="F1965" s="330"/>
      <c r="G1965" s="331"/>
      <c r="H1965" s="340"/>
      <c r="I1965" s="268"/>
      <c r="J1965" s="341"/>
      <c r="K1965" s="60"/>
    </row>
    <row r="1966" spans="1:11" s="38" customFormat="1" x14ac:dyDescent="0.25">
      <c r="A1966" s="78"/>
      <c r="B1966" s="337"/>
      <c r="C1966" s="342"/>
      <c r="D1966" s="329"/>
      <c r="E1966" s="330"/>
      <c r="F1966" s="330"/>
      <c r="G1966" s="331"/>
      <c r="H1966" s="340"/>
      <c r="I1966" s="268"/>
      <c r="J1966" s="341"/>
      <c r="K1966" s="60"/>
    </row>
    <row r="1967" spans="1:11" s="38" customFormat="1" x14ac:dyDescent="0.25">
      <c r="A1967" s="78"/>
      <c r="B1967" s="337"/>
      <c r="C1967" s="342"/>
      <c r="D1967" s="329"/>
      <c r="E1967" s="330"/>
      <c r="F1967" s="330"/>
      <c r="G1967" s="331"/>
      <c r="H1967" s="340"/>
      <c r="I1967" s="268"/>
      <c r="J1967" s="341"/>
      <c r="K1967" s="60"/>
    </row>
    <row r="1968" spans="1:11" s="38" customFormat="1" x14ac:dyDescent="0.25">
      <c r="A1968" s="78"/>
      <c r="B1968" s="337"/>
      <c r="C1968" s="342"/>
      <c r="D1968" s="329"/>
      <c r="E1968" s="330"/>
      <c r="F1968" s="330"/>
      <c r="G1968" s="331"/>
      <c r="H1968" s="340"/>
      <c r="I1968" s="341"/>
      <c r="J1968" s="341"/>
      <c r="K1968" s="60"/>
    </row>
    <row r="1969" spans="1:11" s="38" customFormat="1" x14ac:dyDescent="0.25">
      <c r="A1969" s="78"/>
      <c r="B1969" s="337"/>
      <c r="C1969" s="342"/>
      <c r="D1969" s="329"/>
      <c r="E1969" s="330"/>
      <c r="F1969" s="330"/>
      <c r="G1969" s="331"/>
      <c r="H1969" s="340"/>
      <c r="I1969" s="268"/>
      <c r="J1969" s="341"/>
      <c r="K1969" s="60"/>
    </row>
    <row r="1970" spans="1:11" s="38" customFormat="1" x14ac:dyDescent="0.25">
      <c r="A1970" s="78"/>
      <c r="B1970" s="337"/>
      <c r="C1970" s="342"/>
      <c r="D1970" s="329"/>
      <c r="E1970" s="330"/>
      <c r="F1970" s="330"/>
      <c r="G1970" s="331"/>
      <c r="H1970" s="340"/>
      <c r="I1970" s="268"/>
      <c r="J1970" s="341"/>
      <c r="K1970" s="60"/>
    </row>
    <row r="1971" spans="1:11" s="38" customFormat="1" x14ac:dyDescent="0.25">
      <c r="A1971" s="78"/>
      <c r="B1971" s="337"/>
      <c r="C1971" s="342"/>
      <c r="D1971" s="329"/>
      <c r="E1971" s="330"/>
      <c r="F1971" s="330"/>
      <c r="G1971" s="331"/>
      <c r="H1971" s="340"/>
      <c r="I1971" s="268"/>
      <c r="J1971" s="341"/>
      <c r="K1971" s="60"/>
    </row>
    <row r="1972" spans="1:11" s="38" customFormat="1" x14ac:dyDescent="0.25">
      <c r="A1972" s="78"/>
      <c r="B1972" s="337"/>
      <c r="C1972" s="342"/>
      <c r="D1972" s="329"/>
      <c r="E1972" s="330"/>
      <c r="F1972" s="330"/>
      <c r="G1972" s="331"/>
      <c r="H1972" s="340"/>
      <c r="I1972" s="268"/>
      <c r="J1972" s="341"/>
      <c r="K1972" s="60"/>
    </row>
    <row r="1973" spans="1:11" s="38" customFormat="1" x14ac:dyDescent="0.25">
      <c r="A1973" s="78"/>
      <c r="B1973" s="337"/>
      <c r="C1973" s="342"/>
      <c r="D1973" s="329"/>
      <c r="E1973" s="330"/>
      <c r="F1973" s="330"/>
      <c r="G1973" s="331"/>
      <c r="H1973" s="340"/>
      <c r="I1973" s="268"/>
      <c r="J1973" s="341"/>
      <c r="K1973" s="60"/>
    </row>
    <row r="1974" spans="1:11" s="38" customFormat="1" x14ac:dyDescent="0.25">
      <c r="A1974" s="78"/>
      <c r="B1974" s="337"/>
      <c r="C1974" s="342"/>
      <c r="D1974" s="329"/>
      <c r="E1974" s="330"/>
      <c r="F1974" s="330"/>
      <c r="G1974" s="331"/>
      <c r="H1974" s="340"/>
      <c r="I1974" s="268"/>
      <c r="J1974" s="341"/>
      <c r="K1974" s="60"/>
    </row>
    <row r="1975" spans="1:11" s="38" customFormat="1" x14ac:dyDescent="0.25">
      <c r="A1975" s="78"/>
      <c r="B1975" s="337"/>
      <c r="C1975" s="342"/>
      <c r="D1975" s="329"/>
      <c r="E1975" s="330"/>
      <c r="F1975" s="330"/>
      <c r="G1975" s="331"/>
      <c r="H1975" s="340"/>
      <c r="I1975" s="268"/>
      <c r="J1975" s="341"/>
      <c r="K1975" s="60"/>
    </row>
    <row r="1976" spans="1:11" s="38" customFormat="1" x14ac:dyDescent="0.25">
      <c r="A1976" s="78"/>
      <c r="B1976" s="337"/>
      <c r="C1976" s="342"/>
      <c r="D1976" s="329"/>
      <c r="E1976" s="330"/>
      <c r="F1976" s="330"/>
      <c r="G1976" s="331"/>
      <c r="H1976" s="340"/>
      <c r="I1976" s="268"/>
      <c r="J1976" s="341"/>
      <c r="K1976" s="60"/>
    </row>
    <row r="1977" spans="1:11" s="38" customFormat="1" x14ac:dyDescent="0.25">
      <c r="A1977" s="78"/>
      <c r="B1977" s="337"/>
      <c r="C1977" s="342"/>
      <c r="D1977" s="329"/>
      <c r="E1977" s="330"/>
      <c r="F1977" s="330"/>
      <c r="G1977" s="331"/>
      <c r="H1977" s="340"/>
      <c r="I1977" s="268"/>
      <c r="J1977" s="341"/>
      <c r="K1977" s="60"/>
    </row>
    <row r="1978" spans="1:11" s="38" customFormat="1" x14ac:dyDescent="0.25">
      <c r="A1978" s="78"/>
      <c r="B1978" s="337"/>
      <c r="C1978" s="342"/>
      <c r="D1978" s="329"/>
      <c r="E1978" s="330"/>
      <c r="F1978" s="330"/>
      <c r="G1978" s="331"/>
      <c r="H1978" s="340"/>
      <c r="I1978" s="341"/>
      <c r="J1978" s="341"/>
      <c r="K1978" s="60"/>
    </row>
    <row r="1979" spans="1:11" s="38" customFormat="1" x14ac:dyDescent="0.25">
      <c r="A1979" s="78"/>
      <c r="B1979" s="337"/>
      <c r="C1979" s="342"/>
      <c r="D1979" s="329"/>
      <c r="E1979" s="330"/>
      <c r="F1979" s="330"/>
      <c r="G1979" s="331"/>
      <c r="H1979" s="340"/>
      <c r="I1979" s="268"/>
      <c r="J1979" s="341"/>
      <c r="K1979" s="60"/>
    </row>
    <row r="1980" spans="1:11" s="38" customFormat="1" x14ac:dyDescent="0.25">
      <c r="A1980" s="78"/>
      <c r="B1980" s="337"/>
      <c r="C1980" s="342"/>
      <c r="D1980" s="329"/>
      <c r="E1980" s="330"/>
      <c r="F1980" s="330"/>
      <c r="G1980" s="331"/>
      <c r="H1980" s="340"/>
      <c r="I1980" s="268"/>
      <c r="J1980" s="341"/>
      <c r="K1980" s="60"/>
    </row>
    <row r="1981" spans="1:11" s="38" customFormat="1" x14ac:dyDescent="0.25">
      <c r="A1981" s="78"/>
      <c r="B1981" s="337"/>
      <c r="C1981" s="342"/>
      <c r="D1981" s="329"/>
      <c r="E1981" s="330"/>
      <c r="F1981" s="330"/>
      <c r="G1981" s="331"/>
      <c r="H1981" s="340"/>
      <c r="I1981" s="268"/>
      <c r="J1981" s="341"/>
      <c r="K1981" s="60"/>
    </row>
    <row r="1982" spans="1:11" s="38" customFormat="1" x14ac:dyDescent="0.25">
      <c r="A1982" s="78"/>
      <c r="B1982" s="337"/>
      <c r="C1982" s="342"/>
      <c r="D1982" s="329"/>
      <c r="E1982" s="330"/>
      <c r="F1982" s="330"/>
      <c r="G1982" s="331"/>
      <c r="H1982" s="340"/>
      <c r="I1982" s="268"/>
      <c r="J1982" s="341"/>
      <c r="K1982" s="60"/>
    </row>
    <row r="1983" spans="1:11" s="38" customFormat="1" x14ac:dyDescent="0.25">
      <c r="A1983" s="78"/>
      <c r="B1983" s="337"/>
      <c r="C1983" s="342"/>
      <c r="D1983" s="329"/>
      <c r="E1983" s="330"/>
      <c r="F1983" s="330"/>
      <c r="G1983" s="331"/>
      <c r="H1983" s="340"/>
      <c r="I1983" s="268"/>
      <c r="J1983" s="341"/>
      <c r="K1983" s="60"/>
    </row>
    <row r="1984" spans="1:11" s="38" customFormat="1" x14ac:dyDescent="0.25">
      <c r="A1984" s="78"/>
      <c r="B1984" s="337"/>
      <c r="C1984" s="342"/>
      <c r="D1984" s="329"/>
      <c r="E1984" s="330"/>
      <c r="F1984" s="330"/>
      <c r="G1984" s="331"/>
      <c r="H1984" s="340"/>
      <c r="I1984" s="268"/>
      <c r="J1984" s="341"/>
      <c r="K1984" s="60"/>
    </row>
    <row r="1985" spans="1:11" s="38" customFormat="1" x14ac:dyDescent="0.25">
      <c r="A1985" s="78"/>
      <c r="B1985" s="337"/>
      <c r="C1985" s="342"/>
      <c r="D1985" s="329"/>
      <c r="E1985" s="330"/>
      <c r="F1985" s="330"/>
      <c r="G1985" s="331"/>
      <c r="H1985" s="340"/>
      <c r="I1985" s="268"/>
      <c r="J1985" s="341"/>
      <c r="K1985" s="60"/>
    </row>
    <row r="1986" spans="1:11" s="38" customFormat="1" x14ac:dyDescent="0.25">
      <c r="A1986" s="78"/>
      <c r="B1986" s="337"/>
      <c r="C1986" s="342"/>
      <c r="D1986" s="329"/>
      <c r="E1986" s="330"/>
      <c r="F1986" s="330"/>
      <c r="G1986" s="331"/>
      <c r="H1986" s="340"/>
      <c r="I1986" s="268"/>
      <c r="J1986" s="341"/>
      <c r="K1986" s="60"/>
    </row>
    <row r="1987" spans="1:11" s="38" customFormat="1" x14ac:dyDescent="0.25">
      <c r="A1987" s="78"/>
      <c r="B1987" s="337"/>
      <c r="C1987" s="342"/>
      <c r="D1987" s="329"/>
      <c r="E1987" s="330"/>
      <c r="F1987" s="330"/>
      <c r="G1987" s="331"/>
      <c r="H1987" s="340"/>
      <c r="I1987" s="268"/>
      <c r="J1987" s="341"/>
      <c r="K1987" s="60"/>
    </row>
    <row r="1988" spans="1:11" s="38" customFormat="1" x14ac:dyDescent="0.25">
      <c r="A1988" s="78"/>
      <c r="B1988" s="337"/>
      <c r="C1988" s="342"/>
      <c r="D1988" s="329"/>
      <c r="E1988" s="330"/>
      <c r="F1988" s="330"/>
      <c r="G1988" s="331"/>
      <c r="H1988" s="340"/>
      <c r="I1988" s="268"/>
      <c r="J1988" s="341"/>
      <c r="K1988" s="60"/>
    </row>
    <row r="1989" spans="1:11" s="38" customFormat="1" x14ac:dyDescent="0.25">
      <c r="A1989" s="78"/>
      <c r="B1989" s="337"/>
      <c r="C1989" s="342"/>
      <c r="D1989" s="329"/>
      <c r="E1989" s="330"/>
      <c r="F1989" s="330"/>
      <c r="G1989" s="331"/>
      <c r="H1989" s="340"/>
      <c r="I1989" s="341"/>
      <c r="J1989" s="341"/>
      <c r="K1989" s="60"/>
    </row>
    <row r="1990" spans="1:11" s="38" customFormat="1" x14ac:dyDescent="0.25">
      <c r="A1990" s="78"/>
      <c r="B1990" s="337"/>
      <c r="C1990" s="342"/>
      <c r="D1990" s="329"/>
      <c r="E1990" s="330"/>
      <c r="F1990" s="330"/>
      <c r="G1990" s="331"/>
      <c r="H1990" s="340"/>
      <c r="I1990" s="268"/>
      <c r="J1990" s="341"/>
      <c r="K1990" s="60"/>
    </row>
    <row r="1991" spans="1:11" s="38" customFormat="1" x14ac:dyDescent="0.25">
      <c r="A1991" s="78"/>
      <c r="B1991" s="337"/>
      <c r="C1991" s="342"/>
      <c r="D1991" s="329"/>
      <c r="E1991" s="330"/>
      <c r="F1991" s="330"/>
      <c r="G1991" s="331"/>
      <c r="H1991" s="340"/>
      <c r="I1991" s="268"/>
      <c r="J1991" s="341"/>
      <c r="K1991" s="60"/>
    </row>
    <row r="1992" spans="1:11" s="38" customFormat="1" x14ac:dyDescent="0.25">
      <c r="A1992" s="78"/>
      <c r="B1992" s="337"/>
      <c r="C1992" s="342"/>
      <c r="D1992" s="329"/>
      <c r="E1992" s="330"/>
      <c r="F1992" s="330"/>
      <c r="G1992" s="331"/>
      <c r="H1992" s="340"/>
      <c r="I1992" s="268"/>
      <c r="J1992" s="341"/>
      <c r="K1992" s="60"/>
    </row>
    <row r="1993" spans="1:11" s="38" customFormat="1" x14ac:dyDescent="0.25">
      <c r="A1993" s="78"/>
      <c r="B1993" s="337"/>
      <c r="C1993" s="342"/>
      <c r="D1993" s="329"/>
      <c r="E1993" s="330"/>
      <c r="F1993" s="330"/>
      <c r="G1993" s="331"/>
      <c r="H1993" s="340"/>
      <c r="I1993" s="268"/>
      <c r="J1993" s="341"/>
      <c r="K1993" s="60"/>
    </row>
    <row r="1994" spans="1:11" s="38" customFormat="1" x14ac:dyDescent="0.25">
      <c r="A1994" s="78"/>
      <c r="B1994" s="337"/>
      <c r="C1994" s="342"/>
      <c r="D1994" s="329"/>
      <c r="E1994" s="330"/>
      <c r="F1994" s="330"/>
      <c r="G1994" s="331"/>
      <c r="H1994" s="340"/>
      <c r="I1994" s="268"/>
      <c r="J1994" s="341"/>
      <c r="K1994" s="60"/>
    </row>
    <row r="1995" spans="1:11" s="38" customFormat="1" x14ac:dyDescent="0.25">
      <c r="A1995" s="78"/>
      <c r="B1995" s="337"/>
      <c r="C1995" s="342"/>
      <c r="D1995" s="329"/>
      <c r="E1995" s="330"/>
      <c r="F1995" s="330"/>
      <c r="G1995" s="331"/>
      <c r="H1995" s="340"/>
      <c r="I1995" s="268"/>
      <c r="J1995" s="341"/>
      <c r="K1995" s="60"/>
    </row>
    <row r="1996" spans="1:11" s="38" customFormat="1" x14ac:dyDescent="0.25">
      <c r="A1996" s="78"/>
      <c r="B1996" s="337"/>
      <c r="C1996" s="342"/>
      <c r="D1996" s="329"/>
      <c r="E1996" s="330"/>
      <c r="F1996" s="330"/>
      <c r="G1996" s="331"/>
      <c r="H1996" s="340"/>
      <c r="I1996" s="268"/>
      <c r="J1996" s="341"/>
      <c r="K1996" s="60"/>
    </row>
    <row r="1997" spans="1:11" s="38" customFormat="1" x14ac:dyDescent="0.25">
      <c r="A1997" s="78"/>
      <c r="B1997" s="337"/>
      <c r="C1997" s="342"/>
      <c r="D1997" s="329"/>
      <c r="E1997" s="330"/>
      <c r="F1997" s="330"/>
      <c r="G1997" s="331"/>
      <c r="H1997" s="340"/>
      <c r="I1997" s="268"/>
      <c r="J1997" s="341"/>
      <c r="K1997" s="60"/>
    </row>
    <row r="1998" spans="1:11" s="38" customFormat="1" x14ac:dyDescent="0.25">
      <c r="A1998" s="78"/>
      <c r="B1998" s="337"/>
      <c r="C1998" s="342"/>
      <c r="D1998" s="329"/>
      <c r="E1998" s="330"/>
      <c r="F1998" s="330"/>
      <c r="G1998" s="331"/>
      <c r="H1998" s="340"/>
      <c r="I1998" s="268"/>
      <c r="J1998" s="341"/>
      <c r="K1998" s="60"/>
    </row>
    <row r="1999" spans="1:11" s="38" customFormat="1" x14ac:dyDescent="0.25">
      <c r="A1999" s="78"/>
      <c r="B1999" s="337"/>
      <c r="C1999" s="342"/>
      <c r="D1999" s="329"/>
      <c r="E1999" s="330"/>
      <c r="F1999" s="330"/>
      <c r="G1999" s="331"/>
      <c r="H1999" s="340"/>
      <c r="I1999" s="268"/>
      <c r="J1999" s="341"/>
      <c r="K1999" s="60"/>
    </row>
    <row r="2000" spans="1:11" s="38" customFormat="1" x14ac:dyDescent="0.25">
      <c r="A2000" s="78"/>
      <c r="B2000" s="337"/>
      <c r="C2000" s="342"/>
      <c r="D2000" s="329"/>
      <c r="E2000" s="330"/>
      <c r="F2000" s="330"/>
      <c r="G2000" s="331"/>
      <c r="H2000" s="340"/>
      <c r="I2000" s="341"/>
      <c r="J2000" s="341"/>
      <c r="K2000" s="60"/>
    </row>
    <row r="2001" spans="1:11" s="38" customFormat="1" x14ac:dyDescent="0.25">
      <c r="A2001" s="78"/>
      <c r="B2001" s="337"/>
      <c r="C2001" s="342"/>
      <c r="D2001" s="329"/>
      <c r="E2001" s="330"/>
      <c r="F2001" s="330"/>
      <c r="G2001" s="331"/>
      <c r="H2001" s="340"/>
      <c r="I2001" s="341"/>
      <c r="J2001" s="341"/>
      <c r="K2001" s="60"/>
    </row>
    <row r="2002" spans="1:11" s="38" customFormat="1" x14ac:dyDescent="0.25">
      <c r="A2002" s="78"/>
      <c r="B2002" s="337"/>
      <c r="C2002" s="342"/>
      <c r="D2002" s="329"/>
      <c r="E2002" s="330"/>
      <c r="F2002" s="330"/>
      <c r="G2002" s="331"/>
      <c r="H2002" s="340"/>
      <c r="I2002" s="341"/>
      <c r="J2002" s="341"/>
      <c r="K2002" s="60"/>
    </row>
    <row r="2003" spans="1:11" s="38" customFormat="1" x14ac:dyDescent="0.25">
      <c r="A2003" s="78"/>
      <c r="B2003" s="337"/>
      <c r="C2003" s="342"/>
      <c r="D2003" s="329"/>
      <c r="E2003" s="330"/>
      <c r="F2003" s="330"/>
      <c r="G2003" s="331"/>
      <c r="H2003" s="340"/>
      <c r="I2003" s="341"/>
      <c r="J2003" s="341"/>
      <c r="K2003" s="60"/>
    </row>
    <row r="2004" spans="1:11" s="38" customFormat="1" x14ac:dyDescent="0.25">
      <c r="A2004" s="78"/>
      <c r="B2004" s="337"/>
      <c r="C2004" s="342"/>
      <c r="D2004" s="329"/>
      <c r="E2004" s="330"/>
      <c r="F2004" s="330"/>
      <c r="G2004" s="331"/>
      <c r="H2004" s="340"/>
      <c r="I2004" s="341"/>
      <c r="J2004" s="341"/>
      <c r="K2004" s="60"/>
    </row>
    <row r="2005" spans="1:11" s="38" customFormat="1" x14ac:dyDescent="0.25">
      <c r="A2005" s="78"/>
      <c r="B2005" s="337"/>
      <c r="C2005" s="342"/>
      <c r="D2005" s="329"/>
      <c r="E2005" s="330"/>
      <c r="F2005" s="330"/>
      <c r="G2005" s="331"/>
      <c r="H2005" s="340"/>
      <c r="I2005" s="341"/>
      <c r="J2005" s="341"/>
      <c r="K2005" s="60"/>
    </row>
    <row r="2006" spans="1:11" s="38" customFormat="1" x14ac:dyDescent="0.25">
      <c r="A2006" s="78"/>
      <c r="B2006" s="337"/>
      <c r="C2006" s="342"/>
      <c r="D2006" s="329"/>
      <c r="E2006" s="330"/>
      <c r="F2006" s="330"/>
      <c r="G2006" s="331"/>
      <c r="H2006" s="340"/>
      <c r="I2006" s="341"/>
      <c r="J2006" s="341"/>
      <c r="K2006" s="60"/>
    </row>
    <row r="2007" spans="1:11" s="38" customFormat="1" x14ac:dyDescent="0.25">
      <c r="A2007" s="78"/>
      <c r="B2007" s="337"/>
      <c r="C2007" s="342"/>
      <c r="D2007" s="329"/>
      <c r="E2007" s="330"/>
      <c r="F2007" s="330"/>
      <c r="G2007" s="331"/>
      <c r="H2007" s="340"/>
      <c r="I2007" s="341"/>
      <c r="J2007" s="341"/>
      <c r="K2007" s="60"/>
    </row>
    <row r="2008" spans="1:11" s="38" customFormat="1" x14ac:dyDescent="0.25">
      <c r="A2008" s="78"/>
      <c r="B2008" s="337"/>
      <c r="C2008" s="342"/>
      <c r="D2008" s="329"/>
      <c r="E2008" s="330"/>
      <c r="F2008" s="330"/>
      <c r="G2008" s="331"/>
      <c r="H2008" s="340"/>
      <c r="I2008" s="341"/>
      <c r="J2008" s="341"/>
      <c r="K2008" s="60"/>
    </row>
    <row r="2009" spans="1:11" s="38" customFormat="1" x14ac:dyDescent="0.25">
      <c r="A2009" s="78"/>
      <c r="B2009" s="337"/>
      <c r="C2009" s="342"/>
      <c r="D2009" s="329"/>
      <c r="E2009" s="330"/>
      <c r="F2009" s="330"/>
      <c r="G2009" s="331"/>
      <c r="H2009" s="340"/>
      <c r="I2009" s="341"/>
      <c r="J2009" s="341"/>
      <c r="K2009" s="60"/>
    </row>
    <row r="2010" spans="1:11" s="38" customFormat="1" x14ac:dyDescent="0.25">
      <c r="A2010" s="78"/>
      <c r="B2010" s="337"/>
      <c r="C2010" s="342"/>
      <c r="D2010" s="329"/>
      <c r="E2010" s="330"/>
      <c r="F2010" s="330"/>
      <c r="G2010" s="331"/>
      <c r="H2010" s="340"/>
      <c r="I2010" s="341"/>
      <c r="J2010" s="341"/>
      <c r="K2010" s="60"/>
    </row>
    <row r="2011" spans="1:11" s="38" customFormat="1" x14ac:dyDescent="0.25">
      <c r="A2011" s="78"/>
      <c r="B2011" s="337"/>
      <c r="C2011" s="342"/>
      <c r="D2011" s="329"/>
      <c r="E2011" s="330"/>
      <c r="F2011" s="330"/>
      <c r="G2011" s="331"/>
      <c r="H2011" s="340"/>
      <c r="I2011" s="341"/>
      <c r="J2011" s="341"/>
      <c r="K2011" s="60"/>
    </row>
    <row r="2012" spans="1:11" s="38" customFormat="1" x14ac:dyDescent="0.25">
      <c r="A2012" s="78"/>
      <c r="B2012" s="337"/>
      <c r="C2012" s="342"/>
      <c r="D2012" s="329"/>
      <c r="E2012" s="330"/>
      <c r="F2012" s="330"/>
      <c r="G2012" s="331"/>
      <c r="H2012" s="340"/>
      <c r="I2012" s="341"/>
      <c r="J2012" s="341"/>
      <c r="K2012" s="60"/>
    </row>
    <row r="2013" spans="1:11" s="38" customFormat="1" x14ac:dyDescent="0.25">
      <c r="A2013" s="78"/>
      <c r="B2013" s="337"/>
      <c r="C2013" s="342"/>
      <c r="D2013" s="329"/>
      <c r="E2013" s="330"/>
      <c r="F2013" s="330"/>
      <c r="G2013" s="331"/>
      <c r="H2013" s="340"/>
      <c r="I2013" s="341"/>
      <c r="J2013" s="341"/>
      <c r="K2013" s="60"/>
    </row>
    <row r="2014" spans="1:11" s="38" customFormat="1" x14ac:dyDescent="0.25">
      <c r="A2014" s="78"/>
      <c r="B2014" s="337"/>
      <c r="C2014" s="342"/>
      <c r="D2014" s="329"/>
      <c r="E2014" s="330"/>
      <c r="F2014" s="330"/>
      <c r="G2014" s="331"/>
      <c r="H2014" s="340"/>
      <c r="I2014" s="341"/>
      <c r="J2014" s="341"/>
      <c r="K2014" s="60"/>
    </row>
    <row r="2015" spans="1:11" s="38" customFormat="1" x14ac:dyDescent="0.25">
      <c r="A2015" s="78"/>
      <c r="B2015" s="337"/>
      <c r="C2015" s="342"/>
      <c r="D2015" s="329"/>
      <c r="E2015" s="330"/>
      <c r="F2015" s="330"/>
      <c r="G2015" s="331"/>
      <c r="H2015" s="340"/>
      <c r="I2015" s="341"/>
      <c r="J2015" s="341"/>
      <c r="K2015" s="60"/>
    </row>
    <row r="2016" spans="1:11" s="38" customFormat="1" x14ac:dyDescent="0.25">
      <c r="A2016" s="78"/>
      <c r="B2016" s="337"/>
      <c r="C2016" s="342"/>
      <c r="D2016" s="329"/>
      <c r="E2016" s="330"/>
      <c r="F2016" s="330"/>
      <c r="G2016" s="331"/>
      <c r="H2016" s="340"/>
      <c r="I2016" s="341"/>
      <c r="J2016" s="341"/>
      <c r="K2016" s="60"/>
    </row>
    <row r="2017" spans="1:11" s="38" customFormat="1" x14ac:dyDescent="0.25">
      <c r="A2017" s="78"/>
      <c r="B2017" s="337"/>
      <c r="C2017" s="342"/>
      <c r="D2017" s="329"/>
      <c r="E2017" s="330"/>
      <c r="F2017" s="330"/>
      <c r="G2017" s="331"/>
      <c r="H2017" s="340"/>
      <c r="I2017" s="341"/>
      <c r="J2017" s="341"/>
      <c r="K2017" s="60"/>
    </row>
    <row r="2018" spans="1:11" s="38" customFormat="1" x14ac:dyDescent="0.25">
      <c r="A2018" s="78"/>
      <c r="B2018" s="337"/>
      <c r="C2018" s="342"/>
      <c r="D2018" s="329"/>
      <c r="E2018" s="330"/>
      <c r="F2018" s="330"/>
      <c r="G2018" s="331"/>
      <c r="H2018" s="340"/>
      <c r="I2018" s="341"/>
      <c r="J2018" s="341"/>
      <c r="K2018" s="60"/>
    </row>
    <row r="2019" spans="1:11" s="38" customFormat="1" x14ac:dyDescent="0.25">
      <c r="A2019" s="78"/>
      <c r="B2019" s="337"/>
      <c r="C2019" s="342"/>
      <c r="D2019" s="329"/>
      <c r="E2019" s="330"/>
      <c r="F2019" s="330"/>
      <c r="G2019" s="331"/>
      <c r="H2019" s="340"/>
      <c r="I2019" s="341"/>
      <c r="J2019" s="341"/>
      <c r="K2019" s="60"/>
    </row>
    <row r="2020" spans="1:11" s="38" customFormat="1" x14ac:dyDescent="0.25">
      <c r="A2020" s="78"/>
      <c r="B2020" s="337"/>
      <c r="C2020" s="342"/>
      <c r="D2020" s="329"/>
      <c r="E2020" s="330"/>
      <c r="F2020" s="330"/>
      <c r="G2020" s="331"/>
      <c r="H2020" s="340"/>
      <c r="I2020" s="341"/>
      <c r="J2020" s="341"/>
      <c r="K2020" s="60"/>
    </row>
    <row r="2021" spans="1:11" s="38" customFormat="1" x14ac:dyDescent="0.25">
      <c r="A2021" s="78"/>
      <c r="B2021" s="337"/>
      <c r="C2021" s="342"/>
      <c r="D2021" s="329"/>
      <c r="E2021" s="330"/>
      <c r="F2021" s="330"/>
      <c r="G2021" s="331"/>
      <c r="H2021" s="340"/>
      <c r="I2021" s="341"/>
      <c r="J2021" s="341"/>
      <c r="K2021" s="60"/>
    </row>
    <row r="2022" spans="1:11" s="38" customFormat="1" x14ac:dyDescent="0.25">
      <c r="A2022" s="78"/>
      <c r="B2022" s="337"/>
      <c r="C2022" s="342"/>
      <c r="D2022" s="329"/>
      <c r="E2022" s="330"/>
      <c r="F2022" s="330"/>
      <c r="G2022" s="331"/>
      <c r="H2022" s="340"/>
      <c r="I2022" s="341"/>
      <c r="J2022" s="341"/>
      <c r="K2022" s="60"/>
    </row>
    <row r="2023" spans="1:11" s="38" customFormat="1" x14ac:dyDescent="0.25">
      <c r="A2023" s="78"/>
      <c r="B2023" s="337"/>
      <c r="C2023" s="342"/>
      <c r="D2023" s="329"/>
      <c r="E2023" s="330"/>
      <c r="F2023" s="330"/>
      <c r="G2023" s="331"/>
      <c r="H2023" s="340"/>
      <c r="I2023" s="341"/>
      <c r="J2023" s="341"/>
      <c r="K2023" s="60"/>
    </row>
    <row r="2024" spans="1:11" s="38" customFormat="1" x14ac:dyDescent="0.25">
      <c r="A2024" s="78"/>
      <c r="B2024" s="337"/>
      <c r="C2024" s="342"/>
      <c r="D2024" s="329"/>
      <c r="E2024" s="330"/>
      <c r="F2024" s="330"/>
      <c r="G2024" s="331"/>
      <c r="H2024" s="340"/>
      <c r="I2024" s="341"/>
      <c r="J2024" s="341"/>
      <c r="K2024" s="60"/>
    </row>
    <row r="2025" spans="1:11" s="38" customFormat="1" x14ac:dyDescent="0.25">
      <c r="A2025" s="78"/>
      <c r="B2025" s="337"/>
      <c r="C2025" s="342"/>
      <c r="D2025" s="329"/>
      <c r="E2025" s="330"/>
      <c r="F2025" s="330"/>
      <c r="G2025" s="331"/>
      <c r="H2025" s="340"/>
      <c r="I2025" s="341"/>
      <c r="J2025" s="341"/>
      <c r="K2025" s="60"/>
    </row>
    <row r="2026" spans="1:11" s="38" customFormat="1" x14ac:dyDescent="0.25">
      <c r="A2026" s="78"/>
      <c r="B2026" s="337"/>
      <c r="C2026" s="342"/>
      <c r="D2026" s="329"/>
      <c r="E2026" s="330"/>
      <c r="F2026" s="330"/>
      <c r="G2026" s="331"/>
      <c r="H2026" s="340"/>
      <c r="I2026" s="341"/>
      <c r="J2026" s="341"/>
      <c r="K2026" s="60"/>
    </row>
    <row r="2027" spans="1:11" s="38" customFormat="1" x14ac:dyDescent="0.25">
      <c r="A2027" s="78"/>
      <c r="B2027" s="337"/>
      <c r="C2027" s="342"/>
      <c r="D2027" s="329"/>
      <c r="E2027" s="330"/>
      <c r="F2027" s="330"/>
      <c r="G2027" s="331"/>
      <c r="H2027" s="340"/>
      <c r="I2027" s="341"/>
      <c r="J2027" s="341"/>
      <c r="K2027" s="60"/>
    </row>
    <row r="2028" spans="1:11" s="38" customFormat="1" x14ac:dyDescent="0.25">
      <c r="A2028" s="78"/>
      <c r="B2028" s="337"/>
      <c r="C2028" s="342"/>
      <c r="D2028" s="329"/>
      <c r="E2028" s="330"/>
      <c r="F2028" s="330"/>
      <c r="G2028" s="331"/>
      <c r="H2028" s="340"/>
      <c r="I2028" s="341"/>
      <c r="J2028" s="341"/>
      <c r="K2028" s="60"/>
    </row>
    <row r="2029" spans="1:11" s="38" customFormat="1" x14ac:dyDescent="0.25">
      <c r="A2029" s="78"/>
      <c r="B2029" s="337"/>
      <c r="C2029" s="342"/>
      <c r="D2029" s="329"/>
      <c r="E2029" s="330"/>
      <c r="F2029" s="330"/>
      <c r="G2029" s="331"/>
      <c r="H2029" s="340"/>
      <c r="I2029" s="341"/>
      <c r="J2029" s="341"/>
      <c r="K2029" s="60"/>
    </row>
    <row r="2030" spans="1:11" s="38" customFormat="1" x14ac:dyDescent="0.25">
      <c r="A2030" s="78"/>
      <c r="B2030" s="337"/>
      <c r="C2030" s="342"/>
      <c r="D2030" s="329"/>
      <c r="E2030" s="330"/>
      <c r="F2030" s="330"/>
      <c r="G2030" s="331"/>
      <c r="H2030" s="340"/>
      <c r="I2030" s="341"/>
      <c r="J2030" s="341"/>
      <c r="K2030" s="60"/>
    </row>
    <row r="2031" spans="1:11" s="38" customFormat="1" x14ac:dyDescent="0.25">
      <c r="A2031" s="78"/>
      <c r="B2031" s="337"/>
      <c r="C2031" s="342"/>
      <c r="D2031" s="329"/>
      <c r="E2031" s="330"/>
      <c r="F2031" s="330"/>
      <c r="G2031" s="331"/>
      <c r="H2031" s="340"/>
      <c r="I2031" s="341"/>
      <c r="J2031" s="341"/>
      <c r="K2031" s="60"/>
    </row>
    <row r="2032" spans="1:11" s="38" customFormat="1" x14ac:dyDescent="0.25">
      <c r="A2032" s="78"/>
      <c r="B2032" s="337"/>
      <c r="C2032" s="342"/>
      <c r="D2032" s="329"/>
      <c r="E2032" s="330"/>
      <c r="F2032" s="330"/>
      <c r="G2032" s="331"/>
      <c r="H2032" s="340"/>
      <c r="I2032" s="341"/>
      <c r="J2032" s="341"/>
      <c r="K2032" s="60"/>
    </row>
    <row r="2033" spans="1:11" s="38" customFormat="1" x14ac:dyDescent="0.25">
      <c r="A2033" s="78"/>
      <c r="B2033" s="337"/>
      <c r="C2033" s="342"/>
      <c r="D2033" s="329"/>
      <c r="E2033" s="330"/>
      <c r="F2033" s="330"/>
      <c r="G2033" s="331"/>
      <c r="H2033" s="340"/>
      <c r="I2033" s="341"/>
      <c r="J2033" s="341"/>
      <c r="K2033" s="60"/>
    </row>
    <row r="2034" spans="1:11" s="38" customFormat="1" x14ac:dyDescent="0.25">
      <c r="A2034" s="78"/>
      <c r="B2034" s="337"/>
      <c r="C2034" s="342"/>
      <c r="D2034" s="329"/>
      <c r="E2034" s="330"/>
      <c r="F2034" s="330"/>
      <c r="G2034" s="331"/>
      <c r="H2034" s="340"/>
      <c r="I2034" s="341"/>
      <c r="J2034" s="341"/>
      <c r="K2034" s="60"/>
    </row>
    <row r="2035" spans="1:11" s="38" customFormat="1" x14ac:dyDescent="0.25">
      <c r="A2035" s="78"/>
      <c r="B2035" s="337"/>
      <c r="C2035" s="342"/>
      <c r="D2035" s="329"/>
      <c r="E2035" s="330"/>
      <c r="F2035" s="330"/>
      <c r="G2035" s="331"/>
      <c r="H2035" s="340"/>
      <c r="I2035" s="341"/>
      <c r="J2035" s="341"/>
      <c r="K2035" s="60"/>
    </row>
    <row r="2036" spans="1:11" s="38" customFormat="1" x14ac:dyDescent="0.25">
      <c r="A2036" s="78"/>
      <c r="B2036" s="337"/>
      <c r="C2036" s="342"/>
      <c r="D2036" s="329"/>
      <c r="E2036" s="330"/>
      <c r="F2036" s="330"/>
      <c r="G2036" s="331"/>
      <c r="H2036" s="340"/>
      <c r="I2036" s="341"/>
      <c r="J2036" s="341"/>
      <c r="K2036" s="60"/>
    </row>
    <row r="2037" spans="1:11" s="38" customFormat="1" x14ac:dyDescent="0.25">
      <c r="A2037" s="78"/>
      <c r="B2037" s="337"/>
      <c r="C2037" s="342"/>
      <c r="D2037" s="329"/>
      <c r="E2037" s="330"/>
      <c r="F2037" s="330"/>
      <c r="G2037" s="331"/>
      <c r="H2037" s="340"/>
      <c r="I2037" s="341"/>
      <c r="J2037" s="341"/>
      <c r="K2037" s="60"/>
    </row>
    <row r="2038" spans="1:11" s="38" customFormat="1" x14ac:dyDescent="0.25">
      <c r="A2038" s="78"/>
      <c r="B2038" s="337"/>
      <c r="C2038" s="342"/>
      <c r="D2038" s="329"/>
      <c r="E2038" s="330"/>
      <c r="F2038" s="330"/>
      <c r="G2038" s="331"/>
      <c r="H2038" s="340"/>
      <c r="I2038" s="341"/>
      <c r="J2038" s="341"/>
      <c r="K2038" s="60"/>
    </row>
    <row r="2039" spans="1:11" s="38" customFormat="1" x14ac:dyDescent="0.25">
      <c r="A2039" s="78"/>
      <c r="B2039" s="337"/>
      <c r="C2039" s="342"/>
      <c r="D2039" s="329"/>
      <c r="E2039" s="330"/>
      <c r="F2039" s="330"/>
      <c r="G2039" s="331"/>
      <c r="H2039" s="340"/>
      <c r="I2039" s="341"/>
      <c r="J2039" s="341"/>
      <c r="K2039" s="60"/>
    </row>
    <row r="2040" spans="1:11" s="38" customFormat="1" x14ac:dyDescent="0.25">
      <c r="A2040" s="78"/>
      <c r="B2040" s="337"/>
      <c r="C2040" s="342"/>
      <c r="D2040" s="329"/>
      <c r="E2040" s="330"/>
      <c r="F2040" s="330"/>
      <c r="G2040" s="331"/>
      <c r="H2040" s="340"/>
      <c r="I2040" s="341"/>
      <c r="J2040" s="341"/>
      <c r="K2040" s="60"/>
    </row>
    <row r="2041" spans="1:11" s="38" customFormat="1" x14ac:dyDescent="0.25">
      <c r="A2041" s="78"/>
      <c r="B2041" s="337"/>
      <c r="C2041" s="342"/>
      <c r="D2041" s="329"/>
      <c r="E2041" s="330"/>
      <c r="F2041" s="330"/>
      <c r="G2041" s="331"/>
      <c r="H2041" s="340"/>
      <c r="I2041" s="341"/>
      <c r="J2041" s="341"/>
      <c r="K2041" s="60"/>
    </row>
    <row r="2042" spans="1:11" s="38" customFormat="1" x14ac:dyDescent="0.25">
      <c r="A2042" s="78"/>
      <c r="B2042" s="337"/>
      <c r="C2042" s="342"/>
      <c r="D2042" s="329"/>
      <c r="E2042" s="330"/>
      <c r="F2042" s="330"/>
      <c r="G2042" s="331"/>
      <c r="H2042" s="340"/>
      <c r="I2042" s="341"/>
      <c r="J2042" s="341"/>
      <c r="K2042" s="60"/>
    </row>
    <row r="2043" spans="1:11" s="38" customFormat="1" x14ac:dyDescent="0.25">
      <c r="A2043" s="78"/>
      <c r="B2043" s="337"/>
      <c r="C2043" s="342"/>
      <c r="D2043" s="329"/>
      <c r="E2043" s="330"/>
      <c r="F2043" s="330"/>
      <c r="G2043" s="331"/>
      <c r="H2043" s="340"/>
      <c r="I2043" s="341"/>
      <c r="J2043" s="341"/>
      <c r="K2043" s="60"/>
    </row>
    <row r="2044" spans="1:11" s="38" customFormat="1" x14ac:dyDescent="0.25">
      <c r="A2044" s="78"/>
      <c r="B2044" s="337"/>
      <c r="C2044" s="342"/>
      <c r="D2044" s="329"/>
      <c r="E2044" s="330"/>
      <c r="F2044" s="330"/>
      <c r="G2044" s="331"/>
      <c r="H2044" s="340"/>
      <c r="I2044" s="341"/>
      <c r="J2044" s="341"/>
      <c r="K2044" s="60"/>
    </row>
    <row r="2045" spans="1:11" s="38" customFormat="1" x14ac:dyDescent="0.25">
      <c r="A2045" s="78"/>
      <c r="B2045" s="337"/>
      <c r="C2045" s="342"/>
      <c r="D2045" s="329"/>
      <c r="E2045" s="330"/>
      <c r="F2045" s="330"/>
      <c r="G2045" s="331"/>
      <c r="H2045" s="340"/>
      <c r="I2045" s="341"/>
      <c r="J2045" s="341"/>
      <c r="K2045" s="60"/>
    </row>
    <row r="2046" spans="1:11" s="38" customFormat="1" x14ac:dyDescent="0.25">
      <c r="A2046" s="78"/>
      <c r="B2046" s="337"/>
      <c r="C2046" s="342"/>
      <c r="D2046" s="329"/>
      <c r="E2046" s="330"/>
      <c r="F2046" s="330"/>
      <c r="G2046" s="331"/>
      <c r="H2046" s="340"/>
      <c r="I2046" s="341"/>
      <c r="J2046" s="341"/>
      <c r="K2046" s="60"/>
    </row>
    <row r="2047" spans="1:11" s="38" customFormat="1" x14ac:dyDescent="0.25">
      <c r="A2047" s="78"/>
      <c r="B2047" s="337"/>
      <c r="C2047" s="342"/>
      <c r="D2047" s="329"/>
      <c r="E2047" s="330"/>
      <c r="F2047" s="330"/>
      <c r="G2047" s="331"/>
      <c r="H2047" s="340"/>
      <c r="I2047" s="341"/>
      <c r="J2047" s="341"/>
      <c r="K2047" s="60"/>
    </row>
    <row r="2048" spans="1:11" s="38" customFormat="1" x14ac:dyDescent="0.25">
      <c r="A2048" s="78"/>
      <c r="B2048" s="337"/>
      <c r="C2048" s="342"/>
      <c r="D2048" s="329"/>
      <c r="E2048" s="330"/>
      <c r="F2048" s="330"/>
      <c r="G2048" s="331"/>
      <c r="H2048" s="340"/>
      <c r="I2048" s="341"/>
      <c r="J2048" s="341"/>
      <c r="K2048" s="60"/>
    </row>
    <row r="2049" spans="1:11" s="38" customFormat="1" x14ac:dyDescent="0.25">
      <c r="A2049" s="78"/>
      <c r="B2049" s="337"/>
      <c r="C2049" s="342"/>
      <c r="D2049" s="329"/>
      <c r="E2049" s="330"/>
      <c r="F2049" s="330"/>
      <c r="G2049" s="331"/>
      <c r="H2049" s="340"/>
      <c r="I2049" s="341"/>
      <c r="J2049" s="341"/>
      <c r="K2049" s="60"/>
    </row>
    <row r="2050" spans="1:11" s="38" customFormat="1" x14ac:dyDescent="0.25">
      <c r="A2050" s="78"/>
      <c r="B2050" s="337"/>
      <c r="C2050" s="342"/>
      <c r="D2050" s="329"/>
      <c r="E2050" s="330"/>
      <c r="F2050" s="330"/>
      <c r="G2050" s="331"/>
      <c r="H2050" s="340"/>
      <c r="I2050" s="341"/>
      <c r="J2050" s="341"/>
      <c r="K2050" s="60"/>
    </row>
    <row r="2051" spans="1:11" s="38" customFormat="1" x14ac:dyDescent="0.25">
      <c r="A2051" s="78"/>
      <c r="B2051" s="337"/>
      <c r="C2051" s="342"/>
      <c r="D2051" s="329"/>
      <c r="E2051" s="330"/>
      <c r="F2051" s="330"/>
      <c r="G2051" s="331"/>
      <c r="H2051" s="340"/>
      <c r="I2051" s="341"/>
      <c r="J2051" s="341"/>
      <c r="K2051" s="60"/>
    </row>
    <row r="2052" spans="1:11" s="38" customFormat="1" x14ac:dyDescent="0.25">
      <c r="A2052" s="78"/>
      <c r="B2052" s="337"/>
      <c r="C2052" s="342"/>
      <c r="D2052" s="329"/>
      <c r="E2052" s="330"/>
      <c r="F2052" s="330"/>
      <c r="G2052" s="331"/>
      <c r="H2052" s="340"/>
      <c r="I2052" s="341"/>
      <c r="J2052" s="341"/>
      <c r="K2052" s="60"/>
    </row>
    <row r="2053" spans="1:11" s="38" customFormat="1" x14ac:dyDescent="0.25">
      <c r="A2053" s="78"/>
      <c r="B2053" s="337"/>
      <c r="C2053" s="342"/>
      <c r="D2053" s="329"/>
      <c r="E2053" s="330"/>
      <c r="F2053" s="330"/>
      <c r="G2053" s="331"/>
      <c r="H2053" s="340"/>
      <c r="I2053" s="341"/>
      <c r="J2053" s="341"/>
      <c r="K2053" s="60"/>
    </row>
    <row r="2054" spans="1:11" s="38" customFormat="1" x14ac:dyDescent="0.25">
      <c r="A2054" s="78"/>
      <c r="B2054" s="337"/>
      <c r="C2054" s="342"/>
      <c r="D2054" s="329"/>
      <c r="E2054" s="330"/>
      <c r="F2054" s="330"/>
      <c r="G2054" s="331"/>
      <c r="H2054" s="340"/>
      <c r="I2054" s="341"/>
      <c r="J2054" s="341"/>
      <c r="K2054" s="60"/>
    </row>
    <row r="2055" spans="1:11" s="38" customFormat="1" x14ac:dyDescent="0.25">
      <c r="A2055" s="78"/>
      <c r="B2055" s="337"/>
      <c r="C2055" s="342"/>
      <c r="D2055" s="329"/>
      <c r="E2055" s="330"/>
      <c r="F2055" s="330"/>
      <c r="G2055" s="331"/>
      <c r="H2055" s="340"/>
      <c r="I2055" s="341"/>
      <c r="J2055" s="341"/>
      <c r="K2055" s="60"/>
    </row>
    <row r="2056" spans="1:11" s="38" customFormat="1" x14ac:dyDescent="0.25">
      <c r="A2056" s="78"/>
      <c r="B2056" s="337"/>
      <c r="C2056" s="342"/>
      <c r="D2056" s="329"/>
      <c r="E2056" s="330"/>
      <c r="F2056" s="330"/>
      <c r="G2056" s="331"/>
      <c r="H2056" s="340"/>
      <c r="I2056" s="341"/>
      <c r="J2056" s="341"/>
      <c r="K2056" s="60"/>
    </row>
    <row r="2057" spans="1:11" s="38" customFormat="1" x14ac:dyDescent="0.25">
      <c r="A2057" s="78"/>
      <c r="B2057" s="337"/>
      <c r="C2057" s="342"/>
      <c r="D2057" s="329"/>
      <c r="E2057" s="330"/>
      <c r="F2057" s="330"/>
      <c r="G2057" s="331"/>
      <c r="H2057" s="340"/>
      <c r="I2057" s="341"/>
      <c r="J2057" s="341"/>
      <c r="K2057" s="60"/>
    </row>
    <row r="2058" spans="1:11" s="38" customFormat="1" x14ac:dyDescent="0.25">
      <c r="A2058" s="78"/>
      <c r="B2058" s="337"/>
      <c r="C2058" s="342"/>
      <c r="D2058" s="329"/>
      <c r="E2058" s="330"/>
      <c r="F2058" s="330"/>
      <c r="G2058" s="331"/>
      <c r="H2058" s="340"/>
      <c r="I2058" s="341"/>
      <c r="J2058" s="341"/>
      <c r="K2058" s="60"/>
    </row>
    <row r="2059" spans="1:11" s="38" customFormat="1" x14ac:dyDescent="0.25">
      <c r="A2059" s="78"/>
      <c r="B2059" s="337"/>
      <c r="C2059" s="342"/>
      <c r="D2059" s="329"/>
      <c r="E2059" s="330"/>
      <c r="F2059" s="330"/>
      <c r="G2059" s="331"/>
      <c r="H2059" s="340"/>
      <c r="I2059" s="341"/>
      <c r="J2059" s="341"/>
      <c r="K2059" s="60"/>
    </row>
    <row r="2060" spans="1:11" s="38" customFormat="1" x14ac:dyDescent="0.25">
      <c r="A2060" s="78"/>
      <c r="B2060" s="337"/>
      <c r="C2060" s="342"/>
      <c r="D2060" s="329"/>
      <c r="E2060" s="330"/>
      <c r="F2060" s="330"/>
      <c r="G2060" s="331"/>
      <c r="H2060" s="340"/>
      <c r="I2060" s="341"/>
      <c r="J2060" s="341"/>
      <c r="K2060" s="60"/>
    </row>
    <row r="2061" spans="1:11" s="38" customFormat="1" x14ac:dyDescent="0.25">
      <c r="A2061" s="78"/>
      <c r="B2061" s="337"/>
      <c r="C2061" s="342"/>
      <c r="D2061" s="329"/>
      <c r="E2061" s="330"/>
      <c r="F2061" s="330"/>
      <c r="G2061" s="331"/>
      <c r="H2061" s="340"/>
      <c r="I2061" s="341"/>
      <c r="J2061" s="341"/>
      <c r="K2061" s="60"/>
    </row>
    <row r="2062" spans="1:11" s="38" customFormat="1" x14ac:dyDescent="0.25">
      <c r="A2062" s="78"/>
      <c r="B2062" s="337"/>
      <c r="C2062" s="342"/>
      <c r="D2062" s="329"/>
      <c r="E2062" s="330"/>
      <c r="F2062" s="330"/>
      <c r="G2062" s="331"/>
      <c r="H2062" s="340"/>
      <c r="I2062" s="341"/>
      <c r="J2062" s="341"/>
      <c r="K2062" s="60"/>
    </row>
    <row r="2063" spans="1:11" s="38" customFormat="1" x14ac:dyDescent="0.25">
      <c r="A2063" s="78"/>
      <c r="B2063" s="337"/>
      <c r="C2063" s="342"/>
      <c r="D2063" s="329"/>
      <c r="E2063" s="330"/>
      <c r="F2063" s="330"/>
      <c r="G2063" s="331"/>
      <c r="H2063" s="340"/>
      <c r="I2063" s="341"/>
      <c r="J2063" s="341"/>
      <c r="K2063" s="60"/>
    </row>
    <row r="2064" spans="1:11" s="38" customFormat="1" x14ac:dyDescent="0.25">
      <c r="A2064" s="78"/>
      <c r="B2064" s="337"/>
      <c r="C2064" s="342"/>
      <c r="D2064" s="329"/>
      <c r="E2064" s="330"/>
      <c r="F2064" s="330"/>
      <c r="G2064" s="331"/>
      <c r="H2064" s="340"/>
      <c r="I2064" s="341"/>
      <c r="J2064" s="341"/>
      <c r="K2064" s="60"/>
    </row>
    <row r="2065" spans="1:11" s="38" customFormat="1" x14ac:dyDescent="0.25">
      <c r="A2065" s="78"/>
      <c r="B2065" s="337"/>
      <c r="C2065" s="342"/>
      <c r="D2065" s="329"/>
      <c r="E2065" s="330"/>
      <c r="F2065" s="330"/>
      <c r="G2065" s="331"/>
      <c r="H2065" s="340"/>
      <c r="I2065" s="341"/>
      <c r="J2065" s="341"/>
      <c r="K2065" s="60"/>
    </row>
    <row r="2066" spans="1:11" s="38" customFormat="1" x14ac:dyDescent="0.25">
      <c r="A2066" s="78"/>
      <c r="B2066" s="337"/>
      <c r="C2066" s="342"/>
      <c r="D2066" s="329"/>
      <c r="E2066" s="330"/>
      <c r="F2066" s="330"/>
      <c r="G2066" s="331"/>
      <c r="H2066" s="340"/>
      <c r="I2066" s="341"/>
      <c r="J2066" s="341"/>
      <c r="K2066" s="60"/>
    </row>
    <row r="2067" spans="1:11" s="38" customFormat="1" x14ac:dyDescent="0.25">
      <c r="A2067" s="78"/>
      <c r="B2067" s="337"/>
      <c r="C2067" s="342"/>
      <c r="D2067" s="329"/>
      <c r="E2067" s="330"/>
      <c r="F2067" s="330"/>
      <c r="G2067" s="331"/>
      <c r="H2067" s="340"/>
      <c r="I2067" s="341"/>
      <c r="J2067" s="341"/>
      <c r="K2067" s="60"/>
    </row>
    <row r="2068" spans="1:11" s="38" customFormat="1" x14ac:dyDescent="0.25">
      <c r="A2068" s="78"/>
      <c r="B2068" s="337"/>
      <c r="C2068" s="342"/>
      <c r="D2068" s="329"/>
      <c r="E2068" s="330"/>
      <c r="F2068" s="330"/>
      <c r="G2068" s="331"/>
      <c r="H2068" s="340"/>
      <c r="I2068" s="341"/>
      <c r="J2068" s="341"/>
      <c r="K2068" s="60"/>
    </row>
    <row r="2069" spans="1:11" s="38" customFormat="1" x14ac:dyDescent="0.25">
      <c r="A2069" s="78"/>
      <c r="B2069" s="337"/>
      <c r="C2069" s="342"/>
      <c r="D2069" s="329"/>
      <c r="E2069" s="330"/>
      <c r="F2069" s="330"/>
      <c r="G2069" s="331"/>
      <c r="H2069" s="340"/>
      <c r="I2069" s="341"/>
      <c r="J2069" s="341"/>
      <c r="K2069" s="60"/>
    </row>
    <row r="2070" spans="1:11" s="38" customFormat="1" x14ac:dyDescent="0.25">
      <c r="A2070" s="78"/>
      <c r="B2070" s="337"/>
      <c r="C2070" s="342"/>
      <c r="D2070" s="329"/>
      <c r="E2070" s="330"/>
      <c r="F2070" s="330"/>
      <c r="G2070" s="331"/>
      <c r="H2070" s="340"/>
      <c r="I2070" s="341"/>
      <c r="J2070" s="341"/>
      <c r="K2070" s="60"/>
    </row>
    <row r="2071" spans="1:11" s="38" customFormat="1" x14ac:dyDescent="0.25">
      <c r="A2071" s="78"/>
      <c r="B2071" s="337"/>
      <c r="C2071" s="342"/>
      <c r="D2071" s="329"/>
      <c r="E2071" s="330"/>
      <c r="F2071" s="330"/>
      <c r="G2071" s="331"/>
      <c r="H2071" s="340"/>
      <c r="I2071" s="341"/>
      <c r="J2071" s="341"/>
      <c r="K2071" s="60"/>
    </row>
    <row r="2072" spans="1:11" s="38" customFormat="1" x14ac:dyDescent="0.25">
      <c r="A2072" s="78"/>
      <c r="B2072" s="337"/>
      <c r="C2072" s="342"/>
      <c r="D2072" s="329"/>
      <c r="E2072" s="330"/>
      <c r="F2072" s="330"/>
      <c r="G2072" s="331"/>
      <c r="H2072" s="340"/>
      <c r="I2072" s="341"/>
      <c r="J2072" s="341"/>
      <c r="K2072" s="60"/>
    </row>
    <row r="2073" spans="1:11" s="38" customFormat="1" x14ac:dyDescent="0.25">
      <c r="A2073" s="78"/>
      <c r="B2073" s="337"/>
      <c r="C2073" s="342"/>
      <c r="D2073" s="329"/>
      <c r="E2073" s="330"/>
      <c r="F2073" s="330"/>
      <c r="G2073" s="331"/>
      <c r="H2073" s="340"/>
      <c r="I2073" s="341"/>
      <c r="J2073" s="341"/>
      <c r="K2073" s="60"/>
    </row>
    <row r="2074" spans="1:11" s="38" customFormat="1" x14ac:dyDescent="0.25">
      <c r="A2074" s="78"/>
      <c r="B2074" s="337"/>
      <c r="C2074" s="342"/>
      <c r="D2074" s="329"/>
      <c r="E2074" s="330"/>
      <c r="F2074" s="330"/>
      <c r="G2074" s="331"/>
      <c r="H2074" s="340"/>
      <c r="I2074" s="341"/>
      <c r="J2074" s="341"/>
      <c r="K2074" s="60"/>
    </row>
    <row r="2075" spans="1:11" s="38" customFormat="1" x14ac:dyDescent="0.25">
      <c r="A2075" s="78"/>
      <c r="B2075" s="337"/>
      <c r="C2075" s="342"/>
      <c r="D2075" s="329"/>
      <c r="E2075" s="330"/>
      <c r="F2075" s="330"/>
      <c r="G2075" s="331"/>
      <c r="H2075" s="340"/>
      <c r="I2075" s="341"/>
      <c r="J2075" s="341"/>
      <c r="K2075" s="60"/>
    </row>
    <row r="2076" spans="1:11" s="38" customFormat="1" x14ac:dyDescent="0.25">
      <c r="A2076" s="78"/>
      <c r="B2076" s="337"/>
      <c r="C2076" s="342"/>
      <c r="D2076" s="329"/>
      <c r="E2076" s="330"/>
      <c r="F2076" s="330"/>
      <c r="G2076" s="331"/>
      <c r="H2076" s="340"/>
      <c r="I2076" s="341"/>
      <c r="J2076" s="341"/>
      <c r="K2076" s="60"/>
    </row>
    <row r="2077" spans="1:11" s="38" customFormat="1" x14ac:dyDescent="0.25">
      <c r="A2077" s="78"/>
      <c r="B2077" s="337"/>
      <c r="C2077" s="342"/>
      <c r="D2077" s="329"/>
      <c r="E2077" s="330"/>
      <c r="F2077" s="330"/>
      <c r="G2077" s="331"/>
      <c r="H2077" s="340"/>
      <c r="I2077" s="341"/>
      <c r="J2077" s="341"/>
      <c r="K2077" s="60"/>
    </row>
    <row r="2078" spans="1:11" s="38" customFormat="1" x14ac:dyDescent="0.25">
      <c r="A2078" s="78"/>
      <c r="B2078" s="337"/>
      <c r="C2078" s="342"/>
      <c r="D2078" s="329"/>
      <c r="E2078" s="330"/>
      <c r="F2078" s="330"/>
      <c r="G2078" s="331"/>
      <c r="H2078" s="340"/>
      <c r="I2078" s="341"/>
      <c r="J2078" s="341"/>
      <c r="K2078" s="60"/>
    </row>
    <row r="2079" spans="1:11" s="38" customFormat="1" x14ac:dyDescent="0.25">
      <c r="A2079" s="78"/>
      <c r="B2079" s="337"/>
      <c r="C2079" s="342"/>
      <c r="D2079" s="329"/>
      <c r="E2079" s="330"/>
      <c r="F2079" s="330"/>
      <c r="G2079" s="331"/>
      <c r="H2079" s="340"/>
      <c r="I2079" s="341"/>
      <c r="J2079" s="341"/>
      <c r="K2079" s="60"/>
    </row>
    <row r="2080" spans="1:11" s="38" customFormat="1" x14ac:dyDescent="0.25">
      <c r="A2080" s="78"/>
      <c r="B2080" s="337"/>
      <c r="C2080" s="342"/>
      <c r="D2080" s="329"/>
      <c r="E2080" s="330"/>
      <c r="F2080" s="330"/>
      <c r="G2080" s="331"/>
      <c r="H2080" s="340"/>
      <c r="I2080" s="341"/>
      <c r="J2080" s="341"/>
      <c r="K2080" s="60"/>
    </row>
    <row r="2081" spans="1:11" s="38" customFormat="1" x14ac:dyDescent="0.25">
      <c r="A2081" s="78"/>
      <c r="B2081" s="337"/>
      <c r="C2081" s="342"/>
      <c r="D2081" s="329"/>
      <c r="E2081" s="330"/>
      <c r="F2081" s="330"/>
      <c r="G2081" s="331"/>
      <c r="H2081" s="340"/>
      <c r="I2081" s="341"/>
      <c r="J2081" s="341"/>
      <c r="K2081" s="60"/>
    </row>
    <row r="2082" spans="1:11" s="38" customFormat="1" x14ac:dyDescent="0.25">
      <c r="A2082" s="78"/>
      <c r="B2082" s="337"/>
      <c r="C2082" s="342"/>
      <c r="D2082" s="329"/>
      <c r="E2082" s="330"/>
      <c r="F2082" s="330"/>
      <c r="G2082" s="331"/>
      <c r="H2082" s="340"/>
      <c r="I2082" s="341"/>
      <c r="J2082" s="341"/>
      <c r="K2082" s="60"/>
    </row>
    <row r="2083" spans="1:11" s="38" customFormat="1" x14ac:dyDescent="0.25">
      <c r="A2083" s="78"/>
      <c r="B2083" s="337"/>
      <c r="C2083" s="342"/>
      <c r="D2083" s="329"/>
      <c r="E2083" s="330"/>
      <c r="F2083" s="330"/>
      <c r="G2083" s="331"/>
      <c r="H2083" s="340"/>
      <c r="I2083" s="341"/>
      <c r="J2083" s="341"/>
      <c r="K2083" s="60"/>
    </row>
    <row r="2084" spans="1:11" s="38" customFormat="1" x14ac:dyDescent="0.25">
      <c r="A2084" s="78"/>
      <c r="B2084" s="337"/>
      <c r="C2084" s="342"/>
      <c r="D2084" s="329"/>
      <c r="E2084" s="330"/>
      <c r="F2084" s="330"/>
      <c r="G2084" s="331"/>
      <c r="H2084" s="340"/>
      <c r="I2084" s="341"/>
      <c r="J2084" s="341"/>
      <c r="K2084" s="60"/>
    </row>
    <row r="2085" spans="1:11" s="38" customFormat="1" x14ac:dyDescent="0.25">
      <c r="A2085" s="78"/>
      <c r="B2085" s="337"/>
      <c r="C2085" s="342"/>
      <c r="D2085" s="329"/>
      <c r="E2085" s="330"/>
      <c r="F2085" s="330"/>
      <c r="G2085" s="331"/>
      <c r="H2085" s="340"/>
      <c r="I2085" s="341"/>
      <c r="J2085" s="341"/>
      <c r="K2085" s="60"/>
    </row>
    <row r="2086" spans="1:11" s="38" customFormat="1" x14ac:dyDescent="0.25">
      <c r="A2086" s="78"/>
      <c r="B2086" s="337"/>
      <c r="C2086" s="342"/>
      <c r="D2086" s="329"/>
      <c r="E2086" s="330"/>
      <c r="F2086" s="330"/>
      <c r="G2086" s="331"/>
      <c r="H2086" s="340"/>
      <c r="I2086" s="341"/>
      <c r="J2086" s="341"/>
      <c r="K2086" s="60"/>
    </row>
    <row r="2087" spans="1:11" s="38" customFormat="1" x14ac:dyDescent="0.25">
      <c r="A2087" s="78"/>
      <c r="B2087" s="337"/>
      <c r="C2087" s="342"/>
      <c r="D2087" s="329"/>
      <c r="E2087" s="330"/>
      <c r="F2087" s="330"/>
      <c r="G2087" s="331"/>
      <c r="H2087" s="340"/>
      <c r="I2087" s="341"/>
      <c r="J2087" s="341"/>
      <c r="K2087" s="60"/>
    </row>
    <row r="2088" spans="1:11" s="38" customFormat="1" x14ac:dyDescent="0.25">
      <c r="A2088" s="78"/>
      <c r="B2088" s="337"/>
      <c r="C2088" s="342"/>
      <c r="D2088" s="329"/>
      <c r="E2088" s="330"/>
      <c r="F2088" s="330"/>
      <c r="G2088" s="331"/>
      <c r="H2088" s="340"/>
      <c r="I2088" s="341"/>
      <c r="J2088" s="341"/>
      <c r="K2088" s="60"/>
    </row>
    <row r="2089" spans="1:11" s="38" customFormat="1" x14ac:dyDescent="0.25">
      <c r="A2089" s="78"/>
      <c r="B2089" s="337"/>
      <c r="C2089" s="342"/>
      <c r="D2089" s="329"/>
      <c r="E2089" s="330"/>
      <c r="F2089" s="330"/>
      <c r="G2089" s="331"/>
      <c r="H2089" s="340"/>
      <c r="I2089" s="341"/>
      <c r="J2089" s="341"/>
      <c r="K2089" s="60"/>
    </row>
    <row r="2090" spans="1:11" s="38" customFormat="1" x14ac:dyDescent="0.25">
      <c r="A2090" s="78"/>
      <c r="B2090" s="337"/>
      <c r="C2090" s="342"/>
      <c r="D2090" s="329"/>
      <c r="E2090" s="330"/>
      <c r="F2090" s="330"/>
      <c r="G2090" s="331"/>
      <c r="H2090" s="340"/>
      <c r="I2090" s="341"/>
      <c r="J2090" s="341"/>
      <c r="K2090" s="60"/>
    </row>
    <row r="2091" spans="1:11" s="38" customFormat="1" x14ac:dyDescent="0.25">
      <c r="A2091" s="78"/>
      <c r="B2091" s="337"/>
      <c r="C2091" s="342"/>
      <c r="D2091" s="329"/>
      <c r="E2091" s="330"/>
      <c r="F2091" s="330"/>
      <c r="G2091" s="331"/>
      <c r="H2091" s="340"/>
      <c r="I2091" s="341"/>
      <c r="J2091" s="341"/>
      <c r="K2091" s="60"/>
    </row>
    <row r="2092" spans="1:11" s="38" customFormat="1" x14ac:dyDescent="0.25">
      <c r="A2092" s="78"/>
      <c r="B2092" s="337"/>
      <c r="C2092" s="342"/>
      <c r="D2092" s="329"/>
      <c r="E2092" s="330"/>
      <c r="F2092" s="330"/>
      <c r="G2092" s="331"/>
      <c r="H2092" s="340"/>
      <c r="I2092" s="341"/>
      <c r="J2092" s="341"/>
      <c r="K2092" s="60"/>
    </row>
    <row r="2093" spans="1:11" s="38" customFormat="1" x14ac:dyDescent="0.25">
      <c r="A2093" s="78"/>
      <c r="B2093" s="337"/>
      <c r="C2093" s="342"/>
      <c r="D2093" s="329"/>
      <c r="E2093" s="330"/>
      <c r="F2093" s="330"/>
      <c r="G2093" s="331"/>
      <c r="H2093" s="340"/>
      <c r="I2093" s="341"/>
      <c r="J2093" s="341"/>
      <c r="K2093" s="60"/>
    </row>
    <row r="2094" spans="1:11" s="38" customFormat="1" x14ac:dyDescent="0.25">
      <c r="A2094" s="78"/>
      <c r="B2094" s="337"/>
      <c r="C2094" s="342"/>
      <c r="D2094" s="329"/>
      <c r="E2094" s="330"/>
      <c r="F2094" s="330"/>
      <c r="G2094" s="331"/>
      <c r="H2094" s="340"/>
      <c r="I2094" s="341"/>
      <c r="J2094" s="341"/>
      <c r="K2094" s="60"/>
    </row>
    <row r="2095" spans="1:11" s="38" customFormat="1" x14ac:dyDescent="0.25">
      <c r="A2095" s="78"/>
      <c r="B2095" s="337"/>
      <c r="C2095" s="342"/>
      <c r="D2095" s="329"/>
      <c r="E2095" s="330"/>
      <c r="F2095" s="330"/>
      <c r="G2095" s="331"/>
      <c r="H2095" s="340"/>
      <c r="I2095" s="341"/>
      <c r="J2095" s="341"/>
      <c r="K2095" s="60"/>
    </row>
    <row r="2096" spans="1:11" s="38" customFormat="1" x14ac:dyDescent="0.25">
      <c r="A2096" s="78"/>
      <c r="B2096" s="337"/>
      <c r="C2096" s="342"/>
      <c r="D2096" s="329"/>
      <c r="E2096" s="330"/>
      <c r="F2096" s="330"/>
      <c r="G2096" s="331"/>
      <c r="H2096" s="340"/>
      <c r="I2096" s="341"/>
      <c r="J2096" s="341"/>
      <c r="K2096" s="60"/>
    </row>
    <row r="2097" spans="1:11" s="38" customFormat="1" x14ac:dyDescent="0.25">
      <c r="A2097" s="78"/>
      <c r="B2097" s="337"/>
      <c r="C2097" s="342"/>
      <c r="D2097" s="329"/>
      <c r="E2097" s="330"/>
      <c r="F2097" s="330"/>
      <c r="G2097" s="331"/>
      <c r="H2097" s="340"/>
      <c r="I2097" s="341"/>
      <c r="J2097" s="341"/>
      <c r="K2097" s="60"/>
    </row>
    <row r="2098" spans="1:11" s="38" customFormat="1" x14ac:dyDescent="0.25">
      <c r="A2098" s="78"/>
      <c r="B2098" s="337"/>
      <c r="C2098" s="342"/>
      <c r="D2098" s="329"/>
      <c r="E2098" s="330"/>
      <c r="F2098" s="330"/>
      <c r="G2098" s="331"/>
      <c r="H2098" s="340"/>
      <c r="I2098" s="341"/>
      <c r="J2098" s="341"/>
      <c r="K2098" s="60"/>
    </row>
    <row r="2099" spans="1:11" s="38" customFormat="1" x14ac:dyDescent="0.25">
      <c r="A2099" s="78"/>
      <c r="B2099" s="337"/>
      <c r="C2099" s="342"/>
      <c r="D2099" s="329"/>
      <c r="E2099" s="330"/>
      <c r="F2099" s="330"/>
      <c r="G2099" s="331"/>
      <c r="H2099" s="340"/>
      <c r="I2099" s="341"/>
      <c r="J2099" s="341"/>
      <c r="K2099" s="60"/>
    </row>
    <row r="2100" spans="1:11" s="38" customFormat="1" x14ac:dyDescent="0.25">
      <c r="A2100" s="78"/>
      <c r="B2100" s="337"/>
      <c r="C2100" s="342"/>
      <c r="D2100" s="329"/>
      <c r="E2100" s="330"/>
      <c r="F2100" s="330"/>
      <c r="G2100" s="331"/>
      <c r="H2100" s="340"/>
      <c r="I2100" s="341"/>
      <c r="J2100" s="341"/>
      <c r="K2100" s="60"/>
    </row>
    <row r="2101" spans="1:11" s="38" customFormat="1" x14ac:dyDescent="0.25">
      <c r="A2101" s="78"/>
      <c r="B2101" s="337"/>
      <c r="C2101" s="342"/>
      <c r="D2101" s="329"/>
      <c r="E2101" s="330"/>
      <c r="F2101" s="330"/>
      <c r="G2101" s="331"/>
      <c r="H2101" s="340"/>
      <c r="I2101" s="341"/>
      <c r="J2101" s="341"/>
      <c r="K2101" s="60"/>
    </row>
    <row r="2102" spans="1:11" s="38" customFormat="1" x14ac:dyDescent="0.25">
      <c r="A2102" s="78"/>
      <c r="B2102" s="337"/>
      <c r="C2102" s="342"/>
      <c r="D2102" s="329"/>
      <c r="E2102" s="330"/>
      <c r="F2102" s="330"/>
      <c r="G2102" s="331"/>
      <c r="H2102" s="340"/>
      <c r="I2102" s="341"/>
      <c r="J2102" s="341"/>
      <c r="K2102" s="60"/>
    </row>
    <row r="2103" spans="1:11" s="38" customFormat="1" x14ac:dyDescent="0.25">
      <c r="A2103" s="78"/>
      <c r="B2103" s="337"/>
      <c r="C2103" s="342"/>
      <c r="D2103" s="329"/>
      <c r="E2103" s="330"/>
      <c r="F2103" s="330"/>
      <c r="G2103" s="331"/>
      <c r="H2103" s="340"/>
      <c r="I2103" s="341"/>
      <c r="J2103" s="341"/>
      <c r="K2103" s="60"/>
    </row>
    <row r="2104" spans="1:11" s="38" customFormat="1" x14ac:dyDescent="0.25">
      <c r="A2104" s="78"/>
      <c r="B2104" s="337"/>
      <c r="C2104" s="342"/>
      <c r="D2104" s="329"/>
      <c r="E2104" s="330"/>
      <c r="F2104" s="330"/>
      <c r="G2104" s="331"/>
      <c r="H2104" s="340"/>
      <c r="I2104" s="341"/>
      <c r="J2104" s="341"/>
      <c r="K2104" s="60"/>
    </row>
    <row r="2105" spans="1:11" s="38" customFormat="1" x14ac:dyDescent="0.25">
      <c r="A2105" s="78"/>
      <c r="B2105" s="337"/>
      <c r="C2105" s="342"/>
      <c r="D2105" s="329"/>
      <c r="E2105" s="330"/>
      <c r="F2105" s="330"/>
      <c r="G2105" s="331"/>
      <c r="H2105" s="340"/>
      <c r="I2105" s="341"/>
      <c r="J2105" s="341"/>
      <c r="K2105" s="60"/>
    </row>
    <row r="2106" spans="1:11" s="38" customFormat="1" x14ac:dyDescent="0.25">
      <c r="A2106" s="78"/>
      <c r="B2106" s="337"/>
      <c r="C2106" s="342"/>
      <c r="D2106" s="329"/>
      <c r="E2106" s="330"/>
      <c r="F2106" s="330"/>
      <c r="G2106" s="331"/>
      <c r="H2106" s="340"/>
      <c r="I2106" s="341"/>
      <c r="J2106" s="341"/>
      <c r="K2106" s="60"/>
    </row>
    <row r="2107" spans="1:11" s="38" customFormat="1" x14ac:dyDescent="0.25">
      <c r="A2107" s="78"/>
      <c r="B2107" s="337"/>
      <c r="C2107" s="342"/>
      <c r="D2107" s="329"/>
      <c r="E2107" s="330"/>
      <c r="F2107" s="330"/>
      <c r="G2107" s="331"/>
      <c r="H2107" s="340"/>
      <c r="I2107" s="341"/>
      <c r="J2107" s="341"/>
      <c r="K2107" s="60"/>
    </row>
    <row r="2108" spans="1:11" s="38" customFormat="1" x14ac:dyDescent="0.25">
      <c r="A2108" s="78"/>
      <c r="B2108" s="337"/>
      <c r="C2108" s="342"/>
      <c r="D2108" s="329"/>
      <c r="E2108" s="330"/>
      <c r="F2108" s="330"/>
      <c r="G2108" s="331"/>
      <c r="H2108" s="340"/>
      <c r="I2108" s="341"/>
      <c r="J2108" s="341"/>
      <c r="K2108" s="60"/>
    </row>
    <row r="2109" spans="1:11" s="38" customFormat="1" x14ac:dyDescent="0.25">
      <c r="A2109" s="78"/>
      <c r="B2109" s="337"/>
      <c r="C2109" s="342"/>
      <c r="D2109" s="329"/>
      <c r="E2109" s="330"/>
      <c r="F2109" s="330"/>
      <c r="G2109" s="331"/>
      <c r="H2109" s="340"/>
      <c r="I2109" s="341"/>
      <c r="J2109" s="341"/>
      <c r="K2109" s="60"/>
    </row>
    <row r="2110" spans="1:11" s="38" customFormat="1" x14ac:dyDescent="0.25">
      <c r="A2110" s="78"/>
      <c r="B2110" s="337"/>
      <c r="C2110" s="342"/>
      <c r="D2110" s="329"/>
      <c r="E2110" s="330"/>
      <c r="F2110" s="330"/>
      <c r="G2110" s="331"/>
      <c r="H2110" s="340"/>
      <c r="I2110" s="341"/>
      <c r="J2110" s="341"/>
      <c r="K2110" s="60"/>
    </row>
    <row r="2111" spans="1:11" s="38" customFormat="1" x14ac:dyDescent="0.25">
      <c r="A2111" s="78"/>
      <c r="B2111" s="337"/>
      <c r="C2111" s="342"/>
      <c r="D2111" s="329"/>
      <c r="E2111" s="330"/>
      <c r="F2111" s="330"/>
      <c r="G2111" s="331"/>
      <c r="H2111" s="340"/>
      <c r="I2111" s="341"/>
      <c r="J2111" s="341"/>
      <c r="K2111" s="60"/>
    </row>
    <row r="2112" spans="1:11" s="38" customFormat="1" x14ac:dyDescent="0.25">
      <c r="A2112" s="78"/>
      <c r="B2112" s="337"/>
      <c r="C2112" s="342"/>
      <c r="D2112" s="329"/>
      <c r="E2112" s="330"/>
      <c r="F2112" s="330"/>
      <c r="G2112" s="331"/>
      <c r="H2112" s="340"/>
      <c r="I2112" s="341"/>
      <c r="J2112" s="341"/>
      <c r="K2112" s="60"/>
    </row>
    <row r="2113" spans="1:11" s="38" customFormat="1" x14ac:dyDescent="0.25">
      <c r="A2113" s="78"/>
      <c r="B2113" s="337"/>
      <c r="C2113" s="342"/>
      <c r="D2113" s="329"/>
      <c r="E2113" s="330"/>
      <c r="F2113" s="330"/>
      <c r="G2113" s="331"/>
      <c r="H2113" s="340"/>
      <c r="I2113" s="341"/>
      <c r="J2113" s="341"/>
      <c r="K2113" s="60"/>
    </row>
    <row r="2114" spans="1:11" s="38" customFormat="1" x14ac:dyDescent="0.25">
      <c r="A2114" s="78"/>
      <c r="B2114" s="337"/>
      <c r="C2114" s="342"/>
      <c r="D2114" s="329"/>
      <c r="E2114" s="330"/>
      <c r="F2114" s="330"/>
      <c r="G2114" s="331"/>
      <c r="H2114" s="340"/>
      <c r="I2114" s="341"/>
      <c r="J2114" s="341"/>
      <c r="K2114" s="60"/>
    </row>
    <row r="2115" spans="1:11" s="38" customFormat="1" x14ac:dyDescent="0.25">
      <c r="A2115" s="78"/>
      <c r="B2115" s="337"/>
      <c r="C2115" s="342"/>
      <c r="D2115" s="329"/>
      <c r="E2115" s="330"/>
      <c r="F2115" s="330"/>
      <c r="G2115" s="331"/>
      <c r="H2115" s="340"/>
      <c r="I2115" s="341"/>
      <c r="J2115" s="341"/>
      <c r="K2115" s="60"/>
    </row>
    <row r="2116" spans="1:11" s="38" customFormat="1" x14ac:dyDescent="0.25">
      <c r="A2116" s="78"/>
      <c r="B2116" s="337"/>
      <c r="C2116" s="342"/>
      <c r="D2116" s="329"/>
      <c r="E2116" s="330"/>
      <c r="F2116" s="330"/>
      <c r="G2116" s="331"/>
      <c r="H2116" s="340"/>
      <c r="I2116" s="341"/>
      <c r="J2116" s="341"/>
      <c r="K2116" s="60"/>
    </row>
    <row r="2117" spans="1:11" s="38" customFormat="1" x14ac:dyDescent="0.25">
      <c r="A2117" s="78"/>
      <c r="B2117" s="337"/>
      <c r="C2117" s="342"/>
      <c r="D2117" s="329"/>
      <c r="E2117" s="330"/>
      <c r="F2117" s="330"/>
      <c r="G2117" s="331"/>
      <c r="H2117" s="340"/>
      <c r="I2117" s="341"/>
      <c r="J2117" s="341"/>
      <c r="K2117" s="60"/>
    </row>
    <row r="2118" spans="1:11" s="38" customFormat="1" x14ac:dyDescent="0.25">
      <c r="A2118" s="78"/>
      <c r="B2118" s="337"/>
      <c r="C2118" s="342"/>
      <c r="D2118" s="329"/>
      <c r="E2118" s="330"/>
      <c r="F2118" s="330"/>
      <c r="G2118" s="331"/>
      <c r="H2118" s="340"/>
      <c r="I2118" s="341"/>
      <c r="J2118" s="341"/>
      <c r="K2118" s="60"/>
    </row>
    <row r="2119" spans="1:11" s="38" customFormat="1" x14ac:dyDescent="0.25">
      <c r="A2119" s="78"/>
      <c r="B2119" s="337"/>
      <c r="C2119" s="342"/>
      <c r="D2119" s="329"/>
      <c r="E2119" s="330"/>
      <c r="F2119" s="330"/>
      <c r="G2119" s="331"/>
      <c r="H2119" s="340"/>
      <c r="I2119" s="341"/>
      <c r="J2119" s="341"/>
      <c r="K2119" s="60"/>
    </row>
    <row r="2120" spans="1:11" s="38" customFormat="1" x14ac:dyDescent="0.25">
      <c r="A2120" s="78"/>
      <c r="B2120" s="337"/>
      <c r="C2120" s="342"/>
      <c r="D2120" s="329"/>
      <c r="E2120" s="330"/>
      <c r="F2120" s="330"/>
      <c r="G2120" s="331"/>
      <c r="H2120" s="340"/>
      <c r="I2120" s="341"/>
      <c r="J2120" s="341"/>
      <c r="K2120" s="60"/>
    </row>
    <row r="2121" spans="1:11" s="38" customFormat="1" x14ac:dyDescent="0.25">
      <c r="A2121" s="78"/>
      <c r="B2121" s="337"/>
      <c r="C2121" s="342"/>
      <c r="D2121" s="329"/>
      <c r="E2121" s="330"/>
      <c r="F2121" s="330"/>
      <c r="G2121" s="331"/>
      <c r="H2121" s="340"/>
      <c r="I2121" s="341"/>
      <c r="J2121" s="341"/>
      <c r="K2121" s="60"/>
    </row>
    <row r="2122" spans="1:11" s="38" customFormat="1" x14ac:dyDescent="0.25">
      <c r="A2122" s="78"/>
      <c r="B2122" s="337"/>
      <c r="C2122" s="342"/>
      <c r="D2122" s="329"/>
      <c r="E2122" s="330"/>
      <c r="F2122" s="330"/>
      <c r="G2122" s="331"/>
      <c r="H2122" s="340"/>
      <c r="I2122" s="341"/>
      <c r="J2122" s="341"/>
      <c r="K2122" s="60"/>
    </row>
    <row r="2123" spans="1:11" s="38" customFormat="1" x14ac:dyDescent="0.25">
      <c r="A2123" s="78"/>
      <c r="B2123" s="337"/>
      <c r="C2123" s="342"/>
      <c r="D2123" s="329"/>
      <c r="E2123" s="330"/>
      <c r="F2123" s="330"/>
      <c r="G2123" s="331"/>
      <c r="H2123" s="340"/>
      <c r="I2123" s="341"/>
      <c r="J2123" s="341"/>
      <c r="K2123" s="60"/>
    </row>
    <row r="2124" spans="1:11" s="38" customFormat="1" x14ac:dyDescent="0.25">
      <c r="A2124" s="78"/>
      <c r="B2124" s="337"/>
      <c r="C2124" s="342"/>
      <c r="D2124" s="329"/>
      <c r="E2124" s="330"/>
      <c r="F2124" s="330"/>
      <c r="G2124" s="331"/>
      <c r="H2124" s="340"/>
      <c r="I2124" s="341"/>
      <c r="J2124" s="341"/>
      <c r="K2124" s="60"/>
    </row>
    <row r="2125" spans="1:11" s="38" customFormat="1" x14ac:dyDescent="0.25">
      <c r="A2125" s="78"/>
      <c r="B2125" s="337"/>
      <c r="C2125" s="342"/>
      <c r="D2125" s="329"/>
      <c r="E2125" s="330"/>
      <c r="F2125" s="330"/>
      <c r="G2125" s="331"/>
      <c r="H2125" s="340"/>
      <c r="I2125" s="341"/>
      <c r="J2125" s="341"/>
      <c r="K2125" s="60"/>
    </row>
    <row r="2126" spans="1:11" s="38" customFormat="1" x14ac:dyDescent="0.25">
      <c r="A2126" s="78"/>
      <c r="B2126" s="337"/>
      <c r="C2126" s="342"/>
      <c r="D2126" s="329"/>
      <c r="E2126" s="330"/>
      <c r="F2126" s="330"/>
      <c r="G2126" s="331"/>
      <c r="H2126" s="340"/>
      <c r="I2126" s="341"/>
      <c r="J2126" s="341"/>
      <c r="K2126" s="60"/>
    </row>
    <row r="2127" spans="1:11" s="38" customFormat="1" x14ac:dyDescent="0.25">
      <c r="A2127" s="78"/>
      <c r="B2127" s="337"/>
      <c r="C2127" s="342"/>
      <c r="D2127" s="329"/>
      <c r="E2127" s="330"/>
      <c r="F2127" s="330"/>
      <c r="G2127" s="331"/>
      <c r="H2127" s="340"/>
      <c r="I2127" s="341"/>
      <c r="J2127" s="341"/>
      <c r="K2127" s="60"/>
    </row>
    <row r="2128" spans="1:11" s="38" customFormat="1" x14ac:dyDescent="0.25">
      <c r="A2128" s="78"/>
      <c r="B2128" s="337"/>
      <c r="C2128" s="342"/>
      <c r="D2128" s="329"/>
      <c r="E2128" s="330"/>
      <c r="F2128" s="330"/>
      <c r="G2128" s="331"/>
      <c r="H2128" s="340"/>
      <c r="I2128" s="341"/>
      <c r="J2128" s="341"/>
      <c r="K2128" s="60"/>
    </row>
    <row r="2129" spans="1:11" s="38" customFormat="1" x14ac:dyDescent="0.25">
      <c r="A2129" s="78"/>
      <c r="B2129" s="337"/>
      <c r="C2129" s="342"/>
      <c r="D2129" s="329"/>
      <c r="E2129" s="330"/>
      <c r="F2129" s="330"/>
      <c r="G2129" s="331"/>
      <c r="H2129" s="340"/>
      <c r="I2129" s="341"/>
      <c r="J2129" s="341"/>
      <c r="K2129" s="60"/>
    </row>
    <row r="2130" spans="1:11" s="38" customFormat="1" x14ac:dyDescent="0.25">
      <c r="A2130" s="78"/>
      <c r="B2130" s="337"/>
      <c r="C2130" s="342"/>
      <c r="D2130" s="329"/>
      <c r="E2130" s="330"/>
      <c r="F2130" s="330"/>
      <c r="G2130" s="331"/>
      <c r="H2130" s="340"/>
      <c r="I2130" s="341"/>
      <c r="J2130" s="341"/>
      <c r="K2130" s="60"/>
    </row>
    <row r="2131" spans="1:11" s="38" customFormat="1" x14ac:dyDescent="0.25">
      <c r="A2131" s="78"/>
      <c r="B2131" s="337"/>
      <c r="C2131" s="342"/>
      <c r="D2131" s="329"/>
      <c r="E2131" s="330"/>
      <c r="F2131" s="330"/>
      <c r="G2131" s="331"/>
      <c r="H2131" s="340"/>
      <c r="I2131" s="341"/>
      <c r="J2131" s="341"/>
      <c r="K2131" s="60"/>
    </row>
    <row r="2132" spans="1:11" s="38" customFormat="1" x14ac:dyDescent="0.25">
      <c r="A2132" s="78"/>
      <c r="B2132" s="337"/>
      <c r="C2132" s="342"/>
      <c r="D2132" s="329"/>
      <c r="E2132" s="330"/>
      <c r="F2132" s="330"/>
      <c r="G2132" s="331"/>
      <c r="H2132" s="340"/>
      <c r="I2132" s="341"/>
      <c r="J2132" s="341"/>
      <c r="K2132" s="60"/>
    </row>
    <row r="2133" spans="1:11" s="38" customFormat="1" x14ac:dyDescent="0.25">
      <c r="A2133" s="78"/>
      <c r="B2133" s="337"/>
      <c r="C2133" s="342"/>
      <c r="D2133" s="329"/>
      <c r="E2133" s="330"/>
      <c r="F2133" s="330"/>
      <c r="G2133" s="331"/>
      <c r="H2133" s="340"/>
      <c r="I2133" s="341"/>
      <c r="J2133" s="341"/>
      <c r="K2133" s="60"/>
    </row>
    <row r="2134" spans="1:11" s="38" customFormat="1" x14ac:dyDescent="0.25">
      <c r="A2134" s="78"/>
      <c r="B2134" s="337"/>
      <c r="C2134" s="342"/>
      <c r="D2134" s="329"/>
      <c r="E2134" s="330"/>
      <c r="F2134" s="330"/>
      <c r="G2134" s="331"/>
      <c r="H2134" s="340"/>
      <c r="I2134" s="341"/>
      <c r="J2134" s="341"/>
      <c r="K2134" s="60"/>
    </row>
    <row r="2135" spans="1:11" s="38" customFormat="1" x14ac:dyDescent="0.25">
      <c r="A2135" s="78"/>
      <c r="B2135" s="337"/>
      <c r="C2135" s="342"/>
      <c r="D2135" s="329"/>
      <c r="E2135" s="330"/>
      <c r="F2135" s="330"/>
      <c r="G2135" s="331"/>
      <c r="H2135" s="340"/>
      <c r="I2135" s="341"/>
      <c r="J2135" s="341"/>
      <c r="K2135" s="60"/>
    </row>
    <row r="2136" spans="1:11" s="38" customFormat="1" x14ac:dyDescent="0.25">
      <c r="A2136" s="78"/>
      <c r="B2136" s="337"/>
      <c r="C2136" s="342"/>
      <c r="D2136" s="329"/>
      <c r="E2136" s="330"/>
      <c r="F2136" s="330"/>
      <c r="G2136" s="331"/>
      <c r="H2136" s="340"/>
      <c r="I2136" s="341"/>
      <c r="J2136" s="341"/>
      <c r="K2136" s="60"/>
    </row>
    <row r="2137" spans="1:11" s="38" customFormat="1" x14ac:dyDescent="0.25">
      <c r="A2137" s="78"/>
      <c r="B2137" s="337"/>
      <c r="C2137" s="342"/>
      <c r="D2137" s="329"/>
      <c r="E2137" s="330"/>
      <c r="F2137" s="330"/>
      <c r="G2137" s="331"/>
      <c r="H2137" s="340"/>
      <c r="I2137" s="341"/>
      <c r="J2137" s="341"/>
      <c r="K2137" s="60"/>
    </row>
    <row r="2138" spans="1:11" s="38" customFormat="1" x14ac:dyDescent="0.25">
      <c r="A2138" s="78"/>
      <c r="B2138" s="337"/>
      <c r="C2138" s="342"/>
      <c r="D2138" s="329"/>
      <c r="E2138" s="330"/>
      <c r="F2138" s="330"/>
      <c r="G2138" s="331"/>
      <c r="H2138" s="340"/>
      <c r="I2138" s="341"/>
      <c r="J2138" s="341"/>
      <c r="K2138" s="60"/>
    </row>
    <row r="2139" spans="1:11" s="38" customFormat="1" x14ac:dyDescent="0.25">
      <c r="A2139" s="78"/>
      <c r="B2139" s="337"/>
      <c r="C2139" s="342"/>
      <c r="D2139" s="329"/>
      <c r="E2139" s="330"/>
      <c r="F2139" s="330"/>
      <c r="G2139" s="331"/>
      <c r="H2139" s="340"/>
      <c r="I2139" s="341"/>
      <c r="J2139" s="341"/>
      <c r="K2139" s="60"/>
    </row>
    <row r="2140" spans="1:11" s="38" customFormat="1" x14ac:dyDescent="0.25">
      <c r="A2140" s="78"/>
      <c r="B2140" s="337"/>
      <c r="C2140" s="342"/>
      <c r="D2140" s="329"/>
      <c r="E2140" s="330"/>
      <c r="F2140" s="330"/>
      <c r="G2140" s="331"/>
      <c r="H2140" s="340"/>
      <c r="I2140" s="341"/>
      <c r="J2140" s="341"/>
      <c r="K2140" s="60"/>
    </row>
    <row r="2141" spans="1:11" s="38" customFormat="1" x14ac:dyDescent="0.25">
      <c r="A2141" s="78"/>
      <c r="B2141" s="337"/>
      <c r="C2141" s="342"/>
      <c r="D2141" s="329"/>
      <c r="E2141" s="330"/>
      <c r="F2141" s="330"/>
      <c r="G2141" s="331"/>
      <c r="H2141" s="340"/>
      <c r="I2141" s="341"/>
      <c r="J2141" s="341"/>
      <c r="K2141" s="60"/>
    </row>
    <row r="2142" spans="1:11" s="38" customFormat="1" x14ac:dyDescent="0.25">
      <c r="A2142" s="78"/>
      <c r="B2142" s="337"/>
      <c r="C2142" s="342"/>
      <c r="D2142" s="329"/>
      <c r="E2142" s="330"/>
      <c r="F2142" s="330"/>
      <c r="G2142" s="331"/>
      <c r="H2142" s="340"/>
      <c r="I2142" s="341"/>
      <c r="J2142" s="341"/>
      <c r="K2142" s="60"/>
    </row>
    <row r="2143" spans="1:11" s="38" customFormat="1" x14ac:dyDescent="0.25">
      <c r="A2143" s="78"/>
      <c r="B2143" s="337"/>
      <c r="C2143" s="342"/>
      <c r="D2143" s="329"/>
      <c r="E2143" s="330"/>
      <c r="F2143" s="330"/>
      <c r="G2143" s="331"/>
      <c r="H2143" s="340"/>
      <c r="I2143" s="341"/>
      <c r="J2143" s="341"/>
      <c r="K2143" s="60"/>
    </row>
    <row r="2144" spans="1:11" s="38" customFormat="1" x14ac:dyDescent="0.25">
      <c r="A2144" s="78"/>
      <c r="B2144" s="337"/>
      <c r="C2144" s="342"/>
      <c r="D2144" s="329"/>
      <c r="E2144" s="330"/>
      <c r="F2144" s="330"/>
      <c r="G2144" s="331"/>
      <c r="H2144" s="340"/>
      <c r="I2144" s="341"/>
      <c r="J2144" s="341"/>
      <c r="K2144" s="60"/>
    </row>
    <row r="2145" spans="1:11" s="38" customFormat="1" x14ac:dyDescent="0.25">
      <c r="A2145" s="78"/>
      <c r="B2145" s="337"/>
      <c r="C2145" s="342"/>
      <c r="D2145" s="329"/>
      <c r="E2145" s="330"/>
      <c r="F2145" s="330"/>
      <c r="G2145" s="331"/>
      <c r="H2145" s="340"/>
      <c r="I2145" s="341"/>
      <c r="J2145" s="341"/>
      <c r="K2145" s="60"/>
    </row>
    <row r="2146" spans="1:11" s="38" customFormat="1" x14ac:dyDescent="0.25">
      <c r="A2146" s="78"/>
      <c r="B2146" s="337"/>
      <c r="C2146" s="342"/>
      <c r="D2146" s="329"/>
      <c r="E2146" s="330"/>
      <c r="F2146" s="330"/>
      <c r="G2146" s="331"/>
      <c r="H2146" s="340"/>
      <c r="I2146" s="341"/>
      <c r="J2146" s="341"/>
      <c r="K2146" s="60"/>
    </row>
    <row r="2147" spans="1:11" s="38" customFormat="1" x14ac:dyDescent="0.25">
      <c r="A2147" s="78"/>
      <c r="B2147" s="337"/>
      <c r="C2147" s="342"/>
      <c r="D2147" s="329"/>
      <c r="E2147" s="330"/>
      <c r="F2147" s="330"/>
      <c r="G2147" s="331"/>
      <c r="H2147" s="340"/>
      <c r="I2147" s="341"/>
      <c r="J2147" s="341"/>
      <c r="K2147" s="60"/>
    </row>
    <row r="2148" spans="1:11" s="38" customFormat="1" x14ac:dyDescent="0.25">
      <c r="A2148" s="78"/>
      <c r="B2148" s="337"/>
      <c r="C2148" s="342"/>
      <c r="D2148" s="329"/>
      <c r="E2148" s="330"/>
      <c r="F2148" s="330"/>
      <c r="G2148" s="331"/>
      <c r="H2148" s="340"/>
      <c r="I2148" s="341"/>
      <c r="J2148" s="341"/>
      <c r="K2148" s="60"/>
    </row>
    <row r="2149" spans="1:11" s="38" customFormat="1" x14ac:dyDescent="0.25">
      <c r="A2149" s="78"/>
      <c r="B2149" s="337"/>
      <c r="C2149" s="342"/>
      <c r="D2149" s="329"/>
      <c r="E2149" s="330"/>
      <c r="F2149" s="330"/>
      <c r="G2149" s="331"/>
      <c r="H2149" s="340"/>
      <c r="I2149" s="341"/>
      <c r="J2149" s="341"/>
      <c r="K2149" s="60"/>
    </row>
    <row r="2150" spans="1:11" s="38" customFormat="1" x14ac:dyDescent="0.25">
      <c r="A2150" s="78"/>
      <c r="B2150" s="337"/>
      <c r="C2150" s="342"/>
      <c r="D2150" s="329"/>
      <c r="E2150" s="330"/>
      <c r="F2150" s="330"/>
      <c r="G2150" s="331"/>
      <c r="H2150" s="340"/>
      <c r="I2150" s="341"/>
      <c r="J2150" s="341"/>
      <c r="K2150" s="60"/>
    </row>
    <row r="2151" spans="1:11" s="38" customFormat="1" x14ac:dyDescent="0.25">
      <c r="A2151" s="78"/>
      <c r="B2151" s="337"/>
      <c r="C2151" s="342"/>
      <c r="D2151" s="329"/>
      <c r="E2151" s="330"/>
      <c r="F2151" s="330"/>
      <c r="G2151" s="331"/>
      <c r="H2151" s="340"/>
      <c r="I2151" s="341"/>
      <c r="J2151" s="341"/>
      <c r="K2151" s="60"/>
    </row>
    <row r="2152" spans="1:11" s="38" customFormat="1" x14ac:dyDescent="0.25">
      <c r="A2152" s="78"/>
      <c r="B2152" s="337"/>
      <c r="C2152" s="342"/>
      <c r="D2152" s="329"/>
      <c r="E2152" s="330"/>
      <c r="F2152" s="330"/>
      <c r="G2152" s="331"/>
      <c r="H2152" s="340"/>
      <c r="I2152" s="341"/>
      <c r="J2152" s="341"/>
      <c r="K2152" s="60"/>
    </row>
    <row r="2153" spans="1:11" s="38" customFormat="1" x14ac:dyDescent="0.25">
      <c r="A2153" s="78"/>
      <c r="B2153" s="337"/>
      <c r="C2153" s="342"/>
      <c r="D2153" s="329"/>
      <c r="E2153" s="330"/>
      <c r="F2153" s="330"/>
      <c r="G2153" s="331"/>
      <c r="H2153" s="340"/>
      <c r="I2153" s="341"/>
      <c r="J2153" s="341"/>
      <c r="K2153" s="60"/>
    </row>
    <row r="2154" spans="1:11" s="38" customFormat="1" x14ac:dyDescent="0.25">
      <c r="A2154" s="78"/>
      <c r="B2154" s="337"/>
      <c r="C2154" s="342"/>
      <c r="D2154" s="329"/>
      <c r="E2154" s="330"/>
      <c r="F2154" s="330"/>
      <c r="G2154" s="331"/>
      <c r="H2154" s="340"/>
      <c r="I2154" s="341"/>
      <c r="J2154" s="341"/>
      <c r="K2154" s="60"/>
    </row>
    <row r="2155" spans="1:11" s="38" customFormat="1" x14ac:dyDescent="0.25">
      <c r="A2155" s="78"/>
      <c r="B2155" s="337"/>
      <c r="C2155" s="342"/>
      <c r="D2155" s="329"/>
      <c r="E2155" s="330"/>
      <c r="F2155" s="330"/>
      <c r="G2155" s="331"/>
      <c r="H2155" s="340"/>
      <c r="I2155" s="341"/>
      <c r="J2155" s="341"/>
      <c r="K2155" s="60"/>
    </row>
    <row r="2156" spans="1:11" s="38" customFormat="1" x14ac:dyDescent="0.25">
      <c r="A2156" s="78"/>
      <c r="B2156" s="337"/>
      <c r="C2156" s="342"/>
      <c r="D2156" s="329"/>
      <c r="E2156" s="330"/>
      <c r="F2156" s="330"/>
      <c r="G2156" s="331"/>
      <c r="H2156" s="340"/>
      <c r="I2156" s="341"/>
      <c r="J2156" s="341"/>
      <c r="K2156" s="60"/>
    </row>
    <row r="2157" spans="1:11" s="38" customFormat="1" x14ac:dyDescent="0.25">
      <c r="A2157" s="78"/>
      <c r="B2157" s="337"/>
      <c r="C2157" s="342"/>
      <c r="D2157" s="329"/>
      <c r="E2157" s="330"/>
      <c r="F2157" s="330"/>
      <c r="G2157" s="331"/>
      <c r="H2157" s="340"/>
      <c r="I2157" s="341"/>
      <c r="J2157" s="341"/>
      <c r="K2157" s="60"/>
    </row>
    <row r="2158" spans="1:11" s="38" customFormat="1" x14ac:dyDescent="0.25">
      <c r="A2158" s="78"/>
      <c r="B2158" s="337"/>
      <c r="C2158" s="342"/>
      <c r="D2158" s="329"/>
      <c r="E2158" s="330"/>
      <c r="F2158" s="330"/>
      <c r="G2158" s="331"/>
      <c r="H2158" s="340"/>
      <c r="I2158" s="341"/>
      <c r="J2158" s="341"/>
      <c r="K2158" s="60"/>
    </row>
    <row r="2159" spans="1:11" s="38" customFormat="1" x14ac:dyDescent="0.25">
      <c r="A2159" s="78"/>
      <c r="B2159" s="337"/>
      <c r="C2159" s="342"/>
      <c r="D2159" s="329"/>
      <c r="E2159" s="330"/>
      <c r="F2159" s="330"/>
      <c r="G2159" s="331"/>
      <c r="H2159" s="340"/>
      <c r="I2159" s="341"/>
      <c r="J2159" s="341"/>
      <c r="K2159" s="60"/>
    </row>
    <row r="2160" spans="1:11" s="38" customFormat="1" x14ac:dyDescent="0.25">
      <c r="A2160" s="78"/>
      <c r="B2160" s="337"/>
      <c r="C2160" s="342"/>
      <c r="D2160" s="329"/>
      <c r="E2160" s="330"/>
      <c r="F2160" s="330"/>
      <c r="G2160" s="331"/>
      <c r="H2160" s="340"/>
      <c r="I2160" s="341"/>
      <c r="J2160" s="341"/>
      <c r="K2160" s="60"/>
    </row>
    <row r="2161" spans="1:11" s="38" customFormat="1" x14ac:dyDescent="0.25">
      <c r="A2161" s="78"/>
      <c r="B2161" s="337"/>
      <c r="C2161" s="342"/>
      <c r="D2161" s="329"/>
      <c r="E2161" s="330"/>
      <c r="F2161" s="330"/>
      <c r="G2161" s="331"/>
      <c r="H2161" s="340"/>
      <c r="I2161" s="341"/>
      <c r="J2161" s="341"/>
      <c r="K2161" s="60"/>
    </row>
    <row r="2162" spans="1:11" s="38" customFormat="1" x14ac:dyDescent="0.25">
      <c r="A2162" s="78"/>
      <c r="B2162" s="337"/>
      <c r="C2162" s="342"/>
      <c r="D2162" s="329"/>
      <c r="E2162" s="330"/>
      <c r="F2162" s="330"/>
      <c r="G2162" s="331"/>
      <c r="H2162" s="340"/>
      <c r="I2162" s="341"/>
      <c r="J2162" s="341"/>
      <c r="K2162" s="60"/>
    </row>
    <row r="2163" spans="1:11" s="38" customFormat="1" x14ac:dyDescent="0.25">
      <c r="A2163" s="78"/>
      <c r="B2163" s="337"/>
      <c r="C2163" s="342"/>
      <c r="D2163" s="329"/>
      <c r="E2163" s="330"/>
      <c r="F2163" s="330"/>
      <c r="G2163" s="331"/>
      <c r="H2163" s="340"/>
      <c r="I2163" s="341"/>
      <c r="J2163" s="341"/>
      <c r="K2163" s="60"/>
    </row>
    <row r="2164" spans="1:11" s="38" customFormat="1" x14ac:dyDescent="0.25">
      <c r="A2164" s="78"/>
      <c r="B2164" s="337"/>
      <c r="C2164" s="342"/>
      <c r="D2164" s="329"/>
      <c r="E2164" s="330"/>
      <c r="F2164" s="330"/>
      <c r="G2164" s="331"/>
      <c r="H2164" s="340"/>
      <c r="I2164" s="341"/>
      <c r="J2164" s="341"/>
      <c r="K2164" s="60"/>
    </row>
    <row r="2165" spans="1:11" s="38" customFormat="1" x14ac:dyDescent="0.25">
      <c r="A2165" s="78"/>
      <c r="B2165" s="337"/>
      <c r="C2165" s="342"/>
      <c r="D2165" s="329"/>
      <c r="E2165" s="330"/>
      <c r="F2165" s="330"/>
      <c r="G2165" s="331"/>
      <c r="H2165" s="340"/>
      <c r="I2165" s="341"/>
      <c r="J2165" s="341"/>
      <c r="K2165" s="60"/>
    </row>
    <row r="2166" spans="1:11" s="38" customFormat="1" x14ac:dyDescent="0.25">
      <c r="A2166" s="78"/>
      <c r="B2166" s="337"/>
      <c r="C2166" s="342"/>
      <c r="D2166" s="329"/>
      <c r="E2166" s="330"/>
      <c r="F2166" s="330"/>
      <c r="G2166" s="331"/>
      <c r="H2166" s="340"/>
      <c r="I2166" s="341"/>
      <c r="J2166" s="341"/>
      <c r="K2166" s="60"/>
    </row>
    <row r="2167" spans="1:11" s="38" customFormat="1" x14ac:dyDescent="0.25">
      <c r="A2167" s="78"/>
      <c r="B2167" s="337"/>
      <c r="C2167" s="342"/>
      <c r="D2167" s="329"/>
      <c r="E2167" s="330"/>
      <c r="F2167" s="330"/>
      <c r="G2167" s="331"/>
      <c r="H2167" s="340"/>
      <c r="I2167" s="341"/>
      <c r="J2167" s="341"/>
      <c r="K2167" s="60"/>
    </row>
    <row r="2168" spans="1:11" s="38" customFormat="1" x14ac:dyDescent="0.25">
      <c r="A2168" s="78"/>
      <c r="B2168" s="337"/>
      <c r="C2168" s="342"/>
      <c r="D2168" s="329"/>
      <c r="E2168" s="330"/>
      <c r="F2168" s="330"/>
      <c r="G2168" s="331"/>
      <c r="H2168" s="340"/>
      <c r="I2168" s="341"/>
      <c r="J2168" s="341"/>
      <c r="K2168" s="60"/>
    </row>
    <row r="2169" spans="1:11" s="38" customFormat="1" x14ac:dyDescent="0.25">
      <c r="A2169" s="78"/>
      <c r="B2169" s="337"/>
      <c r="C2169" s="342"/>
      <c r="D2169" s="329"/>
      <c r="E2169" s="330"/>
      <c r="F2169" s="330"/>
      <c r="G2169" s="331"/>
      <c r="H2169" s="340"/>
      <c r="I2169" s="341"/>
      <c r="J2169" s="341"/>
      <c r="K2169" s="60"/>
    </row>
    <row r="2170" spans="1:11" s="38" customFormat="1" x14ac:dyDescent="0.25">
      <c r="A2170" s="78"/>
      <c r="B2170" s="337"/>
      <c r="C2170" s="342"/>
      <c r="D2170" s="329"/>
      <c r="E2170" s="330"/>
      <c r="F2170" s="330"/>
      <c r="G2170" s="331"/>
      <c r="H2170" s="340"/>
      <c r="I2170" s="341"/>
      <c r="J2170" s="341"/>
      <c r="K2170" s="60"/>
    </row>
    <row r="2171" spans="1:11" s="38" customFormat="1" x14ac:dyDescent="0.25">
      <c r="A2171" s="78"/>
      <c r="B2171" s="337"/>
      <c r="C2171" s="342"/>
      <c r="D2171" s="329"/>
      <c r="E2171" s="330"/>
      <c r="F2171" s="330"/>
      <c r="G2171" s="331"/>
      <c r="H2171" s="340"/>
      <c r="I2171" s="341"/>
      <c r="J2171" s="341"/>
      <c r="K2171" s="60"/>
    </row>
    <row r="2172" spans="1:11" s="38" customFormat="1" x14ac:dyDescent="0.25">
      <c r="A2172" s="78"/>
      <c r="B2172" s="337"/>
      <c r="C2172" s="342"/>
      <c r="D2172" s="329"/>
      <c r="E2172" s="330"/>
      <c r="F2172" s="330"/>
      <c r="G2172" s="331"/>
      <c r="H2172" s="340"/>
      <c r="I2172" s="341"/>
      <c r="J2172" s="341"/>
      <c r="K2172" s="60"/>
    </row>
    <row r="2173" spans="1:11" s="38" customFormat="1" x14ac:dyDescent="0.25">
      <c r="A2173" s="78"/>
      <c r="B2173" s="337"/>
      <c r="C2173" s="342"/>
      <c r="D2173" s="329"/>
      <c r="E2173" s="330"/>
      <c r="F2173" s="330"/>
      <c r="G2173" s="331"/>
      <c r="H2173" s="340"/>
      <c r="I2173" s="341"/>
      <c r="J2173" s="341"/>
      <c r="K2173" s="60"/>
    </row>
    <row r="2174" spans="1:11" s="38" customFormat="1" x14ac:dyDescent="0.25">
      <c r="A2174" s="78"/>
      <c r="B2174" s="337"/>
      <c r="C2174" s="342"/>
      <c r="D2174" s="329"/>
      <c r="E2174" s="330"/>
      <c r="F2174" s="330"/>
      <c r="G2174" s="331"/>
      <c r="H2174" s="340"/>
      <c r="I2174" s="341"/>
      <c r="J2174" s="341"/>
      <c r="K2174" s="60"/>
    </row>
    <row r="2175" spans="1:11" s="38" customFormat="1" x14ac:dyDescent="0.25">
      <c r="A2175" s="78"/>
      <c r="B2175" s="337"/>
      <c r="C2175" s="342"/>
      <c r="D2175" s="329"/>
      <c r="E2175" s="330"/>
      <c r="F2175" s="330"/>
      <c r="G2175" s="331"/>
      <c r="H2175" s="340"/>
      <c r="I2175" s="341"/>
      <c r="J2175" s="341"/>
      <c r="K2175" s="60"/>
    </row>
    <row r="2176" spans="1:11" s="38" customFormat="1" x14ac:dyDescent="0.25">
      <c r="A2176" s="78"/>
      <c r="B2176" s="337"/>
      <c r="C2176" s="342"/>
      <c r="D2176" s="329"/>
      <c r="E2176" s="330"/>
      <c r="F2176" s="330"/>
      <c r="G2176" s="331"/>
      <c r="H2176" s="340"/>
      <c r="I2176" s="341"/>
      <c r="J2176" s="341"/>
      <c r="K2176" s="60"/>
    </row>
    <row r="2177" spans="1:11" s="38" customFormat="1" x14ac:dyDescent="0.25">
      <c r="A2177" s="78"/>
      <c r="B2177" s="337"/>
      <c r="C2177" s="342"/>
      <c r="D2177" s="329"/>
      <c r="E2177" s="330"/>
      <c r="F2177" s="330"/>
      <c r="G2177" s="331"/>
      <c r="H2177" s="340"/>
      <c r="I2177" s="341"/>
      <c r="J2177" s="341"/>
      <c r="K2177" s="60"/>
    </row>
    <row r="2178" spans="1:11" s="38" customFormat="1" x14ac:dyDescent="0.25">
      <c r="A2178" s="78"/>
      <c r="B2178" s="337"/>
      <c r="C2178" s="342"/>
      <c r="D2178" s="329"/>
      <c r="E2178" s="330"/>
      <c r="F2178" s="330"/>
      <c r="G2178" s="331"/>
      <c r="H2178" s="340"/>
      <c r="I2178" s="341"/>
      <c r="J2178" s="341"/>
      <c r="K2178" s="60"/>
    </row>
    <row r="2179" spans="1:11" s="38" customFormat="1" x14ac:dyDescent="0.25">
      <c r="A2179" s="78"/>
      <c r="B2179" s="337"/>
      <c r="C2179" s="342"/>
      <c r="D2179" s="329"/>
      <c r="E2179" s="330"/>
      <c r="F2179" s="330"/>
      <c r="G2179" s="331"/>
      <c r="H2179" s="340"/>
      <c r="I2179" s="341"/>
      <c r="J2179" s="341"/>
      <c r="K2179" s="60"/>
    </row>
    <row r="2180" spans="1:11" s="38" customFormat="1" x14ac:dyDescent="0.25">
      <c r="A2180" s="78"/>
      <c r="B2180" s="337"/>
      <c r="C2180" s="342"/>
      <c r="D2180" s="329"/>
      <c r="E2180" s="330"/>
      <c r="F2180" s="330"/>
      <c r="G2180" s="331"/>
      <c r="H2180" s="340"/>
      <c r="I2180" s="341"/>
      <c r="J2180" s="341"/>
      <c r="K2180" s="60"/>
    </row>
    <row r="2181" spans="1:11" s="38" customFormat="1" x14ac:dyDescent="0.25">
      <c r="A2181" s="78"/>
      <c r="B2181" s="337"/>
      <c r="C2181" s="342"/>
      <c r="D2181" s="329"/>
      <c r="E2181" s="330"/>
      <c r="F2181" s="330"/>
      <c r="G2181" s="331"/>
      <c r="H2181" s="340"/>
      <c r="I2181" s="341"/>
      <c r="J2181" s="341"/>
      <c r="K2181" s="60"/>
    </row>
    <row r="2182" spans="1:11" s="38" customFormat="1" x14ac:dyDescent="0.25">
      <c r="A2182" s="78"/>
      <c r="B2182" s="337"/>
      <c r="C2182" s="342"/>
      <c r="D2182" s="329"/>
      <c r="E2182" s="330"/>
      <c r="F2182" s="330"/>
      <c r="G2182" s="331"/>
      <c r="H2182" s="340"/>
      <c r="I2182" s="341"/>
      <c r="J2182" s="341"/>
      <c r="K2182" s="60"/>
    </row>
    <row r="2183" spans="1:11" s="38" customFormat="1" x14ac:dyDescent="0.25">
      <c r="A2183" s="78"/>
      <c r="B2183" s="337"/>
      <c r="C2183" s="342"/>
      <c r="D2183" s="329"/>
      <c r="E2183" s="330"/>
      <c r="F2183" s="330"/>
      <c r="G2183" s="331"/>
      <c r="H2183" s="340"/>
      <c r="I2183" s="341"/>
      <c r="J2183" s="341"/>
      <c r="K2183" s="60"/>
    </row>
    <row r="2184" spans="1:11" s="38" customFormat="1" x14ac:dyDescent="0.25">
      <c r="A2184" s="78"/>
      <c r="B2184" s="337"/>
      <c r="C2184" s="342"/>
      <c r="D2184" s="329"/>
      <c r="E2184" s="330"/>
      <c r="F2184" s="330"/>
      <c r="G2184" s="331"/>
      <c r="H2184" s="340"/>
      <c r="I2184" s="341"/>
      <c r="J2184" s="341"/>
      <c r="K2184" s="60"/>
    </row>
    <row r="2185" spans="1:11" s="38" customFormat="1" x14ac:dyDescent="0.25">
      <c r="A2185" s="78"/>
      <c r="B2185" s="337"/>
      <c r="C2185" s="342"/>
      <c r="D2185" s="329"/>
      <c r="E2185" s="330"/>
      <c r="F2185" s="330"/>
      <c r="G2185" s="331"/>
      <c r="H2185" s="340"/>
      <c r="I2185" s="341"/>
      <c r="J2185" s="341"/>
      <c r="K2185" s="60"/>
    </row>
    <row r="2186" spans="1:11" s="38" customFormat="1" x14ac:dyDescent="0.25">
      <c r="A2186" s="78"/>
      <c r="B2186" s="337"/>
      <c r="C2186" s="342"/>
      <c r="D2186" s="329"/>
      <c r="E2186" s="330"/>
      <c r="F2186" s="330"/>
      <c r="G2186" s="331"/>
      <c r="H2186" s="340"/>
      <c r="I2186" s="341"/>
      <c r="J2186" s="341"/>
      <c r="K2186" s="60"/>
    </row>
    <row r="2187" spans="1:11" s="38" customFormat="1" x14ac:dyDescent="0.25">
      <c r="A2187" s="78"/>
      <c r="B2187" s="337"/>
      <c r="C2187" s="342"/>
      <c r="D2187" s="329"/>
      <c r="E2187" s="330"/>
      <c r="F2187" s="330"/>
      <c r="G2187" s="331"/>
      <c r="H2187" s="340"/>
      <c r="I2187" s="341"/>
      <c r="J2187" s="341"/>
      <c r="K2187" s="60"/>
    </row>
    <row r="2188" spans="1:11" s="38" customFormat="1" x14ac:dyDescent="0.25">
      <c r="A2188" s="78"/>
      <c r="B2188" s="337"/>
      <c r="C2188" s="342"/>
      <c r="D2188" s="329"/>
      <c r="E2188" s="330"/>
      <c r="F2188" s="330"/>
      <c r="G2188" s="331"/>
      <c r="H2188" s="340"/>
      <c r="I2188" s="341"/>
      <c r="J2188" s="341"/>
      <c r="K2188" s="60"/>
    </row>
    <row r="2189" spans="1:11" s="38" customFormat="1" x14ac:dyDescent="0.25">
      <c r="A2189" s="78"/>
      <c r="B2189" s="337"/>
      <c r="C2189" s="342"/>
      <c r="D2189" s="329"/>
      <c r="E2189" s="330"/>
      <c r="F2189" s="330"/>
      <c r="G2189" s="331"/>
      <c r="H2189" s="340"/>
      <c r="I2189" s="341"/>
      <c r="J2189" s="341"/>
      <c r="K2189" s="60"/>
    </row>
    <row r="2190" spans="1:11" s="38" customFormat="1" x14ac:dyDescent="0.25">
      <c r="A2190" s="78"/>
      <c r="B2190" s="337"/>
      <c r="C2190" s="342"/>
      <c r="D2190" s="329"/>
      <c r="E2190" s="330"/>
      <c r="F2190" s="330"/>
      <c r="G2190" s="331"/>
      <c r="H2190" s="340"/>
      <c r="I2190" s="341"/>
      <c r="J2190" s="341"/>
      <c r="K2190" s="60"/>
    </row>
    <row r="2191" spans="1:11" s="38" customFormat="1" x14ac:dyDescent="0.25">
      <c r="A2191" s="78"/>
      <c r="B2191" s="337"/>
      <c r="C2191" s="342"/>
      <c r="D2191" s="329"/>
      <c r="E2191" s="330"/>
      <c r="F2191" s="330"/>
      <c r="G2191" s="331"/>
      <c r="H2191" s="340"/>
      <c r="I2191" s="341"/>
      <c r="J2191" s="341"/>
      <c r="K2191" s="60"/>
    </row>
    <row r="2192" spans="1:11" s="38" customFormat="1" x14ac:dyDescent="0.25">
      <c r="A2192" s="78"/>
      <c r="B2192" s="337"/>
      <c r="C2192" s="342"/>
      <c r="D2192" s="329"/>
      <c r="E2192" s="330"/>
      <c r="F2192" s="330"/>
      <c r="G2192" s="331"/>
      <c r="H2192" s="340"/>
      <c r="I2192" s="341"/>
      <c r="J2192" s="341"/>
      <c r="K2192" s="60"/>
    </row>
    <row r="2193" spans="1:11" s="38" customFormat="1" x14ac:dyDescent="0.25">
      <c r="A2193" s="78"/>
      <c r="B2193" s="337"/>
      <c r="C2193" s="342"/>
      <c r="D2193" s="329"/>
      <c r="E2193" s="330"/>
      <c r="F2193" s="330"/>
      <c r="G2193" s="331"/>
      <c r="H2193" s="340"/>
      <c r="I2193" s="341"/>
      <c r="J2193" s="341"/>
      <c r="K2193" s="60"/>
    </row>
    <row r="2194" spans="1:11" s="38" customFormat="1" x14ac:dyDescent="0.25">
      <c r="A2194" s="78"/>
      <c r="B2194" s="337"/>
      <c r="C2194" s="342"/>
      <c r="D2194" s="329"/>
      <c r="E2194" s="330"/>
      <c r="F2194" s="330"/>
      <c r="G2194" s="331"/>
      <c r="H2194" s="340"/>
      <c r="I2194" s="341"/>
      <c r="J2194" s="341"/>
      <c r="K2194" s="60"/>
    </row>
    <row r="2195" spans="1:11" s="38" customFormat="1" x14ac:dyDescent="0.25">
      <c r="A2195" s="78"/>
      <c r="B2195" s="337"/>
      <c r="C2195" s="342"/>
      <c r="D2195" s="329"/>
      <c r="E2195" s="330"/>
      <c r="F2195" s="330"/>
      <c r="G2195" s="331"/>
      <c r="H2195" s="340"/>
      <c r="I2195" s="341"/>
      <c r="J2195" s="341"/>
      <c r="K2195" s="60"/>
    </row>
    <row r="2196" spans="1:11" s="38" customFormat="1" x14ac:dyDescent="0.25">
      <c r="A2196" s="78"/>
      <c r="B2196" s="337"/>
      <c r="C2196" s="342"/>
      <c r="D2196" s="329"/>
      <c r="E2196" s="330"/>
      <c r="F2196" s="330"/>
      <c r="G2196" s="331"/>
      <c r="H2196" s="340"/>
      <c r="I2196" s="341"/>
      <c r="J2196" s="341"/>
      <c r="K2196" s="60"/>
    </row>
    <row r="2197" spans="1:11" s="38" customFormat="1" x14ac:dyDescent="0.25">
      <c r="A2197" s="78"/>
      <c r="B2197" s="337"/>
      <c r="C2197" s="342"/>
      <c r="D2197" s="329"/>
      <c r="E2197" s="330"/>
      <c r="F2197" s="330"/>
      <c r="G2197" s="331"/>
      <c r="H2197" s="340"/>
      <c r="I2197" s="341"/>
      <c r="J2197" s="341"/>
      <c r="K2197" s="60"/>
    </row>
    <row r="2198" spans="1:11" s="38" customFormat="1" x14ac:dyDescent="0.25">
      <c r="A2198" s="78"/>
      <c r="B2198" s="337"/>
      <c r="C2198" s="342"/>
      <c r="D2198" s="329"/>
      <c r="E2198" s="330"/>
      <c r="F2198" s="330"/>
      <c r="G2198" s="331"/>
      <c r="H2198" s="340"/>
      <c r="I2198" s="341"/>
      <c r="J2198" s="341"/>
      <c r="K2198" s="60"/>
    </row>
    <row r="2199" spans="1:11" s="38" customFormat="1" x14ac:dyDescent="0.25">
      <c r="A2199" s="78"/>
      <c r="B2199" s="337"/>
      <c r="C2199" s="342"/>
      <c r="D2199" s="329"/>
      <c r="E2199" s="330"/>
      <c r="F2199" s="330"/>
      <c r="G2199" s="331"/>
      <c r="H2199" s="340"/>
      <c r="I2199" s="341"/>
      <c r="J2199" s="341"/>
      <c r="K2199" s="60"/>
    </row>
    <row r="2200" spans="1:11" s="38" customFormat="1" x14ac:dyDescent="0.25">
      <c r="A2200" s="78"/>
      <c r="B2200" s="337"/>
      <c r="C2200" s="342"/>
      <c r="D2200" s="329"/>
      <c r="E2200" s="330"/>
      <c r="F2200" s="330"/>
      <c r="G2200" s="331"/>
      <c r="H2200" s="340"/>
      <c r="I2200" s="341"/>
      <c r="J2200" s="341"/>
      <c r="K2200" s="60"/>
    </row>
    <row r="2201" spans="1:11" s="38" customFormat="1" x14ac:dyDescent="0.25">
      <c r="A2201" s="78"/>
      <c r="B2201" s="337"/>
      <c r="C2201" s="342"/>
      <c r="D2201" s="329"/>
      <c r="E2201" s="330"/>
      <c r="F2201" s="330"/>
      <c r="G2201" s="331"/>
      <c r="H2201" s="340"/>
      <c r="I2201" s="341"/>
      <c r="J2201" s="341"/>
      <c r="K2201" s="60"/>
    </row>
    <row r="2202" spans="1:11" s="38" customFormat="1" x14ac:dyDescent="0.25">
      <c r="A2202" s="78"/>
      <c r="B2202" s="337"/>
      <c r="C2202" s="342"/>
      <c r="D2202" s="329"/>
      <c r="E2202" s="330"/>
      <c r="F2202" s="330"/>
      <c r="G2202" s="331"/>
      <c r="H2202" s="340"/>
      <c r="I2202" s="341"/>
      <c r="J2202" s="341"/>
      <c r="K2202" s="60"/>
    </row>
    <row r="2203" spans="1:11" s="38" customFormat="1" x14ac:dyDescent="0.25">
      <c r="A2203" s="78"/>
      <c r="B2203" s="337"/>
      <c r="C2203" s="342"/>
      <c r="D2203" s="329"/>
      <c r="E2203" s="330"/>
      <c r="F2203" s="330"/>
      <c r="G2203" s="331"/>
      <c r="H2203" s="340"/>
      <c r="I2203" s="341"/>
      <c r="J2203" s="341"/>
      <c r="K2203" s="60"/>
    </row>
    <row r="2204" spans="1:11" s="38" customFormat="1" x14ac:dyDescent="0.25">
      <c r="A2204" s="78"/>
      <c r="B2204" s="337"/>
      <c r="C2204" s="342"/>
      <c r="D2204" s="329"/>
      <c r="E2204" s="330"/>
      <c r="F2204" s="330"/>
      <c r="G2204" s="331"/>
      <c r="H2204" s="340"/>
      <c r="I2204" s="341"/>
      <c r="J2204" s="341"/>
      <c r="K2204" s="60"/>
    </row>
    <row r="2205" spans="1:11" s="38" customFormat="1" x14ac:dyDescent="0.25">
      <c r="A2205" s="78"/>
      <c r="B2205" s="337"/>
      <c r="C2205" s="342"/>
      <c r="D2205" s="329"/>
      <c r="E2205" s="330"/>
      <c r="F2205" s="330"/>
      <c r="G2205" s="331"/>
      <c r="H2205" s="340"/>
      <c r="I2205" s="341"/>
      <c r="J2205" s="341"/>
      <c r="K2205" s="60"/>
    </row>
    <row r="2206" spans="1:11" s="38" customFormat="1" x14ac:dyDescent="0.25">
      <c r="A2206" s="78"/>
      <c r="B2206" s="337"/>
      <c r="C2206" s="342"/>
      <c r="D2206" s="329"/>
      <c r="E2206" s="330"/>
      <c r="F2206" s="330"/>
      <c r="G2206" s="331"/>
      <c r="H2206" s="340"/>
      <c r="I2206" s="341"/>
      <c r="J2206" s="341"/>
      <c r="K2206" s="60"/>
    </row>
    <row r="2207" spans="1:11" s="38" customFormat="1" x14ac:dyDescent="0.25">
      <c r="A2207" s="78"/>
      <c r="B2207" s="337"/>
      <c r="C2207" s="342"/>
      <c r="D2207" s="329"/>
      <c r="E2207" s="330"/>
      <c r="F2207" s="330"/>
      <c r="G2207" s="331"/>
      <c r="H2207" s="340"/>
      <c r="I2207" s="341"/>
      <c r="J2207" s="341"/>
      <c r="K2207" s="60"/>
    </row>
    <row r="2208" spans="1:11" s="38" customFormat="1" x14ac:dyDescent="0.25">
      <c r="A2208" s="78"/>
      <c r="B2208" s="337"/>
      <c r="C2208" s="342"/>
      <c r="D2208" s="329"/>
      <c r="E2208" s="330"/>
      <c r="F2208" s="330"/>
      <c r="G2208" s="331"/>
      <c r="H2208" s="340"/>
      <c r="I2208" s="341"/>
      <c r="J2208" s="341"/>
      <c r="K2208" s="60"/>
    </row>
    <row r="2209" spans="1:11" s="38" customFormat="1" x14ac:dyDescent="0.25">
      <c r="A2209" s="78"/>
      <c r="B2209" s="337"/>
      <c r="C2209" s="342"/>
      <c r="D2209" s="329"/>
      <c r="E2209" s="330"/>
      <c r="F2209" s="330"/>
      <c r="G2209" s="331"/>
      <c r="H2209" s="340"/>
      <c r="I2209" s="341"/>
      <c r="J2209" s="341"/>
      <c r="K2209" s="60"/>
    </row>
    <row r="2210" spans="1:11" s="38" customFormat="1" x14ac:dyDescent="0.25">
      <c r="A2210" s="78"/>
      <c r="B2210" s="337"/>
      <c r="C2210" s="342"/>
      <c r="D2210" s="329"/>
      <c r="E2210" s="330"/>
      <c r="F2210" s="330"/>
      <c r="G2210" s="331"/>
      <c r="H2210" s="340"/>
      <c r="I2210" s="341"/>
      <c r="J2210" s="341"/>
      <c r="K2210" s="60"/>
    </row>
    <row r="2211" spans="1:11" s="38" customFormat="1" x14ac:dyDescent="0.25">
      <c r="A2211" s="78"/>
      <c r="B2211" s="337"/>
      <c r="C2211" s="342"/>
      <c r="D2211" s="329"/>
      <c r="E2211" s="330"/>
      <c r="F2211" s="330"/>
      <c r="G2211" s="331"/>
      <c r="H2211" s="340"/>
      <c r="I2211" s="341"/>
      <c r="J2211" s="341"/>
      <c r="K2211" s="60"/>
    </row>
    <row r="2212" spans="1:11" s="38" customFormat="1" x14ac:dyDescent="0.25">
      <c r="A2212" s="78"/>
      <c r="B2212" s="337"/>
      <c r="C2212" s="342"/>
      <c r="D2212" s="329"/>
      <c r="E2212" s="330"/>
      <c r="F2212" s="330"/>
      <c r="G2212" s="331"/>
      <c r="H2212" s="340"/>
      <c r="I2212" s="341"/>
      <c r="J2212" s="341"/>
      <c r="K2212" s="60"/>
    </row>
    <row r="2213" spans="1:11" s="38" customFormat="1" x14ac:dyDescent="0.25">
      <c r="A2213" s="78"/>
      <c r="B2213" s="337"/>
      <c r="C2213" s="342"/>
      <c r="D2213" s="329"/>
      <c r="E2213" s="330"/>
      <c r="F2213" s="330"/>
      <c r="G2213" s="331"/>
      <c r="H2213" s="340"/>
      <c r="I2213" s="341"/>
      <c r="J2213" s="341"/>
      <c r="K2213" s="60"/>
    </row>
    <row r="2214" spans="1:11" s="38" customFormat="1" x14ac:dyDescent="0.25">
      <c r="A2214" s="78"/>
      <c r="B2214" s="337"/>
      <c r="C2214" s="342"/>
      <c r="D2214" s="329"/>
      <c r="E2214" s="330"/>
      <c r="F2214" s="330"/>
      <c r="G2214" s="331"/>
      <c r="H2214" s="340"/>
      <c r="I2214" s="341"/>
      <c r="J2214" s="341"/>
      <c r="K2214" s="60"/>
    </row>
    <row r="2215" spans="1:11" s="38" customFormat="1" x14ac:dyDescent="0.25">
      <c r="A2215" s="78"/>
      <c r="B2215" s="337"/>
      <c r="C2215" s="342"/>
      <c r="D2215" s="329"/>
      <c r="E2215" s="330"/>
      <c r="F2215" s="330"/>
      <c r="G2215" s="331"/>
      <c r="H2215" s="340"/>
      <c r="I2215" s="341"/>
      <c r="J2215" s="341"/>
      <c r="K2215" s="60"/>
    </row>
    <row r="2216" spans="1:11" s="38" customFormat="1" x14ac:dyDescent="0.25">
      <c r="A2216" s="78"/>
      <c r="B2216" s="337"/>
      <c r="C2216" s="342"/>
      <c r="D2216" s="329"/>
      <c r="E2216" s="330"/>
      <c r="F2216" s="330"/>
      <c r="G2216" s="331"/>
      <c r="H2216" s="340"/>
      <c r="I2216" s="341"/>
      <c r="J2216" s="341"/>
      <c r="K2216" s="60"/>
    </row>
    <row r="2217" spans="1:11" s="38" customFormat="1" x14ac:dyDescent="0.25">
      <c r="A2217" s="78"/>
      <c r="B2217" s="337"/>
      <c r="C2217" s="342"/>
      <c r="D2217" s="329"/>
      <c r="E2217" s="330"/>
      <c r="F2217" s="330"/>
      <c r="G2217" s="331"/>
      <c r="H2217" s="340"/>
      <c r="I2217" s="341"/>
      <c r="J2217" s="341"/>
      <c r="K2217" s="60"/>
    </row>
    <row r="2218" spans="1:11" s="38" customFormat="1" x14ac:dyDescent="0.25">
      <c r="A2218" s="78"/>
      <c r="B2218" s="337"/>
      <c r="C2218" s="342"/>
      <c r="D2218" s="329"/>
      <c r="E2218" s="330"/>
      <c r="F2218" s="330"/>
      <c r="G2218" s="331"/>
      <c r="H2218" s="340"/>
      <c r="I2218" s="341"/>
      <c r="J2218" s="341"/>
      <c r="K2218" s="60"/>
    </row>
    <row r="2219" spans="1:11" s="38" customFormat="1" x14ac:dyDescent="0.25">
      <c r="A2219" s="78"/>
      <c r="B2219" s="337"/>
      <c r="C2219" s="342"/>
      <c r="D2219" s="329"/>
      <c r="E2219" s="330"/>
      <c r="F2219" s="330"/>
      <c r="G2219" s="331"/>
      <c r="H2219" s="340"/>
      <c r="I2219" s="341"/>
      <c r="J2219" s="341"/>
      <c r="K2219" s="60"/>
    </row>
    <row r="2220" spans="1:11" s="38" customFormat="1" x14ac:dyDescent="0.25">
      <c r="A2220" s="78"/>
      <c r="B2220" s="337"/>
      <c r="C2220" s="342"/>
      <c r="D2220" s="329"/>
      <c r="E2220" s="330"/>
      <c r="F2220" s="330"/>
      <c r="G2220" s="331"/>
      <c r="H2220" s="340"/>
      <c r="I2220" s="341"/>
      <c r="J2220" s="341"/>
      <c r="K2220" s="60"/>
    </row>
    <row r="2221" spans="1:11" s="38" customFormat="1" x14ac:dyDescent="0.25">
      <c r="A2221" s="78"/>
      <c r="B2221" s="337"/>
      <c r="C2221" s="342"/>
      <c r="D2221" s="329"/>
      <c r="E2221" s="330"/>
      <c r="F2221" s="330"/>
      <c r="G2221" s="331"/>
      <c r="H2221" s="340"/>
      <c r="I2221" s="341"/>
      <c r="J2221" s="341"/>
      <c r="K2221" s="60"/>
    </row>
    <row r="2222" spans="1:11" s="38" customFormat="1" x14ac:dyDescent="0.25">
      <c r="A2222" s="78"/>
      <c r="B2222" s="337"/>
      <c r="C2222" s="342"/>
      <c r="D2222" s="329"/>
      <c r="E2222" s="330"/>
      <c r="F2222" s="330"/>
      <c r="G2222" s="331"/>
      <c r="H2222" s="340"/>
      <c r="I2222" s="341"/>
      <c r="J2222" s="341"/>
      <c r="K2222" s="60"/>
    </row>
    <row r="2223" spans="1:11" s="38" customFormat="1" x14ac:dyDescent="0.25">
      <c r="A2223" s="78"/>
      <c r="B2223" s="337"/>
      <c r="C2223" s="342"/>
      <c r="D2223" s="329"/>
      <c r="E2223" s="330"/>
      <c r="F2223" s="330"/>
      <c r="G2223" s="331"/>
      <c r="H2223" s="340"/>
      <c r="I2223" s="341"/>
      <c r="J2223" s="341"/>
      <c r="K2223" s="60"/>
    </row>
    <row r="2224" spans="1:11" s="38" customFormat="1" x14ac:dyDescent="0.25">
      <c r="A2224" s="78"/>
      <c r="B2224" s="337"/>
      <c r="C2224" s="342"/>
      <c r="D2224" s="329"/>
      <c r="E2224" s="330"/>
      <c r="F2224" s="330"/>
      <c r="G2224" s="331"/>
      <c r="H2224" s="340"/>
      <c r="I2224" s="341"/>
      <c r="J2224" s="341"/>
      <c r="K2224" s="60"/>
    </row>
    <row r="2225" spans="1:11" s="38" customFormat="1" x14ac:dyDescent="0.25">
      <c r="A2225" s="78"/>
      <c r="B2225" s="337"/>
      <c r="C2225" s="342"/>
      <c r="D2225" s="329"/>
      <c r="E2225" s="330"/>
      <c r="F2225" s="330"/>
      <c r="G2225" s="331"/>
      <c r="H2225" s="340"/>
      <c r="I2225" s="341"/>
      <c r="J2225" s="341"/>
      <c r="K2225" s="60"/>
    </row>
    <row r="2226" spans="1:11" s="38" customFormat="1" x14ac:dyDescent="0.25">
      <c r="A2226" s="78"/>
      <c r="B2226" s="337"/>
      <c r="C2226" s="342"/>
      <c r="D2226" s="329"/>
      <c r="E2226" s="330"/>
      <c r="F2226" s="330"/>
      <c r="G2226" s="331"/>
      <c r="H2226" s="340"/>
      <c r="I2226" s="341"/>
      <c r="J2226" s="341"/>
      <c r="K2226" s="60"/>
    </row>
    <row r="2227" spans="1:11" s="38" customFormat="1" x14ac:dyDescent="0.25">
      <c r="A2227" s="78"/>
      <c r="B2227" s="337"/>
      <c r="C2227" s="342"/>
      <c r="D2227" s="329"/>
      <c r="E2227" s="330"/>
      <c r="F2227" s="330"/>
      <c r="G2227" s="331"/>
      <c r="H2227" s="340"/>
      <c r="I2227" s="341"/>
      <c r="J2227" s="341"/>
      <c r="K2227" s="60"/>
    </row>
    <row r="2228" spans="1:11" s="38" customFormat="1" x14ac:dyDescent="0.25">
      <c r="A2228" s="78"/>
      <c r="B2228" s="337"/>
      <c r="C2228" s="342"/>
      <c r="D2228" s="329"/>
      <c r="E2228" s="330"/>
      <c r="F2228" s="330"/>
      <c r="G2228" s="331"/>
      <c r="H2228" s="340"/>
      <c r="I2228" s="341"/>
      <c r="J2228" s="341"/>
      <c r="K2228" s="60"/>
    </row>
    <row r="2229" spans="1:11" s="38" customFormat="1" x14ac:dyDescent="0.25">
      <c r="A2229" s="78"/>
      <c r="B2229" s="337"/>
      <c r="C2229" s="342"/>
      <c r="D2229" s="329"/>
      <c r="E2229" s="330"/>
      <c r="F2229" s="330"/>
      <c r="G2229" s="331"/>
      <c r="H2229" s="340"/>
      <c r="I2229" s="341"/>
      <c r="J2229" s="341"/>
      <c r="K2229" s="60"/>
    </row>
    <row r="2230" spans="1:11" s="38" customFormat="1" x14ac:dyDescent="0.25">
      <c r="A2230" s="78"/>
      <c r="B2230" s="337"/>
      <c r="C2230" s="342"/>
      <c r="D2230" s="329"/>
      <c r="E2230" s="330"/>
      <c r="F2230" s="330"/>
      <c r="G2230" s="331"/>
      <c r="H2230" s="340"/>
      <c r="I2230" s="341"/>
      <c r="J2230" s="341"/>
      <c r="K2230" s="60"/>
    </row>
    <row r="2231" spans="1:11" s="38" customFormat="1" x14ac:dyDescent="0.25">
      <c r="A2231" s="78"/>
      <c r="B2231" s="337"/>
      <c r="C2231" s="342"/>
      <c r="D2231" s="329"/>
      <c r="E2231" s="330"/>
      <c r="F2231" s="330"/>
      <c r="G2231" s="331"/>
      <c r="H2231" s="340"/>
      <c r="I2231" s="341"/>
      <c r="J2231" s="341"/>
      <c r="K2231" s="60"/>
    </row>
    <row r="2232" spans="1:11" s="38" customFormat="1" x14ac:dyDescent="0.25">
      <c r="A2232" s="78"/>
      <c r="B2232" s="337"/>
      <c r="C2232" s="342"/>
      <c r="D2232" s="329"/>
      <c r="E2232" s="330"/>
      <c r="F2232" s="330"/>
      <c r="G2232" s="331"/>
      <c r="H2232" s="340"/>
      <c r="I2232" s="341"/>
      <c r="J2232" s="341"/>
      <c r="K2232" s="60"/>
    </row>
    <row r="2233" spans="1:11" s="38" customFormat="1" x14ac:dyDescent="0.25">
      <c r="A2233" s="78"/>
      <c r="B2233" s="337"/>
      <c r="C2233" s="342"/>
      <c r="D2233" s="329"/>
      <c r="E2233" s="330"/>
      <c r="F2233" s="330"/>
      <c r="G2233" s="331"/>
      <c r="H2233" s="340"/>
      <c r="I2233" s="341"/>
      <c r="J2233" s="341"/>
      <c r="K2233" s="60"/>
    </row>
    <row r="2234" spans="1:11" s="38" customFormat="1" x14ac:dyDescent="0.25">
      <c r="A2234" s="78"/>
      <c r="B2234" s="337"/>
      <c r="C2234" s="342"/>
      <c r="D2234" s="329"/>
      <c r="E2234" s="330"/>
      <c r="F2234" s="330"/>
      <c r="G2234" s="331"/>
      <c r="H2234" s="340"/>
      <c r="I2234" s="341"/>
      <c r="J2234" s="341"/>
      <c r="K2234" s="60"/>
    </row>
    <row r="2235" spans="1:11" s="38" customFormat="1" x14ac:dyDescent="0.25">
      <c r="A2235" s="78"/>
      <c r="B2235" s="337"/>
      <c r="C2235" s="342"/>
      <c r="D2235" s="329"/>
      <c r="E2235" s="330"/>
      <c r="F2235" s="330"/>
      <c r="G2235" s="331"/>
      <c r="H2235" s="340"/>
      <c r="I2235" s="341"/>
      <c r="J2235" s="341"/>
      <c r="K2235" s="60"/>
    </row>
    <row r="2236" spans="1:11" s="38" customFormat="1" x14ac:dyDescent="0.25">
      <c r="A2236" s="78"/>
      <c r="B2236" s="337"/>
      <c r="C2236" s="342"/>
      <c r="D2236" s="329"/>
      <c r="E2236" s="330"/>
      <c r="F2236" s="330"/>
      <c r="G2236" s="331"/>
      <c r="H2236" s="340"/>
      <c r="I2236" s="341"/>
      <c r="J2236" s="341"/>
      <c r="K2236" s="60"/>
    </row>
    <row r="2237" spans="1:11" s="38" customFormat="1" x14ac:dyDescent="0.25">
      <c r="A2237" s="78"/>
      <c r="B2237" s="337"/>
      <c r="C2237" s="342"/>
      <c r="D2237" s="329"/>
      <c r="E2237" s="330"/>
      <c r="F2237" s="330"/>
      <c r="G2237" s="331"/>
      <c r="H2237" s="340"/>
      <c r="I2237" s="341"/>
      <c r="J2237" s="341"/>
      <c r="K2237" s="60"/>
    </row>
    <row r="2238" spans="1:11" s="38" customFormat="1" x14ac:dyDescent="0.25">
      <c r="A2238" s="78"/>
      <c r="B2238" s="337"/>
      <c r="C2238" s="342"/>
      <c r="D2238" s="329"/>
      <c r="E2238" s="330"/>
      <c r="F2238" s="330"/>
      <c r="G2238" s="331"/>
      <c r="H2238" s="340"/>
      <c r="I2238" s="341"/>
      <c r="J2238" s="341"/>
      <c r="K2238" s="60"/>
    </row>
    <row r="2239" spans="1:11" s="38" customFormat="1" x14ac:dyDescent="0.25">
      <c r="A2239" s="78"/>
      <c r="B2239" s="337"/>
      <c r="C2239" s="342"/>
      <c r="D2239" s="329"/>
      <c r="E2239" s="330"/>
      <c r="F2239" s="330"/>
      <c r="G2239" s="331"/>
      <c r="H2239" s="340"/>
      <c r="I2239" s="341"/>
      <c r="J2239" s="341"/>
      <c r="K2239" s="60"/>
    </row>
    <row r="2240" spans="1:11" s="38" customFormat="1" x14ac:dyDescent="0.25">
      <c r="A2240" s="78"/>
      <c r="B2240" s="337"/>
      <c r="C2240" s="342"/>
      <c r="D2240" s="329"/>
      <c r="E2240" s="330"/>
      <c r="F2240" s="330"/>
      <c r="G2240" s="331"/>
      <c r="H2240" s="340"/>
      <c r="I2240" s="341"/>
      <c r="J2240" s="341"/>
      <c r="K2240" s="60"/>
    </row>
    <row r="2241" spans="1:11" s="38" customFormat="1" x14ac:dyDescent="0.25">
      <c r="A2241" s="78"/>
      <c r="B2241" s="337"/>
      <c r="C2241" s="342"/>
      <c r="D2241" s="329"/>
      <c r="E2241" s="330"/>
      <c r="F2241" s="330"/>
      <c r="G2241" s="331"/>
      <c r="H2241" s="340"/>
      <c r="I2241" s="341"/>
      <c r="J2241" s="341"/>
      <c r="K2241" s="60"/>
    </row>
    <row r="2242" spans="1:11" s="38" customFormat="1" x14ac:dyDescent="0.25">
      <c r="A2242" s="78"/>
      <c r="B2242" s="337"/>
      <c r="C2242" s="342"/>
      <c r="D2242" s="329"/>
      <c r="E2242" s="330"/>
      <c r="F2242" s="330"/>
      <c r="G2242" s="331"/>
      <c r="H2242" s="340"/>
      <c r="I2242" s="341"/>
      <c r="J2242" s="341"/>
      <c r="K2242" s="60"/>
    </row>
    <row r="2243" spans="1:11" s="38" customFormat="1" x14ac:dyDescent="0.25">
      <c r="A2243" s="78"/>
      <c r="B2243" s="337"/>
      <c r="C2243" s="342"/>
      <c r="D2243" s="329"/>
      <c r="E2243" s="330"/>
      <c r="F2243" s="330"/>
      <c r="G2243" s="331"/>
      <c r="H2243" s="340"/>
      <c r="I2243" s="341"/>
      <c r="J2243" s="341"/>
      <c r="K2243" s="60"/>
    </row>
    <row r="2244" spans="1:11" s="38" customFormat="1" x14ac:dyDescent="0.25">
      <c r="A2244" s="78"/>
      <c r="B2244" s="337"/>
      <c r="C2244" s="342"/>
      <c r="D2244" s="329"/>
      <c r="E2244" s="330"/>
      <c r="F2244" s="330"/>
      <c r="G2244" s="331"/>
      <c r="H2244" s="340"/>
      <c r="I2244" s="341"/>
      <c r="J2244" s="341"/>
      <c r="K2244" s="60"/>
    </row>
    <row r="2245" spans="1:11" s="38" customFormat="1" x14ac:dyDescent="0.25">
      <c r="A2245" s="78"/>
      <c r="B2245" s="337"/>
      <c r="C2245" s="342"/>
      <c r="D2245" s="329"/>
      <c r="E2245" s="330"/>
      <c r="F2245" s="330"/>
      <c r="G2245" s="331"/>
      <c r="H2245" s="340"/>
      <c r="I2245" s="341"/>
      <c r="J2245" s="341"/>
      <c r="K2245" s="60"/>
    </row>
    <row r="2246" spans="1:11" s="38" customFormat="1" x14ac:dyDescent="0.25">
      <c r="A2246" s="78"/>
      <c r="B2246" s="337"/>
      <c r="C2246" s="342"/>
      <c r="D2246" s="329"/>
      <c r="E2246" s="330"/>
      <c r="F2246" s="330"/>
      <c r="G2246" s="331"/>
      <c r="H2246" s="340"/>
      <c r="I2246" s="341"/>
      <c r="J2246" s="341"/>
      <c r="K2246" s="60"/>
    </row>
    <row r="2247" spans="1:11" s="38" customFormat="1" x14ac:dyDescent="0.25">
      <c r="A2247" s="78"/>
      <c r="B2247" s="337"/>
      <c r="C2247" s="342"/>
      <c r="D2247" s="329"/>
      <c r="E2247" s="330"/>
      <c r="F2247" s="330"/>
      <c r="G2247" s="331"/>
      <c r="H2247" s="340"/>
      <c r="I2247" s="341"/>
      <c r="J2247" s="341"/>
      <c r="K2247" s="60"/>
    </row>
    <row r="2248" spans="1:11" s="38" customFormat="1" x14ac:dyDescent="0.25">
      <c r="A2248" s="78"/>
      <c r="B2248" s="337"/>
      <c r="C2248" s="342"/>
      <c r="D2248" s="329"/>
      <c r="E2248" s="330"/>
      <c r="F2248" s="330"/>
      <c r="G2248" s="331"/>
      <c r="H2248" s="340"/>
      <c r="I2248" s="341"/>
      <c r="J2248" s="341"/>
      <c r="K2248" s="60"/>
    </row>
    <row r="2249" spans="1:11" s="38" customFormat="1" x14ac:dyDescent="0.25">
      <c r="A2249" s="78"/>
      <c r="B2249" s="337"/>
      <c r="C2249" s="342"/>
      <c r="D2249" s="329"/>
      <c r="E2249" s="330"/>
      <c r="F2249" s="330"/>
      <c r="G2249" s="331"/>
      <c r="H2249" s="340"/>
      <c r="I2249" s="341"/>
      <c r="J2249" s="341"/>
      <c r="K2249" s="60"/>
    </row>
    <row r="2250" spans="1:11" s="38" customFormat="1" x14ac:dyDescent="0.25">
      <c r="A2250" s="78"/>
      <c r="B2250" s="337"/>
      <c r="C2250" s="342"/>
      <c r="D2250" s="329"/>
      <c r="E2250" s="330"/>
      <c r="F2250" s="330"/>
      <c r="G2250" s="331"/>
      <c r="H2250" s="340"/>
      <c r="I2250" s="341"/>
      <c r="J2250" s="341"/>
      <c r="K2250" s="60"/>
    </row>
    <row r="2251" spans="1:11" s="38" customFormat="1" x14ac:dyDescent="0.25">
      <c r="A2251" s="78"/>
      <c r="B2251" s="337"/>
      <c r="C2251" s="342"/>
      <c r="D2251" s="329"/>
      <c r="E2251" s="330"/>
      <c r="F2251" s="330"/>
      <c r="G2251" s="331"/>
      <c r="H2251" s="340"/>
      <c r="I2251" s="341"/>
      <c r="J2251" s="341"/>
      <c r="K2251" s="60"/>
    </row>
    <row r="2252" spans="1:11" s="38" customFormat="1" x14ac:dyDescent="0.25">
      <c r="A2252" s="78"/>
      <c r="B2252" s="337"/>
      <c r="C2252" s="342"/>
      <c r="D2252" s="329"/>
      <c r="E2252" s="330"/>
      <c r="F2252" s="330"/>
      <c r="G2252" s="331"/>
      <c r="H2252" s="340"/>
      <c r="I2252" s="341"/>
      <c r="J2252" s="341"/>
      <c r="K2252" s="60"/>
    </row>
    <row r="2253" spans="1:11" s="38" customFormat="1" x14ac:dyDescent="0.25">
      <c r="A2253" s="78"/>
      <c r="B2253" s="337"/>
      <c r="C2253" s="342"/>
      <c r="D2253" s="329"/>
      <c r="E2253" s="330"/>
      <c r="F2253" s="330"/>
      <c r="G2253" s="331"/>
      <c r="H2253" s="340"/>
      <c r="I2253" s="341"/>
      <c r="J2253" s="341"/>
      <c r="K2253" s="60"/>
    </row>
    <row r="2254" spans="1:11" s="38" customFormat="1" x14ac:dyDescent="0.25">
      <c r="A2254" s="78"/>
      <c r="B2254" s="337"/>
      <c r="C2254" s="342"/>
      <c r="D2254" s="329"/>
      <c r="E2254" s="330"/>
      <c r="F2254" s="330"/>
      <c r="G2254" s="331"/>
      <c r="H2254" s="340"/>
      <c r="I2254" s="341"/>
      <c r="J2254" s="341"/>
      <c r="K2254" s="60"/>
    </row>
    <row r="2255" spans="1:11" s="38" customFormat="1" x14ac:dyDescent="0.25">
      <c r="A2255" s="78"/>
      <c r="B2255" s="337"/>
      <c r="C2255" s="342"/>
      <c r="D2255" s="329"/>
      <c r="E2255" s="330"/>
      <c r="F2255" s="330"/>
      <c r="G2255" s="331"/>
      <c r="H2255" s="340"/>
      <c r="I2255" s="341"/>
      <c r="J2255" s="341"/>
      <c r="K2255" s="60"/>
    </row>
    <row r="2256" spans="1:11" s="38" customFormat="1" x14ac:dyDescent="0.25">
      <c r="A2256" s="78"/>
      <c r="B2256" s="337"/>
      <c r="C2256" s="342"/>
      <c r="D2256" s="329"/>
      <c r="E2256" s="330"/>
      <c r="F2256" s="330"/>
      <c r="G2256" s="331"/>
      <c r="H2256" s="340"/>
      <c r="I2256" s="341"/>
      <c r="J2256" s="341"/>
      <c r="K2256" s="60"/>
    </row>
    <row r="2257" spans="1:11" s="38" customFormat="1" x14ac:dyDescent="0.25">
      <c r="A2257" s="78"/>
      <c r="B2257" s="337"/>
      <c r="C2257" s="342"/>
      <c r="D2257" s="329"/>
      <c r="E2257" s="330"/>
      <c r="F2257" s="330"/>
      <c r="G2257" s="331"/>
      <c r="H2257" s="340"/>
      <c r="I2257" s="341"/>
      <c r="J2257" s="341"/>
      <c r="K2257" s="60"/>
    </row>
    <row r="2258" spans="1:11" s="38" customFormat="1" x14ac:dyDescent="0.25">
      <c r="A2258" s="78"/>
      <c r="B2258" s="337"/>
      <c r="C2258" s="342"/>
      <c r="D2258" s="329"/>
      <c r="E2258" s="330"/>
      <c r="F2258" s="330"/>
      <c r="G2258" s="331"/>
      <c r="H2258" s="340"/>
      <c r="I2258" s="341"/>
      <c r="J2258" s="341"/>
      <c r="K2258" s="60"/>
    </row>
    <row r="2259" spans="1:11" s="38" customFormat="1" x14ac:dyDescent="0.25">
      <c r="A2259" s="78"/>
      <c r="B2259" s="337"/>
      <c r="C2259" s="342"/>
      <c r="D2259" s="329"/>
      <c r="E2259" s="330"/>
      <c r="F2259" s="330"/>
      <c r="G2259" s="331"/>
      <c r="H2259" s="340"/>
      <c r="I2259" s="341"/>
      <c r="J2259" s="341"/>
      <c r="K2259" s="60"/>
    </row>
    <row r="2260" spans="1:11" s="38" customFormat="1" x14ac:dyDescent="0.25">
      <c r="A2260" s="78"/>
      <c r="B2260" s="337"/>
      <c r="C2260" s="342"/>
      <c r="D2260" s="329"/>
      <c r="E2260" s="330"/>
      <c r="F2260" s="330"/>
      <c r="G2260" s="331"/>
      <c r="H2260" s="340"/>
      <c r="I2260" s="341"/>
      <c r="J2260" s="341"/>
      <c r="K2260" s="60"/>
    </row>
    <row r="2261" spans="1:11" s="38" customFormat="1" x14ac:dyDescent="0.25">
      <c r="A2261" s="78"/>
      <c r="B2261" s="337"/>
      <c r="C2261" s="342"/>
      <c r="D2261" s="329"/>
      <c r="E2261" s="330"/>
      <c r="F2261" s="330"/>
      <c r="G2261" s="331"/>
      <c r="H2261" s="340"/>
      <c r="I2261" s="341"/>
      <c r="J2261" s="341"/>
      <c r="K2261" s="60"/>
    </row>
    <row r="2262" spans="1:11" s="38" customFormat="1" x14ac:dyDescent="0.25">
      <c r="A2262" s="78"/>
      <c r="B2262" s="337"/>
      <c r="C2262" s="342"/>
      <c r="D2262" s="329"/>
      <c r="E2262" s="330"/>
      <c r="F2262" s="330"/>
      <c r="G2262" s="331"/>
      <c r="H2262" s="340"/>
      <c r="I2262" s="341"/>
      <c r="J2262" s="341"/>
      <c r="K2262" s="60"/>
    </row>
    <row r="2263" spans="1:11" s="38" customFormat="1" x14ac:dyDescent="0.25">
      <c r="A2263" s="78"/>
      <c r="B2263" s="337"/>
      <c r="C2263" s="342"/>
      <c r="D2263" s="329"/>
      <c r="E2263" s="330"/>
      <c r="F2263" s="330"/>
      <c r="G2263" s="331"/>
      <c r="H2263" s="340"/>
      <c r="I2263" s="341"/>
      <c r="J2263" s="341"/>
      <c r="K2263" s="60"/>
    </row>
    <row r="2264" spans="1:11" s="38" customFormat="1" x14ac:dyDescent="0.25">
      <c r="A2264" s="78"/>
      <c r="B2264" s="337"/>
      <c r="C2264" s="342"/>
      <c r="D2264" s="329"/>
      <c r="E2264" s="330"/>
      <c r="F2264" s="330"/>
      <c r="G2264" s="331"/>
      <c r="H2264" s="340"/>
      <c r="I2264" s="341"/>
      <c r="J2264" s="341"/>
      <c r="K2264" s="60"/>
    </row>
    <row r="2265" spans="1:11" s="38" customFormat="1" x14ac:dyDescent="0.25">
      <c r="A2265" s="78"/>
      <c r="B2265" s="337"/>
      <c r="C2265" s="342"/>
      <c r="D2265" s="329"/>
      <c r="E2265" s="330"/>
      <c r="F2265" s="330"/>
      <c r="G2265" s="331"/>
      <c r="H2265" s="340"/>
      <c r="I2265" s="341"/>
      <c r="J2265" s="341"/>
      <c r="K2265" s="60"/>
    </row>
    <row r="2266" spans="1:11" s="38" customFormat="1" x14ac:dyDescent="0.25">
      <c r="A2266" s="78"/>
      <c r="B2266" s="337"/>
      <c r="C2266" s="342"/>
      <c r="D2266" s="329"/>
      <c r="E2266" s="330"/>
      <c r="F2266" s="330"/>
      <c r="G2266" s="331"/>
      <c r="H2266" s="340"/>
      <c r="I2266" s="341"/>
      <c r="J2266" s="341"/>
      <c r="K2266" s="60"/>
    </row>
    <row r="2267" spans="1:11" s="38" customFormat="1" x14ac:dyDescent="0.25">
      <c r="A2267" s="78"/>
      <c r="B2267" s="337"/>
      <c r="C2267" s="342"/>
      <c r="D2267" s="329"/>
      <c r="E2267" s="330"/>
      <c r="F2267" s="330"/>
      <c r="G2267" s="331"/>
      <c r="H2267" s="340"/>
      <c r="I2267" s="341"/>
      <c r="J2267" s="341"/>
      <c r="K2267" s="60"/>
    </row>
    <row r="2268" spans="1:11" s="38" customFormat="1" x14ac:dyDescent="0.25">
      <c r="A2268" s="78"/>
      <c r="B2268" s="337"/>
      <c r="C2268" s="342"/>
      <c r="D2268" s="329"/>
      <c r="E2268" s="330"/>
      <c r="F2268" s="330"/>
      <c r="G2268" s="331"/>
      <c r="H2268" s="340"/>
      <c r="I2268" s="341"/>
      <c r="J2268" s="341"/>
      <c r="K2268" s="60"/>
    </row>
    <row r="2269" spans="1:11" s="38" customFormat="1" x14ac:dyDescent="0.25">
      <c r="A2269" s="78"/>
      <c r="B2269" s="337"/>
      <c r="C2269" s="342"/>
      <c r="D2269" s="329"/>
      <c r="E2269" s="330"/>
      <c r="F2269" s="330"/>
      <c r="G2269" s="331"/>
      <c r="H2269" s="340"/>
      <c r="I2269" s="341"/>
      <c r="J2269" s="341"/>
      <c r="K2269" s="60"/>
    </row>
    <row r="2270" spans="1:11" s="38" customFormat="1" x14ac:dyDescent="0.25">
      <c r="A2270" s="78"/>
      <c r="B2270" s="337"/>
      <c r="C2270" s="342"/>
      <c r="D2270" s="329"/>
      <c r="E2270" s="330"/>
      <c r="F2270" s="330"/>
      <c r="G2270" s="331"/>
      <c r="H2270" s="340"/>
      <c r="I2270" s="341"/>
      <c r="J2270" s="341"/>
      <c r="K2270" s="60"/>
    </row>
    <row r="2271" spans="1:11" s="38" customFormat="1" x14ac:dyDescent="0.25">
      <c r="A2271" s="78"/>
      <c r="B2271" s="337"/>
      <c r="C2271" s="342"/>
      <c r="D2271" s="329"/>
      <c r="E2271" s="330"/>
      <c r="F2271" s="330"/>
      <c r="G2271" s="331"/>
      <c r="H2271" s="340"/>
      <c r="I2271" s="341"/>
      <c r="J2271" s="341"/>
      <c r="K2271" s="60"/>
    </row>
    <row r="2272" spans="1:11" s="38" customFormat="1" x14ac:dyDescent="0.25">
      <c r="A2272" s="78"/>
      <c r="B2272" s="337"/>
      <c r="C2272" s="342"/>
      <c r="D2272" s="329"/>
      <c r="E2272" s="330"/>
      <c r="F2272" s="330"/>
      <c r="G2272" s="331"/>
      <c r="H2272" s="340"/>
      <c r="I2272" s="341"/>
      <c r="J2272" s="341"/>
      <c r="K2272" s="60"/>
    </row>
    <row r="2273" spans="1:11" s="38" customFormat="1" x14ac:dyDescent="0.25">
      <c r="A2273" s="78"/>
      <c r="B2273" s="337"/>
      <c r="C2273" s="342"/>
      <c r="D2273" s="329"/>
      <c r="E2273" s="330"/>
      <c r="F2273" s="330"/>
      <c r="G2273" s="331"/>
      <c r="H2273" s="340"/>
      <c r="I2273" s="341"/>
      <c r="J2273" s="341"/>
      <c r="K2273" s="60"/>
    </row>
    <row r="2274" spans="1:11" s="38" customFormat="1" x14ac:dyDescent="0.25">
      <c r="A2274" s="78"/>
      <c r="B2274" s="337"/>
      <c r="C2274" s="342"/>
      <c r="D2274" s="329"/>
      <c r="E2274" s="330"/>
      <c r="F2274" s="330"/>
      <c r="G2274" s="331"/>
      <c r="H2274" s="340"/>
      <c r="I2274" s="341"/>
      <c r="J2274" s="341"/>
      <c r="K2274" s="60"/>
    </row>
    <row r="2275" spans="1:11" s="38" customFormat="1" x14ac:dyDescent="0.25">
      <c r="A2275" s="78"/>
      <c r="B2275" s="337"/>
      <c r="C2275" s="342"/>
      <c r="D2275" s="329"/>
      <c r="E2275" s="330"/>
      <c r="F2275" s="330"/>
      <c r="G2275" s="331"/>
      <c r="H2275" s="340"/>
      <c r="I2275" s="341"/>
      <c r="J2275" s="341"/>
      <c r="K2275" s="60"/>
    </row>
    <row r="2276" spans="1:11" s="38" customFormat="1" x14ac:dyDescent="0.25">
      <c r="A2276" s="78"/>
      <c r="B2276" s="337"/>
      <c r="C2276" s="342"/>
      <c r="D2276" s="329"/>
      <c r="E2276" s="330"/>
      <c r="F2276" s="330"/>
      <c r="G2276" s="331"/>
      <c r="H2276" s="340"/>
      <c r="I2276" s="341"/>
      <c r="J2276" s="341"/>
      <c r="K2276" s="60"/>
    </row>
    <row r="2277" spans="1:11" s="38" customFormat="1" x14ac:dyDescent="0.25">
      <c r="A2277" s="78"/>
      <c r="B2277" s="337"/>
      <c r="C2277" s="342"/>
      <c r="D2277" s="329"/>
      <c r="E2277" s="330"/>
      <c r="F2277" s="330"/>
      <c r="G2277" s="331"/>
      <c r="H2277" s="340"/>
      <c r="I2277" s="341"/>
      <c r="J2277" s="341"/>
      <c r="K2277" s="60"/>
    </row>
    <row r="2278" spans="1:11" s="38" customFormat="1" x14ac:dyDescent="0.25">
      <c r="A2278" s="78"/>
      <c r="B2278" s="337"/>
      <c r="C2278" s="342"/>
      <c r="D2278" s="329"/>
      <c r="E2278" s="330"/>
      <c r="F2278" s="330"/>
      <c r="G2278" s="331"/>
      <c r="H2278" s="340"/>
      <c r="I2278" s="341"/>
      <c r="J2278" s="341"/>
      <c r="K2278" s="60"/>
    </row>
    <row r="2279" spans="1:11" s="38" customFormat="1" x14ac:dyDescent="0.25">
      <c r="A2279" s="78"/>
      <c r="B2279" s="337"/>
      <c r="C2279" s="342"/>
      <c r="D2279" s="329"/>
      <c r="E2279" s="330"/>
      <c r="F2279" s="330"/>
      <c r="G2279" s="331"/>
      <c r="H2279" s="340"/>
      <c r="I2279" s="341"/>
      <c r="J2279" s="341"/>
      <c r="K2279" s="60"/>
    </row>
    <row r="2280" spans="1:11" s="38" customFormat="1" x14ac:dyDescent="0.25">
      <c r="A2280" s="78"/>
      <c r="B2280" s="337"/>
      <c r="C2280" s="342"/>
      <c r="D2280" s="329"/>
      <c r="E2280" s="330"/>
      <c r="F2280" s="330"/>
      <c r="G2280" s="331"/>
      <c r="H2280" s="340"/>
      <c r="I2280" s="341"/>
      <c r="J2280" s="341"/>
      <c r="K2280" s="60"/>
    </row>
    <row r="2281" spans="1:11" s="38" customFormat="1" x14ac:dyDescent="0.25">
      <c r="A2281" s="78"/>
      <c r="B2281" s="337"/>
      <c r="C2281" s="342"/>
      <c r="D2281" s="329"/>
      <c r="E2281" s="330"/>
      <c r="F2281" s="330"/>
      <c r="G2281" s="331"/>
      <c r="H2281" s="340"/>
      <c r="I2281" s="341"/>
      <c r="J2281" s="341"/>
      <c r="K2281" s="60"/>
    </row>
    <row r="2282" spans="1:11" s="38" customFormat="1" x14ac:dyDescent="0.25">
      <c r="A2282" s="78"/>
      <c r="B2282" s="337"/>
      <c r="C2282" s="342"/>
      <c r="D2282" s="329"/>
      <c r="E2282" s="330"/>
      <c r="F2282" s="330"/>
      <c r="G2282" s="331"/>
      <c r="H2282" s="340"/>
      <c r="I2282" s="341"/>
      <c r="J2282" s="341"/>
      <c r="K2282" s="60"/>
    </row>
    <row r="2283" spans="1:11" s="38" customFormat="1" x14ac:dyDescent="0.25">
      <c r="A2283" s="78"/>
      <c r="B2283" s="337"/>
      <c r="C2283" s="342"/>
      <c r="D2283" s="329"/>
      <c r="E2283" s="330"/>
      <c r="F2283" s="330"/>
      <c r="G2283" s="331"/>
      <c r="H2283" s="340"/>
      <c r="I2283" s="341"/>
      <c r="J2283" s="341"/>
      <c r="K2283" s="60"/>
    </row>
    <row r="2284" spans="1:11" s="38" customFormat="1" x14ac:dyDescent="0.25">
      <c r="A2284" s="78"/>
      <c r="B2284" s="337"/>
      <c r="C2284" s="342"/>
      <c r="D2284" s="329"/>
      <c r="E2284" s="330"/>
      <c r="F2284" s="330"/>
      <c r="G2284" s="331"/>
      <c r="H2284" s="340"/>
      <c r="I2284" s="341"/>
      <c r="J2284" s="341"/>
      <c r="K2284" s="60"/>
    </row>
    <row r="2285" spans="1:11" s="38" customFormat="1" x14ac:dyDescent="0.25">
      <c r="A2285" s="78"/>
      <c r="B2285" s="337"/>
      <c r="C2285" s="342"/>
      <c r="D2285" s="329"/>
      <c r="E2285" s="330"/>
      <c r="F2285" s="330"/>
      <c r="G2285" s="331"/>
      <c r="H2285" s="340"/>
      <c r="I2285" s="341"/>
      <c r="J2285" s="341"/>
      <c r="K2285" s="60"/>
    </row>
    <row r="2286" spans="1:11" s="38" customFormat="1" x14ac:dyDescent="0.25">
      <c r="A2286" s="78"/>
      <c r="B2286" s="337"/>
      <c r="C2286" s="342"/>
      <c r="D2286" s="329"/>
      <c r="E2286" s="330"/>
      <c r="F2286" s="330"/>
      <c r="G2286" s="331"/>
      <c r="H2286" s="340"/>
      <c r="I2286" s="341"/>
      <c r="J2286" s="341"/>
      <c r="K2286" s="60"/>
    </row>
    <row r="2287" spans="1:11" s="38" customFormat="1" x14ac:dyDescent="0.25">
      <c r="A2287" s="78"/>
      <c r="B2287" s="337"/>
      <c r="C2287" s="342"/>
      <c r="D2287" s="329"/>
      <c r="E2287" s="330"/>
      <c r="F2287" s="330"/>
      <c r="G2287" s="331"/>
      <c r="H2287" s="340"/>
      <c r="I2287" s="341"/>
      <c r="J2287" s="341"/>
      <c r="K2287" s="60"/>
    </row>
    <row r="2288" spans="1:11" s="38" customFormat="1" x14ac:dyDescent="0.25">
      <c r="A2288" s="78"/>
      <c r="B2288" s="337"/>
      <c r="C2288" s="342"/>
      <c r="D2288" s="329"/>
      <c r="E2288" s="330"/>
      <c r="F2288" s="330"/>
      <c r="G2288" s="331"/>
      <c r="H2288" s="340"/>
      <c r="I2288" s="341"/>
      <c r="J2288" s="341"/>
      <c r="K2288" s="60"/>
    </row>
    <row r="2289" spans="1:11" s="38" customFormat="1" x14ac:dyDescent="0.25">
      <c r="A2289" s="78"/>
      <c r="B2289" s="337"/>
      <c r="C2289" s="342"/>
      <c r="D2289" s="329"/>
      <c r="E2289" s="330"/>
      <c r="F2289" s="330"/>
      <c r="G2289" s="331"/>
      <c r="H2289" s="340"/>
      <c r="I2289" s="341"/>
      <c r="J2289" s="341"/>
      <c r="K2289" s="60"/>
    </row>
    <row r="2290" spans="1:11" s="38" customFormat="1" x14ac:dyDescent="0.25">
      <c r="A2290" s="78"/>
      <c r="B2290" s="337"/>
      <c r="C2290" s="342"/>
      <c r="D2290" s="329"/>
      <c r="E2290" s="330"/>
      <c r="F2290" s="330"/>
      <c r="G2290" s="331"/>
      <c r="H2290" s="340"/>
      <c r="I2290" s="341"/>
      <c r="J2290" s="341"/>
      <c r="K2290" s="60"/>
    </row>
    <row r="2291" spans="1:11" s="38" customFormat="1" x14ac:dyDescent="0.25">
      <c r="A2291" s="78"/>
      <c r="B2291" s="337"/>
      <c r="C2291" s="342"/>
      <c r="D2291" s="329"/>
      <c r="E2291" s="330"/>
      <c r="F2291" s="330"/>
      <c r="G2291" s="331"/>
      <c r="H2291" s="340"/>
      <c r="I2291" s="341"/>
      <c r="J2291" s="341"/>
      <c r="K2291" s="60"/>
    </row>
    <row r="2292" spans="1:11" s="38" customFormat="1" x14ac:dyDescent="0.25">
      <c r="A2292" s="78"/>
      <c r="B2292" s="337"/>
      <c r="C2292" s="342"/>
      <c r="D2292" s="329"/>
      <c r="E2292" s="330"/>
      <c r="F2292" s="330"/>
      <c r="G2292" s="331"/>
      <c r="H2292" s="340"/>
      <c r="I2292" s="341"/>
      <c r="J2292" s="341"/>
      <c r="K2292" s="60"/>
    </row>
    <row r="2293" spans="1:11" s="38" customFormat="1" x14ac:dyDescent="0.25">
      <c r="A2293" s="78"/>
      <c r="B2293" s="337"/>
      <c r="C2293" s="342"/>
      <c r="D2293" s="329"/>
      <c r="E2293" s="330"/>
      <c r="F2293" s="330"/>
      <c r="G2293" s="331"/>
      <c r="H2293" s="340"/>
      <c r="I2293" s="341"/>
      <c r="J2293" s="341"/>
      <c r="K2293" s="60"/>
    </row>
    <row r="2294" spans="1:11" s="38" customFormat="1" x14ac:dyDescent="0.25">
      <c r="A2294" s="78"/>
      <c r="B2294" s="337"/>
      <c r="C2294" s="342"/>
      <c r="D2294" s="329"/>
      <c r="E2294" s="330"/>
      <c r="F2294" s="330"/>
      <c r="G2294" s="331"/>
      <c r="H2294" s="340"/>
      <c r="I2294" s="341"/>
      <c r="J2294" s="341"/>
      <c r="K2294" s="60"/>
    </row>
    <row r="2295" spans="1:11" s="38" customFormat="1" x14ac:dyDescent="0.25">
      <c r="A2295" s="78"/>
      <c r="B2295" s="337"/>
      <c r="C2295" s="342"/>
      <c r="D2295" s="329"/>
      <c r="E2295" s="330"/>
      <c r="F2295" s="330"/>
      <c r="G2295" s="331"/>
      <c r="H2295" s="340"/>
      <c r="I2295" s="341"/>
      <c r="J2295" s="341"/>
      <c r="K2295" s="60"/>
    </row>
    <row r="2296" spans="1:11" s="38" customFormat="1" x14ac:dyDescent="0.25">
      <c r="A2296" s="78"/>
      <c r="B2296" s="337"/>
      <c r="C2296" s="342"/>
      <c r="D2296" s="329"/>
      <c r="E2296" s="330"/>
      <c r="F2296" s="330"/>
      <c r="G2296" s="331"/>
      <c r="H2296" s="340"/>
      <c r="I2296" s="341"/>
      <c r="J2296" s="341"/>
      <c r="K2296" s="60"/>
    </row>
    <row r="2297" spans="1:11" s="38" customFormat="1" x14ac:dyDescent="0.25">
      <c r="A2297" s="78"/>
      <c r="B2297" s="337"/>
      <c r="C2297" s="342"/>
      <c r="D2297" s="329"/>
      <c r="E2297" s="330"/>
      <c r="F2297" s="330"/>
      <c r="G2297" s="331"/>
      <c r="H2297" s="340"/>
      <c r="I2297" s="341"/>
      <c r="J2297" s="341"/>
      <c r="K2297" s="60"/>
    </row>
    <row r="2298" spans="1:11" s="38" customFormat="1" x14ac:dyDescent="0.25">
      <c r="A2298" s="78"/>
      <c r="B2298" s="337"/>
      <c r="C2298" s="342"/>
      <c r="D2298" s="329"/>
      <c r="E2298" s="330"/>
      <c r="F2298" s="330"/>
      <c r="G2298" s="331"/>
      <c r="H2298" s="340"/>
      <c r="I2298" s="341"/>
      <c r="J2298" s="341"/>
      <c r="K2298" s="60"/>
    </row>
    <row r="2299" spans="1:11" s="38" customFormat="1" x14ac:dyDescent="0.25">
      <c r="A2299" s="78"/>
      <c r="B2299" s="337"/>
      <c r="C2299" s="342"/>
      <c r="D2299" s="329"/>
      <c r="E2299" s="330"/>
      <c r="F2299" s="330"/>
      <c r="G2299" s="331"/>
      <c r="H2299" s="340"/>
      <c r="I2299" s="341"/>
      <c r="J2299" s="341"/>
      <c r="K2299" s="60"/>
    </row>
    <row r="2300" spans="1:11" s="38" customFormat="1" x14ac:dyDescent="0.25">
      <c r="A2300" s="78"/>
      <c r="B2300" s="337"/>
      <c r="C2300" s="342"/>
      <c r="D2300" s="329"/>
      <c r="E2300" s="330"/>
      <c r="F2300" s="330"/>
      <c r="G2300" s="331"/>
      <c r="H2300" s="340"/>
      <c r="I2300" s="341"/>
      <c r="J2300" s="341"/>
      <c r="K2300" s="60"/>
    </row>
    <row r="2301" spans="1:11" s="38" customFormat="1" x14ac:dyDescent="0.25">
      <c r="A2301" s="78"/>
      <c r="B2301" s="337"/>
      <c r="C2301" s="342"/>
      <c r="D2301" s="329"/>
      <c r="E2301" s="330"/>
      <c r="F2301" s="330"/>
      <c r="G2301" s="331"/>
      <c r="H2301" s="340"/>
      <c r="I2301" s="341"/>
      <c r="J2301" s="341"/>
      <c r="K2301" s="60"/>
    </row>
    <row r="2302" spans="1:11" s="38" customFormat="1" x14ac:dyDescent="0.25">
      <c r="A2302" s="78"/>
      <c r="B2302" s="337"/>
      <c r="C2302" s="342"/>
      <c r="D2302" s="329"/>
      <c r="E2302" s="330"/>
      <c r="F2302" s="330"/>
      <c r="G2302" s="331"/>
      <c r="H2302" s="340"/>
      <c r="I2302" s="341"/>
      <c r="J2302" s="341"/>
      <c r="K2302" s="60"/>
    </row>
    <row r="2303" spans="1:11" s="38" customFormat="1" x14ac:dyDescent="0.25">
      <c r="A2303" s="78"/>
      <c r="B2303" s="337"/>
      <c r="C2303" s="342"/>
      <c r="D2303" s="329"/>
      <c r="E2303" s="330"/>
      <c r="F2303" s="330"/>
      <c r="G2303" s="331"/>
      <c r="H2303" s="340"/>
      <c r="I2303" s="341"/>
      <c r="J2303" s="341"/>
      <c r="K2303" s="60"/>
    </row>
    <row r="2304" spans="1:11" s="38" customFormat="1" x14ac:dyDescent="0.25">
      <c r="A2304" s="78"/>
      <c r="B2304" s="337"/>
      <c r="C2304" s="342"/>
      <c r="D2304" s="329"/>
      <c r="E2304" s="330"/>
      <c r="F2304" s="330"/>
      <c r="G2304" s="331"/>
      <c r="H2304" s="340"/>
      <c r="I2304" s="341"/>
      <c r="J2304" s="341"/>
      <c r="K2304" s="60"/>
    </row>
    <row r="2305" spans="1:11" s="38" customFormat="1" x14ac:dyDescent="0.25">
      <c r="A2305" s="78"/>
      <c r="B2305" s="337"/>
      <c r="C2305" s="342"/>
      <c r="D2305" s="329"/>
      <c r="E2305" s="330"/>
      <c r="F2305" s="330"/>
      <c r="G2305" s="331"/>
      <c r="H2305" s="340"/>
      <c r="I2305" s="341"/>
      <c r="J2305" s="341"/>
      <c r="K2305" s="60"/>
    </row>
    <row r="2306" spans="1:11" s="38" customFormat="1" x14ac:dyDescent="0.25">
      <c r="A2306" s="78"/>
      <c r="B2306" s="337"/>
      <c r="C2306" s="342"/>
      <c r="D2306" s="329"/>
      <c r="E2306" s="330"/>
      <c r="F2306" s="330"/>
      <c r="G2306" s="331"/>
      <c r="H2306" s="340"/>
      <c r="I2306" s="341"/>
      <c r="J2306" s="341"/>
      <c r="K2306" s="60"/>
    </row>
    <row r="2307" spans="1:11" s="38" customFormat="1" x14ac:dyDescent="0.25">
      <c r="A2307" s="78"/>
      <c r="B2307" s="337"/>
      <c r="C2307" s="342"/>
      <c r="D2307" s="329"/>
      <c r="E2307" s="330"/>
      <c r="F2307" s="330"/>
      <c r="G2307" s="331"/>
      <c r="H2307" s="340"/>
      <c r="I2307" s="341"/>
      <c r="J2307" s="341"/>
      <c r="K2307" s="60"/>
    </row>
    <row r="2308" spans="1:11" s="38" customFormat="1" x14ac:dyDescent="0.25">
      <c r="A2308" s="78"/>
      <c r="B2308" s="337"/>
      <c r="C2308" s="342"/>
      <c r="D2308" s="329"/>
      <c r="E2308" s="330"/>
      <c r="F2308" s="330"/>
      <c r="G2308" s="331"/>
      <c r="H2308" s="340"/>
      <c r="I2308" s="341"/>
      <c r="J2308" s="341"/>
      <c r="K2308" s="60"/>
    </row>
    <row r="2309" spans="1:11" s="38" customFormat="1" x14ac:dyDescent="0.25">
      <c r="A2309" s="78"/>
      <c r="B2309" s="337"/>
      <c r="C2309" s="342"/>
      <c r="D2309" s="329"/>
      <c r="E2309" s="330"/>
      <c r="F2309" s="330"/>
      <c r="G2309" s="331"/>
      <c r="H2309" s="340"/>
      <c r="I2309" s="341"/>
      <c r="J2309" s="341"/>
      <c r="K2309" s="60"/>
    </row>
    <row r="2310" spans="1:11" s="38" customFormat="1" x14ac:dyDescent="0.25">
      <c r="A2310" s="78"/>
      <c r="B2310" s="337"/>
      <c r="C2310" s="342"/>
      <c r="D2310" s="329"/>
      <c r="E2310" s="330"/>
      <c r="F2310" s="330"/>
      <c r="G2310" s="331"/>
      <c r="H2310" s="340"/>
      <c r="I2310" s="341"/>
      <c r="J2310" s="341"/>
      <c r="K2310" s="60"/>
    </row>
    <row r="2311" spans="1:11" s="38" customFormat="1" x14ac:dyDescent="0.25">
      <c r="A2311" s="78"/>
      <c r="B2311" s="337"/>
      <c r="C2311" s="342"/>
      <c r="D2311" s="329"/>
      <c r="E2311" s="330"/>
      <c r="F2311" s="330"/>
      <c r="G2311" s="331"/>
      <c r="H2311" s="340"/>
      <c r="I2311" s="341"/>
      <c r="J2311" s="341"/>
      <c r="K2311" s="60"/>
    </row>
    <row r="2312" spans="1:11" s="38" customFormat="1" x14ac:dyDescent="0.25">
      <c r="A2312" s="78"/>
      <c r="B2312" s="337"/>
      <c r="C2312" s="342"/>
      <c r="D2312" s="329"/>
      <c r="E2312" s="330"/>
      <c r="F2312" s="330"/>
      <c r="G2312" s="331"/>
      <c r="H2312" s="340"/>
      <c r="I2312" s="341"/>
      <c r="J2312" s="341"/>
      <c r="K2312" s="60"/>
    </row>
    <row r="2313" spans="1:11" s="38" customFormat="1" x14ac:dyDescent="0.25">
      <c r="A2313" s="78"/>
      <c r="B2313" s="337"/>
      <c r="C2313" s="342"/>
      <c r="D2313" s="329"/>
      <c r="E2313" s="330"/>
      <c r="F2313" s="330"/>
      <c r="G2313" s="331"/>
      <c r="H2313" s="340"/>
      <c r="I2313" s="341"/>
      <c r="J2313" s="341"/>
      <c r="K2313" s="60"/>
    </row>
    <row r="2314" spans="1:11" s="38" customFormat="1" x14ac:dyDescent="0.25">
      <c r="A2314" s="78"/>
      <c r="B2314" s="337"/>
      <c r="C2314" s="342"/>
      <c r="D2314" s="329"/>
      <c r="E2314" s="330"/>
      <c r="F2314" s="330"/>
      <c r="G2314" s="331"/>
      <c r="H2314" s="340"/>
      <c r="I2314" s="341"/>
      <c r="J2314" s="341"/>
      <c r="K2314" s="60"/>
    </row>
    <row r="2315" spans="1:11" s="38" customFormat="1" x14ac:dyDescent="0.25">
      <c r="A2315" s="78"/>
      <c r="B2315" s="337"/>
      <c r="C2315" s="342"/>
      <c r="D2315" s="329"/>
      <c r="E2315" s="330"/>
      <c r="F2315" s="330"/>
      <c r="G2315" s="331"/>
      <c r="H2315" s="340"/>
      <c r="I2315" s="341"/>
      <c r="J2315" s="341"/>
      <c r="K2315" s="60"/>
    </row>
    <row r="2316" spans="1:11" s="38" customFormat="1" x14ac:dyDescent="0.25">
      <c r="A2316" s="78"/>
      <c r="B2316" s="337"/>
      <c r="C2316" s="342"/>
      <c r="D2316" s="329"/>
      <c r="E2316" s="330"/>
      <c r="F2316" s="330"/>
      <c r="G2316" s="331"/>
      <c r="H2316" s="340"/>
      <c r="I2316" s="341"/>
      <c r="J2316" s="341"/>
      <c r="K2316" s="60"/>
    </row>
    <row r="2317" spans="1:11" s="38" customFormat="1" x14ac:dyDescent="0.25">
      <c r="A2317" s="78"/>
      <c r="B2317" s="337"/>
      <c r="C2317" s="342"/>
      <c r="D2317" s="329"/>
      <c r="E2317" s="330"/>
      <c r="F2317" s="330"/>
      <c r="G2317" s="331"/>
      <c r="H2317" s="340"/>
      <c r="I2317" s="341"/>
      <c r="J2317" s="341"/>
      <c r="K2317" s="60"/>
    </row>
    <row r="2318" spans="1:11" s="38" customFormat="1" x14ac:dyDescent="0.25">
      <c r="A2318" s="78"/>
      <c r="B2318" s="337"/>
      <c r="C2318" s="342"/>
      <c r="D2318" s="329"/>
      <c r="E2318" s="330"/>
      <c r="F2318" s="330"/>
      <c r="G2318" s="331"/>
      <c r="H2318" s="340"/>
      <c r="I2318" s="341"/>
      <c r="J2318" s="341"/>
      <c r="K2318" s="60"/>
    </row>
    <row r="2319" spans="1:11" s="38" customFormat="1" x14ac:dyDescent="0.25">
      <c r="A2319" s="78"/>
      <c r="B2319" s="337"/>
      <c r="C2319" s="342"/>
      <c r="D2319" s="329"/>
      <c r="E2319" s="330"/>
      <c r="F2319" s="330"/>
      <c r="G2319" s="331"/>
      <c r="H2319" s="340"/>
      <c r="I2319" s="341"/>
      <c r="J2319" s="341"/>
      <c r="K2319" s="60"/>
    </row>
    <row r="2320" spans="1:11" s="38" customFormat="1" x14ac:dyDescent="0.25">
      <c r="A2320" s="78"/>
      <c r="B2320" s="337"/>
      <c r="C2320" s="342"/>
      <c r="D2320" s="329"/>
      <c r="E2320" s="330"/>
      <c r="F2320" s="330"/>
      <c r="G2320" s="331"/>
      <c r="H2320" s="340"/>
      <c r="I2320" s="341"/>
      <c r="J2320" s="341"/>
      <c r="K2320" s="60"/>
    </row>
    <row r="2321" spans="1:11" s="38" customFormat="1" x14ac:dyDescent="0.25">
      <c r="A2321" s="78"/>
      <c r="B2321" s="337"/>
      <c r="C2321" s="342"/>
      <c r="D2321" s="329"/>
      <c r="E2321" s="330"/>
      <c r="F2321" s="330"/>
      <c r="G2321" s="331"/>
      <c r="H2321" s="340"/>
      <c r="I2321" s="341"/>
      <c r="J2321" s="341"/>
      <c r="K2321" s="60"/>
    </row>
    <row r="2322" spans="1:11" s="38" customFormat="1" x14ac:dyDescent="0.25">
      <c r="A2322" s="78"/>
      <c r="B2322" s="337"/>
      <c r="C2322" s="342"/>
      <c r="D2322" s="329"/>
      <c r="E2322" s="330"/>
      <c r="F2322" s="330"/>
      <c r="G2322" s="331"/>
      <c r="H2322" s="340"/>
      <c r="I2322" s="341"/>
      <c r="J2322" s="341"/>
      <c r="K2322" s="60"/>
    </row>
    <row r="2323" spans="1:11" s="38" customFormat="1" x14ac:dyDescent="0.25">
      <c r="A2323" s="78"/>
      <c r="B2323" s="337"/>
      <c r="C2323" s="342"/>
      <c r="D2323" s="329"/>
      <c r="E2323" s="330"/>
      <c r="F2323" s="330"/>
      <c r="G2323" s="331"/>
      <c r="H2323" s="340"/>
      <c r="I2323" s="341"/>
      <c r="J2323" s="341"/>
      <c r="K2323" s="60"/>
    </row>
    <row r="2324" spans="1:11" s="38" customFormat="1" x14ac:dyDescent="0.25">
      <c r="A2324" s="78"/>
      <c r="B2324" s="337"/>
      <c r="C2324" s="342"/>
      <c r="D2324" s="329"/>
      <c r="E2324" s="330"/>
      <c r="F2324" s="330"/>
      <c r="G2324" s="331"/>
      <c r="H2324" s="340"/>
      <c r="I2324" s="341"/>
      <c r="J2324" s="341"/>
      <c r="K2324" s="60"/>
    </row>
    <row r="2325" spans="1:11" s="38" customFormat="1" x14ac:dyDescent="0.25">
      <c r="A2325" s="78"/>
      <c r="B2325" s="337"/>
      <c r="C2325" s="342"/>
      <c r="D2325" s="329"/>
      <c r="E2325" s="330"/>
      <c r="F2325" s="330"/>
      <c r="G2325" s="331"/>
      <c r="H2325" s="340"/>
      <c r="I2325" s="341"/>
      <c r="J2325" s="341"/>
      <c r="K2325" s="60"/>
    </row>
    <row r="2326" spans="1:11" s="38" customFormat="1" x14ac:dyDescent="0.25">
      <c r="A2326" s="78"/>
      <c r="B2326" s="337"/>
      <c r="C2326" s="342"/>
      <c r="D2326" s="329"/>
      <c r="E2326" s="330"/>
      <c r="F2326" s="330"/>
      <c r="G2326" s="331"/>
      <c r="H2326" s="340"/>
      <c r="I2326" s="341"/>
      <c r="J2326" s="341"/>
      <c r="K2326" s="60"/>
    </row>
    <row r="2327" spans="1:11" s="38" customFormat="1" x14ac:dyDescent="0.25">
      <c r="A2327" s="78"/>
      <c r="B2327" s="337"/>
      <c r="C2327" s="342"/>
      <c r="D2327" s="329"/>
      <c r="E2327" s="330"/>
      <c r="F2327" s="330"/>
      <c r="G2327" s="331"/>
      <c r="H2327" s="340"/>
      <c r="I2327" s="341"/>
      <c r="J2327" s="341"/>
      <c r="K2327" s="60"/>
    </row>
    <row r="2328" spans="1:11" s="38" customFormat="1" x14ac:dyDescent="0.25">
      <c r="A2328" s="78"/>
      <c r="B2328" s="337"/>
      <c r="C2328" s="342"/>
      <c r="D2328" s="329"/>
      <c r="E2328" s="330"/>
      <c r="F2328" s="330"/>
      <c r="G2328" s="331"/>
      <c r="H2328" s="340"/>
      <c r="I2328" s="341"/>
      <c r="J2328" s="341"/>
      <c r="K2328" s="60"/>
    </row>
    <row r="2329" spans="1:11" s="38" customFormat="1" x14ac:dyDescent="0.25">
      <c r="A2329" s="78"/>
      <c r="B2329" s="337"/>
      <c r="C2329" s="342"/>
      <c r="D2329" s="329"/>
      <c r="E2329" s="330"/>
      <c r="F2329" s="330"/>
      <c r="G2329" s="331"/>
      <c r="H2329" s="340"/>
      <c r="I2329" s="341"/>
      <c r="J2329" s="341"/>
      <c r="K2329" s="60"/>
    </row>
    <row r="2330" spans="1:11" s="38" customFormat="1" x14ac:dyDescent="0.25">
      <c r="A2330" s="78"/>
      <c r="B2330" s="337"/>
      <c r="C2330" s="342"/>
      <c r="D2330" s="329"/>
      <c r="E2330" s="330"/>
      <c r="F2330" s="330"/>
      <c r="G2330" s="331"/>
      <c r="H2330" s="340"/>
      <c r="I2330" s="341"/>
      <c r="J2330" s="341"/>
      <c r="K2330" s="60"/>
    </row>
    <row r="2331" spans="1:11" s="38" customFormat="1" x14ac:dyDescent="0.25">
      <c r="A2331" s="78"/>
      <c r="B2331" s="337"/>
      <c r="C2331" s="342"/>
      <c r="D2331" s="329"/>
      <c r="E2331" s="330"/>
      <c r="F2331" s="330"/>
      <c r="G2331" s="331"/>
      <c r="H2331" s="340"/>
      <c r="I2331" s="341"/>
      <c r="J2331" s="341"/>
      <c r="K2331" s="60"/>
    </row>
    <row r="2332" spans="1:11" s="38" customFormat="1" x14ac:dyDescent="0.25">
      <c r="A2332" s="78"/>
      <c r="B2332" s="337"/>
      <c r="C2332" s="342"/>
      <c r="D2332" s="329"/>
      <c r="E2332" s="330"/>
      <c r="F2332" s="330"/>
      <c r="G2332" s="331"/>
      <c r="H2332" s="340"/>
      <c r="I2332" s="341"/>
      <c r="J2332" s="341"/>
      <c r="K2332" s="60"/>
    </row>
    <row r="2333" spans="1:11" s="38" customFormat="1" x14ac:dyDescent="0.25">
      <c r="A2333" s="78"/>
      <c r="B2333" s="337"/>
      <c r="C2333" s="342"/>
      <c r="D2333" s="329"/>
      <c r="E2333" s="330"/>
      <c r="F2333" s="330"/>
      <c r="G2333" s="331"/>
      <c r="H2333" s="340"/>
      <c r="I2333" s="341"/>
      <c r="J2333" s="341"/>
      <c r="K2333" s="60"/>
    </row>
    <row r="2334" spans="1:11" s="38" customFormat="1" x14ac:dyDescent="0.25">
      <c r="A2334" s="78"/>
      <c r="B2334" s="337"/>
      <c r="C2334" s="342"/>
      <c r="D2334" s="329"/>
      <c r="E2334" s="330"/>
      <c r="F2334" s="330"/>
      <c r="G2334" s="331"/>
      <c r="H2334" s="340"/>
      <c r="I2334" s="341"/>
      <c r="J2334" s="341"/>
      <c r="K2334" s="60"/>
    </row>
    <row r="2335" spans="1:11" s="38" customFormat="1" x14ac:dyDescent="0.25">
      <c r="A2335" s="78"/>
      <c r="B2335" s="337"/>
      <c r="C2335" s="342"/>
      <c r="D2335" s="329"/>
      <c r="E2335" s="330"/>
      <c r="F2335" s="330"/>
      <c r="G2335" s="331"/>
      <c r="H2335" s="340"/>
      <c r="I2335" s="341"/>
      <c r="J2335" s="341"/>
      <c r="K2335" s="60"/>
    </row>
    <row r="2336" spans="1:11" s="38" customFormat="1" x14ac:dyDescent="0.25">
      <c r="A2336" s="78"/>
      <c r="B2336" s="337"/>
      <c r="C2336" s="342"/>
      <c r="D2336" s="329"/>
      <c r="E2336" s="330"/>
      <c r="F2336" s="330"/>
      <c r="G2336" s="331"/>
      <c r="H2336" s="340"/>
      <c r="I2336" s="341"/>
      <c r="J2336" s="341"/>
      <c r="K2336" s="60"/>
    </row>
    <row r="2337" spans="1:11" s="38" customFormat="1" x14ac:dyDescent="0.25">
      <c r="A2337" s="78"/>
      <c r="B2337" s="337"/>
      <c r="C2337" s="342"/>
      <c r="D2337" s="329"/>
      <c r="E2337" s="330"/>
      <c r="F2337" s="330"/>
      <c r="G2337" s="331"/>
      <c r="H2337" s="340"/>
      <c r="I2337" s="341"/>
      <c r="J2337" s="341"/>
      <c r="K2337" s="60"/>
    </row>
    <row r="2338" spans="1:11" s="38" customFormat="1" x14ac:dyDescent="0.25">
      <c r="A2338" s="78"/>
      <c r="B2338" s="337"/>
      <c r="C2338" s="342"/>
      <c r="D2338" s="329"/>
      <c r="E2338" s="330"/>
      <c r="F2338" s="330"/>
      <c r="G2338" s="331"/>
      <c r="H2338" s="340"/>
      <c r="I2338" s="341"/>
      <c r="J2338" s="341"/>
      <c r="K2338" s="60"/>
    </row>
    <row r="2339" spans="1:11" s="38" customFormat="1" x14ac:dyDescent="0.25">
      <c r="A2339" s="78"/>
      <c r="B2339" s="337"/>
      <c r="C2339" s="342"/>
      <c r="D2339" s="329"/>
      <c r="E2339" s="330"/>
      <c r="F2339" s="330"/>
      <c r="G2339" s="331"/>
      <c r="H2339" s="340"/>
      <c r="I2339" s="341"/>
      <c r="J2339" s="341"/>
      <c r="K2339" s="60"/>
    </row>
    <row r="2340" spans="1:11" s="38" customFormat="1" x14ac:dyDescent="0.25">
      <c r="A2340" s="78"/>
      <c r="B2340" s="337"/>
      <c r="C2340" s="342"/>
      <c r="D2340" s="329"/>
      <c r="E2340" s="330"/>
      <c r="F2340" s="330"/>
      <c r="G2340" s="331"/>
      <c r="H2340" s="340"/>
      <c r="I2340" s="341"/>
      <c r="J2340" s="341"/>
      <c r="K2340" s="60"/>
    </row>
    <row r="2341" spans="1:11" s="38" customFormat="1" x14ac:dyDescent="0.25">
      <c r="A2341" s="78"/>
      <c r="B2341" s="337"/>
      <c r="C2341" s="342"/>
      <c r="D2341" s="329"/>
      <c r="E2341" s="330"/>
      <c r="F2341" s="330"/>
      <c r="G2341" s="331"/>
      <c r="H2341" s="340"/>
      <c r="I2341" s="341"/>
      <c r="J2341" s="341"/>
      <c r="K2341" s="60"/>
    </row>
    <row r="2342" spans="1:11" s="38" customFormat="1" x14ac:dyDescent="0.25">
      <c r="A2342" s="78"/>
      <c r="B2342" s="337"/>
      <c r="C2342" s="342"/>
      <c r="D2342" s="329"/>
      <c r="E2342" s="330"/>
      <c r="F2342" s="330"/>
      <c r="G2342" s="331"/>
      <c r="H2342" s="340"/>
      <c r="I2342" s="341"/>
      <c r="J2342" s="341"/>
      <c r="K2342" s="60"/>
    </row>
    <row r="2343" spans="1:11" s="38" customFormat="1" x14ac:dyDescent="0.25">
      <c r="A2343" s="78"/>
      <c r="B2343" s="337"/>
      <c r="C2343" s="342"/>
      <c r="D2343" s="329"/>
      <c r="E2343" s="330"/>
      <c r="F2343" s="330"/>
      <c r="G2343" s="331"/>
      <c r="H2343" s="340"/>
      <c r="I2343" s="341"/>
      <c r="J2343" s="341"/>
      <c r="K2343" s="60"/>
    </row>
    <row r="2344" spans="1:11" s="38" customFormat="1" x14ac:dyDescent="0.25">
      <c r="A2344" s="78"/>
      <c r="B2344" s="337"/>
      <c r="C2344" s="342"/>
      <c r="D2344" s="329"/>
      <c r="E2344" s="330"/>
      <c r="F2344" s="330"/>
      <c r="G2344" s="331"/>
      <c r="H2344" s="340"/>
      <c r="I2344" s="341"/>
      <c r="J2344" s="341"/>
      <c r="K2344" s="60"/>
    </row>
    <row r="2345" spans="1:11" s="38" customFormat="1" x14ac:dyDescent="0.25">
      <c r="A2345" s="78"/>
      <c r="B2345" s="337"/>
      <c r="C2345" s="342"/>
      <c r="D2345" s="329"/>
      <c r="E2345" s="330"/>
      <c r="F2345" s="330"/>
      <c r="G2345" s="331"/>
      <c r="H2345" s="340"/>
      <c r="I2345" s="341"/>
      <c r="J2345" s="341"/>
      <c r="K2345" s="60"/>
    </row>
    <row r="2346" spans="1:11" s="38" customFormat="1" x14ac:dyDescent="0.25">
      <c r="A2346" s="78"/>
      <c r="B2346" s="337"/>
      <c r="C2346" s="342"/>
      <c r="D2346" s="329"/>
      <c r="E2346" s="330"/>
      <c r="F2346" s="330"/>
      <c r="G2346" s="331"/>
      <c r="H2346" s="340"/>
      <c r="I2346" s="341"/>
      <c r="J2346" s="341"/>
      <c r="K2346" s="60"/>
    </row>
    <row r="2347" spans="1:11" s="38" customFormat="1" x14ac:dyDescent="0.25">
      <c r="A2347" s="78"/>
      <c r="B2347" s="337"/>
      <c r="C2347" s="342"/>
      <c r="D2347" s="329"/>
      <c r="E2347" s="330"/>
      <c r="F2347" s="330"/>
      <c r="G2347" s="331"/>
      <c r="H2347" s="340"/>
      <c r="I2347" s="341"/>
      <c r="J2347" s="341"/>
      <c r="K2347" s="60"/>
    </row>
    <row r="2348" spans="1:11" s="38" customFormat="1" x14ac:dyDescent="0.25">
      <c r="A2348" s="78"/>
      <c r="B2348" s="337"/>
      <c r="C2348" s="342"/>
      <c r="D2348" s="329"/>
      <c r="E2348" s="330"/>
      <c r="F2348" s="330"/>
      <c r="G2348" s="331"/>
      <c r="H2348" s="340"/>
      <c r="I2348" s="341"/>
      <c r="J2348" s="341"/>
      <c r="K2348" s="60"/>
    </row>
    <row r="2349" spans="1:11" s="38" customFormat="1" x14ac:dyDescent="0.25">
      <c r="A2349" s="78"/>
      <c r="B2349" s="337"/>
      <c r="C2349" s="342"/>
      <c r="D2349" s="329"/>
      <c r="E2349" s="330"/>
      <c r="F2349" s="330"/>
      <c r="G2349" s="331"/>
      <c r="H2349" s="340"/>
      <c r="I2349" s="341"/>
      <c r="J2349" s="341"/>
      <c r="K2349" s="60"/>
    </row>
    <row r="2350" spans="1:11" s="38" customFormat="1" x14ac:dyDescent="0.25">
      <c r="A2350" s="78"/>
      <c r="B2350" s="337"/>
      <c r="C2350" s="342"/>
      <c r="D2350" s="329"/>
      <c r="E2350" s="330"/>
      <c r="F2350" s="330"/>
      <c r="G2350" s="331"/>
      <c r="H2350" s="340"/>
      <c r="I2350" s="341"/>
      <c r="J2350" s="341"/>
      <c r="K2350" s="60"/>
    </row>
    <row r="2351" spans="1:11" s="38" customFormat="1" x14ac:dyDescent="0.25">
      <c r="A2351" s="78"/>
      <c r="B2351" s="337"/>
      <c r="C2351" s="342"/>
      <c r="D2351" s="329"/>
      <c r="E2351" s="330"/>
      <c r="F2351" s="330"/>
      <c r="G2351" s="331"/>
      <c r="H2351" s="340"/>
      <c r="I2351" s="341"/>
      <c r="J2351" s="341"/>
      <c r="K2351" s="60"/>
    </row>
    <row r="2352" spans="1:11" s="38" customFormat="1" x14ac:dyDescent="0.25">
      <c r="A2352" s="78"/>
      <c r="B2352" s="337"/>
      <c r="C2352" s="342"/>
      <c r="D2352" s="329"/>
      <c r="E2352" s="330"/>
      <c r="F2352" s="330"/>
      <c r="G2352" s="331"/>
      <c r="H2352" s="340"/>
      <c r="I2352" s="341"/>
      <c r="J2352" s="341"/>
      <c r="K2352" s="60"/>
    </row>
    <row r="2353" spans="1:11" s="38" customFormat="1" x14ac:dyDescent="0.25">
      <c r="A2353" s="78"/>
      <c r="B2353" s="337"/>
      <c r="C2353" s="342"/>
      <c r="D2353" s="329"/>
      <c r="E2353" s="330"/>
      <c r="F2353" s="330"/>
      <c r="G2353" s="331"/>
      <c r="H2353" s="340"/>
      <c r="I2353" s="341"/>
      <c r="J2353" s="341"/>
      <c r="K2353" s="60"/>
    </row>
    <row r="2354" spans="1:11" s="38" customFormat="1" x14ac:dyDescent="0.25">
      <c r="A2354" s="78"/>
      <c r="B2354" s="337"/>
      <c r="C2354" s="342"/>
      <c r="D2354" s="329"/>
      <c r="E2354" s="330"/>
      <c r="F2354" s="330"/>
      <c r="G2354" s="331"/>
      <c r="H2354" s="340"/>
      <c r="I2354" s="341"/>
      <c r="J2354" s="341"/>
      <c r="K2354" s="60"/>
    </row>
    <row r="2355" spans="1:11" s="38" customFormat="1" x14ac:dyDescent="0.25">
      <c r="A2355" s="78"/>
      <c r="B2355" s="337"/>
      <c r="C2355" s="342"/>
      <c r="D2355" s="329"/>
      <c r="E2355" s="330"/>
      <c r="F2355" s="330"/>
      <c r="G2355" s="331"/>
      <c r="H2355" s="340"/>
      <c r="I2355" s="341"/>
      <c r="J2355" s="341"/>
      <c r="K2355" s="60"/>
    </row>
    <row r="2356" spans="1:11" s="38" customFormat="1" x14ac:dyDescent="0.25">
      <c r="A2356" s="78"/>
      <c r="B2356" s="337"/>
      <c r="C2356" s="342"/>
      <c r="D2356" s="329"/>
      <c r="E2356" s="330"/>
      <c r="F2356" s="330"/>
      <c r="G2356" s="331"/>
      <c r="H2356" s="340"/>
      <c r="I2356" s="341"/>
      <c r="J2356" s="341"/>
      <c r="K2356" s="60"/>
    </row>
    <row r="2357" spans="1:11" s="38" customFormat="1" x14ac:dyDescent="0.25">
      <c r="A2357" s="78"/>
      <c r="B2357" s="337"/>
      <c r="C2357" s="342"/>
      <c r="D2357" s="329"/>
      <c r="E2357" s="330"/>
      <c r="F2357" s="330"/>
      <c r="G2357" s="331"/>
      <c r="H2357" s="340"/>
      <c r="I2357" s="341"/>
      <c r="J2357" s="341"/>
      <c r="K2357" s="60"/>
    </row>
    <row r="2358" spans="1:11" s="38" customFormat="1" x14ac:dyDescent="0.25">
      <c r="A2358" s="78"/>
      <c r="B2358" s="337"/>
      <c r="C2358" s="342"/>
      <c r="D2358" s="329"/>
      <c r="E2358" s="330"/>
      <c r="F2358" s="330"/>
      <c r="G2358" s="331"/>
      <c r="H2358" s="340"/>
      <c r="I2358" s="341"/>
      <c r="J2358" s="341"/>
      <c r="K2358" s="60"/>
    </row>
    <row r="2359" spans="1:11" s="38" customFormat="1" x14ac:dyDescent="0.25">
      <c r="A2359" s="78"/>
      <c r="B2359" s="337"/>
      <c r="C2359" s="342"/>
      <c r="D2359" s="329"/>
      <c r="E2359" s="330"/>
      <c r="F2359" s="330"/>
      <c r="G2359" s="331"/>
      <c r="H2359" s="340"/>
      <c r="I2359" s="341"/>
      <c r="J2359" s="341"/>
      <c r="K2359" s="60"/>
    </row>
    <row r="2360" spans="1:11" s="38" customFormat="1" x14ac:dyDescent="0.25">
      <c r="A2360" s="78"/>
      <c r="B2360" s="337"/>
      <c r="C2360" s="342"/>
      <c r="D2360" s="329"/>
      <c r="E2360" s="330"/>
      <c r="F2360" s="330"/>
      <c r="G2360" s="331"/>
      <c r="H2360" s="340"/>
      <c r="I2360" s="341"/>
      <c r="J2360" s="341"/>
      <c r="K2360" s="60"/>
    </row>
    <row r="2361" spans="1:11" s="38" customFormat="1" x14ac:dyDescent="0.25">
      <c r="A2361" s="78"/>
      <c r="B2361" s="337"/>
      <c r="C2361" s="342"/>
      <c r="D2361" s="329"/>
      <c r="E2361" s="330"/>
      <c r="F2361" s="330"/>
      <c r="G2361" s="331"/>
      <c r="H2361" s="340"/>
      <c r="I2361" s="341"/>
      <c r="J2361" s="341"/>
      <c r="K2361" s="60"/>
    </row>
    <row r="2362" spans="1:11" s="38" customFormat="1" x14ac:dyDescent="0.25">
      <c r="A2362" s="78"/>
      <c r="B2362" s="337"/>
      <c r="C2362" s="342"/>
      <c r="D2362" s="329"/>
      <c r="E2362" s="330"/>
      <c r="F2362" s="330"/>
      <c r="G2362" s="331"/>
      <c r="H2362" s="340"/>
      <c r="I2362" s="341"/>
      <c r="J2362" s="341"/>
      <c r="K2362" s="60"/>
    </row>
    <row r="2363" spans="1:11" s="38" customFormat="1" x14ac:dyDescent="0.25">
      <c r="A2363" s="78"/>
      <c r="B2363" s="337"/>
      <c r="C2363" s="342"/>
      <c r="D2363" s="329"/>
      <c r="E2363" s="330"/>
      <c r="F2363" s="330"/>
      <c r="G2363" s="331"/>
      <c r="H2363" s="340"/>
      <c r="I2363" s="341"/>
      <c r="J2363" s="341"/>
      <c r="K2363" s="60"/>
    </row>
    <row r="2364" spans="1:11" s="38" customFormat="1" x14ac:dyDescent="0.25">
      <c r="A2364" s="78"/>
      <c r="B2364" s="337"/>
      <c r="C2364" s="342"/>
      <c r="D2364" s="329"/>
      <c r="E2364" s="330"/>
      <c r="F2364" s="330"/>
      <c r="G2364" s="331"/>
      <c r="H2364" s="340"/>
      <c r="I2364" s="341"/>
      <c r="J2364" s="341"/>
      <c r="K2364" s="60"/>
    </row>
    <row r="2365" spans="1:11" s="38" customFormat="1" x14ac:dyDescent="0.25">
      <c r="A2365" s="78"/>
      <c r="B2365" s="337"/>
      <c r="C2365" s="342"/>
      <c r="D2365" s="329"/>
      <c r="E2365" s="330"/>
      <c r="F2365" s="330"/>
      <c r="G2365" s="331"/>
      <c r="H2365" s="340"/>
      <c r="I2365" s="341"/>
      <c r="J2365" s="341"/>
      <c r="K2365" s="60"/>
    </row>
    <row r="2366" spans="1:11" s="38" customFormat="1" x14ac:dyDescent="0.25">
      <c r="A2366" s="78"/>
      <c r="B2366" s="337"/>
      <c r="C2366" s="342"/>
      <c r="D2366" s="329"/>
      <c r="E2366" s="330"/>
      <c r="F2366" s="330"/>
      <c r="G2366" s="331"/>
      <c r="H2366" s="340"/>
      <c r="I2366" s="341"/>
      <c r="J2366" s="341"/>
      <c r="K2366" s="60"/>
    </row>
    <row r="2367" spans="1:11" s="38" customFormat="1" x14ac:dyDescent="0.25">
      <c r="A2367" s="78"/>
      <c r="B2367" s="337"/>
      <c r="C2367" s="342"/>
      <c r="D2367" s="329"/>
      <c r="E2367" s="330"/>
      <c r="F2367" s="330"/>
      <c r="G2367" s="331"/>
      <c r="H2367" s="340"/>
      <c r="I2367" s="341"/>
      <c r="J2367" s="341"/>
      <c r="K2367" s="60"/>
    </row>
    <row r="2368" spans="1:11" s="38" customFormat="1" x14ac:dyDescent="0.25">
      <c r="A2368" s="78"/>
      <c r="B2368" s="337"/>
      <c r="C2368" s="342"/>
      <c r="D2368" s="329"/>
      <c r="E2368" s="330"/>
      <c r="F2368" s="330"/>
      <c r="G2368" s="331"/>
      <c r="H2368" s="340"/>
      <c r="I2368" s="341"/>
      <c r="J2368" s="341"/>
      <c r="K2368" s="60"/>
    </row>
    <row r="2369" spans="1:11" s="38" customFormat="1" x14ac:dyDescent="0.25">
      <c r="A2369" s="78"/>
      <c r="B2369" s="337"/>
      <c r="C2369" s="342"/>
      <c r="D2369" s="329"/>
      <c r="E2369" s="330"/>
      <c r="F2369" s="330"/>
      <c r="G2369" s="331"/>
      <c r="H2369" s="340"/>
      <c r="I2369" s="341"/>
      <c r="J2369" s="341"/>
      <c r="K2369" s="60"/>
    </row>
    <row r="2370" spans="1:11" s="38" customFormat="1" x14ac:dyDescent="0.25">
      <c r="A2370" s="78"/>
      <c r="B2370" s="337"/>
      <c r="C2370" s="342"/>
      <c r="D2370" s="329"/>
      <c r="E2370" s="330"/>
      <c r="F2370" s="330"/>
      <c r="G2370" s="331"/>
      <c r="H2370" s="340"/>
      <c r="I2370" s="341"/>
      <c r="J2370" s="341"/>
      <c r="K2370" s="60"/>
    </row>
    <row r="2371" spans="1:11" s="38" customFormat="1" x14ac:dyDescent="0.25">
      <c r="A2371" s="78"/>
      <c r="B2371" s="337"/>
      <c r="C2371" s="342"/>
      <c r="D2371" s="329"/>
      <c r="E2371" s="330"/>
      <c r="F2371" s="330"/>
      <c r="G2371" s="331"/>
      <c r="H2371" s="340"/>
      <c r="I2371" s="341"/>
      <c r="J2371" s="341"/>
      <c r="K2371" s="60"/>
    </row>
    <row r="2372" spans="1:11" s="38" customFormat="1" x14ac:dyDescent="0.25">
      <c r="A2372" s="78"/>
      <c r="B2372" s="337"/>
      <c r="C2372" s="342"/>
      <c r="D2372" s="329"/>
      <c r="E2372" s="330"/>
      <c r="F2372" s="330"/>
      <c r="G2372" s="331"/>
      <c r="H2372" s="340"/>
      <c r="I2372" s="341"/>
      <c r="J2372" s="341"/>
      <c r="K2372" s="60"/>
    </row>
    <row r="2373" spans="1:11" s="38" customFormat="1" x14ac:dyDescent="0.25">
      <c r="A2373" s="78"/>
      <c r="B2373" s="337"/>
      <c r="C2373" s="342"/>
      <c r="D2373" s="329"/>
      <c r="E2373" s="330"/>
      <c r="F2373" s="330"/>
      <c r="G2373" s="331"/>
      <c r="H2373" s="340"/>
      <c r="I2373" s="341"/>
      <c r="J2373" s="341"/>
      <c r="K2373" s="60"/>
    </row>
    <row r="2374" spans="1:11" s="38" customFormat="1" x14ac:dyDescent="0.25">
      <c r="A2374" s="78"/>
      <c r="B2374" s="337"/>
      <c r="C2374" s="342"/>
      <c r="D2374" s="329"/>
      <c r="E2374" s="330"/>
      <c r="F2374" s="330"/>
      <c r="G2374" s="331"/>
      <c r="H2374" s="340"/>
      <c r="I2374" s="341"/>
      <c r="J2374" s="341"/>
      <c r="K2374" s="60"/>
    </row>
    <row r="2375" spans="1:11" s="38" customFormat="1" x14ac:dyDescent="0.25">
      <c r="A2375" s="78"/>
      <c r="B2375" s="337"/>
      <c r="C2375" s="342"/>
      <c r="D2375" s="329"/>
      <c r="E2375" s="330"/>
      <c r="F2375" s="330"/>
      <c r="G2375" s="331"/>
      <c r="H2375" s="340"/>
      <c r="I2375" s="341"/>
      <c r="J2375" s="341"/>
      <c r="K2375" s="60"/>
    </row>
    <row r="2376" spans="1:11" s="38" customFormat="1" x14ac:dyDescent="0.25">
      <c r="A2376" s="78"/>
      <c r="B2376" s="337"/>
      <c r="C2376" s="342"/>
      <c r="D2376" s="329"/>
      <c r="E2376" s="330"/>
      <c r="F2376" s="330"/>
      <c r="G2376" s="331"/>
      <c r="H2376" s="340"/>
      <c r="I2376" s="341"/>
      <c r="J2376" s="341"/>
      <c r="K2376" s="60"/>
    </row>
    <row r="2377" spans="1:11" s="38" customFormat="1" x14ac:dyDescent="0.25">
      <c r="A2377" s="78"/>
      <c r="B2377" s="337"/>
      <c r="C2377" s="342"/>
      <c r="D2377" s="329"/>
      <c r="E2377" s="330"/>
      <c r="F2377" s="330"/>
      <c r="G2377" s="331"/>
      <c r="H2377" s="340"/>
      <c r="I2377" s="341"/>
      <c r="J2377" s="341"/>
      <c r="K2377" s="60"/>
    </row>
    <row r="2378" spans="1:11" s="38" customFormat="1" x14ac:dyDescent="0.25">
      <c r="A2378" s="78"/>
      <c r="B2378" s="337"/>
      <c r="C2378" s="342"/>
      <c r="D2378" s="329"/>
      <c r="E2378" s="330"/>
      <c r="F2378" s="330"/>
      <c r="G2378" s="331"/>
      <c r="H2378" s="340"/>
      <c r="I2378" s="341"/>
      <c r="J2378" s="341"/>
      <c r="K2378" s="60"/>
    </row>
    <row r="2379" spans="1:11" s="38" customFormat="1" x14ac:dyDescent="0.25">
      <c r="A2379" s="78"/>
      <c r="B2379" s="337"/>
      <c r="C2379" s="342"/>
      <c r="D2379" s="329"/>
      <c r="E2379" s="330"/>
      <c r="F2379" s="330"/>
      <c r="G2379" s="331"/>
      <c r="H2379" s="340"/>
      <c r="I2379" s="341"/>
      <c r="J2379" s="341"/>
      <c r="K2379" s="60"/>
    </row>
    <row r="2380" spans="1:11" s="38" customFormat="1" x14ac:dyDescent="0.25">
      <c r="A2380" s="78"/>
      <c r="B2380" s="337"/>
      <c r="C2380" s="342"/>
      <c r="D2380" s="329"/>
      <c r="E2380" s="330"/>
      <c r="F2380" s="330"/>
      <c r="G2380" s="331"/>
      <c r="H2380" s="340"/>
      <c r="I2380" s="341"/>
      <c r="J2380" s="341"/>
      <c r="K2380" s="60"/>
    </row>
    <row r="2381" spans="1:11" s="38" customFormat="1" x14ac:dyDescent="0.25">
      <c r="A2381" s="78"/>
      <c r="B2381" s="337"/>
      <c r="C2381" s="342"/>
      <c r="D2381" s="329"/>
      <c r="E2381" s="330"/>
      <c r="F2381" s="330"/>
      <c r="G2381" s="331"/>
      <c r="H2381" s="340"/>
      <c r="I2381" s="341"/>
      <c r="J2381" s="341"/>
      <c r="K2381" s="60"/>
    </row>
    <row r="2382" spans="1:11" s="38" customFormat="1" x14ac:dyDescent="0.25">
      <c r="A2382" s="78"/>
      <c r="B2382" s="337"/>
      <c r="C2382" s="342"/>
      <c r="D2382" s="329"/>
      <c r="E2382" s="330"/>
      <c r="F2382" s="330"/>
      <c r="G2382" s="331"/>
      <c r="H2382" s="340"/>
      <c r="I2382" s="341"/>
      <c r="J2382" s="341"/>
      <c r="K2382" s="60"/>
    </row>
    <row r="2383" spans="1:11" s="38" customFormat="1" x14ac:dyDescent="0.25">
      <c r="A2383" s="78"/>
      <c r="B2383" s="337"/>
      <c r="C2383" s="342"/>
      <c r="D2383" s="329"/>
      <c r="E2383" s="330"/>
      <c r="F2383" s="330"/>
      <c r="G2383" s="331"/>
      <c r="H2383" s="340"/>
      <c r="I2383" s="341"/>
      <c r="J2383" s="341"/>
      <c r="K2383" s="60"/>
    </row>
    <row r="2384" spans="1:11" s="38" customFormat="1" x14ac:dyDescent="0.25">
      <c r="A2384" s="78"/>
      <c r="B2384" s="337"/>
      <c r="C2384" s="342"/>
      <c r="D2384" s="329"/>
      <c r="E2384" s="330"/>
      <c r="F2384" s="330"/>
      <c r="G2384" s="331"/>
      <c r="H2384" s="340"/>
      <c r="I2384" s="341"/>
      <c r="J2384" s="341"/>
      <c r="K2384" s="60"/>
    </row>
    <row r="2385" spans="1:11" s="38" customFormat="1" x14ac:dyDescent="0.25">
      <c r="A2385" s="78"/>
      <c r="B2385" s="337"/>
      <c r="C2385" s="342"/>
      <c r="D2385" s="329"/>
      <c r="E2385" s="330"/>
      <c r="F2385" s="330"/>
      <c r="G2385" s="331"/>
      <c r="H2385" s="340"/>
      <c r="I2385" s="341"/>
      <c r="J2385" s="341"/>
      <c r="K2385" s="60"/>
    </row>
    <row r="2386" spans="1:11" s="38" customFormat="1" x14ac:dyDescent="0.25">
      <c r="A2386" s="78"/>
      <c r="B2386" s="337"/>
      <c r="C2386" s="342"/>
      <c r="D2386" s="329"/>
      <c r="E2386" s="330"/>
      <c r="F2386" s="330"/>
      <c r="G2386" s="331"/>
      <c r="H2386" s="340"/>
      <c r="I2386" s="341"/>
      <c r="J2386" s="341"/>
      <c r="K2386" s="60"/>
    </row>
    <row r="2387" spans="1:11" s="38" customFormat="1" x14ac:dyDescent="0.25">
      <c r="A2387" s="78"/>
      <c r="B2387" s="337"/>
      <c r="C2387" s="342"/>
      <c r="D2387" s="329"/>
      <c r="E2387" s="330"/>
      <c r="F2387" s="330"/>
      <c r="G2387" s="331"/>
      <c r="H2387" s="340"/>
      <c r="I2387" s="341"/>
      <c r="J2387" s="341"/>
      <c r="K2387" s="60"/>
    </row>
    <row r="2388" spans="1:11" s="38" customFormat="1" x14ac:dyDescent="0.25">
      <c r="A2388" s="78"/>
      <c r="B2388" s="337"/>
      <c r="C2388" s="342"/>
      <c r="D2388" s="329"/>
      <c r="E2388" s="330"/>
      <c r="F2388" s="330"/>
      <c r="G2388" s="331"/>
      <c r="H2388" s="340"/>
      <c r="I2388" s="341"/>
      <c r="J2388" s="341"/>
      <c r="K2388" s="60"/>
    </row>
    <row r="2389" spans="1:11" s="38" customFormat="1" x14ac:dyDescent="0.25">
      <c r="A2389" s="78"/>
      <c r="B2389" s="337"/>
      <c r="C2389" s="342"/>
      <c r="D2389" s="329"/>
      <c r="E2389" s="330"/>
      <c r="F2389" s="330"/>
      <c r="G2389" s="331"/>
      <c r="H2389" s="340"/>
      <c r="I2389" s="341"/>
      <c r="J2389" s="341"/>
      <c r="K2389" s="60"/>
    </row>
    <row r="2390" spans="1:11" s="38" customFormat="1" x14ac:dyDescent="0.25">
      <c r="A2390" s="78"/>
      <c r="B2390" s="337"/>
      <c r="C2390" s="342"/>
      <c r="D2390" s="329"/>
      <c r="E2390" s="330"/>
      <c r="F2390" s="330"/>
      <c r="G2390" s="331"/>
      <c r="H2390" s="340"/>
      <c r="I2390" s="341"/>
      <c r="J2390" s="341"/>
      <c r="K2390" s="60"/>
    </row>
    <row r="2391" spans="1:11" s="38" customFormat="1" x14ac:dyDescent="0.25">
      <c r="A2391" s="78"/>
      <c r="B2391" s="337"/>
      <c r="C2391" s="342"/>
      <c r="D2391" s="329"/>
      <c r="E2391" s="330"/>
      <c r="F2391" s="330"/>
      <c r="G2391" s="331"/>
      <c r="H2391" s="340"/>
      <c r="I2391" s="341"/>
      <c r="J2391" s="341"/>
      <c r="K2391" s="60"/>
    </row>
    <row r="2392" spans="1:11" s="38" customFormat="1" x14ac:dyDescent="0.25">
      <c r="A2392" s="78"/>
      <c r="B2392" s="337"/>
      <c r="C2392" s="342"/>
      <c r="D2392" s="329"/>
      <c r="E2392" s="330"/>
      <c r="F2392" s="330"/>
      <c r="G2392" s="331"/>
      <c r="H2392" s="340"/>
      <c r="I2392" s="341"/>
      <c r="J2392" s="341"/>
      <c r="K2392" s="60"/>
    </row>
    <row r="2393" spans="1:11" s="38" customFormat="1" x14ac:dyDescent="0.25">
      <c r="A2393" s="78"/>
      <c r="B2393" s="337"/>
      <c r="C2393" s="342"/>
      <c r="D2393" s="329"/>
      <c r="E2393" s="330"/>
      <c r="F2393" s="330"/>
      <c r="G2393" s="331"/>
      <c r="H2393" s="340"/>
      <c r="I2393" s="341"/>
      <c r="J2393" s="341"/>
      <c r="K2393" s="60"/>
    </row>
    <row r="2394" spans="1:11" s="38" customFormat="1" x14ac:dyDescent="0.25">
      <c r="A2394" s="78"/>
      <c r="B2394" s="337"/>
      <c r="C2394" s="342"/>
      <c r="D2394" s="329"/>
      <c r="E2394" s="330"/>
      <c r="F2394" s="330"/>
      <c r="G2394" s="331"/>
      <c r="H2394" s="340"/>
      <c r="I2394" s="341"/>
      <c r="J2394" s="341"/>
      <c r="K2394" s="60"/>
    </row>
    <row r="2395" spans="1:11" s="38" customFormat="1" x14ac:dyDescent="0.25">
      <c r="A2395" s="78"/>
      <c r="B2395" s="337"/>
      <c r="C2395" s="342"/>
      <c r="D2395" s="329"/>
      <c r="E2395" s="330"/>
      <c r="F2395" s="330"/>
      <c r="G2395" s="331"/>
      <c r="H2395" s="340"/>
      <c r="I2395" s="341"/>
      <c r="J2395" s="341"/>
      <c r="K2395" s="60"/>
    </row>
    <row r="2396" spans="1:11" s="38" customFormat="1" x14ac:dyDescent="0.25">
      <c r="A2396" s="78"/>
      <c r="B2396" s="337"/>
      <c r="C2396" s="342"/>
      <c r="D2396" s="329"/>
      <c r="E2396" s="330"/>
      <c r="F2396" s="330"/>
      <c r="G2396" s="331"/>
      <c r="H2396" s="340"/>
      <c r="I2396" s="341"/>
      <c r="J2396" s="341"/>
      <c r="K2396" s="60"/>
    </row>
    <row r="2397" spans="1:11" s="38" customFormat="1" x14ac:dyDescent="0.25">
      <c r="A2397" s="78"/>
      <c r="B2397" s="337"/>
      <c r="C2397" s="342"/>
      <c r="D2397" s="329"/>
      <c r="E2397" s="330"/>
      <c r="F2397" s="330"/>
      <c r="G2397" s="331"/>
      <c r="H2397" s="340"/>
      <c r="I2397" s="341"/>
      <c r="J2397" s="341"/>
      <c r="K2397" s="60"/>
    </row>
    <row r="2398" spans="1:11" s="38" customFormat="1" x14ac:dyDescent="0.25">
      <c r="A2398" s="78"/>
      <c r="B2398" s="337"/>
      <c r="C2398" s="342"/>
      <c r="D2398" s="329"/>
      <c r="E2398" s="330"/>
      <c r="F2398" s="330"/>
      <c r="G2398" s="331"/>
      <c r="H2398" s="340"/>
      <c r="I2398" s="341"/>
      <c r="J2398" s="341"/>
      <c r="K2398" s="60"/>
    </row>
    <row r="2399" spans="1:11" s="38" customFormat="1" x14ac:dyDescent="0.25">
      <c r="A2399" s="78"/>
      <c r="B2399" s="337"/>
      <c r="C2399" s="342"/>
      <c r="D2399" s="329"/>
      <c r="E2399" s="330"/>
      <c r="F2399" s="330"/>
      <c r="G2399" s="331"/>
      <c r="H2399" s="340"/>
      <c r="I2399" s="341"/>
      <c r="J2399" s="341"/>
      <c r="K2399" s="60"/>
    </row>
    <row r="2400" spans="1:11" s="38" customFormat="1" x14ac:dyDescent="0.25">
      <c r="A2400" s="78"/>
      <c r="B2400" s="337"/>
      <c r="C2400" s="342"/>
      <c r="D2400" s="329"/>
      <c r="E2400" s="330"/>
      <c r="F2400" s="330"/>
      <c r="G2400" s="331"/>
      <c r="H2400" s="340"/>
      <c r="I2400" s="341"/>
      <c r="J2400" s="341"/>
      <c r="K2400" s="60"/>
    </row>
    <row r="2401" spans="1:11" s="38" customFormat="1" x14ac:dyDescent="0.25">
      <c r="A2401" s="78"/>
      <c r="B2401" s="337"/>
      <c r="C2401" s="342"/>
      <c r="D2401" s="329"/>
      <c r="E2401" s="330"/>
      <c r="F2401" s="330"/>
      <c r="G2401" s="331"/>
      <c r="H2401" s="340"/>
      <c r="I2401" s="341"/>
      <c r="J2401" s="341"/>
      <c r="K2401" s="60"/>
    </row>
    <row r="2402" spans="1:11" s="38" customFormat="1" x14ac:dyDescent="0.25">
      <c r="A2402" s="78"/>
      <c r="B2402" s="337"/>
      <c r="C2402" s="342"/>
      <c r="D2402" s="329"/>
      <c r="E2402" s="330"/>
      <c r="F2402" s="330"/>
      <c r="G2402" s="331"/>
      <c r="H2402" s="340"/>
      <c r="I2402" s="341"/>
      <c r="J2402" s="341"/>
      <c r="K2402" s="60"/>
    </row>
    <row r="2403" spans="1:11" s="38" customFormat="1" x14ac:dyDescent="0.25">
      <c r="A2403" s="78"/>
      <c r="B2403" s="337"/>
      <c r="C2403" s="342"/>
      <c r="D2403" s="329"/>
      <c r="E2403" s="330"/>
      <c r="F2403" s="330"/>
      <c r="G2403" s="331"/>
      <c r="H2403" s="340"/>
      <c r="I2403" s="341"/>
      <c r="J2403" s="341"/>
      <c r="K2403" s="60"/>
    </row>
    <row r="2404" spans="1:11" s="38" customFormat="1" x14ac:dyDescent="0.25">
      <c r="A2404" s="78"/>
      <c r="B2404" s="337"/>
      <c r="C2404" s="342"/>
      <c r="D2404" s="329"/>
      <c r="E2404" s="330"/>
      <c r="F2404" s="330"/>
      <c r="G2404" s="331"/>
      <c r="H2404" s="340"/>
      <c r="I2404" s="341"/>
      <c r="J2404" s="341"/>
      <c r="K2404" s="60"/>
    </row>
    <row r="2405" spans="1:11" s="38" customFormat="1" x14ac:dyDescent="0.25">
      <c r="A2405" s="78"/>
      <c r="B2405" s="337"/>
      <c r="C2405" s="342"/>
      <c r="D2405" s="329"/>
      <c r="E2405" s="330"/>
      <c r="F2405" s="330"/>
      <c r="G2405" s="331"/>
      <c r="H2405" s="340"/>
      <c r="I2405" s="341"/>
      <c r="J2405" s="341"/>
      <c r="K2405" s="60"/>
    </row>
    <row r="2406" spans="1:11" s="38" customFormat="1" x14ac:dyDescent="0.25">
      <c r="A2406" s="78"/>
      <c r="B2406" s="337"/>
      <c r="C2406" s="342"/>
      <c r="D2406" s="329"/>
      <c r="E2406" s="330"/>
      <c r="F2406" s="330"/>
      <c r="G2406" s="331"/>
      <c r="H2406" s="340"/>
      <c r="I2406" s="341"/>
      <c r="J2406" s="341"/>
      <c r="K2406" s="60"/>
    </row>
    <row r="2407" spans="1:11" s="38" customFormat="1" x14ac:dyDescent="0.25">
      <c r="A2407" s="78"/>
      <c r="B2407" s="337"/>
      <c r="C2407" s="342"/>
      <c r="D2407" s="329"/>
      <c r="E2407" s="330"/>
      <c r="F2407" s="330"/>
      <c r="G2407" s="331"/>
      <c r="H2407" s="340"/>
      <c r="I2407" s="341"/>
      <c r="J2407" s="341"/>
      <c r="K2407" s="60"/>
    </row>
    <row r="2408" spans="1:11" s="38" customFormat="1" x14ac:dyDescent="0.25">
      <c r="A2408" s="78"/>
      <c r="B2408" s="337"/>
      <c r="C2408" s="342"/>
      <c r="D2408" s="329"/>
      <c r="E2408" s="330"/>
      <c r="F2408" s="330"/>
      <c r="G2408" s="331"/>
      <c r="H2408" s="340"/>
      <c r="I2408" s="341"/>
      <c r="J2408" s="341"/>
      <c r="K2408" s="60"/>
    </row>
    <row r="2409" spans="1:11" s="38" customFormat="1" x14ac:dyDescent="0.25">
      <c r="A2409" s="78"/>
      <c r="B2409" s="337"/>
      <c r="C2409" s="342"/>
      <c r="D2409" s="329"/>
      <c r="E2409" s="330"/>
      <c r="F2409" s="330"/>
      <c r="G2409" s="331"/>
      <c r="H2409" s="340"/>
      <c r="I2409" s="341"/>
      <c r="J2409" s="341"/>
      <c r="K2409" s="60"/>
    </row>
    <row r="2410" spans="1:11" s="38" customFormat="1" x14ac:dyDescent="0.25">
      <c r="A2410" s="78"/>
      <c r="B2410" s="337"/>
      <c r="C2410" s="342"/>
      <c r="D2410" s="329"/>
      <c r="E2410" s="330"/>
      <c r="F2410" s="330"/>
      <c r="G2410" s="331"/>
      <c r="H2410" s="340"/>
      <c r="I2410" s="341"/>
      <c r="J2410" s="341"/>
      <c r="K2410" s="60"/>
    </row>
    <row r="2411" spans="1:11" s="38" customFormat="1" x14ac:dyDescent="0.25">
      <c r="A2411" s="78"/>
      <c r="B2411" s="337"/>
      <c r="C2411" s="342"/>
      <c r="D2411" s="329"/>
      <c r="E2411" s="330"/>
      <c r="F2411" s="330"/>
      <c r="G2411" s="331"/>
      <c r="H2411" s="340"/>
      <c r="I2411" s="341"/>
      <c r="J2411" s="341"/>
      <c r="K2411" s="60"/>
    </row>
    <row r="2412" spans="1:11" s="38" customFormat="1" x14ac:dyDescent="0.25">
      <c r="A2412" s="78"/>
      <c r="B2412" s="337"/>
      <c r="C2412" s="342"/>
      <c r="D2412" s="329"/>
      <c r="E2412" s="330"/>
      <c r="F2412" s="330"/>
      <c r="G2412" s="331"/>
      <c r="H2412" s="340"/>
      <c r="I2412" s="341"/>
      <c r="J2412" s="341"/>
      <c r="K2412" s="60"/>
    </row>
    <row r="2413" spans="1:11" s="38" customFormat="1" x14ac:dyDescent="0.25">
      <c r="A2413" s="78"/>
      <c r="B2413" s="337"/>
      <c r="C2413" s="342"/>
      <c r="D2413" s="329"/>
      <c r="E2413" s="330"/>
      <c r="F2413" s="330"/>
      <c r="G2413" s="331"/>
      <c r="H2413" s="340"/>
      <c r="I2413" s="341"/>
      <c r="J2413" s="341"/>
      <c r="K2413" s="60"/>
    </row>
    <row r="2414" spans="1:11" s="38" customFormat="1" x14ac:dyDescent="0.25">
      <c r="A2414" s="78"/>
      <c r="B2414" s="337"/>
      <c r="C2414" s="342"/>
      <c r="D2414" s="329"/>
      <c r="E2414" s="330"/>
      <c r="F2414" s="330"/>
      <c r="G2414" s="331"/>
      <c r="H2414" s="340"/>
      <c r="I2414" s="341"/>
      <c r="J2414" s="341"/>
      <c r="K2414" s="60"/>
    </row>
    <row r="2415" spans="1:11" s="38" customFormat="1" x14ac:dyDescent="0.25">
      <c r="A2415" s="78"/>
      <c r="B2415" s="337"/>
      <c r="C2415" s="342"/>
      <c r="D2415" s="329"/>
      <c r="E2415" s="330"/>
      <c r="F2415" s="330"/>
      <c r="G2415" s="331"/>
      <c r="H2415" s="340"/>
      <c r="I2415" s="341"/>
      <c r="J2415" s="341"/>
      <c r="K2415" s="60"/>
    </row>
    <row r="2416" spans="1:11" s="38" customFormat="1" x14ac:dyDescent="0.25">
      <c r="A2416" s="78"/>
      <c r="B2416" s="337"/>
      <c r="C2416" s="342"/>
      <c r="D2416" s="329"/>
      <c r="E2416" s="330"/>
      <c r="F2416" s="330"/>
      <c r="G2416" s="331"/>
      <c r="H2416" s="340"/>
      <c r="I2416" s="341"/>
      <c r="J2416" s="341"/>
      <c r="K2416" s="60"/>
    </row>
    <row r="2417" spans="1:11" s="38" customFormat="1" x14ac:dyDescent="0.25">
      <c r="A2417" s="78"/>
      <c r="B2417" s="337"/>
      <c r="C2417" s="342"/>
      <c r="D2417" s="329"/>
      <c r="E2417" s="330"/>
      <c r="F2417" s="330"/>
      <c r="G2417" s="331"/>
      <c r="H2417" s="340"/>
      <c r="I2417" s="341"/>
      <c r="J2417" s="341"/>
      <c r="K2417" s="60"/>
    </row>
    <row r="2418" spans="1:11" s="38" customFormat="1" x14ac:dyDescent="0.25">
      <c r="A2418" s="78"/>
      <c r="B2418" s="337"/>
      <c r="C2418" s="342"/>
      <c r="D2418" s="329"/>
      <c r="E2418" s="330"/>
      <c r="F2418" s="330"/>
      <c r="G2418" s="331"/>
      <c r="H2418" s="340"/>
      <c r="I2418" s="341"/>
      <c r="J2418" s="341"/>
      <c r="K2418" s="60"/>
    </row>
    <row r="2419" spans="1:11" s="38" customFormat="1" x14ac:dyDescent="0.25">
      <c r="A2419" s="78"/>
      <c r="B2419" s="337"/>
      <c r="C2419" s="342"/>
      <c r="D2419" s="329"/>
      <c r="E2419" s="330"/>
      <c r="F2419" s="330"/>
      <c r="G2419" s="331"/>
      <c r="H2419" s="340"/>
      <c r="I2419" s="341"/>
      <c r="J2419" s="341"/>
      <c r="K2419" s="60"/>
    </row>
    <row r="2420" spans="1:11" s="38" customFormat="1" x14ac:dyDescent="0.25">
      <c r="A2420" s="78"/>
      <c r="B2420" s="337"/>
      <c r="C2420" s="342"/>
      <c r="D2420" s="329"/>
      <c r="E2420" s="330"/>
      <c r="F2420" s="330"/>
      <c r="G2420" s="331"/>
      <c r="H2420" s="340"/>
      <c r="I2420" s="341"/>
      <c r="J2420" s="341"/>
      <c r="K2420" s="60"/>
    </row>
    <row r="2421" spans="1:11" s="38" customFormat="1" x14ac:dyDescent="0.25">
      <c r="A2421" s="78"/>
      <c r="B2421" s="337"/>
      <c r="C2421" s="342"/>
      <c r="D2421" s="329"/>
      <c r="E2421" s="330"/>
      <c r="F2421" s="330"/>
      <c r="G2421" s="331"/>
      <c r="H2421" s="340"/>
      <c r="I2421" s="341"/>
      <c r="J2421" s="341"/>
      <c r="K2421" s="60"/>
    </row>
    <row r="2422" spans="1:11" s="38" customFormat="1" x14ac:dyDescent="0.25">
      <c r="A2422" s="78"/>
      <c r="B2422" s="337"/>
      <c r="C2422" s="342"/>
      <c r="D2422" s="329"/>
      <c r="E2422" s="330"/>
      <c r="F2422" s="330"/>
      <c r="G2422" s="331"/>
      <c r="H2422" s="340"/>
      <c r="I2422" s="341"/>
      <c r="J2422" s="341"/>
      <c r="K2422" s="60"/>
    </row>
    <row r="2423" spans="1:11" s="38" customFormat="1" x14ac:dyDescent="0.25">
      <c r="A2423" s="78"/>
      <c r="B2423" s="337"/>
      <c r="C2423" s="342"/>
      <c r="D2423" s="329"/>
      <c r="E2423" s="330"/>
      <c r="F2423" s="330"/>
      <c r="G2423" s="331"/>
      <c r="H2423" s="340"/>
      <c r="I2423" s="341"/>
      <c r="J2423" s="341"/>
      <c r="K2423" s="60"/>
    </row>
    <row r="2424" spans="1:11" s="38" customFormat="1" x14ac:dyDescent="0.25">
      <c r="A2424" s="78"/>
      <c r="B2424" s="337"/>
      <c r="C2424" s="342"/>
      <c r="D2424" s="329"/>
      <c r="E2424" s="330"/>
      <c r="F2424" s="330"/>
      <c r="G2424" s="331"/>
      <c r="H2424" s="340"/>
      <c r="I2424" s="341"/>
      <c r="J2424" s="341"/>
      <c r="K2424" s="60"/>
    </row>
    <row r="2425" spans="1:11" s="38" customFormat="1" x14ac:dyDescent="0.25">
      <c r="A2425" s="78"/>
      <c r="B2425" s="337"/>
      <c r="C2425" s="342"/>
      <c r="D2425" s="329"/>
      <c r="E2425" s="330"/>
      <c r="F2425" s="330"/>
      <c r="G2425" s="331"/>
      <c r="H2425" s="340"/>
      <c r="I2425" s="341"/>
      <c r="J2425" s="341"/>
      <c r="K2425" s="60"/>
    </row>
    <row r="2426" spans="1:11" s="38" customFormat="1" x14ac:dyDescent="0.25">
      <c r="A2426" s="78"/>
      <c r="B2426" s="337"/>
      <c r="C2426" s="342"/>
      <c r="D2426" s="329"/>
      <c r="E2426" s="330"/>
      <c r="F2426" s="330"/>
      <c r="G2426" s="331"/>
      <c r="H2426" s="340"/>
      <c r="I2426" s="341"/>
      <c r="J2426" s="341"/>
      <c r="K2426" s="60"/>
    </row>
    <row r="2427" spans="1:11" s="38" customFormat="1" x14ac:dyDescent="0.25">
      <c r="A2427" s="78"/>
      <c r="B2427" s="337"/>
      <c r="C2427" s="342"/>
      <c r="D2427" s="329"/>
      <c r="E2427" s="330"/>
      <c r="F2427" s="330"/>
      <c r="G2427" s="331"/>
      <c r="H2427" s="340"/>
      <c r="I2427" s="341"/>
      <c r="J2427" s="341"/>
      <c r="K2427" s="60"/>
    </row>
    <row r="2428" spans="1:11" s="38" customFormat="1" x14ac:dyDescent="0.25">
      <c r="A2428" s="78"/>
      <c r="B2428" s="337"/>
      <c r="C2428" s="342"/>
      <c r="D2428" s="329"/>
      <c r="E2428" s="330"/>
      <c r="F2428" s="330"/>
      <c r="G2428" s="331"/>
      <c r="H2428" s="340"/>
      <c r="I2428" s="341"/>
      <c r="J2428" s="341"/>
      <c r="K2428" s="60"/>
    </row>
    <row r="2429" spans="1:11" s="38" customFormat="1" x14ac:dyDescent="0.25">
      <c r="A2429" s="78"/>
      <c r="B2429" s="337"/>
      <c r="C2429" s="342"/>
      <c r="D2429" s="329"/>
      <c r="E2429" s="330"/>
      <c r="F2429" s="330"/>
      <c r="G2429" s="331"/>
      <c r="H2429" s="340"/>
      <c r="I2429" s="341"/>
      <c r="J2429" s="341"/>
      <c r="K2429" s="60"/>
    </row>
    <row r="2430" spans="1:11" s="38" customFormat="1" x14ac:dyDescent="0.25">
      <c r="A2430" s="78"/>
      <c r="B2430" s="337"/>
      <c r="C2430" s="342"/>
      <c r="D2430" s="329"/>
      <c r="E2430" s="330"/>
      <c r="F2430" s="330"/>
      <c r="G2430" s="331"/>
      <c r="H2430" s="340"/>
      <c r="I2430" s="341"/>
      <c r="J2430" s="341"/>
      <c r="K2430" s="60"/>
    </row>
    <row r="2431" spans="1:11" s="38" customFormat="1" x14ac:dyDescent="0.25">
      <c r="A2431" s="78"/>
      <c r="B2431" s="337"/>
      <c r="C2431" s="342"/>
      <c r="D2431" s="329"/>
      <c r="E2431" s="330"/>
      <c r="F2431" s="330"/>
      <c r="G2431" s="331"/>
      <c r="H2431" s="340"/>
      <c r="I2431" s="341"/>
      <c r="J2431" s="341"/>
      <c r="K2431" s="60"/>
    </row>
    <row r="2432" spans="1:11" s="38" customFormat="1" x14ac:dyDescent="0.25">
      <c r="A2432" s="78"/>
      <c r="B2432" s="337"/>
      <c r="C2432" s="342"/>
      <c r="D2432" s="329"/>
      <c r="E2432" s="330"/>
      <c r="F2432" s="330"/>
      <c r="G2432" s="331"/>
      <c r="H2432" s="340"/>
      <c r="I2432" s="341"/>
      <c r="J2432" s="341"/>
      <c r="K2432" s="60"/>
    </row>
    <row r="2433" spans="1:11" s="38" customFormat="1" x14ac:dyDescent="0.25">
      <c r="A2433" s="78"/>
      <c r="B2433" s="337"/>
      <c r="C2433" s="342"/>
      <c r="D2433" s="329"/>
      <c r="E2433" s="330"/>
      <c r="F2433" s="330"/>
      <c r="G2433" s="331"/>
      <c r="H2433" s="340"/>
      <c r="I2433" s="341"/>
      <c r="J2433" s="341"/>
      <c r="K2433" s="60"/>
    </row>
    <row r="2434" spans="1:11" s="38" customFormat="1" x14ac:dyDescent="0.25">
      <c r="A2434" s="78"/>
      <c r="B2434" s="337"/>
      <c r="C2434" s="342"/>
      <c r="D2434" s="329"/>
      <c r="E2434" s="330"/>
      <c r="F2434" s="330"/>
      <c r="G2434" s="331"/>
      <c r="H2434" s="340"/>
      <c r="I2434" s="341"/>
      <c r="J2434" s="341"/>
      <c r="K2434" s="60"/>
    </row>
    <row r="2435" spans="1:11" s="38" customFormat="1" x14ac:dyDescent="0.25">
      <c r="A2435" s="78"/>
      <c r="B2435" s="337"/>
      <c r="C2435" s="342"/>
      <c r="D2435" s="329"/>
      <c r="E2435" s="330"/>
      <c r="F2435" s="330"/>
      <c r="G2435" s="331"/>
      <c r="H2435" s="340"/>
      <c r="I2435" s="341"/>
      <c r="J2435" s="341"/>
      <c r="K2435" s="60"/>
    </row>
    <row r="2436" spans="1:11" s="38" customFormat="1" x14ac:dyDescent="0.25">
      <c r="A2436" s="78"/>
      <c r="B2436" s="337"/>
      <c r="C2436" s="342"/>
      <c r="D2436" s="329"/>
      <c r="E2436" s="330"/>
      <c r="F2436" s="330"/>
      <c r="G2436" s="331"/>
      <c r="H2436" s="340"/>
      <c r="I2436" s="341"/>
      <c r="J2436" s="341"/>
      <c r="K2436" s="60"/>
    </row>
    <row r="2437" spans="1:11" s="38" customFormat="1" x14ac:dyDescent="0.25">
      <c r="A2437" s="78"/>
      <c r="B2437" s="337"/>
      <c r="C2437" s="342"/>
      <c r="D2437" s="329"/>
      <c r="E2437" s="330"/>
      <c r="F2437" s="330"/>
      <c r="G2437" s="331"/>
      <c r="H2437" s="340"/>
      <c r="I2437" s="341"/>
      <c r="J2437" s="341"/>
      <c r="K2437" s="60"/>
    </row>
    <row r="2438" spans="1:11" s="38" customFormat="1" x14ac:dyDescent="0.25">
      <c r="A2438" s="78"/>
      <c r="B2438" s="337"/>
      <c r="C2438" s="342"/>
      <c r="D2438" s="329"/>
      <c r="E2438" s="330"/>
      <c r="F2438" s="330"/>
      <c r="G2438" s="331"/>
      <c r="H2438" s="340"/>
      <c r="I2438" s="341"/>
      <c r="J2438" s="341"/>
      <c r="K2438" s="60"/>
    </row>
    <row r="2439" spans="1:11" s="38" customFormat="1" x14ac:dyDescent="0.25">
      <c r="A2439" s="78"/>
      <c r="B2439" s="337"/>
      <c r="C2439" s="342"/>
      <c r="D2439" s="329"/>
      <c r="E2439" s="330"/>
      <c r="F2439" s="330"/>
      <c r="G2439" s="331"/>
      <c r="H2439" s="340"/>
      <c r="I2439" s="341"/>
      <c r="J2439" s="341"/>
      <c r="K2439" s="60"/>
    </row>
    <row r="2440" spans="1:11" s="38" customFormat="1" x14ac:dyDescent="0.25">
      <c r="A2440" s="78"/>
      <c r="B2440" s="337"/>
      <c r="C2440" s="342"/>
      <c r="D2440" s="329"/>
      <c r="E2440" s="330"/>
      <c r="F2440" s="330"/>
      <c r="G2440" s="331"/>
      <c r="H2440" s="340"/>
      <c r="I2440" s="341"/>
      <c r="J2440" s="341"/>
      <c r="K2440" s="60"/>
    </row>
    <row r="2441" spans="1:11" s="38" customFormat="1" x14ac:dyDescent="0.25">
      <c r="A2441" s="78"/>
      <c r="B2441" s="337"/>
      <c r="C2441" s="342"/>
      <c r="D2441" s="329"/>
      <c r="E2441" s="330"/>
      <c r="F2441" s="330"/>
      <c r="G2441" s="331"/>
      <c r="H2441" s="340"/>
      <c r="I2441" s="341"/>
      <c r="J2441" s="341"/>
      <c r="K2441" s="60"/>
    </row>
    <row r="2442" spans="1:11" s="38" customFormat="1" x14ac:dyDescent="0.25">
      <c r="A2442" s="78"/>
      <c r="B2442" s="337"/>
      <c r="C2442" s="342"/>
      <c r="D2442" s="329"/>
      <c r="E2442" s="330"/>
      <c r="F2442" s="330"/>
      <c r="G2442" s="331"/>
      <c r="H2442" s="340"/>
      <c r="I2442" s="341"/>
      <c r="J2442" s="341"/>
      <c r="K2442" s="60"/>
    </row>
    <row r="2443" spans="1:11" s="38" customFormat="1" x14ac:dyDescent="0.25">
      <c r="A2443" s="78"/>
      <c r="B2443" s="337"/>
      <c r="C2443" s="342"/>
      <c r="D2443" s="329"/>
      <c r="E2443" s="330"/>
      <c r="F2443" s="330"/>
      <c r="G2443" s="331"/>
      <c r="H2443" s="340"/>
      <c r="I2443" s="341"/>
      <c r="J2443" s="341"/>
      <c r="K2443" s="60"/>
    </row>
    <row r="2444" spans="1:11" s="38" customFormat="1" x14ac:dyDescent="0.25">
      <c r="A2444" s="78"/>
      <c r="B2444" s="337"/>
      <c r="C2444" s="342"/>
      <c r="D2444" s="329"/>
      <c r="E2444" s="330"/>
      <c r="F2444" s="330"/>
      <c r="G2444" s="331"/>
      <c r="H2444" s="340"/>
      <c r="I2444" s="341"/>
      <c r="J2444" s="341"/>
      <c r="K2444" s="60"/>
    </row>
    <row r="2445" spans="1:11" s="38" customFormat="1" x14ac:dyDescent="0.25">
      <c r="A2445" s="78"/>
      <c r="B2445" s="337"/>
      <c r="C2445" s="342"/>
      <c r="D2445" s="329"/>
      <c r="E2445" s="330"/>
      <c r="F2445" s="330"/>
      <c r="G2445" s="331"/>
      <c r="H2445" s="340"/>
      <c r="I2445" s="341"/>
      <c r="J2445" s="341"/>
      <c r="K2445" s="60"/>
    </row>
    <row r="2446" spans="1:11" s="38" customFormat="1" x14ac:dyDescent="0.25">
      <c r="A2446" s="78"/>
      <c r="B2446" s="337"/>
      <c r="C2446" s="342"/>
      <c r="D2446" s="329"/>
      <c r="E2446" s="330"/>
      <c r="F2446" s="330"/>
      <c r="G2446" s="331"/>
      <c r="H2446" s="340"/>
      <c r="I2446" s="341"/>
      <c r="J2446" s="341"/>
      <c r="K2446" s="60"/>
    </row>
    <row r="2447" spans="1:11" s="38" customFormat="1" x14ac:dyDescent="0.25">
      <c r="A2447" s="78"/>
      <c r="B2447" s="337"/>
      <c r="C2447" s="342"/>
      <c r="D2447" s="329"/>
      <c r="E2447" s="330"/>
      <c r="F2447" s="330"/>
      <c r="G2447" s="331"/>
      <c r="H2447" s="340"/>
      <c r="I2447" s="341"/>
      <c r="J2447" s="341"/>
      <c r="K2447" s="60"/>
    </row>
    <row r="2448" spans="1:11" s="38" customFormat="1" x14ac:dyDescent="0.25">
      <c r="A2448" s="78"/>
      <c r="B2448" s="337"/>
      <c r="C2448" s="342"/>
      <c r="D2448" s="329"/>
      <c r="E2448" s="330"/>
      <c r="F2448" s="330"/>
      <c r="G2448" s="331"/>
      <c r="H2448" s="340"/>
      <c r="I2448" s="341"/>
      <c r="J2448" s="341"/>
      <c r="K2448" s="60"/>
    </row>
    <row r="2449" spans="1:11" s="38" customFormat="1" x14ac:dyDescent="0.25">
      <c r="A2449" s="78"/>
      <c r="B2449" s="337"/>
      <c r="C2449" s="342"/>
      <c r="D2449" s="329"/>
      <c r="E2449" s="330"/>
      <c r="F2449" s="330"/>
      <c r="G2449" s="331"/>
      <c r="H2449" s="340"/>
      <c r="I2449" s="341"/>
      <c r="J2449" s="341"/>
      <c r="K2449" s="60"/>
    </row>
    <row r="2450" spans="1:11" s="38" customFormat="1" x14ac:dyDescent="0.25">
      <c r="A2450" s="78"/>
      <c r="B2450" s="337"/>
      <c r="C2450" s="342"/>
      <c r="D2450" s="329"/>
      <c r="E2450" s="330"/>
      <c r="F2450" s="330"/>
      <c r="G2450" s="331"/>
      <c r="H2450" s="340"/>
      <c r="I2450" s="341"/>
      <c r="J2450" s="341"/>
      <c r="K2450" s="60"/>
    </row>
    <row r="2451" spans="1:11" s="38" customFormat="1" x14ac:dyDescent="0.25">
      <c r="A2451" s="78"/>
      <c r="B2451" s="337"/>
      <c r="C2451" s="342"/>
      <c r="D2451" s="329"/>
      <c r="E2451" s="330"/>
      <c r="F2451" s="330"/>
      <c r="G2451" s="331"/>
      <c r="H2451" s="340"/>
      <c r="I2451" s="341"/>
      <c r="J2451" s="341"/>
      <c r="K2451" s="60"/>
    </row>
    <row r="2452" spans="1:11" s="38" customFormat="1" x14ac:dyDescent="0.25">
      <c r="A2452" s="78"/>
      <c r="B2452" s="337"/>
      <c r="C2452" s="342"/>
      <c r="D2452" s="329"/>
      <c r="E2452" s="330"/>
      <c r="F2452" s="330"/>
      <c r="G2452" s="331"/>
      <c r="H2452" s="340"/>
      <c r="I2452" s="341"/>
      <c r="J2452" s="341"/>
      <c r="K2452" s="60"/>
    </row>
    <row r="2453" spans="1:11" s="38" customFormat="1" x14ac:dyDescent="0.25">
      <c r="A2453" s="78"/>
      <c r="B2453" s="337"/>
      <c r="C2453" s="342"/>
      <c r="D2453" s="329"/>
      <c r="E2453" s="330"/>
      <c r="F2453" s="330"/>
      <c r="G2453" s="331"/>
      <c r="H2453" s="340"/>
      <c r="I2453" s="341"/>
      <c r="J2453" s="341"/>
      <c r="K2453" s="60"/>
    </row>
    <row r="2454" spans="1:11" s="38" customFormat="1" x14ac:dyDescent="0.25">
      <c r="A2454" s="78"/>
      <c r="B2454" s="337"/>
      <c r="C2454" s="342"/>
      <c r="D2454" s="329"/>
      <c r="E2454" s="330"/>
      <c r="F2454" s="330"/>
      <c r="G2454" s="331"/>
      <c r="H2454" s="340"/>
      <c r="I2454" s="341"/>
      <c r="J2454" s="341"/>
      <c r="K2454" s="60"/>
    </row>
    <row r="2455" spans="1:11" s="38" customFormat="1" x14ac:dyDescent="0.25">
      <c r="A2455" s="78"/>
      <c r="B2455" s="337"/>
      <c r="C2455" s="342"/>
      <c r="D2455" s="329"/>
      <c r="E2455" s="330"/>
      <c r="F2455" s="330"/>
      <c r="G2455" s="331"/>
      <c r="H2455" s="340"/>
      <c r="I2455" s="341"/>
      <c r="J2455" s="341"/>
      <c r="K2455" s="60"/>
    </row>
    <row r="2456" spans="1:11" s="38" customFormat="1" x14ac:dyDescent="0.25">
      <c r="A2456" s="78"/>
      <c r="B2456" s="337"/>
      <c r="C2456" s="342"/>
      <c r="D2456" s="329"/>
      <c r="E2456" s="330"/>
      <c r="F2456" s="330"/>
      <c r="G2456" s="331"/>
      <c r="H2456" s="340"/>
      <c r="I2456" s="341"/>
      <c r="J2456" s="341"/>
      <c r="K2456" s="60"/>
    </row>
    <row r="2457" spans="1:11" s="38" customFormat="1" x14ac:dyDescent="0.25">
      <c r="A2457" s="78"/>
      <c r="B2457" s="337"/>
      <c r="C2457" s="342"/>
      <c r="D2457" s="329"/>
      <c r="E2457" s="330"/>
      <c r="F2457" s="330"/>
      <c r="G2457" s="331"/>
      <c r="H2457" s="340"/>
      <c r="I2457" s="341"/>
      <c r="J2457" s="341"/>
      <c r="K2457" s="60"/>
    </row>
    <row r="2458" spans="1:11" s="38" customFormat="1" x14ac:dyDescent="0.25">
      <c r="A2458" s="78"/>
      <c r="B2458" s="337"/>
      <c r="C2458" s="342"/>
      <c r="D2458" s="329"/>
      <c r="E2458" s="330"/>
      <c r="F2458" s="330"/>
      <c r="G2458" s="331"/>
      <c r="H2458" s="340"/>
      <c r="I2458" s="341"/>
      <c r="J2458" s="341"/>
      <c r="K2458" s="60"/>
    </row>
    <row r="2459" spans="1:11" s="38" customFormat="1" x14ac:dyDescent="0.25">
      <c r="A2459" s="78"/>
      <c r="B2459" s="337"/>
      <c r="C2459" s="342"/>
      <c r="D2459" s="329"/>
      <c r="E2459" s="330"/>
      <c r="F2459" s="330"/>
      <c r="G2459" s="331"/>
      <c r="H2459" s="340"/>
      <c r="I2459" s="341"/>
      <c r="J2459" s="341"/>
      <c r="K2459" s="60"/>
    </row>
    <row r="2460" spans="1:11" s="38" customFormat="1" x14ac:dyDescent="0.25">
      <c r="A2460" s="78"/>
      <c r="B2460" s="337"/>
      <c r="C2460" s="342"/>
      <c r="D2460" s="329"/>
      <c r="E2460" s="330"/>
      <c r="F2460" s="330"/>
      <c r="G2460" s="331"/>
      <c r="H2460" s="340"/>
      <c r="I2460" s="341"/>
      <c r="J2460" s="341"/>
      <c r="K2460" s="60"/>
    </row>
    <row r="2461" spans="1:11" s="38" customFormat="1" x14ac:dyDescent="0.25">
      <c r="A2461" s="78"/>
      <c r="B2461" s="337"/>
      <c r="C2461" s="342"/>
      <c r="D2461" s="329"/>
      <c r="E2461" s="330"/>
      <c r="F2461" s="330"/>
      <c r="G2461" s="331"/>
      <c r="H2461" s="340"/>
      <c r="I2461" s="341"/>
      <c r="J2461" s="341"/>
      <c r="K2461" s="60"/>
    </row>
    <row r="2462" spans="1:11" s="38" customFormat="1" x14ac:dyDescent="0.25">
      <c r="A2462" s="78"/>
      <c r="B2462" s="337"/>
      <c r="C2462" s="342"/>
      <c r="D2462" s="329"/>
      <c r="E2462" s="330"/>
      <c r="F2462" s="330"/>
      <c r="G2462" s="331"/>
      <c r="H2462" s="340"/>
      <c r="I2462" s="341"/>
      <c r="J2462" s="341"/>
      <c r="K2462" s="60"/>
    </row>
    <row r="2463" spans="1:11" s="38" customFormat="1" x14ac:dyDescent="0.25">
      <c r="A2463" s="78"/>
      <c r="B2463" s="337"/>
      <c r="C2463" s="342"/>
      <c r="D2463" s="329"/>
      <c r="E2463" s="330"/>
      <c r="F2463" s="330"/>
      <c r="G2463" s="331"/>
      <c r="H2463" s="340"/>
      <c r="I2463" s="341"/>
      <c r="J2463" s="341"/>
      <c r="K2463" s="60"/>
    </row>
    <row r="2464" spans="1:11" s="38" customFormat="1" x14ac:dyDescent="0.25">
      <c r="A2464" s="78"/>
      <c r="B2464" s="337"/>
      <c r="C2464" s="342"/>
      <c r="D2464" s="329"/>
      <c r="E2464" s="330"/>
      <c r="F2464" s="330"/>
      <c r="G2464" s="331"/>
      <c r="H2464" s="340"/>
      <c r="I2464" s="341"/>
      <c r="J2464" s="341"/>
      <c r="K2464" s="60"/>
    </row>
    <row r="2465" spans="1:11" s="38" customFormat="1" x14ac:dyDescent="0.25">
      <c r="A2465" s="78"/>
      <c r="B2465" s="337"/>
      <c r="C2465" s="342"/>
      <c r="D2465" s="329"/>
      <c r="E2465" s="330"/>
      <c r="F2465" s="330"/>
      <c r="G2465" s="331"/>
      <c r="H2465" s="340"/>
      <c r="I2465" s="341"/>
      <c r="J2465" s="341"/>
      <c r="K2465" s="60"/>
    </row>
    <row r="2466" spans="1:11" s="38" customFormat="1" x14ac:dyDescent="0.25">
      <c r="A2466" s="78"/>
      <c r="B2466" s="337"/>
      <c r="C2466" s="342"/>
      <c r="D2466" s="329"/>
      <c r="E2466" s="330"/>
      <c r="F2466" s="330"/>
      <c r="G2466" s="331"/>
      <c r="H2466" s="340"/>
      <c r="I2466" s="341"/>
      <c r="J2466" s="341"/>
      <c r="K2466" s="60"/>
    </row>
    <row r="2467" spans="1:11" s="38" customFormat="1" x14ac:dyDescent="0.25">
      <c r="A2467" s="78"/>
      <c r="B2467" s="337"/>
      <c r="C2467" s="342"/>
      <c r="D2467" s="329"/>
      <c r="E2467" s="330"/>
      <c r="F2467" s="330"/>
      <c r="G2467" s="331"/>
      <c r="H2467" s="340"/>
      <c r="I2467" s="341"/>
      <c r="J2467" s="341"/>
      <c r="K2467" s="60"/>
    </row>
    <row r="2468" spans="1:11" s="38" customFormat="1" x14ac:dyDescent="0.25">
      <c r="A2468" s="78"/>
      <c r="B2468" s="337"/>
      <c r="C2468" s="342"/>
      <c r="D2468" s="329"/>
      <c r="E2468" s="330"/>
      <c r="F2468" s="330"/>
      <c r="G2468" s="331"/>
      <c r="H2468" s="340"/>
      <c r="I2468" s="341"/>
      <c r="J2468" s="341"/>
      <c r="K2468" s="60"/>
    </row>
    <row r="2469" spans="1:11" s="38" customFormat="1" x14ac:dyDescent="0.25">
      <c r="A2469" s="78"/>
      <c r="B2469" s="337"/>
      <c r="C2469" s="342"/>
      <c r="D2469" s="329"/>
      <c r="E2469" s="330"/>
      <c r="F2469" s="330"/>
      <c r="G2469" s="331"/>
      <c r="H2469" s="340"/>
      <c r="I2469" s="341"/>
      <c r="J2469" s="341"/>
      <c r="K2469" s="60"/>
    </row>
    <row r="2470" spans="1:11" s="38" customFormat="1" x14ac:dyDescent="0.25">
      <c r="A2470" s="78"/>
      <c r="B2470" s="337"/>
      <c r="C2470" s="342"/>
      <c r="D2470" s="329"/>
      <c r="E2470" s="330"/>
      <c r="F2470" s="330"/>
      <c r="G2470" s="331"/>
      <c r="H2470" s="340"/>
      <c r="I2470" s="341"/>
      <c r="J2470" s="341"/>
      <c r="K2470" s="60"/>
    </row>
    <row r="2471" spans="1:11" s="38" customFormat="1" x14ac:dyDescent="0.25">
      <c r="A2471" s="78"/>
      <c r="B2471" s="337"/>
      <c r="C2471" s="342"/>
      <c r="D2471" s="329"/>
      <c r="E2471" s="330"/>
      <c r="F2471" s="330"/>
      <c r="G2471" s="331"/>
      <c r="H2471" s="340"/>
      <c r="I2471" s="341"/>
      <c r="J2471" s="341"/>
      <c r="K2471" s="60"/>
    </row>
    <row r="2472" spans="1:11" s="38" customFormat="1" x14ac:dyDescent="0.25">
      <c r="A2472" s="78"/>
      <c r="B2472" s="337"/>
      <c r="C2472" s="342"/>
      <c r="D2472" s="329"/>
      <c r="E2472" s="330"/>
      <c r="F2472" s="330"/>
      <c r="G2472" s="331"/>
      <c r="H2472" s="340"/>
      <c r="I2472" s="341"/>
      <c r="J2472" s="341"/>
      <c r="K2472" s="60"/>
    </row>
    <row r="2473" spans="1:11" s="38" customFormat="1" x14ac:dyDescent="0.25">
      <c r="A2473" s="78"/>
      <c r="B2473" s="337"/>
      <c r="C2473" s="342"/>
      <c r="D2473" s="329"/>
      <c r="E2473" s="330"/>
      <c r="F2473" s="330"/>
      <c r="G2473" s="331"/>
      <c r="H2473" s="340"/>
      <c r="I2473" s="341"/>
      <c r="J2473" s="341"/>
      <c r="K2473" s="60"/>
    </row>
    <row r="2474" spans="1:11" s="38" customFormat="1" x14ac:dyDescent="0.25">
      <c r="A2474" s="78"/>
      <c r="B2474" s="337"/>
      <c r="C2474" s="342"/>
      <c r="D2474" s="329"/>
      <c r="E2474" s="330"/>
      <c r="F2474" s="330"/>
      <c r="G2474" s="331"/>
      <c r="H2474" s="340"/>
      <c r="I2474" s="341"/>
      <c r="J2474" s="341"/>
      <c r="K2474" s="60"/>
    </row>
    <row r="2475" spans="1:11" s="38" customFormat="1" x14ac:dyDescent="0.25">
      <c r="A2475" s="78"/>
      <c r="B2475" s="337"/>
      <c r="C2475" s="342"/>
      <c r="D2475" s="329"/>
      <c r="E2475" s="330"/>
      <c r="F2475" s="330"/>
      <c r="G2475" s="331"/>
      <c r="H2475" s="340"/>
      <c r="I2475" s="341"/>
      <c r="J2475" s="341"/>
      <c r="K2475" s="60"/>
    </row>
    <row r="2476" spans="1:11" s="38" customFormat="1" x14ac:dyDescent="0.25">
      <c r="A2476" s="78"/>
      <c r="B2476" s="337"/>
      <c r="C2476" s="342"/>
      <c r="D2476" s="329"/>
      <c r="E2476" s="330"/>
      <c r="F2476" s="330"/>
      <c r="G2476" s="331"/>
      <c r="H2476" s="340"/>
      <c r="I2476" s="341"/>
      <c r="J2476" s="341"/>
      <c r="K2476" s="60"/>
    </row>
    <row r="2477" spans="1:11" s="38" customFormat="1" x14ac:dyDescent="0.25">
      <c r="A2477" s="78"/>
      <c r="B2477" s="337"/>
      <c r="C2477" s="342"/>
      <c r="D2477" s="329"/>
      <c r="E2477" s="330"/>
      <c r="F2477" s="330"/>
      <c r="G2477" s="331"/>
      <c r="H2477" s="340"/>
      <c r="I2477" s="341"/>
      <c r="J2477" s="341"/>
      <c r="K2477" s="60"/>
    </row>
    <row r="2478" spans="1:11" s="38" customFormat="1" x14ac:dyDescent="0.25">
      <c r="A2478" s="78"/>
      <c r="B2478" s="337"/>
      <c r="C2478" s="342"/>
      <c r="D2478" s="329"/>
      <c r="E2478" s="330"/>
      <c r="F2478" s="330"/>
      <c r="G2478" s="331"/>
      <c r="H2478" s="340"/>
      <c r="I2478" s="341"/>
      <c r="J2478" s="341"/>
      <c r="K2478" s="60"/>
    </row>
    <row r="2479" spans="1:11" s="38" customFormat="1" x14ac:dyDescent="0.25">
      <c r="A2479" s="78"/>
      <c r="B2479" s="337"/>
      <c r="C2479" s="342"/>
      <c r="D2479" s="329"/>
      <c r="E2479" s="330"/>
      <c r="F2479" s="330"/>
      <c r="G2479" s="331"/>
      <c r="H2479" s="340"/>
      <c r="I2479" s="341"/>
      <c r="J2479" s="341"/>
      <c r="K2479" s="60"/>
    </row>
    <row r="2480" spans="1:11" s="38" customFormat="1" x14ac:dyDescent="0.25">
      <c r="A2480" s="78"/>
      <c r="B2480" s="337"/>
      <c r="C2480" s="342"/>
      <c r="D2480" s="329"/>
      <c r="E2480" s="330"/>
      <c r="F2480" s="330"/>
      <c r="G2480" s="331"/>
      <c r="H2480" s="340"/>
      <c r="I2480" s="341"/>
      <c r="J2480" s="341"/>
      <c r="K2480" s="60"/>
    </row>
    <row r="2481" spans="1:11" s="38" customFormat="1" x14ac:dyDescent="0.25">
      <c r="A2481" s="78"/>
      <c r="B2481" s="337"/>
      <c r="C2481" s="342"/>
      <c r="D2481" s="329"/>
      <c r="E2481" s="330"/>
      <c r="F2481" s="330"/>
      <c r="G2481" s="331"/>
      <c r="H2481" s="340"/>
      <c r="I2481" s="341"/>
      <c r="J2481" s="341"/>
      <c r="K2481" s="60"/>
    </row>
    <row r="2482" spans="1:11" s="38" customFormat="1" x14ac:dyDescent="0.25">
      <c r="A2482" s="78"/>
      <c r="B2482" s="337"/>
      <c r="C2482" s="342"/>
      <c r="D2482" s="329"/>
      <c r="E2482" s="330"/>
      <c r="F2482" s="330"/>
      <c r="G2482" s="331"/>
      <c r="H2482" s="340"/>
      <c r="I2482" s="341"/>
      <c r="J2482" s="341"/>
      <c r="K2482" s="60"/>
    </row>
    <row r="2483" spans="1:11" s="38" customFormat="1" x14ac:dyDescent="0.25">
      <c r="A2483" s="78"/>
      <c r="B2483" s="337"/>
      <c r="C2483" s="342"/>
      <c r="D2483" s="329"/>
      <c r="E2483" s="330"/>
      <c r="F2483" s="330"/>
      <c r="G2483" s="331"/>
      <c r="H2483" s="340"/>
      <c r="I2483" s="341"/>
      <c r="J2483" s="341"/>
      <c r="K2483" s="60"/>
    </row>
    <row r="2484" spans="1:11" s="38" customFormat="1" x14ac:dyDescent="0.25">
      <c r="A2484" s="78"/>
      <c r="B2484" s="337"/>
      <c r="C2484" s="342"/>
      <c r="D2484" s="329"/>
      <c r="E2484" s="330"/>
      <c r="F2484" s="330"/>
      <c r="G2484" s="331"/>
      <c r="H2484" s="340"/>
      <c r="I2484" s="341"/>
      <c r="J2484" s="341"/>
      <c r="K2484" s="60"/>
    </row>
    <row r="2485" spans="1:11" s="38" customFormat="1" x14ac:dyDescent="0.25">
      <c r="A2485" s="78"/>
      <c r="B2485" s="337"/>
      <c r="C2485" s="342"/>
      <c r="D2485" s="329"/>
      <c r="E2485" s="330"/>
      <c r="F2485" s="330"/>
      <c r="G2485" s="331"/>
      <c r="H2485" s="340"/>
      <c r="I2485" s="341"/>
      <c r="J2485" s="341"/>
      <c r="K2485" s="60"/>
    </row>
    <row r="2486" spans="1:11" s="38" customFormat="1" x14ac:dyDescent="0.25">
      <c r="A2486" s="78"/>
      <c r="B2486" s="337"/>
      <c r="C2486" s="342"/>
      <c r="D2486" s="329"/>
      <c r="E2486" s="330"/>
      <c r="F2486" s="330"/>
      <c r="G2486" s="331"/>
      <c r="H2486" s="340"/>
      <c r="I2486" s="341"/>
      <c r="J2486" s="341"/>
      <c r="K2486" s="60"/>
    </row>
    <row r="2487" spans="1:11" s="38" customFormat="1" x14ac:dyDescent="0.25">
      <c r="A2487" s="78"/>
      <c r="B2487" s="337"/>
      <c r="C2487" s="342"/>
      <c r="D2487" s="329"/>
      <c r="E2487" s="330"/>
      <c r="F2487" s="330"/>
      <c r="G2487" s="331"/>
      <c r="H2487" s="340"/>
      <c r="I2487" s="341"/>
      <c r="J2487" s="341"/>
      <c r="K2487" s="60"/>
    </row>
    <row r="2488" spans="1:11" s="38" customFormat="1" x14ac:dyDescent="0.25">
      <c r="A2488" s="78"/>
      <c r="B2488" s="337"/>
      <c r="C2488" s="342"/>
      <c r="D2488" s="329"/>
      <c r="E2488" s="330"/>
      <c r="F2488" s="330"/>
      <c r="G2488" s="331"/>
      <c r="H2488" s="340"/>
      <c r="I2488" s="341"/>
      <c r="J2488" s="341"/>
      <c r="K2488" s="60"/>
    </row>
    <row r="2489" spans="1:11" s="38" customFormat="1" x14ac:dyDescent="0.25">
      <c r="A2489" s="78"/>
      <c r="B2489" s="337"/>
      <c r="C2489" s="342"/>
      <c r="D2489" s="329"/>
      <c r="E2489" s="330"/>
      <c r="F2489" s="330"/>
      <c r="G2489" s="331"/>
      <c r="H2489" s="340"/>
      <c r="I2489" s="341"/>
      <c r="J2489" s="341"/>
      <c r="K2489" s="60"/>
    </row>
    <row r="2490" spans="1:11" s="38" customFormat="1" x14ac:dyDescent="0.25">
      <c r="A2490" s="78"/>
      <c r="B2490" s="337"/>
      <c r="C2490" s="342"/>
      <c r="D2490" s="329"/>
      <c r="E2490" s="330"/>
      <c r="F2490" s="330"/>
      <c r="G2490" s="331"/>
      <c r="H2490" s="340"/>
      <c r="I2490" s="341"/>
      <c r="J2490" s="341"/>
      <c r="K2490" s="60"/>
    </row>
    <row r="2491" spans="1:11" s="38" customFormat="1" x14ac:dyDescent="0.25">
      <c r="A2491" s="78"/>
      <c r="B2491" s="337"/>
      <c r="C2491" s="342"/>
      <c r="D2491" s="329"/>
      <c r="E2491" s="330"/>
      <c r="F2491" s="330"/>
      <c r="G2491" s="331"/>
      <c r="H2491" s="340"/>
      <c r="I2491" s="341"/>
      <c r="J2491" s="341"/>
      <c r="K2491" s="60"/>
    </row>
    <row r="2492" spans="1:11" s="38" customFormat="1" x14ac:dyDescent="0.25">
      <c r="A2492" s="78"/>
      <c r="B2492" s="337"/>
      <c r="C2492" s="342"/>
      <c r="D2492" s="329"/>
      <c r="E2492" s="330"/>
      <c r="F2492" s="330"/>
      <c r="G2492" s="331"/>
      <c r="H2492" s="340"/>
      <c r="I2492" s="341"/>
      <c r="J2492" s="341"/>
      <c r="K2492" s="60"/>
    </row>
    <row r="2493" spans="1:11" s="38" customFormat="1" x14ac:dyDescent="0.25">
      <c r="A2493" s="78"/>
      <c r="B2493" s="337"/>
      <c r="C2493" s="342"/>
      <c r="D2493" s="329"/>
      <c r="E2493" s="330"/>
      <c r="F2493" s="330"/>
      <c r="G2493" s="331"/>
      <c r="H2493" s="340"/>
      <c r="I2493" s="341"/>
      <c r="J2493" s="341"/>
      <c r="K2493" s="60"/>
    </row>
    <row r="2494" spans="1:11" s="38" customFormat="1" x14ac:dyDescent="0.25">
      <c r="A2494" s="78"/>
      <c r="B2494" s="337"/>
      <c r="C2494" s="342"/>
      <c r="D2494" s="329"/>
      <c r="E2494" s="330"/>
      <c r="F2494" s="330"/>
      <c r="G2494" s="331"/>
      <c r="H2494" s="340"/>
      <c r="I2494" s="341"/>
      <c r="J2494" s="341"/>
      <c r="K2494" s="60"/>
    </row>
    <row r="2495" spans="1:11" s="38" customFormat="1" x14ac:dyDescent="0.25">
      <c r="A2495" s="78"/>
      <c r="B2495" s="337"/>
      <c r="C2495" s="342"/>
      <c r="D2495" s="329"/>
      <c r="E2495" s="330"/>
      <c r="F2495" s="330"/>
      <c r="G2495" s="331"/>
      <c r="H2495" s="340"/>
      <c r="I2495" s="341"/>
      <c r="J2495" s="341"/>
      <c r="K2495" s="60"/>
    </row>
    <row r="2496" spans="1:11" s="38" customFormat="1" x14ac:dyDescent="0.25">
      <c r="A2496" s="78"/>
      <c r="B2496" s="337"/>
      <c r="C2496" s="342"/>
      <c r="D2496" s="329"/>
      <c r="E2496" s="330"/>
      <c r="F2496" s="330"/>
      <c r="G2496" s="331"/>
      <c r="H2496" s="340"/>
      <c r="I2496" s="341"/>
      <c r="J2496" s="341"/>
      <c r="K2496" s="60"/>
    </row>
    <row r="2497" spans="1:11" s="38" customFormat="1" x14ac:dyDescent="0.25">
      <c r="A2497" s="78"/>
      <c r="B2497" s="337"/>
      <c r="C2497" s="342"/>
      <c r="D2497" s="329"/>
      <c r="E2497" s="330"/>
      <c r="F2497" s="330"/>
      <c r="G2497" s="331"/>
      <c r="H2497" s="340"/>
      <c r="I2497" s="341"/>
      <c r="J2497" s="341"/>
      <c r="K2497" s="60"/>
    </row>
    <row r="2498" spans="1:11" s="38" customFormat="1" x14ac:dyDescent="0.25">
      <c r="A2498" s="78"/>
      <c r="B2498" s="337"/>
      <c r="C2498" s="342"/>
      <c r="D2498" s="329"/>
      <c r="E2498" s="330"/>
      <c r="F2498" s="330"/>
      <c r="G2498" s="331"/>
      <c r="H2498" s="340"/>
      <c r="I2498" s="341"/>
      <c r="J2498" s="341"/>
      <c r="K2498" s="60"/>
    </row>
    <row r="2499" spans="1:11" s="38" customFormat="1" x14ac:dyDescent="0.25">
      <c r="A2499" s="78"/>
      <c r="B2499" s="337"/>
      <c r="C2499" s="342"/>
      <c r="D2499" s="329"/>
      <c r="E2499" s="330"/>
      <c r="F2499" s="330"/>
      <c r="G2499" s="331"/>
      <c r="H2499" s="340"/>
      <c r="I2499" s="341"/>
      <c r="J2499" s="341"/>
      <c r="K2499" s="60"/>
    </row>
    <row r="2500" spans="1:11" s="38" customFormat="1" x14ac:dyDescent="0.25">
      <c r="A2500" s="78"/>
      <c r="B2500" s="337"/>
      <c r="C2500" s="342"/>
      <c r="D2500" s="329"/>
      <c r="E2500" s="330"/>
      <c r="F2500" s="330"/>
      <c r="G2500" s="331"/>
      <c r="H2500" s="340"/>
      <c r="I2500" s="341"/>
      <c r="J2500" s="341"/>
      <c r="K2500" s="60"/>
    </row>
    <row r="2501" spans="1:11" s="38" customFormat="1" x14ac:dyDescent="0.25">
      <c r="A2501" s="78"/>
      <c r="B2501" s="337"/>
      <c r="C2501" s="342"/>
      <c r="D2501" s="329"/>
      <c r="E2501" s="330"/>
      <c r="F2501" s="330"/>
      <c r="G2501" s="331"/>
      <c r="H2501" s="340"/>
      <c r="I2501" s="341"/>
      <c r="J2501" s="341"/>
      <c r="K2501" s="60"/>
    </row>
    <row r="2502" spans="1:11" s="38" customFormat="1" x14ac:dyDescent="0.25">
      <c r="A2502" s="78"/>
      <c r="B2502" s="337"/>
      <c r="C2502" s="342"/>
      <c r="D2502" s="329"/>
      <c r="E2502" s="330"/>
      <c r="F2502" s="330"/>
      <c r="G2502" s="331"/>
      <c r="H2502" s="340"/>
      <c r="I2502" s="341"/>
      <c r="J2502" s="341"/>
      <c r="K2502" s="60"/>
    </row>
    <row r="2503" spans="1:11" s="38" customFormat="1" x14ac:dyDescent="0.25">
      <c r="A2503" s="78"/>
      <c r="B2503" s="337"/>
      <c r="C2503" s="342"/>
      <c r="D2503" s="329"/>
      <c r="E2503" s="330"/>
      <c r="F2503" s="330"/>
      <c r="G2503" s="331"/>
      <c r="H2503" s="340"/>
      <c r="I2503" s="341"/>
      <c r="J2503" s="341"/>
      <c r="K2503" s="60"/>
    </row>
    <row r="2504" spans="1:11" s="38" customFormat="1" x14ac:dyDescent="0.25">
      <c r="A2504" s="78"/>
      <c r="B2504" s="337"/>
      <c r="C2504" s="342"/>
      <c r="D2504" s="329"/>
      <c r="E2504" s="330"/>
      <c r="F2504" s="330"/>
      <c r="G2504" s="331"/>
      <c r="H2504" s="340"/>
      <c r="I2504" s="341"/>
      <c r="J2504" s="341"/>
      <c r="K2504" s="60"/>
    </row>
    <row r="2505" spans="1:11" s="38" customFormat="1" x14ac:dyDescent="0.25">
      <c r="A2505" s="78"/>
      <c r="B2505" s="337"/>
      <c r="C2505" s="342"/>
      <c r="D2505" s="329"/>
      <c r="E2505" s="330"/>
      <c r="F2505" s="330"/>
      <c r="G2505" s="331"/>
      <c r="H2505" s="340"/>
      <c r="I2505" s="341"/>
      <c r="J2505" s="341"/>
      <c r="K2505" s="60"/>
    </row>
    <row r="2506" spans="1:11" s="38" customFormat="1" x14ac:dyDescent="0.25">
      <c r="A2506" s="78"/>
      <c r="B2506" s="337"/>
      <c r="C2506" s="342"/>
      <c r="D2506" s="329"/>
      <c r="E2506" s="330"/>
      <c r="F2506" s="330"/>
      <c r="G2506" s="331"/>
      <c r="H2506" s="340"/>
      <c r="I2506" s="341"/>
      <c r="J2506" s="341"/>
      <c r="K2506" s="60"/>
    </row>
    <row r="2507" spans="1:11" s="38" customFormat="1" x14ac:dyDescent="0.25">
      <c r="A2507" s="78"/>
      <c r="B2507" s="337"/>
      <c r="C2507" s="342"/>
      <c r="D2507" s="329"/>
      <c r="E2507" s="330"/>
      <c r="F2507" s="330"/>
      <c r="G2507" s="331"/>
      <c r="H2507" s="340"/>
      <c r="I2507" s="341"/>
      <c r="J2507" s="341"/>
      <c r="K2507" s="60"/>
    </row>
    <row r="2508" spans="1:11" s="38" customFormat="1" x14ac:dyDescent="0.25">
      <c r="A2508" s="78"/>
      <c r="B2508" s="337"/>
      <c r="C2508" s="342"/>
      <c r="D2508" s="329"/>
      <c r="E2508" s="330"/>
      <c r="F2508" s="330"/>
      <c r="G2508" s="331"/>
      <c r="H2508" s="340"/>
      <c r="I2508" s="341"/>
      <c r="J2508" s="341"/>
      <c r="K2508" s="60"/>
    </row>
    <row r="2509" spans="1:11" s="38" customFormat="1" x14ac:dyDescent="0.25">
      <c r="A2509" s="78"/>
      <c r="B2509" s="337"/>
      <c r="C2509" s="342"/>
      <c r="D2509" s="329"/>
      <c r="E2509" s="330"/>
      <c r="F2509" s="330"/>
      <c r="G2509" s="331"/>
      <c r="H2509" s="340"/>
      <c r="I2509" s="341"/>
      <c r="J2509" s="341"/>
      <c r="K2509" s="60"/>
    </row>
    <row r="2510" spans="1:11" s="38" customFormat="1" x14ac:dyDescent="0.25">
      <c r="A2510" s="78"/>
      <c r="B2510" s="337"/>
      <c r="C2510" s="342"/>
      <c r="D2510" s="329"/>
      <c r="E2510" s="330"/>
      <c r="F2510" s="330"/>
      <c r="G2510" s="331"/>
      <c r="H2510" s="340"/>
      <c r="I2510" s="341"/>
      <c r="J2510" s="341"/>
      <c r="K2510" s="60"/>
    </row>
    <row r="2511" spans="1:11" s="38" customFormat="1" x14ac:dyDescent="0.25">
      <c r="A2511" s="78"/>
      <c r="B2511" s="337"/>
      <c r="C2511" s="342"/>
      <c r="D2511" s="329"/>
      <c r="E2511" s="330"/>
      <c r="F2511" s="330"/>
      <c r="G2511" s="331"/>
      <c r="H2511" s="340"/>
      <c r="I2511" s="341"/>
      <c r="J2511" s="341"/>
      <c r="K2511" s="60"/>
    </row>
    <row r="2512" spans="1:11" s="38" customFormat="1" x14ac:dyDescent="0.25">
      <c r="A2512" s="78"/>
      <c r="B2512" s="337"/>
      <c r="C2512" s="342"/>
      <c r="D2512" s="329"/>
      <c r="E2512" s="330"/>
      <c r="F2512" s="330"/>
      <c r="G2512" s="331"/>
      <c r="H2512" s="340"/>
      <c r="I2512" s="341"/>
      <c r="J2512" s="341"/>
      <c r="K2512" s="60"/>
    </row>
    <row r="2513" spans="1:11" s="38" customFormat="1" x14ac:dyDescent="0.25">
      <c r="A2513" s="78"/>
      <c r="B2513" s="337"/>
      <c r="C2513" s="342"/>
      <c r="D2513" s="329"/>
      <c r="E2513" s="330"/>
      <c r="F2513" s="330"/>
      <c r="G2513" s="331"/>
      <c r="H2513" s="340"/>
      <c r="I2513" s="341"/>
      <c r="J2513" s="341"/>
      <c r="K2513" s="60"/>
    </row>
    <row r="2514" spans="1:11" s="38" customFormat="1" x14ac:dyDescent="0.25">
      <c r="A2514" s="78"/>
      <c r="B2514" s="337"/>
      <c r="C2514" s="342"/>
      <c r="D2514" s="329"/>
      <c r="E2514" s="330"/>
      <c r="F2514" s="330"/>
      <c r="G2514" s="331"/>
      <c r="H2514" s="340"/>
      <c r="I2514" s="341"/>
      <c r="J2514" s="341"/>
      <c r="K2514" s="60"/>
    </row>
    <row r="2515" spans="1:11" s="38" customFormat="1" x14ac:dyDescent="0.25">
      <c r="A2515" s="78"/>
      <c r="B2515" s="337"/>
      <c r="C2515" s="342"/>
      <c r="D2515" s="329"/>
      <c r="E2515" s="330"/>
      <c r="F2515" s="330"/>
      <c r="G2515" s="331"/>
      <c r="H2515" s="340"/>
      <c r="I2515" s="341"/>
      <c r="J2515" s="341"/>
      <c r="K2515" s="60"/>
    </row>
    <row r="2516" spans="1:11" s="38" customFormat="1" x14ac:dyDescent="0.25">
      <c r="A2516" s="78"/>
      <c r="B2516" s="337"/>
      <c r="C2516" s="342"/>
      <c r="D2516" s="329"/>
      <c r="E2516" s="330"/>
      <c r="F2516" s="330"/>
      <c r="G2516" s="331"/>
      <c r="H2516" s="340"/>
      <c r="I2516" s="341"/>
      <c r="J2516" s="341"/>
      <c r="K2516" s="60"/>
    </row>
    <row r="2517" spans="1:11" s="38" customFormat="1" x14ac:dyDescent="0.25">
      <c r="A2517" s="78"/>
      <c r="B2517" s="337"/>
      <c r="C2517" s="342"/>
      <c r="D2517" s="329"/>
      <c r="E2517" s="330"/>
      <c r="F2517" s="330"/>
      <c r="G2517" s="331"/>
      <c r="H2517" s="340"/>
      <c r="I2517" s="341"/>
      <c r="J2517" s="341"/>
      <c r="K2517" s="60"/>
    </row>
    <row r="2518" spans="1:11" s="38" customFormat="1" x14ac:dyDescent="0.25">
      <c r="A2518" s="78"/>
      <c r="B2518" s="337"/>
      <c r="C2518" s="342"/>
      <c r="D2518" s="329"/>
      <c r="E2518" s="330"/>
      <c r="F2518" s="330"/>
      <c r="G2518" s="331"/>
      <c r="H2518" s="340"/>
      <c r="I2518" s="341"/>
      <c r="J2518" s="341"/>
      <c r="K2518" s="60"/>
    </row>
    <row r="2519" spans="1:11" s="38" customFormat="1" x14ac:dyDescent="0.25">
      <c r="A2519" s="78"/>
      <c r="B2519" s="337"/>
      <c r="C2519" s="342"/>
      <c r="D2519" s="329"/>
      <c r="E2519" s="330"/>
      <c r="F2519" s="330"/>
      <c r="G2519" s="331"/>
      <c r="H2519" s="340"/>
      <c r="I2519" s="341"/>
      <c r="J2519" s="341"/>
      <c r="K2519" s="60"/>
    </row>
    <row r="2520" spans="1:11" s="38" customFormat="1" x14ac:dyDescent="0.25">
      <c r="A2520" s="78"/>
      <c r="B2520" s="337"/>
      <c r="C2520" s="342"/>
      <c r="D2520" s="329"/>
      <c r="E2520" s="330"/>
      <c r="F2520" s="330"/>
      <c r="G2520" s="331"/>
      <c r="H2520" s="340"/>
      <c r="I2520" s="341"/>
      <c r="J2520" s="341"/>
      <c r="K2520" s="60"/>
    </row>
    <row r="2521" spans="1:11" s="38" customFormat="1" x14ac:dyDescent="0.25">
      <c r="A2521" s="78"/>
      <c r="B2521" s="337"/>
      <c r="C2521" s="342"/>
      <c r="D2521" s="329"/>
      <c r="E2521" s="330"/>
      <c r="F2521" s="330"/>
      <c r="G2521" s="331"/>
      <c r="H2521" s="340"/>
      <c r="I2521" s="341"/>
      <c r="J2521" s="341"/>
      <c r="K2521" s="60"/>
    </row>
    <row r="2522" spans="1:11" s="38" customFormat="1" x14ac:dyDescent="0.25">
      <c r="A2522" s="78"/>
      <c r="B2522" s="337"/>
      <c r="C2522" s="342"/>
      <c r="D2522" s="329"/>
      <c r="E2522" s="330"/>
      <c r="F2522" s="330"/>
      <c r="G2522" s="331"/>
      <c r="H2522" s="340"/>
      <c r="I2522" s="341"/>
      <c r="J2522" s="341"/>
      <c r="K2522" s="60"/>
    </row>
    <row r="2523" spans="1:11" s="38" customFormat="1" x14ac:dyDescent="0.25">
      <c r="A2523" s="78"/>
      <c r="B2523" s="337"/>
      <c r="C2523" s="342"/>
      <c r="D2523" s="329"/>
      <c r="E2523" s="330"/>
      <c r="F2523" s="330"/>
      <c r="G2523" s="331"/>
      <c r="H2523" s="340"/>
      <c r="I2523" s="341"/>
      <c r="J2523" s="341"/>
      <c r="K2523" s="60"/>
    </row>
    <row r="2524" spans="1:11" s="38" customFormat="1" x14ac:dyDescent="0.25">
      <c r="A2524" s="78"/>
      <c r="B2524" s="337"/>
      <c r="C2524" s="342"/>
      <c r="D2524" s="329"/>
      <c r="E2524" s="330"/>
      <c r="F2524" s="330"/>
      <c r="G2524" s="331"/>
      <c r="H2524" s="340"/>
      <c r="I2524" s="341"/>
      <c r="J2524" s="341"/>
      <c r="K2524" s="60"/>
    </row>
    <row r="2525" spans="1:11" s="38" customFormat="1" x14ac:dyDescent="0.25">
      <c r="A2525" s="78"/>
      <c r="B2525" s="337"/>
      <c r="C2525" s="342"/>
      <c r="D2525" s="329"/>
      <c r="E2525" s="330"/>
      <c r="F2525" s="330"/>
      <c r="G2525" s="331"/>
      <c r="H2525" s="340"/>
      <c r="I2525" s="341"/>
      <c r="J2525" s="341"/>
      <c r="K2525" s="60"/>
    </row>
    <row r="2526" spans="1:11" s="38" customFormat="1" x14ac:dyDescent="0.25">
      <c r="A2526" s="78"/>
      <c r="B2526" s="337"/>
      <c r="C2526" s="342"/>
      <c r="D2526" s="329"/>
      <c r="E2526" s="330"/>
      <c r="F2526" s="330"/>
      <c r="G2526" s="331"/>
      <c r="H2526" s="340"/>
      <c r="I2526" s="341"/>
      <c r="J2526" s="341"/>
      <c r="K2526" s="60"/>
    </row>
    <row r="2527" spans="1:11" s="38" customFormat="1" x14ac:dyDescent="0.25">
      <c r="A2527" s="78"/>
      <c r="B2527" s="337"/>
      <c r="C2527" s="342"/>
      <c r="D2527" s="329"/>
      <c r="E2527" s="330"/>
      <c r="F2527" s="330"/>
      <c r="G2527" s="331"/>
      <c r="H2527" s="340"/>
      <c r="I2527" s="341"/>
      <c r="J2527" s="341"/>
      <c r="K2527" s="60"/>
    </row>
    <row r="2528" spans="1:11" s="38" customFormat="1" x14ac:dyDescent="0.25">
      <c r="A2528" s="78"/>
      <c r="B2528" s="337"/>
      <c r="C2528" s="342"/>
      <c r="D2528" s="329"/>
      <c r="E2528" s="330"/>
      <c r="F2528" s="330"/>
      <c r="G2528" s="331"/>
      <c r="H2528" s="340"/>
      <c r="I2528" s="341"/>
      <c r="J2528" s="341"/>
      <c r="K2528" s="60"/>
    </row>
    <row r="2529" spans="1:11" s="38" customFormat="1" x14ac:dyDescent="0.25">
      <c r="A2529" s="78"/>
      <c r="B2529" s="337"/>
      <c r="C2529" s="342"/>
      <c r="D2529" s="329"/>
      <c r="E2529" s="330"/>
      <c r="F2529" s="330"/>
      <c r="G2529" s="331"/>
      <c r="H2529" s="340"/>
      <c r="I2529" s="341"/>
      <c r="J2529" s="341"/>
      <c r="K2529" s="60"/>
    </row>
    <row r="2530" spans="1:11" s="38" customFormat="1" x14ac:dyDescent="0.25">
      <c r="A2530" s="78"/>
      <c r="B2530" s="337"/>
      <c r="C2530" s="342"/>
      <c r="D2530" s="329"/>
      <c r="E2530" s="330"/>
      <c r="F2530" s="330"/>
      <c r="G2530" s="331"/>
      <c r="H2530" s="340"/>
      <c r="I2530" s="341"/>
      <c r="J2530" s="341"/>
      <c r="K2530" s="60"/>
    </row>
    <row r="2531" spans="1:11" s="38" customFormat="1" x14ac:dyDescent="0.25">
      <c r="A2531" s="78"/>
      <c r="B2531" s="337"/>
      <c r="C2531" s="342"/>
      <c r="D2531" s="329"/>
      <c r="E2531" s="330"/>
      <c r="F2531" s="330"/>
      <c r="G2531" s="331"/>
      <c r="H2531" s="340"/>
      <c r="I2531" s="341"/>
      <c r="J2531" s="341"/>
      <c r="K2531" s="60"/>
    </row>
    <row r="2532" spans="1:11" s="38" customFormat="1" x14ac:dyDescent="0.25">
      <c r="A2532" s="78"/>
      <c r="B2532" s="337"/>
      <c r="C2532" s="342"/>
      <c r="D2532" s="329"/>
      <c r="E2532" s="330"/>
      <c r="F2532" s="330"/>
      <c r="G2532" s="331"/>
      <c r="H2532" s="340"/>
      <c r="I2532" s="341"/>
      <c r="J2532" s="341"/>
      <c r="K2532" s="60"/>
    </row>
    <row r="2533" spans="1:11" s="38" customFormat="1" x14ac:dyDescent="0.25">
      <c r="A2533" s="78"/>
      <c r="B2533" s="337"/>
      <c r="C2533" s="342"/>
      <c r="D2533" s="329"/>
      <c r="E2533" s="330"/>
      <c r="F2533" s="330"/>
      <c r="G2533" s="331"/>
      <c r="H2533" s="340"/>
      <c r="I2533" s="341"/>
      <c r="J2533" s="341"/>
      <c r="K2533" s="60"/>
    </row>
    <row r="2534" spans="1:11" s="38" customFormat="1" x14ac:dyDescent="0.25">
      <c r="A2534" s="78"/>
      <c r="B2534" s="337"/>
      <c r="C2534" s="342"/>
      <c r="D2534" s="329"/>
      <c r="E2534" s="330"/>
      <c r="F2534" s="330"/>
      <c r="G2534" s="331"/>
      <c r="H2534" s="340"/>
      <c r="I2534" s="341"/>
      <c r="J2534" s="341"/>
      <c r="K2534" s="60"/>
    </row>
    <row r="2535" spans="1:11" s="38" customFormat="1" x14ac:dyDescent="0.25">
      <c r="A2535" s="78"/>
      <c r="B2535" s="337"/>
      <c r="C2535" s="342"/>
      <c r="D2535" s="329"/>
      <c r="E2535" s="330"/>
      <c r="F2535" s="330"/>
      <c r="G2535" s="331"/>
      <c r="H2535" s="340"/>
      <c r="I2535" s="341"/>
      <c r="J2535" s="341"/>
      <c r="K2535" s="60"/>
    </row>
    <row r="2536" spans="1:11" s="38" customFormat="1" x14ac:dyDescent="0.25">
      <c r="A2536" s="78"/>
      <c r="B2536" s="337"/>
      <c r="C2536" s="342"/>
      <c r="D2536" s="329"/>
      <c r="E2536" s="330"/>
      <c r="F2536" s="330"/>
      <c r="G2536" s="331"/>
      <c r="H2536" s="340"/>
      <c r="I2536" s="341"/>
      <c r="J2536" s="341"/>
      <c r="K2536" s="60"/>
    </row>
    <row r="2537" spans="1:11" s="38" customFormat="1" x14ac:dyDescent="0.25">
      <c r="A2537" s="78"/>
      <c r="B2537" s="337"/>
      <c r="C2537" s="342"/>
      <c r="D2537" s="329"/>
      <c r="E2537" s="330"/>
      <c r="F2537" s="330"/>
      <c r="G2537" s="331"/>
      <c r="H2537" s="340"/>
      <c r="I2537" s="341"/>
      <c r="J2537" s="341"/>
      <c r="K2537" s="60"/>
    </row>
    <row r="2538" spans="1:11" s="38" customFormat="1" x14ac:dyDescent="0.25">
      <c r="A2538" s="78"/>
      <c r="B2538" s="337"/>
      <c r="C2538" s="342"/>
      <c r="D2538" s="329"/>
      <c r="E2538" s="330"/>
      <c r="F2538" s="330"/>
      <c r="G2538" s="331"/>
      <c r="H2538" s="340"/>
      <c r="I2538" s="341"/>
      <c r="J2538" s="341"/>
      <c r="K2538" s="60"/>
    </row>
    <row r="2539" spans="1:11" s="38" customFormat="1" x14ac:dyDescent="0.25">
      <c r="A2539" s="78"/>
      <c r="B2539" s="337"/>
      <c r="C2539" s="342"/>
      <c r="D2539" s="329"/>
      <c r="E2539" s="330"/>
      <c r="F2539" s="330"/>
      <c r="G2539" s="331"/>
      <c r="H2539" s="340"/>
      <c r="I2539" s="341"/>
      <c r="J2539" s="341"/>
      <c r="K2539" s="60"/>
    </row>
    <row r="2540" spans="1:11" s="38" customFormat="1" x14ac:dyDescent="0.25">
      <c r="A2540" s="78"/>
      <c r="B2540" s="337"/>
      <c r="C2540" s="342"/>
      <c r="D2540" s="329"/>
      <c r="E2540" s="330"/>
      <c r="F2540" s="330"/>
      <c r="G2540" s="331"/>
      <c r="H2540" s="340"/>
      <c r="I2540" s="341"/>
      <c r="J2540" s="341"/>
      <c r="K2540" s="60"/>
    </row>
    <row r="2541" spans="1:11" s="38" customFormat="1" x14ac:dyDescent="0.25">
      <c r="A2541" s="78"/>
      <c r="B2541" s="337"/>
      <c r="C2541" s="342"/>
      <c r="D2541" s="329"/>
      <c r="E2541" s="330"/>
      <c r="F2541" s="330"/>
      <c r="G2541" s="331"/>
      <c r="H2541" s="340"/>
      <c r="I2541" s="341"/>
      <c r="J2541" s="341"/>
      <c r="K2541" s="60"/>
    </row>
    <row r="2542" spans="1:11" s="38" customFormat="1" x14ac:dyDescent="0.25">
      <c r="A2542" s="78"/>
      <c r="B2542" s="337"/>
      <c r="C2542" s="342"/>
      <c r="D2542" s="329"/>
      <c r="E2542" s="330"/>
      <c r="F2542" s="330"/>
      <c r="G2542" s="331"/>
      <c r="H2542" s="340"/>
      <c r="I2542" s="341"/>
      <c r="J2542" s="341"/>
      <c r="K2542" s="60"/>
    </row>
    <row r="2543" spans="1:11" s="38" customFormat="1" x14ac:dyDescent="0.25">
      <c r="A2543" s="78"/>
      <c r="B2543" s="337"/>
      <c r="C2543" s="342"/>
      <c r="D2543" s="329"/>
      <c r="E2543" s="330"/>
      <c r="F2543" s="330"/>
      <c r="G2543" s="331"/>
      <c r="H2543" s="340"/>
      <c r="I2543" s="341"/>
      <c r="J2543" s="341"/>
      <c r="K2543" s="60"/>
    </row>
    <row r="2544" spans="1:11" s="38" customFormat="1" x14ac:dyDescent="0.25">
      <c r="A2544" s="78"/>
      <c r="B2544" s="337"/>
      <c r="C2544" s="342"/>
      <c r="D2544" s="329"/>
      <c r="E2544" s="330"/>
      <c r="F2544" s="330"/>
      <c r="G2544" s="331"/>
      <c r="H2544" s="340"/>
      <c r="I2544" s="341"/>
      <c r="J2544" s="341"/>
      <c r="K2544" s="60"/>
    </row>
    <row r="2545" spans="1:11" s="38" customFormat="1" x14ac:dyDescent="0.25">
      <c r="A2545" s="78"/>
      <c r="B2545" s="337"/>
      <c r="C2545" s="342"/>
      <c r="D2545" s="329"/>
      <c r="E2545" s="330"/>
      <c r="F2545" s="330"/>
      <c r="G2545" s="331"/>
      <c r="H2545" s="340"/>
      <c r="I2545" s="341"/>
      <c r="J2545" s="341"/>
      <c r="K2545" s="60"/>
    </row>
    <row r="2546" spans="1:11" s="38" customFormat="1" x14ac:dyDescent="0.25">
      <c r="A2546" s="78"/>
      <c r="B2546" s="337"/>
      <c r="C2546" s="342"/>
      <c r="D2546" s="329"/>
      <c r="E2546" s="330"/>
      <c r="F2546" s="330"/>
      <c r="G2546" s="331"/>
      <c r="H2546" s="340"/>
      <c r="I2546" s="341"/>
      <c r="J2546" s="341"/>
      <c r="K2546" s="60"/>
    </row>
    <row r="2547" spans="1:11" s="38" customFormat="1" x14ac:dyDescent="0.25">
      <c r="A2547" s="78"/>
      <c r="B2547" s="337"/>
      <c r="C2547" s="342"/>
      <c r="D2547" s="329"/>
      <c r="E2547" s="330"/>
      <c r="F2547" s="330"/>
      <c r="G2547" s="331"/>
      <c r="H2547" s="340"/>
      <c r="I2547" s="341"/>
      <c r="J2547" s="341"/>
      <c r="K2547" s="60"/>
    </row>
    <row r="2548" spans="1:11" s="38" customFormat="1" x14ac:dyDescent="0.25">
      <c r="A2548" s="78"/>
      <c r="B2548" s="337"/>
      <c r="C2548" s="342"/>
      <c r="D2548" s="329"/>
      <c r="E2548" s="330"/>
      <c r="F2548" s="330"/>
      <c r="G2548" s="331"/>
      <c r="H2548" s="340"/>
      <c r="I2548" s="341"/>
      <c r="J2548" s="341"/>
      <c r="K2548" s="60"/>
    </row>
    <row r="2549" spans="1:11" s="38" customFormat="1" x14ac:dyDescent="0.25">
      <c r="A2549" s="78"/>
      <c r="B2549" s="337"/>
      <c r="C2549" s="342"/>
      <c r="D2549" s="329"/>
      <c r="E2549" s="330"/>
      <c r="F2549" s="330"/>
      <c r="G2549" s="331"/>
      <c r="H2549" s="340"/>
      <c r="I2549" s="341"/>
      <c r="J2549" s="341"/>
      <c r="K2549" s="60"/>
    </row>
    <row r="2550" spans="1:11" s="38" customFormat="1" x14ac:dyDescent="0.25">
      <c r="A2550" s="78"/>
      <c r="B2550" s="337"/>
      <c r="C2550" s="342"/>
      <c r="D2550" s="329"/>
      <c r="E2550" s="330"/>
      <c r="F2550" s="330"/>
      <c r="G2550" s="331"/>
      <c r="H2550" s="340"/>
      <c r="I2550" s="341"/>
      <c r="J2550" s="341"/>
      <c r="K2550" s="60"/>
    </row>
    <row r="2551" spans="1:11" s="38" customFormat="1" x14ac:dyDescent="0.25">
      <c r="A2551" s="78"/>
      <c r="B2551" s="337"/>
      <c r="C2551" s="342"/>
      <c r="D2551" s="329"/>
      <c r="E2551" s="330"/>
      <c r="F2551" s="330"/>
      <c r="G2551" s="331"/>
      <c r="H2551" s="340"/>
      <c r="I2551" s="341"/>
      <c r="J2551" s="341"/>
      <c r="K2551" s="60"/>
    </row>
    <row r="2552" spans="1:11" s="38" customFormat="1" x14ac:dyDescent="0.25">
      <c r="A2552" s="78"/>
      <c r="B2552" s="337"/>
      <c r="C2552" s="342"/>
      <c r="D2552" s="329"/>
      <c r="E2552" s="330"/>
      <c r="F2552" s="330"/>
      <c r="G2552" s="331"/>
      <c r="H2552" s="340"/>
      <c r="I2552" s="341"/>
      <c r="J2552" s="341"/>
      <c r="K2552" s="60"/>
    </row>
    <row r="2553" spans="1:11" s="38" customFormat="1" x14ac:dyDescent="0.25">
      <c r="A2553" s="78"/>
      <c r="B2553" s="337"/>
      <c r="C2553" s="342"/>
      <c r="D2553" s="329"/>
      <c r="E2553" s="330"/>
      <c r="F2553" s="330"/>
      <c r="G2553" s="331"/>
      <c r="H2553" s="340"/>
      <c r="I2553" s="341"/>
      <c r="J2553" s="341"/>
      <c r="K2553" s="60"/>
    </row>
    <row r="2554" spans="1:11" s="38" customFormat="1" x14ac:dyDescent="0.25">
      <c r="A2554" s="78"/>
      <c r="B2554" s="337"/>
      <c r="C2554" s="342"/>
      <c r="D2554" s="329"/>
      <c r="E2554" s="330"/>
      <c r="F2554" s="330"/>
      <c r="G2554" s="331"/>
      <c r="H2554" s="340"/>
      <c r="I2554" s="341"/>
      <c r="J2554" s="341"/>
      <c r="K2554" s="60"/>
    </row>
    <row r="2555" spans="1:11" s="38" customFormat="1" x14ac:dyDescent="0.25">
      <c r="A2555" s="78"/>
      <c r="B2555" s="337"/>
      <c r="C2555" s="342"/>
      <c r="D2555" s="329"/>
      <c r="E2555" s="330"/>
      <c r="F2555" s="330"/>
      <c r="G2555" s="331"/>
      <c r="H2555" s="340"/>
      <c r="I2555" s="341"/>
      <c r="J2555" s="341"/>
      <c r="K2555" s="60"/>
    </row>
    <row r="2556" spans="1:11" s="38" customFormat="1" x14ac:dyDescent="0.25">
      <c r="A2556" s="78"/>
      <c r="B2556" s="337"/>
      <c r="C2556" s="342"/>
      <c r="D2556" s="329"/>
      <c r="E2556" s="330"/>
      <c r="F2556" s="330"/>
      <c r="G2556" s="331"/>
      <c r="H2556" s="340"/>
      <c r="I2556" s="341"/>
      <c r="J2556" s="341"/>
      <c r="K2556" s="60"/>
    </row>
    <row r="2557" spans="1:11" s="38" customFormat="1" x14ac:dyDescent="0.25">
      <c r="A2557" s="78"/>
      <c r="B2557" s="337"/>
      <c r="C2557" s="342"/>
      <c r="D2557" s="329"/>
      <c r="E2557" s="330"/>
      <c r="F2557" s="330"/>
      <c r="G2557" s="331"/>
      <c r="H2557" s="340"/>
      <c r="I2557" s="341"/>
      <c r="J2557" s="341"/>
      <c r="K2557" s="60"/>
    </row>
    <row r="2558" spans="1:11" s="38" customFormat="1" x14ac:dyDescent="0.25">
      <c r="A2558" s="78"/>
      <c r="B2558" s="337"/>
      <c r="C2558" s="342"/>
      <c r="D2558" s="329"/>
      <c r="E2558" s="330"/>
      <c r="F2558" s="330"/>
      <c r="G2558" s="331"/>
      <c r="H2558" s="340"/>
      <c r="I2558" s="341"/>
      <c r="J2558" s="341"/>
      <c r="K2558" s="60"/>
    </row>
    <row r="2559" spans="1:11" s="38" customFormat="1" x14ac:dyDescent="0.25">
      <c r="A2559" s="78"/>
      <c r="B2559" s="337"/>
      <c r="C2559" s="342"/>
      <c r="D2559" s="329"/>
      <c r="E2559" s="330"/>
      <c r="F2559" s="330"/>
      <c r="G2559" s="331"/>
      <c r="H2559" s="340"/>
      <c r="I2559" s="341"/>
      <c r="J2559" s="341"/>
      <c r="K2559" s="60"/>
    </row>
    <row r="2560" spans="1:11" s="38" customFormat="1" x14ac:dyDescent="0.25">
      <c r="A2560" s="78"/>
      <c r="B2560" s="337"/>
      <c r="C2560" s="342"/>
      <c r="D2560" s="329"/>
      <c r="E2560" s="330"/>
      <c r="F2560" s="330"/>
      <c r="G2560" s="331"/>
      <c r="H2560" s="340"/>
      <c r="I2560" s="341"/>
      <c r="J2560" s="341"/>
      <c r="K2560" s="60"/>
    </row>
    <row r="2561" spans="1:11" s="38" customFormat="1" x14ac:dyDescent="0.25">
      <c r="A2561" s="78"/>
      <c r="B2561" s="337"/>
      <c r="C2561" s="342"/>
      <c r="D2561" s="329"/>
      <c r="E2561" s="330"/>
      <c r="F2561" s="330"/>
      <c r="G2561" s="331"/>
      <c r="H2561" s="340"/>
      <c r="I2561" s="341"/>
      <c r="J2561" s="341"/>
      <c r="K2561" s="60"/>
    </row>
    <row r="2562" spans="1:11" s="38" customFormat="1" x14ac:dyDescent="0.25">
      <c r="A2562" s="78"/>
      <c r="B2562" s="337"/>
      <c r="C2562" s="342"/>
      <c r="D2562" s="329"/>
      <c r="E2562" s="330"/>
      <c r="F2562" s="330"/>
      <c r="G2562" s="331"/>
      <c r="H2562" s="340"/>
      <c r="I2562" s="341"/>
      <c r="J2562" s="341"/>
      <c r="K2562" s="60"/>
    </row>
    <row r="2563" spans="1:11" s="38" customFormat="1" x14ac:dyDescent="0.25">
      <c r="A2563" s="78"/>
      <c r="B2563" s="337"/>
      <c r="C2563" s="342"/>
      <c r="D2563" s="329"/>
      <c r="E2563" s="330"/>
      <c r="F2563" s="330"/>
      <c r="G2563" s="331"/>
      <c r="H2563" s="340"/>
      <c r="I2563" s="341"/>
      <c r="J2563" s="341"/>
      <c r="K2563" s="60"/>
    </row>
    <row r="2564" spans="1:11" s="38" customFormat="1" x14ac:dyDescent="0.25">
      <c r="A2564" s="78"/>
      <c r="B2564" s="337"/>
      <c r="C2564" s="342"/>
      <c r="D2564" s="329"/>
      <c r="E2564" s="330"/>
      <c r="F2564" s="330"/>
      <c r="G2564" s="331"/>
      <c r="H2564" s="340"/>
      <c r="I2564" s="341"/>
      <c r="J2564" s="341"/>
      <c r="K2564" s="60"/>
    </row>
    <row r="2565" spans="1:11" s="38" customFormat="1" x14ac:dyDescent="0.25">
      <c r="A2565" s="78"/>
      <c r="B2565" s="337"/>
      <c r="C2565" s="342"/>
      <c r="D2565" s="329"/>
      <c r="E2565" s="330"/>
      <c r="F2565" s="330"/>
      <c r="G2565" s="331"/>
      <c r="H2565" s="340"/>
      <c r="I2565" s="341"/>
      <c r="J2565" s="341"/>
      <c r="K2565" s="60"/>
    </row>
    <row r="2566" spans="1:11" s="38" customFormat="1" x14ac:dyDescent="0.25">
      <c r="A2566" s="78"/>
      <c r="B2566" s="337"/>
      <c r="C2566" s="342"/>
      <c r="D2566" s="329"/>
      <c r="E2566" s="330"/>
      <c r="F2566" s="330"/>
      <c r="G2566" s="331"/>
      <c r="H2566" s="340"/>
      <c r="I2566" s="341"/>
      <c r="J2566" s="341"/>
      <c r="K2566" s="60"/>
    </row>
    <row r="2567" spans="1:11" s="38" customFormat="1" x14ac:dyDescent="0.25">
      <c r="A2567" s="78"/>
      <c r="B2567" s="337"/>
      <c r="C2567" s="342"/>
      <c r="D2567" s="329"/>
      <c r="E2567" s="330"/>
      <c r="F2567" s="330"/>
      <c r="G2567" s="331"/>
      <c r="H2567" s="340"/>
      <c r="I2567" s="341"/>
      <c r="J2567" s="341"/>
      <c r="K2567" s="60"/>
    </row>
    <row r="2568" spans="1:11" s="38" customFormat="1" x14ac:dyDescent="0.25">
      <c r="A2568" s="78"/>
      <c r="B2568" s="337"/>
      <c r="C2568" s="342"/>
      <c r="D2568" s="329"/>
      <c r="E2568" s="330"/>
      <c r="F2568" s="330"/>
      <c r="G2568" s="331"/>
      <c r="H2568" s="340"/>
      <c r="I2568" s="341"/>
      <c r="J2568" s="341"/>
      <c r="K2568" s="60"/>
    </row>
    <row r="2569" spans="1:11" s="38" customFormat="1" x14ac:dyDescent="0.25">
      <c r="A2569" s="78"/>
      <c r="B2569" s="337"/>
      <c r="C2569" s="342"/>
      <c r="D2569" s="329"/>
      <c r="E2569" s="330"/>
      <c r="F2569" s="330"/>
      <c r="G2569" s="331"/>
      <c r="H2569" s="340"/>
      <c r="I2569" s="341"/>
      <c r="J2569" s="341"/>
      <c r="K2569" s="60"/>
    </row>
    <row r="2570" spans="1:11" s="38" customFormat="1" x14ac:dyDescent="0.25">
      <c r="A2570" s="78"/>
      <c r="B2570" s="337"/>
      <c r="C2570" s="342"/>
      <c r="D2570" s="329"/>
      <c r="E2570" s="330"/>
      <c r="F2570" s="330"/>
      <c r="G2570" s="331"/>
      <c r="H2570" s="340"/>
      <c r="I2570" s="341"/>
      <c r="J2570" s="341"/>
      <c r="K2570" s="60"/>
    </row>
    <row r="2571" spans="1:11" s="38" customFormat="1" x14ac:dyDescent="0.25">
      <c r="A2571" s="78"/>
      <c r="B2571" s="337"/>
      <c r="C2571" s="342"/>
      <c r="D2571" s="329"/>
      <c r="E2571" s="330"/>
      <c r="F2571" s="330"/>
      <c r="G2571" s="331"/>
      <c r="H2571" s="340"/>
      <c r="I2571" s="341"/>
      <c r="J2571" s="341"/>
      <c r="K2571" s="60"/>
    </row>
    <row r="2572" spans="1:11" s="38" customFormat="1" x14ac:dyDescent="0.25">
      <c r="A2572" s="78"/>
      <c r="B2572" s="337"/>
      <c r="C2572" s="342"/>
      <c r="D2572" s="329"/>
      <c r="E2572" s="330"/>
      <c r="F2572" s="330"/>
      <c r="G2572" s="331"/>
      <c r="H2572" s="340"/>
      <c r="I2572" s="341"/>
      <c r="J2572" s="341"/>
      <c r="K2572" s="60"/>
    </row>
    <row r="2573" spans="1:11" s="38" customFormat="1" x14ac:dyDescent="0.25">
      <c r="A2573" s="78"/>
      <c r="B2573" s="337"/>
      <c r="C2573" s="342"/>
      <c r="D2573" s="329"/>
      <c r="E2573" s="330"/>
      <c r="F2573" s="330"/>
      <c r="G2573" s="331"/>
      <c r="H2573" s="340"/>
      <c r="I2573" s="341"/>
      <c r="J2573" s="341"/>
      <c r="K2573" s="60"/>
    </row>
    <row r="2574" spans="1:11" s="38" customFormat="1" x14ac:dyDescent="0.25">
      <c r="A2574" s="78"/>
      <c r="B2574" s="337"/>
      <c r="C2574" s="342"/>
      <c r="D2574" s="329"/>
      <c r="E2574" s="330"/>
      <c r="F2574" s="330"/>
      <c r="G2574" s="331"/>
      <c r="H2574" s="340"/>
      <c r="I2574" s="341"/>
      <c r="J2574" s="341"/>
      <c r="K2574" s="60"/>
    </row>
    <row r="2575" spans="1:11" s="38" customFormat="1" x14ac:dyDescent="0.25">
      <c r="A2575" s="78"/>
      <c r="B2575" s="337"/>
      <c r="C2575" s="342"/>
      <c r="D2575" s="329"/>
      <c r="E2575" s="330"/>
      <c r="F2575" s="330"/>
      <c r="G2575" s="331"/>
      <c r="H2575" s="340"/>
      <c r="I2575" s="341"/>
      <c r="J2575" s="341"/>
      <c r="K2575" s="60"/>
    </row>
    <row r="2576" spans="1:11" s="38" customFormat="1" x14ac:dyDescent="0.25">
      <c r="A2576" s="78"/>
      <c r="B2576" s="337"/>
      <c r="C2576" s="342"/>
      <c r="D2576" s="329"/>
      <c r="E2576" s="330"/>
      <c r="F2576" s="330"/>
      <c r="G2576" s="331"/>
      <c r="H2576" s="340"/>
      <c r="I2576" s="341"/>
      <c r="J2576" s="341"/>
      <c r="K2576" s="60"/>
    </row>
    <row r="2577" spans="1:11" s="38" customFormat="1" x14ac:dyDescent="0.25">
      <c r="A2577" s="78"/>
      <c r="B2577" s="337"/>
      <c r="C2577" s="342"/>
      <c r="D2577" s="329"/>
      <c r="E2577" s="330"/>
      <c r="F2577" s="330"/>
      <c r="G2577" s="331"/>
      <c r="H2577" s="340"/>
      <c r="I2577" s="341"/>
      <c r="J2577" s="341"/>
      <c r="K2577" s="60"/>
    </row>
    <row r="2578" spans="1:11" s="38" customFormat="1" x14ac:dyDescent="0.25">
      <c r="A2578" s="78"/>
      <c r="B2578" s="337"/>
      <c r="C2578" s="342"/>
      <c r="D2578" s="329"/>
      <c r="E2578" s="330"/>
      <c r="F2578" s="330"/>
      <c r="G2578" s="331"/>
      <c r="H2578" s="340"/>
      <c r="I2578" s="341"/>
      <c r="J2578" s="341"/>
      <c r="K2578" s="60"/>
    </row>
    <row r="2579" spans="1:11" s="38" customFormat="1" x14ac:dyDescent="0.25">
      <c r="A2579" s="78"/>
      <c r="B2579" s="337"/>
      <c r="C2579" s="342"/>
      <c r="D2579" s="329"/>
      <c r="E2579" s="330"/>
      <c r="F2579" s="330"/>
      <c r="G2579" s="331"/>
      <c r="H2579" s="340"/>
      <c r="I2579" s="341"/>
      <c r="J2579" s="341"/>
      <c r="K2579" s="60"/>
    </row>
    <row r="2580" spans="1:11" s="38" customFormat="1" x14ac:dyDescent="0.25">
      <c r="A2580" s="78"/>
      <c r="B2580" s="337"/>
      <c r="C2580" s="342"/>
      <c r="D2580" s="329"/>
      <c r="E2580" s="330"/>
      <c r="F2580" s="330"/>
      <c r="G2580" s="331"/>
      <c r="H2580" s="340"/>
      <c r="I2580" s="341"/>
      <c r="J2580" s="341"/>
      <c r="K2580" s="60"/>
    </row>
    <row r="2581" spans="1:11" s="38" customFormat="1" x14ac:dyDescent="0.25">
      <c r="A2581" s="78"/>
      <c r="B2581" s="337"/>
      <c r="C2581" s="342"/>
      <c r="D2581" s="329"/>
      <c r="E2581" s="330"/>
      <c r="F2581" s="330"/>
      <c r="G2581" s="331"/>
      <c r="H2581" s="340"/>
      <c r="I2581" s="341"/>
      <c r="J2581" s="341"/>
      <c r="K2581" s="60"/>
    </row>
    <row r="2582" spans="1:11" s="38" customFormat="1" x14ac:dyDescent="0.25">
      <c r="A2582" s="78"/>
      <c r="B2582" s="337"/>
      <c r="C2582" s="342"/>
      <c r="D2582" s="329"/>
      <c r="E2582" s="330"/>
      <c r="F2582" s="330"/>
      <c r="G2582" s="331"/>
      <c r="H2582" s="340"/>
      <c r="I2582" s="341"/>
      <c r="J2582" s="341"/>
      <c r="K2582" s="60"/>
    </row>
    <row r="2583" spans="1:11" s="38" customFormat="1" x14ac:dyDescent="0.25">
      <c r="A2583" s="78"/>
      <c r="B2583" s="337"/>
      <c r="C2583" s="342"/>
      <c r="D2583" s="329"/>
      <c r="E2583" s="330"/>
      <c r="F2583" s="330"/>
      <c r="G2583" s="331"/>
      <c r="H2583" s="340"/>
      <c r="I2583" s="341"/>
      <c r="J2583" s="341"/>
      <c r="K2583" s="60"/>
    </row>
    <row r="2584" spans="1:11" s="38" customFormat="1" x14ac:dyDescent="0.25">
      <c r="A2584" s="78"/>
      <c r="B2584" s="337"/>
      <c r="C2584" s="342"/>
      <c r="D2584" s="329"/>
      <c r="E2584" s="330"/>
      <c r="F2584" s="330"/>
      <c r="G2584" s="331"/>
      <c r="H2584" s="340"/>
      <c r="I2584" s="341"/>
      <c r="J2584" s="341"/>
      <c r="K2584" s="60"/>
    </row>
    <row r="2585" spans="1:11" s="38" customFormat="1" x14ac:dyDescent="0.25">
      <c r="A2585" s="78"/>
      <c r="B2585" s="337"/>
      <c r="C2585" s="342"/>
      <c r="D2585" s="329"/>
      <c r="E2585" s="330"/>
      <c r="F2585" s="330"/>
      <c r="G2585" s="331"/>
      <c r="H2585" s="340"/>
      <c r="I2585" s="341"/>
      <c r="J2585" s="341"/>
      <c r="K2585" s="60"/>
    </row>
    <row r="2586" spans="1:11" s="38" customFormat="1" x14ac:dyDescent="0.25">
      <c r="A2586" s="78"/>
      <c r="B2586" s="337"/>
      <c r="C2586" s="342"/>
      <c r="D2586" s="329"/>
      <c r="E2586" s="330"/>
      <c r="F2586" s="330"/>
      <c r="G2586" s="331"/>
      <c r="H2586" s="340"/>
      <c r="I2586" s="341"/>
      <c r="J2586" s="341"/>
      <c r="K2586" s="60"/>
    </row>
    <row r="2587" spans="1:11" s="38" customFormat="1" x14ac:dyDescent="0.25">
      <c r="A2587" s="78"/>
      <c r="B2587" s="337"/>
      <c r="C2587" s="342"/>
      <c r="D2587" s="329"/>
      <c r="E2587" s="330"/>
      <c r="F2587" s="330"/>
      <c r="G2587" s="331"/>
      <c r="H2587" s="340"/>
      <c r="I2587" s="341"/>
      <c r="J2587" s="341"/>
      <c r="K2587" s="60"/>
    </row>
    <row r="2588" spans="1:11" s="38" customFormat="1" x14ac:dyDescent="0.25">
      <c r="A2588" s="78"/>
      <c r="B2588" s="337"/>
      <c r="C2588" s="342"/>
      <c r="D2588" s="329"/>
      <c r="E2588" s="330"/>
      <c r="F2588" s="330"/>
      <c r="G2588" s="331"/>
      <c r="H2588" s="340"/>
      <c r="I2588" s="341"/>
      <c r="J2588" s="341"/>
      <c r="K2588" s="60"/>
    </row>
    <row r="2589" spans="1:11" s="38" customFormat="1" x14ac:dyDescent="0.25">
      <c r="A2589" s="78"/>
      <c r="B2589" s="337"/>
      <c r="C2589" s="342"/>
      <c r="D2589" s="329"/>
      <c r="E2589" s="330"/>
      <c r="F2589" s="330"/>
      <c r="G2589" s="331"/>
      <c r="H2589" s="340"/>
      <c r="I2589" s="341"/>
      <c r="J2589" s="341"/>
      <c r="K2589" s="60"/>
    </row>
    <row r="2590" spans="1:11" s="38" customFormat="1" x14ac:dyDescent="0.25">
      <c r="A2590" s="78"/>
      <c r="B2590" s="337"/>
      <c r="C2590" s="342"/>
      <c r="D2590" s="329"/>
      <c r="E2590" s="330"/>
      <c r="F2590" s="330"/>
      <c r="G2590" s="331"/>
      <c r="H2590" s="340"/>
      <c r="I2590" s="341"/>
      <c r="J2590" s="341"/>
      <c r="K2590" s="60"/>
    </row>
    <row r="2591" spans="1:11" s="38" customFormat="1" x14ac:dyDescent="0.25">
      <c r="A2591" s="78"/>
      <c r="B2591" s="337"/>
      <c r="C2591" s="342"/>
      <c r="D2591" s="329"/>
      <c r="E2591" s="330"/>
      <c r="F2591" s="330"/>
      <c r="G2591" s="331"/>
      <c r="H2591" s="340"/>
      <c r="I2591" s="341"/>
      <c r="J2591" s="341"/>
      <c r="K2591" s="60"/>
    </row>
    <row r="2592" spans="1:11" s="38" customFormat="1" x14ac:dyDescent="0.25">
      <c r="A2592" s="78"/>
      <c r="B2592" s="337"/>
      <c r="C2592" s="342"/>
      <c r="D2592" s="329"/>
      <c r="E2592" s="330"/>
      <c r="F2592" s="330"/>
      <c r="G2592" s="331"/>
      <c r="H2592" s="340"/>
      <c r="I2592" s="341"/>
      <c r="J2592" s="341"/>
      <c r="K2592" s="60"/>
    </row>
    <row r="2593" spans="1:11" s="38" customFormat="1" x14ac:dyDescent="0.25">
      <c r="A2593" s="78"/>
      <c r="B2593" s="337"/>
      <c r="C2593" s="342"/>
      <c r="D2593" s="329"/>
      <c r="E2593" s="330"/>
      <c r="F2593" s="330"/>
      <c r="G2593" s="331"/>
      <c r="H2593" s="340"/>
      <c r="I2593" s="341"/>
      <c r="J2593" s="341"/>
      <c r="K2593" s="60"/>
    </row>
    <row r="2594" spans="1:11" s="38" customFormat="1" x14ac:dyDescent="0.25">
      <c r="A2594" s="78"/>
      <c r="B2594" s="337"/>
      <c r="C2594" s="342"/>
      <c r="D2594" s="329"/>
      <c r="E2594" s="330"/>
      <c r="F2594" s="330"/>
      <c r="G2594" s="331"/>
      <c r="H2594" s="340"/>
      <c r="I2594" s="341"/>
      <c r="J2594" s="341"/>
      <c r="K2594" s="60"/>
    </row>
    <row r="2595" spans="1:11" s="38" customFormat="1" x14ac:dyDescent="0.25">
      <c r="A2595" s="78"/>
      <c r="B2595" s="337"/>
      <c r="C2595" s="342"/>
      <c r="D2595" s="329"/>
      <c r="E2595" s="330"/>
      <c r="F2595" s="330"/>
      <c r="G2595" s="331"/>
      <c r="H2595" s="340"/>
      <c r="I2595" s="341"/>
      <c r="J2595" s="341"/>
      <c r="K2595" s="60"/>
    </row>
    <row r="2596" spans="1:11" s="38" customFormat="1" x14ac:dyDescent="0.25">
      <c r="A2596" s="78"/>
      <c r="B2596" s="337"/>
      <c r="C2596" s="342"/>
      <c r="D2596" s="329"/>
      <c r="E2596" s="330"/>
      <c r="F2596" s="330"/>
      <c r="G2596" s="331"/>
      <c r="H2596" s="340"/>
      <c r="I2596" s="341"/>
      <c r="J2596" s="341"/>
      <c r="K2596" s="60"/>
    </row>
    <row r="2597" spans="1:11" s="38" customFormat="1" x14ac:dyDescent="0.25">
      <c r="A2597" s="78"/>
      <c r="B2597" s="337"/>
      <c r="C2597" s="342"/>
      <c r="D2597" s="329"/>
      <c r="E2597" s="330"/>
      <c r="F2597" s="330"/>
      <c r="G2597" s="331"/>
      <c r="H2597" s="340"/>
      <c r="I2597" s="341"/>
      <c r="J2597" s="341"/>
      <c r="K2597" s="60"/>
    </row>
    <row r="2598" spans="1:11" s="38" customFormat="1" x14ac:dyDescent="0.25">
      <c r="A2598" s="78"/>
      <c r="B2598" s="337"/>
      <c r="C2598" s="342"/>
      <c r="D2598" s="329"/>
      <c r="E2598" s="330"/>
      <c r="F2598" s="330"/>
      <c r="G2598" s="331"/>
      <c r="H2598" s="340"/>
      <c r="I2598" s="341"/>
      <c r="J2598" s="341"/>
      <c r="K2598" s="60"/>
    </row>
    <row r="2599" spans="1:11" s="38" customFormat="1" x14ac:dyDescent="0.25">
      <c r="A2599" s="78"/>
      <c r="B2599" s="337"/>
      <c r="C2599" s="342"/>
      <c r="D2599" s="329"/>
      <c r="E2599" s="330"/>
      <c r="F2599" s="330"/>
      <c r="G2599" s="331"/>
      <c r="H2599" s="340"/>
      <c r="I2599" s="341"/>
      <c r="J2599" s="341"/>
      <c r="K2599" s="60"/>
    </row>
    <row r="2600" spans="1:11" s="38" customFormat="1" x14ac:dyDescent="0.25">
      <c r="A2600" s="78"/>
      <c r="B2600" s="337"/>
      <c r="C2600" s="342"/>
      <c r="D2600" s="329"/>
      <c r="E2600" s="330"/>
      <c r="F2600" s="330"/>
      <c r="G2600" s="331"/>
      <c r="H2600" s="340"/>
      <c r="I2600" s="341"/>
      <c r="J2600" s="341"/>
      <c r="K2600" s="60"/>
    </row>
    <row r="2601" spans="1:11" s="38" customFormat="1" x14ac:dyDescent="0.25">
      <c r="A2601" s="78"/>
      <c r="B2601" s="337"/>
      <c r="C2601" s="342"/>
      <c r="D2601" s="329"/>
      <c r="E2601" s="330"/>
      <c r="F2601" s="330"/>
      <c r="G2601" s="331"/>
      <c r="H2601" s="340"/>
      <c r="I2601" s="341"/>
      <c r="J2601" s="341"/>
      <c r="K2601" s="60"/>
    </row>
    <row r="2602" spans="1:11" s="38" customFormat="1" x14ac:dyDescent="0.25">
      <c r="A2602" s="78"/>
      <c r="B2602" s="337"/>
      <c r="C2602" s="342"/>
      <c r="D2602" s="329"/>
      <c r="E2602" s="330"/>
      <c r="F2602" s="330"/>
      <c r="G2602" s="331"/>
      <c r="H2602" s="340"/>
      <c r="I2602" s="341"/>
      <c r="J2602" s="341"/>
      <c r="K2602" s="60"/>
    </row>
    <row r="2603" spans="1:11" s="38" customFormat="1" x14ac:dyDescent="0.25">
      <c r="A2603" s="78"/>
      <c r="B2603" s="337"/>
      <c r="C2603" s="342"/>
      <c r="D2603" s="329"/>
      <c r="E2603" s="330"/>
      <c r="F2603" s="330"/>
      <c r="G2603" s="331"/>
      <c r="H2603" s="340"/>
      <c r="I2603" s="341"/>
      <c r="J2603" s="341"/>
      <c r="K2603" s="60"/>
    </row>
    <row r="2604" spans="1:11" s="38" customFormat="1" x14ac:dyDescent="0.25">
      <c r="A2604" s="78"/>
      <c r="B2604" s="337"/>
      <c r="C2604" s="342"/>
      <c r="D2604" s="329"/>
      <c r="E2604" s="330"/>
      <c r="F2604" s="330"/>
      <c r="G2604" s="331"/>
      <c r="H2604" s="340"/>
      <c r="I2604" s="341"/>
      <c r="J2604" s="341"/>
      <c r="K2604" s="60"/>
    </row>
    <row r="2605" spans="1:11" s="38" customFormat="1" x14ac:dyDescent="0.25">
      <c r="A2605" s="78"/>
      <c r="B2605" s="337"/>
      <c r="C2605" s="342"/>
      <c r="D2605" s="329"/>
      <c r="E2605" s="330"/>
      <c r="F2605" s="330"/>
      <c r="G2605" s="331"/>
      <c r="H2605" s="340"/>
      <c r="I2605" s="341"/>
      <c r="J2605" s="341"/>
      <c r="K2605" s="60"/>
    </row>
    <row r="2606" spans="1:11" s="38" customFormat="1" x14ac:dyDescent="0.25">
      <c r="A2606" s="78"/>
      <c r="B2606" s="337"/>
      <c r="C2606" s="342"/>
      <c r="D2606" s="329"/>
      <c r="E2606" s="330"/>
      <c r="F2606" s="330"/>
      <c r="G2606" s="331"/>
      <c r="H2606" s="340"/>
      <c r="I2606" s="341"/>
      <c r="J2606" s="341"/>
      <c r="K2606" s="60"/>
    </row>
    <row r="2607" spans="1:11" s="38" customFormat="1" x14ac:dyDescent="0.25">
      <c r="A2607" s="78"/>
      <c r="B2607" s="337"/>
      <c r="C2607" s="342"/>
      <c r="D2607" s="329"/>
      <c r="E2607" s="330"/>
      <c r="F2607" s="330"/>
      <c r="G2607" s="331"/>
      <c r="H2607" s="340"/>
      <c r="I2607" s="341"/>
      <c r="J2607" s="341"/>
      <c r="K2607" s="60"/>
    </row>
    <row r="2608" spans="1:11" s="38" customFormat="1" x14ac:dyDescent="0.25">
      <c r="A2608" s="78"/>
      <c r="B2608" s="337"/>
      <c r="C2608" s="342"/>
      <c r="D2608" s="329"/>
      <c r="E2608" s="330"/>
      <c r="F2608" s="330"/>
      <c r="G2608" s="331"/>
      <c r="H2608" s="340"/>
      <c r="I2608" s="341"/>
      <c r="J2608" s="341"/>
      <c r="K2608" s="60"/>
    </row>
    <row r="2609" spans="1:11" s="38" customFormat="1" x14ac:dyDescent="0.25">
      <c r="A2609" s="78"/>
      <c r="B2609" s="337"/>
      <c r="C2609" s="342"/>
      <c r="D2609" s="329"/>
      <c r="E2609" s="330"/>
      <c r="F2609" s="330"/>
      <c r="G2609" s="331"/>
      <c r="H2609" s="340"/>
      <c r="I2609" s="341"/>
      <c r="J2609" s="341"/>
      <c r="K2609" s="60"/>
    </row>
    <row r="2610" spans="1:11" s="38" customFormat="1" x14ac:dyDescent="0.25">
      <c r="A2610" s="78"/>
      <c r="B2610" s="337"/>
      <c r="C2610" s="342"/>
      <c r="D2610" s="329"/>
      <c r="E2610" s="330"/>
      <c r="F2610" s="330"/>
      <c r="G2610" s="331"/>
      <c r="H2610" s="340"/>
      <c r="I2610" s="341"/>
      <c r="J2610" s="341"/>
      <c r="K2610" s="60"/>
    </row>
    <row r="2611" spans="1:11" s="38" customFormat="1" x14ac:dyDescent="0.25">
      <c r="A2611" s="78"/>
      <c r="B2611" s="337"/>
      <c r="C2611" s="342"/>
      <c r="D2611" s="329"/>
      <c r="E2611" s="330"/>
      <c r="F2611" s="330"/>
      <c r="G2611" s="331"/>
      <c r="H2611" s="340"/>
      <c r="I2611" s="341"/>
      <c r="J2611" s="341"/>
      <c r="K2611" s="60"/>
    </row>
    <row r="2612" spans="1:11" s="38" customFormat="1" x14ac:dyDescent="0.25">
      <c r="A2612" s="78"/>
      <c r="B2612" s="337"/>
      <c r="C2612" s="342"/>
      <c r="D2612" s="329"/>
      <c r="E2612" s="330"/>
      <c r="F2612" s="330"/>
      <c r="G2612" s="331"/>
      <c r="H2612" s="340"/>
      <c r="I2612" s="341"/>
      <c r="J2612" s="341"/>
      <c r="K2612" s="60"/>
    </row>
    <row r="2613" spans="1:11" s="38" customFormat="1" x14ac:dyDescent="0.25">
      <c r="A2613" s="78"/>
      <c r="B2613" s="337"/>
      <c r="C2613" s="342"/>
      <c r="D2613" s="329"/>
      <c r="E2613" s="330"/>
      <c r="F2613" s="330"/>
      <c r="G2613" s="331"/>
      <c r="H2613" s="340"/>
      <c r="I2613" s="341"/>
      <c r="J2613" s="341"/>
      <c r="K2613" s="60"/>
    </row>
    <row r="2614" spans="1:11" s="38" customFormat="1" x14ac:dyDescent="0.25">
      <c r="A2614" s="78"/>
      <c r="B2614" s="337"/>
      <c r="C2614" s="342"/>
      <c r="D2614" s="329"/>
      <c r="E2614" s="330"/>
      <c r="F2614" s="330"/>
      <c r="G2614" s="331"/>
      <c r="H2614" s="340"/>
      <c r="I2614" s="341"/>
      <c r="J2614" s="341"/>
      <c r="K2614" s="60"/>
    </row>
    <row r="2615" spans="1:11" s="38" customFormat="1" x14ac:dyDescent="0.25">
      <c r="A2615" s="78"/>
      <c r="B2615" s="337"/>
      <c r="C2615" s="342"/>
      <c r="D2615" s="329"/>
      <c r="E2615" s="330"/>
      <c r="F2615" s="330"/>
      <c r="G2615" s="331"/>
      <c r="H2615" s="340"/>
      <c r="I2615" s="341"/>
      <c r="J2615" s="341"/>
      <c r="K2615" s="60"/>
    </row>
    <row r="2616" spans="1:11" s="38" customFormat="1" x14ac:dyDescent="0.25">
      <c r="A2616" s="78"/>
      <c r="B2616" s="337"/>
      <c r="C2616" s="342"/>
      <c r="D2616" s="329"/>
      <c r="E2616" s="330"/>
      <c r="F2616" s="330"/>
      <c r="G2616" s="331"/>
      <c r="H2616" s="340"/>
      <c r="I2616" s="341"/>
      <c r="J2616" s="341"/>
      <c r="K2616" s="60"/>
    </row>
    <row r="2617" spans="1:11" s="38" customFormat="1" x14ac:dyDescent="0.25">
      <c r="A2617" s="78"/>
      <c r="B2617" s="337"/>
      <c r="C2617" s="342"/>
      <c r="D2617" s="329"/>
      <c r="E2617" s="330"/>
      <c r="F2617" s="330"/>
      <c r="G2617" s="331"/>
      <c r="H2617" s="340"/>
      <c r="I2617" s="341"/>
      <c r="J2617" s="341"/>
      <c r="K2617" s="60"/>
    </row>
    <row r="2618" spans="1:11" s="38" customFormat="1" x14ac:dyDescent="0.25">
      <c r="A2618" s="78"/>
      <c r="B2618" s="337"/>
      <c r="C2618" s="342"/>
      <c r="D2618" s="329"/>
      <c r="E2618" s="330"/>
      <c r="F2618" s="330"/>
      <c r="G2618" s="331"/>
      <c r="H2618" s="340"/>
      <c r="I2618" s="341"/>
      <c r="J2618" s="341"/>
      <c r="K2618" s="60"/>
    </row>
    <row r="2619" spans="1:11" s="38" customFormat="1" x14ac:dyDescent="0.25">
      <c r="A2619" s="78"/>
      <c r="B2619" s="337"/>
      <c r="C2619" s="342"/>
      <c r="D2619" s="329"/>
      <c r="E2619" s="330"/>
      <c r="F2619" s="330"/>
      <c r="G2619" s="331"/>
      <c r="H2619" s="340"/>
      <c r="I2619" s="341"/>
      <c r="J2619" s="341"/>
      <c r="K2619" s="60"/>
    </row>
    <row r="2620" spans="1:11" s="38" customFormat="1" x14ac:dyDescent="0.25">
      <c r="A2620" s="78"/>
      <c r="B2620" s="337"/>
      <c r="C2620" s="342"/>
      <c r="D2620" s="329"/>
      <c r="E2620" s="330"/>
      <c r="F2620" s="330"/>
      <c r="G2620" s="331"/>
      <c r="H2620" s="340"/>
      <c r="I2620" s="341"/>
      <c r="J2620" s="341"/>
      <c r="K2620" s="60"/>
    </row>
    <row r="2621" spans="1:11" s="38" customFormat="1" x14ac:dyDescent="0.25">
      <c r="A2621" s="78"/>
      <c r="B2621" s="337"/>
      <c r="C2621" s="342"/>
      <c r="D2621" s="329"/>
      <c r="E2621" s="330"/>
      <c r="F2621" s="330"/>
      <c r="G2621" s="331"/>
      <c r="H2621" s="340"/>
      <c r="I2621" s="341"/>
      <c r="J2621" s="341"/>
      <c r="K2621" s="60"/>
    </row>
    <row r="2622" spans="1:11" s="38" customFormat="1" x14ac:dyDescent="0.25">
      <c r="A2622" s="78"/>
      <c r="B2622" s="337"/>
      <c r="C2622" s="342"/>
      <c r="D2622" s="329"/>
      <c r="E2622" s="330"/>
      <c r="F2622" s="330"/>
      <c r="G2622" s="331"/>
      <c r="H2622" s="340"/>
      <c r="I2622" s="341"/>
      <c r="J2622" s="341"/>
      <c r="K2622" s="60"/>
    </row>
    <row r="2623" spans="1:11" s="38" customFormat="1" x14ac:dyDescent="0.25">
      <c r="A2623" s="78"/>
      <c r="B2623" s="337"/>
      <c r="C2623" s="342"/>
      <c r="D2623" s="329"/>
      <c r="E2623" s="330"/>
      <c r="F2623" s="330"/>
      <c r="G2623" s="331"/>
      <c r="H2623" s="340"/>
      <c r="I2623" s="341"/>
      <c r="J2623" s="341"/>
      <c r="K2623" s="60"/>
    </row>
    <row r="2624" spans="1:11" s="38" customFormat="1" x14ac:dyDescent="0.25">
      <c r="A2624" s="78"/>
      <c r="B2624" s="337"/>
      <c r="C2624" s="342"/>
      <c r="D2624" s="329"/>
      <c r="E2624" s="330"/>
      <c r="F2624" s="330"/>
      <c r="G2624" s="331"/>
      <c r="H2624" s="340"/>
      <c r="I2624" s="341"/>
      <c r="J2624" s="341"/>
      <c r="K2624" s="60"/>
    </row>
    <row r="2625" spans="1:11" s="38" customFormat="1" x14ac:dyDescent="0.25">
      <c r="A2625" s="78"/>
      <c r="B2625" s="337"/>
      <c r="C2625" s="342"/>
      <c r="D2625" s="329"/>
      <c r="E2625" s="330"/>
      <c r="F2625" s="330"/>
      <c r="G2625" s="331"/>
      <c r="H2625" s="340"/>
      <c r="I2625" s="341"/>
      <c r="J2625" s="341"/>
      <c r="K2625" s="60"/>
    </row>
    <row r="2626" spans="1:11" s="38" customFormat="1" x14ac:dyDescent="0.25">
      <c r="A2626" s="78"/>
      <c r="B2626" s="337"/>
      <c r="C2626" s="342"/>
      <c r="D2626" s="329"/>
      <c r="E2626" s="330"/>
      <c r="F2626" s="330"/>
      <c r="G2626" s="331"/>
      <c r="H2626" s="340"/>
      <c r="I2626" s="341"/>
      <c r="J2626" s="341"/>
      <c r="K2626" s="60"/>
    </row>
    <row r="2627" spans="1:11" s="38" customFormat="1" x14ac:dyDescent="0.25">
      <c r="A2627" s="78"/>
      <c r="B2627" s="337"/>
      <c r="C2627" s="342"/>
      <c r="D2627" s="329"/>
      <c r="E2627" s="330"/>
      <c r="F2627" s="330"/>
      <c r="G2627" s="331"/>
      <c r="H2627" s="340"/>
      <c r="I2627" s="341"/>
      <c r="J2627" s="341"/>
      <c r="K2627" s="60"/>
    </row>
    <row r="2628" spans="1:11" s="38" customFormat="1" x14ac:dyDescent="0.25">
      <c r="A2628" s="78"/>
      <c r="B2628" s="337"/>
      <c r="C2628" s="342"/>
      <c r="D2628" s="329"/>
      <c r="E2628" s="330"/>
      <c r="F2628" s="330"/>
      <c r="G2628" s="331"/>
      <c r="H2628" s="340"/>
      <c r="I2628" s="341"/>
      <c r="J2628" s="341"/>
      <c r="K2628" s="60"/>
    </row>
    <row r="2629" spans="1:11" s="38" customFormat="1" x14ac:dyDescent="0.25">
      <c r="A2629" s="78"/>
      <c r="B2629" s="337"/>
      <c r="C2629" s="342"/>
      <c r="D2629" s="329"/>
      <c r="E2629" s="330"/>
      <c r="F2629" s="330"/>
      <c r="G2629" s="331"/>
      <c r="H2629" s="340"/>
      <c r="I2629" s="341"/>
      <c r="J2629" s="341"/>
      <c r="K2629" s="60"/>
    </row>
    <row r="2630" spans="1:11" s="38" customFormat="1" x14ac:dyDescent="0.25">
      <c r="A2630" s="78"/>
      <c r="B2630" s="337"/>
      <c r="C2630" s="342"/>
      <c r="D2630" s="329"/>
      <c r="E2630" s="330"/>
      <c r="F2630" s="330"/>
      <c r="G2630" s="331"/>
      <c r="H2630" s="340"/>
      <c r="I2630" s="341"/>
      <c r="J2630" s="341"/>
      <c r="K2630" s="60"/>
    </row>
    <row r="2631" spans="1:11" s="38" customFormat="1" x14ac:dyDescent="0.25">
      <c r="A2631" s="78"/>
      <c r="B2631" s="337"/>
      <c r="C2631" s="342"/>
      <c r="D2631" s="329"/>
      <c r="E2631" s="330"/>
      <c r="F2631" s="330"/>
      <c r="G2631" s="331"/>
      <c r="H2631" s="340"/>
      <c r="I2631" s="341"/>
      <c r="J2631" s="341"/>
      <c r="K2631" s="60"/>
    </row>
    <row r="2632" spans="1:11" s="38" customFormat="1" x14ac:dyDescent="0.25">
      <c r="A2632" s="78"/>
      <c r="B2632" s="337"/>
      <c r="C2632" s="342"/>
      <c r="D2632" s="329"/>
      <c r="E2632" s="330"/>
      <c r="F2632" s="330"/>
      <c r="G2632" s="331"/>
      <c r="H2632" s="340"/>
      <c r="I2632" s="341"/>
      <c r="J2632" s="341"/>
      <c r="K2632" s="60"/>
    </row>
    <row r="2633" spans="1:11" s="38" customFormat="1" x14ac:dyDescent="0.25">
      <c r="A2633" s="78"/>
      <c r="B2633" s="337"/>
      <c r="C2633" s="342"/>
      <c r="D2633" s="329"/>
      <c r="E2633" s="330"/>
      <c r="F2633" s="330"/>
      <c r="G2633" s="331"/>
      <c r="H2633" s="340"/>
      <c r="I2633" s="341"/>
      <c r="J2633" s="341"/>
      <c r="K2633" s="60"/>
    </row>
    <row r="2634" spans="1:11" s="38" customFormat="1" x14ac:dyDescent="0.25">
      <c r="A2634" s="78"/>
      <c r="B2634" s="337"/>
      <c r="C2634" s="342"/>
      <c r="D2634" s="329"/>
      <c r="E2634" s="330"/>
      <c r="F2634" s="330"/>
      <c r="G2634" s="331"/>
      <c r="H2634" s="340"/>
      <c r="I2634" s="341"/>
      <c r="J2634" s="341"/>
      <c r="K2634" s="60"/>
    </row>
    <row r="2635" spans="1:11" s="38" customFormat="1" x14ac:dyDescent="0.25">
      <c r="A2635" s="78"/>
      <c r="B2635" s="337"/>
      <c r="C2635" s="342"/>
      <c r="D2635" s="329"/>
      <c r="E2635" s="330"/>
      <c r="F2635" s="330"/>
      <c r="G2635" s="331"/>
      <c r="H2635" s="340"/>
      <c r="I2635" s="341"/>
      <c r="J2635" s="341"/>
      <c r="K2635" s="60"/>
    </row>
    <row r="2636" spans="1:11" s="38" customFormat="1" x14ac:dyDescent="0.25">
      <c r="A2636" s="78"/>
      <c r="B2636" s="337"/>
      <c r="C2636" s="342"/>
      <c r="D2636" s="329"/>
      <c r="E2636" s="330"/>
      <c r="F2636" s="330"/>
      <c r="G2636" s="331"/>
      <c r="H2636" s="340"/>
      <c r="I2636" s="341"/>
      <c r="J2636" s="341"/>
      <c r="K2636" s="60"/>
    </row>
    <row r="2637" spans="1:11" s="38" customFormat="1" x14ac:dyDescent="0.25">
      <c r="A2637" s="78"/>
      <c r="B2637" s="337"/>
      <c r="C2637" s="342"/>
      <c r="D2637" s="329"/>
      <c r="E2637" s="330"/>
      <c r="F2637" s="330"/>
      <c r="G2637" s="331"/>
      <c r="H2637" s="340"/>
      <c r="I2637" s="341"/>
      <c r="J2637" s="341"/>
      <c r="K2637" s="60"/>
    </row>
    <row r="2638" spans="1:11" s="38" customFormat="1" x14ac:dyDescent="0.25">
      <c r="A2638" s="78"/>
      <c r="B2638" s="337"/>
      <c r="C2638" s="342"/>
      <c r="D2638" s="329"/>
      <c r="E2638" s="330"/>
      <c r="F2638" s="330"/>
      <c r="G2638" s="331"/>
      <c r="H2638" s="340"/>
      <c r="I2638" s="341"/>
      <c r="J2638" s="341"/>
      <c r="K2638" s="60"/>
    </row>
    <row r="2639" spans="1:11" s="38" customFormat="1" x14ac:dyDescent="0.25">
      <c r="A2639" s="78"/>
      <c r="B2639" s="337"/>
      <c r="C2639" s="342"/>
      <c r="D2639" s="329"/>
      <c r="E2639" s="330"/>
      <c r="F2639" s="330"/>
      <c r="G2639" s="331"/>
      <c r="H2639" s="340"/>
      <c r="I2639" s="341"/>
      <c r="J2639" s="341"/>
      <c r="K2639" s="60"/>
    </row>
    <row r="2640" spans="1:11" s="38" customFormat="1" x14ac:dyDescent="0.25">
      <c r="A2640" s="78"/>
      <c r="B2640" s="337"/>
      <c r="C2640" s="342"/>
      <c r="D2640" s="329"/>
      <c r="E2640" s="330"/>
      <c r="F2640" s="330"/>
      <c r="G2640" s="331"/>
      <c r="H2640" s="340"/>
      <c r="I2640" s="341"/>
      <c r="J2640" s="341"/>
      <c r="K2640" s="60"/>
    </row>
    <row r="2641" spans="1:11" s="38" customFormat="1" x14ac:dyDescent="0.25">
      <c r="A2641" s="78"/>
      <c r="B2641" s="337"/>
      <c r="C2641" s="342"/>
      <c r="D2641" s="329"/>
      <c r="E2641" s="330"/>
      <c r="F2641" s="330"/>
      <c r="G2641" s="331"/>
      <c r="H2641" s="340"/>
      <c r="I2641" s="341"/>
      <c r="J2641" s="341"/>
      <c r="K2641" s="60"/>
    </row>
    <row r="2642" spans="1:11" s="38" customFormat="1" x14ac:dyDescent="0.25">
      <c r="A2642" s="78"/>
      <c r="B2642" s="337"/>
      <c r="C2642" s="342"/>
      <c r="D2642" s="329"/>
      <c r="E2642" s="330"/>
      <c r="F2642" s="330"/>
      <c r="G2642" s="331"/>
      <c r="H2642" s="340"/>
      <c r="I2642" s="341"/>
      <c r="J2642" s="341"/>
      <c r="K2642" s="60"/>
    </row>
    <row r="2643" spans="1:11" s="38" customFormat="1" x14ac:dyDescent="0.25">
      <c r="A2643" s="78"/>
      <c r="B2643" s="337"/>
      <c r="C2643" s="342"/>
      <c r="D2643" s="329"/>
      <c r="E2643" s="330"/>
      <c r="F2643" s="330"/>
      <c r="G2643" s="331"/>
      <c r="H2643" s="340"/>
      <c r="I2643" s="341"/>
      <c r="J2643" s="341"/>
      <c r="K2643" s="60"/>
    </row>
    <row r="2644" spans="1:11" s="38" customFormat="1" x14ac:dyDescent="0.25">
      <c r="A2644" s="78"/>
      <c r="B2644" s="337"/>
      <c r="C2644" s="342"/>
      <c r="D2644" s="329"/>
      <c r="E2644" s="330"/>
      <c r="F2644" s="330"/>
      <c r="G2644" s="331"/>
      <c r="H2644" s="340"/>
      <c r="I2644" s="341"/>
      <c r="J2644" s="341"/>
      <c r="K2644" s="60"/>
    </row>
    <row r="2645" spans="1:11" s="38" customFormat="1" x14ac:dyDescent="0.25">
      <c r="A2645" s="78"/>
      <c r="B2645" s="337"/>
      <c r="C2645" s="342"/>
      <c r="D2645" s="329"/>
      <c r="E2645" s="330"/>
      <c r="F2645" s="330"/>
      <c r="G2645" s="331"/>
      <c r="H2645" s="340"/>
      <c r="I2645" s="341"/>
      <c r="J2645" s="341"/>
      <c r="K2645" s="60"/>
    </row>
    <row r="2646" spans="1:11" s="38" customFormat="1" x14ac:dyDescent="0.25">
      <c r="A2646" s="78"/>
      <c r="B2646" s="337"/>
      <c r="C2646" s="342"/>
      <c r="D2646" s="329"/>
      <c r="E2646" s="330"/>
      <c r="F2646" s="330"/>
      <c r="G2646" s="331"/>
      <c r="H2646" s="340"/>
      <c r="I2646" s="341"/>
      <c r="J2646" s="341"/>
      <c r="K2646" s="60"/>
    </row>
    <row r="2647" spans="1:11" s="38" customFormat="1" x14ac:dyDescent="0.25">
      <c r="A2647" s="78"/>
      <c r="B2647" s="337"/>
      <c r="C2647" s="342"/>
      <c r="D2647" s="329"/>
      <c r="E2647" s="330"/>
      <c r="F2647" s="330"/>
      <c r="G2647" s="331"/>
      <c r="H2647" s="340"/>
      <c r="I2647" s="341"/>
      <c r="J2647" s="341"/>
      <c r="K2647" s="60"/>
    </row>
    <row r="2648" spans="1:11" s="38" customFormat="1" x14ac:dyDescent="0.25">
      <c r="A2648" s="78"/>
      <c r="B2648" s="337"/>
      <c r="C2648" s="342"/>
      <c r="D2648" s="329"/>
      <c r="E2648" s="330"/>
      <c r="F2648" s="330"/>
      <c r="G2648" s="331"/>
      <c r="H2648" s="340"/>
      <c r="I2648" s="341"/>
      <c r="J2648" s="341"/>
      <c r="K2648" s="60"/>
    </row>
    <row r="2649" spans="1:11" s="38" customFormat="1" x14ac:dyDescent="0.25">
      <c r="A2649" s="78"/>
      <c r="B2649" s="337"/>
      <c r="C2649" s="342"/>
      <c r="D2649" s="329"/>
      <c r="E2649" s="330"/>
      <c r="F2649" s="330"/>
      <c r="G2649" s="331"/>
      <c r="H2649" s="340"/>
      <c r="I2649" s="341"/>
      <c r="J2649" s="341"/>
      <c r="K2649" s="60"/>
    </row>
    <row r="2650" spans="1:11" s="38" customFormat="1" x14ac:dyDescent="0.25">
      <c r="A2650" s="78"/>
      <c r="B2650" s="337"/>
      <c r="C2650" s="342"/>
      <c r="D2650" s="329"/>
      <c r="E2650" s="330"/>
      <c r="F2650" s="330"/>
      <c r="G2650" s="331"/>
      <c r="H2650" s="340"/>
      <c r="I2650" s="341"/>
      <c r="J2650" s="341"/>
      <c r="K2650" s="60"/>
    </row>
    <row r="2651" spans="1:11" s="38" customFormat="1" x14ac:dyDescent="0.25">
      <c r="A2651" s="78"/>
      <c r="B2651" s="337"/>
      <c r="C2651" s="342"/>
      <c r="D2651" s="329"/>
      <c r="E2651" s="330"/>
      <c r="F2651" s="330"/>
      <c r="G2651" s="331"/>
      <c r="H2651" s="340"/>
      <c r="I2651" s="341"/>
      <c r="J2651" s="341"/>
      <c r="K2651" s="60"/>
    </row>
    <row r="2652" spans="1:11" s="38" customFormat="1" x14ac:dyDescent="0.25">
      <c r="A2652" s="78"/>
      <c r="B2652" s="337"/>
      <c r="C2652" s="342"/>
      <c r="D2652" s="329"/>
      <c r="E2652" s="330"/>
      <c r="F2652" s="330"/>
      <c r="G2652" s="331"/>
      <c r="H2652" s="340"/>
      <c r="I2652" s="341"/>
      <c r="J2652" s="341"/>
      <c r="K2652" s="60"/>
    </row>
    <row r="2653" spans="1:11" s="38" customFormat="1" x14ac:dyDescent="0.25">
      <c r="A2653" s="78"/>
      <c r="B2653" s="337"/>
      <c r="C2653" s="342"/>
      <c r="D2653" s="329"/>
      <c r="E2653" s="330"/>
      <c r="F2653" s="330"/>
      <c r="G2653" s="331"/>
      <c r="H2653" s="340"/>
      <c r="I2653" s="341"/>
      <c r="J2653" s="341"/>
      <c r="K2653" s="60"/>
    </row>
    <row r="2654" spans="1:11" s="38" customFormat="1" x14ac:dyDescent="0.25">
      <c r="A2654" s="78"/>
      <c r="B2654" s="337"/>
      <c r="C2654" s="342"/>
      <c r="D2654" s="329"/>
      <c r="E2654" s="330"/>
      <c r="F2654" s="330"/>
      <c r="G2654" s="331"/>
      <c r="H2654" s="340"/>
      <c r="I2654" s="341"/>
      <c r="J2654" s="341"/>
      <c r="K2654" s="60"/>
    </row>
    <row r="2655" spans="1:11" s="38" customFormat="1" x14ac:dyDescent="0.25">
      <c r="A2655" s="78"/>
      <c r="B2655" s="337"/>
      <c r="C2655" s="342"/>
      <c r="D2655" s="329"/>
      <c r="E2655" s="330"/>
      <c r="F2655" s="330"/>
      <c r="G2655" s="331"/>
      <c r="H2655" s="340"/>
      <c r="I2655" s="341"/>
      <c r="J2655" s="341"/>
      <c r="K2655" s="60"/>
    </row>
    <row r="2656" spans="1:11" s="38" customFormat="1" x14ac:dyDescent="0.25">
      <c r="A2656" s="78"/>
      <c r="B2656" s="337"/>
      <c r="C2656" s="342"/>
      <c r="D2656" s="329"/>
      <c r="E2656" s="330"/>
      <c r="F2656" s="330"/>
      <c r="G2656" s="331"/>
      <c r="H2656" s="340"/>
      <c r="I2656" s="341"/>
      <c r="J2656" s="341"/>
      <c r="K2656" s="60"/>
    </row>
    <row r="2657" spans="1:11" s="38" customFormat="1" x14ac:dyDescent="0.25">
      <c r="A2657" s="78"/>
      <c r="B2657" s="337"/>
      <c r="C2657" s="342"/>
      <c r="D2657" s="329"/>
      <c r="E2657" s="330"/>
      <c r="F2657" s="330"/>
      <c r="G2657" s="331"/>
      <c r="H2657" s="340"/>
      <c r="I2657" s="341"/>
      <c r="J2657" s="341"/>
      <c r="K2657" s="60"/>
    </row>
    <row r="2658" spans="1:11" s="38" customFormat="1" x14ac:dyDescent="0.25">
      <c r="A2658" s="78"/>
      <c r="B2658" s="337"/>
      <c r="C2658" s="342"/>
      <c r="D2658" s="329"/>
      <c r="E2658" s="330"/>
      <c r="F2658" s="330"/>
      <c r="G2658" s="331"/>
      <c r="H2658" s="340"/>
      <c r="I2658" s="341"/>
      <c r="J2658" s="341"/>
      <c r="K2658" s="60"/>
    </row>
    <row r="2659" spans="1:11" s="38" customFormat="1" x14ac:dyDescent="0.25">
      <c r="A2659" s="78"/>
      <c r="B2659" s="337"/>
      <c r="C2659" s="342"/>
      <c r="D2659" s="329"/>
      <c r="E2659" s="330"/>
      <c r="F2659" s="330"/>
      <c r="G2659" s="331"/>
      <c r="H2659" s="340"/>
      <c r="I2659" s="341"/>
      <c r="J2659" s="341"/>
      <c r="K2659" s="60"/>
    </row>
    <row r="2660" spans="1:11" s="38" customFormat="1" x14ac:dyDescent="0.25">
      <c r="A2660" s="78"/>
      <c r="B2660" s="337"/>
      <c r="C2660" s="342"/>
      <c r="D2660" s="329"/>
      <c r="E2660" s="330"/>
      <c r="F2660" s="330"/>
      <c r="G2660" s="331"/>
      <c r="H2660" s="340"/>
      <c r="I2660" s="341"/>
      <c r="J2660" s="341"/>
      <c r="K2660" s="60"/>
    </row>
    <row r="2661" spans="1:11" s="38" customFormat="1" x14ac:dyDescent="0.25">
      <c r="A2661" s="78"/>
      <c r="B2661" s="337"/>
      <c r="C2661" s="342"/>
      <c r="D2661" s="329"/>
      <c r="E2661" s="330"/>
      <c r="F2661" s="330"/>
      <c r="G2661" s="331"/>
      <c r="H2661" s="340"/>
      <c r="I2661" s="341"/>
      <c r="J2661" s="341"/>
      <c r="K2661" s="60"/>
    </row>
    <row r="2662" spans="1:11" s="38" customFormat="1" x14ac:dyDescent="0.25">
      <c r="A2662" s="78"/>
      <c r="B2662" s="337"/>
      <c r="C2662" s="342"/>
      <c r="D2662" s="329"/>
      <c r="E2662" s="330"/>
      <c r="F2662" s="330"/>
      <c r="G2662" s="331"/>
      <c r="H2662" s="340"/>
      <c r="I2662" s="341"/>
      <c r="J2662" s="341"/>
      <c r="K2662" s="60"/>
    </row>
    <row r="2663" spans="1:11" s="38" customFormat="1" x14ac:dyDescent="0.25">
      <c r="A2663" s="78"/>
      <c r="B2663" s="337"/>
      <c r="C2663" s="342"/>
      <c r="D2663" s="329"/>
      <c r="E2663" s="330"/>
      <c r="F2663" s="330"/>
      <c r="G2663" s="331"/>
      <c r="H2663" s="340"/>
      <c r="I2663" s="341"/>
      <c r="J2663" s="341"/>
      <c r="K2663" s="60"/>
    </row>
    <row r="2664" spans="1:11" s="38" customFormat="1" x14ac:dyDescent="0.25">
      <c r="A2664" s="78"/>
      <c r="B2664" s="337"/>
      <c r="C2664" s="342"/>
      <c r="D2664" s="329"/>
      <c r="E2664" s="330"/>
      <c r="F2664" s="330"/>
      <c r="G2664" s="331"/>
      <c r="H2664" s="340"/>
      <c r="I2664" s="341"/>
      <c r="J2664" s="341"/>
      <c r="K2664" s="60"/>
    </row>
    <row r="2665" spans="1:11" s="38" customFormat="1" x14ac:dyDescent="0.25">
      <c r="A2665" s="78"/>
      <c r="B2665" s="337"/>
      <c r="C2665" s="342"/>
      <c r="D2665" s="329"/>
      <c r="E2665" s="330"/>
      <c r="F2665" s="330"/>
      <c r="G2665" s="331"/>
      <c r="H2665" s="340"/>
      <c r="I2665" s="341"/>
      <c r="J2665" s="341"/>
      <c r="K2665" s="60"/>
    </row>
    <row r="2666" spans="1:11" s="38" customFormat="1" x14ac:dyDescent="0.25">
      <c r="A2666" s="78"/>
      <c r="B2666" s="337"/>
      <c r="C2666" s="342"/>
      <c r="D2666" s="329"/>
      <c r="E2666" s="330"/>
      <c r="F2666" s="330"/>
      <c r="G2666" s="331"/>
      <c r="H2666" s="340"/>
      <c r="I2666" s="341"/>
      <c r="J2666" s="341"/>
      <c r="K2666" s="60"/>
    </row>
    <row r="2667" spans="1:11" s="38" customFormat="1" x14ac:dyDescent="0.25">
      <c r="A2667" s="78"/>
      <c r="B2667" s="337"/>
      <c r="C2667" s="342"/>
      <c r="D2667" s="329"/>
      <c r="E2667" s="330"/>
      <c r="F2667" s="330"/>
      <c r="G2667" s="331"/>
      <c r="H2667" s="340"/>
      <c r="I2667" s="341"/>
      <c r="J2667" s="341"/>
      <c r="K2667" s="60"/>
    </row>
    <row r="2668" spans="1:11" s="38" customFormat="1" x14ac:dyDescent="0.25">
      <c r="A2668" s="78"/>
      <c r="B2668" s="337"/>
      <c r="C2668" s="342"/>
      <c r="D2668" s="329"/>
      <c r="E2668" s="330"/>
      <c r="F2668" s="330"/>
      <c r="G2668" s="331"/>
      <c r="H2668" s="340"/>
      <c r="I2668" s="341"/>
      <c r="J2668" s="341"/>
      <c r="K2668" s="60"/>
    </row>
    <row r="2669" spans="1:11" s="38" customFormat="1" x14ac:dyDescent="0.25">
      <c r="A2669" s="78"/>
      <c r="B2669" s="337"/>
      <c r="C2669" s="342"/>
      <c r="D2669" s="329"/>
      <c r="E2669" s="330"/>
      <c r="F2669" s="330"/>
      <c r="G2669" s="331"/>
      <c r="H2669" s="340"/>
      <c r="I2669" s="341"/>
      <c r="J2669" s="341"/>
      <c r="K2669" s="60"/>
    </row>
    <row r="2670" spans="1:11" s="38" customFormat="1" x14ac:dyDescent="0.25">
      <c r="A2670" s="78"/>
      <c r="B2670" s="337"/>
      <c r="C2670" s="342"/>
      <c r="D2670" s="329"/>
      <c r="E2670" s="330"/>
      <c r="F2670" s="330"/>
      <c r="G2670" s="331"/>
      <c r="H2670" s="340"/>
      <c r="I2670" s="341"/>
      <c r="J2670" s="341"/>
      <c r="K2670" s="60"/>
    </row>
    <row r="2671" spans="1:11" s="38" customFormat="1" x14ac:dyDescent="0.25">
      <c r="A2671" s="78"/>
      <c r="B2671" s="337"/>
      <c r="C2671" s="342"/>
      <c r="D2671" s="329"/>
      <c r="E2671" s="330"/>
      <c r="F2671" s="330"/>
      <c r="G2671" s="331"/>
      <c r="H2671" s="340"/>
      <c r="I2671" s="341"/>
      <c r="J2671" s="341"/>
      <c r="K2671" s="60"/>
    </row>
    <row r="2672" spans="1:11" s="38" customFormat="1" x14ac:dyDescent="0.25">
      <c r="A2672" s="78"/>
      <c r="B2672" s="337"/>
      <c r="C2672" s="342"/>
      <c r="D2672" s="329"/>
      <c r="E2672" s="330"/>
      <c r="F2672" s="330"/>
      <c r="G2672" s="331"/>
      <c r="H2672" s="340"/>
      <c r="I2672" s="341"/>
      <c r="J2672" s="341"/>
      <c r="K2672" s="60"/>
    </row>
    <row r="2673" spans="1:11" s="38" customFormat="1" x14ac:dyDescent="0.25">
      <c r="A2673" s="78"/>
      <c r="B2673" s="337"/>
      <c r="C2673" s="342"/>
      <c r="D2673" s="329"/>
      <c r="E2673" s="330"/>
      <c r="F2673" s="330"/>
      <c r="G2673" s="331"/>
      <c r="H2673" s="340"/>
      <c r="I2673" s="341"/>
      <c r="J2673" s="341"/>
      <c r="K2673" s="60"/>
    </row>
    <row r="2674" spans="1:11" s="38" customFormat="1" x14ac:dyDescent="0.25">
      <c r="A2674" s="78"/>
      <c r="B2674" s="337"/>
      <c r="C2674" s="342"/>
      <c r="D2674" s="329"/>
      <c r="E2674" s="330"/>
      <c r="F2674" s="330"/>
      <c r="G2674" s="331"/>
      <c r="H2674" s="340"/>
      <c r="I2674" s="341"/>
      <c r="J2674" s="341"/>
      <c r="K2674" s="60"/>
    </row>
    <row r="2675" spans="1:11" s="38" customFormat="1" x14ac:dyDescent="0.25">
      <c r="A2675" s="78"/>
      <c r="B2675" s="337"/>
      <c r="C2675" s="342"/>
      <c r="D2675" s="329"/>
      <c r="E2675" s="330"/>
      <c r="F2675" s="330"/>
      <c r="G2675" s="331"/>
      <c r="H2675" s="340"/>
      <c r="I2675" s="341"/>
      <c r="J2675" s="341"/>
      <c r="K2675" s="60"/>
    </row>
    <row r="2676" spans="1:11" s="38" customFormat="1" x14ac:dyDescent="0.25">
      <c r="A2676" s="78"/>
      <c r="B2676" s="337"/>
      <c r="C2676" s="342"/>
      <c r="D2676" s="329"/>
      <c r="E2676" s="330"/>
      <c r="F2676" s="330"/>
      <c r="G2676" s="331"/>
      <c r="H2676" s="340"/>
      <c r="I2676" s="341"/>
      <c r="J2676" s="341"/>
      <c r="K2676" s="60"/>
    </row>
    <row r="2677" spans="1:11" s="38" customFormat="1" x14ac:dyDescent="0.25">
      <c r="A2677" s="78"/>
      <c r="B2677" s="337"/>
      <c r="C2677" s="342"/>
      <c r="D2677" s="329"/>
      <c r="E2677" s="330"/>
      <c r="F2677" s="330"/>
      <c r="G2677" s="331"/>
      <c r="H2677" s="340"/>
      <c r="I2677" s="341"/>
      <c r="J2677" s="341"/>
      <c r="K2677" s="60"/>
    </row>
    <row r="2678" spans="1:11" s="38" customFormat="1" x14ac:dyDescent="0.25">
      <c r="A2678" s="78"/>
      <c r="B2678" s="337"/>
      <c r="C2678" s="342"/>
      <c r="D2678" s="329"/>
      <c r="E2678" s="330"/>
      <c r="F2678" s="330"/>
      <c r="G2678" s="331"/>
      <c r="H2678" s="340"/>
      <c r="I2678" s="341"/>
      <c r="J2678" s="341"/>
      <c r="K2678" s="60"/>
    </row>
    <row r="2679" spans="1:11" s="38" customFormat="1" x14ac:dyDescent="0.25">
      <c r="A2679" s="78"/>
      <c r="B2679" s="337"/>
      <c r="C2679" s="342"/>
      <c r="D2679" s="329"/>
      <c r="E2679" s="330"/>
      <c r="F2679" s="330"/>
      <c r="G2679" s="331"/>
      <c r="H2679" s="340"/>
      <c r="I2679" s="341"/>
      <c r="J2679" s="341"/>
      <c r="K2679" s="60"/>
    </row>
    <row r="2680" spans="1:11" s="38" customFormat="1" x14ac:dyDescent="0.25">
      <c r="A2680" s="78"/>
      <c r="B2680" s="337"/>
      <c r="C2680" s="342"/>
      <c r="D2680" s="329"/>
      <c r="E2680" s="330"/>
      <c r="F2680" s="330"/>
      <c r="G2680" s="331"/>
      <c r="H2680" s="340"/>
      <c r="I2680" s="341"/>
      <c r="J2680" s="341"/>
      <c r="K2680" s="60"/>
    </row>
    <row r="2681" spans="1:11" s="38" customFormat="1" x14ac:dyDescent="0.25">
      <c r="A2681" s="78"/>
      <c r="B2681" s="337"/>
      <c r="C2681" s="342"/>
      <c r="D2681" s="329"/>
      <c r="E2681" s="330"/>
      <c r="F2681" s="330"/>
      <c r="G2681" s="331"/>
      <c r="H2681" s="340"/>
      <c r="I2681" s="341"/>
      <c r="J2681" s="341"/>
      <c r="K2681" s="60"/>
    </row>
    <row r="2682" spans="1:11" s="38" customFormat="1" x14ac:dyDescent="0.25">
      <c r="A2682" s="78"/>
      <c r="B2682" s="337"/>
      <c r="C2682" s="342"/>
      <c r="D2682" s="329"/>
      <c r="E2682" s="330"/>
      <c r="F2682" s="330"/>
      <c r="G2682" s="331"/>
      <c r="H2682" s="340"/>
      <c r="I2682" s="341"/>
      <c r="J2682" s="341"/>
      <c r="K2682" s="60"/>
    </row>
    <row r="2683" spans="1:11" s="38" customFormat="1" x14ac:dyDescent="0.25">
      <c r="A2683" s="78"/>
      <c r="B2683" s="337"/>
      <c r="C2683" s="342"/>
      <c r="D2683" s="329"/>
      <c r="E2683" s="330"/>
      <c r="F2683" s="330"/>
      <c r="G2683" s="331"/>
      <c r="H2683" s="340"/>
      <c r="I2683" s="341"/>
      <c r="J2683" s="341"/>
      <c r="K2683" s="60"/>
    </row>
    <row r="2684" spans="1:11" s="38" customFormat="1" x14ac:dyDescent="0.25">
      <c r="A2684" s="78"/>
      <c r="B2684" s="337"/>
      <c r="C2684" s="342"/>
      <c r="D2684" s="329"/>
      <c r="E2684" s="330"/>
      <c r="F2684" s="330"/>
      <c r="G2684" s="331"/>
      <c r="H2684" s="340"/>
      <c r="I2684" s="341"/>
      <c r="J2684" s="341"/>
      <c r="K2684" s="60"/>
    </row>
    <row r="2685" spans="1:11" s="38" customFormat="1" x14ac:dyDescent="0.25">
      <c r="A2685" s="78"/>
      <c r="B2685" s="337"/>
      <c r="C2685" s="342"/>
      <c r="D2685" s="329"/>
      <c r="E2685" s="330"/>
      <c r="F2685" s="330"/>
      <c r="G2685" s="331"/>
      <c r="H2685" s="340"/>
      <c r="I2685" s="341"/>
      <c r="J2685" s="341"/>
      <c r="K2685" s="60"/>
    </row>
    <row r="2686" spans="1:11" s="38" customFormat="1" x14ac:dyDescent="0.25">
      <c r="A2686" s="78"/>
      <c r="B2686" s="337"/>
      <c r="C2686" s="342"/>
      <c r="D2686" s="329"/>
      <c r="E2686" s="330"/>
      <c r="F2686" s="330"/>
      <c r="G2686" s="331"/>
      <c r="H2686" s="340"/>
      <c r="I2686" s="341"/>
      <c r="J2686" s="341"/>
      <c r="K2686" s="60"/>
    </row>
    <row r="2687" spans="1:11" s="38" customFormat="1" x14ac:dyDescent="0.25">
      <c r="A2687" s="78"/>
      <c r="B2687" s="337"/>
      <c r="C2687" s="342"/>
      <c r="D2687" s="329"/>
      <c r="E2687" s="330"/>
      <c r="F2687" s="330"/>
      <c r="G2687" s="331"/>
      <c r="H2687" s="340"/>
      <c r="I2687" s="341"/>
      <c r="J2687" s="341"/>
      <c r="K2687" s="60"/>
    </row>
    <row r="2688" spans="1:11" s="38" customFormat="1" x14ac:dyDescent="0.25">
      <c r="A2688" s="78"/>
      <c r="B2688" s="337"/>
      <c r="C2688" s="342"/>
      <c r="D2688" s="329"/>
      <c r="E2688" s="330"/>
      <c r="F2688" s="330"/>
      <c r="G2688" s="331"/>
      <c r="H2688" s="340"/>
      <c r="I2688" s="341"/>
      <c r="J2688" s="341"/>
      <c r="K2688" s="60"/>
    </row>
    <row r="2689" spans="1:11" s="38" customFormat="1" x14ac:dyDescent="0.25">
      <c r="A2689" s="78"/>
      <c r="B2689" s="337"/>
      <c r="C2689" s="342"/>
      <c r="D2689" s="329"/>
      <c r="E2689" s="330"/>
      <c r="F2689" s="330"/>
      <c r="G2689" s="331"/>
      <c r="H2689" s="340"/>
      <c r="I2689" s="341"/>
      <c r="J2689" s="341"/>
      <c r="K2689" s="60"/>
    </row>
    <row r="2690" spans="1:11" s="38" customFormat="1" x14ac:dyDescent="0.25">
      <c r="A2690" s="78"/>
      <c r="B2690" s="337"/>
      <c r="C2690" s="342"/>
      <c r="D2690" s="329"/>
      <c r="E2690" s="330"/>
      <c r="F2690" s="330"/>
      <c r="G2690" s="331"/>
      <c r="H2690" s="340"/>
      <c r="I2690" s="341"/>
      <c r="J2690" s="341"/>
      <c r="K2690" s="60"/>
    </row>
    <row r="2691" spans="1:11" s="38" customFormat="1" x14ac:dyDescent="0.25">
      <c r="A2691" s="78"/>
      <c r="B2691" s="337"/>
      <c r="C2691" s="342"/>
      <c r="D2691" s="329"/>
      <c r="E2691" s="330"/>
      <c r="F2691" s="330"/>
      <c r="G2691" s="331"/>
      <c r="H2691" s="340"/>
      <c r="I2691" s="341"/>
      <c r="J2691" s="341"/>
      <c r="K2691" s="60"/>
    </row>
    <row r="2692" spans="1:11" s="38" customFormat="1" x14ac:dyDescent="0.25">
      <c r="A2692" s="78"/>
      <c r="B2692" s="337"/>
      <c r="C2692" s="342"/>
      <c r="D2692" s="329"/>
      <c r="E2692" s="330"/>
      <c r="F2692" s="330"/>
      <c r="G2692" s="331"/>
      <c r="H2692" s="340"/>
      <c r="I2692" s="341"/>
      <c r="J2692" s="341"/>
      <c r="K2692" s="60"/>
    </row>
    <row r="2693" spans="1:11" s="38" customFormat="1" x14ac:dyDescent="0.25">
      <c r="A2693" s="78"/>
      <c r="B2693" s="337"/>
      <c r="C2693" s="342"/>
      <c r="D2693" s="329"/>
      <c r="E2693" s="330"/>
      <c r="F2693" s="330"/>
      <c r="G2693" s="331"/>
      <c r="H2693" s="340"/>
      <c r="I2693" s="341"/>
      <c r="J2693" s="341"/>
      <c r="K2693" s="60"/>
    </row>
    <row r="2694" spans="1:11" s="38" customFormat="1" x14ac:dyDescent="0.25">
      <c r="A2694" s="78"/>
      <c r="B2694" s="337"/>
      <c r="C2694" s="342"/>
      <c r="D2694" s="329"/>
      <c r="E2694" s="330"/>
      <c r="F2694" s="330"/>
      <c r="G2694" s="331"/>
      <c r="H2694" s="340"/>
      <c r="I2694" s="341"/>
      <c r="J2694" s="341"/>
      <c r="K2694" s="60"/>
    </row>
    <row r="2695" spans="1:11" s="38" customFormat="1" x14ac:dyDescent="0.25">
      <c r="A2695" s="78"/>
      <c r="B2695" s="337"/>
      <c r="C2695" s="342"/>
      <c r="D2695" s="329"/>
      <c r="E2695" s="330"/>
      <c r="F2695" s="330"/>
      <c r="G2695" s="331"/>
      <c r="H2695" s="340"/>
      <c r="I2695" s="341"/>
      <c r="J2695" s="341"/>
      <c r="K2695" s="60"/>
    </row>
    <row r="2696" spans="1:11" s="38" customFormat="1" x14ac:dyDescent="0.25">
      <c r="A2696" s="78"/>
      <c r="B2696" s="337"/>
      <c r="C2696" s="342"/>
      <c r="D2696" s="329"/>
      <c r="E2696" s="330"/>
      <c r="F2696" s="330"/>
      <c r="G2696" s="331"/>
      <c r="H2696" s="340"/>
      <c r="I2696" s="341"/>
      <c r="J2696" s="341"/>
      <c r="K2696" s="60"/>
    </row>
    <row r="2697" spans="1:11" s="38" customFormat="1" x14ac:dyDescent="0.25">
      <c r="A2697" s="78"/>
      <c r="B2697" s="337"/>
      <c r="C2697" s="342"/>
      <c r="D2697" s="329"/>
      <c r="E2697" s="330"/>
      <c r="F2697" s="330"/>
      <c r="G2697" s="331"/>
      <c r="H2697" s="340"/>
      <c r="I2697" s="341"/>
      <c r="J2697" s="341"/>
      <c r="K2697" s="60"/>
    </row>
    <row r="2698" spans="1:11" s="38" customFormat="1" x14ac:dyDescent="0.25">
      <c r="A2698" s="78"/>
      <c r="B2698" s="337"/>
      <c r="C2698" s="342"/>
      <c r="D2698" s="329"/>
      <c r="E2698" s="330"/>
      <c r="F2698" s="330"/>
      <c r="G2698" s="331"/>
      <c r="H2698" s="340"/>
      <c r="I2698" s="341"/>
      <c r="J2698" s="341"/>
      <c r="K2698" s="60"/>
    </row>
    <row r="2699" spans="1:11" s="38" customFormat="1" x14ac:dyDescent="0.25">
      <c r="A2699" s="78"/>
      <c r="B2699" s="337"/>
      <c r="C2699" s="342"/>
      <c r="D2699" s="329"/>
      <c r="E2699" s="330"/>
      <c r="F2699" s="330"/>
      <c r="G2699" s="331"/>
      <c r="H2699" s="340"/>
      <c r="I2699" s="341"/>
      <c r="J2699" s="341"/>
      <c r="K2699" s="60"/>
    </row>
    <row r="2700" spans="1:11" s="38" customFormat="1" x14ac:dyDescent="0.25">
      <c r="A2700" s="78"/>
      <c r="B2700" s="337"/>
      <c r="C2700" s="342"/>
      <c r="D2700" s="329"/>
      <c r="E2700" s="330"/>
      <c r="F2700" s="330"/>
      <c r="G2700" s="331"/>
      <c r="H2700" s="340"/>
      <c r="I2700" s="341"/>
      <c r="J2700" s="341"/>
      <c r="K2700" s="60"/>
    </row>
    <row r="2701" spans="1:11" s="38" customFormat="1" x14ac:dyDescent="0.25">
      <c r="A2701" s="78"/>
      <c r="B2701" s="337"/>
      <c r="C2701" s="342"/>
      <c r="D2701" s="329"/>
      <c r="E2701" s="330"/>
      <c r="F2701" s="330"/>
      <c r="G2701" s="331"/>
      <c r="H2701" s="340"/>
      <c r="I2701" s="341"/>
      <c r="J2701" s="341"/>
      <c r="K2701" s="60"/>
    </row>
    <row r="2702" spans="1:11" s="38" customFormat="1" x14ac:dyDescent="0.25">
      <c r="A2702" s="78"/>
      <c r="B2702" s="337"/>
      <c r="C2702" s="342"/>
      <c r="D2702" s="329"/>
      <c r="E2702" s="330"/>
      <c r="F2702" s="330"/>
      <c r="G2702" s="331"/>
      <c r="H2702" s="340"/>
      <c r="I2702" s="341"/>
      <c r="J2702" s="341"/>
      <c r="K2702" s="60"/>
    </row>
    <row r="2703" spans="1:11" s="38" customFormat="1" x14ac:dyDescent="0.25">
      <c r="A2703" s="78"/>
      <c r="B2703" s="337"/>
      <c r="C2703" s="342"/>
      <c r="D2703" s="329"/>
      <c r="E2703" s="330"/>
      <c r="F2703" s="330"/>
      <c r="G2703" s="331"/>
      <c r="H2703" s="340"/>
      <c r="I2703" s="341"/>
      <c r="J2703" s="341"/>
      <c r="K2703" s="60"/>
    </row>
    <row r="2704" spans="1:11" s="38" customFormat="1" x14ac:dyDescent="0.25">
      <c r="A2704" s="78"/>
      <c r="B2704" s="337"/>
      <c r="C2704" s="342"/>
      <c r="D2704" s="329"/>
      <c r="E2704" s="330"/>
      <c r="F2704" s="330"/>
      <c r="G2704" s="331"/>
      <c r="H2704" s="340"/>
      <c r="I2704" s="341"/>
      <c r="J2704" s="341"/>
      <c r="K2704" s="60"/>
    </row>
    <row r="2705" spans="1:11" s="38" customFormat="1" x14ac:dyDescent="0.25">
      <c r="A2705" s="78"/>
      <c r="B2705" s="337"/>
      <c r="C2705" s="342"/>
      <c r="D2705" s="329"/>
      <c r="E2705" s="330"/>
      <c r="F2705" s="330"/>
      <c r="G2705" s="331"/>
      <c r="H2705" s="340"/>
      <c r="I2705" s="341"/>
      <c r="J2705" s="341"/>
      <c r="K2705" s="60"/>
    </row>
    <row r="2706" spans="1:11" s="38" customFormat="1" x14ac:dyDescent="0.25">
      <c r="A2706" s="78"/>
      <c r="B2706" s="337"/>
      <c r="C2706" s="342"/>
      <c r="D2706" s="329"/>
      <c r="E2706" s="330"/>
      <c r="F2706" s="330"/>
      <c r="G2706" s="331"/>
      <c r="H2706" s="340"/>
      <c r="I2706" s="341"/>
      <c r="J2706" s="341"/>
      <c r="K2706" s="60"/>
    </row>
    <row r="2707" spans="1:11" s="38" customFormat="1" x14ac:dyDescent="0.25">
      <c r="A2707" s="78"/>
      <c r="B2707" s="337"/>
      <c r="C2707" s="342"/>
      <c r="D2707" s="329"/>
      <c r="E2707" s="330"/>
      <c r="F2707" s="330"/>
      <c r="G2707" s="331"/>
      <c r="H2707" s="340"/>
      <c r="I2707" s="341"/>
      <c r="J2707" s="341"/>
      <c r="K2707" s="60"/>
    </row>
    <row r="2708" spans="1:11" s="38" customFormat="1" x14ac:dyDescent="0.25">
      <c r="A2708" s="78"/>
      <c r="B2708" s="337"/>
      <c r="C2708" s="342"/>
      <c r="D2708" s="329"/>
      <c r="E2708" s="330"/>
      <c r="F2708" s="330"/>
      <c r="G2708" s="331"/>
      <c r="H2708" s="340"/>
      <c r="I2708" s="341"/>
      <c r="J2708" s="341"/>
      <c r="K2708" s="60"/>
    </row>
    <row r="2709" spans="1:11" s="38" customFormat="1" x14ac:dyDescent="0.25">
      <c r="A2709" s="78"/>
      <c r="B2709" s="337"/>
      <c r="C2709" s="342"/>
      <c r="D2709" s="329"/>
      <c r="E2709" s="330"/>
      <c r="F2709" s="330"/>
      <c r="G2709" s="331"/>
      <c r="H2709" s="340"/>
      <c r="I2709" s="341"/>
      <c r="J2709" s="341"/>
      <c r="K2709" s="60"/>
    </row>
    <row r="2710" spans="1:11" s="38" customFormat="1" x14ac:dyDescent="0.25">
      <c r="A2710" s="78"/>
      <c r="B2710" s="337"/>
      <c r="C2710" s="342"/>
      <c r="D2710" s="329"/>
      <c r="E2710" s="330"/>
      <c r="F2710" s="330"/>
      <c r="G2710" s="331"/>
      <c r="H2710" s="340"/>
      <c r="I2710" s="341"/>
      <c r="J2710" s="341"/>
      <c r="K2710" s="60"/>
    </row>
    <row r="2711" spans="1:11" s="38" customFormat="1" x14ac:dyDescent="0.25">
      <c r="A2711" s="78"/>
      <c r="B2711" s="337"/>
      <c r="C2711" s="342"/>
      <c r="D2711" s="329"/>
      <c r="E2711" s="330"/>
      <c r="F2711" s="330"/>
      <c r="G2711" s="331"/>
      <c r="H2711" s="340"/>
      <c r="I2711" s="341"/>
      <c r="J2711" s="341"/>
      <c r="K2711" s="60"/>
    </row>
    <row r="2712" spans="1:11" s="38" customFormat="1" x14ac:dyDescent="0.25">
      <c r="A2712" s="78"/>
      <c r="B2712" s="337"/>
      <c r="C2712" s="342"/>
      <c r="D2712" s="329"/>
      <c r="E2712" s="330"/>
      <c r="F2712" s="330"/>
      <c r="G2712" s="331"/>
      <c r="H2712" s="340"/>
      <c r="I2712" s="341"/>
      <c r="J2712" s="341"/>
      <c r="K2712" s="60"/>
    </row>
    <row r="2713" spans="1:11" s="38" customFormat="1" x14ac:dyDescent="0.25">
      <c r="A2713" s="78"/>
      <c r="B2713" s="337"/>
      <c r="C2713" s="342"/>
      <c r="D2713" s="329"/>
      <c r="E2713" s="330"/>
      <c r="F2713" s="330"/>
      <c r="G2713" s="331"/>
      <c r="H2713" s="340"/>
      <c r="I2713" s="341"/>
      <c r="J2713" s="341"/>
      <c r="K2713" s="60"/>
    </row>
    <row r="2714" spans="1:11" s="38" customFormat="1" x14ac:dyDescent="0.25">
      <c r="A2714" s="78"/>
      <c r="B2714" s="337"/>
      <c r="C2714" s="342"/>
      <c r="D2714" s="329"/>
      <c r="E2714" s="330"/>
      <c r="F2714" s="330"/>
      <c r="G2714" s="331"/>
      <c r="H2714" s="340"/>
      <c r="I2714" s="341"/>
      <c r="J2714" s="341"/>
      <c r="K2714" s="60"/>
    </row>
    <row r="2715" spans="1:11" s="38" customFormat="1" x14ac:dyDescent="0.25">
      <c r="A2715" s="78"/>
      <c r="B2715" s="337"/>
      <c r="C2715" s="342"/>
      <c r="D2715" s="329"/>
      <c r="E2715" s="330"/>
      <c r="F2715" s="330"/>
      <c r="G2715" s="331"/>
      <c r="H2715" s="340"/>
      <c r="I2715" s="341"/>
      <c r="J2715" s="341"/>
      <c r="K2715" s="60"/>
    </row>
    <row r="2716" spans="1:11" s="38" customFormat="1" x14ac:dyDescent="0.25">
      <c r="A2716" s="78"/>
      <c r="B2716" s="337"/>
      <c r="C2716" s="342"/>
      <c r="D2716" s="329"/>
      <c r="E2716" s="330"/>
      <c r="F2716" s="330"/>
      <c r="G2716" s="331"/>
      <c r="H2716" s="340"/>
      <c r="I2716" s="341"/>
      <c r="J2716" s="341"/>
      <c r="K2716" s="60"/>
    </row>
    <row r="2717" spans="1:11" s="38" customFormat="1" x14ac:dyDescent="0.25">
      <c r="A2717" s="78"/>
      <c r="B2717" s="337"/>
      <c r="C2717" s="342"/>
      <c r="D2717" s="329"/>
      <c r="E2717" s="330"/>
      <c r="F2717" s="330"/>
      <c r="G2717" s="331"/>
      <c r="H2717" s="340"/>
      <c r="I2717" s="341"/>
      <c r="J2717" s="341"/>
      <c r="K2717" s="60"/>
    </row>
    <row r="2718" spans="1:11" s="38" customFormat="1" x14ac:dyDescent="0.25">
      <c r="A2718" s="78"/>
      <c r="B2718" s="337"/>
      <c r="C2718" s="342"/>
      <c r="D2718" s="329"/>
      <c r="E2718" s="330"/>
      <c r="F2718" s="330"/>
      <c r="G2718" s="331"/>
      <c r="H2718" s="340"/>
      <c r="I2718" s="341"/>
      <c r="J2718" s="341"/>
      <c r="K2718" s="60"/>
    </row>
    <row r="2719" spans="1:11" s="38" customFormat="1" x14ac:dyDescent="0.25">
      <c r="A2719" s="78"/>
      <c r="B2719" s="337"/>
      <c r="C2719" s="342"/>
      <c r="D2719" s="329"/>
      <c r="E2719" s="330"/>
      <c r="F2719" s="330"/>
      <c r="G2719" s="331"/>
      <c r="H2719" s="340"/>
      <c r="I2719" s="341"/>
      <c r="J2719" s="341"/>
      <c r="K2719" s="60"/>
    </row>
    <row r="2720" spans="1:11" s="38" customFormat="1" x14ac:dyDescent="0.25">
      <c r="A2720" s="78"/>
      <c r="B2720" s="337"/>
      <c r="C2720" s="342"/>
      <c r="D2720" s="329"/>
      <c r="E2720" s="330"/>
      <c r="F2720" s="330"/>
      <c r="G2720" s="331"/>
      <c r="H2720" s="340"/>
      <c r="I2720" s="341"/>
      <c r="J2720" s="341"/>
      <c r="K2720" s="60"/>
    </row>
    <row r="2721" spans="1:11" s="38" customFormat="1" x14ac:dyDescent="0.25">
      <c r="A2721" s="78"/>
      <c r="B2721" s="337"/>
      <c r="C2721" s="342"/>
      <c r="D2721" s="329"/>
      <c r="E2721" s="330"/>
      <c r="F2721" s="330"/>
      <c r="G2721" s="331"/>
      <c r="H2721" s="340"/>
      <c r="I2721" s="341"/>
      <c r="J2721" s="341"/>
      <c r="K2721" s="60"/>
    </row>
    <row r="2722" spans="1:11" s="38" customFormat="1" x14ac:dyDescent="0.25">
      <c r="A2722" s="78"/>
      <c r="B2722" s="337"/>
      <c r="C2722" s="342"/>
      <c r="D2722" s="329"/>
      <c r="E2722" s="330"/>
      <c r="F2722" s="330"/>
      <c r="G2722" s="331"/>
      <c r="H2722" s="340"/>
      <c r="I2722" s="341"/>
      <c r="J2722" s="341"/>
      <c r="K2722" s="60"/>
    </row>
    <row r="2723" spans="1:11" s="38" customFormat="1" x14ac:dyDescent="0.25">
      <c r="A2723" s="78"/>
      <c r="B2723" s="337"/>
      <c r="C2723" s="342"/>
      <c r="D2723" s="329"/>
      <c r="E2723" s="330"/>
      <c r="F2723" s="330"/>
      <c r="G2723" s="331"/>
      <c r="H2723" s="340"/>
      <c r="I2723" s="341"/>
      <c r="J2723" s="341"/>
      <c r="K2723" s="60"/>
    </row>
    <row r="2724" spans="1:11" s="38" customFormat="1" x14ac:dyDescent="0.25">
      <c r="A2724" s="78"/>
      <c r="B2724" s="337"/>
      <c r="C2724" s="342"/>
      <c r="D2724" s="329"/>
      <c r="E2724" s="330"/>
      <c r="F2724" s="330"/>
      <c r="G2724" s="331"/>
      <c r="H2724" s="340"/>
      <c r="I2724" s="341"/>
      <c r="J2724" s="341"/>
      <c r="K2724" s="60"/>
    </row>
    <row r="2725" spans="1:11" s="38" customFormat="1" x14ac:dyDescent="0.25">
      <c r="A2725" s="78"/>
      <c r="B2725" s="337"/>
      <c r="C2725" s="342"/>
      <c r="D2725" s="329"/>
      <c r="E2725" s="330"/>
      <c r="F2725" s="330"/>
      <c r="G2725" s="331"/>
      <c r="H2725" s="340"/>
      <c r="I2725" s="341"/>
      <c r="J2725" s="341"/>
      <c r="K2725" s="60"/>
    </row>
    <row r="2726" spans="1:11" s="38" customFormat="1" x14ac:dyDescent="0.25">
      <c r="A2726" s="78"/>
      <c r="B2726" s="337"/>
      <c r="C2726" s="342"/>
      <c r="D2726" s="329"/>
      <c r="E2726" s="330"/>
      <c r="F2726" s="330"/>
      <c r="G2726" s="331"/>
      <c r="H2726" s="340"/>
      <c r="I2726" s="341"/>
      <c r="J2726" s="341"/>
      <c r="K2726" s="60"/>
    </row>
    <row r="2727" spans="1:11" s="38" customFormat="1" x14ac:dyDescent="0.25">
      <c r="A2727" s="78"/>
      <c r="B2727" s="337"/>
      <c r="C2727" s="342"/>
      <c r="D2727" s="329"/>
      <c r="E2727" s="330"/>
      <c r="F2727" s="330"/>
      <c r="G2727" s="331"/>
      <c r="H2727" s="340"/>
      <c r="I2727" s="341"/>
      <c r="J2727" s="341"/>
      <c r="K2727" s="60"/>
    </row>
    <row r="2728" spans="1:11" s="38" customFormat="1" x14ac:dyDescent="0.25">
      <c r="A2728" s="78"/>
      <c r="B2728" s="337"/>
      <c r="C2728" s="342"/>
      <c r="D2728" s="329"/>
      <c r="E2728" s="330"/>
      <c r="F2728" s="330"/>
      <c r="G2728" s="331"/>
      <c r="H2728" s="340"/>
      <c r="I2728" s="341"/>
      <c r="J2728" s="341"/>
      <c r="K2728" s="60"/>
    </row>
    <row r="2729" spans="1:11" s="38" customFormat="1" x14ac:dyDescent="0.25">
      <c r="A2729" s="78"/>
      <c r="B2729" s="337"/>
      <c r="C2729" s="342"/>
      <c r="D2729" s="329"/>
      <c r="E2729" s="330"/>
      <c r="F2729" s="330"/>
      <c r="G2729" s="331"/>
      <c r="H2729" s="340"/>
      <c r="I2729" s="341"/>
      <c r="J2729" s="341"/>
      <c r="K2729" s="60"/>
    </row>
    <row r="2730" spans="1:11" s="38" customFormat="1" x14ac:dyDescent="0.25">
      <c r="A2730" s="78"/>
      <c r="B2730" s="337"/>
      <c r="C2730" s="342"/>
      <c r="D2730" s="329"/>
      <c r="E2730" s="330"/>
      <c r="F2730" s="330"/>
      <c r="G2730" s="331"/>
      <c r="H2730" s="340"/>
      <c r="I2730" s="341"/>
      <c r="J2730" s="341"/>
      <c r="K2730" s="60"/>
    </row>
    <row r="2731" spans="1:11" s="38" customFormat="1" x14ac:dyDescent="0.25">
      <c r="A2731" s="78"/>
      <c r="B2731" s="337"/>
      <c r="C2731" s="342"/>
      <c r="D2731" s="329"/>
      <c r="E2731" s="330"/>
      <c r="F2731" s="330"/>
      <c r="G2731" s="331"/>
      <c r="H2731" s="340"/>
      <c r="I2731" s="341"/>
      <c r="J2731" s="341"/>
      <c r="K2731" s="60"/>
    </row>
    <row r="2732" spans="1:11" s="38" customFormat="1" x14ac:dyDescent="0.25">
      <c r="A2732" s="78"/>
      <c r="B2732" s="337"/>
      <c r="C2732" s="342"/>
      <c r="D2732" s="329"/>
      <c r="E2732" s="330"/>
      <c r="F2732" s="330"/>
      <c r="G2732" s="331"/>
      <c r="H2732" s="340"/>
      <c r="I2732" s="341"/>
      <c r="J2732" s="341"/>
      <c r="K2732" s="60"/>
    </row>
    <row r="2733" spans="1:11" s="38" customFormat="1" x14ac:dyDescent="0.25">
      <c r="A2733" s="78"/>
      <c r="B2733" s="337"/>
      <c r="C2733" s="342"/>
      <c r="D2733" s="329"/>
      <c r="E2733" s="330"/>
      <c r="F2733" s="330"/>
      <c r="G2733" s="331"/>
      <c r="H2733" s="340"/>
      <c r="I2733" s="341"/>
      <c r="J2733" s="341"/>
      <c r="K2733" s="60"/>
    </row>
    <row r="2734" spans="1:11" s="38" customFormat="1" x14ac:dyDescent="0.25">
      <c r="A2734" s="78"/>
      <c r="B2734" s="337"/>
      <c r="C2734" s="342"/>
      <c r="D2734" s="329"/>
      <c r="E2734" s="330"/>
      <c r="F2734" s="330"/>
      <c r="G2734" s="331"/>
      <c r="H2734" s="340"/>
      <c r="I2734" s="341"/>
      <c r="J2734" s="341"/>
      <c r="K2734" s="60"/>
    </row>
    <row r="2735" spans="1:11" s="38" customFormat="1" x14ac:dyDescent="0.25">
      <c r="A2735" s="78"/>
      <c r="B2735" s="337"/>
      <c r="C2735" s="342"/>
      <c r="D2735" s="329"/>
      <c r="E2735" s="330"/>
      <c r="F2735" s="330"/>
      <c r="G2735" s="331"/>
      <c r="H2735" s="340"/>
      <c r="I2735" s="341"/>
      <c r="J2735" s="341"/>
      <c r="K2735" s="60"/>
    </row>
    <row r="2736" spans="1:11" s="38" customFormat="1" x14ac:dyDescent="0.25">
      <c r="A2736" s="78"/>
      <c r="B2736" s="337"/>
      <c r="C2736" s="342"/>
      <c r="D2736" s="329"/>
      <c r="E2736" s="330"/>
      <c r="F2736" s="330"/>
      <c r="G2736" s="331"/>
      <c r="H2736" s="340"/>
      <c r="I2736" s="341"/>
      <c r="J2736" s="341"/>
      <c r="K2736" s="60"/>
    </row>
    <row r="2737" spans="1:11" s="38" customFormat="1" x14ac:dyDescent="0.25">
      <c r="A2737" s="78"/>
      <c r="B2737" s="337"/>
      <c r="C2737" s="342"/>
      <c r="D2737" s="329"/>
      <c r="E2737" s="330"/>
      <c r="F2737" s="330"/>
      <c r="G2737" s="331"/>
      <c r="H2737" s="340"/>
      <c r="I2737" s="341"/>
      <c r="J2737" s="341"/>
      <c r="K2737" s="60"/>
    </row>
    <row r="2738" spans="1:11" s="38" customFormat="1" x14ac:dyDescent="0.25">
      <c r="A2738" s="78"/>
      <c r="B2738" s="337"/>
      <c r="C2738" s="342"/>
      <c r="D2738" s="329"/>
      <c r="E2738" s="330"/>
      <c r="F2738" s="330"/>
      <c r="G2738" s="331"/>
      <c r="H2738" s="340"/>
      <c r="I2738" s="341"/>
      <c r="J2738" s="341"/>
      <c r="K2738" s="60"/>
    </row>
    <row r="2739" spans="1:11" s="38" customFormat="1" x14ac:dyDescent="0.25">
      <c r="A2739" s="78"/>
      <c r="B2739" s="337"/>
      <c r="C2739" s="342"/>
      <c r="D2739" s="329"/>
      <c r="E2739" s="330"/>
      <c r="F2739" s="330"/>
      <c r="G2739" s="331"/>
      <c r="H2739" s="340"/>
      <c r="I2739" s="341"/>
      <c r="J2739" s="341"/>
      <c r="K2739" s="60"/>
    </row>
    <row r="2740" spans="1:11" s="38" customFormat="1" x14ac:dyDescent="0.25">
      <c r="A2740" s="78"/>
      <c r="B2740" s="337"/>
      <c r="C2740" s="342"/>
      <c r="D2740" s="329"/>
      <c r="E2740" s="330"/>
      <c r="F2740" s="330"/>
      <c r="G2740" s="331"/>
      <c r="H2740" s="340"/>
      <c r="I2740" s="341"/>
      <c r="J2740" s="341"/>
      <c r="K2740" s="60"/>
    </row>
    <row r="2741" spans="1:11" s="38" customFormat="1" x14ac:dyDescent="0.25">
      <c r="A2741" s="78"/>
      <c r="B2741" s="337"/>
      <c r="C2741" s="342"/>
      <c r="D2741" s="329"/>
      <c r="E2741" s="330"/>
      <c r="F2741" s="330"/>
      <c r="G2741" s="331"/>
      <c r="H2741" s="340"/>
      <c r="I2741" s="341"/>
      <c r="J2741" s="341"/>
      <c r="K2741" s="60"/>
    </row>
    <row r="2742" spans="1:11" s="38" customFormat="1" x14ac:dyDescent="0.25">
      <c r="A2742" s="78"/>
      <c r="B2742" s="337"/>
      <c r="C2742" s="342"/>
      <c r="D2742" s="329"/>
      <c r="E2742" s="330"/>
      <c r="F2742" s="330"/>
      <c r="G2742" s="331"/>
      <c r="H2742" s="340"/>
      <c r="I2742" s="341"/>
      <c r="J2742" s="341"/>
      <c r="K2742" s="60"/>
    </row>
    <row r="2743" spans="1:11" s="38" customFormat="1" x14ac:dyDescent="0.25">
      <c r="A2743" s="78"/>
      <c r="B2743" s="337"/>
      <c r="C2743" s="342"/>
      <c r="D2743" s="329"/>
      <c r="E2743" s="330"/>
      <c r="F2743" s="330"/>
      <c r="G2743" s="331"/>
      <c r="H2743" s="340"/>
      <c r="I2743" s="341"/>
      <c r="J2743" s="341"/>
      <c r="K2743" s="60"/>
    </row>
    <row r="2744" spans="1:11" s="38" customFormat="1" x14ac:dyDescent="0.25">
      <c r="A2744" s="78"/>
      <c r="B2744" s="337"/>
      <c r="C2744" s="342"/>
      <c r="D2744" s="329"/>
      <c r="E2744" s="330"/>
      <c r="F2744" s="330"/>
      <c r="G2744" s="331"/>
      <c r="H2744" s="340"/>
      <c r="I2744" s="341"/>
      <c r="J2744" s="341"/>
      <c r="K2744" s="60"/>
    </row>
    <row r="2745" spans="1:11" s="38" customFormat="1" x14ac:dyDescent="0.25">
      <c r="A2745" s="78"/>
      <c r="B2745" s="337"/>
      <c r="C2745" s="342"/>
      <c r="D2745" s="329"/>
      <c r="E2745" s="330"/>
      <c r="F2745" s="330"/>
      <c r="G2745" s="331"/>
      <c r="H2745" s="340"/>
      <c r="I2745" s="341"/>
      <c r="J2745" s="341"/>
      <c r="K2745" s="60"/>
    </row>
    <row r="2746" spans="1:11" s="38" customFormat="1" x14ac:dyDescent="0.25">
      <c r="A2746" s="78"/>
      <c r="B2746" s="337"/>
      <c r="C2746" s="342"/>
      <c r="D2746" s="329"/>
      <c r="E2746" s="330"/>
      <c r="F2746" s="330"/>
      <c r="G2746" s="331"/>
      <c r="H2746" s="340"/>
      <c r="I2746" s="341"/>
      <c r="J2746" s="341"/>
      <c r="K2746" s="60"/>
    </row>
    <row r="2747" spans="1:11" s="38" customFormat="1" x14ac:dyDescent="0.25">
      <c r="A2747" s="78"/>
      <c r="B2747" s="337"/>
      <c r="C2747" s="342"/>
      <c r="D2747" s="329"/>
      <c r="E2747" s="330"/>
      <c r="F2747" s="330"/>
      <c r="G2747" s="331"/>
      <c r="H2747" s="340"/>
      <c r="I2747" s="341"/>
      <c r="J2747" s="341"/>
      <c r="K2747" s="60"/>
    </row>
    <row r="2748" spans="1:11" s="38" customFormat="1" x14ac:dyDescent="0.25">
      <c r="A2748" s="78"/>
      <c r="B2748" s="337"/>
      <c r="C2748" s="342"/>
      <c r="D2748" s="329"/>
      <c r="E2748" s="330"/>
      <c r="F2748" s="330"/>
      <c r="G2748" s="331"/>
      <c r="H2748" s="340"/>
      <c r="I2748" s="341"/>
      <c r="J2748" s="341"/>
      <c r="K2748" s="60"/>
    </row>
    <row r="2749" spans="1:11" s="38" customFormat="1" x14ac:dyDescent="0.25">
      <c r="A2749" s="78"/>
      <c r="B2749" s="337"/>
      <c r="C2749" s="342"/>
      <c r="D2749" s="329"/>
      <c r="E2749" s="330"/>
      <c r="F2749" s="330"/>
      <c r="G2749" s="331"/>
      <c r="H2749" s="340"/>
      <c r="I2749" s="341"/>
      <c r="J2749" s="341"/>
      <c r="K2749" s="60"/>
    </row>
    <row r="2750" spans="1:11" s="38" customFormat="1" x14ac:dyDescent="0.25">
      <c r="A2750" s="78"/>
      <c r="B2750" s="337"/>
      <c r="C2750" s="342"/>
      <c r="D2750" s="329"/>
      <c r="E2750" s="330"/>
      <c r="F2750" s="330"/>
      <c r="G2750" s="331"/>
      <c r="H2750" s="340"/>
      <c r="I2750" s="341"/>
      <c r="J2750" s="341"/>
      <c r="K2750" s="60"/>
    </row>
    <row r="2751" spans="1:11" s="38" customFormat="1" x14ac:dyDescent="0.25">
      <c r="A2751" s="78"/>
      <c r="B2751" s="337"/>
      <c r="C2751" s="342"/>
      <c r="D2751" s="329"/>
      <c r="E2751" s="330"/>
      <c r="F2751" s="330"/>
      <c r="G2751" s="331"/>
      <c r="H2751" s="340"/>
      <c r="I2751" s="341"/>
      <c r="J2751" s="341"/>
      <c r="K2751" s="60"/>
    </row>
    <row r="2752" spans="1:11" s="38" customFormat="1" x14ac:dyDescent="0.25">
      <c r="A2752" s="78"/>
      <c r="B2752" s="337"/>
      <c r="C2752" s="342"/>
      <c r="D2752" s="329"/>
      <c r="E2752" s="330"/>
      <c r="F2752" s="330"/>
      <c r="G2752" s="331"/>
      <c r="H2752" s="340"/>
      <c r="I2752" s="341"/>
      <c r="J2752" s="341"/>
      <c r="K2752" s="60"/>
    </row>
    <row r="2753" spans="1:11" s="38" customFormat="1" x14ac:dyDescent="0.25">
      <c r="A2753" s="78"/>
      <c r="B2753" s="337"/>
      <c r="C2753" s="342"/>
      <c r="D2753" s="329"/>
      <c r="E2753" s="330"/>
      <c r="F2753" s="330"/>
      <c r="G2753" s="331"/>
      <c r="H2753" s="340"/>
      <c r="I2753" s="341"/>
      <c r="J2753" s="341"/>
      <c r="K2753" s="60"/>
    </row>
    <row r="2754" spans="1:11" s="38" customFormat="1" x14ac:dyDescent="0.25">
      <c r="A2754" s="78"/>
      <c r="B2754" s="337"/>
      <c r="C2754" s="342"/>
      <c r="D2754" s="329"/>
      <c r="E2754" s="330"/>
      <c r="F2754" s="330"/>
      <c r="G2754" s="331"/>
      <c r="H2754" s="340"/>
      <c r="I2754" s="341"/>
      <c r="J2754" s="341"/>
      <c r="K2754" s="60"/>
    </row>
    <row r="2755" spans="1:11" s="38" customFormat="1" x14ac:dyDescent="0.25">
      <c r="A2755" s="78"/>
      <c r="B2755" s="337"/>
      <c r="C2755" s="342"/>
      <c r="D2755" s="329"/>
      <c r="E2755" s="330"/>
      <c r="F2755" s="330"/>
      <c r="G2755" s="331"/>
      <c r="H2755" s="340"/>
      <c r="I2755" s="341"/>
      <c r="J2755" s="341"/>
      <c r="K2755" s="60"/>
    </row>
    <row r="2756" spans="1:11" s="38" customFormat="1" x14ac:dyDescent="0.25">
      <c r="A2756" s="78"/>
      <c r="B2756" s="337"/>
      <c r="C2756" s="342"/>
      <c r="D2756" s="329"/>
      <c r="E2756" s="330"/>
      <c r="F2756" s="330"/>
      <c r="G2756" s="331"/>
      <c r="H2756" s="340"/>
      <c r="I2756" s="341"/>
      <c r="J2756" s="341"/>
      <c r="K2756" s="60"/>
    </row>
    <row r="2757" spans="1:11" s="38" customFormat="1" x14ac:dyDescent="0.25">
      <c r="A2757" s="78"/>
      <c r="B2757" s="337"/>
      <c r="C2757" s="342"/>
      <c r="D2757" s="329"/>
      <c r="E2757" s="330"/>
      <c r="F2757" s="330"/>
      <c r="G2757" s="331"/>
      <c r="H2757" s="340"/>
      <c r="I2757" s="341"/>
      <c r="J2757" s="341"/>
      <c r="K2757" s="60"/>
    </row>
    <row r="2758" spans="1:11" s="38" customFormat="1" x14ac:dyDescent="0.25">
      <c r="A2758" s="78"/>
      <c r="B2758" s="337"/>
      <c r="C2758" s="342"/>
      <c r="D2758" s="329"/>
      <c r="E2758" s="330"/>
      <c r="F2758" s="330"/>
      <c r="G2758" s="331"/>
      <c r="H2758" s="340"/>
      <c r="I2758" s="341"/>
      <c r="J2758" s="341"/>
      <c r="K2758" s="60"/>
    </row>
    <row r="2759" spans="1:11" s="38" customFormat="1" x14ac:dyDescent="0.25">
      <c r="A2759" s="78"/>
      <c r="B2759" s="337"/>
      <c r="C2759" s="342"/>
      <c r="D2759" s="329"/>
      <c r="E2759" s="330"/>
      <c r="F2759" s="330"/>
      <c r="G2759" s="331"/>
      <c r="H2759" s="340"/>
      <c r="I2759" s="341"/>
      <c r="J2759" s="341"/>
      <c r="K2759" s="60"/>
    </row>
    <row r="2760" spans="1:11" s="38" customFormat="1" x14ac:dyDescent="0.25">
      <c r="A2760" s="78"/>
      <c r="B2760" s="337"/>
      <c r="C2760" s="342"/>
      <c r="D2760" s="329"/>
      <c r="E2760" s="330"/>
      <c r="F2760" s="330"/>
      <c r="G2760" s="331"/>
      <c r="H2760" s="340"/>
      <c r="I2760" s="341"/>
      <c r="J2760" s="341"/>
      <c r="K2760" s="60"/>
    </row>
    <row r="2761" spans="1:11" s="38" customFormat="1" x14ac:dyDescent="0.25">
      <c r="A2761" s="78"/>
      <c r="B2761" s="337"/>
      <c r="C2761" s="342"/>
      <c r="D2761" s="329"/>
      <c r="E2761" s="330"/>
      <c r="F2761" s="330"/>
      <c r="G2761" s="331"/>
      <c r="H2761" s="340"/>
      <c r="I2761" s="341"/>
      <c r="J2761" s="341"/>
      <c r="K2761" s="60"/>
    </row>
    <row r="2762" spans="1:11" s="38" customFormat="1" x14ac:dyDescent="0.25">
      <c r="A2762" s="78"/>
      <c r="B2762" s="337"/>
      <c r="C2762" s="342"/>
      <c r="D2762" s="329"/>
      <c r="E2762" s="330"/>
      <c r="F2762" s="330"/>
      <c r="G2762" s="331"/>
      <c r="H2762" s="340"/>
      <c r="I2762" s="341"/>
      <c r="J2762" s="341"/>
      <c r="K2762" s="60"/>
    </row>
    <row r="2763" spans="1:11" s="38" customFormat="1" x14ac:dyDescent="0.25">
      <c r="A2763" s="78"/>
      <c r="B2763" s="337"/>
      <c r="C2763" s="342"/>
      <c r="D2763" s="329"/>
      <c r="E2763" s="330"/>
      <c r="F2763" s="330"/>
      <c r="G2763" s="331"/>
      <c r="H2763" s="340"/>
      <c r="I2763" s="341"/>
      <c r="J2763" s="341"/>
      <c r="K2763" s="60"/>
    </row>
    <row r="2764" spans="1:11" s="38" customFormat="1" x14ac:dyDescent="0.25">
      <c r="A2764" s="78"/>
      <c r="B2764" s="337"/>
      <c r="C2764" s="342"/>
      <c r="D2764" s="329"/>
      <c r="E2764" s="330"/>
      <c r="F2764" s="330"/>
      <c r="G2764" s="331"/>
      <c r="H2764" s="340"/>
      <c r="I2764" s="341"/>
      <c r="J2764" s="341"/>
      <c r="K2764" s="60"/>
    </row>
    <row r="2765" spans="1:11" s="38" customFormat="1" x14ac:dyDescent="0.25">
      <c r="A2765" s="78"/>
      <c r="B2765" s="337"/>
      <c r="C2765" s="342"/>
      <c r="D2765" s="329"/>
      <c r="E2765" s="330"/>
      <c r="F2765" s="330"/>
      <c r="G2765" s="331"/>
      <c r="H2765" s="340"/>
      <c r="I2765" s="341"/>
      <c r="J2765" s="341"/>
      <c r="K2765" s="60"/>
    </row>
    <row r="2766" spans="1:11" s="38" customFormat="1" x14ac:dyDescent="0.25">
      <c r="A2766" s="78"/>
      <c r="B2766" s="337"/>
      <c r="C2766" s="342"/>
      <c r="D2766" s="329"/>
      <c r="E2766" s="330"/>
      <c r="F2766" s="330"/>
      <c r="G2766" s="331"/>
      <c r="H2766" s="340"/>
      <c r="I2766" s="341"/>
      <c r="J2766" s="341"/>
      <c r="K2766" s="60"/>
    </row>
    <row r="2767" spans="1:11" s="38" customFormat="1" x14ac:dyDescent="0.25">
      <c r="A2767" s="78"/>
      <c r="B2767" s="337"/>
      <c r="C2767" s="342"/>
      <c r="D2767" s="329"/>
      <c r="E2767" s="330"/>
      <c r="F2767" s="330"/>
      <c r="G2767" s="331"/>
      <c r="H2767" s="340"/>
      <c r="I2767" s="341"/>
      <c r="J2767" s="341"/>
      <c r="K2767" s="60"/>
    </row>
    <row r="2768" spans="1:11" s="38" customFormat="1" x14ac:dyDescent="0.25">
      <c r="A2768" s="78"/>
      <c r="B2768" s="337"/>
      <c r="C2768" s="342"/>
      <c r="D2768" s="329"/>
      <c r="E2768" s="330"/>
      <c r="F2768" s="330"/>
      <c r="G2768" s="331"/>
      <c r="H2768" s="340"/>
      <c r="I2768" s="341"/>
      <c r="J2768" s="341"/>
      <c r="K2768" s="60"/>
    </row>
    <row r="2769" spans="1:11" s="38" customFormat="1" x14ac:dyDescent="0.25">
      <c r="A2769" s="78"/>
      <c r="B2769" s="337"/>
      <c r="C2769" s="342"/>
      <c r="D2769" s="329"/>
      <c r="E2769" s="330"/>
      <c r="F2769" s="330"/>
      <c r="G2769" s="331"/>
      <c r="H2769" s="340"/>
      <c r="I2769" s="341"/>
      <c r="J2769" s="341"/>
      <c r="K2769" s="60"/>
    </row>
    <row r="2770" spans="1:11" s="38" customFormat="1" x14ac:dyDescent="0.25">
      <c r="A2770" s="78"/>
      <c r="B2770" s="337"/>
      <c r="C2770" s="342"/>
      <c r="D2770" s="329"/>
      <c r="E2770" s="330"/>
      <c r="F2770" s="330"/>
      <c r="G2770" s="331"/>
      <c r="H2770" s="340"/>
      <c r="I2770" s="341"/>
      <c r="J2770" s="341"/>
      <c r="K2770" s="60"/>
    </row>
    <row r="2771" spans="1:11" s="38" customFormat="1" x14ac:dyDescent="0.25">
      <c r="A2771" s="78"/>
      <c r="B2771" s="337"/>
      <c r="C2771" s="342"/>
      <c r="D2771" s="329"/>
      <c r="E2771" s="330"/>
      <c r="F2771" s="330"/>
      <c r="G2771" s="331"/>
      <c r="H2771" s="340"/>
      <c r="I2771" s="341"/>
      <c r="J2771" s="341"/>
      <c r="K2771" s="60"/>
    </row>
    <row r="2772" spans="1:11" s="38" customFormat="1" x14ac:dyDescent="0.25">
      <c r="A2772" s="78"/>
      <c r="B2772" s="337"/>
      <c r="C2772" s="342"/>
      <c r="D2772" s="329"/>
      <c r="E2772" s="330"/>
      <c r="F2772" s="330"/>
      <c r="G2772" s="331"/>
      <c r="H2772" s="340"/>
      <c r="I2772" s="341"/>
      <c r="J2772" s="341"/>
      <c r="K2772" s="60"/>
    </row>
    <row r="2773" spans="1:11" s="38" customFormat="1" x14ac:dyDescent="0.25">
      <c r="A2773" s="78"/>
      <c r="B2773" s="337"/>
      <c r="C2773" s="342"/>
      <c r="D2773" s="329"/>
      <c r="E2773" s="330"/>
      <c r="F2773" s="330"/>
      <c r="G2773" s="331"/>
      <c r="H2773" s="340"/>
      <c r="I2773" s="341"/>
      <c r="J2773" s="341"/>
      <c r="K2773" s="60"/>
    </row>
    <row r="2774" spans="1:11" s="38" customFormat="1" x14ac:dyDescent="0.25">
      <c r="A2774" s="78"/>
      <c r="B2774" s="337"/>
      <c r="C2774" s="342"/>
      <c r="D2774" s="329"/>
      <c r="E2774" s="330"/>
      <c r="F2774" s="330"/>
      <c r="G2774" s="331"/>
      <c r="H2774" s="340"/>
      <c r="I2774" s="341"/>
      <c r="J2774" s="341"/>
      <c r="K2774" s="60"/>
    </row>
    <row r="2775" spans="1:11" s="38" customFormat="1" x14ac:dyDescent="0.25">
      <c r="A2775" s="78"/>
      <c r="B2775" s="337"/>
      <c r="C2775" s="342"/>
      <c r="D2775" s="329"/>
      <c r="E2775" s="330"/>
      <c r="F2775" s="330"/>
      <c r="G2775" s="331"/>
      <c r="H2775" s="340"/>
      <c r="I2775" s="341"/>
      <c r="J2775" s="341"/>
      <c r="K2775" s="60"/>
    </row>
    <row r="2776" spans="1:11" s="38" customFormat="1" x14ac:dyDescent="0.25">
      <c r="A2776" s="78"/>
      <c r="B2776" s="337"/>
      <c r="C2776" s="342"/>
      <c r="D2776" s="329"/>
      <c r="E2776" s="330"/>
      <c r="F2776" s="330"/>
      <c r="G2776" s="331"/>
      <c r="H2776" s="340"/>
      <c r="I2776" s="341"/>
      <c r="J2776" s="341"/>
      <c r="K2776" s="60"/>
    </row>
    <row r="2777" spans="1:11" s="38" customFormat="1" x14ac:dyDescent="0.25">
      <c r="A2777" s="78"/>
      <c r="B2777" s="337"/>
      <c r="C2777" s="342"/>
      <c r="D2777" s="329"/>
      <c r="E2777" s="330"/>
      <c r="F2777" s="330"/>
      <c r="G2777" s="331"/>
      <c r="H2777" s="340"/>
      <c r="I2777" s="341"/>
      <c r="J2777" s="341"/>
      <c r="K2777" s="60"/>
    </row>
    <row r="2778" spans="1:11" s="38" customFormat="1" x14ac:dyDescent="0.25">
      <c r="A2778" s="78"/>
      <c r="B2778" s="337"/>
      <c r="C2778" s="342"/>
      <c r="D2778" s="329"/>
      <c r="E2778" s="330"/>
      <c r="F2778" s="330"/>
      <c r="G2778" s="331"/>
      <c r="H2778" s="340"/>
      <c r="I2778" s="341"/>
      <c r="J2778" s="341"/>
      <c r="K2778" s="60"/>
    </row>
    <row r="2779" spans="1:11" s="38" customFormat="1" x14ac:dyDescent="0.25">
      <c r="A2779" s="78"/>
      <c r="B2779" s="337"/>
      <c r="C2779" s="342"/>
      <c r="D2779" s="329"/>
      <c r="E2779" s="330"/>
      <c r="F2779" s="330"/>
      <c r="G2779" s="331"/>
      <c r="H2779" s="340"/>
      <c r="I2779" s="341"/>
      <c r="J2779" s="341"/>
      <c r="K2779" s="60"/>
    </row>
    <row r="2780" spans="1:11" s="38" customFormat="1" x14ac:dyDescent="0.25">
      <c r="A2780" s="78"/>
      <c r="B2780" s="337"/>
      <c r="C2780" s="342"/>
      <c r="D2780" s="329"/>
      <c r="E2780" s="330"/>
      <c r="F2780" s="330"/>
      <c r="G2780" s="331"/>
      <c r="H2780" s="340"/>
      <c r="I2780" s="341"/>
      <c r="J2780" s="341"/>
      <c r="K2780" s="60"/>
    </row>
    <row r="2781" spans="1:11" s="38" customFormat="1" x14ac:dyDescent="0.25">
      <c r="A2781" s="78"/>
      <c r="B2781" s="337"/>
      <c r="C2781" s="342"/>
      <c r="D2781" s="329"/>
      <c r="E2781" s="330"/>
      <c r="F2781" s="330"/>
      <c r="G2781" s="331"/>
      <c r="H2781" s="340"/>
      <c r="I2781" s="341"/>
      <c r="J2781" s="341"/>
      <c r="K2781" s="60"/>
    </row>
    <row r="2782" spans="1:11" s="38" customFormat="1" x14ac:dyDescent="0.25">
      <c r="A2782" s="78"/>
      <c r="B2782" s="337"/>
      <c r="C2782" s="342"/>
      <c r="D2782" s="329"/>
      <c r="E2782" s="330"/>
      <c r="F2782" s="330"/>
      <c r="G2782" s="331"/>
      <c r="H2782" s="340"/>
      <c r="I2782" s="341"/>
      <c r="J2782" s="341"/>
      <c r="K2782" s="60"/>
    </row>
    <row r="2783" spans="1:11" s="38" customFormat="1" x14ac:dyDescent="0.25">
      <c r="A2783" s="78"/>
      <c r="B2783" s="337"/>
      <c r="C2783" s="342"/>
      <c r="D2783" s="329"/>
      <c r="E2783" s="330"/>
      <c r="F2783" s="330"/>
      <c r="G2783" s="331"/>
      <c r="H2783" s="340"/>
      <c r="I2783" s="341"/>
      <c r="J2783" s="341"/>
      <c r="K2783" s="60"/>
    </row>
    <row r="2784" spans="1:11" s="38" customFormat="1" x14ac:dyDescent="0.25">
      <c r="A2784" s="78"/>
      <c r="B2784" s="337"/>
      <c r="C2784" s="342"/>
      <c r="D2784" s="329"/>
      <c r="E2784" s="330"/>
      <c r="F2784" s="330"/>
      <c r="G2784" s="331"/>
      <c r="H2784" s="340"/>
      <c r="I2784" s="341"/>
      <c r="J2784" s="341"/>
      <c r="K2784" s="60"/>
    </row>
    <row r="2785" spans="1:11" s="38" customFormat="1" x14ac:dyDescent="0.25">
      <c r="A2785" s="78"/>
      <c r="B2785" s="337"/>
      <c r="C2785" s="342"/>
      <c r="D2785" s="329"/>
      <c r="E2785" s="330"/>
      <c r="F2785" s="330"/>
      <c r="G2785" s="331"/>
      <c r="H2785" s="340"/>
      <c r="I2785" s="341"/>
      <c r="J2785" s="341"/>
      <c r="K2785" s="60"/>
    </row>
    <row r="2786" spans="1:11" s="38" customFormat="1" x14ac:dyDescent="0.25">
      <c r="A2786" s="78"/>
      <c r="B2786" s="337"/>
      <c r="C2786" s="342"/>
      <c r="D2786" s="329"/>
      <c r="E2786" s="330"/>
      <c r="F2786" s="330"/>
      <c r="G2786" s="331"/>
      <c r="H2786" s="340"/>
      <c r="I2786" s="341"/>
      <c r="J2786" s="341"/>
      <c r="K2786" s="60"/>
    </row>
    <row r="2787" spans="1:11" s="38" customFormat="1" x14ac:dyDescent="0.25">
      <c r="A2787" s="78"/>
      <c r="B2787" s="337"/>
      <c r="C2787" s="342"/>
      <c r="D2787" s="329"/>
      <c r="E2787" s="330"/>
      <c r="F2787" s="330"/>
      <c r="G2787" s="331"/>
      <c r="H2787" s="340"/>
      <c r="I2787" s="341"/>
      <c r="J2787" s="341"/>
      <c r="K2787" s="60"/>
    </row>
    <row r="2788" spans="1:11" s="38" customFormat="1" x14ac:dyDescent="0.25">
      <c r="A2788" s="78"/>
      <c r="B2788" s="337"/>
      <c r="C2788" s="342"/>
      <c r="D2788" s="329"/>
      <c r="E2788" s="330"/>
      <c r="F2788" s="330"/>
      <c r="G2788" s="331"/>
      <c r="H2788" s="340"/>
      <c r="I2788" s="341"/>
      <c r="J2788" s="341"/>
      <c r="K2788" s="60"/>
    </row>
    <row r="2789" spans="1:11" s="38" customFormat="1" x14ac:dyDescent="0.25">
      <c r="A2789" s="78"/>
      <c r="B2789" s="337"/>
      <c r="C2789" s="342"/>
      <c r="D2789" s="329"/>
      <c r="E2789" s="330"/>
      <c r="F2789" s="330"/>
      <c r="G2789" s="331"/>
      <c r="H2789" s="340"/>
      <c r="I2789" s="341"/>
      <c r="J2789" s="341"/>
      <c r="K2789" s="60"/>
    </row>
    <row r="2790" spans="1:11" s="38" customFormat="1" x14ac:dyDescent="0.25">
      <c r="A2790" s="78"/>
      <c r="B2790" s="337"/>
      <c r="C2790" s="342"/>
      <c r="D2790" s="329"/>
      <c r="E2790" s="330"/>
      <c r="F2790" s="330"/>
      <c r="G2790" s="331"/>
      <c r="H2790" s="340"/>
      <c r="I2790" s="341"/>
      <c r="J2790" s="341"/>
      <c r="K2790" s="60"/>
    </row>
    <row r="2791" spans="1:11" s="38" customFormat="1" x14ac:dyDescent="0.25">
      <c r="A2791" s="78"/>
      <c r="B2791" s="337"/>
      <c r="C2791" s="342"/>
      <c r="D2791" s="329"/>
      <c r="E2791" s="330"/>
      <c r="F2791" s="330"/>
      <c r="G2791" s="331"/>
      <c r="H2791" s="340"/>
      <c r="I2791" s="341"/>
      <c r="J2791" s="341"/>
      <c r="K2791" s="60"/>
    </row>
    <row r="2792" spans="1:11" s="38" customFormat="1" x14ac:dyDescent="0.25">
      <c r="A2792" s="78"/>
      <c r="B2792" s="337"/>
      <c r="C2792" s="342"/>
      <c r="D2792" s="329"/>
      <c r="E2792" s="330"/>
      <c r="F2792" s="330"/>
      <c r="G2792" s="331"/>
      <c r="H2792" s="340"/>
      <c r="I2792" s="341"/>
      <c r="J2792" s="341"/>
      <c r="K2792" s="60"/>
    </row>
    <row r="2793" spans="1:11" s="38" customFormat="1" x14ac:dyDescent="0.25">
      <c r="A2793" s="78"/>
      <c r="B2793" s="337"/>
      <c r="C2793" s="342"/>
      <c r="D2793" s="329"/>
      <c r="E2793" s="330"/>
      <c r="F2793" s="330"/>
      <c r="G2793" s="331"/>
      <c r="H2793" s="340"/>
      <c r="I2793" s="341"/>
      <c r="J2793" s="341"/>
      <c r="K2793" s="60"/>
    </row>
    <row r="2794" spans="1:11" s="38" customFormat="1" x14ac:dyDescent="0.25">
      <c r="A2794" s="78"/>
      <c r="B2794" s="337"/>
      <c r="C2794" s="342"/>
      <c r="D2794" s="329"/>
      <c r="E2794" s="330"/>
      <c r="F2794" s="330"/>
      <c r="G2794" s="331"/>
      <c r="H2794" s="340"/>
      <c r="I2794" s="341"/>
      <c r="J2794" s="341"/>
      <c r="K2794" s="60"/>
    </row>
    <row r="2795" spans="1:11" s="38" customFormat="1" x14ac:dyDescent="0.25">
      <c r="A2795" s="78"/>
      <c r="B2795" s="337"/>
      <c r="C2795" s="342"/>
      <c r="D2795" s="329"/>
      <c r="E2795" s="330"/>
      <c r="F2795" s="330"/>
      <c r="G2795" s="331"/>
      <c r="H2795" s="340"/>
      <c r="I2795" s="341"/>
      <c r="J2795" s="341"/>
      <c r="K2795" s="60"/>
    </row>
    <row r="2796" spans="1:11" s="38" customFormat="1" x14ac:dyDescent="0.25">
      <c r="A2796" s="78"/>
      <c r="B2796" s="337"/>
      <c r="C2796" s="342"/>
      <c r="D2796" s="329"/>
      <c r="E2796" s="330"/>
      <c r="F2796" s="330"/>
      <c r="G2796" s="331"/>
      <c r="H2796" s="340"/>
      <c r="I2796" s="341"/>
      <c r="J2796" s="341"/>
      <c r="K2796" s="60"/>
    </row>
    <row r="2797" spans="1:11" s="38" customFormat="1" x14ac:dyDescent="0.25">
      <c r="A2797" s="78"/>
      <c r="B2797" s="337"/>
      <c r="C2797" s="342"/>
      <c r="D2797" s="329"/>
      <c r="E2797" s="330"/>
      <c r="F2797" s="330"/>
      <c r="G2797" s="331"/>
      <c r="H2797" s="340"/>
      <c r="I2797" s="341"/>
      <c r="J2797" s="341"/>
      <c r="K2797" s="60"/>
    </row>
    <row r="2798" spans="1:11" s="38" customFormat="1" x14ac:dyDescent="0.25">
      <c r="A2798" s="78"/>
      <c r="B2798" s="337"/>
      <c r="C2798" s="342"/>
      <c r="D2798" s="329"/>
      <c r="E2798" s="330"/>
      <c r="F2798" s="330"/>
      <c r="G2798" s="331"/>
      <c r="H2798" s="340"/>
      <c r="I2798" s="341"/>
      <c r="J2798" s="341"/>
      <c r="K2798" s="60"/>
    </row>
    <row r="2799" spans="1:11" s="38" customFormat="1" x14ac:dyDescent="0.25">
      <c r="A2799" s="78"/>
      <c r="B2799" s="337"/>
      <c r="C2799" s="342"/>
      <c r="D2799" s="329"/>
      <c r="E2799" s="330"/>
      <c r="F2799" s="330"/>
      <c r="G2799" s="331"/>
      <c r="H2799" s="340"/>
      <c r="I2799" s="341"/>
      <c r="J2799" s="341"/>
      <c r="K2799" s="60"/>
    </row>
    <row r="2800" spans="1:11" s="38" customFormat="1" x14ac:dyDescent="0.25">
      <c r="A2800" s="78"/>
      <c r="B2800" s="337"/>
      <c r="C2800" s="342"/>
      <c r="D2800" s="329"/>
      <c r="E2800" s="330"/>
      <c r="F2800" s="330"/>
      <c r="G2800" s="331"/>
      <c r="H2800" s="340"/>
      <c r="I2800" s="341"/>
      <c r="J2800" s="341"/>
      <c r="K2800" s="60"/>
    </row>
    <row r="2801" spans="1:11" s="38" customFormat="1" x14ac:dyDescent="0.25">
      <c r="A2801" s="78"/>
      <c r="B2801" s="337"/>
      <c r="C2801" s="342"/>
      <c r="D2801" s="329"/>
      <c r="E2801" s="330"/>
      <c r="F2801" s="330"/>
      <c r="G2801" s="331"/>
      <c r="H2801" s="340"/>
      <c r="I2801" s="341"/>
      <c r="J2801" s="341"/>
      <c r="K2801" s="60"/>
    </row>
    <row r="2802" spans="1:11" s="38" customFormat="1" x14ac:dyDescent="0.25">
      <c r="A2802" s="78"/>
      <c r="B2802" s="337"/>
      <c r="C2802" s="342"/>
      <c r="D2802" s="329"/>
      <c r="E2802" s="330"/>
      <c r="F2802" s="330"/>
      <c r="G2802" s="331"/>
      <c r="H2802" s="340"/>
      <c r="I2802" s="341"/>
      <c r="J2802" s="341"/>
      <c r="K2802" s="60"/>
    </row>
    <row r="2803" spans="1:11" s="38" customFormat="1" x14ac:dyDescent="0.25">
      <c r="A2803" s="78"/>
      <c r="B2803" s="337"/>
      <c r="C2803" s="342"/>
      <c r="D2803" s="329"/>
      <c r="E2803" s="330"/>
      <c r="F2803" s="330"/>
      <c r="G2803" s="331"/>
      <c r="H2803" s="340"/>
      <c r="I2803" s="341"/>
      <c r="J2803" s="341"/>
      <c r="K2803" s="60"/>
    </row>
    <row r="2804" spans="1:11" s="38" customFormat="1" x14ac:dyDescent="0.25">
      <c r="A2804" s="78"/>
      <c r="B2804" s="337"/>
      <c r="C2804" s="342"/>
      <c r="D2804" s="329"/>
      <c r="E2804" s="330"/>
      <c r="F2804" s="330"/>
      <c r="G2804" s="331"/>
      <c r="H2804" s="340"/>
      <c r="I2804" s="341"/>
      <c r="J2804" s="341"/>
      <c r="K2804" s="60"/>
    </row>
    <row r="2805" spans="1:11" s="38" customFormat="1" x14ac:dyDescent="0.25">
      <c r="A2805" s="78"/>
      <c r="B2805" s="337"/>
      <c r="C2805" s="342"/>
      <c r="D2805" s="329"/>
      <c r="E2805" s="330"/>
      <c r="F2805" s="330"/>
      <c r="G2805" s="331"/>
      <c r="H2805" s="340"/>
      <c r="I2805" s="341"/>
      <c r="J2805" s="341"/>
      <c r="K2805" s="60"/>
    </row>
    <row r="2806" spans="1:11" s="38" customFormat="1" x14ac:dyDescent="0.25">
      <c r="A2806" s="78"/>
      <c r="B2806" s="337"/>
      <c r="C2806" s="342"/>
      <c r="D2806" s="329"/>
      <c r="E2806" s="330"/>
      <c r="F2806" s="330"/>
      <c r="G2806" s="331"/>
      <c r="H2806" s="340"/>
      <c r="I2806" s="341"/>
      <c r="J2806" s="341"/>
      <c r="K2806" s="60"/>
    </row>
    <row r="2807" spans="1:11" s="38" customFormat="1" x14ac:dyDescent="0.25">
      <c r="A2807" s="78"/>
      <c r="B2807" s="337"/>
      <c r="C2807" s="342"/>
      <c r="D2807" s="329"/>
      <c r="E2807" s="330"/>
      <c r="F2807" s="330"/>
      <c r="G2807" s="331"/>
      <c r="H2807" s="340"/>
      <c r="I2807" s="341"/>
      <c r="J2807" s="341"/>
      <c r="K2807" s="60"/>
    </row>
    <row r="2808" spans="1:11" s="38" customFormat="1" x14ac:dyDescent="0.25">
      <c r="A2808" s="78"/>
      <c r="B2808" s="337"/>
      <c r="C2808" s="342"/>
      <c r="D2808" s="329"/>
      <c r="E2808" s="330"/>
      <c r="F2808" s="330"/>
      <c r="G2808" s="331"/>
      <c r="H2808" s="340"/>
      <c r="I2808" s="341"/>
      <c r="J2808" s="341"/>
      <c r="K2808" s="60"/>
    </row>
    <row r="2809" spans="1:11" s="38" customFormat="1" x14ac:dyDescent="0.25">
      <c r="A2809" s="78"/>
      <c r="B2809" s="337"/>
      <c r="C2809" s="342"/>
      <c r="D2809" s="329"/>
      <c r="E2809" s="330"/>
      <c r="F2809" s="330"/>
      <c r="G2809" s="331"/>
      <c r="H2809" s="340"/>
      <c r="I2809" s="341"/>
      <c r="J2809" s="341"/>
      <c r="K2809" s="60"/>
    </row>
    <row r="2810" spans="1:11" s="38" customFormat="1" x14ac:dyDescent="0.25">
      <c r="A2810" s="78"/>
      <c r="B2810" s="337"/>
      <c r="C2810" s="342"/>
      <c r="D2810" s="329"/>
      <c r="E2810" s="330"/>
      <c r="F2810" s="330"/>
      <c r="G2810" s="331"/>
      <c r="H2810" s="340"/>
      <c r="I2810" s="341"/>
      <c r="J2810" s="341"/>
      <c r="K2810" s="60"/>
    </row>
    <row r="2811" spans="1:11" s="38" customFormat="1" x14ac:dyDescent="0.25">
      <c r="A2811" s="78"/>
      <c r="B2811" s="337"/>
      <c r="C2811" s="342"/>
      <c r="D2811" s="329"/>
      <c r="E2811" s="330"/>
      <c r="F2811" s="330"/>
      <c r="G2811" s="331"/>
      <c r="H2811" s="340"/>
      <c r="I2811" s="341"/>
      <c r="J2811" s="341"/>
      <c r="K2811" s="60"/>
    </row>
    <row r="2812" spans="1:11" s="38" customFormat="1" x14ac:dyDescent="0.25">
      <c r="A2812" s="78"/>
      <c r="B2812" s="337"/>
      <c r="C2812" s="342"/>
      <c r="D2812" s="329"/>
      <c r="E2812" s="330"/>
      <c r="F2812" s="330"/>
      <c r="G2812" s="331"/>
      <c r="H2812" s="340"/>
      <c r="I2812" s="341"/>
      <c r="J2812" s="341"/>
      <c r="K2812" s="60"/>
    </row>
    <row r="2813" spans="1:11" s="38" customFormat="1" x14ac:dyDescent="0.25">
      <c r="A2813" s="78"/>
      <c r="B2813" s="337"/>
      <c r="C2813" s="342"/>
      <c r="D2813" s="329"/>
      <c r="E2813" s="330"/>
      <c r="F2813" s="330"/>
      <c r="G2813" s="331"/>
      <c r="H2813" s="340"/>
      <c r="I2813" s="341"/>
      <c r="J2813" s="341"/>
      <c r="K2813" s="60"/>
    </row>
    <row r="2814" spans="1:11" s="38" customFormat="1" x14ac:dyDescent="0.25">
      <c r="A2814" s="78"/>
      <c r="B2814" s="337"/>
      <c r="C2814" s="342"/>
      <c r="D2814" s="329"/>
      <c r="E2814" s="330"/>
      <c r="F2814" s="330"/>
      <c r="G2814" s="331"/>
      <c r="H2814" s="340"/>
      <c r="I2814" s="341"/>
      <c r="J2814" s="341"/>
      <c r="K2814" s="60"/>
    </row>
    <row r="2815" spans="1:11" s="38" customFormat="1" x14ac:dyDescent="0.25">
      <c r="A2815" s="78"/>
      <c r="B2815" s="337"/>
      <c r="C2815" s="342"/>
      <c r="D2815" s="329"/>
      <c r="E2815" s="330"/>
      <c r="F2815" s="330"/>
      <c r="G2815" s="331"/>
      <c r="H2815" s="340"/>
      <c r="I2815" s="341"/>
      <c r="J2815" s="341"/>
      <c r="K2815" s="60"/>
    </row>
    <row r="2816" spans="1:11" s="38" customFormat="1" x14ac:dyDescent="0.25">
      <c r="A2816" s="78"/>
      <c r="B2816" s="337"/>
      <c r="C2816" s="342"/>
      <c r="D2816" s="329"/>
      <c r="E2816" s="330"/>
      <c r="F2816" s="330"/>
      <c r="G2816" s="331"/>
      <c r="H2816" s="340"/>
      <c r="I2816" s="341"/>
      <c r="J2816" s="341"/>
      <c r="K2816" s="60"/>
    </row>
    <row r="2817" spans="1:11" s="38" customFormat="1" x14ac:dyDescent="0.25">
      <c r="A2817" s="78"/>
      <c r="B2817" s="337"/>
      <c r="C2817" s="342"/>
      <c r="D2817" s="329"/>
      <c r="E2817" s="330"/>
      <c r="F2817" s="330"/>
      <c r="G2817" s="331"/>
      <c r="H2817" s="340"/>
      <c r="I2817" s="341"/>
      <c r="J2817" s="341"/>
      <c r="K2817" s="60"/>
    </row>
    <row r="2818" spans="1:11" s="38" customFormat="1" x14ac:dyDescent="0.25">
      <c r="A2818" s="78"/>
      <c r="B2818" s="337"/>
      <c r="C2818" s="342"/>
      <c r="D2818" s="329"/>
      <c r="E2818" s="330"/>
      <c r="F2818" s="330"/>
      <c r="G2818" s="331"/>
      <c r="H2818" s="340"/>
      <c r="I2818" s="341"/>
      <c r="J2818" s="341"/>
      <c r="K2818" s="60"/>
    </row>
    <row r="2819" spans="1:11" s="38" customFormat="1" x14ac:dyDescent="0.25">
      <c r="A2819" s="78"/>
      <c r="B2819" s="337"/>
      <c r="C2819" s="342"/>
      <c r="D2819" s="329"/>
      <c r="E2819" s="330"/>
      <c r="F2819" s="330"/>
      <c r="G2819" s="331"/>
      <c r="H2819" s="340"/>
      <c r="I2819" s="341"/>
      <c r="J2819" s="341"/>
      <c r="K2819" s="60"/>
    </row>
    <row r="2820" spans="1:11" s="38" customFormat="1" x14ac:dyDescent="0.25">
      <c r="A2820" s="78"/>
      <c r="B2820" s="337"/>
      <c r="C2820" s="342"/>
      <c r="D2820" s="329"/>
      <c r="E2820" s="330"/>
      <c r="F2820" s="330"/>
      <c r="G2820" s="331"/>
      <c r="H2820" s="340"/>
      <c r="I2820" s="341"/>
      <c r="J2820" s="341"/>
      <c r="K2820" s="60"/>
    </row>
    <row r="2821" spans="1:11" s="38" customFormat="1" x14ac:dyDescent="0.25">
      <c r="A2821" s="78"/>
      <c r="B2821" s="337"/>
      <c r="C2821" s="342"/>
      <c r="D2821" s="329"/>
      <c r="E2821" s="330"/>
      <c r="F2821" s="330"/>
      <c r="G2821" s="331"/>
      <c r="H2821" s="340"/>
      <c r="I2821" s="341"/>
      <c r="J2821" s="341"/>
      <c r="K2821" s="60"/>
    </row>
    <row r="2822" spans="1:11" s="38" customFormat="1" x14ac:dyDescent="0.25">
      <c r="A2822" s="78"/>
      <c r="B2822" s="337"/>
      <c r="C2822" s="342"/>
      <c r="D2822" s="329"/>
      <c r="E2822" s="330"/>
      <c r="F2822" s="330"/>
      <c r="G2822" s="331"/>
      <c r="H2822" s="340"/>
      <c r="I2822" s="341"/>
      <c r="J2822" s="341"/>
      <c r="K2822" s="60"/>
    </row>
    <row r="2823" spans="1:11" s="38" customFormat="1" x14ac:dyDescent="0.25">
      <c r="A2823" s="78"/>
      <c r="B2823" s="337"/>
      <c r="C2823" s="342"/>
      <c r="D2823" s="329"/>
      <c r="E2823" s="330"/>
      <c r="F2823" s="330"/>
      <c r="G2823" s="331"/>
      <c r="H2823" s="340"/>
      <c r="I2823" s="341"/>
      <c r="J2823" s="341"/>
      <c r="K2823" s="60"/>
    </row>
    <row r="2824" spans="1:11" s="38" customFormat="1" x14ac:dyDescent="0.25">
      <c r="A2824" s="78"/>
      <c r="B2824" s="337"/>
      <c r="C2824" s="342"/>
      <c r="D2824" s="329"/>
      <c r="E2824" s="330"/>
      <c r="F2824" s="330"/>
      <c r="G2824" s="331"/>
      <c r="H2824" s="340"/>
      <c r="I2824" s="341"/>
      <c r="J2824" s="341"/>
      <c r="K2824" s="60"/>
    </row>
    <row r="2825" spans="1:11" s="38" customFormat="1" x14ac:dyDescent="0.25">
      <c r="A2825" s="78"/>
      <c r="B2825" s="337"/>
      <c r="C2825" s="342"/>
      <c r="D2825" s="329"/>
      <c r="E2825" s="330"/>
      <c r="F2825" s="330"/>
      <c r="G2825" s="331"/>
      <c r="H2825" s="340"/>
      <c r="I2825" s="341"/>
      <c r="J2825" s="341"/>
      <c r="K2825" s="60"/>
    </row>
    <row r="2826" spans="1:11" s="38" customFormat="1" x14ac:dyDescent="0.25">
      <c r="A2826" s="78"/>
      <c r="B2826" s="337"/>
      <c r="C2826" s="342"/>
      <c r="D2826" s="329"/>
      <c r="E2826" s="330"/>
      <c r="F2826" s="330"/>
      <c r="G2826" s="331"/>
      <c r="H2826" s="340"/>
      <c r="I2826" s="341"/>
      <c r="J2826" s="341"/>
      <c r="K2826" s="60"/>
    </row>
    <row r="2827" spans="1:11" s="38" customFormat="1" x14ac:dyDescent="0.25">
      <c r="A2827" s="78"/>
      <c r="B2827" s="337"/>
      <c r="C2827" s="342"/>
      <c r="D2827" s="329"/>
      <c r="E2827" s="330"/>
      <c r="F2827" s="330"/>
      <c r="G2827" s="331"/>
      <c r="H2827" s="340"/>
      <c r="I2827" s="341"/>
      <c r="J2827" s="341"/>
      <c r="K2827" s="60"/>
    </row>
    <row r="2828" spans="1:11" s="38" customFormat="1" x14ac:dyDescent="0.25">
      <c r="A2828" s="78"/>
      <c r="B2828" s="337"/>
      <c r="C2828" s="342"/>
      <c r="D2828" s="329"/>
      <c r="E2828" s="330"/>
      <c r="F2828" s="330"/>
      <c r="G2828" s="331"/>
      <c r="H2828" s="340"/>
      <c r="I2828" s="341"/>
      <c r="J2828" s="341"/>
      <c r="K2828" s="60"/>
    </row>
    <row r="2829" spans="1:11" s="38" customFormat="1" x14ac:dyDescent="0.25">
      <c r="A2829" s="78"/>
      <c r="B2829" s="337"/>
      <c r="C2829" s="342"/>
      <c r="D2829" s="329"/>
      <c r="E2829" s="330"/>
      <c r="F2829" s="330"/>
      <c r="G2829" s="331"/>
      <c r="H2829" s="340"/>
      <c r="I2829" s="341"/>
      <c r="J2829" s="341"/>
      <c r="K2829" s="60"/>
    </row>
    <row r="2830" spans="1:11" s="38" customFormat="1" x14ac:dyDescent="0.25">
      <c r="A2830" s="78"/>
      <c r="B2830" s="337"/>
      <c r="C2830" s="342"/>
      <c r="D2830" s="329"/>
      <c r="E2830" s="330"/>
      <c r="F2830" s="330"/>
      <c r="G2830" s="331"/>
      <c r="H2830" s="340"/>
      <c r="I2830" s="341"/>
      <c r="J2830" s="341"/>
      <c r="K2830" s="60"/>
    </row>
    <row r="2831" spans="1:11" s="38" customFormat="1" x14ac:dyDescent="0.25">
      <c r="A2831" s="78"/>
      <c r="B2831" s="337"/>
      <c r="C2831" s="342"/>
      <c r="D2831" s="329"/>
      <c r="E2831" s="330"/>
      <c r="F2831" s="330"/>
      <c r="G2831" s="331"/>
      <c r="H2831" s="340"/>
      <c r="I2831" s="341"/>
      <c r="J2831" s="341"/>
      <c r="K2831" s="60"/>
    </row>
    <row r="2832" spans="1:11" s="38" customFormat="1" x14ac:dyDescent="0.25">
      <c r="A2832" s="78"/>
      <c r="B2832" s="337"/>
      <c r="C2832" s="342"/>
      <c r="D2832" s="329"/>
      <c r="E2832" s="330"/>
      <c r="F2832" s="330"/>
      <c r="G2832" s="331"/>
      <c r="H2832" s="340"/>
      <c r="I2832" s="341"/>
      <c r="J2832" s="341"/>
      <c r="K2832" s="60"/>
    </row>
    <row r="2833" spans="1:11" s="38" customFormat="1" x14ac:dyDescent="0.25">
      <c r="A2833" s="78"/>
      <c r="B2833" s="337"/>
      <c r="C2833" s="342"/>
      <c r="D2833" s="329"/>
      <c r="E2833" s="330"/>
      <c r="F2833" s="330"/>
      <c r="G2833" s="331"/>
      <c r="H2833" s="340"/>
      <c r="I2833" s="341"/>
      <c r="J2833" s="341"/>
      <c r="K2833" s="60"/>
    </row>
    <row r="2834" spans="1:11" s="38" customFormat="1" x14ac:dyDescent="0.25">
      <c r="A2834" s="78"/>
      <c r="B2834" s="337"/>
      <c r="C2834" s="342"/>
      <c r="D2834" s="329"/>
      <c r="E2834" s="330"/>
      <c r="F2834" s="330"/>
      <c r="G2834" s="331"/>
      <c r="H2834" s="340"/>
      <c r="I2834" s="341"/>
      <c r="J2834" s="341"/>
      <c r="K2834" s="60"/>
    </row>
    <row r="2835" spans="1:11" s="38" customFormat="1" x14ac:dyDescent="0.25">
      <c r="A2835" s="78"/>
      <c r="B2835" s="337"/>
      <c r="C2835" s="342"/>
      <c r="D2835" s="329"/>
      <c r="E2835" s="330"/>
      <c r="F2835" s="330"/>
      <c r="G2835" s="331"/>
      <c r="H2835" s="340"/>
      <c r="I2835" s="341"/>
      <c r="J2835" s="341"/>
      <c r="K2835" s="60"/>
    </row>
    <row r="2836" spans="1:11" s="38" customFormat="1" x14ac:dyDescent="0.25">
      <c r="A2836" s="78"/>
      <c r="B2836" s="337"/>
      <c r="C2836" s="342"/>
      <c r="D2836" s="329"/>
      <c r="E2836" s="330"/>
      <c r="F2836" s="330"/>
      <c r="G2836" s="331"/>
      <c r="H2836" s="340"/>
      <c r="I2836" s="341"/>
      <c r="J2836" s="341"/>
      <c r="K2836" s="60"/>
    </row>
    <row r="2837" spans="1:11" s="38" customFormat="1" x14ac:dyDescent="0.25">
      <c r="A2837" s="78"/>
      <c r="B2837" s="337"/>
      <c r="C2837" s="342"/>
      <c r="D2837" s="329"/>
      <c r="E2837" s="330"/>
      <c r="F2837" s="330"/>
      <c r="G2837" s="331"/>
      <c r="H2837" s="340"/>
      <c r="I2837" s="341"/>
      <c r="J2837" s="341"/>
      <c r="K2837" s="60"/>
    </row>
    <row r="2838" spans="1:11" s="38" customFormat="1" x14ac:dyDescent="0.25">
      <c r="A2838" s="78"/>
      <c r="B2838" s="337"/>
      <c r="C2838" s="342"/>
      <c r="D2838" s="329"/>
      <c r="E2838" s="330"/>
      <c r="F2838" s="330"/>
      <c r="G2838" s="331"/>
      <c r="H2838" s="340"/>
      <c r="I2838" s="341"/>
      <c r="J2838" s="341"/>
      <c r="K2838" s="60"/>
    </row>
    <row r="2839" spans="1:11" s="38" customFormat="1" x14ac:dyDescent="0.25">
      <c r="A2839" s="78"/>
      <c r="B2839" s="337"/>
      <c r="C2839" s="342"/>
      <c r="D2839" s="329"/>
      <c r="E2839" s="330"/>
      <c r="F2839" s="330"/>
      <c r="G2839" s="331"/>
      <c r="H2839" s="340"/>
      <c r="I2839" s="341"/>
      <c r="J2839" s="341"/>
      <c r="K2839" s="60"/>
    </row>
    <row r="2840" spans="1:11" s="38" customFormat="1" x14ac:dyDescent="0.25">
      <c r="A2840" s="78"/>
      <c r="B2840" s="337"/>
      <c r="C2840" s="342"/>
      <c r="D2840" s="329"/>
      <c r="E2840" s="330"/>
      <c r="F2840" s="330"/>
      <c r="G2840" s="331"/>
      <c r="H2840" s="340"/>
      <c r="I2840" s="341"/>
      <c r="J2840" s="341"/>
      <c r="K2840" s="60"/>
    </row>
    <row r="2841" spans="1:11" s="38" customFormat="1" x14ac:dyDescent="0.25">
      <c r="A2841" s="78"/>
      <c r="B2841" s="337"/>
      <c r="C2841" s="342"/>
      <c r="D2841" s="329"/>
      <c r="E2841" s="330"/>
      <c r="F2841" s="330"/>
      <c r="G2841" s="331"/>
      <c r="H2841" s="340"/>
      <c r="I2841" s="341"/>
      <c r="J2841" s="341"/>
      <c r="K2841" s="60"/>
    </row>
    <row r="2842" spans="1:11" s="38" customFormat="1" x14ac:dyDescent="0.25">
      <c r="A2842" s="78"/>
      <c r="B2842" s="337"/>
      <c r="C2842" s="342"/>
      <c r="D2842" s="329"/>
      <c r="E2842" s="330"/>
      <c r="F2842" s="330"/>
      <c r="G2842" s="331"/>
      <c r="H2842" s="340"/>
      <c r="I2842" s="341"/>
      <c r="J2842" s="341"/>
      <c r="K2842" s="60"/>
    </row>
    <row r="2843" spans="1:11" s="38" customFormat="1" x14ac:dyDescent="0.25">
      <c r="A2843" s="78"/>
      <c r="B2843" s="337"/>
      <c r="C2843" s="342"/>
      <c r="D2843" s="329"/>
      <c r="E2843" s="330"/>
      <c r="F2843" s="330"/>
      <c r="G2843" s="331"/>
      <c r="H2843" s="340"/>
      <c r="I2843" s="341"/>
      <c r="J2843" s="341"/>
      <c r="K2843" s="60"/>
    </row>
    <row r="2844" spans="1:11" s="38" customFormat="1" x14ac:dyDescent="0.25">
      <c r="A2844" s="78"/>
      <c r="B2844" s="337"/>
      <c r="C2844" s="342"/>
      <c r="D2844" s="329"/>
      <c r="E2844" s="330"/>
      <c r="F2844" s="330"/>
      <c r="G2844" s="331"/>
      <c r="H2844" s="340"/>
      <c r="I2844" s="341"/>
      <c r="J2844" s="341"/>
      <c r="K2844" s="60"/>
    </row>
    <row r="2845" spans="1:11" s="38" customFormat="1" x14ac:dyDescent="0.25">
      <c r="A2845" s="78"/>
      <c r="B2845" s="337"/>
      <c r="C2845" s="342"/>
      <c r="D2845" s="329"/>
      <c r="E2845" s="330"/>
      <c r="F2845" s="330"/>
      <c r="G2845" s="331"/>
      <c r="H2845" s="340"/>
      <c r="I2845" s="341"/>
      <c r="J2845" s="341"/>
      <c r="K2845" s="60"/>
    </row>
    <row r="2846" spans="1:11" s="38" customFormat="1" x14ac:dyDescent="0.25">
      <c r="A2846" s="78"/>
      <c r="B2846" s="337"/>
      <c r="C2846" s="342"/>
      <c r="D2846" s="329"/>
      <c r="E2846" s="330"/>
      <c r="F2846" s="330"/>
      <c r="G2846" s="331"/>
      <c r="H2846" s="340"/>
      <c r="I2846" s="341"/>
      <c r="J2846" s="341"/>
      <c r="K2846" s="60"/>
    </row>
    <row r="2847" spans="1:11" s="38" customFormat="1" x14ac:dyDescent="0.25">
      <c r="A2847" s="78"/>
      <c r="B2847" s="337"/>
      <c r="C2847" s="342"/>
      <c r="D2847" s="329"/>
      <c r="E2847" s="330"/>
      <c r="F2847" s="330"/>
      <c r="G2847" s="331"/>
      <c r="H2847" s="340"/>
      <c r="I2847" s="341"/>
      <c r="J2847" s="341"/>
      <c r="K2847" s="60"/>
    </row>
    <row r="2848" spans="1:11" s="38" customFormat="1" x14ac:dyDescent="0.25">
      <c r="A2848" s="78"/>
      <c r="B2848" s="337"/>
      <c r="C2848" s="342"/>
      <c r="D2848" s="329"/>
      <c r="E2848" s="330"/>
      <c r="F2848" s="330"/>
      <c r="G2848" s="331"/>
      <c r="H2848" s="340"/>
      <c r="I2848" s="341"/>
      <c r="J2848" s="341"/>
      <c r="K2848" s="60"/>
    </row>
    <row r="2849" spans="1:11" s="38" customFormat="1" x14ac:dyDescent="0.25">
      <c r="A2849" s="78"/>
      <c r="B2849" s="337"/>
      <c r="C2849" s="342"/>
      <c r="D2849" s="329"/>
      <c r="E2849" s="330"/>
      <c r="F2849" s="330"/>
      <c r="G2849" s="331"/>
      <c r="H2849" s="340"/>
      <c r="I2849" s="341"/>
      <c r="J2849" s="341"/>
      <c r="K2849" s="60"/>
    </row>
    <row r="2850" spans="1:11" s="38" customFormat="1" x14ac:dyDescent="0.25">
      <c r="A2850" s="78"/>
      <c r="B2850" s="337"/>
      <c r="C2850" s="342"/>
      <c r="D2850" s="329"/>
      <c r="E2850" s="330"/>
      <c r="F2850" s="330"/>
      <c r="G2850" s="331"/>
      <c r="H2850" s="340"/>
      <c r="I2850" s="341"/>
      <c r="J2850" s="341"/>
      <c r="K2850" s="60"/>
    </row>
    <row r="2851" spans="1:11" s="38" customFormat="1" x14ac:dyDescent="0.25">
      <c r="A2851" s="78"/>
      <c r="B2851" s="337"/>
      <c r="C2851" s="342"/>
      <c r="D2851" s="329"/>
      <c r="E2851" s="330"/>
      <c r="F2851" s="330"/>
      <c r="G2851" s="331"/>
      <c r="H2851" s="340"/>
      <c r="I2851" s="341"/>
      <c r="J2851" s="341"/>
      <c r="K2851" s="60"/>
    </row>
    <row r="2852" spans="1:11" s="38" customFormat="1" x14ac:dyDescent="0.25">
      <c r="A2852" s="78"/>
      <c r="B2852" s="337"/>
      <c r="C2852" s="342"/>
      <c r="D2852" s="329"/>
      <c r="E2852" s="330"/>
      <c r="F2852" s="330"/>
      <c r="G2852" s="331"/>
      <c r="H2852" s="340"/>
      <c r="I2852" s="341"/>
      <c r="J2852" s="341"/>
      <c r="K2852" s="60"/>
    </row>
    <row r="2853" spans="1:11" s="38" customFormat="1" x14ac:dyDescent="0.25">
      <c r="A2853" s="78"/>
      <c r="B2853" s="337"/>
      <c r="C2853" s="342"/>
      <c r="D2853" s="329"/>
      <c r="E2853" s="330"/>
      <c r="F2853" s="330"/>
      <c r="G2853" s="331"/>
      <c r="H2853" s="340"/>
      <c r="I2853" s="341"/>
      <c r="J2853" s="341"/>
      <c r="K2853" s="60"/>
    </row>
    <row r="2854" spans="1:11" s="38" customFormat="1" x14ac:dyDescent="0.25">
      <c r="A2854" s="78"/>
      <c r="B2854" s="337"/>
      <c r="C2854" s="342"/>
      <c r="D2854" s="329"/>
      <c r="E2854" s="330"/>
      <c r="F2854" s="330"/>
      <c r="G2854" s="331"/>
      <c r="H2854" s="340"/>
      <c r="I2854" s="341"/>
      <c r="J2854" s="341"/>
      <c r="K2854" s="60"/>
    </row>
    <row r="2855" spans="1:11" s="38" customFormat="1" x14ac:dyDescent="0.25">
      <c r="A2855" s="78"/>
      <c r="B2855" s="337"/>
      <c r="C2855" s="342"/>
      <c r="D2855" s="329"/>
      <c r="E2855" s="330"/>
      <c r="F2855" s="330"/>
      <c r="G2855" s="331"/>
      <c r="H2855" s="340"/>
      <c r="I2855" s="341"/>
      <c r="J2855" s="341"/>
      <c r="K2855" s="60"/>
    </row>
    <row r="2856" spans="1:11" s="38" customFormat="1" x14ac:dyDescent="0.25">
      <c r="A2856" s="78"/>
      <c r="B2856" s="337"/>
      <c r="C2856" s="342"/>
      <c r="D2856" s="329"/>
      <c r="E2856" s="330"/>
      <c r="F2856" s="330"/>
      <c r="G2856" s="331"/>
      <c r="H2856" s="340"/>
      <c r="I2856" s="341"/>
      <c r="J2856" s="341"/>
      <c r="K2856" s="60"/>
    </row>
    <row r="2857" spans="1:11" s="38" customFormat="1" x14ac:dyDescent="0.25">
      <c r="A2857" s="78"/>
      <c r="B2857" s="337"/>
      <c r="C2857" s="342"/>
      <c r="D2857" s="329"/>
      <c r="E2857" s="330"/>
      <c r="F2857" s="330"/>
      <c r="G2857" s="331"/>
      <c r="H2857" s="340"/>
      <c r="I2857" s="341"/>
      <c r="J2857" s="341"/>
      <c r="K2857" s="60"/>
    </row>
    <row r="2858" spans="1:11" s="38" customFormat="1" x14ac:dyDescent="0.25">
      <c r="A2858" s="78"/>
      <c r="B2858" s="337"/>
      <c r="C2858" s="342"/>
      <c r="D2858" s="329"/>
      <c r="E2858" s="330"/>
      <c r="F2858" s="330"/>
      <c r="G2858" s="331"/>
      <c r="H2858" s="340"/>
      <c r="I2858" s="341"/>
      <c r="J2858" s="341"/>
      <c r="K2858" s="60"/>
    </row>
    <row r="2859" spans="1:11" s="38" customFormat="1" x14ac:dyDescent="0.25">
      <c r="A2859" s="78"/>
      <c r="B2859" s="337"/>
      <c r="C2859" s="342"/>
      <c r="D2859" s="329"/>
      <c r="E2859" s="330"/>
      <c r="F2859" s="330"/>
      <c r="G2859" s="331"/>
      <c r="H2859" s="340"/>
      <c r="I2859" s="341"/>
      <c r="J2859" s="341"/>
      <c r="K2859" s="60"/>
    </row>
    <row r="2860" spans="1:11" s="38" customFormat="1" x14ac:dyDescent="0.25">
      <c r="A2860" s="78"/>
      <c r="B2860" s="337"/>
      <c r="C2860" s="342"/>
      <c r="D2860" s="329"/>
      <c r="E2860" s="330"/>
      <c r="F2860" s="330"/>
      <c r="G2860" s="331"/>
      <c r="H2860" s="340"/>
      <c r="I2860" s="341"/>
      <c r="J2860" s="341"/>
      <c r="K2860" s="60"/>
    </row>
    <row r="2861" spans="1:11" s="38" customFormat="1" x14ac:dyDescent="0.25">
      <c r="A2861" s="78"/>
      <c r="B2861" s="337"/>
      <c r="C2861" s="342"/>
      <c r="D2861" s="329"/>
      <c r="E2861" s="330"/>
      <c r="F2861" s="330"/>
      <c r="G2861" s="331"/>
      <c r="H2861" s="340"/>
      <c r="I2861" s="341"/>
      <c r="J2861" s="341"/>
      <c r="K2861" s="60"/>
    </row>
    <row r="2862" spans="1:11" s="38" customFormat="1" x14ac:dyDescent="0.25">
      <c r="A2862" s="78"/>
      <c r="B2862" s="337"/>
      <c r="C2862" s="342"/>
      <c r="D2862" s="329"/>
      <c r="E2862" s="330"/>
      <c r="F2862" s="330"/>
      <c r="G2862" s="331"/>
      <c r="H2862" s="340"/>
      <c r="I2862" s="341"/>
      <c r="J2862" s="341"/>
      <c r="K2862" s="60"/>
    </row>
    <row r="2863" spans="1:11" s="38" customFormat="1" x14ac:dyDescent="0.25">
      <c r="A2863" s="78"/>
      <c r="B2863" s="337"/>
      <c r="C2863" s="342"/>
      <c r="D2863" s="329"/>
      <c r="E2863" s="330"/>
      <c r="F2863" s="330"/>
      <c r="G2863" s="331"/>
      <c r="H2863" s="340"/>
      <c r="I2863" s="341"/>
      <c r="J2863" s="341"/>
      <c r="K2863" s="60"/>
    </row>
    <row r="2864" spans="1:11" s="38" customFormat="1" x14ac:dyDescent="0.25">
      <c r="A2864" s="78"/>
      <c r="B2864" s="337"/>
      <c r="C2864" s="342"/>
      <c r="D2864" s="329"/>
      <c r="E2864" s="330"/>
      <c r="F2864" s="330"/>
      <c r="G2864" s="331"/>
      <c r="H2864" s="340"/>
      <c r="I2864" s="341"/>
      <c r="J2864" s="341"/>
      <c r="K2864" s="60"/>
    </row>
    <row r="2865" spans="1:11" s="38" customFormat="1" x14ac:dyDescent="0.25">
      <c r="A2865" s="78"/>
      <c r="B2865" s="337"/>
      <c r="C2865" s="342"/>
      <c r="D2865" s="329"/>
      <c r="E2865" s="330"/>
      <c r="F2865" s="330"/>
      <c r="G2865" s="331"/>
      <c r="H2865" s="340"/>
      <c r="I2865" s="341"/>
      <c r="J2865" s="341"/>
      <c r="K2865" s="60"/>
    </row>
    <row r="2866" spans="1:11" s="38" customFormat="1" x14ac:dyDescent="0.25">
      <c r="A2866" s="78"/>
      <c r="B2866" s="337"/>
      <c r="C2866" s="342"/>
      <c r="D2866" s="329"/>
      <c r="E2866" s="330"/>
      <c r="F2866" s="330"/>
      <c r="G2866" s="331"/>
      <c r="H2866" s="340"/>
      <c r="I2866" s="341"/>
      <c r="J2866" s="341"/>
      <c r="K2866" s="60"/>
    </row>
    <row r="2867" spans="1:11" s="38" customFormat="1" x14ac:dyDescent="0.25">
      <c r="A2867" s="78"/>
      <c r="B2867" s="337"/>
      <c r="C2867" s="342"/>
      <c r="D2867" s="329"/>
      <c r="E2867" s="330"/>
      <c r="F2867" s="330"/>
      <c r="G2867" s="331"/>
      <c r="H2867" s="340"/>
      <c r="I2867" s="341"/>
      <c r="J2867" s="341"/>
      <c r="K2867" s="60"/>
    </row>
    <row r="2868" spans="1:11" s="38" customFormat="1" x14ac:dyDescent="0.25">
      <c r="A2868" s="78"/>
      <c r="B2868" s="337"/>
      <c r="C2868" s="342"/>
      <c r="D2868" s="329"/>
      <c r="E2868" s="330"/>
      <c r="F2868" s="330"/>
      <c r="G2868" s="331"/>
      <c r="H2868" s="340"/>
      <c r="I2868" s="341"/>
      <c r="J2868" s="341"/>
      <c r="K2868" s="60"/>
    </row>
    <row r="2869" spans="1:11" s="38" customFormat="1" x14ac:dyDescent="0.25">
      <c r="A2869" s="78"/>
      <c r="B2869" s="337"/>
      <c r="C2869" s="342"/>
      <c r="D2869" s="329"/>
      <c r="E2869" s="330"/>
      <c r="F2869" s="330"/>
      <c r="G2869" s="331"/>
      <c r="H2869" s="340"/>
      <c r="I2869" s="341"/>
      <c r="J2869" s="341"/>
      <c r="K2869" s="60"/>
    </row>
    <row r="2870" spans="1:11" s="38" customFormat="1" x14ac:dyDescent="0.25">
      <c r="A2870" s="78"/>
      <c r="B2870" s="337"/>
      <c r="C2870" s="342"/>
      <c r="D2870" s="329"/>
      <c r="E2870" s="330"/>
      <c r="F2870" s="330"/>
      <c r="G2870" s="331"/>
      <c r="H2870" s="340"/>
      <c r="I2870" s="341"/>
      <c r="J2870" s="341"/>
      <c r="K2870" s="60"/>
    </row>
    <row r="2871" spans="1:11" s="38" customFormat="1" x14ac:dyDescent="0.25">
      <c r="A2871" s="78"/>
      <c r="B2871" s="337"/>
      <c r="C2871" s="342"/>
      <c r="D2871" s="329"/>
      <c r="E2871" s="330"/>
      <c r="F2871" s="330"/>
      <c r="G2871" s="331"/>
      <c r="H2871" s="340"/>
      <c r="I2871" s="341"/>
      <c r="J2871" s="341"/>
      <c r="K2871" s="60"/>
    </row>
    <row r="2872" spans="1:11" s="38" customFormat="1" x14ac:dyDescent="0.25">
      <c r="A2872" s="78"/>
      <c r="B2872" s="337"/>
      <c r="C2872" s="342"/>
      <c r="D2872" s="329"/>
      <c r="E2872" s="330"/>
      <c r="F2872" s="330"/>
      <c r="G2872" s="331"/>
      <c r="H2872" s="340"/>
      <c r="I2872" s="341"/>
      <c r="J2872" s="341"/>
      <c r="K2872" s="60"/>
    </row>
    <row r="2873" spans="1:11" s="38" customFormat="1" x14ac:dyDescent="0.25">
      <c r="A2873" s="78"/>
      <c r="B2873" s="337"/>
      <c r="C2873" s="342"/>
      <c r="D2873" s="329"/>
      <c r="E2873" s="330"/>
      <c r="F2873" s="330"/>
      <c r="G2873" s="331"/>
      <c r="H2873" s="340"/>
      <c r="I2873" s="341"/>
      <c r="J2873" s="341"/>
      <c r="K2873" s="60"/>
    </row>
    <row r="2874" spans="1:11" s="38" customFormat="1" x14ac:dyDescent="0.25">
      <c r="A2874" s="78"/>
      <c r="B2874" s="337"/>
      <c r="C2874" s="342"/>
      <c r="D2874" s="329"/>
      <c r="E2874" s="330"/>
      <c r="F2874" s="330"/>
      <c r="G2874" s="331"/>
      <c r="H2874" s="340"/>
      <c r="I2874" s="341"/>
      <c r="J2874" s="341"/>
      <c r="K2874" s="60"/>
    </row>
    <row r="2875" spans="1:11" s="38" customFormat="1" x14ac:dyDescent="0.25">
      <c r="A2875" s="78"/>
      <c r="B2875" s="337"/>
      <c r="C2875" s="342"/>
      <c r="D2875" s="329"/>
      <c r="E2875" s="330"/>
      <c r="F2875" s="330"/>
      <c r="G2875" s="331"/>
      <c r="H2875" s="340"/>
      <c r="I2875" s="341"/>
      <c r="J2875" s="341"/>
      <c r="K2875" s="60"/>
    </row>
    <row r="2876" spans="1:11" s="38" customFormat="1" x14ac:dyDescent="0.25">
      <c r="A2876" s="78"/>
      <c r="B2876" s="337"/>
      <c r="C2876" s="342"/>
      <c r="D2876" s="329"/>
      <c r="E2876" s="330"/>
      <c r="F2876" s="330"/>
      <c r="G2876" s="331"/>
      <c r="H2876" s="340"/>
      <c r="I2876" s="341"/>
      <c r="J2876" s="341"/>
      <c r="K2876" s="60"/>
    </row>
    <row r="2877" spans="1:11" s="38" customFormat="1" x14ac:dyDescent="0.25">
      <c r="A2877" s="78"/>
      <c r="B2877" s="337"/>
      <c r="C2877" s="342"/>
      <c r="D2877" s="329"/>
      <c r="E2877" s="330"/>
      <c r="F2877" s="330"/>
      <c r="G2877" s="331"/>
      <c r="H2877" s="340"/>
      <c r="I2877" s="341"/>
      <c r="J2877" s="341"/>
      <c r="K2877" s="60"/>
    </row>
    <row r="2878" spans="1:11" s="38" customFormat="1" x14ac:dyDescent="0.25">
      <c r="A2878" s="78"/>
      <c r="B2878" s="337"/>
      <c r="C2878" s="342"/>
      <c r="D2878" s="329"/>
      <c r="E2878" s="330"/>
      <c r="F2878" s="330"/>
      <c r="G2878" s="331"/>
      <c r="H2878" s="340"/>
      <c r="I2878" s="341"/>
      <c r="J2878" s="341"/>
      <c r="K2878" s="60"/>
    </row>
    <row r="2879" spans="1:11" s="38" customFormat="1" x14ac:dyDescent="0.25">
      <c r="A2879" s="78"/>
      <c r="B2879" s="337"/>
      <c r="C2879" s="342"/>
      <c r="D2879" s="329"/>
      <c r="E2879" s="330"/>
      <c r="F2879" s="330"/>
      <c r="G2879" s="331"/>
      <c r="H2879" s="340"/>
      <c r="I2879" s="341"/>
      <c r="J2879" s="341"/>
      <c r="K2879" s="60"/>
    </row>
    <row r="2880" spans="1:11" s="38" customFormat="1" x14ac:dyDescent="0.25">
      <c r="A2880" s="78"/>
      <c r="B2880" s="337"/>
      <c r="C2880" s="342"/>
      <c r="D2880" s="329"/>
      <c r="E2880" s="330"/>
      <c r="F2880" s="330"/>
      <c r="G2880" s="331"/>
      <c r="H2880" s="340"/>
      <c r="I2880" s="341"/>
      <c r="J2880" s="341"/>
      <c r="K2880" s="60"/>
    </row>
    <row r="2881" spans="1:11" s="38" customFormat="1" x14ac:dyDescent="0.25">
      <c r="A2881" s="78"/>
      <c r="B2881" s="337"/>
      <c r="C2881" s="342"/>
      <c r="D2881" s="329"/>
      <c r="E2881" s="330"/>
      <c r="F2881" s="330"/>
      <c r="G2881" s="331"/>
      <c r="H2881" s="340"/>
      <c r="I2881" s="341"/>
      <c r="J2881" s="341"/>
      <c r="K2881" s="60"/>
    </row>
    <row r="2882" spans="1:11" s="38" customFormat="1" x14ac:dyDescent="0.25">
      <c r="A2882" s="78"/>
      <c r="B2882" s="337"/>
      <c r="C2882" s="342"/>
      <c r="D2882" s="329"/>
      <c r="E2882" s="330"/>
      <c r="F2882" s="330"/>
      <c r="G2882" s="331"/>
      <c r="H2882" s="340"/>
      <c r="I2882" s="341"/>
      <c r="J2882" s="341"/>
      <c r="K2882" s="60"/>
    </row>
    <row r="2883" spans="1:11" s="38" customFormat="1" x14ac:dyDescent="0.25">
      <c r="A2883" s="78"/>
      <c r="B2883" s="337"/>
      <c r="C2883" s="342"/>
      <c r="D2883" s="329"/>
      <c r="E2883" s="330"/>
      <c r="F2883" s="330"/>
      <c r="G2883" s="331"/>
      <c r="H2883" s="340"/>
      <c r="I2883" s="341"/>
      <c r="J2883" s="341"/>
      <c r="K2883" s="60"/>
    </row>
    <row r="2884" spans="1:11" s="38" customFormat="1" x14ac:dyDescent="0.25">
      <c r="A2884" s="78"/>
      <c r="B2884" s="337"/>
      <c r="C2884" s="342"/>
      <c r="D2884" s="329"/>
      <c r="E2884" s="330"/>
      <c r="F2884" s="330"/>
      <c r="G2884" s="331"/>
      <c r="H2884" s="340"/>
      <c r="I2884" s="341"/>
      <c r="J2884" s="341"/>
      <c r="K2884" s="60"/>
    </row>
    <row r="2885" spans="1:11" s="38" customFormat="1" x14ac:dyDescent="0.25">
      <c r="A2885" s="78"/>
      <c r="B2885" s="337"/>
      <c r="C2885" s="342"/>
      <c r="D2885" s="329"/>
      <c r="E2885" s="330"/>
      <c r="F2885" s="330"/>
      <c r="G2885" s="331"/>
      <c r="H2885" s="340"/>
      <c r="I2885" s="341"/>
      <c r="J2885" s="341"/>
      <c r="K2885" s="60"/>
    </row>
    <row r="2886" spans="1:11" s="38" customFormat="1" x14ac:dyDescent="0.25">
      <c r="A2886" s="78"/>
      <c r="B2886" s="337"/>
      <c r="C2886" s="342"/>
      <c r="D2886" s="329"/>
      <c r="E2886" s="330"/>
      <c r="F2886" s="330"/>
      <c r="G2886" s="331"/>
      <c r="H2886" s="340"/>
      <c r="I2886" s="341"/>
      <c r="J2886" s="341"/>
      <c r="K2886" s="60"/>
    </row>
    <row r="2887" spans="1:11" s="38" customFormat="1" x14ac:dyDescent="0.25">
      <c r="A2887" s="78"/>
      <c r="B2887" s="337"/>
      <c r="C2887" s="342"/>
      <c r="D2887" s="329"/>
      <c r="E2887" s="330"/>
      <c r="F2887" s="330"/>
      <c r="G2887" s="331"/>
      <c r="H2887" s="340"/>
      <c r="I2887" s="341"/>
      <c r="J2887" s="341"/>
      <c r="K2887" s="60"/>
    </row>
    <row r="2888" spans="1:11" s="38" customFormat="1" x14ac:dyDescent="0.25">
      <c r="A2888" s="78"/>
      <c r="B2888" s="337"/>
      <c r="C2888" s="342"/>
      <c r="D2888" s="329"/>
      <c r="E2888" s="330"/>
      <c r="F2888" s="330"/>
      <c r="G2888" s="331"/>
      <c r="H2888" s="340"/>
      <c r="I2888" s="341"/>
      <c r="J2888" s="341"/>
      <c r="K2888" s="60"/>
    </row>
    <row r="2889" spans="1:11" s="38" customFormat="1" x14ac:dyDescent="0.25">
      <c r="A2889" s="78"/>
      <c r="B2889" s="337"/>
      <c r="C2889" s="342"/>
      <c r="D2889" s="329"/>
      <c r="E2889" s="330"/>
      <c r="F2889" s="330"/>
      <c r="G2889" s="331"/>
      <c r="H2889" s="340"/>
      <c r="I2889" s="341"/>
      <c r="J2889" s="341"/>
      <c r="K2889" s="60"/>
    </row>
    <row r="2890" spans="1:11" s="38" customFormat="1" x14ac:dyDescent="0.25">
      <c r="A2890" s="78"/>
      <c r="B2890" s="337"/>
      <c r="C2890" s="342"/>
      <c r="D2890" s="329"/>
      <c r="E2890" s="330"/>
      <c r="F2890" s="330"/>
      <c r="G2890" s="331"/>
      <c r="H2890" s="340"/>
      <c r="I2890" s="341"/>
      <c r="J2890" s="341"/>
      <c r="K2890" s="60"/>
    </row>
    <row r="2891" spans="1:11" s="38" customFormat="1" x14ac:dyDescent="0.25">
      <c r="A2891" s="78"/>
      <c r="B2891" s="337"/>
      <c r="C2891" s="342"/>
      <c r="D2891" s="329"/>
      <c r="E2891" s="330"/>
      <c r="F2891" s="330"/>
      <c r="G2891" s="331"/>
      <c r="H2891" s="340"/>
      <c r="I2891" s="341"/>
      <c r="J2891" s="341"/>
      <c r="K2891" s="60"/>
    </row>
    <row r="2892" spans="1:11" s="38" customFormat="1" x14ac:dyDescent="0.25">
      <c r="A2892" s="78"/>
      <c r="B2892" s="337"/>
      <c r="C2892" s="342"/>
      <c r="D2892" s="329"/>
      <c r="E2892" s="330"/>
      <c r="F2892" s="330"/>
      <c r="G2892" s="331"/>
      <c r="H2892" s="340"/>
      <c r="I2892" s="341"/>
      <c r="J2892" s="341"/>
      <c r="K2892" s="60"/>
    </row>
    <row r="2893" spans="1:11" s="38" customFormat="1" x14ac:dyDescent="0.25">
      <c r="A2893" s="78"/>
      <c r="B2893" s="337"/>
      <c r="C2893" s="342"/>
      <c r="D2893" s="329"/>
      <c r="E2893" s="330"/>
      <c r="F2893" s="330"/>
      <c r="G2893" s="331"/>
      <c r="H2893" s="340"/>
      <c r="I2893" s="341"/>
      <c r="J2893" s="341"/>
      <c r="K2893" s="60"/>
    </row>
    <row r="2894" spans="1:11" s="38" customFormat="1" x14ac:dyDescent="0.25">
      <c r="A2894" s="78"/>
      <c r="B2894" s="337"/>
      <c r="C2894" s="342"/>
      <c r="D2894" s="329"/>
      <c r="E2894" s="330"/>
      <c r="F2894" s="330"/>
      <c r="G2894" s="331"/>
      <c r="H2894" s="340"/>
      <c r="I2894" s="341"/>
      <c r="J2894" s="341"/>
      <c r="K2894" s="60"/>
    </row>
    <row r="2895" spans="1:11" s="38" customFormat="1" x14ac:dyDescent="0.25">
      <c r="A2895" s="78"/>
      <c r="B2895" s="337"/>
      <c r="C2895" s="342"/>
      <c r="D2895" s="329"/>
      <c r="E2895" s="330"/>
      <c r="F2895" s="330"/>
      <c r="G2895" s="331"/>
      <c r="H2895" s="340"/>
      <c r="I2895" s="341"/>
      <c r="J2895" s="341"/>
      <c r="K2895" s="60"/>
    </row>
    <row r="2896" spans="1:11" s="38" customFormat="1" x14ac:dyDescent="0.25">
      <c r="A2896" s="78"/>
      <c r="B2896" s="337"/>
      <c r="C2896" s="342"/>
      <c r="D2896" s="329"/>
      <c r="E2896" s="330"/>
      <c r="F2896" s="330"/>
      <c r="G2896" s="331"/>
      <c r="H2896" s="340"/>
      <c r="I2896" s="341"/>
      <c r="J2896" s="341"/>
      <c r="K2896" s="60"/>
    </row>
    <row r="2897" spans="1:11" s="38" customFormat="1" x14ac:dyDescent="0.25">
      <c r="A2897" s="78"/>
      <c r="B2897" s="337"/>
      <c r="C2897" s="342"/>
      <c r="D2897" s="329"/>
      <c r="E2897" s="330"/>
      <c r="F2897" s="330"/>
      <c r="G2897" s="331"/>
      <c r="H2897" s="340"/>
      <c r="I2897" s="341"/>
      <c r="J2897" s="341"/>
      <c r="K2897" s="60"/>
    </row>
    <row r="2898" spans="1:11" s="38" customFormat="1" x14ac:dyDescent="0.25">
      <c r="A2898" s="78"/>
      <c r="B2898" s="337"/>
      <c r="C2898" s="342"/>
      <c r="D2898" s="329"/>
      <c r="E2898" s="330"/>
      <c r="F2898" s="330"/>
      <c r="G2898" s="331"/>
      <c r="H2898" s="340"/>
      <c r="I2898" s="341"/>
      <c r="J2898" s="341"/>
      <c r="K2898" s="60"/>
    </row>
    <row r="2899" spans="1:11" s="38" customFormat="1" x14ac:dyDescent="0.25">
      <c r="A2899" s="78"/>
      <c r="B2899" s="337"/>
      <c r="C2899" s="342"/>
      <c r="D2899" s="329"/>
      <c r="E2899" s="330"/>
      <c r="F2899" s="330"/>
      <c r="G2899" s="331"/>
      <c r="H2899" s="340"/>
      <c r="I2899" s="341"/>
      <c r="J2899" s="341"/>
      <c r="K2899" s="60"/>
    </row>
    <row r="2900" spans="1:11" s="38" customFormat="1" x14ac:dyDescent="0.25">
      <c r="A2900" s="78"/>
      <c r="B2900" s="337"/>
      <c r="C2900" s="342"/>
      <c r="D2900" s="329"/>
      <c r="E2900" s="330"/>
      <c r="F2900" s="330"/>
      <c r="G2900" s="331"/>
      <c r="H2900" s="340"/>
      <c r="I2900" s="341"/>
      <c r="J2900" s="341"/>
      <c r="K2900" s="60"/>
    </row>
    <row r="2901" spans="1:11" s="38" customFormat="1" x14ac:dyDescent="0.25">
      <c r="A2901" s="78"/>
      <c r="B2901" s="337"/>
      <c r="C2901" s="342"/>
      <c r="D2901" s="329"/>
      <c r="E2901" s="330"/>
      <c r="F2901" s="330"/>
      <c r="G2901" s="331"/>
      <c r="H2901" s="340"/>
      <c r="I2901" s="341"/>
      <c r="J2901" s="341"/>
      <c r="K2901" s="60"/>
    </row>
    <row r="2902" spans="1:11" s="38" customFormat="1" x14ac:dyDescent="0.25">
      <c r="A2902" s="78"/>
      <c r="B2902" s="337"/>
      <c r="C2902" s="342"/>
      <c r="D2902" s="329"/>
      <c r="E2902" s="330"/>
      <c r="F2902" s="330"/>
      <c r="G2902" s="331"/>
      <c r="H2902" s="340"/>
      <c r="I2902" s="341"/>
      <c r="J2902" s="341"/>
      <c r="K2902" s="60"/>
    </row>
    <row r="2903" spans="1:11" s="38" customFormat="1" x14ac:dyDescent="0.25">
      <c r="A2903" s="78"/>
      <c r="B2903" s="337"/>
      <c r="C2903" s="342"/>
      <c r="D2903" s="329"/>
      <c r="E2903" s="330"/>
      <c r="F2903" s="330"/>
      <c r="G2903" s="331"/>
      <c r="H2903" s="340"/>
      <c r="I2903" s="341"/>
      <c r="J2903" s="341"/>
      <c r="K2903" s="60"/>
    </row>
    <row r="2904" spans="1:11" s="38" customFormat="1" x14ac:dyDescent="0.25">
      <c r="A2904" s="78"/>
      <c r="B2904" s="337"/>
      <c r="C2904" s="342"/>
      <c r="D2904" s="329"/>
      <c r="E2904" s="330"/>
      <c r="F2904" s="330"/>
      <c r="G2904" s="331"/>
      <c r="H2904" s="340"/>
      <c r="I2904" s="341"/>
      <c r="J2904" s="341"/>
      <c r="K2904" s="60"/>
    </row>
    <row r="2905" spans="1:11" s="38" customFormat="1" x14ac:dyDescent="0.25">
      <c r="A2905" s="78"/>
      <c r="B2905" s="337"/>
      <c r="C2905" s="342"/>
      <c r="D2905" s="329"/>
      <c r="E2905" s="330"/>
      <c r="F2905" s="330"/>
      <c r="G2905" s="331"/>
      <c r="H2905" s="340"/>
      <c r="I2905" s="341"/>
      <c r="J2905" s="341"/>
      <c r="K2905" s="60"/>
    </row>
    <row r="2906" spans="1:11" s="38" customFormat="1" x14ac:dyDescent="0.25">
      <c r="A2906" s="78"/>
      <c r="B2906" s="337"/>
      <c r="C2906" s="342"/>
      <c r="D2906" s="329"/>
      <c r="E2906" s="330"/>
      <c r="F2906" s="330"/>
      <c r="G2906" s="331"/>
      <c r="H2906" s="340"/>
      <c r="I2906" s="341"/>
      <c r="J2906" s="341"/>
      <c r="K2906" s="60"/>
    </row>
    <row r="2907" spans="1:11" s="38" customFormat="1" x14ac:dyDescent="0.25">
      <c r="A2907" s="78"/>
      <c r="B2907" s="337"/>
      <c r="C2907" s="342"/>
      <c r="D2907" s="329"/>
      <c r="E2907" s="330"/>
      <c r="F2907" s="330"/>
      <c r="G2907" s="331"/>
      <c r="H2907" s="340"/>
      <c r="I2907" s="341"/>
      <c r="J2907" s="341"/>
      <c r="K2907" s="60"/>
    </row>
    <row r="2908" spans="1:11" s="38" customFormat="1" x14ac:dyDescent="0.25">
      <c r="A2908" s="78"/>
      <c r="B2908" s="337"/>
      <c r="C2908" s="342"/>
      <c r="D2908" s="329"/>
      <c r="E2908" s="330"/>
      <c r="F2908" s="330"/>
      <c r="G2908" s="331"/>
      <c r="H2908" s="340"/>
      <c r="I2908" s="341"/>
      <c r="J2908" s="341"/>
      <c r="K2908" s="60"/>
    </row>
    <row r="2909" spans="1:11" s="38" customFormat="1" x14ac:dyDescent="0.25">
      <c r="A2909" s="78"/>
      <c r="B2909" s="337"/>
      <c r="C2909" s="342"/>
      <c r="D2909" s="329"/>
      <c r="E2909" s="330"/>
      <c r="F2909" s="330"/>
      <c r="G2909" s="331"/>
      <c r="H2909" s="340"/>
      <c r="I2909" s="341"/>
      <c r="J2909" s="341"/>
      <c r="K2909" s="60"/>
    </row>
    <row r="2910" spans="1:11" s="38" customFormat="1" x14ac:dyDescent="0.25">
      <c r="A2910" s="78"/>
      <c r="B2910" s="337"/>
      <c r="C2910" s="342"/>
      <c r="D2910" s="329"/>
      <c r="E2910" s="330"/>
      <c r="F2910" s="330"/>
      <c r="G2910" s="331"/>
      <c r="H2910" s="340"/>
      <c r="I2910" s="341"/>
      <c r="J2910" s="341"/>
      <c r="K2910" s="60"/>
    </row>
    <row r="2911" spans="1:11" s="38" customFormat="1" x14ac:dyDescent="0.25">
      <c r="A2911" s="78"/>
      <c r="B2911" s="337"/>
      <c r="C2911" s="342"/>
      <c r="D2911" s="329"/>
      <c r="E2911" s="330"/>
      <c r="F2911" s="330"/>
      <c r="G2911" s="331"/>
      <c r="H2911" s="340"/>
      <c r="I2911" s="341"/>
      <c r="J2911" s="341"/>
      <c r="K2911" s="60"/>
    </row>
    <row r="2912" spans="1:11" s="38" customFormat="1" x14ac:dyDescent="0.25">
      <c r="A2912" s="78"/>
      <c r="B2912" s="337"/>
      <c r="C2912" s="342"/>
      <c r="D2912" s="329"/>
      <c r="E2912" s="330"/>
      <c r="F2912" s="330"/>
      <c r="G2912" s="331"/>
      <c r="H2912" s="340"/>
      <c r="I2912" s="341"/>
      <c r="J2912" s="341"/>
      <c r="K2912" s="60"/>
    </row>
    <row r="2913" spans="1:11" s="38" customFormat="1" x14ac:dyDescent="0.25">
      <c r="A2913" s="78"/>
      <c r="B2913" s="337"/>
      <c r="C2913" s="342"/>
      <c r="D2913" s="329"/>
      <c r="E2913" s="330"/>
      <c r="F2913" s="330"/>
      <c r="G2913" s="331"/>
      <c r="H2913" s="340"/>
      <c r="I2913" s="341"/>
      <c r="J2913" s="341"/>
      <c r="K2913" s="60"/>
    </row>
    <row r="2914" spans="1:11" s="38" customFormat="1" x14ac:dyDescent="0.25">
      <c r="A2914" s="78"/>
      <c r="B2914" s="337"/>
      <c r="C2914" s="342"/>
      <c r="D2914" s="329"/>
      <c r="E2914" s="330"/>
      <c r="F2914" s="330"/>
      <c r="G2914" s="331"/>
      <c r="H2914" s="340"/>
      <c r="I2914" s="341"/>
      <c r="J2914" s="341"/>
      <c r="K2914" s="60"/>
    </row>
    <row r="2915" spans="1:11" s="38" customFormat="1" x14ac:dyDescent="0.25">
      <c r="A2915" s="78"/>
      <c r="B2915" s="337"/>
      <c r="C2915" s="342"/>
      <c r="D2915" s="329"/>
      <c r="E2915" s="330"/>
      <c r="F2915" s="330"/>
      <c r="G2915" s="331"/>
      <c r="H2915" s="340"/>
      <c r="I2915" s="341"/>
      <c r="J2915" s="341"/>
      <c r="K2915" s="60"/>
    </row>
    <row r="2916" spans="1:11" s="38" customFormat="1" x14ac:dyDescent="0.25">
      <c r="A2916" s="78"/>
      <c r="B2916" s="337"/>
      <c r="C2916" s="342"/>
      <c r="D2916" s="329"/>
      <c r="E2916" s="330"/>
      <c r="F2916" s="330"/>
      <c r="G2916" s="331"/>
      <c r="H2916" s="340"/>
      <c r="I2916" s="341"/>
      <c r="J2916" s="341"/>
      <c r="K2916" s="60"/>
    </row>
    <row r="2917" spans="1:11" s="38" customFormat="1" x14ac:dyDescent="0.25">
      <c r="A2917" s="78"/>
      <c r="B2917" s="337"/>
      <c r="C2917" s="342"/>
      <c r="D2917" s="329"/>
      <c r="E2917" s="330"/>
      <c r="F2917" s="330"/>
      <c r="G2917" s="331"/>
      <c r="H2917" s="340"/>
      <c r="I2917" s="341"/>
      <c r="J2917" s="341"/>
      <c r="K2917" s="60"/>
    </row>
    <row r="2918" spans="1:11" s="38" customFormat="1" x14ac:dyDescent="0.25">
      <c r="A2918" s="78"/>
      <c r="B2918" s="337"/>
      <c r="C2918" s="342"/>
      <c r="D2918" s="329"/>
      <c r="E2918" s="330"/>
      <c r="F2918" s="330"/>
      <c r="G2918" s="331"/>
      <c r="H2918" s="340"/>
      <c r="I2918" s="341"/>
      <c r="J2918" s="341"/>
      <c r="K2918" s="60"/>
    </row>
    <row r="2919" spans="1:11" s="38" customFormat="1" x14ac:dyDescent="0.25">
      <c r="A2919" s="78"/>
      <c r="B2919" s="337"/>
      <c r="C2919" s="342"/>
      <c r="D2919" s="329"/>
      <c r="E2919" s="330"/>
      <c r="F2919" s="330"/>
      <c r="G2919" s="331"/>
      <c r="H2919" s="340"/>
      <c r="I2919" s="341"/>
      <c r="J2919" s="341"/>
      <c r="K2919" s="60"/>
    </row>
    <row r="2920" spans="1:11" s="38" customFormat="1" x14ac:dyDescent="0.25">
      <c r="A2920" s="78"/>
      <c r="B2920" s="337"/>
      <c r="C2920" s="342"/>
      <c r="D2920" s="329"/>
      <c r="E2920" s="330"/>
      <c r="F2920" s="330"/>
      <c r="G2920" s="331"/>
      <c r="H2920" s="340"/>
      <c r="I2920" s="341"/>
      <c r="J2920" s="341"/>
      <c r="K2920" s="60"/>
    </row>
    <row r="2921" spans="1:11" s="38" customFormat="1" x14ac:dyDescent="0.25">
      <c r="A2921" s="78"/>
      <c r="B2921" s="337"/>
      <c r="C2921" s="342"/>
      <c r="D2921" s="329"/>
      <c r="E2921" s="330"/>
      <c r="F2921" s="330"/>
      <c r="G2921" s="331"/>
      <c r="H2921" s="340"/>
      <c r="I2921" s="341"/>
      <c r="J2921" s="341"/>
      <c r="K2921" s="60"/>
    </row>
    <row r="2922" spans="1:11" s="38" customFormat="1" x14ac:dyDescent="0.25">
      <c r="A2922" s="78"/>
      <c r="B2922" s="337"/>
      <c r="C2922" s="342"/>
      <c r="D2922" s="329"/>
      <c r="E2922" s="330"/>
      <c r="F2922" s="330"/>
      <c r="G2922" s="331"/>
      <c r="H2922" s="340"/>
      <c r="I2922" s="341"/>
      <c r="J2922" s="341"/>
      <c r="K2922" s="60"/>
    </row>
    <row r="2923" spans="1:11" s="38" customFormat="1" x14ac:dyDescent="0.25">
      <c r="A2923" s="78"/>
      <c r="B2923" s="337"/>
      <c r="C2923" s="342"/>
      <c r="D2923" s="329"/>
      <c r="E2923" s="330"/>
      <c r="F2923" s="330"/>
      <c r="G2923" s="331"/>
      <c r="H2923" s="340"/>
      <c r="I2923" s="341"/>
      <c r="J2923" s="341"/>
      <c r="K2923" s="60"/>
    </row>
    <row r="2924" spans="1:11" s="38" customFormat="1" x14ac:dyDescent="0.25">
      <c r="A2924" s="78"/>
      <c r="B2924" s="337"/>
      <c r="C2924" s="342"/>
      <c r="D2924" s="329"/>
      <c r="E2924" s="330"/>
      <c r="F2924" s="330"/>
      <c r="G2924" s="331"/>
      <c r="H2924" s="340"/>
      <c r="I2924" s="341"/>
      <c r="J2924" s="341"/>
      <c r="K2924" s="60"/>
    </row>
    <row r="2925" spans="1:11" s="38" customFormat="1" x14ac:dyDescent="0.25">
      <c r="A2925" s="78"/>
      <c r="B2925" s="337"/>
      <c r="C2925" s="342"/>
      <c r="D2925" s="329"/>
      <c r="E2925" s="330"/>
      <c r="F2925" s="330"/>
      <c r="G2925" s="331"/>
      <c r="H2925" s="340"/>
      <c r="I2925" s="341"/>
      <c r="J2925" s="341"/>
      <c r="K2925" s="60"/>
    </row>
    <row r="2926" spans="1:11" s="38" customFormat="1" x14ac:dyDescent="0.25">
      <c r="A2926" s="78"/>
      <c r="B2926" s="337"/>
      <c r="C2926" s="342"/>
      <c r="D2926" s="329"/>
      <c r="E2926" s="330"/>
      <c r="F2926" s="330"/>
      <c r="G2926" s="331"/>
      <c r="H2926" s="340"/>
      <c r="I2926" s="341"/>
      <c r="J2926" s="341"/>
      <c r="K2926" s="60"/>
    </row>
    <row r="2927" spans="1:11" s="38" customFormat="1" x14ac:dyDescent="0.25">
      <c r="A2927" s="78"/>
      <c r="B2927" s="337"/>
      <c r="C2927" s="342"/>
      <c r="D2927" s="329"/>
      <c r="E2927" s="330"/>
      <c r="F2927" s="330"/>
      <c r="G2927" s="331"/>
      <c r="H2927" s="340"/>
      <c r="I2927" s="341"/>
      <c r="J2927" s="341"/>
      <c r="K2927" s="60"/>
    </row>
    <row r="2928" spans="1:11" s="38" customFormat="1" x14ac:dyDescent="0.25">
      <c r="A2928" s="78"/>
      <c r="B2928" s="337"/>
      <c r="C2928" s="342"/>
      <c r="D2928" s="329"/>
      <c r="E2928" s="330"/>
      <c r="F2928" s="330"/>
      <c r="G2928" s="331"/>
      <c r="H2928" s="340"/>
      <c r="I2928" s="341"/>
      <c r="J2928" s="341"/>
      <c r="K2928" s="60"/>
    </row>
    <row r="2929" spans="1:11" s="38" customFormat="1" x14ac:dyDescent="0.25">
      <c r="A2929" s="78"/>
      <c r="B2929" s="337"/>
      <c r="C2929" s="342"/>
      <c r="D2929" s="329"/>
      <c r="E2929" s="330"/>
      <c r="F2929" s="330"/>
      <c r="G2929" s="331"/>
      <c r="H2929" s="340"/>
      <c r="I2929" s="341"/>
      <c r="J2929" s="341"/>
      <c r="K2929" s="60"/>
    </row>
    <row r="2930" spans="1:11" s="38" customFormat="1" x14ac:dyDescent="0.25">
      <c r="A2930" s="78"/>
      <c r="B2930" s="337"/>
      <c r="C2930" s="342"/>
      <c r="D2930" s="329"/>
      <c r="E2930" s="330"/>
      <c r="F2930" s="330"/>
      <c r="G2930" s="331"/>
      <c r="H2930" s="340"/>
      <c r="I2930" s="341"/>
      <c r="J2930" s="341"/>
      <c r="K2930" s="60"/>
    </row>
    <row r="2931" spans="1:11" s="38" customFormat="1" x14ac:dyDescent="0.25">
      <c r="A2931" s="78"/>
      <c r="B2931" s="337"/>
      <c r="C2931" s="342"/>
      <c r="D2931" s="329"/>
      <c r="E2931" s="330"/>
      <c r="F2931" s="330"/>
      <c r="G2931" s="331"/>
      <c r="H2931" s="340"/>
      <c r="I2931" s="341"/>
      <c r="J2931" s="341"/>
      <c r="K2931" s="60"/>
    </row>
    <row r="2932" spans="1:11" s="38" customFormat="1" x14ac:dyDescent="0.25">
      <c r="A2932" s="78"/>
      <c r="B2932" s="337"/>
      <c r="C2932" s="342"/>
      <c r="D2932" s="329"/>
      <c r="E2932" s="330"/>
      <c r="F2932" s="330"/>
      <c r="G2932" s="331"/>
      <c r="H2932" s="340"/>
      <c r="I2932" s="341"/>
      <c r="J2932" s="341"/>
      <c r="K2932" s="60"/>
    </row>
    <row r="2933" spans="1:11" s="38" customFormat="1" x14ac:dyDescent="0.25">
      <c r="A2933" s="78"/>
      <c r="B2933" s="337"/>
      <c r="C2933" s="342"/>
      <c r="D2933" s="329"/>
      <c r="E2933" s="330"/>
      <c r="F2933" s="330"/>
      <c r="G2933" s="331"/>
      <c r="H2933" s="340"/>
      <c r="I2933" s="341"/>
      <c r="J2933" s="341"/>
      <c r="K2933" s="60"/>
    </row>
    <row r="2934" spans="1:11" s="38" customFormat="1" x14ac:dyDescent="0.25">
      <c r="A2934" s="78"/>
      <c r="B2934" s="337"/>
      <c r="C2934" s="342"/>
      <c r="D2934" s="329"/>
      <c r="E2934" s="330"/>
      <c r="F2934" s="330"/>
      <c r="G2934" s="331"/>
      <c r="H2934" s="340"/>
      <c r="I2934" s="341"/>
      <c r="J2934" s="341"/>
      <c r="K2934" s="60"/>
    </row>
    <row r="2935" spans="1:11" s="38" customFormat="1" x14ac:dyDescent="0.25">
      <c r="A2935" s="78"/>
      <c r="B2935" s="337"/>
      <c r="C2935" s="342"/>
      <c r="D2935" s="329"/>
      <c r="E2935" s="330"/>
      <c r="F2935" s="330"/>
      <c r="G2935" s="331"/>
      <c r="H2935" s="340"/>
      <c r="I2935" s="341"/>
      <c r="J2935" s="341"/>
      <c r="K2935" s="60"/>
    </row>
    <row r="2936" spans="1:11" s="38" customFormat="1" x14ac:dyDescent="0.25">
      <c r="A2936" s="78"/>
      <c r="B2936" s="337"/>
      <c r="C2936" s="342"/>
      <c r="D2936" s="329"/>
      <c r="E2936" s="330"/>
      <c r="F2936" s="330"/>
      <c r="G2936" s="331"/>
      <c r="H2936" s="340"/>
      <c r="I2936" s="341"/>
      <c r="J2936" s="341"/>
      <c r="K2936" s="60"/>
    </row>
    <row r="2937" spans="1:11" s="38" customFormat="1" x14ac:dyDescent="0.25">
      <c r="A2937" s="78"/>
      <c r="B2937" s="337"/>
      <c r="C2937" s="342"/>
      <c r="D2937" s="329"/>
      <c r="E2937" s="330"/>
      <c r="F2937" s="330"/>
      <c r="G2937" s="331"/>
      <c r="H2937" s="340"/>
      <c r="I2937" s="341"/>
      <c r="J2937" s="341"/>
      <c r="K2937" s="60"/>
    </row>
    <row r="2938" spans="1:11" s="38" customFormat="1" x14ac:dyDescent="0.25">
      <c r="A2938" s="78"/>
      <c r="B2938" s="337"/>
      <c r="C2938" s="342"/>
      <c r="D2938" s="329"/>
      <c r="E2938" s="330"/>
      <c r="F2938" s="330"/>
      <c r="G2938" s="331"/>
      <c r="H2938" s="340"/>
      <c r="I2938" s="341"/>
      <c r="J2938" s="341"/>
      <c r="K2938" s="60"/>
    </row>
    <row r="2939" spans="1:11" s="38" customFormat="1" x14ac:dyDescent="0.25">
      <c r="A2939" s="78"/>
      <c r="B2939" s="337"/>
      <c r="C2939" s="342"/>
      <c r="D2939" s="329"/>
      <c r="E2939" s="330"/>
      <c r="F2939" s="330"/>
      <c r="G2939" s="331"/>
      <c r="H2939" s="340"/>
      <c r="I2939" s="341"/>
      <c r="J2939" s="341"/>
      <c r="K2939" s="60"/>
    </row>
    <row r="2940" spans="1:11" s="38" customFormat="1" x14ac:dyDescent="0.25">
      <c r="A2940" s="78"/>
      <c r="B2940" s="337"/>
      <c r="C2940" s="342"/>
      <c r="D2940" s="329"/>
      <c r="E2940" s="330"/>
      <c r="F2940" s="330"/>
      <c r="G2940" s="331"/>
      <c r="H2940" s="340"/>
      <c r="I2940" s="341"/>
      <c r="J2940" s="341"/>
      <c r="K2940" s="60"/>
    </row>
    <row r="2941" spans="1:11" s="38" customFormat="1" x14ac:dyDescent="0.25">
      <c r="A2941" s="78"/>
      <c r="B2941" s="337"/>
      <c r="C2941" s="342"/>
      <c r="D2941" s="329"/>
      <c r="E2941" s="330"/>
      <c r="F2941" s="330"/>
      <c r="G2941" s="331"/>
      <c r="H2941" s="340"/>
      <c r="I2941" s="341"/>
      <c r="J2941" s="341"/>
      <c r="K2941" s="60"/>
    </row>
    <row r="2942" spans="1:11" s="38" customFormat="1" x14ac:dyDescent="0.25">
      <c r="A2942" s="78"/>
      <c r="B2942" s="337"/>
      <c r="C2942" s="342"/>
      <c r="D2942" s="329"/>
      <c r="E2942" s="330"/>
      <c r="F2942" s="330"/>
      <c r="G2942" s="331"/>
      <c r="H2942" s="340"/>
      <c r="I2942" s="341"/>
      <c r="J2942" s="341"/>
      <c r="K2942" s="60"/>
    </row>
    <row r="2943" spans="1:11" s="38" customFormat="1" x14ac:dyDescent="0.25">
      <c r="A2943" s="78"/>
      <c r="B2943" s="337"/>
      <c r="C2943" s="342"/>
      <c r="D2943" s="329"/>
      <c r="E2943" s="330"/>
      <c r="F2943" s="330"/>
      <c r="G2943" s="331"/>
      <c r="H2943" s="340"/>
      <c r="I2943" s="341"/>
      <c r="J2943" s="341"/>
      <c r="K2943" s="60"/>
    </row>
    <row r="2944" spans="1:11" s="38" customFormat="1" x14ac:dyDescent="0.25">
      <c r="A2944" s="78"/>
      <c r="B2944" s="337"/>
      <c r="C2944" s="342"/>
      <c r="D2944" s="329"/>
      <c r="E2944" s="330"/>
      <c r="F2944" s="330"/>
      <c r="G2944" s="331"/>
      <c r="H2944" s="340"/>
      <c r="I2944" s="341"/>
      <c r="J2944" s="341"/>
      <c r="K2944" s="60"/>
    </row>
    <row r="2945" spans="1:11" s="38" customFormat="1" x14ac:dyDescent="0.25">
      <c r="A2945" s="78"/>
      <c r="B2945" s="337"/>
      <c r="C2945" s="342"/>
      <c r="D2945" s="329"/>
      <c r="E2945" s="330"/>
      <c r="F2945" s="330"/>
      <c r="G2945" s="331"/>
      <c r="H2945" s="340"/>
      <c r="I2945" s="341"/>
      <c r="J2945" s="341"/>
      <c r="K2945" s="60"/>
    </row>
    <row r="2946" spans="1:11" s="38" customFormat="1" x14ac:dyDescent="0.25">
      <c r="A2946" s="78"/>
      <c r="B2946" s="337"/>
      <c r="C2946" s="342"/>
      <c r="D2946" s="329"/>
      <c r="E2946" s="330"/>
      <c r="F2946" s="330"/>
      <c r="G2946" s="331"/>
      <c r="H2946" s="340"/>
      <c r="I2946" s="341"/>
      <c r="J2946" s="341"/>
      <c r="K2946" s="60"/>
    </row>
    <row r="2947" spans="1:11" s="38" customFormat="1" x14ac:dyDescent="0.25">
      <c r="A2947" s="78"/>
      <c r="B2947" s="337"/>
      <c r="C2947" s="342"/>
      <c r="D2947" s="329"/>
      <c r="E2947" s="330"/>
      <c r="F2947" s="330"/>
      <c r="G2947" s="331"/>
      <c r="H2947" s="340"/>
      <c r="I2947" s="341"/>
      <c r="J2947" s="341"/>
      <c r="K2947" s="60"/>
    </row>
    <row r="2948" spans="1:11" s="38" customFormat="1" x14ac:dyDescent="0.25">
      <c r="A2948" s="78"/>
      <c r="B2948" s="337"/>
      <c r="C2948" s="342"/>
      <c r="D2948" s="329"/>
      <c r="E2948" s="330"/>
      <c r="F2948" s="330"/>
      <c r="G2948" s="331"/>
      <c r="H2948" s="340"/>
      <c r="I2948" s="341"/>
      <c r="J2948" s="341"/>
      <c r="K2948" s="60"/>
    </row>
    <row r="2949" spans="1:11" s="38" customFormat="1" x14ac:dyDescent="0.25">
      <c r="A2949" s="78"/>
      <c r="B2949" s="337"/>
      <c r="C2949" s="342"/>
      <c r="D2949" s="329"/>
      <c r="E2949" s="330"/>
      <c r="F2949" s="330"/>
      <c r="G2949" s="331"/>
      <c r="H2949" s="340"/>
      <c r="I2949" s="341"/>
      <c r="J2949" s="341"/>
      <c r="K2949" s="60"/>
    </row>
    <row r="2950" spans="1:11" s="38" customFormat="1" x14ac:dyDescent="0.25">
      <c r="A2950" s="78"/>
      <c r="B2950" s="337"/>
      <c r="C2950" s="342"/>
      <c r="D2950" s="329"/>
      <c r="E2950" s="330"/>
      <c r="F2950" s="330"/>
      <c r="G2950" s="331"/>
      <c r="H2950" s="340"/>
      <c r="I2950" s="341"/>
      <c r="J2950" s="341"/>
      <c r="K2950" s="60"/>
    </row>
    <row r="2951" spans="1:11" s="38" customFormat="1" x14ac:dyDescent="0.25">
      <c r="A2951" s="78"/>
      <c r="B2951" s="337"/>
      <c r="C2951" s="342"/>
      <c r="D2951" s="329"/>
      <c r="E2951" s="330"/>
      <c r="F2951" s="330"/>
      <c r="G2951" s="331"/>
      <c r="H2951" s="340"/>
      <c r="I2951" s="341"/>
      <c r="J2951" s="341"/>
      <c r="K2951" s="60"/>
    </row>
    <row r="2952" spans="1:11" s="38" customFormat="1" x14ac:dyDescent="0.25">
      <c r="A2952" s="78"/>
      <c r="B2952" s="337"/>
      <c r="C2952" s="342"/>
      <c r="D2952" s="329"/>
      <c r="E2952" s="330"/>
      <c r="F2952" s="330"/>
      <c r="G2952" s="331"/>
      <c r="H2952" s="340"/>
      <c r="I2952" s="341"/>
      <c r="J2952" s="341"/>
      <c r="K2952" s="60"/>
    </row>
    <row r="2953" spans="1:11" s="38" customFormat="1" x14ac:dyDescent="0.25">
      <c r="A2953" s="78"/>
      <c r="B2953" s="337"/>
      <c r="C2953" s="342"/>
      <c r="D2953" s="329"/>
      <c r="E2953" s="330"/>
      <c r="F2953" s="330"/>
      <c r="G2953" s="331"/>
      <c r="H2953" s="340"/>
      <c r="I2953" s="341"/>
      <c r="J2953" s="341"/>
      <c r="K2953" s="60"/>
    </row>
    <row r="2954" spans="1:11" s="38" customFormat="1" x14ac:dyDescent="0.25">
      <c r="A2954" s="78"/>
      <c r="B2954" s="337"/>
      <c r="C2954" s="342"/>
      <c r="D2954" s="329"/>
      <c r="E2954" s="330"/>
      <c r="F2954" s="330"/>
      <c r="G2954" s="331"/>
      <c r="H2954" s="340"/>
      <c r="I2954" s="341"/>
      <c r="J2954" s="341"/>
      <c r="K2954" s="60"/>
    </row>
    <row r="2955" spans="1:11" s="38" customFormat="1" x14ac:dyDescent="0.25">
      <c r="A2955" s="78"/>
      <c r="B2955" s="337"/>
      <c r="C2955" s="342"/>
      <c r="D2955" s="329"/>
      <c r="E2955" s="330"/>
      <c r="F2955" s="330"/>
      <c r="G2955" s="331"/>
      <c r="H2955" s="340"/>
      <c r="I2955" s="341"/>
      <c r="J2955" s="341"/>
      <c r="K2955" s="60"/>
    </row>
    <row r="2956" spans="1:11" s="38" customFormat="1" x14ac:dyDescent="0.25">
      <c r="A2956" s="78"/>
      <c r="B2956" s="337"/>
      <c r="C2956" s="342"/>
      <c r="D2956" s="329"/>
      <c r="E2956" s="330"/>
      <c r="F2956" s="330"/>
      <c r="G2956" s="331"/>
      <c r="H2956" s="340"/>
      <c r="I2956" s="341"/>
      <c r="J2956" s="341"/>
      <c r="K2956" s="60"/>
    </row>
    <row r="2957" spans="1:11" s="38" customFormat="1" x14ac:dyDescent="0.25">
      <c r="A2957" s="78"/>
      <c r="B2957" s="337"/>
      <c r="C2957" s="342"/>
      <c r="D2957" s="329"/>
      <c r="E2957" s="330"/>
      <c r="F2957" s="330"/>
      <c r="G2957" s="331"/>
      <c r="H2957" s="340"/>
      <c r="I2957" s="341"/>
      <c r="J2957" s="341"/>
      <c r="K2957" s="60"/>
    </row>
    <row r="2958" spans="1:11" s="38" customFormat="1" x14ac:dyDescent="0.25">
      <c r="A2958" s="78"/>
      <c r="B2958" s="337"/>
      <c r="C2958" s="342"/>
      <c r="D2958" s="329"/>
      <c r="E2958" s="330"/>
      <c r="F2958" s="330"/>
      <c r="G2958" s="331"/>
      <c r="H2958" s="340"/>
      <c r="I2958" s="341"/>
      <c r="J2958" s="341"/>
      <c r="K2958" s="60"/>
    </row>
    <row r="2959" spans="1:11" s="38" customFormat="1" x14ac:dyDescent="0.25">
      <c r="A2959" s="78"/>
      <c r="B2959" s="337"/>
      <c r="C2959" s="342"/>
      <c r="D2959" s="329"/>
      <c r="E2959" s="330"/>
      <c r="F2959" s="330"/>
      <c r="G2959" s="331"/>
      <c r="H2959" s="340"/>
      <c r="I2959" s="341"/>
      <c r="J2959" s="341"/>
      <c r="K2959" s="60"/>
    </row>
    <row r="2960" spans="1:11" s="38" customFormat="1" x14ac:dyDescent="0.25">
      <c r="A2960" s="78"/>
      <c r="B2960" s="337"/>
      <c r="C2960" s="342"/>
      <c r="D2960" s="329"/>
      <c r="E2960" s="330"/>
      <c r="F2960" s="330"/>
      <c r="G2960" s="331"/>
      <c r="H2960" s="340"/>
      <c r="I2960" s="341"/>
      <c r="J2960" s="341"/>
      <c r="K2960" s="60"/>
    </row>
    <row r="2961" spans="1:11" s="38" customFormat="1" x14ac:dyDescent="0.25">
      <c r="A2961" s="78"/>
      <c r="B2961" s="337"/>
      <c r="C2961" s="342"/>
      <c r="D2961" s="329"/>
      <c r="E2961" s="330"/>
      <c r="F2961" s="330"/>
      <c r="G2961" s="331"/>
      <c r="H2961" s="340"/>
      <c r="I2961" s="341"/>
      <c r="J2961" s="341"/>
      <c r="K2961" s="60"/>
    </row>
    <row r="2962" spans="1:11" s="38" customFormat="1" x14ac:dyDescent="0.25">
      <c r="A2962" s="78"/>
      <c r="B2962" s="337"/>
      <c r="C2962" s="342"/>
      <c r="D2962" s="329"/>
      <c r="E2962" s="330"/>
      <c r="F2962" s="330"/>
      <c r="G2962" s="331"/>
      <c r="H2962" s="340"/>
      <c r="I2962" s="341"/>
      <c r="J2962" s="341"/>
      <c r="K2962" s="60"/>
    </row>
    <row r="2963" spans="1:11" s="38" customFormat="1" x14ac:dyDescent="0.25">
      <c r="A2963" s="78"/>
      <c r="B2963" s="337"/>
      <c r="C2963" s="342"/>
      <c r="D2963" s="329"/>
      <c r="E2963" s="330"/>
      <c r="F2963" s="330"/>
      <c r="G2963" s="331"/>
      <c r="H2963" s="340"/>
      <c r="I2963" s="341"/>
      <c r="J2963" s="341"/>
      <c r="K2963" s="60"/>
    </row>
    <row r="2964" spans="1:11" s="38" customFormat="1" x14ac:dyDescent="0.25">
      <c r="A2964" s="78"/>
      <c r="B2964" s="337"/>
      <c r="C2964" s="342"/>
      <c r="D2964" s="329"/>
      <c r="E2964" s="330"/>
      <c r="F2964" s="330"/>
      <c r="G2964" s="331"/>
      <c r="H2964" s="340"/>
      <c r="I2964" s="341"/>
      <c r="J2964" s="341"/>
      <c r="K2964" s="60"/>
    </row>
    <row r="2965" spans="1:11" s="38" customFormat="1" x14ac:dyDescent="0.25">
      <c r="A2965" s="78"/>
      <c r="B2965" s="337"/>
      <c r="C2965" s="342"/>
      <c r="D2965" s="329"/>
      <c r="E2965" s="330"/>
      <c r="F2965" s="330"/>
      <c r="G2965" s="331"/>
      <c r="H2965" s="340"/>
      <c r="I2965" s="341"/>
      <c r="J2965" s="341"/>
      <c r="K2965" s="60"/>
    </row>
    <row r="2966" spans="1:11" s="38" customFormat="1" x14ac:dyDescent="0.25">
      <c r="A2966" s="78"/>
      <c r="B2966" s="337"/>
      <c r="C2966" s="342"/>
      <c r="D2966" s="329"/>
      <c r="E2966" s="330"/>
      <c r="F2966" s="330"/>
      <c r="G2966" s="331"/>
      <c r="H2966" s="340"/>
      <c r="I2966" s="341"/>
      <c r="J2966" s="341"/>
      <c r="K2966" s="60"/>
    </row>
    <row r="2967" spans="1:11" s="38" customFormat="1" x14ac:dyDescent="0.25">
      <c r="A2967" s="78"/>
      <c r="B2967" s="337"/>
      <c r="C2967" s="342"/>
      <c r="D2967" s="329"/>
      <c r="E2967" s="330"/>
      <c r="F2967" s="330"/>
      <c r="G2967" s="331"/>
      <c r="H2967" s="340"/>
      <c r="I2967" s="341"/>
      <c r="J2967" s="341"/>
      <c r="K2967" s="60"/>
    </row>
    <row r="2968" spans="1:11" s="38" customFormat="1" x14ac:dyDescent="0.25">
      <c r="A2968" s="78"/>
      <c r="B2968" s="337"/>
      <c r="C2968" s="342"/>
      <c r="D2968" s="329"/>
      <c r="E2968" s="330"/>
      <c r="F2968" s="330"/>
      <c r="G2968" s="331"/>
      <c r="H2968" s="340"/>
      <c r="I2968" s="341"/>
      <c r="J2968" s="341"/>
      <c r="K2968" s="60"/>
    </row>
    <row r="2969" spans="1:11" s="38" customFormat="1" x14ac:dyDescent="0.25">
      <c r="A2969" s="78"/>
      <c r="B2969" s="337"/>
      <c r="C2969" s="342"/>
      <c r="D2969" s="329"/>
      <c r="E2969" s="330"/>
      <c r="F2969" s="330"/>
      <c r="G2969" s="331"/>
      <c r="H2969" s="340"/>
      <c r="I2969" s="341"/>
      <c r="J2969" s="341"/>
      <c r="K2969" s="60"/>
    </row>
    <row r="2970" spans="1:11" s="38" customFormat="1" x14ac:dyDescent="0.25">
      <c r="A2970" s="78"/>
      <c r="B2970" s="337"/>
      <c r="C2970" s="342"/>
      <c r="D2970" s="329"/>
      <c r="E2970" s="330"/>
      <c r="F2970" s="330"/>
      <c r="G2970" s="331"/>
      <c r="H2970" s="340"/>
      <c r="I2970" s="341"/>
      <c r="J2970" s="341"/>
      <c r="K2970" s="60"/>
    </row>
    <row r="2971" spans="1:11" s="38" customFormat="1" x14ac:dyDescent="0.25">
      <c r="A2971" s="78"/>
      <c r="B2971" s="337"/>
      <c r="C2971" s="342"/>
      <c r="D2971" s="329"/>
      <c r="E2971" s="330"/>
      <c r="F2971" s="330"/>
      <c r="G2971" s="331"/>
      <c r="H2971" s="340"/>
      <c r="I2971" s="341"/>
      <c r="J2971" s="341"/>
      <c r="K2971" s="60"/>
    </row>
    <row r="2972" spans="1:11" s="38" customFormat="1" x14ac:dyDescent="0.25">
      <c r="A2972" s="78"/>
      <c r="B2972" s="337"/>
      <c r="C2972" s="342"/>
      <c r="D2972" s="329"/>
      <c r="E2972" s="330"/>
      <c r="F2972" s="330"/>
      <c r="G2972" s="331"/>
      <c r="H2972" s="340"/>
      <c r="I2972" s="341"/>
      <c r="J2972" s="341"/>
      <c r="K2972" s="60"/>
    </row>
    <row r="2973" spans="1:11" s="38" customFormat="1" x14ac:dyDescent="0.25">
      <c r="A2973" s="78"/>
      <c r="B2973" s="337"/>
      <c r="C2973" s="342"/>
      <c r="D2973" s="329"/>
      <c r="E2973" s="330"/>
      <c r="F2973" s="330"/>
      <c r="G2973" s="331"/>
      <c r="H2973" s="340"/>
      <c r="I2973" s="341"/>
      <c r="J2973" s="341"/>
      <c r="K2973" s="60"/>
    </row>
    <row r="2974" spans="1:11" s="38" customFormat="1" x14ac:dyDescent="0.25">
      <c r="A2974" s="78"/>
      <c r="B2974" s="337"/>
      <c r="C2974" s="342"/>
      <c r="D2974" s="329"/>
      <c r="E2974" s="330"/>
      <c r="F2974" s="330"/>
      <c r="G2974" s="331"/>
      <c r="H2974" s="340"/>
      <c r="I2974" s="341"/>
      <c r="J2974" s="341"/>
      <c r="K2974" s="60"/>
    </row>
    <row r="2975" spans="1:11" s="38" customFormat="1" x14ac:dyDescent="0.25">
      <c r="A2975" s="78"/>
      <c r="B2975" s="337"/>
      <c r="C2975" s="342"/>
      <c r="D2975" s="329"/>
      <c r="E2975" s="330"/>
      <c r="F2975" s="330"/>
      <c r="G2975" s="331"/>
      <c r="H2975" s="340"/>
      <c r="I2975" s="341"/>
      <c r="J2975" s="341"/>
      <c r="K2975" s="60"/>
    </row>
    <row r="2976" spans="1:11" s="38" customFormat="1" x14ac:dyDescent="0.25">
      <c r="A2976" s="78"/>
      <c r="B2976" s="337"/>
      <c r="C2976" s="342"/>
      <c r="D2976" s="329"/>
      <c r="E2976" s="330"/>
      <c r="F2976" s="330"/>
      <c r="G2976" s="331"/>
      <c r="H2976" s="340"/>
      <c r="I2976" s="341"/>
      <c r="J2976" s="341"/>
      <c r="K2976" s="60"/>
    </row>
    <row r="2977" spans="1:11" s="38" customFormat="1" x14ac:dyDescent="0.25">
      <c r="A2977" s="78"/>
      <c r="B2977" s="337"/>
      <c r="C2977" s="342"/>
      <c r="D2977" s="329"/>
      <c r="E2977" s="330"/>
      <c r="F2977" s="330"/>
      <c r="G2977" s="331"/>
      <c r="H2977" s="340"/>
      <c r="I2977" s="341"/>
      <c r="J2977" s="341"/>
      <c r="K2977" s="60"/>
    </row>
    <row r="2978" spans="1:11" s="38" customFormat="1" x14ac:dyDescent="0.25">
      <c r="A2978" s="78"/>
      <c r="B2978" s="337"/>
      <c r="C2978" s="342"/>
      <c r="D2978" s="329"/>
      <c r="E2978" s="330"/>
      <c r="F2978" s="330"/>
      <c r="G2978" s="331"/>
      <c r="H2978" s="340"/>
      <c r="I2978" s="341"/>
      <c r="J2978" s="341"/>
      <c r="K2978" s="60"/>
    </row>
    <row r="2979" spans="1:11" s="38" customFormat="1" x14ac:dyDescent="0.25">
      <c r="A2979" s="78"/>
      <c r="B2979" s="337"/>
      <c r="C2979" s="342"/>
      <c r="D2979" s="329"/>
      <c r="E2979" s="330"/>
      <c r="F2979" s="330"/>
      <c r="G2979" s="331"/>
      <c r="H2979" s="340"/>
      <c r="I2979" s="341"/>
      <c r="J2979" s="341"/>
      <c r="K2979" s="60"/>
    </row>
    <row r="2980" spans="1:11" s="38" customFormat="1" x14ac:dyDescent="0.25">
      <c r="A2980" s="78"/>
      <c r="B2980" s="337"/>
      <c r="C2980" s="342"/>
      <c r="D2980" s="329"/>
      <c r="E2980" s="330"/>
      <c r="F2980" s="330"/>
      <c r="G2980" s="331"/>
      <c r="H2980" s="340"/>
      <c r="I2980" s="341"/>
      <c r="J2980" s="341"/>
      <c r="K2980" s="60"/>
    </row>
    <row r="2981" spans="1:11" s="38" customFormat="1" x14ac:dyDescent="0.25">
      <c r="A2981" s="78"/>
      <c r="B2981" s="337"/>
      <c r="C2981" s="342"/>
      <c r="D2981" s="329"/>
      <c r="E2981" s="330"/>
      <c r="F2981" s="330"/>
      <c r="G2981" s="331"/>
      <c r="H2981" s="340"/>
      <c r="I2981" s="341"/>
      <c r="J2981" s="341"/>
      <c r="K2981" s="60"/>
    </row>
    <row r="2982" spans="1:11" s="38" customFormat="1" x14ac:dyDescent="0.25">
      <c r="A2982" s="78"/>
      <c r="B2982" s="337"/>
      <c r="C2982" s="342"/>
      <c r="D2982" s="329"/>
      <c r="E2982" s="330"/>
      <c r="F2982" s="330"/>
      <c r="G2982" s="331"/>
      <c r="H2982" s="340"/>
      <c r="I2982" s="341"/>
      <c r="J2982" s="341"/>
      <c r="K2982" s="60"/>
    </row>
    <row r="2983" spans="1:11" s="38" customFormat="1" x14ac:dyDescent="0.25">
      <c r="A2983" s="78"/>
      <c r="B2983" s="337"/>
      <c r="C2983" s="342"/>
      <c r="D2983" s="329"/>
      <c r="E2983" s="330"/>
      <c r="F2983" s="330"/>
      <c r="G2983" s="331"/>
      <c r="H2983" s="340"/>
      <c r="I2983" s="341"/>
      <c r="J2983" s="341"/>
      <c r="K2983" s="60"/>
    </row>
    <row r="2984" spans="1:11" s="38" customFormat="1" x14ac:dyDescent="0.25">
      <c r="A2984" s="78"/>
      <c r="B2984" s="337"/>
      <c r="C2984" s="342"/>
      <c r="D2984" s="329"/>
      <c r="E2984" s="330"/>
      <c r="F2984" s="330"/>
      <c r="G2984" s="331"/>
      <c r="H2984" s="340"/>
      <c r="I2984" s="341"/>
      <c r="J2984" s="341"/>
      <c r="K2984" s="60"/>
    </row>
    <row r="2985" spans="1:11" s="38" customFormat="1" x14ac:dyDescent="0.25">
      <c r="A2985" s="78"/>
      <c r="B2985" s="337"/>
      <c r="C2985" s="342"/>
      <c r="D2985" s="329"/>
      <c r="E2985" s="330"/>
      <c r="F2985" s="330"/>
      <c r="G2985" s="331"/>
      <c r="H2985" s="340"/>
      <c r="I2985" s="341"/>
      <c r="J2985" s="341"/>
      <c r="K2985" s="60"/>
    </row>
    <row r="2986" spans="1:11" s="38" customFormat="1" x14ac:dyDescent="0.25">
      <c r="A2986" s="78"/>
      <c r="B2986" s="337"/>
      <c r="C2986" s="342"/>
      <c r="D2986" s="329"/>
      <c r="E2986" s="330"/>
      <c r="F2986" s="330"/>
      <c r="G2986" s="331"/>
      <c r="H2986" s="340"/>
      <c r="I2986" s="341"/>
      <c r="J2986" s="341"/>
      <c r="K2986" s="60"/>
    </row>
    <row r="2987" spans="1:11" s="38" customFormat="1" x14ac:dyDescent="0.25">
      <c r="A2987" s="78"/>
      <c r="B2987" s="337"/>
      <c r="C2987" s="342"/>
      <c r="D2987" s="329"/>
      <c r="E2987" s="330"/>
      <c r="F2987" s="330"/>
      <c r="G2987" s="331"/>
      <c r="H2987" s="340"/>
      <c r="I2987" s="341"/>
      <c r="J2987" s="341"/>
      <c r="K2987" s="60"/>
    </row>
    <row r="2988" spans="1:11" s="38" customFormat="1" x14ac:dyDescent="0.25">
      <c r="A2988" s="78"/>
      <c r="B2988" s="337"/>
      <c r="C2988" s="342"/>
      <c r="D2988" s="329"/>
      <c r="E2988" s="330"/>
      <c r="F2988" s="330"/>
      <c r="G2988" s="331"/>
      <c r="H2988" s="340"/>
      <c r="I2988" s="341"/>
      <c r="J2988" s="341"/>
      <c r="K2988" s="60"/>
    </row>
    <row r="2989" spans="1:11" s="38" customFormat="1" x14ac:dyDescent="0.25">
      <c r="A2989" s="78"/>
      <c r="B2989" s="337"/>
      <c r="C2989" s="342"/>
      <c r="D2989" s="329"/>
      <c r="E2989" s="330"/>
      <c r="F2989" s="330"/>
      <c r="G2989" s="331"/>
      <c r="H2989" s="340"/>
      <c r="I2989" s="341"/>
      <c r="J2989" s="341"/>
      <c r="K2989" s="60"/>
    </row>
    <row r="2990" spans="1:11" s="38" customFormat="1" x14ac:dyDescent="0.25">
      <c r="A2990" s="78"/>
      <c r="B2990" s="337"/>
      <c r="C2990" s="342"/>
      <c r="D2990" s="329"/>
      <c r="E2990" s="330"/>
      <c r="F2990" s="330"/>
      <c r="G2990" s="331"/>
      <c r="H2990" s="340"/>
      <c r="I2990" s="341"/>
      <c r="J2990" s="341"/>
      <c r="K2990" s="60"/>
    </row>
    <row r="2991" spans="1:11" s="38" customFormat="1" x14ac:dyDescent="0.25">
      <c r="A2991" s="78"/>
      <c r="B2991" s="337"/>
      <c r="C2991" s="342"/>
      <c r="D2991" s="329"/>
      <c r="E2991" s="330"/>
      <c r="F2991" s="330"/>
      <c r="G2991" s="331"/>
      <c r="H2991" s="340"/>
      <c r="I2991" s="341"/>
      <c r="J2991" s="341"/>
      <c r="K2991" s="60"/>
    </row>
    <row r="2992" spans="1:11" s="38" customFormat="1" x14ac:dyDescent="0.25">
      <c r="A2992" s="78"/>
      <c r="B2992" s="337"/>
      <c r="C2992" s="342"/>
      <c r="D2992" s="329"/>
      <c r="E2992" s="330"/>
      <c r="F2992" s="330"/>
      <c r="G2992" s="331"/>
      <c r="H2992" s="340"/>
      <c r="I2992" s="341"/>
      <c r="J2992" s="341"/>
      <c r="K2992" s="60"/>
    </row>
    <row r="2993" spans="1:11" s="38" customFormat="1" x14ac:dyDescent="0.25">
      <c r="A2993" s="78"/>
      <c r="B2993" s="337"/>
      <c r="C2993" s="342"/>
      <c r="D2993" s="329"/>
      <c r="E2993" s="330"/>
      <c r="F2993" s="330"/>
      <c r="G2993" s="331"/>
      <c r="H2993" s="340"/>
      <c r="I2993" s="341"/>
      <c r="J2993" s="341"/>
      <c r="K2993" s="60"/>
    </row>
    <row r="2994" spans="1:11" s="38" customFormat="1" x14ac:dyDescent="0.25">
      <c r="A2994" s="78"/>
      <c r="B2994" s="337"/>
      <c r="C2994" s="342"/>
      <c r="D2994" s="329"/>
      <c r="E2994" s="330"/>
      <c r="F2994" s="330"/>
      <c r="G2994" s="331"/>
      <c r="H2994" s="340"/>
      <c r="I2994" s="341"/>
      <c r="J2994" s="341"/>
      <c r="K2994" s="60"/>
    </row>
    <row r="2995" spans="1:11" s="38" customFormat="1" x14ac:dyDescent="0.25">
      <c r="A2995" s="78"/>
      <c r="B2995" s="337"/>
      <c r="C2995" s="342"/>
      <c r="D2995" s="329"/>
      <c r="E2995" s="330"/>
      <c r="F2995" s="330"/>
      <c r="G2995" s="331"/>
      <c r="H2995" s="340"/>
      <c r="I2995" s="341"/>
      <c r="J2995" s="341"/>
      <c r="K2995" s="60"/>
    </row>
    <row r="2996" spans="1:11" s="38" customFormat="1" x14ac:dyDescent="0.25">
      <c r="A2996" s="78"/>
      <c r="B2996" s="337"/>
      <c r="C2996" s="342"/>
      <c r="D2996" s="329"/>
      <c r="E2996" s="330"/>
      <c r="F2996" s="330"/>
      <c r="G2996" s="331"/>
      <c r="H2996" s="340"/>
      <c r="I2996" s="341"/>
      <c r="J2996" s="341"/>
      <c r="K2996" s="60"/>
    </row>
    <row r="2997" spans="1:11" s="38" customFormat="1" x14ac:dyDescent="0.25">
      <c r="A2997" s="78"/>
      <c r="B2997" s="337"/>
      <c r="C2997" s="342"/>
      <c r="D2997" s="329"/>
      <c r="E2997" s="330"/>
      <c r="F2997" s="330"/>
      <c r="G2997" s="331"/>
      <c r="H2997" s="340"/>
      <c r="I2997" s="341"/>
      <c r="J2997" s="341"/>
      <c r="K2997" s="60"/>
    </row>
    <row r="2998" spans="1:11" s="38" customFormat="1" x14ac:dyDescent="0.25">
      <c r="A2998" s="78"/>
      <c r="B2998" s="337"/>
      <c r="C2998" s="342"/>
      <c r="D2998" s="329"/>
      <c r="E2998" s="330"/>
      <c r="F2998" s="330"/>
      <c r="G2998" s="331"/>
      <c r="H2998" s="340"/>
      <c r="I2998" s="341"/>
      <c r="J2998" s="341"/>
      <c r="K2998" s="60"/>
    </row>
    <row r="2999" spans="1:11" s="38" customFormat="1" x14ac:dyDescent="0.25">
      <c r="A2999" s="78"/>
      <c r="B2999" s="337"/>
      <c r="C2999" s="342"/>
      <c r="D2999" s="329"/>
      <c r="E2999" s="330"/>
      <c r="F2999" s="330"/>
      <c r="G2999" s="331"/>
      <c r="H2999" s="340"/>
      <c r="I2999" s="341"/>
      <c r="J2999" s="341"/>
      <c r="K2999" s="60"/>
    </row>
    <row r="3000" spans="1:11" s="38" customFormat="1" x14ac:dyDescent="0.25">
      <c r="A3000" s="78"/>
      <c r="B3000" s="337"/>
      <c r="C3000" s="342"/>
      <c r="D3000" s="329"/>
      <c r="E3000" s="330"/>
      <c r="F3000" s="330"/>
      <c r="G3000" s="331"/>
      <c r="H3000" s="340"/>
      <c r="I3000" s="341"/>
      <c r="J3000" s="341"/>
      <c r="K3000" s="60"/>
    </row>
    <row r="3001" spans="1:11" s="38" customFormat="1" x14ac:dyDescent="0.25">
      <c r="A3001" s="78"/>
      <c r="B3001" s="337"/>
      <c r="C3001" s="342"/>
      <c r="D3001" s="329"/>
      <c r="E3001" s="330"/>
      <c r="F3001" s="330"/>
      <c r="G3001" s="331"/>
      <c r="H3001" s="340"/>
      <c r="I3001" s="341"/>
      <c r="J3001" s="341"/>
      <c r="K3001" s="60"/>
    </row>
    <row r="3002" spans="1:11" s="38" customFormat="1" x14ac:dyDescent="0.25">
      <c r="A3002" s="78"/>
      <c r="B3002" s="337"/>
      <c r="C3002" s="342"/>
      <c r="D3002" s="329"/>
      <c r="E3002" s="330"/>
      <c r="F3002" s="330"/>
      <c r="G3002" s="331"/>
      <c r="H3002" s="340"/>
      <c r="I3002" s="341"/>
      <c r="J3002" s="341"/>
      <c r="K3002" s="60"/>
    </row>
    <row r="3003" spans="1:11" s="38" customFormat="1" x14ac:dyDescent="0.25">
      <c r="A3003" s="78"/>
      <c r="B3003" s="337"/>
      <c r="C3003" s="342"/>
      <c r="D3003" s="329"/>
      <c r="E3003" s="330"/>
      <c r="F3003" s="330"/>
      <c r="G3003" s="331"/>
      <c r="H3003" s="340"/>
      <c r="I3003" s="341"/>
      <c r="J3003" s="341"/>
      <c r="K3003" s="60"/>
    </row>
    <row r="3004" spans="1:11" s="38" customFormat="1" x14ac:dyDescent="0.25">
      <c r="A3004" s="78"/>
      <c r="B3004" s="337"/>
      <c r="C3004" s="342"/>
      <c r="D3004" s="329"/>
      <c r="E3004" s="330"/>
      <c r="F3004" s="330"/>
      <c r="G3004" s="331"/>
      <c r="H3004" s="340"/>
      <c r="I3004" s="341"/>
      <c r="J3004" s="341"/>
      <c r="K3004" s="60"/>
    </row>
    <row r="3005" spans="1:11" s="38" customFormat="1" x14ac:dyDescent="0.25">
      <c r="A3005" s="78"/>
      <c r="B3005" s="337"/>
      <c r="C3005" s="342"/>
      <c r="D3005" s="329"/>
      <c r="E3005" s="330"/>
      <c r="F3005" s="330"/>
      <c r="G3005" s="331"/>
      <c r="H3005" s="340"/>
      <c r="I3005" s="341"/>
      <c r="J3005" s="341"/>
      <c r="K3005" s="60"/>
    </row>
    <row r="3006" spans="1:11" s="38" customFormat="1" x14ac:dyDescent="0.25">
      <c r="A3006" s="78"/>
      <c r="B3006" s="337"/>
      <c r="C3006" s="342"/>
      <c r="D3006" s="329"/>
      <c r="E3006" s="330"/>
      <c r="F3006" s="330"/>
      <c r="G3006" s="331"/>
      <c r="H3006" s="340"/>
      <c r="I3006" s="341"/>
      <c r="J3006" s="341"/>
      <c r="K3006" s="60"/>
    </row>
    <row r="3007" spans="1:11" s="38" customFormat="1" x14ac:dyDescent="0.25">
      <c r="A3007" s="78"/>
      <c r="B3007" s="337"/>
      <c r="C3007" s="342"/>
      <c r="D3007" s="329"/>
      <c r="E3007" s="330"/>
      <c r="F3007" s="330"/>
      <c r="G3007" s="331"/>
      <c r="H3007" s="340"/>
      <c r="I3007" s="341"/>
      <c r="J3007" s="341"/>
      <c r="K3007" s="60"/>
    </row>
    <row r="3008" spans="1:11" s="38" customFormat="1" x14ac:dyDescent="0.25">
      <c r="A3008" s="78"/>
      <c r="B3008" s="337"/>
      <c r="C3008" s="342"/>
      <c r="D3008" s="329"/>
      <c r="E3008" s="330"/>
      <c r="F3008" s="330"/>
      <c r="G3008" s="331"/>
      <c r="H3008" s="340"/>
      <c r="I3008" s="341"/>
      <c r="J3008" s="341"/>
      <c r="K3008" s="60"/>
    </row>
    <row r="3009" spans="1:11" s="38" customFormat="1" x14ac:dyDescent="0.25">
      <c r="A3009" s="78"/>
      <c r="B3009" s="337"/>
      <c r="C3009" s="342"/>
      <c r="D3009" s="329"/>
      <c r="E3009" s="330"/>
      <c r="F3009" s="330"/>
      <c r="G3009" s="331"/>
      <c r="H3009" s="340"/>
      <c r="I3009" s="341"/>
      <c r="J3009" s="341"/>
      <c r="K3009" s="60"/>
    </row>
    <row r="3010" spans="1:11" s="38" customFormat="1" x14ac:dyDescent="0.25">
      <c r="A3010" s="78"/>
      <c r="B3010" s="337"/>
      <c r="C3010" s="342"/>
      <c r="D3010" s="329"/>
      <c r="E3010" s="330"/>
      <c r="F3010" s="330"/>
      <c r="G3010" s="331"/>
      <c r="H3010" s="340"/>
      <c r="I3010" s="341"/>
      <c r="J3010" s="341"/>
      <c r="K3010" s="60"/>
    </row>
    <row r="3011" spans="1:11" s="38" customFormat="1" x14ac:dyDescent="0.25">
      <c r="A3011" s="78"/>
      <c r="B3011" s="337"/>
      <c r="C3011" s="342"/>
      <c r="D3011" s="329"/>
      <c r="E3011" s="330"/>
      <c r="F3011" s="330"/>
      <c r="G3011" s="331"/>
      <c r="H3011" s="340"/>
      <c r="I3011" s="341"/>
      <c r="J3011" s="341"/>
      <c r="K3011" s="60"/>
    </row>
    <row r="3012" spans="1:11" s="38" customFormat="1" x14ac:dyDescent="0.25">
      <c r="A3012" s="78"/>
      <c r="B3012" s="337"/>
      <c r="C3012" s="342"/>
      <c r="D3012" s="329"/>
      <c r="E3012" s="330"/>
      <c r="F3012" s="330"/>
      <c r="G3012" s="331"/>
      <c r="H3012" s="340"/>
      <c r="I3012" s="341"/>
      <c r="J3012" s="341"/>
      <c r="K3012" s="60"/>
    </row>
    <row r="3013" spans="1:11" s="38" customFormat="1" x14ac:dyDescent="0.25">
      <c r="A3013" s="78"/>
      <c r="B3013" s="337"/>
      <c r="C3013" s="342"/>
      <c r="D3013" s="329"/>
      <c r="E3013" s="330"/>
      <c r="F3013" s="330"/>
      <c r="G3013" s="331"/>
      <c r="H3013" s="340"/>
      <c r="I3013" s="341"/>
      <c r="J3013" s="341"/>
      <c r="K3013" s="60"/>
    </row>
    <row r="3014" spans="1:11" s="38" customFormat="1" x14ac:dyDescent="0.25">
      <c r="A3014" s="78"/>
      <c r="B3014" s="337"/>
      <c r="C3014" s="342"/>
      <c r="D3014" s="329"/>
      <c r="E3014" s="330"/>
      <c r="F3014" s="330"/>
      <c r="G3014" s="331"/>
      <c r="H3014" s="340"/>
      <c r="I3014" s="341"/>
      <c r="J3014" s="341"/>
      <c r="K3014" s="60"/>
    </row>
    <row r="3015" spans="1:11" s="38" customFormat="1" x14ac:dyDescent="0.25">
      <c r="A3015" s="78"/>
      <c r="B3015" s="337"/>
      <c r="C3015" s="342"/>
      <c r="D3015" s="329"/>
      <c r="E3015" s="330"/>
      <c r="F3015" s="330"/>
      <c r="G3015" s="331"/>
      <c r="H3015" s="340"/>
      <c r="I3015" s="341"/>
      <c r="J3015" s="341"/>
      <c r="K3015" s="60"/>
    </row>
    <row r="3016" spans="1:11" s="38" customFormat="1" x14ac:dyDescent="0.25">
      <c r="A3016" s="78"/>
      <c r="B3016" s="337"/>
      <c r="C3016" s="342"/>
      <c r="D3016" s="329"/>
      <c r="E3016" s="330"/>
      <c r="F3016" s="330"/>
      <c r="G3016" s="331"/>
      <c r="H3016" s="340"/>
      <c r="I3016" s="341"/>
      <c r="J3016" s="341"/>
      <c r="K3016" s="60"/>
    </row>
    <row r="3017" spans="1:11" s="38" customFormat="1" x14ac:dyDescent="0.25">
      <c r="A3017" s="78"/>
      <c r="B3017" s="337"/>
      <c r="C3017" s="342"/>
      <c r="D3017" s="329"/>
      <c r="E3017" s="330"/>
      <c r="F3017" s="330"/>
      <c r="G3017" s="331"/>
      <c r="H3017" s="340"/>
      <c r="I3017" s="341"/>
      <c r="J3017" s="341"/>
      <c r="K3017" s="60"/>
    </row>
    <row r="3018" spans="1:11" s="38" customFormat="1" x14ac:dyDescent="0.25">
      <c r="A3018" s="78"/>
      <c r="B3018" s="337"/>
      <c r="C3018" s="342"/>
      <c r="D3018" s="329"/>
      <c r="E3018" s="330"/>
      <c r="F3018" s="330"/>
      <c r="G3018" s="331"/>
      <c r="H3018" s="340"/>
      <c r="I3018" s="341"/>
      <c r="J3018" s="341"/>
      <c r="K3018" s="60"/>
    </row>
    <row r="3019" spans="1:11" s="38" customFormat="1" x14ac:dyDescent="0.25">
      <c r="A3019" s="78"/>
      <c r="B3019" s="337"/>
      <c r="C3019" s="342"/>
      <c r="D3019" s="329"/>
      <c r="E3019" s="330"/>
      <c r="F3019" s="330"/>
      <c r="G3019" s="331"/>
      <c r="H3019" s="340"/>
      <c r="I3019" s="341"/>
      <c r="J3019" s="341"/>
      <c r="K3019" s="60"/>
    </row>
    <row r="3020" spans="1:11" s="38" customFormat="1" x14ac:dyDescent="0.25">
      <c r="A3020" s="78"/>
      <c r="B3020" s="337"/>
      <c r="C3020" s="342"/>
      <c r="D3020" s="329"/>
      <c r="E3020" s="330"/>
      <c r="F3020" s="330"/>
      <c r="G3020" s="331"/>
      <c r="H3020" s="340"/>
      <c r="I3020" s="341"/>
      <c r="J3020" s="341"/>
      <c r="K3020" s="60"/>
    </row>
    <row r="3021" spans="1:11" s="38" customFormat="1" x14ac:dyDescent="0.25">
      <c r="A3021" s="78"/>
      <c r="B3021" s="337"/>
      <c r="C3021" s="342"/>
      <c r="D3021" s="329"/>
      <c r="E3021" s="330"/>
      <c r="F3021" s="330"/>
      <c r="G3021" s="331"/>
      <c r="H3021" s="340"/>
      <c r="I3021" s="341"/>
      <c r="J3021" s="341"/>
      <c r="K3021" s="60"/>
    </row>
    <row r="3022" spans="1:11" s="38" customFormat="1" x14ac:dyDescent="0.25">
      <c r="A3022" s="78"/>
      <c r="B3022" s="337"/>
      <c r="C3022" s="342"/>
      <c r="D3022" s="329"/>
      <c r="E3022" s="330"/>
      <c r="F3022" s="330"/>
      <c r="G3022" s="331"/>
      <c r="H3022" s="340"/>
      <c r="I3022" s="341"/>
      <c r="J3022" s="341"/>
      <c r="K3022" s="60"/>
    </row>
    <row r="3023" spans="1:11" s="38" customFormat="1" x14ac:dyDescent="0.25">
      <c r="A3023" s="78"/>
      <c r="B3023" s="337"/>
      <c r="C3023" s="342"/>
      <c r="D3023" s="329"/>
      <c r="E3023" s="330"/>
      <c r="F3023" s="330"/>
      <c r="G3023" s="331"/>
      <c r="H3023" s="340"/>
      <c r="I3023" s="341"/>
      <c r="J3023" s="341"/>
      <c r="K3023" s="60"/>
    </row>
    <row r="3024" spans="1:11" s="38" customFormat="1" x14ac:dyDescent="0.25">
      <c r="A3024" s="78"/>
      <c r="B3024" s="337"/>
      <c r="C3024" s="342"/>
      <c r="D3024" s="329"/>
      <c r="E3024" s="330"/>
      <c r="F3024" s="330"/>
      <c r="G3024" s="331"/>
      <c r="H3024" s="340"/>
      <c r="I3024" s="341"/>
      <c r="J3024" s="341"/>
      <c r="K3024" s="60"/>
    </row>
    <row r="3025" spans="1:11" s="38" customFormat="1" x14ac:dyDescent="0.25">
      <c r="A3025" s="78"/>
      <c r="B3025" s="337"/>
      <c r="C3025" s="342"/>
      <c r="D3025" s="329"/>
      <c r="E3025" s="330"/>
      <c r="F3025" s="330"/>
      <c r="G3025" s="331"/>
      <c r="H3025" s="340"/>
      <c r="I3025" s="341"/>
      <c r="J3025" s="341"/>
      <c r="K3025" s="60"/>
    </row>
    <row r="3026" spans="1:11" s="38" customFormat="1" x14ac:dyDescent="0.25">
      <c r="A3026" s="78"/>
      <c r="B3026" s="337"/>
      <c r="C3026" s="342"/>
      <c r="D3026" s="329"/>
      <c r="E3026" s="330"/>
      <c r="F3026" s="330"/>
      <c r="G3026" s="331"/>
      <c r="H3026" s="340"/>
      <c r="I3026" s="341"/>
      <c r="J3026" s="341"/>
      <c r="K3026" s="60"/>
    </row>
    <row r="3027" spans="1:11" s="38" customFormat="1" x14ac:dyDescent="0.25">
      <c r="A3027" s="78"/>
      <c r="B3027" s="337"/>
      <c r="C3027" s="342"/>
      <c r="D3027" s="329"/>
      <c r="E3027" s="330"/>
      <c r="F3027" s="330"/>
      <c r="G3027" s="331"/>
      <c r="H3027" s="340"/>
      <c r="I3027" s="341"/>
      <c r="J3027" s="341"/>
      <c r="K3027" s="60"/>
    </row>
    <row r="3028" spans="1:11" s="38" customFormat="1" x14ac:dyDescent="0.25">
      <c r="A3028" s="78"/>
      <c r="B3028" s="337"/>
      <c r="C3028" s="342"/>
      <c r="D3028" s="329"/>
      <c r="E3028" s="330"/>
      <c r="F3028" s="330"/>
      <c r="G3028" s="331"/>
      <c r="H3028" s="340"/>
      <c r="I3028" s="341"/>
      <c r="J3028" s="341"/>
      <c r="K3028" s="60"/>
    </row>
    <row r="3029" spans="1:11" s="38" customFormat="1" x14ac:dyDescent="0.25">
      <c r="A3029" s="78"/>
      <c r="B3029" s="337"/>
      <c r="C3029" s="342"/>
      <c r="D3029" s="329"/>
      <c r="E3029" s="330"/>
      <c r="F3029" s="330"/>
      <c r="G3029" s="331"/>
      <c r="H3029" s="340"/>
      <c r="I3029" s="341"/>
      <c r="J3029" s="341"/>
      <c r="K3029" s="60"/>
    </row>
    <row r="3030" spans="1:11" s="38" customFormat="1" x14ac:dyDescent="0.25">
      <c r="A3030" s="78"/>
      <c r="B3030" s="337"/>
      <c r="C3030" s="342"/>
      <c r="D3030" s="329"/>
      <c r="E3030" s="330"/>
      <c r="F3030" s="330"/>
      <c r="G3030" s="331"/>
      <c r="H3030" s="340"/>
      <c r="I3030" s="341"/>
      <c r="J3030" s="341"/>
      <c r="K3030" s="60"/>
    </row>
    <row r="3031" spans="1:11" s="38" customFormat="1" x14ac:dyDescent="0.25">
      <c r="A3031" s="78"/>
      <c r="B3031" s="337"/>
      <c r="C3031" s="342"/>
      <c r="D3031" s="329"/>
      <c r="E3031" s="330"/>
      <c r="F3031" s="330"/>
      <c r="G3031" s="331"/>
      <c r="H3031" s="340"/>
      <c r="I3031" s="341"/>
      <c r="J3031" s="341"/>
      <c r="K3031" s="60"/>
    </row>
    <row r="3032" spans="1:11" s="38" customFormat="1" x14ac:dyDescent="0.25">
      <c r="A3032" s="78"/>
      <c r="B3032" s="337"/>
      <c r="C3032" s="342"/>
      <c r="D3032" s="329"/>
      <c r="E3032" s="330"/>
      <c r="F3032" s="330"/>
      <c r="G3032" s="331"/>
      <c r="H3032" s="340"/>
      <c r="I3032" s="341"/>
      <c r="J3032" s="341"/>
      <c r="K3032" s="60"/>
    </row>
    <row r="3033" spans="1:11" s="38" customFormat="1" x14ac:dyDescent="0.25">
      <c r="A3033" s="78"/>
      <c r="B3033" s="337"/>
      <c r="C3033" s="342"/>
      <c r="D3033" s="329"/>
      <c r="E3033" s="330"/>
      <c r="F3033" s="330"/>
      <c r="G3033" s="331"/>
      <c r="H3033" s="340"/>
      <c r="I3033" s="341"/>
      <c r="J3033" s="341"/>
      <c r="K3033" s="60"/>
    </row>
    <row r="3034" spans="1:11" s="38" customFormat="1" x14ac:dyDescent="0.25">
      <c r="A3034" s="78"/>
      <c r="B3034" s="337"/>
      <c r="C3034" s="342"/>
      <c r="D3034" s="329"/>
      <c r="E3034" s="330"/>
      <c r="F3034" s="330"/>
      <c r="G3034" s="331"/>
      <c r="H3034" s="340"/>
      <c r="I3034" s="341"/>
      <c r="J3034" s="341"/>
      <c r="K3034" s="60"/>
    </row>
    <row r="3035" spans="1:11" s="38" customFormat="1" x14ac:dyDescent="0.25">
      <c r="A3035" s="78"/>
      <c r="B3035" s="337"/>
      <c r="C3035" s="342"/>
      <c r="D3035" s="329"/>
      <c r="E3035" s="330"/>
      <c r="F3035" s="330"/>
      <c r="G3035" s="331"/>
      <c r="H3035" s="340"/>
      <c r="I3035" s="341"/>
      <c r="J3035" s="341"/>
      <c r="K3035" s="60"/>
    </row>
    <row r="3036" spans="1:11" s="38" customFormat="1" x14ac:dyDescent="0.25">
      <c r="A3036" s="78"/>
      <c r="B3036" s="337"/>
      <c r="C3036" s="342"/>
      <c r="D3036" s="329"/>
      <c r="E3036" s="330"/>
      <c r="F3036" s="330"/>
      <c r="G3036" s="331"/>
      <c r="H3036" s="340"/>
      <c r="I3036" s="341"/>
      <c r="J3036" s="341"/>
      <c r="K3036" s="60"/>
    </row>
    <row r="3037" spans="1:11" s="38" customFormat="1" x14ac:dyDescent="0.25">
      <c r="A3037" s="78"/>
      <c r="B3037" s="337"/>
      <c r="C3037" s="342"/>
      <c r="D3037" s="329"/>
      <c r="E3037" s="330"/>
      <c r="F3037" s="330"/>
      <c r="G3037" s="331"/>
      <c r="H3037" s="340"/>
      <c r="I3037" s="341"/>
      <c r="J3037" s="341"/>
      <c r="K3037" s="60"/>
    </row>
    <row r="3038" spans="1:11" s="38" customFormat="1" x14ac:dyDescent="0.25">
      <c r="A3038" s="78"/>
      <c r="B3038" s="337"/>
      <c r="C3038" s="342"/>
      <c r="D3038" s="329"/>
      <c r="E3038" s="330"/>
      <c r="F3038" s="330"/>
      <c r="G3038" s="331"/>
      <c r="H3038" s="340"/>
      <c r="I3038" s="341"/>
      <c r="J3038" s="341"/>
      <c r="K3038" s="60"/>
    </row>
    <row r="3039" spans="1:11" s="38" customFormat="1" x14ac:dyDescent="0.25">
      <c r="A3039" s="78"/>
      <c r="B3039" s="337"/>
      <c r="C3039" s="342"/>
      <c r="D3039" s="329"/>
      <c r="E3039" s="330"/>
      <c r="F3039" s="330"/>
      <c r="G3039" s="331"/>
      <c r="H3039" s="340"/>
      <c r="I3039" s="341"/>
      <c r="J3039" s="341"/>
      <c r="K3039" s="60"/>
    </row>
    <row r="3040" spans="1:11" s="38" customFormat="1" x14ac:dyDescent="0.25">
      <c r="A3040" s="78"/>
      <c r="B3040" s="337"/>
      <c r="C3040" s="342"/>
      <c r="D3040" s="329"/>
      <c r="E3040" s="330"/>
      <c r="F3040" s="330"/>
      <c r="G3040" s="331"/>
      <c r="H3040" s="340"/>
      <c r="I3040" s="341"/>
      <c r="J3040" s="341"/>
      <c r="K3040" s="60"/>
    </row>
    <row r="3041" spans="1:11" s="38" customFormat="1" x14ac:dyDescent="0.25">
      <c r="A3041" s="78"/>
      <c r="B3041" s="337"/>
      <c r="C3041" s="342"/>
      <c r="D3041" s="329"/>
      <c r="E3041" s="330"/>
      <c r="F3041" s="330"/>
      <c r="G3041" s="331"/>
      <c r="H3041" s="340"/>
      <c r="I3041" s="341"/>
      <c r="J3041" s="341"/>
      <c r="K3041" s="60"/>
    </row>
    <row r="3042" spans="1:11" s="38" customFormat="1" x14ac:dyDescent="0.25">
      <c r="A3042" s="78"/>
      <c r="B3042" s="337"/>
      <c r="C3042" s="342"/>
      <c r="D3042" s="329"/>
      <c r="E3042" s="330"/>
      <c r="F3042" s="330"/>
      <c r="G3042" s="331"/>
      <c r="H3042" s="340"/>
      <c r="I3042" s="341"/>
      <c r="J3042" s="341"/>
      <c r="K3042" s="60"/>
    </row>
    <row r="3043" spans="1:11" s="38" customFormat="1" x14ac:dyDescent="0.25">
      <c r="A3043" s="78"/>
      <c r="B3043" s="337"/>
      <c r="C3043" s="342"/>
      <c r="D3043" s="329"/>
      <c r="E3043" s="330"/>
      <c r="F3043" s="330"/>
      <c r="G3043" s="331"/>
      <c r="H3043" s="340"/>
      <c r="I3043" s="341"/>
      <c r="J3043" s="341"/>
      <c r="K3043" s="60"/>
    </row>
    <row r="3044" spans="1:11" s="38" customFormat="1" x14ac:dyDescent="0.25">
      <c r="A3044" s="78"/>
      <c r="B3044" s="337"/>
      <c r="C3044" s="342"/>
      <c r="D3044" s="329"/>
      <c r="E3044" s="330"/>
      <c r="F3044" s="330"/>
      <c r="G3044" s="331"/>
      <c r="H3044" s="340"/>
      <c r="I3044" s="341"/>
      <c r="J3044" s="341"/>
      <c r="K3044" s="60"/>
    </row>
    <row r="3045" spans="1:11" s="38" customFormat="1" x14ac:dyDescent="0.25">
      <c r="A3045" s="78"/>
      <c r="B3045" s="337"/>
      <c r="C3045" s="342"/>
      <c r="D3045" s="329"/>
      <c r="E3045" s="330"/>
      <c r="F3045" s="330"/>
      <c r="G3045" s="331"/>
      <c r="H3045" s="340"/>
      <c r="I3045" s="341"/>
      <c r="J3045" s="341"/>
      <c r="K3045" s="60"/>
    </row>
    <row r="3046" spans="1:11" s="38" customFormat="1" x14ac:dyDescent="0.25">
      <c r="A3046" s="78"/>
      <c r="B3046" s="337"/>
      <c r="C3046" s="342"/>
      <c r="D3046" s="329"/>
      <c r="E3046" s="330"/>
      <c r="F3046" s="330"/>
      <c r="G3046" s="331"/>
      <c r="H3046" s="340"/>
      <c r="I3046" s="341"/>
      <c r="J3046" s="341"/>
      <c r="K3046" s="60"/>
    </row>
    <row r="3047" spans="1:11" s="38" customFormat="1" x14ac:dyDescent="0.25">
      <c r="A3047" s="78"/>
      <c r="B3047" s="337"/>
      <c r="C3047" s="342"/>
      <c r="D3047" s="329"/>
      <c r="E3047" s="330"/>
      <c r="F3047" s="330"/>
      <c r="G3047" s="331"/>
      <c r="H3047" s="340"/>
      <c r="I3047" s="341"/>
      <c r="J3047" s="341"/>
      <c r="K3047" s="60"/>
    </row>
    <row r="3048" spans="1:11" s="38" customFormat="1" x14ac:dyDescent="0.25">
      <c r="A3048" s="78"/>
      <c r="B3048" s="337"/>
      <c r="C3048" s="342"/>
      <c r="D3048" s="329"/>
      <c r="E3048" s="330"/>
      <c r="F3048" s="330"/>
      <c r="G3048" s="331"/>
      <c r="H3048" s="340"/>
      <c r="I3048" s="341"/>
      <c r="J3048" s="341"/>
      <c r="K3048" s="60"/>
    </row>
    <row r="3049" spans="1:11" s="38" customFormat="1" x14ac:dyDescent="0.25">
      <c r="A3049" s="78"/>
      <c r="B3049" s="337"/>
      <c r="C3049" s="342"/>
      <c r="D3049" s="329"/>
      <c r="E3049" s="330"/>
      <c r="F3049" s="330"/>
      <c r="G3049" s="331"/>
      <c r="H3049" s="340"/>
      <c r="I3049" s="341"/>
      <c r="J3049" s="341"/>
      <c r="K3049" s="60"/>
    </row>
    <row r="3050" spans="1:11" s="38" customFormat="1" x14ac:dyDescent="0.25">
      <c r="A3050" s="78"/>
      <c r="B3050" s="337"/>
      <c r="C3050" s="342"/>
      <c r="D3050" s="329"/>
      <c r="E3050" s="330"/>
      <c r="F3050" s="330"/>
      <c r="G3050" s="331"/>
      <c r="H3050" s="340"/>
      <c r="I3050" s="341"/>
      <c r="J3050" s="341"/>
      <c r="K3050" s="60"/>
    </row>
    <row r="3051" spans="1:11" s="38" customFormat="1" x14ac:dyDescent="0.25">
      <c r="A3051" s="78"/>
      <c r="B3051" s="337"/>
      <c r="C3051" s="342"/>
      <c r="D3051" s="329"/>
      <c r="E3051" s="330"/>
      <c r="F3051" s="330"/>
      <c r="G3051" s="331"/>
      <c r="H3051" s="340"/>
      <c r="I3051" s="341"/>
      <c r="J3051" s="341"/>
      <c r="K3051" s="60"/>
    </row>
    <row r="3052" spans="1:11" s="38" customFormat="1" x14ac:dyDescent="0.25">
      <c r="A3052" s="78"/>
      <c r="B3052" s="337"/>
      <c r="C3052" s="342"/>
      <c r="D3052" s="329"/>
      <c r="E3052" s="330"/>
      <c r="F3052" s="330"/>
      <c r="G3052" s="331"/>
      <c r="H3052" s="340"/>
      <c r="I3052" s="341"/>
      <c r="J3052" s="341"/>
      <c r="K3052" s="60"/>
    </row>
    <row r="3053" spans="1:11" s="38" customFormat="1" x14ac:dyDescent="0.25">
      <c r="A3053" s="78"/>
      <c r="B3053" s="337"/>
      <c r="C3053" s="342"/>
      <c r="D3053" s="329"/>
      <c r="E3053" s="330"/>
      <c r="F3053" s="330"/>
      <c r="G3053" s="331"/>
      <c r="H3053" s="340"/>
      <c r="I3053" s="341"/>
      <c r="J3053" s="341"/>
      <c r="K3053" s="60"/>
    </row>
    <row r="3054" spans="1:11" s="38" customFormat="1" x14ac:dyDescent="0.25">
      <c r="A3054" s="78"/>
      <c r="B3054" s="337"/>
      <c r="C3054" s="342"/>
      <c r="D3054" s="329"/>
      <c r="E3054" s="330"/>
      <c r="F3054" s="330"/>
      <c r="G3054" s="331"/>
      <c r="H3054" s="340"/>
      <c r="I3054" s="341"/>
      <c r="J3054" s="341"/>
      <c r="K3054" s="60"/>
    </row>
    <row r="3055" spans="1:11" s="38" customFormat="1" x14ac:dyDescent="0.25">
      <c r="A3055" s="78"/>
      <c r="B3055" s="337"/>
      <c r="C3055" s="342"/>
      <c r="D3055" s="329"/>
      <c r="E3055" s="330"/>
      <c r="F3055" s="330"/>
      <c r="G3055" s="331"/>
      <c r="H3055" s="340"/>
      <c r="I3055" s="341"/>
      <c r="J3055" s="341"/>
      <c r="K3055" s="60"/>
    </row>
    <row r="3056" spans="1:11" s="38" customFormat="1" x14ac:dyDescent="0.25">
      <c r="A3056" s="78"/>
      <c r="B3056" s="337"/>
      <c r="C3056" s="342"/>
      <c r="D3056" s="329"/>
      <c r="E3056" s="330"/>
      <c r="F3056" s="330"/>
      <c r="G3056" s="331"/>
      <c r="H3056" s="340"/>
      <c r="I3056" s="341"/>
      <c r="J3056" s="341"/>
      <c r="K3056" s="60"/>
    </row>
    <row r="3057" spans="1:11" s="38" customFormat="1" x14ac:dyDescent="0.25">
      <c r="A3057" s="78"/>
      <c r="B3057" s="337"/>
      <c r="C3057" s="342"/>
      <c r="D3057" s="329"/>
      <c r="E3057" s="330"/>
      <c r="F3057" s="330"/>
      <c r="G3057" s="331"/>
      <c r="H3057" s="340"/>
      <c r="I3057" s="341"/>
      <c r="J3057" s="341"/>
      <c r="K3057" s="60"/>
    </row>
    <row r="3058" spans="1:11" s="38" customFormat="1" x14ac:dyDescent="0.25">
      <c r="A3058" s="78"/>
      <c r="B3058" s="337"/>
      <c r="C3058" s="342"/>
      <c r="D3058" s="329"/>
      <c r="E3058" s="330"/>
      <c r="F3058" s="330"/>
      <c r="G3058" s="331"/>
      <c r="H3058" s="340"/>
      <c r="I3058" s="341"/>
      <c r="J3058" s="341"/>
      <c r="K3058" s="60"/>
    </row>
    <row r="3059" spans="1:11" s="38" customFormat="1" x14ac:dyDescent="0.25">
      <c r="A3059" s="78"/>
      <c r="B3059" s="337"/>
      <c r="C3059" s="342"/>
      <c r="D3059" s="329"/>
      <c r="E3059" s="330"/>
      <c r="F3059" s="330"/>
      <c r="G3059" s="331"/>
      <c r="H3059" s="340"/>
      <c r="I3059" s="341"/>
      <c r="J3059" s="341"/>
      <c r="K3059" s="60"/>
    </row>
    <row r="3060" spans="1:11" s="38" customFormat="1" x14ac:dyDescent="0.25">
      <c r="A3060" s="78"/>
      <c r="B3060" s="337"/>
      <c r="C3060" s="342"/>
      <c r="D3060" s="329"/>
      <c r="E3060" s="330"/>
      <c r="F3060" s="330"/>
      <c r="G3060" s="331"/>
      <c r="H3060" s="340"/>
      <c r="I3060" s="341"/>
      <c r="J3060" s="341"/>
      <c r="K3060" s="60"/>
    </row>
    <row r="3061" spans="1:11" s="38" customFormat="1" x14ac:dyDescent="0.25">
      <c r="A3061" s="78"/>
      <c r="B3061" s="337"/>
      <c r="C3061" s="342"/>
      <c r="D3061" s="329"/>
      <c r="E3061" s="330"/>
      <c r="F3061" s="330"/>
      <c r="G3061" s="331"/>
      <c r="H3061" s="340"/>
      <c r="I3061" s="341"/>
      <c r="J3061" s="341"/>
      <c r="K3061" s="60"/>
    </row>
    <row r="3062" spans="1:11" s="38" customFormat="1" x14ac:dyDescent="0.25">
      <c r="A3062" s="78"/>
      <c r="B3062" s="337"/>
      <c r="C3062" s="342"/>
      <c r="D3062" s="329"/>
      <c r="E3062" s="330"/>
      <c r="F3062" s="330"/>
      <c r="G3062" s="331"/>
      <c r="H3062" s="340"/>
      <c r="I3062" s="341"/>
      <c r="J3062" s="341"/>
      <c r="K3062" s="60"/>
    </row>
    <row r="3063" spans="1:11" s="38" customFormat="1" x14ac:dyDescent="0.25">
      <c r="A3063" s="78"/>
      <c r="B3063" s="337"/>
      <c r="C3063" s="342"/>
      <c r="D3063" s="329"/>
      <c r="E3063" s="330"/>
      <c r="F3063" s="330"/>
      <c r="G3063" s="331"/>
      <c r="H3063" s="340"/>
      <c r="I3063" s="341"/>
      <c r="J3063" s="341"/>
      <c r="K3063" s="60"/>
    </row>
    <row r="3064" spans="1:11" s="38" customFormat="1" x14ac:dyDescent="0.25">
      <c r="A3064" s="78"/>
      <c r="B3064" s="337"/>
      <c r="C3064" s="342"/>
      <c r="D3064" s="329"/>
      <c r="E3064" s="330"/>
      <c r="F3064" s="330"/>
      <c r="G3064" s="331"/>
      <c r="H3064" s="340"/>
      <c r="I3064" s="341"/>
      <c r="J3064" s="341"/>
      <c r="K3064" s="60"/>
    </row>
    <row r="3065" spans="1:11" s="38" customFormat="1" x14ac:dyDescent="0.25">
      <c r="A3065" s="78"/>
      <c r="B3065" s="337"/>
      <c r="C3065" s="342"/>
      <c r="D3065" s="329"/>
      <c r="E3065" s="330"/>
      <c r="F3065" s="330"/>
      <c r="G3065" s="331"/>
      <c r="H3065" s="340"/>
      <c r="I3065" s="341"/>
      <c r="J3065" s="341"/>
      <c r="K3065" s="60"/>
    </row>
    <row r="3066" spans="1:11" s="38" customFormat="1" x14ac:dyDescent="0.25">
      <c r="A3066" s="78"/>
      <c r="B3066" s="337"/>
      <c r="C3066" s="342"/>
      <c r="D3066" s="329"/>
      <c r="E3066" s="330"/>
      <c r="F3066" s="330"/>
      <c r="G3066" s="331"/>
      <c r="H3066" s="340"/>
      <c r="I3066" s="341"/>
      <c r="J3066" s="341"/>
      <c r="K3066" s="60"/>
    </row>
    <row r="3067" spans="1:11" s="38" customFormat="1" x14ac:dyDescent="0.25">
      <c r="A3067" s="78"/>
      <c r="B3067" s="337"/>
      <c r="C3067" s="342"/>
      <c r="D3067" s="329"/>
      <c r="E3067" s="330"/>
      <c r="F3067" s="330"/>
      <c r="G3067" s="331"/>
      <c r="H3067" s="340"/>
      <c r="I3067" s="341"/>
      <c r="J3067" s="341"/>
      <c r="K3067" s="60"/>
    </row>
    <row r="3068" spans="1:11" s="38" customFormat="1" x14ac:dyDescent="0.25">
      <c r="A3068" s="78"/>
      <c r="B3068" s="337"/>
      <c r="C3068" s="342"/>
      <c r="D3068" s="329"/>
      <c r="E3068" s="330"/>
      <c r="F3068" s="330"/>
      <c r="G3068" s="331"/>
      <c r="H3068" s="340"/>
      <c r="I3068" s="341"/>
      <c r="J3068" s="341"/>
      <c r="K3068" s="60"/>
    </row>
    <row r="3069" spans="1:11" s="38" customFormat="1" x14ac:dyDescent="0.25">
      <c r="A3069" s="78"/>
      <c r="B3069" s="337"/>
      <c r="C3069" s="342"/>
      <c r="D3069" s="329"/>
      <c r="E3069" s="330"/>
      <c r="F3069" s="330"/>
      <c r="G3069" s="331"/>
      <c r="H3069" s="340"/>
      <c r="I3069" s="341"/>
      <c r="J3069" s="341"/>
      <c r="K3069" s="60"/>
    </row>
    <row r="3070" spans="1:11" s="38" customFormat="1" x14ac:dyDescent="0.25">
      <c r="A3070" s="78"/>
      <c r="B3070" s="337"/>
      <c r="C3070" s="342"/>
      <c r="D3070" s="329"/>
      <c r="E3070" s="330"/>
      <c r="F3070" s="330"/>
      <c r="G3070" s="331"/>
      <c r="H3070" s="340"/>
      <c r="I3070" s="341"/>
      <c r="J3070" s="341"/>
      <c r="K3070" s="60"/>
    </row>
    <row r="3071" spans="1:11" s="38" customFormat="1" x14ac:dyDescent="0.25">
      <c r="A3071" s="78"/>
      <c r="B3071" s="337"/>
      <c r="C3071" s="342"/>
      <c r="D3071" s="329"/>
      <c r="E3071" s="330"/>
      <c r="F3071" s="330"/>
      <c r="G3071" s="331"/>
      <c r="H3071" s="340"/>
      <c r="I3071" s="341"/>
      <c r="J3071" s="341"/>
      <c r="K3071" s="60"/>
    </row>
    <row r="3072" spans="1:11" s="38" customFormat="1" x14ac:dyDescent="0.25">
      <c r="A3072" s="78"/>
      <c r="B3072" s="337"/>
      <c r="C3072" s="342"/>
      <c r="D3072" s="329"/>
      <c r="E3072" s="330"/>
      <c r="F3072" s="330"/>
      <c r="G3072" s="331"/>
      <c r="H3072" s="340"/>
      <c r="I3072" s="341"/>
      <c r="J3072" s="341"/>
      <c r="K3072" s="60"/>
    </row>
    <row r="3073" spans="1:11" s="38" customFormat="1" x14ac:dyDescent="0.25">
      <c r="A3073" s="78"/>
      <c r="B3073" s="337"/>
      <c r="C3073" s="342"/>
      <c r="D3073" s="329"/>
      <c r="E3073" s="330"/>
      <c r="F3073" s="330"/>
      <c r="G3073" s="331"/>
      <c r="H3073" s="340"/>
      <c r="I3073" s="341"/>
      <c r="J3073" s="341"/>
      <c r="K3073" s="60"/>
    </row>
    <row r="3074" spans="1:11" s="38" customFormat="1" x14ac:dyDescent="0.25">
      <c r="A3074" s="78"/>
      <c r="B3074" s="337"/>
      <c r="C3074" s="342"/>
      <c r="D3074" s="329"/>
      <c r="E3074" s="330"/>
      <c r="F3074" s="330"/>
      <c r="G3074" s="331"/>
      <c r="H3074" s="340"/>
      <c r="I3074" s="341"/>
      <c r="J3074" s="341"/>
      <c r="K3074" s="60"/>
    </row>
    <row r="3075" spans="1:11" s="38" customFormat="1" x14ac:dyDescent="0.25">
      <c r="A3075" s="78"/>
      <c r="B3075" s="337"/>
      <c r="C3075" s="342"/>
      <c r="D3075" s="329"/>
      <c r="E3075" s="330"/>
      <c r="F3075" s="330"/>
      <c r="G3075" s="331"/>
      <c r="H3075" s="340"/>
      <c r="I3075" s="341"/>
      <c r="J3075" s="341"/>
      <c r="K3075" s="60"/>
    </row>
    <row r="3076" spans="1:11" s="38" customFormat="1" x14ac:dyDescent="0.25">
      <c r="A3076" s="78"/>
      <c r="B3076" s="337"/>
      <c r="C3076" s="342"/>
      <c r="D3076" s="329"/>
      <c r="E3076" s="330"/>
      <c r="F3076" s="330"/>
      <c r="G3076" s="331"/>
      <c r="H3076" s="340"/>
      <c r="I3076" s="341"/>
      <c r="J3076" s="341"/>
      <c r="K3076" s="60"/>
    </row>
    <row r="3077" spans="1:11" s="38" customFormat="1" x14ac:dyDescent="0.25">
      <c r="A3077" s="78"/>
      <c r="B3077" s="337"/>
      <c r="C3077" s="342"/>
      <c r="D3077" s="329"/>
      <c r="E3077" s="330"/>
      <c r="F3077" s="330"/>
      <c r="G3077" s="331"/>
      <c r="H3077" s="340"/>
      <c r="I3077" s="341"/>
      <c r="J3077" s="341"/>
      <c r="K3077" s="60"/>
    </row>
    <row r="3078" spans="1:11" s="38" customFormat="1" x14ac:dyDescent="0.25">
      <c r="A3078" s="78"/>
      <c r="B3078" s="337"/>
      <c r="C3078" s="342"/>
      <c r="D3078" s="329"/>
      <c r="E3078" s="330"/>
      <c r="F3078" s="330"/>
      <c r="G3078" s="331"/>
      <c r="H3078" s="340"/>
      <c r="I3078" s="341"/>
      <c r="J3078" s="341"/>
      <c r="K3078" s="60"/>
    </row>
    <row r="3079" spans="1:11" s="38" customFormat="1" x14ac:dyDescent="0.25">
      <c r="A3079" s="78"/>
      <c r="B3079" s="337"/>
      <c r="C3079" s="342"/>
      <c r="D3079" s="329"/>
      <c r="E3079" s="330"/>
      <c r="F3079" s="330"/>
      <c r="G3079" s="331"/>
      <c r="H3079" s="340"/>
      <c r="I3079" s="341"/>
      <c r="J3079" s="341"/>
      <c r="K3079" s="60"/>
    </row>
    <row r="3080" spans="1:11" s="38" customFormat="1" x14ac:dyDescent="0.25">
      <c r="A3080" s="78"/>
      <c r="B3080" s="337"/>
      <c r="C3080" s="342"/>
      <c r="D3080" s="329"/>
      <c r="E3080" s="330"/>
      <c r="F3080" s="330"/>
      <c r="G3080" s="331"/>
      <c r="H3080" s="340"/>
      <c r="I3080" s="341"/>
      <c r="J3080" s="341"/>
      <c r="K3080" s="60"/>
    </row>
    <row r="3081" spans="1:11" s="38" customFormat="1" x14ac:dyDescent="0.25">
      <c r="A3081" s="78"/>
      <c r="B3081" s="337"/>
      <c r="C3081" s="342"/>
      <c r="D3081" s="329"/>
      <c r="E3081" s="330"/>
      <c r="F3081" s="330"/>
      <c r="G3081" s="331"/>
      <c r="H3081" s="340"/>
      <c r="I3081" s="341"/>
      <c r="J3081" s="341"/>
      <c r="K3081" s="60"/>
    </row>
    <row r="3082" spans="1:11" s="38" customFormat="1" x14ac:dyDescent="0.25">
      <c r="A3082" s="78"/>
      <c r="B3082" s="337"/>
      <c r="C3082" s="342"/>
      <c r="D3082" s="329"/>
      <c r="E3082" s="330"/>
      <c r="F3082" s="330"/>
      <c r="G3082" s="331"/>
      <c r="H3082" s="340"/>
      <c r="I3082" s="341"/>
      <c r="J3082" s="341"/>
      <c r="K3082" s="60"/>
    </row>
    <row r="3083" spans="1:11" s="38" customFormat="1" x14ac:dyDescent="0.25">
      <c r="A3083" s="78"/>
      <c r="B3083" s="337"/>
      <c r="C3083" s="342"/>
      <c r="D3083" s="329"/>
      <c r="E3083" s="330"/>
      <c r="F3083" s="330"/>
      <c r="G3083" s="331"/>
      <c r="H3083" s="340"/>
      <c r="I3083" s="341"/>
      <c r="J3083" s="341"/>
      <c r="K3083" s="60"/>
    </row>
    <row r="3084" spans="1:11" s="38" customFormat="1" x14ac:dyDescent="0.25">
      <c r="A3084" s="78"/>
      <c r="B3084" s="337"/>
      <c r="C3084" s="342"/>
      <c r="D3084" s="329"/>
      <c r="E3084" s="330"/>
      <c r="F3084" s="330"/>
      <c r="G3084" s="331"/>
      <c r="H3084" s="340"/>
      <c r="I3084" s="341"/>
      <c r="J3084" s="341"/>
      <c r="K3084" s="60"/>
    </row>
    <row r="3085" spans="1:11" s="38" customFormat="1" x14ac:dyDescent="0.25">
      <c r="A3085" s="78"/>
      <c r="B3085" s="337"/>
      <c r="C3085" s="342"/>
      <c r="D3085" s="329"/>
      <c r="E3085" s="330"/>
      <c r="F3085" s="330"/>
      <c r="G3085" s="331"/>
      <c r="H3085" s="340"/>
      <c r="I3085" s="341"/>
      <c r="J3085" s="341"/>
      <c r="K3085" s="60"/>
    </row>
    <row r="3086" spans="1:11" s="38" customFormat="1" x14ac:dyDescent="0.25">
      <c r="A3086" s="78"/>
      <c r="B3086" s="337"/>
      <c r="C3086" s="342"/>
      <c r="D3086" s="329"/>
      <c r="E3086" s="330"/>
      <c r="F3086" s="330"/>
      <c r="G3086" s="331"/>
      <c r="H3086" s="340"/>
      <c r="I3086" s="341"/>
      <c r="J3086" s="341"/>
      <c r="K3086" s="60"/>
    </row>
    <row r="3087" spans="1:11" s="38" customFormat="1" x14ac:dyDescent="0.25">
      <c r="A3087" s="78"/>
      <c r="B3087" s="337"/>
      <c r="C3087" s="342"/>
      <c r="D3087" s="329"/>
      <c r="E3087" s="330"/>
      <c r="F3087" s="330"/>
      <c r="G3087" s="331"/>
      <c r="H3087" s="340"/>
      <c r="I3087" s="341"/>
      <c r="J3087" s="341"/>
      <c r="K3087" s="60"/>
    </row>
    <row r="3088" spans="1:11" s="38" customFormat="1" x14ac:dyDescent="0.25">
      <c r="A3088" s="78"/>
      <c r="B3088" s="337"/>
      <c r="C3088" s="342"/>
      <c r="D3088" s="329"/>
      <c r="E3088" s="330"/>
      <c r="F3088" s="330"/>
      <c r="G3088" s="331"/>
      <c r="H3088" s="340"/>
      <c r="I3088" s="341"/>
      <c r="J3088" s="341"/>
      <c r="K3088" s="60"/>
    </row>
    <row r="3089" spans="1:11" s="38" customFormat="1" x14ac:dyDescent="0.25">
      <c r="A3089" s="78"/>
      <c r="B3089" s="337"/>
      <c r="C3089" s="342"/>
      <c r="D3089" s="329"/>
      <c r="E3089" s="330"/>
      <c r="F3089" s="330"/>
      <c r="G3089" s="331"/>
      <c r="H3089" s="340"/>
      <c r="I3089" s="341"/>
      <c r="J3089" s="341"/>
      <c r="K3089" s="60"/>
    </row>
    <row r="3090" spans="1:11" s="38" customFormat="1" x14ac:dyDescent="0.25">
      <c r="A3090" s="78"/>
      <c r="B3090" s="337"/>
      <c r="C3090" s="342"/>
      <c r="D3090" s="329"/>
      <c r="E3090" s="330"/>
      <c r="F3090" s="330"/>
      <c r="G3090" s="331"/>
      <c r="H3090" s="340"/>
      <c r="I3090" s="341"/>
      <c r="J3090" s="341"/>
      <c r="K3090" s="60"/>
    </row>
    <row r="3091" spans="1:11" s="38" customFormat="1" x14ac:dyDescent="0.25">
      <c r="A3091" s="78"/>
      <c r="B3091" s="337"/>
      <c r="C3091" s="342"/>
      <c r="D3091" s="329"/>
      <c r="E3091" s="330"/>
      <c r="F3091" s="330"/>
      <c r="G3091" s="331"/>
      <c r="H3091" s="340"/>
      <c r="I3091" s="341"/>
      <c r="J3091" s="341"/>
      <c r="K3091" s="60"/>
    </row>
    <row r="3092" spans="1:11" s="38" customFormat="1" x14ac:dyDescent="0.25">
      <c r="A3092" s="78"/>
      <c r="B3092" s="337"/>
      <c r="C3092" s="342"/>
      <c r="D3092" s="329"/>
      <c r="E3092" s="330"/>
      <c r="F3092" s="330"/>
      <c r="G3092" s="331"/>
      <c r="H3092" s="340"/>
      <c r="I3092" s="341"/>
      <c r="J3092" s="341"/>
      <c r="K3092" s="60"/>
    </row>
    <row r="3093" spans="1:11" s="38" customFormat="1" x14ac:dyDescent="0.25">
      <c r="A3093" s="78"/>
      <c r="B3093" s="337"/>
      <c r="C3093" s="342"/>
      <c r="D3093" s="329"/>
      <c r="E3093" s="330"/>
      <c r="F3093" s="330"/>
      <c r="G3093" s="331"/>
      <c r="H3093" s="340"/>
      <c r="I3093" s="341"/>
      <c r="J3093" s="341"/>
      <c r="K3093" s="60"/>
    </row>
    <row r="3094" spans="1:11" s="38" customFormat="1" x14ac:dyDescent="0.25">
      <c r="A3094" s="78"/>
      <c r="B3094" s="337"/>
      <c r="C3094" s="342"/>
      <c r="D3094" s="329"/>
      <c r="E3094" s="330"/>
      <c r="F3094" s="330"/>
      <c r="G3094" s="331"/>
      <c r="H3094" s="340"/>
      <c r="I3094" s="341"/>
      <c r="J3094" s="341"/>
      <c r="K3094" s="60"/>
    </row>
    <row r="3095" spans="1:11" s="38" customFormat="1" x14ac:dyDescent="0.25">
      <c r="A3095" s="78"/>
      <c r="B3095" s="337"/>
      <c r="C3095" s="342"/>
      <c r="D3095" s="329"/>
      <c r="E3095" s="330"/>
      <c r="F3095" s="330"/>
      <c r="G3095" s="331"/>
      <c r="H3095" s="340"/>
      <c r="I3095" s="341"/>
      <c r="J3095" s="341"/>
      <c r="K3095" s="60"/>
    </row>
    <row r="3096" spans="1:11" s="38" customFormat="1" x14ac:dyDescent="0.25">
      <c r="A3096" s="78"/>
      <c r="B3096" s="337"/>
      <c r="C3096" s="342"/>
      <c r="D3096" s="329"/>
      <c r="E3096" s="330"/>
      <c r="F3096" s="330"/>
      <c r="G3096" s="331"/>
      <c r="H3096" s="340"/>
      <c r="I3096" s="341"/>
      <c r="J3096" s="341"/>
      <c r="K3096" s="60"/>
    </row>
    <row r="3097" spans="1:11" s="38" customFormat="1" x14ac:dyDescent="0.25">
      <c r="A3097" s="78"/>
      <c r="B3097" s="337"/>
      <c r="C3097" s="342"/>
      <c r="D3097" s="329"/>
      <c r="E3097" s="330"/>
      <c r="F3097" s="330"/>
      <c r="G3097" s="331"/>
      <c r="H3097" s="340"/>
      <c r="I3097" s="341"/>
      <c r="J3097" s="341"/>
      <c r="K3097" s="60"/>
    </row>
    <row r="3098" spans="1:11" s="38" customFormat="1" x14ac:dyDescent="0.25">
      <c r="A3098" s="78"/>
      <c r="B3098" s="337"/>
      <c r="C3098" s="342"/>
      <c r="D3098" s="329"/>
      <c r="E3098" s="330"/>
      <c r="F3098" s="330"/>
      <c r="G3098" s="331"/>
      <c r="H3098" s="340"/>
      <c r="I3098" s="341"/>
      <c r="J3098" s="341"/>
      <c r="K3098" s="60"/>
    </row>
    <row r="3099" spans="1:11" s="38" customFormat="1" x14ac:dyDescent="0.25">
      <c r="A3099" s="78"/>
      <c r="B3099" s="337"/>
      <c r="C3099" s="342"/>
      <c r="D3099" s="329"/>
      <c r="E3099" s="330"/>
      <c r="F3099" s="330"/>
      <c r="G3099" s="331"/>
      <c r="H3099" s="340"/>
      <c r="I3099" s="341"/>
      <c r="J3099" s="341"/>
      <c r="K3099" s="60"/>
    </row>
    <row r="3100" spans="1:11" s="38" customFormat="1" x14ac:dyDescent="0.25">
      <c r="A3100" s="78"/>
      <c r="B3100" s="337"/>
      <c r="C3100" s="342"/>
      <c r="D3100" s="329"/>
      <c r="E3100" s="330"/>
      <c r="F3100" s="330"/>
      <c r="G3100" s="331"/>
      <c r="H3100" s="340"/>
      <c r="I3100" s="341"/>
      <c r="J3100" s="341"/>
      <c r="K3100" s="60"/>
    </row>
    <row r="3101" spans="1:11" s="38" customFormat="1" x14ac:dyDescent="0.25">
      <c r="A3101" s="78"/>
      <c r="B3101" s="337"/>
      <c r="C3101" s="342"/>
      <c r="D3101" s="329"/>
      <c r="E3101" s="330"/>
      <c r="F3101" s="330"/>
      <c r="G3101" s="331"/>
      <c r="H3101" s="340"/>
      <c r="I3101" s="341"/>
      <c r="J3101" s="341"/>
      <c r="K3101" s="60"/>
    </row>
    <row r="3102" spans="1:11" s="38" customFormat="1" x14ac:dyDescent="0.25">
      <c r="A3102" s="78"/>
      <c r="B3102" s="337"/>
      <c r="C3102" s="342"/>
      <c r="D3102" s="329"/>
      <c r="E3102" s="330"/>
      <c r="F3102" s="330"/>
      <c r="G3102" s="331"/>
      <c r="H3102" s="340"/>
      <c r="I3102" s="341"/>
      <c r="J3102" s="341"/>
      <c r="K3102" s="60"/>
    </row>
    <row r="3103" spans="1:11" s="38" customFormat="1" x14ac:dyDescent="0.25">
      <c r="A3103" s="78"/>
      <c r="B3103" s="337"/>
      <c r="C3103" s="342"/>
      <c r="D3103" s="329"/>
      <c r="E3103" s="330"/>
      <c r="F3103" s="330"/>
      <c r="G3103" s="331"/>
      <c r="H3103" s="340"/>
      <c r="I3103" s="341"/>
      <c r="J3103" s="341"/>
      <c r="K3103" s="60"/>
    </row>
    <row r="3104" spans="1:11" s="38" customFormat="1" x14ac:dyDescent="0.25">
      <c r="A3104" s="78"/>
      <c r="B3104" s="337"/>
      <c r="C3104" s="342"/>
      <c r="D3104" s="329"/>
      <c r="E3104" s="330"/>
      <c r="F3104" s="330"/>
      <c r="G3104" s="331"/>
      <c r="H3104" s="340"/>
      <c r="I3104" s="341"/>
      <c r="J3104" s="341"/>
      <c r="K3104" s="60"/>
    </row>
    <row r="3105" spans="1:11" s="38" customFormat="1" x14ac:dyDescent="0.25">
      <c r="A3105" s="78"/>
      <c r="B3105" s="337"/>
      <c r="C3105" s="342"/>
      <c r="D3105" s="329"/>
      <c r="E3105" s="330"/>
      <c r="F3105" s="330"/>
      <c r="G3105" s="331"/>
      <c r="H3105" s="340"/>
      <c r="I3105" s="341"/>
      <c r="J3105" s="341"/>
      <c r="K3105" s="60"/>
    </row>
    <row r="3106" spans="1:11" s="38" customFormat="1" x14ac:dyDescent="0.25">
      <c r="A3106" s="78"/>
      <c r="B3106" s="337"/>
      <c r="C3106" s="342"/>
      <c r="D3106" s="329"/>
      <c r="E3106" s="330"/>
      <c r="F3106" s="330"/>
      <c r="G3106" s="331"/>
      <c r="H3106" s="340"/>
      <c r="I3106" s="341"/>
      <c r="J3106" s="341"/>
      <c r="K3106" s="60"/>
    </row>
    <row r="3107" spans="1:11" s="38" customFormat="1" x14ac:dyDescent="0.25">
      <c r="A3107" s="78"/>
      <c r="B3107" s="337"/>
      <c r="C3107" s="342"/>
      <c r="D3107" s="329"/>
      <c r="E3107" s="330"/>
      <c r="F3107" s="330"/>
      <c r="G3107" s="331"/>
      <c r="H3107" s="340"/>
      <c r="I3107" s="341"/>
      <c r="J3107" s="341"/>
      <c r="K3107" s="60"/>
    </row>
    <row r="3108" spans="1:11" s="38" customFormat="1" x14ac:dyDescent="0.25">
      <c r="A3108" s="78"/>
      <c r="B3108" s="337"/>
      <c r="C3108" s="342"/>
      <c r="D3108" s="329"/>
      <c r="E3108" s="330"/>
      <c r="F3108" s="330"/>
      <c r="G3108" s="331"/>
      <c r="H3108" s="340"/>
      <c r="I3108" s="341"/>
      <c r="J3108" s="341"/>
      <c r="K3108" s="60"/>
    </row>
    <row r="3109" spans="1:11" s="38" customFormat="1" x14ac:dyDescent="0.25">
      <c r="A3109" s="78"/>
      <c r="B3109" s="337"/>
      <c r="C3109" s="342"/>
      <c r="D3109" s="329"/>
      <c r="E3109" s="330"/>
      <c r="F3109" s="330"/>
      <c r="G3109" s="331"/>
      <c r="H3109" s="340"/>
      <c r="I3109" s="341"/>
      <c r="J3109" s="341"/>
      <c r="K3109" s="60"/>
    </row>
    <row r="3110" spans="1:11" s="38" customFormat="1" x14ac:dyDescent="0.25">
      <c r="A3110" s="78"/>
      <c r="B3110" s="337"/>
      <c r="C3110" s="342"/>
      <c r="D3110" s="329"/>
      <c r="E3110" s="330"/>
      <c r="F3110" s="330"/>
      <c r="G3110" s="331"/>
      <c r="H3110" s="340"/>
      <c r="I3110" s="341"/>
      <c r="J3110" s="341"/>
      <c r="K3110" s="60"/>
    </row>
    <row r="3111" spans="1:11" s="38" customFormat="1" x14ac:dyDescent="0.25">
      <c r="A3111" s="78"/>
      <c r="B3111" s="337"/>
      <c r="C3111" s="342"/>
      <c r="D3111" s="329"/>
      <c r="E3111" s="330"/>
      <c r="F3111" s="330"/>
      <c r="G3111" s="331"/>
      <c r="H3111" s="340"/>
      <c r="I3111" s="341"/>
      <c r="J3111" s="341"/>
      <c r="K3111" s="60"/>
    </row>
    <row r="3112" spans="1:11" s="38" customFormat="1" x14ac:dyDescent="0.25">
      <c r="A3112" s="78"/>
      <c r="B3112" s="337"/>
      <c r="C3112" s="342"/>
      <c r="D3112" s="329"/>
      <c r="E3112" s="330"/>
      <c r="F3112" s="330"/>
      <c r="G3112" s="331"/>
      <c r="H3112" s="340"/>
      <c r="I3112" s="341"/>
      <c r="J3112" s="341"/>
      <c r="K3112" s="60"/>
    </row>
    <row r="3113" spans="1:11" s="38" customFormat="1" x14ac:dyDescent="0.25">
      <c r="A3113" s="78"/>
      <c r="B3113" s="337"/>
      <c r="C3113" s="342"/>
      <c r="D3113" s="329"/>
      <c r="E3113" s="330"/>
      <c r="F3113" s="330"/>
      <c r="G3113" s="331"/>
      <c r="H3113" s="340"/>
      <c r="I3113" s="341"/>
      <c r="J3113" s="341"/>
      <c r="K3113" s="60"/>
    </row>
    <row r="3114" spans="1:11" s="38" customFormat="1" x14ac:dyDescent="0.25">
      <c r="A3114" s="78"/>
      <c r="B3114" s="337"/>
      <c r="C3114" s="342"/>
      <c r="D3114" s="329"/>
      <c r="E3114" s="330"/>
      <c r="F3114" s="330"/>
      <c r="G3114" s="331"/>
      <c r="H3114" s="340"/>
      <c r="I3114" s="341"/>
      <c r="J3114" s="341"/>
      <c r="K3114" s="60"/>
    </row>
    <row r="3115" spans="1:11" s="38" customFormat="1" x14ac:dyDescent="0.25">
      <c r="A3115" s="78"/>
      <c r="B3115" s="337"/>
      <c r="C3115" s="342"/>
      <c r="D3115" s="329"/>
      <c r="E3115" s="330"/>
      <c r="F3115" s="330"/>
      <c r="G3115" s="331"/>
      <c r="H3115" s="340"/>
      <c r="I3115" s="341"/>
      <c r="J3115" s="341"/>
      <c r="K3115" s="60"/>
    </row>
    <row r="3116" spans="1:11" s="38" customFormat="1" x14ac:dyDescent="0.25">
      <c r="A3116" s="78"/>
      <c r="B3116" s="337"/>
      <c r="C3116" s="342"/>
      <c r="D3116" s="329"/>
      <c r="E3116" s="330"/>
      <c r="F3116" s="330"/>
      <c r="G3116" s="331"/>
      <c r="H3116" s="340"/>
      <c r="I3116" s="341"/>
      <c r="J3116" s="341"/>
      <c r="K3116" s="60"/>
    </row>
    <row r="3117" spans="1:11" s="38" customFormat="1" x14ac:dyDescent="0.25">
      <c r="A3117" s="78"/>
      <c r="B3117" s="337"/>
      <c r="C3117" s="342"/>
      <c r="D3117" s="329"/>
      <c r="E3117" s="330"/>
      <c r="F3117" s="330"/>
      <c r="G3117" s="331"/>
      <c r="H3117" s="340"/>
      <c r="I3117" s="341"/>
      <c r="J3117" s="341"/>
      <c r="K3117" s="60"/>
    </row>
    <row r="3118" spans="1:11" s="38" customFormat="1" x14ac:dyDescent="0.25">
      <c r="A3118" s="78"/>
      <c r="B3118" s="337"/>
      <c r="C3118" s="342"/>
      <c r="D3118" s="329"/>
      <c r="E3118" s="330"/>
      <c r="F3118" s="330"/>
      <c r="G3118" s="331"/>
      <c r="H3118" s="340"/>
      <c r="I3118" s="341"/>
      <c r="J3118" s="341"/>
      <c r="K3118" s="60"/>
    </row>
    <row r="3119" spans="1:11" s="38" customFormat="1" x14ac:dyDescent="0.25">
      <c r="A3119" s="78"/>
      <c r="B3119" s="337"/>
      <c r="C3119" s="342"/>
      <c r="D3119" s="329"/>
      <c r="E3119" s="330"/>
      <c r="F3119" s="330"/>
      <c r="G3119" s="331"/>
      <c r="H3119" s="340"/>
      <c r="I3119" s="341"/>
      <c r="J3119" s="341"/>
      <c r="K3119" s="60"/>
    </row>
    <row r="3120" spans="1:11" s="38" customFormat="1" x14ac:dyDescent="0.25">
      <c r="A3120" s="78"/>
      <c r="B3120" s="337"/>
      <c r="C3120" s="342"/>
      <c r="D3120" s="329"/>
      <c r="E3120" s="330"/>
      <c r="F3120" s="330"/>
      <c r="G3120" s="331"/>
      <c r="H3120" s="340"/>
      <c r="I3120" s="341"/>
      <c r="J3120" s="341"/>
      <c r="K3120" s="60"/>
    </row>
    <row r="3121" spans="1:11" s="38" customFormat="1" x14ac:dyDescent="0.25">
      <c r="A3121" s="78"/>
      <c r="B3121" s="337"/>
      <c r="C3121" s="342"/>
      <c r="D3121" s="329"/>
      <c r="E3121" s="330"/>
      <c r="F3121" s="330"/>
      <c r="G3121" s="331"/>
      <c r="H3121" s="340"/>
      <c r="I3121" s="341"/>
      <c r="J3121" s="341"/>
      <c r="K3121" s="60"/>
    </row>
    <row r="3122" spans="1:11" s="38" customFormat="1" x14ac:dyDescent="0.25">
      <c r="A3122" s="78"/>
      <c r="B3122" s="337"/>
      <c r="C3122" s="342"/>
      <c r="D3122" s="329"/>
      <c r="E3122" s="330"/>
      <c r="F3122" s="330"/>
      <c r="G3122" s="331"/>
      <c r="H3122" s="340"/>
      <c r="I3122" s="341"/>
      <c r="J3122" s="341"/>
      <c r="K3122" s="60"/>
    </row>
    <row r="3123" spans="1:11" s="38" customFormat="1" x14ac:dyDescent="0.25">
      <c r="A3123" s="78"/>
      <c r="B3123" s="337"/>
      <c r="C3123" s="342"/>
      <c r="D3123" s="329"/>
      <c r="E3123" s="330"/>
      <c r="F3123" s="330"/>
      <c r="G3123" s="331"/>
      <c r="H3123" s="340"/>
      <c r="I3123" s="341"/>
      <c r="J3123" s="341"/>
      <c r="K3123" s="60"/>
    </row>
    <row r="3124" spans="1:11" s="38" customFormat="1" x14ac:dyDescent="0.25">
      <c r="A3124" s="78"/>
      <c r="B3124" s="337"/>
      <c r="C3124" s="342"/>
      <c r="D3124" s="329"/>
      <c r="E3124" s="330"/>
      <c r="F3124" s="330"/>
      <c r="G3124" s="331"/>
      <c r="H3124" s="340"/>
      <c r="I3124" s="341"/>
      <c r="J3124" s="341"/>
      <c r="K3124" s="60"/>
    </row>
    <row r="3125" spans="1:11" s="38" customFormat="1" x14ac:dyDescent="0.25">
      <c r="A3125" s="78"/>
      <c r="B3125" s="337"/>
      <c r="C3125" s="342"/>
      <c r="D3125" s="329"/>
      <c r="E3125" s="330"/>
      <c r="F3125" s="330"/>
      <c r="G3125" s="331"/>
      <c r="H3125" s="340"/>
      <c r="I3125" s="341"/>
      <c r="J3125" s="341"/>
      <c r="K3125" s="60"/>
    </row>
    <row r="3126" spans="1:11" s="38" customFormat="1" x14ac:dyDescent="0.25">
      <c r="A3126" s="78"/>
      <c r="B3126" s="337"/>
      <c r="C3126" s="342"/>
      <c r="D3126" s="329"/>
      <c r="E3126" s="330"/>
      <c r="F3126" s="330"/>
      <c r="G3126" s="331"/>
      <c r="H3126" s="340"/>
      <c r="I3126" s="341"/>
      <c r="J3126" s="341"/>
      <c r="K3126" s="60"/>
    </row>
    <row r="3127" spans="1:11" s="38" customFormat="1" x14ac:dyDescent="0.25">
      <c r="A3127" s="78"/>
      <c r="B3127" s="337"/>
      <c r="C3127" s="342"/>
      <c r="D3127" s="329"/>
      <c r="E3127" s="330"/>
      <c r="F3127" s="330"/>
      <c r="G3127" s="331"/>
      <c r="H3127" s="340"/>
      <c r="I3127" s="341"/>
      <c r="J3127" s="341"/>
      <c r="K3127" s="60"/>
    </row>
    <row r="3128" spans="1:11" s="38" customFormat="1" x14ac:dyDescent="0.25">
      <c r="A3128" s="78"/>
      <c r="B3128" s="337"/>
      <c r="C3128" s="342"/>
      <c r="D3128" s="329"/>
      <c r="E3128" s="330"/>
      <c r="F3128" s="330"/>
      <c r="G3128" s="331"/>
      <c r="H3128" s="340"/>
      <c r="I3128" s="341"/>
      <c r="J3128" s="341"/>
      <c r="K3128" s="60"/>
    </row>
    <row r="3129" spans="1:11" s="38" customFormat="1" x14ac:dyDescent="0.25">
      <c r="A3129" s="78"/>
      <c r="B3129" s="337"/>
      <c r="C3129" s="342"/>
      <c r="D3129" s="329"/>
      <c r="E3129" s="330"/>
      <c r="F3129" s="330"/>
      <c r="G3129" s="331"/>
      <c r="H3129" s="340"/>
      <c r="I3129" s="341"/>
      <c r="J3129" s="341"/>
      <c r="K3129" s="60"/>
    </row>
    <row r="3130" spans="1:11" s="38" customFormat="1" x14ac:dyDescent="0.25">
      <c r="A3130" s="78"/>
      <c r="B3130" s="337"/>
      <c r="C3130" s="342"/>
      <c r="D3130" s="329"/>
      <c r="E3130" s="330"/>
      <c r="F3130" s="330"/>
      <c r="G3130" s="331"/>
      <c r="H3130" s="340"/>
      <c r="I3130" s="341"/>
      <c r="J3130" s="341"/>
      <c r="K3130" s="60"/>
    </row>
    <row r="3131" spans="1:11" s="38" customFormat="1" x14ac:dyDescent="0.25">
      <c r="A3131" s="78"/>
      <c r="B3131" s="337"/>
      <c r="C3131" s="342"/>
      <c r="D3131" s="329"/>
      <c r="E3131" s="330"/>
      <c r="F3131" s="330"/>
      <c r="G3131" s="331"/>
      <c r="H3131" s="340"/>
      <c r="I3131" s="341"/>
      <c r="J3131" s="341"/>
      <c r="K3131" s="60"/>
    </row>
    <row r="3132" spans="1:11" s="38" customFormat="1" x14ac:dyDescent="0.25">
      <c r="A3132" s="78"/>
      <c r="B3132" s="337"/>
      <c r="C3132" s="342"/>
      <c r="D3132" s="329"/>
      <c r="E3132" s="330"/>
      <c r="F3132" s="330"/>
      <c r="G3132" s="331"/>
      <c r="H3132" s="340"/>
      <c r="I3132" s="341"/>
      <c r="J3132" s="341"/>
      <c r="K3132" s="60"/>
    </row>
    <row r="3133" spans="1:11" s="38" customFormat="1" x14ac:dyDescent="0.25">
      <c r="A3133" s="78"/>
      <c r="B3133" s="337"/>
      <c r="C3133" s="342"/>
      <c r="D3133" s="329"/>
      <c r="E3133" s="330"/>
      <c r="F3133" s="330"/>
      <c r="G3133" s="331"/>
      <c r="H3133" s="340"/>
      <c r="I3133" s="341"/>
      <c r="J3133" s="341"/>
      <c r="K3133" s="60"/>
    </row>
    <row r="3134" spans="1:11" s="38" customFormat="1" x14ac:dyDescent="0.25">
      <c r="A3134" s="78"/>
      <c r="B3134" s="337"/>
      <c r="C3134" s="342"/>
      <c r="D3134" s="329"/>
      <c r="E3134" s="330"/>
      <c r="F3134" s="330"/>
      <c r="G3134" s="331"/>
      <c r="H3134" s="340"/>
      <c r="I3134" s="341"/>
      <c r="J3134" s="341"/>
      <c r="K3134" s="60"/>
    </row>
    <row r="3135" spans="1:11" s="38" customFormat="1" x14ac:dyDescent="0.25">
      <c r="A3135" s="78"/>
      <c r="B3135" s="337"/>
      <c r="C3135" s="342"/>
      <c r="D3135" s="329"/>
      <c r="E3135" s="330"/>
      <c r="F3135" s="330"/>
      <c r="G3135" s="331"/>
      <c r="H3135" s="340"/>
      <c r="I3135" s="341"/>
      <c r="J3135" s="341"/>
      <c r="K3135" s="60"/>
    </row>
    <row r="3136" spans="1:11" s="38" customFormat="1" x14ac:dyDescent="0.25">
      <c r="A3136" s="78"/>
      <c r="B3136" s="337"/>
      <c r="C3136" s="342"/>
      <c r="D3136" s="329"/>
      <c r="E3136" s="330"/>
      <c r="F3136" s="330"/>
      <c r="G3136" s="331"/>
      <c r="H3136" s="340"/>
      <c r="I3136" s="341"/>
      <c r="J3136" s="341"/>
      <c r="K3136" s="60"/>
    </row>
    <row r="3137" spans="1:11" s="38" customFormat="1" x14ac:dyDescent="0.25">
      <c r="A3137" s="78"/>
      <c r="B3137" s="337"/>
      <c r="C3137" s="342"/>
      <c r="D3137" s="329"/>
      <c r="E3137" s="330"/>
      <c r="F3137" s="330"/>
      <c r="G3137" s="331"/>
      <c r="H3137" s="340"/>
      <c r="I3137" s="341"/>
      <c r="J3137" s="341"/>
      <c r="K3137" s="60"/>
    </row>
    <row r="3138" spans="1:11" s="38" customFormat="1" x14ac:dyDescent="0.25">
      <c r="A3138" s="78"/>
      <c r="B3138" s="337"/>
      <c r="C3138" s="342"/>
      <c r="D3138" s="329"/>
      <c r="E3138" s="330"/>
      <c r="F3138" s="330"/>
      <c r="G3138" s="331"/>
      <c r="H3138" s="340"/>
      <c r="I3138" s="341"/>
      <c r="J3138" s="341"/>
      <c r="K3138" s="60"/>
    </row>
    <row r="3139" spans="1:11" s="38" customFormat="1" x14ac:dyDescent="0.25">
      <c r="A3139" s="78"/>
      <c r="B3139" s="337"/>
      <c r="C3139" s="342"/>
      <c r="D3139" s="329"/>
      <c r="E3139" s="330"/>
      <c r="F3139" s="330"/>
      <c r="G3139" s="331"/>
      <c r="H3139" s="340"/>
      <c r="I3139" s="341"/>
      <c r="J3139" s="341"/>
      <c r="K3139" s="60"/>
    </row>
    <row r="3140" spans="1:11" s="38" customFormat="1" x14ac:dyDescent="0.25">
      <c r="A3140" s="78"/>
      <c r="B3140" s="337"/>
      <c r="C3140" s="342"/>
      <c r="D3140" s="329"/>
      <c r="E3140" s="330"/>
      <c r="F3140" s="330"/>
      <c r="G3140" s="331"/>
      <c r="H3140" s="340"/>
      <c r="I3140" s="341"/>
      <c r="J3140" s="341"/>
      <c r="K3140" s="60"/>
    </row>
    <row r="3141" spans="1:11" s="38" customFormat="1" x14ac:dyDescent="0.25">
      <c r="A3141" s="78"/>
      <c r="B3141" s="337"/>
      <c r="C3141" s="342"/>
      <c r="D3141" s="329"/>
      <c r="E3141" s="330"/>
      <c r="F3141" s="330"/>
      <c r="G3141" s="331"/>
      <c r="H3141" s="340"/>
      <c r="I3141" s="341"/>
      <c r="J3141" s="341"/>
      <c r="K3141" s="60"/>
    </row>
    <row r="3142" spans="1:11" s="38" customFormat="1" x14ac:dyDescent="0.25">
      <c r="A3142" s="78"/>
      <c r="B3142" s="337"/>
      <c r="C3142" s="342"/>
      <c r="D3142" s="329"/>
      <c r="E3142" s="330"/>
      <c r="F3142" s="330"/>
      <c r="G3142" s="331"/>
      <c r="H3142" s="340"/>
      <c r="I3142" s="341"/>
      <c r="J3142" s="341"/>
      <c r="K3142" s="60"/>
    </row>
    <row r="3143" spans="1:11" s="38" customFormat="1" x14ac:dyDescent="0.25">
      <c r="A3143" s="78"/>
      <c r="B3143" s="337"/>
      <c r="C3143" s="342"/>
      <c r="D3143" s="329"/>
      <c r="E3143" s="330"/>
      <c r="F3143" s="330"/>
      <c r="G3143" s="331"/>
      <c r="H3143" s="340"/>
      <c r="I3143" s="341"/>
      <c r="J3143" s="341"/>
      <c r="K3143" s="60"/>
    </row>
    <row r="3144" spans="1:11" s="38" customFormat="1" x14ac:dyDescent="0.25">
      <c r="A3144" s="78"/>
      <c r="B3144" s="337"/>
      <c r="C3144" s="342"/>
      <c r="D3144" s="329"/>
      <c r="E3144" s="330"/>
      <c r="F3144" s="330"/>
      <c r="G3144" s="331"/>
      <c r="H3144" s="340"/>
      <c r="I3144" s="341"/>
      <c r="J3144" s="341"/>
      <c r="K3144" s="60"/>
    </row>
    <row r="3145" spans="1:11" s="38" customFormat="1" x14ac:dyDescent="0.25">
      <c r="A3145" s="78"/>
      <c r="B3145" s="337"/>
      <c r="C3145" s="342"/>
      <c r="D3145" s="329"/>
      <c r="E3145" s="330"/>
      <c r="F3145" s="330"/>
      <c r="G3145" s="331"/>
      <c r="H3145" s="340"/>
      <c r="I3145" s="341"/>
      <c r="J3145" s="341"/>
      <c r="K3145" s="60"/>
    </row>
    <row r="3146" spans="1:11" s="38" customFormat="1" x14ac:dyDescent="0.25">
      <c r="A3146" s="78"/>
      <c r="B3146" s="337"/>
      <c r="C3146" s="342"/>
      <c r="D3146" s="329"/>
      <c r="E3146" s="330"/>
      <c r="F3146" s="330"/>
      <c r="G3146" s="331"/>
      <c r="H3146" s="340"/>
      <c r="I3146" s="341"/>
      <c r="J3146" s="341"/>
      <c r="K3146" s="60"/>
    </row>
    <row r="3147" spans="1:11" s="38" customFormat="1" x14ac:dyDescent="0.25">
      <c r="A3147" s="78"/>
      <c r="B3147" s="337"/>
      <c r="C3147" s="342"/>
      <c r="D3147" s="329"/>
      <c r="E3147" s="330"/>
      <c r="F3147" s="330"/>
      <c r="G3147" s="331"/>
      <c r="H3147" s="340"/>
      <c r="I3147" s="341"/>
      <c r="J3147" s="341"/>
      <c r="K3147" s="60"/>
    </row>
    <row r="3148" spans="1:11" s="38" customFormat="1" x14ac:dyDescent="0.25">
      <c r="A3148" s="78"/>
      <c r="B3148" s="337"/>
      <c r="C3148" s="342"/>
      <c r="D3148" s="329"/>
      <c r="E3148" s="330"/>
      <c r="F3148" s="330"/>
      <c r="G3148" s="331"/>
      <c r="H3148" s="340"/>
      <c r="I3148" s="341"/>
      <c r="J3148" s="341"/>
      <c r="K3148" s="60"/>
    </row>
    <row r="3149" spans="1:11" s="38" customFormat="1" x14ac:dyDescent="0.25">
      <c r="A3149" s="78"/>
      <c r="B3149" s="337"/>
      <c r="C3149" s="342"/>
      <c r="D3149" s="329"/>
      <c r="E3149" s="330"/>
      <c r="F3149" s="330"/>
      <c r="G3149" s="331"/>
      <c r="H3149" s="340"/>
      <c r="I3149" s="341"/>
      <c r="J3149" s="341"/>
      <c r="K3149" s="60"/>
    </row>
    <row r="3150" spans="1:11" s="38" customFormat="1" x14ac:dyDescent="0.25">
      <c r="A3150" s="78"/>
      <c r="B3150" s="337"/>
      <c r="C3150" s="342"/>
      <c r="D3150" s="329"/>
      <c r="E3150" s="330"/>
      <c r="F3150" s="330"/>
      <c r="G3150" s="331"/>
      <c r="H3150" s="340"/>
      <c r="I3150" s="341"/>
      <c r="J3150" s="341"/>
      <c r="K3150" s="60"/>
    </row>
    <row r="3151" spans="1:11" s="38" customFormat="1" x14ac:dyDescent="0.25">
      <c r="A3151" s="78"/>
      <c r="B3151" s="337"/>
      <c r="C3151" s="342"/>
      <c r="D3151" s="329"/>
      <c r="E3151" s="330"/>
      <c r="F3151" s="330"/>
      <c r="G3151" s="331"/>
      <c r="H3151" s="340"/>
      <c r="I3151" s="341"/>
      <c r="J3151" s="341"/>
      <c r="K3151" s="60"/>
    </row>
    <row r="3152" spans="1:11" s="38" customFormat="1" x14ac:dyDescent="0.25">
      <c r="A3152" s="78"/>
      <c r="B3152" s="337"/>
      <c r="C3152" s="342"/>
      <c r="D3152" s="329"/>
      <c r="E3152" s="330"/>
      <c r="F3152" s="330"/>
      <c r="G3152" s="331"/>
      <c r="H3152" s="340"/>
      <c r="I3152" s="341"/>
      <c r="J3152" s="341"/>
      <c r="K3152" s="60"/>
    </row>
    <row r="3153" spans="1:11" s="38" customFormat="1" x14ac:dyDescent="0.25">
      <c r="A3153" s="78"/>
      <c r="B3153" s="337"/>
      <c r="C3153" s="342"/>
      <c r="D3153" s="329"/>
      <c r="E3153" s="330"/>
      <c r="F3153" s="330"/>
      <c r="G3153" s="331"/>
      <c r="H3153" s="340"/>
      <c r="I3153" s="341"/>
      <c r="J3153" s="341"/>
      <c r="K3153" s="60"/>
    </row>
    <row r="3154" spans="1:11" s="38" customFormat="1" x14ac:dyDescent="0.25">
      <c r="A3154" s="78"/>
      <c r="B3154" s="337"/>
      <c r="C3154" s="342"/>
      <c r="D3154" s="329"/>
      <c r="E3154" s="330"/>
      <c r="F3154" s="330"/>
      <c r="G3154" s="331"/>
      <c r="H3154" s="340"/>
      <c r="I3154" s="341"/>
      <c r="J3154" s="341"/>
      <c r="K3154" s="60"/>
    </row>
    <row r="3155" spans="1:11" s="38" customFormat="1" x14ac:dyDescent="0.25">
      <c r="A3155" s="78"/>
      <c r="B3155" s="337"/>
      <c r="C3155" s="342"/>
      <c r="D3155" s="329"/>
      <c r="E3155" s="330"/>
      <c r="F3155" s="330"/>
      <c r="G3155" s="331"/>
      <c r="H3155" s="340"/>
      <c r="I3155" s="341"/>
      <c r="J3155" s="341"/>
      <c r="K3155" s="60"/>
    </row>
    <row r="3156" spans="1:11" s="38" customFormat="1" x14ac:dyDescent="0.25">
      <c r="A3156" s="78"/>
      <c r="B3156" s="337"/>
      <c r="C3156" s="342"/>
      <c r="D3156" s="329"/>
      <c r="E3156" s="330"/>
      <c r="F3156" s="330"/>
      <c r="G3156" s="331"/>
      <c r="H3156" s="340"/>
      <c r="I3156" s="341"/>
      <c r="J3156" s="341"/>
      <c r="K3156" s="60"/>
    </row>
    <row r="3157" spans="1:11" s="38" customFormat="1" x14ac:dyDescent="0.25">
      <c r="A3157" s="78"/>
      <c r="B3157" s="337"/>
      <c r="C3157" s="342"/>
      <c r="D3157" s="329"/>
      <c r="E3157" s="330"/>
      <c r="F3157" s="330"/>
      <c r="G3157" s="331"/>
      <c r="H3157" s="340"/>
      <c r="I3157" s="341"/>
      <c r="J3157" s="341"/>
      <c r="K3157" s="60"/>
    </row>
    <row r="3158" spans="1:11" s="38" customFormat="1" x14ac:dyDescent="0.25">
      <c r="A3158" s="78"/>
      <c r="B3158" s="337"/>
      <c r="C3158" s="342"/>
      <c r="D3158" s="329"/>
      <c r="E3158" s="330"/>
      <c r="F3158" s="330"/>
      <c r="G3158" s="331"/>
      <c r="H3158" s="340"/>
      <c r="I3158" s="341"/>
      <c r="J3158" s="341"/>
      <c r="K3158" s="60"/>
    </row>
    <row r="3159" spans="1:11" s="38" customFormat="1" x14ac:dyDescent="0.25">
      <c r="A3159" s="78"/>
      <c r="B3159" s="337"/>
      <c r="C3159" s="342"/>
      <c r="D3159" s="329"/>
      <c r="E3159" s="330"/>
      <c r="F3159" s="330"/>
      <c r="G3159" s="331"/>
      <c r="H3159" s="340"/>
      <c r="I3159" s="341"/>
      <c r="J3159" s="341"/>
      <c r="K3159" s="60"/>
    </row>
    <row r="3160" spans="1:11" s="38" customFormat="1" x14ac:dyDescent="0.25">
      <c r="A3160" s="78"/>
      <c r="B3160" s="337"/>
      <c r="C3160" s="342"/>
      <c r="D3160" s="329"/>
      <c r="E3160" s="330"/>
      <c r="F3160" s="330"/>
      <c r="G3160" s="331"/>
      <c r="H3160" s="340"/>
      <c r="I3160" s="341"/>
      <c r="J3160" s="341"/>
      <c r="K3160" s="60"/>
    </row>
    <row r="3161" spans="1:11" s="38" customFormat="1" x14ac:dyDescent="0.25">
      <c r="A3161" s="78"/>
      <c r="B3161" s="337"/>
      <c r="C3161" s="342"/>
      <c r="D3161" s="329"/>
      <c r="E3161" s="330"/>
      <c r="F3161" s="330"/>
      <c r="G3161" s="331"/>
      <c r="H3161" s="340"/>
      <c r="I3161" s="341"/>
      <c r="J3161" s="341"/>
      <c r="K3161" s="60"/>
    </row>
    <row r="3162" spans="1:11" s="38" customFormat="1" x14ac:dyDescent="0.25">
      <c r="A3162" s="78"/>
      <c r="B3162" s="337"/>
      <c r="C3162" s="342"/>
      <c r="D3162" s="329"/>
      <c r="E3162" s="330"/>
      <c r="F3162" s="330"/>
      <c r="G3162" s="331"/>
      <c r="H3162" s="340"/>
      <c r="I3162" s="341"/>
      <c r="J3162" s="341"/>
      <c r="K3162" s="60"/>
    </row>
    <row r="3163" spans="1:11" s="38" customFormat="1" x14ac:dyDescent="0.25">
      <c r="A3163" s="78"/>
      <c r="B3163" s="337"/>
      <c r="C3163" s="342"/>
      <c r="D3163" s="329"/>
      <c r="E3163" s="330"/>
      <c r="F3163" s="330"/>
      <c r="G3163" s="331"/>
      <c r="H3163" s="340"/>
      <c r="I3163" s="341"/>
      <c r="J3163" s="341"/>
      <c r="K3163" s="60"/>
    </row>
    <row r="3164" spans="1:11" s="38" customFormat="1" x14ac:dyDescent="0.25">
      <c r="A3164" s="78"/>
      <c r="B3164" s="337"/>
      <c r="C3164" s="342"/>
      <c r="D3164" s="329"/>
      <c r="E3164" s="330"/>
      <c r="F3164" s="330"/>
      <c r="G3164" s="331"/>
      <c r="H3164" s="340"/>
      <c r="I3164" s="341"/>
      <c r="J3164" s="341"/>
      <c r="K3164" s="60"/>
    </row>
    <row r="3165" spans="1:11" s="38" customFormat="1" x14ac:dyDescent="0.25">
      <c r="A3165" s="78"/>
      <c r="B3165" s="337"/>
      <c r="C3165" s="342"/>
      <c r="D3165" s="329"/>
      <c r="E3165" s="330"/>
      <c r="F3165" s="330"/>
      <c r="G3165" s="331"/>
      <c r="H3165" s="340"/>
      <c r="I3165" s="341"/>
      <c r="J3165" s="341"/>
      <c r="K3165" s="60"/>
    </row>
    <row r="3166" spans="1:11" s="38" customFormat="1" x14ac:dyDescent="0.25">
      <c r="A3166" s="78"/>
      <c r="B3166" s="337"/>
      <c r="C3166" s="342"/>
      <c r="D3166" s="329"/>
      <c r="E3166" s="330"/>
      <c r="F3166" s="330"/>
      <c r="G3166" s="331"/>
      <c r="H3166" s="340"/>
      <c r="I3166" s="341"/>
      <c r="J3166" s="341"/>
      <c r="K3166" s="60"/>
    </row>
    <row r="3167" spans="1:11" s="38" customFormat="1" x14ac:dyDescent="0.25">
      <c r="A3167" s="78"/>
      <c r="B3167" s="337"/>
      <c r="C3167" s="342"/>
      <c r="D3167" s="329"/>
      <c r="E3167" s="330"/>
      <c r="F3167" s="330"/>
      <c r="G3167" s="331"/>
      <c r="H3167" s="340"/>
      <c r="I3167" s="341"/>
      <c r="J3167" s="341"/>
      <c r="K3167" s="60"/>
    </row>
    <row r="3168" spans="1:11" s="38" customFormat="1" x14ac:dyDescent="0.25">
      <c r="A3168" s="78"/>
      <c r="B3168" s="337"/>
      <c r="C3168" s="342"/>
      <c r="D3168" s="329"/>
      <c r="E3168" s="330"/>
      <c r="F3168" s="330"/>
      <c r="G3168" s="331"/>
      <c r="H3168" s="340"/>
      <c r="I3168" s="341"/>
      <c r="J3168" s="341"/>
      <c r="K3168" s="60"/>
    </row>
    <row r="3169" spans="1:11" s="38" customFormat="1" x14ac:dyDescent="0.25">
      <c r="A3169" s="78"/>
      <c r="B3169" s="337"/>
      <c r="C3169" s="342"/>
      <c r="D3169" s="329"/>
      <c r="E3169" s="330"/>
      <c r="F3169" s="330"/>
      <c r="G3169" s="331"/>
      <c r="H3169" s="340"/>
      <c r="I3169" s="341"/>
      <c r="J3169" s="341"/>
      <c r="K3169" s="60"/>
    </row>
    <row r="3170" spans="1:11" s="38" customFormat="1" x14ac:dyDescent="0.25">
      <c r="A3170" s="78"/>
      <c r="B3170" s="337"/>
      <c r="C3170" s="342"/>
      <c r="D3170" s="329"/>
      <c r="E3170" s="330"/>
      <c r="F3170" s="330"/>
      <c r="G3170" s="331"/>
      <c r="H3170" s="340"/>
      <c r="I3170" s="341"/>
      <c r="J3170" s="341"/>
      <c r="K3170" s="60"/>
    </row>
    <row r="3171" spans="1:11" s="38" customFormat="1" x14ac:dyDescent="0.25">
      <c r="A3171" s="78"/>
      <c r="B3171" s="337"/>
      <c r="C3171" s="342"/>
      <c r="D3171" s="329"/>
      <c r="E3171" s="330"/>
      <c r="F3171" s="330"/>
      <c r="G3171" s="331"/>
      <c r="H3171" s="340"/>
      <c r="I3171" s="341"/>
      <c r="J3171" s="341"/>
      <c r="K3171" s="60"/>
    </row>
    <row r="3172" spans="1:11" s="38" customFormat="1" x14ac:dyDescent="0.25">
      <c r="A3172" s="78"/>
      <c r="B3172" s="337"/>
      <c r="C3172" s="342"/>
      <c r="D3172" s="329"/>
      <c r="E3172" s="330"/>
      <c r="F3172" s="330"/>
      <c r="G3172" s="331"/>
      <c r="H3172" s="340"/>
      <c r="I3172" s="341"/>
      <c r="J3172" s="341"/>
      <c r="K3172" s="60"/>
    </row>
    <row r="3173" spans="1:11" s="38" customFormat="1" x14ac:dyDescent="0.25">
      <c r="A3173" s="78"/>
      <c r="B3173" s="337"/>
      <c r="C3173" s="342"/>
      <c r="D3173" s="329"/>
      <c r="E3173" s="330"/>
      <c r="F3173" s="330"/>
      <c r="G3173" s="331"/>
      <c r="H3173" s="340"/>
      <c r="I3173" s="341"/>
      <c r="J3173" s="341"/>
      <c r="K3173" s="60"/>
    </row>
    <row r="3174" spans="1:11" s="38" customFormat="1" x14ac:dyDescent="0.25">
      <c r="A3174" s="78"/>
      <c r="B3174" s="337"/>
      <c r="C3174" s="342"/>
      <c r="D3174" s="329"/>
      <c r="E3174" s="330"/>
      <c r="F3174" s="330"/>
      <c r="G3174" s="331"/>
      <c r="H3174" s="340"/>
      <c r="I3174" s="341"/>
      <c r="J3174" s="341"/>
      <c r="K3174" s="60"/>
    </row>
    <row r="3175" spans="1:11" s="38" customFormat="1" x14ac:dyDescent="0.25">
      <c r="A3175" s="78"/>
      <c r="B3175" s="337"/>
      <c r="C3175" s="342"/>
      <c r="D3175" s="329"/>
      <c r="E3175" s="330"/>
      <c r="F3175" s="330"/>
      <c r="G3175" s="331"/>
      <c r="H3175" s="340"/>
      <c r="I3175" s="341"/>
      <c r="J3175" s="341"/>
      <c r="K3175" s="60"/>
    </row>
    <row r="3176" spans="1:11" s="38" customFormat="1" x14ac:dyDescent="0.25">
      <c r="A3176" s="78"/>
      <c r="B3176" s="337"/>
      <c r="C3176" s="342"/>
      <c r="D3176" s="329"/>
      <c r="E3176" s="330"/>
      <c r="F3176" s="330"/>
      <c r="G3176" s="331"/>
      <c r="H3176" s="340"/>
      <c r="I3176" s="341"/>
      <c r="J3176" s="341"/>
      <c r="K3176" s="60"/>
    </row>
    <row r="3177" spans="1:11" s="38" customFormat="1" x14ac:dyDescent="0.25">
      <c r="A3177" s="78"/>
      <c r="B3177" s="337"/>
      <c r="C3177" s="342"/>
      <c r="D3177" s="329"/>
      <c r="E3177" s="330"/>
      <c r="F3177" s="330"/>
      <c r="G3177" s="331"/>
      <c r="H3177" s="340"/>
      <c r="I3177" s="341"/>
      <c r="J3177" s="341"/>
      <c r="K3177" s="60"/>
    </row>
    <row r="3178" spans="1:11" s="38" customFormat="1" x14ac:dyDescent="0.25">
      <c r="A3178" s="78"/>
      <c r="B3178" s="337"/>
      <c r="C3178" s="342"/>
      <c r="D3178" s="329"/>
      <c r="E3178" s="330"/>
      <c r="F3178" s="330"/>
      <c r="G3178" s="331"/>
      <c r="H3178" s="340"/>
      <c r="I3178" s="341"/>
      <c r="J3178" s="341"/>
      <c r="K3178" s="60"/>
    </row>
    <row r="3179" spans="1:11" s="38" customFormat="1" x14ac:dyDescent="0.25">
      <c r="A3179" s="78"/>
      <c r="B3179" s="337"/>
      <c r="C3179" s="342"/>
      <c r="D3179" s="329"/>
      <c r="E3179" s="330"/>
      <c r="F3179" s="330"/>
      <c r="G3179" s="331"/>
      <c r="H3179" s="340"/>
      <c r="I3179" s="341"/>
      <c r="J3179" s="341"/>
      <c r="K3179" s="60"/>
    </row>
    <row r="3180" spans="1:11" s="38" customFormat="1" x14ac:dyDescent="0.25">
      <c r="A3180" s="78"/>
      <c r="B3180" s="337"/>
      <c r="C3180" s="342"/>
      <c r="D3180" s="329"/>
      <c r="E3180" s="330"/>
      <c r="F3180" s="330"/>
      <c r="G3180" s="331"/>
      <c r="H3180" s="340"/>
      <c r="I3180" s="341"/>
      <c r="J3180" s="341"/>
      <c r="K3180" s="60"/>
    </row>
    <row r="3181" spans="1:11" s="38" customFormat="1" x14ac:dyDescent="0.25">
      <c r="A3181" s="78"/>
      <c r="B3181" s="337"/>
      <c r="C3181" s="342"/>
      <c r="D3181" s="329"/>
      <c r="E3181" s="330"/>
      <c r="F3181" s="330"/>
      <c r="G3181" s="331"/>
      <c r="H3181" s="340"/>
      <c r="I3181" s="341"/>
      <c r="J3181" s="341"/>
      <c r="K3181" s="60"/>
    </row>
    <row r="3182" spans="1:11" s="38" customFormat="1" x14ac:dyDescent="0.25">
      <c r="A3182" s="78"/>
      <c r="B3182" s="337"/>
      <c r="C3182" s="342"/>
      <c r="D3182" s="329"/>
      <c r="E3182" s="330"/>
      <c r="F3182" s="330"/>
      <c r="G3182" s="331"/>
      <c r="H3182" s="340"/>
      <c r="I3182" s="341"/>
      <c r="J3182" s="341"/>
      <c r="K3182" s="60"/>
    </row>
    <row r="3183" spans="1:11" s="38" customFormat="1" x14ac:dyDescent="0.25">
      <c r="A3183" s="78"/>
      <c r="B3183" s="337"/>
      <c r="C3183" s="342"/>
      <c r="D3183" s="329"/>
      <c r="E3183" s="330"/>
      <c r="F3183" s="330"/>
      <c r="G3183" s="331"/>
      <c r="H3183" s="340"/>
      <c r="I3183" s="341"/>
      <c r="J3183" s="341"/>
      <c r="K3183" s="60"/>
    </row>
    <row r="3184" spans="1:11" s="38" customFormat="1" x14ac:dyDescent="0.25">
      <c r="A3184" s="78"/>
      <c r="B3184" s="337"/>
      <c r="C3184" s="342"/>
      <c r="D3184" s="329"/>
      <c r="E3184" s="330"/>
      <c r="F3184" s="330"/>
      <c r="G3184" s="331"/>
      <c r="H3184" s="340"/>
      <c r="I3184" s="341"/>
      <c r="J3184" s="341"/>
      <c r="K3184" s="60"/>
    </row>
    <row r="3185" spans="1:11" s="38" customFormat="1" x14ac:dyDescent="0.25">
      <c r="A3185" s="78"/>
      <c r="B3185" s="337"/>
      <c r="C3185" s="342"/>
      <c r="D3185" s="329"/>
      <c r="E3185" s="330"/>
      <c r="F3185" s="330"/>
      <c r="G3185" s="331"/>
      <c r="H3185" s="340"/>
      <c r="I3185" s="341"/>
      <c r="J3185" s="341"/>
      <c r="K3185" s="60"/>
    </row>
    <row r="3186" spans="1:11" s="38" customFormat="1" x14ac:dyDescent="0.25">
      <c r="A3186" s="78"/>
      <c r="B3186" s="337"/>
      <c r="C3186" s="342"/>
      <c r="D3186" s="329"/>
      <c r="E3186" s="330"/>
      <c r="F3186" s="330"/>
      <c r="G3186" s="331"/>
      <c r="H3186" s="340"/>
      <c r="I3186" s="341"/>
      <c r="J3186" s="341"/>
      <c r="K3186" s="60"/>
    </row>
    <row r="3187" spans="1:11" s="38" customFormat="1" x14ac:dyDescent="0.25">
      <c r="A3187" s="78"/>
      <c r="B3187" s="337"/>
      <c r="C3187" s="342"/>
      <c r="D3187" s="329"/>
      <c r="E3187" s="330"/>
      <c r="F3187" s="330"/>
      <c r="G3187" s="331"/>
      <c r="H3187" s="340"/>
      <c r="I3187" s="341"/>
      <c r="J3187" s="341"/>
      <c r="K3187" s="60"/>
    </row>
    <row r="3188" spans="1:11" s="38" customFormat="1" x14ac:dyDescent="0.25">
      <c r="A3188" s="78"/>
      <c r="B3188" s="337"/>
      <c r="C3188" s="342"/>
      <c r="D3188" s="329"/>
      <c r="E3188" s="330"/>
      <c r="F3188" s="330"/>
      <c r="G3188" s="331"/>
      <c r="H3188" s="340"/>
      <c r="I3188" s="341"/>
      <c r="J3188" s="341"/>
      <c r="K3188" s="60"/>
    </row>
    <row r="3189" spans="1:11" s="38" customFormat="1" x14ac:dyDescent="0.25">
      <c r="A3189" s="78"/>
      <c r="B3189" s="337"/>
      <c r="C3189" s="342"/>
      <c r="D3189" s="329"/>
      <c r="E3189" s="330"/>
      <c r="F3189" s="330"/>
      <c r="G3189" s="331"/>
      <c r="H3189" s="340"/>
      <c r="I3189" s="341"/>
      <c r="J3189" s="341"/>
      <c r="K3189" s="60"/>
    </row>
    <row r="3190" spans="1:11" s="38" customFormat="1" x14ac:dyDescent="0.25">
      <c r="A3190" s="78"/>
      <c r="B3190" s="337"/>
      <c r="C3190" s="342"/>
      <c r="D3190" s="329"/>
      <c r="E3190" s="330"/>
      <c r="F3190" s="330"/>
      <c r="G3190" s="331"/>
      <c r="H3190" s="340"/>
      <c r="I3190" s="341"/>
      <c r="J3190" s="341"/>
      <c r="K3190" s="60"/>
    </row>
    <row r="3191" spans="1:11" s="38" customFormat="1" x14ac:dyDescent="0.25">
      <c r="A3191" s="78"/>
      <c r="B3191" s="337"/>
      <c r="C3191" s="342"/>
      <c r="D3191" s="329"/>
      <c r="E3191" s="330"/>
      <c r="F3191" s="330"/>
      <c r="G3191" s="331"/>
      <c r="H3191" s="340"/>
      <c r="I3191" s="341"/>
      <c r="J3191" s="341"/>
      <c r="K3191" s="60"/>
    </row>
    <row r="3192" spans="1:11" s="38" customFormat="1" x14ac:dyDescent="0.25">
      <c r="A3192" s="78"/>
      <c r="B3192" s="337"/>
      <c r="C3192" s="342"/>
      <c r="D3192" s="329"/>
      <c r="E3192" s="330"/>
      <c r="F3192" s="330"/>
      <c r="G3192" s="331"/>
      <c r="H3192" s="340"/>
      <c r="I3192" s="341"/>
      <c r="J3192" s="341"/>
      <c r="K3192" s="60"/>
    </row>
    <row r="3193" spans="1:11" s="38" customFormat="1" x14ac:dyDescent="0.25">
      <c r="A3193" s="78"/>
      <c r="B3193" s="337"/>
      <c r="C3193" s="342"/>
      <c r="D3193" s="329"/>
      <c r="E3193" s="330"/>
      <c r="F3193" s="330"/>
      <c r="G3193" s="331"/>
      <c r="H3193" s="340"/>
      <c r="I3193" s="341"/>
      <c r="J3193" s="341"/>
      <c r="K3193" s="60"/>
    </row>
    <row r="3194" spans="1:11" s="38" customFormat="1" x14ac:dyDescent="0.25">
      <c r="A3194" s="78"/>
      <c r="B3194" s="337"/>
      <c r="C3194" s="342"/>
      <c r="D3194" s="329"/>
      <c r="E3194" s="330"/>
      <c r="F3194" s="330"/>
      <c r="G3194" s="331"/>
      <c r="H3194" s="340"/>
      <c r="I3194" s="341"/>
      <c r="J3194" s="341"/>
      <c r="K3194" s="60"/>
    </row>
    <row r="3195" spans="1:11" s="38" customFormat="1" x14ac:dyDescent="0.25">
      <c r="A3195" s="78"/>
      <c r="B3195" s="337"/>
      <c r="C3195" s="342"/>
      <c r="D3195" s="329"/>
      <c r="E3195" s="330"/>
      <c r="F3195" s="330"/>
      <c r="G3195" s="331"/>
      <c r="H3195" s="340"/>
      <c r="I3195" s="341"/>
      <c r="J3195" s="341"/>
      <c r="K3195" s="60"/>
    </row>
    <row r="3196" spans="1:11" s="38" customFormat="1" x14ac:dyDescent="0.25">
      <c r="A3196" s="78"/>
      <c r="B3196" s="337"/>
      <c r="C3196" s="342"/>
      <c r="D3196" s="329"/>
      <c r="E3196" s="330"/>
      <c r="F3196" s="330"/>
      <c r="G3196" s="331"/>
      <c r="H3196" s="340"/>
      <c r="I3196" s="341"/>
      <c r="J3196" s="341"/>
      <c r="K3196" s="60"/>
    </row>
    <row r="3197" spans="1:11" s="38" customFormat="1" x14ac:dyDescent="0.25">
      <c r="A3197" s="78"/>
      <c r="B3197" s="337"/>
      <c r="C3197" s="342"/>
      <c r="D3197" s="329"/>
      <c r="E3197" s="330"/>
      <c r="F3197" s="330"/>
      <c r="G3197" s="331"/>
      <c r="H3197" s="340"/>
      <c r="I3197" s="341"/>
      <c r="J3197" s="341"/>
      <c r="K3197" s="60"/>
    </row>
    <row r="3198" spans="1:11" s="38" customFormat="1" x14ac:dyDescent="0.25">
      <c r="A3198" s="78"/>
      <c r="B3198" s="337"/>
      <c r="C3198" s="342"/>
      <c r="D3198" s="329"/>
      <c r="E3198" s="330"/>
      <c r="F3198" s="330"/>
      <c r="G3198" s="331"/>
      <c r="H3198" s="340"/>
      <c r="I3198" s="341"/>
      <c r="J3198" s="341"/>
      <c r="K3198" s="60"/>
    </row>
    <row r="3199" spans="1:11" s="38" customFormat="1" x14ac:dyDescent="0.25">
      <c r="A3199" s="78"/>
      <c r="B3199" s="337"/>
      <c r="C3199" s="342"/>
      <c r="D3199" s="329"/>
      <c r="E3199" s="330"/>
      <c r="F3199" s="330"/>
      <c r="G3199" s="331"/>
      <c r="H3199" s="340"/>
      <c r="I3199" s="341"/>
      <c r="J3199" s="341"/>
      <c r="K3199" s="60"/>
    </row>
    <row r="3200" spans="1:11" s="38" customFormat="1" x14ac:dyDescent="0.25">
      <c r="A3200" s="78"/>
      <c r="B3200" s="337"/>
      <c r="C3200" s="342"/>
      <c r="D3200" s="329"/>
      <c r="E3200" s="330"/>
      <c r="F3200" s="330"/>
      <c r="G3200" s="331"/>
      <c r="H3200" s="340"/>
      <c r="I3200" s="341"/>
      <c r="J3200" s="341"/>
      <c r="K3200" s="60"/>
    </row>
    <row r="3201" spans="1:11" s="38" customFormat="1" x14ac:dyDescent="0.25">
      <c r="A3201" s="78"/>
      <c r="B3201" s="337"/>
      <c r="C3201" s="342"/>
      <c r="D3201" s="329"/>
      <c r="E3201" s="330"/>
      <c r="F3201" s="330"/>
      <c r="G3201" s="331"/>
      <c r="H3201" s="340"/>
      <c r="I3201" s="341"/>
      <c r="J3201" s="341"/>
      <c r="K3201" s="60"/>
    </row>
    <row r="3202" spans="1:11" s="38" customFormat="1" x14ac:dyDescent="0.25">
      <c r="A3202" s="78"/>
      <c r="B3202" s="337"/>
      <c r="C3202" s="342"/>
      <c r="D3202" s="329"/>
      <c r="E3202" s="330"/>
      <c r="F3202" s="330"/>
      <c r="G3202" s="331"/>
      <c r="H3202" s="340"/>
      <c r="I3202" s="341"/>
      <c r="J3202" s="341"/>
      <c r="K3202" s="60"/>
    </row>
    <row r="3203" spans="1:11" s="38" customFormat="1" x14ac:dyDescent="0.25">
      <c r="A3203" s="78"/>
      <c r="B3203" s="337"/>
      <c r="C3203" s="342"/>
      <c r="D3203" s="329"/>
      <c r="E3203" s="330"/>
      <c r="F3203" s="330"/>
      <c r="G3203" s="331"/>
      <c r="H3203" s="340"/>
      <c r="I3203" s="341"/>
      <c r="J3203" s="341"/>
      <c r="K3203" s="60"/>
    </row>
    <row r="3204" spans="1:11" s="38" customFormat="1" x14ac:dyDescent="0.25">
      <c r="A3204" s="78"/>
      <c r="B3204" s="337"/>
      <c r="C3204" s="342"/>
      <c r="D3204" s="329"/>
      <c r="E3204" s="330"/>
      <c r="F3204" s="330"/>
      <c r="G3204" s="331"/>
      <c r="H3204" s="340"/>
      <c r="I3204" s="341"/>
      <c r="J3204" s="341"/>
      <c r="K3204" s="60"/>
    </row>
    <row r="3205" spans="1:11" s="38" customFormat="1" x14ac:dyDescent="0.25">
      <c r="A3205" s="78"/>
      <c r="B3205" s="337"/>
      <c r="C3205" s="342"/>
      <c r="D3205" s="329"/>
      <c r="E3205" s="330"/>
      <c r="F3205" s="330"/>
      <c r="G3205" s="331"/>
      <c r="H3205" s="340"/>
      <c r="I3205" s="341"/>
      <c r="J3205" s="341"/>
      <c r="K3205" s="60"/>
    </row>
    <row r="3206" spans="1:11" s="38" customFormat="1" x14ac:dyDescent="0.25">
      <c r="A3206" s="78"/>
      <c r="B3206" s="337"/>
      <c r="C3206" s="342"/>
      <c r="D3206" s="329"/>
      <c r="E3206" s="330"/>
      <c r="F3206" s="330"/>
      <c r="G3206" s="331"/>
      <c r="H3206" s="340"/>
      <c r="I3206" s="341"/>
      <c r="J3206" s="341"/>
      <c r="K3206" s="60"/>
    </row>
    <row r="3207" spans="1:11" s="38" customFormat="1" x14ac:dyDescent="0.25">
      <c r="A3207" s="78"/>
      <c r="B3207" s="337"/>
      <c r="C3207" s="342"/>
      <c r="D3207" s="329"/>
      <c r="E3207" s="330"/>
      <c r="F3207" s="330"/>
      <c r="G3207" s="331"/>
      <c r="H3207" s="340"/>
      <c r="I3207" s="341"/>
      <c r="J3207" s="341"/>
      <c r="K3207" s="60"/>
    </row>
    <row r="3208" spans="1:11" s="38" customFormat="1" x14ac:dyDescent="0.25">
      <c r="A3208" s="78"/>
      <c r="B3208" s="337"/>
      <c r="C3208" s="342"/>
      <c r="D3208" s="329"/>
      <c r="E3208" s="330"/>
      <c r="F3208" s="330"/>
      <c r="G3208" s="331"/>
      <c r="H3208" s="340"/>
      <c r="I3208" s="341"/>
      <c r="J3208" s="341"/>
      <c r="K3208" s="60"/>
    </row>
    <row r="3209" spans="1:11" s="38" customFormat="1" x14ac:dyDescent="0.25">
      <c r="A3209" s="78"/>
      <c r="B3209" s="337"/>
      <c r="C3209" s="342"/>
      <c r="D3209" s="329"/>
      <c r="E3209" s="330"/>
      <c r="F3209" s="330"/>
      <c r="G3209" s="331"/>
      <c r="H3209" s="340"/>
      <c r="I3209" s="341"/>
      <c r="J3209" s="341"/>
      <c r="K3209" s="60"/>
    </row>
    <row r="3210" spans="1:11" s="38" customFormat="1" x14ac:dyDescent="0.25">
      <c r="A3210" s="78"/>
      <c r="B3210" s="337"/>
      <c r="C3210" s="342"/>
      <c r="D3210" s="329"/>
      <c r="E3210" s="330"/>
      <c r="F3210" s="330"/>
      <c r="G3210" s="331"/>
      <c r="H3210" s="340"/>
      <c r="I3210" s="341"/>
      <c r="J3210" s="341"/>
      <c r="K3210" s="60"/>
    </row>
    <row r="3211" spans="1:11" s="38" customFormat="1" x14ac:dyDescent="0.25">
      <c r="A3211" s="78"/>
      <c r="B3211" s="337"/>
      <c r="C3211" s="342"/>
      <c r="D3211" s="329"/>
      <c r="E3211" s="330"/>
      <c r="F3211" s="330"/>
      <c r="G3211" s="331"/>
      <c r="H3211" s="340"/>
      <c r="I3211" s="341"/>
      <c r="J3211" s="341"/>
      <c r="K3211" s="60"/>
    </row>
    <row r="3212" spans="1:11" s="38" customFormat="1" x14ac:dyDescent="0.25">
      <c r="A3212" s="78"/>
      <c r="B3212" s="337"/>
      <c r="C3212" s="342"/>
      <c r="D3212" s="329"/>
      <c r="E3212" s="330"/>
      <c r="F3212" s="330"/>
      <c r="G3212" s="331"/>
      <c r="H3212" s="340"/>
      <c r="I3212" s="341"/>
      <c r="J3212" s="341"/>
      <c r="K3212" s="60"/>
    </row>
    <row r="3213" spans="1:11" s="38" customFormat="1" x14ac:dyDescent="0.25">
      <c r="A3213" s="78"/>
      <c r="B3213" s="337"/>
      <c r="C3213" s="342"/>
      <c r="D3213" s="329"/>
      <c r="E3213" s="330"/>
      <c r="F3213" s="330"/>
      <c r="G3213" s="331"/>
      <c r="H3213" s="340"/>
      <c r="I3213" s="341"/>
      <c r="J3213" s="341"/>
      <c r="K3213" s="60"/>
    </row>
    <row r="3214" spans="1:11" s="38" customFormat="1" x14ac:dyDescent="0.25">
      <c r="A3214" s="78"/>
      <c r="B3214" s="337"/>
      <c r="C3214" s="342"/>
      <c r="D3214" s="329"/>
      <c r="E3214" s="330"/>
      <c r="F3214" s="330"/>
      <c r="G3214" s="331"/>
      <c r="H3214" s="340"/>
      <c r="I3214" s="341"/>
      <c r="J3214" s="341"/>
      <c r="K3214" s="60"/>
    </row>
    <row r="3215" spans="1:11" s="38" customFormat="1" x14ac:dyDescent="0.25">
      <c r="A3215" s="78"/>
      <c r="B3215" s="337"/>
      <c r="C3215" s="342"/>
      <c r="D3215" s="329"/>
      <c r="E3215" s="330"/>
      <c r="F3215" s="330"/>
      <c r="G3215" s="331"/>
      <c r="H3215" s="340"/>
      <c r="I3215" s="341"/>
      <c r="J3215" s="341"/>
      <c r="K3215" s="60"/>
    </row>
    <row r="3216" spans="1:11" s="38" customFormat="1" x14ac:dyDescent="0.25">
      <c r="A3216" s="78"/>
      <c r="B3216" s="337"/>
      <c r="C3216" s="342"/>
      <c r="D3216" s="329"/>
      <c r="E3216" s="330"/>
      <c r="F3216" s="330"/>
      <c r="G3216" s="331"/>
      <c r="H3216" s="340"/>
      <c r="I3216" s="341"/>
      <c r="J3216" s="341"/>
      <c r="K3216" s="60"/>
    </row>
    <row r="3217" spans="1:11" s="38" customFormat="1" x14ac:dyDescent="0.25">
      <c r="A3217" s="78"/>
      <c r="B3217" s="337"/>
      <c r="C3217" s="342"/>
      <c r="D3217" s="329"/>
      <c r="E3217" s="330"/>
      <c r="F3217" s="330"/>
      <c r="G3217" s="331"/>
      <c r="H3217" s="340"/>
      <c r="I3217" s="341"/>
      <c r="J3217" s="341"/>
      <c r="K3217" s="60"/>
    </row>
    <row r="3218" spans="1:11" s="38" customFormat="1" x14ac:dyDescent="0.25">
      <c r="A3218" s="78"/>
      <c r="B3218" s="337"/>
      <c r="C3218" s="342"/>
      <c r="D3218" s="329"/>
      <c r="E3218" s="330"/>
      <c r="F3218" s="330"/>
      <c r="G3218" s="331"/>
      <c r="H3218" s="340"/>
      <c r="I3218" s="341"/>
      <c r="J3218" s="341"/>
      <c r="K3218" s="60"/>
    </row>
    <row r="3219" spans="1:11" s="38" customFormat="1" x14ac:dyDescent="0.25">
      <c r="A3219" s="78"/>
      <c r="B3219" s="337"/>
      <c r="C3219" s="342"/>
      <c r="D3219" s="329"/>
      <c r="E3219" s="330"/>
      <c r="F3219" s="330"/>
      <c r="G3219" s="331"/>
      <c r="H3219" s="340"/>
      <c r="I3219" s="341"/>
      <c r="J3219" s="341"/>
      <c r="K3219" s="60"/>
    </row>
    <row r="3220" spans="1:11" s="38" customFormat="1" x14ac:dyDescent="0.25">
      <c r="A3220" s="78"/>
      <c r="B3220" s="337"/>
      <c r="C3220" s="342"/>
      <c r="D3220" s="329"/>
      <c r="E3220" s="330"/>
      <c r="F3220" s="330"/>
      <c r="G3220" s="331"/>
      <c r="H3220" s="340"/>
      <c r="I3220" s="341"/>
      <c r="J3220" s="341"/>
      <c r="K3220" s="60"/>
    </row>
    <row r="3221" spans="1:11" s="38" customFormat="1" x14ac:dyDescent="0.25">
      <c r="A3221" s="78"/>
      <c r="B3221" s="337"/>
      <c r="C3221" s="342"/>
      <c r="D3221" s="329"/>
      <c r="E3221" s="330"/>
      <c r="F3221" s="330"/>
      <c r="G3221" s="331"/>
      <c r="H3221" s="340"/>
      <c r="I3221" s="341"/>
      <c r="J3221" s="341"/>
      <c r="K3221" s="60"/>
    </row>
    <row r="3222" spans="1:11" s="38" customFormat="1" x14ac:dyDescent="0.25">
      <c r="A3222" s="78"/>
      <c r="B3222" s="337"/>
      <c r="C3222" s="342"/>
      <c r="D3222" s="329"/>
      <c r="E3222" s="330"/>
      <c r="F3222" s="330"/>
      <c r="G3222" s="331"/>
      <c r="H3222" s="340"/>
      <c r="I3222" s="341"/>
      <c r="J3222" s="341"/>
      <c r="K3222" s="60"/>
    </row>
    <row r="3223" spans="1:11" s="38" customFormat="1" x14ac:dyDescent="0.25">
      <c r="A3223" s="78"/>
      <c r="B3223" s="337"/>
      <c r="C3223" s="342"/>
      <c r="D3223" s="329"/>
      <c r="E3223" s="330"/>
      <c r="F3223" s="330"/>
      <c r="G3223" s="331"/>
      <c r="H3223" s="340"/>
      <c r="I3223" s="341"/>
      <c r="J3223" s="341"/>
      <c r="K3223" s="60"/>
    </row>
    <row r="3224" spans="1:11" s="38" customFormat="1" x14ac:dyDescent="0.25">
      <c r="A3224" s="78"/>
      <c r="B3224" s="337"/>
      <c r="C3224" s="342"/>
      <c r="D3224" s="329"/>
      <c r="E3224" s="330"/>
      <c r="F3224" s="330"/>
      <c r="G3224" s="331"/>
      <c r="H3224" s="340"/>
      <c r="I3224" s="341"/>
      <c r="J3224" s="341"/>
      <c r="K3224" s="60"/>
    </row>
    <row r="3225" spans="1:11" s="38" customFormat="1" x14ac:dyDescent="0.25">
      <c r="A3225" s="78"/>
      <c r="B3225" s="337"/>
      <c r="C3225" s="342"/>
      <c r="D3225" s="329"/>
      <c r="E3225" s="330"/>
      <c r="F3225" s="330"/>
      <c r="G3225" s="331"/>
      <c r="H3225" s="340"/>
      <c r="I3225" s="341"/>
      <c r="J3225" s="341"/>
      <c r="K3225" s="60"/>
    </row>
    <row r="3226" spans="1:11" s="38" customFormat="1" x14ac:dyDescent="0.25">
      <c r="A3226" s="78"/>
      <c r="B3226" s="337"/>
      <c r="C3226" s="342"/>
      <c r="D3226" s="329"/>
      <c r="E3226" s="330"/>
      <c r="F3226" s="330"/>
      <c r="G3226" s="331"/>
      <c r="H3226" s="340"/>
      <c r="I3226" s="341"/>
      <c r="J3226" s="341"/>
      <c r="K3226" s="60"/>
    </row>
    <row r="3227" spans="1:11" s="38" customFormat="1" x14ac:dyDescent="0.25">
      <c r="A3227" s="78"/>
      <c r="B3227" s="337"/>
      <c r="C3227" s="342"/>
      <c r="D3227" s="329"/>
      <c r="E3227" s="330"/>
      <c r="F3227" s="330"/>
      <c r="G3227" s="331"/>
      <c r="H3227" s="340"/>
      <c r="I3227" s="341"/>
      <c r="J3227" s="341"/>
      <c r="K3227" s="60"/>
    </row>
    <row r="3228" spans="1:11" s="38" customFormat="1" x14ac:dyDescent="0.25">
      <c r="A3228" s="78"/>
      <c r="B3228" s="337"/>
      <c r="C3228" s="342"/>
      <c r="D3228" s="329"/>
      <c r="E3228" s="330"/>
      <c r="F3228" s="330"/>
      <c r="G3228" s="331"/>
      <c r="H3228" s="340"/>
      <c r="I3228" s="341"/>
      <c r="J3228" s="341"/>
      <c r="K3228" s="60"/>
    </row>
    <row r="3229" spans="1:11" s="38" customFormat="1" x14ac:dyDescent="0.25">
      <c r="A3229" s="78"/>
      <c r="B3229" s="337"/>
      <c r="C3229" s="342"/>
      <c r="D3229" s="329"/>
      <c r="E3229" s="330"/>
      <c r="F3229" s="330"/>
      <c r="G3229" s="331"/>
      <c r="H3229" s="340"/>
      <c r="I3229" s="341"/>
      <c r="J3229" s="341"/>
      <c r="K3229" s="60"/>
    </row>
    <row r="3230" spans="1:11" s="38" customFormat="1" x14ac:dyDescent="0.25">
      <c r="A3230" s="78"/>
      <c r="B3230" s="337"/>
      <c r="C3230" s="342"/>
      <c r="D3230" s="329"/>
      <c r="E3230" s="330"/>
      <c r="F3230" s="330"/>
      <c r="G3230" s="331"/>
      <c r="H3230" s="340"/>
      <c r="I3230" s="341"/>
      <c r="J3230" s="341"/>
      <c r="K3230" s="60"/>
    </row>
    <row r="3231" spans="1:11" s="38" customFormat="1" x14ac:dyDescent="0.25">
      <c r="A3231" s="78"/>
      <c r="B3231" s="337"/>
      <c r="C3231" s="342"/>
      <c r="D3231" s="329"/>
      <c r="E3231" s="330"/>
      <c r="F3231" s="330"/>
      <c r="G3231" s="331"/>
      <c r="H3231" s="340"/>
      <c r="I3231" s="341"/>
      <c r="J3231" s="341"/>
      <c r="K3231" s="60"/>
    </row>
    <row r="3232" spans="1:11" s="38" customFormat="1" x14ac:dyDescent="0.25">
      <c r="A3232" s="78"/>
      <c r="B3232" s="337"/>
      <c r="C3232" s="342"/>
      <c r="D3232" s="329"/>
      <c r="E3232" s="330"/>
      <c r="F3232" s="330"/>
      <c r="G3232" s="331"/>
      <c r="H3232" s="340"/>
      <c r="I3232" s="341"/>
      <c r="J3232" s="341"/>
      <c r="K3232" s="60"/>
    </row>
    <row r="3233" spans="1:11" s="38" customFormat="1" x14ac:dyDescent="0.25">
      <c r="A3233" s="78"/>
      <c r="B3233" s="337"/>
      <c r="C3233" s="342"/>
      <c r="D3233" s="329"/>
      <c r="E3233" s="330"/>
      <c r="F3233" s="330"/>
      <c r="G3233" s="331"/>
      <c r="H3233" s="340"/>
      <c r="I3233" s="341"/>
      <c r="J3233" s="341"/>
      <c r="K3233" s="60"/>
    </row>
    <row r="3234" spans="1:11" s="38" customFormat="1" x14ac:dyDescent="0.25">
      <c r="A3234" s="78"/>
      <c r="B3234" s="337"/>
      <c r="C3234" s="342"/>
      <c r="D3234" s="329"/>
      <c r="E3234" s="330"/>
      <c r="F3234" s="330"/>
      <c r="G3234" s="331"/>
      <c r="H3234" s="340"/>
      <c r="I3234" s="341"/>
      <c r="J3234" s="341"/>
      <c r="K3234" s="60"/>
    </row>
    <row r="3235" spans="1:11" s="38" customFormat="1" x14ac:dyDescent="0.25">
      <c r="A3235" s="78"/>
      <c r="B3235" s="337"/>
      <c r="C3235" s="342"/>
      <c r="D3235" s="329"/>
      <c r="E3235" s="330"/>
      <c r="F3235" s="330"/>
      <c r="G3235" s="331"/>
      <c r="H3235" s="340"/>
      <c r="I3235" s="341"/>
      <c r="J3235" s="341"/>
      <c r="K3235" s="60"/>
    </row>
    <row r="3236" spans="1:11" s="38" customFormat="1" x14ac:dyDescent="0.25">
      <c r="A3236" s="78"/>
      <c r="B3236" s="337"/>
      <c r="C3236" s="342"/>
      <c r="D3236" s="329"/>
      <c r="E3236" s="330"/>
      <c r="F3236" s="330"/>
      <c r="G3236" s="331"/>
      <c r="H3236" s="340"/>
      <c r="I3236" s="341"/>
      <c r="J3236" s="341"/>
      <c r="K3236" s="60"/>
    </row>
    <row r="3237" spans="1:11" s="38" customFormat="1" x14ac:dyDescent="0.25">
      <c r="A3237" s="78"/>
      <c r="B3237" s="337"/>
      <c r="C3237" s="342"/>
      <c r="D3237" s="329"/>
      <c r="E3237" s="330"/>
      <c r="F3237" s="330"/>
      <c r="G3237" s="331"/>
      <c r="H3237" s="340"/>
      <c r="I3237" s="341"/>
      <c r="J3237" s="341"/>
      <c r="K3237" s="60"/>
    </row>
    <row r="3238" spans="1:11" s="38" customFormat="1" x14ac:dyDescent="0.25">
      <c r="A3238" s="78"/>
      <c r="B3238" s="337"/>
      <c r="C3238" s="342"/>
      <c r="D3238" s="329"/>
      <c r="E3238" s="330"/>
      <c r="F3238" s="330"/>
      <c r="G3238" s="331"/>
      <c r="H3238" s="340"/>
      <c r="I3238" s="341"/>
      <c r="J3238" s="341"/>
      <c r="K3238" s="60"/>
    </row>
    <row r="3239" spans="1:11" s="38" customFormat="1" x14ac:dyDescent="0.25">
      <c r="A3239" s="78"/>
      <c r="B3239" s="337"/>
      <c r="C3239" s="342"/>
      <c r="D3239" s="329"/>
      <c r="E3239" s="330"/>
      <c r="F3239" s="330"/>
      <c r="G3239" s="331"/>
      <c r="H3239" s="340"/>
      <c r="I3239" s="341"/>
      <c r="J3239" s="341"/>
      <c r="K3239" s="60"/>
    </row>
    <row r="3240" spans="1:11" s="38" customFormat="1" x14ac:dyDescent="0.25">
      <c r="A3240" s="78"/>
      <c r="B3240" s="337"/>
      <c r="C3240" s="342"/>
      <c r="D3240" s="329"/>
      <c r="E3240" s="330"/>
      <c r="F3240" s="330"/>
      <c r="G3240" s="331"/>
      <c r="H3240" s="340"/>
      <c r="I3240" s="341"/>
      <c r="J3240" s="341"/>
      <c r="K3240" s="60"/>
    </row>
    <row r="3241" spans="1:11" s="38" customFormat="1" x14ac:dyDescent="0.25">
      <c r="A3241" s="78"/>
      <c r="B3241" s="337"/>
      <c r="C3241" s="342"/>
      <c r="D3241" s="329"/>
      <c r="E3241" s="330"/>
      <c r="F3241" s="330"/>
      <c r="G3241" s="331"/>
      <c r="H3241" s="340"/>
      <c r="I3241" s="341"/>
      <c r="J3241" s="341"/>
      <c r="K3241" s="60"/>
    </row>
    <row r="3242" spans="1:11" s="38" customFormat="1" x14ac:dyDescent="0.25">
      <c r="A3242" s="78"/>
      <c r="B3242" s="337"/>
      <c r="C3242" s="342"/>
      <c r="D3242" s="329"/>
      <c r="E3242" s="330"/>
      <c r="F3242" s="330"/>
      <c r="G3242" s="331"/>
      <c r="H3242" s="340"/>
      <c r="I3242" s="341"/>
      <c r="J3242" s="341"/>
      <c r="K3242" s="60"/>
    </row>
    <row r="3243" spans="1:11" s="38" customFormat="1" x14ac:dyDescent="0.25">
      <c r="A3243" s="78"/>
      <c r="B3243" s="337"/>
      <c r="C3243" s="342"/>
      <c r="D3243" s="329"/>
      <c r="E3243" s="330"/>
      <c r="F3243" s="330"/>
      <c r="G3243" s="331"/>
      <c r="H3243" s="340"/>
      <c r="I3243" s="341"/>
      <c r="J3243" s="341"/>
      <c r="K3243" s="60"/>
    </row>
    <row r="3244" spans="1:11" s="38" customFormat="1" x14ac:dyDescent="0.25">
      <c r="A3244" s="78"/>
      <c r="B3244" s="337"/>
      <c r="C3244" s="342"/>
      <c r="D3244" s="329"/>
      <c r="E3244" s="330"/>
      <c r="F3244" s="330"/>
      <c r="G3244" s="331"/>
      <c r="H3244" s="340"/>
      <c r="I3244" s="341"/>
      <c r="J3244" s="341"/>
      <c r="K3244" s="60"/>
    </row>
    <row r="3245" spans="1:11" s="38" customFormat="1" x14ac:dyDescent="0.25">
      <c r="A3245" s="78"/>
      <c r="B3245" s="337"/>
      <c r="C3245" s="342"/>
      <c r="D3245" s="329"/>
      <c r="E3245" s="330"/>
      <c r="F3245" s="330"/>
      <c r="G3245" s="331"/>
      <c r="H3245" s="340"/>
      <c r="I3245" s="341"/>
      <c r="J3245" s="341"/>
      <c r="K3245" s="60"/>
    </row>
    <row r="3246" spans="1:11" s="38" customFormat="1" x14ac:dyDescent="0.25">
      <c r="A3246" s="78"/>
      <c r="B3246" s="337"/>
      <c r="C3246" s="342"/>
      <c r="D3246" s="329"/>
      <c r="E3246" s="330"/>
      <c r="F3246" s="330"/>
      <c r="G3246" s="331"/>
      <c r="H3246" s="340"/>
      <c r="I3246" s="341"/>
      <c r="J3246" s="341"/>
      <c r="K3246" s="60"/>
    </row>
    <row r="3247" spans="1:11" s="38" customFormat="1" x14ac:dyDescent="0.25">
      <c r="A3247" s="78"/>
      <c r="B3247" s="337"/>
      <c r="C3247" s="342"/>
      <c r="D3247" s="329"/>
      <c r="E3247" s="330"/>
      <c r="F3247" s="330"/>
      <c r="G3247" s="331"/>
      <c r="H3247" s="340"/>
      <c r="I3247" s="341"/>
      <c r="J3247" s="341"/>
      <c r="K3247" s="60"/>
    </row>
    <row r="3248" spans="1:11" s="38" customFormat="1" x14ac:dyDescent="0.25">
      <c r="A3248" s="78"/>
      <c r="B3248" s="337"/>
      <c r="C3248" s="342"/>
      <c r="D3248" s="329"/>
      <c r="E3248" s="330"/>
      <c r="F3248" s="330"/>
      <c r="G3248" s="331"/>
      <c r="H3248" s="340"/>
      <c r="I3248" s="341"/>
      <c r="J3248" s="341"/>
      <c r="K3248" s="60"/>
    </row>
    <row r="3249" spans="1:11" s="38" customFormat="1" x14ac:dyDescent="0.25">
      <c r="A3249" s="78"/>
      <c r="B3249" s="337"/>
      <c r="C3249" s="342"/>
      <c r="D3249" s="329"/>
      <c r="E3249" s="330"/>
      <c r="F3249" s="330"/>
      <c r="G3249" s="331"/>
      <c r="H3249" s="340"/>
      <c r="I3249" s="341"/>
      <c r="J3249" s="341"/>
      <c r="K3249" s="60"/>
    </row>
    <row r="3250" spans="1:11" s="38" customFormat="1" x14ac:dyDescent="0.25">
      <c r="A3250" s="78"/>
      <c r="B3250" s="337"/>
      <c r="C3250" s="342"/>
      <c r="D3250" s="329"/>
      <c r="E3250" s="330"/>
      <c r="F3250" s="330"/>
      <c r="G3250" s="331"/>
      <c r="H3250" s="340"/>
      <c r="I3250" s="341"/>
      <c r="J3250" s="341"/>
      <c r="K3250" s="60"/>
    </row>
    <row r="3251" spans="1:11" s="38" customFormat="1" x14ac:dyDescent="0.25">
      <c r="A3251" s="78"/>
      <c r="B3251" s="337"/>
      <c r="C3251" s="342"/>
      <c r="D3251" s="329"/>
      <c r="E3251" s="330"/>
      <c r="F3251" s="330"/>
      <c r="G3251" s="331"/>
      <c r="H3251" s="340"/>
      <c r="I3251" s="341"/>
      <c r="J3251" s="341"/>
      <c r="K3251" s="60"/>
    </row>
    <row r="3252" spans="1:11" s="38" customFormat="1" x14ac:dyDescent="0.25">
      <c r="A3252" s="78"/>
      <c r="B3252" s="337"/>
      <c r="C3252" s="342"/>
      <c r="D3252" s="329"/>
      <c r="E3252" s="330"/>
      <c r="F3252" s="330"/>
      <c r="G3252" s="331"/>
      <c r="H3252" s="340"/>
      <c r="I3252" s="341"/>
      <c r="J3252" s="341"/>
      <c r="K3252" s="60"/>
    </row>
    <row r="3253" spans="1:11" s="38" customFormat="1" x14ac:dyDescent="0.25">
      <c r="A3253" s="78"/>
      <c r="B3253" s="337"/>
      <c r="C3253" s="342"/>
      <c r="D3253" s="329"/>
      <c r="E3253" s="330"/>
      <c r="F3253" s="330"/>
      <c r="G3253" s="331"/>
      <c r="H3253" s="340"/>
      <c r="I3253" s="341"/>
      <c r="J3253" s="341"/>
      <c r="K3253" s="60"/>
    </row>
    <row r="3254" spans="1:11" s="38" customFormat="1" x14ac:dyDescent="0.25">
      <c r="A3254" s="78"/>
      <c r="B3254" s="337"/>
      <c r="C3254" s="342"/>
      <c r="D3254" s="329"/>
      <c r="E3254" s="330"/>
      <c r="F3254" s="330"/>
      <c r="G3254" s="331"/>
      <c r="H3254" s="340"/>
      <c r="I3254" s="341"/>
      <c r="J3254" s="341"/>
      <c r="K3254" s="60"/>
    </row>
    <row r="3255" spans="1:11" s="38" customFormat="1" x14ac:dyDescent="0.25">
      <c r="A3255" s="78"/>
      <c r="B3255" s="337"/>
      <c r="C3255" s="342"/>
      <c r="D3255" s="329"/>
      <c r="E3255" s="330"/>
      <c r="F3255" s="330"/>
      <c r="G3255" s="331"/>
      <c r="H3255" s="340"/>
      <c r="I3255" s="341"/>
      <c r="J3255" s="341"/>
      <c r="K3255" s="60"/>
    </row>
    <row r="3256" spans="1:11" s="38" customFormat="1" x14ac:dyDescent="0.25">
      <c r="A3256" s="78"/>
      <c r="B3256" s="337"/>
      <c r="C3256" s="342"/>
      <c r="D3256" s="329"/>
      <c r="E3256" s="330"/>
      <c r="F3256" s="330"/>
      <c r="G3256" s="331"/>
      <c r="H3256" s="340"/>
      <c r="I3256" s="341"/>
      <c r="J3256" s="341"/>
      <c r="K3256" s="60"/>
    </row>
    <row r="3257" spans="1:11" s="38" customFormat="1" x14ac:dyDescent="0.25">
      <c r="A3257" s="78"/>
      <c r="B3257" s="337"/>
      <c r="C3257" s="342"/>
      <c r="D3257" s="329"/>
      <c r="E3257" s="330"/>
      <c r="F3257" s="330"/>
      <c r="G3257" s="331"/>
      <c r="H3257" s="340"/>
      <c r="I3257" s="341"/>
      <c r="J3257" s="341"/>
      <c r="K3257" s="60"/>
    </row>
    <row r="3258" spans="1:11" s="38" customFormat="1" x14ac:dyDescent="0.25">
      <c r="A3258" s="78"/>
      <c r="B3258" s="337"/>
      <c r="C3258" s="342"/>
      <c r="D3258" s="329"/>
      <c r="E3258" s="330"/>
      <c r="F3258" s="330"/>
      <c r="G3258" s="331"/>
      <c r="H3258" s="340"/>
      <c r="I3258" s="341"/>
      <c r="J3258" s="341"/>
      <c r="K3258" s="60"/>
    </row>
    <row r="3259" spans="1:11" s="38" customFormat="1" x14ac:dyDescent="0.25">
      <c r="A3259" s="78"/>
      <c r="B3259" s="337"/>
      <c r="C3259" s="342"/>
      <c r="D3259" s="329"/>
      <c r="E3259" s="330"/>
      <c r="F3259" s="330"/>
      <c r="G3259" s="331"/>
      <c r="H3259" s="340"/>
      <c r="I3259" s="341"/>
      <c r="J3259" s="341"/>
      <c r="K3259" s="60"/>
    </row>
    <row r="3260" spans="1:11" s="38" customFormat="1" x14ac:dyDescent="0.25">
      <c r="A3260" s="78"/>
      <c r="B3260" s="337"/>
      <c r="C3260" s="342"/>
      <c r="D3260" s="329"/>
      <c r="E3260" s="330"/>
      <c r="F3260" s="330"/>
      <c r="G3260" s="331"/>
      <c r="H3260" s="340"/>
      <c r="I3260" s="341"/>
      <c r="J3260" s="341"/>
      <c r="K3260" s="60"/>
    </row>
    <row r="3261" spans="1:11" s="38" customFormat="1" x14ac:dyDescent="0.25">
      <c r="A3261" s="78"/>
      <c r="B3261" s="337"/>
      <c r="C3261" s="342"/>
      <c r="D3261" s="329"/>
      <c r="E3261" s="330"/>
      <c r="F3261" s="330"/>
      <c r="G3261" s="331"/>
      <c r="H3261" s="340"/>
      <c r="I3261" s="341"/>
      <c r="J3261" s="341"/>
      <c r="K3261" s="60"/>
    </row>
    <row r="3262" spans="1:11" s="38" customFormat="1" x14ac:dyDescent="0.25">
      <c r="A3262" s="78"/>
      <c r="B3262" s="337"/>
      <c r="C3262" s="342"/>
      <c r="D3262" s="329"/>
      <c r="E3262" s="330"/>
      <c r="F3262" s="330"/>
      <c r="G3262" s="331"/>
      <c r="H3262" s="340"/>
      <c r="I3262" s="341"/>
      <c r="J3262" s="341"/>
      <c r="K3262" s="60"/>
    </row>
    <row r="3263" spans="1:11" s="38" customFormat="1" x14ac:dyDescent="0.25">
      <c r="A3263" s="78"/>
      <c r="B3263" s="337"/>
      <c r="C3263" s="342"/>
      <c r="D3263" s="329"/>
      <c r="E3263" s="330"/>
      <c r="F3263" s="330"/>
      <c r="G3263" s="331"/>
      <c r="H3263" s="340"/>
      <c r="I3263" s="341"/>
      <c r="J3263" s="341"/>
      <c r="K3263" s="60"/>
    </row>
    <row r="3264" spans="1:11" s="38" customFormat="1" x14ac:dyDescent="0.25">
      <c r="A3264" s="78"/>
      <c r="B3264" s="337"/>
      <c r="C3264" s="342"/>
      <c r="D3264" s="329"/>
      <c r="E3264" s="330"/>
      <c r="F3264" s="330"/>
      <c r="G3264" s="331"/>
      <c r="H3264" s="340"/>
      <c r="I3264" s="341"/>
      <c r="J3264" s="341"/>
      <c r="K3264" s="60"/>
    </row>
    <row r="3265" spans="1:11" s="38" customFormat="1" x14ac:dyDescent="0.25">
      <c r="A3265" s="78"/>
      <c r="B3265" s="337"/>
      <c r="C3265" s="342"/>
      <c r="D3265" s="329"/>
      <c r="E3265" s="330"/>
      <c r="F3265" s="330"/>
      <c r="G3265" s="331"/>
      <c r="H3265" s="340"/>
      <c r="I3265" s="341"/>
      <c r="J3265" s="341"/>
      <c r="K3265" s="60"/>
    </row>
    <row r="3266" spans="1:11" s="38" customFormat="1" x14ac:dyDescent="0.25">
      <c r="A3266" s="78"/>
      <c r="B3266" s="337"/>
      <c r="C3266" s="342"/>
      <c r="D3266" s="329"/>
      <c r="E3266" s="330"/>
      <c r="F3266" s="330"/>
      <c r="G3266" s="331"/>
      <c r="H3266" s="340"/>
      <c r="I3266" s="341"/>
      <c r="J3266" s="341"/>
      <c r="K3266" s="60"/>
    </row>
    <row r="3267" spans="1:11" s="38" customFormat="1" x14ac:dyDescent="0.25">
      <c r="A3267" s="78"/>
      <c r="B3267" s="337"/>
      <c r="C3267" s="342"/>
      <c r="D3267" s="329"/>
      <c r="E3267" s="330"/>
      <c r="F3267" s="330"/>
      <c r="G3267" s="331"/>
      <c r="H3267" s="340"/>
      <c r="I3267" s="341"/>
      <c r="J3267" s="341"/>
      <c r="K3267" s="60"/>
    </row>
    <row r="3268" spans="1:11" s="38" customFormat="1" x14ac:dyDescent="0.25">
      <c r="A3268" s="78"/>
      <c r="B3268" s="337"/>
      <c r="C3268" s="342"/>
      <c r="D3268" s="329"/>
      <c r="E3268" s="330"/>
      <c r="F3268" s="330"/>
      <c r="G3268" s="331"/>
      <c r="H3268" s="340"/>
      <c r="I3268" s="341"/>
      <c r="J3268" s="341"/>
      <c r="K3268" s="60"/>
    </row>
    <row r="3269" spans="1:11" s="38" customFormat="1" x14ac:dyDescent="0.25">
      <c r="A3269" s="78"/>
      <c r="B3269" s="337"/>
      <c r="C3269" s="342"/>
      <c r="D3269" s="329"/>
      <c r="E3269" s="330"/>
      <c r="F3269" s="330"/>
      <c r="G3269" s="331"/>
      <c r="H3269" s="340"/>
      <c r="I3269" s="341"/>
      <c r="J3269" s="341"/>
      <c r="K3269" s="60"/>
    </row>
    <row r="3270" spans="1:11" s="38" customFormat="1" x14ac:dyDescent="0.25">
      <c r="A3270" s="78"/>
      <c r="B3270" s="337"/>
      <c r="C3270" s="342"/>
      <c r="D3270" s="329"/>
      <c r="E3270" s="330"/>
      <c r="F3270" s="330"/>
      <c r="G3270" s="331"/>
      <c r="H3270" s="340"/>
      <c r="I3270" s="341"/>
      <c r="J3270" s="341"/>
      <c r="K3270" s="60"/>
    </row>
    <row r="3271" spans="1:11" s="38" customFormat="1" x14ac:dyDescent="0.25">
      <c r="A3271" s="78"/>
      <c r="B3271" s="337"/>
      <c r="C3271" s="342"/>
      <c r="D3271" s="329"/>
      <c r="E3271" s="330"/>
      <c r="F3271" s="330"/>
      <c r="G3271" s="331"/>
      <c r="H3271" s="340"/>
      <c r="I3271" s="341"/>
      <c r="J3271" s="341"/>
      <c r="K3271" s="60"/>
    </row>
    <row r="3272" spans="1:11" s="38" customFormat="1" x14ac:dyDescent="0.25">
      <c r="A3272" s="78"/>
      <c r="B3272" s="337"/>
      <c r="C3272" s="342"/>
      <c r="D3272" s="329"/>
      <c r="E3272" s="330"/>
      <c r="F3272" s="330"/>
      <c r="G3272" s="331"/>
      <c r="H3272" s="340"/>
      <c r="I3272" s="341"/>
      <c r="J3272" s="341"/>
      <c r="K3272" s="60"/>
    </row>
    <row r="3273" spans="1:11" s="38" customFormat="1" x14ac:dyDescent="0.25">
      <c r="A3273" s="78"/>
      <c r="B3273" s="337"/>
      <c r="C3273" s="342"/>
      <c r="D3273" s="329"/>
      <c r="E3273" s="330"/>
      <c r="F3273" s="330"/>
      <c r="G3273" s="331"/>
      <c r="H3273" s="340"/>
      <c r="I3273" s="341"/>
      <c r="J3273" s="341"/>
      <c r="K3273" s="60"/>
    </row>
    <row r="3274" spans="1:11" s="38" customFormat="1" x14ac:dyDescent="0.25">
      <c r="A3274" s="78"/>
      <c r="B3274" s="337"/>
      <c r="C3274" s="342"/>
      <c r="D3274" s="329"/>
      <c r="E3274" s="330"/>
      <c r="F3274" s="330"/>
      <c r="G3274" s="331"/>
      <c r="H3274" s="340"/>
      <c r="I3274" s="341"/>
      <c r="J3274" s="341"/>
      <c r="K3274" s="60"/>
    </row>
    <row r="3275" spans="1:11" s="38" customFormat="1" x14ac:dyDescent="0.25">
      <c r="A3275" s="78"/>
      <c r="B3275" s="337"/>
      <c r="C3275" s="342"/>
      <c r="D3275" s="329"/>
      <c r="E3275" s="330"/>
      <c r="F3275" s="330"/>
      <c r="G3275" s="331"/>
      <c r="H3275" s="340"/>
      <c r="I3275" s="341"/>
      <c r="J3275" s="341"/>
      <c r="K3275" s="60"/>
    </row>
    <row r="3276" spans="1:11" s="38" customFormat="1" x14ac:dyDescent="0.25">
      <c r="A3276" s="78"/>
      <c r="B3276" s="337"/>
      <c r="C3276" s="342"/>
      <c r="D3276" s="329"/>
      <c r="E3276" s="330"/>
      <c r="F3276" s="330"/>
      <c r="G3276" s="331"/>
      <c r="H3276" s="340"/>
      <c r="I3276" s="341"/>
      <c r="J3276" s="341"/>
      <c r="K3276" s="60"/>
    </row>
    <row r="3277" spans="1:11" s="38" customFormat="1" x14ac:dyDescent="0.25">
      <c r="A3277" s="78"/>
      <c r="B3277" s="337"/>
      <c r="C3277" s="342"/>
      <c r="D3277" s="329"/>
      <c r="E3277" s="330"/>
      <c r="F3277" s="330"/>
      <c r="G3277" s="331"/>
      <c r="H3277" s="340"/>
      <c r="I3277" s="341"/>
      <c r="J3277" s="341"/>
      <c r="K3277" s="60"/>
    </row>
    <row r="3278" spans="1:11" s="38" customFormat="1" x14ac:dyDescent="0.25">
      <c r="A3278" s="78"/>
      <c r="B3278" s="337"/>
      <c r="C3278" s="342"/>
      <c r="D3278" s="329"/>
      <c r="E3278" s="330"/>
      <c r="F3278" s="330"/>
      <c r="G3278" s="331"/>
      <c r="H3278" s="340"/>
      <c r="I3278" s="341"/>
      <c r="J3278" s="341"/>
      <c r="K3278" s="60"/>
    </row>
    <row r="3279" spans="1:11" s="38" customFormat="1" x14ac:dyDescent="0.25">
      <c r="A3279" s="78"/>
      <c r="B3279" s="337"/>
      <c r="C3279" s="342"/>
      <c r="D3279" s="329"/>
      <c r="E3279" s="330"/>
      <c r="F3279" s="330"/>
      <c r="G3279" s="331"/>
      <c r="H3279" s="340"/>
      <c r="I3279" s="341"/>
      <c r="J3279" s="341"/>
      <c r="K3279" s="60"/>
    </row>
    <row r="3280" spans="1:11" s="38" customFormat="1" x14ac:dyDescent="0.25">
      <c r="A3280" s="78"/>
      <c r="B3280" s="337"/>
      <c r="C3280" s="342"/>
      <c r="D3280" s="329"/>
      <c r="E3280" s="330"/>
      <c r="F3280" s="330"/>
      <c r="G3280" s="331"/>
      <c r="H3280" s="340"/>
      <c r="I3280" s="341"/>
      <c r="J3280" s="341"/>
      <c r="K3280" s="60"/>
    </row>
    <row r="3281" spans="1:11" s="38" customFormat="1" x14ac:dyDescent="0.25">
      <c r="A3281" s="78"/>
      <c r="B3281" s="337"/>
      <c r="C3281" s="342"/>
      <c r="D3281" s="329"/>
      <c r="E3281" s="330"/>
      <c r="F3281" s="330"/>
      <c r="G3281" s="331"/>
      <c r="H3281" s="340"/>
      <c r="I3281" s="341"/>
      <c r="J3281" s="341"/>
      <c r="K3281" s="60"/>
    </row>
    <row r="3282" spans="1:11" s="38" customFormat="1" x14ac:dyDescent="0.25">
      <c r="A3282" s="78"/>
      <c r="B3282" s="337"/>
      <c r="C3282" s="342"/>
      <c r="D3282" s="329"/>
      <c r="E3282" s="330"/>
      <c r="F3282" s="330"/>
      <c r="G3282" s="331"/>
      <c r="H3282" s="340"/>
      <c r="I3282" s="341"/>
      <c r="J3282" s="341"/>
      <c r="K3282" s="60"/>
    </row>
    <row r="3283" spans="1:11" s="38" customFormat="1" x14ac:dyDescent="0.25">
      <c r="A3283" s="78"/>
      <c r="B3283" s="337"/>
      <c r="C3283" s="342"/>
      <c r="D3283" s="329"/>
      <c r="E3283" s="330"/>
      <c r="F3283" s="330"/>
      <c r="G3283" s="331"/>
      <c r="H3283" s="340"/>
      <c r="I3283" s="341"/>
      <c r="J3283" s="341"/>
      <c r="K3283" s="60"/>
    </row>
    <row r="3284" spans="1:11" s="38" customFormat="1" x14ac:dyDescent="0.25">
      <c r="A3284" s="78"/>
      <c r="B3284" s="337"/>
      <c r="C3284" s="342"/>
      <c r="D3284" s="329"/>
      <c r="E3284" s="330"/>
      <c r="F3284" s="330"/>
      <c r="G3284" s="331"/>
      <c r="H3284" s="340"/>
      <c r="I3284" s="341"/>
      <c r="J3284" s="341"/>
      <c r="K3284" s="60"/>
    </row>
    <row r="3285" spans="1:11" s="38" customFormat="1" x14ac:dyDescent="0.25">
      <c r="A3285" s="78"/>
      <c r="B3285" s="337"/>
      <c r="C3285" s="342"/>
      <c r="D3285" s="329"/>
      <c r="E3285" s="330"/>
      <c r="F3285" s="330"/>
      <c r="G3285" s="331"/>
      <c r="H3285" s="340"/>
      <c r="I3285" s="341"/>
      <c r="J3285" s="341"/>
      <c r="K3285" s="60"/>
    </row>
    <row r="3286" spans="1:11" s="38" customFormat="1" x14ac:dyDescent="0.25">
      <c r="A3286" s="78"/>
      <c r="B3286" s="337"/>
      <c r="C3286" s="342"/>
      <c r="D3286" s="329"/>
      <c r="E3286" s="330"/>
      <c r="F3286" s="330"/>
      <c r="G3286" s="331"/>
      <c r="H3286" s="340"/>
      <c r="I3286" s="341"/>
      <c r="J3286" s="341"/>
      <c r="K3286" s="60"/>
    </row>
    <row r="3287" spans="1:11" s="38" customFormat="1" x14ac:dyDescent="0.25">
      <c r="A3287" s="78"/>
      <c r="B3287" s="337"/>
      <c r="C3287" s="342"/>
      <c r="D3287" s="329"/>
      <c r="E3287" s="330"/>
      <c r="F3287" s="330"/>
      <c r="G3287" s="331"/>
      <c r="H3287" s="340"/>
      <c r="I3287" s="341"/>
      <c r="J3287" s="341"/>
      <c r="K3287" s="60"/>
    </row>
    <row r="3288" spans="1:11" s="38" customFormat="1" x14ac:dyDescent="0.25">
      <c r="A3288" s="78"/>
      <c r="B3288" s="337"/>
      <c r="C3288" s="342"/>
      <c r="D3288" s="329"/>
      <c r="E3288" s="330"/>
      <c r="F3288" s="330"/>
      <c r="G3288" s="331"/>
      <c r="H3288" s="340"/>
      <c r="I3288" s="341"/>
      <c r="J3288" s="341"/>
      <c r="K3288" s="60"/>
    </row>
    <row r="3289" spans="1:11" s="38" customFormat="1" x14ac:dyDescent="0.25">
      <c r="A3289" s="78"/>
      <c r="B3289" s="337"/>
      <c r="C3289" s="342"/>
      <c r="D3289" s="329"/>
      <c r="E3289" s="330"/>
      <c r="F3289" s="330"/>
      <c r="G3289" s="331"/>
      <c r="H3289" s="340"/>
      <c r="I3289" s="341"/>
      <c r="J3289" s="341"/>
      <c r="K3289" s="60"/>
    </row>
    <row r="3290" spans="1:11" s="38" customFormat="1" x14ac:dyDescent="0.25">
      <c r="A3290" s="78"/>
      <c r="B3290" s="337"/>
      <c r="C3290" s="342"/>
      <c r="D3290" s="329"/>
      <c r="E3290" s="330"/>
      <c r="F3290" s="330"/>
      <c r="G3290" s="331"/>
      <c r="H3290" s="340"/>
      <c r="I3290" s="341"/>
      <c r="J3290" s="341"/>
      <c r="K3290" s="60"/>
    </row>
    <row r="3291" spans="1:11" s="38" customFormat="1" x14ac:dyDescent="0.25">
      <c r="A3291" s="78"/>
      <c r="B3291" s="337"/>
      <c r="C3291" s="342"/>
      <c r="D3291" s="329"/>
      <c r="E3291" s="330"/>
      <c r="F3291" s="330"/>
      <c r="G3291" s="331"/>
      <c r="H3291" s="340"/>
      <c r="I3291" s="341"/>
      <c r="J3291" s="341"/>
      <c r="K3291" s="60"/>
    </row>
    <row r="3292" spans="1:11" s="38" customFormat="1" x14ac:dyDescent="0.25">
      <c r="A3292" s="78"/>
      <c r="B3292" s="337"/>
      <c r="C3292" s="342"/>
      <c r="D3292" s="329"/>
      <c r="E3292" s="330"/>
      <c r="F3292" s="330"/>
      <c r="G3292" s="331"/>
      <c r="H3292" s="340"/>
      <c r="I3292" s="341"/>
      <c r="J3292" s="341"/>
      <c r="K3292" s="60"/>
    </row>
    <row r="3293" spans="1:11" s="38" customFormat="1" x14ac:dyDescent="0.25">
      <c r="A3293" s="78"/>
      <c r="B3293" s="337"/>
      <c r="C3293" s="342"/>
      <c r="D3293" s="329"/>
      <c r="E3293" s="330"/>
      <c r="F3293" s="330"/>
      <c r="G3293" s="331"/>
      <c r="H3293" s="340"/>
      <c r="I3293" s="341"/>
      <c r="J3293" s="341"/>
      <c r="K3293" s="60"/>
    </row>
    <row r="3294" spans="1:11" s="38" customFormat="1" x14ac:dyDescent="0.25">
      <c r="A3294" s="78"/>
      <c r="B3294" s="337"/>
      <c r="C3294" s="342"/>
      <c r="D3294" s="329"/>
      <c r="E3294" s="330"/>
      <c r="F3294" s="330"/>
      <c r="G3294" s="331"/>
      <c r="H3294" s="340"/>
      <c r="I3294" s="341"/>
      <c r="J3294" s="341"/>
      <c r="K3294" s="60"/>
    </row>
    <row r="3295" spans="1:11" s="38" customFormat="1" x14ac:dyDescent="0.25">
      <c r="A3295" s="78"/>
      <c r="B3295" s="337"/>
      <c r="C3295" s="342"/>
      <c r="D3295" s="329"/>
      <c r="E3295" s="330"/>
      <c r="F3295" s="330"/>
      <c r="G3295" s="331"/>
      <c r="H3295" s="340"/>
      <c r="I3295" s="341"/>
      <c r="J3295" s="341"/>
      <c r="K3295" s="60"/>
    </row>
    <row r="3296" spans="1:11" s="38" customFormat="1" x14ac:dyDescent="0.25">
      <c r="A3296" s="78"/>
      <c r="B3296" s="337"/>
      <c r="C3296" s="342"/>
      <c r="D3296" s="329"/>
      <c r="E3296" s="330"/>
      <c r="F3296" s="330"/>
      <c r="G3296" s="331"/>
      <c r="H3296" s="340"/>
      <c r="I3296" s="341"/>
      <c r="J3296" s="341"/>
      <c r="K3296" s="60"/>
    </row>
    <row r="3297" spans="1:11" s="38" customFormat="1" x14ac:dyDescent="0.25">
      <c r="A3297" s="78"/>
      <c r="B3297" s="337"/>
      <c r="C3297" s="342"/>
      <c r="D3297" s="329"/>
      <c r="E3297" s="330"/>
      <c r="F3297" s="330"/>
      <c r="G3297" s="331"/>
      <c r="H3297" s="340"/>
      <c r="I3297" s="341"/>
      <c r="J3297" s="341"/>
      <c r="K3297" s="60"/>
    </row>
    <row r="3298" spans="1:11" s="38" customFormat="1" x14ac:dyDescent="0.25">
      <c r="A3298" s="78"/>
      <c r="B3298" s="337"/>
      <c r="C3298" s="342"/>
      <c r="D3298" s="329"/>
      <c r="E3298" s="330"/>
      <c r="F3298" s="330"/>
      <c r="G3298" s="331"/>
      <c r="H3298" s="340"/>
      <c r="I3298" s="341"/>
      <c r="J3298" s="341"/>
      <c r="K3298" s="60"/>
    </row>
    <row r="3299" spans="1:11" s="38" customFormat="1" x14ac:dyDescent="0.25">
      <c r="A3299" s="78"/>
      <c r="B3299" s="337"/>
      <c r="C3299" s="342"/>
      <c r="D3299" s="329"/>
      <c r="E3299" s="330"/>
      <c r="F3299" s="330"/>
      <c r="G3299" s="331"/>
      <c r="H3299" s="340"/>
      <c r="I3299" s="341"/>
      <c r="J3299" s="341"/>
      <c r="K3299" s="60"/>
    </row>
    <row r="3300" spans="1:11" s="38" customFormat="1" x14ac:dyDescent="0.25">
      <c r="A3300" s="78"/>
      <c r="B3300" s="337"/>
      <c r="C3300" s="342"/>
      <c r="D3300" s="329"/>
      <c r="E3300" s="330"/>
      <c r="F3300" s="330"/>
      <c r="G3300" s="331"/>
      <c r="H3300" s="340"/>
      <c r="I3300" s="341"/>
      <c r="J3300" s="341"/>
      <c r="K3300" s="60"/>
    </row>
    <row r="3301" spans="1:11" s="38" customFormat="1" x14ac:dyDescent="0.25">
      <c r="A3301" s="78"/>
      <c r="B3301" s="337"/>
      <c r="C3301" s="342"/>
      <c r="D3301" s="329"/>
      <c r="E3301" s="330"/>
      <c r="F3301" s="330"/>
      <c r="G3301" s="331"/>
      <c r="H3301" s="340"/>
      <c r="I3301" s="341"/>
      <c r="J3301" s="341"/>
      <c r="K3301" s="60"/>
    </row>
    <row r="3302" spans="1:11" s="38" customFormat="1" x14ac:dyDescent="0.25">
      <c r="A3302" s="78"/>
      <c r="B3302" s="337"/>
      <c r="C3302" s="342"/>
      <c r="D3302" s="329"/>
      <c r="E3302" s="330"/>
      <c r="F3302" s="330"/>
      <c r="G3302" s="331"/>
      <c r="H3302" s="340"/>
      <c r="I3302" s="341"/>
      <c r="J3302" s="341"/>
      <c r="K3302" s="60"/>
    </row>
    <row r="3303" spans="1:11" s="38" customFormat="1" x14ac:dyDescent="0.25">
      <c r="A3303" s="78"/>
      <c r="B3303" s="337"/>
      <c r="C3303" s="342"/>
      <c r="D3303" s="329"/>
      <c r="E3303" s="330"/>
      <c r="F3303" s="330"/>
      <c r="G3303" s="331"/>
      <c r="H3303" s="340"/>
      <c r="I3303" s="341"/>
      <c r="J3303" s="341"/>
      <c r="K3303" s="60"/>
    </row>
    <row r="3304" spans="1:11" s="38" customFormat="1" x14ac:dyDescent="0.25">
      <c r="A3304" s="78"/>
      <c r="B3304" s="337"/>
      <c r="C3304" s="342"/>
      <c r="D3304" s="329"/>
      <c r="E3304" s="330"/>
      <c r="F3304" s="330"/>
      <c r="G3304" s="331"/>
      <c r="H3304" s="340"/>
      <c r="I3304" s="341"/>
      <c r="J3304" s="341"/>
      <c r="K3304" s="60"/>
    </row>
    <row r="3305" spans="1:11" s="38" customFormat="1" x14ac:dyDescent="0.25">
      <c r="A3305" s="78"/>
      <c r="B3305" s="337"/>
      <c r="C3305" s="342"/>
      <c r="D3305" s="329"/>
      <c r="E3305" s="330"/>
      <c r="F3305" s="330"/>
      <c r="G3305" s="331"/>
      <c r="H3305" s="340"/>
      <c r="I3305" s="341"/>
      <c r="J3305" s="341"/>
      <c r="K3305" s="60"/>
    </row>
    <row r="3306" spans="1:11" s="38" customFormat="1" x14ac:dyDescent="0.25">
      <c r="A3306" s="78"/>
      <c r="B3306" s="337"/>
      <c r="C3306" s="342"/>
      <c r="D3306" s="329"/>
      <c r="E3306" s="330"/>
      <c r="F3306" s="330"/>
      <c r="G3306" s="331"/>
      <c r="H3306" s="340"/>
      <c r="I3306" s="341"/>
      <c r="J3306" s="341"/>
      <c r="K3306" s="60"/>
    </row>
    <row r="3307" spans="1:11" s="38" customFormat="1" x14ac:dyDescent="0.25">
      <c r="A3307" s="78"/>
      <c r="B3307" s="337"/>
      <c r="C3307" s="342"/>
      <c r="D3307" s="329"/>
      <c r="E3307" s="330"/>
      <c r="F3307" s="330"/>
      <c r="G3307" s="331"/>
      <c r="H3307" s="340"/>
      <c r="I3307" s="341"/>
      <c r="J3307" s="341"/>
      <c r="K3307" s="60"/>
    </row>
    <row r="3308" spans="1:11" s="38" customFormat="1" x14ac:dyDescent="0.25">
      <c r="A3308" s="78"/>
      <c r="B3308" s="337"/>
      <c r="C3308" s="342"/>
      <c r="D3308" s="329"/>
      <c r="E3308" s="330"/>
      <c r="F3308" s="330"/>
      <c r="G3308" s="331"/>
      <c r="H3308" s="340"/>
      <c r="I3308" s="341"/>
      <c r="J3308" s="341"/>
      <c r="K3308" s="60"/>
    </row>
    <row r="3309" spans="1:11" s="38" customFormat="1" x14ac:dyDescent="0.25">
      <c r="A3309" s="78"/>
      <c r="B3309" s="337"/>
      <c r="C3309" s="342"/>
      <c r="D3309" s="329"/>
      <c r="E3309" s="330"/>
      <c r="F3309" s="330"/>
      <c r="G3309" s="331"/>
      <c r="H3309" s="340"/>
      <c r="I3309" s="341"/>
      <c r="J3309" s="341"/>
      <c r="K3309" s="60"/>
    </row>
    <row r="3310" spans="1:11" s="38" customFormat="1" x14ac:dyDescent="0.25">
      <c r="A3310" s="78"/>
      <c r="B3310" s="337"/>
      <c r="C3310" s="342"/>
      <c r="D3310" s="329"/>
      <c r="E3310" s="330"/>
      <c r="F3310" s="330"/>
      <c r="G3310" s="331"/>
      <c r="H3310" s="340"/>
      <c r="I3310" s="341"/>
      <c r="J3310" s="341"/>
      <c r="K3310" s="60"/>
    </row>
    <row r="3311" spans="1:11" s="38" customFormat="1" x14ac:dyDescent="0.25">
      <c r="A3311" s="78"/>
      <c r="B3311" s="337"/>
      <c r="C3311" s="342"/>
      <c r="D3311" s="329"/>
      <c r="E3311" s="330"/>
      <c r="F3311" s="330"/>
      <c r="G3311" s="331"/>
      <c r="H3311" s="340"/>
      <c r="I3311" s="341"/>
      <c r="J3311" s="341"/>
      <c r="K3311" s="60"/>
    </row>
    <row r="3312" spans="1:11" s="38" customFormat="1" x14ac:dyDescent="0.25">
      <c r="A3312" s="78"/>
      <c r="B3312" s="337"/>
      <c r="C3312" s="342"/>
      <c r="D3312" s="329"/>
      <c r="E3312" s="330"/>
      <c r="F3312" s="330"/>
      <c r="G3312" s="331"/>
      <c r="H3312" s="340"/>
      <c r="I3312" s="341"/>
      <c r="J3312" s="341"/>
      <c r="K3312" s="60"/>
    </row>
    <row r="3313" spans="1:11" s="38" customFormat="1" x14ac:dyDescent="0.25">
      <c r="A3313" s="78"/>
      <c r="B3313" s="337"/>
      <c r="C3313" s="342"/>
      <c r="D3313" s="329"/>
      <c r="E3313" s="330"/>
      <c r="F3313" s="330"/>
      <c r="G3313" s="331"/>
      <c r="H3313" s="340"/>
      <c r="I3313" s="341"/>
      <c r="J3313" s="341"/>
      <c r="K3313" s="60"/>
    </row>
    <row r="3314" spans="1:11" s="38" customFormat="1" x14ac:dyDescent="0.25">
      <c r="A3314" s="78"/>
      <c r="B3314" s="337"/>
      <c r="C3314" s="342"/>
      <c r="D3314" s="329"/>
      <c r="E3314" s="330"/>
      <c r="F3314" s="330"/>
      <c r="G3314" s="331"/>
      <c r="H3314" s="340"/>
      <c r="I3314" s="341"/>
      <c r="J3314" s="341"/>
      <c r="K3314" s="60"/>
    </row>
    <row r="3315" spans="1:11" s="38" customFormat="1" x14ac:dyDescent="0.25">
      <c r="A3315" s="78"/>
      <c r="B3315" s="337"/>
      <c r="C3315" s="342"/>
      <c r="D3315" s="329"/>
      <c r="E3315" s="330"/>
      <c r="F3315" s="330"/>
      <c r="G3315" s="331"/>
      <c r="H3315" s="340"/>
      <c r="I3315" s="341"/>
      <c r="J3315" s="341"/>
      <c r="K3315" s="60"/>
    </row>
    <row r="3316" spans="1:11" s="38" customFormat="1" x14ac:dyDescent="0.25">
      <c r="A3316" s="78"/>
      <c r="B3316" s="337"/>
      <c r="C3316" s="342"/>
      <c r="D3316" s="329"/>
      <c r="E3316" s="330"/>
      <c r="F3316" s="330"/>
      <c r="G3316" s="331"/>
      <c r="H3316" s="340"/>
      <c r="I3316" s="341"/>
      <c r="J3316" s="341"/>
      <c r="K3316" s="60"/>
    </row>
    <row r="3317" spans="1:11" s="38" customFormat="1" x14ac:dyDescent="0.25">
      <c r="A3317" s="78"/>
      <c r="B3317" s="337"/>
      <c r="C3317" s="342"/>
      <c r="D3317" s="329"/>
      <c r="E3317" s="330"/>
      <c r="F3317" s="330"/>
      <c r="G3317" s="331"/>
      <c r="H3317" s="340"/>
      <c r="I3317" s="341"/>
      <c r="J3317" s="341"/>
      <c r="K3317" s="60"/>
    </row>
    <row r="3318" spans="1:11" s="38" customFormat="1" x14ac:dyDescent="0.25">
      <c r="A3318" s="78"/>
      <c r="B3318" s="337"/>
      <c r="C3318" s="342"/>
      <c r="D3318" s="329"/>
      <c r="E3318" s="330"/>
      <c r="F3318" s="330"/>
      <c r="G3318" s="331"/>
      <c r="H3318" s="340"/>
      <c r="I3318" s="341"/>
      <c r="J3318" s="341"/>
      <c r="K3318" s="60"/>
    </row>
    <row r="3319" spans="1:11" s="38" customFormat="1" x14ac:dyDescent="0.25">
      <c r="A3319" s="78"/>
      <c r="B3319" s="337"/>
      <c r="C3319" s="342"/>
      <c r="D3319" s="329"/>
      <c r="E3319" s="330"/>
      <c r="F3319" s="330"/>
      <c r="G3319" s="331"/>
      <c r="H3319" s="340"/>
      <c r="I3319" s="341"/>
      <c r="J3319" s="341"/>
      <c r="K3319" s="60"/>
    </row>
    <row r="3320" spans="1:11" s="38" customFormat="1" x14ac:dyDescent="0.25">
      <c r="A3320" s="78"/>
      <c r="B3320" s="337"/>
      <c r="C3320" s="342"/>
      <c r="D3320" s="329"/>
      <c r="E3320" s="330"/>
      <c r="F3320" s="330"/>
      <c r="G3320" s="331"/>
      <c r="H3320" s="340"/>
      <c r="I3320" s="341"/>
      <c r="J3320" s="341"/>
      <c r="K3320" s="60"/>
    </row>
    <row r="3321" spans="1:11" s="38" customFormat="1" x14ac:dyDescent="0.25">
      <c r="A3321" s="78"/>
      <c r="B3321" s="337"/>
      <c r="C3321" s="342"/>
      <c r="D3321" s="329"/>
      <c r="E3321" s="330"/>
      <c r="F3321" s="330"/>
      <c r="G3321" s="331"/>
      <c r="H3321" s="340"/>
      <c r="I3321" s="341"/>
      <c r="J3321" s="341"/>
      <c r="K3321" s="60"/>
    </row>
    <row r="3322" spans="1:11" s="38" customFormat="1" x14ac:dyDescent="0.25">
      <c r="A3322" s="78"/>
      <c r="B3322" s="337"/>
      <c r="C3322" s="342"/>
      <c r="D3322" s="329"/>
      <c r="E3322" s="330"/>
      <c r="F3322" s="330"/>
      <c r="G3322" s="331"/>
      <c r="H3322" s="340"/>
      <c r="I3322" s="341"/>
      <c r="J3322" s="341"/>
      <c r="K3322" s="60"/>
    </row>
    <row r="3323" spans="1:11" s="38" customFormat="1" x14ac:dyDescent="0.25">
      <c r="A3323" s="78"/>
      <c r="B3323" s="337"/>
      <c r="C3323" s="342"/>
      <c r="D3323" s="329"/>
      <c r="E3323" s="330"/>
      <c r="F3323" s="330"/>
      <c r="G3323" s="331"/>
      <c r="H3323" s="340"/>
      <c r="I3323" s="341"/>
      <c r="J3323" s="341"/>
      <c r="K3323" s="60"/>
    </row>
    <row r="3324" spans="1:11" s="38" customFormat="1" x14ac:dyDescent="0.25">
      <c r="A3324" s="78"/>
      <c r="B3324" s="337"/>
      <c r="C3324" s="342"/>
      <c r="D3324" s="329"/>
      <c r="E3324" s="330"/>
      <c r="F3324" s="330"/>
      <c r="G3324" s="331"/>
      <c r="H3324" s="340"/>
      <c r="I3324" s="341"/>
      <c r="J3324" s="341"/>
      <c r="K3324" s="60"/>
    </row>
    <row r="3325" spans="1:11" s="38" customFormat="1" x14ac:dyDescent="0.25">
      <c r="A3325" s="78"/>
      <c r="B3325" s="337"/>
      <c r="C3325" s="342"/>
      <c r="D3325" s="329"/>
      <c r="E3325" s="330"/>
      <c r="F3325" s="330"/>
      <c r="G3325" s="331"/>
      <c r="H3325" s="340"/>
      <c r="I3325" s="341"/>
      <c r="J3325" s="341"/>
      <c r="K3325" s="60"/>
    </row>
    <row r="3326" spans="1:11" s="38" customFormat="1" x14ac:dyDescent="0.25">
      <c r="A3326" s="78"/>
      <c r="B3326" s="337"/>
      <c r="C3326" s="342"/>
      <c r="D3326" s="329"/>
      <c r="E3326" s="330"/>
      <c r="F3326" s="330"/>
      <c r="G3326" s="331"/>
      <c r="H3326" s="340"/>
      <c r="I3326" s="341"/>
      <c r="J3326" s="341"/>
      <c r="K3326" s="60"/>
    </row>
    <row r="3327" spans="1:11" s="38" customFormat="1" x14ac:dyDescent="0.25">
      <c r="A3327" s="78"/>
      <c r="B3327" s="337"/>
      <c r="C3327" s="342"/>
      <c r="D3327" s="329"/>
      <c r="E3327" s="330"/>
      <c r="F3327" s="330"/>
      <c r="G3327" s="331"/>
      <c r="H3327" s="340"/>
      <c r="I3327" s="341"/>
      <c r="J3327" s="341"/>
      <c r="K3327" s="60"/>
    </row>
    <row r="3328" spans="1:11" s="38" customFormat="1" x14ac:dyDescent="0.25">
      <c r="A3328" s="78"/>
      <c r="B3328" s="337"/>
      <c r="C3328" s="342"/>
      <c r="D3328" s="329"/>
      <c r="E3328" s="330"/>
      <c r="F3328" s="330"/>
      <c r="G3328" s="331"/>
      <c r="H3328" s="340"/>
      <c r="I3328" s="341"/>
      <c r="J3328" s="341"/>
      <c r="K3328" s="60"/>
    </row>
    <row r="3329" spans="1:11" s="38" customFormat="1" x14ac:dyDescent="0.25">
      <c r="A3329" s="78"/>
      <c r="B3329" s="337"/>
      <c r="C3329" s="342"/>
      <c r="D3329" s="329"/>
      <c r="E3329" s="330"/>
      <c r="F3329" s="330"/>
      <c r="G3329" s="331"/>
      <c r="H3329" s="340"/>
      <c r="I3329" s="341"/>
      <c r="J3329" s="341"/>
      <c r="K3329" s="60"/>
    </row>
    <row r="3330" spans="1:11" s="38" customFormat="1" x14ac:dyDescent="0.25">
      <c r="A3330" s="78"/>
      <c r="B3330" s="337"/>
      <c r="C3330" s="342"/>
      <c r="D3330" s="329"/>
      <c r="E3330" s="330"/>
      <c r="F3330" s="330"/>
      <c r="G3330" s="331"/>
      <c r="H3330" s="340"/>
      <c r="I3330" s="341"/>
      <c r="J3330" s="341"/>
      <c r="K3330" s="60"/>
    </row>
    <row r="3331" spans="1:11" s="38" customFormat="1" x14ac:dyDescent="0.25">
      <c r="A3331" s="78"/>
      <c r="B3331" s="337"/>
      <c r="C3331" s="342"/>
      <c r="D3331" s="329"/>
      <c r="E3331" s="330"/>
      <c r="F3331" s="330"/>
      <c r="G3331" s="331"/>
      <c r="H3331" s="340"/>
      <c r="I3331" s="341"/>
      <c r="J3331" s="341"/>
      <c r="K3331" s="60"/>
    </row>
    <row r="3332" spans="1:11" s="38" customFormat="1" x14ac:dyDescent="0.25">
      <c r="A3332" s="78"/>
      <c r="B3332" s="337"/>
      <c r="C3332" s="342"/>
      <c r="D3332" s="329"/>
      <c r="E3332" s="330"/>
      <c r="F3332" s="330"/>
      <c r="G3332" s="331"/>
      <c r="H3332" s="340"/>
      <c r="I3332" s="341"/>
      <c r="J3332" s="341"/>
      <c r="K3332" s="60"/>
    </row>
    <row r="3333" spans="1:11" s="38" customFormat="1" x14ac:dyDescent="0.25">
      <c r="A3333" s="78"/>
      <c r="B3333" s="337"/>
      <c r="C3333" s="342"/>
      <c r="D3333" s="329"/>
      <c r="E3333" s="330"/>
      <c r="F3333" s="330"/>
      <c r="G3333" s="331"/>
      <c r="H3333" s="340"/>
      <c r="I3333" s="341"/>
      <c r="J3333" s="341"/>
      <c r="K3333" s="60"/>
    </row>
    <row r="3334" spans="1:11" s="38" customFormat="1" x14ac:dyDescent="0.25">
      <c r="A3334" s="78"/>
      <c r="B3334" s="337"/>
      <c r="C3334" s="342"/>
      <c r="D3334" s="329"/>
      <c r="E3334" s="330"/>
      <c r="F3334" s="330"/>
      <c r="G3334" s="331"/>
      <c r="H3334" s="340"/>
      <c r="I3334" s="341"/>
      <c r="J3334" s="341"/>
      <c r="K3334" s="60"/>
    </row>
    <row r="3335" spans="1:11" s="38" customFormat="1" x14ac:dyDescent="0.25">
      <c r="A3335" s="78"/>
      <c r="B3335" s="337"/>
      <c r="C3335" s="342"/>
      <c r="D3335" s="329"/>
      <c r="E3335" s="330"/>
      <c r="F3335" s="330"/>
      <c r="G3335" s="331"/>
      <c r="H3335" s="340"/>
      <c r="I3335" s="341"/>
      <c r="J3335" s="341"/>
      <c r="K3335" s="60"/>
    </row>
    <row r="3336" spans="1:11" s="38" customFormat="1" x14ac:dyDescent="0.25">
      <c r="A3336" s="78"/>
      <c r="B3336" s="337"/>
      <c r="C3336" s="342"/>
      <c r="D3336" s="329"/>
      <c r="E3336" s="330"/>
      <c r="F3336" s="330"/>
      <c r="G3336" s="331"/>
      <c r="H3336" s="340"/>
      <c r="I3336" s="341"/>
      <c r="J3336" s="341"/>
      <c r="K3336" s="60"/>
    </row>
    <row r="3337" spans="1:11" s="38" customFormat="1" x14ac:dyDescent="0.25">
      <c r="A3337" s="78"/>
      <c r="B3337" s="337"/>
      <c r="C3337" s="342"/>
      <c r="D3337" s="329"/>
      <c r="E3337" s="330"/>
      <c r="F3337" s="330"/>
      <c r="G3337" s="331"/>
      <c r="H3337" s="340"/>
      <c r="I3337" s="341"/>
      <c r="J3337" s="341"/>
      <c r="K3337" s="60"/>
    </row>
    <row r="3338" spans="1:11" s="38" customFormat="1" x14ac:dyDescent="0.25">
      <c r="A3338" s="78"/>
      <c r="B3338" s="337"/>
      <c r="C3338" s="342"/>
      <c r="D3338" s="329"/>
      <c r="E3338" s="330"/>
      <c r="F3338" s="330"/>
      <c r="G3338" s="331"/>
      <c r="H3338" s="340"/>
      <c r="I3338" s="341"/>
      <c r="J3338" s="341"/>
      <c r="K3338" s="60"/>
    </row>
    <row r="3339" spans="1:11" s="38" customFormat="1" x14ac:dyDescent="0.25">
      <c r="A3339" s="78"/>
      <c r="B3339" s="337"/>
      <c r="C3339" s="342"/>
      <c r="D3339" s="329"/>
      <c r="E3339" s="330"/>
      <c r="F3339" s="330"/>
      <c r="G3339" s="331"/>
      <c r="H3339" s="340"/>
      <c r="I3339" s="341"/>
      <c r="J3339" s="341"/>
      <c r="K3339" s="60"/>
    </row>
    <row r="3340" spans="1:11" s="38" customFormat="1" x14ac:dyDescent="0.25">
      <c r="A3340" s="78"/>
      <c r="B3340" s="337"/>
      <c r="C3340" s="342"/>
      <c r="D3340" s="329"/>
      <c r="E3340" s="330"/>
      <c r="F3340" s="330"/>
      <c r="G3340" s="331"/>
      <c r="H3340" s="340"/>
      <c r="I3340" s="341"/>
      <c r="J3340" s="341"/>
      <c r="K3340" s="60"/>
    </row>
    <row r="3341" spans="1:11" s="38" customFormat="1" x14ac:dyDescent="0.25">
      <c r="A3341" s="78"/>
      <c r="B3341" s="337"/>
      <c r="C3341" s="342"/>
      <c r="D3341" s="329"/>
      <c r="E3341" s="330"/>
      <c r="F3341" s="330"/>
      <c r="G3341" s="331"/>
      <c r="H3341" s="340"/>
      <c r="I3341" s="341"/>
      <c r="J3341" s="341"/>
      <c r="K3341" s="60"/>
    </row>
    <row r="3342" spans="1:11" s="38" customFormat="1" x14ac:dyDescent="0.25">
      <c r="A3342" s="78"/>
      <c r="B3342" s="337"/>
      <c r="C3342" s="342"/>
      <c r="D3342" s="329"/>
      <c r="E3342" s="330"/>
      <c r="F3342" s="330"/>
      <c r="G3342" s="331"/>
      <c r="H3342" s="340"/>
      <c r="I3342" s="341"/>
      <c r="J3342" s="341"/>
      <c r="K3342" s="60"/>
    </row>
    <row r="3343" spans="1:11" s="38" customFormat="1" x14ac:dyDescent="0.25">
      <c r="A3343" s="78"/>
      <c r="B3343" s="337"/>
      <c r="C3343" s="342"/>
      <c r="D3343" s="329"/>
      <c r="E3343" s="330"/>
      <c r="F3343" s="330"/>
      <c r="G3343" s="331"/>
      <c r="H3343" s="340"/>
      <c r="I3343" s="341"/>
      <c r="J3343" s="341"/>
      <c r="K3343" s="60"/>
    </row>
    <row r="3344" spans="1:11" s="38" customFormat="1" x14ac:dyDescent="0.25">
      <c r="A3344" s="78"/>
      <c r="B3344" s="337"/>
      <c r="C3344" s="342"/>
      <c r="D3344" s="329"/>
      <c r="E3344" s="330"/>
      <c r="F3344" s="330"/>
      <c r="G3344" s="331"/>
      <c r="H3344" s="340"/>
      <c r="I3344" s="341"/>
      <c r="J3344" s="341"/>
      <c r="K3344" s="60"/>
    </row>
    <row r="3345" spans="1:11" s="38" customFormat="1" x14ac:dyDescent="0.25">
      <c r="A3345" s="78"/>
      <c r="B3345" s="337"/>
      <c r="C3345" s="342"/>
      <c r="D3345" s="329"/>
      <c r="E3345" s="330"/>
      <c r="F3345" s="330"/>
      <c r="G3345" s="331"/>
      <c r="H3345" s="340"/>
      <c r="I3345" s="341"/>
      <c r="J3345" s="341"/>
      <c r="K3345" s="60"/>
    </row>
    <row r="3346" spans="1:11" s="38" customFormat="1" x14ac:dyDescent="0.25">
      <c r="A3346" s="78"/>
      <c r="B3346" s="337"/>
      <c r="C3346" s="342"/>
      <c r="D3346" s="329"/>
      <c r="E3346" s="330"/>
      <c r="F3346" s="330"/>
      <c r="G3346" s="331"/>
      <c r="H3346" s="340"/>
      <c r="I3346" s="341"/>
      <c r="J3346" s="341"/>
      <c r="K3346" s="60"/>
    </row>
    <row r="3347" spans="1:11" s="38" customFormat="1" x14ac:dyDescent="0.25">
      <c r="A3347" s="78"/>
      <c r="B3347" s="337"/>
      <c r="C3347" s="342"/>
      <c r="D3347" s="329"/>
      <c r="E3347" s="330"/>
      <c r="F3347" s="330"/>
      <c r="G3347" s="331"/>
      <c r="H3347" s="340"/>
      <c r="I3347" s="341"/>
      <c r="J3347" s="341"/>
      <c r="K3347" s="60"/>
    </row>
    <row r="3348" spans="1:11" s="38" customFormat="1" x14ac:dyDescent="0.25">
      <c r="A3348" s="78"/>
      <c r="B3348" s="337"/>
      <c r="C3348" s="342"/>
      <c r="D3348" s="329"/>
      <c r="E3348" s="330"/>
      <c r="F3348" s="330"/>
      <c r="G3348" s="331"/>
      <c r="H3348" s="340"/>
      <c r="I3348" s="341"/>
      <c r="J3348" s="341"/>
      <c r="K3348" s="60"/>
    </row>
    <row r="3349" spans="1:11" s="38" customFormat="1" x14ac:dyDescent="0.25">
      <c r="A3349" s="78"/>
      <c r="B3349" s="337"/>
      <c r="C3349" s="342"/>
      <c r="D3349" s="329"/>
      <c r="E3349" s="330"/>
      <c r="F3349" s="330"/>
      <c r="G3349" s="331"/>
      <c r="H3349" s="340"/>
      <c r="I3349" s="341"/>
      <c r="J3349" s="341"/>
      <c r="K3349" s="60"/>
    </row>
    <row r="3350" spans="1:11" s="38" customFormat="1" x14ac:dyDescent="0.25">
      <c r="A3350" s="78"/>
      <c r="B3350" s="337"/>
      <c r="C3350" s="342"/>
      <c r="D3350" s="329"/>
      <c r="E3350" s="330"/>
      <c r="F3350" s="330"/>
      <c r="G3350" s="331"/>
      <c r="H3350" s="340"/>
      <c r="I3350" s="341"/>
      <c r="J3350" s="341"/>
      <c r="K3350" s="60"/>
    </row>
    <row r="3351" spans="1:11" s="38" customFormat="1" x14ac:dyDescent="0.25">
      <c r="A3351" s="78"/>
      <c r="B3351" s="337"/>
      <c r="C3351" s="342"/>
      <c r="D3351" s="329"/>
      <c r="E3351" s="330"/>
      <c r="F3351" s="330"/>
      <c r="G3351" s="331"/>
      <c r="H3351" s="340"/>
      <c r="I3351" s="341"/>
      <c r="J3351" s="341"/>
      <c r="K3351" s="60"/>
    </row>
    <row r="3352" spans="1:11" s="38" customFormat="1" x14ac:dyDescent="0.25">
      <c r="A3352" s="78"/>
      <c r="B3352" s="337"/>
      <c r="C3352" s="342"/>
      <c r="D3352" s="329"/>
      <c r="E3352" s="330"/>
      <c r="F3352" s="330"/>
      <c r="G3352" s="331"/>
      <c r="H3352" s="340"/>
      <c r="I3352" s="341"/>
      <c r="J3352" s="341"/>
      <c r="K3352" s="60"/>
    </row>
    <row r="3353" spans="1:11" s="38" customFormat="1" x14ac:dyDescent="0.25">
      <c r="A3353" s="78"/>
      <c r="B3353" s="337"/>
      <c r="C3353" s="342"/>
      <c r="D3353" s="329"/>
      <c r="E3353" s="330"/>
      <c r="F3353" s="330"/>
      <c r="G3353" s="331"/>
      <c r="H3353" s="340"/>
      <c r="I3353" s="341"/>
      <c r="J3353" s="341"/>
      <c r="K3353" s="60"/>
    </row>
    <row r="3354" spans="1:11" s="38" customFormat="1" x14ac:dyDescent="0.25">
      <c r="A3354" s="78"/>
      <c r="B3354" s="337"/>
      <c r="C3354" s="342"/>
      <c r="D3354" s="329"/>
      <c r="E3354" s="330"/>
      <c r="F3354" s="330"/>
      <c r="G3354" s="331"/>
      <c r="H3354" s="340"/>
      <c r="I3354" s="341"/>
      <c r="J3354" s="341"/>
      <c r="K3354" s="60"/>
    </row>
    <row r="3355" spans="1:11" s="38" customFormat="1" x14ac:dyDescent="0.25">
      <c r="A3355" s="78"/>
      <c r="B3355" s="337"/>
      <c r="C3355" s="342"/>
      <c r="D3355" s="329"/>
      <c r="E3355" s="330"/>
      <c r="F3355" s="330"/>
      <c r="G3355" s="331"/>
      <c r="H3355" s="340"/>
      <c r="I3355" s="341"/>
      <c r="J3355" s="341"/>
      <c r="K3355" s="60"/>
    </row>
    <row r="3356" spans="1:11" s="38" customFormat="1" x14ac:dyDescent="0.25">
      <c r="A3356" s="78"/>
      <c r="B3356" s="337"/>
      <c r="C3356" s="342"/>
      <c r="D3356" s="329"/>
      <c r="E3356" s="330"/>
      <c r="F3356" s="330"/>
      <c r="G3356" s="331"/>
      <c r="H3356" s="340"/>
      <c r="I3356" s="341"/>
      <c r="J3356" s="341"/>
      <c r="K3356" s="60"/>
    </row>
    <row r="3357" spans="1:11" s="38" customFormat="1" x14ac:dyDescent="0.25">
      <c r="A3357" s="78"/>
      <c r="B3357" s="337"/>
      <c r="C3357" s="342"/>
      <c r="D3357" s="329"/>
      <c r="E3357" s="330"/>
      <c r="F3357" s="330"/>
      <c r="G3357" s="331"/>
      <c r="H3357" s="340"/>
      <c r="I3357" s="341"/>
      <c r="J3357" s="341"/>
      <c r="K3357" s="60"/>
    </row>
    <row r="3358" spans="1:11" s="38" customFormat="1" x14ac:dyDescent="0.25">
      <c r="A3358" s="78"/>
      <c r="B3358" s="337"/>
      <c r="C3358" s="342"/>
      <c r="D3358" s="329"/>
      <c r="E3358" s="330"/>
      <c r="F3358" s="330"/>
      <c r="G3358" s="331"/>
      <c r="H3358" s="340"/>
      <c r="I3358" s="341"/>
      <c r="J3358" s="341"/>
      <c r="K3358" s="60"/>
    </row>
    <row r="3359" spans="1:11" s="38" customFormat="1" x14ac:dyDescent="0.25">
      <c r="A3359" s="78"/>
      <c r="B3359" s="337"/>
      <c r="C3359" s="342"/>
      <c r="D3359" s="329"/>
      <c r="E3359" s="330"/>
      <c r="F3359" s="330"/>
      <c r="G3359" s="331"/>
      <c r="H3359" s="340"/>
      <c r="I3359" s="341"/>
      <c r="J3359" s="341"/>
      <c r="K3359" s="60"/>
    </row>
    <row r="3360" spans="1:11" s="38" customFormat="1" x14ac:dyDescent="0.25">
      <c r="A3360" s="78"/>
      <c r="B3360" s="337"/>
      <c r="C3360" s="342"/>
      <c r="D3360" s="329"/>
      <c r="E3360" s="330"/>
      <c r="F3360" s="330"/>
      <c r="G3360" s="331"/>
      <c r="H3360" s="340"/>
      <c r="I3360" s="341"/>
      <c r="J3360" s="341"/>
      <c r="K3360" s="60"/>
    </row>
    <row r="3361" spans="1:11" s="38" customFormat="1" x14ac:dyDescent="0.25">
      <c r="A3361" s="78"/>
      <c r="B3361" s="337"/>
      <c r="C3361" s="342"/>
      <c r="D3361" s="329"/>
      <c r="E3361" s="330"/>
      <c r="F3361" s="330"/>
      <c r="G3361" s="331"/>
      <c r="H3361" s="340"/>
      <c r="I3361" s="341"/>
      <c r="J3361" s="341"/>
      <c r="K3361" s="60"/>
    </row>
    <row r="3362" spans="1:11" s="38" customFormat="1" x14ac:dyDescent="0.25">
      <c r="A3362" s="78"/>
      <c r="B3362" s="337"/>
      <c r="C3362" s="342"/>
      <c r="D3362" s="329"/>
      <c r="E3362" s="330"/>
      <c r="F3362" s="330"/>
      <c r="G3362" s="331"/>
      <c r="H3362" s="340"/>
      <c r="I3362" s="341"/>
      <c r="J3362" s="341"/>
      <c r="K3362" s="60"/>
    </row>
    <row r="3363" spans="1:11" s="38" customFormat="1" x14ac:dyDescent="0.25">
      <c r="A3363" s="78"/>
      <c r="B3363" s="337"/>
      <c r="C3363" s="342"/>
      <c r="D3363" s="329"/>
      <c r="E3363" s="330"/>
      <c r="F3363" s="330"/>
      <c r="G3363" s="331"/>
      <c r="H3363" s="340"/>
      <c r="I3363" s="341"/>
      <c r="J3363" s="341"/>
      <c r="K3363" s="60"/>
    </row>
    <row r="3364" spans="1:11" s="38" customFormat="1" x14ac:dyDescent="0.25">
      <c r="A3364" s="78"/>
      <c r="B3364" s="337"/>
      <c r="C3364" s="342"/>
      <c r="D3364" s="329"/>
      <c r="E3364" s="330"/>
      <c r="F3364" s="330"/>
      <c r="G3364" s="331"/>
      <c r="H3364" s="340"/>
      <c r="I3364" s="341"/>
      <c r="J3364" s="341"/>
      <c r="K3364" s="60"/>
    </row>
    <row r="3365" spans="1:11" s="38" customFormat="1" x14ac:dyDescent="0.25">
      <c r="A3365" s="78"/>
      <c r="B3365" s="337"/>
      <c r="C3365" s="342"/>
      <c r="D3365" s="329"/>
      <c r="E3365" s="330"/>
      <c r="F3365" s="330"/>
      <c r="G3365" s="331"/>
      <c r="H3365" s="340"/>
      <c r="I3365" s="341"/>
      <c r="J3365" s="341"/>
      <c r="K3365" s="60"/>
    </row>
    <row r="3366" spans="1:11" s="38" customFormat="1" x14ac:dyDescent="0.25">
      <c r="A3366" s="78"/>
      <c r="B3366" s="337"/>
      <c r="C3366" s="342"/>
      <c r="D3366" s="329"/>
      <c r="E3366" s="330"/>
      <c r="F3366" s="330"/>
      <c r="G3366" s="331"/>
      <c r="H3366" s="340"/>
      <c r="I3366" s="341"/>
      <c r="J3366" s="341"/>
      <c r="K3366" s="60"/>
    </row>
    <row r="3367" spans="1:11" s="38" customFormat="1" x14ac:dyDescent="0.25">
      <c r="A3367" s="78"/>
      <c r="B3367" s="337"/>
      <c r="C3367" s="342"/>
      <c r="D3367" s="329"/>
      <c r="E3367" s="330"/>
      <c r="F3367" s="330"/>
      <c r="G3367" s="331"/>
      <c r="H3367" s="340"/>
      <c r="I3367" s="341"/>
      <c r="J3367" s="341"/>
      <c r="K3367" s="60"/>
    </row>
    <row r="3368" spans="1:11" s="38" customFormat="1" x14ac:dyDescent="0.25">
      <c r="A3368" s="78"/>
      <c r="B3368" s="337"/>
      <c r="C3368" s="342"/>
      <c r="D3368" s="329"/>
      <c r="E3368" s="330"/>
      <c r="F3368" s="330"/>
      <c r="G3368" s="331"/>
      <c r="H3368" s="340"/>
      <c r="I3368" s="341"/>
      <c r="J3368" s="341"/>
      <c r="K3368" s="60"/>
    </row>
    <row r="3369" spans="1:11" s="38" customFormat="1" x14ac:dyDescent="0.25">
      <c r="A3369" s="78"/>
      <c r="B3369" s="337"/>
      <c r="C3369" s="342"/>
      <c r="D3369" s="329"/>
      <c r="E3369" s="330"/>
      <c r="F3369" s="330"/>
      <c r="G3369" s="331"/>
      <c r="H3369" s="340"/>
      <c r="I3369" s="341"/>
      <c r="J3369" s="341"/>
      <c r="K3369" s="60"/>
    </row>
    <row r="3370" spans="1:11" s="38" customFormat="1" x14ac:dyDescent="0.25">
      <c r="A3370" s="78"/>
      <c r="B3370" s="337"/>
      <c r="C3370" s="342"/>
      <c r="D3370" s="329"/>
      <c r="E3370" s="330"/>
      <c r="F3370" s="330"/>
      <c r="G3370" s="331"/>
      <c r="H3370" s="340"/>
      <c r="I3370" s="341"/>
      <c r="J3370" s="341"/>
      <c r="K3370" s="60"/>
    </row>
    <row r="3371" spans="1:11" s="38" customFormat="1" x14ac:dyDescent="0.25">
      <c r="A3371" s="78"/>
      <c r="B3371" s="337"/>
      <c r="C3371" s="342"/>
      <c r="D3371" s="329"/>
      <c r="E3371" s="330"/>
      <c r="F3371" s="330"/>
      <c r="G3371" s="331"/>
      <c r="H3371" s="340"/>
      <c r="I3371" s="341"/>
      <c r="J3371" s="341"/>
      <c r="K3371" s="60"/>
    </row>
    <row r="3372" spans="1:11" s="38" customFormat="1" x14ac:dyDescent="0.25">
      <c r="A3372" s="78"/>
      <c r="B3372" s="337"/>
      <c r="C3372" s="342"/>
      <c r="D3372" s="329"/>
      <c r="E3372" s="330"/>
      <c r="F3372" s="330"/>
      <c r="G3372" s="331"/>
      <c r="H3372" s="340"/>
      <c r="I3372" s="341"/>
      <c r="J3372" s="341"/>
      <c r="K3372" s="60"/>
    </row>
    <row r="3373" spans="1:11" s="38" customFormat="1" x14ac:dyDescent="0.25">
      <c r="A3373" s="78"/>
      <c r="B3373" s="337"/>
      <c r="C3373" s="342"/>
      <c r="D3373" s="329"/>
      <c r="E3373" s="330"/>
      <c r="F3373" s="330"/>
      <c r="G3373" s="331"/>
      <c r="H3373" s="340"/>
      <c r="I3373" s="341"/>
      <c r="J3373" s="341"/>
      <c r="K3373" s="60"/>
    </row>
    <row r="3374" spans="1:11" s="38" customFormat="1" x14ac:dyDescent="0.25">
      <c r="A3374" s="78"/>
      <c r="B3374" s="337"/>
      <c r="C3374" s="342"/>
      <c r="D3374" s="329"/>
      <c r="E3374" s="330"/>
      <c r="F3374" s="330"/>
      <c r="G3374" s="331"/>
      <c r="H3374" s="340"/>
      <c r="I3374" s="341"/>
      <c r="J3374" s="341"/>
      <c r="K3374" s="60"/>
    </row>
    <row r="3375" spans="1:11" s="38" customFormat="1" x14ac:dyDescent="0.25">
      <c r="A3375" s="78"/>
      <c r="B3375" s="337"/>
      <c r="C3375" s="342"/>
      <c r="D3375" s="329"/>
      <c r="E3375" s="330"/>
      <c r="F3375" s="330"/>
      <c r="G3375" s="331"/>
      <c r="H3375" s="340"/>
      <c r="I3375" s="341"/>
      <c r="J3375" s="341"/>
      <c r="K3375" s="60"/>
    </row>
    <row r="3376" spans="1:11" s="38" customFormat="1" x14ac:dyDescent="0.25">
      <c r="A3376" s="78"/>
      <c r="B3376" s="337"/>
      <c r="C3376" s="342"/>
      <c r="D3376" s="329"/>
      <c r="E3376" s="330"/>
      <c r="F3376" s="330"/>
      <c r="G3376" s="331"/>
      <c r="H3376" s="340"/>
      <c r="I3376" s="341"/>
      <c r="J3376" s="341"/>
      <c r="K3376" s="60"/>
    </row>
    <row r="3377" spans="1:11" s="38" customFormat="1" x14ac:dyDescent="0.25">
      <c r="A3377" s="78"/>
      <c r="B3377" s="337"/>
      <c r="C3377" s="342"/>
      <c r="D3377" s="329"/>
      <c r="E3377" s="330"/>
      <c r="F3377" s="330"/>
      <c r="G3377" s="331"/>
      <c r="H3377" s="340"/>
      <c r="I3377" s="341"/>
      <c r="J3377" s="341"/>
      <c r="K3377" s="60"/>
    </row>
    <row r="3378" spans="1:11" s="38" customFormat="1" x14ac:dyDescent="0.25">
      <c r="A3378" s="78"/>
      <c r="B3378" s="337"/>
      <c r="C3378" s="342"/>
      <c r="D3378" s="329"/>
      <c r="E3378" s="330"/>
      <c r="F3378" s="330"/>
      <c r="G3378" s="331"/>
      <c r="H3378" s="340"/>
      <c r="I3378" s="341"/>
      <c r="J3378" s="341"/>
      <c r="K3378" s="60"/>
    </row>
    <row r="3379" spans="1:11" s="38" customFormat="1" x14ac:dyDescent="0.25">
      <c r="A3379" s="78"/>
      <c r="B3379" s="337"/>
      <c r="C3379" s="342"/>
      <c r="D3379" s="329"/>
      <c r="E3379" s="330"/>
      <c r="F3379" s="330"/>
      <c r="G3379" s="331"/>
      <c r="H3379" s="340"/>
      <c r="I3379" s="341"/>
      <c r="J3379" s="341"/>
      <c r="K3379" s="60"/>
    </row>
    <row r="3380" spans="1:11" s="38" customFormat="1" x14ac:dyDescent="0.25">
      <c r="A3380" s="78"/>
      <c r="B3380" s="337"/>
      <c r="C3380" s="342"/>
      <c r="D3380" s="329"/>
      <c r="E3380" s="330"/>
      <c r="F3380" s="330"/>
      <c r="G3380" s="331"/>
      <c r="H3380" s="340"/>
      <c r="I3380" s="341"/>
      <c r="J3380" s="341"/>
      <c r="K3380" s="60"/>
    </row>
    <row r="3381" spans="1:11" s="38" customFormat="1" x14ac:dyDescent="0.25">
      <c r="A3381" s="78"/>
      <c r="B3381" s="337"/>
      <c r="C3381" s="342"/>
      <c r="D3381" s="329"/>
      <c r="E3381" s="330"/>
      <c r="F3381" s="330"/>
      <c r="G3381" s="331"/>
      <c r="H3381" s="340"/>
      <c r="I3381" s="341"/>
      <c r="J3381" s="341"/>
      <c r="K3381" s="60"/>
    </row>
    <row r="3382" spans="1:11" s="38" customFormat="1" x14ac:dyDescent="0.25">
      <c r="A3382" s="78"/>
      <c r="B3382" s="337"/>
      <c r="C3382" s="342"/>
      <c r="D3382" s="329"/>
      <c r="E3382" s="330"/>
      <c r="F3382" s="330"/>
      <c r="G3382" s="331"/>
      <c r="H3382" s="340"/>
      <c r="I3382" s="341"/>
      <c r="J3382" s="341"/>
      <c r="K3382" s="60"/>
    </row>
    <row r="3383" spans="1:11" s="38" customFormat="1" x14ac:dyDescent="0.25">
      <c r="A3383" s="78"/>
      <c r="B3383" s="337"/>
      <c r="C3383" s="342"/>
      <c r="D3383" s="329"/>
      <c r="E3383" s="330"/>
      <c r="F3383" s="330"/>
      <c r="G3383" s="331"/>
      <c r="H3383" s="340"/>
      <c r="I3383" s="341"/>
      <c r="J3383" s="341"/>
      <c r="K3383" s="60"/>
    </row>
    <row r="3384" spans="1:11" s="38" customFormat="1" x14ac:dyDescent="0.25">
      <c r="A3384" s="78"/>
      <c r="B3384" s="337"/>
      <c r="C3384" s="342"/>
      <c r="D3384" s="329"/>
      <c r="E3384" s="330"/>
      <c r="F3384" s="330"/>
      <c r="G3384" s="331"/>
      <c r="H3384" s="340"/>
      <c r="I3384" s="341"/>
      <c r="J3384" s="341"/>
      <c r="K3384" s="60"/>
    </row>
    <row r="3385" spans="1:11" s="38" customFormat="1" x14ac:dyDescent="0.25">
      <c r="A3385" s="78"/>
      <c r="B3385" s="337"/>
      <c r="C3385" s="342"/>
      <c r="D3385" s="329"/>
      <c r="E3385" s="330"/>
      <c r="F3385" s="330"/>
      <c r="G3385" s="331"/>
      <c r="H3385" s="340"/>
      <c r="I3385" s="341"/>
      <c r="J3385" s="341"/>
      <c r="K3385" s="60"/>
    </row>
    <row r="3386" spans="1:11" s="38" customFormat="1" x14ac:dyDescent="0.25">
      <c r="A3386" s="78"/>
      <c r="B3386" s="337"/>
      <c r="C3386" s="342"/>
      <c r="D3386" s="329"/>
      <c r="E3386" s="330"/>
      <c r="F3386" s="330"/>
      <c r="G3386" s="331"/>
      <c r="H3386" s="340"/>
      <c r="I3386" s="341"/>
      <c r="J3386" s="341"/>
      <c r="K3386" s="60"/>
    </row>
    <row r="3387" spans="1:11" s="38" customFormat="1" x14ac:dyDescent="0.25">
      <c r="A3387" s="78"/>
      <c r="B3387" s="337"/>
      <c r="C3387" s="342"/>
      <c r="D3387" s="329"/>
      <c r="E3387" s="330"/>
      <c r="F3387" s="330"/>
      <c r="G3387" s="331"/>
      <c r="H3387" s="340"/>
      <c r="I3387" s="341"/>
      <c r="J3387" s="341"/>
      <c r="K3387" s="60"/>
    </row>
    <row r="3388" spans="1:11" s="38" customFormat="1" x14ac:dyDescent="0.25">
      <c r="A3388" s="78"/>
      <c r="B3388" s="337"/>
      <c r="C3388" s="342"/>
      <c r="D3388" s="329"/>
      <c r="E3388" s="330"/>
      <c r="F3388" s="330"/>
      <c r="G3388" s="331"/>
      <c r="H3388" s="340"/>
      <c r="I3388" s="341"/>
      <c r="J3388" s="341"/>
      <c r="K3388" s="60"/>
    </row>
    <row r="3389" spans="1:11" s="38" customFormat="1" x14ac:dyDescent="0.25">
      <c r="A3389" s="78"/>
      <c r="B3389" s="337"/>
      <c r="C3389" s="342"/>
      <c r="D3389" s="329"/>
      <c r="E3389" s="330"/>
      <c r="F3389" s="330"/>
      <c r="G3389" s="331"/>
      <c r="H3389" s="340"/>
      <c r="I3389" s="341"/>
      <c r="J3389" s="341"/>
      <c r="K3389" s="60"/>
    </row>
    <row r="3390" spans="1:11" s="38" customFormat="1" x14ac:dyDescent="0.25">
      <c r="A3390" s="78"/>
      <c r="B3390" s="337"/>
      <c r="C3390" s="342"/>
      <c r="D3390" s="329"/>
      <c r="E3390" s="330"/>
      <c r="F3390" s="330"/>
      <c r="G3390" s="331"/>
      <c r="H3390" s="340"/>
      <c r="I3390" s="341"/>
      <c r="J3390" s="341"/>
      <c r="K3390" s="60"/>
    </row>
    <row r="3391" spans="1:11" s="38" customFormat="1" x14ac:dyDescent="0.25">
      <c r="A3391" s="78"/>
      <c r="B3391" s="337"/>
      <c r="C3391" s="342"/>
      <c r="D3391" s="329"/>
      <c r="E3391" s="330"/>
      <c r="F3391" s="330"/>
      <c r="G3391" s="331"/>
      <c r="H3391" s="340"/>
      <c r="I3391" s="341"/>
      <c r="J3391" s="341"/>
      <c r="K3391" s="60"/>
    </row>
    <row r="3392" spans="1:11" s="38" customFormat="1" x14ac:dyDescent="0.25">
      <c r="A3392" s="78"/>
      <c r="B3392" s="337"/>
      <c r="C3392" s="342"/>
      <c r="D3392" s="329"/>
      <c r="E3392" s="330"/>
      <c r="F3392" s="330"/>
      <c r="G3392" s="331"/>
      <c r="H3392" s="340"/>
      <c r="I3392" s="341"/>
      <c r="J3392" s="341"/>
      <c r="K3392" s="60"/>
    </row>
    <row r="3393" spans="1:11" s="38" customFormat="1" x14ac:dyDescent="0.25">
      <c r="A3393" s="78"/>
      <c r="B3393" s="337"/>
      <c r="C3393" s="342"/>
      <c r="D3393" s="329"/>
      <c r="E3393" s="330"/>
      <c r="F3393" s="330"/>
      <c r="G3393" s="331"/>
      <c r="H3393" s="340"/>
      <c r="I3393" s="341"/>
      <c r="J3393" s="341"/>
      <c r="K3393" s="60"/>
    </row>
    <row r="3394" spans="1:11" s="38" customFormat="1" x14ac:dyDescent="0.25">
      <c r="A3394" s="78"/>
      <c r="B3394" s="337"/>
      <c r="C3394" s="342"/>
      <c r="D3394" s="329"/>
      <c r="E3394" s="330"/>
      <c r="F3394" s="330"/>
      <c r="G3394" s="331"/>
      <c r="H3394" s="340"/>
      <c r="I3394" s="341"/>
      <c r="J3394" s="341"/>
      <c r="K3394" s="60"/>
    </row>
    <row r="3395" spans="1:11" s="38" customFormat="1" x14ac:dyDescent="0.25">
      <c r="A3395" s="78"/>
      <c r="B3395" s="337"/>
      <c r="C3395" s="342"/>
      <c r="D3395" s="329"/>
      <c r="E3395" s="330"/>
      <c r="F3395" s="330"/>
      <c r="G3395" s="331"/>
      <c r="H3395" s="340"/>
      <c r="I3395" s="341"/>
      <c r="J3395" s="341"/>
      <c r="K3395" s="60"/>
    </row>
    <row r="3396" spans="1:11" s="38" customFormat="1" x14ac:dyDescent="0.25">
      <c r="A3396" s="78"/>
      <c r="B3396" s="337"/>
      <c r="C3396" s="342"/>
      <c r="D3396" s="329"/>
      <c r="E3396" s="330"/>
      <c r="F3396" s="330"/>
      <c r="G3396" s="331"/>
      <c r="H3396" s="340"/>
      <c r="I3396" s="341"/>
      <c r="J3396" s="341"/>
      <c r="K3396" s="60"/>
    </row>
    <row r="3397" spans="1:11" s="38" customFormat="1" x14ac:dyDescent="0.25">
      <c r="A3397" s="78"/>
      <c r="B3397" s="337"/>
      <c r="C3397" s="342"/>
      <c r="D3397" s="329"/>
      <c r="E3397" s="330"/>
      <c r="F3397" s="330"/>
      <c r="G3397" s="331"/>
      <c r="H3397" s="340"/>
      <c r="I3397" s="341"/>
      <c r="J3397" s="341"/>
      <c r="K3397" s="60"/>
    </row>
    <row r="3398" spans="1:11" s="38" customFormat="1" x14ac:dyDescent="0.25">
      <c r="A3398" s="78"/>
      <c r="B3398" s="337"/>
      <c r="C3398" s="342"/>
      <c r="D3398" s="329"/>
      <c r="E3398" s="330"/>
      <c r="F3398" s="330"/>
      <c r="G3398" s="331"/>
      <c r="H3398" s="340"/>
      <c r="I3398" s="341"/>
      <c r="J3398" s="341"/>
      <c r="K3398" s="60"/>
    </row>
    <row r="3399" spans="1:11" s="38" customFormat="1" x14ac:dyDescent="0.25">
      <c r="A3399" s="78"/>
      <c r="B3399" s="337"/>
      <c r="C3399" s="342"/>
      <c r="D3399" s="329"/>
      <c r="E3399" s="330"/>
      <c r="F3399" s="330"/>
      <c r="G3399" s="331"/>
      <c r="H3399" s="340"/>
      <c r="I3399" s="341"/>
      <c r="J3399" s="341"/>
      <c r="K3399" s="60"/>
    </row>
    <row r="3400" spans="1:11" s="38" customFormat="1" x14ac:dyDescent="0.25">
      <c r="A3400" s="78"/>
      <c r="B3400" s="337"/>
      <c r="C3400" s="342"/>
      <c r="D3400" s="329"/>
      <c r="E3400" s="330"/>
      <c r="F3400" s="330"/>
      <c r="G3400" s="331"/>
      <c r="H3400" s="340"/>
      <c r="I3400" s="341"/>
      <c r="J3400" s="341"/>
      <c r="K3400" s="60"/>
    </row>
    <row r="3401" spans="1:11" s="38" customFormat="1" x14ac:dyDescent="0.25">
      <c r="A3401" s="78"/>
      <c r="B3401" s="337"/>
      <c r="C3401" s="342"/>
      <c r="D3401" s="329"/>
      <c r="E3401" s="330"/>
      <c r="F3401" s="330"/>
      <c r="G3401" s="331"/>
      <c r="H3401" s="340"/>
      <c r="I3401" s="341"/>
      <c r="J3401" s="341"/>
      <c r="K3401" s="60"/>
    </row>
    <row r="3402" spans="1:11" s="38" customFormat="1" x14ac:dyDescent="0.25">
      <c r="A3402" s="78"/>
      <c r="B3402" s="337"/>
      <c r="C3402" s="342"/>
      <c r="D3402" s="329"/>
      <c r="E3402" s="330"/>
      <c r="F3402" s="330"/>
      <c r="G3402" s="331"/>
      <c r="H3402" s="340"/>
      <c r="I3402" s="341"/>
      <c r="J3402" s="341"/>
      <c r="K3402" s="60"/>
    </row>
    <row r="3403" spans="1:11" s="38" customFormat="1" x14ac:dyDescent="0.25">
      <c r="A3403" s="78"/>
      <c r="B3403" s="337"/>
      <c r="C3403" s="342"/>
      <c r="D3403" s="329"/>
      <c r="E3403" s="330"/>
      <c r="F3403" s="330"/>
      <c r="G3403" s="331"/>
      <c r="H3403" s="340"/>
      <c r="I3403" s="341"/>
      <c r="J3403" s="341"/>
      <c r="K3403" s="60"/>
    </row>
    <row r="3404" spans="1:11" s="38" customFormat="1" x14ac:dyDescent="0.25">
      <c r="A3404" s="78"/>
      <c r="B3404" s="337"/>
      <c r="C3404" s="342"/>
      <c r="D3404" s="329"/>
      <c r="E3404" s="330"/>
      <c r="F3404" s="330"/>
      <c r="G3404" s="331"/>
      <c r="H3404" s="340"/>
      <c r="I3404" s="341"/>
      <c r="J3404" s="341"/>
      <c r="K3404" s="60"/>
    </row>
    <row r="3405" spans="1:11" s="38" customFormat="1" x14ac:dyDescent="0.25">
      <c r="A3405" s="78"/>
      <c r="B3405" s="337"/>
      <c r="C3405" s="342"/>
      <c r="D3405" s="329"/>
      <c r="E3405" s="330"/>
      <c r="F3405" s="330"/>
      <c r="G3405" s="331"/>
      <c r="H3405" s="340"/>
      <c r="I3405" s="341"/>
      <c r="J3405" s="341"/>
      <c r="K3405" s="60"/>
    </row>
    <row r="3406" spans="1:11" s="38" customFormat="1" x14ac:dyDescent="0.25">
      <c r="A3406" s="78"/>
      <c r="B3406" s="337"/>
      <c r="C3406" s="342"/>
      <c r="D3406" s="329"/>
      <c r="E3406" s="330"/>
      <c r="F3406" s="330"/>
      <c r="G3406" s="331"/>
      <c r="H3406" s="340"/>
      <c r="I3406" s="341"/>
      <c r="J3406" s="341"/>
      <c r="K3406" s="60"/>
    </row>
    <row r="3407" spans="1:11" s="38" customFormat="1" x14ac:dyDescent="0.25">
      <c r="A3407" s="78"/>
      <c r="B3407" s="337"/>
      <c r="C3407" s="342"/>
      <c r="D3407" s="329"/>
      <c r="E3407" s="330"/>
      <c r="F3407" s="330"/>
      <c r="G3407" s="331"/>
      <c r="H3407" s="340"/>
      <c r="I3407" s="341"/>
      <c r="J3407" s="341"/>
      <c r="K3407" s="60"/>
    </row>
    <row r="3408" spans="1:11" s="38" customFormat="1" x14ac:dyDescent="0.25">
      <c r="A3408" s="78"/>
      <c r="B3408" s="337"/>
      <c r="C3408" s="342"/>
      <c r="D3408" s="329"/>
      <c r="E3408" s="330"/>
      <c r="F3408" s="330"/>
      <c r="G3408" s="331"/>
      <c r="H3408" s="340"/>
      <c r="I3408" s="341"/>
      <c r="J3408" s="341"/>
      <c r="K3408" s="60"/>
    </row>
    <row r="3409" spans="1:11" s="38" customFormat="1" x14ac:dyDescent="0.25">
      <c r="A3409" s="78"/>
      <c r="B3409" s="337"/>
      <c r="C3409" s="342"/>
      <c r="D3409" s="329"/>
      <c r="E3409" s="330"/>
      <c r="F3409" s="330"/>
      <c r="G3409" s="331"/>
      <c r="H3409" s="340"/>
      <c r="I3409" s="341"/>
      <c r="J3409" s="341"/>
      <c r="K3409" s="60"/>
    </row>
    <row r="3410" spans="1:11" s="38" customFormat="1" x14ac:dyDescent="0.25">
      <c r="A3410" s="78"/>
      <c r="B3410" s="337"/>
      <c r="C3410" s="342"/>
      <c r="D3410" s="329"/>
      <c r="E3410" s="330"/>
      <c r="F3410" s="330"/>
      <c r="G3410" s="331"/>
      <c r="H3410" s="340"/>
      <c r="I3410" s="341"/>
      <c r="J3410" s="341"/>
      <c r="K3410" s="60"/>
    </row>
    <row r="3411" spans="1:11" s="38" customFormat="1" x14ac:dyDescent="0.25">
      <c r="A3411" s="78"/>
      <c r="B3411" s="337"/>
      <c r="C3411" s="342"/>
      <c r="D3411" s="329"/>
      <c r="E3411" s="330"/>
      <c r="F3411" s="330"/>
      <c r="G3411" s="331"/>
      <c r="H3411" s="340"/>
      <c r="I3411" s="341"/>
      <c r="J3411" s="341"/>
      <c r="K3411" s="60"/>
    </row>
    <row r="3412" spans="1:11" s="38" customFormat="1" x14ac:dyDescent="0.25">
      <c r="A3412" s="78"/>
      <c r="B3412" s="337"/>
      <c r="C3412" s="342"/>
      <c r="D3412" s="329"/>
      <c r="E3412" s="330"/>
      <c r="F3412" s="330"/>
      <c r="G3412" s="331"/>
      <c r="H3412" s="340"/>
      <c r="I3412" s="341"/>
      <c r="J3412" s="341"/>
      <c r="K3412" s="60"/>
    </row>
    <row r="3413" spans="1:11" s="38" customFormat="1" x14ac:dyDescent="0.25">
      <c r="A3413" s="78"/>
      <c r="B3413" s="337"/>
      <c r="C3413" s="342"/>
      <c r="D3413" s="329"/>
      <c r="E3413" s="330"/>
      <c r="F3413" s="330"/>
      <c r="G3413" s="331"/>
      <c r="H3413" s="340"/>
      <c r="I3413" s="341"/>
      <c r="J3413" s="341"/>
      <c r="K3413" s="60"/>
    </row>
    <row r="3414" spans="1:11" s="38" customFormat="1" x14ac:dyDescent="0.25">
      <c r="A3414" s="78"/>
      <c r="B3414" s="337"/>
      <c r="C3414" s="342"/>
      <c r="D3414" s="329"/>
      <c r="E3414" s="330"/>
      <c r="F3414" s="330"/>
      <c r="G3414" s="331"/>
      <c r="H3414" s="340"/>
      <c r="I3414" s="341"/>
      <c r="J3414" s="341"/>
      <c r="K3414" s="60"/>
    </row>
    <row r="3415" spans="1:11" s="38" customFormat="1" x14ac:dyDescent="0.25">
      <c r="A3415" s="78"/>
      <c r="B3415" s="337"/>
      <c r="C3415" s="342"/>
      <c r="D3415" s="329"/>
      <c r="E3415" s="330"/>
      <c r="F3415" s="330"/>
      <c r="G3415" s="331"/>
      <c r="H3415" s="340"/>
      <c r="I3415" s="341"/>
      <c r="J3415" s="341"/>
      <c r="K3415" s="60"/>
    </row>
    <row r="3416" spans="1:11" s="38" customFormat="1" x14ac:dyDescent="0.25">
      <c r="A3416" s="78"/>
      <c r="B3416" s="337"/>
      <c r="C3416" s="342"/>
      <c r="D3416" s="329"/>
      <c r="E3416" s="330"/>
      <c r="F3416" s="330"/>
      <c r="G3416" s="331"/>
      <c r="H3416" s="340"/>
      <c r="I3416" s="341"/>
      <c r="J3416" s="341"/>
      <c r="K3416" s="60"/>
    </row>
    <row r="3417" spans="1:11" s="38" customFormat="1" x14ac:dyDescent="0.25">
      <c r="A3417" s="78"/>
      <c r="B3417" s="337"/>
      <c r="C3417" s="342"/>
      <c r="D3417" s="329"/>
      <c r="E3417" s="330"/>
      <c r="F3417" s="330"/>
      <c r="G3417" s="331"/>
      <c r="H3417" s="340"/>
      <c r="I3417" s="341"/>
      <c r="J3417" s="341"/>
      <c r="K3417" s="60"/>
    </row>
    <row r="3418" spans="1:11" s="38" customFormat="1" x14ac:dyDescent="0.25">
      <c r="A3418" s="78"/>
      <c r="B3418" s="337"/>
      <c r="C3418" s="342"/>
      <c r="D3418" s="329"/>
      <c r="E3418" s="330"/>
      <c r="F3418" s="330"/>
      <c r="G3418" s="331"/>
      <c r="H3418" s="340"/>
      <c r="I3418" s="341"/>
      <c r="J3418" s="341"/>
      <c r="K3418" s="60"/>
    </row>
    <row r="3419" spans="1:11" s="38" customFormat="1" x14ac:dyDescent="0.25">
      <c r="A3419" s="78"/>
      <c r="B3419" s="337"/>
      <c r="C3419" s="342"/>
      <c r="D3419" s="329"/>
      <c r="E3419" s="330"/>
      <c r="F3419" s="330"/>
      <c r="G3419" s="331"/>
      <c r="H3419" s="340"/>
      <c r="I3419" s="341"/>
      <c r="J3419" s="341"/>
      <c r="K3419" s="60"/>
    </row>
    <row r="3420" spans="1:11" s="38" customFormat="1" x14ac:dyDescent="0.25">
      <c r="A3420" s="78"/>
      <c r="B3420" s="337"/>
      <c r="C3420" s="342"/>
      <c r="D3420" s="329"/>
      <c r="E3420" s="330"/>
      <c r="F3420" s="330"/>
      <c r="G3420" s="331"/>
      <c r="H3420" s="340"/>
      <c r="I3420" s="341"/>
      <c r="J3420" s="341"/>
      <c r="K3420" s="60"/>
    </row>
    <row r="3421" spans="1:11" s="38" customFormat="1" x14ac:dyDescent="0.25">
      <c r="A3421" s="78"/>
      <c r="B3421" s="337"/>
      <c r="C3421" s="342"/>
      <c r="D3421" s="329"/>
      <c r="E3421" s="330"/>
      <c r="F3421" s="330"/>
      <c r="G3421" s="331"/>
      <c r="H3421" s="340"/>
      <c r="I3421" s="341"/>
      <c r="J3421" s="341"/>
      <c r="K3421" s="60"/>
    </row>
    <row r="3422" spans="1:11" s="38" customFormat="1" x14ac:dyDescent="0.25">
      <c r="A3422" s="78"/>
      <c r="B3422" s="337"/>
      <c r="C3422" s="342"/>
      <c r="D3422" s="329"/>
      <c r="E3422" s="330"/>
      <c r="F3422" s="330"/>
      <c r="G3422" s="331"/>
      <c r="H3422" s="340"/>
      <c r="I3422" s="341"/>
      <c r="J3422" s="341"/>
      <c r="K3422" s="60"/>
    </row>
    <row r="3423" spans="1:11" s="38" customFormat="1" x14ac:dyDescent="0.25">
      <c r="A3423" s="78"/>
      <c r="B3423" s="337"/>
      <c r="C3423" s="342"/>
      <c r="D3423" s="329"/>
      <c r="E3423" s="330"/>
      <c r="F3423" s="330"/>
      <c r="G3423" s="331"/>
      <c r="H3423" s="340"/>
      <c r="I3423" s="341"/>
      <c r="J3423" s="341"/>
      <c r="K3423" s="60"/>
    </row>
    <row r="3424" spans="1:11" s="38" customFormat="1" x14ac:dyDescent="0.25">
      <c r="A3424" s="78"/>
      <c r="B3424" s="337"/>
      <c r="C3424" s="342"/>
      <c r="D3424" s="329"/>
      <c r="E3424" s="330"/>
      <c r="F3424" s="330"/>
      <c r="G3424" s="331"/>
      <c r="H3424" s="340"/>
      <c r="I3424" s="341"/>
      <c r="J3424" s="341"/>
      <c r="K3424" s="60"/>
    </row>
    <row r="3425" spans="1:11" s="38" customFormat="1" x14ac:dyDescent="0.25">
      <c r="A3425" s="78"/>
      <c r="B3425" s="337"/>
      <c r="C3425" s="342"/>
      <c r="D3425" s="329"/>
      <c r="E3425" s="330"/>
      <c r="F3425" s="330"/>
      <c r="G3425" s="331"/>
      <c r="H3425" s="340"/>
      <c r="I3425" s="341"/>
      <c r="J3425" s="341"/>
      <c r="K3425" s="60"/>
    </row>
    <row r="3426" spans="1:11" s="38" customFormat="1" x14ac:dyDescent="0.25">
      <c r="A3426" s="78"/>
      <c r="B3426" s="337"/>
      <c r="C3426" s="342"/>
      <c r="D3426" s="329"/>
      <c r="E3426" s="330"/>
      <c r="F3426" s="330"/>
      <c r="G3426" s="331"/>
      <c r="H3426" s="340"/>
      <c r="I3426" s="268"/>
      <c r="J3426" s="341"/>
      <c r="K3426" s="60"/>
    </row>
    <row r="3427" spans="1:11" s="38" customFormat="1" x14ac:dyDescent="0.25">
      <c r="A3427" s="78"/>
      <c r="B3427" s="337"/>
      <c r="C3427" s="342"/>
      <c r="D3427" s="329"/>
      <c r="E3427" s="330"/>
      <c r="F3427" s="330"/>
      <c r="G3427" s="331"/>
      <c r="H3427" s="340"/>
      <c r="I3427" s="268"/>
      <c r="J3427" s="341"/>
      <c r="K3427" s="60"/>
    </row>
    <row r="3428" spans="1:11" s="38" customFormat="1" x14ac:dyDescent="0.25">
      <c r="A3428" s="78"/>
      <c r="B3428" s="337"/>
      <c r="C3428" s="342"/>
      <c r="D3428" s="329"/>
      <c r="E3428" s="330"/>
      <c r="F3428" s="330"/>
      <c r="G3428" s="331"/>
      <c r="H3428" s="340"/>
      <c r="I3428" s="268"/>
      <c r="J3428" s="341"/>
      <c r="K3428" s="60"/>
    </row>
    <row r="3429" spans="1:11" s="38" customFormat="1" x14ac:dyDescent="0.25">
      <c r="A3429" s="78"/>
      <c r="B3429" s="337"/>
      <c r="C3429" s="342"/>
      <c r="D3429" s="329"/>
      <c r="E3429" s="330"/>
      <c r="F3429" s="330"/>
      <c r="G3429" s="331"/>
      <c r="H3429" s="340"/>
      <c r="I3429" s="268"/>
      <c r="J3429" s="341"/>
      <c r="K3429" s="60"/>
    </row>
    <row r="3430" spans="1:11" s="38" customFormat="1" x14ac:dyDescent="0.25">
      <c r="A3430" s="78"/>
      <c r="B3430" s="337"/>
      <c r="C3430" s="342"/>
      <c r="D3430" s="329"/>
      <c r="E3430" s="330"/>
      <c r="F3430" s="330"/>
      <c r="G3430" s="331"/>
      <c r="H3430" s="340"/>
      <c r="I3430" s="268"/>
      <c r="J3430" s="341"/>
      <c r="K3430" s="60"/>
    </row>
    <row r="3431" spans="1:11" s="38" customFormat="1" x14ac:dyDescent="0.25">
      <c r="A3431" s="78"/>
      <c r="B3431" s="337"/>
      <c r="C3431" s="342"/>
      <c r="D3431" s="329"/>
      <c r="E3431" s="330"/>
      <c r="F3431" s="330"/>
      <c r="G3431" s="331"/>
      <c r="H3431" s="340"/>
      <c r="I3431" s="341"/>
      <c r="J3431" s="341"/>
      <c r="K3431" s="60"/>
    </row>
    <row r="3432" spans="1:11" s="38" customFormat="1" x14ac:dyDescent="0.25">
      <c r="A3432" s="78"/>
      <c r="B3432" s="337"/>
      <c r="C3432" s="342"/>
      <c r="D3432" s="329"/>
      <c r="E3432" s="330"/>
      <c r="F3432" s="330"/>
      <c r="G3432" s="331"/>
      <c r="H3432" s="340"/>
      <c r="I3432" s="341"/>
      <c r="J3432" s="341"/>
      <c r="K3432" s="60"/>
    </row>
    <row r="3433" spans="1:11" s="38" customFormat="1" x14ac:dyDescent="0.25">
      <c r="A3433" s="78"/>
      <c r="B3433" s="337"/>
      <c r="C3433" s="342"/>
      <c r="D3433" s="329"/>
      <c r="E3433" s="330"/>
      <c r="F3433" s="330"/>
      <c r="G3433" s="331"/>
      <c r="H3433" s="340"/>
      <c r="I3433" s="341"/>
      <c r="J3433" s="341"/>
      <c r="K3433" s="60"/>
    </row>
    <row r="3434" spans="1:11" s="38" customFormat="1" x14ac:dyDescent="0.25">
      <c r="A3434" s="78"/>
      <c r="B3434" s="337"/>
      <c r="C3434" s="342"/>
      <c r="D3434" s="329"/>
      <c r="E3434" s="330"/>
      <c r="F3434" s="330"/>
      <c r="G3434" s="331"/>
      <c r="H3434" s="340"/>
      <c r="I3434" s="341"/>
      <c r="J3434" s="341"/>
      <c r="K3434" s="60"/>
    </row>
    <row r="3435" spans="1:11" s="38" customFormat="1" x14ac:dyDescent="0.25">
      <c r="A3435" s="78"/>
      <c r="B3435" s="337"/>
      <c r="C3435" s="342"/>
      <c r="D3435" s="329"/>
      <c r="E3435" s="330"/>
      <c r="F3435" s="330"/>
      <c r="G3435" s="331"/>
      <c r="H3435" s="340"/>
      <c r="I3435" s="341"/>
      <c r="J3435" s="341"/>
      <c r="K3435" s="60"/>
    </row>
    <row r="3436" spans="1:11" s="38" customFormat="1" x14ac:dyDescent="0.25">
      <c r="A3436" s="78"/>
      <c r="B3436" s="337"/>
      <c r="C3436" s="342"/>
      <c r="D3436" s="329"/>
      <c r="E3436" s="330"/>
      <c r="F3436" s="330"/>
      <c r="G3436" s="331"/>
      <c r="H3436" s="340"/>
      <c r="I3436" s="341"/>
      <c r="J3436" s="341"/>
      <c r="K3436" s="60"/>
    </row>
    <row r="3437" spans="1:11" s="38" customFormat="1" x14ac:dyDescent="0.25">
      <c r="A3437" s="78"/>
      <c r="B3437" s="337"/>
      <c r="C3437" s="342"/>
      <c r="D3437" s="329"/>
      <c r="E3437" s="330"/>
      <c r="F3437" s="330"/>
      <c r="G3437" s="331"/>
      <c r="H3437" s="340"/>
      <c r="I3437" s="341"/>
      <c r="J3437" s="341"/>
      <c r="K3437" s="60"/>
    </row>
    <row r="3438" spans="1:11" s="38" customFormat="1" x14ac:dyDescent="0.25">
      <c r="A3438" s="78"/>
      <c r="B3438" s="337"/>
      <c r="C3438" s="342"/>
      <c r="D3438" s="329"/>
      <c r="E3438" s="330"/>
      <c r="F3438" s="330"/>
      <c r="G3438" s="331"/>
      <c r="H3438" s="340"/>
      <c r="I3438" s="341"/>
      <c r="J3438" s="341"/>
      <c r="K3438" s="60"/>
    </row>
    <row r="3439" spans="1:11" s="38" customFormat="1" x14ac:dyDescent="0.25">
      <c r="A3439" s="78"/>
      <c r="B3439" s="337"/>
      <c r="C3439" s="342"/>
      <c r="D3439" s="329"/>
      <c r="E3439" s="330"/>
      <c r="F3439" s="330"/>
      <c r="G3439" s="331"/>
      <c r="H3439" s="340"/>
      <c r="I3439" s="341"/>
      <c r="J3439" s="341"/>
      <c r="K3439" s="60"/>
    </row>
    <row r="3440" spans="1:11" s="38" customFormat="1" x14ac:dyDescent="0.25">
      <c r="A3440" s="78"/>
      <c r="B3440" s="337"/>
      <c r="C3440" s="342"/>
      <c r="D3440" s="329"/>
      <c r="E3440" s="330"/>
      <c r="F3440" s="330"/>
      <c r="G3440" s="331"/>
      <c r="H3440" s="340"/>
      <c r="I3440" s="341"/>
      <c r="J3440" s="341"/>
      <c r="K3440" s="60"/>
    </row>
    <row r="3441" spans="1:11" s="38" customFormat="1" x14ac:dyDescent="0.25">
      <c r="A3441" s="78"/>
      <c r="B3441" s="337"/>
      <c r="C3441" s="342"/>
      <c r="D3441" s="329"/>
      <c r="E3441" s="330"/>
      <c r="F3441" s="330"/>
      <c r="G3441" s="331"/>
      <c r="H3441" s="340"/>
      <c r="I3441" s="341"/>
      <c r="J3441" s="341"/>
      <c r="K3441" s="60"/>
    </row>
    <row r="3442" spans="1:11" s="38" customFormat="1" x14ac:dyDescent="0.25">
      <c r="A3442" s="78"/>
      <c r="B3442" s="337"/>
      <c r="C3442" s="342"/>
      <c r="D3442" s="329"/>
      <c r="E3442" s="330"/>
      <c r="F3442" s="330"/>
      <c r="G3442" s="331"/>
      <c r="H3442" s="340"/>
      <c r="I3442" s="341"/>
      <c r="J3442" s="341"/>
      <c r="K3442" s="60"/>
    </row>
    <row r="3443" spans="1:11" s="38" customFormat="1" x14ac:dyDescent="0.25">
      <c r="A3443" s="78"/>
      <c r="B3443" s="337"/>
      <c r="C3443" s="342"/>
      <c r="D3443" s="329"/>
      <c r="E3443" s="330"/>
      <c r="F3443" s="330"/>
      <c r="G3443" s="331"/>
      <c r="H3443" s="340"/>
      <c r="I3443" s="341"/>
      <c r="J3443" s="341"/>
      <c r="K3443" s="60"/>
    </row>
    <row r="3444" spans="1:11" s="38" customFormat="1" x14ac:dyDescent="0.25">
      <c r="A3444" s="78"/>
      <c r="B3444" s="337"/>
      <c r="C3444" s="342"/>
      <c r="D3444" s="329"/>
      <c r="E3444" s="330"/>
      <c r="F3444" s="330"/>
      <c r="G3444" s="331"/>
      <c r="H3444" s="340"/>
      <c r="I3444" s="341"/>
      <c r="J3444" s="341"/>
      <c r="K3444" s="60"/>
    </row>
    <row r="3445" spans="1:11" s="38" customFormat="1" x14ac:dyDescent="0.25">
      <c r="A3445" s="78"/>
      <c r="B3445" s="337"/>
      <c r="C3445" s="342"/>
      <c r="D3445" s="329"/>
      <c r="E3445" s="330"/>
      <c r="F3445" s="330"/>
      <c r="G3445" s="331"/>
      <c r="H3445" s="340"/>
      <c r="I3445" s="341"/>
      <c r="J3445" s="341"/>
      <c r="K3445" s="60"/>
    </row>
    <row r="3446" spans="1:11" s="38" customFormat="1" x14ac:dyDescent="0.25">
      <c r="A3446" s="78"/>
      <c r="B3446" s="337"/>
      <c r="C3446" s="342"/>
      <c r="D3446" s="329"/>
      <c r="E3446" s="330"/>
      <c r="F3446" s="330"/>
      <c r="G3446" s="331"/>
      <c r="H3446" s="340"/>
      <c r="I3446" s="341"/>
      <c r="J3446" s="341"/>
      <c r="K3446" s="60"/>
    </row>
    <row r="3447" spans="1:11" s="38" customFormat="1" x14ac:dyDescent="0.25">
      <c r="A3447" s="78"/>
      <c r="B3447" s="337"/>
      <c r="C3447" s="342"/>
      <c r="D3447" s="329"/>
      <c r="E3447" s="330"/>
      <c r="F3447" s="330"/>
      <c r="G3447" s="331"/>
      <c r="H3447" s="340"/>
      <c r="I3447" s="341"/>
      <c r="J3447" s="341"/>
      <c r="K3447" s="60"/>
    </row>
    <row r="3448" spans="1:11" s="38" customFormat="1" x14ac:dyDescent="0.25">
      <c r="A3448" s="78"/>
      <c r="B3448" s="337"/>
      <c r="C3448" s="342"/>
      <c r="D3448" s="329"/>
      <c r="E3448" s="330"/>
      <c r="F3448" s="330"/>
      <c r="G3448" s="331"/>
      <c r="H3448" s="340"/>
      <c r="I3448" s="341"/>
      <c r="J3448" s="341"/>
      <c r="K3448" s="60"/>
    </row>
    <row r="3449" spans="1:11" s="38" customFormat="1" x14ac:dyDescent="0.25">
      <c r="A3449" s="78"/>
      <c r="B3449" s="337"/>
      <c r="C3449" s="342"/>
      <c r="D3449" s="329"/>
      <c r="E3449" s="330"/>
      <c r="F3449" s="330"/>
      <c r="G3449" s="331"/>
      <c r="H3449" s="340"/>
      <c r="I3449" s="341"/>
      <c r="J3449" s="341"/>
      <c r="K3449" s="60"/>
    </row>
    <row r="3450" spans="1:11" s="38" customFormat="1" x14ac:dyDescent="0.25">
      <c r="A3450" s="78"/>
      <c r="B3450" s="337"/>
      <c r="C3450" s="342"/>
      <c r="D3450" s="329"/>
      <c r="E3450" s="330"/>
      <c r="F3450" s="330"/>
      <c r="G3450" s="331"/>
      <c r="H3450" s="340"/>
      <c r="I3450" s="341"/>
      <c r="J3450" s="341"/>
      <c r="K3450" s="60"/>
    </row>
    <row r="3451" spans="1:11" s="38" customFormat="1" x14ac:dyDescent="0.25">
      <c r="A3451" s="78"/>
      <c r="B3451" s="337"/>
      <c r="C3451" s="342"/>
      <c r="D3451" s="329"/>
      <c r="E3451" s="330"/>
      <c r="F3451" s="330"/>
      <c r="G3451" s="331"/>
      <c r="H3451" s="340"/>
      <c r="I3451" s="341"/>
      <c r="J3451" s="341"/>
      <c r="K3451" s="60"/>
    </row>
    <row r="3452" spans="1:11" s="38" customFormat="1" x14ac:dyDescent="0.25">
      <c r="A3452" s="78"/>
      <c r="B3452" s="337"/>
      <c r="C3452" s="342"/>
      <c r="D3452" s="329"/>
      <c r="E3452" s="330"/>
      <c r="F3452" s="330"/>
      <c r="G3452" s="331"/>
      <c r="H3452" s="340"/>
      <c r="I3452" s="341"/>
      <c r="J3452" s="341"/>
      <c r="K3452" s="60"/>
    </row>
    <row r="3453" spans="1:11" s="38" customFormat="1" x14ac:dyDescent="0.25">
      <c r="A3453" s="78"/>
      <c r="B3453" s="337"/>
      <c r="C3453" s="342"/>
      <c r="D3453" s="329"/>
      <c r="E3453" s="330"/>
      <c r="F3453" s="330"/>
      <c r="G3453" s="331"/>
      <c r="H3453" s="340"/>
      <c r="I3453" s="341"/>
      <c r="J3453" s="341"/>
      <c r="K3453" s="60"/>
    </row>
    <row r="3454" spans="1:11" s="38" customFormat="1" x14ac:dyDescent="0.25">
      <c r="A3454" s="78"/>
      <c r="B3454" s="337"/>
      <c r="C3454" s="342"/>
      <c r="D3454" s="329"/>
      <c r="E3454" s="330"/>
      <c r="F3454" s="330"/>
      <c r="G3454" s="331"/>
      <c r="H3454" s="340"/>
      <c r="I3454" s="341"/>
      <c r="J3454" s="341"/>
      <c r="K3454" s="60"/>
    </row>
    <row r="3455" spans="1:11" s="38" customFormat="1" x14ac:dyDescent="0.25">
      <c r="A3455" s="78"/>
      <c r="B3455" s="337"/>
      <c r="C3455" s="342"/>
      <c r="D3455" s="329"/>
      <c r="E3455" s="330"/>
      <c r="F3455" s="330"/>
      <c r="G3455" s="331"/>
      <c r="H3455" s="340"/>
      <c r="I3455" s="341"/>
      <c r="J3455" s="341"/>
      <c r="K3455" s="60"/>
    </row>
    <row r="3456" spans="1:11" s="38" customFormat="1" x14ac:dyDescent="0.25">
      <c r="A3456" s="78"/>
      <c r="B3456" s="337"/>
      <c r="C3456" s="342"/>
      <c r="D3456" s="329"/>
      <c r="E3456" s="330"/>
      <c r="F3456" s="330"/>
      <c r="G3456" s="331"/>
      <c r="H3456" s="340"/>
      <c r="I3456" s="341"/>
      <c r="J3456" s="341"/>
      <c r="K3456" s="60"/>
    </row>
    <row r="3457" spans="1:11" s="38" customFormat="1" x14ac:dyDescent="0.25">
      <c r="A3457" s="78"/>
      <c r="B3457" s="337"/>
      <c r="C3457" s="342"/>
      <c r="D3457" s="329"/>
      <c r="E3457" s="330"/>
      <c r="F3457" s="330"/>
      <c r="G3457" s="331"/>
      <c r="H3457" s="340"/>
      <c r="I3457" s="341"/>
      <c r="J3457" s="341"/>
      <c r="K3457" s="60"/>
    </row>
    <row r="3458" spans="1:11" s="38" customFormat="1" x14ac:dyDescent="0.25">
      <c r="A3458" s="78"/>
      <c r="B3458" s="337"/>
      <c r="C3458" s="342"/>
      <c r="D3458" s="329"/>
      <c r="E3458" s="330"/>
      <c r="F3458" s="330"/>
      <c r="G3458" s="331"/>
      <c r="H3458" s="340"/>
      <c r="I3458" s="341"/>
      <c r="J3458" s="341"/>
      <c r="K3458" s="60"/>
    </row>
    <row r="3459" spans="1:11" s="38" customFormat="1" x14ac:dyDescent="0.25">
      <c r="A3459" s="78"/>
      <c r="B3459" s="337"/>
      <c r="C3459" s="342"/>
      <c r="D3459" s="329"/>
      <c r="E3459" s="330"/>
      <c r="F3459" s="330"/>
      <c r="G3459" s="331"/>
      <c r="H3459" s="340"/>
      <c r="I3459" s="341"/>
      <c r="J3459" s="341"/>
      <c r="K3459" s="60"/>
    </row>
    <row r="3460" spans="1:11" s="38" customFormat="1" x14ac:dyDescent="0.25">
      <c r="A3460" s="78"/>
      <c r="B3460" s="337"/>
      <c r="C3460" s="342"/>
      <c r="D3460" s="329"/>
      <c r="E3460" s="330"/>
      <c r="F3460" s="330"/>
      <c r="G3460" s="331"/>
      <c r="H3460" s="340"/>
      <c r="I3460" s="341"/>
      <c r="J3460" s="341"/>
      <c r="K3460" s="60"/>
    </row>
    <row r="3461" spans="1:11" s="38" customFormat="1" x14ac:dyDescent="0.25">
      <c r="A3461" s="78"/>
      <c r="B3461" s="337"/>
      <c r="C3461" s="342"/>
      <c r="D3461" s="329"/>
      <c r="E3461" s="330"/>
      <c r="F3461" s="330"/>
      <c r="G3461" s="331"/>
      <c r="H3461" s="340"/>
      <c r="I3461" s="341"/>
      <c r="J3461" s="341"/>
      <c r="K3461" s="60"/>
    </row>
    <row r="3462" spans="1:11" s="38" customFormat="1" x14ac:dyDescent="0.25">
      <c r="A3462" s="78"/>
      <c r="B3462" s="337"/>
      <c r="C3462" s="342"/>
      <c r="D3462" s="329"/>
      <c r="E3462" s="330"/>
      <c r="F3462" s="330"/>
      <c r="G3462" s="331"/>
      <c r="H3462" s="340"/>
      <c r="I3462" s="341"/>
      <c r="J3462" s="341"/>
      <c r="K3462" s="60"/>
    </row>
    <row r="3463" spans="1:11" s="38" customFormat="1" x14ac:dyDescent="0.25">
      <c r="A3463" s="78"/>
      <c r="B3463" s="337"/>
      <c r="C3463" s="342"/>
      <c r="D3463" s="329"/>
      <c r="E3463" s="330"/>
      <c r="F3463" s="330"/>
      <c r="G3463" s="331"/>
      <c r="H3463" s="340"/>
      <c r="I3463" s="341"/>
      <c r="J3463" s="341"/>
      <c r="K3463" s="60"/>
    </row>
    <row r="3464" spans="1:11" s="38" customFormat="1" x14ac:dyDescent="0.25">
      <c r="A3464" s="78"/>
      <c r="B3464" s="337"/>
      <c r="C3464" s="342"/>
      <c r="D3464" s="329"/>
      <c r="E3464" s="330"/>
      <c r="F3464" s="330"/>
      <c r="G3464" s="331"/>
      <c r="H3464" s="340"/>
      <c r="I3464" s="341"/>
      <c r="J3464" s="341"/>
      <c r="K3464" s="60"/>
    </row>
    <row r="3465" spans="1:11" s="38" customFormat="1" x14ac:dyDescent="0.25">
      <c r="A3465" s="78"/>
      <c r="B3465" s="337"/>
      <c r="C3465" s="342"/>
      <c r="D3465" s="329"/>
      <c r="E3465" s="330"/>
      <c r="F3465" s="330"/>
      <c r="G3465" s="331"/>
      <c r="H3465" s="340"/>
      <c r="I3465" s="341"/>
      <c r="J3465" s="341"/>
      <c r="K3465" s="60"/>
    </row>
    <row r="3466" spans="1:11" s="38" customFormat="1" x14ac:dyDescent="0.25">
      <c r="A3466" s="78"/>
      <c r="B3466" s="337"/>
      <c r="C3466" s="342"/>
      <c r="D3466" s="329"/>
      <c r="E3466" s="330"/>
      <c r="F3466" s="330"/>
      <c r="G3466" s="331"/>
      <c r="H3466" s="340"/>
      <c r="I3466" s="341"/>
      <c r="J3466" s="341"/>
      <c r="K3466" s="60"/>
    </row>
    <row r="3467" spans="1:11" s="38" customFormat="1" x14ac:dyDescent="0.25">
      <c r="A3467" s="78"/>
      <c r="B3467" s="337"/>
      <c r="C3467" s="342"/>
      <c r="D3467" s="329"/>
      <c r="E3467" s="330"/>
      <c r="F3467" s="330"/>
      <c r="G3467" s="331"/>
      <c r="H3467" s="340"/>
      <c r="I3467" s="341"/>
      <c r="J3467" s="341"/>
      <c r="K3467" s="60"/>
    </row>
    <row r="3468" spans="1:11" s="38" customFormat="1" x14ac:dyDescent="0.25">
      <c r="A3468" s="78"/>
      <c r="B3468" s="337"/>
      <c r="C3468" s="342"/>
      <c r="D3468" s="329"/>
      <c r="E3468" s="330"/>
      <c r="F3468" s="330"/>
      <c r="G3468" s="331"/>
      <c r="H3468" s="340"/>
      <c r="I3468" s="341"/>
      <c r="J3468" s="341"/>
      <c r="K3468" s="60"/>
    </row>
    <row r="3469" spans="1:11" s="38" customFormat="1" x14ac:dyDescent="0.25">
      <c r="A3469" s="78"/>
      <c r="B3469" s="337"/>
      <c r="C3469" s="342"/>
      <c r="D3469" s="329"/>
      <c r="E3469" s="330"/>
      <c r="F3469" s="330"/>
      <c r="G3469" s="331"/>
      <c r="H3469" s="340"/>
      <c r="I3469" s="341"/>
      <c r="J3469" s="341"/>
      <c r="K3469" s="60"/>
    </row>
    <row r="3470" spans="1:11" s="38" customFormat="1" x14ac:dyDescent="0.25">
      <c r="A3470" s="78"/>
      <c r="B3470" s="337"/>
      <c r="C3470" s="342"/>
      <c r="D3470" s="329"/>
      <c r="E3470" s="330"/>
      <c r="F3470" s="330"/>
      <c r="G3470" s="331"/>
      <c r="H3470" s="340"/>
      <c r="I3470" s="341"/>
      <c r="J3470" s="341"/>
      <c r="K3470" s="60"/>
    </row>
    <row r="3471" spans="1:11" s="38" customFormat="1" x14ac:dyDescent="0.25">
      <c r="A3471" s="78"/>
      <c r="B3471" s="337"/>
      <c r="C3471" s="342"/>
      <c r="D3471" s="329"/>
      <c r="E3471" s="330"/>
      <c r="F3471" s="330"/>
      <c r="G3471" s="331"/>
      <c r="H3471" s="340"/>
      <c r="I3471" s="341"/>
      <c r="J3471" s="341"/>
      <c r="K3471" s="60"/>
    </row>
    <row r="3472" spans="1:11" s="38" customFormat="1" x14ac:dyDescent="0.25">
      <c r="A3472" s="78"/>
      <c r="B3472" s="337"/>
      <c r="C3472" s="342"/>
      <c r="D3472" s="329"/>
      <c r="E3472" s="330"/>
      <c r="F3472" s="330"/>
      <c r="G3472" s="331"/>
      <c r="H3472" s="340"/>
      <c r="I3472" s="341"/>
      <c r="J3472" s="341"/>
      <c r="K3472" s="60"/>
    </row>
    <row r="3473" spans="1:11" s="38" customFormat="1" x14ac:dyDescent="0.25">
      <c r="A3473" s="78"/>
      <c r="B3473" s="337"/>
      <c r="C3473" s="342"/>
      <c r="D3473" s="329"/>
      <c r="E3473" s="330"/>
      <c r="F3473" s="330"/>
      <c r="G3473" s="331"/>
      <c r="H3473" s="340"/>
      <c r="I3473" s="341"/>
      <c r="J3473" s="341"/>
      <c r="K3473" s="60"/>
    </row>
    <row r="3474" spans="1:11" s="38" customFormat="1" x14ac:dyDescent="0.25">
      <c r="A3474" s="78"/>
      <c r="B3474" s="337"/>
      <c r="C3474" s="342"/>
      <c r="D3474" s="329"/>
      <c r="E3474" s="330"/>
      <c r="F3474" s="330"/>
      <c r="G3474" s="331"/>
      <c r="H3474" s="340"/>
      <c r="I3474" s="341"/>
      <c r="J3474" s="341"/>
      <c r="K3474" s="60"/>
    </row>
    <row r="3475" spans="1:11" s="38" customFormat="1" x14ac:dyDescent="0.25">
      <c r="A3475" s="78"/>
      <c r="B3475" s="337"/>
      <c r="C3475" s="342"/>
      <c r="D3475" s="329"/>
      <c r="E3475" s="330"/>
      <c r="F3475" s="330"/>
      <c r="G3475" s="331"/>
      <c r="H3475" s="340"/>
      <c r="I3475" s="341"/>
      <c r="J3475" s="341"/>
      <c r="K3475" s="60"/>
    </row>
    <row r="3476" spans="1:11" s="38" customFormat="1" x14ac:dyDescent="0.25">
      <c r="A3476" s="78"/>
      <c r="B3476" s="337"/>
      <c r="C3476" s="342"/>
      <c r="D3476" s="329"/>
      <c r="E3476" s="330"/>
      <c r="F3476" s="330"/>
      <c r="G3476" s="331"/>
      <c r="H3476" s="340"/>
      <c r="I3476" s="341"/>
      <c r="J3476" s="341"/>
      <c r="K3476" s="60"/>
    </row>
    <row r="3477" spans="1:11" s="38" customFormat="1" x14ac:dyDescent="0.25">
      <c r="A3477" s="78"/>
      <c r="B3477" s="337"/>
      <c r="C3477" s="342"/>
      <c r="D3477" s="329"/>
      <c r="E3477" s="330"/>
      <c r="F3477" s="330"/>
      <c r="G3477" s="331"/>
      <c r="H3477" s="340"/>
      <c r="I3477" s="341"/>
      <c r="J3477" s="341"/>
      <c r="K3477" s="60"/>
    </row>
    <row r="3478" spans="1:11" s="38" customFormat="1" x14ac:dyDescent="0.25">
      <c r="A3478" s="78"/>
      <c r="B3478" s="337"/>
      <c r="C3478" s="342"/>
      <c r="D3478" s="329"/>
      <c r="E3478" s="330"/>
      <c r="F3478" s="330"/>
      <c r="G3478" s="331"/>
      <c r="H3478" s="340"/>
      <c r="I3478" s="341"/>
      <c r="J3478" s="341"/>
      <c r="K3478" s="60"/>
    </row>
    <row r="3479" spans="1:11" s="38" customFormat="1" x14ac:dyDescent="0.25">
      <c r="A3479" s="78"/>
      <c r="B3479" s="337"/>
      <c r="C3479" s="342"/>
      <c r="D3479" s="329"/>
      <c r="E3479" s="330"/>
      <c r="F3479" s="330"/>
      <c r="G3479" s="331"/>
      <c r="H3479" s="340"/>
      <c r="I3479" s="341"/>
      <c r="J3479" s="341"/>
      <c r="K3479" s="60"/>
    </row>
    <row r="3480" spans="1:11" s="38" customFormat="1" x14ac:dyDescent="0.25">
      <c r="A3480" s="78"/>
      <c r="B3480" s="337"/>
      <c r="C3480" s="342"/>
      <c r="D3480" s="329"/>
      <c r="E3480" s="330"/>
      <c r="F3480" s="330"/>
      <c r="G3480" s="331"/>
      <c r="H3480" s="340"/>
      <c r="I3480" s="341"/>
      <c r="J3480" s="341"/>
      <c r="K3480" s="60"/>
    </row>
    <row r="3481" spans="1:11" s="38" customFormat="1" x14ac:dyDescent="0.25">
      <c r="A3481" s="78"/>
      <c r="B3481" s="337"/>
      <c r="C3481" s="342"/>
      <c r="D3481" s="329"/>
      <c r="E3481" s="330"/>
      <c r="F3481" s="330"/>
      <c r="G3481" s="331"/>
      <c r="H3481" s="340"/>
      <c r="I3481" s="341"/>
      <c r="J3481" s="341"/>
      <c r="K3481" s="60"/>
    </row>
    <row r="3482" spans="1:11" s="38" customFormat="1" x14ac:dyDescent="0.25">
      <c r="A3482" s="78"/>
      <c r="B3482" s="337"/>
      <c r="C3482" s="342"/>
      <c r="D3482" s="329"/>
      <c r="E3482" s="330"/>
      <c r="F3482" s="330"/>
      <c r="G3482" s="331"/>
      <c r="H3482" s="340"/>
      <c r="I3482" s="341"/>
      <c r="J3482" s="341"/>
      <c r="K3482" s="60"/>
    </row>
    <row r="3483" spans="1:11" s="38" customFormat="1" x14ac:dyDescent="0.25">
      <c r="A3483" s="78"/>
      <c r="B3483" s="337"/>
      <c r="C3483" s="342"/>
      <c r="D3483" s="329"/>
      <c r="E3483" s="330"/>
      <c r="F3483" s="330"/>
      <c r="G3483" s="331"/>
      <c r="H3483" s="340"/>
      <c r="I3483" s="341"/>
      <c r="J3483" s="341"/>
      <c r="K3483" s="60"/>
    </row>
    <row r="3484" spans="1:11" s="38" customFormat="1" x14ac:dyDescent="0.25">
      <c r="A3484" s="78"/>
      <c r="B3484" s="337"/>
      <c r="C3484" s="342"/>
      <c r="D3484" s="329"/>
      <c r="E3484" s="330"/>
      <c r="F3484" s="330"/>
      <c r="G3484" s="331"/>
      <c r="H3484" s="340"/>
      <c r="I3484" s="341"/>
      <c r="J3484" s="341"/>
      <c r="K3484" s="60"/>
    </row>
    <row r="3485" spans="1:11" s="38" customFormat="1" x14ac:dyDescent="0.25">
      <c r="A3485" s="78"/>
      <c r="B3485" s="337"/>
      <c r="C3485" s="342"/>
      <c r="D3485" s="329"/>
      <c r="E3485" s="330"/>
      <c r="F3485" s="330"/>
      <c r="G3485" s="331"/>
      <c r="H3485" s="340"/>
      <c r="I3485" s="341"/>
      <c r="J3485" s="341"/>
      <c r="K3485" s="60"/>
    </row>
    <row r="3486" spans="1:11" s="38" customFormat="1" x14ac:dyDescent="0.25">
      <c r="A3486" s="78"/>
      <c r="B3486" s="337"/>
      <c r="C3486" s="342"/>
      <c r="D3486" s="329"/>
      <c r="E3486" s="330"/>
      <c r="F3486" s="330"/>
      <c r="G3486" s="331"/>
      <c r="H3486" s="340"/>
      <c r="I3486" s="341"/>
      <c r="J3486" s="341"/>
      <c r="K3486" s="60"/>
    </row>
    <row r="3487" spans="1:11" s="38" customFormat="1" x14ac:dyDescent="0.25">
      <c r="A3487" s="78"/>
      <c r="B3487" s="337"/>
      <c r="C3487" s="342"/>
      <c r="D3487" s="329"/>
      <c r="E3487" s="330"/>
      <c r="F3487" s="330"/>
      <c r="G3487" s="331"/>
      <c r="H3487" s="340"/>
      <c r="I3487" s="341"/>
      <c r="J3487" s="341"/>
      <c r="K3487" s="60"/>
    </row>
    <row r="3488" spans="1:11" s="38" customFormat="1" x14ac:dyDescent="0.25">
      <c r="A3488" s="78"/>
      <c r="B3488" s="337"/>
      <c r="C3488" s="342"/>
      <c r="D3488" s="329"/>
      <c r="E3488" s="330"/>
      <c r="F3488" s="330"/>
      <c r="G3488" s="331"/>
      <c r="H3488" s="340"/>
      <c r="I3488" s="341"/>
      <c r="J3488" s="341"/>
      <c r="K3488" s="60"/>
    </row>
    <row r="3489" spans="1:11" s="38" customFormat="1" x14ac:dyDescent="0.25">
      <c r="A3489" s="78"/>
      <c r="B3489" s="337"/>
      <c r="C3489" s="342"/>
      <c r="D3489" s="329"/>
      <c r="E3489" s="330"/>
      <c r="F3489" s="330"/>
      <c r="G3489" s="331"/>
      <c r="H3489" s="340"/>
      <c r="I3489" s="341"/>
      <c r="J3489" s="341"/>
      <c r="K3489" s="60"/>
    </row>
    <row r="3490" spans="1:11" s="38" customFormat="1" x14ac:dyDescent="0.25">
      <c r="A3490" s="78"/>
      <c r="B3490" s="337"/>
      <c r="C3490" s="342"/>
      <c r="D3490" s="329"/>
      <c r="E3490" s="330"/>
      <c r="F3490" s="330"/>
      <c r="G3490" s="331"/>
      <c r="H3490" s="340"/>
      <c r="I3490" s="341"/>
      <c r="J3490" s="341"/>
      <c r="K3490" s="60"/>
    </row>
    <row r="3491" spans="1:11" s="38" customFormat="1" x14ac:dyDescent="0.25">
      <c r="A3491" s="78"/>
      <c r="B3491" s="337"/>
      <c r="C3491" s="342"/>
      <c r="D3491" s="329"/>
      <c r="E3491" s="330"/>
      <c r="F3491" s="330"/>
      <c r="G3491" s="331"/>
      <c r="H3491" s="340"/>
      <c r="I3491" s="341"/>
      <c r="J3491" s="341"/>
      <c r="K3491" s="60"/>
    </row>
    <row r="3492" spans="1:11" s="38" customFormat="1" x14ac:dyDescent="0.25">
      <c r="A3492" s="78"/>
      <c r="B3492" s="337"/>
      <c r="C3492" s="342"/>
      <c r="D3492" s="329"/>
      <c r="E3492" s="330"/>
      <c r="F3492" s="330"/>
      <c r="G3492" s="331"/>
      <c r="H3492" s="340"/>
      <c r="I3492" s="341"/>
      <c r="J3492" s="341"/>
      <c r="K3492" s="60"/>
    </row>
    <row r="3493" spans="1:11" s="38" customFormat="1" x14ac:dyDescent="0.25">
      <c r="A3493" s="78"/>
      <c r="B3493" s="337"/>
      <c r="C3493" s="342"/>
      <c r="D3493" s="329"/>
      <c r="E3493" s="330"/>
      <c r="F3493" s="330"/>
      <c r="G3493" s="331"/>
      <c r="H3493" s="340"/>
      <c r="I3493" s="341"/>
      <c r="J3493" s="341"/>
      <c r="K3493" s="60"/>
    </row>
    <row r="3494" spans="1:11" s="38" customFormat="1" x14ac:dyDescent="0.25">
      <c r="A3494" s="78"/>
      <c r="B3494" s="337"/>
      <c r="C3494" s="342"/>
      <c r="D3494" s="329"/>
      <c r="E3494" s="330"/>
      <c r="F3494" s="330"/>
      <c r="G3494" s="331"/>
      <c r="H3494" s="340"/>
      <c r="I3494" s="341"/>
      <c r="J3494" s="341"/>
      <c r="K3494" s="60"/>
    </row>
    <row r="3495" spans="1:11" s="38" customFormat="1" x14ac:dyDescent="0.25">
      <c r="A3495" s="78"/>
      <c r="B3495" s="337"/>
      <c r="C3495" s="342"/>
      <c r="D3495" s="329"/>
      <c r="E3495" s="330"/>
      <c r="F3495" s="330"/>
      <c r="G3495" s="331"/>
      <c r="H3495" s="340"/>
      <c r="I3495" s="341"/>
      <c r="J3495" s="341"/>
      <c r="K3495" s="60"/>
    </row>
    <row r="3496" spans="1:11" s="38" customFormat="1" x14ac:dyDescent="0.25">
      <c r="A3496" s="78"/>
      <c r="B3496" s="337"/>
      <c r="C3496" s="342"/>
      <c r="D3496" s="329"/>
      <c r="E3496" s="330"/>
      <c r="F3496" s="330"/>
      <c r="G3496" s="331"/>
      <c r="H3496" s="340"/>
      <c r="I3496" s="341"/>
      <c r="J3496" s="341"/>
      <c r="K3496" s="60"/>
    </row>
    <row r="3497" spans="1:11" s="38" customFormat="1" x14ac:dyDescent="0.25">
      <c r="A3497" s="78"/>
      <c r="B3497" s="337"/>
      <c r="C3497" s="342"/>
      <c r="D3497" s="329"/>
      <c r="E3497" s="330"/>
      <c r="F3497" s="330"/>
      <c r="G3497" s="331"/>
      <c r="H3497" s="340"/>
      <c r="I3497" s="341"/>
      <c r="J3497" s="341"/>
      <c r="K3497" s="60"/>
    </row>
    <row r="3498" spans="1:11" s="38" customFormat="1" x14ac:dyDescent="0.25">
      <c r="A3498" s="78"/>
      <c r="B3498" s="337"/>
      <c r="C3498" s="342"/>
      <c r="D3498" s="329"/>
      <c r="E3498" s="330"/>
      <c r="F3498" s="330"/>
      <c r="G3498" s="331"/>
      <c r="H3498" s="340"/>
      <c r="I3498" s="341"/>
      <c r="J3498" s="341"/>
      <c r="K3498" s="60"/>
    </row>
    <row r="3499" spans="1:11" s="38" customFormat="1" x14ac:dyDescent="0.25">
      <c r="A3499" s="78"/>
      <c r="B3499" s="337"/>
      <c r="C3499" s="342"/>
      <c r="D3499" s="329"/>
      <c r="E3499" s="330"/>
      <c r="F3499" s="330"/>
      <c r="G3499" s="331"/>
      <c r="H3499" s="340"/>
      <c r="I3499" s="341"/>
      <c r="J3499" s="341"/>
      <c r="K3499" s="60"/>
    </row>
    <row r="3500" spans="1:11" s="38" customFormat="1" x14ac:dyDescent="0.25">
      <c r="A3500" s="78"/>
      <c r="B3500" s="337"/>
      <c r="C3500" s="342"/>
      <c r="D3500" s="329"/>
      <c r="E3500" s="330"/>
      <c r="F3500" s="330"/>
      <c r="G3500" s="331"/>
      <c r="H3500" s="340"/>
      <c r="I3500" s="341"/>
      <c r="J3500" s="341"/>
      <c r="K3500" s="60"/>
    </row>
    <row r="3501" spans="1:11" s="38" customFormat="1" x14ac:dyDescent="0.25">
      <c r="A3501" s="78"/>
      <c r="B3501" s="337"/>
      <c r="C3501" s="342"/>
      <c r="D3501" s="329"/>
      <c r="E3501" s="330"/>
      <c r="F3501" s="330"/>
      <c r="G3501" s="331"/>
      <c r="H3501" s="340"/>
      <c r="I3501" s="341"/>
      <c r="J3501" s="341"/>
      <c r="K3501" s="60"/>
    </row>
    <row r="3502" spans="1:11" s="38" customFormat="1" x14ac:dyDescent="0.25">
      <c r="A3502" s="78"/>
      <c r="B3502" s="337"/>
      <c r="C3502" s="342"/>
      <c r="D3502" s="329"/>
      <c r="E3502" s="330"/>
      <c r="F3502" s="330"/>
      <c r="G3502" s="331"/>
      <c r="H3502" s="340"/>
      <c r="I3502" s="341"/>
      <c r="J3502" s="341"/>
      <c r="K3502" s="60"/>
    </row>
    <row r="3503" spans="1:11" s="38" customFormat="1" x14ac:dyDescent="0.25">
      <c r="A3503" s="78"/>
      <c r="B3503" s="337"/>
      <c r="C3503" s="342"/>
      <c r="D3503" s="329"/>
      <c r="E3503" s="330"/>
      <c r="F3503" s="330"/>
      <c r="G3503" s="331"/>
      <c r="H3503" s="340"/>
      <c r="I3503" s="268"/>
      <c r="J3503" s="341"/>
      <c r="K3503" s="60"/>
    </row>
    <row r="3504" spans="1:11" s="38" customFormat="1" x14ac:dyDescent="0.25">
      <c r="A3504" s="78"/>
      <c r="B3504" s="337"/>
      <c r="C3504" s="342"/>
      <c r="D3504" s="329"/>
      <c r="E3504" s="330"/>
      <c r="F3504" s="330"/>
      <c r="G3504" s="331"/>
      <c r="H3504" s="340"/>
      <c r="I3504" s="268"/>
      <c r="J3504" s="341"/>
      <c r="K3504" s="60"/>
    </row>
    <row r="3505" spans="1:11" s="38" customFormat="1" x14ac:dyDescent="0.25">
      <c r="A3505" s="78"/>
      <c r="B3505" s="337"/>
      <c r="C3505" s="342"/>
      <c r="D3505" s="329"/>
      <c r="E3505" s="330"/>
      <c r="F3505" s="330"/>
      <c r="G3505" s="331"/>
      <c r="H3505" s="340"/>
      <c r="I3505" s="341"/>
      <c r="J3505" s="341"/>
      <c r="K3505" s="60"/>
    </row>
    <row r="3506" spans="1:11" s="38" customFormat="1" x14ac:dyDescent="0.25">
      <c r="A3506" s="78"/>
      <c r="B3506" s="337"/>
      <c r="C3506" s="342"/>
      <c r="D3506" s="329"/>
      <c r="E3506" s="330"/>
      <c r="F3506" s="330"/>
      <c r="G3506" s="331"/>
      <c r="H3506" s="340"/>
      <c r="I3506" s="268"/>
      <c r="J3506" s="341"/>
      <c r="K3506" s="60"/>
    </row>
    <row r="3507" spans="1:11" s="38" customFormat="1" x14ac:dyDescent="0.25">
      <c r="A3507" s="78"/>
      <c r="B3507" s="337"/>
      <c r="C3507" s="342"/>
      <c r="D3507" s="329"/>
      <c r="E3507" s="330"/>
      <c r="F3507" s="330"/>
      <c r="G3507" s="331"/>
      <c r="H3507" s="340"/>
      <c r="I3507" s="268"/>
      <c r="J3507" s="341"/>
      <c r="K3507" s="60"/>
    </row>
    <row r="3508" spans="1:11" s="38" customFormat="1" x14ac:dyDescent="0.25">
      <c r="A3508" s="78"/>
      <c r="B3508" s="337"/>
      <c r="C3508" s="342"/>
      <c r="D3508" s="329"/>
      <c r="E3508" s="330"/>
      <c r="F3508" s="330"/>
      <c r="G3508" s="331"/>
      <c r="H3508" s="340"/>
      <c r="I3508" s="268"/>
      <c r="J3508" s="341"/>
      <c r="K3508" s="60"/>
    </row>
    <row r="3509" spans="1:11" s="38" customFormat="1" x14ac:dyDescent="0.25">
      <c r="A3509" s="78"/>
      <c r="B3509" s="337"/>
      <c r="C3509" s="342"/>
      <c r="D3509" s="329"/>
      <c r="E3509" s="330"/>
      <c r="F3509" s="330"/>
      <c r="G3509" s="331"/>
      <c r="H3509" s="340"/>
      <c r="I3509" s="268"/>
      <c r="J3509" s="341"/>
      <c r="K3509" s="60"/>
    </row>
    <row r="3510" spans="1:11" s="38" customFormat="1" x14ac:dyDescent="0.25">
      <c r="A3510" s="78"/>
      <c r="B3510" s="337"/>
      <c r="C3510" s="342"/>
      <c r="D3510" s="329"/>
      <c r="E3510" s="330"/>
      <c r="F3510" s="330"/>
      <c r="G3510" s="331"/>
      <c r="H3510" s="340"/>
      <c r="I3510" s="341"/>
      <c r="J3510" s="341"/>
      <c r="K3510" s="60"/>
    </row>
    <row r="3511" spans="1:11" s="38" customFormat="1" x14ac:dyDescent="0.25">
      <c r="A3511" s="78"/>
      <c r="B3511" s="337"/>
      <c r="C3511" s="342"/>
      <c r="D3511" s="329"/>
      <c r="E3511" s="330"/>
      <c r="F3511" s="330"/>
      <c r="G3511" s="331"/>
      <c r="H3511" s="340"/>
      <c r="I3511" s="341"/>
      <c r="J3511" s="341"/>
      <c r="K3511" s="60"/>
    </row>
    <row r="3512" spans="1:11" s="38" customFormat="1" x14ac:dyDescent="0.25">
      <c r="A3512" s="78"/>
      <c r="B3512" s="337"/>
      <c r="C3512" s="342"/>
      <c r="D3512" s="329"/>
      <c r="E3512" s="330"/>
      <c r="F3512" s="330"/>
      <c r="G3512" s="331"/>
      <c r="H3512" s="340"/>
      <c r="I3512" s="341"/>
      <c r="J3512" s="341"/>
      <c r="K3512" s="60"/>
    </row>
    <row r="3513" spans="1:11" s="38" customFormat="1" x14ac:dyDescent="0.25">
      <c r="A3513" s="78"/>
      <c r="B3513" s="337"/>
      <c r="C3513" s="342"/>
      <c r="D3513" s="329"/>
      <c r="E3513" s="330"/>
      <c r="F3513" s="330"/>
      <c r="G3513" s="331"/>
      <c r="H3513" s="340"/>
      <c r="I3513" s="341"/>
      <c r="J3513" s="341"/>
      <c r="K3513" s="60"/>
    </row>
    <row r="3514" spans="1:11" s="38" customFormat="1" x14ac:dyDescent="0.25">
      <c r="A3514" s="78"/>
      <c r="B3514" s="337"/>
      <c r="C3514" s="342"/>
      <c r="D3514" s="329"/>
      <c r="E3514" s="330"/>
      <c r="F3514" s="330"/>
      <c r="G3514" s="331"/>
      <c r="H3514" s="340"/>
      <c r="I3514" s="341"/>
      <c r="J3514" s="341"/>
      <c r="K3514" s="60"/>
    </row>
    <row r="3515" spans="1:11" s="38" customFormat="1" x14ac:dyDescent="0.25">
      <c r="A3515" s="78"/>
      <c r="B3515" s="337"/>
      <c r="C3515" s="342"/>
      <c r="D3515" s="329"/>
      <c r="E3515" s="330"/>
      <c r="F3515" s="330"/>
      <c r="G3515" s="331"/>
      <c r="H3515" s="340"/>
      <c r="I3515" s="341"/>
      <c r="J3515" s="341"/>
      <c r="K3515" s="60"/>
    </row>
    <row r="3516" spans="1:11" s="38" customFormat="1" x14ac:dyDescent="0.25">
      <c r="A3516" s="78"/>
      <c r="B3516" s="337"/>
      <c r="C3516" s="342"/>
      <c r="D3516" s="329"/>
      <c r="E3516" s="330"/>
      <c r="F3516" s="330"/>
      <c r="G3516" s="331"/>
      <c r="H3516" s="340"/>
      <c r="I3516" s="341"/>
      <c r="J3516" s="341"/>
      <c r="K3516" s="60"/>
    </row>
    <row r="3517" spans="1:11" s="38" customFormat="1" x14ac:dyDescent="0.25">
      <c r="A3517" s="78"/>
      <c r="B3517" s="337"/>
      <c r="C3517" s="342"/>
      <c r="D3517" s="329"/>
      <c r="E3517" s="330"/>
      <c r="F3517" s="330"/>
      <c r="G3517" s="331"/>
      <c r="H3517" s="340"/>
      <c r="I3517" s="341"/>
      <c r="J3517" s="341"/>
      <c r="K3517" s="60"/>
    </row>
    <row r="3518" spans="1:11" s="38" customFormat="1" x14ac:dyDescent="0.25">
      <c r="A3518" s="78"/>
      <c r="B3518" s="337"/>
      <c r="C3518" s="342"/>
      <c r="D3518" s="329"/>
      <c r="E3518" s="330"/>
      <c r="F3518" s="330"/>
      <c r="G3518" s="331"/>
      <c r="H3518" s="340"/>
      <c r="I3518" s="341"/>
      <c r="J3518" s="341"/>
      <c r="K3518" s="60"/>
    </row>
    <row r="3519" spans="1:11" s="38" customFormat="1" x14ac:dyDescent="0.25">
      <c r="A3519" s="78"/>
      <c r="B3519" s="337"/>
      <c r="C3519" s="342"/>
      <c r="D3519" s="329"/>
      <c r="E3519" s="330"/>
      <c r="F3519" s="330"/>
      <c r="G3519" s="331"/>
      <c r="H3519" s="340"/>
      <c r="I3519" s="341"/>
      <c r="J3519" s="341"/>
      <c r="K3519" s="60"/>
    </row>
    <row r="3520" spans="1:11" s="38" customFormat="1" x14ac:dyDescent="0.25">
      <c r="A3520" s="78"/>
      <c r="B3520" s="337"/>
      <c r="C3520" s="342"/>
      <c r="D3520" s="329"/>
      <c r="E3520" s="330"/>
      <c r="F3520" s="330"/>
      <c r="G3520" s="331"/>
      <c r="H3520" s="340"/>
      <c r="I3520" s="341"/>
      <c r="J3520" s="341"/>
      <c r="K3520" s="60"/>
    </row>
    <row r="3521" spans="1:11" s="38" customFormat="1" x14ac:dyDescent="0.25">
      <c r="A3521" s="78"/>
      <c r="B3521" s="337"/>
      <c r="C3521" s="342"/>
      <c r="D3521" s="329"/>
      <c r="E3521" s="330"/>
      <c r="F3521" s="330"/>
      <c r="G3521" s="331"/>
      <c r="H3521" s="340"/>
      <c r="I3521" s="341"/>
      <c r="J3521" s="341"/>
      <c r="K3521" s="60"/>
    </row>
    <row r="3522" spans="1:11" s="38" customFormat="1" x14ac:dyDescent="0.25">
      <c r="A3522" s="78"/>
      <c r="B3522" s="337"/>
      <c r="C3522" s="342"/>
      <c r="D3522" s="329"/>
      <c r="E3522" s="330"/>
      <c r="F3522" s="330"/>
      <c r="G3522" s="331"/>
      <c r="H3522" s="340"/>
      <c r="I3522" s="341"/>
      <c r="J3522" s="341"/>
      <c r="K3522" s="60"/>
    </row>
    <row r="3523" spans="1:11" s="38" customFormat="1" x14ac:dyDescent="0.25">
      <c r="A3523" s="78"/>
      <c r="B3523" s="337"/>
      <c r="C3523" s="342"/>
      <c r="D3523" s="329"/>
      <c r="E3523" s="330"/>
      <c r="F3523" s="330"/>
      <c r="G3523" s="331"/>
      <c r="H3523" s="340"/>
      <c r="I3523" s="341"/>
      <c r="J3523" s="341"/>
      <c r="K3523" s="60"/>
    </row>
    <row r="3524" spans="1:11" s="38" customFormat="1" x14ac:dyDescent="0.25">
      <c r="A3524" s="78"/>
      <c r="B3524" s="337"/>
      <c r="C3524" s="342"/>
      <c r="D3524" s="329"/>
      <c r="E3524" s="330"/>
      <c r="F3524" s="330"/>
      <c r="G3524" s="331"/>
      <c r="H3524" s="340"/>
      <c r="I3524" s="341"/>
      <c r="J3524" s="341"/>
      <c r="K3524" s="60"/>
    </row>
    <row r="3525" spans="1:11" s="38" customFormat="1" x14ac:dyDescent="0.25">
      <c r="A3525" s="78"/>
      <c r="B3525" s="337"/>
      <c r="C3525" s="342"/>
      <c r="D3525" s="329"/>
      <c r="E3525" s="330"/>
      <c r="F3525" s="330"/>
      <c r="G3525" s="331"/>
      <c r="H3525" s="340"/>
      <c r="I3525" s="341"/>
      <c r="J3525" s="341"/>
      <c r="K3525" s="60"/>
    </row>
    <row r="3526" spans="1:11" s="38" customFormat="1" x14ac:dyDescent="0.25">
      <c r="A3526" s="78"/>
      <c r="B3526" s="337"/>
      <c r="C3526" s="342"/>
      <c r="D3526" s="329"/>
      <c r="E3526" s="330"/>
      <c r="F3526" s="330"/>
      <c r="G3526" s="331"/>
      <c r="H3526" s="340"/>
      <c r="I3526" s="341"/>
      <c r="J3526" s="341"/>
      <c r="K3526" s="60"/>
    </row>
    <row r="3527" spans="1:11" s="38" customFormat="1" x14ac:dyDescent="0.25">
      <c r="A3527" s="78"/>
      <c r="B3527" s="337"/>
      <c r="C3527" s="342"/>
      <c r="D3527" s="329"/>
      <c r="E3527" s="330"/>
      <c r="F3527" s="330"/>
      <c r="G3527" s="331"/>
      <c r="H3527" s="340"/>
      <c r="I3527" s="341"/>
      <c r="J3527" s="341"/>
      <c r="K3527" s="60"/>
    </row>
    <row r="3528" spans="1:11" s="38" customFormat="1" x14ac:dyDescent="0.25">
      <c r="A3528" s="78"/>
      <c r="B3528" s="337"/>
      <c r="C3528" s="342"/>
      <c r="D3528" s="329"/>
      <c r="E3528" s="330"/>
      <c r="F3528" s="330"/>
      <c r="G3528" s="331"/>
      <c r="H3528" s="340"/>
      <c r="I3528" s="341"/>
      <c r="J3528" s="341"/>
      <c r="K3528" s="60"/>
    </row>
    <row r="3529" spans="1:11" s="38" customFormat="1" x14ac:dyDescent="0.25">
      <c r="A3529" s="78"/>
      <c r="B3529" s="337"/>
      <c r="C3529" s="342"/>
      <c r="D3529" s="329"/>
      <c r="E3529" s="330"/>
      <c r="F3529" s="330"/>
      <c r="G3529" s="331"/>
      <c r="H3529" s="340"/>
      <c r="I3529" s="341"/>
      <c r="J3529" s="341"/>
      <c r="K3529" s="60"/>
    </row>
    <row r="3530" spans="1:11" s="38" customFormat="1" x14ac:dyDescent="0.25">
      <c r="A3530" s="78"/>
      <c r="B3530" s="337"/>
      <c r="C3530" s="342"/>
      <c r="D3530" s="329"/>
      <c r="E3530" s="330"/>
      <c r="F3530" s="330"/>
      <c r="G3530" s="331"/>
      <c r="H3530" s="340"/>
      <c r="I3530" s="341"/>
      <c r="J3530" s="341"/>
      <c r="K3530" s="60"/>
    </row>
    <row r="3531" spans="1:11" s="38" customFormat="1" x14ac:dyDescent="0.25">
      <c r="A3531" s="78"/>
      <c r="B3531" s="337"/>
      <c r="C3531" s="342"/>
      <c r="D3531" s="329"/>
      <c r="E3531" s="330"/>
      <c r="F3531" s="330"/>
      <c r="G3531" s="331"/>
      <c r="H3531" s="340"/>
      <c r="I3531" s="341"/>
      <c r="J3531" s="341"/>
      <c r="K3531" s="60"/>
    </row>
    <row r="3532" spans="1:11" s="38" customFormat="1" x14ac:dyDescent="0.25">
      <c r="A3532" s="78"/>
      <c r="B3532" s="337"/>
      <c r="C3532" s="342"/>
      <c r="D3532" s="329"/>
      <c r="E3532" s="330"/>
      <c r="F3532" s="330"/>
      <c r="G3532" s="331"/>
      <c r="H3532" s="340"/>
      <c r="I3532" s="341"/>
      <c r="J3532" s="341"/>
      <c r="K3532" s="60"/>
    </row>
    <row r="3533" spans="1:11" s="38" customFormat="1" x14ac:dyDescent="0.25">
      <c r="A3533" s="78"/>
      <c r="B3533" s="337"/>
      <c r="C3533" s="342"/>
      <c r="D3533" s="329"/>
      <c r="E3533" s="330"/>
      <c r="F3533" s="330"/>
      <c r="G3533" s="331"/>
      <c r="H3533" s="340"/>
      <c r="I3533" s="341"/>
      <c r="J3533" s="341"/>
      <c r="K3533" s="60"/>
    </row>
    <row r="3534" spans="1:11" s="38" customFormat="1" x14ac:dyDescent="0.25">
      <c r="A3534" s="78"/>
      <c r="B3534" s="337"/>
      <c r="C3534" s="342"/>
      <c r="D3534" s="329"/>
      <c r="E3534" s="330"/>
      <c r="F3534" s="330"/>
      <c r="G3534" s="331"/>
      <c r="H3534" s="340"/>
      <c r="I3534" s="341"/>
      <c r="J3534" s="341"/>
      <c r="K3534" s="60"/>
    </row>
    <row r="3535" spans="1:11" s="38" customFormat="1" x14ac:dyDescent="0.25">
      <c r="A3535" s="78"/>
      <c r="B3535" s="337"/>
      <c r="C3535" s="342"/>
      <c r="D3535" s="329"/>
      <c r="E3535" s="330"/>
      <c r="F3535" s="330"/>
      <c r="G3535" s="331"/>
      <c r="H3535" s="340"/>
      <c r="I3535" s="341"/>
      <c r="J3535" s="341"/>
      <c r="K3535" s="60"/>
    </row>
    <row r="3536" spans="1:11" s="38" customFormat="1" x14ac:dyDescent="0.25">
      <c r="A3536" s="78"/>
      <c r="B3536" s="337"/>
      <c r="C3536" s="342"/>
      <c r="D3536" s="329"/>
      <c r="E3536" s="330"/>
      <c r="F3536" s="330"/>
      <c r="G3536" s="331"/>
      <c r="H3536" s="340"/>
      <c r="I3536" s="341"/>
      <c r="J3536" s="341"/>
      <c r="K3536" s="60"/>
    </row>
    <row r="3537" spans="1:11" s="38" customFormat="1" x14ac:dyDescent="0.25">
      <c r="A3537" s="78"/>
      <c r="B3537" s="337"/>
      <c r="C3537" s="342"/>
      <c r="D3537" s="329"/>
      <c r="E3537" s="330"/>
      <c r="F3537" s="330"/>
      <c r="G3537" s="331"/>
      <c r="H3537" s="340"/>
      <c r="I3537" s="341"/>
      <c r="J3537" s="341"/>
      <c r="K3537" s="60"/>
    </row>
    <row r="3538" spans="1:11" s="38" customFormat="1" x14ac:dyDescent="0.25">
      <c r="A3538" s="78"/>
      <c r="B3538" s="337"/>
      <c r="C3538" s="342"/>
      <c r="D3538" s="329"/>
      <c r="E3538" s="330"/>
      <c r="F3538" s="330"/>
      <c r="G3538" s="331"/>
      <c r="H3538" s="340"/>
      <c r="I3538" s="341"/>
      <c r="J3538" s="341"/>
      <c r="K3538" s="60"/>
    </row>
    <row r="3539" spans="1:11" s="38" customFormat="1" x14ac:dyDescent="0.25">
      <c r="A3539" s="78"/>
      <c r="B3539" s="337"/>
      <c r="C3539" s="342"/>
      <c r="D3539" s="329"/>
      <c r="E3539" s="330"/>
      <c r="F3539" s="330"/>
      <c r="G3539" s="331"/>
      <c r="H3539" s="340"/>
      <c r="I3539" s="341"/>
      <c r="J3539" s="341"/>
      <c r="K3539" s="60"/>
    </row>
    <row r="3540" spans="1:11" s="38" customFormat="1" x14ac:dyDescent="0.25">
      <c r="A3540" s="78"/>
      <c r="B3540" s="337"/>
      <c r="C3540" s="342"/>
      <c r="D3540" s="329"/>
      <c r="E3540" s="330"/>
      <c r="F3540" s="330"/>
      <c r="G3540" s="331"/>
      <c r="H3540" s="340"/>
      <c r="I3540" s="341"/>
      <c r="J3540" s="341"/>
      <c r="K3540" s="60"/>
    </row>
    <row r="3541" spans="1:11" s="38" customFormat="1" x14ac:dyDescent="0.25">
      <c r="A3541" s="78"/>
      <c r="B3541" s="337"/>
      <c r="C3541" s="342"/>
      <c r="D3541" s="329"/>
      <c r="E3541" s="330"/>
      <c r="F3541" s="330"/>
      <c r="G3541" s="331"/>
      <c r="H3541" s="340"/>
      <c r="I3541" s="341"/>
      <c r="J3541" s="341"/>
      <c r="K3541" s="60"/>
    </row>
    <row r="3542" spans="1:11" s="38" customFormat="1" x14ac:dyDescent="0.25">
      <c r="A3542" s="78"/>
      <c r="B3542" s="337"/>
      <c r="C3542" s="342"/>
      <c r="D3542" s="329"/>
      <c r="E3542" s="330"/>
      <c r="F3542" s="330"/>
      <c r="G3542" s="331"/>
      <c r="H3542" s="340"/>
      <c r="I3542" s="341"/>
      <c r="J3542" s="341"/>
      <c r="K3542" s="60"/>
    </row>
    <row r="3543" spans="1:11" s="38" customFormat="1" x14ac:dyDescent="0.25">
      <c r="A3543" s="78"/>
      <c r="B3543" s="337"/>
      <c r="C3543" s="342"/>
      <c r="D3543" s="329"/>
      <c r="E3543" s="330"/>
      <c r="F3543" s="330"/>
      <c r="G3543" s="331"/>
      <c r="H3543" s="340"/>
      <c r="I3543" s="341"/>
      <c r="J3543" s="341"/>
      <c r="K3543" s="60"/>
    </row>
    <row r="3544" spans="1:11" s="38" customFormat="1" x14ac:dyDescent="0.25">
      <c r="A3544" s="78"/>
      <c r="B3544" s="337"/>
      <c r="C3544" s="342"/>
      <c r="D3544" s="329"/>
      <c r="E3544" s="330"/>
      <c r="F3544" s="330"/>
      <c r="G3544" s="331"/>
      <c r="H3544" s="340"/>
      <c r="I3544" s="341"/>
      <c r="J3544" s="341"/>
      <c r="K3544" s="60"/>
    </row>
    <row r="3545" spans="1:11" s="38" customFormat="1" x14ac:dyDescent="0.25">
      <c r="A3545" s="78"/>
      <c r="B3545" s="337"/>
      <c r="C3545" s="342"/>
      <c r="D3545" s="329"/>
      <c r="E3545" s="330"/>
      <c r="F3545" s="330"/>
      <c r="G3545" s="331"/>
      <c r="H3545" s="340"/>
      <c r="I3545" s="341"/>
      <c r="J3545" s="341"/>
      <c r="K3545" s="60"/>
    </row>
    <row r="3546" spans="1:11" s="38" customFormat="1" x14ac:dyDescent="0.25">
      <c r="A3546" s="78"/>
      <c r="B3546" s="337"/>
      <c r="C3546" s="342"/>
      <c r="D3546" s="329"/>
      <c r="E3546" s="330"/>
      <c r="F3546" s="330"/>
      <c r="G3546" s="331"/>
      <c r="H3546" s="340"/>
      <c r="I3546" s="341"/>
      <c r="J3546" s="341"/>
      <c r="K3546" s="60"/>
    </row>
    <row r="3547" spans="1:11" s="38" customFormat="1" x14ac:dyDescent="0.25">
      <c r="A3547" s="78"/>
      <c r="B3547" s="337"/>
      <c r="C3547" s="342"/>
      <c r="D3547" s="329"/>
      <c r="E3547" s="330"/>
      <c r="F3547" s="330"/>
      <c r="G3547" s="331"/>
      <c r="H3547" s="340"/>
      <c r="I3547" s="341"/>
      <c r="J3547" s="341"/>
      <c r="K3547" s="60"/>
    </row>
    <row r="3548" spans="1:11" s="38" customFormat="1" x14ac:dyDescent="0.25">
      <c r="A3548" s="78"/>
      <c r="B3548" s="337"/>
      <c r="C3548" s="342"/>
      <c r="D3548" s="329"/>
      <c r="E3548" s="330"/>
      <c r="F3548" s="330"/>
      <c r="G3548" s="331"/>
      <c r="H3548" s="340"/>
      <c r="I3548" s="341"/>
      <c r="J3548" s="341"/>
      <c r="K3548" s="60"/>
    </row>
    <row r="3549" spans="1:11" s="38" customFormat="1" x14ac:dyDescent="0.25">
      <c r="A3549" s="78"/>
      <c r="B3549" s="337"/>
      <c r="C3549" s="342"/>
      <c r="D3549" s="329"/>
      <c r="E3549" s="330"/>
      <c r="F3549" s="330"/>
      <c r="G3549" s="331"/>
      <c r="H3549" s="340"/>
      <c r="I3549" s="341"/>
      <c r="J3549" s="341"/>
      <c r="K3549" s="60"/>
    </row>
    <row r="3550" spans="1:11" s="38" customFormat="1" x14ac:dyDescent="0.25">
      <c r="A3550" s="78"/>
      <c r="B3550" s="337"/>
      <c r="C3550" s="342"/>
      <c r="D3550" s="329"/>
      <c r="E3550" s="330"/>
      <c r="F3550" s="330"/>
      <c r="G3550" s="331"/>
      <c r="H3550" s="340"/>
      <c r="I3550" s="341"/>
      <c r="J3550" s="341"/>
      <c r="K3550" s="60"/>
    </row>
    <row r="3551" spans="1:11" s="38" customFormat="1" x14ac:dyDescent="0.25">
      <c r="A3551" s="78"/>
      <c r="B3551" s="337"/>
      <c r="C3551" s="342"/>
      <c r="D3551" s="329"/>
      <c r="E3551" s="330"/>
      <c r="F3551" s="330"/>
      <c r="G3551" s="331"/>
      <c r="H3551" s="340"/>
      <c r="I3551" s="341"/>
      <c r="J3551" s="341"/>
      <c r="K3551" s="60"/>
    </row>
    <row r="3552" spans="1:11" s="38" customFormat="1" x14ac:dyDescent="0.25">
      <c r="A3552" s="78"/>
      <c r="B3552" s="337"/>
      <c r="C3552" s="342"/>
      <c r="D3552" s="329"/>
      <c r="E3552" s="330"/>
      <c r="F3552" s="330"/>
      <c r="G3552" s="331"/>
      <c r="H3552" s="340"/>
      <c r="I3552" s="341"/>
      <c r="J3552" s="341"/>
      <c r="K3552" s="60"/>
    </row>
    <row r="3553" spans="1:11" s="38" customFormat="1" x14ac:dyDescent="0.25">
      <c r="A3553" s="78"/>
      <c r="B3553" s="337"/>
      <c r="C3553" s="342"/>
      <c r="D3553" s="329"/>
      <c r="E3553" s="330"/>
      <c r="F3553" s="330"/>
      <c r="G3553" s="331"/>
      <c r="H3553" s="340"/>
      <c r="I3553" s="341"/>
      <c r="J3553" s="341"/>
      <c r="K3553" s="60"/>
    </row>
    <row r="3554" spans="1:11" s="38" customFormat="1" x14ac:dyDescent="0.25">
      <c r="A3554" s="78"/>
      <c r="B3554" s="337"/>
      <c r="C3554" s="342"/>
      <c r="D3554" s="329"/>
      <c r="E3554" s="330"/>
      <c r="F3554" s="330"/>
      <c r="G3554" s="331"/>
      <c r="H3554" s="340"/>
      <c r="I3554" s="341"/>
      <c r="J3554" s="341"/>
      <c r="K3554" s="60"/>
    </row>
    <row r="3555" spans="1:11" s="38" customFormat="1" x14ac:dyDescent="0.25">
      <c r="A3555" s="78"/>
      <c r="B3555" s="337"/>
      <c r="C3555" s="342"/>
      <c r="D3555" s="329"/>
      <c r="E3555" s="330"/>
      <c r="F3555" s="330"/>
      <c r="G3555" s="331"/>
      <c r="H3555" s="340"/>
      <c r="I3555" s="341"/>
      <c r="J3555" s="341"/>
      <c r="K3555" s="60"/>
    </row>
    <row r="3556" spans="1:11" s="38" customFormat="1" x14ac:dyDescent="0.25">
      <c r="A3556" s="78"/>
      <c r="B3556" s="337"/>
      <c r="C3556" s="342"/>
      <c r="D3556" s="329"/>
      <c r="E3556" s="330"/>
      <c r="F3556" s="330"/>
      <c r="G3556" s="331"/>
      <c r="H3556" s="340"/>
      <c r="I3556" s="341"/>
      <c r="J3556" s="341"/>
      <c r="K3556" s="60"/>
    </row>
    <row r="3557" spans="1:11" s="38" customFormat="1" x14ac:dyDescent="0.25">
      <c r="A3557" s="78"/>
      <c r="B3557" s="337"/>
      <c r="C3557" s="342"/>
      <c r="D3557" s="329"/>
      <c r="E3557" s="330"/>
      <c r="F3557" s="330"/>
      <c r="G3557" s="331"/>
      <c r="H3557" s="340"/>
      <c r="I3557" s="341"/>
      <c r="J3557" s="341"/>
      <c r="K3557" s="60"/>
    </row>
    <row r="3558" spans="1:11" s="38" customFormat="1" x14ac:dyDescent="0.25">
      <c r="A3558" s="78"/>
      <c r="B3558" s="337"/>
      <c r="C3558" s="342"/>
      <c r="D3558" s="329"/>
      <c r="E3558" s="330"/>
      <c r="F3558" s="330"/>
      <c r="G3558" s="331"/>
      <c r="H3558" s="340"/>
      <c r="I3558" s="341"/>
      <c r="J3558" s="341"/>
      <c r="K3558" s="60"/>
    </row>
    <row r="3559" spans="1:11" s="38" customFormat="1" x14ac:dyDescent="0.25">
      <c r="A3559" s="78"/>
      <c r="B3559" s="337"/>
      <c r="C3559" s="342"/>
      <c r="D3559" s="329"/>
      <c r="E3559" s="330"/>
      <c r="F3559" s="330"/>
      <c r="G3559" s="331"/>
      <c r="H3559" s="340"/>
      <c r="I3559" s="341"/>
      <c r="J3559" s="341"/>
      <c r="K3559" s="60"/>
    </row>
    <row r="3560" spans="1:11" s="38" customFormat="1" x14ac:dyDescent="0.25">
      <c r="A3560" s="78"/>
      <c r="B3560" s="337"/>
      <c r="C3560" s="342"/>
      <c r="D3560" s="329"/>
      <c r="E3560" s="330"/>
      <c r="F3560" s="330"/>
      <c r="G3560" s="331"/>
      <c r="H3560" s="340"/>
      <c r="I3560" s="341"/>
      <c r="J3560" s="341"/>
      <c r="K3560" s="60"/>
    </row>
    <row r="3561" spans="1:11" s="38" customFormat="1" x14ac:dyDescent="0.25">
      <c r="A3561" s="78"/>
      <c r="B3561" s="337"/>
      <c r="C3561" s="342"/>
      <c r="D3561" s="329"/>
      <c r="E3561" s="330"/>
      <c r="F3561" s="330"/>
      <c r="G3561" s="331"/>
      <c r="H3561" s="340"/>
      <c r="I3561" s="341"/>
      <c r="J3561" s="341"/>
      <c r="K3561" s="60"/>
    </row>
    <row r="3562" spans="1:11" s="38" customFormat="1" x14ac:dyDescent="0.25">
      <c r="A3562" s="78"/>
      <c r="B3562" s="337"/>
      <c r="C3562" s="342"/>
      <c r="D3562" s="329"/>
      <c r="E3562" s="330"/>
      <c r="F3562" s="330"/>
      <c r="G3562" s="331"/>
      <c r="H3562" s="340"/>
      <c r="I3562" s="341"/>
      <c r="J3562" s="341"/>
      <c r="K3562" s="60"/>
    </row>
    <row r="3563" spans="1:11" s="38" customFormat="1" x14ac:dyDescent="0.25">
      <c r="A3563" s="78"/>
      <c r="B3563" s="337"/>
      <c r="C3563" s="342"/>
      <c r="D3563" s="329"/>
      <c r="E3563" s="330"/>
      <c r="F3563" s="330"/>
      <c r="G3563" s="331"/>
      <c r="H3563" s="340"/>
      <c r="I3563" s="341"/>
      <c r="J3563" s="341"/>
      <c r="K3563" s="60"/>
    </row>
    <row r="3564" spans="1:11" s="38" customFormat="1" x14ac:dyDescent="0.25">
      <c r="A3564" s="78"/>
      <c r="B3564" s="337"/>
      <c r="C3564" s="342"/>
      <c r="D3564" s="329"/>
      <c r="E3564" s="330"/>
      <c r="F3564" s="330"/>
      <c r="G3564" s="331"/>
      <c r="H3564" s="340"/>
      <c r="I3564" s="341"/>
      <c r="J3564" s="341"/>
      <c r="K3564" s="60"/>
    </row>
    <row r="3565" spans="1:11" s="38" customFormat="1" x14ac:dyDescent="0.25">
      <c r="A3565" s="78"/>
      <c r="B3565" s="337"/>
      <c r="C3565" s="342"/>
      <c r="D3565" s="329"/>
      <c r="E3565" s="330"/>
      <c r="F3565" s="330"/>
      <c r="G3565" s="331"/>
      <c r="H3565" s="340"/>
      <c r="I3565" s="341"/>
      <c r="J3565" s="341"/>
      <c r="K3565" s="60"/>
    </row>
    <row r="3566" spans="1:11" s="38" customFormat="1" x14ac:dyDescent="0.25">
      <c r="A3566" s="78"/>
      <c r="B3566" s="337"/>
      <c r="C3566" s="342"/>
      <c r="D3566" s="329"/>
      <c r="E3566" s="330"/>
      <c r="F3566" s="330"/>
      <c r="G3566" s="331"/>
      <c r="H3566" s="340"/>
      <c r="I3566" s="341"/>
      <c r="J3566" s="341"/>
      <c r="K3566" s="60"/>
    </row>
    <row r="3567" spans="1:11" s="38" customFormat="1" x14ac:dyDescent="0.25">
      <c r="A3567" s="78"/>
      <c r="B3567" s="337"/>
      <c r="C3567" s="342"/>
      <c r="D3567" s="329"/>
      <c r="E3567" s="330"/>
      <c r="F3567" s="330"/>
      <c r="G3567" s="331"/>
      <c r="H3567" s="340"/>
      <c r="I3567" s="341"/>
      <c r="J3567" s="341"/>
      <c r="K3567" s="60"/>
    </row>
    <row r="3568" spans="1:11" s="38" customFormat="1" x14ac:dyDescent="0.25">
      <c r="A3568" s="78"/>
      <c r="B3568" s="337"/>
      <c r="C3568" s="342"/>
      <c r="D3568" s="329"/>
      <c r="E3568" s="330"/>
      <c r="F3568" s="330"/>
      <c r="G3568" s="331"/>
      <c r="H3568" s="340"/>
      <c r="I3568" s="341"/>
      <c r="J3568" s="341"/>
      <c r="K3568" s="60"/>
    </row>
    <row r="3569" spans="1:11" s="38" customFormat="1" x14ac:dyDescent="0.25">
      <c r="A3569" s="78"/>
      <c r="B3569" s="337"/>
      <c r="C3569" s="342"/>
      <c r="D3569" s="329"/>
      <c r="E3569" s="330"/>
      <c r="F3569" s="330"/>
      <c r="G3569" s="331"/>
      <c r="H3569" s="340"/>
      <c r="I3569" s="341"/>
      <c r="J3569" s="341"/>
      <c r="K3569" s="60"/>
    </row>
    <row r="3570" spans="1:11" s="38" customFormat="1" x14ac:dyDescent="0.25">
      <c r="A3570" s="78"/>
      <c r="B3570" s="337"/>
      <c r="C3570" s="342"/>
      <c r="D3570" s="329"/>
      <c r="E3570" s="330"/>
      <c r="F3570" s="330"/>
      <c r="G3570" s="331"/>
      <c r="H3570" s="340"/>
      <c r="I3570" s="341"/>
      <c r="J3570" s="341"/>
      <c r="K3570" s="60"/>
    </row>
    <row r="3571" spans="1:11" s="38" customFormat="1" x14ac:dyDescent="0.25">
      <c r="A3571" s="78"/>
      <c r="B3571" s="337"/>
      <c r="C3571" s="342"/>
      <c r="D3571" s="329"/>
      <c r="E3571" s="330"/>
      <c r="F3571" s="330"/>
      <c r="G3571" s="331"/>
      <c r="H3571" s="340"/>
      <c r="I3571" s="341"/>
      <c r="J3571" s="341"/>
      <c r="K3571" s="60"/>
    </row>
    <row r="3572" spans="1:11" s="38" customFormat="1" x14ac:dyDescent="0.25">
      <c r="A3572" s="78"/>
      <c r="B3572" s="337"/>
      <c r="C3572" s="342"/>
      <c r="D3572" s="329"/>
      <c r="E3572" s="330"/>
      <c r="F3572" s="330"/>
      <c r="G3572" s="331"/>
      <c r="H3572" s="340"/>
      <c r="I3572" s="341"/>
      <c r="J3572" s="341"/>
      <c r="K3572" s="60"/>
    </row>
    <row r="3573" spans="1:11" s="38" customFormat="1" x14ac:dyDescent="0.25">
      <c r="A3573" s="78"/>
      <c r="B3573" s="337"/>
      <c r="C3573" s="342"/>
      <c r="D3573" s="329"/>
      <c r="E3573" s="330"/>
      <c r="F3573" s="330"/>
      <c r="G3573" s="331"/>
      <c r="H3573" s="340"/>
      <c r="I3573" s="341"/>
      <c r="J3573" s="341"/>
      <c r="K3573" s="60"/>
    </row>
    <row r="3574" spans="1:11" s="38" customFormat="1" x14ac:dyDescent="0.25">
      <c r="A3574" s="78"/>
      <c r="B3574" s="337"/>
      <c r="C3574" s="342"/>
      <c r="D3574" s="329"/>
      <c r="E3574" s="330"/>
      <c r="F3574" s="330"/>
      <c r="G3574" s="331"/>
      <c r="H3574" s="340"/>
      <c r="I3574" s="341"/>
      <c r="J3574" s="341"/>
      <c r="K3574" s="60"/>
    </row>
    <row r="3575" spans="1:11" s="38" customFormat="1" x14ac:dyDescent="0.25">
      <c r="A3575" s="78"/>
      <c r="B3575" s="337"/>
      <c r="C3575" s="342"/>
      <c r="D3575" s="329"/>
      <c r="E3575" s="330"/>
      <c r="F3575" s="330"/>
      <c r="G3575" s="331"/>
      <c r="H3575" s="340"/>
      <c r="I3575" s="341"/>
      <c r="J3575" s="341"/>
      <c r="K3575" s="60"/>
    </row>
    <row r="3576" spans="1:11" s="38" customFormat="1" x14ac:dyDescent="0.25">
      <c r="A3576" s="78"/>
      <c r="B3576" s="337"/>
      <c r="C3576" s="342"/>
      <c r="D3576" s="329"/>
      <c r="E3576" s="330"/>
      <c r="F3576" s="330"/>
      <c r="G3576" s="331"/>
      <c r="H3576" s="340"/>
      <c r="I3576" s="341"/>
      <c r="J3576" s="341"/>
      <c r="K3576" s="60"/>
    </row>
    <row r="3577" spans="1:11" s="38" customFormat="1" x14ac:dyDescent="0.25">
      <c r="A3577" s="78"/>
      <c r="B3577" s="337"/>
      <c r="C3577" s="342"/>
      <c r="D3577" s="329"/>
      <c r="E3577" s="330"/>
      <c r="F3577" s="330"/>
      <c r="G3577" s="331"/>
      <c r="H3577" s="340"/>
      <c r="I3577" s="341"/>
      <c r="J3577" s="341"/>
      <c r="K3577" s="60"/>
    </row>
    <row r="3578" spans="1:11" s="38" customFormat="1" x14ac:dyDescent="0.25">
      <c r="A3578" s="78"/>
      <c r="B3578" s="337"/>
      <c r="C3578" s="342"/>
      <c r="D3578" s="329"/>
      <c r="E3578" s="330"/>
      <c r="F3578" s="330"/>
      <c r="G3578" s="331"/>
      <c r="H3578" s="340"/>
      <c r="I3578" s="341"/>
      <c r="J3578" s="341"/>
      <c r="K3578" s="60"/>
    </row>
    <row r="3579" spans="1:11" s="38" customFormat="1" x14ac:dyDescent="0.25">
      <c r="A3579" s="78"/>
      <c r="B3579" s="337"/>
      <c r="C3579" s="342"/>
      <c r="D3579" s="329"/>
      <c r="E3579" s="330"/>
      <c r="F3579" s="330"/>
      <c r="G3579" s="331"/>
      <c r="H3579" s="340"/>
      <c r="I3579" s="341"/>
      <c r="J3579" s="341"/>
      <c r="K3579" s="60"/>
    </row>
    <row r="3580" spans="1:11" s="38" customFormat="1" x14ac:dyDescent="0.25">
      <c r="A3580" s="78"/>
      <c r="B3580" s="337"/>
      <c r="C3580" s="342"/>
      <c r="D3580" s="329"/>
      <c r="E3580" s="330"/>
      <c r="F3580" s="330"/>
      <c r="G3580" s="331"/>
      <c r="H3580" s="340"/>
      <c r="I3580" s="341"/>
      <c r="J3580" s="341"/>
      <c r="K3580" s="60"/>
    </row>
    <row r="3581" spans="1:11" s="38" customFormat="1" x14ac:dyDescent="0.25">
      <c r="A3581" s="78"/>
      <c r="B3581" s="337"/>
      <c r="C3581" s="342"/>
      <c r="D3581" s="329"/>
      <c r="E3581" s="330"/>
      <c r="F3581" s="330"/>
      <c r="G3581" s="331"/>
      <c r="H3581" s="340"/>
      <c r="I3581" s="341"/>
      <c r="J3581" s="341"/>
      <c r="K3581" s="60"/>
    </row>
    <row r="3582" spans="1:11" s="38" customFormat="1" x14ac:dyDescent="0.25">
      <c r="A3582" s="78"/>
      <c r="B3582" s="337"/>
      <c r="C3582" s="342"/>
      <c r="D3582" s="329"/>
      <c r="E3582" s="330"/>
      <c r="F3582" s="330"/>
      <c r="G3582" s="331"/>
      <c r="H3582" s="340"/>
      <c r="I3582" s="341"/>
      <c r="J3582" s="341"/>
      <c r="K3582" s="60"/>
    </row>
    <row r="3583" spans="1:11" s="38" customFormat="1" x14ac:dyDescent="0.25">
      <c r="A3583" s="78"/>
      <c r="B3583" s="337"/>
      <c r="C3583" s="342"/>
      <c r="D3583" s="329"/>
      <c r="E3583" s="330"/>
      <c r="F3583" s="330"/>
      <c r="G3583" s="331"/>
      <c r="H3583" s="340"/>
      <c r="I3583" s="341"/>
      <c r="J3583" s="341"/>
      <c r="K3583" s="60"/>
    </row>
    <row r="3584" spans="1:11" s="38" customFormat="1" x14ac:dyDescent="0.25">
      <c r="A3584" s="78"/>
      <c r="B3584" s="337"/>
      <c r="C3584" s="342"/>
      <c r="D3584" s="329"/>
      <c r="E3584" s="330"/>
      <c r="F3584" s="330"/>
      <c r="G3584" s="331"/>
      <c r="H3584" s="340"/>
      <c r="I3584" s="341"/>
      <c r="J3584" s="341"/>
      <c r="K3584" s="60"/>
    </row>
    <row r="3585" spans="1:11" s="38" customFormat="1" x14ac:dyDescent="0.25">
      <c r="A3585" s="78"/>
      <c r="B3585" s="337"/>
      <c r="C3585" s="342"/>
      <c r="D3585" s="329"/>
      <c r="E3585" s="330"/>
      <c r="F3585" s="330"/>
      <c r="G3585" s="331"/>
      <c r="H3585" s="340"/>
      <c r="I3585" s="341"/>
      <c r="J3585" s="341"/>
      <c r="K3585" s="60"/>
    </row>
    <row r="3586" spans="1:11" s="38" customFormat="1" x14ac:dyDescent="0.25">
      <c r="A3586" s="78"/>
      <c r="B3586" s="337"/>
      <c r="C3586" s="342"/>
      <c r="D3586" s="329"/>
      <c r="E3586" s="330"/>
      <c r="F3586" s="330"/>
      <c r="G3586" s="331"/>
      <c r="H3586" s="340"/>
      <c r="I3586" s="341"/>
      <c r="J3586" s="341"/>
      <c r="K3586" s="60"/>
    </row>
    <row r="3587" spans="1:11" s="38" customFormat="1" x14ac:dyDescent="0.25">
      <c r="A3587" s="78"/>
      <c r="B3587" s="337"/>
      <c r="C3587" s="342"/>
      <c r="D3587" s="329"/>
      <c r="E3587" s="330"/>
      <c r="F3587" s="330"/>
      <c r="G3587" s="331"/>
      <c r="H3587" s="340"/>
      <c r="I3587" s="341"/>
      <c r="J3587" s="341"/>
      <c r="K3587" s="60"/>
    </row>
    <row r="3588" spans="1:11" s="38" customFormat="1" x14ac:dyDescent="0.25">
      <c r="A3588" s="78"/>
      <c r="B3588" s="337"/>
      <c r="C3588" s="342"/>
      <c r="D3588" s="329"/>
      <c r="E3588" s="330"/>
      <c r="F3588" s="330"/>
      <c r="G3588" s="331"/>
      <c r="H3588" s="340"/>
      <c r="I3588" s="341"/>
      <c r="J3588" s="341"/>
      <c r="K3588" s="60"/>
    </row>
    <row r="3589" spans="1:11" s="38" customFormat="1" x14ac:dyDescent="0.25">
      <c r="A3589" s="78"/>
      <c r="B3589" s="337"/>
      <c r="C3589" s="342"/>
      <c r="D3589" s="329"/>
      <c r="E3589" s="330"/>
      <c r="F3589" s="330"/>
      <c r="G3589" s="331"/>
      <c r="H3589" s="340"/>
      <c r="I3589" s="341"/>
      <c r="J3589" s="341"/>
      <c r="K3589" s="60"/>
    </row>
    <row r="3590" spans="1:11" s="38" customFormat="1" x14ac:dyDescent="0.25">
      <c r="A3590" s="78"/>
      <c r="B3590" s="337"/>
      <c r="C3590" s="342"/>
      <c r="D3590" s="329"/>
      <c r="E3590" s="330"/>
      <c r="F3590" s="330"/>
      <c r="G3590" s="331"/>
      <c r="H3590" s="340"/>
      <c r="I3590" s="341"/>
      <c r="J3590" s="341"/>
      <c r="K3590" s="60"/>
    </row>
    <row r="3591" spans="1:11" s="38" customFormat="1" x14ac:dyDescent="0.25">
      <c r="A3591" s="78"/>
      <c r="B3591" s="337"/>
      <c r="C3591" s="342"/>
      <c r="D3591" s="329"/>
      <c r="E3591" s="330"/>
      <c r="F3591" s="330"/>
      <c r="G3591" s="331"/>
      <c r="H3591" s="340"/>
      <c r="I3591" s="341"/>
      <c r="J3591" s="341"/>
      <c r="K3591" s="60"/>
    </row>
    <row r="3592" spans="1:11" s="38" customFormat="1" x14ac:dyDescent="0.25">
      <c r="A3592" s="78"/>
      <c r="B3592" s="337"/>
      <c r="C3592" s="342"/>
      <c r="D3592" s="329"/>
      <c r="E3592" s="330"/>
      <c r="F3592" s="330"/>
      <c r="G3592" s="331"/>
      <c r="H3592" s="340"/>
      <c r="I3592" s="341"/>
      <c r="J3592" s="341"/>
      <c r="K3592" s="60"/>
    </row>
    <row r="3593" spans="1:11" s="38" customFormat="1" x14ac:dyDescent="0.25">
      <c r="A3593" s="78"/>
      <c r="B3593" s="337"/>
      <c r="C3593" s="342"/>
      <c r="D3593" s="329"/>
      <c r="E3593" s="330"/>
      <c r="F3593" s="330"/>
      <c r="G3593" s="331"/>
      <c r="H3593" s="340"/>
      <c r="I3593" s="341"/>
      <c r="J3593" s="341"/>
      <c r="K3593" s="60"/>
    </row>
    <row r="3594" spans="1:11" s="38" customFormat="1" x14ac:dyDescent="0.25">
      <c r="A3594" s="78"/>
      <c r="B3594" s="337"/>
      <c r="C3594" s="342"/>
      <c r="D3594" s="329"/>
      <c r="E3594" s="330"/>
      <c r="F3594" s="330"/>
      <c r="G3594" s="331"/>
      <c r="H3594" s="340"/>
      <c r="I3594" s="341"/>
      <c r="J3594" s="341"/>
      <c r="K3594" s="60"/>
    </row>
    <row r="3595" spans="1:11" s="38" customFormat="1" x14ac:dyDescent="0.25">
      <c r="A3595" s="78"/>
      <c r="B3595" s="337"/>
      <c r="C3595" s="342"/>
      <c r="D3595" s="329"/>
      <c r="E3595" s="330"/>
      <c r="F3595" s="330"/>
      <c r="G3595" s="331"/>
      <c r="H3595" s="340"/>
      <c r="I3595" s="341"/>
      <c r="J3595" s="341"/>
      <c r="K3595" s="60"/>
    </row>
    <row r="3596" spans="1:11" s="38" customFormat="1" x14ac:dyDescent="0.25">
      <c r="A3596" s="78"/>
      <c r="B3596" s="337"/>
      <c r="C3596" s="342"/>
      <c r="D3596" s="329"/>
      <c r="E3596" s="330"/>
      <c r="F3596" s="330"/>
      <c r="G3596" s="331"/>
      <c r="H3596" s="340"/>
      <c r="I3596" s="341"/>
      <c r="J3596" s="341"/>
      <c r="K3596" s="60"/>
    </row>
    <row r="3597" spans="1:11" s="38" customFormat="1" x14ac:dyDescent="0.25">
      <c r="A3597" s="78"/>
      <c r="B3597" s="337"/>
      <c r="C3597" s="342"/>
      <c r="D3597" s="329"/>
      <c r="E3597" s="330"/>
      <c r="F3597" s="330"/>
      <c r="G3597" s="331"/>
      <c r="H3597" s="340"/>
      <c r="I3597" s="341"/>
      <c r="J3597" s="341"/>
      <c r="K3597" s="60"/>
    </row>
    <row r="3598" spans="1:11" s="38" customFormat="1" x14ac:dyDescent="0.25">
      <c r="A3598" s="78"/>
      <c r="B3598" s="337"/>
      <c r="C3598" s="342"/>
      <c r="D3598" s="329"/>
      <c r="E3598" s="330"/>
      <c r="F3598" s="330"/>
      <c r="G3598" s="331"/>
      <c r="H3598" s="340"/>
      <c r="I3598" s="341"/>
      <c r="J3598" s="341"/>
      <c r="K3598" s="60"/>
    </row>
    <row r="3599" spans="1:11" s="38" customFormat="1" x14ac:dyDescent="0.25">
      <c r="A3599" s="78"/>
      <c r="B3599" s="337"/>
      <c r="C3599" s="342"/>
      <c r="D3599" s="329"/>
      <c r="E3599" s="330"/>
      <c r="F3599" s="330"/>
      <c r="G3599" s="331"/>
      <c r="H3599" s="340"/>
      <c r="I3599" s="341"/>
      <c r="J3599" s="341"/>
      <c r="K3599" s="60"/>
    </row>
    <row r="3600" spans="1:11" s="38" customFormat="1" x14ac:dyDescent="0.25">
      <c r="A3600" s="78"/>
      <c r="B3600" s="337"/>
      <c r="C3600" s="342"/>
      <c r="D3600" s="329"/>
      <c r="E3600" s="330"/>
      <c r="F3600" s="330"/>
      <c r="G3600" s="331"/>
      <c r="H3600" s="340"/>
      <c r="I3600" s="341"/>
      <c r="J3600" s="341"/>
      <c r="K3600" s="60"/>
    </row>
    <row r="3601" spans="1:11" s="38" customFormat="1" x14ac:dyDescent="0.25">
      <c r="A3601" s="78"/>
      <c r="B3601" s="337"/>
      <c r="C3601" s="342"/>
      <c r="D3601" s="329"/>
      <c r="E3601" s="330"/>
      <c r="F3601" s="330"/>
      <c r="G3601" s="331"/>
      <c r="H3601" s="340"/>
      <c r="I3601" s="341"/>
      <c r="J3601" s="341"/>
      <c r="K3601" s="60"/>
    </row>
    <row r="3602" spans="1:11" s="38" customFormat="1" x14ac:dyDescent="0.25">
      <c r="A3602" s="78"/>
      <c r="B3602" s="337"/>
      <c r="C3602" s="342"/>
      <c r="D3602" s="329"/>
      <c r="E3602" s="330"/>
      <c r="F3602" s="330"/>
      <c r="G3602" s="331"/>
      <c r="H3602" s="340"/>
      <c r="I3602" s="341"/>
      <c r="J3602" s="341"/>
      <c r="K3602" s="60"/>
    </row>
    <row r="3603" spans="1:11" s="38" customFormat="1" x14ac:dyDescent="0.25">
      <c r="A3603" s="78"/>
      <c r="B3603" s="337"/>
      <c r="C3603" s="342"/>
      <c r="D3603" s="329"/>
      <c r="E3603" s="330"/>
      <c r="F3603" s="330"/>
      <c r="G3603" s="331"/>
      <c r="H3603" s="340"/>
      <c r="I3603" s="341"/>
      <c r="J3603" s="341"/>
      <c r="K3603" s="60"/>
    </row>
    <row r="3604" spans="1:11" s="38" customFormat="1" x14ac:dyDescent="0.25">
      <c r="A3604" s="78"/>
      <c r="B3604" s="337"/>
      <c r="C3604" s="342"/>
      <c r="D3604" s="329"/>
      <c r="E3604" s="330"/>
      <c r="F3604" s="330"/>
      <c r="G3604" s="331"/>
      <c r="H3604" s="340"/>
      <c r="I3604" s="341"/>
      <c r="J3604" s="341"/>
      <c r="K3604" s="60"/>
    </row>
    <row r="3605" spans="1:11" s="38" customFormat="1" x14ac:dyDescent="0.25">
      <c r="A3605" s="78"/>
      <c r="B3605" s="337"/>
      <c r="C3605" s="342"/>
      <c r="D3605" s="329"/>
      <c r="E3605" s="330"/>
      <c r="F3605" s="330"/>
      <c r="G3605" s="331"/>
      <c r="H3605" s="340"/>
      <c r="I3605" s="341"/>
      <c r="J3605" s="341"/>
      <c r="K3605" s="60"/>
    </row>
    <row r="3606" spans="1:11" s="38" customFormat="1" x14ac:dyDescent="0.25">
      <c r="A3606" s="78"/>
      <c r="B3606" s="337"/>
      <c r="C3606" s="342"/>
      <c r="D3606" s="329"/>
      <c r="E3606" s="330"/>
      <c r="F3606" s="330"/>
      <c r="G3606" s="331"/>
      <c r="H3606" s="340"/>
      <c r="I3606" s="341"/>
      <c r="J3606" s="341"/>
      <c r="K3606" s="60"/>
    </row>
    <row r="3607" spans="1:11" s="38" customFormat="1" x14ac:dyDescent="0.25">
      <c r="A3607" s="78"/>
      <c r="B3607" s="337"/>
      <c r="C3607" s="342"/>
      <c r="D3607" s="329"/>
      <c r="E3607" s="330"/>
      <c r="F3607" s="330"/>
      <c r="G3607" s="331"/>
      <c r="H3607" s="340"/>
      <c r="I3607" s="341"/>
      <c r="J3607" s="341"/>
      <c r="K3607" s="60"/>
    </row>
    <row r="3608" spans="1:11" s="38" customFormat="1" x14ac:dyDescent="0.25">
      <c r="A3608" s="78"/>
      <c r="B3608" s="337"/>
      <c r="C3608" s="342"/>
      <c r="D3608" s="329"/>
      <c r="E3608" s="330"/>
      <c r="F3608" s="330"/>
      <c r="G3608" s="331"/>
      <c r="H3608" s="340"/>
      <c r="I3608" s="341"/>
      <c r="J3608" s="341"/>
      <c r="K3608" s="60"/>
    </row>
    <row r="3609" spans="1:11" s="38" customFormat="1" x14ac:dyDescent="0.25">
      <c r="A3609" s="78"/>
      <c r="B3609" s="337"/>
      <c r="C3609" s="342"/>
      <c r="D3609" s="329"/>
      <c r="E3609" s="330"/>
      <c r="F3609" s="330"/>
      <c r="G3609" s="331"/>
      <c r="H3609" s="340"/>
      <c r="I3609" s="341"/>
      <c r="J3609" s="341"/>
      <c r="K3609" s="60"/>
    </row>
    <row r="3610" spans="1:11" s="38" customFormat="1" x14ac:dyDescent="0.25">
      <c r="A3610" s="78"/>
      <c r="B3610" s="337"/>
      <c r="C3610" s="342"/>
      <c r="D3610" s="329"/>
      <c r="E3610" s="330"/>
      <c r="F3610" s="330"/>
      <c r="G3610" s="331"/>
      <c r="H3610" s="340"/>
      <c r="I3610" s="341"/>
      <c r="J3610" s="341"/>
      <c r="K3610" s="60"/>
    </row>
    <row r="3611" spans="1:11" s="38" customFormat="1" x14ac:dyDescent="0.25">
      <c r="A3611" s="78"/>
      <c r="B3611" s="337"/>
      <c r="C3611" s="342"/>
      <c r="D3611" s="329"/>
      <c r="E3611" s="330"/>
      <c r="F3611" s="330"/>
      <c r="G3611" s="331"/>
      <c r="H3611" s="340"/>
      <c r="I3611" s="341"/>
      <c r="J3611" s="341"/>
      <c r="K3611" s="60"/>
    </row>
    <row r="3612" spans="1:11" s="38" customFormat="1" x14ac:dyDescent="0.25">
      <c r="A3612" s="78"/>
      <c r="B3612" s="337"/>
      <c r="C3612" s="342"/>
      <c r="D3612" s="329"/>
      <c r="E3612" s="330"/>
      <c r="F3612" s="330"/>
      <c r="G3612" s="331"/>
      <c r="H3612" s="340"/>
      <c r="I3612" s="341"/>
      <c r="J3612" s="341"/>
      <c r="K3612" s="60"/>
    </row>
    <row r="3613" spans="1:11" s="38" customFormat="1" x14ac:dyDescent="0.25">
      <c r="A3613" s="78"/>
      <c r="B3613" s="337"/>
      <c r="C3613" s="342"/>
      <c r="D3613" s="329"/>
      <c r="E3613" s="330"/>
      <c r="F3613" s="330"/>
      <c r="G3613" s="331"/>
      <c r="H3613" s="340"/>
      <c r="I3613" s="341"/>
      <c r="J3613" s="341"/>
      <c r="K3613" s="60"/>
    </row>
    <row r="3614" spans="1:11" s="38" customFormat="1" x14ac:dyDescent="0.25">
      <c r="A3614" s="78"/>
      <c r="B3614" s="337"/>
      <c r="C3614" s="342"/>
      <c r="D3614" s="329"/>
      <c r="E3614" s="330"/>
      <c r="F3614" s="330"/>
      <c r="G3614" s="331"/>
      <c r="H3614" s="340"/>
      <c r="I3614" s="341"/>
      <c r="J3614" s="341"/>
      <c r="K3614" s="60"/>
    </row>
    <row r="3615" spans="1:11" s="38" customFormat="1" x14ac:dyDescent="0.25">
      <c r="A3615" s="78"/>
      <c r="B3615" s="337"/>
      <c r="C3615" s="342"/>
      <c r="D3615" s="329"/>
      <c r="E3615" s="330"/>
      <c r="F3615" s="330"/>
      <c r="G3615" s="331"/>
      <c r="H3615" s="340"/>
      <c r="I3615" s="341"/>
      <c r="J3615" s="341"/>
      <c r="K3615" s="60"/>
    </row>
    <row r="3616" spans="1:11" s="38" customFormat="1" x14ac:dyDescent="0.25">
      <c r="A3616" s="78"/>
      <c r="B3616" s="337"/>
      <c r="C3616" s="342"/>
      <c r="D3616" s="329"/>
      <c r="E3616" s="330"/>
      <c r="F3616" s="330"/>
      <c r="G3616" s="331"/>
      <c r="H3616" s="340"/>
      <c r="I3616" s="341"/>
      <c r="J3616" s="341"/>
      <c r="K3616" s="60"/>
    </row>
    <row r="3617" spans="1:11" s="38" customFormat="1" x14ac:dyDescent="0.25">
      <c r="A3617" s="78"/>
      <c r="B3617" s="337"/>
      <c r="C3617" s="342"/>
      <c r="D3617" s="329"/>
      <c r="E3617" s="330"/>
      <c r="F3617" s="330"/>
      <c r="G3617" s="331"/>
      <c r="H3617" s="340"/>
      <c r="I3617" s="341"/>
      <c r="J3617" s="341"/>
      <c r="K3617" s="60"/>
    </row>
    <row r="3618" spans="1:11" s="38" customFormat="1" x14ac:dyDescent="0.25">
      <c r="A3618" s="78"/>
      <c r="B3618" s="337"/>
      <c r="C3618" s="342"/>
      <c r="D3618" s="329"/>
      <c r="E3618" s="330"/>
      <c r="F3618" s="330"/>
      <c r="G3618" s="331"/>
      <c r="H3618" s="340"/>
      <c r="I3618" s="341"/>
      <c r="J3618" s="341"/>
      <c r="K3618" s="60"/>
    </row>
    <row r="3619" spans="1:11" s="38" customFormat="1" x14ac:dyDescent="0.25">
      <c r="A3619" s="78"/>
      <c r="B3619" s="337"/>
      <c r="C3619" s="342"/>
      <c r="D3619" s="329"/>
      <c r="E3619" s="330"/>
      <c r="F3619" s="330"/>
      <c r="G3619" s="331"/>
      <c r="H3619" s="340"/>
      <c r="I3619" s="341"/>
      <c r="J3619" s="341"/>
      <c r="K3619" s="60"/>
    </row>
    <row r="3620" spans="1:11" s="38" customFormat="1" x14ac:dyDescent="0.25">
      <c r="A3620" s="78"/>
      <c r="B3620" s="337"/>
      <c r="C3620" s="342"/>
      <c r="D3620" s="329"/>
      <c r="E3620" s="330"/>
      <c r="F3620" s="330"/>
      <c r="G3620" s="331"/>
      <c r="H3620" s="340"/>
      <c r="I3620" s="341"/>
      <c r="J3620" s="341"/>
      <c r="K3620" s="60"/>
    </row>
    <row r="3621" spans="1:11" s="38" customFormat="1" x14ac:dyDescent="0.25">
      <c r="A3621" s="78"/>
      <c r="B3621" s="337"/>
      <c r="C3621" s="342"/>
      <c r="D3621" s="329"/>
      <c r="E3621" s="330"/>
      <c r="F3621" s="330"/>
      <c r="G3621" s="331"/>
      <c r="H3621" s="340"/>
      <c r="I3621" s="341"/>
      <c r="J3621" s="341"/>
      <c r="K3621" s="60"/>
    </row>
    <row r="3622" spans="1:11" s="38" customFormat="1" x14ac:dyDescent="0.25">
      <c r="A3622" s="78"/>
      <c r="B3622" s="337"/>
      <c r="C3622" s="342"/>
      <c r="D3622" s="329"/>
      <c r="E3622" s="330"/>
      <c r="F3622" s="330"/>
      <c r="G3622" s="331"/>
      <c r="H3622" s="340"/>
      <c r="I3622" s="341"/>
      <c r="J3622" s="341"/>
      <c r="K3622" s="60"/>
    </row>
    <row r="3623" spans="1:11" s="38" customFormat="1" x14ac:dyDescent="0.25">
      <c r="A3623" s="78"/>
      <c r="B3623" s="337"/>
      <c r="C3623" s="342"/>
      <c r="D3623" s="329"/>
      <c r="E3623" s="330"/>
      <c r="F3623" s="330"/>
      <c r="G3623" s="331"/>
      <c r="H3623" s="340"/>
      <c r="I3623" s="341"/>
      <c r="J3623" s="341"/>
      <c r="K3623" s="60"/>
    </row>
    <row r="3624" spans="1:11" s="38" customFormat="1" x14ac:dyDescent="0.25">
      <c r="A3624" s="78"/>
      <c r="B3624" s="337"/>
      <c r="C3624" s="342"/>
      <c r="D3624" s="329"/>
      <c r="E3624" s="330"/>
      <c r="F3624" s="330"/>
      <c r="G3624" s="331"/>
      <c r="H3624" s="340"/>
      <c r="I3624" s="341"/>
      <c r="J3624" s="341"/>
      <c r="K3624" s="60"/>
    </row>
    <row r="3625" spans="1:11" s="38" customFormat="1" x14ac:dyDescent="0.25">
      <c r="A3625" s="78"/>
      <c r="B3625" s="337"/>
      <c r="C3625" s="342"/>
      <c r="D3625" s="329"/>
      <c r="E3625" s="330"/>
      <c r="F3625" s="330"/>
      <c r="G3625" s="331"/>
      <c r="H3625" s="340"/>
      <c r="I3625" s="341"/>
      <c r="J3625" s="341"/>
      <c r="K3625" s="60"/>
    </row>
    <row r="3626" spans="1:11" s="38" customFormat="1" x14ac:dyDescent="0.25">
      <c r="A3626" s="78"/>
      <c r="B3626" s="337"/>
      <c r="C3626" s="342"/>
      <c r="D3626" s="329"/>
      <c r="E3626" s="330"/>
      <c r="F3626" s="330"/>
      <c r="G3626" s="331"/>
      <c r="H3626" s="340"/>
      <c r="I3626" s="341"/>
      <c r="J3626" s="341"/>
      <c r="K3626" s="60"/>
    </row>
    <row r="3627" spans="1:11" s="38" customFormat="1" x14ac:dyDescent="0.25">
      <c r="A3627" s="78"/>
      <c r="B3627" s="337"/>
      <c r="C3627" s="342"/>
      <c r="D3627" s="329"/>
      <c r="E3627" s="330"/>
      <c r="F3627" s="330"/>
      <c r="G3627" s="331"/>
      <c r="H3627" s="340"/>
      <c r="I3627" s="341"/>
      <c r="J3627" s="341"/>
      <c r="K3627" s="60"/>
    </row>
    <row r="3628" spans="1:11" s="38" customFormat="1" x14ac:dyDescent="0.25">
      <c r="A3628" s="78"/>
      <c r="B3628" s="337"/>
      <c r="C3628" s="342"/>
      <c r="D3628" s="329"/>
      <c r="E3628" s="330"/>
      <c r="F3628" s="330"/>
      <c r="G3628" s="331"/>
      <c r="H3628" s="340"/>
      <c r="I3628" s="341"/>
      <c r="J3628" s="341"/>
      <c r="K3628" s="60"/>
    </row>
    <row r="3629" spans="1:11" s="38" customFormat="1" x14ac:dyDescent="0.25">
      <c r="A3629" s="78"/>
      <c r="B3629" s="337"/>
      <c r="C3629" s="342"/>
      <c r="D3629" s="329"/>
      <c r="E3629" s="330"/>
      <c r="F3629" s="330"/>
      <c r="G3629" s="331"/>
      <c r="H3629" s="340"/>
      <c r="I3629" s="341"/>
      <c r="J3629" s="341"/>
      <c r="K3629" s="60"/>
    </row>
    <row r="3630" spans="1:11" s="38" customFormat="1" x14ac:dyDescent="0.25">
      <c r="A3630" s="78"/>
      <c r="B3630" s="337"/>
      <c r="C3630" s="342"/>
      <c r="D3630" s="329"/>
      <c r="E3630" s="330"/>
      <c r="F3630" s="330"/>
      <c r="G3630" s="331"/>
      <c r="H3630" s="340"/>
      <c r="I3630" s="341"/>
      <c r="J3630" s="341"/>
      <c r="K3630" s="60"/>
    </row>
    <row r="3631" spans="1:11" s="38" customFormat="1" x14ac:dyDescent="0.25">
      <c r="A3631" s="78"/>
      <c r="B3631" s="337"/>
      <c r="C3631" s="342"/>
      <c r="D3631" s="329"/>
      <c r="E3631" s="330"/>
      <c r="F3631" s="330"/>
      <c r="G3631" s="331"/>
      <c r="H3631" s="340"/>
      <c r="I3631" s="341"/>
      <c r="J3631" s="341"/>
      <c r="K3631" s="60"/>
    </row>
    <row r="3632" spans="1:11" s="38" customFormat="1" x14ac:dyDescent="0.25">
      <c r="A3632" s="78"/>
      <c r="B3632" s="337"/>
      <c r="C3632" s="342"/>
      <c r="D3632" s="329"/>
      <c r="E3632" s="330"/>
      <c r="F3632" s="330"/>
      <c r="G3632" s="331"/>
      <c r="H3632" s="340"/>
      <c r="I3632" s="341"/>
      <c r="J3632" s="341"/>
      <c r="K3632" s="60"/>
    </row>
    <row r="3633" spans="1:11" s="38" customFormat="1" x14ac:dyDescent="0.25">
      <c r="A3633" s="78"/>
      <c r="B3633" s="337"/>
      <c r="C3633" s="342"/>
      <c r="D3633" s="329"/>
      <c r="E3633" s="330"/>
      <c r="F3633" s="330"/>
      <c r="G3633" s="331"/>
      <c r="H3633" s="340"/>
      <c r="I3633" s="341"/>
      <c r="J3633" s="341"/>
      <c r="K3633" s="60"/>
    </row>
    <row r="3634" spans="1:11" s="38" customFormat="1" x14ac:dyDescent="0.25">
      <c r="A3634" s="78"/>
      <c r="B3634" s="337"/>
      <c r="C3634" s="342"/>
      <c r="D3634" s="329"/>
      <c r="E3634" s="330"/>
      <c r="F3634" s="330"/>
      <c r="G3634" s="331"/>
      <c r="H3634" s="340"/>
      <c r="I3634" s="341"/>
      <c r="J3634" s="341"/>
      <c r="K3634" s="60"/>
    </row>
    <row r="3635" spans="1:11" s="38" customFormat="1" x14ac:dyDescent="0.25">
      <c r="A3635" s="78"/>
      <c r="B3635" s="337"/>
      <c r="C3635" s="342"/>
      <c r="D3635" s="329"/>
      <c r="E3635" s="330"/>
      <c r="F3635" s="330"/>
      <c r="G3635" s="331"/>
      <c r="H3635" s="340"/>
      <c r="I3635" s="341"/>
      <c r="J3635" s="341"/>
      <c r="K3635" s="60"/>
    </row>
    <row r="3636" spans="1:11" s="38" customFormat="1" x14ac:dyDescent="0.25">
      <c r="A3636" s="78"/>
      <c r="B3636" s="337"/>
      <c r="C3636" s="342"/>
      <c r="D3636" s="329"/>
      <c r="E3636" s="330"/>
      <c r="F3636" s="330"/>
      <c r="G3636" s="331"/>
      <c r="H3636" s="340"/>
      <c r="I3636" s="341"/>
      <c r="J3636" s="341"/>
      <c r="K3636" s="60"/>
    </row>
    <row r="3637" spans="1:11" s="38" customFormat="1" x14ac:dyDescent="0.25">
      <c r="A3637" s="78"/>
      <c r="B3637" s="337"/>
      <c r="C3637" s="342"/>
      <c r="D3637" s="329"/>
      <c r="E3637" s="330"/>
      <c r="F3637" s="330"/>
      <c r="G3637" s="331"/>
      <c r="H3637" s="340"/>
      <c r="I3637" s="341"/>
      <c r="J3637" s="341"/>
      <c r="K3637" s="60"/>
    </row>
    <row r="3638" spans="1:11" s="38" customFormat="1" x14ac:dyDescent="0.25">
      <c r="A3638" s="78"/>
      <c r="B3638" s="337"/>
      <c r="C3638" s="342"/>
      <c r="D3638" s="329"/>
      <c r="E3638" s="330"/>
      <c r="F3638" s="330"/>
      <c r="G3638" s="331"/>
      <c r="H3638" s="340"/>
      <c r="I3638" s="341"/>
      <c r="J3638" s="341"/>
      <c r="K3638" s="60"/>
    </row>
    <row r="3639" spans="1:11" s="38" customFormat="1" x14ac:dyDescent="0.25">
      <c r="A3639" s="78"/>
      <c r="B3639" s="337"/>
      <c r="C3639" s="342"/>
      <c r="D3639" s="329"/>
      <c r="E3639" s="330"/>
      <c r="F3639" s="330"/>
      <c r="G3639" s="331"/>
      <c r="H3639" s="340"/>
      <c r="I3639" s="341"/>
      <c r="J3639" s="341"/>
      <c r="K3639" s="60"/>
    </row>
    <row r="3640" spans="1:11" s="38" customFormat="1" x14ac:dyDescent="0.25">
      <c r="A3640" s="78"/>
      <c r="B3640" s="337"/>
      <c r="C3640" s="342"/>
      <c r="D3640" s="329"/>
      <c r="E3640" s="330"/>
      <c r="F3640" s="330"/>
      <c r="G3640" s="331"/>
      <c r="H3640" s="340"/>
      <c r="I3640" s="341"/>
      <c r="J3640" s="341"/>
      <c r="K3640" s="60"/>
    </row>
    <row r="3641" spans="1:11" s="38" customFormat="1" x14ac:dyDescent="0.25">
      <c r="A3641" s="78"/>
      <c r="B3641" s="337"/>
      <c r="C3641" s="342"/>
      <c r="D3641" s="329"/>
      <c r="E3641" s="330"/>
      <c r="F3641" s="330"/>
      <c r="G3641" s="331"/>
      <c r="H3641" s="340"/>
      <c r="I3641" s="341"/>
      <c r="J3641" s="341"/>
      <c r="K3641" s="60"/>
    </row>
    <row r="3642" spans="1:11" s="38" customFormat="1" x14ac:dyDescent="0.25">
      <c r="A3642" s="78"/>
      <c r="B3642" s="337"/>
      <c r="C3642" s="342"/>
      <c r="D3642" s="329"/>
      <c r="E3642" s="330"/>
      <c r="F3642" s="330"/>
      <c r="G3642" s="331"/>
      <c r="H3642" s="340"/>
      <c r="I3642" s="341"/>
      <c r="J3642" s="341"/>
      <c r="K3642" s="60"/>
    </row>
    <row r="3643" spans="1:11" s="38" customFormat="1" x14ac:dyDescent="0.25">
      <c r="A3643" s="78"/>
      <c r="B3643" s="337"/>
      <c r="C3643" s="342"/>
      <c r="D3643" s="329"/>
      <c r="E3643" s="330"/>
      <c r="F3643" s="330"/>
      <c r="G3643" s="331"/>
      <c r="H3643" s="340"/>
      <c r="I3643" s="341"/>
      <c r="J3643" s="341"/>
      <c r="K3643" s="60"/>
    </row>
    <row r="3644" spans="1:11" s="38" customFormat="1" x14ac:dyDescent="0.25">
      <c r="A3644" s="78"/>
      <c r="B3644" s="337"/>
      <c r="C3644" s="342"/>
      <c r="D3644" s="329"/>
      <c r="E3644" s="330"/>
      <c r="F3644" s="330"/>
      <c r="G3644" s="331"/>
      <c r="H3644" s="340"/>
      <c r="I3644" s="341"/>
      <c r="J3644" s="341"/>
      <c r="K3644" s="60"/>
    </row>
    <row r="3645" spans="1:11" s="38" customFormat="1" x14ac:dyDescent="0.25">
      <c r="A3645" s="78"/>
      <c r="B3645" s="337"/>
      <c r="C3645" s="342"/>
      <c r="D3645" s="329"/>
      <c r="E3645" s="330"/>
      <c r="F3645" s="330"/>
      <c r="G3645" s="331"/>
      <c r="H3645" s="340"/>
      <c r="I3645" s="341"/>
      <c r="J3645" s="341"/>
      <c r="K3645" s="60"/>
    </row>
    <row r="3646" spans="1:11" s="38" customFormat="1" x14ac:dyDescent="0.25">
      <c r="A3646" s="78"/>
      <c r="B3646" s="337"/>
      <c r="C3646" s="342"/>
      <c r="D3646" s="329"/>
      <c r="E3646" s="330"/>
      <c r="F3646" s="330"/>
      <c r="G3646" s="331"/>
      <c r="H3646" s="340"/>
      <c r="I3646" s="341"/>
      <c r="J3646" s="341"/>
      <c r="K3646" s="60"/>
    </row>
    <row r="3647" spans="1:11" s="38" customFormat="1" x14ac:dyDescent="0.25">
      <c r="A3647" s="78"/>
      <c r="B3647" s="337"/>
      <c r="C3647" s="342"/>
      <c r="D3647" s="329"/>
      <c r="E3647" s="330"/>
      <c r="F3647" s="330"/>
      <c r="G3647" s="331"/>
      <c r="H3647" s="340"/>
      <c r="I3647" s="341"/>
      <c r="J3647" s="341"/>
      <c r="K3647" s="60"/>
    </row>
    <row r="3648" spans="1:11" s="38" customFormat="1" x14ac:dyDescent="0.25">
      <c r="A3648" s="78"/>
      <c r="B3648" s="337"/>
      <c r="C3648" s="342"/>
      <c r="D3648" s="329"/>
      <c r="E3648" s="330"/>
      <c r="F3648" s="330"/>
      <c r="G3648" s="331"/>
      <c r="H3648" s="340"/>
      <c r="I3648" s="341"/>
      <c r="J3648" s="341"/>
      <c r="K3648" s="60"/>
    </row>
    <row r="3649" spans="1:11" s="38" customFormat="1" x14ac:dyDescent="0.25">
      <c r="A3649" s="78"/>
      <c r="B3649" s="337"/>
      <c r="C3649" s="342"/>
      <c r="D3649" s="329"/>
      <c r="E3649" s="330"/>
      <c r="F3649" s="330"/>
      <c r="G3649" s="331"/>
      <c r="H3649" s="340"/>
      <c r="I3649" s="341"/>
      <c r="J3649" s="341"/>
      <c r="K3649" s="60"/>
    </row>
    <row r="3650" spans="1:11" s="38" customFormat="1" x14ac:dyDescent="0.25">
      <c r="A3650" s="78"/>
      <c r="B3650" s="337"/>
      <c r="C3650" s="342"/>
      <c r="D3650" s="329"/>
      <c r="E3650" s="330"/>
      <c r="F3650" s="330"/>
      <c r="G3650" s="331"/>
      <c r="H3650" s="340"/>
      <c r="I3650" s="341"/>
      <c r="J3650" s="341"/>
      <c r="K3650" s="60"/>
    </row>
    <row r="3651" spans="1:11" s="38" customFormat="1" x14ac:dyDescent="0.25">
      <c r="A3651" s="78"/>
      <c r="B3651" s="337"/>
      <c r="C3651" s="342"/>
      <c r="D3651" s="329"/>
      <c r="E3651" s="330"/>
      <c r="F3651" s="330"/>
      <c r="G3651" s="331"/>
      <c r="H3651" s="340"/>
      <c r="I3651" s="341"/>
      <c r="J3651" s="341"/>
      <c r="K3651" s="60"/>
    </row>
    <row r="3652" spans="1:11" s="38" customFormat="1" x14ac:dyDescent="0.25">
      <c r="A3652" s="78"/>
      <c r="B3652" s="337"/>
      <c r="C3652" s="342"/>
      <c r="D3652" s="329"/>
      <c r="E3652" s="330"/>
      <c r="F3652" s="330"/>
      <c r="G3652" s="331"/>
      <c r="H3652" s="340"/>
      <c r="I3652" s="341"/>
      <c r="J3652" s="341"/>
      <c r="K3652" s="60"/>
    </row>
    <row r="3653" spans="1:11" s="38" customFormat="1" x14ac:dyDescent="0.25">
      <c r="A3653" s="78"/>
      <c r="B3653" s="337"/>
      <c r="C3653" s="342"/>
      <c r="D3653" s="329"/>
      <c r="E3653" s="330"/>
      <c r="F3653" s="330"/>
      <c r="G3653" s="331"/>
      <c r="H3653" s="340"/>
      <c r="I3653" s="341"/>
      <c r="J3653" s="341"/>
      <c r="K3653" s="60"/>
    </row>
    <row r="3654" spans="1:11" s="38" customFormat="1" x14ac:dyDescent="0.25">
      <c r="A3654" s="78"/>
      <c r="B3654" s="337"/>
      <c r="C3654" s="342"/>
      <c r="D3654" s="329"/>
      <c r="E3654" s="330"/>
      <c r="F3654" s="330"/>
      <c r="G3654" s="331"/>
      <c r="H3654" s="340"/>
      <c r="I3654" s="341"/>
      <c r="J3654" s="341"/>
      <c r="K3654" s="60"/>
    </row>
    <row r="3655" spans="1:11" s="38" customFormat="1" x14ac:dyDescent="0.25">
      <c r="A3655" s="78"/>
      <c r="B3655" s="337"/>
      <c r="C3655" s="342"/>
      <c r="D3655" s="329"/>
      <c r="E3655" s="330"/>
      <c r="F3655" s="330"/>
      <c r="G3655" s="331"/>
      <c r="H3655" s="340"/>
      <c r="I3655" s="341"/>
      <c r="J3655" s="341"/>
      <c r="K3655" s="60"/>
    </row>
    <row r="3656" spans="1:11" s="38" customFormat="1" x14ac:dyDescent="0.25">
      <c r="A3656" s="78"/>
      <c r="B3656" s="337"/>
      <c r="C3656" s="342"/>
      <c r="D3656" s="329"/>
      <c r="E3656" s="330"/>
      <c r="F3656" s="330"/>
      <c r="G3656" s="331"/>
      <c r="H3656" s="340"/>
      <c r="I3656" s="341"/>
      <c r="J3656" s="341"/>
      <c r="K3656" s="60"/>
    </row>
    <row r="3657" spans="1:11" s="38" customFormat="1" x14ac:dyDescent="0.25">
      <c r="A3657" s="78"/>
      <c r="B3657" s="337"/>
      <c r="C3657" s="342"/>
      <c r="D3657" s="329"/>
      <c r="E3657" s="330"/>
      <c r="F3657" s="330"/>
      <c r="G3657" s="331"/>
      <c r="H3657" s="340"/>
      <c r="I3657" s="341"/>
      <c r="J3657" s="341"/>
      <c r="K3657" s="60"/>
    </row>
    <row r="3658" spans="1:11" s="38" customFormat="1" x14ac:dyDescent="0.25">
      <c r="A3658" s="78"/>
      <c r="B3658" s="337"/>
      <c r="C3658" s="342"/>
      <c r="D3658" s="329"/>
      <c r="E3658" s="330"/>
      <c r="F3658" s="330"/>
      <c r="G3658" s="331"/>
      <c r="H3658" s="340"/>
      <c r="I3658" s="341"/>
      <c r="J3658" s="341"/>
      <c r="K3658" s="60"/>
    </row>
    <row r="3659" spans="1:11" s="38" customFormat="1" x14ac:dyDescent="0.25">
      <c r="A3659" s="78"/>
      <c r="B3659" s="337"/>
      <c r="C3659" s="342"/>
      <c r="D3659" s="329"/>
      <c r="E3659" s="330"/>
      <c r="F3659" s="330"/>
      <c r="G3659" s="331"/>
      <c r="H3659" s="340"/>
      <c r="I3659" s="341"/>
      <c r="J3659" s="341"/>
      <c r="K3659" s="60"/>
    </row>
    <row r="3660" spans="1:11" s="38" customFormat="1" x14ac:dyDescent="0.25">
      <c r="A3660" s="78"/>
      <c r="B3660" s="337"/>
      <c r="C3660" s="342"/>
      <c r="D3660" s="329"/>
      <c r="E3660" s="330"/>
      <c r="F3660" s="330"/>
      <c r="G3660" s="331"/>
      <c r="H3660" s="340"/>
      <c r="I3660" s="341"/>
      <c r="J3660" s="341"/>
      <c r="K3660" s="60"/>
    </row>
    <row r="3661" spans="1:11" s="38" customFormat="1" x14ac:dyDescent="0.25">
      <c r="A3661" s="78"/>
      <c r="B3661" s="337"/>
      <c r="C3661" s="342"/>
      <c r="D3661" s="329"/>
      <c r="E3661" s="330"/>
      <c r="F3661" s="330"/>
      <c r="G3661" s="331"/>
      <c r="H3661" s="340"/>
      <c r="I3661" s="341"/>
      <c r="J3661" s="341"/>
      <c r="K3661" s="60"/>
    </row>
    <row r="3662" spans="1:11" s="38" customFormat="1" x14ac:dyDescent="0.25">
      <c r="A3662" s="78"/>
      <c r="B3662" s="337"/>
      <c r="C3662" s="342"/>
      <c r="D3662" s="329"/>
      <c r="E3662" s="330"/>
      <c r="F3662" s="330"/>
      <c r="G3662" s="331"/>
      <c r="H3662" s="340"/>
      <c r="I3662" s="341"/>
      <c r="J3662" s="341"/>
      <c r="K3662" s="60"/>
    </row>
    <row r="3663" spans="1:11" s="38" customFormat="1" x14ac:dyDescent="0.25">
      <c r="A3663" s="78"/>
      <c r="B3663" s="337"/>
      <c r="C3663" s="342"/>
      <c r="D3663" s="329"/>
      <c r="E3663" s="330"/>
      <c r="F3663" s="330"/>
      <c r="G3663" s="331"/>
      <c r="H3663" s="340"/>
      <c r="I3663" s="341"/>
      <c r="J3663" s="341"/>
      <c r="K3663" s="60"/>
    </row>
    <row r="3664" spans="1:11" s="38" customFormat="1" x14ac:dyDescent="0.25">
      <c r="A3664" s="78"/>
      <c r="B3664" s="337"/>
      <c r="C3664" s="342"/>
      <c r="D3664" s="329"/>
      <c r="E3664" s="330"/>
      <c r="F3664" s="330"/>
      <c r="G3664" s="331"/>
      <c r="H3664" s="340"/>
      <c r="I3664" s="341"/>
      <c r="J3664" s="341"/>
      <c r="K3664" s="60"/>
    </row>
    <row r="3665" spans="1:11" s="38" customFormat="1" x14ac:dyDescent="0.25">
      <c r="A3665" s="78"/>
      <c r="B3665" s="337"/>
      <c r="C3665" s="342"/>
      <c r="D3665" s="329"/>
      <c r="E3665" s="330"/>
      <c r="F3665" s="330"/>
      <c r="G3665" s="331"/>
      <c r="H3665" s="340"/>
      <c r="I3665" s="341"/>
      <c r="J3665" s="341"/>
      <c r="K3665" s="60"/>
    </row>
    <row r="3666" spans="1:11" s="38" customFormat="1" x14ac:dyDescent="0.25">
      <c r="A3666" s="78"/>
      <c r="B3666" s="337"/>
      <c r="C3666" s="342"/>
      <c r="D3666" s="329"/>
      <c r="E3666" s="330"/>
      <c r="F3666" s="330"/>
      <c r="G3666" s="331"/>
      <c r="H3666" s="340"/>
      <c r="I3666" s="341"/>
      <c r="J3666" s="341"/>
      <c r="K3666" s="60"/>
    </row>
    <row r="3667" spans="1:11" s="38" customFormat="1" x14ac:dyDescent="0.25">
      <c r="A3667" s="78"/>
      <c r="B3667" s="337"/>
      <c r="C3667" s="342"/>
      <c r="D3667" s="329"/>
      <c r="E3667" s="330"/>
      <c r="F3667" s="330"/>
      <c r="G3667" s="331"/>
      <c r="H3667" s="340"/>
      <c r="I3667" s="341"/>
      <c r="J3667" s="341"/>
      <c r="K3667" s="60"/>
    </row>
    <row r="3668" spans="1:11" s="38" customFormat="1" x14ac:dyDescent="0.25">
      <c r="A3668" s="78"/>
      <c r="B3668" s="337"/>
      <c r="C3668" s="342"/>
      <c r="D3668" s="329"/>
      <c r="E3668" s="330"/>
      <c r="F3668" s="330"/>
      <c r="G3668" s="331"/>
      <c r="H3668" s="340"/>
      <c r="I3668" s="341"/>
      <c r="J3668" s="341"/>
      <c r="K3668" s="60"/>
    </row>
    <row r="3669" spans="1:11" s="38" customFormat="1" x14ac:dyDescent="0.25">
      <c r="A3669" s="78"/>
      <c r="B3669" s="337"/>
      <c r="C3669" s="342"/>
      <c r="D3669" s="329"/>
      <c r="E3669" s="330"/>
      <c r="F3669" s="330"/>
      <c r="G3669" s="331"/>
      <c r="H3669" s="340"/>
      <c r="I3669" s="341"/>
      <c r="J3669" s="341"/>
      <c r="K3669" s="60"/>
    </row>
    <row r="3670" spans="1:11" s="38" customFormat="1" x14ac:dyDescent="0.25">
      <c r="A3670" s="78"/>
      <c r="B3670" s="337"/>
      <c r="C3670" s="342"/>
      <c r="D3670" s="329"/>
      <c r="E3670" s="330"/>
      <c r="F3670" s="330"/>
      <c r="G3670" s="331"/>
      <c r="H3670" s="340"/>
      <c r="I3670" s="341"/>
      <c r="J3670" s="341"/>
      <c r="K3670" s="60"/>
    </row>
    <row r="3671" spans="1:11" s="38" customFormat="1" x14ac:dyDescent="0.25">
      <c r="A3671" s="78"/>
      <c r="B3671" s="337"/>
      <c r="C3671" s="342"/>
      <c r="D3671" s="329"/>
      <c r="E3671" s="330"/>
      <c r="F3671" s="330"/>
      <c r="G3671" s="331"/>
      <c r="H3671" s="340"/>
      <c r="I3671" s="341"/>
      <c r="J3671" s="341"/>
      <c r="K3671" s="60"/>
    </row>
    <row r="3672" spans="1:11" s="38" customFormat="1" x14ac:dyDescent="0.25">
      <c r="A3672" s="78"/>
      <c r="B3672" s="337"/>
      <c r="C3672" s="342"/>
      <c r="D3672" s="329"/>
      <c r="E3672" s="330"/>
      <c r="F3672" s="330"/>
      <c r="G3672" s="331"/>
      <c r="H3672" s="340"/>
      <c r="I3672" s="341"/>
      <c r="J3672" s="341"/>
      <c r="K3672" s="60"/>
    </row>
    <row r="3673" spans="1:11" s="38" customFormat="1" x14ac:dyDescent="0.25">
      <c r="A3673" s="78"/>
      <c r="B3673" s="337"/>
      <c r="C3673" s="342"/>
      <c r="D3673" s="329"/>
      <c r="E3673" s="330"/>
      <c r="F3673" s="330"/>
      <c r="G3673" s="331"/>
      <c r="H3673" s="340"/>
      <c r="I3673" s="341"/>
      <c r="J3673" s="341"/>
      <c r="K3673" s="60"/>
    </row>
    <row r="3674" spans="1:11" s="38" customFormat="1" x14ac:dyDescent="0.25">
      <c r="A3674" s="78"/>
      <c r="B3674" s="337"/>
      <c r="C3674" s="342"/>
      <c r="D3674" s="329"/>
      <c r="E3674" s="330"/>
      <c r="F3674" s="330"/>
      <c r="G3674" s="331"/>
      <c r="H3674" s="340"/>
      <c r="I3674" s="341"/>
      <c r="J3674" s="341"/>
      <c r="K3674" s="60"/>
    </row>
    <row r="3675" spans="1:11" s="38" customFormat="1" x14ac:dyDescent="0.25">
      <c r="A3675" s="78"/>
      <c r="B3675" s="337"/>
      <c r="C3675" s="342"/>
      <c r="D3675" s="329"/>
      <c r="E3675" s="330"/>
      <c r="F3675" s="330"/>
      <c r="G3675" s="331"/>
      <c r="H3675" s="340"/>
      <c r="I3675" s="341"/>
      <c r="J3675" s="341"/>
      <c r="K3675" s="60"/>
    </row>
    <row r="3676" spans="1:11" s="38" customFormat="1" x14ac:dyDescent="0.25">
      <c r="A3676" s="78"/>
      <c r="B3676" s="337"/>
      <c r="C3676" s="342"/>
      <c r="D3676" s="329"/>
      <c r="E3676" s="330"/>
      <c r="F3676" s="330"/>
      <c r="G3676" s="331"/>
      <c r="H3676" s="340"/>
      <c r="I3676" s="341"/>
      <c r="J3676" s="341"/>
      <c r="K3676" s="60"/>
    </row>
    <row r="3677" spans="1:11" s="38" customFormat="1" x14ac:dyDescent="0.25">
      <c r="A3677" s="78"/>
      <c r="B3677" s="337"/>
      <c r="C3677" s="342"/>
      <c r="D3677" s="329"/>
      <c r="E3677" s="330"/>
      <c r="F3677" s="330"/>
      <c r="G3677" s="331"/>
      <c r="H3677" s="340"/>
      <c r="I3677" s="341"/>
      <c r="J3677" s="341"/>
      <c r="K3677" s="60"/>
    </row>
    <row r="3678" spans="1:11" s="38" customFormat="1" x14ac:dyDescent="0.25">
      <c r="A3678" s="78"/>
      <c r="B3678" s="337"/>
      <c r="C3678" s="342"/>
      <c r="D3678" s="329"/>
      <c r="E3678" s="330"/>
      <c r="F3678" s="330"/>
      <c r="G3678" s="331"/>
      <c r="H3678" s="340"/>
      <c r="I3678" s="341"/>
      <c r="J3678" s="341"/>
      <c r="K3678" s="60"/>
    </row>
    <row r="3679" spans="1:11" s="38" customFormat="1" x14ac:dyDescent="0.25">
      <c r="A3679" s="78"/>
      <c r="B3679" s="337"/>
      <c r="C3679" s="342"/>
      <c r="D3679" s="329"/>
      <c r="E3679" s="330"/>
      <c r="F3679" s="330"/>
      <c r="G3679" s="331"/>
      <c r="H3679" s="340"/>
      <c r="I3679" s="341"/>
      <c r="J3679" s="341"/>
      <c r="K3679" s="60"/>
    </row>
    <row r="3680" spans="1:11" s="38" customFormat="1" x14ac:dyDescent="0.25">
      <c r="A3680" s="78"/>
      <c r="B3680" s="337"/>
      <c r="C3680" s="342"/>
      <c r="D3680" s="329"/>
      <c r="E3680" s="330"/>
      <c r="F3680" s="330"/>
      <c r="G3680" s="331"/>
      <c r="H3680" s="340"/>
      <c r="I3680" s="341"/>
      <c r="J3680" s="341"/>
      <c r="K3680" s="60"/>
    </row>
    <row r="3681" spans="1:11" s="38" customFormat="1" x14ac:dyDescent="0.25">
      <c r="A3681" s="78"/>
      <c r="B3681" s="337"/>
      <c r="C3681" s="342"/>
      <c r="D3681" s="329"/>
      <c r="E3681" s="330"/>
      <c r="F3681" s="330"/>
      <c r="G3681" s="331"/>
      <c r="H3681" s="340"/>
      <c r="I3681" s="341"/>
      <c r="J3681" s="341"/>
      <c r="K3681" s="60"/>
    </row>
    <row r="3682" spans="1:11" s="38" customFormat="1" x14ac:dyDescent="0.25">
      <c r="A3682" s="78"/>
      <c r="B3682" s="337"/>
      <c r="C3682" s="342"/>
      <c r="D3682" s="329"/>
      <c r="E3682" s="330"/>
      <c r="F3682" s="330"/>
      <c r="G3682" s="331"/>
      <c r="H3682" s="340"/>
      <c r="I3682" s="341"/>
      <c r="J3682" s="341"/>
      <c r="K3682" s="60"/>
    </row>
    <row r="3683" spans="1:11" s="38" customFormat="1" x14ac:dyDescent="0.25">
      <c r="A3683" s="78"/>
      <c r="B3683" s="337"/>
      <c r="C3683" s="342"/>
      <c r="D3683" s="329"/>
      <c r="E3683" s="330"/>
      <c r="F3683" s="330"/>
      <c r="G3683" s="331"/>
      <c r="H3683" s="340"/>
      <c r="I3683" s="341"/>
      <c r="J3683" s="341"/>
      <c r="K3683" s="60"/>
    </row>
    <row r="3684" spans="1:11" s="38" customFormat="1" x14ac:dyDescent="0.25">
      <c r="A3684" s="78"/>
      <c r="B3684" s="337"/>
      <c r="C3684" s="342"/>
      <c r="D3684" s="329"/>
      <c r="E3684" s="330"/>
      <c r="F3684" s="330"/>
      <c r="G3684" s="331"/>
      <c r="H3684" s="340"/>
      <c r="I3684" s="341"/>
      <c r="J3684" s="341"/>
      <c r="K3684" s="60"/>
    </row>
    <row r="3685" spans="1:11" s="38" customFormat="1" x14ac:dyDescent="0.25">
      <c r="A3685" s="78"/>
      <c r="B3685" s="337"/>
      <c r="C3685" s="342"/>
      <c r="D3685" s="329"/>
      <c r="E3685" s="330"/>
      <c r="F3685" s="330"/>
      <c r="G3685" s="331"/>
      <c r="H3685" s="340"/>
      <c r="I3685" s="341"/>
      <c r="J3685" s="341"/>
      <c r="K3685" s="60"/>
    </row>
    <row r="3686" spans="1:11" s="38" customFormat="1" x14ac:dyDescent="0.25">
      <c r="A3686" s="78"/>
      <c r="B3686" s="337"/>
      <c r="C3686" s="342"/>
      <c r="D3686" s="329"/>
      <c r="E3686" s="330"/>
      <c r="F3686" s="330"/>
      <c r="G3686" s="331"/>
      <c r="H3686" s="340"/>
      <c r="I3686" s="341"/>
      <c r="J3686" s="341"/>
      <c r="K3686" s="60"/>
    </row>
    <row r="3687" spans="1:11" s="38" customFormat="1" x14ac:dyDescent="0.25">
      <c r="A3687" s="78"/>
      <c r="B3687" s="337"/>
      <c r="C3687" s="342"/>
      <c r="D3687" s="329"/>
      <c r="E3687" s="330"/>
      <c r="F3687" s="330"/>
      <c r="G3687" s="331"/>
      <c r="H3687" s="340"/>
      <c r="I3687" s="341"/>
      <c r="J3687" s="341"/>
      <c r="K3687" s="60"/>
    </row>
    <row r="3688" spans="1:11" s="38" customFormat="1" x14ac:dyDescent="0.25">
      <c r="A3688" s="78"/>
      <c r="B3688" s="337"/>
      <c r="C3688" s="342"/>
      <c r="D3688" s="329"/>
      <c r="E3688" s="330"/>
      <c r="F3688" s="330"/>
      <c r="G3688" s="331"/>
      <c r="H3688" s="340"/>
      <c r="I3688" s="341"/>
      <c r="J3688" s="341"/>
      <c r="K3688" s="60"/>
    </row>
    <row r="3689" spans="1:11" s="38" customFormat="1" x14ac:dyDescent="0.25">
      <c r="A3689" s="78"/>
      <c r="B3689" s="337"/>
      <c r="C3689" s="342"/>
      <c r="D3689" s="329"/>
      <c r="E3689" s="330"/>
      <c r="F3689" s="330"/>
      <c r="G3689" s="331"/>
      <c r="H3689" s="340"/>
      <c r="I3689" s="341"/>
      <c r="J3689" s="341"/>
      <c r="K3689" s="60"/>
    </row>
    <row r="3690" spans="1:11" s="38" customFormat="1" x14ac:dyDescent="0.25">
      <c r="A3690" s="78"/>
      <c r="B3690" s="337"/>
      <c r="C3690" s="342"/>
      <c r="D3690" s="329"/>
      <c r="E3690" s="330"/>
      <c r="F3690" s="330"/>
      <c r="G3690" s="331"/>
      <c r="H3690" s="340"/>
      <c r="I3690" s="341"/>
      <c r="J3690" s="341"/>
      <c r="K3690" s="60"/>
    </row>
    <row r="3691" spans="1:11" s="38" customFormat="1" x14ac:dyDescent="0.25">
      <c r="A3691" s="78"/>
      <c r="B3691" s="337"/>
      <c r="C3691" s="342"/>
      <c r="D3691" s="329"/>
      <c r="E3691" s="330"/>
      <c r="F3691" s="330"/>
      <c r="G3691" s="331"/>
      <c r="H3691" s="340"/>
      <c r="I3691" s="341"/>
      <c r="J3691" s="341"/>
      <c r="K3691" s="60"/>
    </row>
    <row r="3692" spans="1:11" s="38" customFormat="1" x14ac:dyDescent="0.25">
      <c r="A3692" s="78"/>
      <c r="B3692" s="337"/>
      <c r="C3692" s="342"/>
      <c r="D3692" s="329"/>
      <c r="E3692" s="330"/>
      <c r="F3692" s="330"/>
      <c r="G3692" s="331"/>
      <c r="H3692" s="340"/>
      <c r="I3692" s="341"/>
      <c r="J3692" s="341"/>
      <c r="K3692" s="60"/>
    </row>
    <row r="3693" spans="1:11" s="38" customFormat="1" x14ac:dyDescent="0.25">
      <c r="A3693" s="78"/>
      <c r="B3693" s="337"/>
      <c r="C3693" s="342"/>
      <c r="D3693" s="329"/>
      <c r="E3693" s="330"/>
      <c r="F3693" s="330"/>
      <c r="G3693" s="331"/>
      <c r="H3693" s="340"/>
      <c r="I3693" s="341"/>
      <c r="J3693" s="341"/>
      <c r="K3693" s="60"/>
    </row>
    <row r="3694" spans="1:11" s="38" customFormat="1" x14ac:dyDescent="0.25">
      <c r="A3694" s="78"/>
      <c r="B3694" s="337"/>
      <c r="C3694" s="342"/>
      <c r="D3694" s="329"/>
      <c r="E3694" s="330"/>
      <c r="F3694" s="330"/>
      <c r="G3694" s="331"/>
      <c r="H3694" s="340"/>
      <c r="I3694" s="341"/>
      <c r="J3694" s="341"/>
      <c r="K3694" s="60"/>
    </row>
    <row r="3695" spans="1:11" s="38" customFormat="1" x14ac:dyDescent="0.25">
      <c r="A3695" s="78"/>
      <c r="B3695" s="337"/>
      <c r="C3695" s="342"/>
      <c r="D3695" s="329"/>
      <c r="E3695" s="330"/>
      <c r="F3695" s="330"/>
      <c r="G3695" s="331"/>
      <c r="H3695" s="340"/>
      <c r="I3695" s="341"/>
      <c r="J3695" s="341"/>
      <c r="K3695" s="60"/>
    </row>
    <row r="3696" spans="1:11" s="38" customFormat="1" x14ac:dyDescent="0.25">
      <c r="A3696" s="78"/>
      <c r="B3696" s="337"/>
      <c r="C3696" s="342"/>
      <c r="D3696" s="329"/>
      <c r="E3696" s="330"/>
      <c r="F3696" s="330"/>
      <c r="G3696" s="331"/>
      <c r="H3696" s="340"/>
      <c r="I3696" s="341"/>
      <c r="J3696" s="341"/>
      <c r="K3696" s="60"/>
    </row>
    <row r="3697" spans="1:11" s="38" customFormat="1" x14ac:dyDescent="0.25">
      <c r="A3697" s="78"/>
      <c r="B3697" s="337"/>
      <c r="C3697" s="342"/>
      <c r="D3697" s="329"/>
      <c r="E3697" s="330"/>
      <c r="F3697" s="330"/>
      <c r="G3697" s="331"/>
      <c r="H3697" s="340"/>
      <c r="I3697" s="341"/>
      <c r="J3697" s="341"/>
      <c r="K3697" s="60"/>
    </row>
    <row r="3698" spans="1:11" s="38" customFormat="1" x14ac:dyDescent="0.25">
      <c r="A3698" s="78"/>
      <c r="B3698" s="337"/>
      <c r="C3698" s="342"/>
      <c r="D3698" s="329"/>
      <c r="E3698" s="330"/>
      <c r="F3698" s="330"/>
      <c r="G3698" s="331"/>
      <c r="H3698" s="340"/>
      <c r="I3698" s="341"/>
      <c r="J3698" s="341"/>
      <c r="K3698" s="60"/>
    </row>
    <row r="3699" spans="1:11" s="38" customFormat="1" x14ac:dyDescent="0.25">
      <c r="A3699" s="78"/>
      <c r="B3699" s="337"/>
      <c r="C3699" s="342"/>
      <c r="D3699" s="329"/>
      <c r="E3699" s="330"/>
      <c r="F3699" s="330"/>
      <c r="G3699" s="331"/>
      <c r="H3699" s="340"/>
      <c r="I3699" s="341"/>
      <c r="J3699" s="341"/>
      <c r="K3699" s="60"/>
    </row>
    <row r="3700" spans="1:11" s="38" customFormat="1" x14ac:dyDescent="0.25">
      <c r="A3700" s="78"/>
      <c r="B3700" s="337"/>
      <c r="C3700" s="342"/>
      <c r="D3700" s="329"/>
      <c r="E3700" s="330"/>
      <c r="F3700" s="330"/>
      <c r="G3700" s="331"/>
      <c r="H3700" s="340"/>
      <c r="I3700" s="341"/>
      <c r="J3700" s="341"/>
      <c r="K3700" s="60"/>
    </row>
    <row r="3701" spans="1:11" s="38" customFormat="1" x14ac:dyDescent="0.25">
      <c r="A3701" s="78"/>
      <c r="B3701" s="337"/>
      <c r="C3701" s="342"/>
      <c r="D3701" s="329"/>
      <c r="E3701" s="330"/>
      <c r="F3701" s="330"/>
      <c r="G3701" s="331"/>
      <c r="H3701" s="340"/>
      <c r="I3701" s="341"/>
      <c r="J3701" s="341"/>
      <c r="K3701" s="60"/>
    </row>
    <row r="3702" spans="1:11" s="38" customFormat="1" x14ac:dyDescent="0.25">
      <c r="A3702" s="78"/>
      <c r="B3702" s="337"/>
      <c r="C3702" s="342"/>
      <c r="D3702" s="329"/>
      <c r="E3702" s="330"/>
      <c r="F3702" s="330"/>
      <c r="G3702" s="331"/>
      <c r="H3702" s="340"/>
      <c r="I3702" s="341"/>
      <c r="J3702" s="341"/>
      <c r="K3702" s="60"/>
    </row>
    <row r="3703" spans="1:11" s="38" customFormat="1" x14ac:dyDescent="0.25">
      <c r="A3703" s="78"/>
      <c r="B3703" s="337"/>
      <c r="C3703" s="342"/>
      <c r="D3703" s="329"/>
      <c r="E3703" s="330"/>
      <c r="F3703" s="330"/>
      <c r="G3703" s="331"/>
      <c r="H3703" s="340"/>
      <c r="I3703" s="341"/>
      <c r="J3703" s="341"/>
      <c r="K3703" s="60"/>
    </row>
    <row r="3704" spans="1:11" s="38" customFormat="1" x14ac:dyDescent="0.25">
      <c r="A3704" s="78"/>
      <c r="B3704" s="337"/>
      <c r="C3704" s="342"/>
      <c r="D3704" s="329"/>
      <c r="E3704" s="330"/>
      <c r="F3704" s="330"/>
      <c r="G3704" s="331"/>
      <c r="H3704" s="340"/>
      <c r="I3704" s="341"/>
      <c r="J3704" s="341"/>
      <c r="K3704" s="60"/>
    </row>
    <row r="3705" spans="1:11" s="38" customFormat="1" x14ac:dyDescent="0.25">
      <c r="A3705" s="78"/>
      <c r="B3705" s="337"/>
      <c r="C3705" s="342"/>
      <c r="D3705" s="329"/>
      <c r="E3705" s="330"/>
      <c r="F3705" s="330"/>
      <c r="G3705" s="331"/>
      <c r="H3705" s="340"/>
      <c r="I3705" s="341"/>
      <c r="J3705" s="341"/>
      <c r="K3705" s="60"/>
    </row>
    <row r="3706" spans="1:11" s="38" customFormat="1" x14ac:dyDescent="0.25">
      <c r="A3706" s="78"/>
      <c r="B3706" s="337"/>
      <c r="C3706" s="342"/>
      <c r="D3706" s="329"/>
      <c r="E3706" s="330"/>
      <c r="F3706" s="330"/>
      <c r="G3706" s="331"/>
      <c r="H3706" s="340"/>
      <c r="I3706" s="341"/>
      <c r="J3706" s="341"/>
      <c r="K3706" s="60"/>
    </row>
    <row r="3707" spans="1:11" s="38" customFormat="1" x14ac:dyDescent="0.25">
      <c r="A3707" s="78"/>
      <c r="B3707" s="337"/>
      <c r="C3707" s="342"/>
      <c r="D3707" s="329"/>
      <c r="E3707" s="330"/>
      <c r="F3707" s="330"/>
      <c r="G3707" s="331"/>
      <c r="H3707" s="340"/>
      <c r="I3707" s="341"/>
      <c r="J3707" s="341"/>
      <c r="K3707" s="60"/>
    </row>
    <row r="3708" spans="1:11" s="38" customFormat="1" x14ac:dyDescent="0.25">
      <c r="A3708" s="78"/>
      <c r="B3708" s="337"/>
      <c r="C3708" s="342"/>
      <c r="D3708" s="329"/>
      <c r="E3708" s="330"/>
      <c r="F3708" s="330"/>
      <c r="G3708" s="331"/>
      <c r="H3708" s="340"/>
      <c r="I3708" s="341"/>
      <c r="J3708" s="341"/>
      <c r="K3708" s="60"/>
    </row>
    <row r="3709" spans="1:11" s="38" customFormat="1" x14ac:dyDescent="0.25">
      <c r="A3709" s="78"/>
      <c r="B3709" s="337"/>
      <c r="C3709" s="342"/>
      <c r="D3709" s="329"/>
      <c r="E3709" s="330"/>
      <c r="F3709" s="330"/>
      <c r="G3709" s="331"/>
      <c r="H3709" s="340"/>
      <c r="I3709" s="341"/>
      <c r="J3709" s="341"/>
      <c r="K3709" s="60"/>
    </row>
    <row r="3710" spans="1:11" s="38" customFormat="1" x14ac:dyDescent="0.25">
      <c r="A3710" s="78"/>
      <c r="B3710" s="337"/>
      <c r="C3710" s="342"/>
      <c r="D3710" s="329"/>
      <c r="E3710" s="330"/>
      <c r="F3710" s="330"/>
      <c r="G3710" s="331"/>
      <c r="H3710" s="340"/>
      <c r="I3710" s="341"/>
      <c r="J3710" s="341"/>
      <c r="K3710" s="60"/>
    </row>
    <row r="3711" spans="1:11" s="38" customFormat="1" x14ac:dyDescent="0.25">
      <c r="A3711" s="78"/>
      <c r="B3711" s="337"/>
      <c r="C3711" s="342"/>
      <c r="D3711" s="329"/>
      <c r="E3711" s="330"/>
      <c r="F3711" s="330"/>
      <c r="G3711" s="331"/>
      <c r="H3711" s="340"/>
      <c r="I3711" s="341"/>
      <c r="J3711" s="341"/>
      <c r="K3711" s="60"/>
    </row>
    <row r="3712" spans="1:11" s="38" customFormat="1" x14ac:dyDescent="0.25">
      <c r="A3712" s="78"/>
      <c r="B3712" s="337"/>
      <c r="C3712" s="342"/>
      <c r="D3712" s="329"/>
      <c r="E3712" s="330"/>
      <c r="F3712" s="330"/>
      <c r="G3712" s="331"/>
      <c r="H3712" s="340"/>
      <c r="I3712" s="341"/>
      <c r="J3712" s="341"/>
      <c r="K3712" s="60"/>
    </row>
    <row r="3713" spans="1:11" s="38" customFormat="1" x14ac:dyDescent="0.25">
      <c r="A3713" s="78"/>
      <c r="B3713" s="337"/>
      <c r="C3713" s="342"/>
      <c r="D3713" s="329"/>
      <c r="E3713" s="330"/>
      <c r="F3713" s="330"/>
      <c r="G3713" s="331"/>
      <c r="H3713" s="340"/>
      <c r="I3713" s="341"/>
      <c r="J3713" s="341"/>
      <c r="K3713" s="60"/>
    </row>
    <row r="3714" spans="1:11" s="38" customFormat="1" x14ac:dyDescent="0.25">
      <c r="A3714" s="78"/>
      <c r="B3714" s="337"/>
      <c r="C3714" s="342"/>
      <c r="D3714" s="329"/>
      <c r="E3714" s="330"/>
      <c r="F3714" s="330"/>
      <c r="G3714" s="331"/>
      <c r="H3714" s="340"/>
      <c r="I3714" s="341"/>
      <c r="J3714" s="341"/>
      <c r="K3714" s="60"/>
    </row>
    <row r="3715" spans="1:11" s="38" customFormat="1" x14ac:dyDescent="0.25">
      <c r="A3715" s="78"/>
      <c r="B3715" s="337"/>
      <c r="C3715" s="342"/>
      <c r="D3715" s="329"/>
      <c r="E3715" s="330"/>
      <c r="F3715" s="330"/>
      <c r="G3715" s="331"/>
      <c r="H3715" s="340"/>
      <c r="I3715" s="341"/>
      <c r="J3715" s="341"/>
      <c r="K3715" s="60"/>
    </row>
    <row r="3716" spans="1:11" s="38" customFormat="1" x14ac:dyDescent="0.25">
      <c r="A3716" s="78"/>
      <c r="B3716" s="337"/>
      <c r="C3716" s="342"/>
      <c r="D3716" s="329"/>
      <c r="E3716" s="330"/>
      <c r="F3716" s="330"/>
      <c r="G3716" s="331"/>
      <c r="H3716" s="340"/>
      <c r="I3716" s="341"/>
      <c r="J3716" s="341"/>
      <c r="K3716" s="60"/>
    </row>
    <row r="3717" spans="1:11" s="38" customFormat="1" x14ac:dyDescent="0.25">
      <c r="A3717" s="78"/>
      <c r="B3717" s="337"/>
      <c r="C3717" s="342"/>
      <c r="D3717" s="329"/>
      <c r="E3717" s="330"/>
      <c r="F3717" s="330"/>
      <c r="G3717" s="331"/>
      <c r="H3717" s="340"/>
      <c r="I3717" s="341"/>
      <c r="J3717" s="341"/>
      <c r="K3717" s="60"/>
    </row>
    <row r="3718" spans="1:11" s="38" customFormat="1" x14ac:dyDescent="0.25">
      <c r="A3718" s="78"/>
      <c r="B3718" s="337"/>
      <c r="C3718" s="342"/>
      <c r="D3718" s="329"/>
      <c r="E3718" s="330"/>
      <c r="F3718" s="330"/>
      <c r="G3718" s="331"/>
      <c r="H3718" s="340"/>
      <c r="I3718" s="341"/>
      <c r="J3718" s="341"/>
      <c r="K3718" s="60"/>
    </row>
    <row r="3719" spans="1:11" s="38" customFormat="1" x14ac:dyDescent="0.25">
      <c r="A3719" s="78"/>
      <c r="B3719" s="337"/>
      <c r="C3719" s="342"/>
      <c r="D3719" s="329"/>
      <c r="E3719" s="330"/>
      <c r="F3719" s="330"/>
      <c r="G3719" s="331"/>
      <c r="H3719" s="340"/>
      <c r="I3719" s="341"/>
      <c r="J3719" s="341"/>
      <c r="K3719" s="60"/>
    </row>
    <row r="3720" spans="1:11" s="38" customFormat="1" x14ac:dyDescent="0.25">
      <c r="A3720" s="78"/>
      <c r="B3720" s="337"/>
      <c r="C3720" s="342"/>
      <c r="D3720" s="329"/>
      <c r="E3720" s="330"/>
      <c r="F3720" s="330"/>
      <c r="G3720" s="331"/>
      <c r="H3720" s="340"/>
      <c r="I3720" s="341"/>
      <c r="J3720" s="341"/>
      <c r="K3720" s="60"/>
    </row>
    <row r="3721" spans="1:11" s="38" customFormat="1" x14ac:dyDescent="0.25">
      <c r="A3721" s="78"/>
      <c r="B3721" s="337"/>
      <c r="C3721" s="342"/>
      <c r="D3721" s="329"/>
      <c r="E3721" s="330"/>
      <c r="F3721" s="330"/>
      <c r="G3721" s="331"/>
      <c r="H3721" s="340"/>
      <c r="I3721" s="341"/>
      <c r="J3721" s="341"/>
      <c r="K3721" s="60"/>
    </row>
    <row r="3722" spans="1:11" s="38" customFormat="1" x14ac:dyDescent="0.25">
      <c r="A3722" s="78"/>
      <c r="B3722" s="337"/>
      <c r="C3722" s="342"/>
      <c r="D3722" s="329"/>
      <c r="E3722" s="330"/>
      <c r="F3722" s="330"/>
      <c r="G3722" s="331"/>
      <c r="H3722" s="340"/>
      <c r="I3722" s="341"/>
      <c r="J3722" s="341"/>
      <c r="K3722" s="60"/>
    </row>
    <row r="3723" spans="1:11" s="38" customFormat="1" x14ac:dyDescent="0.25">
      <c r="A3723" s="78"/>
      <c r="B3723" s="337"/>
      <c r="C3723" s="342"/>
      <c r="D3723" s="329"/>
      <c r="E3723" s="330"/>
      <c r="F3723" s="330"/>
      <c r="G3723" s="331"/>
      <c r="H3723" s="340"/>
      <c r="I3723" s="341"/>
      <c r="J3723" s="341"/>
      <c r="K3723" s="60"/>
    </row>
    <row r="3724" spans="1:11" s="38" customFormat="1" x14ac:dyDescent="0.25">
      <c r="A3724" s="78"/>
      <c r="B3724" s="337"/>
      <c r="C3724" s="342"/>
      <c r="D3724" s="329"/>
      <c r="E3724" s="330"/>
      <c r="F3724" s="330"/>
      <c r="G3724" s="331"/>
      <c r="H3724" s="340"/>
      <c r="I3724" s="341"/>
      <c r="J3724" s="341"/>
      <c r="K3724" s="60"/>
    </row>
    <row r="3725" spans="1:11" s="38" customFormat="1" x14ac:dyDescent="0.25">
      <c r="A3725" s="78"/>
      <c r="B3725" s="337"/>
      <c r="C3725" s="342"/>
      <c r="D3725" s="329"/>
      <c r="E3725" s="330"/>
      <c r="F3725" s="330"/>
      <c r="G3725" s="331"/>
      <c r="H3725" s="340"/>
      <c r="I3725" s="341"/>
      <c r="J3725" s="341"/>
      <c r="K3725" s="60"/>
    </row>
    <row r="3726" spans="1:11" s="38" customFormat="1" x14ac:dyDescent="0.25">
      <c r="A3726" s="78"/>
      <c r="B3726" s="337"/>
      <c r="C3726" s="342"/>
      <c r="D3726" s="329"/>
      <c r="E3726" s="330"/>
      <c r="F3726" s="330"/>
      <c r="G3726" s="331"/>
      <c r="H3726" s="340"/>
      <c r="I3726" s="341"/>
      <c r="J3726" s="341"/>
      <c r="K3726" s="60"/>
    </row>
    <row r="3727" spans="1:11" s="38" customFormat="1" x14ac:dyDescent="0.25">
      <c r="A3727" s="78"/>
      <c r="B3727" s="337"/>
      <c r="C3727" s="342"/>
      <c r="D3727" s="329"/>
      <c r="E3727" s="330"/>
      <c r="F3727" s="330"/>
      <c r="G3727" s="331"/>
      <c r="H3727" s="340"/>
      <c r="I3727" s="341"/>
      <c r="J3727" s="341"/>
      <c r="K3727" s="60"/>
    </row>
    <row r="3728" spans="1:11" s="38" customFormat="1" x14ac:dyDescent="0.25">
      <c r="A3728" s="78"/>
      <c r="B3728" s="337"/>
      <c r="C3728" s="342"/>
      <c r="D3728" s="329"/>
      <c r="E3728" s="330"/>
      <c r="F3728" s="330"/>
      <c r="G3728" s="331"/>
      <c r="H3728" s="340"/>
      <c r="I3728" s="341"/>
      <c r="J3728" s="341"/>
      <c r="K3728" s="60"/>
    </row>
    <row r="3729" spans="1:11" s="38" customFormat="1" x14ac:dyDescent="0.25">
      <c r="A3729" s="78"/>
      <c r="B3729" s="337"/>
      <c r="C3729" s="342"/>
      <c r="D3729" s="329"/>
      <c r="E3729" s="330"/>
      <c r="F3729" s="330"/>
      <c r="G3729" s="331"/>
      <c r="H3729" s="340"/>
      <c r="I3729" s="341"/>
      <c r="J3729" s="341"/>
      <c r="K3729" s="60"/>
    </row>
    <row r="3730" spans="1:11" s="38" customFormat="1" x14ac:dyDescent="0.25">
      <c r="A3730" s="78"/>
      <c r="B3730" s="337"/>
      <c r="C3730" s="342"/>
      <c r="D3730" s="329"/>
      <c r="E3730" s="330"/>
      <c r="F3730" s="330"/>
      <c r="G3730" s="331"/>
      <c r="H3730" s="340"/>
      <c r="I3730" s="341"/>
      <c r="J3730" s="341"/>
      <c r="K3730" s="60"/>
    </row>
    <row r="3731" spans="1:11" s="38" customFormat="1" x14ac:dyDescent="0.25">
      <c r="A3731" s="78"/>
      <c r="B3731" s="337"/>
      <c r="C3731" s="342"/>
      <c r="D3731" s="329"/>
      <c r="E3731" s="330"/>
      <c r="F3731" s="330"/>
      <c r="G3731" s="331"/>
      <c r="H3731" s="340"/>
      <c r="I3731" s="341"/>
      <c r="J3731" s="341"/>
      <c r="K3731" s="60"/>
    </row>
    <row r="3732" spans="1:11" s="38" customFormat="1" x14ac:dyDescent="0.25">
      <c r="A3732" s="78"/>
      <c r="B3732" s="337"/>
      <c r="C3732" s="342"/>
      <c r="D3732" s="329"/>
      <c r="E3732" s="330"/>
      <c r="F3732" s="330"/>
      <c r="G3732" s="331"/>
      <c r="H3732" s="340"/>
      <c r="I3732" s="341"/>
      <c r="J3732" s="341"/>
      <c r="K3732" s="60"/>
    </row>
    <row r="3733" spans="1:11" s="38" customFormat="1" x14ac:dyDescent="0.25">
      <c r="A3733" s="78"/>
      <c r="B3733" s="337"/>
      <c r="C3733" s="342"/>
      <c r="D3733" s="329"/>
      <c r="E3733" s="330"/>
      <c r="F3733" s="330"/>
      <c r="G3733" s="331"/>
      <c r="H3733" s="340"/>
      <c r="I3733" s="341"/>
      <c r="J3733" s="341"/>
      <c r="K3733" s="60"/>
    </row>
    <row r="3734" spans="1:11" s="38" customFormat="1" x14ac:dyDescent="0.25">
      <c r="A3734" s="78"/>
      <c r="B3734" s="337"/>
      <c r="C3734" s="342"/>
      <c r="D3734" s="329"/>
      <c r="E3734" s="330"/>
      <c r="F3734" s="330"/>
      <c r="G3734" s="331"/>
      <c r="H3734" s="340"/>
      <c r="I3734" s="341"/>
      <c r="J3734" s="341"/>
      <c r="K3734" s="60"/>
    </row>
    <row r="3735" spans="1:11" s="38" customFormat="1" x14ac:dyDescent="0.25">
      <c r="A3735" s="78"/>
      <c r="B3735" s="337"/>
      <c r="C3735" s="342"/>
      <c r="D3735" s="329"/>
      <c r="E3735" s="330"/>
      <c r="F3735" s="330"/>
      <c r="G3735" s="331"/>
      <c r="H3735" s="340"/>
      <c r="I3735" s="341"/>
      <c r="J3735" s="341"/>
      <c r="K3735" s="60"/>
    </row>
    <row r="3736" spans="1:11" s="38" customFormat="1" x14ac:dyDescent="0.25">
      <c r="A3736" s="78"/>
      <c r="B3736" s="337"/>
      <c r="C3736" s="342"/>
      <c r="D3736" s="329"/>
      <c r="E3736" s="330"/>
      <c r="F3736" s="330"/>
      <c r="G3736" s="331"/>
      <c r="H3736" s="340"/>
      <c r="I3736" s="341"/>
      <c r="J3736" s="341"/>
      <c r="K3736" s="60"/>
    </row>
    <row r="3737" spans="1:11" s="38" customFormat="1" x14ac:dyDescent="0.25">
      <c r="A3737" s="78"/>
      <c r="B3737" s="337"/>
      <c r="C3737" s="342"/>
      <c r="D3737" s="329"/>
      <c r="E3737" s="330"/>
      <c r="F3737" s="330"/>
      <c r="G3737" s="331"/>
      <c r="H3737" s="340"/>
      <c r="I3737" s="341"/>
      <c r="J3737" s="341"/>
      <c r="K3737" s="60"/>
    </row>
    <row r="3738" spans="1:11" s="38" customFormat="1" x14ac:dyDescent="0.25">
      <c r="A3738" s="78"/>
      <c r="B3738" s="337"/>
      <c r="C3738" s="342"/>
      <c r="D3738" s="329"/>
      <c r="E3738" s="330"/>
      <c r="F3738" s="330"/>
      <c r="G3738" s="331"/>
      <c r="H3738" s="340"/>
      <c r="I3738" s="341"/>
      <c r="J3738" s="341"/>
      <c r="K3738" s="60"/>
    </row>
    <row r="3739" spans="1:11" s="38" customFormat="1" x14ac:dyDescent="0.25">
      <c r="A3739" s="78"/>
      <c r="B3739" s="337"/>
      <c r="C3739" s="342"/>
      <c r="D3739" s="329"/>
      <c r="E3739" s="330"/>
      <c r="F3739" s="330"/>
      <c r="G3739" s="331"/>
      <c r="H3739" s="340"/>
      <c r="I3739" s="341"/>
      <c r="J3739" s="341"/>
      <c r="K3739" s="60"/>
    </row>
    <row r="3740" spans="1:11" s="38" customFormat="1" x14ac:dyDescent="0.25">
      <c r="A3740" s="78"/>
      <c r="B3740" s="337"/>
      <c r="C3740" s="342"/>
      <c r="D3740" s="329"/>
      <c r="E3740" s="330"/>
      <c r="F3740" s="330"/>
      <c r="G3740" s="331"/>
      <c r="H3740" s="340"/>
      <c r="I3740" s="341"/>
      <c r="J3740" s="341"/>
      <c r="K3740" s="60"/>
    </row>
    <row r="3741" spans="1:11" s="38" customFormat="1" x14ac:dyDescent="0.25">
      <c r="A3741" s="78"/>
      <c r="B3741" s="337"/>
      <c r="C3741" s="342"/>
      <c r="D3741" s="329"/>
      <c r="E3741" s="330"/>
      <c r="F3741" s="330"/>
      <c r="G3741" s="331"/>
      <c r="H3741" s="340"/>
      <c r="I3741" s="341"/>
      <c r="J3741" s="341"/>
      <c r="K3741" s="60"/>
    </row>
    <row r="3742" spans="1:11" s="38" customFormat="1" x14ac:dyDescent="0.25">
      <c r="A3742" s="78"/>
      <c r="B3742" s="337"/>
      <c r="C3742" s="342"/>
      <c r="D3742" s="329"/>
      <c r="E3742" s="330"/>
      <c r="F3742" s="330"/>
      <c r="G3742" s="331"/>
      <c r="H3742" s="340"/>
      <c r="I3742" s="341"/>
      <c r="J3742" s="341"/>
      <c r="K3742" s="60"/>
    </row>
    <row r="3743" spans="1:11" s="38" customFormat="1" x14ac:dyDescent="0.25">
      <c r="A3743" s="78"/>
      <c r="B3743" s="337"/>
      <c r="C3743" s="342"/>
      <c r="D3743" s="329"/>
      <c r="E3743" s="330"/>
      <c r="F3743" s="330"/>
      <c r="G3743" s="331"/>
      <c r="H3743" s="340"/>
      <c r="I3743" s="341"/>
      <c r="J3743" s="341"/>
      <c r="K3743" s="60"/>
    </row>
    <row r="3744" spans="1:11" s="38" customFormat="1" x14ac:dyDescent="0.25">
      <c r="A3744" s="78"/>
      <c r="B3744" s="337"/>
      <c r="C3744" s="342"/>
      <c r="D3744" s="329"/>
      <c r="E3744" s="330"/>
      <c r="F3744" s="330"/>
      <c r="G3744" s="331"/>
      <c r="H3744" s="340"/>
      <c r="I3744" s="341"/>
      <c r="J3744" s="341"/>
      <c r="K3744" s="60"/>
    </row>
    <row r="3745" spans="1:11" s="38" customFormat="1" x14ac:dyDescent="0.25">
      <c r="A3745" s="78"/>
      <c r="B3745" s="337"/>
      <c r="C3745" s="342"/>
      <c r="D3745" s="329"/>
      <c r="E3745" s="330"/>
      <c r="F3745" s="330"/>
      <c r="G3745" s="331"/>
      <c r="H3745" s="340"/>
      <c r="I3745" s="341"/>
      <c r="J3745" s="341"/>
      <c r="K3745" s="60"/>
    </row>
    <row r="3746" spans="1:11" s="38" customFormat="1" x14ac:dyDescent="0.25">
      <c r="A3746" s="78"/>
      <c r="B3746" s="337"/>
      <c r="C3746" s="342"/>
      <c r="D3746" s="329"/>
      <c r="E3746" s="330"/>
      <c r="F3746" s="330"/>
      <c r="G3746" s="331"/>
      <c r="H3746" s="340"/>
      <c r="I3746" s="341"/>
      <c r="J3746" s="341"/>
      <c r="K3746" s="60"/>
    </row>
    <row r="3747" spans="1:11" s="38" customFormat="1" x14ac:dyDescent="0.25">
      <c r="A3747" s="78"/>
      <c r="B3747" s="337"/>
      <c r="C3747" s="342"/>
      <c r="D3747" s="329"/>
      <c r="E3747" s="330"/>
      <c r="F3747" s="330"/>
      <c r="G3747" s="331"/>
      <c r="H3747" s="340"/>
      <c r="I3747" s="341"/>
      <c r="J3747" s="341"/>
      <c r="K3747" s="60"/>
    </row>
    <row r="3748" spans="1:11" s="38" customFormat="1" x14ac:dyDescent="0.25">
      <c r="A3748" s="78"/>
      <c r="B3748" s="337"/>
      <c r="C3748" s="342"/>
      <c r="D3748" s="329"/>
      <c r="E3748" s="330"/>
      <c r="F3748" s="330"/>
      <c r="G3748" s="331"/>
      <c r="H3748" s="340"/>
      <c r="I3748" s="341"/>
      <c r="J3748" s="341"/>
      <c r="K3748" s="60"/>
    </row>
    <row r="3749" spans="1:11" s="38" customFormat="1" x14ac:dyDescent="0.25">
      <c r="A3749" s="78"/>
      <c r="B3749" s="337"/>
      <c r="C3749" s="342"/>
      <c r="D3749" s="329"/>
      <c r="E3749" s="330"/>
      <c r="F3749" s="330"/>
      <c r="G3749" s="331"/>
      <c r="H3749" s="340"/>
      <c r="I3749" s="341"/>
      <c r="J3749" s="341"/>
      <c r="K3749" s="60"/>
    </row>
    <row r="3750" spans="1:11" s="38" customFormat="1" x14ac:dyDescent="0.25">
      <c r="A3750" s="78"/>
      <c r="B3750" s="337"/>
      <c r="C3750" s="342"/>
      <c r="D3750" s="329"/>
      <c r="E3750" s="330"/>
      <c r="F3750" s="330"/>
      <c r="G3750" s="331"/>
      <c r="H3750" s="340"/>
      <c r="I3750" s="341"/>
      <c r="J3750" s="341"/>
      <c r="K3750" s="60"/>
    </row>
    <row r="3751" spans="1:11" s="38" customFormat="1" x14ac:dyDescent="0.25">
      <c r="A3751" s="78"/>
      <c r="B3751" s="337"/>
      <c r="C3751" s="342"/>
      <c r="D3751" s="329"/>
      <c r="E3751" s="330"/>
      <c r="F3751" s="330"/>
      <c r="G3751" s="331"/>
      <c r="H3751" s="340"/>
      <c r="I3751" s="341"/>
      <c r="J3751" s="341"/>
      <c r="K3751" s="60"/>
    </row>
    <row r="3752" spans="1:11" s="38" customFormat="1" x14ac:dyDescent="0.25">
      <c r="A3752" s="78"/>
      <c r="B3752" s="337"/>
      <c r="C3752" s="342"/>
      <c r="D3752" s="329"/>
      <c r="E3752" s="330"/>
      <c r="F3752" s="330"/>
      <c r="G3752" s="331"/>
      <c r="H3752" s="340"/>
      <c r="I3752" s="341"/>
      <c r="J3752" s="341"/>
      <c r="K3752" s="60"/>
    </row>
    <row r="3753" spans="1:11" s="38" customFormat="1" x14ac:dyDescent="0.25">
      <c r="A3753" s="78"/>
      <c r="B3753" s="337"/>
      <c r="C3753" s="342"/>
      <c r="D3753" s="329"/>
      <c r="E3753" s="330"/>
      <c r="F3753" s="330"/>
      <c r="G3753" s="331"/>
      <c r="H3753" s="340"/>
      <c r="I3753" s="341"/>
      <c r="J3753" s="341"/>
      <c r="K3753" s="60"/>
    </row>
    <row r="3754" spans="1:11" s="38" customFormat="1" x14ac:dyDescent="0.25">
      <c r="A3754" s="78"/>
      <c r="B3754" s="337"/>
      <c r="C3754" s="342"/>
      <c r="D3754" s="329"/>
      <c r="E3754" s="330"/>
      <c r="F3754" s="330"/>
      <c r="G3754" s="331"/>
      <c r="H3754" s="340"/>
      <c r="I3754" s="341"/>
      <c r="J3754" s="341"/>
      <c r="K3754" s="60"/>
    </row>
    <row r="3755" spans="1:11" s="38" customFormat="1" x14ac:dyDescent="0.25">
      <c r="A3755" s="78"/>
      <c r="B3755" s="337"/>
      <c r="C3755" s="342"/>
      <c r="D3755" s="329"/>
      <c r="E3755" s="330"/>
      <c r="F3755" s="330"/>
      <c r="G3755" s="331"/>
      <c r="H3755" s="340"/>
      <c r="I3755" s="341"/>
      <c r="J3755" s="341"/>
      <c r="K3755" s="60"/>
    </row>
    <row r="3756" spans="1:11" s="38" customFormat="1" x14ac:dyDescent="0.25">
      <c r="A3756" s="78"/>
      <c r="B3756" s="337"/>
      <c r="C3756" s="342"/>
      <c r="D3756" s="329"/>
      <c r="E3756" s="330"/>
      <c r="F3756" s="330"/>
      <c r="G3756" s="331"/>
      <c r="H3756" s="340"/>
      <c r="I3756" s="341"/>
      <c r="J3756" s="341"/>
      <c r="K3756" s="60"/>
    </row>
    <row r="3757" spans="1:11" s="38" customFormat="1" x14ac:dyDescent="0.25">
      <c r="A3757" s="78"/>
      <c r="B3757" s="337"/>
      <c r="C3757" s="342"/>
      <c r="D3757" s="329"/>
      <c r="E3757" s="330"/>
      <c r="F3757" s="330"/>
      <c r="G3757" s="331"/>
      <c r="H3757" s="340"/>
      <c r="I3757" s="341"/>
      <c r="J3757" s="341"/>
      <c r="K3757" s="60"/>
    </row>
    <row r="3758" spans="1:11" s="38" customFormat="1" x14ac:dyDescent="0.25">
      <c r="A3758" s="78"/>
      <c r="B3758" s="337"/>
      <c r="C3758" s="342"/>
      <c r="D3758" s="329"/>
      <c r="E3758" s="330"/>
      <c r="F3758" s="330"/>
      <c r="G3758" s="331"/>
      <c r="H3758" s="340"/>
      <c r="I3758" s="341"/>
      <c r="J3758" s="341"/>
      <c r="K3758" s="60"/>
    </row>
    <row r="3759" spans="1:11" s="38" customFormat="1" x14ac:dyDescent="0.25">
      <c r="A3759" s="78"/>
      <c r="B3759" s="337"/>
      <c r="C3759" s="342"/>
      <c r="D3759" s="329"/>
      <c r="E3759" s="330"/>
      <c r="F3759" s="330"/>
      <c r="G3759" s="331"/>
      <c r="H3759" s="340"/>
      <c r="I3759" s="341"/>
      <c r="J3759" s="341"/>
      <c r="K3759" s="60"/>
    </row>
    <row r="3760" spans="1:11" s="38" customFormat="1" x14ac:dyDescent="0.25">
      <c r="A3760" s="78"/>
      <c r="B3760" s="337"/>
      <c r="C3760" s="342"/>
      <c r="D3760" s="329"/>
      <c r="E3760" s="330"/>
      <c r="F3760" s="330"/>
      <c r="G3760" s="331"/>
      <c r="H3760" s="340"/>
      <c r="I3760" s="341"/>
      <c r="J3760" s="341"/>
      <c r="K3760" s="60"/>
    </row>
    <row r="3761" spans="1:11" s="38" customFormat="1" x14ac:dyDescent="0.25">
      <c r="A3761" s="78"/>
      <c r="B3761" s="337"/>
      <c r="C3761" s="342"/>
      <c r="D3761" s="329"/>
      <c r="E3761" s="330"/>
      <c r="F3761" s="330"/>
      <c r="G3761" s="331"/>
      <c r="H3761" s="340"/>
      <c r="I3761" s="341"/>
      <c r="J3761" s="341"/>
      <c r="K3761" s="60"/>
    </row>
    <row r="3762" spans="1:11" s="38" customFormat="1" x14ac:dyDescent="0.25">
      <c r="A3762" s="78"/>
      <c r="B3762" s="337"/>
      <c r="C3762" s="342"/>
      <c r="D3762" s="329"/>
      <c r="E3762" s="330"/>
      <c r="F3762" s="330"/>
      <c r="G3762" s="331"/>
      <c r="H3762" s="340"/>
      <c r="I3762" s="341"/>
      <c r="J3762" s="341"/>
      <c r="K3762" s="60"/>
    </row>
    <row r="3763" spans="1:11" s="38" customFormat="1" x14ac:dyDescent="0.25">
      <c r="A3763" s="78"/>
      <c r="B3763" s="337"/>
      <c r="C3763" s="342"/>
      <c r="D3763" s="329"/>
      <c r="E3763" s="330"/>
      <c r="F3763" s="330"/>
      <c r="G3763" s="331"/>
      <c r="H3763" s="340"/>
      <c r="I3763" s="341"/>
      <c r="J3763" s="341"/>
      <c r="K3763" s="60"/>
    </row>
    <row r="3764" spans="1:11" s="38" customFormat="1" x14ac:dyDescent="0.25">
      <c r="A3764" s="78"/>
      <c r="B3764" s="337"/>
      <c r="C3764" s="342"/>
      <c r="D3764" s="329"/>
      <c r="E3764" s="330"/>
      <c r="F3764" s="330"/>
      <c r="G3764" s="331"/>
      <c r="H3764" s="340"/>
      <c r="I3764" s="341"/>
      <c r="J3764" s="341"/>
      <c r="K3764" s="60"/>
    </row>
    <row r="3765" spans="1:11" s="38" customFormat="1" x14ac:dyDescent="0.25">
      <c r="A3765" s="78"/>
      <c r="B3765" s="337"/>
      <c r="C3765" s="342"/>
      <c r="D3765" s="329"/>
      <c r="E3765" s="330"/>
      <c r="F3765" s="330"/>
      <c r="G3765" s="331"/>
      <c r="H3765" s="340"/>
      <c r="I3765" s="341"/>
      <c r="J3765" s="341"/>
      <c r="K3765" s="60"/>
    </row>
    <row r="3766" spans="1:11" s="38" customFormat="1" x14ac:dyDescent="0.25">
      <c r="A3766" s="78"/>
      <c r="B3766" s="337"/>
      <c r="C3766" s="342"/>
      <c r="D3766" s="329"/>
      <c r="E3766" s="330"/>
      <c r="F3766" s="330"/>
      <c r="G3766" s="331"/>
      <c r="H3766" s="340"/>
      <c r="I3766" s="341"/>
      <c r="J3766" s="341"/>
      <c r="K3766" s="60"/>
    </row>
    <row r="3767" spans="1:11" s="38" customFormat="1" x14ac:dyDescent="0.25">
      <c r="A3767" s="78"/>
      <c r="B3767" s="337"/>
      <c r="C3767" s="342"/>
      <c r="D3767" s="329"/>
      <c r="E3767" s="330"/>
      <c r="F3767" s="330"/>
      <c r="G3767" s="331"/>
      <c r="H3767" s="340"/>
      <c r="I3767" s="341"/>
      <c r="J3767" s="341"/>
      <c r="K3767" s="60"/>
    </row>
    <row r="3768" spans="1:11" s="38" customFormat="1" x14ac:dyDescent="0.25">
      <c r="A3768" s="78"/>
      <c r="B3768" s="337"/>
      <c r="C3768" s="342"/>
      <c r="D3768" s="329"/>
      <c r="E3768" s="330"/>
      <c r="F3768" s="330"/>
      <c r="G3768" s="331"/>
      <c r="H3768" s="340"/>
      <c r="I3768" s="341"/>
      <c r="J3768" s="341"/>
      <c r="K3768" s="60"/>
    </row>
    <row r="3769" spans="1:11" s="38" customFormat="1" x14ac:dyDescent="0.25">
      <c r="A3769" s="78"/>
      <c r="B3769" s="337"/>
      <c r="C3769" s="342"/>
      <c r="D3769" s="329"/>
      <c r="E3769" s="330"/>
      <c r="F3769" s="330"/>
      <c r="G3769" s="331"/>
      <c r="H3769" s="340"/>
      <c r="I3769" s="341"/>
      <c r="J3769" s="341"/>
      <c r="K3769" s="60"/>
    </row>
    <row r="3770" spans="1:11" s="38" customFormat="1" x14ac:dyDescent="0.25">
      <c r="A3770" s="78"/>
      <c r="B3770" s="337"/>
      <c r="C3770" s="342"/>
      <c r="D3770" s="329"/>
      <c r="E3770" s="330"/>
      <c r="F3770" s="330"/>
      <c r="G3770" s="331"/>
      <c r="H3770" s="340"/>
      <c r="I3770" s="341"/>
      <c r="J3770" s="341"/>
      <c r="K3770" s="60"/>
    </row>
    <row r="3771" spans="1:11" s="38" customFormat="1" x14ac:dyDescent="0.25">
      <c r="A3771" s="78"/>
      <c r="B3771" s="337"/>
      <c r="C3771" s="342"/>
      <c r="D3771" s="329"/>
      <c r="E3771" s="330"/>
      <c r="F3771" s="330"/>
      <c r="G3771" s="331"/>
      <c r="H3771" s="340"/>
      <c r="I3771" s="341"/>
      <c r="J3771" s="341"/>
      <c r="K3771" s="60"/>
    </row>
    <row r="3772" spans="1:11" s="38" customFormat="1" x14ac:dyDescent="0.25">
      <c r="A3772" s="78"/>
      <c r="B3772" s="337"/>
      <c r="C3772" s="342"/>
      <c r="D3772" s="329"/>
      <c r="E3772" s="330"/>
      <c r="F3772" s="330"/>
      <c r="G3772" s="331"/>
      <c r="H3772" s="340"/>
      <c r="I3772" s="341"/>
      <c r="J3772" s="341"/>
      <c r="K3772" s="60"/>
    </row>
    <row r="3773" spans="1:11" s="38" customFormat="1" x14ac:dyDescent="0.25">
      <c r="A3773" s="78"/>
      <c r="B3773" s="337"/>
      <c r="C3773" s="342"/>
      <c r="D3773" s="329"/>
      <c r="E3773" s="330"/>
      <c r="F3773" s="330"/>
      <c r="G3773" s="331"/>
      <c r="H3773" s="340"/>
      <c r="I3773" s="341"/>
      <c r="J3773" s="341"/>
      <c r="K3773" s="60"/>
    </row>
    <row r="3774" spans="1:11" s="38" customFormat="1" x14ac:dyDescent="0.25">
      <c r="A3774" s="78"/>
      <c r="B3774" s="337"/>
      <c r="C3774" s="342"/>
      <c r="D3774" s="329"/>
      <c r="E3774" s="330"/>
      <c r="F3774" s="330"/>
      <c r="G3774" s="331"/>
      <c r="H3774" s="340"/>
      <c r="I3774" s="341"/>
      <c r="J3774" s="341"/>
      <c r="K3774" s="60"/>
    </row>
    <row r="3775" spans="1:11" s="38" customFormat="1" x14ac:dyDescent="0.25">
      <c r="A3775" s="78"/>
      <c r="B3775" s="337"/>
      <c r="C3775" s="342"/>
      <c r="D3775" s="329"/>
      <c r="E3775" s="330"/>
      <c r="F3775" s="330"/>
      <c r="G3775" s="331"/>
      <c r="H3775" s="340"/>
      <c r="I3775" s="341"/>
      <c r="J3775" s="341"/>
      <c r="K3775" s="60"/>
    </row>
    <row r="3776" spans="1:11" s="38" customFormat="1" x14ac:dyDescent="0.25">
      <c r="A3776" s="78"/>
      <c r="B3776" s="337"/>
      <c r="C3776" s="342"/>
      <c r="D3776" s="329"/>
      <c r="E3776" s="330"/>
      <c r="F3776" s="330"/>
      <c r="G3776" s="331"/>
      <c r="H3776" s="340"/>
      <c r="I3776" s="341"/>
      <c r="J3776" s="341"/>
      <c r="K3776" s="60"/>
    </row>
    <row r="3777" spans="1:11" s="38" customFormat="1" x14ac:dyDescent="0.25">
      <c r="A3777" s="78"/>
      <c r="B3777" s="337"/>
      <c r="C3777" s="342"/>
      <c r="D3777" s="329"/>
      <c r="E3777" s="330"/>
      <c r="F3777" s="330"/>
      <c r="G3777" s="331"/>
      <c r="H3777" s="340"/>
      <c r="I3777" s="341"/>
      <c r="J3777" s="341"/>
      <c r="K3777" s="60"/>
    </row>
    <row r="3778" spans="1:11" s="38" customFormat="1" x14ac:dyDescent="0.25">
      <c r="A3778" s="78"/>
      <c r="B3778" s="337"/>
      <c r="C3778" s="342"/>
      <c r="D3778" s="329"/>
      <c r="E3778" s="330"/>
      <c r="F3778" s="330"/>
      <c r="G3778" s="331"/>
      <c r="H3778" s="340"/>
      <c r="I3778" s="341"/>
      <c r="J3778" s="341"/>
      <c r="K3778" s="60"/>
    </row>
    <row r="3779" spans="1:11" s="38" customFormat="1" x14ac:dyDescent="0.25">
      <c r="A3779" s="78"/>
      <c r="B3779" s="337"/>
      <c r="C3779" s="342"/>
      <c r="D3779" s="329"/>
      <c r="E3779" s="330"/>
      <c r="F3779" s="330"/>
      <c r="G3779" s="331"/>
      <c r="H3779" s="340"/>
      <c r="I3779" s="341"/>
      <c r="J3779" s="341"/>
      <c r="K3779" s="60"/>
    </row>
    <row r="3780" spans="1:11" s="38" customFormat="1" x14ac:dyDescent="0.25">
      <c r="A3780" s="78"/>
      <c r="B3780" s="337"/>
      <c r="C3780" s="342"/>
      <c r="D3780" s="329"/>
      <c r="E3780" s="330"/>
      <c r="F3780" s="330"/>
      <c r="G3780" s="331"/>
      <c r="H3780" s="340"/>
      <c r="I3780" s="341"/>
      <c r="J3780" s="341"/>
      <c r="K3780" s="60"/>
    </row>
    <row r="3781" spans="1:11" s="38" customFormat="1" x14ac:dyDescent="0.25">
      <c r="A3781" s="78"/>
      <c r="B3781" s="337"/>
      <c r="C3781" s="342"/>
      <c r="D3781" s="329"/>
      <c r="E3781" s="330"/>
      <c r="F3781" s="330"/>
      <c r="G3781" s="331"/>
      <c r="H3781" s="340"/>
      <c r="I3781" s="341"/>
      <c r="J3781" s="341"/>
      <c r="K3781" s="60"/>
    </row>
    <row r="3782" spans="1:11" s="38" customFormat="1" x14ac:dyDescent="0.25">
      <c r="A3782" s="78"/>
      <c r="B3782" s="337"/>
      <c r="C3782" s="342"/>
      <c r="D3782" s="329"/>
      <c r="E3782" s="330"/>
      <c r="F3782" s="330"/>
      <c r="G3782" s="331"/>
      <c r="H3782" s="340"/>
      <c r="I3782" s="341"/>
      <c r="J3782" s="341"/>
      <c r="K3782" s="60"/>
    </row>
    <row r="3783" spans="1:11" s="38" customFormat="1" x14ac:dyDescent="0.25">
      <c r="A3783" s="78"/>
      <c r="B3783" s="337"/>
      <c r="C3783" s="342"/>
      <c r="D3783" s="329"/>
      <c r="E3783" s="330"/>
      <c r="F3783" s="330"/>
      <c r="G3783" s="331"/>
      <c r="H3783" s="340"/>
      <c r="I3783" s="341"/>
      <c r="J3783" s="341"/>
      <c r="K3783" s="60"/>
    </row>
    <row r="3784" spans="1:11" s="38" customFormat="1" x14ac:dyDescent="0.25">
      <c r="A3784" s="78"/>
      <c r="B3784" s="337"/>
      <c r="C3784" s="342"/>
      <c r="D3784" s="329"/>
      <c r="E3784" s="330"/>
      <c r="F3784" s="330"/>
      <c r="G3784" s="331"/>
      <c r="H3784" s="340"/>
      <c r="I3784" s="341"/>
      <c r="J3784" s="341"/>
      <c r="K3784" s="60"/>
    </row>
    <row r="3785" spans="1:11" s="38" customFormat="1" x14ac:dyDescent="0.25">
      <c r="A3785" s="78"/>
      <c r="B3785" s="337"/>
      <c r="C3785" s="342"/>
      <c r="D3785" s="329"/>
      <c r="E3785" s="330"/>
      <c r="F3785" s="330"/>
      <c r="G3785" s="331"/>
      <c r="H3785" s="340"/>
      <c r="I3785" s="341"/>
      <c r="J3785" s="341"/>
      <c r="K3785" s="60"/>
    </row>
    <row r="3786" spans="1:11" s="38" customFormat="1" x14ac:dyDescent="0.25">
      <c r="A3786" s="78"/>
      <c r="B3786" s="337"/>
      <c r="C3786" s="342"/>
      <c r="D3786" s="329"/>
      <c r="E3786" s="330"/>
      <c r="F3786" s="330"/>
      <c r="G3786" s="331"/>
      <c r="H3786" s="340"/>
      <c r="I3786" s="341"/>
      <c r="J3786" s="341"/>
      <c r="K3786" s="60"/>
    </row>
    <row r="3787" spans="1:11" s="38" customFormat="1" x14ac:dyDescent="0.25">
      <c r="A3787" s="78"/>
      <c r="B3787" s="337"/>
      <c r="C3787" s="342"/>
      <c r="D3787" s="329"/>
      <c r="E3787" s="330"/>
      <c r="F3787" s="330"/>
      <c r="G3787" s="331"/>
      <c r="H3787" s="340"/>
      <c r="I3787" s="341"/>
      <c r="J3787" s="341"/>
      <c r="K3787" s="60"/>
    </row>
    <row r="3788" spans="1:11" s="38" customFormat="1" x14ac:dyDescent="0.25">
      <c r="A3788" s="78"/>
      <c r="B3788" s="337"/>
      <c r="C3788" s="342"/>
      <c r="D3788" s="329"/>
      <c r="E3788" s="330"/>
      <c r="F3788" s="330"/>
      <c r="G3788" s="331"/>
      <c r="H3788" s="340"/>
      <c r="I3788" s="341"/>
      <c r="J3788" s="341"/>
      <c r="K3788" s="60"/>
    </row>
    <row r="3789" spans="1:11" s="38" customFormat="1" x14ac:dyDescent="0.25">
      <c r="A3789" s="78"/>
      <c r="B3789" s="337"/>
      <c r="C3789" s="342"/>
      <c r="D3789" s="329"/>
      <c r="E3789" s="330"/>
      <c r="F3789" s="330"/>
      <c r="G3789" s="331"/>
      <c r="H3789" s="340"/>
      <c r="I3789" s="341"/>
      <c r="J3789" s="341"/>
      <c r="K3789" s="60"/>
    </row>
    <row r="3790" spans="1:11" s="38" customFormat="1" x14ac:dyDescent="0.25">
      <c r="A3790" s="78"/>
      <c r="B3790" s="337"/>
      <c r="C3790" s="342"/>
      <c r="D3790" s="329"/>
      <c r="E3790" s="330"/>
      <c r="F3790" s="330"/>
      <c r="G3790" s="331"/>
      <c r="H3790" s="340"/>
      <c r="I3790" s="341"/>
      <c r="J3790" s="341"/>
      <c r="K3790" s="60"/>
    </row>
    <row r="3791" spans="1:11" s="38" customFormat="1" x14ac:dyDescent="0.25">
      <c r="A3791" s="78"/>
      <c r="B3791" s="337"/>
      <c r="C3791" s="342"/>
      <c r="D3791" s="329"/>
      <c r="E3791" s="330"/>
      <c r="F3791" s="330"/>
      <c r="G3791" s="331"/>
      <c r="H3791" s="340"/>
      <c r="I3791" s="341"/>
      <c r="J3791" s="341"/>
      <c r="K3791" s="60"/>
    </row>
    <row r="3792" spans="1:11" s="38" customFormat="1" x14ac:dyDescent="0.25">
      <c r="A3792" s="78"/>
      <c r="B3792" s="337"/>
      <c r="C3792" s="342"/>
      <c r="D3792" s="329"/>
      <c r="E3792" s="330"/>
      <c r="F3792" s="330"/>
      <c r="G3792" s="331"/>
      <c r="H3792" s="340"/>
      <c r="I3792" s="341"/>
      <c r="J3792" s="341"/>
      <c r="K3792" s="60"/>
    </row>
    <row r="3793" spans="1:11" s="38" customFormat="1" x14ac:dyDescent="0.25">
      <c r="A3793" s="78"/>
      <c r="B3793" s="337"/>
      <c r="C3793" s="342"/>
      <c r="D3793" s="329"/>
      <c r="E3793" s="330"/>
      <c r="F3793" s="330"/>
      <c r="G3793" s="331"/>
      <c r="H3793" s="340"/>
      <c r="I3793" s="341"/>
      <c r="J3793" s="341"/>
      <c r="K3793" s="60"/>
    </row>
    <row r="3794" spans="1:11" s="38" customFormat="1" x14ac:dyDescent="0.25">
      <c r="A3794" s="78"/>
      <c r="B3794" s="337"/>
      <c r="C3794" s="342"/>
      <c r="D3794" s="329"/>
      <c r="E3794" s="330"/>
      <c r="F3794" s="330"/>
      <c r="G3794" s="331"/>
      <c r="H3794" s="340"/>
      <c r="I3794" s="341"/>
      <c r="J3794" s="341"/>
      <c r="K3794" s="60"/>
    </row>
    <row r="3795" spans="1:11" s="38" customFormat="1" x14ac:dyDescent="0.25">
      <c r="A3795" s="78"/>
      <c r="B3795" s="337"/>
      <c r="C3795" s="342"/>
      <c r="D3795" s="329"/>
      <c r="E3795" s="330"/>
      <c r="F3795" s="330"/>
      <c r="G3795" s="331"/>
      <c r="H3795" s="340"/>
      <c r="I3795" s="341"/>
      <c r="J3795" s="341"/>
      <c r="K3795" s="60"/>
    </row>
    <row r="3796" spans="1:11" s="38" customFormat="1" x14ac:dyDescent="0.25">
      <c r="A3796" s="78"/>
      <c r="B3796" s="337"/>
      <c r="C3796" s="342"/>
      <c r="D3796" s="329"/>
      <c r="E3796" s="330"/>
      <c r="F3796" s="330"/>
      <c r="G3796" s="331"/>
      <c r="H3796" s="340"/>
      <c r="I3796" s="341"/>
      <c r="J3796" s="341"/>
      <c r="K3796" s="60"/>
    </row>
    <row r="3797" spans="1:11" s="38" customFormat="1" x14ac:dyDescent="0.25">
      <c r="A3797" s="78"/>
      <c r="B3797" s="337"/>
      <c r="C3797" s="342"/>
      <c r="D3797" s="329"/>
      <c r="E3797" s="330"/>
      <c r="F3797" s="330"/>
      <c r="G3797" s="331"/>
      <c r="H3797" s="340"/>
      <c r="I3797" s="341"/>
      <c r="J3797" s="341"/>
      <c r="K3797" s="60"/>
    </row>
    <row r="3798" spans="1:11" s="38" customFormat="1" x14ac:dyDescent="0.25">
      <c r="A3798" s="78"/>
      <c r="B3798" s="337"/>
      <c r="C3798" s="342"/>
      <c r="D3798" s="329"/>
      <c r="E3798" s="330"/>
      <c r="F3798" s="330"/>
      <c r="G3798" s="331"/>
      <c r="H3798" s="340"/>
      <c r="I3798" s="341"/>
      <c r="J3798" s="341"/>
      <c r="K3798" s="60"/>
    </row>
    <row r="3799" spans="1:11" s="38" customFormat="1" x14ac:dyDescent="0.25">
      <c r="A3799" s="78"/>
      <c r="B3799" s="337"/>
      <c r="C3799" s="342"/>
      <c r="D3799" s="329"/>
      <c r="E3799" s="330"/>
      <c r="F3799" s="330"/>
      <c r="G3799" s="331"/>
      <c r="H3799" s="340"/>
      <c r="I3799" s="341"/>
      <c r="J3799" s="341"/>
      <c r="K3799" s="60"/>
    </row>
    <row r="3800" spans="1:11" s="38" customFormat="1" x14ac:dyDescent="0.25">
      <c r="A3800" s="78"/>
      <c r="B3800" s="337"/>
      <c r="C3800" s="342"/>
      <c r="D3800" s="329"/>
      <c r="E3800" s="330"/>
      <c r="F3800" s="330"/>
      <c r="G3800" s="331"/>
      <c r="H3800" s="340"/>
      <c r="I3800" s="341"/>
      <c r="J3800" s="341"/>
      <c r="K3800" s="60"/>
    </row>
    <row r="3801" spans="1:11" s="38" customFormat="1" x14ac:dyDescent="0.25">
      <c r="A3801" s="78"/>
      <c r="B3801" s="337"/>
      <c r="C3801" s="342"/>
      <c r="D3801" s="329"/>
      <c r="E3801" s="330"/>
      <c r="F3801" s="330"/>
      <c r="G3801" s="331"/>
      <c r="H3801" s="340"/>
      <c r="I3801" s="341"/>
      <c r="J3801" s="341"/>
      <c r="K3801" s="60"/>
    </row>
    <row r="3802" spans="1:11" s="38" customFormat="1" x14ac:dyDescent="0.25">
      <c r="A3802" s="78"/>
      <c r="B3802" s="337"/>
      <c r="C3802" s="342"/>
      <c r="D3802" s="329"/>
      <c r="E3802" s="330"/>
      <c r="F3802" s="330"/>
      <c r="G3802" s="331"/>
      <c r="H3802" s="340"/>
      <c r="I3802" s="341"/>
      <c r="J3802" s="341"/>
      <c r="K3802" s="60"/>
    </row>
    <row r="3803" spans="1:11" s="38" customFormat="1" x14ac:dyDescent="0.25">
      <c r="A3803" s="78"/>
      <c r="B3803" s="337"/>
      <c r="C3803" s="342"/>
      <c r="D3803" s="329"/>
      <c r="E3803" s="330"/>
      <c r="F3803" s="330"/>
      <c r="G3803" s="331"/>
      <c r="H3803" s="340"/>
      <c r="I3803" s="341"/>
      <c r="J3803" s="341"/>
      <c r="K3803" s="60"/>
    </row>
    <row r="3804" spans="1:11" s="38" customFormat="1" x14ac:dyDescent="0.25">
      <c r="A3804" s="78"/>
      <c r="B3804" s="337"/>
      <c r="C3804" s="342"/>
      <c r="D3804" s="329"/>
      <c r="E3804" s="330"/>
      <c r="F3804" s="330"/>
      <c r="G3804" s="331"/>
      <c r="H3804" s="340"/>
      <c r="I3804" s="341"/>
      <c r="J3804" s="341"/>
      <c r="K3804" s="60"/>
    </row>
    <row r="3805" spans="1:11" s="38" customFormat="1" x14ac:dyDescent="0.25">
      <c r="A3805" s="78"/>
      <c r="B3805" s="337"/>
      <c r="C3805" s="342"/>
      <c r="D3805" s="329"/>
      <c r="E3805" s="330"/>
      <c r="F3805" s="330"/>
      <c r="G3805" s="331"/>
      <c r="H3805" s="340"/>
      <c r="I3805" s="341"/>
      <c r="J3805" s="341"/>
      <c r="K3805" s="60"/>
    </row>
    <row r="3806" spans="1:11" s="38" customFormat="1" x14ac:dyDescent="0.25">
      <c r="A3806" s="78"/>
      <c r="B3806" s="337"/>
      <c r="C3806" s="342"/>
      <c r="D3806" s="329"/>
      <c r="E3806" s="330"/>
      <c r="F3806" s="330"/>
      <c r="G3806" s="331"/>
      <c r="H3806" s="340"/>
      <c r="I3806" s="341"/>
      <c r="J3806" s="341"/>
      <c r="K3806" s="60"/>
    </row>
    <row r="3807" spans="1:11" s="38" customFormat="1" x14ac:dyDescent="0.25">
      <c r="A3807" s="78"/>
      <c r="B3807" s="337"/>
      <c r="C3807" s="342"/>
      <c r="D3807" s="329"/>
      <c r="E3807" s="330"/>
      <c r="F3807" s="330"/>
      <c r="G3807" s="331"/>
      <c r="H3807" s="340"/>
      <c r="I3807" s="341"/>
      <c r="J3807" s="341"/>
      <c r="K3807" s="60"/>
    </row>
    <row r="3808" spans="1:11" s="38" customFormat="1" x14ac:dyDescent="0.25">
      <c r="A3808" s="78"/>
      <c r="B3808" s="337"/>
      <c r="C3808" s="342"/>
      <c r="D3808" s="329"/>
      <c r="E3808" s="330"/>
      <c r="F3808" s="330"/>
      <c r="G3808" s="331"/>
      <c r="H3808" s="340"/>
      <c r="I3808" s="341"/>
      <c r="J3808" s="341"/>
      <c r="K3808" s="60"/>
    </row>
    <row r="3809" spans="1:11" s="38" customFormat="1" x14ac:dyDescent="0.25">
      <c r="A3809" s="78"/>
      <c r="B3809" s="337"/>
      <c r="C3809" s="342"/>
      <c r="D3809" s="329"/>
      <c r="E3809" s="330"/>
      <c r="F3809" s="330"/>
      <c r="G3809" s="331"/>
      <c r="H3809" s="340"/>
      <c r="I3809" s="341"/>
      <c r="J3809" s="341"/>
      <c r="K3809" s="60"/>
    </row>
    <row r="3810" spans="1:11" s="38" customFormat="1" x14ac:dyDescent="0.25">
      <c r="A3810" s="78"/>
      <c r="B3810" s="337"/>
      <c r="C3810" s="342"/>
      <c r="D3810" s="329"/>
      <c r="E3810" s="330"/>
      <c r="F3810" s="330"/>
      <c r="G3810" s="331"/>
      <c r="H3810" s="340"/>
      <c r="I3810" s="341"/>
      <c r="J3810" s="341"/>
      <c r="K3810" s="60"/>
    </row>
    <row r="3811" spans="1:11" s="38" customFormat="1" x14ac:dyDescent="0.25">
      <c r="A3811" s="78"/>
      <c r="B3811" s="337"/>
      <c r="C3811" s="342"/>
      <c r="D3811" s="329"/>
      <c r="E3811" s="330"/>
      <c r="F3811" s="330"/>
      <c r="G3811" s="331"/>
      <c r="H3811" s="340"/>
      <c r="I3811" s="341"/>
      <c r="J3811" s="341"/>
      <c r="K3811" s="60"/>
    </row>
    <row r="3812" spans="1:11" s="38" customFormat="1" x14ac:dyDescent="0.25">
      <c r="A3812" s="78"/>
      <c r="B3812" s="337"/>
      <c r="C3812" s="342"/>
      <c r="D3812" s="329"/>
      <c r="E3812" s="330"/>
      <c r="F3812" s="330"/>
      <c r="G3812" s="331"/>
      <c r="H3812" s="340"/>
      <c r="I3812" s="341"/>
      <c r="J3812" s="341"/>
      <c r="K3812" s="60"/>
    </row>
    <row r="3813" spans="1:11" s="38" customFormat="1" x14ac:dyDescent="0.25">
      <c r="A3813" s="78"/>
      <c r="B3813" s="337"/>
      <c r="C3813" s="342"/>
      <c r="D3813" s="329"/>
      <c r="E3813" s="330"/>
      <c r="F3813" s="330"/>
      <c r="G3813" s="331"/>
      <c r="H3813" s="340"/>
      <c r="I3813" s="341"/>
      <c r="J3813" s="341"/>
      <c r="K3813" s="60"/>
    </row>
    <row r="3814" spans="1:11" s="38" customFormat="1" x14ac:dyDescent="0.25">
      <c r="A3814" s="78"/>
      <c r="B3814" s="337"/>
      <c r="C3814" s="342"/>
      <c r="D3814" s="329"/>
      <c r="E3814" s="330"/>
      <c r="F3814" s="330"/>
      <c r="G3814" s="331"/>
      <c r="H3814" s="340"/>
      <c r="I3814" s="341"/>
      <c r="J3814" s="341"/>
      <c r="K3814" s="60"/>
    </row>
    <row r="3815" spans="1:11" s="38" customFormat="1" x14ac:dyDescent="0.25">
      <c r="A3815" s="78"/>
      <c r="B3815" s="337"/>
      <c r="C3815" s="342"/>
      <c r="D3815" s="329"/>
      <c r="E3815" s="330"/>
      <c r="F3815" s="330"/>
      <c r="G3815" s="331"/>
      <c r="H3815" s="340"/>
      <c r="I3815" s="341"/>
      <c r="J3815" s="341"/>
      <c r="K3815" s="60"/>
    </row>
    <row r="3816" spans="1:11" s="38" customFormat="1" x14ac:dyDescent="0.25">
      <c r="A3816" s="78"/>
      <c r="B3816" s="337"/>
      <c r="C3816" s="342"/>
      <c r="D3816" s="329"/>
      <c r="E3816" s="330"/>
      <c r="F3816" s="330"/>
      <c r="G3816" s="331"/>
      <c r="H3816" s="340"/>
      <c r="I3816" s="341"/>
      <c r="J3816" s="341"/>
      <c r="K3816" s="60"/>
    </row>
    <row r="3817" spans="1:11" s="38" customFormat="1" x14ac:dyDescent="0.25">
      <c r="A3817" s="78"/>
      <c r="B3817" s="337"/>
      <c r="C3817" s="342"/>
      <c r="D3817" s="329"/>
      <c r="E3817" s="330"/>
      <c r="F3817" s="330"/>
      <c r="G3817" s="331"/>
      <c r="H3817" s="340"/>
      <c r="I3817" s="341"/>
      <c r="J3817" s="341"/>
      <c r="K3817" s="60"/>
    </row>
    <row r="3818" spans="1:11" s="38" customFormat="1" x14ac:dyDescent="0.25">
      <c r="A3818" s="78"/>
      <c r="B3818" s="337"/>
      <c r="C3818" s="342"/>
      <c r="D3818" s="329"/>
      <c r="E3818" s="330"/>
      <c r="F3818" s="330"/>
      <c r="G3818" s="331"/>
      <c r="H3818" s="340"/>
      <c r="I3818" s="341"/>
      <c r="J3818" s="341"/>
      <c r="K3818" s="60"/>
    </row>
    <row r="3819" spans="1:11" s="38" customFormat="1" x14ac:dyDescent="0.25">
      <c r="A3819" s="78"/>
      <c r="B3819" s="337"/>
      <c r="C3819" s="342"/>
      <c r="D3819" s="329"/>
      <c r="E3819" s="330"/>
      <c r="F3819" s="330"/>
      <c r="G3819" s="331"/>
      <c r="H3819" s="340"/>
      <c r="I3819" s="341"/>
      <c r="J3819" s="341"/>
      <c r="K3819" s="60"/>
    </row>
    <row r="3820" spans="1:11" s="38" customFormat="1" x14ac:dyDescent="0.25">
      <c r="A3820" s="78"/>
      <c r="B3820" s="337"/>
      <c r="C3820" s="342"/>
      <c r="D3820" s="329"/>
      <c r="E3820" s="330"/>
      <c r="F3820" s="330"/>
      <c r="G3820" s="331"/>
      <c r="H3820" s="340"/>
      <c r="I3820" s="341"/>
      <c r="J3820" s="341"/>
      <c r="K3820" s="60"/>
    </row>
    <row r="3821" spans="1:11" s="38" customFormat="1" x14ac:dyDescent="0.25">
      <c r="A3821" s="78"/>
      <c r="B3821" s="337"/>
      <c r="C3821" s="342"/>
      <c r="D3821" s="329"/>
      <c r="E3821" s="330"/>
      <c r="F3821" s="330"/>
      <c r="G3821" s="331"/>
      <c r="H3821" s="340"/>
      <c r="I3821" s="341"/>
      <c r="J3821" s="341"/>
      <c r="K3821" s="60"/>
    </row>
    <row r="3822" spans="1:11" s="38" customFormat="1" x14ac:dyDescent="0.25">
      <c r="A3822" s="78"/>
      <c r="B3822" s="337"/>
      <c r="C3822" s="342"/>
      <c r="D3822" s="329"/>
      <c r="E3822" s="330"/>
      <c r="F3822" s="330"/>
      <c r="G3822" s="331"/>
      <c r="H3822" s="340"/>
      <c r="I3822" s="341"/>
      <c r="J3822" s="341"/>
      <c r="K3822" s="60"/>
    </row>
    <row r="3823" spans="1:11" s="38" customFormat="1" x14ac:dyDescent="0.25">
      <c r="A3823" s="78"/>
      <c r="B3823" s="337"/>
      <c r="C3823" s="342"/>
      <c r="D3823" s="329"/>
      <c r="E3823" s="330"/>
      <c r="F3823" s="330"/>
      <c r="G3823" s="331"/>
      <c r="H3823" s="340"/>
      <c r="I3823" s="341"/>
      <c r="J3823" s="341"/>
      <c r="K3823" s="60"/>
    </row>
    <row r="3824" spans="1:11" s="38" customFormat="1" x14ac:dyDescent="0.25">
      <c r="A3824" s="78"/>
      <c r="B3824" s="337"/>
      <c r="C3824" s="342"/>
      <c r="D3824" s="329"/>
      <c r="E3824" s="330"/>
      <c r="F3824" s="330"/>
      <c r="G3824" s="331"/>
      <c r="H3824" s="340"/>
      <c r="I3824" s="341"/>
      <c r="J3824" s="341"/>
      <c r="K3824" s="60"/>
    </row>
    <row r="3825" spans="1:11" s="38" customFormat="1" x14ac:dyDescent="0.25">
      <c r="A3825" s="78"/>
      <c r="B3825" s="337"/>
      <c r="C3825" s="342"/>
      <c r="D3825" s="329"/>
      <c r="E3825" s="330"/>
      <c r="F3825" s="330"/>
      <c r="G3825" s="331"/>
      <c r="H3825" s="340"/>
      <c r="I3825" s="341"/>
      <c r="J3825" s="341"/>
      <c r="K3825" s="60"/>
    </row>
    <row r="3826" spans="1:11" s="38" customFormat="1" x14ac:dyDescent="0.25">
      <c r="A3826" s="78"/>
      <c r="B3826" s="337"/>
      <c r="C3826" s="342"/>
      <c r="D3826" s="329"/>
      <c r="E3826" s="330"/>
      <c r="F3826" s="330"/>
      <c r="G3826" s="331"/>
      <c r="H3826" s="340"/>
      <c r="I3826" s="341"/>
      <c r="J3826" s="341"/>
      <c r="K3826" s="60"/>
    </row>
    <row r="3827" spans="1:11" s="38" customFormat="1" x14ac:dyDescent="0.25">
      <c r="A3827" s="78"/>
      <c r="B3827" s="337"/>
      <c r="C3827" s="342"/>
      <c r="D3827" s="329"/>
      <c r="E3827" s="330"/>
      <c r="F3827" s="330"/>
      <c r="G3827" s="331"/>
      <c r="H3827" s="340"/>
      <c r="I3827" s="341"/>
      <c r="J3827" s="341"/>
      <c r="K3827" s="60"/>
    </row>
    <row r="3828" spans="1:11" s="38" customFormat="1" x14ac:dyDescent="0.25">
      <c r="A3828" s="78"/>
      <c r="B3828" s="337"/>
      <c r="C3828" s="342"/>
      <c r="D3828" s="329"/>
      <c r="E3828" s="330"/>
      <c r="F3828" s="330"/>
      <c r="G3828" s="331"/>
      <c r="H3828" s="340"/>
      <c r="I3828" s="341"/>
      <c r="J3828" s="341"/>
      <c r="K3828" s="60"/>
    </row>
    <row r="3829" spans="1:11" s="38" customFormat="1" x14ac:dyDescent="0.25">
      <c r="A3829" s="78"/>
      <c r="B3829" s="337"/>
      <c r="C3829" s="342"/>
      <c r="D3829" s="329"/>
      <c r="E3829" s="330"/>
      <c r="F3829" s="330"/>
      <c r="G3829" s="331"/>
      <c r="H3829" s="340"/>
      <c r="I3829" s="341"/>
      <c r="J3829" s="341"/>
      <c r="K3829" s="60"/>
    </row>
    <row r="3830" spans="1:11" s="38" customFormat="1" x14ac:dyDescent="0.25">
      <c r="A3830" s="78"/>
      <c r="B3830" s="337"/>
      <c r="C3830" s="342"/>
      <c r="D3830" s="329"/>
      <c r="E3830" s="330"/>
      <c r="F3830" s="330"/>
      <c r="G3830" s="331"/>
      <c r="H3830" s="340"/>
      <c r="I3830" s="341"/>
      <c r="J3830" s="341"/>
      <c r="K3830" s="60"/>
    </row>
    <row r="3831" spans="1:11" s="38" customFormat="1" x14ac:dyDescent="0.25">
      <c r="A3831" s="78"/>
      <c r="B3831" s="337"/>
      <c r="C3831" s="342"/>
      <c r="D3831" s="329"/>
      <c r="E3831" s="330"/>
      <c r="F3831" s="330"/>
      <c r="G3831" s="331"/>
      <c r="H3831" s="340"/>
      <c r="I3831" s="341"/>
      <c r="J3831" s="341"/>
      <c r="K3831" s="60"/>
    </row>
    <row r="3832" spans="1:11" s="38" customFormat="1" x14ac:dyDescent="0.25">
      <c r="A3832" s="78"/>
      <c r="B3832" s="337"/>
      <c r="C3832" s="342"/>
      <c r="D3832" s="329"/>
      <c r="E3832" s="330"/>
      <c r="F3832" s="330"/>
      <c r="G3832" s="331"/>
      <c r="H3832" s="340"/>
      <c r="I3832" s="341"/>
      <c r="J3832" s="341"/>
      <c r="K3832" s="60"/>
    </row>
    <row r="3833" spans="1:11" s="38" customFormat="1" x14ac:dyDescent="0.25">
      <c r="A3833" s="78"/>
      <c r="B3833" s="337"/>
      <c r="C3833" s="342"/>
      <c r="D3833" s="329"/>
      <c r="E3833" s="330"/>
      <c r="F3833" s="330"/>
      <c r="G3833" s="331"/>
      <c r="H3833" s="340"/>
      <c r="I3833" s="341"/>
      <c r="J3833" s="341"/>
      <c r="K3833" s="60"/>
    </row>
    <row r="3834" spans="1:11" s="38" customFormat="1" x14ac:dyDescent="0.25">
      <c r="A3834" s="78"/>
      <c r="B3834" s="337"/>
      <c r="C3834" s="342"/>
      <c r="D3834" s="329"/>
      <c r="E3834" s="330"/>
      <c r="F3834" s="330"/>
      <c r="G3834" s="331"/>
      <c r="H3834" s="340"/>
      <c r="I3834" s="341"/>
      <c r="J3834" s="341"/>
      <c r="K3834" s="60"/>
    </row>
    <row r="3835" spans="1:11" s="38" customFormat="1" x14ac:dyDescent="0.25">
      <c r="A3835" s="78"/>
      <c r="B3835" s="337"/>
      <c r="C3835" s="342"/>
      <c r="D3835" s="329"/>
      <c r="E3835" s="330"/>
      <c r="F3835" s="330"/>
      <c r="G3835" s="331"/>
      <c r="H3835" s="340"/>
      <c r="I3835" s="341"/>
      <c r="J3835" s="341"/>
      <c r="K3835" s="60"/>
    </row>
    <row r="3836" spans="1:11" s="38" customFormat="1" x14ac:dyDescent="0.25">
      <c r="A3836" s="78"/>
      <c r="B3836" s="337"/>
      <c r="C3836" s="342"/>
      <c r="D3836" s="329"/>
      <c r="E3836" s="330"/>
      <c r="F3836" s="330"/>
      <c r="G3836" s="331"/>
      <c r="H3836" s="340"/>
      <c r="I3836" s="341"/>
      <c r="J3836" s="341"/>
      <c r="K3836" s="60"/>
    </row>
    <row r="3837" spans="1:11" s="38" customFormat="1" x14ac:dyDescent="0.25">
      <c r="A3837" s="78"/>
      <c r="B3837" s="337"/>
      <c r="C3837" s="342"/>
      <c r="D3837" s="329"/>
      <c r="E3837" s="330"/>
      <c r="F3837" s="330"/>
      <c r="G3837" s="331"/>
      <c r="H3837" s="340"/>
      <c r="I3837" s="341"/>
      <c r="J3837" s="341"/>
      <c r="K3837" s="60"/>
    </row>
    <row r="3838" spans="1:11" s="38" customFormat="1" x14ac:dyDescent="0.25">
      <c r="A3838" s="78"/>
      <c r="B3838" s="337"/>
      <c r="C3838" s="342"/>
      <c r="D3838" s="329"/>
      <c r="E3838" s="330"/>
      <c r="F3838" s="330"/>
      <c r="G3838" s="331"/>
      <c r="H3838" s="340"/>
      <c r="I3838" s="341"/>
      <c r="J3838" s="341"/>
      <c r="K3838" s="60"/>
    </row>
    <row r="3839" spans="1:11" s="38" customFormat="1" x14ac:dyDescent="0.25">
      <c r="A3839" s="78"/>
      <c r="B3839" s="337"/>
      <c r="C3839" s="342"/>
      <c r="D3839" s="329"/>
      <c r="E3839" s="330"/>
      <c r="F3839" s="330"/>
      <c r="G3839" s="331"/>
      <c r="H3839" s="340"/>
      <c r="I3839" s="341"/>
      <c r="J3839" s="341"/>
      <c r="K3839" s="60"/>
    </row>
    <row r="3840" spans="1:11" s="38" customFormat="1" x14ac:dyDescent="0.25">
      <c r="A3840" s="78"/>
      <c r="B3840" s="337"/>
      <c r="C3840" s="342"/>
      <c r="D3840" s="329"/>
      <c r="E3840" s="330"/>
      <c r="F3840" s="330"/>
      <c r="G3840" s="331"/>
      <c r="H3840" s="340"/>
      <c r="I3840" s="341"/>
      <c r="J3840" s="341"/>
      <c r="K3840" s="60"/>
    </row>
    <row r="3841" spans="1:11" s="38" customFormat="1" x14ac:dyDescent="0.25">
      <c r="A3841" s="78"/>
      <c r="B3841" s="337"/>
      <c r="C3841" s="342"/>
      <c r="D3841" s="329"/>
      <c r="E3841" s="330"/>
      <c r="F3841" s="330"/>
      <c r="G3841" s="331"/>
      <c r="H3841" s="340"/>
      <c r="I3841" s="341"/>
      <c r="J3841" s="341"/>
      <c r="K3841" s="60"/>
    </row>
    <row r="3842" spans="1:11" s="38" customFormat="1" x14ac:dyDescent="0.25">
      <c r="A3842" s="78"/>
      <c r="B3842" s="337"/>
      <c r="C3842" s="342"/>
      <c r="D3842" s="329"/>
      <c r="E3842" s="330"/>
      <c r="F3842" s="330"/>
      <c r="G3842" s="331"/>
      <c r="H3842" s="340"/>
      <c r="I3842" s="341"/>
      <c r="J3842" s="341"/>
      <c r="K3842" s="60"/>
    </row>
    <row r="3843" spans="1:11" s="38" customFormat="1" x14ac:dyDescent="0.25">
      <c r="A3843" s="78"/>
      <c r="B3843" s="337"/>
      <c r="C3843" s="342"/>
      <c r="D3843" s="329"/>
      <c r="E3843" s="330"/>
      <c r="F3843" s="330"/>
      <c r="G3843" s="331"/>
      <c r="H3843" s="340"/>
      <c r="I3843" s="341"/>
      <c r="J3843" s="341"/>
      <c r="K3843" s="60"/>
    </row>
    <row r="3844" spans="1:11" s="38" customFormat="1" x14ac:dyDescent="0.25">
      <c r="A3844" s="78"/>
      <c r="B3844" s="337"/>
      <c r="C3844" s="342"/>
      <c r="D3844" s="329"/>
      <c r="E3844" s="330"/>
      <c r="F3844" s="330"/>
      <c r="G3844" s="331"/>
      <c r="H3844" s="340"/>
      <c r="I3844" s="341"/>
      <c r="J3844" s="341"/>
      <c r="K3844" s="60"/>
    </row>
    <row r="3845" spans="1:11" s="38" customFormat="1" x14ac:dyDescent="0.25">
      <c r="A3845" s="78"/>
      <c r="B3845" s="337"/>
      <c r="C3845" s="342"/>
      <c r="D3845" s="329"/>
      <c r="E3845" s="330"/>
      <c r="F3845" s="330"/>
      <c r="G3845" s="331"/>
      <c r="H3845" s="340"/>
      <c r="I3845" s="341"/>
      <c r="J3845" s="341"/>
      <c r="K3845" s="60"/>
    </row>
    <row r="3846" spans="1:11" s="38" customFormat="1" x14ac:dyDescent="0.25">
      <c r="A3846" s="78"/>
      <c r="B3846" s="337"/>
      <c r="C3846" s="342"/>
      <c r="D3846" s="329"/>
      <c r="E3846" s="330"/>
      <c r="F3846" s="330"/>
      <c r="G3846" s="331"/>
      <c r="H3846" s="340"/>
      <c r="I3846" s="341"/>
      <c r="J3846" s="341"/>
      <c r="K3846" s="60"/>
    </row>
    <row r="3847" spans="1:11" s="38" customFormat="1" x14ac:dyDescent="0.25">
      <c r="A3847" s="78"/>
      <c r="B3847" s="337"/>
      <c r="C3847" s="342"/>
      <c r="D3847" s="329"/>
      <c r="E3847" s="330"/>
      <c r="F3847" s="330"/>
      <c r="G3847" s="331"/>
      <c r="H3847" s="340"/>
      <c r="I3847" s="341"/>
      <c r="J3847" s="341"/>
      <c r="K3847" s="60"/>
    </row>
    <row r="3848" spans="1:11" s="38" customFormat="1" x14ac:dyDescent="0.25">
      <c r="A3848" s="78"/>
      <c r="B3848" s="337"/>
      <c r="C3848" s="342"/>
      <c r="D3848" s="329"/>
      <c r="E3848" s="330"/>
      <c r="F3848" s="330"/>
      <c r="G3848" s="331"/>
      <c r="H3848" s="340"/>
      <c r="I3848" s="341"/>
      <c r="J3848" s="341"/>
      <c r="K3848" s="60"/>
    </row>
    <row r="3849" spans="1:11" s="38" customFormat="1" x14ac:dyDescent="0.25">
      <c r="A3849" s="78"/>
      <c r="B3849" s="337"/>
      <c r="C3849" s="342"/>
      <c r="D3849" s="329"/>
      <c r="E3849" s="330"/>
      <c r="F3849" s="330"/>
      <c r="G3849" s="331"/>
      <c r="H3849" s="340"/>
      <c r="I3849" s="341"/>
      <c r="J3849" s="341"/>
      <c r="K3849" s="60"/>
    </row>
    <row r="3850" spans="1:11" s="38" customFormat="1" x14ac:dyDescent="0.25">
      <c r="A3850" s="78"/>
      <c r="B3850" s="337"/>
      <c r="C3850" s="342"/>
      <c r="D3850" s="329"/>
      <c r="E3850" s="330"/>
      <c r="F3850" s="330"/>
      <c r="G3850" s="331"/>
      <c r="H3850" s="340"/>
      <c r="I3850" s="341"/>
      <c r="J3850" s="341"/>
      <c r="K3850" s="60"/>
    </row>
    <row r="3851" spans="1:11" s="38" customFormat="1" x14ac:dyDescent="0.25">
      <c r="A3851" s="78"/>
      <c r="B3851" s="337"/>
      <c r="C3851" s="342"/>
      <c r="D3851" s="329"/>
      <c r="E3851" s="330"/>
      <c r="F3851" s="330"/>
      <c r="G3851" s="331"/>
      <c r="H3851" s="340"/>
      <c r="I3851" s="341"/>
      <c r="J3851" s="341"/>
      <c r="K3851" s="60"/>
    </row>
    <row r="3852" spans="1:11" s="38" customFormat="1" x14ac:dyDescent="0.25">
      <c r="A3852" s="78"/>
      <c r="B3852" s="337"/>
      <c r="C3852" s="342"/>
      <c r="D3852" s="329"/>
      <c r="E3852" s="330"/>
      <c r="F3852" s="330"/>
      <c r="G3852" s="331"/>
      <c r="H3852" s="340"/>
      <c r="I3852" s="341"/>
      <c r="J3852" s="341"/>
      <c r="K3852" s="60"/>
    </row>
    <row r="3853" spans="1:11" s="38" customFormat="1" x14ac:dyDescent="0.25">
      <c r="A3853" s="78"/>
      <c r="B3853" s="337"/>
      <c r="C3853" s="342"/>
      <c r="D3853" s="329"/>
      <c r="E3853" s="330"/>
      <c r="F3853" s="330"/>
      <c r="G3853" s="331"/>
      <c r="H3853" s="340"/>
      <c r="I3853" s="341"/>
      <c r="J3853" s="341"/>
      <c r="K3853" s="60"/>
    </row>
    <row r="3854" spans="1:11" s="38" customFormat="1" x14ac:dyDescent="0.25">
      <c r="A3854" s="78"/>
      <c r="B3854" s="337"/>
      <c r="C3854" s="342"/>
      <c r="D3854" s="329"/>
      <c r="E3854" s="330"/>
      <c r="F3854" s="330"/>
      <c r="G3854" s="331"/>
      <c r="H3854" s="340"/>
      <c r="I3854" s="341"/>
      <c r="J3854" s="341"/>
      <c r="K3854" s="60"/>
    </row>
    <row r="3855" spans="1:11" s="38" customFormat="1" x14ac:dyDescent="0.25">
      <c r="A3855" s="78"/>
      <c r="B3855" s="337"/>
      <c r="C3855" s="342"/>
      <c r="D3855" s="329"/>
      <c r="E3855" s="330"/>
      <c r="F3855" s="330"/>
      <c r="G3855" s="331"/>
      <c r="H3855" s="340"/>
      <c r="I3855" s="341"/>
      <c r="J3855" s="341"/>
      <c r="K3855" s="60"/>
    </row>
    <row r="3856" spans="1:11" s="38" customFormat="1" x14ac:dyDescent="0.25">
      <c r="A3856" s="78"/>
      <c r="B3856" s="337"/>
      <c r="C3856" s="342"/>
      <c r="D3856" s="329"/>
      <c r="E3856" s="330"/>
      <c r="F3856" s="330"/>
      <c r="G3856" s="331"/>
      <c r="H3856" s="340"/>
      <c r="I3856" s="341"/>
      <c r="J3856" s="341"/>
      <c r="K3856" s="60"/>
    </row>
    <row r="3857" spans="1:11" s="38" customFormat="1" x14ac:dyDescent="0.25">
      <c r="A3857" s="78"/>
      <c r="B3857" s="337"/>
      <c r="C3857" s="342"/>
      <c r="D3857" s="329"/>
      <c r="E3857" s="330"/>
      <c r="F3857" s="330"/>
      <c r="G3857" s="331"/>
      <c r="H3857" s="340"/>
      <c r="I3857" s="341"/>
      <c r="J3857" s="341"/>
      <c r="K3857" s="60"/>
    </row>
    <row r="3858" spans="1:11" s="38" customFormat="1" x14ac:dyDescent="0.25">
      <c r="A3858" s="78"/>
      <c r="B3858" s="337"/>
      <c r="C3858" s="342"/>
      <c r="D3858" s="329"/>
      <c r="E3858" s="330"/>
      <c r="F3858" s="330"/>
      <c r="G3858" s="331"/>
      <c r="H3858" s="340"/>
      <c r="I3858" s="341"/>
      <c r="J3858" s="341"/>
      <c r="K3858" s="60"/>
    </row>
    <row r="3859" spans="1:11" s="38" customFormat="1" x14ac:dyDescent="0.25">
      <c r="A3859" s="78"/>
      <c r="B3859" s="337"/>
      <c r="C3859" s="342"/>
      <c r="D3859" s="329"/>
      <c r="E3859" s="330"/>
      <c r="F3859" s="330"/>
      <c r="G3859" s="331"/>
      <c r="H3859" s="340"/>
      <c r="I3859" s="341"/>
      <c r="J3859" s="341"/>
      <c r="K3859" s="60"/>
    </row>
    <row r="3860" spans="1:11" s="38" customFormat="1" x14ac:dyDescent="0.25">
      <c r="A3860" s="78"/>
      <c r="B3860" s="337"/>
      <c r="C3860" s="342"/>
      <c r="D3860" s="329"/>
      <c r="E3860" s="330"/>
      <c r="F3860" s="330"/>
      <c r="G3860" s="331"/>
      <c r="H3860" s="340"/>
      <c r="I3860" s="341"/>
      <c r="J3860" s="341"/>
      <c r="K3860" s="60"/>
    </row>
    <row r="3861" spans="1:11" s="38" customFormat="1" x14ac:dyDescent="0.25">
      <c r="A3861" s="78"/>
      <c r="B3861" s="337"/>
      <c r="C3861" s="342"/>
      <c r="D3861" s="329"/>
      <c r="E3861" s="330"/>
      <c r="F3861" s="330"/>
      <c r="G3861" s="331"/>
      <c r="H3861" s="340"/>
      <c r="I3861" s="341"/>
      <c r="J3861" s="341"/>
      <c r="K3861" s="60"/>
    </row>
    <row r="3862" spans="1:11" s="38" customFormat="1" x14ac:dyDescent="0.25">
      <c r="A3862" s="78"/>
      <c r="B3862" s="337"/>
      <c r="C3862" s="342"/>
      <c r="D3862" s="329"/>
      <c r="E3862" s="330"/>
      <c r="F3862" s="330"/>
      <c r="G3862" s="331"/>
      <c r="H3862" s="340"/>
      <c r="I3862" s="341"/>
      <c r="J3862" s="341"/>
      <c r="K3862" s="60"/>
    </row>
    <row r="3863" spans="1:11" s="38" customFormat="1" x14ac:dyDescent="0.25">
      <c r="A3863" s="78"/>
      <c r="B3863" s="337"/>
      <c r="C3863" s="342"/>
      <c r="D3863" s="329"/>
      <c r="E3863" s="330"/>
      <c r="F3863" s="330"/>
      <c r="G3863" s="331"/>
      <c r="H3863" s="340"/>
      <c r="I3863" s="341"/>
      <c r="J3863" s="341"/>
      <c r="K3863" s="60"/>
    </row>
    <row r="3864" spans="1:11" s="38" customFormat="1" x14ac:dyDescent="0.25">
      <c r="A3864" s="78"/>
      <c r="B3864" s="337"/>
      <c r="C3864" s="342"/>
      <c r="D3864" s="329"/>
      <c r="E3864" s="330"/>
      <c r="F3864" s="330"/>
      <c r="G3864" s="331"/>
      <c r="H3864" s="340"/>
      <c r="I3864" s="341"/>
      <c r="J3864" s="341"/>
      <c r="K3864" s="60"/>
    </row>
    <row r="3865" spans="1:11" s="38" customFormat="1" x14ac:dyDescent="0.25">
      <c r="A3865" s="78"/>
      <c r="B3865" s="337"/>
      <c r="C3865" s="342"/>
      <c r="D3865" s="329"/>
      <c r="E3865" s="330"/>
      <c r="F3865" s="330"/>
      <c r="G3865" s="331"/>
      <c r="H3865" s="340"/>
      <c r="I3865" s="341"/>
      <c r="J3865" s="341"/>
      <c r="K3865" s="60"/>
    </row>
    <row r="3866" spans="1:11" s="38" customFormat="1" x14ac:dyDescent="0.25">
      <c r="A3866" s="78"/>
      <c r="B3866" s="337"/>
      <c r="C3866" s="342"/>
      <c r="D3866" s="329"/>
      <c r="E3866" s="330"/>
      <c r="F3866" s="330"/>
      <c r="G3866" s="331"/>
      <c r="H3866" s="340"/>
      <c r="I3866" s="341"/>
      <c r="J3866" s="341"/>
      <c r="K3866" s="60"/>
    </row>
    <row r="3867" spans="1:11" s="38" customFormat="1" x14ac:dyDescent="0.25">
      <c r="A3867" s="78"/>
      <c r="B3867" s="337"/>
      <c r="C3867" s="342"/>
      <c r="D3867" s="329"/>
      <c r="E3867" s="330"/>
      <c r="F3867" s="330"/>
      <c r="G3867" s="331"/>
      <c r="H3867" s="340"/>
      <c r="I3867" s="341"/>
      <c r="J3867" s="341"/>
      <c r="K3867" s="60"/>
    </row>
    <row r="3868" spans="1:11" s="38" customFormat="1" x14ac:dyDescent="0.25">
      <c r="A3868" s="78"/>
      <c r="B3868" s="337"/>
      <c r="C3868" s="342"/>
      <c r="D3868" s="329"/>
      <c r="E3868" s="330"/>
      <c r="F3868" s="330"/>
      <c r="G3868" s="331"/>
      <c r="H3868" s="340"/>
      <c r="I3868" s="341"/>
      <c r="J3868" s="341"/>
      <c r="K3868" s="60"/>
    </row>
    <row r="3869" spans="1:11" s="38" customFormat="1" x14ac:dyDescent="0.25">
      <c r="A3869" s="78"/>
      <c r="B3869" s="337"/>
      <c r="C3869" s="342"/>
      <c r="D3869" s="329"/>
      <c r="E3869" s="330"/>
      <c r="F3869" s="330"/>
      <c r="G3869" s="331"/>
      <c r="H3869" s="340"/>
      <c r="I3869" s="341"/>
      <c r="J3869" s="341"/>
      <c r="K3869" s="60"/>
    </row>
    <row r="3870" spans="1:11" s="38" customFormat="1" x14ac:dyDescent="0.25">
      <c r="A3870" s="78"/>
      <c r="B3870" s="337"/>
      <c r="C3870" s="342"/>
      <c r="D3870" s="329"/>
      <c r="E3870" s="330"/>
      <c r="F3870" s="330"/>
      <c r="G3870" s="331"/>
      <c r="H3870" s="340"/>
      <c r="I3870" s="341"/>
      <c r="J3870" s="341"/>
      <c r="K3870" s="60"/>
    </row>
    <row r="3871" spans="1:11" s="38" customFormat="1" x14ac:dyDescent="0.25">
      <c r="A3871" s="78"/>
      <c r="B3871" s="337"/>
      <c r="C3871" s="342"/>
      <c r="D3871" s="329"/>
      <c r="E3871" s="330"/>
      <c r="F3871" s="330"/>
      <c r="G3871" s="331"/>
      <c r="H3871" s="340"/>
      <c r="I3871" s="341"/>
      <c r="J3871" s="341"/>
      <c r="K3871" s="60"/>
    </row>
    <row r="3872" spans="1:11" s="38" customFormat="1" x14ac:dyDescent="0.25">
      <c r="A3872" s="78"/>
      <c r="B3872" s="337"/>
      <c r="C3872" s="342"/>
      <c r="D3872" s="329"/>
      <c r="E3872" s="330"/>
      <c r="F3872" s="330"/>
      <c r="G3872" s="331"/>
      <c r="H3872" s="340"/>
      <c r="I3872" s="341"/>
      <c r="J3872" s="341"/>
      <c r="K3872" s="60"/>
    </row>
    <row r="3873" spans="1:11" s="38" customFormat="1" x14ac:dyDescent="0.25">
      <c r="A3873" s="78"/>
      <c r="B3873" s="337"/>
      <c r="C3873" s="342"/>
      <c r="D3873" s="329"/>
      <c r="E3873" s="330"/>
      <c r="F3873" s="330"/>
      <c r="G3873" s="331"/>
      <c r="H3873" s="340"/>
      <c r="I3873" s="341"/>
      <c r="J3873" s="341"/>
      <c r="K3873" s="60"/>
    </row>
    <row r="3874" spans="1:11" s="38" customFormat="1" x14ac:dyDescent="0.25">
      <c r="A3874" s="78"/>
      <c r="B3874" s="337"/>
      <c r="C3874" s="342"/>
      <c r="D3874" s="329"/>
      <c r="E3874" s="330"/>
      <c r="F3874" s="330"/>
      <c r="G3874" s="331"/>
      <c r="H3874" s="340"/>
      <c r="I3874" s="341"/>
      <c r="J3874" s="341"/>
      <c r="K3874" s="60"/>
    </row>
    <row r="3875" spans="1:11" s="38" customFormat="1" x14ac:dyDescent="0.25">
      <c r="A3875" s="78"/>
      <c r="B3875" s="337"/>
      <c r="C3875" s="342"/>
      <c r="D3875" s="329"/>
      <c r="E3875" s="330"/>
      <c r="F3875" s="330"/>
      <c r="G3875" s="331"/>
      <c r="H3875" s="340"/>
      <c r="I3875" s="341"/>
      <c r="J3875" s="341"/>
      <c r="K3875" s="60"/>
    </row>
    <row r="3876" spans="1:11" s="38" customFormat="1" x14ac:dyDescent="0.25">
      <c r="A3876" s="78"/>
      <c r="B3876" s="337"/>
      <c r="C3876" s="342"/>
      <c r="D3876" s="329"/>
      <c r="E3876" s="330"/>
      <c r="F3876" s="330"/>
      <c r="G3876" s="331"/>
      <c r="H3876" s="340"/>
      <c r="I3876" s="341"/>
      <c r="J3876" s="341"/>
      <c r="K3876" s="60"/>
    </row>
    <row r="3877" spans="1:11" s="38" customFormat="1" x14ac:dyDescent="0.25">
      <c r="A3877" s="78"/>
      <c r="B3877" s="337"/>
      <c r="C3877" s="342"/>
      <c r="D3877" s="329"/>
      <c r="E3877" s="330"/>
      <c r="F3877" s="330"/>
      <c r="G3877" s="331"/>
      <c r="H3877" s="340"/>
      <c r="I3877" s="341"/>
      <c r="J3877" s="341"/>
      <c r="K3877" s="60"/>
    </row>
    <row r="3878" spans="1:11" s="38" customFormat="1" x14ac:dyDescent="0.25">
      <c r="A3878" s="78"/>
      <c r="B3878" s="337"/>
      <c r="C3878" s="342"/>
      <c r="D3878" s="329"/>
      <c r="E3878" s="330"/>
      <c r="F3878" s="330"/>
      <c r="G3878" s="331"/>
      <c r="H3878" s="340"/>
      <c r="I3878" s="341"/>
      <c r="J3878" s="341"/>
      <c r="K3878" s="60"/>
    </row>
    <row r="3879" spans="1:11" s="38" customFormat="1" x14ac:dyDescent="0.25">
      <c r="A3879" s="78"/>
      <c r="B3879" s="337"/>
      <c r="C3879" s="342"/>
      <c r="D3879" s="329"/>
      <c r="E3879" s="330"/>
      <c r="F3879" s="330"/>
      <c r="G3879" s="331"/>
      <c r="H3879" s="340"/>
      <c r="I3879" s="341"/>
      <c r="J3879" s="341"/>
      <c r="K3879" s="60"/>
    </row>
    <row r="3880" spans="1:11" s="38" customFormat="1" x14ac:dyDescent="0.25">
      <c r="A3880" s="78"/>
      <c r="B3880" s="337"/>
      <c r="C3880" s="342"/>
      <c r="D3880" s="329"/>
      <c r="E3880" s="330"/>
      <c r="F3880" s="330"/>
      <c r="G3880" s="331"/>
      <c r="H3880" s="340"/>
      <c r="I3880" s="341"/>
      <c r="J3880" s="341"/>
      <c r="K3880" s="60"/>
    </row>
    <row r="3881" spans="1:11" s="38" customFormat="1" x14ac:dyDescent="0.25">
      <c r="A3881" s="78"/>
      <c r="B3881" s="337"/>
      <c r="C3881" s="342"/>
      <c r="D3881" s="329"/>
      <c r="E3881" s="330"/>
      <c r="F3881" s="330"/>
      <c r="G3881" s="331"/>
      <c r="H3881" s="340"/>
      <c r="I3881" s="341"/>
      <c r="J3881" s="341"/>
      <c r="K3881" s="60"/>
    </row>
    <row r="3882" spans="1:11" s="38" customFormat="1" x14ac:dyDescent="0.25">
      <c r="A3882" s="78"/>
      <c r="B3882" s="337"/>
      <c r="C3882" s="342"/>
      <c r="D3882" s="329"/>
      <c r="E3882" s="330"/>
      <c r="F3882" s="330"/>
      <c r="G3882" s="331"/>
      <c r="H3882" s="340"/>
      <c r="I3882" s="341"/>
      <c r="J3882" s="341"/>
      <c r="K3882" s="60"/>
    </row>
    <row r="3883" spans="1:11" s="38" customFormat="1" x14ac:dyDescent="0.25">
      <c r="A3883" s="78"/>
      <c r="B3883" s="337"/>
      <c r="C3883" s="342"/>
      <c r="D3883" s="329"/>
      <c r="E3883" s="330"/>
      <c r="F3883" s="330"/>
      <c r="G3883" s="331"/>
      <c r="H3883" s="340"/>
      <c r="I3883" s="341"/>
      <c r="J3883" s="341"/>
      <c r="K3883" s="60"/>
    </row>
    <row r="3884" spans="1:11" s="38" customFormat="1" x14ac:dyDescent="0.25">
      <c r="A3884" s="78"/>
      <c r="B3884" s="337"/>
      <c r="C3884" s="342"/>
      <c r="D3884" s="329"/>
      <c r="E3884" s="330"/>
      <c r="F3884" s="330"/>
      <c r="G3884" s="331"/>
      <c r="H3884" s="340"/>
      <c r="I3884" s="341"/>
      <c r="J3884" s="341"/>
      <c r="K3884" s="60"/>
    </row>
    <row r="3885" spans="1:11" s="38" customFormat="1" x14ac:dyDescent="0.25">
      <c r="A3885" s="78"/>
      <c r="B3885" s="337"/>
      <c r="C3885" s="342"/>
      <c r="D3885" s="329"/>
      <c r="E3885" s="330"/>
      <c r="F3885" s="330"/>
      <c r="G3885" s="331"/>
      <c r="H3885" s="340"/>
      <c r="I3885" s="341"/>
      <c r="J3885" s="341"/>
      <c r="K3885" s="60"/>
    </row>
    <row r="3886" spans="1:11" s="38" customFormat="1" x14ac:dyDescent="0.25">
      <c r="A3886" s="78"/>
      <c r="B3886" s="337"/>
      <c r="C3886" s="342"/>
      <c r="D3886" s="329"/>
      <c r="E3886" s="330"/>
      <c r="F3886" s="330"/>
      <c r="G3886" s="331"/>
      <c r="H3886" s="340"/>
      <c r="I3886" s="341"/>
      <c r="J3886" s="341"/>
      <c r="K3886" s="60"/>
    </row>
    <row r="3887" spans="1:11" s="38" customFormat="1" x14ac:dyDescent="0.25">
      <c r="A3887" s="78"/>
      <c r="B3887" s="337"/>
      <c r="C3887" s="342"/>
      <c r="D3887" s="329"/>
      <c r="E3887" s="330"/>
      <c r="F3887" s="330"/>
      <c r="G3887" s="331"/>
      <c r="H3887" s="340"/>
      <c r="I3887" s="341"/>
      <c r="J3887" s="341"/>
      <c r="K3887" s="60"/>
    </row>
    <row r="3888" spans="1:11" s="38" customFormat="1" x14ac:dyDescent="0.25">
      <c r="A3888" s="78"/>
      <c r="B3888" s="337"/>
      <c r="C3888" s="342"/>
      <c r="D3888" s="329"/>
      <c r="E3888" s="330"/>
      <c r="F3888" s="330"/>
      <c r="G3888" s="331"/>
      <c r="H3888" s="340"/>
      <c r="I3888" s="341"/>
      <c r="J3888" s="341"/>
      <c r="K3888" s="60"/>
    </row>
    <row r="3889" spans="1:11" s="38" customFormat="1" x14ac:dyDescent="0.25">
      <c r="A3889" s="78"/>
      <c r="B3889" s="337"/>
      <c r="C3889" s="342"/>
      <c r="D3889" s="329"/>
      <c r="E3889" s="330"/>
      <c r="F3889" s="330"/>
      <c r="G3889" s="331"/>
      <c r="H3889" s="340"/>
      <c r="I3889" s="341"/>
      <c r="J3889" s="341"/>
      <c r="K3889" s="60"/>
    </row>
    <row r="3890" spans="1:11" s="38" customFormat="1" x14ac:dyDescent="0.25">
      <c r="A3890" s="78"/>
      <c r="B3890" s="337"/>
      <c r="C3890" s="342"/>
      <c r="D3890" s="329"/>
      <c r="E3890" s="330"/>
      <c r="F3890" s="330"/>
      <c r="G3890" s="331"/>
      <c r="H3890" s="340"/>
      <c r="I3890" s="341"/>
      <c r="J3890" s="341"/>
      <c r="K3890" s="60"/>
    </row>
    <row r="3891" spans="1:11" s="38" customFormat="1" x14ac:dyDescent="0.25">
      <c r="A3891" s="78"/>
      <c r="B3891" s="337"/>
      <c r="C3891" s="342"/>
      <c r="D3891" s="329"/>
      <c r="E3891" s="330"/>
      <c r="F3891" s="330"/>
      <c r="G3891" s="331"/>
      <c r="H3891" s="340"/>
      <c r="I3891" s="341"/>
      <c r="J3891" s="341"/>
      <c r="K3891" s="60"/>
    </row>
    <row r="3892" spans="1:11" s="38" customFormat="1" x14ac:dyDescent="0.25">
      <c r="A3892" s="78"/>
      <c r="B3892" s="337"/>
      <c r="C3892" s="342"/>
      <c r="D3892" s="329"/>
      <c r="E3892" s="330"/>
      <c r="F3892" s="330"/>
      <c r="G3892" s="331"/>
      <c r="H3892" s="340"/>
      <c r="I3892" s="341"/>
      <c r="J3892" s="341"/>
      <c r="K3892" s="60"/>
    </row>
    <row r="3893" spans="1:11" s="38" customFormat="1" x14ac:dyDescent="0.25">
      <c r="A3893" s="78"/>
      <c r="B3893" s="337"/>
      <c r="C3893" s="342"/>
      <c r="D3893" s="329"/>
      <c r="E3893" s="330"/>
      <c r="F3893" s="330"/>
      <c r="G3893" s="331"/>
      <c r="H3893" s="340"/>
      <c r="I3893" s="341"/>
      <c r="J3893" s="341"/>
      <c r="K3893" s="60"/>
    </row>
    <row r="3894" spans="1:11" s="38" customFormat="1" x14ac:dyDescent="0.25">
      <c r="A3894" s="78"/>
      <c r="B3894" s="337"/>
      <c r="C3894" s="342"/>
      <c r="D3894" s="329"/>
      <c r="E3894" s="330"/>
      <c r="F3894" s="330"/>
      <c r="G3894" s="331"/>
      <c r="H3894" s="340"/>
      <c r="I3894" s="341"/>
      <c r="J3894" s="341"/>
      <c r="K3894" s="60"/>
    </row>
    <row r="3895" spans="1:11" s="38" customFormat="1" x14ac:dyDescent="0.25">
      <c r="A3895" s="78"/>
      <c r="B3895" s="337"/>
      <c r="C3895" s="342"/>
      <c r="D3895" s="329"/>
      <c r="E3895" s="330"/>
      <c r="F3895" s="330"/>
      <c r="G3895" s="331"/>
      <c r="H3895" s="340"/>
      <c r="I3895" s="341"/>
      <c r="J3895" s="341"/>
      <c r="K3895" s="60"/>
    </row>
    <row r="3896" spans="1:11" s="38" customFormat="1" x14ac:dyDescent="0.25">
      <c r="A3896" s="78"/>
      <c r="B3896" s="337"/>
      <c r="C3896" s="342"/>
      <c r="D3896" s="329"/>
      <c r="E3896" s="330"/>
      <c r="F3896" s="330"/>
      <c r="G3896" s="331"/>
      <c r="H3896" s="340"/>
      <c r="I3896" s="341"/>
      <c r="J3896" s="341"/>
      <c r="K3896" s="60"/>
    </row>
    <row r="3897" spans="1:11" s="38" customFormat="1" x14ac:dyDescent="0.25">
      <c r="A3897" s="78"/>
      <c r="B3897" s="337"/>
      <c r="C3897" s="342"/>
      <c r="D3897" s="329"/>
      <c r="E3897" s="330"/>
      <c r="F3897" s="330"/>
      <c r="G3897" s="331"/>
      <c r="H3897" s="340"/>
      <c r="I3897" s="341"/>
      <c r="J3897" s="341"/>
      <c r="K3897" s="60"/>
    </row>
    <row r="3898" spans="1:11" s="38" customFormat="1" x14ac:dyDescent="0.25">
      <c r="A3898" s="78"/>
      <c r="B3898" s="337"/>
      <c r="C3898" s="342"/>
      <c r="D3898" s="329"/>
      <c r="E3898" s="330"/>
      <c r="F3898" s="330"/>
      <c r="G3898" s="331"/>
      <c r="H3898" s="340"/>
      <c r="I3898" s="341"/>
      <c r="J3898" s="341"/>
      <c r="K3898" s="60"/>
    </row>
    <row r="3899" spans="1:11" s="38" customFormat="1" x14ac:dyDescent="0.25">
      <c r="A3899" s="78"/>
      <c r="B3899" s="337"/>
      <c r="C3899" s="342"/>
      <c r="D3899" s="329"/>
      <c r="E3899" s="330"/>
      <c r="F3899" s="330"/>
      <c r="G3899" s="331"/>
      <c r="H3899" s="340"/>
      <c r="I3899" s="341"/>
      <c r="J3899" s="341"/>
      <c r="K3899" s="60"/>
    </row>
    <row r="3900" spans="1:11" s="38" customFormat="1" x14ac:dyDescent="0.25">
      <c r="A3900" s="78"/>
      <c r="B3900" s="337"/>
      <c r="C3900" s="342"/>
      <c r="D3900" s="329"/>
      <c r="E3900" s="330"/>
      <c r="F3900" s="330"/>
      <c r="G3900" s="331"/>
      <c r="H3900" s="340"/>
      <c r="I3900" s="341"/>
      <c r="J3900" s="341"/>
      <c r="K3900" s="60"/>
    </row>
    <row r="3901" spans="1:11" s="38" customFormat="1" x14ac:dyDescent="0.25">
      <c r="A3901" s="78"/>
      <c r="B3901" s="337"/>
      <c r="C3901" s="342"/>
      <c r="D3901" s="329"/>
      <c r="E3901" s="330"/>
      <c r="F3901" s="330"/>
      <c r="G3901" s="331"/>
      <c r="H3901" s="340"/>
      <c r="I3901" s="341"/>
      <c r="J3901" s="341"/>
      <c r="K3901" s="60"/>
    </row>
    <row r="3902" spans="1:11" s="38" customFormat="1" x14ac:dyDescent="0.25">
      <c r="A3902" s="78"/>
      <c r="B3902" s="337"/>
      <c r="C3902" s="342"/>
      <c r="D3902" s="329"/>
      <c r="E3902" s="330"/>
      <c r="F3902" s="330"/>
      <c r="G3902" s="331"/>
      <c r="H3902" s="340"/>
      <c r="I3902" s="341"/>
      <c r="J3902" s="341"/>
      <c r="K3902" s="60"/>
    </row>
    <row r="3903" spans="1:11" s="38" customFormat="1" x14ac:dyDescent="0.25">
      <c r="A3903" s="78"/>
      <c r="B3903" s="337"/>
      <c r="C3903" s="342"/>
      <c r="D3903" s="329"/>
      <c r="E3903" s="330"/>
      <c r="F3903" s="330"/>
      <c r="G3903" s="331"/>
      <c r="H3903" s="340"/>
      <c r="I3903" s="341"/>
      <c r="J3903" s="341"/>
      <c r="K3903" s="60"/>
    </row>
    <row r="3904" spans="1:11" s="38" customFormat="1" x14ac:dyDescent="0.25">
      <c r="A3904" s="78"/>
      <c r="B3904" s="337"/>
      <c r="C3904" s="342"/>
      <c r="D3904" s="329"/>
      <c r="E3904" s="330"/>
      <c r="F3904" s="330"/>
      <c r="G3904" s="331"/>
      <c r="H3904" s="340"/>
      <c r="I3904" s="341"/>
      <c r="J3904" s="341"/>
      <c r="K3904" s="60"/>
    </row>
    <row r="3905" spans="1:11" s="38" customFormat="1" x14ac:dyDescent="0.25">
      <c r="A3905" s="78"/>
      <c r="B3905" s="337"/>
      <c r="C3905" s="342"/>
      <c r="D3905" s="329"/>
      <c r="E3905" s="330"/>
      <c r="F3905" s="330"/>
      <c r="G3905" s="331"/>
      <c r="H3905" s="340"/>
      <c r="I3905" s="341"/>
      <c r="J3905" s="341"/>
      <c r="K3905" s="60"/>
    </row>
    <row r="3906" spans="1:11" s="38" customFormat="1" x14ac:dyDescent="0.25">
      <c r="A3906" s="78"/>
      <c r="B3906" s="337"/>
      <c r="C3906" s="342"/>
      <c r="D3906" s="329"/>
      <c r="E3906" s="330"/>
      <c r="F3906" s="330"/>
      <c r="G3906" s="331"/>
      <c r="H3906" s="340"/>
      <c r="I3906" s="341"/>
      <c r="J3906" s="341"/>
      <c r="K3906" s="60"/>
    </row>
    <row r="3907" spans="1:11" s="38" customFormat="1" x14ac:dyDescent="0.25">
      <c r="A3907" s="78"/>
      <c r="B3907" s="337"/>
      <c r="C3907" s="342"/>
      <c r="D3907" s="329"/>
      <c r="E3907" s="330"/>
      <c r="F3907" s="330"/>
      <c r="G3907" s="331"/>
      <c r="H3907" s="340"/>
      <c r="I3907" s="341"/>
      <c r="J3907" s="341"/>
      <c r="K3907" s="60"/>
    </row>
    <row r="3908" spans="1:11" s="38" customFormat="1" x14ac:dyDescent="0.25">
      <c r="A3908" s="78"/>
      <c r="B3908" s="337"/>
      <c r="C3908" s="342"/>
      <c r="D3908" s="329"/>
      <c r="E3908" s="330"/>
      <c r="F3908" s="330"/>
      <c r="G3908" s="331"/>
      <c r="H3908" s="340"/>
      <c r="I3908" s="341"/>
      <c r="J3908" s="341"/>
      <c r="K3908" s="60"/>
    </row>
    <row r="3909" spans="1:11" s="38" customFormat="1" x14ac:dyDescent="0.25">
      <c r="A3909" s="78"/>
      <c r="B3909" s="337"/>
      <c r="C3909" s="342"/>
      <c r="D3909" s="329"/>
      <c r="E3909" s="330"/>
      <c r="F3909" s="330"/>
      <c r="G3909" s="331"/>
      <c r="H3909" s="340"/>
      <c r="I3909" s="341"/>
      <c r="J3909" s="341"/>
      <c r="K3909" s="60"/>
    </row>
    <row r="3910" spans="1:11" s="38" customFormat="1" x14ac:dyDescent="0.25">
      <c r="A3910" s="78"/>
      <c r="B3910" s="337"/>
      <c r="C3910" s="342"/>
      <c r="D3910" s="329"/>
      <c r="E3910" s="330"/>
      <c r="F3910" s="330"/>
      <c r="G3910" s="331"/>
      <c r="H3910" s="340"/>
      <c r="I3910" s="341"/>
      <c r="J3910" s="341"/>
      <c r="K3910" s="60"/>
    </row>
    <row r="3911" spans="1:11" s="38" customFormat="1" x14ac:dyDescent="0.25">
      <c r="A3911" s="78"/>
      <c r="B3911" s="337"/>
      <c r="C3911" s="342"/>
      <c r="D3911" s="329"/>
      <c r="E3911" s="330"/>
      <c r="F3911" s="330"/>
      <c r="G3911" s="331"/>
      <c r="H3911" s="340"/>
      <c r="I3911" s="341"/>
      <c r="J3911" s="341"/>
      <c r="K3911" s="60"/>
    </row>
    <row r="3912" spans="1:11" s="38" customFormat="1" x14ac:dyDescent="0.25">
      <c r="A3912" s="78"/>
      <c r="B3912" s="337"/>
      <c r="C3912" s="342"/>
      <c r="D3912" s="329"/>
      <c r="E3912" s="330"/>
      <c r="F3912" s="330"/>
      <c r="G3912" s="331"/>
      <c r="H3912" s="340"/>
      <c r="I3912" s="341"/>
      <c r="J3912" s="341"/>
      <c r="K3912" s="60"/>
    </row>
    <row r="3913" spans="1:11" s="38" customFormat="1" x14ac:dyDescent="0.25">
      <c r="A3913" s="78"/>
      <c r="B3913" s="337"/>
      <c r="C3913" s="342"/>
      <c r="D3913" s="329"/>
      <c r="E3913" s="330"/>
      <c r="F3913" s="330"/>
      <c r="G3913" s="331"/>
      <c r="H3913" s="340"/>
      <c r="I3913" s="341"/>
      <c r="J3913" s="341"/>
      <c r="K3913" s="60"/>
    </row>
    <row r="3914" spans="1:11" s="38" customFormat="1" x14ac:dyDescent="0.25">
      <c r="A3914" s="78"/>
      <c r="B3914" s="337"/>
      <c r="C3914" s="342"/>
      <c r="D3914" s="329"/>
      <c r="E3914" s="330"/>
      <c r="F3914" s="330"/>
      <c r="G3914" s="331"/>
      <c r="H3914" s="340"/>
      <c r="I3914" s="341"/>
      <c r="J3914" s="341"/>
      <c r="K3914" s="60"/>
    </row>
    <row r="3915" spans="1:11" s="38" customFormat="1" x14ac:dyDescent="0.25">
      <c r="A3915" s="78"/>
      <c r="B3915" s="337"/>
      <c r="C3915" s="342"/>
      <c r="D3915" s="329"/>
      <c r="E3915" s="330"/>
      <c r="F3915" s="330"/>
      <c r="G3915" s="331"/>
      <c r="H3915" s="340"/>
      <c r="I3915" s="341"/>
      <c r="J3915" s="341"/>
      <c r="K3915" s="60"/>
    </row>
    <row r="3916" spans="1:11" s="38" customFormat="1" x14ac:dyDescent="0.25">
      <c r="A3916" s="78"/>
      <c r="B3916" s="337"/>
      <c r="C3916" s="342"/>
      <c r="D3916" s="329"/>
      <c r="E3916" s="330"/>
      <c r="F3916" s="330"/>
      <c r="G3916" s="331"/>
      <c r="H3916" s="340"/>
      <c r="I3916" s="341"/>
      <c r="J3916" s="341"/>
      <c r="K3916" s="60"/>
    </row>
    <row r="3917" spans="1:11" s="38" customFormat="1" x14ac:dyDescent="0.25">
      <c r="A3917" s="78"/>
      <c r="B3917" s="337"/>
      <c r="C3917" s="342"/>
      <c r="D3917" s="329"/>
      <c r="E3917" s="330"/>
      <c r="F3917" s="330"/>
      <c r="G3917" s="331"/>
      <c r="H3917" s="340"/>
      <c r="I3917" s="341"/>
      <c r="J3917" s="341"/>
      <c r="K3917" s="60"/>
    </row>
    <row r="3918" spans="1:11" s="38" customFormat="1" x14ac:dyDescent="0.25">
      <c r="A3918" s="78"/>
      <c r="B3918" s="337"/>
      <c r="C3918" s="342"/>
      <c r="D3918" s="329"/>
      <c r="E3918" s="330"/>
      <c r="F3918" s="330"/>
      <c r="G3918" s="331"/>
      <c r="H3918" s="340"/>
      <c r="I3918" s="341"/>
      <c r="J3918" s="341"/>
      <c r="K3918" s="60"/>
    </row>
    <row r="3919" spans="1:11" s="38" customFormat="1" x14ac:dyDescent="0.25">
      <c r="A3919" s="78"/>
      <c r="B3919" s="337"/>
      <c r="C3919" s="342"/>
      <c r="D3919" s="329"/>
      <c r="E3919" s="330"/>
      <c r="F3919" s="330"/>
      <c r="G3919" s="331"/>
      <c r="H3919" s="340"/>
      <c r="I3919" s="341"/>
      <c r="J3919" s="341"/>
      <c r="K3919" s="60"/>
    </row>
    <row r="3920" spans="1:11" s="38" customFormat="1" x14ac:dyDescent="0.25">
      <c r="A3920" s="78"/>
      <c r="B3920" s="337"/>
      <c r="C3920" s="342"/>
      <c r="D3920" s="329"/>
      <c r="E3920" s="330"/>
      <c r="F3920" s="330"/>
      <c r="G3920" s="331"/>
      <c r="H3920" s="340"/>
      <c r="I3920" s="341"/>
      <c r="J3920" s="341"/>
      <c r="K3920" s="60"/>
    </row>
    <row r="3921" spans="1:11" s="38" customFormat="1" x14ac:dyDescent="0.25">
      <c r="A3921" s="78"/>
      <c r="B3921" s="337"/>
      <c r="C3921" s="342"/>
      <c r="D3921" s="329"/>
      <c r="E3921" s="330"/>
      <c r="F3921" s="330"/>
      <c r="G3921" s="331"/>
      <c r="H3921" s="340"/>
      <c r="I3921" s="341"/>
      <c r="J3921" s="341"/>
      <c r="K3921" s="60"/>
    </row>
    <row r="3922" spans="1:11" s="38" customFormat="1" x14ac:dyDescent="0.25">
      <c r="A3922" s="78"/>
      <c r="B3922" s="337"/>
      <c r="C3922" s="342"/>
      <c r="D3922" s="329"/>
      <c r="E3922" s="330"/>
      <c r="F3922" s="330"/>
      <c r="G3922" s="331"/>
      <c r="H3922" s="340"/>
      <c r="I3922" s="341"/>
      <c r="J3922" s="341"/>
      <c r="K3922" s="60"/>
    </row>
    <row r="3923" spans="1:11" s="38" customFormat="1" x14ac:dyDescent="0.25">
      <c r="A3923" s="78"/>
      <c r="B3923" s="337"/>
      <c r="C3923" s="342"/>
      <c r="D3923" s="329"/>
      <c r="E3923" s="330"/>
      <c r="F3923" s="330"/>
      <c r="G3923" s="331"/>
      <c r="H3923" s="340"/>
      <c r="I3923" s="341"/>
      <c r="J3923" s="341"/>
      <c r="K3923" s="60"/>
    </row>
    <row r="3924" spans="1:11" s="38" customFormat="1" x14ac:dyDescent="0.25">
      <c r="A3924" s="78"/>
      <c r="B3924" s="337"/>
      <c r="C3924" s="342"/>
      <c r="D3924" s="329"/>
      <c r="E3924" s="330"/>
      <c r="F3924" s="330"/>
      <c r="G3924" s="331"/>
      <c r="H3924" s="340"/>
      <c r="I3924" s="341"/>
      <c r="J3924" s="341"/>
      <c r="K3924" s="60"/>
    </row>
    <row r="3925" spans="1:11" s="38" customFormat="1" x14ac:dyDescent="0.25">
      <c r="A3925" s="78"/>
      <c r="B3925" s="337"/>
      <c r="C3925" s="342"/>
      <c r="D3925" s="329"/>
      <c r="E3925" s="330"/>
      <c r="F3925" s="330"/>
      <c r="G3925" s="331"/>
      <c r="H3925" s="340"/>
      <c r="I3925" s="341"/>
      <c r="J3925" s="341"/>
      <c r="K3925" s="60"/>
    </row>
    <row r="3926" spans="1:11" s="38" customFormat="1" x14ac:dyDescent="0.25">
      <c r="A3926" s="78"/>
      <c r="B3926" s="337"/>
      <c r="C3926" s="342"/>
      <c r="D3926" s="329"/>
      <c r="E3926" s="330"/>
      <c r="F3926" s="330"/>
      <c r="G3926" s="331"/>
      <c r="H3926" s="340"/>
      <c r="I3926" s="341"/>
      <c r="J3926" s="341"/>
      <c r="K3926" s="60"/>
    </row>
    <row r="3927" spans="1:11" s="38" customFormat="1" x14ac:dyDescent="0.25">
      <c r="A3927" s="78"/>
      <c r="B3927" s="337"/>
      <c r="C3927" s="342"/>
      <c r="D3927" s="329"/>
      <c r="E3927" s="330"/>
      <c r="F3927" s="330"/>
      <c r="G3927" s="331"/>
      <c r="H3927" s="340"/>
      <c r="I3927" s="341"/>
      <c r="J3927" s="341"/>
      <c r="K3927" s="60"/>
    </row>
    <row r="3928" spans="1:11" s="38" customFormat="1" x14ac:dyDescent="0.25">
      <c r="A3928" s="78"/>
      <c r="B3928" s="337"/>
      <c r="C3928" s="342"/>
      <c r="D3928" s="329"/>
      <c r="E3928" s="330"/>
      <c r="F3928" s="330"/>
      <c r="G3928" s="331"/>
      <c r="H3928" s="340"/>
      <c r="I3928" s="341"/>
      <c r="J3928" s="341"/>
      <c r="K3928" s="60"/>
    </row>
    <row r="3929" spans="1:11" s="38" customFormat="1" x14ac:dyDescent="0.25">
      <c r="A3929" s="78"/>
      <c r="B3929" s="337"/>
      <c r="C3929" s="342"/>
      <c r="D3929" s="329"/>
      <c r="E3929" s="330"/>
      <c r="F3929" s="330"/>
      <c r="G3929" s="331"/>
      <c r="H3929" s="340"/>
      <c r="I3929" s="341"/>
      <c r="J3929" s="341"/>
      <c r="K3929" s="60"/>
    </row>
    <row r="3930" spans="1:11" s="38" customFormat="1" x14ac:dyDescent="0.25">
      <c r="A3930" s="78"/>
      <c r="B3930" s="337"/>
      <c r="C3930" s="342"/>
      <c r="D3930" s="329"/>
      <c r="E3930" s="330"/>
      <c r="F3930" s="330"/>
      <c r="G3930" s="331"/>
      <c r="H3930" s="340"/>
      <c r="I3930" s="341"/>
      <c r="J3930" s="341"/>
      <c r="K3930" s="60"/>
    </row>
    <row r="3931" spans="1:11" s="38" customFormat="1" x14ac:dyDescent="0.25">
      <c r="A3931" s="78"/>
      <c r="B3931" s="337"/>
      <c r="C3931" s="342"/>
      <c r="D3931" s="329"/>
      <c r="E3931" s="330"/>
      <c r="F3931" s="330"/>
      <c r="G3931" s="331"/>
      <c r="H3931" s="340"/>
      <c r="I3931" s="341"/>
      <c r="J3931" s="341"/>
      <c r="K3931" s="60"/>
    </row>
    <row r="3932" spans="1:11" s="38" customFormat="1" x14ac:dyDescent="0.25">
      <c r="A3932" s="78"/>
      <c r="B3932" s="337"/>
      <c r="C3932" s="342"/>
      <c r="D3932" s="329"/>
      <c r="E3932" s="330"/>
      <c r="F3932" s="330"/>
      <c r="G3932" s="331"/>
      <c r="H3932" s="340"/>
      <c r="I3932" s="341"/>
      <c r="J3932" s="341"/>
      <c r="K3932" s="60"/>
    </row>
    <row r="3933" spans="1:11" s="38" customFormat="1" x14ac:dyDescent="0.25">
      <c r="A3933" s="78"/>
      <c r="B3933" s="337"/>
      <c r="C3933" s="342"/>
      <c r="D3933" s="329"/>
      <c r="E3933" s="330"/>
      <c r="F3933" s="330"/>
      <c r="G3933" s="331"/>
      <c r="H3933" s="340"/>
      <c r="I3933" s="341"/>
      <c r="J3933" s="341"/>
      <c r="K3933" s="60"/>
    </row>
    <row r="3934" spans="1:11" s="38" customFormat="1" x14ac:dyDescent="0.25">
      <c r="A3934" s="78"/>
      <c r="B3934" s="337"/>
      <c r="C3934" s="342"/>
      <c r="D3934" s="329"/>
      <c r="E3934" s="330"/>
      <c r="F3934" s="330"/>
      <c r="G3934" s="331"/>
      <c r="H3934" s="340"/>
      <c r="I3934" s="341"/>
      <c r="J3934" s="341"/>
      <c r="K3934" s="60"/>
    </row>
    <row r="3935" spans="1:11" s="38" customFormat="1" x14ac:dyDescent="0.25">
      <c r="A3935" s="78"/>
      <c r="B3935" s="337"/>
      <c r="C3935" s="342"/>
      <c r="D3935" s="329"/>
      <c r="E3935" s="330"/>
      <c r="F3935" s="330"/>
      <c r="G3935" s="331"/>
      <c r="H3935" s="340"/>
      <c r="I3935" s="341"/>
      <c r="J3935" s="341"/>
      <c r="K3935" s="60"/>
    </row>
    <row r="3936" spans="1:11" s="38" customFormat="1" x14ac:dyDescent="0.25">
      <c r="A3936" s="78"/>
      <c r="B3936" s="337"/>
      <c r="C3936" s="342"/>
      <c r="D3936" s="329"/>
      <c r="E3936" s="330"/>
      <c r="F3936" s="330"/>
      <c r="G3936" s="331"/>
      <c r="H3936" s="340"/>
      <c r="I3936" s="341"/>
      <c r="J3936" s="341"/>
      <c r="K3936" s="60"/>
    </row>
    <row r="3937" spans="1:11" s="38" customFormat="1" x14ac:dyDescent="0.25">
      <c r="A3937" s="78"/>
      <c r="B3937" s="337"/>
      <c r="C3937" s="342"/>
      <c r="D3937" s="329"/>
      <c r="E3937" s="330"/>
      <c r="F3937" s="330"/>
      <c r="G3937" s="331"/>
      <c r="H3937" s="340"/>
      <c r="I3937" s="341"/>
      <c r="J3937" s="341"/>
      <c r="K3937" s="60"/>
    </row>
    <row r="3938" spans="1:11" s="38" customFormat="1" x14ac:dyDescent="0.25">
      <c r="A3938" s="78"/>
      <c r="B3938" s="337"/>
      <c r="C3938" s="342"/>
      <c r="D3938" s="329"/>
      <c r="E3938" s="330"/>
      <c r="F3938" s="330"/>
      <c r="G3938" s="331"/>
      <c r="H3938" s="340"/>
      <c r="I3938" s="341"/>
      <c r="J3938" s="341"/>
      <c r="K3938" s="60"/>
    </row>
    <row r="3939" spans="1:11" s="38" customFormat="1" x14ac:dyDescent="0.25">
      <c r="A3939" s="78"/>
      <c r="B3939" s="337"/>
      <c r="C3939" s="342"/>
      <c r="D3939" s="329"/>
      <c r="E3939" s="330"/>
      <c r="F3939" s="330"/>
      <c r="G3939" s="331"/>
      <c r="H3939" s="340"/>
      <c r="I3939" s="341"/>
      <c r="J3939" s="341"/>
      <c r="K3939" s="60"/>
    </row>
    <row r="3940" spans="1:11" s="38" customFormat="1" x14ac:dyDescent="0.25">
      <c r="A3940" s="78"/>
      <c r="B3940" s="337"/>
      <c r="C3940" s="342"/>
      <c r="D3940" s="329"/>
      <c r="E3940" s="330"/>
      <c r="F3940" s="330"/>
      <c r="G3940" s="331"/>
      <c r="H3940" s="340"/>
      <c r="I3940" s="341"/>
      <c r="J3940" s="341"/>
      <c r="K3940" s="60"/>
    </row>
    <row r="3941" spans="1:11" s="38" customFormat="1" x14ac:dyDescent="0.25">
      <c r="A3941" s="78"/>
      <c r="B3941" s="337"/>
      <c r="C3941" s="342"/>
      <c r="D3941" s="329"/>
      <c r="E3941" s="330"/>
      <c r="F3941" s="330"/>
      <c r="G3941" s="331"/>
      <c r="H3941" s="340"/>
      <c r="I3941" s="341"/>
      <c r="J3941" s="341"/>
      <c r="K3941" s="60"/>
    </row>
    <row r="3942" spans="1:11" s="38" customFormat="1" x14ac:dyDescent="0.25">
      <c r="A3942" s="78"/>
      <c r="B3942" s="337"/>
      <c r="C3942" s="342"/>
      <c r="D3942" s="329"/>
      <c r="E3942" s="330"/>
      <c r="F3942" s="330"/>
      <c r="G3942" s="331"/>
      <c r="H3942" s="340"/>
      <c r="I3942" s="341"/>
      <c r="J3942" s="341"/>
      <c r="K3942" s="60"/>
    </row>
    <row r="3943" spans="1:11" s="38" customFormat="1" x14ac:dyDescent="0.25">
      <c r="A3943" s="78"/>
      <c r="B3943" s="337"/>
      <c r="C3943" s="342"/>
      <c r="D3943" s="329"/>
      <c r="E3943" s="330"/>
      <c r="F3943" s="330"/>
      <c r="G3943" s="331"/>
      <c r="H3943" s="340"/>
      <c r="I3943" s="341"/>
      <c r="J3943" s="341"/>
      <c r="K3943" s="60"/>
    </row>
    <row r="3944" spans="1:11" s="38" customFormat="1" x14ac:dyDescent="0.25">
      <c r="A3944" s="78"/>
      <c r="B3944" s="337"/>
      <c r="C3944" s="342"/>
      <c r="D3944" s="329"/>
      <c r="E3944" s="330"/>
      <c r="F3944" s="330"/>
      <c r="G3944" s="331"/>
      <c r="H3944" s="340"/>
      <c r="I3944" s="341"/>
      <c r="J3944" s="341"/>
      <c r="K3944" s="60"/>
    </row>
    <row r="3945" spans="1:11" s="38" customFormat="1" x14ac:dyDescent="0.25">
      <c r="A3945" s="78"/>
      <c r="B3945" s="337"/>
      <c r="C3945" s="342"/>
      <c r="D3945" s="329"/>
      <c r="E3945" s="330"/>
      <c r="F3945" s="330"/>
      <c r="G3945" s="331"/>
      <c r="H3945" s="340"/>
      <c r="I3945" s="341"/>
      <c r="J3945" s="341"/>
      <c r="K3945" s="60"/>
    </row>
    <row r="3946" spans="1:11" s="38" customFormat="1" x14ac:dyDescent="0.25">
      <c r="A3946" s="78"/>
      <c r="B3946" s="337"/>
      <c r="C3946" s="342"/>
      <c r="D3946" s="329"/>
      <c r="E3946" s="330"/>
      <c r="F3946" s="330"/>
      <c r="G3946" s="331"/>
      <c r="H3946" s="340"/>
      <c r="I3946" s="341"/>
      <c r="J3946" s="341"/>
      <c r="K3946" s="60"/>
    </row>
    <row r="3947" spans="1:11" s="38" customFormat="1" x14ac:dyDescent="0.25">
      <c r="A3947" s="78"/>
      <c r="B3947" s="337"/>
      <c r="C3947" s="342"/>
      <c r="D3947" s="329"/>
      <c r="E3947" s="330"/>
      <c r="F3947" s="330"/>
      <c r="G3947" s="331"/>
      <c r="H3947" s="340"/>
      <c r="I3947" s="341"/>
      <c r="J3947" s="341"/>
      <c r="K3947" s="60"/>
    </row>
    <row r="3948" spans="1:11" s="38" customFormat="1" x14ac:dyDescent="0.25">
      <c r="A3948" s="78"/>
      <c r="B3948" s="337"/>
      <c r="C3948" s="342"/>
      <c r="D3948" s="329"/>
      <c r="E3948" s="330"/>
      <c r="F3948" s="330"/>
      <c r="G3948" s="331"/>
      <c r="H3948" s="340"/>
      <c r="I3948" s="341"/>
      <c r="J3948" s="341"/>
      <c r="K3948" s="60"/>
    </row>
    <row r="3949" spans="1:11" s="38" customFormat="1" x14ac:dyDescent="0.25">
      <c r="A3949" s="78"/>
      <c r="B3949" s="337"/>
      <c r="C3949" s="342"/>
      <c r="D3949" s="329"/>
      <c r="E3949" s="330"/>
      <c r="F3949" s="330"/>
      <c r="G3949" s="331"/>
      <c r="H3949" s="340"/>
      <c r="I3949" s="341"/>
      <c r="J3949" s="341"/>
      <c r="K3949" s="60"/>
    </row>
    <row r="3950" spans="1:11" s="38" customFormat="1" x14ac:dyDescent="0.25">
      <c r="A3950" s="78"/>
      <c r="B3950" s="337"/>
      <c r="C3950" s="342"/>
      <c r="D3950" s="329"/>
      <c r="E3950" s="330"/>
      <c r="F3950" s="330"/>
      <c r="G3950" s="331"/>
      <c r="H3950" s="340"/>
      <c r="I3950" s="341"/>
      <c r="J3950" s="341"/>
      <c r="K3950" s="60"/>
    </row>
    <row r="3951" spans="1:11" s="38" customFormat="1" x14ac:dyDescent="0.25">
      <c r="A3951" s="78"/>
      <c r="B3951" s="337"/>
      <c r="C3951" s="342"/>
      <c r="D3951" s="329"/>
      <c r="E3951" s="330"/>
      <c r="F3951" s="330"/>
      <c r="G3951" s="331"/>
      <c r="H3951" s="340"/>
      <c r="I3951" s="341"/>
      <c r="J3951" s="341"/>
      <c r="K3951" s="60"/>
    </row>
    <row r="3952" spans="1:11" s="38" customFormat="1" x14ac:dyDescent="0.25">
      <c r="A3952" s="78"/>
      <c r="B3952" s="337"/>
      <c r="C3952" s="342"/>
      <c r="D3952" s="329"/>
      <c r="E3952" s="330"/>
      <c r="F3952" s="330"/>
      <c r="G3952" s="331"/>
      <c r="H3952" s="340"/>
      <c r="I3952" s="341"/>
      <c r="J3952" s="341"/>
      <c r="K3952" s="60"/>
    </row>
    <row r="3953" spans="1:11" s="38" customFormat="1" x14ac:dyDescent="0.25">
      <c r="A3953" s="78"/>
      <c r="B3953" s="337"/>
      <c r="C3953" s="342"/>
      <c r="D3953" s="329"/>
      <c r="E3953" s="330"/>
      <c r="F3953" s="330"/>
      <c r="G3953" s="331"/>
      <c r="H3953" s="340"/>
      <c r="I3953" s="341"/>
      <c r="J3953" s="341"/>
      <c r="K3953" s="60"/>
    </row>
    <row r="3954" spans="1:11" s="38" customFormat="1" x14ac:dyDescent="0.25">
      <c r="A3954" s="78"/>
      <c r="B3954" s="337"/>
      <c r="C3954" s="342"/>
      <c r="D3954" s="329"/>
      <c r="E3954" s="330"/>
      <c r="F3954" s="330"/>
      <c r="G3954" s="331"/>
      <c r="H3954" s="340"/>
      <c r="I3954" s="341"/>
      <c r="J3954" s="341"/>
      <c r="K3954" s="60"/>
    </row>
    <row r="3955" spans="1:11" s="38" customFormat="1" x14ac:dyDescent="0.25">
      <c r="A3955" s="78"/>
      <c r="B3955" s="337"/>
      <c r="C3955" s="342"/>
      <c r="D3955" s="329"/>
      <c r="E3955" s="330"/>
      <c r="F3955" s="330"/>
      <c r="G3955" s="331"/>
      <c r="H3955" s="340"/>
      <c r="I3955" s="341"/>
      <c r="J3955" s="341"/>
      <c r="K3955" s="60"/>
    </row>
    <row r="3956" spans="1:11" s="38" customFormat="1" x14ac:dyDescent="0.25">
      <c r="A3956" s="78"/>
      <c r="B3956" s="337"/>
      <c r="C3956" s="342"/>
      <c r="D3956" s="329"/>
      <c r="E3956" s="330"/>
      <c r="F3956" s="330"/>
      <c r="G3956" s="331"/>
      <c r="H3956" s="340"/>
      <c r="I3956" s="341"/>
      <c r="J3956" s="341"/>
      <c r="K3956" s="60"/>
    </row>
    <row r="3957" spans="1:11" s="38" customFormat="1" x14ac:dyDescent="0.25">
      <c r="A3957" s="78"/>
      <c r="B3957" s="337"/>
      <c r="C3957" s="342"/>
      <c r="D3957" s="329"/>
      <c r="E3957" s="330"/>
      <c r="F3957" s="330"/>
      <c r="G3957" s="331"/>
      <c r="H3957" s="340"/>
      <c r="I3957" s="341"/>
      <c r="J3957" s="341"/>
      <c r="K3957" s="60"/>
    </row>
    <row r="3958" spans="1:11" s="38" customFormat="1" x14ac:dyDescent="0.25">
      <c r="A3958" s="78"/>
      <c r="B3958" s="337"/>
      <c r="C3958" s="342"/>
      <c r="D3958" s="329"/>
      <c r="E3958" s="330"/>
      <c r="F3958" s="330"/>
      <c r="G3958" s="331"/>
      <c r="H3958" s="340"/>
      <c r="I3958" s="341"/>
      <c r="J3958" s="341"/>
      <c r="K3958" s="60"/>
    </row>
    <row r="3959" spans="1:11" s="38" customFormat="1" x14ac:dyDescent="0.25">
      <c r="A3959" s="78"/>
      <c r="B3959" s="337"/>
      <c r="C3959" s="342"/>
      <c r="D3959" s="329"/>
      <c r="E3959" s="330"/>
      <c r="F3959" s="330"/>
      <c r="G3959" s="331"/>
      <c r="H3959" s="340"/>
      <c r="I3959" s="341"/>
      <c r="J3959" s="341"/>
      <c r="K3959" s="60"/>
    </row>
    <row r="3960" spans="1:11" s="38" customFormat="1" x14ac:dyDescent="0.25">
      <c r="A3960" s="78"/>
      <c r="B3960" s="337"/>
      <c r="C3960" s="342"/>
      <c r="D3960" s="329"/>
      <c r="E3960" s="330"/>
      <c r="F3960" s="330"/>
      <c r="G3960" s="331"/>
      <c r="H3960" s="340"/>
      <c r="I3960" s="341"/>
      <c r="J3960" s="341"/>
      <c r="K3960" s="60"/>
    </row>
    <row r="3961" spans="1:11" s="38" customFormat="1" x14ac:dyDescent="0.25">
      <c r="A3961" s="78"/>
      <c r="B3961" s="337"/>
      <c r="C3961" s="342"/>
      <c r="D3961" s="329"/>
      <c r="E3961" s="330"/>
      <c r="F3961" s="330"/>
      <c r="G3961" s="331"/>
      <c r="H3961" s="340"/>
      <c r="I3961" s="341"/>
      <c r="J3961" s="341"/>
      <c r="K3961" s="60"/>
    </row>
    <row r="3962" spans="1:11" s="38" customFormat="1" x14ac:dyDescent="0.25">
      <c r="A3962" s="78"/>
      <c r="B3962" s="337"/>
      <c r="C3962" s="342"/>
      <c r="D3962" s="329"/>
      <c r="E3962" s="330"/>
      <c r="F3962" s="330"/>
      <c r="G3962" s="331"/>
      <c r="H3962" s="340"/>
      <c r="I3962" s="341"/>
      <c r="J3962" s="341"/>
      <c r="K3962" s="60"/>
    </row>
    <row r="3963" spans="1:11" s="38" customFormat="1" x14ac:dyDescent="0.25">
      <c r="A3963" s="78"/>
      <c r="B3963" s="337"/>
      <c r="C3963" s="342"/>
      <c r="D3963" s="329"/>
      <c r="E3963" s="330"/>
      <c r="F3963" s="330"/>
      <c r="G3963" s="331"/>
      <c r="H3963" s="340"/>
      <c r="I3963" s="341"/>
      <c r="J3963" s="341"/>
      <c r="K3963" s="60"/>
    </row>
    <row r="3964" spans="1:11" s="38" customFormat="1" x14ac:dyDescent="0.25">
      <c r="A3964" s="78"/>
      <c r="B3964" s="337"/>
      <c r="C3964" s="342"/>
      <c r="D3964" s="329"/>
      <c r="E3964" s="330"/>
      <c r="F3964" s="330"/>
      <c r="G3964" s="331"/>
      <c r="H3964" s="340"/>
      <c r="I3964" s="341"/>
      <c r="J3964" s="341"/>
      <c r="K3964" s="60"/>
    </row>
    <row r="3965" spans="1:11" s="38" customFormat="1" x14ac:dyDescent="0.25">
      <c r="A3965" s="78"/>
      <c r="B3965" s="337"/>
      <c r="C3965" s="342"/>
      <c r="D3965" s="329"/>
      <c r="E3965" s="330"/>
      <c r="F3965" s="330"/>
      <c r="G3965" s="331"/>
      <c r="H3965" s="340"/>
      <c r="I3965" s="341"/>
      <c r="J3965" s="341"/>
      <c r="K3965" s="60"/>
    </row>
    <row r="3966" spans="1:11" s="38" customFormat="1" x14ac:dyDescent="0.25">
      <c r="A3966" s="78"/>
      <c r="B3966" s="337"/>
      <c r="C3966" s="342"/>
      <c r="D3966" s="329"/>
      <c r="E3966" s="330"/>
      <c r="F3966" s="330"/>
      <c r="G3966" s="331"/>
      <c r="H3966" s="340"/>
      <c r="I3966" s="341"/>
      <c r="J3966" s="341"/>
      <c r="K3966" s="60"/>
    </row>
    <row r="3967" spans="1:11" s="38" customFormat="1" x14ac:dyDescent="0.25">
      <c r="A3967" s="78"/>
      <c r="B3967" s="337"/>
      <c r="C3967" s="342"/>
      <c r="D3967" s="329"/>
      <c r="E3967" s="330"/>
      <c r="F3967" s="330"/>
      <c r="G3967" s="331"/>
      <c r="H3967" s="340"/>
      <c r="I3967" s="341"/>
      <c r="J3967" s="341"/>
      <c r="K3967" s="60"/>
    </row>
    <row r="3968" spans="1:11" s="38" customFormat="1" x14ac:dyDescent="0.25">
      <c r="A3968" s="78"/>
      <c r="B3968" s="337"/>
      <c r="C3968" s="342"/>
      <c r="D3968" s="329"/>
      <c r="E3968" s="330"/>
      <c r="F3968" s="330"/>
      <c r="G3968" s="331"/>
      <c r="H3968" s="340"/>
      <c r="I3968" s="341"/>
      <c r="J3968" s="341"/>
      <c r="K3968" s="60"/>
    </row>
    <row r="3969" spans="1:11" s="38" customFormat="1" x14ac:dyDescent="0.25">
      <c r="A3969" s="78"/>
      <c r="B3969" s="337"/>
      <c r="C3969" s="342"/>
      <c r="D3969" s="329"/>
      <c r="E3969" s="330"/>
      <c r="F3969" s="330"/>
      <c r="G3969" s="331"/>
      <c r="H3969" s="340"/>
      <c r="I3969" s="341"/>
      <c r="J3969" s="341"/>
      <c r="K3969" s="60"/>
    </row>
    <row r="3970" spans="1:11" s="38" customFormat="1" x14ac:dyDescent="0.25">
      <c r="A3970" s="78"/>
      <c r="B3970" s="337"/>
      <c r="C3970" s="342"/>
      <c r="D3970" s="329"/>
      <c r="E3970" s="330"/>
      <c r="F3970" s="330"/>
      <c r="G3970" s="331"/>
      <c r="H3970" s="340"/>
      <c r="I3970" s="341"/>
      <c r="J3970" s="341"/>
      <c r="K3970" s="60"/>
    </row>
    <row r="3971" spans="1:11" s="38" customFormat="1" x14ac:dyDescent="0.25">
      <c r="A3971" s="78"/>
      <c r="B3971" s="337"/>
      <c r="C3971" s="342"/>
      <c r="D3971" s="329"/>
      <c r="E3971" s="330"/>
      <c r="F3971" s="330"/>
      <c r="G3971" s="331"/>
      <c r="H3971" s="340"/>
      <c r="I3971" s="341"/>
      <c r="J3971" s="341"/>
      <c r="K3971" s="60"/>
    </row>
    <row r="3972" spans="1:11" s="38" customFormat="1" x14ac:dyDescent="0.25">
      <c r="A3972" s="78"/>
      <c r="B3972" s="337"/>
      <c r="C3972" s="342"/>
      <c r="D3972" s="329"/>
      <c r="E3972" s="330"/>
      <c r="F3972" s="330"/>
      <c r="G3972" s="331"/>
      <c r="H3972" s="340"/>
      <c r="I3972" s="341"/>
      <c r="J3972" s="341"/>
      <c r="K3972" s="60"/>
    </row>
    <row r="3973" spans="1:11" s="38" customFormat="1" x14ac:dyDescent="0.25">
      <c r="A3973" s="78"/>
      <c r="B3973" s="337"/>
      <c r="C3973" s="342"/>
      <c r="D3973" s="329"/>
      <c r="E3973" s="330"/>
      <c r="F3973" s="330"/>
      <c r="G3973" s="331"/>
      <c r="H3973" s="340"/>
      <c r="I3973" s="341"/>
      <c r="J3973" s="341"/>
      <c r="K3973" s="60"/>
    </row>
    <row r="3974" spans="1:11" s="38" customFormat="1" x14ac:dyDescent="0.25">
      <c r="A3974" s="78"/>
      <c r="B3974" s="337"/>
      <c r="C3974" s="342"/>
      <c r="D3974" s="329"/>
      <c r="E3974" s="330"/>
      <c r="F3974" s="330"/>
      <c r="G3974" s="331"/>
      <c r="H3974" s="340"/>
      <c r="I3974" s="341"/>
      <c r="J3974" s="341"/>
      <c r="K3974" s="60"/>
    </row>
    <row r="3975" spans="1:11" s="38" customFormat="1" x14ac:dyDescent="0.25">
      <c r="A3975" s="78"/>
      <c r="B3975" s="337"/>
      <c r="C3975" s="342"/>
      <c r="D3975" s="329"/>
      <c r="E3975" s="330"/>
      <c r="F3975" s="330"/>
      <c r="G3975" s="331"/>
      <c r="H3975" s="340"/>
      <c r="I3975" s="341"/>
      <c r="J3975" s="341"/>
      <c r="K3975" s="60"/>
    </row>
    <row r="3976" spans="1:11" s="38" customFormat="1" x14ac:dyDescent="0.25">
      <c r="A3976" s="78"/>
      <c r="B3976" s="337"/>
      <c r="C3976" s="342"/>
      <c r="D3976" s="329"/>
      <c r="E3976" s="330"/>
      <c r="F3976" s="330"/>
      <c r="G3976" s="331"/>
      <c r="H3976" s="340"/>
      <c r="I3976" s="341"/>
      <c r="J3976" s="341"/>
      <c r="K3976" s="60"/>
    </row>
    <row r="3977" spans="1:11" s="38" customFormat="1" x14ac:dyDescent="0.25">
      <c r="A3977" s="78"/>
      <c r="B3977" s="337"/>
      <c r="C3977" s="342"/>
      <c r="D3977" s="329"/>
      <c r="E3977" s="330"/>
      <c r="F3977" s="330"/>
      <c r="G3977" s="331"/>
      <c r="H3977" s="340"/>
      <c r="I3977" s="341"/>
      <c r="J3977" s="341"/>
      <c r="K3977" s="60"/>
    </row>
    <row r="3978" spans="1:11" s="38" customFormat="1" x14ac:dyDescent="0.25">
      <c r="A3978" s="78"/>
      <c r="B3978" s="337"/>
      <c r="C3978" s="342"/>
      <c r="D3978" s="329"/>
      <c r="E3978" s="330"/>
      <c r="F3978" s="330"/>
      <c r="G3978" s="331"/>
      <c r="H3978" s="340"/>
      <c r="I3978" s="341"/>
      <c r="J3978" s="341"/>
      <c r="K3978" s="60"/>
    </row>
    <row r="3979" spans="1:11" s="38" customFormat="1" x14ac:dyDescent="0.25">
      <c r="A3979" s="78"/>
      <c r="B3979" s="337"/>
      <c r="C3979" s="342"/>
      <c r="D3979" s="329"/>
      <c r="E3979" s="330"/>
      <c r="F3979" s="330"/>
      <c r="G3979" s="331"/>
      <c r="H3979" s="340"/>
      <c r="I3979" s="341"/>
      <c r="J3979" s="341"/>
      <c r="K3979" s="60"/>
    </row>
    <row r="3980" spans="1:11" s="38" customFormat="1" x14ac:dyDescent="0.25">
      <c r="A3980" s="78"/>
      <c r="B3980" s="337"/>
      <c r="C3980" s="342"/>
      <c r="D3980" s="329"/>
      <c r="E3980" s="330"/>
      <c r="F3980" s="330"/>
      <c r="G3980" s="331"/>
      <c r="H3980" s="340"/>
      <c r="I3980" s="341"/>
      <c r="J3980" s="341"/>
      <c r="K3980" s="60"/>
    </row>
    <row r="3981" spans="1:11" s="38" customFormat="1" x14ac:dyDescent="0.25">
      <c r="A3981" s="78"/>
      <c r="B3981" s="337"/>
      <c r="C3981" s="342"/>
      <c r="D3981" s="329"/>
      <c r="E3981" s="330"/>
      <c r="F3981" s="330"/>
      <c r="G3981" s="331"/>
      <c r="H3981" s="340"/>
      <c r="I3981" s="341"/>
      <c r="J3981" s="341"/>
      <c r="K3981" s="60"/>
    </row>
    <row r="3982" spans="1:11" s="38" customFormat="1" x14ac:dyDescent="0.25">
      <c r="A3982" s="78"/>
      <c r="B3982" s="337"/>
      <c r="C3982" s="342"/>
      <c r="D3982" s="329"/>
      <c r="E3982" s="330"/>
      <c r="F3982" s="330"/>
      <c r="G3982" s="331"/>
      <c r="H3982" s="340"/>
      <c r="I3982" s="341"/>
      <c r="J3982" s="341"/>
      <c r="K3982" s="60"/>
    </row>
    <row r="3983" spans="1:11" s="38" customFormat="1" x14ac:dyDescent="0.25">
      <c r="A3983" s="78"/>
      <c r="B3983" s="337"/>
      <c r="C3983" s="342"/>
      <c r="D3983" s="329"/>
      <c r="E3983" s="330"/>
      <c r="F3983" s="330"/>
      <c r="G3983" s="331"/>
      <c r="H3983" s="340"/>
      <c r="I3983" s="341"/>
      <c r="J3983" s="341"/>
      <c r="K3983" s="60"/>
    </row>
    <row r="3984" spans="1:11" s="38" customFormat="1" x14ac:dyDescent="0.25">
      <c r="A3984" s="78"/>
      <c r="B3984" s="337"/>
      <c r="C3984" s="342"/>
      <c r="D3984" s="329"/>
      <c r="E3984" s="330"/>
      <c r="F3984" s="330"/>
      <c r="G3984" s="331"/>
      <c r="H3984" s="340"/>
      <c r="I3984" s="341"/>
      <c r="J3984" s="341"/>
      <c r="K3984" s="60"/>
    </row>
    <row r="3985" spans="1:11" s="38" customFormat="1" x14ac:dyDescent="0.25">
      <c r="A3985" s="78"/>
      <c r="B3985" s="337"/>
      <c r="C3985" s="342"/>
      <c r="D3985" s="329"/>
      <c r="E3985" s="330"/>
      <c r="F3985" s="330"/>
      <c r="G3985" s="331"/>
      <c r="H3985" s="340"/>
      <c r="I3985" s="341"/>
      <c r="J3985" s="341"/>
      <c r="K3985" s="60"/>
    </row>
    <row r="3986" spans="1:11" s="38" customFormat="1" x14ac:dyDescent="0.25">
      <c r="A3986" s="78"/>
      <c r="B3986" s="337"/>
      <c r="C3986" s="342"/>
      <c r="D3986" s="329"/>
      <c r="E3986" s="330"/>
      <c r="F3986" s="330"/>
      <c r="G3986" s="331"/>
      <c r="H3986" s="340"/>
      <c r="I3986" s="341"/>
      <c r="J3986" s="341"/>
      <c r="K3986" s="60"/>
    </row>
    <row r="3987" spans="1:11" s="38" customFormat="1" x14ac:dyDescent="0.25">
      <c r="A3987" s="78"/>
      <c r="B3987" s="337"/>
      <c r="C3987" s="342"/>
      <c r="D3987" s="329"/>
      <c r="E3987" s="330"/>
      <c r="F3987" s="330"/>
      <c r="G3987" s="331"/>
      <c r="H3987" s="340"/>
      <c r="I3987" s="341"/>
      <c r="J3987" s="341"/>
      <c r="K3987" s="60"/>
    </row>
    <row r="3988" spans="1:11" s="38" customFormat="1" x14ac:dyDescent="0.25">
      <c r="A3988" s="78"/>
      <c r="B3988" s="337"/>
      <c r="C3988" s="342"/>
      <c r="D3988" s="329"/>
      <c r="E3988" s="330"/>
      <c r="F3988" s="330"/>
      <c r="G3988" s="331"/>
      <c r="H3988" s="340"/>
      <c r="I3988" s="341"/>
      <c r="J3988" s="341"/>
      <c r="K3988" s="60"/>
    </row>
    <row r="3989" spans="1:11" s="38" customFormat="1" x14ac:dyDescent="0.25">
      <c r="A3989" s="78"/>
      <c r="B3989" s="337"/>
      <c r="C3989" s="342"/>
      <c r="D3989" s="329"/>
      <c r="E3989" s="330"/>
      <c r="F3989" s="330"/>
      <c r="G3989" s="331"/>
      <c r="H3989" s="340"/>
      <c r="I3989" s="341"/>
      <c r="J3989" s="341"/>
      <c r="K3989" s="60"/>
    </row>
    <row r="3990" spans="1:11" s="38" customFormat="1" x14ac:dyDescent="0.25">
      <c r="A3990" s="78"/>
      <c r="B3990" s="337"/>
      <c r="C3990" s="342"/>
      <c r="D3990" s="329"/>
      <c r="E3990" s="330"/>
      <c r="F3990" s="330"/>
      <c r="G3990" s="331"/>
      <c r="H3990" s="340"/>
      <c r="I3990" s="341"/>
      <c r="J3990" s="341"/>
      <c r="K3990" s="60"/>
    </row>
    <row r="3991" spans="1:11" s="38" customFormat="1" x14ac:dyDescent="0.25">
      <c r="A3991" s="78"/>
      <c r="B3991" s="337"/>
      <c r="C3991" s="342"/>
      <c r="D3991" s="329"/>
      <c r="E3991" s="330"/>
      <c r="F3991" s="330"/>
      <c r="G3991" s="331"/>
      <c r="H3991" s="340"/>
      <c r="I3991" s="341"/>
      <c r="J3991" s="341"/>
      <c r="K3991" s="60"/>
    </row>
    <row r="3992" spans="1:11" s="38" customFormat="1" x14ac:dyDescent="0.25">
      <c r="A3992" s="78"/>
      <c r="B3992" s="337"/>
      <c r="C3992" s="342"/>
      <c r="D3992" s="329"/>
      <c r="E3992" s="330"/>
      <c r="F3992" s="330"/>
      <c r="G3992" s="331"/>
      <c r="H3992" s="340"/>
      <c r="I3992" s="341"/>
      <c r="J3992" s="341"/>
      <c r="K3992" s="60"/>
    </row>
    <row r="3993" spans="1:11" s="38" customFormat="1" x14ac:dyDescent="0.25">
      <c r="A3993" s="78"/>
      <c r="B3993" s="337"/>
      <c r="C3993" s="342"/>
      <c r="D3993" s="329"/>
      <c r="E3993" s="330"/>
      <c r="F3993" s="330"/>
      <c r="G3993" s="331"/>
      <c r="H3993" s="340"/>
      <c r="I3993" s="341"/>
      <c r="J3993" s="341"/>
      <c r="K3993" s="60"/>
    </row>
    <row r="3994" spans="1:11" s="38" customFormat="1" x14ac:dyDescent="0.25">
      <c r="A3994" s="78"/>
      <c r="B3994" s="337"/>
      <c r="C3994" s="342"/>
      <c r="D3994" s="329"/>
      <c r="E3994" s="330"/>
      <c r="F3994" s="330"/>
      <c r="G3994" s="331"/>
      <c r="H3994" s="340"/>
      <c r="I3994" s="341"/>
      <c r="J3994" s="341"/>
      <c r="K3994" s="60"/>
    </row>
    <row r="3995" spans="1:11" s="38" customFormat="1" x14ac:dyDescent="0.25">
      <c r="A3995" s="78"/>
      <c r="B3995" s="337"/>
      <c r="C3995" s="342"/>
      <c r="D3995" s="329"/>
      <c r="E3995" s="330"/>
      <c r="F3995" s="330"/>
      <c r="G3995" s="331"/>
      <c r="H3995" s="340"/>
      <c r="I3995" s="341"/>
      <c r="J3995" s="341"/>
      <c r="K3995" s="60"/>
    </row>
    <row r="3996" spans="1:11" s="38" customFormat="1" x14ac:dyDescent="0.25">
      <c r="A3996" s="78"/>
      <c r="B3996" s="337"/>
      <c r="C3996" s="342"/>
      <c r="D3996" s="329"/>
      <c r="E3996" s="330"/>
      <c r="F3996" s="330"/>
      <c r="G3996" s="331"/>
      <c r="H3996" s="340"/>
      <c r="I3996" s="341"/>
      <c r="J3996" s="341"/>
      <c r="K3996" s="60"/>
    </row>
    <row r="3997" spans="1:11" s="38" customFormat="1" x14ac:dyDescent="0.25">
      <c r="A3997" s="78"/>
      <c r="B3997" s="337"/>
      <c r="C3997" s="342"/>
      <c r="D3997" s="329"/>
      <c r="E3997" s="330"/>
      <c r="F3997" s="330"/>
      <c r="G3997" s="331"/>
      <c r="H3997" s="340"/>
      <c r="I3997" s="341"/>
      <c r="J3997" s="341"/>
      <c r="K3997" s="60"/>
    </row>
    <row r="3998" spans="1:11" s="38" customFormat="1" x14ac:dyDescent="0.25">
      <c r="A3998" s="78"/>
      <c r="B3998" s="337"/>
      <c r="C3998" s="342"/>
      <c r="D3998" s="329"/>
      <c r="E3998" s="330"/>
      <c r="F3998" s="330"/>
      <c r="G3998" s="331"/>
      <c r="H3998" s="340"/>
      <c r="I3998" s="341"/>
      <c r="J3998" s="341"/>
      <c r="K3998" s="60"/>
    </row>
    <row r="3999" spans="1:11" s="38" customFormat="1" x14ac:dyDescent="0.25">
      <c r="A3999" s="78"/>
      <c r="B3999" s="337"/>
      <c r="C3999" s="342"/>
      <c r="D3999" s="329"/>
      <c r="E3999" s="330"/>
      <c r="F3999" s="330"/>
      <c r="G3999" s="331"/>
      <c r="H3999" s="340"/>
      <c r="I3999" s="341"/>
      <c r="J3999" s="341"/>
      <c r="K3999" s="60"/>
    </row>
    <row r="4000" spans="1:11" s="38" customFormat="1" x14ac:dyDescent="0.25">
      <c r="A4000" s="78"/>
      <c r="B4000" s="337"/>
      <c r="C4000" s="342"/>
      <c r="D4000" s="329"/>
      <c r="E4000" s="330"/>
      <c r="F4000" s="330"/>
      <c r="G4000" s="331"/>
      <c r="H4000" s="340"/>
      <c r="I4000" s="341"/>
      <c r="J4000" s="341"/>
      <c r="K4000" s="60"/>
    </row>
    <row r="4001" spans="1:11" s="38" customFormat="1" x14ac:dyDescent="0.25">
      <c r="A4001" s="78"/>
      <c r="B4001" s="337"/>
      <c r="C4001" s="342"/>
      <c r="D4001" s="329"/>
      <c r="E4001" s="330"/>
      <c r="F4001" s="330"/>
      <c r="G4001" s="331"/>
      <c r="H4001" s="340"/>
      <c r="I4001" s="341"/>
      <c r="J4001" s="341"/>
      <c r="K4001" s="60"/>
    </row>
    <row r="4002" spans="1:11" s="38" customFormat="1" x14ac:dyDescent="0.25">
      <c r="A4002" s="78"/>
      <c r="B4002" s="337"/>
      <c r="C4002" s="342"/>
      <c r="D4002" s="329"/>
      <c r="E4002" s="330"/>
      <c r="F4002" s="330"/>
      <c r="G4002" s="331"/>
      <c r="H4002" s="340"/>
      <c r="I4002" s="341"/>
      <c r="J4002" s="341"/>
      <c r="K4002" s="60"/>
    </row>
    <row r="4003" spans="1:11" s="38" customFormat="1" x14ac:dyDescent="0.25">
      <c r="A4003" s="78"/>
      <c r="B4003" s="337"/>
      <c r="C4003" s="342"/>
      <c r="D4003" s="329"/>
      <c r="E4003" s="330"/>
      <c r="F4003" s="330"/>
      <c r="G4003" s="331"/>
      <c r="H4003" s="340"/>
      <c r="I4003" s="341"/>
      <c r="J4003" s="341"/>
      <c r="K4003" s="60"/>
    </row>
    <row r="4004" spans="1:11" s="38" customFormat="1" x14ac:dyDescent="0.25">
      <c r="A4004" s="78"/>
      <c r="B4004" s="337"/>
      <c r="C4004" s="342"/>
      <c r="D4004" s="329"/>
      <c r="E4004" s="330"/>
      <c r="F4004" s="330"/>
      <c r="G4004" s="331"/>
      <c r="H4004" s="340"/>
      <c r="I4004" s="341"/>
      <c r="J4004" s="341"/>
      <c r="K4004" s="60"/>
    </row>
    <row r="4005" spans="1:11" s="38" customFormat="1" x14ac:dyDescent="0.25">
      <c r="A4005" s="78"/>
      <c r="B4005" s="337"/>
      <c r="C4005" s="342"/>
      <c r="D4005" s="329"/>
      <c r="E4005" s="330"/>
      <c r="F4005" s="330"/>
      <c r="G4005" s="331"/>
      <c r="H4005" s="340"/>
      <c r="I4005" s="341"/>
      <c r="J4005" s="341"/>
      <c r="K4005" s="60"/>
    </row>
    <row r="4006" spans="1:11" s="38" customFormat="1" x14ac:dyDescent="0.25">
      <c r="A4006" s="78"/>
      <c r="B4006" s="337"/>
      <c r="C4006" s="342"/>
      <c r="D4006" s="329"/>
      <c r="E4006" s="330"/>
      <c r="F4006" s="330"/>
      <c r="G4006" s="331"/>
      <c r="H4006" s="340"/>
      <c r="I4006" s="341"/>
      <c r="J4006" s="341"/>
      <c r="K4006" s="60"/>
    </row>
    <row r="4007" spans="1:11" s="38" customFormat="1" x14ac:dyDescent="0.25">
      <c r="A4007" s="78"/>
      <c r="B4007" s="337"/>
      <c r="C4007" s="342"/>
      <c r="D4007" s="329"/>
      <c r="E4007" s="330"/>
      <c r="F4007" s="330"/>
      <c r="G4007" s="331"/>
      <c r="H4007" s="340"/>
      <c r="I4007" s="341"/>
      <c r="J4007" s="341"/>
      <c r="K4007" s="60"/>
    </row>
    <row r="4008" spans="1:11" s="38" customFormat="1" x14ac:dyDescent="0.25">
      <c r="A4008" s="78"/>
      <c r="B4008" s="337"/>
      <c r="C4008" s="342"/>
      <c r="D4008" s="329"/>
      <c r="E4008" s="330"/>
      <c r="F4008" s="330"/>
      <c r="G4008" s="331"/>
      <c r="H4008" s="340"/>
      <c r="I4008" s="341"/>
      <c r="J4008" s="341"/>
      <c r="K4008" s="60"/>
    </row>
    <row r="4009" spans="1:11" s="38" customFormat="1" x14ac:dyDescent="0.25">
      <c r="A4009" s="78"/>
      <c r="B4009" s="337"/>
      <c r="C4009" s="342"/>
      <c r="D4009" s="329"/>
      <c r="E4009" s="330"/>
      <c r="F4009" s="330"/>
      <c r="G4009" s="331"/>
      <c r="H4009" s="340"/>
      <c r="I4009" s="341"/>
      <c r="J4009" s="341"/>
      <c r="K4009" s="60"/>
    </row>
    <row r="4010" spans="1:11" s="38" customFormat="1" x14ac:dyDescent="0.25">
      <c r="A4010" s="78"/>
      <c r="B4010" s="337"/>
      <c r="C4010" s="342"/>
      <c r="D4010" s="329"/>
      <c r="E4010" s="330"/>
      <c r="F4010" s="330"/>
      <c r="G4010" s="331"/>
      <c r="H4010" s="340"/>
      <c r="I4010" s="341"/>
      <c r="J4010" s="341"/>
      <c r="K4010" s="60"/>
    </row>
    <row r="4011" spans="1:11" s="38" customFormat="1" x14ac:dyDescent="0.25">
      <c r="A4011" s="78"/>
      <c r="B4011" s="337"/>
      <c r="C4011" s="342"/>
      <c r="D4011" s="329"/>
      <c r="E4011" s="330"/>
      <c r="F4011" s="330"/>
      <c r="G4011" s="331"/>
      <c r="H4011" s="340"/>
      <c r="I4011" s="341"/>
      <c r="J4011" s="341"/>
      <c r="K4011" s="60"/>
    </row>
    <row r="4012" spans="1:11" s="38" customFormat="1" x14ac:dyDescent="0.25">
      <c r="A4012" s="78"/>
      <c r="B4012" s="337"/>
      <c r="C4012" s="342"/>
      <c r="D4012" s="329"/>
      <c r="E4012" s="330"/>
      <c r="F4012" s="330"/>
      <c r="G4012" s="331"/>
      <c r="H4012" s="340"/>
      <c r="I4012" s="341"/>
      <c r="J4012" s="341"/>
      <c r="K4012" s="60"/>
    </row>
    <row r="4013" spans="1:11" s="38" customFormat="1" x14ac:dyDescent="0.25">
      <c r="A4013" s="78"/>
      <c r="B4013" s="337"/>
      <c r="C4013" s="342"/>
      <c r="D4013" s="329"/>
      <c r="E4013" s="330"/>
      <c r="F4013" s="330"/>
      <c r="G4013" s="331"/>
      <c r="H4013" s="340"/>
      <c r="I4013" s="341"/>
      <c r="J4013" s="341"/>
      <c r="K4013" s="60"/>
    </row>
    <row r="4014" spans="1:11" s="38" customFormat="1" x14ac:dyDescent="0.25">
      <c r="A4014" s="78"/>
      <c r="B4014" s="337"/>
      <c r="C4014" s="342"/>
      <c r="D4014" s="329"/>
      <c r="E4014" s="330"/>
      <c r="F4014" s="330"/>
      <c r="G4014" s="331"/>
      <c r="H4014" s="340"/>
      <c r="I4014" s="341"/>
      <c r="J4014" s="341"/>
      <c r="K4014" s="60"/>
    </row>
    <row r="4015" spans="1:11" s="38" customFormat="1" x14ac:dyDescent="0.25">
      <c r="A4015" s="78"/>
      <c r="B4015" s="337"/>
      <c r="C4015" s="342"/>
      <c r="D4015" s="329"/>
      <c r="E4015" s="330"/>
      <c r="F4015" s="330"/>
      <c r="G4015" s="331"/>
      <c r="H4015" s="340"/>
      <c r="I4015" s="341"/>
      <c r="J4015" s="341"/>
      <c r="K4015" s="60"/>
    </row>
    <row r="4016" spans="1:11" s="38" customFormat="1" x14ac:dyDescent="0.25">
      <c r="A4016" s="78"/>
      <c r="B4016" s="337"/>
      <c r="C4016" s="342"/>
      <c r="D4016" s="329"/>
      <c r="E4016" s="330"/>
      <c r="F4016" s="330"/>
      <c r="G4016" s="331"/>
      <c r="H4016" s="340"/>
      <c r="I4016" s="341"/>
      <c r="J4016" s="341"/>
      <c r="K4016" s="60"/>
    </row>
    <row r="4017" spans="1:11" s="38" customFormat="1" x14ac:dyDescent="0.25">
      <c r="A4017" s="78"/>
      <c r="B4017" s="337"/>
      <c r="C4017" s="342"/>
      <c r="D4017" s="329"/>
      <c r="E4017" s="330"/>
      <c r="F4017" s="330"/>
      <c r="G4017" s="331"/>
      <c r="H4017" s="340"/>
      <c r="I4017" s="341"/>
      <c r="J4017" s="341"/>
      <c r="K4017" s="60"/>
    </row>
    <row r="4018" spans="1:11" s="38" customFormat="1" x14ac:dyDescent="0.25">
      <c r="A4018" s="78"/>
      <c r="B4018" s="337"/>
      <c r="C4018" s="342"/>
      <c r="D4018" s="329"/>
      <c r="E4018" s="330"/>
      <c r="F4018" s="330"/>
      <c r="G4018" s="331"/>
      <c r="H4018" s="340"/>
      <c r="I4018" s="341"/>
      <c r="J4018" s="341"/>
      <c r="K4018" s="60"/>
    </row>
    <row r="4019" spans="1:11" s="38" customFormat="1" x14ac:dyDescent="0.25">
      <c r="A4019" s="78"/>
      <c r="B4019" s="337"/>
      <c r="C4019" s="342"/>
      <c r="D4019" s="329"/>
      <c r="E4019" s="330"/>
      <c r="F4019" s="330"/>
      <c r="G4019" s="331"/>
      <c r="H4019" s="340"/>
      <c r="I4019" s="341"/>
      <c r="J4019" s="341"/>
      <c r="K4019" s="60"/>
    </row>
    <row r="4020" spans="1:11" s="38" customFormat="1" x14ac:dyDescent="0.25">
      <c r="A4020" s="78"/>
      <c r="B4020" s="337"/>
      <c r="C4020" s="342"/>
      <c r="D4020" s="329"/>
      <c r="E4020" s="330"/>
      <c r="F4020" s="330"/>
      <c r="G4020" s="331"/>
      <c r="H4020" s="340"/>
      <c r="I4020" s="341"/>
      <c r="J4020" s="341"/>
      <c r="K4020" s="60"/>
    </row>
    <row r="4021" spans="1:11" s="38" customFormat="1" x14ac:dyDescent="0.25">
      <c r="A4021" s="78"/>
      <c r="B4021" s="337"/>
      <c r="C4021" s="342"/>
      <c r="D4021" s="329"/>
      <c r="E4021" s="330"/>
      <c r="F4021" s="330"/>
      <c r="G4021" s="331"/>
      <c r="H4021" s="340"/>
      <c r="I4021" s="341"/>
      <c r="J4021" s="341"/>
      <c r="K4021" s="60"/>
    </row>
    <row r="4022" spans="1:11" s="38" customFormat="1" x14ac:dyDescent="0.25">
      <c r="A4022" s="78"/>
      <c r="B4022" s="337"/>
      <c r="C4022" s="342"/>
      <c r="D4022" s="329"/>
      <c r="E4022" s="330"/>
      <c r="F4022" s="330"/>
      <c r="G4022" s="331"/>
      <c r="H4022" s="340"/>
      <c r="I4022" s="341"/>
      <c r="J4022" s="341"/>
      <c r="K4022" s="60"/>
    </row>
    <row r="4023" spans="1:11" s="38" customFormat="1" x14ac:dyDescent="0.25">
      <c r="A4023" s="78"/>
      <c r="B4023" s="337"/>
      <c r="C4023" s="342"/>
      <c r="D4023" s="329"/>
      <c r="E4023" s="330"/>
      <c r="F4023" s="330"/>
      <c r="G4023" s="331"/>
      <c r="H4023" s="340"/>
      <c r="I4023" s="341"/>
      <c r="J4023" s="341"/>
      <c r="K4023" s="60"/>
    </row>
    <row r="4024" spans="1:11" s="38" customFormat="1" x14ac:dyDescent="0.25">
      <c r="A4024" s="78"/>
      <c r="B4024" s="337"/>
      <c r="C4024" s="342"/>
      <c r="D4024" s="329"/>
      <c r="E4024" s="330"/>
      <c r="F4024" s="330"/>
      <c r="G4024" s="331"/>
      <c r="H4024" s="340"/>
      <c r="I4024" s="341"/>
      <c r="J4024" s="341"/>
      <c r="K4024" s="60"/>
    </row>
    <row r="4025" spans="1:11" s="38" customFormat="1" x14ac:dyDescent="0.25">
      <c r="A4025" s="78"/>
      <c r="B4025" s="337"/>
      <c r="C4025" s="342"/>
      <c r="D4025" s="329"/>
      <c r="E4025" s="330"/>
      <c r="F4025" s="330"/>
      <c r="G4025" s="331"/>
      <c r="H4025" s="340"/>
      <c r="I4025" s="341"/>
      <c r="J4025" s="341"/>
      <c r="K4025" s="60"/>
    </row>
    <row r="4026" spans="1:11" s="38" customFormat="1" x14ac:dyDescent="0.25">
      <c r="A4026" s="78"/>
      <c r="B4026" s="337"/>
      <c r="C4026" s="342"/>
      <c r="D4026" s="329"/>
      <c r="E4026" s="330"/>
      <c r="F4026" s="330"/>
      <c r="G4026" s="331"/>
      <c r="H4026" s="340"/>
      <c r="I4026" s="341"/>
      <c r="J4026" s="341"/>
      <c r="K4026" s="60"/>
    </row>
    <row r="4027" spans="1:11" s="38" customFormat="1" x14ac:dyDescent="0.25">
      <c r="A4027" s="78"/>
      <c r="B4027" s="337"/>
      <c r="C4027" s="342"/>
      <c r="D4027" s="329"/>
      <c r="E4027" s="330"/>
      <c r="F4027" s="330"/>
      <c r="G4027" s="331"/>
      <c r="H4027" s="340"/>
      <c r="I4027" s="341"/>
      <c r="J4027" s="341"/>
      <c r="K4027" s="60"/>
    </row>
    <row r="4028" spans="1:11" s="38" customFormat="1" x14ac:dyDescent="0.25">
      <c r="A4028" s="78"/>
      <c r="B4028" s="337"/>
      <c r="C4028" s="342"/>
      <c r="D4028" s="329"/>
      <c r="E4028" s="330"/>
      <c r="F4028" s="330"/>
      <c r="G4028" s="331"/>
      <c r="H4028" s="340"/>
      <c r="I4028" s="341"/>
      <c r="J4028" s="341"/>
      <c r="K4028" s="60"/>
    </row>
    <row r="4029" spans="1:11" s="38" customFormat="1" x14ac:dyDescent="0.25">
      <c r="A4029" s="78"/>
      <c r="B4029" s="337"/>
      <c r="C4029" s="342"/>
      <c r="D4029" s="329"/>
      <c r="E4029" s="330"/>
      <c r="F4029" s="330"/>
      <c r="G4029" s="331"/>
      <c r="H4029" s="340"/>
      <c r="I4029" s="341"/>
      <c r="J4029" s="341"/>
      <c r="K4029" s="60"/>
    </row>
    <row r="4030" spans="1:11" s="38" customFormat="1" x14ac:dyDescent="0.25">
      <c r="A4030" s="78"/>
      <c r="B4030" s="337"/>
      <c r="C4030" s="342"/>
      <c r="D4030" s="329"/>
      <c r="E4030" s="330"/>
      <c r="F4030" s="330"/>
      <c r="G4030" s="331"/>
      <c r="H4030" s="340"/>
      <c r="I4030" s="341"/>
      <c r="J4030" s="341"/>
      <c r="K4030" s="60"/>
    </row>
    <row r="4031" spans="1:11" s="38" customFormat="1" x14ac:dyDescent="0.25">
      <c r="A4031" s="78"/>
      <c r="B4031" s="337"/>
      <c r="C4031" s="342"/>
      <c r="D4031" s="329"/>
      <c r="E4031" s="330"/>
      <c r="F4031" s="330"/>
      <c r="G4031" s="331"/>
      <c r="H4031" s="340"/>
      <c r="I4031" s="341"/>
      <c r="J4031" s="341"/>
      <c r="K4031" s="60"/>
    </row>
    <row r="4032" spans="1:11" s="38" customFormat="1" x14ac:dyDescent="0.25">
      <c r="A4032" s="78"/>
      <c r="B4032" s="337"/>
      <c r="C4032" s="342"/>
      <c r="D4032" s="329"/>
      <c r="E4032" s="330"/>
      <c r="F4032" s="330"/>
      <c r="G4032" s="331"/>
      <c r="H4032" s="340"/>
      <c r="I4032" s="341"/>
      <c r="J4032" s="341"/>
      <c r="K4032" s="60"/>
    </row>
    <row r="4033" spans="1:11" s="38" customFormat="1" x14ac:dyDescent="0.25">
      <c r="A4033" s="78"/>
      <c r="B4033" s="337"/>
      <c r="C4033" s="342"/>
      <c r="D4033" s="329"/>
      <c r="E4033" s="330"/>
      <c r="F4033" s="330"/>
      <c r="G4033" s="331"/>
      <c r="H4033" s="340"/>
      <c r="I4033" s="341"/>
      <c r="J4033" s="341"/>
      <c r="K4033" s="60"/>
    </row>
    <row r="4034" spans="1:11" s="38" customFormat="1" x14ac:dyDescent="0.25">
      <c r="A4034" s="78"/>
      <c r="B4034" s="337"/>
      <c r="C4034" s="342"/>
      <c r="D4034" s="329"/>
      <c r="E4034" s="330"/>
      <c r="F4034" s="330"/>
      <c r="G4034" s="331"/>
      <c r="H4034" s="340"/>
      <c r="I4034" s="341"/>
      <c r="J4034" s="341"/>
      <c r="K4034" s="60"/>
    </row>
    <row r="4035" spans="1:11" s="38" customFormat="1" x14ac:dyDescent="0.25">
      <c r="A4035" s="78"/>
      <c r="B4035" s="337"/>
      <c r="C4035" s="342"/>
      <c r="D4035" s="329"/>
      <c r="E4035" s="330"/>
      <c r="F4035" s="330"/>
      <c r="G4035" s="331"/>
      <c r="H4035" s="340"/>
      <c r="I4035" s="341"/>
      <c r="J4035" s="341"/>
      <c r="K4035" s="60"/>
    </row>
    <row r="4036" spans="1:11" s="38" customFormat="1" x14ac:dyDescent="0.25">
      <c r="A4036" s="78"/>
      <c r="B4036" s="337"/>
      <c r="C4036" s="342"/>
      <c r="D4036" s="329"/>
      <c r="E4036" s="330"/>
      <c r="F4036" s="330"/>
      <c r="G4036" s="331"/>
      <c r="H4036" s="340"/>
      <c r="I4036" s="341"/>
      <c r="J4036" s="341"/>
      <c r="K4036" s="60"/>
    </row>
    <row r="4037" spans="1:11" s="38" customFormat="1" x14ac:dyDescent="0.25">
      <c r="A4037" s="78"/>
      <c r="B4037" s="337"/>
      <c r="C4037" s="342"/>
      <c r="D4037" s="329"/>
      <c r="E4037" s="330"/>
      <c r="F4037" s="330"/>
      <c r="G4037" s="331"/>
      <c r="H4037" s="340"/>
      <c r="I4037" s="341"/>
      <c r="J4037" s="341"/>
      <c r="K4037" s="60"/>
    </row>
    <row r="4038" spans="1:11" s="38" customFormat="1" x14ac:dyDescent="0.25">
      <c r="A4038" s="78"/>
      <c r="B4038" s="337"/>
      <c r="C4038" s="342"/>
      <c r="D4038" s="329"/>
      <c r="E4038" s="330"/>
      <c r="F4038" s="330"/>
      <c r="G4038" s="331"/>
      <c r="H4038" s="340"/>
      <c r="I4038" s="341"/>
      <c r="J4038" s="341"/>
      <c r="K4038" s="60"/>
    </row>
    <row r="4039" spans="1:11" s="38" customFormat="1" x14ac:dyDescent="0.25">
      <c r="A4039" s="78"/>
      <c r="B4039" s="337"/>
      <c r="C4039" s="342"/>
      <c r="D4039" s="329"/>
      <c r="E4039" s="330"/>
      <c r="F4039" s="330"/>
      <c r="G4039" s="331"/>
      <c r="H4039" s="340"/>
      <c r="I4039" s="341"/>
      <c r="J4039" s="341"/>
      <c r="K4039" s="60"/>
    </row>
    <row r="4040" spans="1:11" s="38" customFormat="1" x14ac:dyDescent="0.25">
      <c r="A4040" s="78"/>
      <c r="B4040" s="337"/>
      <c r="C4040" s="342"/>
      <c r="D4040" s="329"/>
      <c r="E4040" s="330"/>
      <c r="F4040" s="330"/>
      <c r="G4040" s="331"/>
      <c r="H4040" s="340"/>
      <c r="I4040" s="341"/>
      <c r="J4040" s="341"/>
      <c r="K4040" s="60"/>
    </row>
    <row r="4041" spans="1:11" s="38" customFormat="1" x14ac:dyDescent="0.25">
      <c r="A4041" s="78"/>
      <c r="B4041" s="337"/>
      <c r="C4041" s="342"/>
      <c r="D4041" s="329"/>
      <c r="E4041" s="330"/>
      <c r="F4041" s="330"/>
      <c r="G4041" s="331"/>
      <c r="H4041" s="340"/>
      <c r="I4041" s="341"/>
      <c r="J4041" s="341"/>
      <c r="K4041" s="60"/>
    </row>
    <row r="4042" spans="1:11" s="38" customFormat="1" x14ac:dyDescent="0.25">
      <c r="A4042" s="78"/>
      <c r="B4042" s="337"/>
      <c r="C4042" s="342"/>
      <c r="D4042" s="329"/>
      <c r="E4042" s="330"/>
      <c r="F4042" s="330"/>
      <c r="G4042" s="331"/>
      <c r="H4042" s="340"/>
      <c r="I4042" s="341"/>
      <c r="J4042" s="341"/>
      <c r="K4042" s="60"/>
    </row>
    <row r="4043" spans="1:11" s="38" customFormat="1" x14ac:dyDescent="0.25">
      <c r="A4043" s="78"/>
      <c r="B4043" s="337"/>
      <c r="C4043" s="342"/>
      <c r="D4043" s="329"/>
      <c r="E4043" s="330"/>
      <c r="F4043" s="330"/>
      <c r="G4043" s="331"/>
      <c r="H4043" s="340"/>
      <c r="I4043" s="341"/>
      <c r="J4043" s="341"/>
      <c r="K4043" s="60"/>
    </row>
    <row r="4044" spans="1:11" s="38" customFormat="1" x14ac:dyDescent="0.25">
      <c r="A4044" s="78"/>
      <c r="B4044" s="337"/>
      <c r="C4044" s="342"/>
      <c r="D4044" s="329"/>
      <c r="E4044" s="330"/>
      <c r="F4044" s="330"/>
      <c r="G4044" s="331"/>
      <c r="H4044" s="340"/>
      <c r="I4044" s="341"/>
      <c r="J4044" s="341"/>
      <c r="K4044" s="60"/>
    </row>
    <row r="4045" spans="1:11" s="38" customFormat="1" x14ac:dyDescent="0.25">
      <c r="A4045" s="78"/>
      <c r="B4045" s="337"/>
      <c r="C4045" s="342"/>
      <c r="D4045" s="329"/>
      <c r="E4045" s="330"/>
      <c r="F4045" s="330"/>
      <c r="G4045" s="331"/>
      <c r="H4045" s="340"/>
      <c r="I4045" s="341"/>
      <c r="J4045" s="341"/>
      <c r="K4045" s="60"/>
    </row>
    <row r="4046" spans="1:11" s="38" customFormat="1" x14ac:dyDescent="0.25">
      <c r="A4046" s="78"/>
      <c r="B4046" s="337"/>
      <c r="C4046" s="342"/>
      <c r="D4046" s="329"/>
      <c r="E4046" s="330"/>
      <c r="F4046" s="330"/>
      <c r="G4046" s="331"/>
      <c r="H4046" s="340"/>
      <c r="I4046" s="341"/>
      <c r="J4046" s="341"/>
      <c r="K4046" s="60"/>
    </row>
    <row r="4047" spans="1:11" s="38" customFormat="1" x14ac:dyDescent="0.25">
      <c r="A4047" s="78"/>
      <c r="B4047" s="337"/>
      <c r="C4047" s="342"/>
      <c r="D4047" s="329"/>
      <c r="E4047" s="330"/>
      <c r="F4047" s="330"/>
      <c r="G4047" s="331"/>
      <c r="H4047" s="340"/>
      <c r="I4047" s="341"/>
      <c r="J4047" s="341"/>
      <c r="K4047" s="60"/>
    </row>
    <row r="4048" spans="1:11" s="38" customFormat="1" x14ac:dyDescent="0.25">
      <c r="A4048" s="78"/>
      <c r="B4048" s="337"/>
      <c r="C4048" s="342"/>
      <c r="D4048" s="329"/>
      <c r="E4048" s="330"/>
      <c r="F4048" s="330"/>
      <c r="G4048" s="331"/>
      <c r="H4048" s="340"/>
      <c r="I4048" s="341"/>
      <c r="J4048" s="341"/>
      <c r="K4048" s="60"/>
    </row>
    <row r="4049" spans="1:11" s="38" customFormat="1" x14ac:dyDescent="0.25">
      <c r="A4049" s="78"/>
      <c r="B4049" s="337"/>
      <c r="C4049" s="342"/>
      <c r="D4049" s="329"/>
      <c r="E4049" s="330"/>
      <c r="F4049" s="330"/>
      <c r="G4049" s="331"/>
      <c r="H4049" s="340"/>
      <c r="I4049" s="341"/>
      <c r="J4049" s="341"/>
      <c r="K4049" s="60"/>
    </row>
    <row r="4050" spans="1:11" s="38" customFormat="1" x14ac:dyDescent="0.25">
      <c r="A4050" s="78"/>
      <c r="B4050" s="337"/>
      <c r="C4050" s="342"/>
      <c r="D4050" s="329"/>
      <c r="E4050" s="330"/>
      <c r="F4050" s="330"/>
      <c r="G4050" s="331"/>
      <c r="H4050" s="340"/>
      <c r="I4050" s="341"/>
      <c r="J4050" s="341"/>
      <c r="K4050" s="60"/>
    </row>
    <row r="4051" spans="1:11" s="38" customFormat="1" x14ac:dyDescent="0.25">
      <c r="A4051" s="78"/>
      <c r="B4051" s="337"/>
      <c r="C4051" s="342"/>
      <c r="D4051" s="329"/>
      <c r="E4051" s="330"/>
      <c r="F4051" s="330"/>
      <c r="G4051" s="331"/>
      <c r="H4051" s="340"/>
      <c r="I4051" s="341"/>
      <c r="J4051" s="341"/>
      <c r="K4051" s="60"/>
    </row>
    <row r="4052" spans="1:11" s="38" customFormat="1" x14ac:dyDescent="0.25">
      <c r="A4052" s="78"/>
      <c r="B4052" s="337"/>
      <c r="C4052" s="342"/>
      <c r="D4052" s="329"/>
      <c r="E4052" s="330"/>
      <c r="F4052" s="330"/>
      <c r="G4052" s="331"/>
      <c r="H4052" s="340"/>
      <c r="I4052" s="341"/>
      <c r="J4052" s="341"/>
      <c r="K4052" s="60"/>
    </row>
    <row r="4053" spans="1:11" s="38" customFormat="1" x14ac:dyDescent="0.25">
      <c r="A4053" s="78"/>
      <c r="B4053" s="337"/>
      <c r="C4053" s="342"/>
      <c r="D4053" s="329"/>
      <c r="E4053" s="330"/>
      <c r="F4053" s="330"/>
      <c r="G4053" s="331"/>
      <c r="H4053" s="340"/>
      <c r="I4053" s="341"/>
      <c r="J4053" s="341"/>
      <c r="K4053" s="60"/>
    </row>
    <row r="4054" spans="1:11" s="38" customFormat="1" x14ac:dyDescent="0.25">
      <c r="A4054" s="78"/>
      <c r="B4054" s="337"/>
      <c r="C4054" s="342"/>
      <c r="D4054" s="329"/>
      <c r="E4054" s="330"/>
      <c r="F4054" s="330"/>
      <c r="G4054" s="331"/>
      <c r="H4054" s="340"/>
      <c r="I4054" s="341"/>
      <c r="J4054" s="341"/>
      <c r="K4054" s="60"/>
    </row>
    <row r="4055" spans="1:11" s="38" customFormat="1" x14ac:dyDescent="0.25">
      <c r="A4055" s="78"/>
      <c r="B4055" s="337"/>
      <c r="C4055" s="342"/>
      <c r="D4055" s="329"/>
      <c r="E4055" s="330"/>
      <c r="F4055" s="330"/>
      <c r="G4055" s="331"/>
      <c r="H4055" s="340"/>
      <c r="I4055" s="341"/>
      <c r="J4055" s="341"/>
      <c r="K4055" s="60"/>
    </row>
    <row r="4056" spans="1:11" s="38" customFormat="1" x14ac:dyDescent="0.25">
      <c r="A4056" s="78"/>
      <c r="B4056" s="337"/>
      <c r="C4056" s="342"/>
      <c r="D4056" s="329"/>
      <c r="E4056" s="330"/>
      <c r="F4056" s="330"/>
      <c r="G4056" s="331"/>
      <c r="H4056" s="340"/>
      <c r="I4056" s="341"/>
      <c r="J4056" s="341"/>
      <c r="K4056" s="60"/>
    </row>
    <row r="4057" spans="1:11" s="38" customFormat="1" x14ac:dyDescent="0.25">
      <c r="A4057" s="78"/>
      <c r="B4057" s="337"/>
      <c r="C4057" s="342"/>
      <c r="D4057" s="329"/>
      <c r="E4057" s="330"/>
      <c r="F4057" s="330"/>
      <c r="G4057" s="331"/>
      <c r="H4057" s="340"/>
      <c r="I4057" s="341"/>
      <c r="J4057" s="341"/>
      <c r="K4057" s="60"/>
    </row>
    <row r="4058" spans="1:11" s="38" customFormat="1" x14ac:dyDescent="0.25">
      <c r="A4058" s="78"/>
      <c r="B4058" s="337"/>
      <c r="C4058" s="342"/>
      <c r="D4058" s="329"/>
      <c r="E4058" s="330"/>
      <c r="F4058" s="330"/>
      <c r="G4058" s="331"/>
      <c r="H4058" s="340"/>
      <c r="I4058" s="341"/>
      <c r="J4058" s="341"/>
      <c r="K4058" s="60"/>
    </row>
    <row r="4059" spans="1:11" s="38" customFormat="1" x14ac:dyDescent="0.25">
      <c r="A4059" s="78"/>
      <c r="B4059" s="337"/>
      <c r="C4059" s="342"/>
      <c r="D4059" s="329"/>
      <c r="E4059" s="330"/>
      <c r="F4059" s="330"/>
      <c r="G4059" s="331"/>
      <c r="H4059" s="340"/>
      <c r="I4059" s="341"/>
      <c r="J4059" s="341"/>
      <c r="K4059" s="60"/>
    </row>
    <row r="4060" spans="1:11" s="38" customFormat="1" x14ac:dyDescent="0.25">
      <c r="A4060" s="78"/>
      <c r="B4060" s="337"/>
      <c r="C4060" s="342"/>
      <c r="D4060" s="329"/>
      <c r="E4060" s="330"/>
      <c r="F4060" s="330"/>
      <c r="G4060" s="331"/>
      <c r="H4060" s="340"/>
      <c r="I4060" s="341"/>
      <c r="J4060" s="341"/>
      <c r="K4060" s="60"/>
    </row>
    <row r="4061" spans="1:11" s="38" customFormat="1" x14ac:dyDescent="0.25">
      <c r="A4061" s="78"/>
      <c r="B4061" s="337"/>
      <c r="C4061" s="342"/>
      <c r="D4061" s="329"/>
      <c r="E4061" s="330"/>
      <c r="F4061" s="330"/>
      <c r="G4061" s="331"/>
      <c r="H4061" s="340"/>
      <c r="I4061" s="341"/>
      <c r="J4061" s="341"/>
      <c r="K4061" s="60"/>
    </row>
    <row r="4062" spans="1:11" s="38" customFormat="1" x14ac:dyDescent="0.25">
      <c r="A4062" s="78"/>
      <c r="B4062" s="337"/>
      <c r="C4062" s="342"/>
      <c r="D4062" s="329"/>
      <c r="E4062" s="330"/>
      <c r="F4062" s="330"/>
      <c r="G4062" s="331"/>
      <c r="H4062" s="340"/>
      <c r="I4062" s="341"/>
      <c r="J4062" s="341"/>
      <c r="K4062" s="60"/>
    </row>
    <row r="4063" spans="1:11" s="38" customFormat="1" x14ac:dyDescent="0.25">
      <c r="A4063" s="78"/>
      <c r="B4063" s="337"/>
      <c r="C4063" s="342"/>
      <c r="D4063" s="329"/>
      <c r="E4063" s="330"/>
      <c r="F4063" s="330"/>
      <c r="G4063" s="331"/>
      <c r="H4063" s="340"/>
      <c r="I4063" s="341"/>
      <c r="J4063" s="341"/>
      <c r="K4063" s="60"/>
    </row>
    <row r="4064" spans="1:11" s="38" customFormat="1" x14ac:dyDescent="0.25">
      <c r="A4064" s="78"/>
      <c r="B4064" s="337"/>
      <c r="C4064" s="342"/>
      <c r="D4064" s="329"/>
      <c r="E4064" s="330"/>
      <c r="F4064" s="330"/>
      <c r="G4064" s="331"/>
      <c r="H4064" s="340"/>
      <c r="I4064" s="341"/>
      <c r="J4064" s="341"/>
      <c r="K4064" s="60"/>
    </row>
    <row r="4065" spans="1:11" s="38" customFormat="1" x14ac:dyDescent="0.25">
      <c r="A4065" s="78"/>
      <c r="B4065" s="337"/>
      <c r="C4065" s="342"/>
      <c r="D4065" s="329"/>
      <c r="E4065" s="330"/>
      <c r="F4065" s="330"/>
      <c r="G4065" s="331"/>
      <c r="H4065" s="340"/>
      <c r="I4065" s="341"/>
      <c r="J4065" s="341"/>
      <c r="K4065" s="60"/>
    </row>
    <row r="4066" spans="1:11" s="38" customFormat="1" x14ac:dyDescent="0.25">
      <c r="A4066" s="78"/>
      <c r="B4066" s="337"/>
      <c r="C4066" s="342"/>
      <c r="D4066" s="329"/>
      <c r="E4066" s="330"/>
      <c r="F4066" s="330"/>
      <c r="G4066" s="331"/>
      <c r="H4066" s="340"/>
      <c r="I4066" s="341"/>
      <c r="J4066" s="341"/>
      <c r="K4066" s="60"/>
    </row>
    <row r="4067" spans="1:11" s="38" customFormat="1" x14ac:dyDescent="0.25">
      <c r="A4067" s="78"/>
      <c r="B4067" s="337"/>
      <c r="C4067" s="342"/>
      <c r="D4067" s="329"/>
      <c r="E4067" s="330"/>
      <c r="F4067" s="330"/>
      <c r="G4067" s="331"/>
      <c r="H4067" s="340"/>
      <c r="I4067" s="341"/>
      <c r="J4067" s="341"/>
      <c r="K4067" s="60"/>
    </row>
    <row r="4068" spans="1:11" s="38" customFormat="1" x14ac:dyDescent="0.25">
      <c r="A4068" s="78"/>
      <c r="B4068" s="337"/>
      <c r="C4068" s="342"/>
      <c r="D4068" s="329"/>
      <c r="E4068" s="330"/>
      <c r="F4068" s="330"/>
      <c r="G4068" s="331"/>
      <c r="H4068" s="340"/>
      <c r="I4068" s="341"/>
      <c r="J4068" s="341"/>
      <c r="K4068" s="60"/>
    </row>
    <row r="4069" spans="1:11" s="38" customFormat="1" x14ac:dyDescent="0.25">
      <c r="A4069" s="78"/>
      <c r="B4069" s="337"/>
      <c r="C4069" s="342"/>
      <c r="D4069" s="329"/>
      <c r="E4069" s="330"/>
      <c r="F4069" s="330"/>
      <c r="G4069" s="331"/>
      <c r="H4069" s="340"/>
      <c r="I4069" s="341"/>
      <c r="J4069" s="341"/>
      <c r="K4069" s="60"/>
    </row>
    <row r="4070" spans="1:11" s="38" customFormat="1" x14ac:dyDescent="0.25">
      <c r="A4070" s="78"/>
      <c r="B4070" s="337"/>
      <c r="C4070" s="342"/>
      <c r="D4070" s="329"/>
      <c r="E4070" s="330"/>
      <c r="F4070" s="330"/>
      <c r="G4070" s="331"/>
      <c r="H4070" s="340"/>
      <c r="I4070" s="341"/>
      <c r="J4070" s="341"/>
      <c r="K4070" s="60"/>
    </row>
    <row r="4071" spans="1:11" s="38" customFormat="1" x14ac:dyDescent="0.25">
      <c r="A4071" s="78"/>
      <c r="B4071" s="337"/>
      <c r="C4071" s="342"/>
      <c r="D4071" s="329"/>
      <c r="E4071" s="330"/>
      <c r="F4071" s="330"/>
      <c r="G4071" s="331"/>
      <c r="H4071" s="340"/>
      <c r="I4071" s="341"/>
      <c r="J4071" s="341"/>
      <c r="K4071" s="60"/>
    </row>
    <row r="4072" spans="1:11" s="38" customFormat="1" x14ac:dyDescent="0.25">
      <c r="A4072" s="78"/>
      <c r="B4072" s="337"/>
      <c r="C4072" s="342"/>
      <c r="D4072" s="329"/>
      <c r="E4072" s="330"/>
      <c r="F4072" s="330"/>
      <c r="G4072" s="331"/>
      <c r="H4072" s="340"/>
      <c r="I4072" s="341"/>
      <c r="J4072" s="341"/>
      <c r="K4072" s="60"/>
    </row>
    <row r="4073" spans="1:11" s="38" customFormat="1" x14ac:dyDescent="0.25">
      <c r="A4073" s="78"/>
      <c r="B4073" s="337"/>
      <c r="C4073" s="342"/>
      <c r="D4073" s="329"/>
      <c r="E4073" s="330"/>
      <c r="F4073" s="330"/>
      <c r="G4073" s="331"/>
      <c r="H4073" s="340"/>
      <c r="I4073" s="341"/>
      <c r="J4073" s="341"/>
      <c r="K4073" s="60"/>
    </row>
    <row r="4074" spans="1:11" s="38" customFormat="1" x14ac:dyDescent="0.25">
      <c r="A4074" s="78"/>
      <c r="B4074" s="337"/>
      <c r="C4074" s="342"/>
      <c r="D4074" s="329"/>
      <c r="E4074" s="330"/>
      <c r="F4074" s="330"/>
      <c r="G4074" s="331"/>
      <c r="H4074" s="340"/>
      <c r="I4074" s="341"/>
      <c r="J4074" s="341"/>
      <c r="K4074" s="60"/>
    </row>
    <row r="4075" spans="1:11" s="38" customFormat="1" x14ac:dyDescent="0.25">
      <c r="A4075" s="78"/>
      <c r="B4075" s="337"/>
      <c r="C4075" s="342"/>
      <c r="D4075" s="329"/>
      <c r="E4075" s="330"/>
      <c r="F4075" s="330"/>
      <c r="G4075" s="331"/>
      <c r="H4075" s="340"/>
      <c r="I4075" s="341"/>
      <c r="J4075" s="341"/>
      <c r="K4075" s="60"/>
    </row>
    <row r="4076" spans="1:11" s="38" customFormat="1" x14ac:dyDescent="0.25">
      <c r="A4076" s="78"/>
      <c r="B4076" s="337"/>
      <c r="C4076" s="342"/>
      <c r="D4076" s="329"/>
      <c r="E4076" s="330"/>
      <c r="F4076" s="330"/>
      <c r="G4076" s="331"/>
      <c r="H4076" s="340"/>
      <c r="I4076" s="341"/>
      <c r="J4076" s="341"/>
      <c r="K4076" s="60"/>
    </row>
    <row r="4077" spans="1:11" s="38" customFormat="1" x14ac:dyDescent="0.25">
      <c r="A4077" s="78"/>
      <c r="B4077" s="337"/>
      <c r="C4077" s="342"/>
      <c r="D4077" s="329"/>
      <c r="E4077" s="330"/>
      <c r="F4077" s="330"/>
      <c r="G4077" s="331"/>
      <c r="H4077" s="340"/>
      <c r="I4077" s="341"/>
      <c r="J4077" s="341"/>
      <c r="K4077" s="60"/>
    </row>
    <row r="4078" spans="1:11" s="38" customFormat="1" x14ac:dyDescent="0.25">
      <c r="A4078" s="78"/>
      <c r="B4078" s="337"/>
      <c r="C4078" s="342"/>
      <c r="D4078" s="329"/>
      <c r="E4078" s="330"/>
      <c r="F4078" s="330"/>
      <c r="G4078" s="331"/>
      <c r="H4078" s="340"/>
      <c r="I4078" s="341"/>
      <c r="J4078" s="341"/>
      <c r="K4078" s="60"/>
    </row>
    <row r="4079" spans="1:11" s="38" customFormat="1" x14ac:dyDescent="0.25">
      <c r="A4079" s="78"/>
      <c r="B4079" s="337"/>
      <c r="C4079" s="342"/>
      <c r="D4079" s="329"/>
      <c r="E4079" s="330"/>
      <c r="F4079" s="330"/>
      <c r="G4079" s="331"/>
      <c r="H4079" s="340"/>
      <c r="I4079" s="341"/>
      <c r="J4079" s="341"/>
      <c r="K4079" s="60"/>
    </row>
    <row r="4080" spans="1:11" s="38" customFormat="1" x14ac:dyDescent="0.25">
      <c r="A4080" s="78"/>
      <c r="B4080" s="337"/>
      <c r="C4080" s="342"/>
      <c r="D4080" s="329"/>
      <c r="E4080" s="330"/>
      <c r="F4080" s="330"/>
      <c r="G4080" s="331"/>
      <c r="H4080" s="340"/>
      <c r="I4080" s="341"/>
      <c r="J4080" s="341"/>
      <c r="K4080" s="60"/>
    </row>
    <row r="4081" spans="1:11" s="38" customFormat="1" x14ac:dyDescent="0.25">
      <c r="A4081" s="78"/>
      <c r="B4081" s="337"/>
      <c r="C4081" s="342"/>
      <c r="D4081" s="329"/>
      <c r="E4081" s="330"/>
      <c r="F4081" s="330"/>
      <c r="G4081" s="331"/>
      <c r="H4081" s="340"/>
      <c r="I4081" s="341"/>
      <c r="J4081" s="341"/>
      <c r="K4081" s="60"/>
    </row>
    <row r="4082" spans="1:11" s="38" customFormat="1" x14ac:dyDescent="0.25">
      <c r="A4082" s="78"/>
      <c r="B4082" s="337"/>
      <c r="C4082" s="342"/>
      <c r="D4082" s="329"/>
      <c r="E4082" s="330"/>
      <c r="F4082" s="330"/>
      <c r="G4082" s="331"/>
      <c r="H4082" s="340"/>
      <c r="I4082" s="341"/>
      <c r="J4082" s="341"/>
      <c r="K4082" s="60"/>
    </row>
    <row r="4083" spans="1:11" s="38" customFormat="1" x14ac:dyDescent="0.25">
      <c r="A4083" s="78"/>
      <c r="B4083" s="337"/>
      <c r="C4083" s="342"/>
      <c r="D4083" s="329"/>
      <c r="E4083" s="330"/>
      <c r="F4083" s="330"/>
      <c r="G4083" s="331"/>
      <c r="H4083" s="340"/>
      <c r="I4083" s="341"/>
      <c r="J4083" s="341"/>
      <c r="K4083" s="60"/>
    </row>
    <row r="4084" spans="1:11" s="38" customFormat="1" x14ac:dyDescent="0.25">
      <c r="A4084" s="78"/>
      <c r="B4084" s="337"/>
      <c r="C4084" s="342"/>
      <c r="D4084" s="329"/>
      <c r="E4084" s="330"/>
      <c r="F4084" s="330"/>
      <c r="G4084" s="331"/>
      <c r="H4084" s="340"/>
      <c r="I4084" s="341"/>
      <c r="J4084" s="341"/>
      <c r="K4084" s="60"/>
    </row>
    <row r="4085" spans="1:11" s="38" customFormat="1" x14ac:dyDescent="0.25">
      <c r="A4085" s="78"/>
      <c r="B4085" s="337"/>
      <c r="C4085" s="342"/>
      <c r="D4085" s="329"/>
      <c r="E4085" s="330"/>
      <c r="F4085" s="330"/>
      <c r="G4085" s="331"/>
      <c r="H4085" s="340"/>
      <c r="I4085" s="341"/>
      <c r="J4085" s="341"/>
      <c r="K4085" s="60"/>
    </row>
    <row r="4086" spans="1:11" s="38" customFormat="1" x14ac:dyDescent="0.25">
      <c r="A4086" s="78"/>
      <c r="B4086" s="337"/>
      <c r="C4086" s="342"/>
      <c r="D4086" s="329"/>
      <c r="E4086" s="330"/>
      <c r="F4086" s="330"/>
      <c r="G4086" s="331"/>
      <c r="H4086" s="340"/>
      <c r="I4086" s="341"/>
      <c r="J4086" s="341"/>
      <c r="K4086" s="60"/>
    </row>
    <row r="4087" spans="1:11" s="38" customFormat="1" x14ac:dyDescent="0.25">
      <c r="A4087" s="78"/>
      <c r="B4087" s="337"/>
      <c r="C4087" s="342"/>
      <c r="D4087" s="329"/>
      <c r="E4087" s="330"/>
      <c r="F4087" s="330"/>
      <c r="G4087" s="331"/>
      <c r="H4087" s="340"/>
      <c r="I4087" s="341"/>
      <c r="J4087" s="341"/>
      <c r="K4087" s="60"/>
    </row>
    <row r="4088" spans="1:11" s="38" customFormat="1" x14ac:dyDescent="0.25">
      <c r="A4088" s="78"/>
      <c r="B4088" s="337"/>
      <c r="C4088" s="342"/>
      <c r="D4088" s="329"/>
      <c r="E4088" s="330"/>
      <c r="F4088" s="330"/>
      <c r="G4088" s="331"/>
      <c r="H4088" s="340"/>
      <c r="I4088" s="341"/>
      <c r="J4088" s="341"/>
      <c r="K4088" s="60"/>
    </row>
    <row r="4089" spans="1:11" s="38" customFormat="1" x14ac:dyDescent="0.25">
      <c r="A4089" s="78"/>
      <c r="B4089" s="337"/>
      <c r="C4089" s="342"/>
      <c r="D4089" s="329"/>
      <c r="E4089" s="330"/>
      <c r="F4089" s="330"/>
      <c r="G4089" s="331"/>
      <c r="H4089" s="340"/>
      <c r="I4089" s="341"/>
      <c r="J4089" s="341"/>
      <c r="K4089" s="60"/>
    </row>
    <row r="4090" spans="1:11" s="38" customFormat="1" x14ac:dyDescent="0.25">
      <c r="A4090" s="78"/>
      <c r="B4090" s="337"/>
      <c r="C4090" s="342"/>
      <c r="D4090" s="329"/>
      <c r="E4090" s="330"/>
      <c r="F4090" s="330"/>
      <c r="G4090" s="331"/>
      <c r="H4090" s="340"/>
      <c r="I4090" s="341"/>
      <c r="J4090" s="341"/>
      <c r="K4090" s="60"/>
    </row>
    <row r="4091" spans="1:11" s="38" customFormat="1" x14ac:dyDescent="0.25">
      <c r="A4091" s="78"/>
      <c r="B4091" s="337"/>
      <c r="C4091" s="342"/>
      <c r="D4091" s="329"/>
      <c r="E4091" s="330"/>
      <c r="F4091" s="330"/>
      <c r="G4091" s="331"/>
      <c r="H4091" s="340"/>
      <c r="I4091" s="341"/>
      <c r="J4091" s="341"/>
      <c r="K4091" s="60"/>
    </row>
    <row r="4092" spans="1:11" s="38" customFormat="1" x14ac:dyDescent="0.25">
      <c r="A4092" s="78"/>
      <c r="B4092" s="337"/>
      <c r="C4092" s="342"/>
      <c r="D4092" s="329"/>
      <c r="E4092" s="330"/>
      <c r="F4092" s="330"/>
      <c r="G4092" s="331"/>
      <c r="H4092" s="340"/>
      <c r="I4092" s="341"/>
      <c r="J4092" s="341"/>
      <c r="K4092" s="60"/>
    </row>
    <row r="4093" spans="1:11" s="38" customFormat="1" x14ac:dyDescent="0.25">
      <c r="A4093" s="78"/>
      <c r="B4093" s="337"/>
      <c r="C4093" s="342"/>
      <c r="D4093" s="329"/>
      <c r="E4093" s="330"/>
      <c r="F4093" s="330"/>
      <c r="G4093" s="331"/>
      <c r="H4093" s="340"/>
      <c r="I4093" s="341"/>
      <c r="J4093" s="341"/>
      <c r="K4093" s="60"/>
    </row>
    <row r="4094" spans="1:11" s="38" customFormat="1" x14ac:dyDescent="0.25">
      <c r="A4094" s="78"/>
      <c r="B4094" s="337"/>
      <c r="C4094" s="342"/>
      <c r="D4094" s="329"/>
      <c r="E4094" s="330"/>
      <c r="F4094" s="330"/>
      <c r="G4094" s="331"/>
      <c r="H4094" s="340"/>
      <c r="I4094" s="341"/>
      <c r="J4094" s="341"/>
      <c r="K4094" s="60"/>
    </row>
    <row r="4095" spans="1:11" s="38" customFormat="1" x14ac:dyDescent="0.25">
      <c r="A4095" s="78"/>
      <c r="B4095" s="337"/>
      <c r="C4095" s="342"/>
      <c r="D4095" s="329"/>
      <c r="E4095" s="330"/>
      <c r="F4095" s="330"/>
      <c r="G4095" s="331"/>
      <c r="H4095" s="340"/>
      <c r="I4095" s="341"/>
      <c r="J4095" s="341"/>
      <c r="K4095" s="60"/>
    </row>
    <row r="4096" spans="1:11" s="38" customFormat="1" x14ac:dyDescent="0.25">
      <c r="A4096" s="78"/>
      <c r="B4096" s="337"/>
      <c r="C4096" s="342"/>
      <c r="D4096" s="329"/>
      <c r="E4096" s="330"/>
      <c r="F4096" s="330"/>
      <c r="G4096" s="331"/>
      <c r="H4096" s="340"/>
      <c r="I4096" s="341"/>
      <c r="J4096" s="341"/>
      <c r="K4096" s="60"/>
    </row>
    <row r="4097" spans="1:11" s="38" customFormat="1" x14ac:dyDescent="0.25">
      <c r="A4097" s="78"/>
      <c r="B4097" s="337"/>
      <c r="C4097" s="342"/>
      <c r="D4097" s="329"/>
      <c r="E4097" s="330"/>
      <c r="F4097" s="330"/>
      <c r="G4097" s="331"/>
      <c r="H4097" s="340"/>
      <c r="I4097" s="341"/>
      <c r="J4097" s="341"/>
      <c r="K4097" s="60"/>
    </row>
    <row r="4098" spans="1:11" s="38" customFormat="1" x14ac:dyDescent="0.25">
      <c r="A4098" s="78"/>
      <c r="B4098" s="337"/>
      <c r="C4098" s="342"/>
      <c r="D4098" s="329"/>
      <c r="E4098" s="330"/>
      <c r="F4098" s="330"/>
      <c r="G4098" s="331"/>
      <c r="H4098" s="340"/>
      <c r="I4098" s="341"/>
      <c r="J4098" s="341"/>
      <c r="K4098" s="60"/>
    </row>
    <row r="4099" spans="1:11" s="38" customFormat="1" x14ac:dyDescent="0.25">
      <c r="A4099" s="78"/>
      <c r="B4099" s="337"/>
      <c r="C4099" s="342"/>
      <c r="D4099" s="329"/>
      <c r="E4099" s="330"/>
      <c r="F4099" s="330"/>
      <c r="G4099" s="331"/>
      <c r="H4099" s="340"/>
      <c r="I4099" s="341"/>
      <c r="J4099" s="341"/>
      <c r="K4099" s="60"/>
    </row>
    <row r="4100" spans="1:11" s="38" customFormat="1" x14ac:dyDescent="0.25">
      <c r="A4100" s="78"/>
      <c r="B4100" s="337"/>
      <c r="C4100" s="342"/>
      <c r="D4100" s="329"/>
      <c r="E4100" s="330"/>
      <c r="F4100" s="330"/>
      <c r="G4100" s="331"/>
      <c r="H4100" s="340"/>
      <c r="I4100" s="341"/>
      <c r="J4100" s="341"/>
      <c r="K4100" s="60"/>
    </row>
    <row r="4101" spans="1:11" s="38" customFormat="1" x14ac:dyDescent="0.25">
      <c r="A4101" s="78"/>
      <c r="B4101" s="337"/>
      <c r="C4101" s="342"/>
      <c r="D4101" s="329"/>
      <c r="E4101" s="330"/>
      <c r="F4101" s="330"/>
      <c r="G4101" s="331"/>
      <c r="H4101" s="340"/>
      <c r="I4101" s="341"/>
      <c r="J4101" s="341"/>
      <c r="K4101" s="60"/>
    </row>
    <row r="4102" spans="1:11" s="38" customFormat="1" x14ac:dyDescent="0.25">
      <c r="A4102" s="78"/>
      <c r="B4102" s="337"/>
      <c r="C4102" s="342"/>
      <c r="D4102" s="329"/>
      <c r="E4102" s="330"/>
      <c r="F4102" s="330"/>
      <c r="G4102" s="331"/>
      <c r="H4102" s="340"/>
      <c r="I4102" s="341"/>
      <c r="J4102" s="341"/>
      <c r="K4102" s="60"/>
    </row>
    <row r="4103" spans="1:11" s="38" customFormat="1" x14ac:dyDescent="0.25">
      <c r="A4103" s="78"/>
      <c r="B4103" s="337"/>
      <c r="C4103" s="342"/>
      <c r="D4103" s="329"/>
      <c r="E4103" s="330"/>
      <c r="F4103" s="330"/>
      <c r="G4103" s="331"/>
      <c r="H4103" s="340"/>
      <c r="I4103" s="341"/>
      <c r="J4103" s="341"/>
      <c r="K4103" s="60"/>
    </row>
    <row r="4104" spans="1:11" s="38" customFormat="1" x14ac:dyDescent="0.25">
      <c r="A4104" s="78"/>
      <c r="B4104" s="337"/>
      <c r="C4104" s="342"/>
      <c r="D4104" s="329"/>
      <c r="E4104" s="330"/>
      <c r="F4104" s="330"/>
      <c r="G4104" s="331"/>
      <c r="H4104" s="340"/>
      <c r="I4104" s="341"/>
      <c r="J4104" s="341"/>
      <c r="K4104" s="60"/>
    </row>
    <row r="4105" spans="1:11" s="38" customFormat="1" x14ac:dyDescent="0.25">
      <c r="A4105" s="78"/>
      <c r="B4105" s="337"/>
      <c r="C4105" s="342"/>
      <c r="D4105" s="329"/>
      <c r="E4105" s="330"/>
      <c r="F4105" s="330"/>
      <c r="G4105" s="331"/>
      <c r="H4105" s="340"/>
      <c r="I4105" s="341"/>
      <c r="J4105" s="341"/>
      <c r="K4105" s="60"/>
    </row>
    <row r="4106" spans="1:11" s="38" customFormat="1" x14ac:dyDescent="0.25">
      <c r="A4106" s="78"/>
      <c r="B4106" s="337"/>
      <c r="C4106" s="342"/>
      <c r="D4106" s="329"/>
      <c r="E4106" s="330"/>
      <c r="F4106" s="330"/>
      <c r="G4106" s="331"/>
      <c r="H4106" s="340"/>
      <c r="I4106" s="341"/>
      <c r="J4106" s="341"/>
      <c r="K4106" s="60"/>
    </row>
    <row r="4107" spans="1:11" s="38" customFormat="1" x14ac:dyDescent="0.25">
      <c r="A4107" s="78"/>
      <c r="B4107" s="337"/>
      <c r="C4107" s="342"/>
      <c r="D4107" s="329"/>
      <c r="E4107" s="330"/>
      <c r="F4107" s="330"/>
      <c r="G4107" s="331"/>
      <c r="H4107" s="340"/>
      <c r="I4107" s="341"/>
      <c r="J4107" s="341"/>
      <c r="K4107" s="60"/>
    </row>
    <row r="4108" spans="1:11" s="38" customFormat="1" x14ac:dyDescent="0.25">
      <c r="A4108" s="78"/>
      <c r="B4108" s="337"/>
      <c r="C4108" s="342"/>
      <c r="D4108" s="329"/>
      <c r="E4108" s="330"/>
      <c r="F4108" s="330"/>
      <c r="G4108" s="331"/>
      <c r="H4108" s="340"/>
      <c r="I4108" s="341"/>
      <c r="J4108" s="341"/>
      <c r="K4108" s="60"/>
    </row>
    <row r="4109" spans="1:11" s="38" customFormat="1" x14ac:dyDescent="0.25">
      <c r="A4109" s="78"/>
      <c r="B4109" s="337"/>
      <c r="C4109" s="342"/>
      <c r="D4109" s="329"/>
      <c r="E4109" s="330"/>
      <c r="F4109" s="330"/>
      <c r="G4109" s="331"/>
      <c r="H4109" s="340"/>
      <c r="I4109" s="341"/>
      <c r="J4109" s="341"/>
      <c r="K4109" s="60"/>
    </row>
    <row r="4110" spans="1:11" s="38" customFormat="1" x14ac:dyDescent="0.25">
      <c r="A4110" s="78"/>
      <c r="B4110" s="337"/>
      <c r="C4110" s="342"/>
      <c r="D4110" s="329"/>
      <c r="E4110" s="330"/>
      <c r="F4110" s="330"/>
      <c r="G4110" s="331"/>
      <c r="H4110" s="340"/>
      <c r="I4110" s="341"/>
      <c r="J4110" s="341"/>
      <c r="K4110" s="60"/>
    </row>
    <row r="4111" spans="1:11" s="38" customFormat="1" x14ac:dyDescent="0.25">
      <c r="A4111" s="78"/>
      <c r="B4111" s="337"/>
      <c r="C4111" s="342"/>
      <c r="D4111" s="329"/>
      <c r="E4111" s="330"/>
      <c r="F4111" s="330"/>
      <c r="G4111" s="331"/>
      <c r="H4111" s="340"/>
      <c r="I4111" s="341"/>
      <c r="J4111" s="341"/>
      <c r="K4111" s="60"/>
    </row>
    <row r="4112" spans="1:11" s="38" customFormat="1" x14ac:dyDescent="0.25">
      <c r="A4112" s="78"/>
      <c r="B4112" s="337"/>
      <c r="C4112" s="342"/>
      <c r="D4112" s="329"/>
      <c r="E4112" s="330"/>
      <c r="F4112" s="330"/>
      <c r="G4112" s="331"/>
      <c r="H4112" s="340"/>
      <c r="I4112" s="341"/>
      <c r="J4112" s="341"/>
      <c r="K4112" s="60"/>
    </row>
    <row r="4113" spans="1:11" s="38" customFormat="1" x14ac:dyDescent="0.25">
      <c r="A4113" s="78"/>
      <c r="B4113" s="337"/>
      <c r="C4113" s="342"/>
      <c r="D4113" s="329"/>
      <c r="E4113" s="330"/>
      <c r="F4113" s="330"/>
      <c r="G4113" s="331"/>
      <c r="H4113" s="340"/>
      <c r="I4113" s="341"/>
      <c r="J4113" s="341"/>
      <c r="K4113" s="60"/>
    </row>
    <row r="4114" spans="1:11" s="38" customFormat="1" x14ac:dyDescent="0.25">
      <c r="A4114" s="78"/>
      <c r="B4114" s="337"/>
      <c r="C4114" s="342"/>
      <c r="D4114" s="329"/>
      <c r="E4114" s="330"/>
      <c r="F4114" s="330"/>
      <c r="G4114" s="331"/>
      <c r="H4114" s="340"/>
      <c r="I4114" s="341"/>
      <c r="J4114" s="341"/>
      <c r="K4114" s="60"/>
    </row>
    <row r="4115" spans="1:11" s="38" customFormat="1" x14ac:dyDescent="0.25">
      <c r="A4115" s="78"/>
      <c r="B4115" s="337"/>
      <c r="C4115" s="342"/>
      <c r="D4115" s="329"/>
      <c r="E4115" s="330"/>
      <c r="F4115" s="330"/>
      <c r="G4115" s="331"/>
      <c r="H4115" s="340"/>
      <c r="I4115" s="341"/>
      <c r="J4115" s="341"/>
      <c r="K4115" s="60"/>
    </row>
    <row r="4116" spans="1:11" s="38" customFormat="1" x14ac:dyDescent="0.25">
      <c r="A4116" s="78"/>
      <c r="B4116" s="337"/>
      <c r="C4116" s="342"/>
      <c r="D4116" s="329"/>
      <c r="E4116" s="330"/>
      <c r="F4116" s="330"/>
      <c r="G4116" s="331"/>
      <c r="H4116" s="340"/>
      <c r="I4116" s="341"/>
      <c r="J4116" s="341"/>
      <c r="K4116" s="60"/>
    </row>
    <row r="4117" spans="1:11" s="38" customFormat="1" x14ac:dyDescent="0.25">
      <c r="A4117" s="78"/>
      <c r="B4117" s="337"/>
      <c r="C4117" s="342"/>
      <c r="D4117" s="329"/>
      <c r="E4117" s="330"/>
      <c r="F4117" s="330"/>
      <c r="G4117" s="331"/>
      <c r="H4117" s="340"/>
      <c r="I4117" s="341"/>
      <c r="J4117" s="341"/>
      <c r="K4117" s="60"/>
    </row>
    <row r="4118" spans="1:11" s="38" customFormat="1" x14ac:dyDescent="0.25">
      <c r="A4118" s="78"/>
      <c r="B4118" s="337"/>
      <c r="C4118" s="342"/>
      <c r="D4118" s="329"/>
      <c r="E4118" s="330"/>
      <c r="F4118" s="330"/>
      <c r="G4118" s="331"/>
      <c r="H4118" s="340"/>
      <c r="I4118" s="341"/>
      <c r="J4118" s="341"/>
      <c r="K4118" s="60"/>
    </row>
    <row r="4119" spans="1:11" s="38" customFormat="1" x14ac:dyDescent="0.25">
      <c r="A4119" s="78"/>
      <c r="B4119" s="337"/>
      <c r="C4119" s="342"/>
      <c r="D4119" s="329"/>
      <c r="E4119" s="330"/>
      <c r="F4119" s="330"/>
      <c r="G4119" s="331"/>
      <c r="H4119" s="340"/>
      <c r="I4119" s="341"/>
      <c r="J4119" s="341"/>
      <c r="K4119" s="60"/>
    </row>
    <row r="4120" spans="1:11" s="38" customFormat="1" x14ac:dyDescent="0.25">
      <c r="A4120" s="78"/>
      <c r="B4120" s="337"/>
      <c r="C4120" s="342"/>
      <c r="D4120" s="329"/>
      <c r="E4120" s="330"/>
      <c r="F4120" s="330"/>
      <c r="G4120" s="331"/>
      <c r="H4120" s="340"/>
      <c r="I4120" s="341"/>
      <c r="J4120" s="341"/>
      <c r="K4120" s="60"/>
    </row>
    <row r="4121" spans="1:11" s="38" customFormat="1" x14ac:dyDescent="0.25">
      <c r="A4121" s="78"/>
      <c r="B4121" s="337"/>
      <c r="C4121" s="342"/>
      <c r="D4121" s="329"/>
      <c r="E4121" s="330"/>
      <c r="F4121" s="330"/>
      <c r="G4121" s="331"/>
      <c r="H4121" s="340"/>
      <c r="I4121" s="341"/>
      <c r="J4121" s="341"/>
      <c r="K4121" s="60"/>
    </row>
    <row r="4122" spans="1:11" s="38" customFormat="1" x14ac:dyDescent="0.25">
      <c r="A4122" s="78"/>
      <c r="B4122" s="337"/>
      <c r="C4122" s="342"/>
      <c r="D4122" s="329"/>
      <c r="E4122" s="330"/>
      <c r="F4122" s="330"/>
      <c r="G4122" s="331"/>
      <c r="H4122" s="340"/>
      <c r="I4122" s="341"/>
      <c r="J4122" s="341"/>
      <c r="K4122" s="60"/>
    </row>
    <row r="4123" spans="1:11" s="38" customFormat="1" x14ac:dyDescent="0.25">
      <c r="A4123" s="78"/>
      <c r="B4123" s="337"/>
      <c r="C4123" s="342"/>
      <c r="D4123" s="329"/>
      <c r="E4123" s="330"/>
      <c r="F4123" s="330"/>
      <c r="G4123" s="331"/>
      <c r="H4123" s="340"/>
      <c r="I4123" s="341"/>
      <c r="J4123" s="341"/>
      <c r="K4123" s="60"/>
    </row>
    <row r="4124" spans="1:11" s="38" customFormat="1" x14ac:dyDescent="0.25">
      <c r="A4124" s="78"/>
      <c r="B4124" s="337"/>
      <c r="C4124" s="342"/>
      <c r="D4124" s="329"/>
      <c r="E4124" s="330"/>
      <c r="F4124" s="330"/>
      <c r="G4124" s="331"/>
      <c r="H4124" s="340"/>
      <c r="I4124" s="341"/>
      <c r="J4124" s="341"/>
      <c r="K4124" s="60"/>
    </row>
    <row r="4125" spans="1:11" s="38" customFormat="1" x14ac:dyDescent="0.25">
      <c r="A4125" s="78"/>
      <c r="B4125" s="337"/>
      <c r="C4125" s="342"/>
      <c r="D4125" s="329"/>
      <c r="E4125" s="330"/>
      <c r="F4125" s="330"/>
      <c r="G4125" s="331"/>
      <c r="H4125" s="340"/>
      <c r="I4125" s="341"/>
      <c r="J4125" s="341"/>
      <c r="K4125" s="60"/>
    </row>
    <row r="4126" spans="1:11" s="38" customFormat="1" x14ac:dyDescent="0.25">
      <c r="A4126" s="78"/>
      <c r="B4126" s="337"/>
      <c r="C4126" s="342"/>
      <c r="D4126" s="329"/>
      <c r="E4126" s="330"/>
      <c r="F4126" s="330"/>
      <c r="G4126" s="331"/>
      <c r="H4126" s="340"/>
      <c r="I4126" s="341"/>
      <c r="J4126" s="341"/>
      <c r="K4126" s="60"/>
    </row>
    <row r="4127" spans="1:11" s="38" customFormat="1" x14ac:dyDescent="0.25">
      <c r="A4127" s="78"/>
      <c r="B4127" s="337"/>
      <c r="C4127" s="342"/>
      <c r="D4127" s="329"/>
      <c r="E4127" s="330"/>
      <c r="F4127" s="330"/>
      <c r="G4127" s="331"/>
      <c r="H4127" s="340"/>
      <c r="I4127" s="341"/>
      <c r="J4127" s="341"/>
      <c r="K4127" s="60"/>
    </row>
    <row r="4128" spans="1:11" s="38" customFormat="1" x14ac:dyDescent="0.25">
      <c r="A4128" s="78"/>
      <c r="B4128" s="337"/>
      <c r="C4128" s="342"/>
      <c r="D4128" s="329"/>
      <c r="E4128" s="330"/>
      <c r="F4128" s="330"/>
      <c r="G4128" s="331"/>
      <c r="H4128" s="340"/>
      <c r="I4128" s="341"/>
      <c r="J4128" s="341"/>
      <c r="K4128" s="60"/>
    </row>
    <row r="4129" spans="1:11" s="38" customFormat="1" x14ac:dyDescent="0.25">
      <c r="A4129" s="78"/>
      <c r="B4129" s="337"/>
      <c r="C4129" s="342"/>
      <c r="D4129" s="329"/>
      <c r="E4129" s="330"/>
      <c r="F4129" s="330"/>
      <c r="G4129" s="331"/>
      <c r="H4129" s="340"/>
      <c r="I4129" s="341"/>
      <c r="J4129" s="341"/>
      <c r="K4129" s="60"/>
    </row>
    <row r="4130" spans="1:11" s="38" customFormat="1" x14ac:dyDescent="0.25">
      <c r="A4130" s="78"/>
      <c r="B4130" s="337"/>
      <c r="C4130" s="342"/>
      <c r="D4130" s="329"/>
      <c r="E4130" s="330"/>
      <c r="F4130" s="330"/>
      <c r="G4130" s="331"/>
      <c r="H4130" s="340"/>
      <c r="I4130" s="341"/>
      <c r="J4130" s="341"/>
      <c r="K4130" s="60"/>
    </row>
    <row r="4131" spans="1:11" s="38" customFormat="1" x14ac:dyDescent="0.25">
      <c r="A4131" s="78"/>
      <c r="B4131" s="337"/>
      <c r="C4131" s="342"/>
      <c r="D4131" s="329"/>
      <c r="E4131" s="330"/>
      <c r="F4131" s="330"/>
      <c r="G4131" s="331"/>
      <c r="H4131" s="340"/>
      <c r="I4131" s="341"/>
      <c r="J4131" s="341"/>
      <c r="K4131" s="60"/>
    </row>
    <row r="4132" spans="1:11" s="38" customFormat="1" x14ac:dyDescent="0.25">
      <c r="A4132" s="78"/>
      <c r="B4132" s="337"/>
      <c r="C4132" s="342"/>
      <c r="D4132" s="329"/>
      <c r="E4132" s="330"/>
      <c r="F4132" s="330"/>
      <c r="G4132" s="331"/>
      <c r="H4132" s="340"/>
      <c r="I4132" s="341"/>
      <c r="J4132" s="341"/>
      <c r="K4132" s="60"/>
    </row>
    <row r="4133" spans="1:11" s="38" customFormat="1" x14ac:dyDescent="0.25">
      <c r="A4133" s="78"/>
      <c r="B4133" s="337"/>
      <c r="C4133" s="342"/>
      <c r="D4133" s="329"/>
      <c r="E4133" s="330"/>
      <c r="F4133" s="330"/>
      <c r="G4133" s="331"/>
      <c r="H4133" s="340"/>
      <c r="I4133" s="341"/>
      <c r="J4133" s="341"/>
      <c r="K4133" s="60"/>
    </row>
    <row r="4134" spans="1:11" s="38" customFormat="1" x14ac:dyDescent="0.25">
      <c r="A4134" s="78"/>
      <c r="B4134" s="337"/>
      <c r="C4134" s="342"/>
      <c r="D4134" s="329"/>
      <c r="E4134" s="330"/>
      <c r="F4134" s="330"/>
      <c r="G4134" s="331"/>
      <c r="H4134" s="340"/>
      <c r="I4134" s="341"/>
      <c r="J4134" s="341"/>
      <c r="K4134" s="60"/>
    </row>
    <row r="4135" spans="1:11" s="38" customFormat="1" x14ac:dyDescent="0.25">
      <c r="A4135" s="78"/>
      <c r="B4135" s="337"/>
      <c r="C4135" s="342"/>
      <c r="D4135" s="329"/>
      <c r="E4135" s="330"/>
      <c r="F4135" s="330"/>
      <c r="G4135" s="331"/>
      <c r="H4135" s="340"/>
      <c r="I4135" s="341"/>
      <c r="J4135" s="341"/>
      <c r="K4135" s="60"/>
    </row>
    <row r="4136" spans="1:11" s="38" customFormat="1" x14ac:dyDescent="0.25">
      <c r="A4136" s="78"/>
      <c r="B4136" s="337"/>
      <c r="C4136" s="342"/>
      <c r="D4136" s="329"/>
      <c r="E4136" s="330"/>
      <c r="F4136" s="330"/>
      <c r="G4136" s="331"/>
      <c r="H4136" s="340"/>
      <c r="I4136" s="341"/>
      <c r="J4136" s="341"/>
      <c r="K4136" s="60"/>
    </row>
    <row r="4137" spans="1:11" s="38" customFormat="1" x14ac:dyDescent="0.25">
      <c r="A4137" s="78"/>
      <c r="B4137" s="337"/>
      <c r="C4137" s="342"/>
      <c r="D4137" s="329"/>
      <c r="E4137" s="330"/>
      <c r="F4137" s="330"/>
      <c r="G4137" s="331"/>
      <c r="H4137" s="340"/>
      <c r="I4137" s="341"/>
      <c r="J4137" s="341"/>
      <c r="K4137" s="60"/>
    </row>
    <row r="4138" spans="1:11" s="38" customFormat="1" x14ac:dyDescent="0.25">
      <c r="A4138" s="78"/>
      <c r="B4138" s="337"/>
      <c r="C4138" s="342"/>
      <c r="D4138" s="329"/>
      <c r="E4138" s="330"/>
      <c r="F4138" s="330"/>
      <c r="G4138" s="331"/>
      <c r="H4138" s="340"/>
      <c r="I4138" s="341"/>
      <c r="J4138" s="341"/>
      <c r="K4138" s="60"/>
    </row>
    <row r="4139" spans="1:11" s="38" customFormat="1" x14ac:dyDescent="0.25">
      <c r="A4139" s="78"/>
      <c r="B4139" s="337"/>
      <c r="C4139" s="342"/>
      <c r="D4139" s="329"/>
      <c r="E4139" s="330"/>
      <c r="F4139" s="330"/>
      <c r="G4139" s="331"/>
      <c r="H4139" s="340"/>
      <c r="I4139" s="341"/>
      <c r="J4139" s="341"/>
      <c r="K4139" s="60"/>
    </row>
    <row r="4140" spans="1:11" s="38" customFormat="1" x14ac:dyDescent="0.25">
      <c r="A4140" s="78"/>
      <c r="B4140" s="337"/>
      <c r="C4140" s="342"/>
      <c r="D4140" s="329"/>
      <c r="E4140" s="330"/>
      <c r="F4140" s="330"/>
      <c r="G4140" s="331"/>
      <c r="H4140" s="340"/>
      <c r="I4140" s="341"/>
      <c r="J4140" s="341"/>
      <c r="K4140" s="60"/>
    </row>
    <row r="4141" spans="1:11" s="38" customFormat="1" x14ac:dyDescent="0.25">
      <c r="A4141" s="78"/>
      <c r="B4141" s="337"/>
      <c r="C4141" s="342"/>
      <c r="D4141" s="329"/>
      <c r="E4141" s="330"/>
      <c r="F4141" s="330"/>
      <c r="G4141" s="331"/>
      <c r="H4141" s="340"/>
      <c r="I4141" s="341"/>
      <c r="J4141" s="341"/>
      <c r="K4141" s="60"/>
    </row>
    <row r="4142" spans="1:11" s="38" customFormat="1" x14ac:dyDescent="0.25">
      <c r="A4142" s="78"/>
      <c r="B4142" s="337"/>
      <c r="C4142" s="342"/>
      <c r="D4142" s="329"/>
      <c r="E4142" s="330"/>
      <c r="F4142" s="330"/>
      <c r="G4142" s="331"/>
      <c r="H4142" s="340"/>
      <c r="I4142" s="341"/>
      <c r="J4142" s="341"/>
      <c r="K4142" s="60"/>
    </row>
    <row r="4143" spans="1:11" s="38" customFormat="1" x14ac:dyDescent="0.25">
      <c r="A4143" s="78"/>
      <c r="B4143" s="337"/>
      <c r="C4143" s="342"/>
      <c r="D4143" s="329"/>
      <c r="E4143" s="330"/>
      <c r="F4143" s="330"/>
      <c r="G4143" s="331"/>
      <c r="H4143" s="340"/>
      <c r="I4143" s="341"/>
      <c r="J4143" s="341"/>
      <c r="K4143" s="60"/>
    </row>
    <row r="4144" spans="1:11" s="38" customFormat="1" x14ac:dyDescent="0.25">
      <c r="A4144" s="78"/>
      <c r="B4144" s="337"/>
      <c r="C4144" s="342"/>
      <c r="D4144" s="329"/>
      <c r="E4144" s="330"/>
      <c r="F4144" s="330"/>
      <c r="G4144" s="331"/>
      <c r="H4144" s="340"/>
      <c r="I4144" s="341"/>
      <c r="J4144" s="341"/>
      <c r="K4144" s="60"/>
    </row>
    <row r="4145" spans="1:11" s="38" customFormat="1" x14ac:dyDescent="0.25">
      <c r="A4145" s="78"/>
      <c r="B4145" s="337"/>
      <c r="C4145" s="342"/>
      <c r="D4145" s="329"/>
      <c r="E4145" s="330"/>
      <c r="F4145" s="330"/>
      <c r="G4145" s="331"/>
      <c r="H4145" s="340"/>
      <c r="I4145" s="341"/>
      <c r="J4145" s="341"/>
      <c r="K4145" s="60"/>
    </row>
    <row r="4146" spans="1:11" s="38" customFormat="1" x14ac:dyDescent="0.25">
      <c r="A4146" s="78"/>
      <c r="B4146" s="337"/>
      <c r="C4146" s="342"/>
      <c r="D4146" s="329"/>
      <c r="E4146" s="330"/>
      <c r="F4146" s="330"/>
      <c r="G4146" s="331"/>
      <c r="H4146" s="340"/>
      <c r="I4146" s="341"/>
      <c r="J4146" s="341"/>
      <c r="K4146" s="60"/>
    </row>
    <row r="4147" spans="1:11" s="38" customFormat="1" x14ac:dyDescent="0.25">
      <c r="A4147" s="78"/>
      <c r="B4147" s="337"/>
      <c r="C4147" s="342"/>
      <c r="D4147" s="329"/>
      <c r="E4147" s="330"/>
      <c r="F4147" s="330"/>
      <c r="G4147" s="331"/>
      <c r="H4147" s="340"/>
      <c r="I4147" s="341"/>
      <c r="J4147" s="341"/>
      <c r="K4147" s="60"/>
    </row>
    <row r="4148" spans="1:11" s="38" customFormat="1" x14ac:dyDescent="0.25">
      <c r="A4148" s="78"/>
      <c r="B4148" s="337"/>
      <c r="C4148" s="342"/>
      <c r="D4148" s="329"/>
      <c r="E4148" s="330"/>
      <c r="F4148" s="330"/>
      <c r="G4148" s="331"/>
      <c r="H4148" s="340"/>
      <c r="I4148" s="341"/>
      <c r="J4148" s="341"/>
      <c r="K4148" s="60"/>
    </row>
    <row r="4149" spans="1:11" s="38" customFormat="1" x14ac:dyDescent="0.25">
      <c r="A4149" s="78"/>
      <c r="B4149" s="337"/>
      <c r="C4149" s="342"/>
      <c r="D4149" s="329"/>
      <c r="E4149" s="330"/>
      <c r="F4149" s="330"/>
      <c r="G4149" s="331"/>
      <c r="H4149" s="340"/>
      <c r="I4149" s="341"/>
      <c r="J4149" s="341"/>
      <c r="K4149" s="60"/>
    </row>
    <row r="4150" spans="1:11" s="38" customFormat="1" x14ac:dyDescent="0.25">
      <c r="A4150" s="78"/>
      <c r="B4150" s="337"/>
      <c r="C4150" s="342"/>
      <c r="D4150" s="329"/>
      <c r="E4150" s="330"/>
      <c r="F4150" s="330"/>
      <c r="G4150" s="331"/>
      <c r="H4150" s="340"/>
      <c r="I4150" s="341"/>
      <c r="J4150" s="341"/>
      <c r="K4150" s="60"/>
    </row>
    <row r="4151" spans="1:11" s="38" customFormat="1" x14ac:dyDescent="0.25">
      <c r="A4151" s="78"/>
      <c r="B4151" s="337"/>
      <c r="C4151" s="342"/>
      <c r="D4151" s="329"/>
      <c r="E4151" s="330"/>
      <c r="F4151" s="330"/>
      <c r="G4151" s="331"/>
      <c r="H4151" s="340"/>
      <c r="I4151" s="341"/>
      <c r="J4151" s="341"/>
      <c r="K4151" s="60"/>
    </row>
    <row r="4152" spans="1:11" s="38" customFormat="1" x14ac:dyDescent="0.25">
      <c r="A4152" s="78"/>
      <c r="B4152" s="337"/>
      <c r="C4152" s="342"/>
      <c r="D4152" s="329"/>
      <c r="E4152" s="330"/>
      <c r="F4152" s="330"/>
      <c r="G4152" s="331"/>
      <c r="H4152" s="340"/>
      <c r="I4152" s="341"/>
      <c r="J4152" s="341"/>
      <c r="K4152" s="60"/>
    </row>
    <row r="4153" spans="1:11" s="38" customFormat="1" x14ac:dyDescent="0.25">
      <c r="A4153" s="78"/>
      <c r="B4153" s="337"/>
      <c r="C4153" s="342"/>
      <c r="D4153" s="329"/>
      <c r="E4153" s="330"/>
      <c r="F4153" s="330"/>
      <c r="G4153" s="331"/>
      <c r="H4153" s="340"/>
      <c r="I4153" s="341"/>
      <c r="J4153" s="341"/>
      <c r="K4153" s="60"/>
    </row>
    <row r="4154" spans="1:11" s="38" customFormat="1" x14ac:dyDescent="0.25">
      <c r="A4154" s="78"/>
      <c r="B4154" s="337"/>
      <c r="C4154" s="342"/>
      <c r="D4154" s="329"/>
      <c r="E4154" s="330"/>
      <c r="F4154" s="330"/>
      <c r="G4154" s="331"/>
      <c r="H4154" s="340"/>
      <c r="I4154" s="341"/>
      <c r="J4154" s="341"/>
      <c r="K4154" s="60"/>
    </row>
    <row r="4155" spans="1:11" s="38" customFormat="1" x14ac:dyDescent="0.25">
      <c r="A4155" s="78"/>
      <c r="B4155" s="337"/>
      <c r="C4155" s="342"/>
      <c r="D4155" s="329"/>
      <c r="E4155" s="330"/>
      <c r="F4155" s="330"/>
      <c r="G4155" s="331"/>
      <c r="H4155" s="340"/>
      <c r="I4155" s="341"/>
      <c r="J4155" s="341"/>
      <c r="K4155" s="60"/>
    </row>
    <row r="4156" spans="1:11" s="38" customFormat="1" x14ac:dyDescent="0.25">
      <c r="A4156" s="78"/>
      <c r="B4156" s="337"/>
      <c r="C4156" s="342"/>
      <c r="D4156" s="329"/>
      <c r="E4156" s="330"/>
      <c r="F4156" s="330"/>
      <c r="G4156" s="331"/>
      <c r="H4156" s="340"/>
      <c r="I4156" s="341"/>
      <c r="J4156" s="341"/>
      <c r="K4156" s="60"/>
    </row>
    <row r="4157" spans="1:11" s="38" customFormat="1" x14ac:dyDescent="0.25">
      <c r="A4157" s="78"/>
      <c r="B4157" s="337"/>
      <c r="C4157" s="342"/>
      <c r="D4157" s="329"/>
      <c r="E4157" s="330"/>
      <c r="F4157" s="330"/>
      <c r="G4157" s="331"/>
      <c r="H4157" s="340"/>
      <c r="I4157" s="341"/>
      <c r="J4157" s="341"/>
      <c r="K4157" s="60"/>
    </row>
    <row r="4158" spans="1:11" s="38" customFormat="1" x14ac:dyDescent="0.25">
      <c r="A4158" s="78"/>
      <c r="B4158" s="337"/>
      <c r="C4158" s="342"/>
      <c r="D4158" s="329"/>
      <c r="E4158" s="330"/>
      <c r="F4158" s="330"/>
      <c r="G4158" s="331"/>
      <c r="H4158" s="340"/>
      <c r="I4158" s="341"/>
      <c r="J4158" s="341"/>
      <c r="K4158" s="60"/>
    </row>
    <row r="4159" spans="1:11" s="38" customFormat="1" x14ac:dyDescent="0.25">
      <c r="A4159" s="78"/>
      <c r="B4159" s="337"/>
      <c r="C4159" s="342"/>
      <c r="D4159" s="329"/>
      <c r="E4159" s="330"/>
      <c r="F4159" s="330"/>
      <c r="G4159" s="331"/>
      <c r="H4159" s="340"/>
      <c r="I4159" s="341"/>
      <c r="J4159" s="341"/>
      <c r="K4159" s="60"/>
    </row>
    <row r="4160" spans="1:11" s="38" customFormat="1" x14ac:dyDescent="0.25">
      <c r="A4160" s="78"/>
      <c r="B4160" s="337"/>
      <c r="C4160" s="342"/>
      <c r="D4160" s="329"/>
      <c r="E4160" s="330"/>
      <c r="F4160" s="330"/>
      <c r="G4160" s="331"/>
      <c r="H4160" s="340"/>
      <c r="I4160" s="341"/>
      <c r="J4160" s="341"/>
      <c r="K4160" s="60"/>
    </row>
    <row r="4161" spans="1:11" s="38" customFormat="1" x14ac:dyDescent="0.25">
      <c r="A4161" s="78"/>
      <c r="B4161" s="337"/>
      <c r="C4161" s="342"/>
      <c r="D4161" s="329"/>
      <c r="E4161" s="330"/>
      <c r="F4161" s="330"/>
      <c r="G4161" s="331"/>
      <c r="H4161" s="340"/>
      <c r="I4161" s="341"/>
      <c r="J4161" s="341"/>
      <c r="K4161" s="60"/>
    </row>
    <row r="4162" spans="1:11" s="38" customFormat="1" x14ac:dyDescent="0.25">
      <c r="A4162" s="78"/>
      <c r="B4162" s="337"/>
      <c r="C4162" s="342"/>
      <c r="D4162" s="329"/>
      <c r="E4162" s="330"/>
      <c r="F4162" s="330"/>
      <c r="G4162" s="331"/>
      <c r="H4162" s="340"/>
      <c r="I4162" s="341"/>
      <c r="J4162" s="341"/>
      <c r="K4162" s="60"/>
    </row>
    <row r="4163" spans="1:11" s="38" customFormat="1" x14ac:dyDescent="0.25">
      <c r="A4163" s="78"/>
      <c r="B4163" s="337"/>
      <c r="C4163" s="342"/>
      <c r="D4163" s="329"/>
      <c r="E4163" s="330"/>
      <c r="F4163" s="330"/>
      <c r="G4163" s="331"/>
      <c r="H4163" s="340"/>
      <c r="I4163" s="341"/>
      <c r="J4163" s="341"/>
      <c r="K4163" s="60"/>
    </row>
    <row r="4164" spans="1:11" s="38" customFormat="1" x14ac:dyDescent="0.25">
      <c r="A4164" s="78"/>
      <c r="B4164" s="337"/>
      <c r="C4164" s="342"/>
      <c r="D4164" s="329"/>
      <c r="E4164" s="330"/>
      <c r="F4164" s="330"/>
      <c r="G4164" s="331"/>
      <c r="H4164" s="340"/>
      <c r="I4164" s="341"/>
      <c r="J4164" s="341"/>
      <c r="K4164" s="60"/>
    </row>
    <row r="4165" spans="1:11" s="38" customFormat="1" x14ac:dyDescent="0.25">
      <c r="A4165" s="78"/>
      <c r="B4165" s="337"/>
      <c r="C4165" s="342"/>
      <c r="D4165" s="329"/>
      <c r="E4165" s="330"/>
      <c r="F4165" s="330"/>
      <c r="G4165" s="331"/>
      <c r="H4165" s="340"/>
      <c r="I4165" s="341"/>
      <c r="J4165" s="341"/>
      <c r="K4165" s="60"/>
    </row>
    <row r="4166" spans="1:11" s="38" customFormat="1" x14ac:dyDescent="0.25">
      <c r="A4166" s="78"/>
      <c r="B4166" s="337"/>
      <c r="C4166" s="342"/>
      <c r="D4166" s="329"/>
      <c r="E4166" s="330"/>
      <c r="F4166" s="330"/>
      <c r="G4166" s="331"/>
      <c r="H4166" s="340"/>
      <c r="I4166" s="341"/>
      <c r="J4166" s="341"/>
      <c r="K4166" s="60"/>
    </row>
    <row r="4167" spans="1:11" s="38" customFormat="1" x14ac:dyDescent="0.25">
      <c r="A4167" s="78"/>
      <c r="B4167" s="337"/>
      <c r="C4167" s="342"/>
      <c r="D4167" s="329"/>
      <c r="E4167" s="330"/>
      <c r="F4167" s="330"/>
      <c r="G4167" s="331"/>
      <c r="H4167" s="340"/>
      <c r="I4167" s="341"/>
      <c r="J4167" s="341"/>
      <c r="K4167" s="60"/>
    </row>
    <row r="4168" spans="1:11" s="38" customFormat="1" x14ac:dyDescent="0.25">
      <c r="A4168" s="78"/>
      <c r="B4168" s="337"/>
      <c r="C4168" s="342"/>
      <c r="D4168" s="329"/>
      <c r="E4168" s="330"/>
      <c r="F4168" s="330"/>
      <c r="G4168" s="331"/>
      <c r="H4168" s="340"/>
      <c r="I4168" s="341"/>
      <c r="J4168" s="341"/>
      <c r="K4168" s="60"/>
    </row>
    <row r="4169" spans="1:11" s="38" customFormat="1" x14ac:dyDescent="0.25">
      <c r="A4169" s="78"/>
      <c r="B4169" s="337"/>
      <c r="C4169" s="342"/>
      <c r="D4169" s="329"/>
      <c r="E4169" s="330"/>
      <c r="F4169" s="330"/>
      <c r="G4169" s="331"/>
      <c r="H4169" s="340"/>
      <c r="I4169" s="341"/>
      <c r="J4169" s="341"/>
      <c r="K4169" s="60"/>
    </row>
    <row r="4170" spans="1:11" s="38" customFormat="1" x14ac:dyDescent="0.25">
      <c r="A4170" s="78"/>
      <c r="B4170" s="337"/>
      <c r="C4170" s="342"/>
      <c r="D4170" s="329"/>
      <c r="E4170" s="330"/>
      <c r="F4170" s="330"/>
      <c r="G4170" s="331"/>
      <c r="H4170" s="340"/>
      <c r="I4170" s="341"/>
      <c r="J4170" s="341"/>
      <c r="K4170" s="60"/>
    </row>
    <row r="4171" spans="1:11" s="38" customFormat="1" x14ac:dyDescent="0.25">
      <c r="A4171" s="78"/>
      <c r="B4171" s="337"/>
      <c r="C4171" s="342"/>
      <c r="D4171" s="329"/>
      <c r="E4171" s="330"/>
      <c r="F4171" s="330"/>
      <c r="G4171" s="331"/>
      <c r="H4171" s="340"/>
      <c r="I4171" s="341"/>
      <c r="J4171" s="341"/>
      <c r="K4171" s="60"/>
    </row>
    <row r="4172" spans="1:11" s="38" customFormat="1" x14ac:dyDescent="0.25">
      <c r="A4172" s="78"/>
      <c r="B4172" s="337"/>
      <c r="C4172" s="342"/>
      <c r="D4172" s="329"/>
      <c r="E4172" s="330"/>
      <c r="F4172" s="330"/>
      <c r="G4172" s="331"/>
      <c r="H4172" s="340"/>
      <c r="I4172" s="341"/>
      <c r="J4172" s="341"/>
      <c r="K4172" s="60"/>
    </row>
    <row r="4173" spans="1:11" s="38" customFormat="1" x14ac:dyDescent="0.25">
      <c r="A4173" s="78"/>
      <c r="B4173" s="337"/>
      <c r="C4173" s="342"/>
      <c r="D4173" s="329"/>
      <c r="E4173" s="330"/>
      <c r="F4173" s="330"/>
      <c r="G4173" s="331"/>
      <c r="H4173" s="340"/>
      <c r="I4173" s="341"/>
      <c r="J4173" s="341"/>
      <c r="K4173" s="60"/>
    </row>
    <row r="4174" spans="1:11" s="38" customFormat="1" x14ac:dyDescent="0.25">
      <c r="A4174" s="78"/>
      <c r="B4174" s="337"/>
      <c r="C4174" s="342"/>
      <c r="D4174" s="329"/>
      <c r="E4174" s="330"/>
      <c r="F4174" s="330"/>
      <c r="G4174" s="331"/>
      <c r="H4174" s="340"/>
      <c r="I4174" s="341"/>
      <c r="J4174" s="341"/>
      <c r="K4174" s="60"/>
    </row>
    <row r="4175" spans="1:11" s="38" customFormat="1" x14ac:dyDescent="0.25">
      <c r="A4175" s="78"/>
      <c r="B4175" s="337"/>
      <c r="C4175" s="342"/>
      <c r="D4175" s="329"/>
      <c r="E4175" s="330"/>
      <c r="F4175" s="330"/>
      <c r="G4175" s="331"/>
      <c r="H4175" s="340"/>
      <c r="I4175" s="341"/>
      <c r="J4175" s="341"/>
      <c r="K4175" s="60"/>
    </row>
    <row r="4176" spans="1:11" s="38" customFormat="1" x14ac:dyDescent="0.25">
      <c r="A4176" s="78"/>
      <c r="B4176" s="337"/>
      <c r="C4176" s="342"/>
      <c r="D4176" s="329"/>
      <c r="E4176" s="330"/>
      <c r="F4176" s="330"/>
      <c r="G4176" s="331"/>
      <c r="H4176" s="340"/>
      <c r="I4176" s="341"/>
      <c r="J4176" s="341"/>
      <c r="K4176" s="60"/>
    </row>
    <row r="4177" spans="1:11" s="38" customFormat="1" x14ac:dyDescent="0.25">
      <c r="A4177" s="78"/>
      <c r="B4177" s="337"/>
      <c r="C4177" s="342"/>
      <c r="D4177" s="329"/>
      <c r="E4177" s="330"/>
      <c r="F4177" s="330"/>
      <c r="G4177" s="331"/>
      <c r="H4177" s="340"/>
      <c r="I4177" s="341"/>
      <c r="J4177" s="341"/>
      <c r="K4177" s="60"/>
    </row>
    <row r="4178" spans="1:11" s="38" customFormat="1" x14ac:dyDescent="0.25">
      <c r="A4178" s="78"/>
      <c r="B4178" s="337"/>
      <c r="C4178" s="342"/>
      <c r="D4178" s="329"/>
      <c r="E4178" s="330"/>
      <c r="F4178" s="330"/>
      <c r="G4178" s="331"/>
      <c r="H4178" s="340"/>
      <c r="I4178" s="341"/>
      <c r="J4178" s="341"/>
      <c r="K4178" s="60"/>
    </row>
    <row r="4179" spans="1:11" s="38" customFormat="1" x14ac:dyDescent="0.25">
      <c r="A4179" s="78"/>
      <c r="B4179" s="337"/>
      <c r="C4179" s="342"/>
      <c r="D4179" s="329"/>
      <c r="E4179" s="330"/>
      <c r="F4179" s="330"/>
      <c r="G4179" s="331"/>
      <c r="H4179" s="340"/>
      <c r="I4179" s="341"/>
      <c r="J4179" s="341"/>
      <c r="K4179" s="60"/>
    </row>
    <row r="4180" spans="1:11" s="38" customFormat="1" x14ac:dyDescent="0.25">
      <c r="A4180" s="78"/>
      <c r="B4180" s="337"/>
      <c r="C4180" s="342"/>
      <c r="D4180" s="329"/>
      <c r="E4180" s="330"/>
      <c r="F4180" s="330"/>
      <c r="G4180" s="331"/>
      <c r="H4180" s="340"/>
      <c r="I4180" s="341"/>
      <c r="J4180" s="341"/>
      <c r="K4180" s="60"/>
    </row>
    <row r="4181" spans="1:11" s="38" customFormat="1" x14ac:dyDescent="0.25">
      <c r="A4181" s="78"/>
      <c r="B4181" s="337"/>
      <c r="C4181" s="342"/>
      <c r="D4181" s="329"/>
      <c r="E4181" s="330"/>
      <c r="F4181" s="330"/>
      <c r="G4181" s="331"/>
      <c r="H4181" s="340"/>
      <c r="I4181" s="341"/>
      <c r="J4181" s="341"/>
      <c r="K4181" s="60"/>
    </row>
    <row r="4182" spans="1:11" s="38" customFormat="1" x14ac:dyDescent="0.25">
      <c r="A4182" s="78"/>
      <c r="B4182" s="337"/>
      <c r="C4182" s="342"/>
      <c r="D4182" s="329"/>
      <c r="E4182" s="330"/>
      <c r="F4182" s="330"/>
      <c r="G4182" s="331"/>
      <c r="H4182" s="340"/>
      <c r="I4182" s="341"/>
      <c r="J4182" s="341"/>
      <c r="K4182" s="60"/>
    </row>
    <row r="4183" spans="1:11" s="38" customFormat="1" x14ac:dyDescent="0.25">
      <c r="A4183" s="78"/>
      <c r="B4183" s="337"/>
      <c r="C4183" s="342"/>
      <c r="D4183" s="329"/>
      <c r="E4183" s="330"/>
      <c r="F4183" s="330"/>
      <c r="G4183" s="331"/>
      <c r="H4183" s="340"/>
      <c r="I4183" s="341"/>
      <c r="J4183" s="341"/>
      <c r="K4183" s="60"/>
    </row>
    <row r="4184" spans="1:11" s="38" customFormat="1" x14ac:dyDescent="0.25">
      <c r="A4184" s="78"/>
      <c r="B4184" s="337"/>
      <c r="C4184" s="342"/>
      <c r="D4184" s="329"/>
      <c r="E4184" s="330"/>
      <c r="F4184" s="330"/>
      <c r="G4184" s="331"/>
      <c r="H4184" s="340"/>
      <c r="I4184" s="341"/>
      <c r="J4184" s="341"/>
      <c r="K4184" s="60"/>
    </row>
    <row r="4185" spans="1:11" s="38" customFormat="1" x14ac:dyDescent="0.25">
      <c r="A4185" s="78"/>
      <c r="B4185" s="337"/>
      <c r="C4185" s="342"/>
      <c r="D4185" s="329"/>
      <c r="E4185" s="330"/>
      <c r="F4185" s="330"/>
      <c r="G4185" s="331"/>
      <c r="H4185" s="340"/>
      <c r="I4185" s="341"/>
      <c r="J4185" s="341"/>
      <c r="K4185" s="60"/>
    </row>
    <row r="4186" spans="1:11" s="38" customFormat="1" x14ac:dyDescent="0.25">
      <c r="A4186" s="78"/>
      <c r="B4186" s="337"/>
      <c r="C4186" s="342"/>
      <c r="D4186" s="329"/>
      <c r="E4186" s="330"/>
      <c r="F4186" s="330"/>
      <c r="G4186" s="331"/>
      <c r="H4186" s="340"/>
      <c r="I4186" s="341"/>
      <c r="J4186" s="341"/>
      <c r="K4186" s="60"/>
    </row>
    <row r="4187" spans="1:11" s="38" customFormat="1" x14ac:dyDescent="0.25">
      <c r="A4187" s="78"/>
      <c r="B4187" s="337"/>
      <c r="C4187" s="342"/>
      <c r="D4187" s="329"/>
      <c r="E4187" s="330"/>
      <c r="F4187" s="330"/>
      <c r="G4187" s="331"/>
      <c r="H4187" s="340"/>
      <c r="I4187" s="341"/>
      <c r="J4187" s="341"/>
      <c r="K4187" s="60"/>
    </row>
    <row r="4188" spans="1:11" s="38" customFormat="1" x14ac:dyDescent="0.25">
      <c r="A4188" s="78"/>
      <c r="B4188" s="337"/>
      <c r="C4188" s="342"/>
      <c r="D4188" s="329"/>
      <c r="E4188" s="330"/>
      <c r="F4188" s="330"/>
      <c r="G4188" s="331"/>
      <c r="H4188" s="340"/>
      <c r="I4188" s="341"/>
      <c r="J4188" s="341"/>
      <c r="K4188" s="60"/>
    </row>
    <row r="4189" spans="1:11" s="38" customFormat="1" x14ac:dyDescent="0.25">
      <c r="A4189" s="78"/>
      <c r="B4189" s="337"/>
      <c r="C4189" s="342"/>
      <c r="D4189" s="329"/>
      <c r="E4189" s="330"/>
      <c r="F4189" s="330"/>
      <c r="G4189" s="331"/>
      <c r="H4189" s="340"/>
      <c r="I4189" s="341"/>
      <c r="J4189" s="341"/>
      <c r="K4189" s="60"/>
    </row>
    <row r="4190" spans="1:11" s="38" customFormat="1" x14ac:dyDescent="0.25">
      <c r="A4190" s="78"/>
      <c r="B4190" s="337"/>
      <c r="C4190" s="342"/>
      <c r="D4190" s="329"/>
      <c r="E4190" s="330"/>
      <c r="F4190" s="330"/>
      <c r="G4190" s="331"/>
      <c r="H4190" s="340"/>
      <c r="I4190" s="341"/>
      <c r="J4190" s="341"/>
      <c r="K4190" s="60"/>
    </row>
    <row r="4191" spans="1:11" s="38" customFormat="1" x14ac:dyDescent="0.25">
      <c r="A4191" s="78"/>
      <c r="B4191" s="337"/>
      <c r="C4191" s="342"/>
      <c r="D4191" s="329"/>
      <c r="E4191" s="330"/>
      <c r="F4191" s="330"/>
      <c r="G4191" s="331"/>
      <c r="H4191" s="340"/>
      <c r="I4191" s="341"/>
      <c r="J4191" s="341"/>
      <c r="K4191" s="60"/>
    </row>
    <row r="4192" spans="1:11" s="38" customFormat="1" x14ac:dyDescent="0.25">
      <c r="A4192" s="78"/>
      <c r="B4192" s="337"/>
      <c r="C4192" s="342"/>
      <c r="D4192" s="329"/>
      <c r="E4192" s="330"/>
      <c r="F4192" s="330"/>
      <c r="G4192" s="331"/>
      <c r="H4192" s="340"/>
      <c r="I4192" s="341"/>
      <c r="J4192" s="341"/>
      <c r="K4192" s="60"/>
    </row>
    <row r="4193" spans="1:11" s="38" customFormat="1" x14ac:dyDescent="0.25">
      <c r="A4193" s="78"/>
      <c r="B4193" s="337"/>
      <c r="C4193" s="342"/>
      <c r="D4193" s="329"/>
      <c r="E4193" s="330"/>
      <c r="F4193" s="330"/>
      <c r="G4193" s="331"/>
      <c r="H4193" s="340"/>
      <c r="I4193" s="341"/>
      <c r="J4193" s="341"/>
      <c r="K4193" s="60"/>
    </row>
    <row r="4194" spans="1:11" s="38" customFormat="1" x14ac:dyDescent="0.25">
      <c r="A4194" s="78"/>
      <c r="B4194" s="337"/>
      <c r="C4194" s="342"/>
      <c r="D4194" s="329"/>
      <c r="E4194" s="330"/>
      <c r="F4194" s="330"/>
      <c r="G4194" s="331"/>
      <c r="H4194" s="340"/>
      <c r="I4194" s="341"/>
      <c r="J4194" s="341"/>
      <c r="K4194" s="60"/>
    </row>
    <row r="4195" spans="1:11" s="38" customFormat="1" x14ac:dyDescent="0.25">
      <c r="A4195" s="78"/>
      <c r="B4195" s="337"/>
      <c r="C4195" s="342"/>
      <c r="D4195" s="329"/>
      <c r="E4195" s="330"/>
      <c r="F4195" s="330"/>
      <c r="G4195" s="331"/>
      <c r="H4195" s="340"/>
      <c r="I4195" s="341"/>
      <c r="J4195" s="341"/>
      <c r="K4195" s="60"/>
    </row>
    <row r="4196" spans="1:11" s="38" customFormat="1" x14ac:dyDescent="0.25">
      <c r="A4196" s="78"/>
      <c r="B4196" s="337"/>
      <c r="C4196" s="342"/>
      <c r="D4196" s="329"/>
      <c r="E4196" s="330"/>
      <c r="F4196" s="330"/>
      <c r="G4196" s="331"/>
      <c r="H4196" s="340"/>
      <c r="I4196" s="341"/>
      <c r="J4196" s="341"/>
      <c r="K4196" s="60"/>
    </row>
    <row r="4197" spans="1:11" s="38" customFormat="1" x14ac:dyDescent="0.25">
      <c r="A4197" s="78"/>
      <c r="B4197" s="337"/>
      <c r="C4197" s="342"/>
      <c r="D4197" s="329"/>
      <c r="E4197" s="330"/>
      <c r="F4197" s="330"/>
      <c r="G4197" s="331"/>
      <c r="H4197" s="340"/>
      <c r="I4197" s="341"/>
      <c r="J4197" s="341"/>
      <c r="K4197" s="60"/>
    </row>
    <row r="4198" spans="1:11" s="38" customFormat="1" x14ac:dyDescent="0.25">
      <c r="A4198" s="78"/>
      <c r="B4198" s="337"/>
      <c r="C4198" s="342"/>
      <c r="D4198" s="329"/>
      <c r="E4198" s="330"/>
      <c r="F4198" s="330"/>
      <c r="G4198" s="331"/>
      <c r="H4198" s="340"/>
      <c r="I4198" s="341"/>
      <c r="J4198" s="341"/>
      <c r="K4198" s="60"/>
    </row>
    <row r="4199" spans="1:11" s="38" customFormat="1" x14ac:dyDescent="0.25">
      <c r="A4199" s="78"/>
      <c r="B4199" s="337"/>
      <c r="C4199" s="342"/>
      <c r="D4199" s="329"/>
      <c r="E4199" s="330"/>
      <c r="F4199" s="330"/>
      <c r="G4199" s="331"/>
      <c r="H4199" s="340"/>
      <c r="I4199" s="341"/>
      <c r="J4199" s="341"/>
      <c r="K4199" s="60"/>
    </row>
    <row r="4200" spans="1:11" s="38" customFormat="1" x14ac:dyDescent="0.25">
      <c r="A4200" s="78"/>
      <c r="B4200" s="337"/>
      <c r="C4200" s="342"/>
      <c r="D4200" s="329"/>
      <c r="E4200" s="330"/>
      <c r="F4200" s="330"/>
      <c r="G4200" s="331"/>
      <c r="H4200" s="340"/>
      <c r="I4200" s="341"/>
      <c r="J4200" s="341"/>
      <c r="K4200" s="60"/>
    </row>
    <row r="4201" spans="1:11" s="38" customFormat="1" x14ac:dyDescent="0.25">
      <c r="A4201" s="78"/>
      <c r="B4201" s="337"/>
      <c r="C4201" s="342"/>
      <c r="D4201" s="329"/>
      <c r="E4201" s="330"/>
      <c r="F4201" s="330"/>
      <c r="G4201" s="331"/>
      <c r="H4201" s="340"/>
      <c r="I4201" s="341"/>
      <c r="J4201" s="341"/>
      <c r="K4201" s="60"/>
    </row>
    <row r="4202" spans="1:11" s="38" customFormat="1" x14ac:dyDescent="0.25">
      <c r="A4202" s="78"/>
      <c r="B4202" s="337"/>
      <c r="C4202" s="342"/>
      <c r="D4202" s="329"/>
      <c r="E4202" s="330"/>
      <c r="F4202" s="330"/>
      <c r="G4202" s="331"/>
      <c r="H4202" s="340"/>
      <c r="I4202" s="341"/>
      <c r="J4202" s="341"/>
      <c r="K4202" s="60"/>
    </row>
    <row r="4203" spans="1:11" s="38" customFormat="1" x14ac:dyDescent="0.25">
      <c r="A4203" s="78"/>
      <c r="B4203" s="337"/>
      <c r="C4203" s="342"/>
      <c r="D4203" s="329"/>
      <c r="E4203" s="330"/>
      <c r="F4203" s="330"/>
      <c r="G4203" s="331"/>
      <c r="H4203" s="340"/>
      <c r="I4203" s="341"/>
      <c r="J4203" s="341"/>
      <c r="K4203" s="60"/>
    </row>
    <row r="4204" spans="1:11" s="38" customFormat="1" x14ac:dyDescent="0.25">
      <c r="A4204" s="78"/>
      <c r="B4204" s="337"/>
      <c r="C4204" s="342"/>
      <c r="D4204" s="329"/>
      <c r="E4204" s="330"/>
      <c r="F4204" s="330"/>
      <c r="G4204" s="331"/>
      <c r="H4204" s="340"/>
      <c r="I4204" s="341"/>
      <c r="J4204" s="341"/>
      <c r="K4204" s="60"/>
    </row>
    <row r="4205" spans="1:11" s="38" customFormat="1" x14ac:dyDescent="0.25">
      <c r="A4205" s="78"/>
      <c r="B4205" s="337"/>
      <c r="C4205" s="342"/>
      <c r="D4205" s="329"/>
      <c r="E4205" s="330"/>
      <c r="F4205" s="330"/>
      <c r="G4205" s="331"/>
      <c r="H4205" s="340"/>
      <c r="I4205" s="341"/>
      <c r="J4205" s="341"/>
      <c r="K4205" s="60"/>
    </row>
    <row r="4206" spans="1:11" s="38" customFormat="1" x14ac:dyDescent="0.25">
      <c r="A4206" s="78"/>
      <c r="B4206" s="337"/>
      <c r="C4206" s="342"/>
      <c r="D4206" s="329"/>
      <c r="E4206" s="330"/>
      <c r="F4206" s="330"/>
      <c r="G4206" s="331"/>
      <c r="H4206" s="340"/>
      <c r="I4206" s="341"/>
      <c r="J4206" s="341"/>
      <c r="K4206" s="60"/>
    </row>
    <row r="4207" spans="1:11" s="38" customFormat="1" x14ac:dyDescent="0.25">
      <c r="A4207" s="78"/>
      <c r="B4207" s="337"/>
      <c r="C4207" s="342"/>
      <c r="D4207" s="329"/>
      <c r="E4207" s="330"/>
      <c r="F4207" s="330"/>
      <c r="G4207" s="331"/>
      <c r="H4207" s="340"/>
      <c r="I4207" s="341"/>
      <c r="J4207" s="341"/>
      <c r="K4207" s="60"/>
    </row>
    <row r="4208" spans="1:11" s="38" customFormat="1" x14ac:dyDescent="0.25">
      <c r="A4208" s="78"/>
      <c r="B4208" s="337"/>
      <c r="C4208" s="342"/>
      <c r="D4208" s="329"/>
      <c r="E4208" s="330"/>
      <c r="F4208" s="330"/>
      <c r="G4208" s="331"/>
      <c r="H4208" s="340"/>
      <c r="I4208" s="341"/>
      <c r="J4208" s="341"/>
      <c r="K4208" s="60"/>
    </row>
    <row r="4209" spans="1:11" s="38" customFormat="1" x14ac:dyDescent="0.25">
      <c r="A4209" s="78"/>
      <c r="B4209" s="337"/>
      <c r="C4209" s="342"/>
      <c r="D4209" s="329"/>
      <c r="E4209" s="330"/>
      <c r="F4209" s="330"/>
      <c r="G4209" s="331"/>
      <c r="H4209" s="340"/>
      <c r="I4209" s="341"/>
      <c r="J4209" s="341"/>
      <c r="K4209" s="60"/>
    </row>
    <row r="4210" spans="1:11" s="38" customFormat="1" x14ac:dyDescent="0.25">
      <c r="A4210" s="78"/>
      <c r="B4210" s="337"/>
      <c r="C4210" s="342"/>
      <c r="D4210" s="329"/>
      <c r="E4210" s="330"/>
      <c r="F4210" s="330"/>
      <c r="G4210" s="331"/>
      <c r="H4210" s="340"/>
      <c r="I4210" s="341"/>
      <c r="J4210" s="341"/>
      <c r="K4210" s="60"/>
    </row>
    <row r="4211" spans="1:11" s="38" customFormat="1" x14ac:dyDescent="0.25">
      <c r="A4211" s="78"/>
      <c r="B4211" s="337"/>
      <c r="C4211" s="342"/>
      <c r="D4211" s="329"/>
      <c r="E4211" s="330"/>
      <c r="F4211" s="330"/>
      <c r="G4211" s="331"/>
      <c r="H4211" s="340"/>
      <c r="I4211" s="341"/>
      <c r="J4211" s="341"/>
      <c r="K4211" s="60"/>
    </row>
    <row r="4212" spans="1:11" s="38" customFormat="1" x14ac:dyDescent="0.25">
      <c r="A4212" s="78"/>
      <c r="B4212" s="337"/>
      <c r="C4212" s="342"/>
      <c r="D4212" s="329"/>
      <c r="E4212" s="330"/>
      <c r="F4212" s="330"/>
      <c r="G4212" s="331"/>
      <c r="H4212" s="340"/>
      <c r="I4212" s="341"/>
      <c r="J4212" s="341"/>
      <c r="K4212" s="60"/>
    </row>
    <row r="4213" spans="1:11" s="38" customFormat="1" x14ac:dyDescent="0.25">
      <c r="A4213" s="78"/>
      <c r="B4213" s="337"/>
      <c r="C4213" s="342"/>
      <c r="D4213" s="329"/>
      <c r="E4213" s="330"/>
      <c r="F4213" s="330"/>
      <c r="G4213" s="331"/>
      <c r="H4213" s="340"/>
      <c r="I4213" s="341"/>
      <c r="J4213" s="341"/>
      <c r="K4213" s="60"/>
    </row>
    <row r="4214" spans="1:11" s="38" customFormat="1" x14ac:dyDescent="0.25">
      <c r="A4214" s="78"/>
      <c r="B4214" s="337"/>
      <c r="C4214" s="342"/>
      <c r="D4214" s="329"/>
      <c r="E4214" s="330"/>
      <c r="F4214" s="330"/>
      <c r="G4214" s="331"/>
      <c r="H4214" s="340"/>
      <c r="I4214" s="341"/>
      <c r="J4214" s="341"/>
      <c r="K4214" s="60"/>
    </row>
    <row r="4215" spans="1:11" s="38" customFormat="1" x14ac:dyDescent="0.25">
      <c r="A4215" s="78"/>
      <c r="B4215" s="337"/>
      <c r="C4215" s="342"/>
      <c r="D4215" s="329"/>
      <c r="E4215" s="330"/>
      <c r="F4215" s="330"/>
      <c r="G4215" s="331"/>
      <c r="H4215" s="340"/>
      <c r="I4215" s="341"/>
      <c r="J4215" s="341"/>
      <c r="K4215" s="60"/>
    </row>
    <row r="4216" spans="1:11" s="38" customFormat="1" x14ac:dyDescent="0.25">
      <c r="A4216" s="78"/>
      <c r="B4216" s="337"/>
      <c r="C4216" s="342"/>
      <c r="D4216" s="329"/>
      <c r="E4216" s="330"/>
      <c r="F4216" s="330"/>
      <c r="G4216" s="331"/>
      <c r="H4216" s="340"/>
      <c r="I4216" s="341"/>
      <c r="J4216" s="341"/>
      <c r="K4216" s="60"/>
    </row>
    <row r="4217" spans="1:11" s="38" customFormat="1" x14ac:dyDescent="0.25">
      <c r="A4217" s="78"/>
      <c r="B4217" s="337"/>
      <c r="C4217" s="342"/>
      <c r="D4217" s="329"/>
      <c r="E4217" s="330"/>
      <c r="F4217" s="330"/>
      <c r="G4217" s="331"/>
      <c r="H4217" s="340"/>
      <c r="I4217" s="341"/>
      <c r="J4217" s="341"/>
      <c r="K4217" s="60"/>
    </row>
    <row r="4218" spans="1:11" s="38" customFormat="1" x14ac:dyDescent="0.25">
      <c r="A4218" s="78"/>
      <c r="B4218" s="337"/>
      <c r="C4218" s="342"/>
      <c r="D4218" s="329"/>
      <c r="E4218" s="330"/>
      <c r="F4218" s="330"/>
      <c r="G4218" s="331"/>
      <c r="H4218" s="340"/>
      <c r="I4218" s="341"/>
      <c r="J4218" s="341"/>
      <c r="K4218" s="60"/>
    </row>
    <row r="4219" spans="1:11" s="38" customFormat="1" x14ac:dyDescent="0.25">
      <c r="A4219" s="78"/>
      <c r="B4219" s="337"/>
      <c r="C4219" s="342"/>
      <c r="D4219" s="329"/>
      <c r="E4219" s="330"/>
      <c r="F4219" s="330"/>
      <c r="G4219" s="331"/>
      <c r="H4219" s="340"/>
      <c r="I4219" s="341"/>
      <c r="J4219" s="341"/>
      <c r="K4219" s="60"/>
    </row>
    <row r="4220" spans="1:11" s="38" customFormat="1" x14ac:dyDescent="0.25">
      <c r="A4220" s="78"/>
      <c r="B4220" s="337"/>
      <c r="C4220" s="342"/>
      <c r="D4220" s="329"/>
      <c r="E4220" s="330"/>
      <c r="F4220" s="330"/>
      <c r="G4220" s="331"/>
      <c r="H4220" s="340"/>
      <c r="I4220" s="341"/>
      <c r="J4220" s="341"/>
      <c r="K4220" s="60"/>
    </row>
    <row r="4221" spans="1:11" s="38" customFormat="1" x14ac:dyDescent="0.25">
      <c r="A4221" s="78"/>
      <c r="B4221" s="337"/>
      <c r="C4221" s="342"/>
      <c r="D4221" s="329"/>
      <c r="E4221" s="330"/>
      <c r="F4221" s="330"/>
      <c r="G4221" s="331"/>
      <c r="H4221" s="340"/>
      <c r="I4221" s="341"/>
      <c r="J4221" s="341"/>
      <c r="K4221" s="60"/>
    </row>
    <row r="4222" spans="1:11" s="38" customFormat="1" x14ac:dyDescent="0.25">
      <c r="A4222" s="78"/>
      <c r="B4222" s="337"/>
      <c r="C4222" s="342"/>
      <c r="D4222" s="329"/>
      <c r="E4222" s="330"/>
      <c r="F4222" s="330"/>
      <c r="G4222" s="331"/>
      <c r="H4222" s="340"/>
      <c r="I4222" s="341"/>
      <c r="J4222" s="341"/>
      <c r="K4222" s="60"/>
    </row>
    <row r="4223" spans="1:11" s="38" customFormat="1" x14ac:dyDescent="0.25">
      <c r="A4223" s="78"/>
      <c r="B4223" s="337"/>
      <c r="C4223" s="342"/>
      <c r="D4223" s="329"/>
      <c r="E4223" s="330"/>
      <c r="F4223" s="330"/>
      <c r="G4223" s="331"/>
      <c r="H4223" s="340"/>
      <c r="I4223" s="341"/>
      <c r="J4223" s="341"/>
      <c r="K4223" s="60"/>
    </row>
    <row r="4224" spans="1:11" s="38" customFormat="1" x14ac:dyDescent="0.25">
      <c r="A4224" s="78"/>
      <c r="B4224" s="337"/>
      <c r="C4224" s="342"/>
      <c r="D4224" s="329"/>
      <c r="E4224" s="330"/>
      <c r="F4224" s="330"/>
      <c r="G4224" s="331"/>
      <c r="H4224" s="340"/>
      <c r="I4224" s="341"/>
      <c r="J4224" s="341"/>
      <c r="K4224" s="60"/>
    </row>
    <row r="4225" spans="1:11" s="38" customFormat="1" x14ac:dyDescent="0.25">
      <c r="A4225" s="78"/>
      <c r="B4225" s="337"/>
      <c r="C4225" s="342"/>
      <c r="D4225" s="329"/>
      <c r="E4225" s="330"/>
      <c r="F4225" s="330"/>
      <c r="G4225" s="331"/>
      <c r="H4225" s="340"/>
      <c r="I4225" s="341"/>
      <c r="J4225" s="341"/>
      <c r="K4225" s="60"/>
    </row>
    <row r="4226" spans="1:11" s="38" customFormat="1" x14ac:dyDescent="0.25">
      <c r="A4226" s="78"/>
      <c r="B4226" s="337"/>
      <c r="C4226" s="342"/>
      <c r="D4226" s="329"/>
      <c r="E4226" s="330"/>
      <c r="F4226" s="330"/>
      <c r="G4226" s="331"/>
      <c r="H4226" s="340"/>
      <c r="I4226" s="341"/>
      <c r="J4226" s="341"/>
      <c r="K4226" s="60"/>
    </row>
    <row r="4227" spans="1:11" s="38" customFormat="1" x14ac:dyDescent="0.25">
      <c r="A4227" s="78"/>
      <c r="B4227" s="337"/>
      <c r="C4227" s="342"/>
      <c r="D4227" s="329"/>
      <c r="E4227" s="330"/>
      <c r="F4227" s="330"/>
      <c r="G4227" s="331"/>
      <c r="H4227" s="340"/>
      <c r="I4227" s="341"/>
      <c r="J4227" s="341"/>
      <c r="K4227" s="60"/>
    </row>
    <row r="4228" spans="1:11" s="38" customFormat="1" x14ac:dyDescent="0.25">
      <c r="A4228" s="78"/>
      <c r="B4228" s="337"/>
      <c r="C4228" s="342"/>
      <c r="D4228" s="329"/>
      <c r="E4228" s="330"/>
      <c r="F4228" s="330"/>
      <c r="G4228" s="331"/>
      <c r="H4228" s="340"/>
      <c r="I4228" s="341"/>
      <c r="J4228" s="341"/>
      <c r="K4228" s="60"/>
    </row>
    <row r="4229" spans="1:11" s="38" customFormat="1" x14ac:dyDescent="0.25">
      <c r="A4229" s="78"/>
      <c r="B4229" s="337"/>
      <c r="C4229" s="342"/>
      <c r="D4229" s="329"/>
      <c r="E4229" s="330"/>
      <c r="F4229" s="330"/>
      <c r="G4229" s="331"/>
      <c r="H4229" s="340"/>
      <c r="I4229" s="341"/>
      <c r="J4229" s="341"/>
      <c r="K4229" s="60"/>
    </row>
    <row r="4230" spans="1:11" s="38" customFormat="1" x14ac:dyDescent="0.25">
      <c r="A4230" s="78"/>
      <c r="B4230" s="337"/>
      <c r="C4230" s="342"/>
      <c r="D4230" s="329"/>
      <c r="E4230" s="330"/>
      <c r="F4230" s="330"/>
      <c r="G4230" s="331"/>
      <c r="H4230" s="340"/>
      <c r="I4230" s="341"/>
      <c r="J4230" s="341"/>
      <c r="K4230" s="60"/>
    </row>
    <row r="4231" spans="1:11" s="38" customFormat="1" x14ac:dyDescent="0.25">
      <c r="A4231" s="78"/>
      <c r="B4231" s="337"/>
      <c r="C4231" s="342"/>
      <c r="D4231" s="329"/>
      <c r="E4231" s="330"/>
      <c r="F4231" s="330"/>
      <c r="G4231" s="331"/>
      <c r="H4231" s="340"/>
      <c r="I4231" s="341"/>
      <c r="J4231" s="341"/>
      <c r="K4231" s="60"/>
    </row>
    <row r="4232" spans="1:11" s="38" customFormat="1" x14ac:dyDescent="0.25">
      <c r="A4232" s="78"/>
      <c r="B4232" s="337"/>
      <c r="C4232" s="342"/>
      <c r="D4232" s="329"/>
      <c r="E4232" s="330"/>
      <c r="F4232" s="330"/>
      <c r="G4232" s="331"/>
      <c r="H4232" s="340"/>
      <c r="I4232" s="341"/>
      <c r="J4232" s="341"/>
      <c r="K4232" s="60"/>
    </row>
    <row r="4233" spans="1:11" s="38" customFormat="1" x14ac:dyDescent="0.25">
      <c r="A4233" s="78"/>
      <c r="B4233" s="337"/>
      <c r="C4233" s="342"/>
      <c r="D4233" s="329"/>
      <c r="E4233" s="330"/>
      <c r="F4233" s="330"/>
      <c r="G4233" s="331"/>
      <c r="H4233" s="340"/>
      <c r="I4233" s="341"/>
      <c r="J4233" s="341"/>
      <c r="K4233" s="60"/>
    </row>
    <row r="4234" spans="1:11" s="38" customFormat="1" x14ac:dyDescent="0.25">
      <c r="A4234" s="78"/>
      <c r="B4234" s="337"/>
      <c r="C4234" s="342"/>
      <c r="D4234" s="329"/>
      <c r="E4234" s="330"/>
      <c r="F4234" s="330"/>
      <c r="G4234" s="331"/>
      <c r="H4234" s="340"/>
      <c r="I4234" s="341"/>
      <c r="J4234" s="341"/>
      <c r="K4234" s="60"/>
    </row>
    <row r="4235" spans="1:11" s="38" customFormat="1" x14ac:dyDescent="0.25">
      <c r="A4235" s="78"/>
      <c r="B4235" s="337"/>
      <c r="C4235" s="342"/>
      <c r="D4235" s="329"/>
      <c r="E4235" s="330"/>
      <c r="F4235" s="330"/>
      <c r="G4235" s="331"/>
      <c r="H4235" s="340"/>
      <c r="I4235" s="341"/>
      <c r="J4235" s="341"/>
      <c r="K4235" s="60"/>
    </row>
    <row r="4236" spans="1:11" s="38" customFormat="1" x14ac:dyDescent="0.25">
      <c r="A4236" s="78"/>
      <c r="B4236" s="337"/>
      <c r="C4236" s="342"/>
      <c r="D4236" s="329"/>
      <c r="E4236" s="330"/>
      <c r="F4236" s="330"/>
      <c r="G4236" s="331"/>
      <c r="H4236" s="340"/>
      <c r="I4236" s="341"/>
      <c r="J4236" s="341"/>
      <c r="K4236" s="60"/>
    </row>
    <row r="4237" spans="1:11" s="38" customFormat="1" x14ac:dyDescent="0.25">
      <c r="A4237" s="78"/>
      <c r="B4237" s="337"/>
      <c r="C4237" s="342"/>
      <c r="D4237" s="329"/>
      <c r="E4237" s="330"/>
      <c r="F4237" s="330"/>
      <c r="G4237" s="331"/>
      <c r="H4237" s="340"/>
      <c r="I4237" s="341"/>
      <c r="J4237" s="341"/>
      <c r="K4237" s="60"/>
    </row>
    <row r="4238" spans="1:11" s="38" customFormat="1" x14ac:dyDescent="0.25">
      <c r="A4238" s="78"/>
      <c r="B4238" s="337"/>
      <c r="C4238" s="342"/>
      <c r="D4238" s="329"/>
      <c r="E4238" s="330"/>
      <c r="F4238" s="330"/>
      <c r="G4238" s="331"/>
      <c r="H4238" s="340"/>
      <c r="I4238" s="341"/>
      <c r="J4238" s="341"/>
      <c r="K4238" s="60"/>
    </row>
    <row r="4239" spans="1:11" s="38" customFormat="1" x14ac:dyDescent="0.25">
      <c r="A4239" s="78"/>
      <c r="B4239" s="337"/>
      <c r="C4239" s="342"/>
      <c r="D4239" s="329"/>
      <c r="E4239" s="330"/>
      <c r="F4239" s="330"/>
      <c r="G4239" s="331"/>
      <c r="H4239" s="340"/>
      <c r="I4239" s="341"/>
      <c r="J4239" s="341"/>
      <c r="K4239" s="60"/>
    </row>
    <row r="4240" spans="1:11" s="38" customFormat="1" x14ac:dyDescent="0.25">
      <c r="A4240" s="78"/>
      <c r="B4240" s="337"/>
      <c r="C4240" s="342"/>
      <c r="D4240" s="329"/>
      <c r="E4240" s="330"/>
      <c r="F4240" s="330"/>
      <c r="G4240" s="331"/>
      <c r="H4240" s="340"/>
      <c r="I4240" s="341"/>
      <c r="J4240" s="341"/>
      <c r="K4240" s="60"/>
    </row>
    <row r="4241" spans="1:11" s="38" customFormat="1" x14ac:dyDescent="0.25">
      <c r="A4241" s="78"/>
      <c r="B4241" s="337"/>
      <c r="C4241" s="342"/>
      <c r="D4241" s="329"/>
      <c r="E4241" s="330"/>
      <c r="F4241" s="330"/>
      <c r="G4241" s="331"/>
      <c r="H4241" s="340"/>
      <c r="I4241" s="341"/>
      <c r="J4241" s="341"/>
      <c r="K4241" s="60"/>
    </row>
    <row r="4242" spans="1:11" s="38" customFormat="1" x14ac:dyDescent="0.25">
      <c r="A4242" s="78"/>
      <c r="B4242" s="337"/>
      <c r="C4242" s="342"/>
      <c r="D4242" s="329"/>
      <c r="E4242" s="330"/>
      <c r="F4242" s="330"/>
      <c r="G4242" s="331"/>
      <c r="H4242" s="340"/>
      <c r="I4242" s="341"/>
      <c r="J4242" s="341"/>
      <c r="K4242" s="60"/>
    </row>
    <row r="4243" spans="1:11" s="38" customFormat="1" x14ac:dyDescent="0.25">
      <c r="A4243" s="78"/>
      <c r="B4243" s="337"/>
      <c r="C4243" s="342"/>
      <c r="D4243" s="329"/>
      <c r="E4243" s="330"/>
      <c r="F4243" s="330"/>
      <c r="G4243" s="331"/>
      <c r="H4243" s="340"/>
      <c r="I4243" s="341"/>
      <c r="J4243" s="341"/>
      <c r="K4243" s="60"/>
    </row>
    <row r="4244" spans="1:11" s="38" customFormat="1" x14ac:dyDescent="0.25">
      <c r="A4244" s="78"/>
      <c r="B4244" s="337"/>
      <c r="C4244" s="342"/>
      <c r="D4244" s="329"/>
      <c r="E4244" s="330"/>
      <c r="F4244" s="330"/>
      <c r="G4244" s="331"/>
      <c r="H4244" s="340"/>
      <c r="I4244" s="341"/>
      <c r="J4244" s="341"/>
      <c r="K4244" s="60"/>
    </row>
    <row r="4245" spans="1:11" s="38" customFormat="1" x14ac:dyDescent="0.25">
      <c r="A4245" s="78"/>
      <c r="B4245" s="337"/>
      <c r="C4245" s="342"/>
      <c r="D4245" s="329"/>
      <c r="E4245" s="330"/>
      <c r="F4245" s="330"/>
      <c r="G4245" s="331"/>
      <c r="H4245" s="340"/>
      <c r="I4245" s="341"/>
      <c r="J4245" s="341"/>
      <c r="K4245" s="60"/>
    </row>
    <row r="4246" spans="1:11" s="38" customFormat="1" x14ac:dyDescent="0.25">
      <c r="A4246" s="78"/>
      <c r="B4246" s="337"/>
      <c r="C4246" s="342"/>
      <c r="D4246" s="329"/>
      <c r="E4246" s="330"/>
      <c r="F4246" s="330"/>
      <c r="G4246" s="331"/>
      <c r="H4246" s="340"/>
      <c r="I4246" s="341"/>
      <c r="J4246" s="341"/>
      <c r="K4246" s="60"/>
    </row>
    <row r="4247" spans="1:11" s="38" customFormat="1" x14ac:dyDescent="0.25">
      <c r="A4247" s="78"/>
      <c r="B4247" s="337"/>
      <c r="C4247" s="342"/>
      <c r="D4247" s="329"/>
      <c r="E4247" s="330"/>
      <c r="F4247" s="330"/>
      <c r="G4247" s="331"/>
      <c r="H4247" s="340"/>
      <c r="I4247" s="341"/>
      <c r="J4247" s="341"/>
      <c r="K4247" s="60"/>
    </row>
    <row r="4248" spans="1:11" s="38" customFormat="1" x14ac:dyDescent="0.25">
      <c r="A4248" s="78"/>
      <c r="B4248" s="337"/>
      <c r="C4248" s="342"/>
      <c r="D4248" s="329"/>
      <c r="E4248" s="330"/>
      <c r="F4248" s="330"/>
      <c r="G4248" s="331"/>
      <c r="H4248" s="340"/>
      <c r="I4248" s="341"/>
      <c r="J4248" s="341"/>
      <c r="K4248" s="60"/>
    </row>
    <row r="4249" spans="1:11" s="38" customFormat="1" x14ac:dyDescent="0.25">
      <c r="A4249" s="78"/>
      <c r="B4249" s="337"/>
      <c r="C4249" s="342"/>
      <c r="D4249" s="329"/>
      <c r="E4249" s="330"/>
      <c r="F4249" s="330"/>
      <c r="G4249" s="331"/>
      <c r="H4249" s="340"/>
      <c r="I4249" s="341"/>
      <c r="J4249" s="341"/>
      <c r="K4249" s="60"/>
    </row>
    <row r="4250" spans="1:11" s="38" customFormat="1" x14ac:dyDescent="0.25">
      <c r="A4250" s="78"/>
      <c r="B4250" s="337"/>
      <c r="C4250" s="342"/>
      <c r="D4250" s="329"/>
      <c r="E4250" s="330"/>
      <c r="F4250" s="330"/>
      <c r="G4250" s="331"/>
      <c r="H4250" s="340"/>
      <c r="I4250" s="341"/>
      <c r="J4250" s="341"/>
      <c r="K4250" s="60"/>
    </row>
    <row r="4251" spans="1:11" s="38" customFormat="1" x14ac:dyDescent="0.25">
      <c r="A4251" s="78"/>
      <c r="B4251" s="337"/>
      <c r="C4251" s="342"/>
      <c r="D4251" s="329"/>
      <c r="E4251" s="330"/>
      <c r="F4251" s="330"/>
      <c r="G4251" s="331"/>
      <c r="H4251" s="340"/>
      <c r="I4251" s="341"/>
      <c r="J4251" s="341"/>
      <c r="K4251" s="60"/>
    </row>
    <row r="4252" spans="1:11" s="38" customFormat="1" x14ac:dyDescent="0.25">
      <c r="A4252" s="78"/>
      <c r="B4252" s="337"/>
      <c r="C4252" s="342"/>
      <c r="D4252" s="329"/>
      <c r="E4252" s="330"/>
      <c r="F4252" s="330"/>
      <c r="G4252" s="331"/>
      <c r="H4252" s="340"/>
      <c r="I4252" s="341"/>
      <c r="J4252" s="341"/>
      <c r="K4252" s="60"/>
    </row>
    <row r="4253" spans="1:11" s="38" customFormat="1" x14ac:dyDescent="0.25">
      <c r="A4253" s="78"/>
      <c r="B4253" s="337"/>
      <c r="C4253" s="342"/>
      <c r="D4253" s="329"/>
      <c r="E4253" s="330"/>
      <c r="F4253" s="330"/>
      <c r="G4253" s="331"/>
      <c r="H4253" s="340"/>
      <c r="I4253" s="341"/>
      <c r="J4253" s="341"/>
      <c r="K4253" s="60"/>
    </row>
    <row r="4254" spans="1:11" s="38" customFormat="1" x14ac:dyDescent="0.25">
      <c r="A4254" s="78"/>
      <c r="B4254" s="337"/>
      <c r="C4254" s="342"/>
      <c r="D4254" s="329"/>
      <c r="E4254" s="330"/>
      <c r="F4254" s="330"/>
      <c r="G4254" s="331"/>
      <c r="H4254" s="340"/>
      <c r="I4254" s="341"/>
      <c r="J4254" s="341"/>
      <c r="K4254" s="60"/>
    </row>
    <row r="4255" spans="1:11" s="38" customFormat="1" x14ac:dyDescent="0.25">
      <c r="A4255" s="78"/>
      <c r="B4255" s="337"/>
      <c r="C4255" s="342"/>
      <c r="D4255" s="329"/>
      <c r="E4255" s="330"/>
      <c r="F4255" s="330"/>
      <c r="G4255" s="331"/>
      <c r="H4255" s="340"/>
      <c r="I4255" s="341"/>
      <c r="J4255" s="341"/>
      <c r="K4255" s="60"/>
    </row>
    <row r="4256" spans="1:11" s="38" customFormat="1" x14ac:dyDescent="0.25">
      <c r="A4256" s="78"/>
      <c r="B4256" s="337"/>
      <c r="C4256" s="342"/>
      <c r="D4256" s="329"/>
      <c r="E4256" s="330"/>
      <c r="F4256" s="330"/>
      <c r="G4256" s="331"/>
      <c r="H4256" s="340"/>
      <c r="I4256" s="341"/>
      <c r="J4256" s="341"/>
      <c r="K4256" s="60"/>
    </row>
    <row r="4257" spans="1:11" s="38" customFormat="1" x14ac:dyDescent="0.25">
      <c r="A4257" s="78"/>
      <c r="B4257" s="337"/>
      <c r="C4257" s="342"/>
      <c r="D4257" s="329"/>
      <c r="E4257" s="330"/>
      <c r="F4257" s="330"/>
      <c r="G4257" s="331"/>
      <c r="H4257" s="340"/>
      <c r="I4257" s="341"/>
      <c r="J4257" s="341"/>
      <c r="K4257" s="60"/>
    </row>
    <row r="4258" spans="1:11" s="38" customFormat="1" x14ac:dyDescent="0.25">
      <c r="A4258" s="78"/>
      <c r="B4258" s="337"/>
      <c r="C4258" s="342"/>
      <c r="D4258" s="329"/>
      <c r="E4258" s="330"/>
      <c r="F4258" s="330"/>
      <c r="G4258" s="331"/>
      <c r="H4258" s="340"/>
      <c r="I4258" s="341"/>
      <c r="J4258" s="341"/>
      <c r="K4258" s="60"/>
    </row>
    <row r="4259" spans="1:11" s="38" customFormat="1" x14ac:dyDescent="0.25">
      <c r="A4259" s="78"/>
      <c r="B4259" s="337"/>
      <c r="C4259" s="342"/>
      <c r="D4259" s="329"/>
      <c r="E4259" s="330"/>
      <c r="F4259" s="330"/>
      <c r="G4259" s="331"/>
      <c r="H4259" s="340"/>
      <c r="I4259" s="341"/>
      <c r="J4259" s="341"/>
      <c r="K4259" s="60"/>
    </row>
    <row r="4260" spans="1:11" s="38" customFormat="1" x14ac:dyDescent="0.25">
      <c r="A4260" s="78"/>
      <c r="B4260" s="337"/>
      <c r="C4260" s="342"/>
      <c r="D4260" s="329"/>
      <c r="E4260" s="330"/>
      <c r="F4260" s="330"/>
      <c r="G4260" s="331"/>
      <c r="H4260" s="340"/>
      <c r="I4260" s="341"/>
      <c r="J4260" s="341"/>
      <c r="K4260" s="60"/>
    </row>
    <row r="4261" spans="1:11" s="38" customFormat="1" x14ac:dyDescent="0.25">
      <c r="A4261" s="78"/>
      <c r="B4261" s="337"/>
      <c r="C4261" s="342"/>
      <c r="D4261" s="329"/>
      <c r="E4261" s="330"/>
      <c r="F4261" s="330"/>
      <c r="G4261" s="331"/>
      <c r="H4261" s="340"/>
      <c r="I4261" s="341"/>
      <c r="J4261" s="341"/>
      <c r="K4261" s="60"/>
    </row>
    <row r="4262" spans="1:11" s="38" customFormat="1" x14ac:dyDescent="0.25">
      <c r="A4262" s="78"/>
      <c r="B4262" s="337"/>
      <c r="C4262" s="342"/>
      <c r="D4262" s="329"/>
      <c r="E4262" s="330"/>
      <c r="F4262" s="330"/>
      <c r="G4262" s="331"/>
      <c r="H4262" s="340"/>
      <c r="I4262" s="341"/>
      <c r="J4262" s="341"/>
      <c r="K4262" s="60"/>
    </row>
    <row r="4263" spans="1:11" s="38" customFormat="1" x14ac:dyDescent="0.25">
      <c r="A4263" s="78"/>
      <c r="B4263" s="337"/>
      <c r="C4263" s="342"/>
      <c r="D4263" s="329"/>
      <c r="E4263" s="330"/>
      <c r="F4263" s="330"/>
      <c r="G4263" s="331"/>
      <c r="H4263" s="340"/>
      <c r="I4263" s="341"/>
      <c r="J4263" s="341"/>
      <c r="K4263" s="60"/>
    </row>
    <row r="4264" spans="1:11" s="38" customFormat="1" x14ac:dyDescent="0.25">
      <c r="A4264" s="78"/>
      <c r="B4264" s="337"/>
      <c r="C4264" s="342"/>
      <c r="D4264" s="329"/>
      <c r="E4264" s="330"/>
      <c r="F4264" s="330"/>
      <c r="G4264" s="331"/>
      <c r="H4264" s="340"/>
      <c r="I4264" s="341"/>
      <c r="J4264" s="341"/>
      <c r="K4264" s="60"/>
    </row>
    <row r="4265" spans="1:11" s="38" customFormat="1" x14ac:dyDescent="0.25">
      <c r="A4265" s="78"/>
      <c r="B4265" s="337"/>
      <c r="C4265" s="342"/>
      <c r="D4265" s="329"/>
      <c r="E4265" s="330"/>
      <c r="F4265" s="330"/>
      <c r="G4265" s="331"/>
      <c r="H4265" s="340"/>
      <c r="I4265" s="341"/>
      <c r="J4265" s="341"/>
      <c r="K4265" s="60"/>
    </row>
    <row r="4266" spans="1:11" s="38" customFormat="1" x14ac:dyDescent="0.25">
      <c r="A4266" s="78"/>
      <c r="B4266" s="337"/>
      <c r="C4266" s="342"/>
      <c r="D4266" s="329"/>
      <c r="E4266" s="330"/>
      <c r="F4266" s="330"/>
      <c r="G4266" s="331"/>
      <c r="H4266" s="340"/>
      <c r="I4266" s="341"/>
      <c r="J4266" s="341"/>
      <c r="K4266" s="60"/>
    </row>
    <row r="4267" spans="1:11" s="38" customFormat="1" x14ac:dyDescent="0.25">
      <c r="A4267" s="78"/>
      <c r="B4267" s="337"/>
      <c r="C4267" s="342"/>
      <c r="D4267" s="329"/>
      <c r="E4267" s="330"/>
      <c r="F4267" s="330"/>
      <c r="G4267" s="331"/>
      <c r="H4267" s="340"/>
      <c r="I4267" s="341"/>
      <c r="J4267" s="341"/>
      <c r="K4267" s="60"/>
    </row>
    <row r="4268" spans="1:11" s="38" customFormat="1" x14ac:dyDescent="0.25">
      <c r="A4268" s="78"/>
      <c r="B4268" s="337"/>
      <c r="C4268" s="342"/>
      <c r="D4268" s="329"/>
      <c r="E4268" s="330"/>
      <c r="F4268" s="330"/>
      <c r="G4268" s="331"/>
      <c r="H4268" s="340"/>
      <c r="I4268" s="341"/>
      <c r="J4268" s="341"/>
      <c r="K4268" s="60"/>
    </row>
    <row r="4269" spans="1:11" s="38" customFormat="1" x14ac:dyDescent="0.25">
      <c r="A4269" s="78"/>
      <c r="B4269" s="337"/>
      <c r="C4269" s="342"/>
      <c r="D4269" s="329"/>
      <c r="E4269" s="330"/>
      <c r="F4269" s="330"/>
      <c r="G4269" s="331"/>
      <c r="H4269" s="340"/>
      <c r="I4269" s="341"/>
      <c r="J4269" s="341"/>
      <c r="K4269" s="60"/>
    </row>
    <row r="4270" spans="1:11" s="38" customFormat="1" x14ac:dyDescent="0.25">
      <c r="A4270" s="78"/>
      <c r="B4270" s="337"/>
      <c r="C4270" s="342"/>
      <c r="D4270" s="329"/>
      <c r="E4270" s="330"/>
      <c r="F4270" s="330"/>
      <c r="G4270" s="331"/>
      <c r="H4270" s="340"/>
      <c r="I4270" s="341"/>
      <c r="J4270" s="341"/>
      <c r="K4270" s="60"/>
    </row>
    <row r="4271" spans="1:11" s="38" customFormat="1" x14ac:dyDescent="0.25">
      <c r="A4271" s="78"/>
      <c r="B4271" s="337"/>
      <c r="C4271" s="342"/>
      <c r="D4271" s="329"/>
      <c r="E4271" s="330"/>
      <c r="F4271" s="330"/>
      <c r="G4271" s="331"/>
      <c r="H4271" s="340"/>
      <c r="I4271" s="341"/>
      <c r="J4271" s="341"/>
      <c r="K4271" s="60"/>
    </row>
    <row r="4272" spans="1:11" s="38" customFormat="1" x14ac:dyDescent="0.25">
      <c r="A4272" s="78"/>
      <c r="B4272" s="337"/>
      <c r="C4272" s="342"/>
      <c r="D4272" s="329"/>
      <c r="E4272" s="330"/>
      <c r="F4272" s="330"/>
      <c r="G4272" s="331"/>
      <c r="H4272" s="340"/>
      <c r="I4272" s="341"/>
      <c r="J4272" s="341"/>
      <c r="K4272" s="60"/>
    </row>
    <row r="4273" spans="1:11" s="38" customFormat="1" x14ac:dyDescent="0.25">
      <c r="A4273" s="78"/>
      <c r="B4273" s="337"/>
      <c r="C4273" s="342"/>
      <c r="D4273" s="329"/>
      <c r="E4273" s="330"/>
      <c r="F4273" s="330"/>
      <c r="G4273" s="331"/>
      <c r="H4273" s="340"/>
      <c r="I4273" s="341"/>
      <c r="J4273" s="341"/>
      <c r="K4273" s="60"/>
    </row>
    <row r="4274" spans="1:11" s="38" customFormat="1" x14ac:dyDescent="0.25">
      <c r="A4274" s="78"/>
      <c r="B4274" s="337"/>
      <c r="C4274" s="342"/>
      <c r="D4274" s="329"/>
      <c r="E4274" s="330"/>
      <c r="F4274" s="330"/>
      <c r="G4274" s="331"/>
      <c r="H4274" s="340"/>
      <c r="I4274" s="341"/>
      <c r="J4274" s="341"/>
      <c r="K4274" s="60"/>
    </row>
    <row r="4275" spans="1:11" s="38" customFormat="1" x14ac:dyDescent="0.25">
      <c r="A4275" s="78"/>
      <c r="B4275" s="337"/>
      <c r="C4275" s="342"/>
      <c r="D4275" s="329"/>
      <c r="E4275" s="330"/>
      <c r="F4275" s="330"/>
      <c r="G4275" s="331"/>
      <c r="H4275" s="340"/>
      <c r="I4275" s="341"/>
      <c r="J4275" s="341"/>
      <c r="K4275" s="60"/>
    </row>
    <row r="4276" spans="1:11" s="38" customFormat="1" x14ac:dyDescent="0.25">
      <c r="A4276" s="78"/>
      <c r="B4276" s="337"/>
      <c r="C4276" s="342"/>
      <c r="D4276" s="329"/>
      <c r="E4276" s="330"/>
      <c r="F4276" s="330"/>
      <c r="G4276" s="331"/>
      <c r="H4276" s="340"/>
      <c r="I4276" s="341"/>
      <c r="J4276" s="341"/>
      <c r="K4276" s="60"/>
    </row>
    <row r="4277" spans="1:11" s="38" customFormat="1" x14ac:dyDescent="0.25">
      <c r="A4277" s="78"/>
      <c r="B4277" s="337"/>
      <c r="C4277" s="342"/>
      <c r="D4277" s="329"/>
      <c r="E4277" s="330"/>
      <c r="F4277" s="330"/>
      <c r="G4277" s="331"/>
      <c r="H4277" s="340"/>
      <c r="I4277" s="341"/>
      <c r="J4277" s="341"/>
      <c r="K4277" s="60"/>
    </row>
    <row r="4278" spans="1:11" s="38" customFormat="1" x14ac:dyDescent="0.25">
      <c r="A4278" s="78"/>
      <c r="B4278" s="337"/>
      <c r="C4278" s="342"/>
      <c r="D4278" s="329"/>
      <c r="E4278" s="330"/>
      <c r="F4278" s="330"/>
      <c r="G4278" s="331"/>
      <c r="H4278" s="340"/>
      <c r="I4278" s="341"/>
      <c r="J4278" s="341"/>
      <c r="K4278" s="60"/>
    </row>
    <row r="4279" spans="1:11" s="38" customFormat="1" x14ac:dyDescent="0.25">
      <c r="A4279" s="78"/>
      <c r="B4279" s="337"/>
      <c r="C4279" s="342"/>
      <c r="D4279" s="329"/>
      <c r="E4279" s="330"/>
      <c r="F4279" s="330"/>
      <c r="G4279" s="331"/>
      <c r="H4279" s="340"/>
      <c r="I4279" s="341"/>
      <c r="J4279" s="341"/>
      <c r="K4279" s="60"/>
    </row>
    <row r="4280" spans="1:11" s="38" customFormat="1" x14ac:dyDescent="0.25">
      <c r="A4280" s="78"/>
      <c r="B4280" s="337"/>
      <c r="C4280" s="342"/>
      <c r="D4280" s="329"/>
      <c r="E4280" s="330"/>
      <c r="F4280" s="330"/>
      <c r="G4280" s="331"/>
      <c r="H4280" s="340"/>
      <c r="I4280" s="341"/>
      <c r="J4280" s="341"/>
      <c r="K4280" s="60"/>
    </row>
    <row r="4281" spans="1:11" s="38" customFormat="1" x14ac:dyDescent="0.25">
      <c r="A4281" s="78"/>
      <c r="B4281" s="337"/>
      <c r="C4281" s="342"/>
      <c r="D4281" s="329"/>
      <c r="E4281" s="330"/>
      <c r="F4281" s="330"/>
      <c r="G4281" s="331"/>
      <c r="H4281" s="340"/>
      <c r="I4281" s="341"/>
      <c r="J4281" s="341"/>
      <c r="K4281" s="60"/>
    </row>
    <row r="4282" spans="1:11" s="38" customFormat="1" x14ac:dyDescent="0.25">
      <c r="A4282" s="78"/>
      <c r="B4282" s="337"/>
      <c r="C4282" s="342"/>
      <c r="D4282" s="329"/>
      <c r="E4282" s="330"/>
      <c r="F4282" s="330"/>
      <c r="G4282" s="331"/>
      <c r="H4282" s="340"/>
      <c r="I4282" s="341"/>
      <c r="J4282" s="341"/>
      <c r="K4282" s="60"/>
    </row>
    <row r="4283" spans="1:11" s="38" customFormat="1" x14ac:dyDescent="0.25">
      <c r="A4283" s="78"/>
      <c r="B4283" s="337"/>
      <c r="C4283" s="342"/>
      <c r="D4283" s="329"/>
      <c r="E4283" s="330"/>
      <c r="F4283" s="330"/>
      <c r="G4283" s="331"/>
      <c r="H4283" s="340"/>
      <c r="I4283" s="341"/>
      <c r="J4283" s="341"/>
      <c r="K4283" s="60"/>
    </row>
    <row r="4284" spans="1:11" s="38" customFormat="1" x14ac:dyDescent="0.25">
      <c r="A4284" s="78"/>
      <c r="B4284" s="337"/>
      <c r="C4284" s="342"/>
      <c r="D4284" s="329"/>
      <c r="E4284" s="330"/>
      <c r="F4284" s="330"/>
      <c r="G4284" s="331"/>
      <c r="H4284" s="340"/>
      <c r="I4284" s="341"/>
      <c r="J4284" s="341"/>
      <c r="K4284" s="60"/>
    </row>
    <row r="4285" spans="1:11" s="38" customFormat="1" x14ac:dyDescent="0.25">
      <c r="A4285" s="78"/>
      <c r="B4285" s="337"/>
      <c r="C4285" s="342"/>
      <c r="D4285" s="329"/>
      <c r="E4285" s="330"/>
      <c r="F4285" s="330"/>
      <c r="G4285" s="331"/>
      <c r="H4285" s="340"/>
      <c r="I4285" s="341"/>
      <c r="J4285" s="341"/>
      <c r="K4285" s="60"/>
    </row>
    <row r="4286" spans="1:11" s="38" customFormat="1" x14ac:dyDescent="0.25">
      <c r="A4286" s="78"/>
      <c r="B4286" s="337"/>
      <c r="C4286" s="342"/>
      <c r="D4286" s="329"/>
      <c r="E4286" s="330"/>
      <c r="F4286" s="330"/>
      <c r="G4286" s="331"/>
      <c r="H4286" s="340"/>
      <c r="I4286" s="341"/>
      <c r="J4286" s="341"/>
      <c r="K4286" s="60"/>
    </row>
    <row r="4287" spans="1:11" s="38" customFormat="1" x14ac:dyDescent="0.25">
      <c r="A4287" s="78"/>
      <c r="B4287" s="337"/>
      <c r="C4287" s="342"/>
      <c r="D4287" s="329"/>
      <c r="E4287" s="330"/>
      <c r="F4287" s="330"/>
      <c r="G4287" s="331"/>
      <c r="H4287" s="340"/>
      <c r="I4287" s="341"/>
      <c r="J4287" s="341"/>
      <c r="K4287" s="60"/>
    </row>
    <row r="4288" spans="1:11" s="38" customFormat="1" x14ac:dyDescent="0.25">
      <c r="A4288" s="78"/>
      <c r="B4288" s="337"/>
      <c r="C4288" s="342"/>
      <c r="D4288" s="329"/>
      <c r="E4288" s="330"/>
      <c r="F4288" s="330"/>
      <c r="G4288" s="331"/>
      <c r="H4288" s="340"/>
      <c r="I4288" s="341"/>
      <c r="J4288" s="341"/>
      <c r="K4288" s="60"/>
    </row>
    <row r="4289" spans="1:11" s="38" customFormat="1" x14ac:dyDescent="0.25">
      <c r="A4289" s="78"/>
      <c r="B4289" s="337"/>
      <c r="C4289" s="342"/>
      <c r="D4289" s="329"/>
      <c r="E4289" s="330"/>
      <c r="F4289" s="330"/>
      <c r="G4289" s="331"/>
      <c r="H4289" s="340"/>
      <c r="I4289" s="341"/>
      <c r="J4289" s="341"/>
      <c r="K4289" s="60"/>
    </row>
    <row r="4290" spans="1:11" s="38" customFormat="1" x14ac:dyDescent="0.25">
      <c r="A4290" s="78"/>
      <c r="B4290" s="337"/>
      <c r="C4290" s="342"/>
      <c r="D4290" s="329"/>
      <c r="E4290" s="330"/>
      <c r="F4290" s="330"/>
      <c r="G4290" s="331"/>
      <c r="H4290" s="340"/>
      <c r="I4290" s="341"/>
      <c r="J4290" s="341"/>
      <c r="K4290" s="60"/>
    </row>
    <row r="4291" spans="1:11" s="38" customFormat="1" x14ac:dyDescent="0.25">
      <c r="A4291" s="78"/>
      <c r="B4291" s="337"/>
      <c r="C4291" s="342"/>
      <c r="D4291" s="329"/>
      <c r="E4291" s="330"/>
      <c r="F4291" s="330"/>
      <c r="G4291" s="331"/>
      <c r="H4291" s="340"/>
      <c r="I4291" s="341"/>
      <c r="J4291" s="341"/>
      <c r="K4291" s="60"/>
    </row>
    <row r="4292" spans="1:11" s="38" customFormat="1" x14ac:dyDescent="0.25">
      <c r="A4292" s="78"/>
      <c r="B4292" s="337"/>
      <c r="C4292" s="342"/>
      <c r="D4292" s="329"/>
      <c r="E4292" s="330"/>
      <c r="F4292" s="330"/>
      <c r="G4292" s="331"/>
      <c r="H4292" s="340"/>
      <c r="I4292" s="341"/>
      <c r="J4292" s="341"/>
      <c r="K4292" s="60"/>
    </row>
    <row r="4293" spans="1:11" s="38" customFormat="1" x14ac:dyDescent="0.25">
      <c r="A4293" s="78"/>
      <c r="B4293" s="337"/>
      <c r="C4293" s="342"/>
      <c r="D4293" s="329"/>
      <c r="E4293" s="330"/>
      <c r="F4293" s="330"/>
      <c r="G4293" s="331"/>
      <c r="H4293" s="340"/>
      <c r="I4293" s="341"/>
      <c r="J4293" s="341"/>
      <c r="K4293" s="60"/>
    </row>
    <row r="4294" spans="1:11" s="38" customFormat="1" x14ac:dyDescent="0.25">
      <c r="A4294" s="78"/>
      <c r="B4294" s="337"/>
      <c r="C4294" s="342"/>
      <c r="D4294" s="329"/>
      <c r="E4294" s="330"/>
      <c r="F4294" s="330"/>
      <c r="G4294" s="331"/>
      <c r="H4294" s="340"/>
      <c r="I4294" s="341"/>
      <c r="J4294" s="341"/>
      <c r="K4294" s="60"/>
    </row>
    <row r="4295" spans="1:11" s="38" customFormat="1" x14ac:dyDescent="0.25">
      <c r="A4295" s="78"/>
      <c r="B4295" s="337"/>
      <c r="C4295" s="342"/>
      <c r="D4295" s="329"/>
      <c r="E4295" s="330"/>
      <c r="F4295" s="330"/>
      <c r="G4295" s="331"/>
      <c r="H4295" s="340"/>
      <c r="I4295" s="341"/>
      <c r="J4295" s="341"/>
      <c r="K4295" s="60"/>
    </row>
    <row r="4296" spans="1:11" s="38" customFormat="1" x14ac:dyDescent="0.25">
      <c r="A4296" s="78"/>
      <c r="B4296" s="337"/>
      <c r="C4296" s="342"/>
      <c r="D4296" s="329"/>
      <c r="E4296" s="330"/>
      <c r="F4296" s="330"/>
      <c r="G4296" s="331"/>
      <c r="H4296" s="340"/>
      <c r="I4296" s="341"/>
      <c r="J4296" s="341"/>
      <c r="K4296" s="60"/>
    </row>
    <row r="4297" spans="1:11" s="38" customFormat="1" x14ac:dyDescent="0.25">
      <c r="A4297" s="78"/>
      <c r="B4297" s="337"/>
      <c r="C4297" s="342"/>
      <c r="D4297" s="329"/>
      <c r="E4297" s="330"/>
      <c r="F4297" s="330"/>
      <c r="G4297" s="331"/>
      <c r="H4297" s="340"/>
      <c r="I4297" s="341"/>
      <c r="J4297" s="341"/>
      <c r="K4297" s="60"/>
    </row>
    <row r="4298" spans="1:11" s="38" customFormat="1" x14ac:dyDescent="0.25">
      <c r="A4298" s="78"/>
      <c r="B4298" s="337"/>
      <c r="C4298" s="342"/>
      <c r="D4298" s="329"/>
      <c r="E4298" s="330"/>
      <c r="F4298" s="330"/>
      <c r="G4298" s="331"/>
      <c r="H4298" s="340"/>
      <c r="I4298" s="341"/>
      <c r="J4298" s="341"/>
      <c r="K4298" s="60"/>
    </row>
    <row r="4299" spans="1:11" s="38" customFormat="1" x14ac:dyDescent="0.25">
      <c r="A4299" s="78"/>
      <c r="B4299" s="337"/>
      <c r="C4299" s="342"/>
      <c r="D4299" s="329"/>
      <c r="E4299" s="330"/>
      <c r="F4299" s="330"/>
      <c r="G4299" s="331"/>
      <c r="H4299" s="340"/>
      <c r="I4299" s="341"/>
      <c r="J4299" s="341"/>
      <c r="K4299" s="60"/>
    </row>
    <row r="4300" spans="1:11" s="38" customFormat="1" x14ac:dyDescent="0.25">
      <c r="A4300" s="78"/>
      <c r="B4300" s="337"/>
      <c r="C4300" s="342"/>
      <c r="D4300" s="329"/>
      <c r="E4300" s="330"/>
      <c r="F4300" s="330"/>
      <c r="G4300" s="331"/>
      <c r="H4300" s="340"/>
      <c r="I4300" s="341"/>
      <c r="J4300" s="341"/>
      <c r="K4300" s="60"/>
    </row>
    <row r="4301" spans="1:11" s="38" customFormat="1" x14ac:dyDescent="0.25">
      <c r="A4301" s="78"/>
      <c r="B4301" s="337"/>
      <c r="C4301" s="342"/>
      <c r="D4301" s="329"/>
      <c r="E4301" s="330"/>
      <c r="F4301" s="330"/>
      <c r="G4301" s="331"/>
      <c r="H4301" s="340"/>
      <c r="I4301" s="341"/>
      <c r="J4301" s="341"/>
      <c r="K4301" s="60"/>
    </row>
    <row r="4302" spans="1:11" s="38" customFormat="1" x14ac:dyDescent="0.25">
      <c r="A4302" s="78"/>
      <c r="B4302" s="337"/>
      <c r="C4302" s="342"/>
      <c r="D4302" s="329"/>
      <c r="E4302" s="330"/>
      <c r="F4302" s="330"/>
      <c r="G4302" s="331"/>
      <c r="H4302" s="340"/>
      <c r="I4302" s="341"/>
      <c r="J4302" s="341"/>
      <c r="K4302" s="60"/>
    </row>
    <row r="4303" spans="1:11" s="38" customFormat="1" x14ac:dyDescent="0.25">
      <c r="A4303" s="78"/>
      <c r="B4303" s="337"/>
      <c r="C4303" s="342"/>
      <c r="D4303" s="329"/>
      <c r="E4303" s="330"/>
      <c r="F4303" s="330"/>
      <c r="G4303" s="331"/>
      <c r="H4303" s="340"/>
      <c r="I4303" s="341"/>
      <c r="J4303" s="341"/>
      <c r="K4303" s="60"/>
    </row>
    <row r="4304" spans="1:11" s="38" customFormat="1" x14ac:dyDescent="0.25">
      <c r="A4304" s="78"/>
      <c r="B4304" s="337"/>
      <c r="C4304" s="342"/>
      <c r="D4304" s="329"/>
      <c r="E4304" s="330"/>
      <c r="F4304" s="330"/>
      <c r="G4304" s="331"/>
      <c r="H4304" s="340"/>
      <c r="I4304" s="341"/>
      <c r="J4304" s="341"/>
      <c r="K4304" s="60"/>
    </row>
    <row r="4305" spans="1:11" s="38" customFormat="1" x14ac:dyDescent="0.25">
      <c r="A4305" s="78"/>
      <c r="B4305" s="337"/>
      <c r="C4305" s="342"/>
      <c r="D4305" s="329"/>
      <c r="E4305" s="330"/>
      <c r="F4305" s="330"/>
      <c r="G4305" s="331"/>
      <c r="H4305" s="340"/>
      <c r="I4305" s="341"/>
      <c r="J4305" s="341"/>
      <c r="K4305" s="60"/>
    </row>
    <row r="4306" spans="1:11" s="38" customFormat="1" x14ac:dyDescent="0.25">
      <c r="A4306" s="78"/>
      <c r="B4306" s="337"/>
      <c r="C4306" s="342"/>
      <c r="D4306" s="329"/>
      <c r="E4306" s="330"/>
      <c r="F4306" s="330"/>
      <c r="G4306" s="331"/>
      <c r="H4306" s="340"/>
      <c r="I4306" s="341"/>
      <c r="J4306" s="341"/>
      <c r="K4306" s="60"/>
    </row>
    <row r="4307" spans="1:11" s="38" customFormat="1" x14ac:dyDescent="0.25">
      <c r="A4307" s="78"/>
      <c r="B4307" s="337"/>
      <c r="C4307" s="342"/>
      <c r="D4307" s="329"/>
      <c r="E4307" s="330"/>
      <c r="F4307" s="330"/>
      <c r="G4307" s="331"/>
      <c r="H4307" s="340"/>
      <c r="I4307" s="341"/>
      <c r="J4307" s="341"/>
      <c r="K4307" s="60"/>
    </row>
    <row r="4308" spans="1:11" s="38" customFormat="1" x14ac:dyDescent="0.25">
      <c r="A4308" s="78"/>
      <c r="B4308" s="337"/>
      <c r="C4308" s="342"/>
      <c r="D4308" s="329"/>
      <c r="E4308" s="330"/>
      <c r="F4308" s="330"/>
      <c r="G4308" s="331"/>
      <c r="H4308" s="340"/>
      <c r="I4308" s="341"/>
      <c r="J4308" s="341"/>
      <c r="K4308" s="60"/>
    </row>
    <row r="4309" spans="1:11" s="38" customFormat="1" x14ac:dyDescent="0.25">
      <c r="A4309" s="78"/>
      <c r="B4309" s="337"/>
      <c r="C4309" s="342"/>
      <c r="D4309" s="329"/>
      <c r="E4309" s="330"/>
      <c r="F4309" s="330"/>
      <c r="G4309" s="331"/>
      <c r="H4309" s="340"/>
      <c r="I4309" s="341"/>
      <c r="J4309" s="341"/>
      <c r="K4309" s="60"/>
    </row>
    <row r="4310" spans="1:11" s="38" customFormat="1" x14ac:dyDescent="0.25">
      <c r="A4310" s="78"/>
      <c r="B4310" s="337"/>
      <c r="C4310" s="342"/>
      <c r="D4310" s="329"/>
      <c r="E4310" s="330"/>
      <c r="F4310" s="330"/>
      <c r="G4310" s="331"/>
      <c r="H4310" s="340"/>
      <c r="I4310" s="341"/>
      <c r="J4310" s="341"/>
      <c r="K4310" s="60"/>
    </row>
    <row r="4311" spans="1:11" s="38" customFormat="1" x14ac:dyDescent="0.25">
      <c r="A4311" s="78"/>
      <c r="B4311" s="337"/>
      <c r="C4311" s="342"/>
      <c r="D4311" s="329"/>
      <c r="E4311" s="330"/>
      <c r="F4311" s="330"/>
      <c r="G4311" s="331"/>
      <c r="H4311" s="340"/>
      <c r="I4311" s="341"/>
      <c r="J4311" s="341"/>
      <c r="K4311" s="60"/>
    </row>
    <row r="4312" spans="1:11" s="38" customFormat="1" x14ac:dyDescent="0.25">
      <c r="A4312" s="78"/>
      <c r="B4312" s="337"/>
      <c r="C4312" s="342"/>
      <c r="D4312" s="329"/>
      <c r="E4312" s="330"/>
      <c r="F4312" s="330"/>
      <c r="G4312" s="331"/>
      <c r="H4312" s="340"/>
      <c r="I4312" s="341"/>
      <c r="J4312" s="341"/>
      <c r="K4312" s="60"/>
    </row>
    <row r="4313" spans="1:11" s="38" customFormat="1" x14ac:dyDescent="0.25">
      <c r="A4313" s="78"/>
      <c r="B4313" s="337"/>
      <c r="C4313" s="342"/>
      <c r="D4313" s="329"/>
      <c r="E4313" s="330"/>
      <c r="F4313" s="330"/>
      <c r="G4313" s="331"/>
      <c r="H4313" s="340"/>
      <c r="I4313" s="341"/>
      <c r="J4313" s="341"/>
      <c r="K4313" s="60"/>
    </row>
    <row r="4314" spans="1:11" s="38" customFormat="1" x14ac:dyDescent="0.25">
      <c r="A4314" s="78"/>
      <c r="B4314" s="337"/>
      <c r="C4314" s="342"/>
      <c r="D4314" s="329"/>
      <c r="E4314" s="330"/>
      <c r="F4314" s="330"/>
      <c r="G4314" s="331"/>
      <c r="H4314" s="340"/>
      <c r="I4314" s="341"/>
      <c r="J4314" s="341"/>
      <c r="K4314" s="60"/>
    </row>
    <row r="4315" spans="1:11" s="38" customFormat="1" x14ac:dyDescent="0.25">
      <c r="A4315" s="78"/>
      <c r="B4315" s="337"/>
      <c r="C4315" s="342"/>
      <c r="D4315" s="329"/>
      <c r="E4315" s="330"/>
      <c r="F4315" s="330"/>
      <c r="G4315" s="331"/>
      <c r="H4315" s="340"/>
      <c r="I4315" s="341"/>
      <c r="J4315" s="341"/>
      <c r="K4315" s="60"/>
    </row>
    <row r="4316" spans="1:11" s="38" customFormat="1" x14ac:dyDescent="0.25">
      <c r="A4316" s="78"/>
      <c r="B4316" s="337"/>
      <c r="C4316" s="342"/>
      <c r="D4316" s="329"/>
      <c r="E4316" s="330"/>
      <c r="F4316" s="330"/>
      <c r="G4316" s="331"/>
      <c r="H4316" s="340"/>
      <c r="I4316" s="341"/>
      <c r="J4316" s="341"/>
      <c r="K4316" s="60"/>
    </row>
    <row r="4317" spans="1:11" s="38" customFormat="1" x14ac:dyDescent="0.25">
      <c r="A4317" s="78"/>
      <c r="B4317" s="337"/>
      <c r="C4317" s="342"/>
      <c r="D4317" s="329"/>
      <c r="E4317" s="330"/>
      <c r="F4317" s="330"/>
      <c r="G4317" s="331"/>
      <c r="H4317" s="340"/>
      <c r="I4317" s="341"/>
      <c r="J4317" s="341"/>
      <c r="K4317" s="60"/>
    </row>
    <row r="4318" spans="1:11" s="38" customFormat="1" x14ac:dyDescent="0.25">
      <c r="A4318" s="78"/>
      <c r="B4318" s="337"/>
      <c r="C4318" s="342"/>
      <c r="D4318" s="329"/>
      <c r="E4318" s="330"/>
      <c r="F4318" s="330"/>
      <c r="G4318" s="331"/>
      <c r="H4318" s="340"/>
      <c r="I4318" s="341"/>
      <c r="J4318" s="341"/>
      <c r="K4318" s="60"/>
    </row>
    <row r="4319" spans="1:11" s="38" customFormat="1" x14ac:dyDescent="0.25">
      <c r="A4319" s="78"/>
      <c r="B4319" s="337"/>
      <c r="C4319" s="342"/>
      <c r="D4319" s="329"/>
      <c r="E4319" s="330"/>
      <c r="F4319" s="330"/>
      <c r="G4319" s="331"/>
      <c r="H4319" s="340"/>
      <c r="I4319" s="341"/>
      <c r="J4319" s="341"/>
      <c r="K4319" s="60"/>
    </row>
    <row r="4320" spans="1:11" s="38" customFormat="1" x14ac:dyDescent="0.25">
      <c r="A4320" s="78"/>
      <c r="B4320" s="337"/>
      <c r="C4320" s="342"/>
      <c r="D4320" s="329"/>
      <c r="E4320" s="330"/>
      <c r="F4320" s="330"/>
      <c r="G4320" s="331"/>
      <c r="H4320" s="340"/>
      <c r="I4320" s="341"/>
      <c r="J4320" s="341"/>
      <c r="K4320" s="60"/>
    </row>
    <row r="4321" spans="1:11" s="38" customFormat="1" x14ac:dyDescent="0.25">
      <c r="A4321" s="78"/>
      <c r="B4321" s="337"/>
      <c r="C4321" s="342"/>
      <c r="D4321" s="329"/>
      <c r="E4321" s="330"/>
      <c r="F4321" s="330"/>
      <c r="G4321" s="331"/>
      <c r="H4321" s="340"/>
      <c r="I4321" s="341"/>
      <c r="J4321" s="341"/>
      <c r="K4321" s="60"/>
    </row>
    <row r="4322" spans="1:11" s="38" customFormat="1" x14ac:dyDescent="0.25">
      <c r="A4322" s="78"/>
      <c r="B4322" s="337"/>
      <c r="C4322" s="342"/>
      <c r="D4322" s="329"/>
      <c r="E4322" s="330"/>
      <c r="F4322" s="330"/>
      <c r="G4322" s="331"/>
      <c r="H4322" s="340"/>
      <c r="I4322" s="341"/>
      <c r="J4322" s="341"/>
      <c r="K4322" s="60"/>
    </row>
    <row r="4323" spans="1:11" s="38" customFormat="1" x14ac:dyDescent="0.25">
      <c r="A4323" s="78"/>
      <c r="B4323" s="337"/>
      <c r="C4323" s="342"/>
      <c r="D4323" s="329"/>
      <c r="E4323" s="330"/>
      <c r="F4323" s="330"/>
      <c r="G4323" s="331"/>
      <c r="H4323" s="340"/>
      <c r="I4323" s="341"/>
      <c r="J4323" s="341"/>
      <c r="K4323" s="60"/>
    </row>
    <row r="4324" spans="1:11" s="38" customFormat="1" x14ac:dyDescent="0.25">
      <c r="A4324" s="78"/>
      <c r="B4324" s="337"/>
      <c r="C4324" s="342"/>
      <c r="D4324" s="329"/>
      <c r="E4324" s="330"/>
      <c r="F4324" s="330"/>
      <c r="G4324" s="331"/>
      <c r="H4324" s="340"/>
      <c r="I4324" s="341"/>
      <c r="J4324" s="341"/>
      <c r="K4324" s="60"/>
    </row>
    <row r="4325" spans="1:11" s="38" customFormat="1" x14ac:dyDescent="0.25">
      <c r="A4325" s="78"/>
      <c r="B4325" s="337"/>
      <c r="C4325" s="342"/>
      <c r="D4325" s="329"/>
      <c r="E4325" s="330"/>
      <c r="F4325" s="330"/>
      <c r="G4325" s="331"/>
      <c r="H4325" s="340"/>
      <c r="I4325" s="341"/>
      <c r="J4325" s="341"/>
      <c r="K4325" s="60"/>
    </row>
    <row r="4326" spans="1:11" s="38" customFormat="1" x14ac:dyDescent="0.25">
      <c r="A4326" s="78"/>
      <c r="B4326" s="337"/>
      <c r="C4326" s="342"/>
      <c r="D4326" s="329"/>
      <c r="E4326" s="330"/>
      <c r="F4326" s="330"/>
      <c r="G4326" s="331"/>
      <c r="H4326" s="340"/>
      <c r="I4326" s="341"/>
      <c r="J4326" s="341"/>
      <c r="K4326" s="60"/>
    </row>
    <row r="4327" spans="1:11" s="38" customFormat="1" x14ac:dyDescent="0.25">
      <c r="A4327" s="78"/>
      <c r="B4327" s="337"/>
      <c r="C4327" s="342"/>
      <c r="D4327" s="329"/>
      <c r="E4327" s="330"/>
      <c r="F4327" s="330"/>
      <c r="G4327" s="331"/>
      <c r="H4327" s="340"/>
      <c r="I4327" s="341"/>
      <c r="J4327" s="341"/>
      <c r="K4327" s="60"/>
    </row>
    <row r="4328" spans="1:11" s="38" customFormat="1" x14ac:dyDescent="0.25">
      <c r="A4328" s="78"/>
      <c r="B4328" s="337"/>
      <c r="C4328" s="342"/>
      <c r="D4328" s="329"/>
      <c r="E4328" s="330"/>
      <c r="F4328" s="330"/>
      <c r="G4328" s="331"/>
      <c r="H4328" s="340"/>
      <c r="I4328" s="341"/>
      <c r="J4328" s="341"/>
      <c r="K4328" s="60"/>
    </row>
    <row r="4329" spans="1:11" s="38" customFormat="1" x14ac:dyDescent="0.25">
      <c r="A4329" s="78"/>
      <c r="B4329" s="337"/>
      <c r="C4329" s="342"/>
      <c r="D4329" s="329"/>
      <c r="E4329" s="330"/>
      <c r="F4329" s="330"/>
      <c r="G4329" s="331"/>
      <c r="H4329" s="340"/>
      <c r="I4329" s="341"/>
      <c r="J4329" s="341"/>
      <c r="K4329" s="60"/>
    </row>
    <row r="4330" spans="1:11" s="38" customFormat="1" x14ac:dyDescent="0.25">
      <c r="A4330" s="78"/>
      <c r="B4330" s="337"/>
      <c r="C4330" s="342"/>
      <c r="D4330" s="329"/>
      <c r="E4330" s="330"/>
      <c r="F4330" s="330"/>
      <c r="G4330" s="331"/>
      <c r="H4330" s="340"/>
      <c r="I4330" s="341"/>
      <c r="J4330" s="341"/>
      <c r="K4330" s="60"/>
    </row>
    <row r="4331" spans="1:11" s="38" customFormat="1" x14ac:dyDescent="0.25">
      <c r="A4331" s="78"/>
      <c r="B4331" s="337"/>
      <c r="C4331" s="342"/>
      <c r="D4331" s="329"/>
      <c r="E4331" s="330"/>
      <c r="F4331" s="330"/>
      <c r="G4331" s="331"/>
      <c r="H4331" s="340"/>
      <c r="I4331" s="341"/>
      <c r="J4331" s="341"/>
      <c r="K4331" s="60"/>
    </row>
    <row r="4332" spans="1:11" s="38" customFormat="1" x14ac:dyDescent="0.25">
      <c r="A4332" s="78"/>
      <c r="B4332" s="337"/>
      <c r="C4332" s="342"/>
      <c r="D4332" s="329"/>
      <c r="E4332" s="330"/>
      <c r="F4332" s="330"/>
      <c r="G4332" s="331"/>
      <c r="H4332" s="340"/>
      <c r="I4332" s="341"/>
      <c r="J4332" s="341"/>
      <c r="K4332" s="60"/>
    </row>
    <row r="4333" spans="1:11" s="38" customFormat="1" x14ac:dyDescent="0.25">
      <c r="A4333" s="78"/>
      <c r="B4333" s="337"/>
      <c r="C4333" s="342"/>
      <c r="D4333" s="329"/>
      <c r="E4333" s="330"/>
      <c r="F4333" s="330"/>
      <c r="G4333" s="331"/>
      <c r="H4333" s="340"/>
      <c r="I4333" s="341"/>
      <c r="J4333" s="341"/>
      <c r="K4333" s="60"/>
    </row>
    <row r="4334" spans="1:11" s="38" customFormat="1" x14ac:dyDescent="0.25">
      <c r="A4334" s="78"/>
      <c r="B4334" s="337"/>
      <c r="C4334" s="342"/>
      <c r="D4334" s="329"/>
      <c r="E4334" s="330"/>
      <c r="F4334" s="330"/>
      <c r="G4334" s="331"/>
      <c r="H4334" s="340"/>
      <c r="I4334" s="341"/>
      <c r="J4334" s="341"/>
      <c r="K4334" s="60"/>
    </row>
    <row r="4335" spans="1:11" s="38" customFormat="1" x14ac:dyDescent="0.25">
      <c r="A4335" s="78"/>
      <c r="B4335" s="337"/>
      <c r="C4335" s="342"/>
      <c r="D4335" s="329"/>
      <c r="E4335" s="330"/>
      <c r="F4335" s="330"/>
      <c r="G4335" s="331"/>
      <c r="H4335" s="340"/>
      <c r="I4335" s="341"/>
      <c r="J4335" s="341"/>
      <c r="K4335" s="60"/>
    </row>
    <row r="4336" spans="1:11" s="38" customFormat="1" x14ac:dyDescent="0.25">
      <c r="A4336" s="78"/>
      <c r="B4336" s="337"/>
      <c r="C4336" s="342"/>
      <c r="D4336" s="329"/>
      <c r="E4336" s="330"/>
      <c r="F4336" s="330"/>
      <c r="G4336" s="331"/>
      <c r="H4336" s="340"/>
      <c r="I4336" s="341"/>
      <c r="J4336" s="341"/>
      <c r="K4336" s="60"/>
    </row>
    <row r="4337" spans="1:11" s="38" customFormat="1" x14ac:dyDescent="0.25">
      <c r="A4337" s="78"/>
      <c r="B4337" s="337"/>
      <c r="C4337" s="342"/>
      <c r="D4337" s="329"/>
      <c r="E4337" s="330"/>
      <c r="F4337" s="330"/>
      <c r="G4337" s="331"/>
      <c r="H4337" s="340"/>
      <c r="I4337" s="341"/>
      <c r="J4337" s="341"/>
      <c r="K4337" s="60"/>
    </row>
    <row r="4338" spans="1:11" s="38" customFormat="1" x14ac:dyDescent="0.25">
      <c r="A4338" s="78"/>
      <c r="B4338" s="337"/>
      <c r="C4338" s="342"/>
      <c r="D4338" s="329"/>
      <c r="E4338" s="330"/>
      <c r="F4338" s="330"/>
      <c r="G4338" s="331"/>
      <c r="H4338" s="340"/>
      <c r="I4338" s="341"/>
      <c r="J4338" s="341"/>
      <c r="K4338" s="60"/>
    </row>
    <row r="4339" spans="1:11" s="38" customFormat="1" x14ac:dyDescent="0.25">
      <c r="A4339" s="78"/>
      <c r="B4339" s="337"/>
      <c r="C4339" s="342"/>
      <c r="D4339" s="329"/>
      <c r="E4339" s="330"/>
      <c r="F4339" s="330"/>
      <c r="G4339" s="331"/>
      <c r="H4339" s="340"/>
      <c r="I4339" s="341"/>
      <c r="J4339" s="341"/>
      <c r="K4339" s="60"/>
    </row>
    <row r="4340" spans="1:11" s="38" customFormat="1" x14ac:dyDescent="0.25">
      <c r="A4340" s="78"/>
      <c r="B4340" s="337"/>
      <c r="C4340" s="342"/>
      <c r="D4340" s="329"/>
      <c r="E4340" s="330"/>
      <c r="F4340" s="330"/>
      <c r="G4340" s="331"/>
      <c r="H4340" s="340"/>
      <c r="I4340" s="341"/>
      <c r="J4340" s="341"/>
      <c r="K4340" s="60"/>
    </row>
    <row r="4341" spans="1:11" s="38" customFormat="1" x14ac:dyDescent="0.25">
      <c r="A4341" s="78"/>
      <c r="B4341" s="337"/>
      <c r="C4341" s="342"/>
      <c r="D4341" s="329"/>
      <c r="E4341" s="330"/>
      <c r="F4341" s="330"/>
      <c r="G4341" s="331"/>
      <c r="H4341" s="340"/>
      <c r="I4341" s="341"/>
      <c r="J4341" s="341"/>
      <c r="K4341" s="60"/>
    </row>
    <row r="4342" spans="1:11" s="38" customFormat="1" x14ac:dyDescent="0.25">
      <c r="A4342" s="78"/>
      <c r="B4342" s="337"/>
      <c r="C4342" s="342"/>
      <c r="D4342" s="329"/>
      <c r="E4342" s="330"/>
      <c r="F4342" s="330"/>
      <c r="G4342" s="331"/>
      <c r="H4342" s="340"/>
      <c r="I4342" s="341"/>
      <c r="J4342" s="341"/>
      <c r="K4342" s="60"/>
    </row>
    <row r="4343" spans="1:11" s="38" customFormat="1" x14ac:dyDescent="0.25">
      <c r="A4343" s="78"/>
      <c r="B4343" s="337"/>
      <c r="C4343" s="342"/>
      <c r="D4343" s="329"/>
      <c r="E4343" s="330"/>
      <c r="F4343" s="330"/>
      <c r="G4343" s="331"/>
      <c r="H4343" s="340"/>
      <c r="I4343" s="341"/>
      <c r="J4343" s="341"/>
      <c r="K4343" s="60"/>
    </row>
    <row r="4344" spans="1:11" s="38" customFormat="1" x14ac:dyDescent="0.25">
      <c r="A4344" s="78"/>
      <c r="B4344" s="337"/>
      <c r="C4344" s="342"/>
      <c r="D4344" s="329"/>
      <c r="E4344" s="330"/>
      <c r="F4344" s="330"/>
      <c r="G4344" s="331"/>
      <c r="H4344" s="340"/>
      <c r="I4344" s="341"/>
      <c r="J4344" s="341"/>
      <c r="K4344" s="60"/>
    </row>
    <row r="4345" spans="1:11" s="38" customFormat="1" x14ac:dyDescent="0.25">
      <c r="A4345" s="78"/>
      <c r="B4345" s="337"/>
      <c r="C4345" s="342"/>
      <c r="D4345" s="329"/>
      <c r="E4345" s="330"/>
      <c r="F4345" s="330"/>
      <c r="G4345" s="331"/>
      <c r="H4345" s="340"/>
      <c r="I4345" s="341"/>
      <c r="J4345" s="341"/>
      <c r="K4345" s="60"/>
    </row>
    <row r="4346" spans="1:11" s="38" customFormat="1" x14ac:dyDescent="0.25">
      <c r="A4346" s="78"/>
      <c r="B4346" s="337"/>
      <c r="C4346" s="342"/>
      <c r="D4346" s="329"/>
      <c r="E4346" s="330"/>
      <c r="F4346" s="330"/>
      <c r="G4346" s="331"/>
      <c r="H4346" s="340"/>
      <c r="I4346" s="341"/>
      <c r="J4346" s="341"/>
      <c r="K4346" s="60"/>
    </row>
    <row r="4347" spans="1:11" s="38" customFormat="1" x14ac:dyDescent="0.25">
      <c r="A4347" s="78"/>
      <c r="B4347" s="337"/>
      <c r="C4347" s="342"/>
      <c r="D4347" s="329"/>
      <c r="E4347" s="330"/>
      <c r="F4347" s="330"/>
      <c r="G4347" s="331"/>
      <c r="H4347" s="340"/>
      <c r="I4347" s="341"/>
      <c r="J4347" s="341"/>
      <c r="K4347" s="60"/>
    </row>
    <row r="4348" spans="1:11" s="38" customFormat="1" x14ac:dyDescent="0.25">
      <c r="A4348" s="78"/>
      <c r="B4348" s="337"/>
      <c r="C4348" s="342"/>
      <c r="D4348" s="329"/>
      <c r="E4348" s="330"/>
      <c r="F4348" s="330"/>
      <c r="G4348" s="331"/>
      <c r="H4348" s="340"/>
      <c r="I4348" s="341"/>
      <c r="J4348" s="341"/>
      <c r="K4348" s="60"/>
    </row>
    <row r="4349" spans="1:11" s="38" customFormat="1" x14ac:dyDescent="0.25">
      <c r="A4349" s="78"/>
      <c r="B4349" s="337"/>
      <c r="C4349" s="342"/>
      <c r="D4349" s="329"/>
      <c r="E4349" s="330"/>
      <c r="F4349" s="330"/>
      <c r="G4349" s="331"/>
      <c r="H4349" s="340"/>
      <c r="I4349" s="341"/>
      <c r="J4349" s="341"/>
      <c r="K4349" s="60"/>
    </row>
    <row r="4350" spans="1:11" s="38" customFormat="1" x14ac:dyDescent="0.25">
      <c r="A4350" s="78"/>
      <c r="B4350" s="337"/>
      <c r="C4350" s="342"/>
      <c r="D4350" s="329"/>
      <c r="E4350" s="330"/>
      <c r="F4350" s="330"/>
      <c r="G4350" s="331"/>
      <c r="H4350" s="340"/>
      <c r="I4350" s="341"/>
      <c r="J4350" s="341"/>
      <c r="K4350" s="60"/>
    </row>
    <row r="4351" spans="1:11" s="38" customFormat="1" x14ac:dyDescent="0.25">
      <c r="A4351" s="78"/>
      <c r="B4351" s="337"/>
      <c r="C4351" s="342"/>
      <c r="D4351" s="329"/>
      <c r="E4351" s="330"/>
      <c r="F4351" s="330"/>
      <c r="G4351" s="331"/>
      <c r="H4351" s="340"/>
      <c r="I4351" s="341"/>
      <c r="J4351" s="341"/>
      <c r="K4351" s="60"/>
    </row>
    <row r="4352" spans="1:11" s="38" customFormat="1" x14ac:dyDescent="0.25">
      <c r="A4352" s="78"/>
      <c r="B4352" s="337"/>
      <c r="C4352" s="342"/>
      <c r="D4352" s="329"/>
      <c r="E4352" s="330"/>
      <c r="F4352" s="330"/>
      <c r="G4352" s="331"/>
      <c r="H4352" s="340"/>
      <c r="I4352" s="341"/>
      <c r="J4352" s="341"/>
      <c r="K4352" s="60"/>
    </row>
    <row r="4353" spans="1:11" s="38" customFormat="1" x14ac:dyDescent="0.25">
      <c r="A4353" s="78"/>
      <c r="B4353" s="337"/>
      <c r="C4353" s="342"/>
      <c r="D4353" s="329"/>
      <c r="E4353" s="330"/>
      <c r="F4353" s="330"/>
      <c r="G4353" s="331"/>
      <c r="H4353" s="340"/>
      <c r="I4353" s="341"/>
      <c r="J4353" s="341"/>
      <c r="K4353" s="60"/>
    </row>
    <row r="4354" spans="1:11" s="38" customFormat="1" x14ac:dyDescent="0.25">
      <c r="A4354" s="78"/>
      <c r="B4354" s="337"/>
      <c r="C4354" s="342"/>
      <c r="D4354" s="329"/>
      <c r="E4354" s="330"/>
      <c r="F4354" s="330"/>
      <c r="G4354" s="331"/>
      <c r="H4354" s="340"/>
      <c r="I4354" s="341"/>
      <c r="J4354" s="341"/>
      <c r="K4354" s="60"/>
    </row>
    <row r="4355" spans="1:11" s="38" customFormat="1" x14ac:dyDescent="0.25">
      <c r="A4355" s="78"/>
      <c r="B4355" s="337"/>
      <c r="C4355" s="342"/>
      <c r="D4355" s="329"/>
      <c r="E4355" s="330"/>
      <c r="F4355" s="330"/>
      <c r="G4355" s="331"/>
      <c r="H4355" s="340"/>
      <c r="I4355" s="341"/>
      <c r="J4355" s="341"/>
      <c r="K4355" s="60"/>
    </row>
    <row r="4356" spans="1:11" s="38" customFormat="1" x14ac:dyDescent="0.25">
      <c r="A4356" s="78"/>
      <c r="B4356" s="337"/>
      <c r="C4356" s="342"/>
      <c r="D4356" s="329"/>
      <c r="E4356" s="330"/>
      <c r="F4356" s="330"/>
      <c r="G4356" s="331"/>
      <c r="H4356" s="340"/>
      <c r="I4356" s="341"/>
      <c r="J4356" s="341"/>
      <c r="K4356" s="60"/>
    </row>
    <row r="4357" spans="1:11" s="38" customFormat="1" x14ac:dyDescent="0.25">
      <c r="A4357" s="78"/>
      <c r="B4357" s="337"/>
      <c r="C4357" s="342"/>
      <c r="D4357" s="329"/>
      <c r="E4357" s="330"/>
      <c r="F4357" s="330"/>
      <c r="G4357" s="331"/>
      <c r="H4357" s="340"/>
      <c r="I4357" s="341"/>
      <c r="J4357" s="341"/>
      <c r="K4357" s="60"/>
    </row>
    <row r="4358" spans="1:11" s="38" customFormat="1" x14ac:dyDescent="0.25">
      <c r="A4358" s="78"/>
      <c r="B4358" s="337"/>
      <c r="C4358" s="342"/>
      <c r="D4358" s="329"/>
      <c r="E4358" s="330"/>
      <c r="F4358" s="330"/>
      <c r="G4358" s="331"/>
      <c r="H4358" s="340"/>
      <c r="I4358" s="341"/>
      <c r="J4358" s="341"/>
      <c r="K4358" s="60"/>
    </row>
    <row r="4359" spans="1:11" s="38" customFormat="1" x14ac:dyDescent="0.25">
      <c r="A4359" s="78"/>
      <c r="B4359" s="337"/>
      <c r="C4359" s="342"/>
      <c r="D4359" s="329"/>
      <c r="E4359" s="330"/>
      <c r="F4359" s="330"/>
      <c r="G4359" s="331"/>
      <c r="H4359" s="340"/>
      <c r="I4359" s="341"/>
      <c r="J4359" s="341"/>
      <c r="K4359" s="60"/>
    </row>
    <row r="4360" spans="1:11" s="38" customFormat="1" x14ac:dyDescent="0.25">
      <c r="A4360" s="78"/>
      <c r="B4360" s="337"/>
      <c r="C4360" s="342"/>
      <c r="D4360" s="329"/>
      <c r="E4360" s="330"/>
      <c r="F4360" s="330"/>
      <c r="G4360" s="331"/>
      <c r="H4360" s="340"/>
      <c r="I4360" s="341"/>
      <c r="J4360" s="341"/>
      <c r="K4360" s="60"/>
    </row>
    <row r="4361" spans="1:11" s="38" customFormat="1" x14ac:dyDescent="0.25">
      <c r="A4361" s="78"/>
      <c r="B4361" s="337"/>
      <c r="C4361" s="342"/>
      <c r="D4361" s="329"/>
      <c r="E4361" s="330"/>
      <c r="F4361" s="330"/>
      <c r="G4361" s="331"/>
      <c r="H4361" s="340"/>
      <c r="I4361" s="341"/>
      <c r="J4361" s="341"/>
      <c r="K4361" s="60"/>
    </row>
    <row r="4362" spans="1:11" s="38" customFormat="1" x14ac:dyDescent="0.25">
      <c r="A4362" s="78"/>
      <c r="B4362" s="337"/>
      <c r="C4362" s="342"/>
      <c r="D4362" s="329"/>
      <c r="E4362" s="330"/>
      <c r="F4362" s="330"/>
      <c r="G4362" s="331"/>
      <c r="H4362" s="340"/>
      <c r="I4362" s="341"/>
      <c r="J4362" s="341"/>
      <c r="K4362" s="60"/>
    </row>
    <row r="4363" spans="1:11" s="38" customFormat="1" x14ac:dyDescent="0.25">
      <c r="A4363" s="78"/>
      <c r="B4363" s="337"/>
      <c r="C4363" s="342"/>
      <c r="D4363" s="329"/>
      <c r="E4363" s="330"/>
      <c r="F4363" s="330"/>
      <c r="G4363" s="331"/>
      <c r="H4363" s="340"/>
      <c r="I4363" s="341"/>
      <c r="J4363" s="341"/>
      <c r="K4363" s="60"/>
    </row>
    <row r="4364" spans="1:11" s="38" customFormat="1" x14ac:dyDescent="0.25">
      <c r="A4364" s="78"/>
      <c r="B4364" s="337"/>
      <c r="C4364" s="342"/>
      <c r="D4364" s="329"/>
      <c r="E4364" s="330"/>
      <c r="F4364" s="330"/>
      <c r="G4364" s="331"/>
      <c r="H4364" s="340"/>
      <c r="I4364" s="341"/>
      <c r="J4364" s="341"/>
      <c r="K4364" s="60"/>
    </row>
    <row r="4365" spans="1:11" s="38" customFormat="1" x14ac:dyDescent="0.25">
      <c r="A4365" s="78"/>
      <c r="B4365" s="337"/>
      <c r="C4365" s="342"/>
      <c r="D4365" s="329"/>
      <c r="E4365" s="330"/>
      <c r="F4365" s="330"/>
      <c r="G4365" s="331"/>
      <c r="H4365" s="340"/>
      <c r="I4365" s="341"/>
      <c r="J4365" s="341"/>
      <c r="K4365" s="60"/>
    </row>
    <row r="4366" spans="1:11" s="38" customFormat="1" x14ac:dyDescent="0.25">
      <c r="A4366" s="78"/>
      <c r="B4366" s="337"/>
      <c r="C4366" s="342"/>
      <c r="D4366" s="329"/>
      <c r="E4366" s="330"/>
      <c r="F4366" s="330"/>
      <c r="G4366" s="331"/>
      <c r="H4366" s="340"/>
      <c r="I4366" s="341"/>
      <c r="J4366" s="341"/>
      <c r="K4366" s="60"/>
    </row>
    <row r="4367" spans="1:11" s="38" customFormat="1" x14ac:dyDescent="0.25">
      <c r="A4367" s="78"/>
      <c r="B4367" s="337"/>
      <c r="C4367" s="342"/>
      <c r="D4367" s="329"/>
      <c r="E4367" s="330"/>
      <c r="F4367" s="330"/>
      <c r="G4367" s="331"/>
      <c r="H4367" s="340"/>
      <c r="I4367" s="341"/>
      <c r="J4367" s="341"/>
      <c r="K4367" s="60"/>
    </row>
    <row r="4368" spans="1:11" s="38" customFormat="1" x14ac:dyDescent="0.25">
      <c r="A4368" s="78"/>
      <c r="B4368" s="337"/>
      <c r="C4368" s="342"/>
      <c r="D4368" s="329"/>
      <c r="E4368" s="330"/>
      <c r="F4368" s="330"/>
      <c r="G4368" s="331"/>
      <c r="H4368" s="340"/>
      <c r="I4368" s="341"/>
      <c r="J4368" s="341"/>
      <c r="K4368" s="60"/>
    </row>
    <row r="4369" spans="1:11" s="38" customFormat="1" x14ac:dyDescent="0.25">
      <c r="A4369" s="78"/>
      <c r="B4369" s="337"/>
      <c r="C4369" s="342"/>
      <c r="D4369" s="329"/>
      <c r="E4369" s="330"/>
      <c r="F4369" s="330"/>
      <c r="G4369" s="331"/>
      <c r="H4369" s="340"/>
      <c r="I4369" s="341"/>
      <c r="J4369" s="341"/>
      <c r="K4369" s="60"/>
    </row>
    <row r="4370" spans="1:11" s="38" customFormat="1" x14ac:dyDescent="0.25">
      <c r="A4370" s="78"/>
      <c r="B4370" s="337"/>
      <c r="C4370" s="342"/>
      <c r="D4370" s="329"/>
      <c r="E4370" s="330"/>
      <c r="F4370" s="330"/>
      <c r="G4370" s="331"/>
      <c r="H4370" s="340"/>
      <c r="I4370" s="341"/>
      <c r="J4370" s="341"/>
      <c r="K4370" s="60"/>
    </row>
    <row r="4371" spans="1:11" s="38" customFormat="1" x14ac:dyDescent="0.25">
      <c r="A4371" s="78"/>
      <c r="B4371" s="337"/>
      <c r="C4371" s="342"/>
      <c r="D4371" s="329"/>
      <c r="E4371" s="330"/>
      <c r="F4371" s="330"/>
      <c r="G4371" s="331"/>
      <c r="H4371" s="340"/>
      <c r="I4371" s="341"/>
      <c r="J4371" s="341"/>
      <c r="K4371" s="60"/>
    </row>
    <row r="4372" spans="1:11" s="38" customFormat="1" x14ac:dyDescent="0.25">
      <c r="A4372" s="78"/>
      <c r="B4372" s="337"/>
      <c r="C4372" s="342"/>
      <c r="D4372" s="329"/>
      <c r="E4372" s="330"/>
      <c r="F4372" s="330"/>
      <c r="G4372" s="331"/>
      <c r="H4372" s="340"/>
      <c r="I4372" s="341"/>
      <c r="J4372" s="341"/>
      <c r="K4372" s="60"/>
    </row>
    <row r="4373" spans="1:11" s="38" customFormat="1" x14ac:dyDescent="0.25">
      <c r="A4373" s="78"/>
      <c r="B4373" s="337"/>
      <c r="C4373" s="342"/>
      <c r="D4373" s="329"/>
      <c r="E4373" s="330"/>
      <c r="F4373" s="330"/>
      <c r="G4373" s="331"/>
      <c r="H4373" s="340"/>
      <c r="I4373" s="341"/>
      <c r="J4373" s="341"/>
      <c r="K4373" s="60"/>
    </row>
    <row r="4374" spans="1:11" s="38" customFormat="1" x14ac:dyDescent="0.25">
      <c r="A4374" s="78"/>
      <c r="B4374" s="337"/>
      <c r="C4374" s="342"/>
      <c r="D4374" s="329"/>
      <c r="E4374" s="330"/>
      <c r="F4374" s="330"/>
      <c r="G4374" s="331"/>
      <c r="H4374" s="340"/>
      <c r="I4374" s="341"/>
      <c r="J4374" s="341"/>
      <c r="K4374" s="60"/>
    </row>
    <row r="4375" spans="1:11" s="38" customFormat="1" x14ac:dyDescent="0.25">
      <c r="A4375" s="78"/>
      <c r="B4375" s="337"/>
      <c r="C4375" s="342"/>
      <c r="D4375" s="329"/>
      <c r="E4375" s="330"/>
      <c r="F4375" s="330"/>
      <c r="G4375" s="331"/>
      <c r="H4375" s="340"/>
      <c r="I4375" s="341"/>
      <c r="J4375" s="341"/>
      <c r="K4375" s="60"/>
    </row>
    <row r="4376" spans="1:11" s="38" customFormat="1" x14ac:dyDescent="0.25">
      <c r="A4376" s="78"/>
      <c r="B4376" s="337"/>
      <c r="C4376" s="342"/>
      <c r="D4376" s="329"/>
      <c r="E4376" s="330"/>
      <c r="F4376" s="330"/>
      <c r="G4376" s="331"/>
      <c r="H4376" s="340"/>
      <c r="I4376" s="341"/>
      <c r="J4376" s="341"/>
      <c r="K4376" s="60"/>
    </row>
    <row r="4377" spans="1:11" s="38" customFormat="1" x14ac:dyDescent="0.25">
      <c r="A4377" s="78"/>
      <c r="B4377" s="337"/>
      <c r="C4377" s="342"/>
      <c r="D4377" s="329"/>
      <c r="E4377" s="330"/>
      <c r="F4377" s="330"/>
      <c r="G4377" s="331"/>
      <c r="H4377" s="340"/>
      <c r="I4377" s="341"/>
      <c r="J4377" s="341"/>
      <c r="K4377" s="60"/>
    </row>
    <row r="4378" spans="1:11" s="38" customFormat="1" x14ac:dyDescent="0.25">
      <c r="A4378" s="78"/>
      <c r="B4378" s="337"/>
      <c r="C4378" s="342"/>
      <c r="D4378" s="329"/>
      <c r="E4378" s="330"/>
      <c r="F4378" s="330"/>
      <c r="G4378" s="331"/>
      <c r="H4378" s="340"/>
      <c r="I4378" s="341"/>
      <c r="J4378" s="341"/>
      <c r="K4378" s="60"/>
    </row>
    <row r="4379" spans="1:11" s="38" customFormat="1" x14ac:dyDescent="0.25">
      <c r="A4379" s="78"/>
      <c r="B4379" s="337"/>
      <c r="C4379" s="342"/>
      <c r="D4379" s="329"/>
      <c r="E4379" s="330"/>
      <c r="F4379" s="330"/>
      <c r="G4379" s="331"/>
      <c r="H4379" s="340"/>
      <c r="I4379" s="341"/>
      <c r="J4379" s="341"/>
      <c r="K4379" s="60"/>
    </row>
    <row r="4380" spans="1:11" s="38" customFormat="1" x14ac:dyDescent="0.25">
      <c r="A4380" s="78"/>
      <c r="B4380" s="337"/>
      <c r="C4380" s="342"/>
      <c r="D4380" s="329"/>
      <c r="E4380" s="330"/>
      <c r="F4380" s="330"/>
      <c r="G4380" s="331"/>
      <c r="H4380" s="340"/>
      <c r="I4380" s="341"/>
      <c r="J4380" s="341"/>
      <c r="K4380" s="60"/>
    </row>
    <row r="4381" spans="1:11" s="38" customFormat="1" x14ac:dyDescent="0.25">
      <c r="A4381" s="78"/>
      <c r="B4381" s="337"/>
      <c r="C4381" s="342"/>
      <c r="D4381" s="329"/>
      <c r="E4381" s="330"/>
      <c r="F4381" s="330"/>
      <c r="G4381" s="331"/>
      <c r="H4381" s="340"/>
      <c r="I4381" s="341"/>
      <c r="J4381" s="341"/>
      <c r="K4381" s="60"/>
    </row>
    <row r="4382" spans="1:11" s="38" customFormat="1" x14ac:dyDescent="0.25">
      <c r="A4382" s="78"/>
      <c r="B4382" s="337"/>
      <c r="C4382" s="342"/>
      <c r="D4382" s="329"/>
      <c r="E4382" s="330"/>
      <c r="F4382" s="330"/>
      <c r="G4382" s="331"/>
      <c r="H4382" s="340"/>
      <c r="I4382" s="341"/>
      <c r="J4382" s="341"/>
      <c r="K4382" s="60"/>
    </row>
    <row r="4383" spans="1:11" s="38" customFormat="1" x14ac:dyDescent="0.25">
      <c r="A4383" s="78"/>
      <c r="B4383" s="337"/>
      <c r="C4383" s="342"/>
      <c r="D4383" s="329"/>
      <c r="E4383" s="330"/>
      <c r="F4383" s="330"/>
      <c r="G4383" s="331"/>
      <c r="H4383" s="340"/>
      <c r="I4383" s="341"/>
      <c r="J4383" s="341"/>
      <c r="K4383" s="60"/>
    </row>
    <row r="4384" spans="1:11" s="38" customFormat="1" x14ac:dyDescent="0.25">
      <c r="A4384" s="78"/>
      <c r="B4384" s="337"/>
      <c r="C4384" s="342"/>
      <c r="D4384" s="329"/>
      <c r="E4384" s="330"/>
      <c r="F4384" s="330"/>
      <c r="G4384" s="331"/>
      <c r="H4384" s="340"/>
      <c r="I4384" s="341"/>
      <c r="J4384" s="341"/>
      <c r="K4384" s="60"/>
    </row>
    <row r="4385" spans="1:11" s="38" customFormat="1" x14ac:dyDescent="0.25">
      <c r="A4385" s="78"/>
      <c r="B4385" s="337"/>
      <c r="C4385" s="342"/>
      <c r="D4385" s="329"/>
      <c r="E4385" s="330"/>
      <c r="F4385" s="330"/>
      <c r="G4385" s="331"/>
      <c r="H4385" s="340"/>
      <c r="I4385" s="341"/>
      <c r="J4385" s="341"/>
      <c r="K4385" s="60"/>
    </row>
    <row r="4386" spans="1:11" s="38" customFormat="1" x14ac:dyDescent="0.25">
      <c r="A4386" s="78"/>
      <c r="B4386" s="337"/>
      <c r="C4386" s="342"/>
      <c r="D4386" s="329"/>
      <c r="E4386" s="330"/>
      <c r="F4386" s="330"/>
      <c r="G4386" s="331"/>
      <c r="H4386" s="340"/>
      <c r="I4386" s="341"/>
      <c r="J4386" s="341"/>
      <c r="K4386" s="60"/>
    </row>
    <row r="4387" spans="1:11" s="38" customFormat="1" x14ac:dyDescent="0.25">
      <c r="A4387" s="78"/>
      <c r="B4387" s="337"/>
      <c r="C4387" s="342"/>
      <c r="D4387" s="329"/>
      <c r="E4387" s="330"/>
      <c r="F4387" s="330"/>
      <c r="G4387" s="331"/>
      <c r="H4387" s="340"/>
      <c r="I4387" s="341"/>
      <c r="J4387" s="341"/>
      <c r="K4387" s="60"/>
    </row>
    <row r="4388" spans="1:11" s="38" customFormat="1" x14ac:dyDescent="0.25">
      <c r="A4388" s="78"/>
      <c r="B4388" s="337"/>
      <c r="C4388" s="342"/>
      <c r="D4388" s="329"/>
      <c r="E4388" s="330"/>
      <c r="F4388" s="330"/>
      <c r="G4388" s="331"/>
      <c r="H4388" s="340"/>
      <c r="I4388" s="341"/>
      <c r="J4388" s="341"/>
      <c r="K4388" s="60"/>
    </row>
    <row r="4389" spans="1:11" s="38" customFormat="1" x14ac:dyDescent="0.25">
      <c r="A4389" s="78"/>
      <c r="B4389" s="337"/>
      <c r="C4389" s="342"/>
      <c r="D4389" s="329"/>
      <c r="E4389" s="330"/>
      <c r="F4389" s="330"/>
      <c r="G4389" s="331"/>
      <c r="H4389" s="340"/>
      <c r="I4389" s="341"/>
      <c r="J4389" s="341"/>
      <c r="K4389" s="60"/>
    </row>
    <row r="4390" spans="1:11" s="38" customFormat="1" x14ac:dyDescent="0.25">
      <c r="A4390" s="78"/>
      <c r="B4390" s="337"/>
      <c r="C4390" s="342"/>
      <c r="D4390" s="329"/>
      <c r="E4390" s="330"/>
      <c r="F4390" s="330"/>
      <c r="G4390" s="331"/>
      <c r="H4390" s="340"/>
      <c r="I4390" s="341"/>
      <c r="J4390" s="341"/>
      <c r="K4390" s="60"/>
    </row>
    <row r="4391" spans="1:11" s="38" customFormat="1" x14ac:dyDescent="0.25">
      <c r="A4391" s="78"/>
      <c r="B4391" s="337"/>
      <c r="C4391" s="342"/>
      <c r="D4391" s="329"/>
      <c r="E4391" s="330"/>
      <c r="F4391" s="330"/>
      <c r="G4391" s="331"/>
      <c r="H4391" s="340"/>
      <c r="I4391" s="341"/>
      <c r="J4391" s="341"/>
      <c r="K4391" s="60"/>
    </row>
    <row r="4392" spans="1:11" s="38" customFormat="1" x14ac:dyDescent="0.25">
      <c r="A4392" s="78"/>
      <c r="B4392" s="337"/>
      <c r="C4392" s="342"/>
      <c r="D4392" s="329"/>
      <c r="E4392" s="330"/>
      <c r="F4392" s="330"/>
      <c r="G4392" s="331"/>
      <c r="H4392" s="340"/>
      <c r="I4392" s="341"/>
      <c r="J4392" s="341"/>
      <c r="K4392" s="60"/>
    </row>
    <row r="4393" spans="1:11" s="38" customFormat="1" x14ac:dyDescent="0.25">
      <c r="A4393" s="78"/>
      <c r="B4393" s="337"/>
      <c r="C4393" s="342"/>
      <c r="D4393" s="329"/>
      <c r="E4393" s="330"/>
      <c r="F4393" s="330"/>
      <c r="G4393" s="331"/>
      <c r="H4393" s="340"/>
      <c r="I4393" s="341"/>
      <c r="J4393" s="341"/>
      <c r="K4393" s="60"/>
    </row>
    <row r="4394" spans="1:11" s="38" customFormat="1" x14ac:dyDescent="0.25">
      <c r="A4394" s="78"/>
      <c r="B4394" s="337"/>
      <c r="C4394" s="342"/>
      <c r="D4394" s="329"/>
      <c r="E4394" s="330"/>
      <c r="F4394" s="330"/>
      <c r="G4394" s="331"/>
      <c r="H4394" s="340"/>
      <c r="I4394" s="341"/>
      <c r="J4394" s="341"/>
      <c r="K4394" s="60"/>
    </row>
    <row r="4395" spans="1:11" s="38" customFormat="1" x14ac:dyDescent="0.25">
      <c r="A4395" s="78"/>
      <c r="B4395" s="337"/>
      <c r="C4395" s="342"/>
      <c r="D4395" s="329"/>
      <c r="E4395" s="330"/>
      <c r="F4395" s="330"/>
      <c r="G4395" s="331"/>
      <c r="H4395" s="340"/>
      <c r="I4395" s="341"/>
      <c r="J4395" s="341"/>
      <c r="K4395" s="60"/>
    </row>
    <row r="4396" spans="1:11" s="38" customFormat="1" x14ac:dyDescent="0.25">
      <c r="A4396" s="78"/>
      <c r="B4396" s="337"/>
      <c r="C4396" s="342"/>
      <c r="D4396" s="329"/>
      <c r="E4396" s="330"/>
      <c r="F4396" s="330"/>
      <c r="G4396" s="331"/>
      <c r="H4396" s="340"/>
      <c r="I4396" s="341"/>
      <c r="J4396" s="341"/>
      <c r="K4396" s="60"/>
    </row>
    <row r="4397" spans="1:11" s="38" customFormat="1" x14ac:dyDescent="0.25">
      <c r="A4397" s="78"/>
      <c r="B4397" s="337"/>
      <c r="C4397" s="342"/>
      <c r="D4397" s="329"/>
      <c r="E4397" s="330"/>
      <c r="F4397" s="330"/>
      <c r="G4397" s="331"/>
      <c r="H4397" s="340"/>
      <c r="I4397" s="341"/>
      <c r="J4397" s="341"/>
      <c r="K4397" s="60"/>
    </row>
    <row r="4398" spans="1:11" s="38" customFormat="1" x14ac:dyDescent="0.25">
      <c r="A4398" s="78"/>
      <c r="B4398" s="337"/>
      <c r="C4398" s="342"/>
      <c r="D4398" s="329"/>
      <c r="E4398" s="330"/>
      <c r="F4398" s="330"/>
      <c r="G4398" s="331"/>
      <c r="H4398" s="340"/>
      <c r="I4398" s="341"/>
      <c r="J4398" s="341"/>
      <c r="K4398" s="60"/>
    </row>
    <row r="4399" spans="1:11" s="38" customFormat="1" x14ac:dyDescent="0.25">
      <c r="A4399" s="78"/>
      <c r="B4399" s="337"/>
      <c r="C4399" s="342"/>
      <c r="D4399" s="329"/>
      <c r="E4399" s="330"/>
      <c r="F4399" s="330"/>
      <c r="G4399" s="331"/>
      <c r="H4399" s="340"/>
      <c r="I4399" s="341"/>
      <c r="J4399" s="341"/>
      <c r="K4399" s="60"/>
    </row>
    <row r="4400" spans="1:11" s="38" customFormat="1" x14ac:dyDescent="0.25">
      <c r="A4400" s="78"/>
      <c r="B4400" s="337"/>
      <c r="C4400" s="342"/>
      <c r="D4400" s="329"/>
      <c r="E4400" s="330"/>
      <c r="F4400" s="330"/>
      <c r="G4400" s="331"/>
      <c r="H4400" s="340"/>
      <c r="I4400" s="341"/>
      <c r="J4400" s="341"/>
      <c r="K4400" s="60"/>
    </row>
    <row r="4401" spans="1:11" s="38" customFormat="1" x14ac:dyDescent="0.25">
      <c r="A4401" s="78"/>
      <c r="B4401" s="337"/>
      <c r="C4401" s="342"/>
      <c r="D4401" s="329"/>
      <c r="E4401" s="330"/>
      <c r="F4401" s="330"/>
      <c r="G4401" s="331"/>
      <c r="H4401" s="340"/>
      <c r="I4401" s="341"/>
      <c r="J4401" s="341"/>
      <c r="K4401" s="60"/>
    </row>
    <row r="4402" spans="1:11" s="38" customFormat="1" x14ac:dyDescent="0.25">
      <c r="A4402" s="78"/>
      <c r="B4402" s="337"/>
      <c r="C4402" s="342"/>
      <c r="D4402" s="329"/>
      <c r="E4402" s="330"/>
      <c r="F4402" s="330"/>
      <c r="G4402" s="331"/>
      <c r="H4402" s="340"/>
      <c r="I4402" s="341"/>
      <c r="J4402" s="341"/>
      <c r="K4402" s="60"/>
    </row>
    <row r="4403" spans="1:11" s="38" customFormat="1" x14ac:dyDescent="0.25">
      <c r="A4403" s="78"/>
      <c r="B4403" s="337"/>
      <c r="C4403" s="342"/>
      <c r="D4403" s="329"/>
      <c r="E4403" s="330"/>
      <c r="F4403" s="330"/>
      <c r="G4403" s="331"/>
      <c r="H4403" s="340"/>
      <c r="I4403" s="341"/>
      <c r="J4403" s="341"/>
      <c r="K4403" s="60"/>
    </row>
    <row r="4404" spans="1:11" s="38" customFormat="1" x14ac:dyDescent="0.25">
      <c r="A4404" s="78"/>
      <c r="B4404" s="337"/>
      <c r="C4404" s="342"/>
      <c r="D4404" s="329"/>
      <c r="E4404" s="330"/>
      <c r="F4404" s="330"/>
      <c r="G4404" s="331"/>
      <c r="H4404" s="340"/>
      <c r="I4404" s="341"/>
      <c r="J4404" s="341"/>
      <c r="K4404" s="60"/>
    </row>
    <row r="4405" spans="1:11" s="38" customFormat="1" x14ac:dyDescent="0.25">
      <c r="A4405" s="78"/>
      <c r="B4405" s="337"/>
      <c r="C4405" s="342"/>
      <c r="D4405" s="329"/>
      <c r="E4405" s="330"/>
      <c r="F4405" s="330"/>
      <c r="G4405" s="331"/>
      <c r="H4405" s="340"/>
      <c r="I4405" s="341"/>
      <c r="J4405" s="341"/>
      <c r="K4405" s="60"/>
    </row>
    <row r="4406" spans="1:11" s="38" customFormat="1" x14ac:dyDescent="0.25">
      <c r="A4406" s="78"/>
      <c r="B4406" s="337"/>
      <c r="C4406" s="342"/>
      <c r="D4406" s="329"/>
      <c r="E4406" s="330"/>
      <c r="F4406" s="330"/>
      <c r="G4406" s="331"/>
      <c r="H4406" s="340"/>
      <c r="I4406" s="341"/>
      <c r="J4406" s="341"/>
      <c r="K4406" s="60"/>
    </row>
    <row r="4407" spans="1:11" s="38" customFormat="1" x14ac:dyDescent="0.25">
      <c r="A4407" s="78"/>
      <c r="B4407" s="337"/>
      <c r="C4407" s="342"/>
      <c r="D4407" s="329"/>
      <c r="E4407" s="330"/>
      <c r="F4407" s="330"/>
      <c r="G4407" s="331"/>
      <c r="H4407" s="340"/>
      <c r="I4407" s="341"/>
      <c r="J4407" s="341"/>
      <c r="K4407" s="60"/>
    </row>
    <row r="4408" spans="1:11" s="38" customFormat="1" x14ac:dyDescent="0.25">
      <c r="A4408" s="78"/>
      <c r="B4408" s="337"/>
      <c r="C4408" s="342"/>
      <c r="D4408" s="329"/>
      <c r="E4408" s="330"/>
      <c r="F4408" s="330"/>
      <c r="G4408" s="331"/>
      <c r="H4408" s="340"/>
      <c r="I4408" s="341"/>
      <c r="J4408" s="341"/>
      <c r="K4408" s="60"/>
    </row>
    <row r="4409" spans="1:11" s="38" customFormat="1" x14ac:dyDescent="0.25">
      <c r="A4409" s="78"/>
      <c r="B4409" s="337"/>
      <c r="C4409" s="342"/>
      <c r="D4409" s="329"/>
      <c r="E4409" s="330"/>
      <c r="F4409" s="330"/>
      <c r="G4409" s="331"/>
      <c r="H4409" s="340"/>
      <c r="I4409" s="341"/>
      <c r="J4409" s="341"/>
      <c r="K4409" s="60"/>
    </row>
    <row r="4410" spans="1:11" s="38" customFormat="1" x14ac:dyDescent="0.25">
      <c r="A4410" s="78"/>
      <c r="B4410" s="337"/>
      <c r="C4410" s="342"/>
      <c r="D4410" s="329"/>
      <c r="E4410" s="330"/>
      <c r="F4410" s="330"/>
      <c r="G4410" s="331"/>
      <c r="H4410" s="340"/>
      <c r="I4410" s="341"/>
      <c r="J4410" s="341"/>
      <c r="K4410" s="60"/>
    </row>
    <row r="4411" spans="1:11" s="38" customFormat="1" x14ac:dyDescent="0.25">
      <c r="A4411" s="78"/>
      <c r="B4411" s="337"/>
      <c r="C4411" s="342"/>
      <c r="D4411" s="329"/>
      <c r="E4411" s="330"/>
      <c r="F4411" s="330"/>
      <c r="G4411" s="331"/>
      <c r="H4411" s="340"/>
      <c r="I4411" s="341"/>
      <c r="J4411" s="341"/>
      <c r="K4411" s="60"/>
    </row>
    <row r="4412" spans="1:11" s="38" customFormat="1" x14ac:dyDescent="0.25">
      <c r="A4412" s="78"/>
      <c r="B4412" s="337"/>
      <c r="C4412" s="342"/>
      <c r="D4412" s="329"/>
      <c r="E4412" s="330"/>
      <c r="F4412" s="330"/>
      <c r="G4412" s="331"/>
      <c r="H4412" s="340"/>
      <c r="I4412" s="341"/>
      <c r="J4412" s="341"/>
      <c r="K4412" s="60"/>
    </row>
    <row r="4413" spans="1:11" s="38" customFormat="1" x14ac:dyDescent="0.25">
      <c r="A4413" s="78"/>
      <c r="B4413" s="337"/>
      <c r="C4413" s="342"/>
      <c r="D4413" s="329"/>
      <c r="E4413" s="330"/>
      <c r="F4413" s="330"/>
      <c r="G4413" s="331"/>
      <c r="H4413" s="340"/>
      <c r="I4413" s="341"/>
      <c r="J4413" s="341"/>
      <c r="K4413" s="60"/>
    </row>
    <row r="4414" spans="1:11" s="38" customFormat="1" x14ac:dyDescent="0.25">
      <c r="A4414" s="78"/>
      <c r="B4414" s="337"/>
      <c r="C4414" s="342"/>
      <c r="D4414" s="329"/>
      <c r="E4414" s="330"/>
      <c r="F4414" s="330"/>
      <c r="G4414" s="331"/>
      <c r="H4414" s="340"/>
      <c r="I4414" s="341"/>
      <c r="J4414" s="341"/>
      <c r="K4414" s="60"/>
    </row>
    <row r="4415" spans="1:11" s="38" customFormat="1" x14ac:dyDescent="0.25">
      <c r="A4415" s="78"/>
      <c r="B4415" s="337"/>
      <c r="C4415" s="342"/>
      <c r="D4415" s="329"/>
      <c r="E4415" s="330"/>
      <c r="F4415" s="330"/>
      <c r="G4415" s="331"/>
      <c r="H4415" s="340"/>
      <c r="I4415" s="341"/>
      <c r="J4415" s="341"/>
      <c r="K4415" s="60"/>
    </row>
    <row r="4416" spans="1:11" s="38" customFormat="1" x14ac:dyDescent="0.25">
      <c r="A4416" s="78"/>
      <c r="B4416" s="337"/>
      <c r="C4416" s="342"/>
      <c r="D4416" s="329"/>
      <c r="E4416" s="330"/>
      <c r="F4416" s="330"/>
      <c r="G4416" s="331"/>
      <c r="H4416" s="340"/>
      <c r="I4416" s="341"/>
      <c r="J4416" s="341"/>
      <c r="K4416" s="60"/>
    </row>
    <row r="4417" spans="1:11" s="38" customFormat="1" x14ac:dyDescent="0.25">
      <c r="A4417" s="78"/>
      <c r="B4417" s="337"/>
      <c r="C4417" s="342"/>
      <c r="D4417" s="329"/>
      <c r="E4417" s="330"/>
      <c r="F4417" s="330"/>
      <c r="G4417" s="331"/>
      <c r="H4417" s="340"/>
      <c r="I4417" s="341"/>
      <c r="J4417" s="341"/>
      <c r="K4417" s="60"/>
    </row>
    <row r="4418" spans="1:11" s="38" customFormat="1" x14ac:dyDescent="0.25">
      <c r="A4418" s="78"/>
      <c r="B4418" s="337"/>
      <c r="C4418" s="342"/>
      <c r="D4418" s="329"/>
      <c r="E4418" s="330"/>
      <c r="F4418" s="330"/>
      <c r="G4418" s="331"/>
      <c r="H4418" s="340"/>
      <c r="I4418" s="341"/>
      <c r="J4418" s="341"/>
      <c r="K4418" s="60"/>
    </row>
    <row r="4419" spans="1:11" s="38" customFormat="1" x14ac:dyDescent="0.25">
      <c r="A4419" s="78"/>
      <c r="B4419" s="337"/>
      <c r="C4419" s="342"/>
      <c r="D4419" s="329"/>
      <c r="E4419" s="330"/>
      <c r="F4419" s="330"/>
      <c r="G4419" s="331"/>
      <c r="H4419" s="340"/>
      <c r="I4419" s="341"/>
      <c r="J4419" s="341"/>
      <c r="K4419" s="60"/>
    </row>
    <row r="4420" spans="1:11" s="38" customFormat="1" x14ac:dyDescent="0.25">
      <c r="A4420" s="78"/>
      <c r="B4420" s="337"/>
      <c r="C4420" s="342"/>
      <c r="D4420" s="329"/>
      <c r="E4420" s="330"/>
      <c r="F4420" s="330"/>
      <c r="G4420" s="331"/>
      <c r="H4420" s="340"/>
      <c r="I4420" s="341"/>
      <c r="J4420" s="341"/>
      <c r="K4420" s="60"/>
    </row>
    <row r="4421" spans="1:11" s="38" customFormat="1" x14ac:dyDescent="0.25">
      <c r="A4421" s="78"/>
      <c r="B4421" s="337"/>
      <c r="C4421" s="342"/>
      <c r="D4421" s="329"/>
      <c r="E4421" s="330"/>
      <c r="F4421" s="330"/>
      <c r="G4421" s="331"/>
      <c r="H4421" s="340"/>
      <c r="I4421" s="341"/>
      <c r="J4421" s="341"/>
      <c r="K4421" s="60"/>
    </row>
    <row r="4422" spans="1:11" s="38" customFormat="1" x14ac:dyDescent="0.25">
      <c r="A4422" s="78"/>
      <c r="B4422" s="337"/>
      <c r="C4422" s="342"/>
      <c r="D4422" s="329"/>
      <c r="E4422" s="330"/>
      <c r="F4422" s="330"/>
      <c r="G4422" s="331"/>
      <c r="H4422" s="340"/>
      <c r="I4422" s="341"/>
      <c r="J4422" s="341"/>
      <c r="K4422" s="60"/>
    </row>
    <row r="4423" spans="1:11" s="38" customFormat="1" x14ac:dyDescent="0.25">
      <c r="A4423" s="78"/>
      <c r="B4423" s="337"/>
      <c r="C4423" s="342"/>
      <c r="D4423" s="329"/>
      <c r="E4423" s="330"/>
      <c r="F4423" s="330"/>
      <c r="G4423" s="331"/>
      <c r="H4423" s="340"/>
      <c r="I4423" s="341"/>
      <c r="J4423" s="341"/>
      <c r="K4423" s="60"/>
    </row>
    <row r="4424" spans="1:11" s="38" customFormat="1" x14ac:dyDescent="0.25">
      <c r="A4424" s="78"/>
      <c r="B4424" s="337"/>
      <c r="C4424" s="342"/>
      <c r="D4424" s="329"/>
      <c r="E4424" s="330"/>
      <c r="F4424" s="330"/>
      <c r="G4424" s="331"/>
      <c r="H4424" s="340"/>
      <c r="I4424" s="341"/>
      <c r="J4424" s="341"/>
      <c r="K4424" s="60"/>
    </row>
    <row r="4425" spans="1:11" s="38" customFormat="1" x14ac:dyDescent="0.25">
      <c r="A4425" s="78"/>
      <c r="B4425" s="337"/>
      <c r="C4425" s="342"/>
      <c r="D4425" s="329"/>
      <c r="E4425" s="330"/>
      <c r="F4425" s="330"/>
      <c r="G4425" s="331"/>
      <c r="H4425" s="340"/>
      <c r="I4425" s="341"/>
      <c r="J4425" s="341"/>
      <c r="K4425" s="60"/>
    </row>
    <row r="4426" spans="1:11" s="38" customFormat="1" x14ac:dyDescent="0.25">
      <c r="A4426" s="78"/>
      <c r="B4426" s="337"/>
      <c r="C4426" s="342"/>
      <c r="D4426" s="329"/>
      <c r="E4426" s="330"/>
      <c r="F4426" s="330"/>
      <c r="G4426" s="331"/>
      <c r="H4426" s="340"/>
      <c r="I4426" s="341"/>
      <c r="J4426" s="341"/>
      <c r="K4426" s="60"/>
    </row>
    <row r="4427" spans="1:11" s="38" customFormat="1" x14ac:dyDescent="0.25">
      <c r="A4427" s="78"/>
      <c r="B4427" s="337"/>
      <c r="C4427" s="342"/>
      <c r="D4427" s="329"/>
      <c r="E4427" s="330"/>
      <c r="F4427" s="330"/>
      <c r="G4427" s="331"/>
      <c r="H4427" s="340"/>
      <c r="I4427" s="341"/>
      <c r="J4427" s="341"/>
      <c r="K4427" s="60"/>
    </row>
    <row r="4428" spans="1:11" s="38" customFormat="1" x14ac:dyDescent="0.25">
      <c r="A4428" s="78"/>
      <c r="B4428" s="337"/>
      <c r="C4428" s="342"/>
      <c r="D4428" s="329"/>
      <c r="E4428" s="330"/>
      <c r="F4428" s="330"/>
      <c r="G4428" s="331"/>
      <c r="H4428" s="340"/>
      <c r="I4428" s="341"/>
      <c r="J4428" s="341"/>
      <c r="K4428" s="60"/>
    </row>
    <row r="4429" spans="1:11" s="38" customFormat="1" x14ac:dyDescent="0.25">
      <c r="A4429" s="78"/>
      <c r="B4429" s="337"/>
      <c r="C4429" s="342"/>
      <c r="D4429" s="329"/>
      <c r="E4429" s="330"/>
      <c r="F4429" s="330"/>
      <c r="G4429" s="331"/>
      <c r="H4429" s="340"/>
      <c r="I4429" s="341"/>
      <c r="J4429" s="341"/>
      <c r="K4429" s="60"/>
    </row>
    <row r="4430" spans="1:11" s="38" customFormat="1" x14ac:dyDescent="0.25">
      <c r="A4430" s="78"/>
      <c r="B4430" s="337"/>
      <c r="C4430" s="342"/>
      <c r="D4430" s="329"/>
      <c r="E4430" s="330"/>
      <c r="F4430" s="330"/>
      <c r="G4430" s="331"/>
      <c r="H4430" s="340"/>
      <c r="I4430" s="341"/>
      <c r="J4430" s="341"/>
      <c r="K4430" s="60"/>
    </row>
    <row r="4431" spans="1:11" s="38" customFormat="1" x14ac:dyDescent="0.25">
      <c r="A4431" s="78"/>
      <c r="B4431" s="337"/>
      <c r="C4431" s="342"/>
      <c r="D4431" s="329"/>
      <c r="E4431" s="330"/>
      <c r="F4431" s="330"/>
      <c r="G4431" s="331"/>
      <c r="H4431" s="340"/>
      <c r="I4431" s="341"/>
      <c r="J4431" s="341"/>
      <c r="K4431" s="60"/>
    </row>
    <row r="4432" spans="1:11" s="38" customFormat="1" x14ac:dyDescent="0.25">
      <c r="A4432" s="78"/>
      <c r="B4432" s="337"/>
      <c r="C4432" s="342"/>
      <c r="D4432" s="329"/>
      <c r="E4432" s="330"/>
      <c r="F4432" s="330"/>
      <c r="G4432" s="331"/>
      <c r="H4432" s="340"/>
      <c r="I4432" s="341"/>
      <c r="J4432" s="341"/>
      <c r="K4432" s="60"/>
    </row>
    <row r="4433" spans="1:11" s="38" customFormat="1" x14ac:dyDescent="0.25">
      <c r="A4433" s="78"/>
      <c r="B4433" s="337"/>
      <c r="C4433" s="342"/>
      <c r="D4433" s="329"/>
      <c r="E4433" s="330"/>
      <c r="F4433" s="330"/>
      <c r="G4433" s="331"/>
      <c r="H4433" s="340"/>
      <c r="I4433" s="341"/>
      <c r="J4433" s="341"/>
      <c r="K4433" s="60"/>
    </row>
    <row r="4434" spans="1:11" s="38" customFormat="1" x14ac:dyDescent="0.25">
      <c r="A4434" s="78"/>
      <c r="B4434" s="337"/>
      <c r="C4434" s="342"/>
      <c r="D4434" s="329"/>
      <c r="E4434" s="330"/>
      <c r="F4434" s="330"/>
      <c r="G4434" s="331"/>
      <c r="H4434" s="340"/>
      <c r="I4434" s="341"/>
      <c r="J4434" s="341"/>
      <c r="K4434" s="60"/>
    </row>
    <row r="4435" spans="1:11" s="38" customFormat="1" x14ac:dyDescent="0.25">
      <c r="A4435" s="78"/>
      <c r="B4435" s="337"/>
      <c r="C4435" s="342"/>
      <c r="D4435" s="329"/>
      <c r="E4435" s="330"/>
      <c r="F4435" s="330"/>
      <c r="G4435" s="331"/>
      <c r="H4435" s="340"/>
      <c r="I4435" s="341"/>
      <c r="J4435" s="341"/>
      <c r="K4435" s="60"/>
    </row>
    <row r="4436" spans="1:11" s="38" customFormat="1" x14ac:dyDescent="0.25">
      <c r="A4436" s="78"/>
      <c r="B4436" s="337"/>
      <c r="C4436" s="342"/>
      <c r="D4436" s="329"/>
      <c r="E4436" s="330"/>
      <c r="F4436" s="330"/>
      <c r="G4436" s="331"/>
      <c r="H4436" s="340"/>
      <c r="I4436" s="341"/>
      <c r="J4436" s="341"/>
      <c r="K4436" s="60"/>
    </row>
    <row r="4437" spans="1:11" s="38" customFormat="1" x14ac:dyDescent="0.25">
      <c r="A4437" s="78"/>
      <c r="B4437" s="337"/>
      <c r="C4437" s="342"/>
      <c r="D4437" s="329"/>
      <c r="E4437" s="330"/>
      <c r="F4437" s="330"/>
      <c r="G4437" s="331"/>
      <c r="H4437" s="340"/>
      <c r="I4437" s="341"/>
      <c r="J4437" s="341"/>
      <c r="K4437" s="60"/>
    </row>
    <row r="4438" spans="1:11" s="38" customFormat="1" x14ac:dyDescent="0.25">
      <c r="A4438" s="78"/>
      <c r="B4438" s="337"/>
      <c r="C4438" s="342"/>
      <c r="D4438" s="329"/>
      <c r="E4438" s="330"/>
      <c r="F4438" s="330"/>
      <c r="G4438" s="331"/>
      <c r="H4438" s="340"/>
      <c r="I4438" s="341"/>
      <c r="J4438" s="341"/>
      <c r="K4438" s="60"/>
    </row>
    <row r="4439" spans="1:11" s="38" customFormat="1" x14ac:dyDescent="0.25">
      <c r="A4439" s="78"/>
      <c r="B4439" s="337"/>
      <c r="C4439" s="342"/>
      <c r="D4439" s="329"/>
      <c r="E4439" s="330"/>
      <c r="F4439" s="330"/>
      <c r="G4439" s="331"/>
      <c r="H4439" s="340"/>
      <c r="I4439" s="341"/>
      <c r="J4439" s="341"/>
      <c r="K4439" s="60"/>
    </row>
    <row r="4440" spans="1:11" s="38" customFormat="1" x14ac:dyDescent="0.25">
      <c r="A4440" s="78"/>
      <c r="B4440" s="337"/>
      <c r="C4440" s="342"/>
      <c r="D4440" s="329"/>
      <c r="E4440" s="330"/>
      <c r="F4440" s="330"/>
      <c r="G4440" s="331"/>
      <c r="H4440" s="340"/>
      <c r="I4440" s="341"/>
      <c r="J4440" s="341"/>
      <c r="K4440" s="60"/>
    </row>
    <row r="4441" spans="1:11" s="38" customFormat="1" x14ac:dyDescent="0.25">
      <c r="A4441" s="78"/>
      <c r="B4441" s="337"/>
      <c r="C4441" s="342"/>
      <c r="D4441" s="329"/>
      <c r="E4441" s="330"/>
      <c r="F4441" s="330"/>
      <c r="G4441" s="331"/>
      <c r="H4441" s="340"/>
      <c r="I4441" s="341"/>
      <c r="J4441" s="341"/>
      <c r="K4441" s="60"/>
    </row>
    <row r="4442" spans="1:11" s="38" customFormat="1" x14ac:dyDescent="0.25">
      <c r="A4442" s="78"/>
      <c r="B4442" s="337"/>
      <c r="C4442" s="342"/>
      <c r="D4442" s="329"/>
      <c r="E4442" s="330"/>
      <c r="F4442" s="330"/>
      <c r="G4442" s="331"/>
      <c r="H4442" s="340"/>
      <c r="I4442" s="341"/>
      <c r="J4442" s="341"/>
      <c r="K4442" s="60"/>
    </row>
    <row r="4443" spans="1:11" s="38" customFormat="1" x14ac:dyDescent="0.25">
      <c r="A4443" s="78"/>
      <c r="B4443" s="337"/>
      <c r="C4443" s="342"/>
      <c r="D4443" s="329"/>
      <c r="E4443" s="330"/>
      <c r="F4443" s="330"/>
      <c r="G4443" s="331"/>
      <c r="H4443" s="340"/>
      <c r="I4443" s="341"/>
      <c r="J4443" s="341"/>
      <c r="K4443" s="60"/>
    </row>
    <row r="4444" spans="1:11" s="38" customFormat="1" x14ac:dyDescent="0.25">
      <c r="A4444" s="78"/>
      <c r="B4444" s="337"/>
      <c r="C4444" s="342"/>
      <c r="D4444" s="329"/>
      <c r="E4444" s="330"/>
      <c r="F4444" s="330"/>
      <c r="G4444" s="331"/>
      <c r="H4444" s="340"/>
      <c r="I4444" s="341"/>
      <c r="J4444" s="341"/>
      <c r="K4444" s="60"/>
    </row>
    <row r="4445" spans="1:11" s="38" customFormat="1" x14ac:dyDescent="0.25">
      <c r="A4445" s="78"/>
      <c r="B4445" s="337"/>
      <c r="C4445" s="342"/>
      <c r="D4445" s="329"/>
      <c r="E4445" s="330"/>
      <c r="F4445" s="330"/>
      <c r="G4445" s="331"/>
      <c r="H4445" s="340"/>
      <c r="I4445" s="341"/>
      <c r="J4445" s="341"/>
      <c r="K4445" s="60"/>
    </row>
    <row r="4446" spans="1:11" s="38" customFormat="1" x14ac:dyDescent="0.25">
      <c r="A4446" s="78"/>
      <c r="B4446" s="337"/>
      <c r="C4446" s="342"/>
      <c r="D4446" s="329"/>
      <c r="E4446" s="330"/>
      <c r="F4446" s="330"/>
      <c r="G4446" s="331"/>
      <c r="H4446" s="340"/>
      <c r="I4446" s="341"/>
      <c r="J4446" s="341"/>
      <c r="K4446" s="60"/>
    </row>
    <row r="4447" spans="1:11" s="38" customFormat="1" x14ac:dyDescent="0.25">
      <c r="A4447" s="78"/>
      <c r="B4447" s="337"/>
      <c r="C4447" s="342"/>
      <c r="D4447" s="329"/>
      <c r="E4447" s="330"/>
      <c r="F4447" s="330"/>
      <c r="G4447" s="331"/>
      <c r="H4447" s="340"/>
      <c r="I4447" s="341"/>
      <c r="J4447" s="341"/>
      <c r="K4447" s="60"/>
    </row>
    <row r="4448" spans="1:11" s="38" customFormat="1" x14ac:dyDescent="0.25">
      <c r="A4448" s="78"/>
      <c r="B4448" s="337"/>
      <c r="C4448" s="342"/>
      <c r="D4448" s="329"/>
      <c r="E4448" s="330"/>
      <c r="F4448" s="330"/>
      <c r="G4448" s="331"/>
      <c r="H4448" s="340"/>
      <c r="I4448" s="341"/>
      <c r="J4448" s="341"/>
      <c r="K4448" s="60"/>
    </row>
    <row r="4449" spans="1:11" s="38" customFormat="1" x14ac:dyDescent="0.25">
      <c r="A4449" s="78"/>
      <c r="B4449" s="337"/>
      <c r="C4449" s="342"/>
      <c r="D4449" s="329"/>
      <c r="E4449" s="330"/>
      <c r="F4449" s="330"/>
      <c r="G4449" s="331"/>
      <c r="H4449" s="340"/>
      <c r="I4449" s="341"/>
      <c r="J4449" s="341"/>
      <c r="K4449" s="60"/>
    </row>
    <row r="4450" spans="1:11" s="38" customFormat="1" x14ac:dyDescent="0.25">
      <c r="A4450" s="78"/>
      <c r="B4450" s="337"/>
      <c r="C4450" s="342"/>
      <c r="D4450" s="329"/>
      <c r="E4450" s="330"/>
      <c r="F4450" s="330"/>
      <c r="G4450" s="331"/>
      <c r="H4450" s="340"/>
      <c r="I4450" s="341"/>
      <c r="J4450" s="341"/>
      <c r="K4450" s="60"/>
    </row>
    <row r="4451" spans="1:11" s="38" customFormat="1" x14ac:dyDescent="0.25">
      <c r="A4451" s="78"/>
      <c r="B4451" s="337"/>
      <c r="C4451" s="342"/>
      <c r="D4451" s="329"/>
      <c r="E4451" s="330"/>
      <c r="F4451" s="330"/>
      <c r="G4451" s="331"/>
      <c r="H4451" s="340"/>
      <c r="I4451" s="341"/>
      <c r="J4451" s="341"/>
      <c r="K4451" s="60"/>
    </row>
    <row r="4452" spans="1:11" s="38" customFormat="1" x14ac:dyDescent="0.25">
      <c r="A4452" s="78"/>
      <c r="B4452" s="337"/>
      <c r="C4452" s="342"/>
      <c r="D4452" s="329"/>
      <c r="E4452" s="330"/>
      <c r="F4452" s="330"/>
      <c r="G4452" s="331"/>
      <c r="H4452" s="340"/>
      <c r="I4452" s="341"/>
      <c r="J4452" s="341"/>
      <c r="K4452" s="60"/>
    </row>
    <row r="4453" spans="1:11" s="38" customFormat="1" x14ac:dyDescent="0.25">
      <c r="A4453" s="78"/>
      <c r="B4453" s="337"/>
      <c r="C4453" s="342"/>
      <c r="D4453" s="329"/>
      <c r="E4453" s="330"/>
      <c r="F4453" s="330"/>
      <c r="G4453" s="331"/>
      <c r="H4453" s="340"/>
      <c r="I4453" s="341"/>
      <c r="J4453" s="341"/>
      <c r="K4453" s="60"/>
    </row>
    <row r="4454" spans="1:11" s="38" customFormat="1" x14ac:dyDescent="0.25">
      <c r="A4454" s="78"/>
      <c r="B4454" s="337"/>
      <c r="C4454" s="342"/>
      <c r="D4454" s="329"/>
      <c r="E4454" s="330"/>
      <c r="F4454" s="330"/>
      <c r="G4454" s="331"/>
      <c r="H4454" s="340"/>
      <c r="I4454" s="341"/>
      <c r="J4454" s="341"/>
      <c r="K4454" s="60"/>
    </row>
    <row r="4455" spans="1:11" s="38" customFormat="1" x14ac:dyDescent="0.25">
      <c r="A4455" s="78"/>
      <c r="B4455" s="337"/>
      <c r="C4455" s="342"/>
      <c r="D4455" s="329"/>
      <c r="E4455" s="330"/>
      <c r="F4455" s="330"/>
      <c r="G4455" s="331"/>
      <c r="H4455" s="340"/>
      <c r="I4455" s="341"/>
      <c r="J4455" s="341"/>
      <c r="K4455" s="60"/>
    </row>
    <row r="4456" spans="1:11" s="38" customFormat="1" x14ac:dyDescent="0.25">
      <c r="A4456" s="78"/>
      <c r="B4456" s="337"/>
      <c r="C4456" s="342"/>
      <c r="D4456" s="329"/>
      <c r="E4456" s="330"/>
      <c r="F4456" s="330"/>
      <c r="G4456" s="331"/>
      <c r="H4456" s="340"/>
      <c r="I4456" s="341"/>
      <c r="J4456" s="341"/>
      <c r="K4456" s="60"/>
    </row>
    <row r="4457" spans="1:11" s="38" customFormat="1" x14ac:dyDescent="0.25">
      <c r="A4457" s="78"/>
      <c r="B4457" s="337"/>
      <c r="C4457" s="342"/>
      <c r="D4457" s="329"/>
      <c r="E4457" s="330"/>
      <c r="F4457" s="330"/>
      <c r="G4457" s="331"/>
      <c r="H4457" s="340"/>
      <c r="I4457" s="341"/>
      <c r="J4457" s="341"/>
      <c r="K4457" s="60"/>
    </row>
    <row r="4458" spans="1:11" s="38" customFormat="1" x14ac:dyDescent="0.25">
      <c r="A4458" s="78"/>
      <c r="B4458" s="337"/>
      <c r="C4458" s="342"/>
      <c r="D4458" s="329"/>
      <c r="E4458" s="330"/>
      <c r="F4458" s="330"/>
      <c r="G4458" s="331"/>
      <c r="H4458" s="340"/>
      <c r="I4458" s="341"/>
      <c r="J4458" s="341"/>
      <c r="K4458" s="60"/>
    </row>
    <row r="4459" spans="1:11" s="38" customFormat="1" x14ac:dyDescent="0.25">
      <c r="A4459" s="78"/>
      <c r="B4459" s="337"/>
      <c r="C4459" s="342"/>
      <c r="D4459" s="329"/>
      <c r="E4459" s="330"/>
      <c r="F4459" s="330"/>
      <c r="G4459" s="331"/>
      <c r="H4459" s="340"/>
      <c r="I4459" s="341"/>
      <c r="J4459" s="341"/>
      <c r="K4459" s="60"/>
    </row>
    <row r="4460" spans="1:11" s="38" customFormat="1" x14ac:dyDescent="0.25">
      <c r="A4460" s="78"/>
      <c r="B4460" s="337"/>
      <c r="C4460" s="342"/>
      <c r="D4460" s="329"/>
      <c r="E4460" s="330"/>
      <c r="F4460" s="330"/>
      <c r="G4460" s="331"/>
      <c r="H4460" s="340"/>
      <c r="I4460" s="341"/>
      <c r="J4460" s="341"/>
      <c r="K4460" s="60"/>
    </row>
    <row r="4461" spans="1:11" s="38" customFormat="1" x14ac:dyDescent="0.25">
      <c r="A4461" s="78"/>
      <c r="B4461" s="337"/>
      <c r="C4461" s="342"/>
      <c r="D4461" s="329"/>
      <c r="E4461" s="330"/>
      <c r="F4461" s="330"/>
      <c r="G4461" s="331"/>
      <c r="H4461" s="340"/>
      <c r="I4461" s="341"/>
      <c r="J4461" s="341"/>
      <c r="K4461" s="60"/>
    </row>
    <row r="4462" spans="1:11" s="38" customFormat="1" x14ac:dyDescent="0.25">
      <c r="A4462" s="78"/>
      <c r="B4462" s="337"/>
      <c r="C4462" s="342"/>
      <c r="D4462" s="329"/>
      <c r="E4462" s="330"/>
      <c r="F4462" s="330"/>
      <c r="G4462" s="331"/>
      <c r="H4462" s="340"/>
      <c r="I4462" s="341"/>
      <c r="J4462" s="341"/>
      <c r="K4462" s="60"/>
    </row>
    <row r="4463" spans="1:11" s="38" customFormat="1" x14ac:dyDescent="0.25">
      <c r="A4463" s="78"/>
      <c r="B4463" s="337"/>
      <c r="C4463" s="342"/>
      <c r="D4463" s="329"/>
      <c r="E4463" s="330"/>
      <c r="F4463" s="330"/>
      <c r="G4463" s="331"/>
      <c r="H4463" s="340"/>
      <c r="I4463" s="341"/>
      <c r="J4463" s="341"/>
      <c r="K4463" s="60"/>
    </row>
    <row r="4464" spans="1:11" s="38" customFormat="1" x14ac:dyDescent="0.25">
      <c r="A4464" s="78"/>
      <c r="B4464" s="337"/>
      <c r="C4464" s="342"/>
      <c r="D4464" s="329"/>
      <c r="E4464" s="330"/>
      <c r="F4464" s="330"/>
      <c r="G4464" s="331"/>
      <c r="H4464" s="340"/>
      <c r="I4464" s="341"/>
      <c r="J4464" s="341"/>
      <c r="K4464" s="60"/>
    </row>
    <row r="4465" spans="1:11" s="38" customFormat="1" x14ac:dyDescent="0.25">
      <c r="A4465" s="78"/>
      <c r="B4465" s="337"/>
      <c r="C4465" s="342"/>
      <c r="D4465" s="329"/>
      <c r="E4465" s="330"/>
      <c r="F4465" s="330"/>
      <c r="G4465" s="331"/>
      <c r="H4465" s="340"/>
      <c r="I4465" s="341"/>
      <c r="J4465" s="341"/>
      <c r="K4465" s="60"/>
    </row>
    <row r="4466" spans="1:11" s="38" customFormat="1" x14ac:dyDescent="0.25">
      <c r="A4466" s="78"/>
      <c r="B4466" s="337"/>
      <c r="C4466" s="342"/>
      <c r="D4466" s="329"/>
      <c r="E4466" s="330"/>
      <c r="F4466" s="330"/>
      <c r="G4466" s="331"/>
      <c r="H4466" s="340"/>
      <c r="I4466" s="341"/>
      <c r="J4466" s="341"/>
      <c r="K4466" s="60"/>
    </row>
    <row r="4467" spans="1:11" s="38" customFormat="1" x14ac:dyDescent="0.25">
      <c r="A4467" s="78"/>
      <c r="B4467" s="337"/>
      <c r="C4467" s="342"/>
      <c r="D4467" s="329"/>
      <c r="E4467" s="330"/>
      <c r="F4467" s="330"/>
      <c r="G4467" s="331"/>
      <c r="H4467" s="340"/>
      <c r="I4467" s="341"/>
      <c r="J4467" s="341"/>
      <c r="K4467" s="60"/>
    </row>
    <row r="4468" spans="1:11" s="38" customFormat="1" x14ac:dyDescent="0.25">
      <c r="A4468" s="78"/>
      <c r="B4468" s="337"/>
      <c r="C4468" s="342"/>
      <c r="D4468" s="329"/>
      <c r="E4468" s="330"/>
      <c r="F4468" s="330"/>
      <c r="G4468" s="331"/>
      <c r="H4468" s="340"/>
      <c r="I4468" s="341"/>
      <c r="J4468" s="341"/>
      <c r="K4468" s="60"/>
    </row>
    <row r="4469" spans="1:11" s="38" customFormat="1" x14ac:dyDescent="0.25">
      <c r="A4469" s="78"/>
      <c r="B4469" s="337"/>
      <c r="C4469" s="342"/>
      <c r="D4469" s="329"/>
      <c r="E4469" s="330"/>
      <c r="F4469" s="330"/>
      <c r="G4469" s="331"/>
      <c r="H4469" s="340"/>
      <c r="I4469" s="341"/>
      <c r="J4469" s="341"/>
      <c r="K4469" s="60"/>
    </row>
    <row r="4470" spans="1:11" s="38" customFormat="1" x14ac:dyDescent="0.25">
      <c r="A4470" s="78"/>
      <c r="B4470" s="337"/>
      <c r="C4470" s="342"/>
      <c r="D4470" s="329"/>
      <c r="E4470" s="330"/>
      <c r="F4470" s="330"/>
      <c r="G4470" s="331"/>
      <c r="H4470" s="340"/>
      <c r="I4470" s="341"/>
      <c r="J4470" s="341"/>
      <c r="K4470" s="60"/>
    </row>
    <row r="4471" spans="1:11" s="38" customFormat="1" x14ac:dyDescent="0.25">
      <c r="A4471" s="78"/>
      <c r="B4471" s="337"/>
      <c r="C4471" s="342"/>
      <c r="D4471" s="329"/>
      <c r="E4471" s="330"/>
      <c r="F4471" s="330"/>
      <c r="G4471" s="331"/>
      <c r="H4471" s="340"/>
      <c r="I4471" s="341"/>
      <c r="J4471" s="341"/>
      <c r="K4471" s="60"/>
    </row>
    <row r="4472" spans="1:11" s="38" customFormat="1" x14ac:dyDescent="0.25">
      <c r="A4472" s="78"/>
      <c r="B4472" s="337"/>
      <c r="C4472" s="342"/>
      <c r="D4472" s="329"/>
      <c r="E4472" s="330"/>
      <c r="F4472" s="330"/>
      <c r="G4472" s="331"/>
      <c r="H4472" s="340"/>
      <c r="I4472" s="341"/>
      <c r="J4472" s="341"/>
      <c r="K4472" s="60"/>
    </row>
    <row r="4473" spans="1:11" s="38" customFormat="1" x14ac:dyDescent="0.25">
      <c r="A4473" s="78"/>
      <c r="B4473" s="337"/>
      <c r="C4473" s="342"/>
      <c r="D4473" s="329"/>
      <c r="E4473" s="330"/>
      <c r="F4473" s="330"/>
      <c r="G4473" s="331"/>
      <c r="H4473" s="340"/>
      <c r="I4473" s="341"/>
      <c r="J4473" s="341"/>
      <c r="K4473" s="60"/>
    </row>
    <row r="4474" spans="1:11" s="38" customFormat="1" x14ac:dyDescent="0.25">
      <c r="A4474" s="78"/>
      <c r="B4474" s="337"/>
      <c r="C4474" s="342"/>
      <c r="D4474" s="329"/>
      <c r="E4474" s="330"/>
      <c r="F4474" s="330"/>
      <c r="G4474" s="331"/>
      <c r="H4474" s="340"/>
      <c r="I4474" s="341"/>
      <c r="J4474" s="341"/>
      <c r="K4474" s="60"/>
    </row>
    <row r="4475" spans="1:11" s="38" customFormat="1" x14ac:dyDescent="0.25">
      <c r="A4475" s="78"/>
      <c r="B4475" s="337"/>
      <c r="C4475" s="342"/>
      <c r="D4475" s="329"/>
      <c r="E4475" s="330"/>
      <c r="F4475" s="330"/>
      <c r="G4475" s="331"/>
      <c r="H4475" s="340"/>
      <c r="I4475" s="341"/>
      <c r="J4475" s="341"/>
      <c r="K4475" s="60"/>
    </row>
    <row r="4476" spans="1:11" s="38" customFormat="1" x14ac:dyDescent="0.25">
      <c r="A4476" s="78"/>
      <c r="B4476" s="337"/>
      <c r="C4476" s="342"/>
      <c r="D4476" s="329"/>
      <c r="E4476" s="330"/>
      <c r="F4476" s="330"/>
      <c r="G4476" s="331"/>
      <c r="H4476" s="340"/>
      <c r="I4476" s="341"/>
      <c r="J4476" s="341"/>
      <c r="K4476" s="60"/>
    </row>
    <row r="4477" spans="1:11" s="38" customFormat="1" x14ac:dyDescent="0.25">
      <c r="A4477" s="78"/>
      <c r="B4477" s="337"/>
      <c r="C4477" s="342"/>
      <c r="D4477" s="329"/>
      <c r="E4477" s="330"/>
      <c r="F4477" s="330"/>
      <c r="G4477" s="331"/>
      <c r="H4477" s="340"/>
      <c r="I4477" s="341"/>
      <c r="J4477" s="341"/>
      <c r="K4477" s="60"/>
    </row>
    <row r="4478" spans="1:11" s="38" customFormat="1" x14ac:dyDescent="0.25">
      <c r="A4478" s="78"/>
      <c r="B4478" s="337"/>
      <c r="C4478" s="342"/>
      <c r="D4478" s="329"/>
      <c r="E4478" s="330"/>
      <c r="F4478" s="330"/>
      <c r="G4478" s="331"/>
      <c r="H4478" s="340"/>
      <c r="I4478" s="341"/>
      <c r="J4478" s="341"/>
      <c r="K4478" s="60"/>
    </row>
    <row r="4479" spans="1:11" s="38" customFormat="1" x14ac:dyDescent="0.25">
      <c r="A4479" s="78"/>
      <c r="B4479" s="337"/>
      <c r="C4479" s="342"/>
      <c r="D4479" s="329"/>
      <c r="E4479" s="330"/>
      <c r="F4479" s="330"/>
      <c r="G4479" s="331"/>
      <c r="H4479" s="340"/>
      <c r="I4479" s="341"/>
      <c r="J4479" s="341"/>
      <c r="K4479" s="60"/>
    </row>
    <row r="4480" spans="1:11" s="38" customFormat="1" x14ac:dyDescent="0.25">
      <c r="A4480" s="78"/>
      <c r="B4480" s="337"/>
      <c r="C4480" s="342"/>
      <c r="D4480" s="329"/>
      <c r="E4480" s="330"/>
      <c r="F4480" s="330"/>
      <c r="G4480" s="331"/>
      <c r="H4480" s="340"/>
      <c r="I4480" s="341"/>
      <c r="J4480" s="341"/>
      <c r="K4480" s="60"/>
    </row>
    <row r="4481" spans="1:11" s="38" customFormat="1" x14ac:dyDescent="0.25">
      <c r="A4481" s="78"/>
      <c r="B4481" s="337"/>
      <c r="C4481" s="342"/>
      <c r="D4481" s="329"/>
      <c r="E4481" s="330"/>
      <c r="F4481" s="330"/>
      <c r="G4481" s="331"/>
      <c r="H4481" s="340"/>
      <c r="I4481" s="341"/>
      <c r="J4481" s="341"/>
      <c r="K4481" s="60"/>
    </row>
    <row r="4482" spans="1:11" s="38" customFormat="1" x14ac:dyDescent="0.25">
      <c r="A4482" s="78"/>
      <c r="B4482" s="337"/>
      <c r="C4482" s="342"/>
      <c r="D4482" s="329"/>
      <c r="E4482" s="330"/>
      <c r="F4482" s="330"/>
      <c r="G4482" s="331"/>
      <c r="H4482" s="340"/>
      <c r="I4482" s="341"/>
      <c r="J4482" s="341"/>
      <c r="K4482" s="60"/>
    </row>
    <row r="4483" spans="1:11" s="38" customFormat="1" x14ac:dyDescent="0.25">
      <c r="A4483" s="78"/>
      <c r="B4483" s="337"/>
      <c r="C4483" s="342"/>
      <c r="D4483" s="329"/>
      <c r="E4483" s="330"/>
      <c r="F4483" s="330"/>
      <c r="G4483" s="331"/>
      <c r="H4483" s="340"/>
      <c r="I4483" s="341"/>
      <c r="J4483" s="341"/>
      <c r="K4483" s="60"/>
    </row>
    <row r="4484" spans="1:11" s="38" customFormat="1" x14ac:dyDescent="0.25">
      <c r="A4484" s="78"/>
      <c r="B4484" s="337"/>
      <c r="C4484" s="342"/>
      <c r="D4484" s="329"/>
      <c r="E4484" s="330"/>
      <c r="F4484" s="330"/>
      <c r="G4484" s="331"/>
      <c r="H4484" s="340"/>
      <c r="I4484" s="341"/>
      <c r="J4484" s="341"/>
      <c r="K4484" s="60"/>
    </row>
    <row r="4485" spans="1:11" s="38" customFormat="1" x14ac:dyDescent="0.25">
      <c r="A4485" s="78"/>
      <c r="B4485" s="337"/>
      <c r="C4485" s="342"/>
      <c r="D4485" s="329"/>
      <c r="E4485" s="330"/>
      <c r="F4485" s="330"/>
      <c r="G4485" s="331"/>
      <c r="H4485" s="340"/>
      <c r="I4485" s="341"/>
      <c r="J4485" s="341"/>
      <c r="K4485" s="60"/>
    </row>
    <row r="4486" spans="1:11" s="38" customFormat="1" x14ac:dyDescent="0.25">
      <c r="A4486" s="78"/>
      <c r="B4486" s="337"/>
      <c r="C4486" s="342"/>
      <c r="D4486" s="329"/>
      <c r="E4486" s="330"/>
      <c r="F4486" s="330"/>
      <c r="G4486" s="331"/>
      <c r="H4486" s="340"/>
      <c r="I4486" s="341"/>
      <c r="J4486" s="341"/>
      <c r="K4486" s="60"/>
    </row>
    <row r="4487" spans="1:11" s="38" customFormat="1" x14ac:dyDescent="0.25">
      <c r="A4487" s="78"/>
      <c r="B4487" s="337"/>
      <c r="C4487" s="342"/>
      <c r="D4487" s="329"/>
      <c r="E4487" s="330"/>
      <c r="F4487" s="330"/>
      <c r="G4487" s="331"/>
      <c r="H4487" s="340"/>
      <c r="I4487" s="341"/>
      <c r="J4487" s="341"/>
      <c r="K4487" s="60"/>
    </row>
    <row r="4488" spans="1:11" s="38" customFormat="1" x14ac:dyDescent="0.25">
      <c r="A4488" s="78"/>
      <c r="B4488" s="337"/>
      <c r="C4488" s="342"/>
      <c r="D4488" s="329"/>
      <c r="E4488" s="330"/>
      <c r="F4488" s="330"/>
      <c r="G4488" s="331"/>
      <c r="H4488" s="340"/>
      <c r="I4488" s="341"/>
      <c r="J4488" s="341"/>
      <c r="K4488" s="60"/>
    </row>
    <row r="4489" spans="1:11" s="38" customFormat="1" x14ac:dyDescent="0.25">
      <c r="A4489" s="78"/>
      <c r="B4489" s="337"/>
      <c r="C4489" s="342"/>
      <c r="D4489" s="329"/>
      <c r="E4489" s="330"/>
      <c r="F4489" s="330"/>
      <c r="G4489" s="331"/>
      <c r="H4489" s="340"/>
      <c r="I4489" s="341"/>
      <c r="J4489" s="341"/>
      <c r="K4489" s="60"/>
    </row>
    <row r="4490" spans="1:11" s="38" customFormat="1" x14ac:dyDescent="0.25">
      <c r="A4490" s="78"/>
      <c r="B4490" s="337"/>
      <c r="C4490" s="342"/>
      <c r="D4490" s="329"/>
      <c r="E4490" s="330"/>
      <c r="F4490" s="330"/>
      <c r="G4490" s="331"/>
      <c r="H4490" s="340"/>
      <c r="I4490" s="341"/>
      <c r="J4490" s="341"/>
      <c r="K4490" s="60"/>
    </row>
    <row r="4491" spans="1:11" s="38" customFormat="1" x14ac:dyDescent="0.25">
      <c r="A4491" s="78"/>
      <c r="B4491" s="337"/>
      <c r="C4491" s="342"/>
      <c r="D4491" s="329"/>
      <c r="E4491" s="330"/>
      <c r="F4491" s="330"/>
      <c r="G4491" s="331"/>
      <c r="H4491" s="340"/>
      <c r="I4491" s="341"/>
      <c r="J4491" s="341"/>
      <c r="K4491" s="60"/>
    </row>
    <row r="4492" spans="1:11" s="38" customFormat="1" x14ac:dyDescent="0.25">
      <c r="A4492" s="78"/>
      <c r="B4492" s="337"/>
      <c r="C4492" s="342"/>
      <c r="D4492" s="329"/>
      <c r="E4492" s="330"/>
      <c r="F4492" s="330"/>
      <c r="G4492" s="331"/>
      <c r="H4492" s="340"/>
      <c r="I4492" s="341"/>
      <c r="J4492" s="341"/>
      <c r="K4492" s="60"/>
    </row>
    <row r="4493" spans="1:11" s="38" customFormat="1" x14ac:dyDescent="0.25">
      <c r="A4493" s="78"/>
      <c r="B4493" s="337"/>
      <c r="C4493" s="342"/>
      <c r="D4493" s="329"/>
      <c r="E4493" s="330"/>
      <c r="F4493" s="330"/>
      <c r="G4493" s="331"/>
      <c r="H4493" s="340"/>
      <c r="I4493" s="341"/>
      <c r="J4493" s="341"/>
      <c r="K4493" s="60"/>
    </row>
    <row r="4494" spans="1:11" s="38" customFormat="1" x14ac:dyDescent="0.25">
      <c r="A4494" s="78"/>
      <c r="B4494" s="337"/>
      <c r="C4494" s="342"/>
      <c r="D4494" s="329"/>
      <c r="E4494" s="330"/>
      <c r="F4494" s="330"/>
      <c r="G4494" s="331"/>
      <c r="H4494" s="340"/>
      <c r="I4494" s="341"/>
      <c r="J4494" s="341"/>
      <c r="K4494" s="60"/>
    </row>
    <row r="4495" spans="1:11" s="38" customFormat="1" x14ac:dyDescent="0.25">
      <c r="A4495" s="78"/>
      <c r="B4495" s="337"/>
      <c r="C4495" s="342"/>
      <c r="D4495" s="329"/>
      <c r="E4495" s="330"/>
      <c r="F4495" s="330"/>
      <c r="G4495" s="331"/>
      <c r="H4495" s="340"/>
      <c r="I4495" s="341"/>
      <c r="J4495" s="341"/>
      <c r="K4495" s="60"/>
    </row>
    <row r="4496" spans="1:11" s="38" customFormat="1" x14ac:dyDescent="0.25">
      <c r="A4496" s="78"/>
      <c r="B4496" s="337"/>
      <c r="C4496" s="342"/>
      <c r="D4496" s="329"/>
      <c r="E4496" s="330"/>
      <c r="F4496" s="330"/>
      <c r="G4496" s="331"/>
      <c r="H4496" s="340"/>
      <c r="I4496" s="341"/>
      <c r="J4496" s="341"/>
      <c r="K4496" s="60"/>
    </row>
    <row r="4497" spans="1:11" s="38" customFormat="1" x14ac:dyDescent="0.25">
      <c r="A4497" s="78"/>
      <c r="B4497" s="337"/>
      <c r="C4497" s="342"/>
      <c r="D4497" s="329"/>
      <c r="E4497" s="330"/>
      <c r="F4497" s="330"/>
      <c r="G4497" s="331"/>
      <c r="H4497" s="340"/>
      <c r="I4497" s="341"/>
      <c r="J4497" s="341"/>
      <c r="K4497" s="60"/>
    </row>
    <row r="4498" spans="1:11" s="38" customFormat="1" x14ac:dyDescent="0.25">
      <c r="A4498" s="78"/>
      <c r="B4498" s="337"/>
      <c r="C4498" s="342"/>
      <c r="D4498" s="329"/>
      <c r="E4498" s="330"/>
      <c r="F4498" s="330"/>
      <c r="G4498" s="331"/>
      <c r="H4498" s="340"/>
      <c r="I4498" s="341"/>
      <c r="J4498" s="341"/>
      <c r="K4498" s="60"/>
    </row>
    <row r="4499" spans="1:11" s="38" customFormat="1" x14ac:dyDescent="0.25">
      <c r="A4499" s="78"/>
      <c r="B4499" s="337"/>
      <c r="C4499" s="342"/>
      <c r="D4499" s="329"/>
      <c r="E4499" s="330"/>
      <c r="F4499" s="330"/>
      <c r="G4499" s="331"/>
      <c r="H4499" s="340"/>
      <c r="I4499" s="341"/>
      <c r="J4499" s="341"/>
      <c r="K4499" s="60"/>
    </row>
    <row r="4500" spans="1:11" s="38" customFormat="1" x14ac:dyDescent="0.25">
      <c r="A4500" s="78"/>
      <c r="B4500" s="337"/>
      <c r="C4500" s="342"/>
      <c r="D4500" s="329"/>
      <c r="E4500" s="330"/>
      <c r="F4500" s="330"/>
      <c r="G4500" s="331"/>
      <c r="H4500" s="340"/>
      <c r="I4500" s="341"/>
      <c r="J4500" s="341"/>
      <c r="K4500" s="60"/>
    </row>
    <row r="4501" spans="1:11" s="38" customFormat="1" x14ac:dyDescent="0.25">
      <c r="A4501" s="78"/>
      <c r="B4501" s="337"/>
      <c r="C4501" s="342"/>
      <c r="D4501" s="329"/>
      <c r="E4501" s="330"/>
      <c r="F4501" s="330"/>
      <c r="G4501" s="331"/>
      <c r="H4501" s="340"/>
      <c r="I4501" s="341"/>
      <c r="J4501" s="341"/>
      <c r="K4501" s="60"/>
    </row>
    <row r="4502" spans="1:11" s="38" customFormat="1" x14ac:dyDescent="0.25">
      <c r="A4502" s="78"/>
      <c r="B4502" s="337"/>
      <c r="C4502" s="342"/>
      <c r="D4502" s="329"/>
      <c r="E4502" s="330"/>
      <c r="F4502" s="330"/>
      <c r="G4502" s="331"/>
      <c r="H4502" s="340"/>
      <c r="I4502" s="341"/>
      <c r="J4502" s="341"/>
      <c r="K4502" s="60"/>
    </row>
    <row r="4503" spans="1:11" s="38" customFormat="1" x14ac:dyDescent="0.25">
      <c r="A4503" s="78"/>
      <c r="B4503" s="337"/>
      <c r="C4503" s="342"/>
      <c r="D4503" s="329"/>
      <c r="E4503" s="330"/>
      <c r="F4503" s="330"/>
      <c r="G4503" s="331"/>
      <c r="H4503" s="340"/>
      <c r="I4503" s="341"/>
      <c r="J4503" s="341"/>
      <c r="K4503" s="60"/>
    </row>
    <row r="4504" spans="1:11" s="38" customFormat="1" x14ac:dyDescent="0.25">
      <c r="A4504" s="78"/>
      <c r="B4504" s="337"/>
      <c r="C4504" s="342"/>
      <c r="D4504" s="329"/>
      <c r="E4504" s="330"/>
      <c r="F4504" s="330"/>
      <c r="G4504" s="331"/>
      <c r="H4504" s="340"/>
      <c r="I4504" s="341"/>
      <c r="J4504" s="341"/>
      <c r="K4504" s="60"/>
    </row>
    <row r="4505" spans="1:11" s="38" customFormat="1" x14ac:dyDescent="0.25">
      <c r="A4505" s="78"/>
      <c r="B4505" s="337"/>
      <c r="C4505" s="342"/>
      <c r="D4505" s="329"/>
      <c r="E4505" s="330"/>
      <c r="F4505" s="330"/>
      <c r="G4505" s="331"/>
      <c r="H4505" s="340"/>
      <c r="I4505" s="341"/>
      <c r="J4505" s="341"/>
      <c r="K4505" s="60"/>
    </row>
    <row r="4506" spans="1:11" s="38" customFormat="1" x14ac:dyDescent="0.25">
      <c r="A4506" s="78"/>
      <c r="B4506" s="337"/>
      <c r="C4506" s="342"/>
      <c r="D4506" s="329"/>
      <c r="E4506" s="330"/>
      <c r="F4506" s="330"/>
      <c r="G4506" s="331"/>
      <c r="H4506" s="340"/>
      <c r="I4506" s="341"/>
      <c r="J4506" s="341"/>
      <c r="K4506" s="60"/>
    </row>
    <row r="4507" spans="1:11" s="38" customFormat="1" x14ac:dyDescent="0.25">
      <c r="A4507" s="78"/>
      <c r="B4507" s="337"/>
      <c r="C4507" s="342"/>
      <c r="D4507" s="329"/>
      <c r="E4507" s="330"/>
      <c r="F4507" s="330"/>
      <c r="G4507" s="331"/>
      <c r="H4507" s="340"/>
      <c r="I4507" s="341"/>
      <c r="J4507" s="341"/>
      <c r="K4507" s="60"/>
    </row>
    <row r="4508" spans="1:11" s="38" customFormat="1" x14ac:dyDescent="0.25">
      <c r="A4508" s="78"/>
      <c r="B4508" s="337"/>
      <c r="C4508" s="342"/>
      <c r="D4508" s="329"/>
      <c r="E4508" s="330"/>
      <c r="F4508" s="330"/>
      <c r="G4508" s="331"/>
      <c r="H4508" s="340"/>
      <c r="I4508" s="341"/>
      <c r="J4508" s="341"/>
      <c r="K4508" s="60"/>
    </row>
    <row r="4509" spans="1:11" s="38" customFormat="1" x14ac:dyDescent="0.25">
      <c r="A4509" s="78"/>
      <c r="B4509" s="337"/>
      <c r="C4509" s="342"/>
      <c r="D4509" s="329"/>
      <c r="E4509" s="330"/>
      <c r="F4509" s="330"/>
      <c r="G4509" s="331"/>
      <c r="H4509" s="340"/>
      <c r="I4509" s="341"/>
      <c r="J4509" s="341"/>
      <c r="K4509" s="60"/>
    </row>
    <row r="4510" spans="1:11" s="38" customFormat="1" x14ac:dyDescent="0.25">
      <c r="A4510" s="78"/>
      <c r="B4510" s="337"/>
      <c r="C4510" s="342"/>
      <c r="D4510" s="329"/>
      <c r="E4510" s="330"/>
      <c r="F4510" s="330"/>
      <c r="G4510" s="331"/>
      <c r="H4510" s="340"/>
      <c r="I4510" s="341"/>
      <c r="J4510" s="341"/>
      <c r="K4510" s="60"/>
    </row>
    <row r="4511" spans="1:11" s="38" customFormat="1" x14ac:dyDescent="0.25">
      <c r="A4511" s="78"/>
      <c r="B4511" s="337"/>
      <c r="C4511" s="342"/>
      <c r="D4511" s="329"/>
      <c r="E4511" s="330"/>
      <c r="F4511" s="330"/>
      <c r="G4511" s="331"/>
      <c r="H4511" s="340"/>
      <c r="I4511" s="341"/>
      <c r="J4511" s="341"/>
      <c r="K4511" s="60"/>
    </row>
    <row r="4512" spans="1:11" s="38" customFormat="1" x14ac:dyDescent="0.25">
      <c r="A4512" s="78"/>
      <c r="B4512" s="337"/>
      <c r="C4512" s="342"/>
      <c r="D4512" s="329"/>
      <c r="E4512" s="330"/>
      <c r="F4512" s="330"/>
      <c r="G4512" s="331"/>
      <c r="H4512" s="340"/>
      <c r="I4512" s="341"/>
      <c r="J4512" s="341"/>
      <c r="K4512" s="60"/>
    </row>
    <row r="4513" spans="1:11" s="38" customFormat="1" x14ac:dyDescent="0.25">
      <c r="A4513" s="78"/>
      <c r="B4513" s="337"/>
      <c r="C4513" s="342"/>
      <c r="D4513" s="329"/>
      <c r="E4513" s="330"/>
      <c r="F4513" s="330"/>
      <c r="G4513" s="331"/>
      <c r="H4513" s="340"/>
      <c r="I4513" s="341"/>
      <c r="J4513" s="341"/>
      <c r="K4513" s="60"/>
    </row>
    <row r="4514" spans="1:11" s="38" customFormat="1" x14ac:dyDescent="0.25">
      <c r="A4514" s="78"/>
      <c r="B4514" s="337"/>
      <c r="C4514" s="342"/>
      <c r="D4514" s="329"/>
      <c r="E4514" s="330"/>
      <c r="F4514" s="330"/>
      <c r="G4514" s="331"/>
      <c r="H4514" s="340"/>
      <c r="I4514" s="341"/>
      <c r="J4514" s="341"/>
      <c r="K4514" s="60"/>
    </row>
    <row r="4515" spans="1:11" s="38" customFormat="1" x14ac:dyDescent="0.25">
      <c r="A4515" s="78"/>
      <c r="B4515" s="337"/>
      <c r="C4515" s="342"/>
      <c r="D4515" s="329"/>
      <c r="E4515" s="330"/>
      <c r="F4515" s="330"/>
      <c r="G4515" s="331"/>
      <c r="H4515" s="340"/>
      <c r="I4515" s="341"/>
      <c r="J4515" s="341"/>
      <c r="K4515" s="60"/>
    </row>
    <row r="4516" spans="1:11" s="38" customFormat="1" x14ac:dyDescent="0.25">
      <c r="A4516" s="78"/>
      <c r="B4516" s="337"/>
      <c r="C4516" s="342"/>
      <c r="D4516" s="329"/>
      <c r="E4516" s="330"/>
      <c r="F4516" s="330"/>
      <c r="G4516" s="331"/>
      <c r="H4516" s="340"/>
      <c r="I4516" s="341"/>
      <c r="J4516" s="341"/>
      <c r="K4516" s="60"/>
    </row>
    <row r="4517" spans="1:11" s="38" customFormat="1" x14ac:dyDescent="0.25">
      <c r="A4517" s="78"/>
      <c r="B4517" s="337"/>
      <c r="C4517" s="342"/>
      <c r="D4517" s="329"/>
      <c r="E4517" s="330"/>
      <c r="F4517" s="330"/>
      <c r="G4517" s="331"/>
      <c r="H4517" s="340"/>
      <c r="I4517" s="341"/>
      <c r="J4517" s="341"/>
      <c r="K4517" s="60"/>
    </row>
    <row r="4518" spans="1:11" s="38" customFormat="1" x14ac:dyDescent="0.25">
      <c r="A4518" s="78"/>
      <c r="B4518" s="337"/>
      <c r="C4518" s="342"/>
      <c r="D4518" s="329"/>
      <c r="E4518" s="330"/>
      <c r="F4518" s="330"/>
      <c r="G4518" s="331"/>
      <c r="H4518" s="340"/>
      <c r="I4518" s="341"/>
      <c r="J4518" s="341"/>
      <c r="K4518" s="60"/>
    </row>
    <row r="4519" spans="1:11" s="38" customFormat="1" x14ac:dyDescent="0.25">
      <c r="A4519" s="78"/>
      <c r="B4519" s="337"/>
      <c r="C4519" s="342"/>
      <c r="D4519" s="329"/>
      <c r="E4519" s="330"/>
      <c r="F4519" s="330"/>
      <c r="G4519" s="331"/>
      <c r="H4519" s="340"/>
      <c r="I4519" s="341"/>
      <c r="J4519" s="341"/>
      <c r="K4519" s="60"/>
    </row>
    <row r="4520" spans="1:11" s="38" customFormat="1" x14ac:dyDescent="0.25">
      <c r="A4520" s="78"/>
      <c r="B4520" s="337"/>
      <c r="C4520" s="342"/>
      <c r="D4520" s="329"/>
      <c r="E4520" s="330"/>
      <c r="F4520" s="330"/>
      <c r="G4520" s="331"/>
      <c r="H4520" s="340"/>
      <c r="I4520" s="341"/>
      <c r="J4520" s="341"/>
      <c r="K4520" s="60"/>
    </row>
    <row r="4521" spans="1:11" s="38" customFormat="1" x14ac:dyDescent="0.25">
      <c r="A4521" s="78"/>
      <c r="B4521" s="337"/>
      <c r="C4521" s="342"/>
      <c r="D4521" s="329"/>
      <c r="E4521" s="330"/>
      <c r="F4521" s="330"/>
      <c r="G4521" s="331"/>
      <c r="H4521" s="340"/>
      <c r="I4521" s="341"/>
      <c r="J4521" s="341"/>
      <c r="K4521" s="60"/>
    </row>
    <row r="4522" spans="1:11" s="38" customFormat="1" x14ac:dyDescent="0.25">
      <c r="A4522" s="78"/>
      <c r="B4522" s="337"/>
      <c r="C4522" s="342"/>
      <c r="D4522" s="329"/>
      <c r="E4522" s="330"/>
      <c r="F4522" s="330"/>
      <c r="G4522" s="331"/>
      <c r="H4522" s="340"/>
      <c r="I4522" s="341"/>
      <c r="J4522" s="341"/>
      <c r="K4522" s="60"/>
    </row>
    <row r="4523" spans="1:11" s="38" customFormat="1" x14ac:dyDescent="0.25">
      <c r="A4523" s="78"/>
      <c r="B4523" s="337"/>
      <c r="C4523" s="342"/>
      <c r="D4523" s="329"/>
      <c r="E4523" s="330"/>
      <c r="F4523" s="330"/>
      <c r="G4523" s="331"/>
      <c r="H4523" s="340"/>
      <c r="I4523" s="341"/>
      <c r="J4523" s="341"/>
      <c r="K4523" s="60"/>
    </row>
    <row r="4524" spans="1:11" s="38" customFormat="1" x14ac:dyDescent="0.25">
      <c r="A4524" s="78"/>
      <c r="B4524" s="337"/>
      <c r="C4524" s="342"/>
      <c r="D4524" s="329"/>
      <c r="E4524" s="330"/>
      <c r="F4524" s="330"/>
      <c r="G4524" s="331"/>
      <c r="H4524" s="340"/>
      <c r="I4524" s="341"/>
      <c r="J4524" s="341"/>
      <c r="K4524" s="60"/>
    </row>
    <row r="4525" spans="1:11" s="38" customFormat="1" x14ac:dyDescent="0.25">
      <c r="A4525" s="78"/>
      <c r="B4525" s="337"/>
      <c r="C4525" s="342"/>
      <c r="D4525" s="329"/>
      <c r="E4525" s="330"/>
      <c r="F4525" s="330"/>
      <c r="G4525" s="331"/>
      <c r="H4525" s="340"/>
      <c r="I4525" s="341"/>
      <c r="J4525" s="341"/>
      <c r="K4525" s="60"/>
    </row>
    <row r="4526" spans="1:11" s="38" customFormat="1" x14ac:dyDescent="0.25">
      <c r="A4526" s="78"/>
      <c r="B4526" s="337"/>
      <c r="C4526" s="342"/>
      <c r="D4526" s="329"/>
      <c r="E4526" s="330"/>
      <c r="F4526" s="330"/>
      <c r="G4526" s="331"/>
      <c r="H4526" s="340"/>
      <c r="I4526" s="341"/>
      <c r="J4526" s="341"/>
      <c r="K4526" s="60"/>
    </row>
    <row r="4527" spans="1:11" s="38" customFormat="1" x14ac:dyDescent="0.25">
      <c r="A4527" s="78"/>
      <c r="B4527" s="337"/>
      <c r="C4527" s="342"/>
      <c r="D4527" s="329"/>
      <c r="E4527" s="330"/>
      <c r="F4527" s="330"/>
      <c r="G4527" s="331"/>
      <c r="H4527" s="340"/>
      <c r="I4527" s="341"/>
      <c r="J4527" s="341"/>
      <c r="K4527" s="60"/>
    </row>
    <row r="4528" spans="1:11" s="38" customFormat="1" x14ac:dyDescent="0.25">
      <c r="A4528" s="78"/>
      <c r="B4528" s="337"/>
      <c r="C4528" s="342"/>
      <c r="D4528" s="329"/>
      <c r="E4528" s="330"/>
      <c r="F4528" s="330"/>
      <c r="G4528" s="331"/>
      <c r="H4528" s="340"/>
      <c r="I4528" s="341"/>
      <c r="J4528" s="341"/>
      <c r="K4528" s="60"/>
    </row>
    <row r="4529" spans="1:11" s="38" customFormat="1" x14ac:dyDescent="0.25">
      <c r="A4529" s="78"/>
      <c r="B4529" s="337"/>
      <c r="C4529" s="342"/>
      <c r="D4529" s="329"/>
      <c r="E4529" s="330"/>
      <c r="F4529" s="330"/>
      <c r="G4529" s="331"/>
      <c r="H4529" s="340"/>
      <c r="I4529" s="341"/>
      <c r="J4529" s="341"/>
      <c r="K4529" s="60"/>
    </row>
    <row r="4530" spans="1:11" s="38" customFormat="1" x14ac:dyDescent="0.25">
      <c r="A4530" s="78"/>
      <c r="B4530" s="337"/>
      <c r="C4530" s="342"/>
      <c r="D4530" s="329"/>
      <c r="E4530" s="330"/>
      <c r="F4530" s="330"/>
      <c r="G4530" s="331"/>
      <c r="H4530" s="340"/>
      <c r="I4530" s="341"/>
      <c r="J4530" s="341"/>
      <c r="K4530" s="60"/>
    </row>
    <row r="4531" spans="1:11" s="38" customFormat="1" x14ac:dyDescent="0.25">
      <c r="A4531" s="78"/>
      <c r="B4531" s="337"/>
      <c r="C4531" s="342"/>
      <c r="D4531" s="329"/>
      <c r="E4531" s="330"/>
      <c r="F4531" s="330"/>
      <c r="G4531" s="331"/>
      <c r="H4531" s="340"/>
      <c r="I4531" s="341"/>
      <c r="J4531" s="341"/>
      <c r="K4531" s="60"/>
    </row>
    <row r="4532" spans="1:11" s="38" customFormat="1" x14ac:dyDescent="0.25">
      <c r="A4532" s="78"/>
      <c r="B4532" s="337"/>
      <c r="C4532" s="342"/>
      <c r="D4532" s="329"/>
      <c r="E4532" s="330"/>
      <c r="F4532" s="330"/>
      <c r="G4532" s="331"/>
      <c r="H4532" s="340"/>
      <c r="I4532" s="341"/>
      <c r="J4532" s="341"/>
      <c r="K4532" s="60"/>
    </row>
    <row r="4533" spans="1:11" s="38" customFormat="1" x14ac:dyDescent="0.25">
      <c r="A4533" s="78"/>
      <c r="B4533" s="337"/>
      <c r="C4533" s="342"/>
      <c r="D4533" s="329"/>
      <c r="E4533" s="330"/>
      <c r="F4533" s="330"/>
      <c r="G4533" s="331"/>
      <c r="H4533" s="340"/>
      <c r="I4533" s="341"/>
      <c r="J4533" s="341"/>
      <c r="K4533" s="60"/>
    </row>
    <row r="4534" spans="1:11" s="38" customFormat="1" x14ac:dyDescent="0.25">
      <c r="A4534" s="78"/>
      <c r="B4534" s="337"/>
      <c r="C4534" s="342"/>
      <c r="D4534" s="329"/>
      <c r="E4534" s="330"/>
      <c r="F4534" s="330"/>
      <c r="G4534" s="331"/>
      <c r="H4534" s="340"/>
      <c r="I4534" s="341"/>
      <c r="J4534" s="341"/>
      <c r="K4534" s="60"/>
    </row>
    <row r="4535" spans="1:11" s="38" customFormat="1" x14ac:dyDescent="0.25">
      <c r="A4535" s="78"/>
      <c r="B4535" s="337"/>
      <c r="C4535" s="342"/>
      <c r="D4535" s="329"/>
      <c r="E4535" s="330"/>
      <c r="F4535" s="330"/>
      <c r="G4535" s="331"/>
      <c r="H4535" s="340"/>
      <c r="I4535" s="341"/>
      <c r="J4535" s="341"/>
      <c r="K4535" s="60"/>
    </row>
    <row r="4536" spans="1:11" s="38" customFormat="1" x14ac:dyDescent="0.25">
      <c r="A4536" s="78"/>
      <c r="B4536" s="337"/>
      <c r="C4536" s="342"/>
      <c r="D4536" s="329"/>
      <c r="E4536" s="330"/>
      <c r="F4536" s="330"/>
      <c r="G4536" s="331"/>
      <c r="H4536" s="340"/>
      <c r="I4536" s="341"/>
      <c r="J4536" s="341"/>
      <c r="K4536" s="60"/>
    </row>
    <row r="4537" spans="1:11" s="38" customFormat="1" x14ac:dyDescent="0.25">
      <c r="A4537" s="78"/>
      <c r="B4537" s="337"/>
      <c r="C4537" s="342"/>
      <c r="D4537" s="329"/>
      <c r="E4537" s="330"/>
      <c r="F4537" s="330"/>
      <c r="G4537" s="331"/>
      <c r="H4537" s="340"/>
      <c r="I4537" s="341"/>
      <c r="J4537" s="341"/>
      <c r="K4537" s="60"/>
    </row>
    <row r="4538" spans="1:11" s="38" customFormat="1" x14ac:dyDescent="0.25">
      <c r="A4538" s="78"/>
      <c r="B4538" s="337"/>
      <c r="C4538" s="342"/>
      <c r="D4538" s="329"/>
      <c r="E4538" s="330"/>
      <c r="F4538" s="330"/>
      <c r="G4538" s="331"/>
      <c r="H4538" s="340"/>
      <c r="I4538" s="341"/>
      <c r="J4538" s="341"/>
      <c r="K4538" s="60"/>
    </row>
    <row r="4539" spans="1:11" s="38" customFormat="1" x14ac:dyDescent="0.25">
      <c r="A4539" s="78"/>
      <c r="B4539" s="337"/>
      <c r="C4539" s="342"/>
      <c r="D4539" s="329"/>
      <c r="E4539" s="330"/>
      <c r="F4539" s="330"/>
      <c r="G4539" s="331"/>
      <c r="H4539" s="340"/>
      <c r="I4539" s="341"/>
      <c r="J4539" s="341"/>
      <c r="K4539" s="60"/>
    </row>
    <row r="4540" spans="1:11" s="38" customFormat="1" x14ac:dyDescent="0.25">
      <c r="A4540" s="78"/>
      <c r="B4540" s="337"/>
      <c r="C4540" s="342"/>
      <c r="D4540" s="329"/>
      <c r="E4540" s="330"/>
      <c r="F4540" s="330"/>
      <c r="G4540" s="331"/>
      <c r="H4540" s="340"/>
      <c r="I4540" s="341"/>
      <c r="J4540" s="341"/>
      <c r="K4540" s="60"/>
    </row>
    <row r="4541" spans="1:11" s="38" customFormat="1" x14ac:dyDescent="0.25">
      <c r="A4541" s="78"/>
      <c r="B4541" s="337"/>
      <c r="C4541" s="342"/>
      <c r="D4541" s="329"/>
      <c r="E4541" s="330"/>
      <c r="F4541" s="330"/>
      <c r="G4541" s="331"/>
      <c r="H4541" s="340"/>
      <c r="I4541" s="341"/>
      <c r="J4541" s="341"/>
      <c r="K4541" s="60"/>
    </row>
    <row r="4542" spans="1:11" s="38" customFormat="1" x14ac:dyDescent="0.25">
      <c r="A4542" s="78"/>
      <c r="B4542" s="337"/>
      <c r="C4542" s="342"/>
      <c r="D4542" s="329"/>
      <c r="E4542" s="330"/>
      <c r="F4542" s="330"/>
      <c r="G4542" s="331"/>
      <c r="H4542" s="340"/>
      <c r="I4542" s="341"/>
      <c r="J4542" s="341"/>
      <c r="K4542" s="60"/>
    </row>
    <row r="4543" spans="1:11" s="38" customFormat="1" x14ac:dyDescent="0.25">
      <c r="A4543" s="78"/>
      <c r="B4543" s="337"/>
      <c r="C4543" s="342"/>
      <c r="D4543" s="329"/>
      <c r="E4543" s="330"/>
      <c r="F4543" s="330"/>
      <c r="G4543" s="331"/>
      <c r="H4543" s="340"/>
      <c r="I4543" s="341"/>
      <c r="J4543" s="341"/>
      <c r="K4543" s="60"/>
    </row>
    <row r="4544" spans="1:11" s="38" customFormat="1" x14ac:dyDescent="0.25">
      <c r="A4544" s="78"/>
      <c r="B4544" s="337"/>
      <c r="C4544" s="342"/>
      <c r="D4544" s="329"/>
      <c r="E4544" s="330"/>
      <c r="F4544" s="330"/>
      <c r="G4544" s="331"/>
      <c r="H4544" s="340"/>
      <c r="I4544" s="341"/>
      <c r="J4544" s="341"/>
      <c r="K4544" s="60"/>
    </row>
    <row r="4545" spans="1:11" s="38" customFormat="1" x14ac:dyDescent="0.25">
      <c r="A4545" s="78"/>
      <c r="B4545" s="337"/>
      <c r="C4545" s="342"/>
      <c r="D4545" s="329"/>
      <c r="E4545" s="330"/>
      <c r="F4545" s="330"/>
      <c r="G4545" s="331"/>
      <c r="H4545" s="340"/>
      <c r="I4545" s="341"/>
      <c r="J4545" s="341"/>
      <c r="K4545" s="60"/>
    </row>
    <row r="4546" spans="1:11" s="38" customFormat="1" x14ac:dyDescent="0.25">
      <c r="A4546" s="78"/>
      <c r="B4546" s="337"/>
      <c r="C4546" s="342"/>
      <c r="D4546" s="329"/>
      <c r="E4546" s="330"/>
      <c r="F4546" s="330"/>
      <c r="G4546" s="331"/>
      <c r="H4546" s="340"/>
      <c r="I4546" s="341"/>
      <c r="J4546" s="341"/>
      <c r="K4546" s="60"/>
    </row>
    <row r="4547" spans="1:11" s="38" customFormat="1" x14ac:dyDescent="0.25">
      <c r="A4547" s="78"/>
      <c r="B4547" s="337"/>
      <c r="C4547" s="342"/>
      <c r="D4547" s="329"/>
      <c r="E4547" s="330"/>
      <c r="F4547" s="330"/>
      <c r="G4547" s="331"/>
      <c r="H4547" s="340"/>
      <c r="I4547" s="341"/>
      <c r="J4547" s="341"/>
      <c r="K4547" s="60"/>
    </row>
    <row r="4548" spans="1:11" s="38" customFormat="1" x14ac:dyDescent="0.25">
      <c r="A4548" s="78"/>
      <c r="B4548" s="337"/>
      <c r="C4548" s="342"/>
      <c r="D4548" s="329"/>
      <c r="E4548" s="330"/>
      <c r="F4548" s="330"/>
      <c r="G4548" s="331"/>
      <c r="H4548" s="340"/>
      <c r="I4548" s="341"/>
      <c r="J4548" s="341"/>
      <c r="K4548" s="60"/>
    </row>
    <row r="4549" spans="1:11" s="38" customFormat="1" x14ac:dyDescent="0.25">
      <c r="A4549" s="78"/>
      <c r="B4549" s="337"/>
      <c r="C4549" s="342"/>
      <c r="D4549" s="329"/>
      <c r="E4549" s="330"/>
      <c r="F4549" s="330"/>
      <c r="G4549" s="331"/>
      <c r="H4549" s="340"/>
      <c r="I4549" s="341"/>
      <c r="J4549" s="341"/>
      <c r="K4549" s="60"/>
    </row>
    <row r="4550" spans="1:11" s="38" customFormat="1" x14ac:dyDescent="0.25">
      <c r="A4550" s="78"/>
      <c r="B4550" s="337"/>
      <c r="C4550" s="342"/>
      <c r="D4550" s="329"/>
      <c r="E4550" s="330"/>
      <c r="F4550" s="330"/>
      <c r="G4550" s="331"/>
      <c r="H4550" s="340"/>
      <c r="I4550" s="341"/>
      <c r="J4550" s="341"/>
      <c r="K4550" s="60"/>
    </row>
    <row r="4551" spans="1:11" s="38" customFormat="1" x14ac:dyDescent="0.25">
      <c r="A4551" s="78"/>
      <c r="B4551" s="337"/>
      <c r="C4551" s="342"/>
      <c r="D4551" s="329"/>
      <c r="E4551" s="330"/>
      <c r="F4551" s="330"/>
      <c r="G4551" s="331"/>
      <c r="H4551" s="340"/>
      <c r="I4551" s="341"/>
      <c r="J4551" s="341"/>
      <c r="K4551" s="60"/>
    </row>
    <row r="4552" spans="1:11" s="38" customFormat="1" x14ac:dyDescent="0.25">
      <c r="A4552" s="78"/>
      <c r="B4552" s="337"/>
      <c r="C4552" s="342"/>
      <c r="D4552" s="329"/>
      <c r="E4552" s="330"/>
      <c r="F4552" s="330"/>
      <c r="G4552" s="331"/>
      <c r="H4552" s="340"/>
      <c r="I4552" s="341"/>
      <c r="J4552" s="341"/>
      <c r="K4552" s="60"/>
    </row>
    <row r="4553" spans="1:11" s="38" customFormat="1" x14ac:dyDescent="0.25">
      <c r="A4553" s="78"/>
      <c r="B4553" s="337"/>
      <c r="C4553" s="342"/>
      <c r="D4553" s="329"/>
      <c r="E4553" s="330"/>
      <c r="F4553" s="330"/>
      <c r="G4553" s="331"/>
      <c r="H4553" s="340"/>
      <c r="I4553" s="341"/>
      <c r="J4553" s="341"/>
      <c r="K4553" s="60"/>
    </row>
    <row r="4554" spans="1:11" s="38" customFormat="1" x14ac:dyDescent="0.25">
      <c r="A4554" s="78"/>
      <c r="B4554" s="337"/>
      <c r="C4554" s="342"/>
      <c r="D4554" s="329"/>
      <c r="E4554" s="330"/>
      <c r="F4554" s="330"/>
      <c r="G4554" s="331"/>
      <c r="H4554" s="340"/>
      <c r="I4554" s="341"/>
      <c r="J4554" s="341"/>
      <c r="K4554" s="60"/>
    </row>
    <row r="4555" spans="1:11" s="38" customFormat="1" x14ac:dyDescent="0.25">
      <c r="A4555" s="78"/>
      <c r="B4555" s="337"/>
      <c r="C4555" s="342"/>
      <c r="D4555" s="329"/>
      <c r="E4555" s="330"/>
      <c r="F4555" s="330"/>
      <c r="G4555" s="331"/>
      <c r="H4555" s="340"/>
      <c r="I4555" s="341"/>
      <c r="J4555" s="341"/>
      <c r="K4555" s="60"/>
    </row>
    <row r="4556" spans="1:11" s="38" customFormat="1" x14ac:dyDescent="0.25">
      <c r="A4556" s="78"/>
      <c r="B4556" s="337"/>
      <c r="C4556" s="342"/>
      <c r="D4556" s="329"/>
      <c r="E4556" s="330"/>
      <c r="F4556" s="330"/>
      <c r="G4556" s="331"/>
      <c r="H4556" s="340"/>
      <c r="I4556" s="341"/>
      <c r="J4556" s="341"/>
      <c r="K4556" s="60"/>
    </row>
    <row r="4557" spans="1:11" s="38" customFormat="1" x14ac:dyDescent="0.25">
      <c r="A4557" s="78"/>
      <c r="B4557" s="337"/>
      <c r="C4557" s="342"/>
      <c r="D4557" s="329"/>
      <c r="E4557" s="330"/>
      <c r="F4557" s="330"/>
      <c r="G4557" s="331"/>
      <c r="H4557" s="340"/>
      <c r="I4557" s="341"/>
      <c r="J4557" s="341"/>
      <c r="K4557" s="60"/>
    </row>
    <row r="4558" spans="1:11" s="38" customFormat="1" x14ac:dyDescent="0.25">
      <c r="A4558" s="78"/>
      <c r="B4558" s="337"/>
      <c r="C4558" s="342"/>
      <c r="D4558" s="329"/>
      <c r="E4558" s="330"/>
      <c r="F4558" s="330"/>
      <c r="G4558" s="331"/>
      <c r="H4558" s="340"/>
      <c r="I4558" s="341"/>
      <c r="J4558" s="341"/>
      <c r="K4558" s="60"/>
    </row>
    <row r="4559" spans="1:11" s="38" customFormat="1" x14ac:dyDescent="0.25">
      <c r="A4559" s="78"/>
      <c r="B4559" s="337"/>
      <c r="C4559" s="342"/>
      <c r="D4559" s="329"/>
      <c r="E4559" s="330"/>
      <c r="F4559" s="330"/>
      <c r="G4559" s="331"/>
      <c r="H4559" s="340"/>
      <c r="I4559" s="341"/>
      <c r="J4559" s="341"/>
      <c r="K4559" s="60"/>
    </row>
    <row r="4560" spans="1:11" s="38" customFormat="1" x14ac:dyDescent="0.25">
      <c r="A4560" s="78"/>
      <c r="B4560" s="337"/>
      <c r="C4560" s="342"/>
      <c r="D4560" s="329"/>
      <c r="E4560" s="330"/>
      <c r="F4560" s="330"/>
      <c r="G4560" s="331"/>
      <c r="H4560" s="340"/>
      <c r="I4560" s="341"/>
      <c r="J4560" s="341"/>
      <c r="K4560" s="60"/>
    </row>
    <row r="4561" spans="1:11" s="38" customFormat="1" x14ac:dyDescent="0.25">
      <c r="A4561" s="78"/>
      <c r="B4561" s="337"/>
      <c r="C4561" s="342"/>
      <c r="D4561" s="329"/>
      <c r="E4561" s="330"/>
      <c r="F4561" s="330"/>
      <c r="G4561" s="331"/>
      <c r="H4561" s="340"/>
      <c r="I4561" s="341"/>
      <c r="J4561" s="341"/>
      <c r="K4561" s="60"/>
    </row>
    <row r="4562" spans="1:11" s="38" customFormat="1" x14ac:dyDescent="0.25">
      <c r="A4562" s="78"/>
      <c r="B4562" s="337"/>
      <c r="C4562" s="342"/>
      <c r="D4562" s="329"/>
      <c r="E4562" s="330"/>
      <c r="F4562" s="330"/>
      <c r="G4562" s="331"/>
      <c r="H4562" s="340"/>
      <c r="I4562" s="341"/>
      <c r="J4562" s="341"/>
      <c r="K4562" s="60"/>
    </row>
    <row r="4563" spans="1:11" s="38" customFormat="1" x14ac:dyDescent="0.25">
      <c r="A4563" s="78"/>
      <c r="B4563" s="337"/>
      <c r="C4563" s="342"/>
      <c r="D4563" s="329"/>
      <c r="E4563" s="330"/>
      <c r="F4563" s="330"/>
      <c r="G4563" s="331"/>
      <c r="H4563" s="340"/>
      <c r="I4563" s="341"/>
      <c r="J4563" s="341"/>
      <c r="K4563" s="60"/>
    </row>
    <row r="4564" spans="1:11" s="38" customFormat="1" x14ac:dyDescent="0.25">
      <c r="A4564" s="78"/>
      <c r="B4564" s="337"/>
      <c r="C4564" s="342"/>
      <c r="D4564" s="329"/>
      <c r="E4564" s="330"/>
      <c r="F4564" s="330"/>
      <c r="G4564" s="331"/>
      <c r="H4564" s="340"/>
      <c r="I4564" s="341"/>
      <c r="J4564" s="341"/>
      <c r="K4564" s="60"/>
    </row>
    <row r="4565" spans="1:11" s="38" customFormat="1" x14ac:dyDescent="0.25">
      <c r="A4565" s="78"/>
      <c r="B4565" s="337"/>
      <c r="C4565" s="342"/>
      <c r="D4565" s="329"/>
      <c r="E4565" s="330"/>
      <c r="F4565" s="330"/>
      <c r="G4565" s="331"/>
      <c r="H4565" s="340"/>
      <c r="I4565" s="341"/>
      <c r="J4565" s="341"/>
      <c r="K4565" s="60"/>
    </row>
    <row r="4566" spans="1:11" s="38" customFormat="1" x14ac:dyDescent="0.25">
      <c r="A4566" s="78"/>
      <c r="B4566" s="337"/>
      <c r="C4566" s="342"/>
      <c r="D4566" s="329"/>
      <c r="E4566" s="330"/>
      <c r="F4566" s="330"/>
      <c r="G4566" s="331"/>
      <c r="H4566" s="340"/>
      <c r="I4566" s="341"/>
      <c r="J4566" s="341"/>
      <c r="K4566" s="60"/>
    </row>
    <row r="4567" spans="1:11" s="38" customFormat="1" x14ac:dyDescent="0.25">
      <c r="A4567" s="78"/>
      <c r="B4567" s="337"/>
      <c r="C4567" s="342"/>
      <c r="D4567" s="329"/>
      <c r="E4567" s="330"/>
      <c r="F4567" s="330"/>
      <c r="G4567" s="331"/>
      <c r="H4567" s="340"/>
      <c r="I4567" s="341"/>
      <c r="J4567" s="341"/>
      <c r="K4567" s="60"/>
    </row>
    <row r="4568" spans="1:11" s="38" customFormat="1" x14ac:dyDescent="0.25">
      <c r="A4568" s="78"/>
      <c r="B4568" s="337"/>
      <c r="C4568" s="342"/>
      <c r="D4568" s="329"/>
      <c r="E4568" s="330"/>
      <c r="F4568" s="330"/>
      <c r="G4568" s="331"/>
      <c r="H4568" s="340"/>
      <c r="I4568" s="341"/>
      <c r="J4568" s="341"/>
      <c r="K4568" s="60"/>
    </row>
    <row r="4569" spans="1:11" s="38" customFormat="1" x14ac:dyDescent="0.25">
      <c r="A4569" s="78"/>
      <c r="B4569" s="337"/>
      <c r="C4569" s="342"/>
      <c r="D4569" s="329"/>
      <c r="E4569" s="330"/>
      <c r="F4569" s="330"/>
      <c r="G4569" s="331"/>
      <c r="H4569" s="340"/>
      <c r="I4569" s="341"/>
      <c r="J4569" s="341"/>
      <c r="K4569" s="60"/>
    </row>
    <row r="4570" spans="1:11" s="38" customFormat="1" x14ac:dyDescent="0.25">
      <c r="A4570" s="78"/>
      <c r="B4570" s="337"/>
      <c r="C4570" s="342"/>
      <c r="D4570" s="329"/>
      <c r="E4570" s="330"/>
      <c r="F4570" s="330"/>
      <c r="G4570" s="331"/>
      <c r="H4570" s="340"/>
      <c r="I4570" s="341"/>
      <c r="J4570" s="341"/>
      <c r="K4570" s="60"/>
    </row>
    <row r="4571" spans="1:11" s="38" customFormat="1" x14ac:dyDescent="0.25">
      <c r="A4571" s="78"/>
      <c r="B4571" s="337"/>
      <c r="C4571" s="342"/>
      <c r="D4571" s="329"/>
      <c r="E4571" s="330"/>
      <c r="F4571" s="330"/>
      <c r="G4571" s="331"/>
      <c r="H4571" s="340"/>
      <c r="I4571" s="341"/>
      <c r="J4571" s="341"/>
      <c r="K4571" s="60"/>
    </row>
    <row r="4572" spans="1:11" s="38" customFormat="1" x14ac:dyDescent="0.25">
      <c r="A4572" s="78"/>
      <c r="B4572" s="337"/>
      <c r="C4572" s="342"/>
      <c r="D4572" s="329"/>
      <c r="E4572" s="330"/>
      <c r="F4572" s="330"/>
      <c r="G4572" s="331"/>
      <c r="H4572" s="340"/>
      <c r="I4572" s="341"/>
      <c r="J4572" s="341"/>
      <c r="K4572" s="60"/>
    </row>
    <row r="4573" spans="1:11" s="38" customFormat="1" x14ac:dyDescent="0.25">
      <c r="A4573" s="78"/>
      <c r="B4573" s="337"/>
      <c r="C4573" s="342"/>
      <c r="D4573" s="329"/>
      <c r="E4573" s="330"/>
      <c r="F4573" s="330"/>
      <c r="G4573" s="331"/>
      <c r="H4573" s="340"/>
      <c r="I4573" s="341"/>
      <c r="J4573" s="341"/>
      <c r="K4573" s="60"/>
    </row>
    <row r="4574" spans="1:11" s="38" customFormat="1" x14ac:dyDescent="0.25">
      <c r="A4574" s="78"/>
      <c r="B4574" s="337"/>
      <c r="C4574" s="342"/>
      <c r="D4574" s="329"/>
      <c r="E4574" s="330"/>
      <c r="F4574" s="330"/>
      <c r="G4574" s="331"/>
      <c r="H4574" s="340"/>
      <c r="I4574" s="341"/>
      <c r="J4574" s="341"/>
      <c r="K4574" s="60"/>
    </row>
    <row r="4575" spans="1:11" s="38" customFormat="1" x14ac:dyDescent="0.25">
      <c r="A4575" s="78"/>
      <c r="B4575" s="337"/>
      <c r="C4575" s="342"/>
      <c r="D4575" s="329"/>
      <c r="E4575" s="330"/>
      <c r="F4575" s="330"/>
      <c r="G4575" s="331"/>
      <c r="H4575" s="340"/>
      <c r="I4575" s="341"/>
      <c r="J4575" s="341"/>
      <c r="K4575" s="60"/>
    </row>
    <row r="4576" spans="1:11" s="38" customFormat="1" x14ac:dyDescent="0.25">
      <c r="A4576" s="78"/>
      <c r="B4576" s="337"/>
      <c r="C4576" s="342"/>
      <c r="D4576" s="329"/>
      <c r="E4576" s="330"/>
      <c r="F4576" s="330"/>
      <c r="G4576" s="331"/>
      <c r="H4576" s="340"/>
      <c r="I4576" s="341"/>
      <c r="J4576" s="341"/>
      <c r="K4576" s="60"/>
    </row>
    <row r="4577" spans="1:11" s="38" customFormat="1" x14ac:dyDescent="0.25">
      <c r="A4577" s="78"/>
      <c r="B4577" s="337"/>
      <c r="C4577" s="342"/>
      <c r="D4577" s="329"/>
      <c r="E4577" s="330"/>
      <c r="F4577" s="330"/>
      <c r="G4577" s="331"/>
      <c r="H4577" s="340"/>
      <c r="I4577" s="341"/>
      <c r="J4577" s="341"/>
      <c r="K4577" s="60"/>
    </row>
    <row r="4578" spans="1:11" s="38" customFormat="1" x14ac:dyDescent="0.25">
      <c r="A4578" s="78"/>
      <c r="B4578" s="337"/>
      <c r="C4578" s="342"/>
      <c r="D4578" s="329"/>
      <c r="E4578" s="330"/>
      <c r="F4578" s="330"/>
      <c r="G4578" s="331"/>
      <c r="H4578" s="340"/>
      <c r="I4578" s="341"/>
      <c r="J4578" s="341"/>
      <c r="K4578" s="60"/>
    </row>
    <row r="4579" spans="1:11" s="38" customFormat="1" x14ac:dyDescent="0.25">
      <c r="A4579" s="78"/>
      <c r="B4579" s="337"/>
      <c r="C4579" s="342"/>
      <c r="D4579" s="329"/>
      <c r="E4579" s="330"/>
      <c r="F4579" s="330"/>
      <c r="G4579" s="331"/>
      <c r="H4579" s="340"/>
      <c r="I4579" s="341"/>
      <c r="J4579" s="341"/>
      <c r="K4579" s="60"/>
    </row>
    <row r="4580" spans="1:11" s="38" customFormat="1" x14ac:dyDescent="0.25">
      <c r="A4580" s="78"/>
      <c r="B4580" s="337"/>
      <c r="C4580" s="342"/>
      <c r="D4580" s="329"/>
      <c r="E4580" s="330"/>
      <c r="F4580" s="330"/>
      <c r="G4580" s="331"/>
      <c r="H4580" s="340"/>
      <c r="I4580" s="341"/>
      <c r="J4580" s="341"/>
      <c r="K4580" s="60"/>
    </row>
    <row r="4581" spans="1:11" s="38" customFormat="1" x14ac:dyDescent="0.25">
      <c r="A4581" s="78"/>
      <c r="B4581" s="337"/>
      <c r="C4581" s="342"/>
      <c r="D4581" s="329"/>
      <c r="E4581" s="330"/>
      <c r="F4581" s="330"/>
      <c r="G4581" s="331"/>
      <c r="H4581" s="340"/>
      <c r="I4581" s="341"/>
      <c r="J4581" s="341"/>
      <c r="K4581" s="60"/>
    </row>
    <row r="4582" spans="1:11" s="38" customFormat="1" x14ac:dyDescent="0.25">
      <c r="A4582" s="78"/>
      <c r="B4582" s="337"/>
      <c r="C4582" s="342"/>
      <c r="D4582" s="329"/>
      <c r="E4582" s="330"/>
      <c r="F4582" s="330"/>
      <c r="G4582" s="331"/>
      <c r="H4582" s="340"/>
      <c r="I4582" s="341"/>
      <c r="J4582" s="341"/>
      <c r="K4582" s="60"/>
    </row>
    <row r="4583" spans="1:11" s="38" customFormat="1" x14ac:dyDescent="0.25">
      <c r="A4583" s="78"/>
      <c r="B4583" s="337"/>
      <c r="C4583" s="342"/>
      <c r="D4583" s="329"/>
      <c r="E4583" s="330"/>
      <c r="F4583" s="330"/>
      <c r="G4583" s="331"/>
      <c r="H4583" s="340"/>
      <c r="I4583" s="341"/>
      <c r="J4583" s="341"/>
      <c r="K4583" s="60"/>
    </row>
    <row r="4584" spans="1:11" s="38" customFormat="1" x14ac:dyDescent="0.25">
      <c r="A4584" s="78"/>
      <c r="B4584" s="337"/>
      <c r="C4584" s="342"/>
      <c r="D4584" s="329"/>
      <c r="E4584" s="330"/>
      <c r="F4584" s="330"/>
      <c r="G4584" s="331"/>
      <c r="H4584" s="340"/>
      <c r="I4584" s="341"/>
      <c r="J4584" s="341"/>
      <c r="K4584" s="60"/>
    </row>
    <row r="4585" spans="1:11" s="38" customFormat="1" x14ac:dyDescent="0.25">
      <c r="A4585" s="78"/>
      <c r="B4585" s="337"/>
      <c r="C4585" s="342"/>
      <c r="D4585" s="329"/>
      <c r="E4585" s="330"/>
      <c r="F4585" s="330"/>
      <c r="G4585" s="331"/>
      <c r="H4585" s="340"/>
      <c r="I4585" s="341"/>
      <c r="J4585" s="341"/>
      <c r="K4585" s="60"/>
    </row>
    <row r="4586" spans="1:11" s="38" customFormat="1" x14ac:dyDescent="0.25">
      <c r="A4586" s="78"/>
      <c r="B4586" s="337"/>
      <c r="C4586" s="342"/>
      <c r="D4586" s="329"/>
      <c r="E4586" s="330"/>
      <c r="F4586" s="330"/>
      <c r="G4586" s="331"/>
      <c r="H4586" s="340"/>
      <c r="I4586" s="341"/>
      <c r="J4586" s="341"/>
      <c r="K4586" s="60"/>
    </row>
    <row r="4587" spans="1:11" s="38" customFormat="1" x14ac:dyDescent="0.25">
      <c r="A4587" s="78"/>
      <c r="B4587" s="337"/>
      <c r="C4587" s="342"/>
      <c r="D4587" s="329"/>
      <c r="E4587" s="330"/>
      <c r="F4587" s="330"/>
      <c r="G4587" s="331"/>
      <c r="H4587" s="340"/>
      <c r="I4587" s="341"/>
      <c r="J4587" s="341"/>
      <c r="K4587" s="60"/>
    </row>
    <row r="4588" spans="1:11" s="38" customFormat="1" x14ac:dyDescent="0.25">
      <c r="A4588" s="78"/>
      <c r="B4588" s="337"/>
      <c r="C4588" s="342"/>
      <c r="D4588" s="329"/>
      <c r="E4588" s="330"/>
      <c r="F4588" s="330"/>
      <c r="G4588" s="331"/>
      <c r="H4588" s="340"/>
      <c r="I4588" s="341"/>
      <c r="J4588" s="341"/>
      <c r="K4588" s="60"/>
    </row>
    <row r="4589" spans="1:11" s="38" customFormat="1" x14ac:dyDescent="0.25">
      <c r="A4589" s="78"/>
      <c r="B4589" s="337"/>
      <c r="C4589" s="342"/>
      <c r="D4589" s="329"/>
      <c r="E4589" s="330"/>
      <c r="F4589" s="330"/>
      <c r="G4589" s="331"/>
      <c r="H4589" s="340"/>
      <c r="I4589" s="341"/>
      <c r="J4589" s="341"/>
      <c r="K4589" s="60"/>
    </row>
    <row r="4590" spans="1:11" s="38" customFormat="1" x14ac:dyDescent="0.25">
      <c r="A4590" s="78"/>
      <c r="B4590" s="337"/>
      <c r="C4590" s="342"/>
      <c r="D4590" s="329"/>
      <c r="E4590" s="330"/>
      <c r="F4590" s="330"/>
      <c r="G4590" s="331"/>
      <c r="H4590" s="340"/>
      <c r="I4590" s="341"/>
      <c r="J4590" s="341"/>
      <c r="K4590" s="60"/>
    </row>
    <row r="4591" spans="1:11" s="38" customFormat="1" x14ac:dyDescent="0.25">
      <c r="A4591" s="78"/>
      <c r="B4591" s="337"/>
      <c r="C4591" s="342"/>
      <c r="D4591" s="329"/>
      <c r="E4591" s="330"/>
      <c r="F4591" s="330"/>
      <c r="G4591" s="331"/>
      <c r="H4591" s="340"/>
      <c r="I4591" s="341"/>
      <c r="J4591" s="341"/>
      <c r="K4591" s="60"/>
    </row>
    <row r="4592" spans="1:11" s="38" customFormat="1" x14ac:dyDescent="0.25">
      <c r="A4592" s="78"/>
      <c r="B4592" s="337"/>
      <c r="C4592" s="342"/>
      <c r="D4592" s="329"/>
      <c r="E4592" s="330"/>
      <c r="F4592" s="330"/>
      <c r="G4592" s="331"/>
      <c r="H4592" s="340"/>
      <c r="I4592" s="341"/>
      <c r="J4592" s="341"/>
      <c r="K4592" s="60"/>
    </row>
    <row r="4593" spans="1:11" s="38" customFormat="1" x14ac:dyDescent="0.25">
      <c r="A4593" s="78"/>
      <c r="B4593" s="337"/>
      <c r="C4593" s="342"/>
      <c r="D4593" s="329"/>
      <c r="E4593" s="330"/>
      <c r="F4593" s="330"/>
      <c r="G4593" s="331"/>
      <c r="H4593" s="340"/>
      <c r="I4593" s="341"/>
      <c r="J4593" s="341"/>
      <c r="K4593" s="60"/>
    </row>
    <row r="4594" spans="1:11" s="38" customFormat="1" x14ac:dyDescent="0.25">
      <c r="A4594" s="78"/>
      <c r="B4594" s="337"/>
      <c r="C4594" s="342"/>
      <c r="D4594" s="329"/>
      <c r="E4594" s="330"/>
      <c r="F4594" s="330"/>
      <c r="G4594" s="331"/>
      <c r="H4594" s="340"/>
      <c r="I4594" s="341"/>
      <c r="J4594" s="341"/>
      <c r="K4594" s="60"/>
    </row>
    <row r="4595" spans="1:11" s="38" customFormat="1" x14ac:dyDescent="0.25">
      <c r="A4595" s="78"/>
      <c r="B4595" s="337"/>
      <c r="C4595" s="342"/>
      <c r="D4595" s="329"/>
      <c r="E4595" s="330"/>
      <c r="F4595" s="330"/>
      <c r="G4595" s="331"/>
      <c r="H4595" s="340"/>
      <c r="I4595" s="341"/>
      <c r="J4595" s="341"/>
      <c r="K4595" s="60"/>
    </row>
    <row r="4596" spans="1:11" s="38" customFormat="1" x14ac:dyDescent="0.25">
      <c r="A4596" s="78"/>
      <c r="B4596" s="337"/>
      <c r="C4596" s="342"/>
      <c r="D4596" s="329"/>
      <c r="E4596" s="330"/>
      <c r="F4596" s="330"/>
      <c r="G4596" s="331"/>
      <c r="H4596" s="340"/>
      <c r="I4596" s="341"/>
      <c r="J4596" s="341"/>
      <c r="K4596" s="60"/>
    </row>
    <row r="4597" spans="1:11" s="38" customFormat="1" x14ac:dyDescent="0.25">
      <c r="A4597" s="78"/>
      <c r="B4597" s="337"/>
      <c r="C4597" s="342"/>
      <c r="D4597" s="329"/>
      <c r="E4597" s="330"/>
      <c r="F4597" s="330"/>
      <c r="G4597" s="331"/>
      <c r="H4597" s="340"/>
      <c r="I4597" s="341"/>
      <c r="J4597" s="341"/>
      <c r="K4597" s="60"/>
    </row>
    <row r="4598" spans="1:11" s="38" customFormat="1" x14ac:dyDescent="0.25">
      <c r="A4598" s="78"/>
      <c r="B4598" s="337"/>
      <c r="C4598" s="342"/>
      <c r="D4598" s="329"/>
      <c r="E4598" s="330"/>
      <c r="F4598" s="330"/>
      <c r="G4598" s="331"/>
      <c r="H4598" s="340"/>
      <c r="I4598" s="341"/>
      <c r="J4598" s="341"/>
      <c r="K4598" s="60"/>
    </row>
    <row r="4599" spans="1:11" s="38" customFormat="1" x14ac:dyDescent="0.25">
      <c r="A4599" s="78"/>
      <c r="B4599" s="337"/>
      <c r="C4599" s="342"/>
      <c r="D4599" s="329"/>
      <c r="E4599" s="330"/>
      <c r="F4599" s="330"/>
      <c r="G4599" s="331"/>
      <c r="H4599" s="340"/>
      <c r="I4599" s="341"/>
      <c r="J4599" s="341"/>
      <c r="K4599" s="60"/>
    </row>
    <row r="4600" spans="1:11" s="38" customFormat="1" x14ac:dyDescent="0.25">
      <c r="A4600" s="78"/>
      <c r="B4600" s="337"/>
      <c r="C4600" s="342"/>
      <c r="D4600" s="329"/>
      <c r="E4600" s="330"/>
      <c r="F4600" s="330"/>
      <c r="G4600" s="331"/>
      <c r="H4600" s="340"/>
      <c r="I4600" s="341"/>
      <c r="J4600" s="341"/>
      <c r="K4600" s="60"/>
    </row>
    <row r="4601" spans="1:11" s="38" customFormat="1" x14ac:dyDescent="0.25">
      <c r="A4601" s="78"/>
      <c r="B4601" s="337"/>
      <c r="C4601" s="342"/>
      <c r="D4601" s="329"/>
      <c r="E4601" s="330"/>
      <c r="F4601" s="330"/>
      <c r="G4601" s="331"/>
      <c r="H4601" s="340"/>
      <c r="I4601" s="341"/>
      <c r="J4601" s="341"/>
      <c r="K4601" s="60"/>
    </row>
    <row r="4602" spans="1:11" s="38" customFormat="1" x14ac:dyDescent="0.25">
      <c r="A4602" s="78"/>
      <c r="B4602" s="337"/>
      <c r="C4602" s="342"/>
      <c r="D4602" s="329"/>
      <c r="E4602" s="330"/>
      <c r="F4602" s="330"/>
      <c r="G4602" s="331"/>
      <c r="H4602" s="340"/>
      <c r="I4602" s="341"/>
      <c r="J4602" s="341"/>
      <c r="K4602" s="60"/>
    </row>
    <row r="4603" spans="1:11" s="38" customFormat="1" x14ac:dyDescent="0.25">
      <c r="A4603" s="78"/>
      <c r="B4603" s="337"/>
      <c r="C4603" s="342"/>
      <c r="D4603" s="329"/>
      <c r="E4603" s="330"/>
      <c r="F4603" s="330"/>
      <c r="G4603" s="331"/>
      <c r="H4603" s="340"/>
      <c r="I4603" s="341"/>
      <c r="J4603" s="341"/>
      <c r="K4603" s="60"/>
    </row>
    <row r="4604" spans="1:11" s="38" customFormat="1" x14ac:dyDescent="0.25">
      <c r="A4604" s="78"/>
      <c r="B4604" s="337"/>
      <c r="C4604" s="342"/>
      <c r="D4604" s="329"/>
      <c r="E4604" s="330"/>
      <c r="F4604" s="330"/>
      <c r="G4604" s="331"/>
      <c r="H4604" s="340"/>
      <c r="I4604" s="341"/>
      <c r="J4604" s="341"/>
      <c r="K4604" s="60"/>
    </row>
    <row r="4605" spans="1:11" s="38" customFormat="1" x14ac:dyDescent="0.25">
      <c r="A4605" s="78"/>
      <c r="B4605" s="337"/>
      <c r="C4605" s="342"/>
      <c r="D4605" s="329"/>
      <c r="E4605" s="330"/>
      <c r="F4605" s="330"/>
      <c r="G4605" s="331"/>
      <c r="H4605" s="340"/>
      <c r="I4605" s="341"/>
      <c r="J4605" s="341"/>
      <c r="K4605" s="60"/>
    </row>
    <row r="4606" spans="1:11" s="38" customFormat="1" x14ac:dyDescent="0.25">
      <c r="A4606" s="78"/>
      <c r="B4606" s="337"/>
      <c r="C4606" s="342"/>
      <c r="D4606" s="329"/>
      <c r="E4606" s="330"/>
      <c r="F4606" s="330"/>
      <c r="G4606" s="331"/>
      <c r="H4606" s="340"/>
      <c r="I4606" s="341"/>
      <c r="J4606" s="341"/>
      <c r="K4606" s="60"/>
    </row>
    <row r="4607" spans="1:11" s="38" customFormat="1" x14ac:dyDescent="0.25">
      <c r="A4607" s="78"/>
      <c r="B4607" s="337"/>
      <c r="C4607" s="342"/>
      <c r="D4607" s="329"/>
      <c r="E4607" s="330"/>
      <c r="F4607" s="330"/>
      <c r="G4607" s="331"/>
      <c r="H4607" s="340"/>
      <c r="I4607" s="341"/>
      <c r="J4607" s="341"/>
      <c r="K4607" s="60"/>
    </row>
    <row r="4608" spans="1:11" s="38" customFormat="1" x14ac:dyDescent="0.25">
      <c r="A4608" s="78"/>
      <c r="B4608" s="337"/>
      <c r="C4608" s="342"/>
      <c r="D4608" s="329"/>
      <c r="E4608" s="330"/>
      <c r="F4608" s="330"/>
      <c r="G4608" s="331"/>
      <c r="H4608" s="340"/>
      <c r="I4608" s="341"/>
      <c r="J4608" s="341"/>
      <c r="K4608" s="60"/>
    </row>
    <row r="4609" spans="1:11" s="38" customFormat="1" x14ac:dyDescent="0.25">
      <c r="A4609" s="78"/>
      <c r="B4609" s="337"/>
      <c r="C4609" s="342"/>
      <c r="D4609" s="329"/>
      <c r="E4609" s="330"/>
      <c r="F4609" s="330"/>
      <c r="G4609" s="331"/>
      <c r="H4609" s="340"/>
      <c r="I4609" s="341"/>
      <c r="J4609" s="341"/>
      <c r="K4609" s="60"/>
    </row>
    <row r="4610" spans="1:11" s="38" customFormat="1" x14ac:dyDescent="0.25">
      <c r="A4610" s="78"/>
      <c r="B4610" s="337"/>
      <c r="C4610" s="342"/>
      <c r="D4610" s="329"/>
      <c r="E4610" s="330"/>
      <c r="F4610" s="330"/>
      <c r="G4610" s="331"/>
      <c r="H4610" s="340"/>
      <c r="I4610" s="341"/>
      <c r="J4610" s="341"/>
      <c r="K4610" s="60"/>
    </row>
    <row r="4611" spans="1:11" s="38" customFormat="1" x14ac:dyDescent="0.25">
      <c r="A4611" s="78"/>
      <c r="B4611" s="337"/>
      <c r="C4611" s="342"/>
      <c r="D4611" s="329"/>
      <c r="E4611" s="330"/>
      <c r="F4611" s="330"/>
      <c r="G4611" s="331"/>
      <c r="H4611" s="340"/>
      <c r="I4611" s="341"/>
      <c r="J4611" s="341"/>
      <c r="K4611" s="60"/>
    </row>
    <row r="4612" spans="1:11" s="38" customFormat="1" x14ac:dyDescent="0.25">
      <c r="A4612" s="78"/>
      <c r="B4612" s="337"/>
      <c r="C4612" s="342"/>
      <c r="D4612" s="329"/>
      <c r="E4612" s="330"/>
      <c r="F4612" s="330"/>
      <c r="G4612" s="331"/>
      <c r="H4612" s="340"/>
      <c r="I4612" s="341"/>
      <c r="J4612" s="341"/>
      <c r="K4612" s="60"/>
    </row>
    <row r="4613" spans="1:11" s="38" customFormat="1" x14ac:dyDescent="0.25">
      <c r="A4613" s="78"/>
      <c r="B4613" s="337"/>
      <c r="C4613" s="342"/>
      <c r="D4613" s="329"/>
      <c r="E4613" s="330"/>
      <c r="F4613" s="330"/>
      <c r="G4613" s="331"/>
      <c r="H4613" s="340"/>
      <c r="I4613" s="341"/>
      <c r="J4613" s="341"/>
      <c r="K4613" s="60"/>
    </row>
    <row r="4614" spans="1:11" s="38" customFormat="1" x14ac:dyDescent="0.25">
      <c r="A4614" s="78"/>
      <c r="B4614" s="337"/>
      <c r="C4614" s="342"/>
      <c r="D4614" s="329"/>
      <c r="E4614" s="330"/>
      <c r="F4614" s="330"/>
      <c r="G4614" s="331"/>
      <c r="H4614" s="340"/>
      <c r="I4614" s="341"/>
      <c r="J4614" s="341"/>
      <c r="K4614" s="60"/>
    </row>
    <row r="4615" spans="1:11" s="38" customFormat="1" x14ac:dyDescent="0.25">
      <c r="A4615" s="78"/>
      <c r="B4615" s="337"/>
      <c r="C4615" s="342"/>
      <c r="D4615" s="329"/>
      <c r="E4615" s="330"/>
      <c r="F4615" s="330"/>
      <c r="G4615" s="331"/>
      <c r="H4615" s="340"/>
      <c r="I4615" s="341"/>
      <c r="J4615" s="341"/>
      <c r="K4615" s="60"/>
    </row>
    <row r="4616" spans="1:11" s="38" customFormat="1" x14ac:dyDescent="0.25">
      <c r="A4616" s="78"/>
      <c r="B4616" s="337"/>
      <c r="C4616" s="342"/>
      <c r="D4616" s="329"/>
      <c r="E4616" s="330"/>
      <c r="F4616" s="330"/>
      <c r="G4616" s="331"/>
      <c r="H4616" s="340"/>
      <c r="I4616" s="341"/>
      <c r="J4616" s="341"/>
      <c r="K4616" s="60"/>
    </row>
    <row r="4617" spans="1:11" s="38" customFormat="1" x14ac:dyDescent="0.25">
      <c r="A4617" s="78"/>
      <c r="B4617" s="337"/>
      <c r="C4617" s="342"/>
      <c r="D4617" s="329"/>
      <c r="E4617" s="330"/>
      <c r="F4617" s="330"/>
      <c r="G4617" s="331"/>
      <c r="H4617" s="340"/>
      <c r="I4617" s="341"/>
      <c r="J4617" s="341"/>
      <c r="K4617" s="60"/>
    </row>
    <row r="4618" spans="1:11" s="38" customFormat="1" x14ac:dyDescent="0.25">
      <c r="A4618" s="78"/>
      <c r="B4618" s="337"/>
      <c r="C4618" s="342"/>
      <c r="D4618" s="329"/>
      <c r="E4618" s="330"/>
      <c r="F4618" s="330"/>
      <c r="G4618" s="331"/>
      <c r="H4618" s="340"/>
      <c r="I4618" s="341"/>
      <c r="J4618" s="341"/>
      <c r="K4618" s="60"/>
    </row>
    <row r="4619" spans="1:11" s="38" customFormat="1" x14ac:dyDescent="0.25">
      <c r="A4619" s="78"/>
      <c r="B4619" s="337"/>
      <c r="C4619" s="342"/>
      <c r="D4619" s="329"/>
      <c r="E4619" s="330"/>
      <c r="F4619" s="330"/>
      <c r="G4619" s="331"/>
      <c r="H4619" s="340"/>
      <c r="I4619" s="341"/>
      <c r="J4619" s="341"/>
      <c r="K4619" s="60"/>
    </row>
    <row r="4620" spans="1:11" s="38" customFormat="1" x14ac:dyDescent="0.25">
      <c r="A4620" s="78"/>
      <c r="B4620" s="337"/>
      <c r="C4620" s="342"/>
      <c r="D4620" s="329"/>
      <c r="E4620" s="330"/>
      <c r="F4620" s="330"/>
      <c r="G4620" s="331"/>
      <c r="H4620" s="340"/>
      <c r="I4620" s="341"/>
      <c r="J4620" s="341"/>
      <c r="K4620" s="60"/>
    </row>
    <row r="4621" spans="1:11" s="38" customFormat="1" x14ac:dyDescent="0.25">
      <c r="A4621" s="78"/>
      <c r="B4621" s="337"/>
      <c r="C4621" s="342"/>
      <c r="D4621" s="329"/>
      <c r="E4621" s="330"/>
      <c r="F4621" s="330"/>
      <c r="G4621" s="331"/>
      <c r="H4621" s="340"/>
      <c r="I4621" s="341"/>
      <c r="J4621" s="341"/>
      <c r="K4621" s="60"/>
    </row>
    <row r="4622" spans="1:11" s="38" customFormat="1" x14ac:dyDescent="0.25">
      <c r="A4622" s="78"/>
      <c r="B4622" s="337"/>
      <c r="C4622" s="342"/>
      <c r="D4622" s="329"/>
      <c r="E4622" s="330"/>
      <c r="F4622" s="330"/>
      <c r="G4622" s="331"/>
      <c r="H4622" s="340"/>
      <c r="I4622" s="341"/>
      <c r="J4622" s="341"/>
      <c r="K4622" s="60"/>
    </row>
    <row r="4623" spans="1:11" s="38" customFormat="1" x14ac:dyDescent="0.25">
      <c r="A4623" s="78"/>
      <c r="B4623" s="337"/>
      <c r="C4623" s="342"/>
      <c r="D4623" s="329"/>
      <c r="E4623" s="330"/>
      <c r="F4623" s="330"/>
      <c r="G4623" s="331"/>
      <c r="H4623" s="340"/>
      <c r="I4623" s="341"/>
      <c r="J4623" s="341"/>
      <c r="K4623" s="60"/>
    </row>
    <row r="4624" spans="1:11" s="38" customFormat="1" x14ac:dyDescent="0.25">
      <c r="A4624" s="78"/>
      <c r="B4624" s="337"/>
      <c r="C4624" s="342"/>
      <c r="D4624" s="329"/>
      <c r="E4624" s="330"/>
      <c r="F4624" s="330"/>
      <c r="G4624" s="331"/>
      <c r="H4624" s="340"/>
      <c r="I4624" s="341"/>
      <c r="J4624" s="341"/>
      <c r="K4624" s="60"/>
    </row>
    <row r="4625" spans="1:11" s="38" customFormat="1" x14ac:dyDescent="0.25">
      <c r="A4625" s="78"/>
      <c r="B4625" s="337"/>
      <c r="C4625" s="342"/>
      <c r="D4625" s="329"/>
      <c r="E4625" s="330"/>
      <c r="F4625" s="330"/>
      <c r="G4625" s="331"/>
      <c r="H4625" s="340"/>
      <c r="I4625" s="341"/>
      <c r="J4625" s="341"/>
      <c r="K4625" s="60"/>
    </row>
    <row r="4626" spans="1:11" s="38" customFormat="1" x14ac:dyDescent="0.25">
      <c r="A4626" s="78"/>
      <c r="B4626" s="337"/>
      <c r="C4626" s="342"/>
      <c r="D4626" s="329"/>
      <c r="E4626" s="330"/>
      <c r="F4626" s="330"/>
      <c r="G4626" s="331"/>
      <c r="H4626" s="340"/>
      <c r="I4626" s="341"/>
      <c r="J4626" s="341"/>
      <c r="K4626" s="60"/>
    </row>
    <row r="4627" spans="1:11" s="38" customFormat="1" x14ac:dyDescent="0.25">
      <c r="A4627" s="78"/>
      <c r="B4627" s="337"/>
      <c r="C4627" s="342"/>
      <c r="D4627" s="329"/>
      <c r="E4627" s="330"/>
      <c r="F4627" s="330"/>
      <c r="G4627" s="331"/>
      <c r="H4627" s="340"/>
      <c r="I4627" s="341"/>
      <c r="J4627" s="341"/>
      <c r="K4627" s="60"/>
    </row>
    <row r="4628" spans="1:11" s="38" customFormat="1" x14ac:dyDescent="0.25">
      <c r="A4628" s="78"/>
      <c r="B4628" s="337"/>
      <c r="C4628" s="342"/>
      <c r="D4628" s="329"/>
      <c r="E4628" s="330"/>
      <c r="F4628" s="330"/>
      <c r="G4628" s="331"/>
      <c r="H4628" s="340"/>
      <c r="I4628" s="341"/>
      <c r="J4628" s="341"/>
      <c r="K4628" s="60"/>
    </row>
    <row r="4629" spans="1:11" s="38" customFormat="1" x14ac:dyDescent="0.25">
      <c r="A4629" s="78"/>
      <c r="B4629" s="337"/>
      <c r="C4629" s="342"/>
      <c r="D4629" s="329"/>
      <c r="E4629" s="330"/>
      <c r="F4629" s="330"/>
      <c r="G4629" s="331"/>
      <c r="H4629" s="340"/>
      <c r="I4629" s="341"/>
      <c r="J4629" s="341"/>
      <c r="K4629" s="60"/>
    </row>
    <row r="4630" spans="1:11" s="38" customFormat="1" x14ac:dyDescent="0.25">
      <c r="A4630" s="78"/>
      <c r="B4630" s="337"/>
      <c r="C4630" s="342"/>
      <c r="D4630" s="329"/>
      <c r="E4630" s="330"/>
      <c r="F4630" s="330"/>
      <c r="G4630" s="331"/>
      <c r="H4630" s="340"/>
      <c r="I4630" s="341"/>
      <c r="J4630" s="341"/>
      <c r="K4630" s="60"/>
    </row>
    <row r="4631" spans="1:11" s="38" customFormat="1" x14ac:dyDescent="0.25">
      <c r="A4631" s="78"/>
      <c r="B4631" s="337"/>
      <c r="C4631" s="342"/>
      <c r="D4631" s="329"/>
      <c r="E4631" s="330"/>
      <c r="F4631" s="330"/>
      <c r="G4631" s="331"/>
      <c r="H4631" s="340"/>
      <c r="I4631" s="341"/>
      <c r="J4631" s="341"/>
      <c r="K4631" s="60"/>
    </row>
    <row r="4632" spans="1:11" s="38" customFormat="1" x14ac:dyDescent="0.25">
      <c r="A4632" s="78"/>
      <c r="B4632" s="337"/>
      <c r="C4632" s="342"/>
      <c r="D4632" s="329"/>
      <c r="E4632" s="330"/>
      <c r="F4632" s="330"/>
      <c r="G4632" s="331"/>
      <c r="H4632" s="340"/>
      <c r="I4632" s="341"/>
      <c r="J4632" s="341"/>
      <c r="K4632" s="60"/>
    </row>
    <row r="4633" spans="1:11" s="38" customFormat="1" x14ac:dyDescent="0.25">
      <c r="A4633" s="78"/>
      <c r="B4633" s="337"/>
      <c r="C4633" s="342"/>
      <c r="D4633" s="329"/>
      <c r="E4633" s="330"/>
      <c r="F4633" s="330"/>
      <c r="G4633" s="331"/>
      <c r="H4633" s="340"/>
      <c r="I4633" s="341"/>
      <c r="J4633" s="341"/>
      <c r="K4633" s="60"/>
    </row>
    <row r="4634" spans="1:11" s="38" customFormat="1" x14ac:dyDescent="0.25">
      <c r="A4634" s="78"/>
      <c r="B4634" s="337"/>
      <c r="C4634" s="342"/>
      <c r="D4634" s="329"/>
      <c r="E4634" s="330"/>
      <c r="F4634" s="330"/>
      <c r="G4634" s="331"/>
      <c r="H4634" s="340"/>
      <c r="I4634" s="341"/>
      <c r="J4634" s="341"/>
      <c r="K4634" s="60"/>
    </row>
    <row r="4635" spans="1:11" s="38" customFormat="1" x14ac:dyDescent="0.25">
      <c r="A4635" s="78"/>
      <c r="B4635" s="337"/>
      <c r="C4635" s="342"/>
      <c r="D4635" s="329"/>
      <c r="E4635" s="330"/>
      <c r="F4635" s="330"/>
      <c r="G4635" s="331"/>
      <c r="H4635" s="340"/>
      <c r="I4635" s="341"/>
      <c r="J4635" s="341"/>
      <c r="K4635" s="60"/>
    </row>
    <row r="4636" spans="1:11" s="38" customFormat="1" x14ac:dyDescent="0.25">
      <c r="A4636" s="78"/>
      <c r="B4636" s="337"/>
      <c r="C4636" s="342"/>
      <c r="D4636" s="329"/>
      <c r="E4636" s="330"/>
      <c r="F4636" s="330"/>
      <c r="G4636" s="331"/>
      <c r="H4636" s="340"/>
      <c r="I4636" s="341"/>
      <c r="J4636" s="341"/>
      <c r="K4636" s="60"/>
    </row>
    <row r="4637" spans="1:11" s="38" customFormat="1" x14ac:dyDescent="0.25">
      <c r="A4637" s="78"/>
      <c r="B4637" s="337"/>
      <c r="C4637" s="342"/>
      <c r="D4637" s="329"/>
      <c r="E4637" s="330"/>
      <c r="F4637" s="330"/>
      <c r="G4637" s="331"/>
      <c r="H4637" s="340"/>
      <c r="I4637" s="341"/>
      <c r="J4637" s="341"/>
      <c r="K4637" s="60"/>
    </row>
    <row r="4638" spans="1:11" s="38" customFormat="1" x14ac:dyDescent="0.25">
      <c r="A4638" s="78"/>
      <c r="B4638" s="337"/>
      <c r="C4638" s="342"/>
      <c r="D4638" s="329"/>
      <c r="E4638" s="330"/>
      <c r="F4638" s="330"/>
      <c r="G4638" s="331"/>
      <c r="H4638" s="340"/>
      <c r="I4638" s="341"/>
      <c r="J4638" s="341"/>
      <c r="K4638" s="60"/>
    </row>
    <row r="4639" spans="1:11" s="38" customFormat="1" x14ac:dyDescent="0.25">
      <c r="A4639" s="78"/>
      <c r="B4639" s="337"/>
      <c r="C4639" s="342"/>
      <c r="D4639" s="329"/>
      <c r="E4639" s="330"/>
      <c r="F4639" s="330"/>
      <c r="G4639" s="331"/>
      <c r="H4639" s="340"/>
      <c r="I4639" s="341"/>
      <c r="J4639" s="341"/>
      <c r="K4639" s="60"/>
    </row>
    <row r="4640" spans="1:11" s="38" customFormat="1" x14ac:dyDescent="0.25">
      <c r="A4640" s="78"/>
      <c r="B4640" s="337"/>
      <c r="C4640" s="342"/>
      <c r="D4640" s="329"/>
      <c r="E4640" s="330"/>
      <c r="F4640" s="330"/>
      <c r="G4640" s="331"/>
      <c r="H4640" s="340"/>
      <c r="I4640" s="341"/>
      <c r="J4640" s="341"/>
      <c r="K4640" s="60"/>
    </row>
    <row r="4641" spans="1:11" s="38" customFormat="1" x14ac:dyDescent="0.25">
      <c r="A4641" s="78"/>
      <c r="B4641" s="337"/>
      <c r="C4641" s="342"/>
      <c r="D4641" s="329"/>
      <c r="E4641" s="330"/>
      <c r="F4641" s="330"/>
      <c r="G4641" s="331"/>
      <c r="H4641" s="340"/>
      <c r="I4641" s="341"/>
      <c r="J4641" s="341"/>
      <c r="K4641" s="60"/>
    </row>
    <row r="4642" spans="1:11" s="38" customFormat="1" x14ac:dyDescent="0.25">
      <c r="A4642" s="78"/>
      <c r="B4642" s="337"/>
      <c r="C4642" s="342"/>
      <c r="D4642" s="329"/>
      <c r="E4642" s="330"/>
      <c r="F4642" s="330"/>
      <c r="G4642" s="331"/>
      <c r="H4642" s="340"/>
      <c r="I4642" s="341"/>
      <c r="J4642" s="341"/>
      <c r="K4642" s="60"/>
    </row>
    <row r="4643" spans="1:11" s="38" customFormat="1" x14ac:dyDescent="0.25">
      <c r="A4643" s="78"/>
      <c r="B4643" s="337"/>
      <c r="C4643" s="342"/>
      <c r="D4643" s="329"/>
      <c r="E4643" s="330"/>
      <c r="F4643" s="330"/>
      <c r="G4643" s="331"/>
      <c r="H4643" s="340"/>
      <c r="I4643" s="341"/>
      <c r="J4643" s="341"/>
      <c r="K4643" s="60"/>
    </row>
    <row r="4644" spans="1:11" s="38" customFormat="1" x14ac:dyDescent="0.25">
      <c r="A4644" s="78"/>
      <c r="B4644" s="337"/>
      <c r="C4644" s="342"/>
      <c r="D4644" s="329"/>
      <c r="E4644" s="330"/>
      <c r="F4644" s="330"/>
      <c r="G4644" s="331"/>
      <c r="H4644" s="340"/>
      <c r="I4644" s="341"/>
      <c r="J4644" s="341"/>
      <c r="K4644" s="60"/>
    </row>
    <row r="4645" spans="1:11" s="38" customFormat="1" x14ac:dyDescent="0.25">
      <c r="A4645" s="78"/>
      <c r="B4645" s="337"/>
      <c r="C4645" s="342"/>
      <c r="D4645" s="329"/>
      <c r="E4645" s="330"/>
      <c r="F4645" s="330"/>
      <c r="G4645" s="331"/>
      <c r="H4645" s="340"/>
      <c r="I4645" s="341"/>
      <c r="J4645" s="341"/>
      <c r="K4645" s="60"/>
    </row>
    <row r="4646" spans="1:11" s="38" customFormat="1" x14ac:dyDescent="0.25">
      <c r="A4646" s="78"/>
      <c r="B4646" s="337"/>
      <c r="C4646" s="342"/>
      <c r="D4646" s="329"/>
      <c r="E4646" s="330"/>
      <c r="F4646" s="330"/>
      <c r="G4646" s="331"/>
      <c r="H4646" s="340"/>
      <c r="I4646" s="341"/>
      <c r="J4646" s="341"/>
      <c r="K4646" s="60"/>
    </row>
    <row r="4647" spans="1:11" s="38" customFormat="1" x14ac:dyDescent="0.25">
      <c r="A4647" s="78"/>
      <c r="B4647" s="337"/>
      <c r="C4647" s="342"/>
      <c r="D4647" s="329"/>
      <c r="E4647" s="330"/>
      <c r="F4647" s="330"/>
      <c r="G4647" s="331"/>
      <c r="H4647" s="340"/>
      <c r="I4647" s="341"/>
      <c r="J4647" s="341"/>
      <c r="K4647" s="60"/>
    </row>
    <row r="4648" spans="1:11" s="38" customFormat="1" x14ac:dyDescent="0.25">
      <c r="A4648" s="78"/>
      <c r="B4648" s="337"/>
      <c r="C4648" s="342"/>
      <c r="D4648" s="329"/>
      <c r="E4648" s="330"/>
      <c r="F4648" s="330"/>
      <c r="G4648" s="331"/>
      <c r="H4648" s="340"/>
      <c r="I4648" s="341"/>
      <c r="J4648" s="341"/>
      <c r="K4648" s="60"/>
    </row>
    <row r="4649" spans="1:11" s="38" customFormat="1" x14ac:dyDescent="0.25">
      <c r="A4649" s="78"/>
      <c r="B4649" s="337"/>
      <c r="C4649" s="342"/>
      <c r="D4649" s="329"/>
      <c r="E4649" s="330"/>
      <c r="F4649" s="330"/>
      <c r="G4649" s="331"/>
      <c r="H4649" s="340"/>
      <c r="I4649" s="341"/>
      <c r="J4649" s="341"/>
      <c r="K4649" s="60"/>
    </row>
    <row r="4650" spans="1:11" s="38" customFormat="1" x14ac:dyDescent="0.25">
      <c r="A4650" s="78"/>
      <c r="B4650" s="337"/>
      <c r="C4650" s="342"/>
      <c r="D4650" s="329"/>
      <c r="E4650" s="330"/>
      <c r="F4650" s="330"/>
      <c r="G4650" s="331"/>
      <c r="H4650" s="340"/>
      <c r="I4650" s="341"/>
      <c r="J4650" s="341"/>
      <c r="K4650" s="60"/>
    </row>
    <row r="4651" spans="1:11" s="38" customFormat="1" x14ac:dyDescent="0.25">
      <c r="A4651" s="78"/>
      <c r="B4651" s="337"/>
      <c r="C4651" s="342"/>
      <c r="D4651" s="329"/>
      <c r="E4651" s="330"/>
      <c r="F4651" s="330"/>
      <c r="G4651" s="331"/>
      <c r="H4651" s="340"/>
      <c r="I4651" s="341"/>
      <c r="J4651" s="341"/>
      <c r="K4651" s="60"/>
    </row>
    <row r="4652" spans="1:11" s="38" customFormat="1" x14ac:dyDescent="0.25">
      <c r="A4652" s="78"/>
      <c r="B4652" s="337"/>
      <c r="C4652" s="342"/>
      <c r="D4652" s="329"/>
      <c r="E4652" s="330"/>
      <c r="F4652" s="330"/>
      <c r="G4652" s="331"/>
      <c r="H4652" s="340"/>
      <c r="I4652" s="341"/>
      <c r="J4652" s="341"/>
      <c r="K4652" s="60"/>
    </row>
    <row r="4653" spans="1:11" s="38" customFormat="1" x14ac:dyDescent="0.25">
      <c r="A4653" s="78"/>
      <c r="B4653" s="337"/>
      <c r="C4653" s="342"/>
      <c r="D4653" s="329"/>
      <c r="E4653" s="330"/>
      <c r="F4653" s="330"/>
      <c r="G4653" s="331"/>
      <c r="H4653" s="340"/>
      <c r="I4653" s="341"/>
      <c r="J4653" s="341"/>
      <c r="K4653" s="60"/>
    </row>
    <row r="4654" spans="1:11" s="38" customFormat="1" x14ac:dyDescent="0.25">
      <c r="A4654" s="78"/>
      <c r="B4654" s="337"/>
      <c r="C4654" s="342"/>
      <c r="D4654" s="329"/>
      <c r="E4654" s="330"/>
      <c r="F4654" s="330"/>
      <c r="G4654" s="331"/>
      <c r="H4654" s="340"/>
      <c r="I4654" s="341"/>
      <c r="J4654" s="341"/>
      <c r="K4654" s="60"/>
    </row>
    <row r="4655" spans="1:11" s="38" customFormat="1" x14ac:dyDescent="0.25">
      <c r="A4655" s="78"/>
      <c r="B4655" s="337"/>
      <c r="C4655" s="342"/>
      <c r="D4655" s="329"/>
      <c r="E4655" s="330"/>
      <c r="F4655" s="330"/>
      <c r="G4655" s="331"/>
      <c r="H4655" s="340"/>
      <c r="I4655" s="341"/>
      <c r="J4655" s="341"/>
      <c r="K4655" s="60"/>
    </row>
    <row r="4656" spans="1:11" s="38" customFormat="1" x14ac:dyDescent="0.25">
      <c r="A4656" s="78"/>
      <c r="B4656" s="337"/>
      <c r="C4656" s="342"/>
      <c r="D4656" s="329"/>
      <c r="E4656" s="330"/>
      <c r="F4656" s="330"/>
      <c r="G4656" s="331"/>
      <c r="H4656" s="340"/>
      <c r="I4656" s="341"/>
      <c r="J4656" s="341"/>
      <c r="K4656" s="60"/>
    </row>
    <row r="4657" spans="1:11" s="38" customFormat="1" x14ac:dyDescent="0.25">
      <c r="A4657" s="78"/>
      <c r="B4657" s="337"/>
      <c r="C4657" s="342"/>
      <c r="D4657" s="329"/>
      <c r="E4657" s="330"/>
      <c r="F4657" s="330"/>
      <c r="G4657" s="331"/>
      <c r="H4657" s="340"/>
      <c r="I4657" s="341"/>
      <c r="J4657" s="341"/>
      <c r="K4657" s="60"/>
    </row>
    <row r="4658" spans="1:11" s="38" customFormat="1" x14ac:dyDescent="0.25">
      <c r="A4658" s="78"/>
      <c r="B4658" s="337"/>
      <c r="C4658" s="342"/>
      <c r="D4658" s="329"/>
      <c r="E4658" s="330"/>
      <c r="F4658" s="330"/>
      <c r="G4658" s="331"/>
      <c r="H4658" s="340"/>
      <c r="I4658" s="341"/>
      <c r="J4658" s="341"/>
      <c r="K4658" s="60"/>
    </row>
    <row r="4659" spans="1:11" s="38" customFormat="1" x14ac:dyDescent="0.25">
      <c r="A4659" s="78"/>
      <c r="B4659" s="337"/>
      <c r="C4659" s="342"/>
      <c r="D4659" s="329"/>
      <c r="E4659" s="330"/>
      <c r="F4659" s="330"/>
      <c r="G4659" s="331"/>
      <c r="H4659" s="340"/>
      <c r="I4659" s="341"/>
      <c r="J4659" s="341"/>
      <c r="K4659" s="60"/>
    </row>
    <row r="4660" spans="1:11" s="38" customFormat="1" x14ac:dyDescent="0.25">
      <c r="A4660" s="78"/>
      <c r="B4660" s="337"/>
      <c r="C4660" s="342"/>
      <c r="D4660" s="329"/>
      <c r="E4660" s="330"/>
      <c r="F4660" s="330"/>
      <c r="G4660" s="331"/>
      <c r="H4660" s="340"/>
      <c r="I4660" s="341"/>
      <c r="J4660" s="341"/>
      <c r="K4660" s="60"/>
    </row>
    <row r="4661" spans="1:11" s="38" customFormat="1" x14ac:dyDescent="0.25">
      <c r="A4661" s="78"/>
      <c r="B4661" s="337"/>
      <c r="C4661" s="342"/>
      <c r="D4661" s="329"/>
      <c r="E4661" s="330"/>
      <c r="F4661" s="330"/>
      <c r="G4661" s="331"/>
      <c r="H4661" s="340"/>
      <c r="I4661" s="341"/>
      <c r="J4661" s="341"/>
      <c r="K4661" s="60"/>
    </row>
    <row r="4662" spans="1:11" s="38" customFormat="1" x14ac:dyDescent="0.25">
      <c r="A4662" s="78"/>
      <c r="B4662" s="337"/>
      <c r="C4662" s="342"/>
      <c r="D4662" s="329"/>
      <c r="E4662" s="330"/>
      <c r="F4662" s="330"/>
      <c r="G4662" s="331"/>
      <c r="H4662" s="340"/>
      <c r="I4662" s="341"/>
      <c r="J4662" s="341"/>
      <c r="K4662" s="60"/>
    </row>
    <row r="4663" spans="1:11" s="38" customFormat="1" x14ac:dyDescent="0.25">
      <c r="A4663" s="78"/>
      <c r="B4663" s="337"/>
      <c r="C4663" s="342"/>
      <c r="D4663" s="329"/>
      <c r="E4663" s="330"/>
      <c r="F4663" s="330"/>
      <c r="G4663" s="331"/>
      <c r="H4663" s="340"/>
      <c r="I4663" s="341"/>
      <c r="J4663" s="341"/>
      <c r="K4663" s="60"/>
    </row>
    <row r="4664" spans="1:11" s="38" customFormat="1" x14ac:dyDescent="0.25">
      <c r="A4664" s="78"/>
      <c r="B4664" s="337"/>
      <c r="C4664" s="342"/>
      <c r="D4664" s="329"/>
      <c r="E4664" s="330"/>
      <c r="F4664" s="330"/>
      <c r="G4664" s="331"/>
      <c r="H4664" s="340"/>
      <c r="I4664" s="341"/>
      <c r="J4664" s="341"/>
      <c r="K4664" s="60"/>
    </row>
    <row r="4665" spans="1:11" s="38" customFormat="1" x14ac:dyDescent="0.25">
      <c r="A4665" s="78"/>
      <c r="B4665" s="337"/>
      <c r="C4665" s="342"/>
      <c r="D4665" s="329"/>
      <c r="E4665" s="330"/>
      <c r="F4665" s="330"/>
      <c r="G4665" s="331"/>
      <c r="H4665" s="340"/>
      <c r="I4665" s="341"/>
      <c r="J4665" s="341"/>
      <c r="K4665" s="60"/>
    </row>
    <row r="4666" spans="1:11" s="38" customFormat="1" x14ac:dyDescent="0.25">
      <c r="A4666" s="78"/>
      <c r="B4666" s="337"/>
      <c r="C4666" s="342"/>
      <c r="D4666" s="329"/>
      <c r="E4666" s="330"/>
      <c r="F4666" s="330"/>
      <c r="G4666" s="331"/>
      <c r="H4666" s="340"/>
      <c r="I4666" s="341"/>
      <c r="J4666" s="341"/>
      <c r="K4666" s="60"/>
    </row>
    <row r="4667" spans="1:11" s="38" customFormat="1" x14ac:dyDescent="0.25">
      <c r="A4667" s="78"/>
      <c r="B4667" s="337"/>
      <c r="C4667" s="342"/>
      <c r="D4667" s="329"/>
      <c r="E4667" s="330"/>
      <c r="F4667" s="330"/>
      <c r="G4667" s="331"/>
      <c r="H4667" s="340"/>
      <c r="I4667" s="341"/>
      <c r="J4667" s="341"/>
      <c r="K4667" s="60"/>
    </row>
    <row r="4668" spans="1:11" s="38" customFormat="1" x14ac:dyDescent="0.25">
      <c r="A4668" s="78"/>
      <c r="B4668" s="337"/>
      <c r="C4668" s="342"/>
      <c r="D4668" s="329"/>
      <c r="E4668" s="330"/>
      <c r="F4668" s="330"/>
      <c r="G4668" s="331"/>
      <c r="H4668" s="340"/>
      <c r="I4668" s="341"/>
      <c r="J4668" s="341"/>
      <c r="K4668" s="60"/>
    </row>
    <row r="4669" spans="1:11" s="38" customFormat="1" x14ac:dyDescent="0.25">
      <c r="A4669" s="78"/>
      <c r="B4669" s="337"/>
      <c r="C4669" s="342"/>
      <c r="D4669" s="329"/>
      <c r="E4669" s="330"/>
      <c r="F4669" s="330"/>
      <c r="G4669" s="331"/>
      <c r="H4669" s="340"/>
      <c r="I4669" s="341"/>
      <c r="J4669" s="341"/>
      <c r="K4669" s="60"/>
    </row>
    <row r="4670" spans="1:11" s="38" customFormat="1" x14ac:dyDescent="0.25">
      <c r="A4670" s="78"/>
      <c r="B4670" s="337"/>
      <c r="C4670" s="342"/>
      <c r="D4670" s="329"/>
      <c r="E4670" s="330"/>
      <c r="F4670" s="330"/>
      <c r="G4670" s="331"/>
      <c r="H4670" s="340"/>
      <c r="I4670" s="341"/>
      <c r="J4670" s="341"/>
      <c r="K4670" s="60"/>
    </row>
    <row r="4671" spans="1:11" s="38" customFormat="1" x14ac:dyDescent="0.25">
      <c r="A4671" s="78"/>
      <c r="B4671" s="337"/>
      <c r="C4671" s="342"/>
      <c r="D4671" s="329"/>
      <c r="E4671" s="330"/>
      <c r="F4671" s="330"/>
      <c r="G4671" s="331"/>
      <c r="H4671" s="340"/>
      <c r="I4671" s="341"/>
      <c r="J4671" s="341"/>
      <c r="K4671" s="60"/>
    </row>
    <row r="4672" spans="1:11" s="38" customFormat="1" x14ac:dyDescent="0.25">
      <c r="A4672" s="78"/>
      <c r="B4672" s="337"/>
      <c r="C4672" s="342"/>
      <c r="D4672" s="329"/>
      <c r="E4672" s="330"/>
      <c r="F4672" s="330"/>
      <c r="G4672" s="331"/>
      <c r="H4672" s="340"/>
      <c r="I4672" s="341"/>
      <c r="J4672" s="341"/>
      <c r="K4672" s="60"/>
    </row>
    <row r="4673" spans="1:11" s="38" customFormat="1" x14ac:dyDescent="0.25">
      <c r="A4673" s="78"/>
      <c r="B4673" s="337"/>
      <c r="C4673" s="342"/>
      <c r="D4673" s="329"/>
      <c r="E4673" s="330"/>
      <c r="F4673" s="330"/>
      <c r="G4673" s="331"/>
      <c r="H4673" s="340"/>
      <c r="I4673" s="341"/>
      <c r="J4673" s="341"/>
      <c r="K4673" s="60"/>
    </row>
    <row r="4674" spans="1:11" s="38" customFormat="1" x14ac:dyDescent="0.25">
      <c r="A4674" s="78"/>
      <c r="B4674" s="337"/>
      <c r="C4674" s="342"/>
      <c r="D4674" s="329"/>
      <c r="E4674" s="330"/>
      <c r="F4674" s="330"/>
      <c r="G4674" s="331"/>
      <c r="H4674" s="340"/>
      <c r="I4674" s="341"/>
      <c r="J4674" s="341"/>
      <c r="K4674" s="60"/>
    </row>
    <row r="4675" spans="1:11" s="38" customFormat="1" x14ac:dyDescent="0.25">
      <c r="A4675" s="78"/>
      <c r="B4675" s="337"/>
      <c r="C4675" s="342"/>
      <c r="D4675" s="329"/>
      <c r="E4675" s="330"/>
      <c r="F4675" s="330"/>
      <c r="G4675" s="331"/>
      <c r="H4675" s="340"/>
      <c r="I4675" s="341"/>
      <c r="J4675" s="341"/>
      <c r="K4675" s="60"/>
    </row>
    <row r="4676" spans="1:11" s="38" customFormat="1" x14ac:dyDescent="0.25">
      <c r="A4676" s="78"/>
      <c r="B4676" s="337"/>
      <c r="C4676" s="342"/>
      <c r="D4676" s="329"/>
      <c r="E4676" s="330"/>
      <c r="F4676" s="330"/>
      <c r="G4676" s="331"/>
      <c r="H4676" s="340"/>
      <c r="I4676" s="341"/>
      <c r="J4676" s="341"/>
      <c r="K4676" s="60"/>
    </row>
    <row r="4677" spans="1:11" s="38" customFormat="1" x14ac:dyDescent="0.25">
      <c r="A4677" s="78"/>
      <c r="B4677" s="337"/>
      <c r="C4677" s="342"/>
      <c r="D4677" s="329"/>
      <c r="E4677" s="330"/>
      <c r="F4677" s="330"/>
      <c r="G4677" s="331"/>
      <c r="H4677" s="340"/>
      <c r="I4677" s="341"/>
      <c r="J4677" s="341"/>
      <c r="K4677" s="60"/>
    </row>
    <row r="4678" spans="1:11" s="38" customFormat="1" x14ac:dyDescent="0.25">
      <c r="A4678" s="78"/>
      <c r="B4678" s="337"/>
      <c r="C4678" s="342"/>
      <c r="D4678" s="329"/>
      <c r="E4678" s="330"/>
      <c r="F4678" s="330"/>
      <c r="G4678" s="331"/>
      <c r="H4678" s="340"/>
      <c r="I4678" s="341"/>
      <c r="J4678" s="341"/>
      <c r="K4678" s="60"/>
    </row>
    <row r="4679" spans="1:11" s="38" customFormat="1" x14ac:dyDescent="0.25">
      <c r="A4679" s="78"/>
      <c r="B4679" s="337"/>
      <c r="C4679" s="342"/>
      <c r="D4679" s="329"/>
      <c r="E4679" s="330"/>
      <c r="F4679" s="330"/>
      <c r="G4679" s="331"/>
      <c r="H4679" s="340"/>
      <c r="I4679" s="341"/>
      <c r="J4679" s="341"/>
      <c r="K4679" s="60"/>
    </row>
    <row r="4680" spans="1:11" s="38" customFormat="1" x14ac:dyDescent="0.25">
      <c r="A4680" s="78"/>
      <c r="B4680" s="337"/>
      <c r="C4680" s="342"/>
      <c r="D4680" s="329"/>
      <c r="E4680" s="330"/>
      <c r="F4680" s="330"/>
      <c r="G4680" s="331"/>
      <c r="H4680" s="340"/>
      <c r="I4680" s="341"/>
      <c r="J4680" s="341"/>
      <c r="K4680" s="60"/>
    </row>
    <row r="4681" spans="1:11" s="38" customFormat="1" x14ac:dyDescent="0.25">
      <c r="A4681" s="78"/>
      <c r="B4681" s="337"/>
      <c r="C4681" s="342"/>
      <c r="D4681" s="329"/>
      <c r="E4681" s="330"/>
      <c r="F4681" s="330"/>
      <c r="G4681" s="331"/>
      <c r="H4681" s="340"/>
      <c r="I4681" s="341"/>
      <c r="J4681" s="341"/>
      <c r="K4681" s="60"/>
    </row>
    <row r="4682" spans="1:11" s="38" customFormat="1" x14ac:dyDescent="0.25">
      <c r="A4682" s="78"/>
      <c r="B4682" s="337"/>
      <c r="C4682" s="342"/>
      <c r="D4682" s="329"/>
      <c r="E4682" s="330"/>
      <c r="F4682" s="330"/>
      <c r="G4682" s="331"/>
      <c r="H4682" s="340"/>
      <c r="I4682" s="341"/>
      <c r="J4682" s="341"/>
      <c r="K4682" s="60"/>
    </row>
    <row r="4683" spans="1:11" s="38" customFormat="1" x14ac:dyDescent="0.25">
      <c r="A4683" s="78"/>
      <c r="B4683" s="337"/>
      <c r="C4683" s="342"/>
      <c r="D4683" s="329"/>
      <c r="E4683" s="330"/>
      <c r="F4683" s="330"/>
      <c r="G4683" s="331"/>
      <c r="H4683" s="340"/>
      <c r="I4683" s="341"/>
      <c r="J4683" s="341"/>
      <c r="K4683" s="60"/>
    </row>
    <row r="4684" spans="1:11" s="38" customFormat="1" x14ac:dyDescent="0.25">
      <c r="A4684" s="78"/>
      <c r="B4684" s="337"/>
      <c r="C4684" s="342"/>
      <c r="D4684" s="329"/>
      <c r="E4684" s="330"/>
      <c r="F4684" s="330"/>
      <c r="G4684" s="331"/>
      <c r="H4684" s="340"/>
      <c r="I4684" s="341"/>
      <c r="J4684" s="341"/>
      <c r="K4684" s="60"/>
    </row>
    <row r="4685" spans="1:11" s="38" customFormat="1" x14ac:dyDescent="0.25">
      <c r="A4685" s="78"/>
      <c r="B4685" s="337"/>
      <c r="C4685" s="342"/>
      <c r="D4685" s="329"/>
      <c r="E4685" s="330"/>
      <c r="F4685" s="330"/>
      <c r="G4685" s="331"/>
      <c r="H4685" s="340"/>
      <c r="I4685" s="341"/>
      <c r="J4685" s="341"/>
      <c r="K4685" s="60"/>
    </row>
    <row r="4686" spans="1:11" s="38" customFormat="1" x14ac:dyDescent="0.25">
      <c r="A4686" s="78"/>
      <c r="B4686" s="337"/>
      <c r="C4686" s="342"/>
      <c r="D4686" s="329"/>
      <c r="E4686" s="330"/>
      <c r="F4686" s="330"/>
      <c r="G4686" s="331"/>
      <c r="H4686" s="340"/>
      <c r="I4686" s="341"/>
      <c r="J4686" s="341"/>
      <c r="K4686" s="60"/>
    </row>
    <row r="4687" spans="1:11" s="38" customFormat="1" x14ac:dyDescent="0.25">
      <c r="A4687" s="78"/>
      <c r="B4687" s="337"/>
      <c r="C4687" s="342"/>
      <c r="D4687" s="329"/>
      <c r="E4687" s="330"/>
      <c r="F4687" s="330"/>
      <c r="G4687" s="331"/>
      <c r="H4687" s="340"/>
      <c r="I4687" s="341"/>
      <c r="J4687" s="341"/>
      <c r="K4687" s="60"/>
    </row>
    <row r="4688" spans="1:11" s="38" customFormat="1" x14ac:dyDescent="0.25">
      <c r="A4688" s="78"/>
      <c r="B4688" s="337"/>
      <c r="C4688" s="342"/>
      <c r="D4688" s="329"/>
      <c r="E4688" s="330"/>
      <c r="F4688" s="330"/>
      <c r="G4688" s="331"/>
      <c r="H4688" s="340"/>
      <c r="I4688" s="341"/>
      <c r="J4688" s="341"/>
      <c r="K4688" s="60"/>
    </row>
    <row r="4689" spans="1:11" s="38" customFormat="1" x14ac:dyDescent="0.25">
      <c r="A4689" s="78"/>
      <c r="B4689" s="337"/>
      <c r="C4689" s="342"/>
      <c r="D4689" s="329"/>
      <c r="E4689" s="330"/>
      <c r="F4689" s="330"/>
      <c r="G4689" s="331"/>
      <c r="H4689" s="340"/>
      <c r="I4689" s="341"/>
      <c r="J4689" s="341"/>
      <c r="K4689" s="60"/>
    </row>
    <row r="4690" spans="1:11" s="38" customFormat="1" x14ac:dyDescent="0.25">
      <c r="A4690" s="78"/>
      <c r="B4690" s="337"/>
      <c r="C4690" s="342"/>
      <c r="D4690" s="329"/>
      <c r="E4690" s="330"/>
      <c r="F4690" s="330"/>
      <c r="G4690" s="331"/>
      <c r="H4690" s="340"/>
      <c r="I4690" s="341"/>
      <c r="J4690" s="341"/>
      <c r="K4690" s="60"/>
    </row>
    <row r="4691" spans="1:11" s="38" customFormat="1" x14ac:dyDescent="0.25">
      <c r="A4691" s="78"/>
      <c r="B4691" s="337"/>
      <c r="C4691" s="342"/>
      <c r="D4691" s="329"/>
      <c r="E4691" s="330"/>
      <c r="F4691" s="330"/>
      <c r="G4691" s="331"/>
      <c r="H4691" s="340"/>
      <c r="I4691" s="341"/>
      <c r="J4691" s="341"/>
      <c r="K4691" s="60"/>
    </row>
    <row r="4692" spans="1:11" s="38" customFormat="1" x14ac:dyDescent="0.25">
      <c r="A4692" s="78"/>
      <c r="B4692" s="337"/>
      <c r="C4692" s="342"/>
      <c r="D4692" s="329"/>
      <c r="E4692" s="330"/>
      <c r="F4692" s="330"/>
      <c r="G4692" s="331"/>
      <c r="H4692" s="340"/>
      <c r="I4692" s="341"/>
      <c r="J4692" s="341"/>
      <c r="K4692" s="60"/>
    </row>
    <row r="4693" spans="1:11" s="38" customFormat="1" x14ac:dyDescent="0.25">
      <c r="A4693" s="78"/>
      <c r="B4693" s="337"/>
      <c r="C4693" s="342"/>
      <c r="D4693" s="329"/>
      <c r="E4693" s="330"/>
      <c r="F4693" s="330"/>
      <c r="G4693" s="331"/>
      <c r="H4693" s="340"/>
      <c r="I4693" s="341"/>
      <c r="J4693" s="341"/>
      <c r="K4693" s="60"/>
    </row>
    <row r="4694" spans="1:11" s="38" customFormat="1" x14ac:dyDescent="0.25">
      <c r="A4694" s="78"/>
      <c r="B4694" s="337"/>
      <c r="C4694" s="342"/>
      <c r="D4694" s="329"/>
      <c r="E4694" s="330"/>
      <c r="F4694" s="330"/>
      <c r="G4694" s="331"/>
      <c r="H4694" s="340"/>
      <c r="I4694" s="341"/>
      <c r="J4694" s="341"/>
      <c r="K4694" s="60"/>
    </row>
    <row r="4695" spans="1:11" s="38" customFormat="1" x14ac:dyDescent="0.25">
      <c r="A4695" s="78"/>
      <c r="B4695" s="337"/>
      <c r="C4695" s="342"/>
      <c r="D4695" s="329"/>
      <c r="E4695" s="330"/>
      <c r="F4695" s="330"/>
      <c r="G4695" s="331"/>
      <c r="H4695" s="340"/>
      <c r="I4695" s="341"/>
      <c r="J4695" s="341"/>
      <c r="K4695" s="60"/>
    </row>
    <row r="4696" spans="1:11" s="38" customFormat="1" x14ac:dyDescent="0.25">
      <c r="A4696" s="78"/>
      <c r="B4696" s="337"/>
      <c r="C4696" s="342"/>
      <c r="D4696" s="329"/>
      <c r="E4696" s="330"/>
      <c r="F4696" s="330"/>
      <c r="G4696" s="331"/>
      <c r="H4696" s="340"/>
      <c r="I4696" s="341"/>
      <c r="J4696" s="341"/>
      <c r="K4696" s="60"/>
    </row>
    <row r="4697" spans="1:11" s="38" customFormat="1" x14ac:dyDescent="0.25">
      <c r="A4697" s="78"/>
      <c r="B4697" s="337"/>
      <c r="C4697" s="342"/>
      <c r="D4697" s="329"/>
      <c r="E4697" s="330"/>
      <c r="F4697" s="330"/>
      <c r="G4697" s="331"/>
      <c r="H4697" s="340"/>
      <c r="I4697" s="341"/>
      <c r="J4697" s="341"/>
      <c r="K4697" s="60"/>
    </row>
    <row r="4698" spans="1:11" s="38" customFormat="1" x14ac:dyDescent="0.25">
      <c r="A4698" s="78"/>
      <c r="B4698" s="337"/>
      <c r="C4698" s="342"/>
      <c r="D4698" s="329"/>
      <c r="E4698" s="330"/>
      <c r="F4698" s="330"/>
      <c r="G4698" s="331"/>
      <c r="H4698" s="340"/>
      <c r="I4698" s="341"/>
      <c r="J4698" s="341"/>
      <c r="K4698" s="60"/>
    </row>
    <row r="4699" spans="1:11" s="38" customFormat="1" x14ac:dyDescent="0.25">
      <c r="A4699" s="78"/>
      <c r="B4699" s="337"/>
      <c r="C4699" s="342"/>
      <c r="D4699" s="329"/>
      <c r="E4699" s="330"/>
      <c r="F4699" s="330"/>
      <c r="G4699" s="331"/>
      <c r="H4699" s="340"/>
      <c r="I4699" s="341"/>
      <c r="J4699" s="341"/>
      <c r="K4699" s="60"/>
    </row>
    <row r="4700" spans="1:11" s="38" customFormat="1" x14ac:dyDescent="0.25">
      <c r="A4700" s="78"/>
      <c r="B4700" s="337"/>
      <c r="C4700" s="342"/>
      <c r="D4700" s="329"/>
      <c r="E4700" s="330"/>
      <c r="F4700" s="330"/>
      <c r="G4700" s="331"/>
      <c r="H4700" s="340"/>
      <c r="I4700" s="341"/>
      <c r="J4700" s="341"/>
      <c r="K4700" s="60"/>
    </row>
    <row r="4701" spans="1:11" s="38" customFormat="1" x14ac:dyDescent="0.25">
      <c r="A4701" s="78"/>
      <c r="B4701" s="337"/>
      <c r="C4701" s="342"/>
      <c r="D4701" s="329"/>
      <c r="E4701" s="330"/>
      <c r="F4701" s="330"/>
      <c r="G4701" s="331"/>
      <c r="H4701" s="340"/>
      <c r="I4701" s="341"/>
      <c r="J4701" s="341"/>
      <c r="K4701" s="60"/>
    </row>
    <row r="4702" spans="1:11" s="38" customFormat="1" x14ac:dyDescent="0.25">
      <c r="A4702" s="78"/>
      <c r="B4702" s="337"/>
      <c r="C4702" s="342"/>
      <c r="D4702" s="329"/>
      <c r="E4702" s="330"/>
      <c r="F4702" s="330"/>
      <c r="G4702" s="331"/>
      <c r="H4702" s="340"/>
      <c r="I4702" s="341"/>
      <c r="J4702" s="341"/>
      <c r="K4702" s="60"/>
    </row>
    <row r="4703" spans="1:11" s="38" customFormat="1" x14ac:dyDescent="0.25">
      <c r="A4703" s="78"/>
      <c r="B4703" s="337"/>
      <c r="C4703" s="342"/>
      <c r="D4703" s="329"/>
      <c r="E4703" s="330"/>
      <c r="F4703" s="330"/>
      <c r="G4703" s="331"/>
      <c r="H4703" s="340"/>
      <c r="I4703" s="341"/>
      <c r="J4703" s="341"/>
      <c r="K4703" s="60"/>
    </row>
    <row r="4704" spans="1:11" s="38" customFormat="1" x14ac:dyDescent="0.25">
      <c r="A4704" s="78"/>
      <c r="B4704" s="337"/>
      <c r="C4704" s="342"/>
      <c r="D4704" s="329"/>
      <c r="E4704" s="330"/>
      <c r="F4704" s="330"/>
      <c r="G4704" s="331"/>
      <c r="H4704" s="340"/>
      <c r="I4704" s="341"/>
      <c r="J4704" s="341"/>
      <c r="K4704" s="60"/>
    </row>
    <row r="4705" spans="1:11" s="38" customFormat="1" x14ac:dyDescent="0.25">
      <c r="A4705" s="78"/>
      <c r="B4705" s="337"/>
      <c r="C4705" s="342"/>
      <c r="D4705" s="329"/>
      <c r="E4705" s="330"/>
      <c r="F4705" s="330"/>
      <c r="G4705" s="331"/>
      <c r="H4705" s="340"/>
      <c r="I4705" s="341"/>
      <c r="J4705" s="341"/>
      <c r="K4705" s="60"/>
    </row>
    <row r="4706" spans="1:11" s="38" customFormat="1" x14ac:dyDescent="0.25">
      <c r="A4706" s="78"/>
      <c r="B4706" s="337"/>
      <c r="C4706" s="342"/>
      <c r="D4706" s="329"/>
      <c r="E4706" s="330"/>
      <c r="F4706" s="330"/>
      <c r="G4706" s="331"/>
      <c r="H4706" s="340"/>
      <c r="I4706" s="341"/>
      <c r="J4706" s="341"/>
      <c r="K4706" s="60"/>
    </row>
    <row r="4707" spans="1:11" s="38" customFormat="1" x14ac:dyDescent="0.25">
      <c r="A4707" s="78"/>
      <c r="B4707" s="337"/>
      <c r="C4707" s="342"/>
      <c r="D4707" s="329"/>
      <c r="E4707" s="330"/>
      <c r="F4707" s="330"/>
      <c r="G4707" s="331"/>
      <c r="H4707" s="340"/>
      <c r="I4707" s="341"/>
      <c r="J4707" s="341"/>
      <c r="K4707" s="60"/>
    </row>
    <row r="4708" spans="1:11" s="38" customFormat="1" x14ac:dyDescent="0.25">
      <c r="A4708" s="78"/>
      <c r="B4708" s="337"/>
      <c r="C4708" s="342"/>
      <c r="D4708" s="329"/>
      <c r="E4708" s="330"/>
      <c r="F4708" s="330"/>
      <c r="G4708" s="331"/>
      <c r="H4708" s="340"/>
      <c r="I4708" s="341"/>
      <c r="J4708" s="341"/>
      <c r="K4708" s="60"/>
    </row>
    <row r="4709" spans="1:11" s="38" customFormat="1" x14ac:dyDescent="0.25">
      <c r="A4709" s="78"/>
      <c r="B4709" s="337"/>
      <c r="C4709" s="342"/>
      <c r="D4709" s="329"/>
      <c r="E4709" s="330"/>
      <c r="F4709" s="330"/>
      <c r="G4709" s="331"/>
      <c r="H4709" s="340"/>
      <c r="I4709" s="341"/>
      <c r="J4709" s="341"/>
      <c r="K4709" s="60"/>
    </row>
    <row r="4710" spans="1:11" s="38" customFormat="1" x14ac:dyDescent="0.25">
      <c r="A4710" s="78"/>
      <c r="B4710" s="337"/>
      <c r="C4710" s="342"/>
      <c r="D4710" s="329"/>
      <c r="E4710" s="330"/>
      <c r="F4710" s="330"/>
      <c r="G4710" s="331"/>
      <c r="H4710" s="340"/>
      <c r="I4710" s="341"/>
      <c r="J4710" s="341"/>
      <c r="K4710" s="60"/>
    </row>
    <row r="4711" spans="1:11" s="38" customFormat="1" x14ac:dyDescent="0.25">
      <c r="A4711" s="78"/>
      <c r="B4711" s="337"/>
      <c r="C4711" s="342"/>
      <c r="D4711" s="329"/>
      <c r="E4711" s="330"/>
      <c r="F4711" s="330"/>
      <c r="G4711" s="331"/>
      <c r="H4711" s="340"/>
      <c r="I4711" s="341"/>
      <c r="J4711" s="341"/>
      <c r="K4711" s="60"/>
    </row>
    <row r="4712" spans="1:11" s="38" customFormat="1" x14ac:dyDescent="0.25">
      <c r="A4712" s="78"/>
      <c r="B4712" s="337"/>
      <c r="C4712" s="342"/>
      <c r="D4712" s="329"/>
      <c r="E4712" s="330"/>
      <c r="F4712" s="330"/>
      <c r="G4712" s="331"/>
      <c r="H4712" s="340"/>
      <c r="I4712" s="341"/>
      <c r="J4712" s="341"/>
      <c r="K4712" s="60"/>
    </row>
    <row r="4713" spans="1:11" s="38" customFormat="1" x14ac:dyDescent="0.25">
      <c r="A4713" s="78"/>
      <c r="B4713" s="337"/>
      <c r="C4713" s="342"/>
      <c r="D4713" s="329"/>
      <c r="E4713" s="330"/>
      <c r="F4713" s="330"/>
      <c r="G4713" s="331"/>
      <c r="H4713" s="340"/>
      <c r="I4713" s="341"/>
      <c r="J4713" s="341"/>
      <c r="K4713" s="60"/>
    </row>
    <row r="4714" spans="1:11" s="38" customFormat="1" x14ac:dyDescent="0.25">
      <c r="A4714" s="78"/>
      <c r="B4714" s="337"/>
      <c r="C4714" s="342"/>
      <c r="D4714" s="329"/>
      <c r="E4714" s="330"/>
      <c r="F4714" s="330"/>
      <c r="G4714" s="331"/>
      <c r="H4714" s="340"/>
      <c r="I4714" s="341"/>
      <c r="J4714" s="341"/>
      <c r="K4714" s="60"/>
    </row>
    <row r="4715" spans="1:11" s="38" customFormat="1" x14ac:dyDescent="0.25">
      <c r="A4715" s="78"/>
      <c r="B4715" s="337"/>
      <c r="C4715" s="342"/>
      <c r="D4715" s="329"/>
      <c r="E4715" s="330"/>
      <c r="F4715" s="330"/>
      <c r="G4715" s="331"/>
      <c r="H4715" s="340"/>
      <c r="I4715" s="341"/>
      <c r="J4715" s="341"/>
      <c r="K4715" s="60"/>
    </row>
    <row r="4716" spans="1:11" s="38" customFormat="1" x14ac:dyDescent="0.25">
      <c r="A4716" s="78"/>
      <c r="B4716" s="337"/>
      <c r="C4716" s="342"/>
      <c r="D4716" s="329"/>
      <c r="E4716" s="330"/>
      <c r="F4716" s="330"/>
      <c r="G4716" s="331"/>
      <c r="H4716" s="340"/>
      <c r="I4716" s="341"/>
      <c r="J4716" s="341"/>
      <c r="K4716" s="60"/>
    </row>
    <row r="4717" spans="1:11" s="38" customFormat="1" x14ac:dyDescent="0.25">
      <c r="A4717" s="78"/>
      <c r="B4717" s="337"/>
      <c r="C4717" s="342"/>
      <c r="D4717" s="329"/>
      <c r="E4717" s="330"/>
      <c r="F4717" s="330"/>
      <c r="G4717" s="331"/>
      <c r="H4717" s="340"/>
      <c r="I4717" s="341"/>
      <c r="J4717" s="341"/>
      <c r="K4717" s="60"/>
    </row>
    <row r="4718" spans="1:11" s="38" customFormat="1" x14ac:dyDescent="0.25">
      <c r="A4718" s="78"/>
      <c r="B4718" s="337"/>
      <c r="C4718" s="342"/>
      <c r="D4718" s="329"/>
      <c r="E4718" s="330"/>
      <c r="F4718" s="330"/>
      <c r="G4718" s="331"/>
      <c r="H4718" s="340"/>
      <c r="I4718" s="341"/>
      <c r="J4718" s="341"/>
      <c r="K4718" s="60"/>
    </row>
    <row r="4719" spans="1:11" s="38" customFormat="1" x14ac:dyDescent="0.25">
      <c r="A4719" s="78"/>
      <c r="B4719" s="337"/>
      <c r="C4719" s="342"/>
      <c r="D4719" s="329"/>
      <c r="E4719" s="330"/>
      <c r="F4719" s="330"/>
      <c r="G4719" s="331"/>
      <c r="H4719" s="340"/>
      <c r="I4719" s="341"/>
      <c r="J4719" s="341"/>
      <c r="K4719" s="60"/>
    </row>
    <row r="4720" spans="1:11" s="38" customFormat="1" x14ac:dyDescent="0.25">
      <c r="A4720" s="78"/>
      <c r="B4720" s="337"/>
      <c r="C4720" s="342"/>
      <c r="D4720" s="329"/>
      <c r="E4720" s="330"/>
      <c r="F4720" s="330"/>
      <c r="G4720" s="331"/>
      <c r="H4720" s="340"/>
      <c r="I4720" s="341"/>
      <c r="J4720" s="341"/>
      <c r="K4720" s="60"/>
    </row>
    <row r="4721" spans="1:11" s="38" customFormat="1" x14ac:dyDescent="0.25">
      <c r="A4721" s="78"/>
      <c r="B4721" s="337"/>
      <c r="C4721" s="342"/>
      <c r="D4721" s="329"/>
      <c r="E4721" s="330"/>
      <c r="F4721" s="330"/>
      <c r="G4721" s="331"/>
      <c r="H4721" s="340"/>
      <c r="I4721" s="341"/>
      <c r="J4721" s="341"/>
      <c r="K4721" s="60"/>
    </row>
    <row r="4722" spans="1:11" s="38" customFormat="1" x14ac:dyDescent="0.25">
      <c r="A4722" s="78"/>
      <c r="B4722" s="337"/>
      <c r="C4722" s="342"/>
      <c r="D4722" s="329"/>
      <c r="E4722" s="330"/>
      <c r="F4722" s="330"/>
      <c r="G4722" s="331"/>
      <c r="H4722" s="340"/>
      <c r="I4722" s="341"/>
      <c r="J4722" s="341"/>
      <c r="K4722" s="60"/>
    </row>
    <row r="4723" spans="1:11" s="38" customFormat="1" x14ac:dyDescent="0.25">
      <c r="A4723" s="78"/>
      <c r="B4723" s="337"/>
      <c r="C4723" s="342"/>
      <c r="D4723" s="329"/>
      <c r="E4723" s="330"/>
      <c r="F4723" s="330"/>
      <c r="G4723" s="331"/>
      <c r="H4723" s="340"/>
      <c r="I4723" s="341"/>
      <c r="J4723" s="341"/>
      <c r="K4723" s="60"/>
    </row>
    <row r="4724" spans="1:11" s="38" customFormat="1" x14ac:dyDescent="0.25">
      <c r="A4724" s="78"/>
      <c r="B4724" s="337"/>
      <c r="C4724" s="342"/>
      <c r="D4724" s="329"/>
      <c r="E4724" s="330"/>
      <c r="F4724" s="330"/>
      <c r="G4724" s="331"/>
      <c r="H4724" s="340"/>
      <c r="I4724" s="341"/>
      <c r="J4724" s="341"/>
      <c r="K4724" s="60"/>
    </row>
    <row r="4725" spans="1:11" s="38" customFormat="1" x14ac:dyDescent="0.25">
      <c r="A4725" s="78"/>
      <c r="B4725" s="337"/>
      <c r="C4725" s="342"/>
      <c r="D4725" s="329"/>
      <c r="E4725" s="330"/>
      <c r="F4725" s="330"/>
      <c r="G4725" s="331"/>
      <c r="H4725" s="340"/>
      <c r="I4725" s="341"/>
      <c r="J4725" s="341"/>
      <c r="K4725" s="60"/>
    </row>
    <row r="4726" spans="1:11" s="38" customFormat="1" x14ac:dyDescent="0.25">
      <c r="A4726" s="78"/>
      <c r="B4726" s="337"/>
      <c r="C4726" s="342"/>
      <c r="D4726" s="329"/>
      <c r="E4726" s="330"/>
      <c r="F4726" s="330"/>
      <c r="G4726" s="331"/>
      <c r="H4726" s="340"/>
      <c r="I4726" s="341"/>
      <c r="J4726" s="341"/>
      <c r="K4726" s="60"/>
    </row>
    <row r="4727" spans="1:11" s="38" customFormat="1" x14ac:dyDescent="0.25">
      <c r="A4727" s="78"/>
      <c r="B4727" s="337"/>
      <c r="C4727" s="342"/>
      <c r="D4727" s="329"/>
      <c r="E4727" s="330"/>
      <c r="F4727" s="330"/>
      <c r="G4727" s="331"/>
      <c r="H4727" s="340"/>
      <c r="I4727" s="341"/>
      <c r="J4727" s="341"/>
      <c r="K4727" s="60"/>
    </row>
    <row r="4728" spans="1:11" s="38" customFormat="1" x14ac:dyDescent="0.25">
      <c r="A4728" s="78"/>
      <c r="B4728" s="337"/>
      <c r="C4728" s="342"/>
      <c r="D4728" s="329"/>
      <c r="E4728" s="330"/>
      <c r="F4728" s="330"/>
      <c r="G4728" s="331"/>
      <c r="H4728" s="340"/>
      <c r="I4728" s="341"/>
      <c r="J4728" s="341"/>
      <c r="K4728" s="60"/>
    </row>
    <row r="4729" spans="1:11" s="38" customFormat="1" x14ac:dyDescent="0.25">
      <c r="A4729" s="78"/>
      <c r="B4729" s="337"/>
      <c r="C4729" s="342"/>
      <c r="D4729" s="329"/>
      <c r="E4729" s="330"/>
      <c r="F4729" s="330"/>
      <c r="G4729" s="331"/>
      <c r="H4729" s="340"/>
      <c r="I4729" s="341"/>
      <c r="J4729" s="341"/>
      <c r="K4729" s="60"/>
    </row>
    <row r="4730" spans="1:11" s="38" customFormat="1" x14ac:dyDescent="0.25">
      <c r="A4730" s="78"/>
      <c r="B4730" s="337"/>
      <c r="C4730" s="342"/>
      <c r="D4730" s="329"/>
      <c r="E4730" s="330"/>
      <c r="F4730" s="330"/>
      <c r="G4730" s="331"/>
      <c r="H4730" s="340"/>
      <c r="I4730" s="341"/>
      <c r="J4730" s="341"/>
      <c r="K4730" s="60"/>
    </row>
    <row r="4731" spans="1:11" s="38" customFormat="1" x14ac:dyDescent="0.25">
      <c r="A4731" s="78"/>
      <c r="B4731" s="337"/>
      <c r="C4731" s="342"/>
      <c r="D4731" s="329"/>
      <c r="E4731" s="330"/>
      <c r="F4731" s="330"/>
      <c r="G4731" s="331"/>
      <c r="H4731" s="340"/>
      <c r="I4731" s="341"/>
      <c r="J4731" s="341"/>
      <c r="K4731" s="60"/>
    </row>
    <row r="4732" spans="1:11" s="38" customFormat="1" x14ac:dyDescent="0.25">
      <c r="A4732" s="78"/>
      <c r="B4732" s="337"/>
      <c r="C4732" s="342"/>
      <c r="D4732" s="329"/>
      <c r="E4732" s="330"/>
      <c r="F4732" s="330"/>
      <c r="G4732" s="331"/>
      <c r="H4732" s="340"/>
      <c r="I4732" s="341"/>
      <c r="J4732" s="341"/>
      <c r="K4732" s="60"/>
    </row>
    <row r="4733" spans="1:11" s="38" customFormat="1" x14ac:dyDescent="0.25">
      <c r="A4733" s="78"/>
      <c r="B4733" s="337"/>
      <c r="C4733" s="342"/>
      <c r="D4733" s="329"/>
      <c r="E4733" s="330"/>
      <c r="F4733" s="330"/>
      <c r="G4733" s="331"/>
      <c r="H4733" s="340"/>
      <c r="I4733" s="341"/>
      <c r="J4733" s="341"/>
      <c r="K4733" s="60"/>
    </row>
    <row r="4734" spans="1:11" s="38" customFormat="1" x14ac:dyDescent="0.25">
      <c r="A4734" s="78"/>
      <c r="B4734" s="337"/>
      <c r="C4734" s="342"/>
      <c r="D4734" s="329"/>
      <c r="E4734" s="330"/>
      <c r="F4734" s="330"/>
      <c r="G4734" s="331"/>
      <c r="H4734" s="340"/>
      <c r="I4734" s="341"/>
      <c r="J4734" s="341"/>
      <c r="K4734" s="60"/>
    </row>
    <row r="4735" spans="1:11" s="38" customFormat="1" x14ac:dyDescent="0.25">
      <c r="A4735" s="78"/>
      <c r="B4735" s="337"/>
      <c r="C4735" s="342"/>
      <c r="D4735" s="329"/>
      <c r="E4735" s="330"/>
      <c r="F4735" s="330"/>
      <c r="G4735" s="331"/>
      <c r="H4735" s="340"/>
      <c r="I4735" s="341"/>
      <c r="J4735" s="341"/>
      <c r="K4735" s="60"/>
    </row>
    <row r="4736" spans="1:11" s="38" customFormat="1" x14ac:dyDescent="0.25">
      <c r="A4736" s="78"/>
      <c r="B4736" s="337"/>
      <c r="C4736" s="342"/>
      <c r="D4736" s="329"/>
      <c r="E4736" s="330"/>
      <c r="F4736" s="330"/>
      <c r="G4736" s="331"/>
      <c r="H4736" s="340"/>
      <c r="I4736" s="341"/>
      <c r="J4736" s="341"/>
      <c r="K4736" s="60"/>
    </row>
    <row r="4737" spans="1:11" s="38" customFormat="1" x14ac:dyDescent="0.25">
      <c r="A4737" s="78"/>
      <c r="B4737" s="337"/>
      <c r="C4737" s="342"/>
      <c r="D4737" s="329"/>
      <c r="E4737" s="330"/>
      <c r="F4737" s="330"/>
      <c r="G4737" s="331"/>
      <c r="H4737" s="340"/>
      <c r="I4737" s="341"/>
      <c r="J4737" s="341"/>
      <c r="K4737" s="60"/>
    </row>
    <row r="4738" spans="1:11" s="38" customFormat="1" x14ac:dyDescent="0.25">
      <c r="A4738" s="78"/>
      <c r="B4738" s="337"/>
      <c r="C4738" s="342"/>
      <c r="D4738" s="329"/>
      <c r="E4738" s="330"/>
      <c r="F4738" s="330"/>
      <c r="G4738" s="331"/>
      <c r="H4738" s="340"/>
      <c r="I4738" s="341"/>
      <c r="J4738" s="341"/>
      <c r="K4738" s="60"/>
    </row>
    <row r="4739" spans="1:11" s="38" customFormat="1" x14ac:dyDescent="0.25">
      <c r="A4739" s="78"/>
      <c r="B4739" s="337"/>
      <c r="C4739" s="342"/>
      <c r="D4739" s="329"/>
      <c r="E4739" s="330"/>
      <c r="F4739" s="330"/>
      <c r="G4739" s="331"/>
      <c r="H4739" s="340"/>
      <c r="I4739" s="341"/>
      <c r="J4739" s="341"/>
      <c r="K4739" s="60"/>
    </row>
    <row r="4740" spans="1:11" s="38" customFormat="1" x14ac:dyDescent="0.25">
      <c r="A4740" s="78"/>
      <c r="B4740" s="337"/>
      <c r="C4740" s="342"/>
      <c r="D4740" s="329"/>
      <c r="E4740" s="330"/>
      <c r="F4740" s="330"/>
      <c r="G4740" s="331"/>
      <c r="H4740" s="340"/>
      <c r="I4740" s="341"/>
      <c r="J4740" s="341"/>
      <c r="K4740" s="60"/>
    </row>
    <row r="4741" spans="1:11" s="38" customFormat="1" x14ac:dyDescent="0.25">
      <c r="A4741" s="78"/>
      <c r="B4741" s="337"/>
      <c r="C4741" s="342"/>
      <c r="D4741" s="329"/>
      <c r="E4741" s="330"/>
      <c r="F4741" s="330"/>
      <c r="G4741" s="331"/>
      <c r="H4741" s="340"/>
      <c r="I4741" s="341"/>
      <c r="J4741" s="341"/>
      <c r="K4741" s="60"/>
    </row>
    <row r="4742" spans="1:11" s="38" customFormat="1" x14ac:dyDescent="0.25">
      <c r="A4742" s="78"/>
      <c r="B4742" s="337"/>
      <c r="C4742" s="342"/>
      <c r="D4742" s="329"/>
      <c r="E4742" s="330"/>
      <c r="F4742" s="330"/>
      <c r="G4742" s="331"/>
      <c r="H4742" s="340"/>
      <c r="I4742" s="341"/>
      <c r="J4742" s="341"/>
      <c r="K4742" s="60"/>
    </row>
    <row r="4743" spans="1:11" s="38" customFormat="1" x14ac:dyDescent="0.25">
      <c r="A4743" s="78"/>
      <c r="B4743" s="337"/>
      <c r="C4743" s="342"/>
      <c r="D4743" s="329"/>
      <c r="E4743" s="330"/>
      <c r="F4743" s="330"/>
      <c r="G4743" s="331"/>
      <c r="H4743" s="340"/>
      <c r="I4743" s="341"/>
      <c r="J4743" s="341"/>
      <c r="K4743" s="60"/>
    </row>
    <row r="4744" spans="1:11" s="38" customFormat="1" x14ac:dyDescent="0.25">
      <c r="A4744" s="78"/>
      <c r="B4744" s="337"/>
      <c r="C4744" s="342"/>
      <c r="D4744" s="329"/>
      <c r="E4744" s="330"/>
      <c r="F4744" s="330"/>
      <c r="G4744" s="331"/>
      <c r="H4744" s="340"/>
      <c r="I4744" s="341"/>
      <c r="J4744" s="341"/>
      <c r="K4744" s="60"/>
    </row>
    <row r="4745" spans="1:11" s="38" customFormat="1" x14ac:dyDescent="0.25">
      <c r="A4745" s="78"/>
      <c r="B4745" s="337"/>
      <c r="C4745" s="342"/>
      <c r="D4745" s="329"/>
      <c r="E4745" s="330"/>
      <c r="F4745" s="330"/>
      <c r="G4745" s="331"/>
      <c r="H4745" s="340"/>
      <c r="I4745" s="341"/>
      <c r="J4745" s="341"/>
      <c r="K4745" s="60"/>
    </row>
    <row r="4746" spans="1:11" s="38" customFormat="1" x14ac:dyDescent="0.25">
      <c r="A4746" s="78"/>
      <c r="B4746" s="337"/>
      <c r="C4746" s="342"/>
      <c r="D4746" s="329"/>
      <c r="E4746" s="330"/>
      <c r="F4746" s="330"/>
      <c r="G4746" s="331"/>
      <c r="H4746" s="340"/>
      <c r="I4746" s="341"/>
      <c r="J4746" s="341"/>
      <c r="K4746" s="60"/>
    </row>
    <row r="4747" spans="1:11" s="38" customFormat="1" x14ac:dyDescent="0.25">
      <c r="A4747" s="78"/>
      <c r="B4747" s="337"/>
      <c r="C4747" s="342"/>
      <c r="D4747" s="329"/>
      <c r="E4747" s="330"/>
      <c r="F4747" s="330"/>
      <c r="G4747" s="331"/>
      <c r="H4747" s="340"/>
      <c r="I4747" s="341"/>
      <c r="J4747" s="341"/>
      <c r="K4747" s="60"/>
    </row>
    <row r="4748" spans="1:11" s="38" customFormat="1" x14ac:dyDescent="0.25">
      <c r="A4748" s="78"/>
      <c r="B4748" s="337"/>
      <c r="C4748" s="342"/>
      <c r="D4748" s="329"/>
      <c r="E4748" s="330"/>
      <c r="F4748" s="330"/>
      <c r="G4748" s="331"/>
      <c r="H4748" s="340"/>
      <c r="I4748" s="341"/>
      <c r="J4748" s="341"/>
      <c r="K4748" s="60"/>
    </row>
    <row r="4749" spans="1:11" s="38" customFormat="1" x14ac:dyDescent="0.25">
      <c r="A4749" s="78"/>
      <c r="B4749" s="337"/>
      <c r="C4749" s="342"/>
      <c r="D4749" s="329"/>
      <c r="E4749" s="330"/>
      <c r="F4749" s="330"/>
      <c r="G4749" s="331"/>
      <c r="H4749" s="340"/>
      <c r="I4749" s="341"/>
      <c r="J4749" s="341"/>
      <c r="K4749" s="60"/>
    </row>
    <row r="4750" spans="1:11" s="38" customFormat="1" x14ac:dyDescent="0.25">
      <c r="A4750" s="78"/>
      <c r="B4750" s="337"/>
      <c r="C4750" s="342"/>
      <c r="D4750" s="329"/>
      <c r="E4750" s="330"/>
      <c r="F4750" s="330"/>
      <c r="G4750" s="331"/>
      <c r="H4750" s="340"/>
      <c r="I4750" s="341"/>
      <c r="J4750" s="341"/>
      <c r="K4750" s="60"/>
    </row>
    <row r="4751" spans="1:11" s="38" customFormat="1" x14ac:dyDescent="0.25">
      <c r="A4751" s="78"/>
      <c r="B4751" s="337"/>
      <c r="C4751" s="342"/>
      <c r="D4751" s="329"/>
      <c r="E4751" s="330"/>
      <c r="F4751" s="330"/>
      <c r="G4751" s="331"/>
      <c r="H4751" s="340"/>
      <c r="I4751" s="341"/>
      <c r="J4751" s="341"/>
      <c r="K4751" s="60"/>
    </row>
    <row r="4752" spans="1:11" s="38" customFormat="1" x14ac:dyDescent="0.25">
      <c r="A4752" s="78"/>
      <c r="B4752" s="337"/>
      <c r="C4752" s="342"/>
      <c r="D4752" s="329"/>
      <c r="E4752" s="330"/>
      <c r="F4752" s="330"/>
      <c r="G4752" s="331"/>
      <c r="H4752" s="340"/>
      <c r="I4752" s="341"/>
      <c r="J4752" s="341"/>
      <c r="K4752" s="60"/>
    </row>
    <row r="4753" spans="1:11" s="38" customFormat="1" x14ac:dyDescent="0.25">
      <c r="A4753" s="78"/>
      <c r="B4753" s="337"/>
      <c r="C4753" s="342"/>
      <c r="D4753" s="329"/>
      <c r="E4753" s="330"/>
      <c r="F4753" s="330"/>
      <c r="G4753" s="331"/>
      <c r="H4753" s="340"/>
      <c r="I4753" s="341"/>
      <c r="J4753" s="341"/>
      <c r="K4753" s="60"/>
    </row>
    <row r="4754" spans="1:11" s="38" customFormat="1" x14ac:dyDescent="0.25">
      <c r="A4754" s="78"/>
      <c r="B4754" s="337"/>
      <c r="C4754" s="342"/>
      <c r="D4754" s="329"/>
      <c r="E4754" s="330"/>
      <c r="F4754" s="330"/>
      <c r="G4754" s="331"/>
      <c r="H4754" s="340"/>
      <c r="I4754" s="341"/>
      <c r="J4754" s="341"/>
      <c r="K4754" s="60"/>
    </row>
    <row r="4755" spans="1:11" s="38" customFormat="1" x14ac:dyDescent="0.25">
      <c r="A4755" s="78"/>
      <c r="B4755" s="337"/>
      <c r="C4755" s="342"/>
      <c r="D4755" s="329"/>
      <c r="E4755" s="330"/>
      <c r="F4755" s="330"/>
      <c r="G4755" s="331"/>
      <c r="H4755" s="340"/>
      <c r="I4755" s="341"/>
      <c r="J4755" s="341"/>
      <c r="K4755" s="60"/>
    </row>
    <row r="4756" spans="1:11" s="38" customFormat="1" x14ac:dyDescent="0.25">
      <c r="A4756" s="78"/>
      <c r="B4756" s="337"/>
      <c r="C4756" s="342"/>
      <c r="D4756" s="329"/>
      <c r="E4756" s="330"/>
      <c r="F4756" s="330"/>
      <c r="G4756" s="331"/>
      <c r="H4756" s="340"/>
      <c r="I4756" s="341"/>
      <c r="J4756" s="341"/>
      <c r="K4756" s="60"/>
    </row>
    <row r="4757" spans="1:11" s="38" customFormat="1" x14ac:dyDescent="0.25">
      <c r="A4757" s="78"/>
      <c r="B4757" s="337"/>
      <c r="C4757" s="342"/>
      <c r="D4757" s="329"/>
      <c r="E4757" s="330"/>
      <c r="F4757" s="330"/>
      <c r="G4757" s="331"/>
      <c r="H4757" s="340"/>
      <c r="I4757" s="341"/>
      <c r="J4757" s="341"/>
      <c r="K4757" s="60"/>
    </row>
    <row r="4758" spans="1:11" s="38" customFormat="1" x14ac:dyDescent="0.25">
      <c r="A4758" s="78"/>
      <c r="B4758" s="337"/>
      <c r="C4758" s="342"/>
      <c r="D4758" s="329"/>
      <c r="E4758" s="330"/>
      <c r="F4758" s="330"/>
      <c r="G4758" s="331"/>
      <c r="H4758" s="340"/>
      <c r="I4758" s="341"/>
      <c r="J4758" s="341"/>
      <c r="K4758" s="60"/>
    </row>
    <row r="4759" spans="1:11" s="38" customFormat="1" x14ac:dyDescent="0.25">
      <c r="A4759" s="78"/>
      <c r="B4759" s="337"/>
      <c r="C4759" s="342"/>
      <c r="D4759" s="329"/>
      <c r="E4759" s="330"/>
      <c r="F4759" s="330"/>
      <c r="G4759" s="331"/>
      <c r="H4759" s="340"/>
      <c r="I4759" s="341"/>
      <c r="J4759" s="341"/>
      <c r="K4759" s="60"/>
    </row>
    <row r="4760" spans="1:11" s="38" customFormat="1" x14ac:dyDescent="0.25">
      <c r="A4760" s="78"/>
      <c r="B4760" s="337"/>
      <c r="C4760" s="342"/>
      <c r="D4760" s="329"/>
      <c r="E4760" s="330"/>
      <c r="F4760" s="330"/>
      <c r="G4760" s="331"/>
      <c r="H4760" s="340"/>
      <c r="I4760" s="341"/>
      <c r="J4760" s="341"/>
      <c r="K4760" s="60"/>
    </row>
    <row r="4761" spans="1:11" s="38" customFormat="1" x14ac:dyDescent="0.25">
      <c r="A4761" s="78"/>
      <c r="B4761" s="337"/>
      <c r="C4761" s="342"/>
      <c r="D4761" s="329"/>
      <c r="E4761" s="330"/>
      <c r="F4761" s="330"/>
      <c r="G4761" s="331"/>
      <c r="H4761" s="340"/>
      <c r="I4761" s="341"/>
      <c r="J4761" s="341"/>
      <c r="K4761" s="60"/>
    </row>
    <row r="4762" spans="1:11" s="38" customFormat="1" x14ac:dyDescent="0.25">
      <c r="A4762" s="78"/>
      <c r="B4762" s="337"/>
      <c r="C4762" s="342"/>
      <c r="D4762" s="329"/>
      <c r="E4762" s="330"/>
      <c r="F4762" s="330"/>
      <c r="G4762" s="331"/>
      <c r="H4762" s="340"/>
      <c r="I4762" s="341"/>
      <c r="J4762" s="341"/>
      <c r="K4762" s="60"/>
    </row>
    <row r="4763" spans="1:11" s="38" customFormat="1" x14ac:dyDescent="0.25">
      <c r="A4763" s="78"/>
      <c r="B4763" s="337"/>
      <c r="C4763" s="342"/>
      <c r="D4763" s="329"/>
      <c r="E4763" s="330"/>
      <c r="F4763" s="330"/>
      <c r="G4763" s="331"/>
      <c r="H4763" s="340"/>
      <c r="I4763" s="341"/>
      <c r="J4763" s="341"/>
      <c r="K4763" s="60"/>
    </row>
    <row r="4764" spans="1:11" s="38" customFormat="1" x14ac:dyDescent="0.25">
      <c r="A4764" s="78"/>
      <c r="B4764" s="337"/>
      <c r="C4764" s="342"/>
      <c r="D4764" s="329"/>
      <c r="E4764" s="330"/>
      <c r="F4764" s="330"/>
      <c r="G4764" s="331"/>
      <c r="H4764" s="340"/>
      <c r="I4764" s="341"/>
      <c r="J4764" s="341"/>
      <c r="K4764" s="60"/>
    </row>
    <row r="4765" spans="1:11" s="38" customFormat="1" x14ac:dyDescent="0.25">
      <c r="A4765" s="78"/>
      <c r="B4765" s="337"/>
      <c r="C4765" s="342"/>
      <c r="D4765" s="329"/>
      <c r="E4765" s="330"/>
      <c r="F4765" s="330"/>
      <c r="G4765" s="331"/>
      <c r="H4765" s="340"/>
      <c r="I4765" s="341"/>
      <c r="J4765" s="341"/>
      <c r="K4765" s="60"/>
    </row>
    <row r="4766" spans="1:11" s="38" customFormat="1" x14ac:dyDescent="0.25">
      <c r="A4766" s="78"/>
      <c r="B4766" s="337"/>
      <c r="C4766" s="342"/>
      <c r="D4766" s="329"/>
      <c r="E4766" s="330"/>
      <c r="F4766" s="330"/>
      <c r="G4766" s="331"/>
      <c r="H4766" s="340"/>
      <c r="I4766" s="341"/>
      <c r="J4766" s="341"/>
      <c r="K4766" s="60"/>
    </row>
    <row r="4767" spans="1:11" s="38" customFormat="1" x14ac:dyDescent="0.25">
      <c r="A4767" s="78"/>
      <c r="B4767" s="337"/>
      <c r="C4767" s="342"/>
      <c r="D4767" s="329"/>
      <c r="E4767" s="330"/>
      <c r="F4767" s="330"/>
      <c r="G4767" s="331"/>
      <c r="H4767" s="340"/>
      <c r="I4767" s="341"/>
      <c r="J4767" s="341"/>
      <c r="K4767" s="60"/>
    </row>
    <row r="4768" spans="1:11" s="38" customFormat="1" x14ac:dyDescent="0.25">
      <c r="A4768" s="78"/>
      <c r="B4768" s="337"/>
      <c r="C4768" s="342"/>
      <c r="D4768" s="329"/>
      <c r="E4768" s="330"/>
      <c r="F4768" s="330"/>
      <c r="G4768" s="331"/>
      <c r="H4768" s="340"/>
      <c r="I4768" s="341"/>
      <c r="J4768" s="341"/>
      <c r="K4768" s="60"/>
    </row>
    <row r="4769" spans="1:11" s="38" customFormat="1" x14ac:dyDescent="0.25">
      <c r="A4769" s="78"/>
      <c r="B4769" s="337"/>
      <c r="C4769" s="342"/>
      <c r="D4769" s="329"/>
      <c r="E4769" s="330"/>
      <c r="F4769" s="330"/>
      <c r="G4769" s="331"/>
      <c r="H4769" s="340"/>
      <c r="I4769" s="341"/>
      <c r="J4769" s="341"/>
      <c r="K4769" s="60"/>
    </row>
    <row r="4770" spans="1:11" s="38" customFormat="1" x14ac:dyDescent="0.25">
      <c r="A4770" s="78"/>
      <c r="B4770" s="337"/>
      <c r="C4770" s="342"/>
      <c r="D4770" s="329"/>
      <c r="E4770" s="330"/>
      <c r="F4770" s="330"/>
      <c r="G4770" s="331"/>
      <c r="H4770" s="340"/>
      <c r="I4770" s="341"/>
      <c r="J4770" s="341"/>
      <c r="K4770" s="60"/>
    </row>
    <row r="4771" spans="1:11" s="38" customFormat="1" x14ac:dyDescent="0.25">
      <c r="A4771" s="78"/>
      <c r="B4771" s="337"/>
      <c r="C4771" s="342"/>
      <c r="D4771" s="329"/>
      <c r="E4771" s="330"/>
      <c r="F4771" s="330"/>
      <c r="G4771" s="331"/>
      <c r="H4771" s="340"/>
      <c r="I4771" s="341"/>
      <c r="J4771" s="341"/>
      <c r="K4771" s="60"/>
    </row>
    <row r="4772" spans="1:11" s="38" customFormat="1" x14ac:dyDescent="0.25">
      <c r="A4772" s="78"/>
      <c r="B4772" s="337"/>
      <c r="C4772" s="342"/>
      <c r="D4772" s="329"/>
      <c r="E4772" s="330"/>
      <c r="F4772" s="330"/>
      <c r="G4772" s="331"/>
      <c r="H4772" s="340"/>
      <c r="I4772" s="341"/>
      <c r="J4772" s="341"/>
      <c r="K4772" s="60"/>
    </row>
    <row r="4773" spans="1:11" s="38" customFormat="1" x14ac:dyDescent="0.25">
      <c r="A4773" s="78"/>
      <c r="B4773" s="337"/>
      <c r="C4773" s="342"/>
      <c r="D4773" s="329"/>
      <c r="E4773" s="330"/>
      <c r="F4773" s="330"/>
      <c r="G4773" s="331"/>
      <c r="H4773" s="340"/>
      <c r="I4773" s="341"/>
      <c r="J4773" s="341"/>
      <c r="K4773" s="60"/>
    </row>
    <row r="4774" spans="1:11" s="38" customFormat="1" x14ac:dyDescent="0.25">
      <c r="A4774" s="78"/>
      <c r="B4774" s="337"/>
      <c r="C4774" s="342"/>
      <c r="D4774" s="329"/>
      <c r="E4774" s="330"/>
      <c r="F4774" s="330"/>
      <c r="G4774" s="331"/>
      <c r="H4774" s="340"/>
      <c r="I4774" s="341"/>
      <c r="J4774" s="341"/>
      <c r="K4774" s="60"/>
    </row>
    <row r="4775" spans="1:11" s="38" customFormat="1" x14ac:dyDescent="0.25">
      <c r="A4775" s="78"/>
      <c r="B4775" s="337"/>
      <c r="C4775" s="342"/>
      <c r="D4775" s="329"/>
      <c r="E4775" s="330"/>
      <c r="F4775" s="330"/>
      <c r="G4775" s="331"/>
      <c r="H4775" s="340"/>
      <c r="I4775" s="341"/>
      <c r="J4775" s="341"/>
      <c r="K4775" s="60"/>
    </row>
    <row r="4776" spans="1:11" s="38" customFormat="1" x14ac:dyDescent="0.25">
      <c r="A4776" s="78"/>
      <c r="B4776" s="337"/>
      <c r="C4776" s="342"/>
      <c r="D4776" s="329"/>
      <c r="E4776" s="330"/>
      <c r="F4776" s="330"/>
      <c r="G4776" s="331"/>
      <c r="H4776" s="340"/>
      <c r="I4776" s="341"/>
      <c r="J4776" s="341"/>
      <c r="K4776" s="60"/>
    </row>
    <row r="4777" spans="1:11" s="38" customFormat="1" x14ac:dyDescent="0.25">
      <c r="A4777" s="78"/>
      <c r="B4777" s="337"/>
      <c r="C4777" s="342"/>
      <c r="D4777" s="329"/>
      <c r="E4777" s="330"/>
      <c r="F4777" s="330"/>
      <c r="G4777" s="331"/>
      <c r="H4777" s="340"/>
      <c r="I4777" s="341"/>
      <c r="J4777" s="341"/>
      <c r="K4777" s="60"/>
    </row>
    <row r="4778" spans="1:11" s="38" customFormat="1" x14ac:dyDescent="0.25">
      <c r="A4778" s="78"/>
      <c r="B4778" s="337"/>
      <c r="C4778" s="342"/>
      <c r="D4778" s="329"/>
      <c r="E4778" s="330"/>
      <c r="F4778" s="330"/>
      <c r="G4778" s="331"/>
      <c r="H4778" s="340"/>
      <c r="I4778" s="341"/>
      <c r="J4778" s="341"/>
      <c r="K4778" s="60"/>
    </row>
    <row r="4779" spans="1:11" s="38" customFormat="1" x14ac:dyDescent="0.25">
      <c r="A4779" s="78"/>
      <c r="B4779" s="337"/>
      <c r="C4779" s="342"/>
      <c r="D4779" s="329"/>
      <c r="E4779" s="330"/>
      <c r="F4779" s="330"/>
      <c r="G4779" s="331"/>
      <c r="H4779" s="340"/>
      <c r="I4779" s="341"/>
      <c r="J4779" s="341"/>
      <c r="K4779" s="60"/>
    </row>
    <row r="4780" spans="1:11" s="38" customFormat="1" x14ac:dyDescent="0.25">
      <c r="A4780" s="78"/>
      <c r="B4780" s="337"/>
      <c r="C4780" s="342"/>
      <c r="D4780" s="329"/>
      <c r="E4780" s="330"/>
      <c r="F4780" s="330"/>
      <c r="G4780" s="331"/>
      <c r="H4780" s="340"/>
      <c r="I4780" s="341"/>
      <c r="J4780" s="341"/>
      <c r="K4780" s="60"/>
    </row>
    <row r="4781" spans="1:11" s="38" customFormat="1" x14ac:dyDescent="0.25">
      <c r="A4781" s="78"/>
      <c r="B4781" s="337"/>
      <c r="C4781" s="342"/>
      <c r="D4781" s="329"/>
      <c r="E4781" s="330"/>
      <c r="F4781" s="330"/>
      <c r="G4781" s="331"/>
      <c r="H4781" s="340"/>
      <c r="I4781" s="341"/>
      <c r="J4781" s="341"/>
      <c r="K4781" s="60"/>
    </row>
    <row r="4782" spans="1:11" s="38" customFormat="1" x14ac:dyDescent="0.25">
      <c r="A4782" s="78"/>
      <c r="B4782" s="337"/>
      <c r="C4782" s="342"/>
      <c r="D4782" s="329"/>
      <c r="E4782" s="330"/>
      <c r="F4782" s="330"/>
      <c r="G4782" s="331"/>
      <c r="H4782" s="340"/>
      <c r="I4782" s="341"/>
      <c r="J4782" s="341"/>
      <c r="K4782" s="60"/>
    </row>
    <row r="4783" spans="1:11" s="38" customFormat="1" x14ac:dyDescent="0.25">
      <c r="A4783" s="78"/>
      <c r="B4783" s="337"/>
      <c r="C4783" s="342"/>
      <c r="D4783" s="329"/>
      <c r="E4783" s="330"/>
      <c r="F4783" s="330"/>
      <c r="G4783" s="331"/>
      <c r="H4783" s="340"/>
      <c r="I4783" s="341"/>
      <c r="J4783" s="341"/>
      <c r="K4783" s="60"/>
    </row>
    <row r="4784" spans="1:11" s="38" customFormat="1" x14ac:dyDescent="0.25">
      <c r="A4784" s="78"/>
      <c r="B4784" s="337"/>
      <c r="C4784" s="342"/>
      <c r="D4784" s="329"/>
      <c r="E4784" s="330"/>
      <c r="F4784" s="330"/>
      <c r="G4784" s="331"/>
      <c r="H4784" s="340"/>
      <c r="I4784" s="341"/>
      <c r="J4784" s="341"/>
      <c r="K4784" s="60"/>
    </row>
    <row r="4785" spans="1:11" s="38" customFormat="1" x14ac:dyDescent="0.25">
      <c r="A4785" s="78"/>
      <c r="B4785" s="337"/>
      <c r="C4785" s="342"/>
      <c r="D4785" s="329"/>
      <c r="E4785" s="330"/>
      <c r="F4785" s="330"/>
      <c r="G4785" s="331"/>
      <c r="H4785" s="340"/>
      <c r="I4785" s="341"/>
      <c r="J4785" s="341"/>
      <c r="K4785" s="60"/>
    </row>
    <row r="4786" spans="1:11" s="38" customFormat="1" x14ac:dyDescent="0.25">
      <c r="A4786" s="78"/>
      <c r="B4786" s="337"/>
      <c r="C4786" s="342"/>
      <c r="D4786" s="329"/>
      <c r="E4786" s="330"/>
      <c r="F4786" s="330"/>
      <c r="G4786" s="331"/>
      <c r="H4786" s="340"/>
      <c r="I4786" s="341"/>
      <c r="J4786" s="341"/>
      <c r="K4786" s="60"/>
    </row>
    <row r="4787" spans="1:11" s="38" customFormat="1" x14ac:dyDescent="0.25">
      <c r="A4787" s="78"/>
      <c r="B4787" s="337"/>
      <c r="C4787" s="342"/>
      <c r="D4787" s="329"/>
      <c r="E4787" s="330"/>
      <c r="F4787" s="330"/>
      <c r="G4787" s="331"/>
      <c r="H4787" s="340"/>
      <c r="I4787" s="341"/>
      <c r="J4787" s="341"/>
      <c r="K4787" s="60"/>
    </row>
    <row r="4788" spans="1:11" s="38" customFormat="1" x14ac:dyDescent="0.25">
      <c r="A4788" s="78"/>
      <c r="B4788" s="337"/>
      <c r="C4788" s="342"/>
      <c r="D4788" s="329"/>
      <c r="E4788" s="330"/>
      <c r="F4788" s="330"/>
      <c r="G4788" s="331"/>
      <c r="H4788" s="340"/>
      <c r="I4788" s="341"/>
      <c r="J4788" s="341"/>
      <c r="K4788" s="60"/>
    </row>
    <row r="4789" spans="1:11" s="38" customFormat="1" x14ac:dyDescent="0.25">
      <c r="A4789" s="78"/>
      <c r="B4789" s="337"/>
      <c r="C4789" s="342"/>
      <c r="D4789" s="329"/>
      <c r="E4789" s="330"/>
      <c r="F4789" s="330"/>
      <c r="G4789" s="331"/>
      <c r="H4789" s="340"/>
      <c r="I4789" s="341"/>
      <c r="J4789" s="341"/>
      <c r="K4789" s="60"/>
    </row>
    <row r="4790" spans="1:11" s="38" customFormat="1" x14ac:dyDescent="0.25">
      <c r="A4790" s="78"/>
      <c r="B4790" s="337"/>
      <c r="C4790" s="342"/>
      <c r="D4790" s="329"/>
      <c r="E4790" s="330"/>
      <c r="F4790" s="330"/>
      <c r="G4790" s="331"/>
      <c r="H4790" s="340"/>
      <c r="I4790" s="341"/>
      <c r="J4790" s="341"/>
      <c r="K4790" s="60"/>
    </row>
    <row r="4791" spans="1:11" s="38" customFormat="1" x14ac:dyDescent="0.25">
      <c r="A4791" s="78"/>
      <c r="B4791" s="337"/>
      <c r="C4791" s="342"/>
      <c r="D4791" s="329"/>
      <c r="E4791" s="330"/>
      <c r="F4791" s="330"/>
      <c r="G4791" s="331"/>
      <c r="H4791" s="340"/>
      <c r="I4791" s="341"/>
      <c r="J4791" s="341"/>
      <c r="K4791" s="60"/>
    </row>
    <row r="4792" spans="1:11" s="38" customFormat="1" x14ac:dyDescent="0.25">
      <c r="A4792" s="78"/>
      <c r="B4792" s="337"/>
      <c r="C4792" s="342"/>
      <c r="D4792" s="329"/>
      <c r="E4792" s="330"/>
      <c r="F4792" s="330"/>
      <c r="G4792" s="331"/>
      <c r="H4792" s="340"/>
      <c r="I4792" s="341"/>
      <c r="J4792" s="341"/>
      <c r="K4792" s="60"/>
    </row>
    <row r="4793" spans="1:11" s="38" customFormat="1" x14ac:dyDescent="0.25">
      <c r="A4793" s="78"/>
      <c r="B4793" s="337"/>
      <c r="C4793" s="342"/>
      <c r="D4793" s="329"/>
      <c r="E4793" s="330"/>
      <c r="F4793" s="330"/>
      <c r="G4793" s="331"/>
      <c r="H4793" s="340"/>
      <c r="I4793" s="341"/>
      <c r="J4793" s="341"/>
      <c r="K4793" s="60"/>
    </row>
    <row r="4794" spans="1:11" s="38" customFormat="1" x14ac:dyDescent="0.25">
      <c r="A4794" s="78"/>
      <c r="B4794" s="337"/>
      <c r="C4794" s="342"/>
      <c r="D4794" s="329"/>
      <c r="E4794" s="330"/>
      <c r="F4794" s="330"/>
      <c r="G4794" s="331"/>
      <c r="H4794" s="340"/>
      <c r="I4794" s="341"/>
      <c r="J4794" s="341"/>
      <c r="K4794" s="60"/>
    </row>
    <row r="4795" spans="1:11" s="38" customFormat="1" x14ac:dyDescent="0.25">
      <c r="A4795" s="78"/>
      <c r="B4795" s="337"/>
      <c r="C4795" s="342"/>
      <c r="D4795" s="329"/>
      <c r="E4795" s="330"/>
      <c r="F4795" s="330"/>
      <c r="G4795" s="331"/>
      <c r="H4795" s="340"/>
      <c r="I4795" s="341"/>
      <c r="J4795" s="341"/>
      <c r="K4795" s="60"/>
    </row>
    <row r="4796" spans="1:11" s="38" customFormat="1" x14ac:dyDescent="0.25">
      <c r="A4796" s="78"/>
      <c r="B4796" s="337"/>
      <c r="C4796" s="342"/>
      <c r="D4796" s="329"/>
      <c r="E4796" s="330"/>
      <c r="F4796" s="330"/>
      <c r="G4796" s="331"/>
      <c r="H4796" s="340"/>
      <c r="I4796" s="341"/>
      <c r="J4796" s="341"/>
      <c r="K4796" s="60"/>
    </row>
    <row r="4797" spans="1:11" s="38" customFormat="1" x14ac:dyDescent="0.25">
      <c r="A4797" s="78"/>
      <c r="B4797" s="337"/>
      <c r="C4797" s="342"/>
      <c r="D4797" s="329"/>
      <c r="E4797" s="330"/>
      <c r="F4797" s="330"/>
      <c r="G4797" s="331"/>
      <c r="H4797" s="340"/>
      <c r="I4797" s="341"/>
      <c r="J4797" s="341"/>
      <c r="K4797" s="60"/>
    </row>
    <row r="4798" spans="1:11" s="38" customFormat="1" x14ac:dyDescent="0.25">
      <c r="A4798" s="78"/>
      <c r="B4798" s="337"/>
      <c r="C4798" s="342"/>
      <c r="D4798" s="329"/>
      <c r="E4798" s="330"/>
      <c r="F4798" s="330"/>
      <c r="G4798" s="331"/>
      <c r="H4798" s="340"/>
      <c r="I4798" s="341"/>
      <c r="J4798" s="341"/>
      <c r="K4798" s="60"/>
    </row>
    <row r="4799" spans="1:11" s="38" customFormat="1" x14ac:dyDescent="0.25">
      <c r="A4799" s="78"/>
      <c r="B4799" s="337"/>
      <c r="C4799" s="342"/>
      <c r="D4799" s="329"/>
      <c r="E4799" s="330"/>
      <c r="F4799" s="330"/>
      <c r="G4799" s="331"/>
      <c r="H4799" s="340"/>
      <c r="I4799" s="341"/>
      <c r="J4799" s="341"/>
      <c r="K4799" s="60"/>
    </row>
    <row r="4800" spans="1:11" s="38" customFormat="1" x14ac:dyDescent="0.25">
      <c r="A4800" s="78"/>
      <c r="B4800" s="337"/>
      <c r="C4800" s="342"/>
      <c r="D4800" s="329"/>
      <c r="E4800" s="330"/>
      <c r="F4800" s="330"/>
      <c r="G4800" s="331"/>
      <c r="H4800" s="340"/>
      <c r="I4800" s="341"/>
      <c r="J4800" s="341"/>
      <c r="K4800" s="60"/>
    </row>
    <row r="4801" spans="1:11" s="38" customFormat="1" x14ac:dyDescent="0.25">
      <c r="A4801" s="78"/>
      <c r="B4801" s="337"/>
      <c r="C4801" s="342"/>
      <c r="D4801" s="329"/>
      <c r="E4801" s="330"/>
      <c r="F4801" s="330"/>
      <c r="G4801" s="331"/>
      <c r="H4801" s="340"/>
      <c r="I4801" s="341"/>
      <c r="J4801" s="341"/>
      <c r="K4801" s="60"/>
    </row>
    <row r="4802" spans="1:11" s="38" customFormat="1" x14ac:dyDescent="0.25">
      <c r="A4802" s="78"/>
      <c r="B4802" s="337"/>
      <c r="C4802" s="342"/>
      <c r="D4802" s="329"/>
      <c r="E4802" s="330"/>
      <c r="F4802" s="330"/>
      <c r="G4802" s="331"/>
      <c r="H4802" s="340"/>
      <c r="I4802" s="341"/>
      <c r="J4802" s="341"/>
      <c r="K4802" s="60"/>
    </row>
    <row r="4803" spans="1:11" s="38" customFormat="1" x14ac:dyDescent="0.25">
      <c r="A4803" s="78"/>
      <c r="B4803" s="337"/>
      <c r="C4803" s="342"/>
      <c r="D4803" s="329"/>
      <c r="E4803" s="330"/>
      <c r="F4803" s="330"/>
      <c r="G4803" s="331"/>
      <c r="H4803" s="340"/>
      <c r="I4803" s="341"/>
      <c r="J4803" s="341"/>
      <c r="K4803" s="60"/>
    </row>
    <row r="4804" spans="1:11" s="38" customFormat="1" x14ac:dyDescent="0.25">
      <c r="A4804" s="78"/>
      <c r="B4804" s="337"/>
      <c r="C4804" s="342"/>
      <c r="D4804" s="329"/>
      <c r="E4804" s="330"/>
      <c r="F4804" s="330"/>
      <c r="G4804" s="331"/>
      <c r="H4804" s="340"/>
      <c r="I4804" s="341"/>
      <c r="J4804" s="341"/>
      <c r="K4804" s="60"/>
    </row>
    <row r="4805" spans="1:11" s="38" customFormat="1" x14ac:dyDescent="0.25">
      <c r="A4805" s="78"/>
      <c r="B4805" s="337"/>
      <c r="C4805" s="342"/>
      <c r="D4805" s="329"/>
      <c r="E4805" s="330"/>
      <c r="F4805" s="330"/>
      <c r="G4805" s="331"/>
      <c r="H4805" s="340"/>
      <c r="I4805" s="341"/>
      <c r="J4805" s="341"/>
      <c r="K4805" s="60"/>
    </row>
    <row r="4806" spans="1:11" s="38" customFormat="1" x14ac:dyDescent="0.25">
      <c r="A4806" s="78"/>
      <c r="B4806" s="337"/>
      <c r="C4806" s="342"/>
      <c r="D4806" s="329"/>
      <c r="E4806" s="330"/>
      <c r="F4806" s="330"/>
      <c r="G4806" s="331"/>
      <c r="H4806" s="340"/>
      <c r="I4806" s="341"/>
      <c r="J4806" s="341"/>
      <c r="K4806" s="60"/>
    </row>
    <row r="4807" spans="1:11" s="38" customFormat="1" x14ac:dyDescent="0.25">
      <c r="A4807" s="78"/>
      <c r="B4807" s="337"/>
      <c r="C4807" s="342"/>
      <c r="D4807" s="329"/>
      <c r="E4807" s="330"/>
      <c r="F4807" s="330"/>
      <c r="G4807" s="331"/>
      <c r="H4807" s="340"/>
      <c r="I4807" s="341"/>
      <c r="J4807" s="341"/>
      <c r="K4807" s="60"/>
    </row>
    <row r="4808" spans="1:11" s="38" customFormat="1" x14ac:dyDescent="0.25">
      <c r="A4808" s="78"/>
      <c r="B4808" s="337"/>
      <c r="C4808" s="342"/>
      <c r="D4808" s="329"/>
      <c r="E4808" s="330"/>
      <c r="F4808" s="330"/>
      <c r="G4808" s="331"/>
      <c r="H4808" s="340"/>
      <c r="I4808" s="341"/>
      <c r="J4808" s="341"/>
      <c r="K4808" s="60"/>
    </row>
    <row r="4809" spans="1:11" s="38" customFormat="1" x14ac:dyDescent="0.25">
      <c r="A4809" s="78"/>
      <c r="B4809" s="337"/>
      <c r="C4809" s="342"/>
      <c r="D4809" s="329"/>
      <c r="E4809" s="330"/>
      <c r="F4809" s="330"/>
      <c r="G4809" s="331"/>
      <c r="H4809" s="340"/>
      <c r="I4809" s="341"/>
      <c r="J4809" s="341"/>
      <c r="K4809" s="60"/>
    </row>
    <row r="4810" spans="1:11" s="38" customFormat="1" x14ac:dyDescent="0.25">
      <c r="A4810" s="78"/>
      <c r="B4810" s="337"/>
      <c r="C4810" s="342"/>
      <c r="D4810" s="329"/>
      <c r="E4810" s="330"/>
      <c r="F4810" s="330"/>
      <c r="G4810" s="331"/>
      <c r="H4810" s="340"/>
      <c r="I4810" s="341"/>
      <c r="J4810" s="341"/>
      <c r="K4810" s="60"/>
    </row>
    <row r="4811" spans="1:11" s="38" customFormat="1" x14ac:dyDescent="0.25">
      <c r="A4811" s="78"/>
      <c r="B4811" s="337"/>
      <c r="C4811" s="342"/>
      <c r="D4811" s="329"/>
      <c r="E4811" s="330"/>
      <c r="F4811" s="330"/>
      <c r="G4811" s="331"/>
      <c r="H4811" s="340"/>
      <c r="I4811" s="341"/>
      <c r="J4811" s="341"/>
      <c r="K4811" s="60"/>
    </row>
    <row r="4812" spans="1:11" s="38" customFormat="1" x14ac:dyDescent="0.25">
      <c r="A4812" s="78"/>
      <c r="B4812" s="337"/>
      <c r="C4812" s="342"/>
      <c r="D4812" s="329"/>
      <c r="E4812" s="330"/>
      <c r="F4812" s="330"/>
      <c r="G4812" s="331"/>
      <c r="H4812" s="340"/>
      <c r="I4812" s="341"/>
      <c r="J4812" s="341"/>
      <c r="K4812" s="60"/>
    </row>
    <row r="4813" spans="1:11" s="38" customFormat="1" x14ac:dyDescent="0.25">
      <c r="A4813" s="78"/>
      <c r="B4813" s="337"/>
      <c r="C4813" s="342"/>
      <c r="D4813" s="329"/>
      <c r="E4813" s="330"/>
      <c r="F4813" s="330"/>
      <c r="G4813" s="331"/>
      <c r="H4813" s="340"/>
      <c r="I4813" s="341"/>
      <c r="J4813" s="341"/>
      <c r="K4813" s="60"/>
    </row>
    <row r="4814" spans="1:11" s="38" customFormat="1" x14ac:dyDescent="0.25">
      <c r="A4814" s="78"/>
      <c r="B4814" s="337"/>
      <c r="C4814" s="342"/>
      <c r="D4814" s="329"/>
      <c r="E4814" s="330"/>
      <c r="F4814" s="330"/>
      <c r="G4814" s="331"/>
      <c r="H4814" s="340"/>
      <c r="I4814" s="341"/>
      <c r="J4814" s="341"/>
      <c r="K4814" s="60"/>
    </row>
    <row r="4815" spans="1:11" s="38" customFormat="1" x14ac:dyDescent="0.25">
      <c r="A4815" s="78"/>
      <c r="B4815" s="337"/>
      <c r="C4815" s="342"/>
      <c r="D4815" s="329"/>
      <c r="E4815" s="330"/>
      <c r="F4815" s="330"/>
      <c r="G4815" s="331"/>
      <c r="H4815" s="340"/>
      <c r="I4815" s="341"/>
      <c r="J4815" s="341"/>
      <c r="K4815" s="60"/>
    </row>
    <row r="4816" spans="1:11" s="38" customFormat="1" x14ac:dyDescent="0.25">
      <c r="A4816" s="78"/>
      <c r="B4816" s="337"/>
      <c r="C4816" s="342"/>
      <c r="D4816" s="329"/>
      <c r="E4816" s="330"/>
      <c r="F4816" s="330"/>
      <c r="G4816" s="331"/>
      <c r="H4816" s="340"/>
      <c r="I4816" s="341"/>
      <c r="J4816" s="341"/>
      <c r="K4816" s="60"/>
    </row>
    <row r="4817" spans="1:11" s="38" customFormat="1" x14ac:dyDescent="0.25">
      <c r="A4817" s="78"/>
      <c r="B4817" s="337"/>
      <c r="C4817" s="342"/>
      <c r="D4817" s="329"/>
      <c r="E4817" s="330"/>
      <c r="F4817" s="330"/>
      <c r="G4817" s="331"/>
      <c r="H4817" s="340"/>
      <c r="I4817" s="341"/>
      <c r="J4817" s="341"/>
      <c r="K4817" s="60"/>
    </row>
    <row r="4818" spans="1:11" s="38" customFormat="1" x14ac:dyDescent="0.25">
      <c r="A4818" s="78"/>
      <c r="B4818" s="337"/>
      <c r="C4818" s="342"/>
      <c r="D4818" s="329"/>
      <c r="E4818" s="330"/>
      <c r="F4818" s="330"/>
      <c r="G4818" s="331"/>
      <c r="H4818" s="340"/>
      <c r="I4818" s="341"/>
      <c r="J4818" s="341"/>
      <c r="K4818" s="60"/>
    </row>
    <row r="4819" spans="1:11" s="38" customFormat="1" x14ac:dyDescent="0.25">
      <c r="A4819" s="78"/>
      <c r="B4819" s="337"/>
      <c r="C4819" s="342"/>
      <c r="D4819" s="329"/>
      <c r="E4819" s="330"/>
      <c r="F4819" s="330"/>
      <c r="G4819" s="331"/>
      <c r="H4819" s="340"/>
      <c r="I4819" s="341"/>
      <c r="J4819" s="341"/>
      <c r="K4819" s="60"/>
    </row>
    <row r="4820" spans="1:11" s="38" customFormat="1" x14ac:dyDescent="0.25">
      <c r="A4820" s="78"/>
      <c r="B4820" s="337"/>
      <c r="C4820" s="342"/>
      <c r="D4820" s="329"/>
      <c r="E4820" s="330"/>
      <c r="F4820" s="330"/>
      <c r="G4820" s="331"/>
      <c r="H4820" s="340"/>
      <c r="I4820" s="341"/>
      <c r="J4820" s="341"/>
      <c r="K4820" s="60"/>
    </row>
    <row r="4821" spans="1:11" s="38" customFormat="1" x14ac:dyDescent="0.25">
      <c r="A4821" s="78"/>
      <c r="B4821" s="337"/>
      <c r="C4821" s="342"/>
      <c r="D4821" s="329"/>
      <c r="E4821" s="330"/>
      <c r="F4821" s="330"/>
      <c r="G4821" s="331"/>
      <c r="H4821" s="340"/>
      <c r="I4821" s="341"/>
      <c r="J4821" s="341"/>
      <c r="K4821" s="60"/>
    </row>
    <row r="4822" spans="1:11" s="38" customFormat="1" x14ac:dyDescent="0.25">
      <c r="A4822" s="78"/>
      <c r="B4822" s="337"/>
      <c r="C4822" s="342"/>
      <c r="D4822" s="329"/>
      <c r="E4822" s="330"/>
      <c r="F4822" s="330"/>
      <c r="G4822" s="331"/>
      <c r="H4822" s="340"/>
      <c r="I4822" s="341"/>
      <c r="J4822" s="341"/>
      <c r="K4822" s="60"/>
    </row>
    <row r="4823" spans="1:11" s="38" customFormat="1" x14ac:dyDescent="0.25">
      <c r="A4823" s="78"/>
      <c r="B4823" s="337"/>
      <c r="C4823" s="342"/>
      <c r="D4823" s="329"/>
      <c r="E4823" s="330"/>
      <c r="F4823" s="330"/>
      <c r="G4823" s="331"/>
      <c r="H4823" s="340"/>
      <c r="I4823" s="341"/>
      <c r="J4823" s="341"/>
      <c r="K4823" s="60"/>
    </row>
    <row r="4824" spans="1:11" s="38" customFormat="1" x14ac:dyDescent="0.25">
      <c r="A4824" s="78"/>
      <c r="B4824" s="337"/>
      <c r="C4824" s="342"/>
      <c r="D4824" s="329"/>
      <c r="E4824" s="330"/>
      <c r="F4824" s="330"/>
      <c r="G4824" s="331"/>
      <c r="H4824" s="340"/>
      <c r="I4824" s="341"/>
      <c r="J4824" s="341"/>
      <c r="K4824" s="60"/>
    </row>
    <row r="4825" spans="1:11" s="38" customFormat="1" x14ac:dyDescent="0.25">
      <c r="A4825" s="78"/>
      <c r="B4825" s="337"/>
      <c r="C4825" s="342"/>
      <c r="D4825" s="329"/>
      <c r="E4825" s="330"/>
      <c r="F4825" s="330"/>
      <c r="G4825" s="331"/>
      <c r="H4825" s="340"/>
      <c r="I4825" s="341"/>
      <c r="J4825" s="341"/>
      <c r="K4825" s="60"/>
    </row>
    <row r="4826" spans="1:11" s="38" customFormat="1" x14ac:dyDescent="0.25">
      <c r="A4826" s="78"/>
      <c r="B4826" s="337"/>
      <c r="C4826" s="342"/>
      <c r="D4826" s="329"/>
      <c r="E4826" s="330"/>
      <c r="F4826" s="330"/>
      <c r="G4826" s="331"/>
      <c r="H4826" s="340"/>
      <c r="I4826" s="341"/>
      <c r="J4826" s="341"/>
      <c r="K4826" s="60"/>
    </row>
    <row r="4827" spans="1:11" s="38" customFormat="1" x14ac:dyDescent="0.25">
      <c r="A4827" s="78"/>
      <c r="B4827" s="337"/>
      <c r="C4827" s="342"/>
      <c r="D4827" s="329"/>
      <c r="E4827" s="330"/>
      <c r="F4827" s="330"/>
      <c r="G4827" s="331"/>
      <c r="H4827" s="340"/>
      <c r="I4827" s="341"/>
      <c r="J4827" s="341"/>
      <c r="K4827" s="60"/>
    </row>
    <row r="4828" spans="1:11" s="38" customFormat="1" x14ac:dyDescent="0.25">
      <c r="A4828" s="78"/>
      <c r="B4828" s="337"/>
      <c r="C4828" s="342"/>
      <c r="D4828" s="329"/>
      <c r="E4828" s="330"/>
      <c r="F4828" s="330"/>
      <c r="G4828" s="331"/>
      <c r="H4828" s="340"/>
      <c r="I4828" s="341"/>
      <c r="J4828" s="341"/>
      <c r="K4828" s="60"/>
    </row>
    <row r="4829" spans="1:11" s="38" customFormat="1" x14ac:dyDescent="0.25">
      <c r="A4829" s="78"/>
      <c r="B4829" s="337"/>
      <c r="C4829" s="342"/>
      <c r="D4829" s="329"/>
      <c r="E4829" s="330"/>
      <c r="F4829" s="330"/>
      <c r="G4829" s="331"/>
      <c r="H4829" s="340"/>
      <c r="I4829" s="341"/>
      <c r="J4829" s="341"/>
      <c r="K4829" s="60"/>
    </row>
    <row r="4830" spans="1:11" s="38" customFormat="1" x14ac:dyDescent="0.25">
      <c r="A4830" s="78"/>
      <c r="B4830" s="337"/>
      <c r="C4830" s="342"/>
      <c r="D4830" s="329"/>
      <c r="E4830" s="330"/>
      <c r="F4830" s="330"/>
      <c r="G4830" s="331"/>
      <c r="H4830" s="340"/>
      <c r="I4830" s="341"/>
      <c r="J4830" s="341"/>
      <c r="K4830" s="60"/>
    </row>
    <row r="4831" spans="1:11" s="38" customFormat="1" x14ac:dyDescent="0.25">
      <c r="A4831" s="78"/>
      <c r="B4831" s="337"/>
      <c r="C4831" s="342"/>
      <c r="D4831" s="329"/>
      <c r="E4831" s="330"/>
      <c r="F4831" s="330"/>
      <c r="G4831" s="331"/>
      <c r="H4831" s="340"/>
      <c r="I4831" s="341"/>
      <c r="J4831" s="341"/>
      <c r="K4831" s="60"/>
    </row>
    <row r="4832" spans="1:11" s="38" customFormat="1" x14ac:dyDescent="0.25">
      <c r="A4832" s="78"/>
      <c r="B4832" s="337"/>
      <c r="C4832" s="342"/>
      <c r="D4832" s="329"/>
      <c r="E4832" s="330"/>
      <c r="F4832" s="330"/>
      <c r="G4832" s="331"/>
      <c r="H4832" s="340"/>
      <c r="I4832" s="341"/>
      <c r="J4832" s="341"/>
      <c r="K4832" s="60"/>
    </row>
    <row r="4833" spans="1:11" s="38" customFormat="1" x14ac:dyDescent="0.25">
      <c r="A4833" s="78"/>
      <c r="B4833" s="337"/>
      <c r="C4833" s="342"/>
      <c r="D4833" s="329"/>
      <c r="E4833" s="330"/>
      <c r="F4833" s="330"/>
      <c r="G4833" s="331"/>
      <c r="H4833" s="340"/>
      <c r="I4833" s="341"/>
      <c r="J4833" s="341"/>
      <c r="K4833" s="60"/>
    </row>
    <row r="4834" spans="1:11" s="38" customFormat="1" x14ac:dyDescent="0.25">
      <c r="A4834" s="78"/>
      <c r="B4834" s="337"/>
      <c r="C4834" s="342"/>
      <c r="D4834" s="329"/>
      <c r="E4834" s="330"/>
      <c r="F4834" s="330"/>
      <c r="G4834" s="331"/>
      <c r="H4834" s="340"/>
      <c r="I4834" s="341"/>
      <c r="J4834" s="341"/>
      <c r="K4834" s="60"/>
    </row>
    <row r="4835" spans="1:11" s="38" customFormat="1" x14ac:dyDescent="0.25">
      <c r="A4835" s="78"/>
      <c r="B4835" s="337"/>
      <c r="C4835" s="342"/>
      <c r="D4835" s="329"/>
      <c r="E4835" s="330"/>
      <c r="F4835" s="330"/>
      <c r="G4835" s="331"/>
      <c r="H4835" s="340"/>
      <c r="I4835" s="341"/>
      <c r="J4835" s="341"/>
      <c r="K4835" s="60"/>
    </row>
    <row r="4836" spans="1:11" s="38" customFormat="1" x14ac:dyDescent="0.25">
      <c r="A4836" s="78"/>
      <c r="B4836" s="337"/>
      <c r="C4836" s="342"/>
      <c r="D4836" s="329"/>
      <c r="E4836" s="330"/>
      <c r="F4836" s="330"/>
      <c r="G4836" s="331"/>
      <c r="H4836" s="340"/>
      <c r="I4836" s="341"/>
      <c r="J4836" s="341"/>
      <c r="K4836" s="60"/>
    </row>
    <row r="4837" spans="1:11" s="38" customFormat="1" x14ac:dyDescent="0.25">
      <c r="A4837" s="78"/>
      <c r="B4837" s="337"/>
      <c r="C4837" s="342"/>
      <c r="D4837" s="329"/>
      <c r="E4837" s="330"/>
      <c r="F4837" s="330"/>
      <c r="G4837" s="331"/>
      <c r="H4837" s="340"/>
      <c r="I4837" s="341"/>
      <c r="J4837" s="341"/>
      <c r="K4837" s="60"/>
    </row>
    <row r="4838" spans="1:11" s="38" customFormat="1" x14ac:dyDescent="0.25">
      <c r="A4838" s="78"/>
      <c r="B4838" s="337"/>
      <c r="C4838" s="342"/>
      <c r="D4838" s="329"/>
      <c r="E4838" s="330"/>
      <c r="F4838" s="330"/>
      <c r="G4838" s="331"/>
      <c r="H4838" s="340"/>
      <c r="I4838" s="341"/>
      <c r="J4838" s="341"/>
      <c r="K4838" s="60"/>
    </row>
    <row r="4839" spans="1:11" s="38" customFormat="1" x14ac:dyDescent="0.25">
      <c r="A4839" s="78"/>
      <c r="B4839" s="337"/>
      <c r="C4839" s="342"/>
      <c r="D4839" s="329"/>
      <c r="E4839" s="330"/>
      <c r="F4839" s="330"/>
      <c r="G4839" s="331"/>
      <c r="H4839" s="340"/>
      <c r="I4839" s="341"/>
      <c r="J4839" s="341"/>
      <c r="K4839" s="60"/>
    </row>
    <row r="4840" spans="1:11" s="38" customFormat="1" x14ac:dyDescent="0.25">
      <c r="A4840" s="78"/>
      <c r="B4840" s="337"/>
      <c r="C4840" s="342"/>
      <c r="D4840" s="329"/>
      <c r="E4840" s="330"/>
      <c r="F4840" s="330"/>
      <c r="G4840" s="331"/>
      <c r="H4840" s="340"/>
      <c r="I4840" s="341"/>
      <c r="J4840" s="341"/>
      <c r="K4840" s="60"/>
    </row>
    <row r="4841" spans="1:11" s="38" customFormat="1" x14ac:dyDescent="0.25">
      <c r="A4841" s="78"/>
      <c r="B4841" s="337"/>
      <c r="C4841" s="342"/>
      <c r="D4841" s="329"/>
      <c r="E4841" s="330"/>
      <c r="F4841" s="330"/>
      <c r="G4841" s="331"/>
      <c r="H4841" s="340"/>
      <c r="I4841" s="341"/>
      <c r="J4841" s="341"/>
      <c r="K4841" s="60"/>
    </row>
    <row r="4842" spans="1:11" s="38" customFormat="1" x14ac:dyDescent="0.25">
      <c r="A4842" s="78"/>
      <c r="B4842" s="337"/>
      <c r="C4842" s="342"/>
      <c r="D4842" s="329"/>
      <c r="E4842" s="330"/>
      <c r="F4842" s="330"/>
      <c r="G4842" s="331"/>
      <c r="H4842" s="340"/>
      <c r="I4842" s="341"/>
      <c r="J4842" s="341"/>
      <c r="K4842" s="60"/>
    </row>
    <row r="4843" spans="1:11" s="38" customFormat="1" x14ac:dyDescent="0.25">
      <c r="A4843" s="78"/>
      <c r="B4843" s="337"/>
      <c r="C4843" s="342"/>
      <c r="D4843" s="329"/>
      <c r="E4843" s="330"/>
      <c r="F4843" s="330"/>
      <c r="G4843" s="331"/>
      <c r="H4843" s="340"/>
      <c r="I4843" s="341"/>
      <c r="J4843" s="341"/>
      <c r="K4843" s="60"/>
    </row>
    <row r="4844" spans="1:11" s="38" customFormat="1" x14ac:dyDescent="0.25">
      <c r="A4844" s="78"/>
      <c r="B4844" s="337"/>
      <c r="C4844" s="342"/>
      <c r="D4844" s="329"/>
      <c r="E4844" s="330"/>
      <c r="F4844" s="330"/>
      <c r="G4844" s="331"/>
      <c r="H4844" s="340"/>
      <c r="I4844" s="341"/>
      <c r="J4844" s="341"/>
      <c r="K4844" s="60"/>
    </row>
    <row r="4845" spans="1:11" s="38" customFormat="1" x14ac:dyDescent="0.25">
      <c r="A4845" s="78"/>
      <c r="B4845" s="337"/>
      <c r="C4845" s="342"/>
      <c r="D4845" s="329"/>
      <c r="E4845" s="330"/>
      <c r="F4845" s="330"/>
      <c r="G4845" s="331"/>
      <c r="H4845" s="340"/>
      <c r="I4845" s="341"/>
      <c r="J4845" s="341"/>
      <c r="K4845" s="60"/>
    </row>
    <row r="4846" spans="1:11" s="38" customFormat="1" x14ac:dyDescent="0.25">
      <c r="A4846" s="78"/>
      <c r="B4846" s="337"/>
      <c r="C4846" s="342"/>
      <c r="D4846" s="329"/>
      <c r="E4846" s="330"/>
      <c r="F4846" s="330"/>
      <c r="G4846" s="331"/>
      <c r="H4846" s="340"/>
      <c r="I4846" s="341"/>
      <c r="J4846" s="341"/>
      <c r="K4846" s="60"/>
    </row>
    <row r="4847" spans="1:11" s="38" customFormat="1" x14ac:dyDescent="0.25">
      <c r="A4847" s="78"/>
      <c r="B4847" s="337"/>
      <c r="C4847" s="342"/>
      <c r="D4847" s="329"/>
      <c r="E4847" s="330"/>
      <c r="F4847" s="330"/>
      <c r="G4847" s="331"/>
      <c r="H4847" s="340"/>
      <c r="I4847" s="341"/>
      <c r="J4847" s="341"/>
      <c r="K4847" s="60"/>
    </row>
    <row r="4848" spans="1:11" s="38" customFormat="1" x14ac:dyDescent="0.25">
      <c r="A4848" s="78"/>
      <c r="B4848" s="337"/>
      <c r="C4848" s="342"/>
      <c r="D4848" s="329"/>
      <c r="E4848" s="330"/>
      <c r="F4848" s="330"/>
      <c r="G4848" s="331"/>
      <c r="H4848" s="340"/>
      <c r="I4848" s="341"/>
      <c r="J4848" s="341"/>
      <c r="K4848" s="60"/>
    </row>
    <row r="4849" spans="1:11" s="38" customFormat="1" x14ac:dyDescent="0.25">
      <c r="A4849" s="78"/>
      <c r="B4849" s="337"/>
      <c r="C4849" s="342"/>
      <c r="D4849" s="329"/>
      <c r="E4849" s="330"/>
      <c r="F4849" s="330"/>
      <c r="G4849" s="331"/>
      <c r="H4849" s="340"/>
      <c r="I4849" s="341"/>
      <c r="J4849" s="341"/>
      <c r="K4849" s="60"/>
    </row>
    <row r="4850" spans="1:11" s="38" customFormat="1" x14ac:dyDescent="0.25">
      <c r="A4850" s="78"/>
      <c r="B4850" s="337"/>
      <c r="C4850" s="342"/>
      <c r="D4850" s="329"/>
      <c r="E4850" s="330"/>
      <c r="F4850" s="330"/>
      <c r="G4850" s="331"/>
      <c r="H4850" s="340"/>
      <c r="I4850" s="341"/>
      <c r="J4850" s="341"/>
      <c r="K4850" s="60"/>
    </row>
    <row r="4851" spans="1:11" s="38" customFormat="1" x14ac:dyDescent="0.25">
      <c r="A4851" s="78"/>
      <c r="B4851" s="337"/>
      <c r="C4851" s="342"/>
      <c r="D4851" s="329"/>
      <c r="E4851" s="330"/>
      <c r="F4851" s="330"/>
      <c r="G4851" s="331"/>
      <c r="H4851" s="340"/>
      <c r="I4851" s="341"/>
      <c r="J4851" s="341"/>
      <c r="K4851" s="60"/>
    </row>
    <row r="4852" spans="1:11" s="38" customFormat="1" x14ac:dyDescent="0.25">
      <c r="A4852" s="78"/>
      <c r="B4852" s="337"/>
      <c r="C4852" s="342"/>
      <c r="D4852" s="329"/>
      <c r="E4852" s="330"/>
      <c r="F4852" s="330"/>
      <c r="G4852" s="331"/>
      <c r="H4852" s="340"/>
      <c r="I4852" s="341"/>
      <c r="J4852" s="341"/>
      <c r="K4852" s="60"/>
    </row>
    <row r="4853" spans="1:11" s="38" customFormat="1" x14ac:dyDescent="0.25">
      <c r="A4853" s="78"/>
      <c r="B4853" s="337"/>
      <c r="C4853" s="342"/>
      <c r="D4853" s="329"/>
      <c r="E4853" s="330"/>
      <c r="F4853" s="330"/>
      <c r="G4853" s="331"/>
      <c r="H4853" s="340"/>
      <c r="I4853" s="341"/>
      <c r="J4853" s="341"/>
      <c r="K4853" s="60"/>
    </row>
    <row r="4854" spans="1:11" s="38" customFormat="1" x14ac:dyDescent="0.25">
      <c r="A4854" s="78"/>
      <c r="B4854" s="337"/>
      <c r="C4854" s="342"/>
      <c r="D4854" s="329"/>
      <c r="E4854" s="330"/>
      <c r="F4854" s="330"/>
      <c r="G4854" s="331"/>
      <c r="H4854" s="340"/>
      <c r="I4854" s="341"/>
      <c r="J4854" s="341"/>
      <c r="K4854" s="60"/>
    </row>
    <row r="4855" spans="1:11" s="38" customFormat="1" x14ac:dyDescent="0.25">
      <c r="A4855" s="78"/>
      <c r="B4855" s="337"/>
      <c r="C4855" s="342"/>
      <c r="D4855" s="329"/>
      <c r="E4855" s="330"/>
      <c r="F4855" s="330"/>
      <c r="G4855" s="331"/>
      <c r="H4855" s="340"/>
      <c r="I4855" s="341"/>
      <c r="J4855" s="341"/>
      <c r="K4855" s="60"/>
    </row>
    <row r="4856" spans="1:11" s="38" customFormat="1" x14ac:dyDescent="0.25">
      <c r="A4856" s="78"/>
      <c r="B4856" s="337"/>
      <c r="C4856" s="342"/>
      <c r="D4856" s="329"/>
      <c r="E4856" s="330"/>
      <c r="F4856" s="330"/>
      <c r="G4856" s="331"/>
      <c r="H4856" s="340"/>
      <c r="I4856" s="341"/>
      <c r="J4856" s="341"/>
      <c r="K4856" s="60"/>
    </row>
    <row r="4857" spans="1:11" s="38" customFormat="1" x14ac:dyDescent="0.25">
      <c r="A4857" s="78"/>
      <c r="B4857" s="337"/>
      <c r="C4857" s="342"/>
      <c r="D4857" s="329"/>
      <c r="E4857" s="330"/>
      <c r="F4857" s="330"/>
      <c r="G4857" s="331"/>
      <c r="H4857" s="340"/>
      <c r="I4857" s="341"/>
      <c r="J4857" s="341"/>
      <c r="K4857" s="60"/>
    </row>
    <row r="4858" spans="1:11" s="38" customFormat="1" x14ac:dyDescent="0.25">
      <c r="A4858" s="78"/>
      <c r="B4858" s="337"/>
      <c r="C4858" s="342"/>
      <c r="D4858" s="329"/>
      <c r="E4858" s="330"/>
      <c r="F4858" s="330"/>
      <c r="G4858" s="331"/>
      <c r="H4858" s="340"/>
      <c r="I4858" s="341"/>
      <c r="J4858" s="341"/>
      <c r="K4858" s="60"/>
    </row>
    <row r="4859" spans="1:11" s="38" customFormat="1" x14ac:dyDescent="0.25">
      <c r="A4859" s="78"/>
      <c r="B4859" s="337"/>
      <c r="C4859" s="342"/>
      <c r="D4859" s="329"/>
      <c r="E4859" s="330"/>
      <c r="F4859" s="330"/>
      <c r="G4859" s="331"/>
      <c r="H4859" s="340"/>
      <c r="I4859" s="341"/>
      <c r="J4859" s="341"/>
      <c r="K4859" s="60"/>
    </row>
    <row r="4860" spans="1:11" s="38" customFormat="1" x14ac:dyDescent="0.25">
      <c r="A4860" s="78"/>
      <c r="B4860" s="337"/>
      <c r="C4860" s="342"/>
      <c r="D4860" s="329"/>
      <c r="E4860" s="330"/>
      <c r="F4860" s="330"/>
      <c r="G4860" s="331"/>
      <c r="H4860" s="340"/>
      <c r="I4860" s="341"/>
      <c r="J4860" s="341"/>
      <c r="K4860" s="60"/>
    </row>
    <row r="4861" spans="1:11" s="38" customFormat="1" x14ac:dyDescent="0.25">
      <c r="A4861" s="78"/>
      <c r="B4861" s="337"/>
      <c r="C4861" s="342"/>
      <c r="D4861" s="329"/>
      <c r="E4861" s="330"/>
      <c r="F4861" s="330"/>
      <c r="G4861" s="331"/>
      <c r="H4861" s="340"/>
      <c r="I4861" s="341"/>
      <c r="J4861" s="341"/>
      <c r="K4861" s="60"/>
    </row>
    <row r="4862" spans="1:11" s="38" customFormat="1" x14ac:dyDescent="0.25">
      <c r="A4862" s="78"/>
      <c r="B4862" s="337"/>
      <c r="C4862" s="342"/>
      <c r="D4862" s="329"/>
      <c r="E4862" s="330"/>
      <c r="F4862" s="330"/>
      <c r="G4862" s="331"/>
      <c r="H4862" s="340"/>
      <c r="I4862" s="341"/>
      <c r="J4862" s="341"/>
      <c r="K4862" s="60"/>
    </row>
    <row r="4863" spans="1:11" s="38" customFormat="1" x14ac:dyDescent="0.25">
      <c r="A4863" s="78"/>
      <c r="B4863" s="337"/>
      <c r="C4863" s="342"/>
      <c r="D4863" s="329"/>
      <c r="E4863" s="330"/>
      <c r="F4863" s="330"/>
      <c r="G4863" s="331"/>
      <c r="H4863" s="340"/>
      <c r="I4863" s="341"/>
      <c r="J4863" s="341"/>
      <c r="K4863" s="60"/>
    </row>
    <row r="4864" spans="1:11" s="38" customFormat="1" x14ac:dyDescent="0.25">
      <c r="A4864" s="78"/>
      <c r="B4864" s="337"/>
      <c r="C4864" s="342"/>
      <c r="D4864" s="329"/>
      <c r="E4864" s="330"/>
      <c r="F4864" s="330"/>
      <c r="G4864" s="331"/>
      <c r="H4864" s="340"/>
      <c r="I4864" s="341"/>
      <c r="J4864" s="341"/>
      <c r="K4864" s="60"/>
    </row>
    <row r="4865" spans="1:11" s="38" customFormat="1" x14ac:dyDescent="0.25">
      <c r="A4865" s="78"/>
      <c r="B4865" s="337"/>
      <c r="C4865" s="342"/>
      <c r="D4865" s="329"/>
      <c r="E4865" s="330"/>
      <c r="F4865" s="330"/>
      <c r="G4865" s="331"/>
      <c r="H4865" s="340"/>
      <c r="I4865" s="341"/>
      <c r="J4865" s="341"/>
      <c r="K4865" s="60"/>
    </row>
    <row r="4866" spans="1:11" s="38" customFormat="1" x14ac:dyDescent="0.25">
      <c r="A4866" s="78"/>
      <c r="B4866" s="337"/>
      <c r="C4866" s="342"/>
      <c r="D4866" s="329"/>
      <c r="E4866" s="330"/>
      <c r="F4866" s="330"/>
      <c r="G4866" s="331"/>
      <c r="H4866" s="340"/>
      <c r="I4866" s="341"/>
      <c r="J4866" s="341"/>
      <c r="K4866" s="60"/>
    </row>
    <row r="4867" spans="1:11" s="38" customFormat="1" x14ac:dyDescent="0.25">
      <c r="A4867" s="78"/>
      <c r="B4867" s="337"/>
      <c r="C4867" s="342"/>
      <c r="D4867" s="329"/>
      <c r="E4867" s="330"/>
      <c r="F4867" s="330"/>
      <c r="G4867" s="331"/>
      <c r="H4867" s="340"/>
      <c r="I4867" s="341"/>
      <c r="J4867" s="341"/>
      <c r="K4867" s="60"/>
    </row>
    <row r="4868" spans="1:11" s="38" customFormat="1" x14ac:dyDescent="0.25">
      <c r="A4868" s="78"/>
      <c r="B4868" s="337"/>
      <c r="C4868" s="342"/>
      <c r="D4868" s="329"/>
      <c r="E4868" s="330"/>
      <c r="F4868" s="330"/>
      <c r="G4868" s="331"/>
      <c r="H4868" s="340"/>
      <c r="I4868" s="341"/>
      <c r="J4868" s="341"/>
      <c r="K4868" s="60"/>
    </row>
    <row r="4869" spans="1:11" s="38" customFormat="1" x14ac:dyDescent="0.25">
      <c r="A4869" s="78"/>
      <c r="B4869" s="337"/>
      <c r="C4869" s="342"/>
      <c r="D4869" s="329"/>
      <c r="E4869" s="330"/>
      <c r="F4869" s="330"/>
      <c r="G4869" s="331"/>
      <c r="H4869" s="340"/>
      <c r="I4869" s="341"/>
      <c r="J4869" s="341"/>
      <c r="K4869" s="60"/>
    </row>
    <row r="4870" spans="1:11" s="38" customFormat="1" x14ac:dyDescent="0.25">
      <c r="A4870" s="78"/>
      <c r="B4870" s="337"/>
      <c r="C4870" s="342"/>
      <c r="D4870" s="329"/>
      <c r="E4870" s="330"/>
      <c r="F4870" s="330"/>
      <c r="G4870" s="331"/>
      <c r="H4870" s="340"/>
      <c r="I4870" s="341"/>
      <c r="J4870" s="341"/>
      <c r="K4870" s="60"/>
    </row>
    <row r="4871" spans="1:11" s="38" customFormat="1" x14ac:dyDescent="0.25">
      <c r="A4871" s="78"/>
      <c r="B4871" s="337"/>
      <c r="C4871" s="342"/>
      <c r="D4871" s="329"/>
      <c r="E4871" s="330"/>
      <c r="F4871" s="330"/>
      <c r="G4871" s="331"/>
      <c r="H4871" s="340"/>
      <c r="I4871" s="341"/>
      <c r="J4871" s="341"/>
      <c r="K4871" s="60"/>
    </row>
    <row r="4872" spans="1:11" s="38" customFormat="1" x14ac:dyDescent="0.25">
      <c r="A4872" s="78"/>
      <c r="B4872" s="337"/>
      <c r="C4872" s="342"/>
      <c r="D4872" s="329"/>
      <c r="E4872" s="330"/>
      <c r="F4872" s="330"/>
      <c r="G4872" s="331"/>
      <c r="H4872" s="340"/>
      <c r="I4872" s="341"/>
      <c r="J4872" s="341"/>
      <c r="K4872" s="60"/>
    </row>
    <row r="4873" spans="1:11" s="38" customFormat="1" x14ac:dyDescent="0.25">
      <c r="A4873" s="78"/>
      <c r="B4873" s="337"/>
      <c r="C4873" s="342"/>
      <c r="D4873" s="329"/>
      <c r="E4873" s="330"/>
      <c r="F4873" s="330"/>
      <c r="G4873" s="331"/>
      <c r="H4873" s="340"/>
      <c r="I4873" s="341"/>
      <c r="J4873" s="341"/>
      <c r="K4873" s="60"/>
    </row>
    <row r="4874" spans="1:11" s="38" customFormat="1" x14ac:dyDescent="0.25">
      <c r="A4874" s="78"/>
      <c r="B4874" s="337"/>
      <c r="C4874" s="342"/>
      <c r="D4874" s="329"/>
      <c r="E4874" s="330"/>
      <c r="F4874" s="330"/>
      <c r="G4874" s="331"/>
      <c r="H4874" s="340"/>
      <c r="I4874" s="341"/>
      <c r="J4874" s="341"/>
      <c r="K4874" s="60"/>
    </row>
    <row r="4875" spans="1:11" s="38" customFormat="1" x14ac:dyDescent="0.25">
      <c r="A4875" s="78"/>
      <c r="B4875" s="337"/>
      <c r="C4875" s="342"/>
      <c r="D4875" s="329"/>
      <c r="E4875" s="330"/>
      <c r="F4875" s="330"/>
      <c r="G4875" s="331"/>
      <c r="H4875" s="340"/>
      <c r="I4875" s="341"/>
      <c r="J4875" s="341"/>
      <c r="K4875" s="60"/>
    </row>
    <row r="4876" spans="1:11" s="38" customFormat="1" x14ac:dyDescent="0.25">
      <c r="A4876" s="78"/>
      <c r="B4876" s="337"/>
      <c r="C4876" s="342"/>
      <c r="D4876" s="329"/>
      <c r="E4876" s="330"/>
      <c r="F4876" s="330"/>
      <c r="G4876" s="331"/>
      <c r="H4876" s="340"/>
      <c r="I4876" s="341"/>
      <c r="J4876" s="341"/>
      <c r="K4876" s="60"/>
    </row>
    <row r="4877" spans="1:11" s="38" customFormat="1" x14ac:dyDescent="0.25">
      <c r="A4877" s="78"/>
      <c r="B4877" s="337"/>
      <c r="C4877" s="342"/>
      <c r="D4877" s="329"/>
      <c r="E4877" s="330"/>
      <c r="F4877" s="330"/>
      <c r="G4877" s="331"/>
      <c r="H4877" s="340"/>
      <c r="I4877" s="341"/>
      <c r="J4877" s="341"/>
      <c r="K4877" s="60"/>
    </row>
    <row r="4878" spans="1:11" s="38" customFormat="1" x14ac:dyDescent="0.25">
      <c r="A4878" s="78"/>
      <c r="B4878" s="337"/>
      <c r="C4878" s="342"/>
      <c r="D4878" s="329"/>
      <c r="E4878" s="330"/>
      <c r="F4878" s="330"/>
      <c r="G4878" s="331"/>
      <c r="H4878" s="340"/>
      <c r="I4878" s="341"/>
      <c r="J4878" s="341"/>
      <c r="K4878" s="60"/>
    </row>
    <row r="4879" spans="1:11" s="38" customFormat="1" x14ac:dyDescent="0.25">
      <c r="A4879" s="78"/>
      <c r="B4879" s="337"/>
      <c r="C4879" s="342"/>
      <c r="D4879" s="329"/>
      <c r="E4879" s="330"/>
      <c r="F4879" s="330"/>
      <c r="G4879" s="331"/>
      <c r="H4879" s="340"/>
      <c r="I4879" s="341"/>
      <c r="J4879" s="341"/>
      <c r="K4879" s="60"/>
    </row>
    <row r="4880" spans="1:11" s="38" customFormat="1" x14ac:dyDescent="0.25">
      <c r="A4880" s="78"/>
      <c r="B4880" s="337"/>
      <c r="C4880" s="342"/>
      <c r="D4880" s="329"/>
      <c r="E4880" s="330"/>
      <c r="F4880" s="330"/>
      <c r="G4880" s="331"/>
      <c r="H4880" s="340"/>
      <c r="I4880" s="341"/>
      <c r="J4880" s="341"/>
      <c r="K4880" s="60"/>
    </row>
    <row r="4881" spans="1:11" s="38" customFormat="1" x14ac:dyDescent="0.25">
      <c r="A4881" s="78"/>
      <c r="B4881" s="337"/>
      <c r="C4881" s="342"/>
      <c r="D4881" s="329"/>
      <c r="E4881" s="330"/>
      <c r="F4881" s="330"/>
      <c r="G4881" s="331"/>
      <c r="H4881" s="340"/>
      <c r="I4881" s="341"/>
      <c r="J4881" s="341"/>
      <c r="K4881" s="60"/>
    </row>
    <row r="4882" spans="1:11" s="38" customFormat="1" x14ac:dyDescent="0.25">
      <c r="A4882" s="78"/>
      <c r="B4882" s="337"/>
      <c r="C4882" s="342"/>
      <c r="D4882" s="329"/>
      <c r="E4882" s="330"/>
      <c r="F4882" s="330"/>
      <c r="G4882" s="331"/>
      <c r="H4882" s="340"/>
      <c r="I4882" s="341"/>
      <c r="J4882" s="341"/>
      <c r="K4882" s="60"/>
    </row>
    <row r="4883" spans="1:11" s="38" customFormat="1" x14ac:dyDescent="0.25">
      <c r="A4883" s="78"/>
      <c r="B4883" s="337"/>
      <c r="C4883" s="342"/>
      <c r="D4883" s="329"/>
      <c r="E4883" s="330"/>
      <c r="F4883" s="330"/>
      <c r="G4883" s="331"/>
      <c r="H4883" s="340"/>
      <c r="I4883" s="341"/>
      <c r="J4883" s="341"/>
      <c r="K4883" s="60"/>
    </row>
    <row r="4884" spans="1:11" s="38" customFormat="1" x14ac:dyDescent="0.25">
      <c r="A4884" s="78"/>
      <c r="B4884" s="337"/>
      <c r="C4884" s="342"/>
      <c r="D4884" s="329"/>
      <c r="E4884" s="330"/>
      <c r="F4884" s="330"/>
      <c r="G4884" s="331"/>
      <c r="H4884" s="340"/>
      <c r="I4884" s="341"/>
      <c r="J4884" s="341"/>
      <c r="K4884" s="60"/>
    </row>
    <row r="4885" spans="1:11" s="38" customFormat="1" x14ac:dyDescent="0.25">
      <c r="A4885" s="78"/>
      <c r="B4885" s="337"/>
      <c r="C4885" s="342"/>
      <c r="D4885" s="329"/>
      <c r="E4885" s="330"/>
      <c r="F4885" s="330"/>
      <c r="G4885" s="331"/>
      <c r="H4885" s="340"/>
      <c r="I4885" s="341"/>
      <c r="J4885" s="341"/>
      <c r="K4885" s="60"/>
    </row>
    <row r="4886" spans="1:11" s="38" customFormat="1" x14ac:dyDescent="0.25">
      <c r="A4886" s="78"/>
      <c r="B4886" s="337"/>
      <c r="C4886" s="342"/>
      <c r="D4886" s="329"/>
      <c r="E4886" s="330"/>
      <c r="F4886" s="330"/>
      <c r="G4886" s="331"/>
      <c r="H4886" s="340"/>
      <c r="I4886" s="341"/>
      <c r="J4886" s="341"/>
      <c r="K4886" s="60"/>
    </row>
    <row r="4887" spans="1:11" s="38" customFormat="1" x14ac:dyDescent="0.25">
      <c r="A4887" s="78"/>
      <c r="B4887" s="337"/>
      <c r="C4887" s="342"/>
      <c r="D4887" s="329"/>
      <c r="E4887" s="330"/>
      <c r="F4887" s="330"/>
      <c r="G4887" s="331"/>
      <c r="H4887" s="340"/>
      <c r="I4887" s="341"/>
      <c r="J4887" s="341"/>
      <c r="K4887" s="60"/>
    </row>
    <row r="4888" spans="1:11" s="38" customFormat="1" x14ac:dyDescent="0.25">
      <c r="A4888" s="78"/>
      <c r="B4888" s="337"/>
      <c r="C4888" s="342"/>
      <c r="D4888" s="329"/>
      <c r="E4888" s="330"/>
      <c r="F4888" s="330"/>
      <c r="G4888" s="331"/>
      <c r="H4888" s="340"/>
      <c r="I4888" s="341"/>
      <c r="J4888" s="341"/>
      <c r="K4888" s="60"/>
    </row>
    <row r="4889" spans="1:11" s="38" customFormat="1" x14ac:dyDescent="0.25">
      <c r="A4889" s="78"/>
      <c r="B4889" s="337"/>
      <c r="C4889" s="342"/>
      <c r="D4889" s="329"/>
      <c r="E4889" s="330"/>
      <c r="F4889" s="330"/>
      <c r="G4889" s="331"/>
      <c r="H4889" s="340"/>
      <c r="I4889" s="341"/>
      <c r="J4889" s="341"/>
      <c r="K4889" s="60"/>
    </row>
    <row r="4890" spans="1:11" s="38" customFormat="1" x14ac:dyDescent="0.25">
      <c r="A4890" s="78"/>
      <c r="B4890" s="337"/>
      <c r="C4890" s="342"/>
      <c r="D4890" s="329"/>
      <c r="E4890" s="330"/>
      <c r="F4890" s="330"/>
      <c r="G4890" s="331"/>
      <c r="H4890" s="340"/>
      <c r="I4890" s="341"/>
      <c r="J4890" s="341"/>
      <c r="K4890" s="60"/>
    </row>
    <row r="4891" spans="1:11" s="38" customFormat="1" x14ac:dyDescent="0.25">
      <c r="A4891" s="78"/>
      <c r="B4891" s="337"/>
      <c r="C4891" s="342"/>
      <c r="D4891" s="329"/>
      <c r="E4891" s="330"/>
      <c r="F4891" s="330"/>
      <c r="G4891" s="331"/>
      <c r="H4891" s="340"/>
      <c r="I4891" s="341"/>
      <c r="J4891" s="341"/>
      <c r="K4891" s="60"/>
    </row>
    <row r="4892" spans="1:11" s="38" customFormat="1" x14ac:dyDescent="0.25">
      <c r="A4892" s="78"/>
      <c r="B4892" s="337"/>
      <c r="C4892" s="342"/>
      <c r="D4892" s="329"/>
      <c r="E4892" s="330"/>
      <c r="F4892" s="330"/>
      <c r="G4892" s="331"/>
      <c r="H4892" s="340"/>
      <c r="I4892" s="341"/>
      <c r="J4892" s="341"/>
      <c r="K4892" s="60"/>
    </row>
    <row r="4893" spans="1:11" s="38" customFormat="1" x14ac:dyDescent="0.25">
      <c r="A4893" s="78"/>
      <c r="B4893" s="337"/>
      <c r="C4893" s="342"/>
      <c r="D4893" s="329"/>
      <c r="E4893" s="330"/>
      <c r="F4893" s="330"/>
      <c r="G4893" s="331"/>
      <c r="H4893" s="340"/>
      <c r="I4893" s="341"/>
      <c r="J4893" s="341"/>
      <c r="K4893" s="60"/>
    </row>
    <row r="4894" spans="1:11" s="38" customFormat="1" x14ac:dyDescent="0.25">
      <c r="A4894" s="78"/>
      <c r="B4894" s="337"/>
      <c r="C4894" s="342"/>
      <c r="D4894" s="329"/>
      <c r="E4894" s="330"/>
      <c r="F4894" s="330"/>
      <c r="G4894" s="331"/>
      <c r="H4894" s="340"/>
      <c r="I4894" s="341"/>
      <c r="J4894" s="341"/>
      <c r="K4894" s="60"/>
    </row>
    <row r="4895" spans="1:11" s="38" customFormat="1" x14ac:dyDescent="0.25">
      <c r="A4895" s="78"/>
      <c r="B4895" s="337"/>
      <c r="C4895" s="342"/>
      <c r="D4895" s="329"/>
      <c r="E4895" s="330"/>
      <c r="F4895" s="330"/>
      <c r="G4895" s="331"/>
      <c r="H4895" s="340"/>
      <c r="I4895" s="341"/>
      <c r="J4895" s="341"/>
      <c r="K4895" s="60"/>
    </row>
    <row r="4896" spans="1:11" s="38" customFormat="1" x14ac:dyDescent="0.25">
      <c r="A4896" s="78"/>
      <c r="B4896" s="337"/>
      <c r="C4896" s="342"/>
      <c r="D4896" s="329"/>
      <c r="E4896" s="330"/>
      <c r="F4896" s="330"/>
      <c r="G4896" s="331"/>
      <c r="H4896" s="340"/>
      <c r="I4896" s="341"/>
      <c r="J4896" s="341"/>
      <c r="K4896" s="60"/>
    </row>
    <row r="4897" spans="1:11" s="38" customFormat="1" x14ac:dyDescent="0.25">
      <c r="A4897" s="78"/>
      <c r="B4897" s="337"/>
      <c r="C4897" s="342"/>
      <c r="D4897" s="329"/>
      <c r="E4897" s="330"/>
      <c r="F4897" s="330"/>
      <c r="G4897" s="331"/>
      <c r="H4897" s="340"/>
      <c r="I4897" s="341"/>
      <c r="J4897" s="341"/>
      <c r="K4897" s="60"/>
    </row>
    <row r="4898" spans="1:11" s="38" customFormat="1" x14ac:dyDescent="0.25">
      <c r="A4898" s="78"/>
      <c r="B4898" s="337"/>
      <c r="C4898" s="342"/>
      <c r="D4898" s="329"/>
      <c r="E4898" s="330"/>
      <c r="F4898" s="330"/>
      <c r="G4898" s="331"/>
      <c r="H4898" s="340"/>
      <c r="I4898" s="341"/>
      <c r="J4898" s="341"/>
      <c r="K4898" s="60"/>
    </row>
    <row r="4899" spans="1:11" s="38" customFormat="1" x14ac:dyDescent="0.25">
      <c r="A4899" s="78"/>
      <c r="B4899" s="337"/>
      <c r="C4899" s="342"/>
      <c r="D4899" s="329"/>
      <c r="E4899" s="330"/>
      <c r="F4899" s="330"/>
      <c r="G4899" s="331"/>
      <c r="H4899" s="340"/>
      <c r="I4899" s="341"/>
      <c r="J4899" s="341"/>
      <c r="K4899" s="60"/>
    </row>
    <row r="4900" spans="1:11" s="38" customFormat="1" x14ac:dyDescent="0.25">
      <c r="A4900" s="78"/>
      <c r="B4900" s="337"/>
      <c r="C4900" s="342"/>
      <c r="D4900" s="329"/>
      <c r="E4900" s="330"/>
      <c r="F4900" s="330"/>
      <c r="G4900" s="331"/>
      <c r="H4900" s="340"/>
      <c r="I4900" s="341"/>
      <c r="J4900" s="341"/>
      <c r="K4900" s="60"/>
    </row>
    <row r="4901" spans="1:11" s="38" customFormat="1" x14ac:dyDescent="0.25">
      <c r="A4901" s="78"/>
      <c r="B4901" s="337"/>
      <c r="C4901" s="342"/>
      <c r="D4901" s="329"/>
      <c r="E4901" s="330"/>
      <c r="F4901" s="330"/>
      <c r="G4901" s="331"/>
      <c r="H4901" s="340"/>
      <c r="I4901" s="341"/>
      <c r="J4901" s="341"/>
      <c r="K4901" s="60"/>
    </row>
    <row r="4902" spans="1:11" s="38" customFormat="1" x14ac:dyDescent="0.25">
      <c r="A4902" s="78"/>
      <c r="B4902" s="337"/>
      <c r="C4902" s="342"/>
      <c r="D4902" s="329"/>
      <c r="E4902" s="330"/>
      <c r="F4902" s="330"/>
      <c r="G4902" s="331"/>
      <c r="H4902" s="340"/>
      <c r="I4902" s="341"/>
      <c r="J4902" s="341"/>
      <c r="K4902" s="60"/>
    </row>
    <row r="4903" spans="1:11" s="38" customFormat="1" x14ac:dyDescent="0.25">
      <c r="A4903" s="78"/>
      <c r="B4903" s="337"/>
      <c r="C4903" s="342"/>
      <c r="D4903" s="329"/>
      <c r="E4903" s="330"/>
      <c r="F4903" s="330"/>
      <c r="G4903" s="331"/>
      <c r="H4903" s="340"/>
      <c r="I4903" s="341"/>
      <c r="J4903" s="341"/>
      <c r="K4903" s="60"/>
    </row>
    <row r="4904" spans="1:11" s="38" customFormat="1" x14ac:dyDescent="0.25">
      <c r="A4904" s="78"/>
      <c r="B4904" s="337"/>
      <c r="C4904" s="342"/>
      <c r="D4904" s="329"/>
      <c r="E4904" s="330"/>
      <c r="F4904" s="330"/>
      <c r="G4904" s="331"/>
      <c r="H4904" s="340"/>
      <c r="I4904" s="341"/>
      <c r="J4904" s="341"/>
      <c r="K4904" s="60"/>
    </row>
    <row r="4905" spans="1:11" s="38" customFormat="1" x14ac:dyDescent="0.25">
      <c r="A4905" s="78"/>
      <c r="B4905" s="337"/>
      <c r="C4905" s="342"/>
      <c r="D4905" s="329"/>
      <c r="E4905" s="330"/>
      <c r="F4905" s="330"/>
      <c r="G4905" s="331"/>
      <c r="H4905" s="340"/>
      <c r="I4905" s="341"/>
      <c r="J4905" s="341"/>
      <c r="K4905" s="60"/>
    </row>
    <row r="4906" spans="1:11" s="38" customFormat="1" x14ac:dyDescent="0.25">
      <c r="A4906" s="78"/>
      <c r="B4906" s="337"/>
      <c r="C4906" s="342"/>
      <c r="D4906" s="329"/>
      <c r="E4906" s="330"/>
      <c r="F4906" s="330"/>
      <c r="G4906" s="331"/>
      <c r="H4906" s="340"/>
      <c r="I4906" s="341"/>
      <c r="J4906" s="341"/>
      <c r="K4906" s="60"/>
    </row>
    <row r="4907" spans="1:11" s="38" customFormat="1" x14ac:dyDescent="0.25">
      <c r="A4907" s="78"/>
      <c r="B4907" s="337"/>
      <c r="C4907" s="342"/>
      <c r="D4907" s="329"/>
      <c r="E4907" s="330"/>
      <c r="F4907" s="330"/>
      <c r="G4907" s="331"/>
      <c r="H4907" s="340"/>
      <c r="I4907" s="341"/>
      <c r="J4907" s="341"/>
      <c r="K4907" s="60"/>
    </row>
    <row r="4908" spans="1:11" s="38" customFormat="1" x14ac:dyDescent="0.25">
      <c r="A4908" s="78"/>
      <c r="B4908" s="337"/>
      <c r="C4908" s="342"/>
      <c r="D4908" s="329"/>
      <c r="E4908" s="330"/>
      <c r="F4908" s="330"/>
      <c r="G4908" s="331"/>
      <c r="H4908" s="340"/>
      <c r="I4908" s="341"/>
      <c r="J4908" s="341"/>
      <c r="K4908" s="60"/>
    </row>
    <row r="4909" spans="1:11" s="38" customFormat="1" x14ac:dyDescent="0.25">
      <c r="A4909" s="78"/>
      <c r="B4909" s="337"/>
      <c r="C4909" s="342"/>
      <c r="D4909" s="329"/>
      <c r="E4909" s="330"/>
      <c r="F4909" s="330"/>
      <c r="G4909" s="331"/>
      <c r="H4909" s="340"/>
      <c r="I4909" s="341"/>
      <c r="J4909" s="341"/>
      <c r="K4909" s="60"/>
    </row>
    <row r="4910" spans="1:11" s="38" customFormat="1" x14ac:dyDescent="0.25">
      <c r="A4910" s="78"/>
      <c r="B4910" s="337"/>
      <c r="C4910" s="342"/>
      <c r="D4910" s="329"/>
      <c r="E4910" s="330"/>
      <c r="F4910" s="330"/>
      <c r="G4910" s="331"/>
      <c r="H4910" s="340"/>
      <c r="I4910" s="341"/>
      <c r="J4910" s="341"/>
      <c r="K4910" s="60"/>
    </row>
    <row r="4911" spans="1:11" s="38" customFormat="1" x14ac:dyDescent="0.25">
      <c r="A4911" s="78"/>
      <c r="B4911" s="337"/>
      <c r="C4911" s="342"/>
      <c r="D4911" s="329"/>
      <c r="E4911" s="330"/>
      <c r="F4911" s="330"/>
      <c r="G4911" s="331"/>
      <c r="H4911" s="340"/>
      <c r="I4911" s="341"/>
      <c r="J4911" s="341"/>
      <c r="K4911" s="60"/>
    </row>
    <row r="4912" spans="1:11" s="38" customFormat="1" x14ac:dyDescent="0.25">
      <c r="A4912" s="78"/>
      <c r="B4912" s="337"/>
      <c r="C4912" s="342"/>
      <c r="D4912" s="329"/>
      <c r="E4912" s="330"/>
      <c r="F4912" s="330"/>
      <c r="G4912" s="331"/>
      <c r="H4912" s="340"/>
      <c r="I4912" s="341"/>
      <c r="J4912" s="341"/>
      <c r="K4912" s="60"/>
    </row>
    <row r="4913" spans="1:11" s="38" customFormat="1" x14ac:dyDescent="0.25">
      <c r="A4913" s="78"/>
      <c r="B4913" s="337"/>
      <c r="C4913" s="342"/>
      <c r="D4913" s="329"/>
      <c r="E4913" s="330"/>
      <c r="F4913" s="330"/>
      <c r="G4913" s="331"/>
      <c r="H4913" s="340"/>
      <c r="I4913" s="341"/>
      <c r="J4913" s="341"/>
      <c r="K4913" s="60"/>
    </row>
    <row r="4914" spans="1:11" s="38" customFormat="1" x14ac:dyDescent="0.25">
      <c r="A4914" s="78"/>
      <c r="B4914" s="337"/>
      <c r="C4914" s="342"/>
      <c r="D4914" s="329"/>
      <c r="E4914" s="330"/>
      <c r="F4914" s="330"/>
      <c r="G4914" s="331"/>
      <c r="H4914" s="340"/>
      <c r="I4914" s="341"/>
      <c r="J4914" s="341"/>
      <c r="K4914" s="60"/>
    </row>
    <row r="4915" spans="1:11" s="38" customFormat="1" x14ac:dyDescent="0.25">
      <c r="A4915" s="78"/>
      <c r="B4915" s="337"/>
      <c r="C4915" s="342"/>
      <c r="D4915" s="329"/>
      <c r="E4915" s="330"/>
      <c r="F4915" s="330"/>
      <c r="G4915" s="331"/>
      <c r="H4915" s="340"/>
      <c r="I4915" s="341"/>
      <c r="J4915" s="341"/>
      <c r="K4915" s="60"/>
    </row>
    <row r="4916" spans="1:11" s="38" customFormat="1" x14ac:dyDescent="0.25">
      <c r="A4916" s="78"/>
      <c r="B4916" s="337"/>
      <c r="C4916" s="342"/>
      <c r="D4916" s="329"/>
      <c r="E4916" s="330"/>
      <c r="F4916" s="330"/>
      <c r="G4916" s="331"/>
      <c r="H4916" s="340"/>
      <c r="I4916" s="341"/>
      <c r="J4916" s="341"/>
      <c r="K4916" s="60"/>
    </row>
    <row r="4917" spans="1:11" s="38" customFormat="1" x14ac:dyDescent="0.25">
      <c r="A4917" s="78"/>
      <c r="B4917" s="337"/>
      <c r="C4917" s="342"/>
      <c r="D4917" s="329"/>
      <c r="E4917" s="330"/>
      <c r="F4917" s="330"/>
      <c r="G4917" s="331"/>
      <c r="H4917" s="340"/>
      <c r="I4917" s="341"/>
      <c r="J4917" s="341"/>
      <c r="K4917" s="60"/>
    </row>
    <row r="4918" spans="1:11" s="38" customFormat="1" x14ac:dyDescent="0.25">
      <c r="A4918" s="78"/>
      <c r="B4918" s="337"/>
      <c r="C4918" s="342"/>
      <c r="D4918" s="329"/>
      <c r="E4918" s="330"/>
      <c r="F4918" s="330"/>
      <c r="G4918" s="331"/>
      <c r="H4918" s="340"/>
      <c r="I4918" s="341"/>
      <c r="J4918" s="341"/>
      <c r="K4918" s="60"/>
    </row>
    <row r="4919" spans="1:11" s="38" customFormat="1" x14ac:dyDescent="0.25">
      <c r="A4919" s="78"/>
      <c r="B4919" s="337"/>
      <c r="C4919" s="342"/>
      <c r="D4919" s="329"/>
      <c r="E4919" s="330"/>
      <c r="F4919" s="330"/>
      <c r="G4919" s="331"/>
      <c r="H4919" s="340"/>
      <c r="I4919" s="341"/>
      <c r="J4919" s="341"/>
      <c r="K4919" s="60"/>
    </row>
    <row r="4920" spans="1:11" s="38" customFormat="1" x14ac:dyDescent="0.25">
      <c r="A4920" s="78"/>
      <c r="B4920" s="337"/>
      <c r="C4920" s="342"/>
      <c r="D4920" s="329"/>
      <c r="E4920" s="330"/>
      <c r="F4920" s="330"/>
      <c r="G4920" s="331"/>
      <c r="H4920" s="340"/>
      <c r="I4920" s="341"/>
      <c r="J4920" s="341"/>
      <c r="K4920" s="60"/>
    </row>
    <row r="4921" spans="1:11" s="38" customFormat="1" x14ac:dyDescent="0.25">
      <c r="A4921" s="78"/>
      <c r="B4921" s="337"/>
      <c r="C4921" s="342"/>
      <c r="D4921" s="329"/>
      <c r="E4921" s="330"/>
      <c r="F4921" s="330"/>
      <c r="G4921" s="331"/>
      <c r="H4921" s="340"/>
      <c r="I4921" s="341"/>
      <c r="J4921" s="341"/>
      <c r="K4921" s="60"/>
    </row>
    <row r="4922" spans="1:11" s="38" customFormat="1" x14ac:dyDescent="0.25">
      <c r="A4922" s="78"/>
      <c r="B4922" s="337"/>
      <c r="C4922" s="342"/>
      <c r="D4922" s="329"/>
      <c r="E4922" s="330"/>
      <c r="F4922" s="330"/>
      <c r="G4922" s="331"/>
      <c r="H4922" s="340"/>
      <c r="I4922" s="341"/>
      <c r="J4922" s="341"/>
      <c r="K4922" s="60"/>
    </row>
    <row r="4923" spans="1:11" s="38" customFormat="1" x14ac:dyDescent="0.25">
      <c r="A4923" s="78"/>
      <c r="B4923" s="337"/>
      <c r="C4923" s="342"/>
      <c r="D4923" s="329"/>
      <c r="E4923" s="330"/>
      <c r="F4923" s="330"/>
      <c r="G4923" s="331"/>
      <c r="H4923" s="340"/>
      <c r="I4923" s="341"/>
      <c r="J4923" s="341"/>
      <c r="K4923" s="60"/>
    </row>
    <row r="4924" spans="1:11" s="38" customFormat="1" x14ac:dyDescent="0.25">
      <c r="A4924" s="78"/>
      <c r="B4924" s="337"/>
      <c r="C4924" s="342"/>
      <c r="D4924" s="329"/>
      <c r="E4924" s="330"/>
      <c r="F4924" s="330"/>
      <c r="G4924" s="331"/>
      <c r="H4924" s="340"/>
      <c r="I4924" s="341"/>
      <c r="J4924" s="341"/>
      <c r="K4924" s="60"/>
    </row>
    <row r="4925" spans="1:11" s="38" customFormat="1" x14ac:dyDescent="0.25">
      <c r="A4925" s="78"/>
      <c r="B4925" s="337"/>
      <c r="C4925" s="342"/>
      <c r="D4925" s="329"/>
      <c r="E4925" s="330"/>
      <c r="F4925" s="330"/>
      <c r="G4925" s="331"/>
      <c r="H4925" s="340"/>
      <c r="I4925" s="341"/>
      <c r="J4925" s="341"/>
      <c r="K4925" s="60"/>
    </row>
    <row r="4926" spans="1:11" s="38" customFormat="1" x14ac:dyDescent="0.25">
      <c r="A4926" s="78"/>
      <c r="B4926" s="337"/>
      <c r="C4926" s="342"/>
      <c r="D4926" s="329"/>
      <c r="E4926" s="330"/>
      <c r="F4926" s="330"/>
      <c r="G4926" s="331"/>
      <c r="H4926" s="340"/>
      <c r="I4926" s="341"/>
      <c r="J4926" s="341"/>
      <c r="K4926" s="60"/>
    </row>
    <row r="4927" spans="1:11" s="38" customFormat="1" x14ac:dyDescent="0.25">
      <c r="A4927" s="78"/>
      <c r="B4927" s="337"/>
      <c r="C4927" s="342"/>
      <c r="D4927" s="329"/>
      <c r="E4927" s="330"/>
      <c r="F4927" s="330"/>
      <c r="G4927" s="331"/>
      <c r="H4927" s="340"/>
      <c r="I4927" s="341"/>
      <c r="J4927" s="341"/>
      <c r="K4927" s="60"/>
    </row>
    <row r="4928" spans="1:11" s="38" customFormat="1" x14ac:dyDescent="0.25">
      <c r="A4928" s="78"/>
      <c r="B4928" s="337"/>
      <c r="C4928" s="342"/>
      <c r="D4928" s="329"/>
      <c r="E4928" s="330"/>
      <c r="F4928" s="330"/>
      <c r="G4928" s="331"/>
      <c r="H4928" s="340"/>
      <c r="I4928" s="341"/>
      <c r="J4928" s="341"/>
      <c r="K4928" s="60"/>
    </row>
    <row r="4929" spans="1:11" s="38" customFormat="1" x14ac:dyDescent="0.25">
      <c r="A4929" s="78"/>
      <c r="B4929" s="337"/>
      <c r="C4929" s="342"/>
      <c r="D4929" s="329"/>
      <c r="E4929" s="330"/>
      <c r="F4929" s="330"/>
      <c r="G4929" s="331"/>
      <c r="H4929" s="340"/>
      <c r="I4929" s="341"/>
      <c r="J4929" s="341"/>
      <c r="K4929" s="60"/>
    </row>
    <row r="4930" spans="1:11" s="38" customFormat="1" x14ac:dyDescent="0.25">
      <c r="A4930" s="78"/>
      <c r="B4930" s="337"/>
      <c r="C4930" s="342"/>
      <c r="D4930" s="329"/>
      <c r="E4930" s="330"/>
      <c r="F4930" s="330"/>
      <c r="G4930" s="331"/>
      <c r="H4930" s="340"/>
      <c r="I4930" s="341"/>
      <c r="J4930" s="341"/>
      <c r="K4930" s="60"/>
    </row>
    <row r="4931" spans="1:11" s="38" customFormat="1" x14ac:dyDescent="0.25">
      <c r="A4931" s="78"/>
      <c r="B4931" s="337"/>
      <c r="C4931" s="342"/>
      <c r="D4931" s="329"/>
      <c r="E4931" s="330"/>
      <c r="F4931" s="330"/>
      <c r="G4931" s="331"/>
      <c r="H4931" s="340"/>
      <c r="I4931" s="341"/>
      <c r="J4931" s="341"/>
      <c r="K4931" s="60"/>
    </row>
    <row r="4932" spans="1:11" s="38" customFormat="1" x14ac:dyDescent="0.25">
      <c r="A4932" s="78"/>
      <c r="B4932" s="337"/>
      <c r="C4932" s="342"/>
      <c r="D4932" s="329"/>
      <c r="E4932" s="330"/>
      <c r="F4932" s="330"/>
      <c r="G4932" s="331"/>
      <c r="H4932" s="340"/>
      <c r="I4932" s="341"/>
      <c r="J4932" s="341"/>
      <c r="K4932" s="60"/>
    </row>
    <row r="4933" spans="1:11" s="38" customFormat="1" x14ac:dyDescent="0.25">
      <c r="A4933" s="78"/>
      <c r="B4933" s="337"/>
      <c r="C4933" s="342"/>
      <c r="D4933" s="329"/>
      <c r="E4933" s="330"/>
      <c r="F4933" s="330"/>
      <c r="G4933" s="331"/>
      <c r="H4933" s="340"/>
      <c r="I4933" s="341"/>
      <c r="J4933" s="341"/>
      <c r="K4933" s="60"/>
    </row>
    <row r="4934" spans="1:11" s="38" customFormat="1" x14ac:dyDescent="0.25">
      <c r="A4934" s="78"/>
      <c r="B4934" s="337"/>
      <c r="C4934" s="342"/>
      <c r="D4934" s="329"/>
      <c r="E4934" s="330"/>
      <c r="F4934" s="330"/>
      <c r="G4934" s="331"/>
      <c r="H4934" s="340"/>
      <c r="I4934" s="341"/>
      <c r="J4934" s="341"/>
      <c r="K4934" s="60"/>
    </row>
    <row r="4935" spans="1:11" s="38" customFormat="1" x14ac:dyDescent="0.25">
      <c r="A4935" s="78"/>
      <c r="B4935" s="337"/>
      <c r="C4935" s="342"/>
      <c r="D4935" s="329"/>
      <c r="E4935" s="330"/>
      <c r="F4935" s="330"/>
      <c r="G4935" s="331"/>
      <c r="H4935" s="340"/>
      <c r="I4935" s="341"/>
      <c r="J4935" s="341"/>
      <c r="K4935" s="60"/>
    </row>
    <row r="4936" spans="1:11" s="38" customFormat="1" x14ac:dyDescent="0.25">
      <c r="A4936" s="78"/>
      <c r="B4936" s="337"/>
      <c r="C4936" s="342"/>
      <c r="D4936" s="329"/>
      <c r="E4936" s="330"/>
      <c r="F4936" s="330"/>
      <c r="G4936" s="331"/>
      <c r="H4936" s="340"/>
      <c r="I4936" s="341"/>
      <c r="J4936" s="341"/>
      <c r="K4936" s="60"/>
    </row>
    <row r="4937" spans="1:11" s="38" customFormat="1" x14ac:dyDescent="0.25">
      <c r="A4937" s="78"/>
      <c r="B4937" s="337"/>
      <c r="C4937" s="342"/>
      <c r="D4937" s="329"/>
      <c r="E4937" s="330"/>
      <c r="F4937" s="330"/>
      <c r="G4937" s="331"/>
      <c r="H4937" s="340"/>
      <c r="I4937" s="268"/>
      <c r="J4937" s="341"/>
      <c r="K4937" s="60"/>
    </row>
    <row r="4938" spans="1:11" s="38" customFormat="1" x14ac:dyDescent="0.25">
      <c r="A4938" s="78"/>
      <c r="B4938" s="337"/>
      <c r="C4938" s="342"/>
      <c r="D4938" s="329"/>
      <c r="E4938" s="330"/>
      <c r="F4938" s="330"/>
      <c r="G4938" s="331"/>
      <c r="H4938" s="340"/>
      <c r="I4938" s="268"/>
      <c r="J4938" s="341"/>
      <c r="K4938" s="60"/>
    </row>
    <row r="4939" spans="1:11" s="38" customFormat="1" x14ac:dyDescent="0.25">
      <c r="A4939" s="78"/>
      <c r="B4939" s="337"/>
      <c r="C4939" s="342"/>
      <c r="D4939" s="329"/>
      <c r="E4939" s="330"/>
      <c r="F4939" s="330"/>
      <c r="G4939" s="331"/>
      <c r="H4939" s="340"/>
      <c r="I4939" s="341"/>
      <c r="J4939" s="341"/>
      <c r="K4939" s="60"/>
    </row>
    <row r="4940" spans="1:11" s="38" customFormat="1" x14ac:dyDescent="0.25">
      <c r="A4940" s="78"/>
      <c r="B4940" s="337"/>
      <c r="C4940" s="342"/>
      <c r="D4940" s="329"/>
      <c r="E4940" s="330"/>
      <c r="F4940" s="330"/>
      <c r="G4940" s="331"/>
      <c r="H4940" s="340"/>
      <c r="I4940" s="268"/>
      <c r="J4940" s="341"/>
      <c r="K4940" s="60"/>
    </row>
    <row r="4941" spans="1:11" s="38" customFormat="1" x14ac:dyDescent="0.25">
      <c r="A4941" s="78"/>
      <c r="B4941" s="337"/>
      <c r="C4941" s="342"/>
      <c r="D4941" s="329"/>
      <c r="E4941" s="330"/>
      <c r="F4941" s="330"/>
      <c r="G4941" s="331"/>
      <c r="H4941" s="340"/>
      <c r="I4941" s="268"/>
      <c r="J4941" s="341"/>
      <c r="K4941" s="60"/>
    </row>
    <row r="4942" spans="1:11" s="38" customFormat="1" x14ac:dyDescent="0.25">
      <c r="A4942" s="78"/>
      <c r="B4942" s="337"/>
      <c r="C4942" s="342"/>
      <c r="D4942" s="329"/>
      <c r="E4942" s="330"/>
      <c r="F4942" s="330"/>
      <c r="G4942" s="331"/>
      <c r="H4942" s="340"/>
      <c r="I4942" s="341"/>
      <c r="J4942" s="341"/>
      <c r="K4942" s="60"/>
    </row>
    <row r="4943" spans="1:11" s="38" customFormat="1" x14ac:dyDescent="0.25">
      <c r="A4943" s="78"/>
      <c r="B4943" s="337"/>
      <c r="C4943" s="342"/>
      <c r="D4943" s="329"/>
      <c r="E4943" s="330"/>
      <c r="F4943" s="330"/>
      <c r="G4943" s="331"/>
      <c r="H4943" s="340"/>
      <c r="I4943" s="268"/>
      <c r="J4943" s="341"/>
      <c r="K4943" s="60"/>
    </row>
    <row r="4944" spans="1:11" s="38" customFormat="1" x14ac:dyDescent="0.25">
      <c r="A4944" s="78"/>
      <c r="B4944" s="337"/>
      <c r="C4944" s="342"/>
      <c r="D4944" s="329"/>
      <c r="E4944" s="330"/>
      <c r="F4944" s="330"/>
      <c r="G4944" s="331"/>
      <c r="H4944" s="340"/>
      <c r="I4944" s="268"/>
      <c r="J4944" s="341"/>
      <c r="K4944" s="60"/>
    </row>
    <row r="4945" spans="1:11" s="38" customFormat="1" x14ac:dyDescent="0.25">
      <c r="A4945" s="78"/>
      <c r="B4945" s="337"/>
      <c r="C4945" s="342"/>
      <c r="D4945" s="329"/>
      <c r="E4945" s="330"/>
      <c r="F4945" s="330"/>
      <c r="G4945" s="331"/>
      <c r="H4945" s="340"/>
      <c r="I4945" s="341"/>
      <c r="J4945" s="341"/>
      <c r="K4945" s="60"/>
    </row>
    <row r="4946" spans="1:11" s="38" customFormat="1" x14ac:dyDescent="0.25">
      <c r="A4946" s="78"/>
      <c r="B4946" s="337"/>
      <c r="C4946" s="342"/>
      <c r="D4946" s="329"/>
      <c r="E4946" s="330"/>
      <c r="F4946" s="330"/>
      <c r="G4946" s="331"/>
      <c r="H4946" s="340"/>
      <c r="I4946" s="268"/>
      <c r="J4946" s="341"/>
      <c r="K4946" s="60"/>
    </row>
    <row r="4947" spans="1:11" s="38" customFormat="1" x14ac:dyDescent="0.25">
      <c r="A4947" s="78"/>
      <c r="B4947" s="337"/>
      <c r="C4947" s="342"/>
      <c r="D4947" s="329"/>
      <c r="E4947" s="330"/>
      <c r="F4947" s="330"/>
      <c r="G4947" s="331"/>
      <c r="H4947" s="340"/>
      <c r="I4947" s="268"/>
      <c r="J4947" s="341"/>
      <c r="K4947" s="60"/>
    </row>
    <row r="4948" spans="1:11" s="38" customFormat="1" x14ac:dyDescent="0.25">
      <c r="A4948" s="78"/>
      <c r="B4948" s="337"/>
      <c r="C4948" s="342"/>
      <c r="D4948" s="329"/>
      <c r="E4948" s="330"/>
      <c r="F4948" s="330"/>
      <c r="G4948" s="331"/>
      <c r="H4948" s="340"/>
      <c r="I4948" s="341"/>
      <c r="J4948" s="341"/>
      <c r="K4948" s="60"/>
    </row>
    <row r="4949" spans="1:11" s="38" customFormat="1" x14ac:dyDescent="0.25">
      <c r="A4949" s="78"/>
      <c r="B4949" s="337"/>
      <c r="C4949" s="342"/>
      <c r="D4949" s="329"/>
      <c r="E4949" s="330"/>
      <c r="F4949" s="330"/>
      <c r="G4949" s="331"/>
      <c r="H4949" s="340"/>
      <c r="I4949" s="268"/>
      <c r="J4949" s="341"/>
      <c r="K4949" s="60"/>
    </row>
    <row r="4950" spans="1:11" s="38" customFormat="1" x14ac:dyDescent="0.25">
      <c r="A4950" s="78"/>
      <c r="B4950" s="337"/>
      <c r="C4950" s="342"/>
      <c r="D4950" s="329"/>
      <c r="E4950" s="330"/>
      <c r="F4950" s="330"/>
      <c r="G4950" s="331"/>
      <c r="H4950" s="340"/>
      <c r="I4950" s="268"/>
      <c r="J4950" s="341"/>
      <c r="K4950" s="60"/>
    </row>
    <row r="4951" spans="1:11" s="38" customFormat="1" x14ac:dyDescent="0.25">
      <c r="A4951" s="78"/>
      <c r="B4951" s="337"/>
      <c r="C4951" s="342"/>
      <c r="D4951" s="329"/>
      <c r="E4951" s="330"/>
      <c r="F4951" s="330"/>
      <c r="G4951" s="331"/>
      <c r="H4951" s="340"/>
      <c r="I4951" s="341"/>
      <c r="J4951" s="341"/>
      <c r="K4951" s="60"/>
    </row>
    <row r="4952" spans="1:11" s="38" customFormat="1" x14ac:dyDescent="0.25">
      <c r="A4952" s="78"/>
      <c r="B4952" s="337"/>
      <c r="C4952" s="342"/>
      <c r="D4952" s="329"/>
      <c r="E4952" s="330"/>
      <c r="F4952" s="330"/>
      <c r="G4952" s="331"/>
      <c r="H4952" s="340"/>
      <c r="I4952" s="268"/>
      <c r="J4952" s="341"/>
      <c r="K4952" s="60"/>
    </row>
    <row r="4953" spans="1:11" s="38" customFormat="1" x14ac:dyDescent="0.25">
      <c r="A4953" s="78"/>
      <c r="B4953" s="337"/>
      <c r="C4953" s="342"/>
      <c r="D4953" s="329"/>
      <c r="E4953" s="330"/>
      <c r="F4953" s="330"/>
      <c r="G4953" s="331"/>
      <c r="H4953" s="340"/>
      <c r="I4953" s="268"/>
      <c r="J4953" s="341"/>
      <c r="K4953" s="60"/>
    </row>
    <row r="4954" spans="1:11" s="38" customFormat="1" x14ac:dyDescent="0.25">
      <c r="A4954" s="78"/>
      <c r="B4954" s="337"/>
      <c r="C4954" s="342"/>
      <c r="D4954" s="329"/>
      <c r="E4954" s="330"/>
      <c r="F4954" s="330"/>
      <c r="G4954" s="331"/>
      <c r="H4954" s="340"/>
      <c r="I4954" s="341"/>
      <c r="J4954" s="341"/>
      <c r="K4954" s="60"/>
    </row>
    <row r="4955" spans="1:11" s="38" customFormat="1" x14ac:dyDescent="0.25">
      <c r="A4955" s="78"/>
      <c r="B4955" s="337"/>
      <c r="C4955" s="342"/>
      <c r="D4955" s="329"/>
      <c r="E4955" s="330"/>
      <c r="F4955" s="330"/>
      <c r="G4955" s="331"/>
      <c r="H4955" s="340"/>
      <c r="I4955" s="268"/>
      <c r="J4955" s="341"/>
      <c r="K4955" s="60"/>
    </row>
    <row r="4956" spans="1:11" s="38" customFormat="1" x14ac:dyDescent="0.25">
      <c r="A4956" s="78"/>
      <c r="B4956" s="337"/>
      <c r="C4956" s="342"/>
      <c r="D4956" s="329"/>
      <c r="E4956" s="330"/>
      <c r="F4956" s="330"/>
      <c r="G4956" s="331"/>
      <c r="H4956" s="340"/>
      <c r="I4956" s="268"/>
      <c r="J4956" s="341"/>
      <c r="K4956" s="60"/>
    </row>
    <row r="4957" spans="1:11" s="38" customFormat="1" x14ac:dyDescent="0.25">
      <c r="A4957" s="78"/>
      <c r="B4957" s="337"/>
      <c r="C4957" s="342"/>
      <c r="D4957" s="329"/>
      <c r="E4957" s="330"/>
      <c r="F4957" s="330"/>
      <c r="G4957" s="331"/>
      <c r="H4957" s="340"/>
      <c r="I4957" s="341"/>
      <c r="J4957" s="341"/>
      <c r="K4957" s="60"/>
    </row>
    <row r="4958" spans="1:11" s="38" customFormat="1" x14ac:dyDescent="0.25">
      <c r="A4958" s="78"/>
      <c r="B4958" s="337"/>
      <c r="C4958" s="342"/>
      <c r="D4958" s="329"/>
      <c r="E4958" s="330"/>
      <c r="F4958" s="330"/>
      <c r="G4958" s="331"/>
      <c r="H4958" s="340"/>
      <c r="I4958" s="268"/>
      <c r="J4958" s="341"/>
      <c r="K4958" s="60"/>
    </row>
    <row r="4959" spans="1:11" s="38" customFormat="1" x14ac:dyDescent="0.25">
      <c r="A4959" s="78"/>
      <c r="B4959" s="337"/>
      <c r="C4959" s="342"/>
      <c r="D4959" s="329"/>
      <c r="E4959" s="330"/>
      <c r="F4959" s="330"/>
      <c r="G4959" s="331"/>
      <c r="H4959" s="340"/>
      <c r="I4959" s="268"/>
      <c r="J4959" s="341"/>
      <c r="K4959" s="60"/>
    </row>
    <row r="4960" spans="1:11" s="38" customFormat="1" x14ac:dyDescent="0.25">
      <c r="A4960" s="78"/>
      <c r="B4960" s="337"/>
      <c r="C4960" s="342"/>
      <c r="D4960" s="329"/>
      <c r="E4960" s="330"/>
      <c r="F4960" s="330"/>
      <c r="G4960" s="331"/>
      <c r="H4960" s="340"/>
      <c r="I4960" s="341"/>
      <c r="J4960" s="341"/>
      <c r="K4960" s="60"/>
    </row>
    <row r="4961" spans="1:11" s="38" customFormat="1" x14ac:dyDescent="0.25">
      <c r="A4961" s="78"/>
      <c r="B4961" s="337"/>
      <c r="C4961" s="342"/>
      <c r="D4961" s="329"/>
      <c r="E4961" s="330"/>
      <c r="F4961" s="330"/>
      <c r="G4961" s="331"/>
      <c r="H4961" s="340"/>
      <c r="I4961" s="268"/>
      <c r="J4961" s="341"/>
      <c r="K4961" s="60"/>
    </row>
    <row r="4962" spans="1:11" s="38" customFormat="1" x14ac:dyDescent="0.25">
      <c r="A4962" s="78"/>
      <c r="B4962" s="337"/>
      <c r="C4962" s="342"/>
      <c r="D4962" s="329"/>
      <c r="E4962" s="330"/>
      <c r="F4962" s="330"/>
      <c r="G4962" s="331"/>
      <c r="H4962" s="340"/>
      <c r="I4962" s="268"/>
      <c r="J4962" s="341"/>
      <c r="K4962" s="60"/>
    </row>
    <row r="4963" spans="1:11" s="38" customFormat="1" x14ac:dyDescent="0.25">
      <c r="A4963" s="78"/>
      <c r="B4963" s="337"/>
      <c r="C4963" s="342"/>
      <c r="D4963" s="329"/>
      <c r="E4963" s="330"/>
      <c r="F4963" s="330"/>
      <c r="G4963" s="331"/>
      <c r="H4963" s="340"/>
      <c r="I4963" s="341"/>
      <c r="J4963" s="341"/>
      <c r="K4963" s="60"/>
    </row>
    <row r="4964" spans="1:11" s="38" customFormat="1" x14ac:dyDescent="0.25">
      <c r="A4964" s="78"/>
      <c r="B4964" s="337"/>
      <c r="C4964" s="342"/>
      <c r="D4964" s="329"/>
      <c r="E4964" s="330"/>
      <c r="F4964" s="330"/>
      <c r="G4964" s="331"/>
      <c r="H4964" s="340"/>
      <c r="I4964" s="268"/>
      <c r="J4964" s="341"/>
      <c r="K4964" s="60"/>
    </row>
    <row r="4965" spans="1:11" s="38" customFormat="1" x14ac:dyDescent="0.25">
      <c r="A4965" s="78"/>
      <c r="B4965" s="337"/>
      <c r="C4965" s="342"/>
      <c r="D4965" s="329"/>
      <c r="E4965" s="330"/>
      <c r="F4965" s="330"/>
      <c r="G4965" s="331"/>
      <c r="H4965" s="340"/>
      <c r="I4965" s="268"/>
      <c r="J4965" s="341"/>
      <c r="K4965" s="60"/>
    </row>
    <row r="4966" spans="1:11" s="38" customFormat="1" x14ac:dyDescent="0.25">
      <c r="A4966" s="78"/>
      <c r="B4966" s="337"/>
      <c r="C4966" s="342"/>
      <c r="D4966" s="329"/>
      <c r="E4966" s="330"/>
      <c r="F4966" s="330"/>
      <c r="G4966" s="331"/>
      <c r="H4966" s="340"/>
      <c r="I4966" s="341"/>
      <c r="J4966" s="341"/>
      <c r="K4966" s="60"/>
    </row>
    <row r="4967" spans="1:11" s="38" customFormat="1" x14ac:dyDescent="0.25">
      <c r="A4967" s="78"/>
      <c r="B4967" s="337"/>
      <c r="C4967" s="342"/>
      <c r="D4967" s="329"/>
      <c r="E4967" s="330"/>
      <c r="F4967" s="330"/>
      <c r="G4967" s="331"/>
      <c r="H4967" s="340"/>
      <c r="I4967" s="268"/>
      <c r="J4967" s="341"/>
      <c r="K4967" s="60"/>
    </row>
    <row r="4968" spans="1:11" s="38" customFormat="1" x14ac:dyDescent="0.25">
      <c r="A4968" s="78"/>
      <c r="B4968" s="337"/>
      <c r="C4968" s="342"/>
      <c r="D4968" s="329"/>
      <c r="E4968" s="330"/>
      <c r="F4968" s="330"/>
      <c r="G4968" s="331"/>
      <c r="H4968" s="340"/>
      <c r="I4968" s="268"/>
      <c r="J4968" s="341"/>
      <c r="K4968" s="60"/>
    </row>
    <row r="4969" spans="1:11" s="38" customFormat="1" x14ac:dyDescent="0.25">
      <c r="A4969" s="78"/>
      <c r="B4969" s="337"/>
      <c r="C4969" s="342"/>
      <c r="D4969" s="329"/>
      <c r="E4969" s="330"/>
      <c r="F4969" s="330"/>
      <c r="G4969" s="331"/>
      <c r="H4969" s="340"/>
      <c r="I4969" s="341"/>
      <c r="J4969" s="341"/>
      <c r="K4969" s="60"/>
    </row>
    <row r="4970" spans="1:11" s="38" customFormat="1" x14ac:dyDescent="0.25">
      <c r="A4970" s="78"/>
      <c r="B4970" s="337"/>
      <c r="C4970" s="342"/>
      <c r="D4970" s="329"/>
      <c r="E4970" s="330"/>
      <c r="F4970" s="330"/>
      <c r="G4970" s="331"/>
      <c r="H4970" s="340"/>
      <c r="I4970" s="268"/>
      <c r="J4970" s="341"/>
      <c r="K4970" s="60"/>
    </row>
    <row r="4971" spans="1:11" s="38" customFormat="1" x14ac:dyDescent="0.25">
      <c r="A4971" s="78"/>
      <c r="B4971" s="337"/>
      <c r="C4971" s="342"/>
      <c r="D4971" s="329"/>
      <c r="E4971" s="330"/>
      <c r="F4971" s="330"/>
      <c r="G4971" s="331"/>
      <c r="H4971" s="340"/>
      <c r="I4971" s="268"/>
      <c r="J4971" s="341"/>
      <c r="K4971" s="60"/>
    </row>
    <row r="4972" spans="1:11" s="38" customFormat="1" x14ac:dyDescent="0.25">
      <c r="A4972" s="78"/>
      <c r="B4972" s="337"/>
      <c r="C4972" s="342"/>
      <c r="D4972" s="329"/>
      <c r="E4972" s="330"/>
      <c r="F4972" s="330"/>
      <c r="G4972" s="331"/>
      <c r="H4972" s="340"/>
      <c r="I4972" s="341"/>
      <c r="J4972" s="341"/>
      <c r="K4972" s="60"/>
    </row>
    <row r="4973" spans="1:11" s="38" customFormat="1" x14ac:dyDescent="0.25">
      <c r="A4973" s="78"/>
      <c r="B4973" s="337"/>
      <c r="C4973" s="342"/>
      <c r="D4973" s="329"/>
      <c r="E4973" s="330"/>
      <c r="F4973" s="330"/>
      <c r="G4973" s="331"/>
      <c r="H4973" s="340"/>
      <c r="I4973" s="268"/>
      <c r="J4973" s="341"/>
      <c r="K4973" s="60"/>
    </row>
    <row r="4974" spans="1:11" s="38" customFormat="1" x14ac:dyDescent="0.25">
      <c r="A4974" s="78"/>
      <c r="B4974" s="337"/>
      <c r="C4974" s="342"/>
      <c r="D4974" s="329"/>
      <c r="E4974" s="330"/>
      <c r="F4974" s="330"/>
      <c r="G4974" s="331"/>
      <c r="H4974" s="340"/>
      <c r="I4974" s="268"/>
      <c r="J4974" s="341"/>
      <c r="K4974" s="60"/>
    </row>
    <row r="4975" spans="1:11" s="38" customFormat="1" x14ac:dyDescent="0.25">
      <c r="A4975" s="78"/>
      <c r="B4975" s="337"/>
      <c r="C4975" s="342"/>
      <c r="D4975" s="329"/>
      <c r="E4975" s="330"/>
      <c r="F4975" s="330"/>
      <c r="G4975" s="331"/>
      <c r="H4975" s="340"/>
      <c r="I4975" s="341"/>
      <c r="J4975" s="341"/>
      <c r="K4975" s="60"/>
    </row>
    <row r="4976" spans="1:11" s="38" customFormat="1" x14ac:dyDescent="0.25">
      <c r="A4976" s="78"/>
      <c r="B4976" s="337"/>
      <c r="C4976" s="342"/>
      <c r="D4976" s="329"/>
      <c r="E4976" s="330"/>
      <c r="F4976" s="330"/>
      <c r="G4976" s="331"/>
      <c r="H4976" s="340"/>
      <c r="I4976" s="268"/>
      <c r="J4976" s="341"/>
      <c r="K4976" s="60"/>
    </row>
    <row r="4977" spans="1:11" s="38" customFormat="1" x14ac:dyDescent="0.25">
      <c r="A4977" s="78"/>
      <c r="B4977" s="337"/>
      <c r="C4977" s="342"/>
      <c r="D4977" s="329"/>
      <c r="E4977" s="330"/>
      <c r="F4977" s="330"/>
      <c r="G4977" s="331"/>
      <c r="H4977" s="340"/>
      <c r="I4977" s="268"/>
      <c r="J4977" s="341"/>
      <c r="K4977" s="60"/>
    </row>
    <row r="4978" spans="1:11" s="38" customFormat="1" x14ac:dyDescent="0.25">
      <c r="A4978" s="78"/>
      <c r="B4978" s="337"/>
      <c r="C4978" s="342"/>
      <c r="D4978" s="329"/>
      <c r="E4978" s="330"/>
      <c r="F4978" s="330"/>
      <c r="G4978" s="331"/>
      <c r="H4978" s="340"/>
      <c r="I4978" s="341"/>
      <c r="J4978" s="341"/>
      <c r="K4978" s="60"/>
    </row>
    <row r="4979" spans="1:11" s="38" customFormat="1" x14ac:dyDescent="0.25">
      <c r="A4979" s="78"/>
      <c r="B4979" s="337"/>
      <c r="C4979" s="342"/>
      <c r="D4979" s="329"/>
      <c r="E4979" s="330"/>
      <c r="F4979" s="330"/>
      <c r="G4979" s="331"/>
      <c r="H4979" s="340"/>
      <c r="I4979" s="268"/>
      <c r="J4979" s="341"/>
      <c r="K4979" s="60"/>
    </row>
    <row r="4980" spans="1:11" s="38" customFormat="1" x14ac:dyDescent="0.25">
      <c r="A4980" s="78"/>
      <c r="B4980" s="337"/>
      <c r="C4980" s="342"/>
      <c r="D4980" s="329"/>
      <c r="E4980" s="330"/>
      <c r="F4980" s="330"/>
      <c r="G4980" s="331"/>
      <c r="H4980" s="340"/>
      <c r="I4980" s="268"/>
      <c r="J4980" s="341"/>
      <c r="K4980" s="60"/>
    </row>
    <row r="4981" spans="1:11" s="38" customFormat="1" x14ac:dyDescent="0.25">
      <c r="A4981" s="78"/>
      <c r="B4981" s="337"/>
      <c r="C4981" s="342"/>
      <c r="D4981" s="329"/>
      <c r="E4981" s="330"/>
      <c r="F4981" s="330"/>
      <c r="G4981" s="331"/>
      <c r="H4981" s="340"/>
      <c r="I4981" s="341"/>
      <c r="J4981" s="341"/>
      <c r="K4981" s="60"/>
    </row>
    <row r="4982" spans="1:11" s="38" customFormat="1" x14ac:dyDescent="0.25">
      <c r="A4982" s="78"/>
      <c r="B4982" s="337"/>
      <c r="C4982" s="342"/>
      <c r="D4982" s="329"/>
      <c r="E4982" s="330"/>
      <c r="F4982" s="330"/>
      <c r="G4982" s="331"/>
      <c r="H4982" s="340"/>
      <c r="I4982" s="268"/>
      <c r="J4982" s="341"/>
      <c r="K4982" s="60"/>
    </row>
    <row r="4983" spans="1:11" s="38" customFormat="1" x14ac:dyDescent="0.25">
      <c r="A4983" s="78"/>
      <c r="B4983" s="337"/>
      <c r="C4983" s="342"/>
      <c r="D4983" s="329"/>
      <c r="E4983" s="330"/>
      <c r="F4983" s="330"/>
      <c r="G4983" s="331"/>
      <c r="H4983" s="340"/>
      <c r="I4983" s="268"/>
      <c r="J4983" s="341"/>
      <c r="K4983" s="60"/>
    </row>
    <row r="4984" spans="1:11" s="38" customFormat="1" x14ac:dyDescent="0.25">
      <c r="A4984" s="78"/>
      <c r="B4984" s="337"/>
      <c r="C4984" s="342"/>
      <c r="D4984" s="329"/>
      <c r="E4984" s="330"/>
      <c r="F4984" s="330"/>
      <c r="G4984" s="331"/>
      <c r="H4984" s="340"/>
      <c r="I4984" s="341"/>
      <c r="J4984" s="341"/>
      <c r="K4984" s="60"/>
    </row>
    <row r="4985" spans="1:11" s="38" customFormat="1" x14ac:dyDescent="0.25">
      <c r="A4985" s="78"/>
      <c r="B4985" s="337"/>
      <c r="C4985" s="342"/>
      <c r="D4985" s="329"/>
      <c r="E4985" s="330"/>
      <c r="F4985" s="330"/>
      <c r="G4985" s="331"/>
      <c r="H4985" s="340"/>
      <c r="I4985" s="268"/>
      <c r="J4985" s="341"/>
      <c r="K4985" s="60"/>
    </row>
    <row r="4986" spans="1:11" s="38" customFormat="1" x14ac:dyDescent="0.25">
      <c r="A4986" s="78"/>
      <c r="B4986" s="337"/>
      <c r="C4986" s="342"/>
      <c r="D4986" s="329"/>
      <c r="E4986" s="330"/>
      <c r="F4986" s="330"/>
      <c r="G4986" s="331"/>
      <c r="H4986" s="340"/>
      <c r="I4986" s="268"/>
      <c r="J4986" s="341"/>
      <c r="K4986" s="60"/>
    </row>
    <row r="4987" spans="1:11" s="38" customFormat="1" x14ac:dyDescent="0.25">
      <c r="A4987" s="78"/>
      <c r="B4987" s="337"/>
      <c r="C4987" s="342"/>
      <c r="D4987" s="329"/>
      <c r="E4987" s="330"/>
      <c r="F4987" s="330"/>
      <c r="G4987" s="331"/>
      <c r="H4987" s="340"/>
      <c r="I4987" s="341"/>
      <c r="J4987" s="341"/>
      <c r="K4987" s="60"/>
    </row>
    <row r="4988" spans="1:11" s="38" customFormat="1" x14ac:dyDescent="0.25">
      <c r="A4988" s="78"/>
      <c r="B4988" s="337"/>
      <c r="C4988" s="342"/>
      <c r="D4988" s="329"/>
      <c r="E4988" s="330"/>
      <c r="F4988" s="330"/>
      <c r="G4988" s="331"/>
      <c r="H4988" s="340"/>
      <c r="I4988" s="268"/>
      <c r="J4988" s="341"/>
      <c r="K4988" s="60"/>
    </row>
    <row r="4989" spans="1:11" s="38" customFormat="1" x14ac:dyDescent="0.25">
      <c r="A4989" s="78"/>
      <c r="B4989" s="337"/>
      <c r="C4989" s="342"/>
      <c r="D4989" s="329"/>
      <c r="E4989" s="330"/>
      <c r="F4989" s="330"/>
      <c r="G4989" s="331"/>
      <c r="H4989" s="340"/>
      <c r="I4989" s="268"/>
      <c r="J4989" s="341"/>
      <c r="K4989" s="60"/>
    </row>
    <row r="4990" spans="1:11" s="38" customFormat="1" x14ac:dyDescent="0.25">
      <c r="A4990" s="78"/>
      <c r="B4990" s="337"/>
      <c r="C4990" s="342"/>
      <c r="D4990" s="329"/>
      <c r="E4990" s="330"/>
      <c r="F4990" s="330"/>
      <c r="G4990" s="331"/>
      <c r="H4990" s="340"/>
      <c r="I4990" s="341"/>
      <c r="J4990" s="341"/>
      <c r="K4990" s="60"/>
    </row>
    <row r="4991" spans="1:11" s="38" customFormat="1" x14ac:dyDescent="0.25">
      <c r="A4991" s="78"/>
      <c r="B4991" s="337"/>
      <c r="C4991" s="342"/>
      <c r="D4991" s="329"/>
      <c r="E4991" s="330"/>
      <c r="F4991" s="330"/>
      <c r="G4991" s="331"/>
      <c r="H4991" s="340"/>
      <c r="I4991" s="268"/>
      <c r="J4991" s="341"/>
      <c r="K4991" s="60"/>
    </row>
    <row r="4992" spans="1:11" s="38" customFormat="1" x14ac:dyDescent="0.25">
      <c r="A4992" s="78"/>
      <c r="B4992" s="337"/>
      <c r="C4992" s="342"/>
      <c r="D4992" s="329"/>
      <c r="E4992" s="330"/>
      <c r="F4992" s="330"/>
      <c r="G4992" s="331"/>
      <c r="H4992" s="340"/>
      <c r="I4992" s="268"/>
      <c r="J4992" s="341"/>
      <c r="K4992" s="60"/>
    </row>
    <row r="4993" spans="1:11" s="38" customFormat="1" x14ac:dyDescent="0.25">
      <c r="A4993" s="78"/>
      <c r="B4993" s="337"/>
      <c r="C4993" s="342"/>
      <c r="D4993" s="329"/>
      <c r="E4993" s="330"/>
      <c r="F4993" s="330"/>
      <c r="G4993" s="331"/>
      <c r="H4993" s="340"/>
      <c r="I4993" s="341"/>
      <c r="J4993" s="341"/>
      <c r="K4993" s="60"/>
    </row>
    <row r="4994" spans="1:11" s="38" customFormat="1" x14ac:dyDescent="0.25">
      <c r="A4994" s="78"/>
      <c r="B4994" s="337"/>
      <c r="C4994" s="342"/>
      <c r="D4994" s="329"/>
      <c r="E4994" s="330"/>
      <c r="F4994" s="330"/>
      <c r="G4994" s="331"/>
      <c r="H4994" s="340"/>
      <c r="I4994" s="268"/>
      <c r="J4994" s="341"/>
      <c r="K4994" s="60"/>
    </row>
    <row r="4995" spans="1:11" s="38" customFormat="1" x14ac:dyDescent="0.25">
      <c r="A4995" s="78"/>
      <c r="B4995" s="337"/>
      <c r="C4995" s="342"/>
      <c r="D4995" s="329"/>
      <c r="E4995" s="330"/>
      <c r="F4995" s="330"/>
      <c r="G4995" s="331"/>
      <c r="H4995" s="340"/>
      <c r="I4995" s="268"/>
      <c r="J4995" s="341"/>
      <c r="K4995" s="60"/>
    </row>
    <row r="4996" spans="1:11" s="38" customFormat="1" x14ac:dyDescent="0.25">
      <c r="A4996" s="78"/>
      <c r="B4996" s="337"/>
      <c r="C4996" s="342"/>
      <c r="D4996" s="329"/>
      <c r="E4996" s="330"/>
      <c r="F4996" s="330"/>
      <c r="G4996" s="331"/>
      <c r="H4996" s="340"/>
      <c r="I4996" s="341"/>
      <c r="J4996" s="341"/>
      <c r="K4996" s="60"/>
    </row>
    <row r="4997" spans="1:11" s="38" customFormat="1" x14ac:dyDescent="0.25">
      <c r="A4997" s="78"/>
      <c r="B4997" s="337"/>
      <c r="C4997" s="342"/>
      <c r="D4997" s="329"/>
      <c r="E4997" s="330"/>
      <c r="F4997" s="330"/>
      <c r="G4997" s="331"/>
      <c r="H4997" s="340"/>
      <c r="I4997" s="268"/>
      <c r="J4997" s="341"/>
      <c r="K4997" s="60"/>
    </row>
    <row r="4998" spans="1:11" s="38" customFormat="1" x14ac:dyDescent="0.25">
      <c r="A4998" s="78"/>
      <c r="B4998" s="337"/>
      <c r="C4998" s="342"/>
      <c r="D4998" s="329"/>
      <c r="E4998" s="330"/>
      <c r="F4998" s="330"/>
      <c r="G4998" s="331"/>
      <c r="H4998" s="340"/>
      <c r="I4998" s="268"/>
      <c r="J4998" s="341"/>
      <c r="K4998" s="60"/>
    </row>
    <row r="4999" spans="1:11" s="38" customFormat="1" x14ac:dyDescent="0.25">
      <c r="A4999" s="78"/>
      <c r="B4999" s="337"/>
      <c r="C4999" s="342"/>
      <c r="D4999" s="329"/>
      <c r="E4999" s="330"/>
      <c r="F4999" s="330"/>
      <c r="G4999" s="331"/>
      <c r="H4999" s="340"/>
      <c r="I4999" s="341"/>
      <c r="J4999" s="341"/>
      <c r="K4999" s="60"/>
    </row>
    <row r="5000" spans="1:11" s="38" customFormat="1" x14ac:dyDescent="0.25">
      <c r="A5000" s="78"/>
      <c r="B5000" s="337"/>
      <c r="C5000" s="342"/>
      <c r="D5000" s="329"/>
      <c r="E5000" s="330"/>
      <c r="F5000" s="330"/>
      <c r="G5000" s="331"/>
      <c r="H5000" s="340"/>
      <c r="I5000" s="268"/>
      <c r="J5000" s="341"/>
      <c r="K5000" s="60"/>
    </row>
    <row r="5001" spans="1:11" s="38" customFormat="1" x14ac:dyDescent="0.25">
      <c r="A5001" s="78"/>
      <c r="B5001" s="337"/>
      <c r="C5001" s="342"/>
      <c r="D5001" s="329"/>
      <c r="E5001" s="330"/>
      <c r="F5001" s="330"/>
      <c r="G5001" s="331"/>
      <c r="H5001" s="340"/>
      <c r="I5001" s="268"/>
      <c r="J5001" s="341"/>
      <c r="K5001" s="60"/>
    </row>
    <row r="5002" spans="1:11" s="38" customFormat="1" x14ac:dyDescent="0.25">
      <c r="A5002" s="78"/>
      <c r="B5002" s="337"/>
      <c r="C5002" s="342"/>
      <c r="D5002" s="329"/>
      <c r="E5002" s="330"/>
      <c r="F5002" s="330"/>
      <c r="G5002" s="331"/>
      <c r="H5002" s="340"/>
      <c r="I5002" s="341"/>
      <c r="J5002" s="341"/>
      <c r="K5002" s="60"/>
    </row>
    <row r="5003" spans="1:11" s="38" customFormat="1" x14ac:dyDescent="0.25">
      <c r="A5003" s="78"/>
      <c r="B5003" s="337"/>
      <c r="C5003" s="342"/>
      <c r="D5003" s="329"/>
      <c r="E5003" s="330"/>
      <c r="F5003" s="330"/>
      <c r="G5003" s="331"/>
      <c r="H5003" s="340"/>
      <c r="I5003" s="268"/>
      <c r="J5003" s="341"/>
      <c r="K5003" s="60"/>
    </row>
    <row r="5004" spans="1:11" s="38" customFormat="1" x14ac:dyDescent="0.25">
      <c r="A5004" s="78"/>
      <c r="B5004" s="337"/>
      <c r="C5004" s="342"/>
      <c r="D5004" s="329"/>
      <c r="E5004" s="330"/>
      <c r="F5004" s="330"/>
      <c r="G5004" s="331"/>
      <c r="H5004" s="340"/>
      <c r="I5004" s="268"/>
      <c r="J5004" s="341"/>
      <c r="K5004" s="60"/>
    </row>
    <row r="5005" spans="1:11" s="38" customFormat="1" x14ac:dyDescent="0.25">
      <c r="A5005" s="78"/>
      <c r="B5005" s="337"/>
      <c r="C5005" s="342"/>
      <c r="D5005" s="329"/>
      <c r="E5005" s="330"/>
      <c r="F5005" s="330"/>
      <c r="G5005" s="331"/>
      <c r="H5005" s="340"/>
      <c r="I5005" s="341"/>
      <c r="J5005" s="341"/>
      <c r="K5005" s="60"/>
    </row>
    <row r="5006" spans="1:11" s="38" customFormat="1" x14ac:dyDescent="0.25">
      <c r="A5006" s="78"/>
      <c r="B5006" s="337"/>
      <c r="C5006" s="342"/>
      <c r="D5006" s="329"/>
      <c r="E5006" s="330"/>
      <c r="F5006" s="330"/>
      <c r="G5006" s="331"/>
      <c r="H5006" s="340"/>
      <c r="I5006" s="268"/>
      <c r="J5006" s="341"/>
      <c r="K5006" s="60"/>
    </row>
    <row r="5007" spans="1:11" s="38" customFormat="1" x14ac:dyDescent="0.25">
      <c r="A5007" s="78"/>
      <c r="B5007" s="337"/>
      <c r="C5007" s="342"/>
      <c r="D5007" s="329"/>
      <c r="E5007" s="330"/>
      <c r="F5007" s="330"/>
      <c r="G5007" s="331"/>
      <c r="H5007" s="340"/>
      <c r="I5007" s="268"/>
      <c r="J5007" s="341"/>
      <c r="K5007" s="60"/>
    </row>
    <row r="5008" spans="1:11" s="38" customFormat="1" x14ac:dyDescent="0.25">
      <c r="A5008" s="78"/>
      <c r="B5008" s="337"/>
      <c r="C5008" s="342"/>
      <c r="D5008" s="329"/>
      <c r="E5008" s="330"/>
      <c r="F5008" s="330"/>
      <c r="G5008" s="331"/>
      <c r="H5008" s="340"/>
      <c r="I5008" s="268"/>
      <c r="J5008" s="341"/>
      <c r="K5008" s="60"/>
    </row>
    <row r="5009" spans="1:11" s="38" customFormat="1" x14ac:dyDescent="0.25">
      <c r="A5009" s="78"/>
      <c r="B5009" s="337"/>
      <c r="C5009" s="342"/>
      <c r="D5009" s="329"/>
      <c r="E5009" s="330"/>
      <c r="F5009" s="330"/>
      <c r="G5009" s="331"/>
      <c r="H5009" s="340"/>
      <c r="I5009" s="268"/>
      <c r="J5009" s="341"/>
      <c r="K5009" s="60"/>
    </row>
    <row r="5010" spans="1:11" s="38" customFormat="1" x14ac:dyDescent="0.25">
      <c r="A5010" s="78"/>
      <c r="B5010" s="337"/>
      <c r="C5010" s="342"/>
      <c r="D5010" s="329"/>
      <c r="E5010" s="330"/>
      <c r="F5010" s="330"/>
      <c r="G5010" s="331"/>
      <c r="H5010" s="340"/>
      <c r="I5010" s="268"/>
      <c r="J5010" s="341"/>
      <c r="K5010" s="60"/>
    </row>
    <row r="5011" spans="1:11" s="38" customFormat="1" x14ac:dyDescent="0.25">
      <c r="A5011" s="78"/>
      <c r="B5011" s="337"/>
      <c r="C5011" s="342"/>
      <c r="D5011" s="329"/>
      <c r="E5011" s="330"/>
      <c r="F5011" s="330"/>
      <c r="G5011" s="331"/>
      <c r="H5011" s="340"/>
      <c r="I5011" s="341"/>
      <c r="J5011" s="341"/>
      <c r="K5011" s="60"/>
    </row>
    <row r="5012" spans="1:11" s="38" customFormat="1" x14ac:dyDescent="0.25">
      <c r="A5012" s="78"/>
      <c r="B5012" s="337"/>
      <c r="C5012" s="342"/>
      <c r="D5012" s="329"/>
      <c r="E5012" s="330"/>
      <c r="F5012" s="330"/>
      <c r="G5012" s="331"/>
      <c r="H5012" s="340"/>
      <c r="I5012" s="268"/>
      <c r="J5012" s="341"/>
      <c r="K5012" s="60"/>
    </row>
    <row r="5013" spans="1:11" s="38" customFormat="1" x14ac:dyDescent="0.25">
      <c r="A5013" s="78"/>
      <c r="B5013" s="337"/>
      <c r="C5013" s="342"/>
      <c r="D5013" s="329"/>
      <c r="E5013" s="330"/>
      <c r="F5013" s="330"/>
      <c r="G5013" s="331"/>
      <c r="H5013" s="340"/>
      <c r="I5013" s="268"/>
      <c r="J5013" s="341"/>
      <c r="K5013" s="60"/>
    </row>
    <row r="5014" spans="1:11" s="38" customFormat="1" x14ac:dyDescent="0.25">
      <c r="A5014" s="78"/>
      <c r="B5014" s="337"/>
      <c r="C5014" s="342"/>
      <c r="D5014" s="329"/>
      <c r="E5014" s="330"/>
      <c r="F5014" s="330"/>
      <c r="G5014" s="331"/>
      <c r="H5014" s="340"/>
      <c r="I5014" s="341"/>
      <c r="J5014" s="341"/>
      <c r="K5014" s="60"/>
    </row>
    <row r="5015" spans="1:11" s="38" customFormat="1" x14ac:dyDescent="0.25">
      <c r="A5015" s="78"/>
      <c r="B5015" s="337"/>
      <c r="C5015" s="342"/>
      <c r="D5015" s="329"/>
      <c r="E5015" s="330"/>
      <c r="F5015" s="330"/>
      <c r="G5015" s="331"/>
      <c r="H5015" s="340"/>
      <c r="I5015" s="268"/>
      <c r="J5015" s="341"/>
      <c r="K5015" s="60"/>
    </row>
    <row r="5016" spans="1:11" s="38" customFormat="1" x14ac:dyDescent="0.25">
      <c r="A5016" s="78"/>
      <c r="B5016" s="337"/>
      <c r="C5016" s="342"/>
      <c r="D5016" s="329"/>
      <c r="E5016" s="330"/>
      <c r="F5016" s="330"/>
      <c r="G5016" s="331"/>
      <c r="H5016" s="340"/>
      <c r="I5016" s="268"/>
      <c r="J5016" s="341"/>
      <c r="K5016" s="60"/>
    </row>
    <row r="5017" spans="1:11" s="38" customFormat="1" x14ac:dyDescent="0.25">
      <c r="A5017" s="78"/>
      <c r="B5017" s="337"/>
      <c r="C5017" s="342"/>
      <c r="D5017" s="329"/>
      <c r="E5017" s="330"/>
      <c r="F5017" s="330"/>
      <c r="G5017" s="331"/>
      <c r="H5017" s="340"/>
      <c r="I5017" s="341"/>
      <c r="J5017" s="341"/>
      <c r="K5017" s="60"/>
    </row>
    <row r="5018" spans="1:11" s="38" customFormat="1" x14ac:dyDescent="0.25">
      <c r="A5018" s="78"/>
      <c r="B5018" s="337"/>
      <c r="C5018" s="342"/>
      <c r="D5018" s="329"/>
      <c r="E5018" s="330"/>
      <c r="F5018" s="330"/>
      <c r="G5018" s="331"/>
      <c r="H5018" s="340"/>
      <c r="I5018" s="268"/>
      <c r="J5018" s="341"/>
      <c r="K5018" s="60"/>
    </row>
    <row r="5019" spans="1:11" s="38" customFormat="1" x14ac:dyDescent="0.25">
      <c r="A5019" s="78"/>
      <c r="B5019" s="337"/>
      <c r="C5019" s="342"/>
      <c r="D5019" s="329"/>
      <c r="E5019" s="330"/>
      <c r="F5019" s="330"/>
      <c r="G5019" s="331"/>
      <c r="H5019" s="340"/>
      <c r="I5019" s="268"/>
      <c r="J5019" s="341"/>
      <c r="K5019" s="60"/>
    </row>
    <row r="5020" spans="1:11" s="38" customFormat="1" x14ac:dyDescent="0.25">
      <c r="A5020" s="78"/>
      <c r="B5020" s="337"/>
      <c r="C5020" s="342"/>
      <c r="D5020" s="329"/>
      <c r="E5020" s="330"/>
      <c r="F5020" s="330"/>
      <c r="G5020" s="331"/>
      <c r="H5020" s="340"/>
      <c r="I5020" s="341"/>
      <c r="J5020" s="341"/>
      <c r="K5020" s="60"/>
    </row>
    <row r="5021" spans="1:11" s="38" customFormat="1" x14ac:dyDescent="0.25">
      <c r="A5021" s="78"/>
      <c r="B5021" s="337"/>
      <c r="C5021" s="342"/>
      <c r="D5021" s="329"/>
      <c r="E5021" s="330"/>
      <c r="F5021" s="330"/>
      <c r="G5021" s="331"/>
      <c r="H5021" s="340"/>
      <c r="I5021" s="268"/>
      <c r="J5021" s="341"/>
      <c r="K5021" s="60"/>
    </row>
    <row r="5022" spans="1:11" s="38" customFormat="1" x14ac:dyDescent="0.25">
      <c r="A5022" s="78"/>
      <c r="B5022" s="337"/>
      <c r="C5022" s="342"/>
      <c r="D5022" s="329"/>
      <c r="E5022" s="330"/>
      <c r="F5022" s="330"/>
      <c r="G5022" s="331"/>
      <c r="H5022" s="340"/>
      <c r="I5022" s="268"/>
      <c r="J5022" s="341"/>
      <c r="K5022" s="60"/>
    </row>
    <row r="5023" spans="1:11" s="38" customFormat="1" x14ac:dyDescent="0.25">
      <c r="A5023" s="78"/>
      <c r="B5023" s="337"/>
      <c r="C5023" s="342"/>
      <c r="D5023" s="329"/>
      <c r="E5023" s="330"/>
      <c r="F5023" s="330"/>
      <c r="G5023" s="331"/>
      <c r="H5023" s="340"/>
      <c r="I5023" s="341"/>
      <c r="J5023" s="341"/>
      <c r="K5023" s="60"/>
    </row>
    <row r="5024" spans="1:11" s="38" customFormat="1" x14ac:dyDescent="0.25">
      <c r="A5024" s="78"/>
      <c r="B5024" s="337"/>
      <c r="C5024" s="342"/>
      <c r="D5024" s="329"/>
      <c r="E5024" s="330"/>
      <c r="F5024" s="330"/>
      <c r="G5024" s="331"/>
      <c r="H5024" s="340"/>
      <c r="I5024" s="268"/>
      <c r="J5024" s="341"/>
      <c r="K5024" s="60"/>
    </row>
    <row r="5025" spans="1:11" s="38" customFormat="1" x14ac:dyDescent="0.25">
      <c r="A5025" s="78"/>
      <c r="B5025" s="337"/>
      <c r="C5025" s="342"/>
      <c r="D5025" s="329"/>
      <c r="E5025" s="330"/>
      <c r="F5025" s="330"/>
      <c r="G5025" s="331"/>
      <c r="H5025" s="340"/>
      <c r="I5025" s="268"/>
      <c r="J5025" s="341"/>
      <c r="K5025" s="60"/>
    </row>
    <row r="5026" spans="1:11" s="38" customFormat="1" x14ac:dyDescent="0.25">
      <c r="A5026" s="78"/>
      <c r="B5026" s="337"/>
      <c r="C5026" s="342"/>
      <c r="D5026" s="329"/>
      <c r="E5026" s="330"/>
      <c r="F5026" s="330"/>
      <c r="G5026" s="331"/>
      <c r="H5026" s="340"/>
      <c r="I5026" s="268"/>
      <c r="J5026" s="341"/>
      <c r="K5026" s="60"/>
    </row>
    <row r="5027" spans="1:11" s="38" customFormat="1" x14ac:dyDescent="0.25">
      <c r="A5027" s="78"/>
      <c r="B5027" s="337"/>
      <c r="C5027" s="342"/>
      <c r="D5027" s="329"/>
      <c r="E5027" s="330"/>
      <c r="F5027" s="330"/>
      <c r="G5027" s="331"/>
      <c r="H5027" s="340"/>
      <c r="I5027" s="268"/>
      <c r="J5027" s="341"/>
      <c r="K5027" s="60"/>
    </row>
    <row r="5028" spans="1:11" s="38" customFormat="1" x14ac:dyDescent="0.25">
      <c r="A5028" s="78"/>
      <c r="B5028" s="337"/>
      <c r="C5028" s="342"/>
      <c r="D5028" s="329"/>
      <c r="E5028" s="330"/>
      <c r="F5028" s="330"/>
      <c r="G5028" s="331"/>
      <c r="H5028" s="340"/>
      <c r="I5028" s="341"/>
      <c r="J5028" s="341"/>
      <c r="K5028" s="60"/>
    </row>
    <row r="5029" spans="1:11" s="38" customFormat="1" x14ac:dyDescent="0.25">
      <c r="A5029" s="78"/>
      <c r="B5029" s="337"/>
      <c r="C5029" s="342"/>
      <c r="D5029" s="329"/>
      <c r="E5029" s="330"/>
      <c r="F5029" s="330"/>
      <c r="G5029" s="331"/>
      <c r="H5029" s="340"/>
      <c r="I5029" s="268"/>
      <c r="J5029" s="341"/>
      <c r="K5029" s="60"/>
    </row>
    <row r="5030" spans="1:11" s="38" customFormat="1" x14ac:dyDescent="0.25">
      <c r="A5030" s="78"/>
      <c r="B5030" s="337"/>
      <c r="C5030" s="342"/>
      <c r="D5030" s="329"/>
      <c r="E5030" s="330"/>
      <c r="F5030" s="330"/>
      <c r="G5030" s="331"/>
      <c r="H5030" s="340"/>
      <c r="I5030" s="268"/>
      <c r="J5030" s="341"/>
      <c r="K5030" s="60"/>
    </row>
    <row r="5031" spans="1:11" s="38" customFormat="1" x14ac:dyDescent="0.25">
      <c r="A5031" s="78"/>
      <c r="B5031" s="337"/>
      <c r="C5031" s="342"/>
      <c r="D5031" s="329"/>
      <c r="E5031" s="330"/>
      <c r="F5031" s="330"/>
      <c r="G5031" s="331"/>
      <c r="H5031" s="340"/>
      <c r="I5031" s="341"/>
      <c r="J5031" s="341"/>
      <c r="K5031" s="60"/>
    </row>
    <row r="5032" spans="1:11" s="38" customFormat="1" x14ac:dyDescent="0.25">
      <c r="A5032" s="78"/>
      <c r="B5032" s="337"/>
      <c r="C5032" s="342"/>
      <c r="D5032" s="329"/>
      <c r="E5032" s="330"/>
      <c r="F5032" s="330"/>
      <c r="G5032" s="331"/>
      <c r="H5032" s="340"/>
      <c r="I5032" s="268"/>
      <c r="J5032" s="341"/>
      <c r="K5032" s="60"/>
    </row>
    <row r="5033" spans="1:11" s="38" customFormat="1" x14ac:dyDescent="0.25">
      <c r="A5033" s="78"/>
      <c r="B5033" s="337"/>
      <c r="C5033" s="342"/>
      <c r="D5033" s="329"/>
      <c r="E5033" s="330"/>
      <c r="F5033" s="330"/>
      <c r="G5033" s="331"/>
      <c r="H5033" s="340"/>
      <c r="I5033" s="268"/>
      <c r="J5033" s="341"/>
      <c r="K5033" s="60"/>
    </row>
    <row r="5034" spans="1:11" s="38" customFormat="1" x14ac:dyDescent="0.25">
      <c r="A5034" s="78"/>
      <c r="B5034" s="337"/>
      <c r="C5034" s="342"/>
      <c r="D5034" s="329"/>
      <c r="E5034" s="330"/>
      <c r="F5034" s="330"/>
      <c r="G5034" s="331"/>
      <c r="H5034" s="340"/>
      <c r="I5034" s="341"/>
      <c r="J5034" s="341"/>
      <c r="K5034" s="60"/>
    </row>
    <row r="5035" spans="1:11" s="38" customFormat="1" x14ac:dyDescent="0.25">
      <c r="A5035" s="78"/>
      <c r="B5035" s="337"/>
      <c r="C5035" s="342"/>
      <c r="D5035" s="329"/>
      <c r="E5035" s="330"/>
      <c r="F5035" s="330"/>
      <c r="G5035" s="331"/>
      <c r="H5035" s="340"/>
      <c r="I5035" s="341"/>
      <c r="J5035" s="341"/>
      <c r="K5035" s="60"/>
    </row>
    <row r="5036" spans="1:11" s="38" customFormat="1" x14ac:dyDescent="0.25">
      <c r="A5036" s="78"/>
      <c r="B5036" s="337"/>
      <c r="C5036" s="342"/>
      <c r="D5036" s="329"/>
      <c r="E5036" s="330"/>
      <c r="F5036" s="330"/>
      <c r="G5036" s="331"/>
      <c r="H5036" s="340"/>
      <c r="I5036" s="341"/>
      <c r="J5036" s="341"/>
      <c r="K5036" s="60"/>
    </row>
    <row r="5037" spans="1:11" s="38" customFormat="1" x14ac:dyDescent="0.25">
      <c r="A5037" s="78"/>
      <c r="B5037" s="337"/>
      <c r="C5037" s="342"/>
      <c r="D5037" s="329"/>
      <c r="E5037" s="330"/>
      <c r="F5037" s="330"/>
      <c r="G5037" s="331"/>
      <c r="H5037" s="340"/>
      <c r="I5037" s="341"/>
      <c r="J5037" s="341"/>
      <c r="K5037" s="60"/>
    </row>
    <row r="5038" spans="1:11" s="38" customFormat="1" x14ac:dyDescent="0.25">
      <c r="A5038" s="78"/>
      <c r="B5038" s="337"/>
      <c r="C5038" s="342"/>
      <c r="D5038" s="329"/>
      <c r="E5038" s="330"/>
      <c r="F5038" s="330"/>
      <c r="G5038" s="331"/>
      <c r="H5038" s="340"/>
      <c r="I5038" s="341"/>
      <c r="J5038" s="341"/>
      <c r="K5038" s="60"/>
    </row>
    <row r="5039" spans="1:11" s="38" customFormat="1" x14ac:dyDescent="0.25">
      <c r="A5039" s="78"/>
      <c r="B5039" s="337"/>
      <c r="C5039" s="342"/>
      <c r="D5039" s="329"/>
      <c r="E5039" s="330"/>
      <c r="F5039" s="330"/>
      <c r="G5039" s="331"/>
      <c r="H5039" s="340"/>
      <c r="I5039" s="341"/>
      <c r="J5039" s="341"/>
      <c r="K5039" s="60"/>
    </row>
    <row r="5040" spans="1:11" s="38" customFormat="1" x14ac:dyDescent="0.25">
      <c r="A5040" s="78"/>
      <c r="B5040" s="337"/>
      <c r="C5040" s="342"/>
      <c r="D5040" s="329"/>
      <c r="E5040" s="330"/>
      <c r="F5040" s="330"/>
      <c r="G5040" s="331"/>
      <c r="H5040" s="340"/>
      <c r="I5040" s="341"/>
      <c r="J5040" s="341"/>
      <c r="K5040" s="60"/>
    </row>
    <row r="5041" spans="1:11" s="38" customFormat="1" x14ac:dyDescent="0.25">
      <c r="A5041" s="78"/>
      <c r="B5041" s="337"/>
      <c r="C5041" s="342"/>
      <c r="D5041" s="329"/>
      <c r="E5041" s="330"/>
      <c r="F5041" s="330"/>
      <c r="G5041" s="331"/>
      <c r="H5041" s="340"/>
      <c r="I5041" s="341"/>
      <c r="J5041" s="341"/>
      <c r="K5041" s="60"/>
    </row>
    <row r="5042" spans="1:11" s="38" customFormat="1" x14ac:dyDescent="0.25">
      <c r="A5042" s="78"/>
      <c r="B5042" s="337"/>
      <c r="C5042" s="342"/>
      <c r="D5042" s="329"/>
      <c r="E5042" s="330"/>
      <c r="F5042" s="330"/>
      <c r="G5042" s="331"/>
      <c r="H5042" s="340"/>
      <c r="I5042" s="341"/>
      <c r="J5042" s="341"/>
      <c r="K5042" s="60"/>
    </row>
    <row r="5043" spans="1:11" s="38" customFormat="1" x14ac:dyDescent="0.25">
      <c r="A5043" s="78"/>
      <c r="B5043" s="337"/>
      <c r="C5043" s="342"/>
      <c r="D5043" s="329"/>
      <c r="E5043" s="330"/>
      <c r="F5043" s="330"/>
      <c r="G5043" s="331"/>
      <c r="H5043" s="340"/>
      <c r="I5043" s="341"/>
      <c r="J5043" s="341"/>
      <c r="K5043" s="60"/>
    </row>
    <row r="5044" spans="1:11" s="38" customFormat="1" x14ac:dyDescent="0.25">
      <c r="A5044" s="78"/>
      <c r="B5044" s="337"/>
      <c r="C5044" s="342"/>
      <c r="D5044" s="329"/>
      <c r="E5044" s="330"/>
      <c r="F5044" s="330"/>
      <c r="G5044" s="331"/>
      <c r="H5044" s="340"/>
      <c r="I5044" s="341"/>
      <c r="J5044" s="341"/>
      <c r="K5044" s="60"/>
    </row>
    <row r="5045" spans="1:11" s="38" customFormat="1" x14ac:dyDescent="0.25">
      <c r="A5045" s="78"/>
      <c r="B5045" s="337"/>
      <c r="C5045" s="342"/>
      <c r="D5045" s="329"/>
      <c r="E5045" s="330"/>
      <c r="F5045" s="330"/>
      <c r="G5045" s="331"/>
      <c r="H5045" s="340"/>
      <c r="I5045" s="341"/>
      <c r="J5045" s="341"/>
      <c r="K5045" s="60"/>
    </row>
    <row r="5046" spans="1:11" s="38" customFormat="1" x14ac:dyDescent="0.25">
      <c r="A5046" s="78"/>
      <c r="B5046" s="337"/>
      <c r="C5046" s="342"/>
      <c r="D5046" s="329"/>
      <c r="E5046" s="330"/>
      <c r="F5046" s="330"/>
      <c r="G5046" s="331"/>
      <c r="H5046" s="340"/>
      <c r="I5046" s="341"/>
      <c r="J5046" s="341"/>
      <c r="K5046" s="60"/>
    </row>
    <row r="5047" spans="1:11" s="38" customFormat="1" x14ac:dyDescent="0.25">
      <c r="A5047" s="78"/>
      <c r="B5047" s="337"/>
      <c r="C5047" s="342"/>
      <c r="D5047" s="329"/>
      <c r="E5047" s="330"/>
      <c r="F5047" s="330"/>
      <c r="G5047" s="331"/>
      <c r="H5047" s="340"/>
      <c r="I5047" s="341"/>
      <c r="J5047" s="341"/>
      <c r="K5047" s="60"/>
    </row>
    <row r="5048" spans="1:11" s="38" customFormat="1" x14ac:dyDescent="0.25">
      <c r="A5048" s="78"/>
      <c r="B5048" s="337"/>
      <c r="C5048" s="342"/>
      <c r="D5048" s="329"/>
      <c r="E5048" s="330"/>
      <c r="F5048" s="330"/>
      <c r="G5048" s="331"/>
      <c r="H5048" s="340"/>
      <c r="I5048" s="341"/>
      <c r="J5048" s="341"/>
      <c r="K5048" s="60"/>
    </row>
    <row r="5049" spans="1:11" s="38" customFormat="1" x14ac:dyDescent="0.25">
      <c r="A5049" s="78"/>
      <c r="B5049" s="337"/>
      <c r="C5049" s="342"/>
      <c r="D5049" s="329"/>
      <c r="E5049" s="330"/>
      <c r="F5049" s="330"/>
      <c r="G5049" s="331"/>
      <c r="H5049" s="340"/>
      <c r="I5049" s="341"/>
      <c r="J5049" s="341"/>
      <c r="K5049" s="60"/>
    </row>
    <row r="5050" spans="1:11" s="38" customFormat="1" x14ac:dyDescent="0.25">
      <c r="A5050" s="78"/>
      <c r="B5050" s="337"/>
      <c r="C5050" s="342"/>
      <c r="D5050" s="329"/>
      <c r="E5050" s="330"/>
      <c r="F5050" s="330"/>
      <c r="G5050" s="331"/>
      <c r="H5050" s="340"/>
      <c r="I5050" s="341"/>
      <c r="J5050" s="341"/>
      <c r="K5050" s="60"/>
    </row>
    <row r="5051" spans="1:11" s="38" customFormat="1" x14ac:dyDescent="0.25">
      <c r="A5051" s="78"/>
      <c r="B5051" s="337"/>
      <c r="C5051" s="342"/>
      <c r="D5051" s="329"/>
      <c r="E5051" s="330"/>
      <c r="F5051" s="330"/>
      <c r="G5051" s="331"/>
      <c r="H5051" s="340"/>
      <c r="I5051" s="341"/>
      <c r="J5051" s="341"/>
      <c r="K5051" s="60"/>
    </row>
    <row r="5052" spans="1:11" s="38" customFormat="1" x14ac:dyDescent="0.25">
      <c r="A5052" s="78"/>
      <c r="B5052" s="337"/>
      <c r="C5052" s="342"/>
      <c r="D5052" s="329"/>
      <c r="E5052" s="330"/>
      <c r="F5052" s="330"/>
      <c r="G5052" s="331"/>
      <c r="H5052" s="340"/>
      <c r="I5052" s="341"/>
      <c r="J5052" s="341"/>
      <c r="K5052" s="60"/>
    </row>
    <row r="5053" spans="1:11" s="38" customFormat="1" x14ac:dyDescent="0.25">
      <c r="A5053" s="78"/>
      <c r="B5053" s="337"/>
      <c r="C5053" s="342"/>
      <c r="D5053" s="329"/>
      <c r="E5053" s="330"/>
      <c r="F5053" s="330"/>
      <c r="G5053" s="331"/>
      <c r="H5053" s="340"/>
      <c r="I5053" s="341"/>
      <c r="J5053" s="341"/>
      <c r="K5053" s="60"/>
    </row>
    <row r="5054" spans="1:11" s="38" customFormat="1" x14ac:dyDescent="0.25">
      <c r="A5054" s="78"/>
      <c r="B5054" s="337"/>
      <c r="C5054" s="342"/>
      <c r="D5054" s="329"/>
      <c r="E5054" s="330"/>
      <c r="F5054" s="330"/>
      <c r="G5054" s="331"/>
      <c r="H5054" s="340"/>
      <c r="I5054" s="341"/>
      <c r="J5054" s="341"/>
      <c r="K5054" s="60"/>
    </row>
    <row r="5055" spans="1:11" s="38" customFormat="1" x14ac:dyDescent="0.25">
      <c r="A5055" s="78"/>
      <c r="B5055" s="337"/>
      <c r="C5055" s="342"/>
      <c r="D5055" s="329"/>
      <c r="E5055" s="330"/>
      <c r="F5055" s="330"/>
      <c r="G5055" s="331"/>
      <c r="H5055" s="340"/>
      <c r="I5055" s="341"/>
      <c r="J5055" s="341"/>
      <c r="K5055" s="60"/>
    </row>
    <row r="5056" spans="1:11" s="38" customFormat="1" x14ac:dyDescent="0.25">
      <c r="A5056" s="78"/>
      <c r="B5056" s="337"/>
      <c r="C5056" s="342"/>
      <c r="D5056" s="329"/>
      <c r="E5056" s="330"/>
      <c r="F5056" s="330"/>
      <c r="G5056" s="331"/>
      <c r="H5056" s="340"/>
      <c r="I5056" s="341"/>
      <c r="J5056" s="341"/>
      <c r="K5056" s="60"/>
    </row>
    <row r="5057" spans="1:11" s="38" customFormat="1" x14ac:dyDescent="0.25">
      <c r="A5057" s="78"/>
      <c r="B5057" s="337"/>
      <c r="C5057" s="342"/>
      <c r="D5057" s="329"/>
      <c r="E5057" s="330"/>
      <c r="F5057" s="330"/>
      <c r="G5057" s="331"/>
      <c r="H5057" s="340"/>
      <c r="I5057" s="341"/>
      <c r="J5057" s="341"/>
      <c r="K5057" s="60"/>
    </row>
    <row r="5058" spans="1:11" s="38" customFormat="1" x14ac:dyDescent="0.25">
      <c r="A5058" s="78"/>
      <c r="B5058" s="337"/>
      <c r="C5058" s="342"/>
      <c r="D5058" s="329"/>
      <c r="E5058" s="330"/>
      <c r="F5058" s="330"/>
      <c r="G5058" s="331"/>
      <c r="H5058" s="340"/>
      <c r="I5058" s="341"/>
      <c r="J5058" s="341"/>
      <c r="K5058" s="60"/>
    </row>
    <row r="5059" spans="1:11" s="38" customFormat="1" x14ac:dyDescent="0.25">
      <c r="A5059" s="78"/>
      <c r="B5059" s="337"/>
      <c r="C5059" s="342"/>
      <c r="D5059" s="329"/>
      <c r="E5059" s="330"/>
      <c r="F5059" s="330"/>
      <c r="G5059" s="331"/>
      <c r="H5059" s="340"/>
      <c r="I5059" s="341"/>
      <c r="J5059" s="341"/>
      <c r="K5059" s="60"/>
    </row>
    <row r="5060" spans="1:11" s="38" customFormat="1" x14ac:dyDescent="0.25">
      <c r="A5060" s="78"/>
      <c r="B5060" s="337"/>
      <c r="C5060" s="342"/>
      <c r="D5060" s="329"/>
      <c r="E5060" s="330"/>
      <c r="F5060" s="330"/>
      <c r="G5060" s="331"/>
      <c r="H5060" s="340"/>
      <c r="I5060" s="341"/>
      <c r="J5060" s="341"/>
      <c r="K5060" s="60"/>
    </row>
    <row r="5061" spans="1:11" s="38" customFormat="1" x14ac:dyDescent="0.25">
      <c r="A5061" s="78"/>
      <c r="B5061" s="337"/>
      <c r="C5061" s="342"/>
      <c r="D5061" s="329"/>
      <c r="E5061" s="330"/>
      <c r="F5061" s="330"/>
      <c r="G5061" s="331"/>
      <c r="H5061" s="340"/>
      <c r="I5061" s="341"/>
      <c r="J5061" s="341"/>
      <c r="K5061" s="60"/>
    </row>
    <row r="5062" spans="1:11" s="38" customFormat="1" x14ac:dyDescent="0.25">
      <c r="A5062" s="78"/>
      <c r="B5062" s="337"/>
      <c r="C5062" s="342"/>
      <c r="D5062" s="329"/>
      <c r="E5062" s="330"/>
      <c r="F5062" s="330"/>
      <c r="G5062" s="331"/>
      <c r="H5062" s="340"/>
      <c r="I5062" s="341"/>
      <c r="J5062" s="341"/>
      <c r="K5062" s="60"/>
    </row>
    <row r="5063" spans="1:11" s="38" customFormat="1" x14ac:dyDescent="0.25">
      <c r="A5063" s="78"/>
      <c r="B5063" s="337"/>
      <c r="C5063" s="342"/>
      <c r="D5063" s="329"/>
      <c r="E5063" s="330"/>
      <c r="F5063" s="330"/>
      <c r="G5063" s="331"/>
      <c r="H5063" s="340"/>
      <c r="I5063" s="341"/>
      <c r="J5063" s="341"/>
      <c r="K5063" s="60"/>
    </row>
    <row r="5064" spans="1:11" s="38" customFormat="1" x14ac:dyDescent="0.25">
      <c r="A5064" s="78"/>
      <c r="B5064" s="337"/>
      <c r="C5064" s="342"/>
      <c r="D5064" s="329"/>
      <c r="E5064" s="330"/>
      <c r="F5064" s="330"/>
      <c r="G5064" s="331"/>
      <c r="H5064" s="340"/>
      <c r="I5064" s="341"/>
      <c r="J5064" s="341"/>
      <c r="K5064" s="60"/>
    </row>
    <row r="5065" spans="1:11" s="38" customFormat="1" x14ac:dyDescent="0.25">
      <c r="A5065" s="78"/>
      <c r="B5065" s="337"/>
      <c r="C5065" s="342"/>
      <c r="D5065" s="329"/>
      <c r="E5065" s="330"/>
      <c r="F5065" s="330"/>
      <c r="G5065" s="331"/>
      <c r="H5065" s="340"/>
      <c r="I5065" s="341"/>
      <c r="J5065" s="341"/>
      <c r="K5065" s="60"/>
    </row>
    <row r="5066" spans="1:11" s="38" customFormat="1" x14ac:dyDescent="0.25">
      <c r="A5066" s="78"/>
      <c r="B5066" s="337"/>
      <c r="C5066" s="342"/>
      <c r="D5066" s="329"/>
      <c r="E5066" s="330"/>
      <c r="F5066" s="330"/>
      <c r="G5066" s="331"/>
      <c r="H5066" s="340"/>
      <c r="I5066" s="341"/>
      <c r="J5066" s="341"/>
      <c r="K5066" s="60"/>
    </row>
    <row r="5067" spans="1:11" s="38" customFormat="1" x14ac:dyDescent="0.25">
      <c r="A5067" s="78"/>
      <c r="B5067" s="337"/>
      <c r="C5067" s="342"/>
      <c r="D5067" s="329"/>
      <c r="E5067" s="330"/>
      <c r="F5067" s="330"/>
      <c r="G5067" s="331"/>
      <c r="H5067" s="340"/>
      <c r="I5067" s="341"/>
      <c r="J5067" s="341"/>
      <c r="K5067" s="60"/>
    </row>
    <row r="5068" spans="1:11" s="38" customFormat="1" x14ac:dyDescent="0.25">
      <c r="A5068" s="78"/>
      <c r="B5068" s="337"/>
      <c r="C5068" s="342"/>
      <c r="D5068" s="329"/>
      <c r="E5068" s="330"/>
      <c r="F5068" s="330"/>
      <c r="G5068" s="331"/>
      <c r="H5068" s="340"/>
      <c r="I5068" s="341"/>
      <c r="J5068" s="341"/>
      <c r="K5068" s="60"/>
    </row>
    <row r="5069" spans="1:11" s="38" customFormat="1" x14ac:dyDescent="0.25">
      <c r="A5069" s="78"/>
      <c r="B5069" s="337"/>
      <c r="C5069" s="342"/>
      <c r="D5069" s="329"/>
      <c r="E5069" s="330"/>
      <c r="F5069" s="330"/>
      <c r="G5069" s="331"/>
      <c r="H5069" s="340"/>
      <c r="I5069" s="341"/>
      <c r="J5069" s="341"/>
      <c r="K5069" s="60"/>
    </row>
    <row r="5070" spans="1:11" s="38" customFormat="1" x14ac:dyDescent="0.25">
      <c r="A5070" s="78"/>
      <c r="B5070" s="337"/>
      <c r="C5070" s="342"/>
      <c r="D5070" s="329"/>
      <c r="E5070" s="330"/>
      <c r="F5070" s="330"/>
      <c r="G5070" s="331"/>
      <c r="H5070" s="340"/>
      <c r="I5070" s="341"/>
      <c r="J5070" s="341"/>
      <c r="K5070" s="60"/>
    </row>
    <row r="5071" spans="1:11" s="38" customFormat="1" x14ac:dyDescent="0.25">
      <c r="A5071" s="78"/>
      <c r="B5071" s="337"/>
      <c r="C5071" s="342"/>
      <c r="D5071" s="329"/>
      <c r="E5071" s="330"/>
      <c r="F5071" s="330"/>
      <c r="G5071" s="331"/>
      <c r="H5071" s="340"/>
      <c r="I5071" s="341"/>
      <c r="J5071" s="341"/>
      <c r="K5071" s="60"/>
    </row>
    <row r="5072" spans="1:11" s="38" customFormat="1" x14ac:dyDescent="0.25">
      <c r="A5072" s="78"/>
      <c r="B5072" s="337"/>
      <c r="C5072" s="342"/>
      <c r="D5072" s="329"/>
      <c r="E5072" s="330"/>
      <c r="F5072" s="330"/>
      <c r="G5072" s="331"/>
      <c r="H5072" s="340"/>
      <c r="I5072" s="341"/>
      <c r="J5072" s="341"/>
      <c r="K5072" s="60"/>
    </row>
    <row r="5073" spans="1:11" s="38" customFormat="1" x14ac:dyDescent="0.25">
      <c r="A5073" s="78"/>
      <c r="B5073" s="337"/>
      <c r="C5073" s="342"/>
      <c r="D5073" s="329"/>
      <c r="E5073" s="330"/>
      <c r="F5073" s="330"/>
      <c r="G5073" s="331"/>
      <c r="H5073" s="340"/>
      <c r="I5073" s="341"/>
      <c r="J5073" s="341"/>
      <c r="K5073" s="60"/>
    </row>
    <row r="5074" spans="1:11" s="38" customFormat="1" x14ac:dyDescent="0.25">
      <c r="A5074" s="78"/>
      <c r="B5074" s="337"/>
      <c r="C5074" s="342"/>
      <c r="D5074" s="329"/>
      <c r="E5074" s="330"/>
      <c r="F5074" s="330"/>
      <c r="G5074" s="331"/>
      <c r="H5074" s="340"/>
      <c r="I5074" s="341"/>
      <c r="J5074" s="341"/>
      <c r="K5074" s="60"/>
    </row>
    <row r="5075" spans="1:11" s="38" customFormat="1" x14ac:dyDescent="0.25">
      <c r="A5075" s="78"/>
      <c r="B5075" s="337"/>
      <c r="C5075" s="342"/>
      <c r="D5075" s="329"/>
      <c r="E5075" s="330"/>
      <c r="F5075" s="330"/>
      <c r="G5075" s="331"/>
      <c r="H5075" s="340"/>
      <c r="I5075" s="341"/>
      <c r="J5075" s="341"/>
      <c r="K5075" s="60"/>
    </row>
    <row r="5076" spans="1:11" s="38" customFormat="1" x14ac:dyDescent="0.25">
      <c r="A5076" s="78"/>
      <c r="B5076" s="337"/>
      <c r="C5076" s="342"/>
      <c r="D5076" s="329"/>
      <c r="E5076" s="330"/>
      <c r="F5076" s="330"/>
      <c r="G5076" s="331"/>
      <c r="H5076" s="340"/>
      <c r="I5076" s="341"/>
      <c r="J5076" s="341"/>
      <c r="K5076" s="60"/>
    </row>
    <row r="5077" spans="1:11" s="38" customFormat="1" x14ac:dyDescent="0.25">
      <c r="A5077" s="78"/>
      <c r="B5077" s="337"/>
      <c r="C5077" s="342"/>
      <c r="D5077" s="329"/>
      <c r="E5077" s="330"/>
      <c r="F5077" s="330"/>
      <c r="G5077" s="331"/>
      <c r="H5077" s="340"/>
      <c r="I5077" s="341"/>
      <c r="J5077" s="341"/>
      <c r="K5077" s="60"/>
    </row>
    <row r="5078" spans="1:11" s="38" customFormat="1" x14ac:dyDescent="0.25">
      <c r="A5078" s="78"/>
      <c r="B5078" s="337"/>
      <c r="C5078" s="342"/>
      <c r="D5078" s="329"/>
      <c r="E5078" s="330"/>
      <c r="F5078" s="330"/>
      <c r="G5078" s="331"/>
      <c r="H5078" s="340"/>
      <c r="I5078" s="341"/>
      <c r="J5078" s="341"/>
      <c r="K5078" s="60"/>
    </row>
    <row r="5079" spans="1:11" s="38" customFormat="1" x14ac:dyDescent="0.25">
      <c r="A5079" s="78"/>
      <c r="B5079" s="337"/>
      <c r="C5079" s="342"/>
      <c r="D5079" s="329"/>
      <c r="E5079" s="330"/>
      <c r="F5079" s="330"/>
      <c r="G5079" s="331"/>
      <c r="H5079" s="340"/>
      <c r="I5079" s="341"/>
      <c r="J5079" s="341"/>
      <c r="K5079" s="60"/>
    </row>
    <row r="5080" spans="1:11" s="38" customFormat="1" x14ac:dyDescent="0.25">
      <c r="A5080" s="78"/>
      <c r="B5080" s="337"/>
      <c r="C5080" s="342"/>
      <c r="D5080" s="329"/>
      <c r="E5080" s="330"/>
      <c r="F5080" s="330"/>
      <c r="G5080" s="331"/>
      <c r="H5080" s="340"/>
      <c r="I5080" s="341"/>
      <c r="J5080" s="341"/>
      <c r="K5080" s="60"/>
    </row>
    <row r="5081" spans="1:11" s="38" customFormat="1" x14ac:dyDescent="0.25">
      <c r="A5081" s="78"/>
      <c r="B5081" s="337"/>
      <c r="C5081" s="342"/>
      <c r="D5081" s="329"/>
      <c r="E5081" s="330"/>
      <c r="F5081" s="330"/>
      <c r="G5081" s="331"/>
      <c r="H5081" s="340"/>
      <c r="I5081" s="341"/>
      <c r="J5081" s="341"/>
      <c r="K5081" s="60"/>
    </row>
    <row r="5082" spans="1:11" s="38" customFormat="1" x14ac:dyDescent="0.25">
      <c r="A5082" s="78"/>
      <c r="B5082" s="337"/>
      <c r="C5082" s="342"/>
      <c r="D5082" s="329"/>
      <c r="E5082" s="330"/>
      <c r="F5082" s="330"/>
      <c r="G5082" s="331"/>
      <c r="H5082" s="340"/>
      <c r="I5082" s="341"/>
      <c r="J5082" s="341"/>
      <c r="K5082" s="60"/>
    </row>
    <row r="5083" spans="1:11" s="38" customFormat="1" x14ac:dyDescent="0.25">
      <c r="A5083" s="78"/>
      <c r="B5083" s="337"/>
      <c r="C5083" s="342"/>
      <c r="D5083" s="329"/>
      <c r="E5083" s="330"/>
      <c r="F5083" s="330"/>
      <c r="G5083" s="331"/>
      <c r="H5083" s="340"/>
      <c r="I5083" s="341"/>
      <c r="J5083" s="341"/>
      <c r="K5083" s="60"/>
    </row>
    <row r="5084" spans="1:11" s="38" customFormat="1" x14ac:dyDescent="0.25">
      <c r="A5084" s="78"/>
      <c r="B5084" s="337"/>
      <c r="C5084" s="342"/>
      <c r="D5084" s="329"/>
      <c r="E5084" s="330"/>
      <c r="F5084" s="330"/>
      <c r="G5084" s="331"/>
      <c r="H5084" s="340"/>
      <c r="I5084" s="341"/>
      <c r="J5084" s="341"/>
      <c r="K5084" s="60"/>
    </row>
    <row r="5085" spans="1:11" s="38" customFormat="1" x14ac:dyDescent="0.25">
      <c r="A5085" s="78"/>
      <c r="B5085" s="337"/>
      <c r="C5085" s="342"/>
      <c r="D5085" s="329"/>
      <c r="E5085" s="330"/>
      <c r="F5085" s="330"/>
      <c r="G5085" s="331"/>
      <c r="H5085" s="340"/>
      <c r="I5085" s="341"/>
      <c r="J5085" s="341"/>
      <c r="K5085" s="60"/>
    </row>
    <row r="5086" spans="1:11" s="38" customFormat="1" x14ac:dyDescent="0.25">
      <c r="A5086" s="78"/>
      <c r="B5086" s="337"/>
      <c r="C5086" s="342"/>
      <c r="D5086" s="329"/>
      <c r="E5086" s="330"/>
      <c r="F5086" s="330"/>
      <c r="G5086" s="331"/>
      <c r="H5086" s="340"/>
      <c r="I5086" s="341"/>
      <c r="J5086" s="341"/>
      <c r="K5086" s="60"/>
    </row>
    <row r="5087" spans="1:11" s="38" customFormat="1" x14ac:dyDescent="0.25">
      <c r="A5087" s="78"/>
      <c r="B5087" s="337"/>
      <c r="C5087" s="342"/>
      <c r="D5087" s="329"/>
      <c r="E5087" s="330"/>
      <c r="F5087" s="330"/>
      <c r="G5087" s="331"/>
      <c r="H5087" s="340"/>
      <c r="I5087" s="341"/>
      <c r="J5087" s="341"/>
      <c r="K5087" s="60"/>
    </row>
    <row r="5088" spans="1:11" s="38" customFormat="1" x14ac:dyDescent="0.25">
      <c r="A5088" s="78"/>
      <c r="B5088" s="337"/>
      <c r="C5088" s="342"/>
      <c r="D5088" s="329"/>
      <c r="E5088" s="330"/>
      <c r="F5088" s="330"/>
      <c r="G5088" s="331"/>
      <c r="H5088" s="340"/>
      <c r="I5088" s="341"/>
      <c r="J5088" s="341"/>
      <c r="K5088" s="60"/>
    </row>
    <row r="5089" spans="1:11" s="38" customFormat="1" x14ac:dyDescent="0.25">
      <c r="A5089" s="78"/>
      <c r="B5089" s="337"/>
      <c r="C5089" s="342"/>
      <c r="D5089" s="329"/>
      <c r="E5089" s="330"/>
      <c r="F5089" s="330"/>
      <c r="G5089" s="331"/>
      <c r="H5089" s="340"/>
      <c r="I5089" s="341"/>
      <c r="J5089" s="341"/>
      <c r="K5089" s="60"/>
    </row>
    <row r="5090" spans="1:11" s="38" customFormat="1" x14ac:dyDescent="0.25">
      <c r="A5090" s="78"/>
      <c r="B5090" s="337"/>
      <c r="C5090" s="342"/>
      <c r="D5090" s="329"/>
      <c r="E5090" s="330"/>
      <c r="F5090" s="330"/>
      <c r="G5090" s="331"/>
      <c r="H5090" s="340"/>
      <c r="I5090" s="341"/>
      <c r="J5090" s="341"/>
      <c r="K5090" s="60"/>
    </row>
    <row r="5091" spans="1:11" s="38" customFormat="1" x14ac:dyDescent="0.25">
      <c r="A5091" s="78"/>
      <c r="B5091" s="337"/>
      <c r="C5091" s="342"/>
      <c r="D5091" s="329"/>
      <c r="E5091" s="330"/>
      <c r="F5091" s="330"/>
      <c r="G5091" s="331"/>
      <c r="H5091" s="340"/>
      <c r="I5091" s="341"/>
      <c r="J5091" s="341"/>
      <c r="K5091" s="60"/>
    </row>
    <row r="5092" spans="1:11" s="38" customFormat="1" x14ac:dyDescent="0.25">
      <c r="A5092" s="78"/>
      <c r="B5092" s="337"/>
      <c r="C5092" s="342"/>
      <c r="D5092" s="329"/>
      <c r="E5092" s="330"/>
      <c r="F5092" s="330"/>
      <c r="G5092" s="331"/>
      <c r="H5092" s="340"/>
      <c r="I5092" s="341"/>
      <c r="J5092" s="341"/>
      <c r="K5092" s="60"/>
    </row>
    <row r="5093" spans="1:11" s="38" customFormat="1" x14ac:dyDescent="0.25">
      <c r="A5093" s="78"/>
      <c r="B5093" s="337"/>
      <c r="C5093" s="342"/>
      <c r="D5093" s="329"/>
      <c r="E5093" s="330"/>
      <c r="F5093" s="330"/>
      <c r="G5093" s="331"/>
      <c r="H5093" s="340"/>
      <c r="I5093" s="341"/>
      <c r="J5093" s="341"/>
      <c r="K5093" s="60"/>
    </row>
    <row r="5094" spans="1:11" s="38" customFormat="1" x14ac:dyDescent="0.25">
      <c r="A5094" s="78"/>
      <c r="B5094" s="337"/>
      <c r="C5094" s="342"/>
      <c r="D5094" s="329"/>
      <c r="E5094" s="330"/>
      <c r="F5094" s="330"/>
      <c r="G5094" s="331"/>
      <c r="H5094" s="340"/>
      <c r="I5094" s="341"/>
      <c r="J5094" s="341"/>
      <c r="K5094" s="60"/>
    </row>
    <row r="5095" spans="1:11" s="38" customFormat="1" x14ac:dyDescent="0.25">
      <c r="A5095" s="78"/>
      <c r="B5095" s="337"/>
      <c r="C5095" s="342"/>
      <c r="D5095" s="329"/>
      <c r="E5095" s="330"/>
      <c r="F5095" s="330"/>
      <c r="G5095" s="331"/>
      <c r="H5095" s="340"/>
      <c r="I5095" s="341"/>
      <c r="J5095" s="341"/>
      <c r="K5095" s="60"/>
    </row>
    <row r="5096" spans="1:11" s="38" customFormat="1" x14ac:dyDescent="0.25">
      <c r="A5096" s="78"/>
      <c r="B5096" s="337"/>
      <c r="C5096" s="342"/>
      <c r="D5096" s="329"/>
      <c r="E5096" s="330"/>
      <c r="F5096" s="330"/>
      <c r="G5096" s="331"/>
      <c r="H5096" s="340"/>
      <c r="I5096" s="341"/>
      <c r="J5096" s="341"/>
      <c r="K5096" s="60"/>
    </row>
    <row r="5097" spans="1:11" s="38" customFormat="1" x14ac:dyDescent="0.25">
      <c r="A5097" s="78"/>
      <c r="B5097" s="337"/>
      <c r="C5097" s="342"/>
      <c r="D5097" s="329"/>
      <c r="E5097" s="330"/>
      <c r="F5097" s="330"/>
      <c r="G5097" s="331"/>
      <c r="H5097" s="340"/>
      <c r="I5097" s="341"/>
      <c r="J5097" s="341"/>
      <c r="K5097" s="60"/>
    </row>
    <row r="5098" spans="1:11" s="38" customFormat="1" x14ac:dyDescent="0.25">
      <c r="A5098" s="78"/>
      <c r="B5098" s="337"/>
      <c r="C5098" s="342"/>
      <c r="D5098" s="329"/>
      <c r="E5098" s="330"/>
      <c r="F5098" s="330"/>
      <c r="G5098" s="331"/>
      <c r="H5098" s="340"/>
      <c r="I5098" s="341"/>
      <c r="J5098" s="341"/>
      <c r="K5098" s="60"/>
    </row>
    <row r="5099" spans="1:11" s="38" customFormat="1" x14ac:dyDescent="0.25">
      <c r="A5099" s="78"/>
      <c r="B5099" s="337"/>
      <c r="C5099" s="342"/>
      <c r="D5099" s="329"/>
      <c r="E5099" s="330"/>
      <c r="F5099" s="330"/>
      <c r="G5099" s="331"/>
      <c r="H5099" s="340"/>
      <c r="I5099" s="341"/>
      <c r="J5099" s="341"/>
      <c r="K5099" s="60"/>
    </row>
    <row r="5100" spans="1:11" s="38" customFormat="1" x14ac:dyDescent="0.25">
      <c r="A5100" s="78"/>
      <c r="B5100" s="337"/>
      <c r="C5100" s="342"/>
      <c r="D5100" s="329"/>
      <c r="E5100" s="330"/>
      <c r="F5100" s="330"/>
      <c r="G5100" s="331"/>
      <c r="H5100" s="340"/>
      <c r="I5100" s="341"/>
      <c r="J5100" s="341"/>
      <c r="K5100" s="60"/>
    </row>
    <row r="5101" spans="1:11" s="38" customFormat="1" x14ac:dyDescent="0.25">
      <c r="A5101" s="78"/>
      <c r="B5101" s="337"/>
      <c r="C5101" s="342"/>
      <c r="D5101" s="329"/>
      <c r="E5101" s="330"/>
      <c r="F5101" s="330"/>
      <c r="G5101" s="331"/>
      <c r="H5101" s="340"/>
      <c r="I5101" s="341"/>
      <c r="J5101" s="341"/>
      <c r="K5101" s="60"/>
    </row>
    <row r="5102" spans="1:11" s="38" customFormat="1" x14ac:dyDescent="0.25">
      <c r="A5102" s="78"/>
      <c r="B5102" s="337"/>
      <c r="C5102" s="342"/>
      <c r="D5102" s="329"/>
      <c r="E5102" s="330"/>
      <c r="F5102" s="330"/>
      <c r="G5102" s="331"/>
      <c r="H5102" s="340"/>
      <c r="I5102" s="341"/>
      <c r="J5102" s="341"/>
      <c r="K5102" s="60"/>
    </row>
    <row r="5103" spans="1:11" s="38" customFormat="1" x14ac:dyDescent="0.25">
      <c r="A5103" s="78"/>
      <c r="B5103" s="337"/>
      <c r="C5103" s="342"/>
      <c r="D5103" s="329"/>
      <c r="E5103" s="330"/>
      <c r="F5103" s="330"/>
      <c r="G5103" s="331"/>
      <c r="H5103" s="340"/>
      <c r="I5103" s="341"/>
      <c r="J5103" s="341"/>
      <c r="K5103" s="60"/>
    </row>
    <row r="5104" spans="1:11" s="38" customFormat="1" x14ac:dyDescent="0.25">
      <c r="A5104" s="78"/>
      <c r="B5104" s="337"/>
      <c r="C5104" s="342"/>
      <c r="D5104" s="329"/>
      <c r="E5104" s="330"/>
      <c r="F5104" s="330"/>
      <c r="G5104" s="331"/>
      <c r="H5104" s="340"/>
      <c r="I5104" s="341"/>
      <c r="J5104" s="341"/>
      <c r="K5104" s="60"/>
    </row>
    <row r="5105" spans="1:11" s="38" customFormat="1" x14ac:dyDescent="0.25">
      <c r="A5105" s="78"/>
      <c r="B5105" s="337"/>
      <c r="C5105" s="342"/>
      <c r="D5105" s="329"/>
      <c r="E5105" s="330"/>
      <c r="F5105" s="330"/>
      <c r="G5105" s="331"/>
      <c r="H5105" s="340"/>
      <c r="I5105" s="341"/>
      <c r="J5105" s="341"/>
      <c r="K5105" s="60"/>
    </row>
    <row r="5106" spans="1:11" s="38" customFormat="1" x14ac:dyDescent="0.25">
      <c r="A5106" s="78"/>
      <c r="B5106" s="337"/>
      <c r="C5106" s="342"/>
      <c r="D5106" s="329"/>
      <c r="E5106" s="330"/>
      <c r="F5106" s="330"/>
      <c r="G5106" s="331"/>
      <c r="H5106" s="340"/>
      <c r="I5106" s="341"/>
      <c r="J5106" s="341"/>
      <c r="K5106" s="60"/>
    </row>
    <row r="5107" spans="1:11" s="38" customFormat="1" x14ac:dyDescent="0.25">
      <c r="A5107" s="78"/>
      <c r="B5107" s="337"/>
      <c r="C5107" s="342"/>
      <c r="D5107" s="329"/>
      <c r="E5107" s="330"/>
      <c r="F5107" s="330"/>
      <c r="G5107" s="331"/>
      <c r="H5107" s="340"/>
      <c r="I5107" s="341"/>
      <c r="J5107" s="341"/>
      <c r="K5107" s="60"/>
    </row>
    <row r="5108" spans="1:11" s="38" customFormat="1" x14ac:dyDescent="0.25">
      <c r="A5108" s="78"/>
      <c r="B5108" s="337"/>
      <c r="C5108" s="342"/>
      <c r="D5108" s="329"/>
      <c r="E5108" s="330"/>
      <c r="F5108" s="330"/>
      <c r="G5108" s="331"/>
      <c r="H5108" s="340"/>
      <c r="I5108" s="341"/>
      <c r="J5108" s="341"/>
      <c r="K5108" s="60"/>
    </row>
    <row r="5109" spans="1:11" s="38" customFormat="1" x14ac:dyDescent="0.25">
      <c r="A5109" s="78"/>
      <c r="B5109" s="337"/>
      <c r="C5109" s="342"/>
      <c r="D5109" s="329"/>
      <c r="E5109" s="330"/>
      <c r="F5109" s="330"/>
      <c r="G5109" s="331"/>
      <c r="H5109" s="340"/>
      <c r="I5109" s="341"/>
      <c r="J5109" s="341"/>
      <c r="K5109" s="60"/>
    </row>
    <row r="5110" spans="1:11" s="38" customFormat="1" x14ac:dyDescent="0.25">
      <c r="A5110" s="78"/>
      <c r="B5110" s="337"/>
      <c r="C5110" s="342"/>
      <c r="D5110" s="329"/>
      <c r="E5110" s="330"/>
      <c r="F5110" s="330"/>
      <c r="G5110" s="331"/>
      <c r="H5110" s="340"/>
      <c r="I5110" s="341"/>
      <c r="J5110" s="341"/>
      <c r="K5110" s="60"/>
    </row>
    <row r="5111" spans="1:11" s="38" customFormat="1" x14ac:dyDescent="0.25">
      <c r="A5111" s="78"/>
      <c r="B5111" s="337"/>
      <c r="C5111" s="342"/>
      <c r="D5111" s="329"/>
      <c r="E5111" s="330"/>
      <c r="F5111" s="330"/>
      <c r="G5111" s="331"/>
      <c r="H5111" s="340"/>
      <c r="I5111" s="341"/>
      <c r="J5111" s="341"/>
      <c r="K5111" s="60"/>
    </row>
    <row r="5112" spans="1:11" s="38" customFormat="1" x14ac:dyDescent="0.25">
      <c r="A5112" s="78"/>
      <c r="B5112" s="337"/>
      <c r="C5112" s="342"/>
      <c r="D5112" s="329"/>
      <c r="E5112" s="330"/>
      <c r="F5112" s="330"/>
      <c r="G5112" s="331"/>
      <c r="H5112" s="340"/>
      <c r="I5112" s="341"/>
      <c r="J5112" s="341"/>
      <c r="K5112" s="60"/>
    </row>
    <row r="5113" spans="1:11" s="38" customFormat="1" x14ac:dyDescent="0.25">
      <c r="A5113" s="78"/>
      <c r="B5113" s="337"/>
      <c r="C5113" s="342"/>
      <c r="D5113" s="329"/>
      <c r="E5113" s="330"/>
      <c r="F5113" s="330"/>
      <c r="G5113" s="331"/>
      <c r="H5113" s="340"/>
      <c r="I5113" s="341"/>
      <c r="J5113" s="341"/>
      <c r="K5113" s="60"/>
    </row>
    <row r="5114" spans="1:11" s="38" customFormat="1" x14ac:dyDescent="0.25">
      <c r="A5114" s="78"/>
      <c r="B5114" s="337"/>
      <c r="C5114" s="342"/>
      <c r="D5114" s="329"/>
      <c r="E5114" s="330"/>
      <c r="F5114" s="330"/>
      <c r="G5114" s="331"/>
      <c r="H5114" s="340"/>
      <c r="I5114" s="341"/>
      <c r="J5114" s="341"/>
      <c r="K5114" s="60"/>
    </row>
    <row r="5115" spans="1:11" s="38" customFormat="1" x14ac:dyDescent="0.25">
      <c r="A5115" s="78"/>
      <c r="B5115" s="337"/>
      <c r="C5115" s="342"/>
      <c r="D5115" s="329"/>
      <c r="E5115" s="330"/>
      <c r="F5115" s="330"/>
      <c r="G5115" s="331"/>
      <c r="H5115" s="340"/>
      <c r="I5115" s="341"/>
      <c r="J5115" s="341"/>
      <c r="K5115" s="60"/>
    </row>
    <row r="5116" spans="1:11" s="38" customFormat="1" x14ac:dyDescent="0.25">
      <c r="A5116" s="78"/>
      <c r="B5116" s="337"/>
      <c r="C5116" s="342"/>
      <c r="D5116" s="329"/>
      <c r="E5116" s="330"/>
      <c r="F5116" s="330"/>
      <c r="G5116" s="331"/>
      <c r="H5116" s="340"/>
      <c r="I5116" s="341"/>
      <c r="J5116" s="341"/>
      <c r="K5116" s="60"/>
    </row>
    <row r="5117" spans="1:11" s="38" customFormat="1" x14ac:dyDescent="0.25">
      <c r="A5117" s="78"/>
      <c r="B5117" s="337"/>
      <c r="C5117" s="342"/>
      <c r="D5117" s="329"/>
      <c r="E5117" s="330"/>
      <c r="F5117" s="330"/>
      <c r="G5117" s="331"/>
      <c r="H5117" s="340"/>
      <c r="I5117" s="341"/>
      <c r="J5117" s="341"/>
      <c r="K5117" s="60"/>
    </row>
    <row r="5118" spans="1:11" s="38" customFormat="1" x14ac:dyDescent="0.25">
      <c r="A5118" s="78"/>
      <c r="B5118" s="337"/>
      <c r="C5118" s="342"/>
      <c r="D5118" s="329"/>
      <c r="E5118" s="330"/>
      <c r="F5118" s="330"/>
      <c r="G5118" s="331"/>
      <c r="H5118" s="340"/>
      <c r="I5118" s="341"/>
      <c r="J5118" s="341"/>
      <c r="K5118" s="60"/>
    </row>
    <row r="5119" spans="1:11" s="38" customFormat="1" x14ac:dyDescent="0.25">
      <c r="A5119" s="78"/>
      <c r="B5119" s="337"/>
      <c r="C5119" s="342"/>
      <c r="D5119" s="329"/>
      <c r="E5119" s="330"/>
      <c r="F5119" s="330"/>
      <c r="G5119" s="331"/>
      <c r="H5119" s="340"/>
      <c r="I5119" s="341"/>
      <c r="J5119" s="341"/>
      <c r="K5119" s="60"/>
    </row>
    <row r="5120" spans="1:11" s="38" customFormat="1" x14ac:dyDescent="0.25">
      <c r="A5120" s="78"/>
      <c r="B5120" s="337"/>
      <c r="C5120" s="342"/>
      <c r="D5120" s="329"/>
      <c r="E5120" s="330"/>
      <c r="F5120" s="330"/>
      <c r="G5120" s="331"/>
      <c r="H5120" s="340"/>
      <c r="I5120" s="341"/>
      <c r="J5120" s="341"/>
      <c r="K5120" s="60"/>
    </row>
    <row r="5121" spans="1:11" s="38" customFormat="1" x14ac:dyDescent="0.25">
      <c r="A5121" s="78"/>
      <c r="B5121" s="337"/>
      <c r="C5121" s="342"/>
      <c r="D5121" s="329"/>
      <c r="E5121" s="330"/>
      <c r="F5121" s="330"/>
      <c r="G5121" s="331"/>
      <c r="H5121" s="340"/>
      <c r="I5121" s="341"/>
      <c r="J5121" s="341"/>
      <c r="K5121" s="60"/>
    </row>
    <row r="5122" spans="1:11" s="38" customFormat="1" x14ac:dyDescent="0.25">
      <c r="A5122" s="78"/>
      <c r="B5122" s="337"/>
      <c r="C5122" s="342"/>
      <c r="D5122" s="329"/>
      <c r="E5122" s="330"/>
      <c r="F5122" s="330"/>
      <c r="G5122" s="331"/>
      <c r="H5122" s="340"/>
      <c r="I5122" s="341"/>
      <c r="J5122" s="341"/>
      <c r="K5122" s="60"/>
    </row>
    <row r="5123" spans="1:11" s="38" customFormat="1" x14ac:dyDescent="0.25">
      <c r="A5123" s="78"/>
      <c r="B5123" s="337"/>
      <c r="C5123" s="342"/>
      <c r="D5123" s="329"/>
      <c r="E5123" s="330"/>
      <c r="F5123" s="330"/>
      <c r="G5123" s="331"/>
      <c r="H5123" s="340"/>
      <c r="I5123" s="341"/>
      <c r="J5123" s="341"/>
      <c r="K5123" s="60"/>
    </row>
    <row r="5124" spans="1:11" s="38" customFormat="1" x14ac:dyDescent="0.25">
      <c r="A5124" s="78"/>
      <c r="B5124" s="337"/>
      <c r="C5124" s="342"/>
      <c r="D5124" s="329"/>
      <c r="E5124" s="330"/>
      <c r="F5124" s="330"/>
      <c r="G5124" s="331"/>
      <c r="H5124" s="340"/>
      <c r="I5124" s="341"/>
      <c r="J5124" s="341"/>
      <c r="K5124" s="60"/>
    </row>
    <row r="5125" spans="1:11" s="38" customFormat="1" x14ac:dyDescent="0.25">
      <c r="A5125" s="78"/>
      <c r="B5125" s="337"/>
      <c r="C5125" s="342"/>
      <c r="D5125" s="329"/>
      <c r="E5125" s="330"/>
      <c r="F5125" s="330"/>
      <c r="G5125" s="331"/>
      <c r="H5125" s="340"/>
      <c r="I5125" s="341"/>
      <c r="J5125" s="341"/>
      <c r="K5125" s="60"/>
    </row>
    <row r="5126" spans="1:11" s="38" customFormat="1" x14ac:dyDescent="0.25">
      <c r="A5126" s="78"/>
      <c r="B5126" s="337"/>
      <c r="C5126" s="342"/>
      <c r="D5126" s="329"/>
      <c r="E5126" s="330"/>
      <c r="F5126" s="330"/>
      <c r="G5126" s="331"/>
      <c r="H5126" s="340"/>
      <c r="I5126" s="341"/>
      <c r="J5126" s="341"/>
      <c r="K5126" s="60"/>
    </row>
    <row r="5127" spans="1:11" s="38" customFormat="1" x14ac:dyDescent="0.25">
      <c r="A5127" s="78"/>
      <c r="B5127" s="337"/>
      <c r="C5127" s="342"/>
      <c r="D5127" s="329"/>
      <c r="E5127" s="330"/>
      <c r="F5127" s="330"/>
      <c r="G5127" s="331"/>
      <c r="H5127" s="340"/>
      <c r="I5127" s="341"/>
      <c r="J5127" s="341"/>
      <c r="K5127" s="60"/>
    </row>
    <row r="5128" spans="1:11" s="38" customFormat="1" x14ac:dyDescent="0.25">
      <c r="A5128" s="78"/>
      <c r="B5128" s="337"/>
      <c r="C5128" s="342"/>
      <c r="D5128" s="329"/>
      <c r="E5128" s="330"/>
      <c r="F5128" s="330"/>
      <c r="G5128" s="331"/>
      <c r="H5128" s="340"/>
      <c r="I5128" s="341"/>
      <c r="J5128" s="341"/>
      <c r="K5128" s="60"/>
    </row>
    <row r="5129" spans="1:11" s="38" customFormat="1" x14ac:dyDescent="0.25">
      <c r="A5129" s="78"/>
      <c r="B5129" s="337"/>
      <c r="C5129" s="342"/>
      <c r="D5129" s="329"/>
      <c r="E5129" s="330"/>
      <c r="F5129" s="330"/>
      <c r="G5129" s="331"/>
      <c r="H5129" s="340"/>
      <c r="I5129" s="341"/>
      <c r="J5129" s="341"/>
      <c r="K5129" s="60"/>
    </row>
    <row r="5130" spans="1:11" s="38" customFormat="1" x14ac:dyDescent="0.25">
      <c r="A5130" s="78"/>
      <c r="B5130" s="337"/>
      <c r="C5130" s="342"/>
      <c r="D5130" s="329"/>
      <c r="E5130" s="330"/>
      <c r="F5130" s="330"/>
      <c r="G5130" s="331"/>
      <c r="H5130" s="340"/>
      <c r="I5130" s="341"/>
      <c r="J5130" s="341"/>
      <c r="K5130" s="60"/>
    </row>
    <row r="5131" spans="1:11" s="38" customFormat="1" x14ac:dyDescent="0.25">
      <c r="A5131" s="78"/>
      <c r="B5131" s="337"/>
      <c r="C5131" s="342"/>
      <c r="D5131" s="329"/>
      <c r="E5131" s="330"/>
      <c r="F5131" s="330"/>
      <c r="G5131" s="331"/>
      <c r="H5131" s="340"/>
      <c r="I5131" s="341"/>
      <c r="J5131" s="341"/>
      <c r="K5131" s="60"/>
    </row>
    <row r="5132" spans="1:11" s="38" customFormat="1" x14ac:dyDescent="0.25">
      <c r="A5132" s="78"/>
      <c r="B5132" s="337"/>
      <c r="C5132" s="342"/>
      <c r="D5132" s="329"/>
      <c r="E5132" s="330"/>
      <c r="F5132" s="330"/>
      <c r="G5132" s="331"/>
      <c r="H5132" s="340"/>
      <c r="I5132" s="341"/>
      <c r="J5132" s="341"/>
      <c r="K5132" s="60"/>
    </row>
    <row r="5133" spans="1:11" s="38" customFormat="1" x14ac:dyDescent="0.25">
      <c r="A5133" s="78"/>
      <c r="B5133" s="337"/>
      <c r="C5133" s="342"/>
      <c r="D5133" s="329"/>
      <c r="E5133" s="330"/>
      <c r="F5133" s="330"/>
      <c r="G5133" s="331"/>
      <c r="H5133" s="340"/>
      <c r="I5133" s="341"/>
      <c r="J5133" s="341"/>
      <c r="K5133" s="60"/>
    </row>
    <row r="5134" spans="1:11" s="38" customFormat="1" x14ac:dyDescent="0.25">
      <c r="A5134" s="78"/>
      <c r="B5134" s="337"/>
      <c r="C5134" s="342"/>
      <c r="D5134" s="329"/>
      <c r="E5134" s="330"/>
      <c r="F5134" s="330"/>
      <c r="G5134" s="331"/>
      <c r="H5134" s="340"/>
      <c r="I5134" s="341"/>
      <c r="J5134" s="341"/>
      <c r="K5134" s="60"/>
    </row>
    <row r="5135" spans="1:11" s="38" customFormat="1" x14ac:dyDescent="0.25">
      <c r="A5135" s="78"/>
      <c r="B5135" s="337"/>
      <c r="C5135" s="342"/>
      <c r="D5135" s="329"/>
      <c r="E5135" s="330"/>
      <c r="F5135" s="330"/>
      <c r="G5135" s="331"/>
      <c r="H5135" s="340"/>
      <c r="I5135" s="341"/>
      <c r="J5135" s="341"/>
      <c r="K5135" s="60"/>
    </row>
    <row r="5136" spans="1:11" s="38" customFormat="1" x14ac:dyDescent="0.25">
      <c r="A5136" s="78"/>
      <c r="B5136" s="337"/>
      <c r="C5136" s="342"/>
      <c r="D5136" s="329"/>
      <c r="E5136" s="330"/>
      <c r="F5136" s="330"/>
      <c r="G5136" s="331"/>
      <c r="H5136" s="340"/>
      <c r="I5136" s="341"/>
      <c r="J5136" s="341"/>
      <c r="K5136" s="60"/>
    </row>
    <row r="5137" spans="1:11" s="38" customFormat="1" x14ac:dyDescent="0.25">
      <c r="A5137" s="78"/>
      <c r="B5137" s="337"/>
      <c r="C5137" s="342"/>
      <c r="D5137" s="329"/>
      <c r="E5137" s="330"/>
      <c r="F5137" s="330"/>
      <c r="G5137" s="331"/>
      <c r="H5137" s="340"/>
      <c r="I5137" s="341"/>
      <c r="J5137" s="341"/>
      <c r="K5137" s="60"/>
    </row>
    <row r="5138" spans="1:11" s="38" customFormat="1" x14ac:dyDescent="0.25">
      <c r="A5138" s="78"/>
      <c r="B5138" s="337"/>
      <c r="C5138" s="342"/>
      <c r="D5138" s="329"/>
      <c r="E5138" s="330"/>
      <c r="F5138" s="330"/>
      <c r="G5138" s="331"/>
      <c r="H5138" s="340"/>
      <c r="I5138" s="341"/>
      <c r="J5138" s="341"/>
      <c r="K5138" s="60"/>
    </row>
    <row r="5139" spans="1:11" s="38" customFormat="1" x14ac:dyDescent="0.25">
      <c r="A5139" s="78"/>
      <c r="B5139" s="337"/>
      <c r="C5139" s="342"/>
      <c r="D5139" s="329"/>
      <c r="E5139" s="330"/>
      <c r="F5139" s="330"/>
      <c r="G5139" s="331"/>
      <c r="H5139" s="340"/>
      <c r="I5139" s="341"/>
      <c r="J5139" s="341"/>
      <c r="K5139" s="60"/>
    </row>
    <row r="5140" spans="1:11" s="38" customFormat="1" x14ac:dyDescent="0.25">
      <c r="A5140" s="78"/>
      <c r="B5140" s="337"/>
      <c r="C5140" s="342"/>
      <c r="D5140" s="329"/>
      <c r="E5140" s="330"/>
      <c r="F5140" s="330"/>
      <c r="G5140" s="331"/>
      <c r="H5140" s="340"/>
      <c r="I5140" s="341"/>
      <c r="J5140" s="341"/>
      <c r="K5140" s="60"/>
    </row>
    <row r="5141" spans="1:11" s="38" customFormat="1" x14ac:dyDescent="0.25">
      <c r="A5141" s="78"/>
      <c r="B5141" s="337"/>
      <c r="C5141" s="342"/>
      <c r="D5141" s="329"/>
      <c r="E5141" s="330"/>
      <c r="F5141" s="330"/>
      <c r="G5141" s="331"/>
      <c r="H5141" s="340"/>
      <c r="I5141" s="341"/>
      <c r="J5141" s="341"/>
      <c r="K5141" s="60"/>
    </row>
    <row r="5142" spans="1:11" s="38" customFormat="1" x14ac:dyDescent="0.25">
      <c r="A5142" s="78"/>
      <c r="B5142" s="337"/>
      <c r="C5142" s="342"/>
      <c r="D5142" s="329"/>
      <c r="E5142" s="330"/>
      <c r="F5142" s="330"/>
      <c r="G5142" s="331"/>
      <c r="H5142" s="340"/>
      <c r="I5142" s="341"/>
      <c r="J5142" s="341"/>
      <c r="K5142" s="60"/>
    </row>
    <row r="5143" spans="1:11" s="38" customFormat="1" x14ac:dyDescent="0.25">
      <c r="A5143" s="78"/>
      <c r="B5143" s="337"/>
      <c r="C5143" s="342"/>
      <c r="D5143" s="329"/>
      <c r="E5143" s="330"/>
      <c r="F5143" s="330"/>
      <c r="G5143" s="331"/>
      <c r="H5143" s="340"/>
      <c r="I5143" s="341"/>
      <c r="J5143" s="341"/>
      <c r="K5143" s="60"/>
    </row>
    <row r="5144" spans="1:11" s="38" customFormat="1" x14ac:dyDescent="0.25">
      <c r="A5144" s="78"/>
      <c r="B5144" s="337"/>
      <c r="C5144" s="342"/>
      <c r="D5144" s="329"/>
      <c r="E5144" s="330"/>
      <c r="F5144" s="330"/>
      <c r="G5144" s="331"/>
      <c r="H5144" s="340"/>
      <c r="I5144" s="341"/>
      <c r="J5144" s="341"/>
      <c r="K5144" s="60"/>
    </row>
    <row r="5145" spans="1:11" s="38" customFormat="1" x14ac:dyDescent="0.25">
      <c r="A5145" s="78"/>
      <c r="B5145" s="337"/>
      <c r="C5145" s="342"/>
      <c r="D5145" s="329"/>
      <c r="E5145" s="330"/>
      <c r="F5145" s="330"/>
      <c r="G5145" s="331"/>
      <c r="H5145" s="340"/>
      <c r="I5145" s="341"/>
      <c r="J5145" s="341"/>
      <c r="K5145" s="60"/>
    </row>
    <row r="5146" spans="1:11" s="38" customFormat="1" x14ac:dyDescent="0.25">
      <c r="A5146" s="78"/>
      <c r="B5146" s="337"/>
      <c r="C5146" s="342"/>
      <c r="D5146" s="329"/>
      <c r="E5146" s="330"/>
      <c r="F5146" s="330"/>
      <c r="G5146" s="331"/>
      <c r="H5146" s="340"/>
      <c r="I5146" s="341"/>
      <c r="J5146" s="341"/>
      <c r="K5146" s="60"/>
    </row>
    <row r="5147" spans="1:11" s="38" customFormat="1" x14ac:dyDescent="0.25">
      <c r="A5147" s="78"/>
      <c r="B5147" s="337"/>
      <c r="C5147" s="342"/>
      <c r="D5147" s="329"/>
      <c r="E5147" s="330"/>
      <c r="F5147" s="330"/>
      <c r="G5147" s="331"/>
      <c r="H5147" s="340"/>
      <c r="I5147" s="341"/>
      <c r="J5147" s="341"/>
      <c r="K5147" s="60"/>
    </row>
    <row r="5148" spans="1:11" s="38" customFormat="1" x14ac:dyDescent="0.25">
      <c r="A5148" s="78"/>
      <c r="B5148" s="337"/>
      <c r="C5148" s="342"/>
      <c r="D5148" s="329"/>
      <c r="E5148" s="330"/>
      <c r="F5148" s="330"/>
      <c r="G5148" s="331"/>
      <c r="H5148" s="340"/>
      <c r="I5148" s="341"/>
      <c r="J5148" s="341"/>
      <c r="K5148" s="60"/>
    </row>
    <row r="5149" spans="1:11" s="38" customFormat="1" x14ac:dyDescent="0.25">
      <c r="A5149" s="78"/>
      <c r="B5149" s="337"/>
      <c r="C5149" s="342"/>
      <c r="D5149" s="329"/>
      <c r="E5149" s="330"/>
      <c r="F5149" s="330"/>
      <c r="G5149" s="331"/>
      <c r="H5149" s="340"/>
      <c r="I5149" s="341"/>
      <c r="J5149" s="341"/>
      <c r="K5149" s="60"/>
    </row>
    <row r="5150" spans="1:11" s="38" customFormat="1" x14ac:dyDescent="0.25">
      <c r="A5150" s="78"/>
      <c r="B5150" s="337"/>
      <c r="C5150" s="342"/>
      <c r="D5150" s="329"/>
      <c r="E5150" s="330"/>
      <c r="F5150" s="330"/>
      <c r="G5150" s="331"/>
      <c r="H5150" s="340"/>
      <c r="I5150" s="341"/>
      <c r="J5150" s="341"/>
      <c r="K5150" s="60"/>
    </row>
    <row r="5151" spans="1:11" s="38" customFormat="1" x14ac:dyDescent="0.25">
      <c r="A5151" s="78"/>
      <c r="B5151" s="337"/>
      <c r="C5151" s="342"/>
      <c r="D5151" s="329"/>
      <c r="E5151" s="330"/>
      <c r="F5151" s="330"/>
      <c r="G5151" s="331"/>
      <c r="H5151" s="340"/>
      <c r="I5151" s="341"/>
      <c r="J5151" s="341"/>
      <c r="K5151" s="60"/>
    </row>
    <row r="5152" spans="1:11" s="38" customFormat="1" x14ac:dyDescent="0.25">
      <c r="A5152" s="78"/>
      <c r="B5152" s="337"/>
      <c r="C5152" s="342"/>
      <c r="D5152" s="329"/>
      <c r="E5152" s="330"/>
      <c r="F5152" s="330"/>
      <c r="G5152" s="331"/>
      <c r="H5152" s="340"/>
      <c r="I5152" s="341"/>
      <c r="J5152" s="341"/>
      <c r="K5152" s="60"/>
    </row>
    <row r="5153" spans="1:11" s="38" customFormat="1" x14ac:dyDescent="0.25">
      <c r="A5153" s="78"/>
      <c r="B5153" s="337"/>
      <c r="C5153" s="342"/>
      <c r="D5153" s="329"/>
      <c r="E5153" s="330"/>
      <c r="F5153" s="330"/>
      <c r="G5153" s="331"/>
      <c r="H5153" s="340"/>
      <c r="I5153" s="341"/>
      <c r="J5153" s="341"/>
      <c r="K5153" s="60"/>
    </row>
    <row r="5154" spans="1:11" s="38" customFormat="1" x14ac:dyDescent="0.25">
      <c r="A5154" s="78"/>
      <c r="B5154" s="337"/>
      <c r="C5154" s="342"/>
      <c r="D5154" s="329"/>
      <c r="E5154" s="330"/>
      <c r="F5154" s="330"/>
      <c r="G5154" s="331"/>
      <c r="H5154" s="340"/>
      <c r="I5154" s="341"/>
      <c r="J5154" s="341"/>
      <c r="K5154" s="60"/>
    </row>
    <row r="5155" spans="1:11" s="38" customFormat="1" x14ac:dyDescent="0.25">
      <c r="A5155" s="78"/>
      <c r="B5155" s="337"/>
      <c r="C5155" s="342"/>
      <c r="D5155" s="329"/>
      <c r="E5155" s="330"/>
      <c r="F5155" s="330"/>
      <c r="G5155" s="331"/>
      <c r="H5155" s="340"/>
      <c r="I5155" s="341"/>
      <c r="J5155" s="341"/>
      <c r="K5155" s="60"/>
    </row>
    <row r="5156" spans="1:11" s="38" customFormat="1" x14ac:dyDescent="0.25">
      <c r="A5156" s="78"/>
      <c r="B5156" s="337"/>
      <c r="C5156" s="342"/>
      <c r="D5156" s="329"/>
      <c r="E5156" s="330"/>
      <c r="F5156" s="330"/>
      <c r="G5156" s="331"/>
      <c r="H5156" s="340"/>
      <c r="I5156" s="341"/>
      <c r="J5156" s="341"/>
      <c r="K5156" s="60"/>
    </row>
    <row r="5157" spans="1:11" s="38" customFormat="1" x14ac:dyDescent="0.25">
      <c r="A5157" s="78"/>
      <c r="B5157" s="337"/>
      <c r="C5157" s="342"/>
      <c r="D5157" s="329"/>
      <c r="E5157" s="330"/>
      <c r="F5157" s="330"/>
      <c r="G5157" s="331"/>
      <c r="H5157" s="340"/>
      <c r="I5157" s="341"/>
      <c r="J5157" s="341"/>
      <c r="K5157" s="60"/>
    </row>
    <row r="5158" spans="1:11" s="38" customFormat="1" x14ac:dyDescent="0.25">
      <c r="A5158" s="78"/>
      <c r="B5158" s="337"/>
      <c r="C5158" s="342"/>
      <c r="D5158" s="329"/>
      <c r="E5158" s="330"/>
      <c r="F5158" s="330"/>
      <c r="G5158" s="331"/>
      <c r="H5158" s="340"/>
      <c r="I5158" s="341"/>
      <c r="J5158" s="341"/>
      <c r="K5158" s="60"/>
    </row>
    <row r="5159" spans="1:11" s="38" customFormat="1" x14ac:dyDescent="0.25">
      <c r="A5159" s="78"/>
      <c r="B5159" s="337"/>
      <c r="C5159" s="342"/>
      <c r="D5159" s="329"/>
      <c r="E5159" s="330"/>
      <c r="F5159" s="330"/>
      <c r="G5159" s="331"/>
      <c r="H5159" s="340"/>
      <c r="I5159" s="341"/>
      <c r="J5159" s="341"/>
      <c r="K5159" s="60"/>
    </row>
    <row r="5160" spans="1:11" s="38" customFormat="1" x14ac:dyDescent="0.25">
      <c r="A5160" s="78"/>
      <c r="B5160" s="337"/>
      <c r="C5160" s="342"/>
      <c r="D5160" s="329"/>
      <c r="E5160" s="330"/>
      <c r="F5160" s="330"/>
      <c r="G5160" s="331"/>
      <c r="H5160" s="340"/>
      <c r="I5160" s="341"/>
      <c r="J5160" s="341"/>
      <c r="K5160" s="60"/>
    </row>
    <row r="5161" spans="1:11" s="38" customFormat="1" x14ac:dyDescent="0.25">
      <c r="A5161" s="78"/>
      <c r="B5161" s="337"/>
      <c r="C5161" s="342"/>
      <c r="D5161" s="329"/>
      <c r="E5161" s="330"/>
      <c r="F5161" s="330"/>
      <c r="G5161" s="331"/>
      <c r="H5161" s="340"/>
      <c r="I5161" s="341"/>
      <c r="J5161" s="341"/>
      <c r="K5161" s="60"/>
    </row>
    <row r="5162" spans="1:11" s="38" customFormat="1" x14ac:dyDescent="0.25">
      <c r="A5162" s="78"/>
      <c r="B5162" s="337"/>
      <c r="C5162" s="342"/>
      <c r="D5162" s="329"/>
      <c r="E5162" s="330"/>
      <c r="F5162" s="330"/>
      <c r="G5162" s="331"/>
      <c r="H5162" s="340"/>
      <c r="I5162" s="341"/>
      <c r="J5162" s="341"/>
      <c r="K5162" s="60"/>
    </row>
    <row r="5163" spans="1:11" s="38" customFormat="1" x14ac:dyDescent="0.25">
      <c r="A5163" s="78"/>
      <c r="B5163" s="337"/>
      <c r="C5163" s="342"/>
      <c r="D5163" s="329"/>
      <c r="E5163" s="330"/>
      <c r="F5163" s="330"/>
      <c r="G5163" s="331"/>
      <c r="H5163" s="340"/>
      <c r="I5163" s="341"/>
      <c r="J5163" s="341"/>
      <c r="K5163" s="60"/>
    </row>
    <row r="5164" spans="1:11" s="38" customFormat="1" x14ac:dyDescent="0.25">
      <c r="A5164" s="78"/>
      <c r="B5164" s="337"/>
      <c r="C5164" s="342"/>
      <c r="D5164" s="329"/>
      <c r="E5164" s="330"/>
      <c r="F5164" s="330"/>
      <c r="G5164" s="331"/>
      <c r="H5164" s="340"/>
      <c r="I5164" s="341"/>
      <c r="J5164" s="341"/>
      <c r="K5164" s="60"/>
    </row>
    <row r="5165" spans="1:11" s="38" customFormat="1" x14ac:dyDescent="0.25">
      <c r="A5165" s="78"/>
      <c r="B5165" s="337"/>
      <c r="C5165" s="342"/>
      <c r="D5165" s="329"/>
      <c r="E5165" s="330"/>
      <c r="F5165" s="330"/>
      <c r="G5165" s="331"/>
      <c r="H5165" s="340"/>
      <c r="I5165" s="341"/>
      <c r="J5165" s="341"/>
      <c r="K5165" s="60"/>
    </row>
    <row r="5166" spans="1:11" s="38" customFormat="1" x14ac:dyDescent="0.25">
      <c r="A5166" s="78"/>
      <c r="B5166" s="337"/>
      <c r="C5166" s="342"/>
      <c r="D5166" s="329"/>
      <c r="E5166" s="330"/>
      <c r="F5166" s="330"/>
      <c r="G5166" s="331"/>
      <c r="H5166" s="340"/>
      <c r="I5166" s="341"/>
      <c r="J5166" s="341"/>
      <c r="K5166" s="60"/>
    </row>
    <row r="5167" spans="1:11" s="38" customFormat="1" x14ac:dyDescent="0.25">
      <c r="A5167" s="78"/>
      <c r="B5167" s="337"/>
      <c r="C5167" s="342"/>
      <c r="D5167" s="329"/>
      <c r="E5167" s="330"/>
      <c r="F5167" s="330"/>
      <c r="G5167" s="331"/>
      <c r="H5167" s="340"/>
      <c r="I5167" s="341"/>
      <c r="J5167" s="341"/>
      <c r="K5167" s="60"/>
    </row>
    <row r="5168" spans="1:11" s="38" customFormat="1" x14ac:dyDescent="0.25">
      <c r="A5168" s="78"/>
      <c r="B5168" s="337"/>
      <c r="C5168" s="342"/>
      <c r="D5168" s="329"/>
      <c r="E5168" s="330"/>
      <c r="F5168" s="330"/>
      <c r="G5168" s="331"/>
      <c r="H5168" s="340"/>
      <c r="I5168" s="341"/>
      <c r="J5168" s="341"/>
      <c r="K5168" s="60"/>
    </row>
    <row r="5169" spans="1:11" s="38" customFormat="1" x14ac:dyDescent="0.25">
      <c r="A5169" s="78"/>
      <c r="B5169" s="337"/>
      <c r="C5169" s="342"/>
      <c r="D5169" s="329"/>
      <c r="E5169" s="330"/>
      <c r="F5169" s="330"/>
      <c r="G5169" s="331"/>
      <c r="H5169" s="340"/>
      <c r="I5169" s="341"/>
      <c r="J5169" s="341"/>
      <c r="K5169" s="60"/>
    </row>
    <row r="5170" spans="1:11" s="38" customFormat="1" x14ac:dyDescent="0.25">
      <c r="A5170" s="78"/>
      <c r="B5170" s="337"/>
      <c r="C5170" s="342"/>
      <c r="D5170" s="329"/>
      <c r="E5170" s="330"/>
      <c r="F5170" s="330"/>
      <c r="G5170" s="331"/>
      <c r="H5170" s="340"/>
      <c r="I5170" s="341"/>
      <c r="J5170" s="341"/>
      <c r="K5170" s="60"/>
    </row>
    <row r="5171" spans="1:11" s="38" customFormat="1" x14ac:dyDescent="0.25">
      <c r="A5171" s="78"/>
      <c r="B5171" s="337"/>
      <c r="C5171" s="342"/>
      <c r="D5171" s="329"/>
      <c r="E5171" s="330"/>
      <c r="F5171" s="330"/>
      <c r="G5171" s="331"/>
      <c r="H5171" s="340"/>
      <c r="I5171" s="341"/>
      <c r="J5171" s="341"/>
      <c r="K5171" s="60"/>
    </row>
    <row r="5172" spans="1:11" s="38" customFormat="1" x14ac:dyDescent="0.25">
      <c r="A5172" s="78"/>
      <c r="B5172" s="337"/>
      <c r="C5172" s="342"/>
      <c r="D5172" s="329"/>
      <c r="E5172" s="330"/>
      <c r="F5172" s="330"/>
      <c r="G5172" s="331"/>
      <c r="H5172" s="340"/>
      <c r="I5172" s="341"/>
      <c r="J5172" s="341"/>
      <c r="K5172" s="60"/>
    </row>
    <row r="5173" spans="1:11" s="38" customFormat="1" x14ac:dyDescent="0.25">
      <c r="A5173" s="78"/>
      <c r="B5173" s="337"/>
      <c r="C5173" s="342"/>
      <c r="D5173" s="329"/>
      <c r="E5173" s="330"/>
      <c r="F5173" s="330"/>
      <c r="G5173" s="331"/>
      <c r="H5173" s="340"/>
      <c r="I5173" s="341"/>
      <c r="J5173" s="341"/>
      <c r="K5173" s="60"/>
    </row>
    <row r="5174" spans="1:11" s="38" customFormat="1" x14ac:dyDescent="0.25">
      <c r="A5174" s="78"/>
      <c r="B5174" s="337"/>
      <c r="C5174" s="342"/>
      <c r="D5174" s="329"/>
      <c r="E5174" s="330"/>
      <c r="F5174" s="330"/>
      <c r="G5174" s="331"/>
      <c r="H5174" s="340"/>
      <c r="I5174" s="341"/>
      <c r="J5174" s="341"/>
      <c r="K5174" s="60"/>
    </row>
    <row r="5175" spans="1:11" s="38" customFormat="1" x14ac:dyDescent="0.25">
      <c r="A5175" s="78"/>
      <c r="B5175" s="337"/>
      <c r="C5175" s="342"/>
      <c r="D5175" s="329"/>
      <c r="E5175" s="330"/>
      <c r="F5175" s="330"/>
      <c r="G5175" s="331"/>
      <c r="H5175" s="340"/>
      <c r="I5175" s="341"/>
      <c r="J5175" s="341"/>
      <c r="K5175" s="60"/>
    </row>
    <row r="5176" spans="1:11" s="38" customFormat="1" x14ac:dyDescent="0.25">
      <c r="A5176" s="78"/>
      <c r="B5176" s="337"/>
      <c r="C5176" s="342"/>
      <c r="D5176" s="329"/>
      <c r="E5176" s="330"/>
      <c r="F5176" s="330"/>
      <c r="G5176" s="331"/>
      <c r="H5176" s="340"/>
      <c r="I5176" s="341"/>
      <c r="J5176" s="341"/>
      <c r="K5176" s="60"/>
    </row>
    <row r="5177" spans="1:11" s="38" customFormat="1" x14ac:dyDescent="0.25">
      <c r="A5177" s="78"/>
      <c r="B5177" s="337"/>
      <c r="C5177" s="342"/>
      <c r="D5177" s="329"/>
      <c r="E5177" s="330"/>
      <c r="F5177" s="330"/>
      <c r="G5177" s="331"/>
      <c r="H5177" s="340"/>
      <c r="I5177" s="341"/>
      <c r="J5177" s="341"/>
      <c r="K5177" s="60"/>
    </row>
    <row r="5178" spans="1:11" s="38" customFormat="1" x14ac:dyDescent="0.25">
      <c r="A5178" s="78"/>
      <c r="B5178" s="337"/>
      <c r="C5178" s="342"/>
      <c r="D5178" s="329"/>
      <c r="E5178" s="330"/>
      <c r="F5178" s="330"/>
      <c r="G5178" s="331"/>
      <c r="H5178" s="340"/>
      <c r="I5178" s="341"/>
      <c r="J5178" s="341"/>
      <c r="K5178" s="60"/>
    </row>
    <row r="5179" spans="1:11" s="38" customFormat="1" x14ac:dyDescent="0.25">
      <c r="A5179" s="78"/>
      <c r="B5179" s="337"/>
      <c r="C5179" s="342"/>
      <c r="D5179" s="329"/>
      <c r="E5179" s="330"/>
      <c r="F5179" s="330"/>
      <c r="G5179" s="331"/>
      <c r="H5179" s="340"/>
      <c r="I5179" s="341"/>
      <c r="J5179" s="341"/>
      <c r="K5179" s="60"/>
    </row>
    <row r="5180" spans="1:11" s="38" customFormat="1" x14ac:dyDescent="0.25">
      <c r="A5180" s="78"/>
      <c r="B5180" s="337"/>
      <c r="C5180" s="342"/>
      <c r="D5180" s="329"/>
      <c r="E5180" s="330"/>
      <c r="F5180" s="330"/>
      <c r="G5180" s="331"/>
      <c r="H5180" s="340"/>
      <c r="I5180" s="341"/>
      <c r="J5180" s="341"/>
      <c r="K5180" s="60"/>
    </row>
    <row r="5181" spans="1:11" s="38" customFormat="1" x14ac:dyDescent="0.25">
      <c r="A5181" s="78"/>
      <c r="B5181" s="337"/>
      <c r="C5181" s="342"/>
      <c r="D5181" s="329"/>
      <c r="E5181" s="330"/>
      <c r="F5181" s="330"/>
      <c r="G5181" s="331"/>
      <c r="H5181" s="340"/>
      <c r="I5181" s="341"/>
      <c r="J5181" s="341"/>
      <c r="K5181" s="60"/>
    </row>
    <row r="5182" spans="1:11" s="38" customFormat="1" x14ac:dyDescent="0.25">
      <c r="A5182" s="78"/>
      <c r="B5182" s="337"/>
      <c r="C5182" s="342"/>
      <c r="D5182" s="329"/>
      <c r="E5182" s="330"/>
      <c r="F5182" s="330"/>
      <c r="G5182" s="331"/>
      <c r="H5182" s="340"/>
      <c r="I5182" s="341"/>
      <c r="J5182" s="341"/>
      <c r="K5182" s="60"/>
    </row>
    <row r="5183" spans="1:11" s="38" customFormat="1" x14ac:dyDescent="0.25">
      <c r="A5183" s="78"/>
      <c r="B5183" s="337"/>
      <c r="C5183" s="342"/>
      <c r="D5183" s="329"/>
      <c r="E5183" s="330"/>
      <c r="F5183" s="330"/>
      <c r="G5183" s="331"/>
      <c r="H5183" s="340"/>
      <c r="I5183" s="341"/>
      <c r="J5183" s="341"/>
      <c r="K5183" s="60"/>
    </row>
    <row r="5184" spans="1:11" s="38" customFormat="1" x14ac:dyDescent="0.25">
      <c r="A5184" s="78"/>
      <c r="B5184" s="337"/>
      <c r="C5184" s="342"/>
      <c r="D5184" s="329"/>
      <c r="E5184" s="330"/>
      <c r="F5184" s="330"/>
      <c r="G5184" s="331"/>
      <c r="H5184" s="340"/>
      <c r="I5184" s="341"/>
      <c r="J5184" s="341"/>
      <c r="K5184" s="60"/>
    </row>
    <row r="5185" spans="1:11" s="38" customFormat="1" x14ac:dyDescent="0.25">
      <c r="A5185" s="78"/>
      <c r="B5185" s="337"/>
      <c r="C5185" s="342"/>
      <c r="D5185" s="329"/>
      <c r="E5185" s="330"/>
      <c r="F5185" s="330"/>
      <c r="G5185" s="331"/>
      <c r="H5185" s="340"/>
      <c r="I5185" s="341"/>
      <c r="J5185" s="341"/>
      <c r="K5185" s="60"/>
    </row>
    <row r="5186" spans="1:11" s="38" customFormat="1" x14ac:dyDescent="0.25">
      <c r="A5186" s="78"/>
      <c r="B5186" s="337"/>
      <c r="C5186" s="342"/>
      <c r="D5186" s="329"/>
      <c r="E5186" s="330"/>
      <c r="F5186" s="330"/>
      <c r="G5186" s="331"/>
      <c r="H5186" s="340"/>
      <c r="I5186" s="341"/>
      <c r="J5186" s="341"/>
      <c r="K5186" s="60"/>
    </row>
    <row r="5187" spans="1:11" s="38" customFormat="1" x14ac:dyDescent="0.25">
      <c r="A5187" s="78"/>
      <c r="B5187" s="337"/>
      <c r="C5187" s="342"/>
      <c r="D5187" s="329"/>
      <c r="E5187" s="330"/>
      <c r="F5187" s="330"/>
      <c r="G5187" s="331"/>
      <c r="H5187" s="340"/>
      <c r="I5187" s="341"/>
      <c r="J5187" s="341"/>
      <c r="K5187" s="60"/>
    </row>
    <row r="5188" spans="1:11" s="38" customFormat="1" x14ac:dyDescent="0.25">
      <c r="A5188" s="78"/>
      <c r="B5188" s="337"/>
      <c r="C5188" s="342"/>
      <c r="D5188" s="329"/>
      <c r="E5188" s="330"/>
      <c r="F5188" s="330"/>
      <c r="G5188" s="331"/>
      <c r="H5188" s="340"/>
      <c r="I5188" s="341"/>
      <c r="J5188" s="341"/>
      <c r="K5188" s="60"/>
    </row>
    <row r="5189" spans="1:11" s="38" customFormat="1" x14ac:dyDescent="0.25">
      <c r="A5189" s="78"/>
      <c r="B5189" s="337"/>
      <c r="C5189" s="342"/>
      <c r="D5189" s="329"/>
      <c r="E5189" s="330"/>
      <c r="F5189" s="330"/>
      <c r="G5189" s="331"/>
      <c r="H5189" s="340"/>
      <c r="I5189" s="341"/>
      <c r="J5189" s="341"/>
      <c r="K5189" s="60"/>
    </row>
    <row r="5190" spans="1:11" s="38" customFormat="1" x14ac:dyDescent="0.25">
      <c r="A5190" s="78"/>
      <c r="B5190" s="337"/>
      <c r="C5190" s="342"/>
      <c r="D5190" s="329"/>
      <c r="E5190" s="330"/>
      <c r="F5190" s="330"/>
      <c r="G5190" s="331"/>
      <c r="H5190" s="340"/>
      <c r="I5190" s="341"/>
      <c r="J5190" s="341"/>
      <c r="K5190" s="60"/>
    </row>
    <row r="5191" spans="1:11" s="38" customFormat="1" x14ac:dyDescent="0.25">
      <c r="A5191" s="78"/>
      <c r="B5191" s="337"/>
      <c r="C5191" s="342"/>
      <c r="D5191" s="329"/>
      <c r="E5191" s="330"/>
      <c r="F5191" s="330"/>
      <c r="G5191" s="331"/>
      <c r="H5191" s="340"/>
      <c r="I5191" s="341"/>
      <c r="J5191" s="341"/>
      <c r="K5191" s="60"/>
    </row>
    <row r="5192" spans="1:11" s="38" customFormat="1" x14ac:dyDescent="0.25">
      <c r="A5192" s="78"/>
      <c r="B5192" s="337"/>
      <c r="C5192" s="342"/>
      <c r="D5192" s="329"/>
      <c r="E5192" s="330"/>
      <c r="F5192" s="330"/>
      <c r="G5192" s="331"/>
      <c r="H5192" s="340"/>
      <c r="I5192" s="341"/>
      <c r="J5192" s="341"/>
      <c r="K5192" s="60"/>
    </row>
    <row r="5193" spans="1:11" s="38" customFormat="1" x14ac:dyDescent="0.25">
      <c r="A5193" s="78"/>
      <c r="B5193" s="337"/>
      <c r="C5193" s="342"/>
      <c r="D5193" s="329"/>
      <c r="E5193" s="330"/>
      <c r="F5193" s="330"/>
      <c r="G5193" s="331"/>
      <c r="H5193" s="340"/>
      <c r="I5193" s="341"/>
      <c r="J5193" s="341"/>
      <c r="K5193" s="60"/>
    </row>
    <row r="5194" spans="1:11" s="38" customFormat="1" x14ac:dyDescent="0.25">
      <c r="A5194" s="78"/>
      <c r="B5194" s="337"/>
      <c r="C5194" s="342"/>
      <c r="D5194" s="329"/>
      <c r="E5194" s="330"/>
      <c r="F5194" s="330"/>
      <c r="G5194" s="331"/>
      <c r="H5194" s="340"/>
      <c r="I5194" s="341"/>
      <c r="J5194" s="341"/>
      <c r="K5194" s="60"/>
    </row>
    <row r="5195" spans="1:11" s="38" customFormat="1" x14ac:dyDescent="0.25">
      <c r="A5195" s="78"/>
      <c r="B5195" s="337"/>
      <c r="C5195" s="342"/>
      <c r="D5195" s="329"/>
      <c r="E5195" s="330"/>
      <c r="F5195" s="330"/>
      <c r="G5195" s="331"/>
      <c r="H5195" s="340"/>
      <c r="I5195" s="341"/>
      <c r="J5195" s="341"/>
      <c r="K5195" s="60"/>
    </row>
    <row r="5196" spans="1:11" s="38" customFormat="1" x14ac:dyDescent="0.25">
      <c r="A5196" s="78"/>
      <c r="B5196" s="337"/>
      <c r="C5196" s="342"/>
      <c r="D5196" s="329"/>
      <c r="E5196" s="330"/>
      <c r="F5196" s="330"/>
      <c r="G5196" s="331"/>
      <c r="H5196" s="340"/>
      <c r="I5196" s="341"/>
      <c r="J5196" s="341"/>
      <c r="K5196" s="60"/>
    </row>
    <row r="5197" spans="1:11" s="38" customFormat="1" x14ac:dyDescent="0.25">
      <c r="A5197" s="78"/>
      <c r="B5197" s="337"/>
      <c r="C5197" s="342"/>
      <c r="D5197" s="329"/>
      <c r="E5197" s="330"/>
      <c r="F5197" s="330"/>
      <c r="G5197" s="331"/>
      <c r="H5197" s="340"/>
      <c r="I5197" s="341"/>
      <c r="J5197" s="341"/>
      <c r="K5197" s="60"/>
    </row>
    <row r="5198" spans="1:11" s="38" customFormat="1" x14ac:dyDescent="0.25">
      <c r="A5198" s="78"/>
      <c r="B5198" s="337"/>
      <c r="C5198" s="342"/>
      <c r="D5198" s="329"/>
      <c r="E5198" s="330"/>
      <c r="F5198" s="330"/>
      <c r="G5198" s="331"/>
      <c r="H5198" s="340"/>
      <c r="I5198" s="341"/>
      <c r="J5198" s="341"/>
      <c r="K5198" s="60"/>
    </row>
    <row r="5199" spans="1:11" s="38" customFormat="1" x14ac:dyDescent="0.25">
      <c r="A5199" s="78"/>
      <c r="B5199" s="337"/>
      <c r="C5199" s="342"/>
      <c r="D5199" s="329"/>
      <c r="E5199" s="330"/>
      <c r="F5199" s="330"/>
      <c r="G5199" s="331"/>
      <c r="H5199" s="340"/>
      <c r="I5199" s="341"/>
      <c r="J5199" s="341"/>
      <c r="K5199" s="60"/>
    </row>
    <row r="5200" spans="1:11" s="38" customFormat="1" x14ac:dyDescent="0.25">
      <c r="A5200" s="78"/>
      <c r="B5200" s="337"/>
      <c r="C5200" s="342"/>
      <c r="D5200" s="329"/>
      <c r="E5200" s="330"/>
      <c r="F5200" s="330"/>
      <c r="G5200" s="331"/>
      <c r="H5200" s="340"/>
      <c r="I5200" s="341"/>
      <c r="J5200" s="341"/>
      <c r="K5200" s="60"/>
    </row>
    <row r="5201" spans="1:11" s="38" customFormat="1" x14ac:dyDescent="0.25">
      <c r="A5201" s="78"/>
      <c r="B5201" s="337"/>
      <c r="C5201" s="342"/>
      <c r="D5201" s="329"/>
      <c r="E5201" s="330"/>
      <c r="F5201" s="330"/>
      <c r="G5201" s="331"/>
      <c r="H5201" s="340"/>
      <c r="I5201" s="341"/>
      <c r="J5201" s="341"/>
      <c r="K5201" s="60"/>
    </row>
    <row r="5202" spans="1:11" s="38" customFormat="1" x14ac:dyDescent="0.25">
      <c r="A5202" s="78"/>
      <c r="B5202" s="337"/>
      <c r="C5202" s="342"/>
      <c r="D5202" s="329"/>
      <c r="E5202" s="330"/>
      <c r="F5202" s="330"/>
      <c r="G5202" s="331"/>
      <c r="H5202" s="340"/>
      <c r="I5202" s="341"/>
      <c r="J5202" s="341"/>
      <c r="K5202" s="60"/>
    </row>
    <row r="5203" spans="1:11" s="38" customFormat="1" x14ac:dyDescent="0.25">
      <c r="A5203" s="78"/>
      <c r="B5203" s="337"/>
      <c r="C5203" s="342"/>
      <c r="D5203" s="329"/>
      <c r="E5203" s="330"/>
      <c r="F5203" s="330"/>
      <c r="G5203" s="331"/>
      <c r="H5203" s="340"/>
      <c r="I5203" s="341"/>
      <c r="J5203" s="341"/>
      <c r="K5203" s="60"/>
    </row>
    <row r="5204" spans="1:11" s="38" customFormat="1" x14ac:dyDescent="0.25">
      <c r="A5204" s="78"/>
      <c r="B5204" s="337"/>
      <c r="C5204" s="342"/>
      <c r="D5204" s="329"/>
      <c r="E5204" s="330"/>
      <c r="F5204" s="330"/>
      <c r="G5204" s="331"/>
      <c r="H5204" s="340"/>
      <c r="I5204" s="341"/>
      <c r="J5204" s="341"/>
      <c r="K5204" s="60"/>
    </row>
    <row r="5205" spans="1:11" s="38" customFormat="1" x14ac:dyDescent="0.25">
      <c r="A5205" s="78"/>
      <c r="B5205" s="337"/>
      <c r="C5205" s="342"/>
      <c r="D5205" s="329"/>
      <c r="E5205" s="330"/>
      <c r="F5205" s="330"/>
      <c r="G5205" s="331"/>
      <c r="H5205" s="340"/>
      <c r="I5205" s="341"/>
      <c r="J5205" s="341"/>
      <c r="K5205" s="60"/>
    </row>
    <row r="5206" spans="1:11" s="38" customFormat="1" x14ac:dyDescent="0.25">
      <c r="A5206" s="78"/>
      <c r="B5206" s="337"/>
      <c r="C5206" s="342"/>
      <c r="D5206" s="329"/>
      <c r="E5206" s="330"/>
      <c r="F5206" s="330"/>
      <c r="G5206" s="331"/>
      <c r="H5206" s="340"/>
      <c r="I5206" s="341"/>
      <c r="J5206" s="341"/>
      <c r="K5206" s="60"/>
    </row>
    <row r="5207" spans="1:11" s="38" customFormat="1" x14ac:dyDescent="0.25">
      <c r="A5207" s="78"/>
      <c r="B5207" s="337"/>
      <c r="C5207" s="342"/>
      <c r="D5207" s="329"/>
      <c r="E5207" s="330"/>
      <c r="F5207" s="330"/>
      <c r="G5207" s="331"/>
      <c r="H5207" s="340"/>
      <c r="I5207" s="341"/>
      <c r="J5207" s="341"/>
      <c r="K5207" s="60"/>
    </row>
    <row r="5208" spans="1:11" s="38" customFormat="1" x14ac:dyDescent="0.25">
      <c r="A5208" s="78"/>
      <c r="B5208" s="337"/>
      <c r="C5208" s="342"/>
      <c r="D5208" s="329"/>
      <c r="E5208" s="330"/>
      <c r="F5208" s="330"/>
      <c r="G5208" s="331"/>
      <c r="H5208" s="340"/>
      <c r="I5208" s="341"/>
      <c r="J5208" s="341"/>
      <c r="K5208" s="60"/>
    </row>
    <row r="5209" spans="1:11" s="38" customFormat="1" x14ac:dyDescent="0.25">
      <c r="A5209" s="78"/>
      <c r="B5209" s="337"/>
      <c r="C5209" s="342"/>
      <c r="D5209" s="329"/>
      <c r="E5209" s="330"/>
      <c r="F5209" s="330"/>
      <c r="G5209" s="331"/>
      <c r="H5209" s="340"/>
      <c r="I5209" s="341"/>
      <c r="J5209" s="341"/>
      <c r="K5209" s="60"/>
    </row>
    <row r="5210" spans="1:11" s="38" customFormat="1" x14ac:dyDescent="0.25">
      <c r="A5210" s="78"/>
      <c r="B5210" s="337"/>
      <c r="C5210" s="342"/>
      <c r="D5210" s="329"/>
      <c r="E5210" s="330"/>
      <c r="F5210" s="330"/>
      <c r="G5210" s="331"/>
      <c r="H5210" s="340"/>
      <c r="I5210" s="341"/>
      <c r="J5210" s="341"/>
      <c r="K5210" s="60"/>
    </row>
    <row r="5211" spans="1:11" s="38" customFormat="1" x14ac:dyDescent="0.25">
      <c r="A5211" s="78"/>
      <c r="B5211" s="337"/>
      <c r="C5211" s="342"/>
      <c r="D5211" s="329"/>
      <c r="E5211" s="330"/>
      <c r="F5211" s="330"/>
      <c r="G5211" s="331"/>
      <c r="H5211" s="340"/>
      <c r="I5211" s="341"/>
      <c r="J5211" s="341"/>
      <c r="K5211" s="60"/>
    </row>
    <row r="5212" spans="1:11" s="38" customFormat="1" x14ac:dyDescent="0.25">
      <c r="A5212" s="78"/>
      <c r="B5212" s="337"/>
      <c r="C5212" s="342"/>
      <c r="D5212" s="329"/>
      <c r="E5212" s="330"/>
      <c r="F5212" s="330"/>
      <c r="G5212" s="331"/>
      <c r="H5212" s="340"/>
      <c r="I5212" s="341"/>
      <c r="J5212" s="341"/>
      <c r="K5212" s="60"/>
    </row>
    <row r="5213" spans="1:11" s="38" customFormat="1" x14ac:dyDescent="0.25">
      <c r="A5213" s="78"/>
      <c r="B5213" s="337"/>
      <c r="C5213" s="342"/>
      <c r="D5213" s="329"/>
      <c r="E5213" s="330"/>
      <c r="F5213" s="330"/>
      <c r="G5213" s="331"/>
      <c r="H5213" s="340"/>
      <c r="I5213" s="341"/>
      <c r="J5213" s="341"/>
      <c r="K5213" s="60"/>
    </row>
    <row r="5214" spans="1:11" s="38" customFormat="1" x14ac:dyDescent="0.25">
      <c r="A5214" s="78"/>
      <c r="B5214" s="337"/>
      <c r="C5214" s="342"/>
      <c r="D5214" s="329"/>
      <c r="E5214" s="330"/>
      <c r="F5214" s="330"/>
      <c r="G5214" s="331"/>
      <c r="H5214" s="340"/>
      <c r="I5214" s="341"/>
      <c r="J5214" s="341"/>
      <c r="K5214" s="60"/>
    </row>
    <row r="5215" spans="1:11" s="38" customFormat="1" x14ac:dyDescent="0.25">
      <c r="A5215" s="78"/>
      <c r="B5215" s="337"/>
      <c r="C5215" s="342"/>
      <c r="D5215" s="329"/>
      <c r="E5215" s="330"/>
      <c r="F5215" s="330"/>
      <c r="G5215" s="331"/>
      <c r="H5215" s="340"/>
      <c r="I5215" s="341"/>
      <c r="J5215" s="341"/>
      <c r="K5215" s="60"/>
    </row>
    <row r="5216" spans="1:11" s="38" customFormat="1" x14ac:dyDescent="0.25">
      <c r="A5216" s="78"/>
      <c r="B5216" s="337"/>
      <c r="C5216" s="342"/>
      <c r="D5216" s="329"/>
      <c r="E5216" s="330"/>
      <c r="F5216" s="330"/>
      <c r="G5216" s="331"/>
      <c r="H5216" s="340"/>
      <c r="I5216" s="341"/>
      <c r="J5216" s="341"/>
      <c r="K5216" s="60"/>
    </row>
    <row r="5217" spans="1:11" s="38" customFormat="1" x14ac:dyDescent="0.25">
      <c r="A5217" s="78"/>
      <c r="B5217" s="337"/>
      <c r="C5217" s="342"/>
      <c r="D5217" s="329"/>
      <c r="E5217" s="330"/>
      <c r="F5217" s="330"/>
      <c r="G5217" s="331"/>
      <c r="H5217" s="340"/>
      <c r="I5217" s="341"/>
      <c r="J5217" s="341"/>
      <c r="K5217" s="60"/>
    </row>
    <row r="5218" spans="1:11" s="38" customFormat="1" x14ac:dyDescent="0.25">
      <c r="A5218" s="78"/>
      <c r="B5218" s="337"/>
      <c r="C5218" s="342"/>
      <c r="D5218" s="329"/>
      <c r="E5218" s="330"/>
      <c r="F5218" s="330"/>
      <c r="G5218" s="331"/>
      <c r="H5218" s="340"/>
      <c r="I5218" s="341"/>
      <c r="J5218" s="341"/>
      <c r="K5218" s="60"/>
    </row>
    <row r="5219" spans="1:11" s="38" customFormat="1" x14ac:dyDescent="0.25">
      <c r="A5219" s="78"/>
      <c r="B5219" s="337"/>
      <c r="C5219" s="342"/>
      <c r="D5219" s="329"/>
      <c r="E5219" s="330"/>
      <c r="F5219" s="330"/>
      <c r="G5219" s="331"/>
      <c r="H5219" s="340"/>
      <c r="I5219" s="341"/>
      <c r="J5219" s="341"/>
      <c r="K5219" s="60"/>
    </row>
    <row r="5220" spans="1:11" s="38" customFormat="1" x14ac:dyDescent="0.25">
      <c r="A5220" s="78"/>
      <c r="B5220" s="337"/>
      <c r="C5220" s="342"/>
      <c r="D5220" s="329"/>
      <c r="E5220" s="330"/>
      <c r="F5220" s="330"/>
      <c r="G5220" s="331"/>
      <c r="H5220" s="340"/>
      <c r="I5220" s="341"/>
      <c r="J5220" s="341"/>
      <c r="K5220" s="60"/>
    </row>
    <row r="5221" spans="1:11" s="38" customFormat="1" x14ac:dyDescent="0.25">
      <c r="A5221" s="78"/>
      <c r="B5221" s="337"/>
      <c r="C5221" s="342"/>
      <c r="D5221" s="329"/>
      <c r="E5221" s="330"/>
      <c r="F5221" s="330"/>
      <c r="G5221" s="331"/>
      <c r="H5221" s="340"/>
      <c r="I5221" s="341"/>
      <c r="J5221" s="341"/>
      <c r="K5221" s="60"/>
    </row>
    <row r="5222" spans="1:11" s="38" customFormat="1" x14ac:dyDescent="0.25">
      <c r="A5222" s="78"/>
      <c r="B5222" s="337"/>
      <c r="C5222" s="342"/>
      <c r="D5222" s="329"/>
      <c r="E5222" s="330"/>
      <c r="F5222" s="330"/>
      <c r="G5222" s="331"/>
      <c r="H5222" s="340"/>
      <c r="I5222" s="341"/>
      <c r="J5222" s="341"/>
      <c r="K5222" s="60"/>
    </row>
    <row r="5223" spans="1:11" s="38" customFormat="1" x14ac:dyDescent="0.25">
      <c r="A5223" s="78"/>
      <c r="B5223" s="337"/>
      <c r="C5223" s="342"/>
      <c r="D5223" s="329"/>
      <c r="E5223" s="330"/>
      <c r="F5223" s="330"/>
      <c r="G5223" s="331"/>
      <c r="H5223" s="340"/>
      <c r="I5223" s="341"/>
      <c r="J5223" s="341"/>
      <c r="K5223" s="60"/>
    </row>
    <row r="5224" spans="1:11" s="38" customFormat="1" x14ac:dyDescent="0.25">
      <c r="A5224" s="78"/>
      <c r="B5224" s="337"/>
      <c r="C5224" s="342"/>
      <c r="D5224" s="329"/>
      <c r="E5224" s="330"/>
      <c r="F5224" s="330"/>
      <c r="G5224" s="331"/>
      <c r="H5224" s="340"/>
      <c r="I5224" s="341"/>
      <c r="J5224" s="341"/>
      <c r="K5224" s="60"/>
    </row>
    <row r="5225" spans="1:11" s="38" customFormat="1" x14ac:dyDescent="0.25">
      <c r="A5225" s="78"/>
      <c r="B5225" s="337"/>
      <c r="C5225" s="342"/>
      <c r="D5225" s="329"/>
      <c r="E5225" s="330"/>
      <c r="F5225" s="330"/>
      <c r="G5225" s="331"/>
      <c r="H5225" s="340"/>
      <c r="I5225" s="341"/>
      <c r="J5225" s="341"/>
      <c r="K5225" s="60"/>
    </row>
    <row r="5226" spans="1:11" s="38" customFormat="1" x14ac:dyDescent="0.25">
      <c r="A5226" s="78"/>
      <c r="B5226" s="337"/>
      <c r="C5226" s="342"/>
      <c r="D5226" s="329"/>
      <c r="E5226" s="330"/>
      <c r="F5226" s="330"/>
      <c r="G5226" s="331"/>
      <c r="H5226" s="340"/>
      <c r="I5226" s="341"/>
      <c r="J5226" s="341"/>
      <c r="K5226" s="60"/>
    </row>
    <row r="5227" spans="1:11" s="38" customFormat="1" x14ac:dyDescent="0.25">
      <c r="A5227" s="78"/>
      <c r="B5227" s="337"/>
      <c r="C5227" s="342"/>
      <c r="D5227" s="329"/>
      <c r="E5227" s="330"/>
      <c r="F5227" s="330"/>
      <c r="G5227" s="331"/>
      <c r="H5227" s="340"/>
      <c r="I5227" s="341"/>
      <c r="J5227" s="341"/>
      <c r="K5227" s="60"/>
    </row>
    <row r="5228" spans="1:11" s="38" customFormat="1" x14ac:dyDescent="0.25">
      <c r="A5228" s="78"/>
      <c r="B5228" s="337"/>
      <c r="C5228" s="342"/>
      <c r="D5228" s="329"/>
      <c r="E5228" s="330"/>
      <c r="F5228" s="330"/>
      <c r="G5228" s="331"/>
      <c r="H5228" s="340"/>
      <c r="I5228" s="341"/>
      <c r="J5228" s="341"/>
      <c r="K5228" s="60"/>
    </row>
    <row r="5229" spans="1:11" s="38" customFormat="1" x14ac:dyDescent="0.25">
      <c r="A5229" s="78"/>
      <c r="B5229" s="337"/>
      <c r="C5229" s="342"/>
      <c r="D5229" s="329"/>
      <c r="E5229" s="330"/>
      <c r="F5229" s="330"/>
      <c r="G5229" s="331"/>
      <c r="H5229" s="340"/>
      <c r="I5229" s="341"/>
      <c r="J5229" s="341"/>
      <c r="K5229" s="60"/>
    </row>
    <row r="5230" spans="1:11" s="38" customFormat="1" x14ac:dyDescent="0.25">
      <c r="A5230" s="78"/>
      <c r="B5230" s="337"/>
      <c r="C5230" s="342"/>
      <c r="D5230" s="329"/>
      <c r="E5230" s="330"/>
      <c r="F5230" s="330"/>
      <c r="G5230" s="331"/>
      <c r="H5230" s="340"/>
      <c r="I5230" s="341"/>
      <c r="J5230" s="341"/>
      <c r="K5230" s="60"/>
    </row>
    <row r="5231" spans="1:11" s="38" customFormat="1" x14ac:dyDescent="0.25">
      <c r="A5231" s="78"/>
      <c r="B5231" s="337"/>
      <c r="C5231" s="342"/>
      <c r="D5231" s="329"/>
      <c r="E5231" s="330"/>
      <c r="F5231" s="330"/>
      <c r="G5231" s="331"/>
      <c r="H5231" s="340"/>
      <c r="I5231" s="341"/>
      <c r="J5231" s="341"/>
      <c r="K5231" s="60"/>
    </row>
    <row r="5232" spans="1:11" s="38" customFormat="1" x14ac:dyDescent="0.25">
      <c r="A5232" s="78"/>
      <c r="B5232" s="337"/>
      <c r="C5232" s="342"/>
      <c r="D5232" s="329"/>
      <c r="E5232" s="330"/>
      <c r="F5232" s="330"/>
      <c r="G5232" s="331"/>
      <c r="H5232" s="340"/>
      <c r="I5232" s="341"/>
      <c r="J5232" s="341"/>
      <c r="K5232" s="60"/>
    </row>
    <row r="5233" spans="1:11" s="38" customFormat="1" x14ac:dyDescent="0.25">
      <c r="A5233" s="78"/>
      <c r="B5233" s="337"/>
      <c r="C5233" s="342"/>
      <c r="D5233" s="329"/>
      <c r="E5233" s="330"/>
      <c r="F5233" s="330"/>
      <c r="G5233" s="331"/>
      <c r="H5233" s="340"/>
      <c r="I5233" s="341"/>
      <c r="J5233" s="341"/>
      <c r="K5233" s="60"/>
    </row>
    <row r="5234" spans="1:11" s="38" customFormat="1" x14ac:dyDescent="0.25">
      <c r="A5234" s="78"/>
      <c r="B5234" s="337"/>
      <c r="C5234" s="342"/>
      <c r="D5234" s="329"/>
      <c r="E5234" s="330"/>
      <c r="F5234" s="330"/>
      <c r="G5234" s="331"/>
      <c r="H5234" s="340"/>
      <c r="I5234" s="341"/>
      <c r="J5234" s="341"/>
      <c r="K5234" s="60"/>
    </row>
    <row r="5235" spans="1:11" s="38" customFormat="1" x14ac:dyDescent="0.25">
      <c r="A5235" s="78"/>
      <c r="B5235" s="337"/>
      <c r="C5235" s="342"/>
      <c r="D5235" s="329"/>
      <c r="E5235" s="330"/>
      <c r="F5235" s="330"/>
      <c r="G5235" s="331"/>
      <c r="H5235" s="340"/>
      <c r="I5235" s="341"/>
      <c r="J5235" s="341"/>
      <c r="K5235" s="60"/>
    </row>
    <row r="5236" spans="1:11" s="38" customFormat="1" x14ac:dyDescent="0.25">
      <c r="A5236" s="78"/>
      <c r="B5236" s="337"/>
      <c r="C5236" s="342"/>
      <c r="D5236" s="329"/>
      <c r="E5236" s="330"/>
      <c r="F5236" s="330"/>
      <c r="G5236" s="331"/>
      <c r="H5236" s="340"/>
      <c r="I5236" s="341"/>
      <c r="J5236" s="341"/>
      <c r="K5236" s="60"/>
    </row>
    <row r="5237" spans="1:11" s="38" customFormat="1" x14ac:dyDescent="0.25">
      <c r="A5237" s="78"/>
      <c r="B5237" s="337"/>
      <c r="C5237" s="342"/>
      <c r="D5237" s="329"/>
      <c r="E5237" s="330"/>
      <c r="F5237" s="330"/>
      <c r="G5237" s="331"/>
      <c r="H5237" s="340"/>
      <c r="I5237" s="341"/>
      <c r="J5237" s="341"/>
      <c r="K5237" s="60"/>
    </row>
    <row r="5238" spans="1:11" s="38" customFormat="1" x14ac:dyDescent="0.25">
      <c r="A5238" s="78"/>
      <c r="B5238" s="337"/>
      <c r="C5238" s="342"/>
      <c r="D5238" s="329"/>
      <c r="E5238" s="330"/>
      <c r="F5238" s="330"/>
      <c r="G5238" s="331"/>
      <c r="H5238" s="340"/>
      <c r="I5238" s="341"/>
      <c r="J5238" s="341"/>
      <c r="K5238" s="60"/>
    </row>
    <row r="5239" spans="1:11" s="38" customFormat="1" x14ac:dyDescent="0.25">
      <c r="A5239" s="78"/>
      <c r="B5239" s="337"/>
      <c r="C5239" s="342"/>
      <c r="D5239" s="329"/>
      <c r="E5239" s="330"/>
      <c r="F5239" s="330"/>
      <c r="G5239" s="331"/>
      <c r="H5239" s="340"/>
      <c r="I5239" s="341"/>
      <c r="J5239" s="341"/>
      <c r="K5239" s="60"/>
    </row>
    <row r="5240" spans="1:11" s="38" customFormat="1" x14ac:dyDescent="0.25">
      <c r="A5240" s="78"/>
      <c r="B5240" s="337"/>
      <c r="C5240" s="342"/>
      <c r="D5240" s="329"/>
      <c r="E5240" s="330"/>
      <c r="F5240" s="330"/>
      <c r="G5240" s="331"/>
      <c r="H5240" s="340"/>
      <c r="I5240" s="341"/>
      <c r="J5240" s="341"/>
      <c r="K5240" s="60"/>
    </row>
    <row r="5241" spans="1:11" s="38" customFormat="1" x14ac:dyDescent="0.25">
      <c r="A5241" s="78"/>
      <c r="B5241" s="337"/>
      <c r="C5241" s="342"/>
      <c r="D5241" s="329"/>
      <c r="E5241" s="330"/>
      <c r="F5241" s="330"/>
      <c r="G5241" s="331"/>
      <c r="H5241" s="340"/>
      <c r="I5241" s="341"/>
      <c r="J5241" s="341"/>
      <c r="K5241" s="60"/>
    </row>
    <row r="5242" spans="1:11" s="38" customFormat="1" x14ac:dyDescent="0.25">
      <c r="A5242" s="78"/>
      <c r="B5242" s="337"/>
      <c r="C5242" s="342"/>
      <c r="D5242" s="329"/>
      <c r="E5242" s="330"/>
      <c r="F5242" s="330"/>
      <c r="G5242" s="331"/>
      <c r="H5242" s="340"/>
      <c r="I5242" s="341"/>
      <c r="J5242" s="341"/>
      <c r="K5242" s="60"/>
    </row>
    <row r="5243" spans="1:11" s="38" customFormat="1" x14ac:dyDescent="0.25">
      <c r="A5243" s="78"/>
      <c r="B5243" s="337"/>
      <c r="C5243" s="342"/>
      <c r="D5243" s="329"/>
      <c r="E5243" s="330"/>
      <c r="F5243" s="330"/>
      <c r="G5243" s="331"/>
      <c r="H5243" s="340"/>
      <c r="I5243" s="341"/>
      <c r="J5243" s="341"/>
      <c r="K5243" s="60"/>
    </row>
    <row r="5244" spans="1:11" s="38" customFormat="1" x14ac:dyDescent="0.25">
      <c r="A5244" s="78"/>
      <c r="B5244" s="337"/>
      <c r="C5244" s="342"/>
      <c r="D5244" s="329"/>
      <c r="E5244" s="330"/>
      <c r="F5244" s="330"/>
      <c r="G5244" s="331"/>
      <c r="H5244" s="340"/>
      <c r="I5244" s="341"/>
      <c r="J5244" s="341"/>
      <c r="K5244" s="60"/>
    </row>
    <row r="5245" spans="1:11" s="38" customFormat="1" x14ac:dyDescent="0.25">
      <c r="A5245" s="78"/>
      <c r="B5245" s="337"/>
      <c r="C5245" s="342"/>
      <c r="D5245" s="329"/>
      <c r="E5245" s="330"/>
      <c r="F5245" s="330"/>
      <c r="G5245" s="331"/>
      <c r="H5245" s="340"/>
      <c r="I5245" s="341"/>
      <c r="J5245" s="341"/>
      <c r="K5245" s="60"/>
    </row>
    <row r="5246" spans="1:11" s="38" customFormat="1" x14ac:dyDescent="0.25">
      <c r="A5246" s="78"/>
      <c r="B5246" s="337"/>
      <c r="C5246" s="342"/>
      <c r="D5246" s="329"/>
      <c r="E5246" s="330"/>
      <c r="F5246" s="330"/>
      <c r="G5246" s="331"/>
      <c r="H5246" s="340"/>
      <c r="I5246" s="341"/>
      <c r="J5246" s="341"/>
      <c r="K5246" s="60"/>
    </row>
    <row r="5247" spans="1:11" s="38" customFormat="1" x14ac:dyDescent="0.25">
      <c r="A5247" s="78"/>
      <c r="B5247" s="337"/>
      <c r="C5247" s="342"/>
      <c r="D5247" s="329"/>
      <c r="E5247" s="330"/>
      <c r="F5247" s="330"/>
      <c r="G5247" s="331"/>
      <c r="H5247" s="340"/>
      <c r="I5247" s="341"/>
      <c r="J5247" s="341"/>
      <c r="K5247" s="60"/>
    </row>
    <row r="5248" spans="1:11" s="38" customFormat="1" x14ac:dyDescent="0.25">
      <c r="A5248" s="78"/>
      <c r="B5248" s="337"/>
      <c r="C5248" s="342"/>
      <c r="D5248" s="329"/>
      <c r="E5248" s="330"/>
      <c r="F5248" s="330"/>
      <c r="G5248" s="331"/>
      <c r="H5248" s="340"/>
      <c r="I5248" s="341"/>
      <c r="J5248" s="341"/>
      <c r="K5248" s="60"/>
    </row>
    <row r="5249" spans="1:11" s="38" customFormat="1" x14ac:dyDescent="0.25">
      <c r="A5249" s="78"/>
      <c r="B5249" s="337"/>
      <c r="C5249" s="342"/>
      <c r="D5249" s="329"/>
      <c r="E5249" s="330"/>
      <c r="F5249" s="330"/>
      <c r="G5249" s="331"/>
      <c r="H5249" s="340"/>
      <c r="I5249" s="341"/>
      <c r="J5249" s="341"/>
      <c r="K5249" s="60"/>
    </row>
    <row r="5250" spans="1:11" s="38" customFormat="1" x14ac:dyDescent="0.25">
      <c r="A5250" s="78"/>
      <c r="B5250" s="337"/>
      <c r="C5250" s="342"/>
      <c r="D5250" s="329"/>
      <c r="E5250" s="330"/>
      <c r="F5250" s="330"/>
      <c r="G5250" s="331"/>
      <c r="H5250" s="340"/>
      <c r="I5250" s="341"/>
      <c r="J5250" s="341"/>
      <c r="K5250" s="60"/>
    </row>
    <row r="5251" spans="1:11" s="38" customFormat="1" x14ac:dyDescent="0.25">
      <c r="A5251" s="78"/>
      <c r="B5251" s="337"/>
      <c r="C5251" s="342"/>
      <c r="D5251" s="329"/>
      <c r="E5251" s="330"/>
      <c r="F5251" s="330"/>
      <c r="G5251" s="331"/>
      <c r="H5251" s="340"/>
      <c r="I5251" s="341"/>
      <c r="J5251" s="341"/>
      <c r="K5251" s="60"/>
    </row>
    <row r="5252" spans="1:11" s="38" customFormat="1" x14ac:dyDescent="0.25">
      <c r="A5252" s="78"/>
      <c r="B5252" s="337"/>
      <c r="C5252" s="342"/>
      <c r="D5252" s="329"/>
      <c r="E5252" s="330"/>
      <c r="F5252" s="330"/>
      <c r="G5252" s="331"/>
      <c r="H5252" s="340"/>
      <c r="I5252" s="341"/>
      <c r="J5252" s="341"/>
      <c r="K5252" s="60"/>
    </row>
    <row r="5253" spans="1:11" s="38" customFormat="1" x14ac:dyDescent="0.25">
      <c r="A5253" s="78"/>
      <c r="B5253" s="337"/>
      <c r="C5253" s="342"/>
      <c r="D5253" s="329"/>
      <c r="E5253" s="330"/>
      <c r="F5253" s="330"/>
      <c r="G5253" s="331"/>
      <c r="H5253" s="340"/>
      <c r="I5253" s="341"/>
      <c r="J5253" s="341"/>
      <c r="K5253" s="60"/>
    </row>
    <row r="5254" spans="1:11" s="38" customFormat="1" x14ac:dyDescent="0.25">
      <c r="A5254" s="78"/>
      <c r="B5254" s="337"/>
      <c r="C5254" s="342"/>
      <c r="D5254" s="329"/>
      <c r="E5254" s="330"/>
      <c r="F5254" s="330"/>
      <c r="G5254" s="331"/>
      <c r="H5254" s="340"/>
      <c r="I5254" s="341"/>
      <c r="J5254" s="341"/>
      <c r="K5254" s="60"/>
    </row>
    <row r="5255" spans="1:11" s="38" customFormat="1" x14ac:dyDescent="0.25">
      <c r="A5255" s="78"/>
      <c r="B5255" s="337"/>
      <c r="C5255" s="342"/>
      <c r="D5255" s="329"/>
      <c r="E5255" s="330"/>
      <c r="F5255" s="330"/>
      <c r="G5255" s="331"/>
      <c r="H5255" s="340"/>
      <c r="I5255" s="341"/>
      <c r="J5255" s="341"/>
      <c r="K5255" s="60"/>
    </row>
    <row r="5256" spans="1:11" s="38" customFormat="1" x14ac:dyDescent="0.25">
      <c r="A5256" s="78"/>
      <c r="B5256" s="337"/>
      <c r="C5256" s="342"/>
      <c r="D5256" s="329"/>
      <c r="E5256" s="330"/>
      <c r="F5256" s="330"/>
      <c r="G5256" s="331"/>
      <c r="H5256" s="340"/>
      <c r="I5256" s="341"/>
      <c r="J5256" s="341"/>
      <c r="K5256" s="60"/>
    </row>
    <row r="5257" spans="1:11" s="38" customFormat="1" x14ac:dyDescent="0.25">
      <c r="A5257" s="78"/>
      <c r="B5257" s="337"/>
      <c r="C5257" s="342"/>
      <c r="D5257" s="329"/>
      <c r="E5257" s="330"/>
      <c r="F5257" s="330"/>
      <c r="G5257" s="331"/>
      <c r="H5257" s="340"/>
      <c r="I5257" s="341"/>
      <c r="J5257" s="341"/>
      <c r="K5257" s="60"/>
    </row>
    <row r="5258" spans="1:11" s="38" customFormat="1" x14ac:dyDescent="0.25">
      <c r="A5258" s="78"/>
      <c r="B5258" s="337"/>
      <c r="C5258" s="342"/>
      <c r="D5258" s="329"/>
      <c r="E5258" s="330"/>
      <c r="F5258" s="330"/>
      <c r="G5258" s="331"/>
      <c r="H5258" s="340"/>
      <c r="I5258" s="341"/>
      <c r="J5258" s="341"/>
      <c r="K5258" s="60"/>
    </row>
    <row r="5259" spans="1:11" s="38" customFormat="1" x14ac:dyDescent="0.25">
      <c r="A5259" s="78"/>
      <c r="B5259" s="337"/>
      <c r="C5259" s="342"/>
      <c r="D5259" s="329"/>
      <c r="E5259" s="330"/>
      <c r="F5259" s="330"/>
      <c r="G5259" s="331"/>
      <c r="H5259" s="340"/>
      <c r="I5259" s="341"/>
      <c r="J5259" s="341"/>
      <c r="K5259" s="60"/>
    </row>
    <row r="5260" spans="1:11" s="38" customFormat="1" x14ac:dyDescent="0.25">
      <c r="A5260" s="78"/>
      <c r="B5260" s="337"/>
      <c r="C5260" s="342"/>
      <c r="D5260" s="329"/>
      <c r="E5260" s="330"/>
      <c r="F5260" s="330"/>
      <c r="G5260" s="331"/>
      <c r="H5260" s="340"/>
      <c r="I5260" s="341"/>
      <c r="J5260" s="341"/>
      <c r="K5260" s="60"/>
    </row>
    <row r="5261" spans="1:11" s="38" customFormat="1" x14ac:dyDescent="0.25">
      <c r="A5261" s="78"/>
      <c r="B5261" s="337"/>
      <c r="C5261" s="342"/>
      <c r="D5261" s="329"/>
      <c r="E5261" s="330"/>
      <c r="F5261" s="330"/>
      <c r="G5261" s="331"/>
      <c r="H5261" s="340"/>
      <c r="I5261" s="341"/>
      <c r="J5261" s="341"/>
      <c r="K5261" s="60"/>
    </row>
    <row r="5262" spans="1:11" s="38" customFormat="1" x14ac:dyDescent="0.25">
      <c r="A5262" s="78"/>
      <c r="B5262" s="337"/>
      <c r="C5262" s="342"/>
      <c r="D5262" s="329"/>
      <c r="E5262" s="330"/>
      <c r="F5262" s="330"/>
      <c r="G5262" s="331"/>
      <c r="H5262" s="340"/>
      <c r="I5262" s="341"/>
      <c r="J5262" s="341"/>
      <c r="K5262" s="60"/>
    </row>
    <row r="5263" spans="1:11" s="38" customFormat="1" x14ac:dyDescent="0.25">
      <c r="A5263" s="78"/>
      <c r="B5263" s="337"/>
      <c r="C5263" s="342"/>
      <c r="D5263" s="329"/>
      <c r="E5263" s="330"/>
      <c r="F5263" s="330"/>
      <c r="G5263" s="331"/>
      <c r="H5263" s="340"/>
      <c r="I5263" s="341"/>
      <c r="J5263" s="341"/>
      <c r="K5263" s="60"/>
    </row>
    <row r="5264" spans="1:11" s="38" customFormat="1" x14ac:dyDescent="0.25">
      <c r="A5264" s="78"/>
      <c r="B5264" s="337"/>
      <c r="C5264" s="342"/>
      <c r="D5264" s="329"/>
      <c r="E5264" s="330"/>
      <c r="F5264" s="330"/>
      <c r="G5264" s="331"/>
      <c r="H5264" s="340"/>
      <c r="I5264" s="341"/>
      <c r="J5264" s="341"/>
      <c r="K5264" s="60"/>
    </row>
    <row r="5265" spans="1:11" s="38" customFormat="1" x14ac:dyDescent="0.25">
      <c r="A5265" s="78"/>
      <c r="B5265" s="337"/>
      <c r="C5265" s="342"/>
      <c r="D5265" s="329"/>
      <c r="E5265" s="330"/>
      <c r="F5265" s="330"/>
      <c r="G5265" s="331"/>
      <c r="H5265" s="340"/>
      <c r="I5265" s="341"/>
      <c r="J5265" s="341"/>
      <c r="K5265" s="60"/>
    </row>
    <row r="5266" spans="1:11" s="38" customFormat="1" x14ac:dyDescent="0.25">
      <c r="A5266" s="78"/>
      <c r="B5266" s="337"/>
      <c r="C5266" s="342"/>
      <c r="D5266" s="329"/>
      <c r="E5266" s="330"/>
      <c r="F5266" s="330"/>
      <c r="G5266" s="331"/>
      <c r="H5266" s="340"/>
      <c r="I5266" s="341"/>
      <c r="J5266" s="341"/>
      <c r="K5266" s="60"/>
    </row>
    <row r="5267" spans="1:11" s="38" customFormat="1" x14ac:dyDescent="0.25">
      <c r="A5267" s="78"/>
      <c r="B5267" s="337"/>
      <c r="C5267" s="342"/>
      <c r="D5267" s="329"/>
      <c r="E5267" s="330"/>
      <c r="F5267" s="330"/>
      <c r="G5267" s="331"/>
      <c r="H5267" s="340"/>
      <c r="I5267" s="341"/>
      <c r="J5267" s="341"/>
      <c r="K5267" s="60"/>
    </row>
    <row r="5268" spans="1:11" s="38" customFormat="1" x14ac:dyDescent="0.25">
      <c r="A5268" s="78"/>
      <c r="B5268" s="337"/>
      <c r="C5268" s="342"/>
      <c r="D5268" s="329"/>
      <c r="E5268" s="330"/>
      <c r="F5268" s="330"/>
      <c r="G5268" s="331"/>
      <c r="H5268" s="340"/>
      <c r="I5268" s="341"/>
      <c r="J5268" s="341"/>
      <c r="K5268" s="60"/>
    </row>
    <row r="5269" spans="1:11" s="38" customFormat="1" x14ac:dyDescent="0.25">
      <c r="A5269" s="78"/>
      <c r="B5269" s="337"/>
      <c r="C5269" s="342"/>
      <c r="D5269" s="329"/>
      <c r="E5269" s="330"/>
      <c r="F5269" s="330"/>
      <c r="G5269" s="331"/>
      <c r="H5269" s="340"/>
      <c r="I5269" s="341"/>
      <c r="J5269" s="341"/>
      <c r="K5269" s="60"/>
    </row>
    <row r="5270" spans="1:11" s="38" customFormat="1" x14ac:dyDescent="0.25">
      <c r="A5270" s="78"/>
      <c r="B5270" s="337"/>
      <c r="C5270" s="342"/>
      <c r="D5270" s="329"/>
      <c r="E5270" s="330"/>
      <c r="F5270" s="330"/>
      <c r="G5270" s="331"/>
      <c r="H5270" s="340"/>
      <c r="I5270" s="341"/>
      <c r="J5270" s="341"/>
      <c r="K5270" s="60"/>
    </row>
    <row r="5271" spans="1:11" s="38" customFormat="1" x14ac:dyDescent="0.25">
      <c r="A5271" s="78"/>
      <c r="B5271" s="337"/>
      <c r="C5271" s="342"/>
      <c r="D5271" s="329"/>
      <c r="E5271" s="330"/>
      <c r="F5271" s="330"/>
      <c r="G5271" s="331"/>
      <c r="H5271" s="340"/>
      <c r="I5271" s="341"/>
      <c r="J5271" s="341"/>
      <c r="K5271" s="60"/>
    </row>
    <row r="5272" spans="1:11" s="38" customFormat="1" x14ac:dyDescent="0.25">
      <c r="A5272" s="78"/>
      <c r="B5272" s="337"/>
      <c r="C5272" s="342"/>
      <c r="D5272" s="329"/>
      <c r="E5272" s="330"/>
      <c r="F5272" s="330"/>
      <c r="G5272" s="331"/>
      <c r="H5272" s="340"/>
      <c r="I5272" s="341"/>
      <c r="J5272" s="341"/>
      <c r="K5272" s="60"/>
    </row>
    <row r="5273" spans="1:11" s="38" customFormat="1" x14ac:dyDescent="0.25">
      <c r="A5273" s="78"/>
      <c r="B5273" s="337"/>
      <c r="C5273" s="342"/>
      <c r="D5273" s="329"/>
      <c r="E5273" s="330"/>
      <c r="F5273" s="330"/>
      <c r="G5273" s="331"/>
      <c r="H5273" s="340"/>
      <c r="I5273" s="341"/>
      <c r="J5273" s="341"/>
      <c r="K5273" s="60"/>
    </row>
    <row r="5274" spans="1:11" s="38" customFormat="1" x14ac:dyDescent="0.25">
      <c r="A5274" s="78"/>
      <c r="B5274" s="337"/>
      <c r="C5274" s="342"/>
      <c r="D5274" s="329"/>
      <c r="E5274" s="330"/>
      <c r="F5274" s="330"/>
      <c r="G5274" s="331"/>
      <c r="H5274" s="340"/>
      <c r="I5274" s="341"/>
      <c r="J5274" s="341"/>
      <c r="K5274" s="60"/>
    </row>
    <row r="5275" spans="1:11" s="38" customFormat="1" x14ac:dyDescent="0.25">
      <c r="A5275" s="78"/>
      <c r="B5275" s="337"/>
      <c r="C5275" s="342"/>
      <c r="D5275" s="329"/>
      <c r="E5275" s="330"/>
      <c r="F5275" s="330"/>
      <c r="G5275" s="331"/>
      <c r="H5275" s="340"/>
      <c r="I5275" s="341"/>
      <c r="J5275" s="341"/>
      <c r="K5275" s="60"/>
    </row>
    <row r="5276" spans="1:11" s="38" customFormat="1" x14ac:dyDescent="0.25">
      <c r="A5276" s="78"/>
      <c r="B5276" s="337"/>
      <c r="C5276" s="342"/>
      <c r="D5276" s="329"/>
      <c r="E5276" s="330"/>
      <c r="F5276" s="330"/>
      <c r="G5276" s="331"/>
      <c r="H5276" s="340"/>
      <c r="I5276" s="341"/>
      <c r="J5276" s="341"/>
      <c r="K5276" s="60"/>
    </row>
    <row r="5277" spans="1:11" s="38" customFormat="1" x14ac:dyDescent="0.25">
      <c r="A5277" s="78"/>
      <c r="B5277" s="337"/>
      <c r="C5277" s="342"/>
      <c r="D5277" s="329"/>
      <c r="E5277" s="330"/>
      <c r="F5277" s="330"/>
      <c r="G5277" s="331"/>
      <c r="H5277" s="340"/>
      <c r="I5277" s="341"/>
      <c r="J5277" s="341"/>
      <c r="K5277" s="60"/>
    </row>
    <row r="5278" spans="1:11" s="38" customFormat="1" x14ac:dyDescent="0.25">
      <c r="A5278" s="78"/>
      <c r="B5278" s="337"/>
      <c r="C5278" s="342"/>
      <c r="D5278" s="329"/>
      <c r="E5278" s="330"/>
      <c r="F5278" s="330"/>
      <c r="G5278" s="331"/>
      <c r="H5278" s="340"/>
      <c r="I5278" s="341"/>
      <c r="J5278" s="341"/>
      <c r="K5278" s="60"/>
    </row>
    <row r="5279" spans="1:11" s="38" customFormat="1" x14ac:dyDescent="0.25">
      <c r="A5279" s="78"/>
      <c r="B5279" s="337"/>
      <c r="C5279" s="342"/>
      <c r="D5279" s="329"/>
      <c r="E5279" s="330"/>
      <c r="F5279" s="330"/>
      <c r="G5279" s="331"/>
      <c r="H5279" s="340"/>
      <c r="I5279" s="341"/>
      <c r="J5279" s="341"/>
      <c r="K5279" s="60"/>
    </row>
    <row r="5280" spans="1:11" s="38" customFormat="1" x14ac:dyDescent="0.25">
      <c r="A5280" s="78"/>
      <c r="B5280" s="337"/>
      <c r="C5280" s="342"/>
      <c r="D5280" s="329"/>
      <c r="E5280" s="330"/>
      <c r="F5280" s="330"/>
      <c r="G5280" s="331"/>
      <c r="H5280" s="340"/>
      <c r="I5280" s="341"/>
      <c r="J5280" s="341"/>
      <c r="K5280" s="60"/>
    </row>
    <row r="5281" spans="1:11" s="38" customFormat="1" x14ac:dyDescent="0.25">
      <c r="A5281" s="78"/>
      <c r="B5281" s="337"/>
      <c r="C5281" s="342"/>
      <c r="D5281" s="329"/>
      <c r="E5281" s="330"/>
      <c r="F5281" s="330"/>
      <c r="G5281" s="331"/>
      <c r="H5281" s="340"/>
      <c r="I5281" s="341"/>
      <c r="J5281" s="341"/>
      <c r="K5281" s="60"/>
    </row>
    <row r="5282" spans="1:11" s="38" customFormat="1" x14ac:dyDescent="0.25">
      <c r="A5282" s="78"/>
      <c r="B5282" s="337"/>
      <c r="C5282" s="342"/>
      <c r="D5282" s="329"/>
      <c r="E5282" s="330"/>
      <c r="F5282" s="330"/>
      <c r="G5282" s="331"/>
      <c r="H5282" s="340"/>
      <c r="I5282" s="341"/>
      <c r="J5282" s="341"/>
      <c r="K5282" s="60"/>
    </row>
    <row r="5283" spans="1:11" s="38" customFormat="1" x14ac:dyDescent="0.25">
      <c r="A5283" s="78"/>
      <c r="B5283" s="337"/>
      <c r="C5283" s="342"/>
      <c r="D5283" s="329"/>
      <c r="E5283" s="330"/>
      <c r="F5283" s="330"/>
      <c r="G5283" s="331"/>
      <c r="H5283" s="340"/>
      <c r="I5283" s="341"/>
      <c r="J5283" s="341"/>
      <c r="K5283" s="60"/>
    </row>
    <row r="5284" spans="1:11" s="38" customFormat="1" x14ac:dyDescent="0.25">
      <c r="A5284" s="78"/>
      <c r="B5284" s="337"/>
      <c r="C5284" s="342"/>
      <c r="D5284" s="329"/>
      <c r="E5284" s="330"/>
      <c r="F5284" s="330"/>
      <c r="G5284" s="331"/>
      <c r="H5284" s="340"/>
      <c r="I5284" s="341"/>
      <c r="J5284" s="341"/>
      <c r="K5284" s="60"/>
    </row>
    <row r="5285" spans="1:11" s="38" customFormat="1" x14ac:dyDescent="0.25">
      <c r="A5285" s="78"/>
      <c r="B5285" s="337"/>
      <c r="C5285" s="342"/>
      <c r="D5285" s="329"/>
      <c r="E5285" s="330"/>
      <c r="F5285" s="330"/>
      <c r="G5285" s="331"/>
      <c r="H5285" s="340"/>
      <c r="I5285" s="341"/>
      <c r="J5285" s="341"/>
      <c r="K5285" s="60"/>
    </row>
    <row r="5286" spans="1:11" s="38" customFormat="1" x14ac:dyDescent="0.25">
      <c r="A5286" s="78"/>
      <c r="B5286" s="337"/>
      <c r="C5286" s="342"/>
      <c r="D5286" s="329"/>
      <c r="E5286" s="330"/>
      <c r="F5286" s="330"/>
      <c r="G5286" s="331"/>
      <c r="H5286" s="340"/>
      <c r="I5286" s="341"/>
      <c r="J5286" s="341"/>
      <c r="K5286" s="60"/>
    </row>
    <row r="5287" spans="1:11" s="38" customFormat="1" x14ac:dyDescent="0.25">
      <c r="A5287" s="78"/>
      <c r="B5287" s="337"/>
      <c r="C5287" s="342"/>
      <c r="D5287" s="329"/>
      <c r="E5287" s="330"/>
      <c r="F5287" s="330"/>
      <c r="G5287" s="331"/>
      <c r="H5287" s="340"/>
      <c r="I5287" s="341"/>
      <c r="J5287" s="341"/>
      <c r="K5287" s="60"/>
    </row>
    <row r="5288" spans="1:11" s="38" customFormat="1" x14ac:dyDescent="0.25">
      <c r="A5288" s="78"/>
      <c r="B5288" s="337"/>
      <c r="C5288" s="342"/>
      <c r="D5288" s="329"/>
      <c r="E5288" s="330"/>
      <c r="F5288" s="330"/>
      <c r="G5288" s="331"/>
      <c r="H5288" s="340"/>
      <c r="I5288" s="341"/>
      <c r="J5288" s="341"/>
      <c r="K5288" s="60"/>
    </row>
    <row r="5289" spans="1:11" s="38" customFormat="1" x14ac:dyDescent="0.25">
      <c r="A5289" s="78"/>
      <c r="B5289" s="337"/>
      <c r="C5289" s="342"/>
      <c r="D5289" s="329"/>
      <c r="E5289" s="330"/>
      <c r="F5289" s="330"/>
      <c r="G5289" s="331"/>
      <c r="H5289" s="340"/>
      <c r="I5289" s="341"/>
      <c r="J5289" s="341"/>
      <c r="K5289" s="60"/>
    </row>
    <row r="5290" spans="1:11" s="38" customFormat="1" x14ac:dyDescent="0.25">
      <c r="A5290" s="78"/>
      <c r="B5290" s="337"/>
      <c r="C5290" s="342"/>
      <c r="D5290" s="329"/>
      <c r="E5290" s="330"/>
      <c r="F5290" s="330"/>
      <c r="G5290" s="331"/>
      <c r="H5290" s="340"/>
      <c r="I5290" s="341"/>
      <c r="J5290" s="341"/>
      <c r="K5290" s="60"/>
    </row>
    <row r="5291" spans="1:11" s="38" customFormat="1" x14ac:dyDescent="0.25">
      <c r="A5291" s="78"/>
      <c r="B5291" s="337"/>
      <c r="C5291" s="342"/>
      <c r="D5291" s="329"/>
      <c r="E5291" s="330"/>
      <c r="F5291" s="330"/>
      <c r="G5291" s="331"/>
      <c r="H5291" s="340"/>
      <c r="I5291" s="341"/>
      <c r="J5291" s="341"/>
      <c r="K5291" s="60"/>
    </row>
    <row r="5292" spans="1:11" s="38" customFormat="1" x14ac:dyDescent="0.25">
      <c r="A5292" s="78"/>
      <c r="B5292" s="337"/>
      <c r="C5292" s="342"/>
      <c r="D5292" s="329"/>
      <c r="E5292" s="330"/>
      <c r="F5292" s="330"/>
      <c r="G5292" s="331"/>
      <c r="H5292" s="340"/>
      <c r="I5292" s="341"/>
      <c r="J5292" s="341"/>
      <c r="K5292" s="60"/>
    </row>
    <row r="5293" spans="1:11" s="38" customFormat="1" x14ac:dyDescent="0.25">
      <c r="A5293" s="78"/>
      <c r="B5293" s="337"/>
      <c r="C5293" s="342"/>
      <c r="D5293" s="329"/>
      <c r="E5293" s="330"/>
      <c r="F5293" s="330"/>
      <c r="G5293" s="331"/>
      <c r="H5293" s="340"/>
      <c r="I5293" s="341"/>
      <c r="J5293" s="341"/>
      <c r="K5293" s="60"/>
    </row>
    <row r="5294" spans="1:11" s="38" customFormat="1" x14ac:dyDescent="0.25">
      <c r="A5294" s="78"/>
      <c r="B5294" s="337"/>
      <c r="C5294" s="342"/>
      <c r="D5294" s="329"/>
      <c r="E5294" s="330"/>
      <c r="F5294" s="330"/>
      <c r="G5294" s="331"/>
      <c r="H5294" s="340"/>
      <c r="I5294" s="341"/>
      <c r="J5294" s="341"/>
      <c r="K5294" s="60"/>
    </row>
    <row r="5295" spans="1:11" s="38" customFormat="1" x14ac:dyDescent="0.25">
      <c r="A5295" s="78"/>
      <c r="B5295" s="337"/>
      <c r="C5295" s="342"/>
      <c r="D5295" s="329"/>
      <c r="E5295" s="330"/>
      <c r="F5295" s="330"/>
      <c r="G5295" s="331"/>
      <c r="H5295" s="340"/>
      <c r="I5295" s="341"/>
      <c r="J5295" s="341"/>
      <c r="K5295" s="60"/>
    </row>
    <row r="5296" spans="1:11" s="38" customFormat="1" x14ac:dyDescent="0.25">
      <c r="A5296" s="78"/>
      <c r="B5296" s="337"/>
      <c r="C5296" s="342"/>
      <c r="D5296" s="329"/>
      <c r="E5296" s="330"/>
      <c r="F5296" s="330"/>
      <c r="G5296" s="331"/>
      <c r="H5296" s="340"/>
      <c r="I5296" s="341"/>
      <c r="J5296" s="341"/>
      <c r="K5296" s="60"/>
    </row>
    <row r="5297" spans="1:11" s="38" customFormat="1" x14ac:dyDescent="0.25">
      <c r="A5297" s="78"/>
      <c r="B5297" s="337"/>
      <c r="C5297" s="342"/>
      <c r="D5297" s="329"/>
      <c r="E5297" s="330"/>
      <c r="F5297" s="330"/>
      <c r="G5297" s="331"/>
      <c r="H5297" s="340"/>
      <c r="I5297" s="341"/>
      <c r="J5297" s="341"/>
      <c r="K5297" s="60"/>
    </row>
    <row r="5298" spans="1:11" s="38" customFormat="1" x14ac:dyDescent="0.25">
      <c r="A5298" s="78"/>
      <c r="B5298" s="337"/>
      <c r="C5298" s="342"/>
      <c r="D5298" s="329"/>
      <c r="E5298" s="330"/>
      <c r="F5298" s="330"/>
      <c r="G5298" s="331"/>
      <c r="H5298" s="340"/>
      <c r="I5298" s="341"/>
      <c r="J5298" s="341"/>
      <c r="K5298" s="60"/>
    </row>
    <row r="5299" spans="1:11" s="38" customFormat="1" x14ac:dyDescent="0.25">
      <c r="A5299" s="78"/>
      <c r="B5299" s="337"/>
      <c r="C5299" s="342"/>
      <c r="D5299" s="329"/>
      <c r="E5299" s="330"/>
      <c r="F5299" s="330"/>
      <c r="G5299" s="331"/>
      <c r="H5299" s="340"/>
      <c r="I5299" s="341"/>
      <c r="J5299" s="341"/>
      <c r="K5299" s="60"/>
    </row>
    <row r="5300" spans="1:11" s="38" customFormat="1" x14ac:dyDescent="0.25">
      <c r="A5300" s="78"/>
      <c r="B5300" s="337"/>
      <c r="C5300" s="342"/>
      <c r="D5300" s="329"/>
      <c r="E5300" s="330"/>
      <c r="F5300" s="330"/>
      <c r="G5300" s="331"/>
      <c r="H5300" s="340"/>
      <c r="I5300" s="341"/>
      <c r="J5300" s="341"/>
      <c r="K5300" s="60"/>
    </row>
    <row r="5301" spans="1:11" s="38" customFormat="1" x14ac:dyDescent="0.25">
      <c r="A5301" s="78"/>
      <c r="B5301" s="337"/>
      <c r="C5301" s="342"/>
      <c r="D5301" s="329"/>
      <c r="E5301" s="330"/>
      <c r="F5301" s="330"/>
      <c r="G5301" s="331"/>
      <c r="H5301" s="340"/>
      <c r="I5301" s="341"/>
      <c r="J5301" s="341"/>
      <c r="K5301" s="60"/>
    </row>
    <row r="5302" spans="1:11" s="38" customFormat="1" x14ac:dyDescent="0.25">
      <c r="A5302" s="78"/>
      <c r="B5302" s="337"/>
      <c r="C5302" s="342"/>
      <c r="D5302" s="329"/>
      <c r="E5302" s="330"/>
      <c r="F5302" s="330"/>
      <c r="G5302" s="331"/>
      <c r="H5302" s="340"/>
      <c r="I5302" s="341"/>
      <c r="J5302" s="341"/>
      <c r="K5302" s="60"/>
    </row>
    <row r="5303" spans="1:11" s="38" customFormat="1" x14ac:dyDescent="0.25">
      <c r="A5303" s="78"/>
      <c r="B5303" s="337"/>
      <c r="C5303" s="342"/>
      <c r="D5303" s="329"/>
      <c r="E5303" s="330"/>
      <c r="F5303" s="330"/>
      <c r="G5303" s="331"/>
      <c r="H5303" s="340"/>
      <c r="I5303" s="341"/>
      <c r="J5303" s="341"/>
      <c r="K5303" s="60"/>
    </row>
    <row r="5304" spans="1:11" s="38" customFormat="1" x14ac:dyDescent="0.25">
      <c r="A5304" s="78"/>
      <c r="B5304" s="337"/>
      <c r="C5304" s="342"/>
      <c r="D5304" s="329"/>
      <c r="E5304" s="330"/>
      <c r="F5304" s="330"/>
      <c r="G5304" s="331"/>
      <c r="H5304" s="340"/>
      <c r="I5304" s="341"/>
      <c r="J5304" s="341"/>
      <c r="K5304" s="60"/>
    </row>
    <row r="5305" spans="1:11" s="38" customFormat="1" x14ac:dyDescent="0.25">
      <c r="A5305" s="78"/>
      <c r="B5305" s="337"/>
      <c r="C5305" s="342"/>
      <c r="D5305" s="329"/>
      <c r="E5305" s="330"/>
      <c r="F5305" s="330"/>
      <c r="G5305" s="331"/>
      <c r="H5305" s="340"/>
      <c r="I5305" s="341"/>
      <c r="J5305" s="341"/>
      <c r="K5305" s="60"/>
    </row>
    <row r="5306" spans="1:11" s="38" customFormat="1" x14ac:dyDescent="0.25">
      <c r="A5306" s="78"/>
      <c r="B5306" s="337"/>
      <c r="C5306" s="342"/>
      <c r="D5306" s="329"/>
      <c r="E5306" s="330"/>
      <c r="F5306" s="330"/>
      <c r="G5306" s="331"/>
      <c r="H5306" s="340"/>
      <c r="I5306" s="341"/>
      <c r="J5306" s="341"/>
      <c r="K5306" s="60"/>
    </row>
    <row r="5307" spans="1:11" s="38" customFormat="1" x14ac:dyDescent="0.25">
      <c r="A5307" s="78"/>
      <c r="B5307" s="337"/>
      <c r="C5307" s="342"/>
      <c r="D5307" s="329"/>
      <c r="E5307" s="330"/>
      <c r="F5307" s="330"/>
      <c r="G5307" s="331"/>
      <c r="H5307" s="340"/>
      <c r="I5307" s="341"/>
      <c r="J5307" s="341"/>
      <c r="K5307" s="60"/>
    </row>
    <row r="5308" spans="1:11" s="38" customFormat="1" x14ac:dyDescent="0.25">
      <c r="A5308" s="78"/>
      <c r="B5308" s="337"/>
      <c r="C5308" s="342"/>
      <c r="D5308" s="329"/>
      <c r="E5308" s="330"/>
      <c r="F5308" s="330"/>
      <c r="G5308" s="331"/>
      <c r="H5308" s="340"/>
      <c r="I5308" s="341"/>
      <c r="J5308" s="341"/>
      <c r="K5308" s="60"/>
    </row>
    <row r="5309" spans="1:11" s="38" customFormat="1" x14ac:dyDescent="0.25">
      <c r="A5309" s="78"/>
      <c r="B5309" s="337"/>
      <c r="C5309" s="342"/>
      <c r="D5309" s="329"/>
      <c r="E5309" s="330"/>
      <c r="F5309" s="330"/>
      <c r="G5309" s="331"/>
      <c r="H5309" s="340"/>
      <c r="I5309" s="341"/>
      <c r="J5309" s="341"/>
      <c r="K5309" s="60"/>
    </row>
    <row r="5310" spans="1:11" s="38" customFormat="1" x14ac:dyDescent="0.25">
      <c r="A5310" s="78"/>
      <c r="B5310" s="337"/>
      <c r="C5310" s="342"/>
      <c r="D5310" s="329"/>
      <c r="E5310" s="330"/>
      <c r="F5310" s="330"/>
      <c r="G5310" s="331"/>
      <c r="H5310" s="340"/>
      <c r="I5310" s="341"/>
      <c r="J5310" s="341"/>
      <c r="K5310" s="60"/>
    </row>
    <row r="5311" spans="1:11" s="38" customFormat="1" x14ac:dyDescent="0.25">
      <c r="A5311" s="78"/>
      <c r="B5311" s="337"/>
      <c r="C5311" s="342"/>
      <c r="D5311" s="329"/>
      <c r="E5311" s="330"/>
      <c r="F5311" s="330"/>
      <c r="G5311" s="331"/>
      <c r="H5311" s="340"/>
      <c r="I5311" s="341"/>
      <c r="J5311" s="341"/>
      <c r="K5311" s="60"/>
    </row>
    <row r="5312" spans="1:11" s="38" customFormat="1" x14ac:dyDescent="0.25">
      <c r="A5312" s="78"/>
      <c r="B5312" s="337"/>
      <c r="C5312" s="342"/>
      <c r="D5312" s="329"/>
      <c r="E5312" s="330"/>
      <c r="F5312" s="330"/>
      <c r="G5312" s="331"/>
      <c r="H5312" s="340"/>
      <c r="I5312" s="341"/>
      <c r="J5312" s="341"/>
      <c r="K5312" s="60"/>
    </row>
    <row r="5313" spans="1:11" s="38" customFormat="1" x14ac:dyDescent="0.25">
      <c r="A5313" s="78"/>
      <c r="B5313" s="337"/>
      <c r="C5313" s="342"/>
      <c r="D5313" s="329"/>
      <c r="E5313" s="330"/>
      <c r="F5313" s="330"/>
      <c r="G5313" s="331"/>
      <c r="H5313" s="340"/>
      <c r="I5313" s="341"/>
      <c r="J5313" s="341"/>
      <c r="K5313" s="60"/>
    </row>
    <row r="5314" spans="1:11" s="38" customFormat="1" x14ac:dyDescent="0.25">
      <c r="A5314" s="78"/>
      <c r="B5314" s="337"/>
      <c r="C5314" s="342"/>
      <c r="D5314" s="329"/>
      <c r="E5314" s="330"/>
      <c r="F5314" s="330"/>
      <c r="G5314" s="331"/>
      <c r="H5314" s="340"/>
      <c r="I5314" s="341"/>
      <c r="J5314" s="341"/>
      <c r="K5314" s="60"/>
    </row>
    <row r="5315" spans="1:11" s="38" customFormat="1" x14ac:dyDescent="0.25">
      <c r="A5315" s="78"/>
      <c r="B5315" s="337"/>
      <c r="C5315" s="342"/>
      <c r="D5315" s="329"/>
      <c r="E5315" s="330"/>
      <c r="F5315" s="330"/>
      <c r="G5315" s="331"/>
      <c r="H5315" s="340"/>
      <c r="I5315" s="341"/>
      <c r="J5315" s="341"/>
      <c r="K5315" s="60"/>
    </row>
    <row r="5316" spans="1:11" s="38" customFormat="1" x14ac:dyDescent="0.25">
      <c r="A5316" s="78"/>
      <c r="B5316" s="337"/>
      <c r="C5316" s="342"/>
      <c r="D5316" s="329"/>
      <c r="E5316" s="330"/>
      <c r="F5316" s="330"/>
      <c r="G5316" s="331"/>
      <c r="H5316" s="340"/>
      <c r="I5316" s="341"/>
      <c r="J5316" s="341"/>
      <c r="K5316" s="60"/>
    </row>
    <row r="5317" spans="1:11" s="38" customFormat="1" x14ac:dyDescent="0.25">
      <c r="A5317" s="78"/>
      <c r="B5317" s="337"/>
      <c r="C5317" s="342"/>
      <c r="D5317" s="329"/>
      <c r="E5317" s="330"/>
      <c r="F5317" s="330"/>
      <c r="G5317" s="331"/>
      <c r="H5317" s="340"/>
      <c r="I5317" s="341"/>
      <c r="J5317" s="341"/>
      <c r="K5317" s="60"/>
    </row>
    <row r="5318" spans="1:11" s="38" customFormat="1" x14ac:dyDescent="0.25">
      <c r="A5318" s="78"/>
      <c r="B5318" s="337"/>
      <c r="C5318" s="342"/>
      <c r="D5318" s="329"/>
      <c r="E5318" s="330"/>
      <c r="F5318" s="330"/>
      <c r="G5318" s="331"/>
      <c r="H5318" s="340"/>
      <c r="I5318" s="341"/>
      <c r="J5318" s="341"/>
      <c r="K5318" s="60"/>
    </row>
    <row r="5319" spans="1:11" s="38" customFormat="1" x14ac:dyDescent="0.25">
      <c r="A5319" s="78"/>
      <c r="B5319" s="337"/>
      <c r="C5319" s="342"/>
      <c r="D5319" s="329"/>
      <c r="E5319" s="330"/>
      <c r="F5319" s="330"/>
      <c r="G5319" s="331"/>
      <c r="H5319" s="340"/>
      <c r="I5319" s="341"/>
      <c r="J5319" s="341"/>
      <c r="K5319" s="60"/>
    </row>
    <row r="5320" spans="1:11" s="38" customFormat="1" x14ac:dyDescent="0.25">
      <c r="A5320" s="78"/>
      <c r="B5320" s="337"/>
      <c r="C5320" s="342"/>
      <c r="D5320" s="329"/>
      <c r="E5320" s="330"/>
      <c r="F5320" s="330"/>
      <c r="G5320" s="331"/>
      <c r="H5320" s="340"/>
      <c r="I5320" s="341"/>
      <c r="J5320" s="341"/>
      <c r="K5320" s="60"/>
    </row>
    <row r="5321" spans="1:11" s="38" customFormat="1" x14ac:dyDescent="0.25">
      <c r="A5321" s="78"/>
      <c r="B5321" s="337"/>
      <c r="C5321" s="342"/>
      <c r="D5321" s="329"/>
      <c r="E5321" s="330"/>
      <c r="F5321" s="330"/>
      <c r="G5321" s="331"/>
      <c r="H5321" s="340"/>
      <c r="I5321" s="341"/>
      <c r="J5321" s="341"/>
      <c r="K5321" s="60"/>
    </row>
    <row r="5322" spans="1:11" s="38" customFormat="1" x14ac:dyDescent="0.25">
      <c r="A5322" s="78"/>
      <c r="B5322" s="337"/>
      <c r="C5322" s="342"/>
      <c r="D5322" s="329"/>
      <c r="E5322" s="330"/>
      <c r="F5322" s="330"/>
      <c r="G5322" s="331"/>
      <c r="H5322" s="340"/>
      <c r="I5322" s="341"/>
      <c r="J5322" s="341"/>
      <c r="K5322" s="60"/>
    </row>
    <row r="5323" spans="1:11" s="38" customFormat="1" x14ac:dyDescent="0.25">
      <c r="A5323" s="78"/>
      <c r="B5323" s="337"/>
      <c r="C5323" s="342"/>
      <c r="D5323" s="329"/>
      <c r="E5323" s="330"/>
      <c r="F5323" s="330"/>
      <c r="G5323" s="331"/>
      <c r="H5323" s="340"/>
      <c r="I5323" s="341"/>
      <c r="J5323" s="341"/>
      <c r="K5323" s="60"/>
    </row>
    <row r="5324" spans="1:11" s="38" customFormat="1" x14ac:dyDescent="0.25">
      <c r="A5324" s="78"/>
      <c r="B5324" s="337"/>
      <c r="C5324" s="342"/>
      <c r="D5324" s="329"/>
      <c r="E5324" s="330"/>
      <c r="F5324" s="330"/>
      <c r="G5324" s="331"/>
      <c r="H5324" s="340"/>
      <c r="I5324" s="341"/>
      <c r="J5324" s="341"/>
      <c r="K5324" s="60"/>
    </row>
    <row r="5325" spans="1:11" s="38" customFormat="1" x14ac:dyDescent="0.25">
      <c r="A5325" s="78"/>
      <c r="B5325" s="337"/>
      <c r="C5325" s="342"/>
      <c r="D5325" s="329"/>
      <c r="E5325" s="330"/>
      <c r="F5325" s="330"/>
      <c r="G5325" s="331"/>
      <c r="H5325" s="340"/>
      <c r="I5325" s="341"/>
      <c r="J5325" s="341"/>
      <c r="K5325" s="60"/>
    </row>
    <row r="5326" spans="1:11" s="38" customFormat="1" x14ac:dyDescent="0.25">
      <c r="A5326" s="78"/>
      <c r="B5326" s="337"/>
      <c r="C5326" s="342"/>
      <c r="D5326" s="329"/>
      <c r="E5326" s="330"/>
      <c r="F5326" s="330"/>
      <c r="G5326" s="331"/>
      <c r="H5326" s="340"/>
      <c r="I5326" s="341"/>
      <c r="J5326" s="341"/>
      <c r="K5326" s="60"/>
    </row>
    <row r="5327" spans="1:11" s="38" customFormat="1" x14ac:dyDescent="0.25">
      <c r="A5327" s="78"/>
      <c r="B5327" s="337"/>
      <c r="C5327" s="342"/>
      <c r="D5327" s="329"/>
      <c r="E5327" s="330"/>
      <c r="F5327" s="330"/>
      <c r="G5327" s="331"/>
      <c r="H5327" s="340"/>
      <c r="I5327" s="341"/>
      <c r="J5327" s="341"/>
      <c r="K5327" s="60"/>
    </row>
    <row r="5328" spans="1:11" s="38" customFormat="1" x14ac:dyDescent="0.25">
      <c r="A5328" s="78"/>
      <c r="B5328" s="337"/>
      <c r="C5328" s="342"/>
      <c r="D5328" s="329"/>
      <c r="E5328" s="330"/>
      <c r="F5328" s="330"/>
      <c r="G5328" s="331"/>
      <c r="H5328" s="340"/>
      <c r="I5328" s="341"/>
      <c r="J5328" s="341"/>
      <c r="K5328" s="60"/>
    </row>
    <row r="5329" spans="1:11" s="38" customFormat="1" x14ac:dyDescent="0.25">
      <c r="A5329" s="78"/>
      <c r="B5329" s="337"/>
      <c r="C5329" s="342"/>
      <c r="D5329" s="329"/>
      <c r="E5329" s="330"/>
      <c r="F5329" s="330"/>
      <c r="G5329" s="331"/>
      <c r="H5329" s="340"/>
      <c r="I5329" s="341"/>
      <c r="J5329" s="341"/>
      <c r="K5329" s="60"/>
    </row>
    <row r="5330" spans="1:11" s="38" customFormat="1" x14ac:dyDescent="0.25">
      <c r="A5330" s="78"/>
      <c r="B5330" s="337"/>
      <c r="C5330" s="342"/>
      <c r="D5330" s="329"/>
      <c r="E5330" s="330"/>
      <c r="F5330" s="330"/>
      <c r="G5330" s="331"/>
      <c r="H5330" s="340"/>
      <c r="I5330" s="341"/>
      <c r="J5330" s="341"/>
      <c r="K5330" s="60"/>
    </row>
    <row r="5331" spans="1:11" s="38" customFormat="1" x14ac:dyDescent="0.25">
      <c r="A5331" s="78"/>
      <c r="B5331" s="337"/>
      <c r="C5331" s="342"/>
      <c r="D5331" s="329"/>
      <c r="E5331" s="330"/>
      <c r="F5331" s="330"/>
      <c r="G5331" s="331"/>
      <c r="H5331" s="340"/>
      <c r="I5331" s="341"/>
      <c r="J5331" s="341"/>
      <c r="K5331" s="60"/>
    </row>
    <row r="5332" spans="1:11" s="38" customFormat="1" x14ac:dyDescent="0.25">
      <c r="A5332" s="78"/>
      <c r="B5332" s="337"/>
      <c r="C5332" s="342"/>
      <c r="D5332" s="329"/>
      <c r="E5332" s="330"/>
      <c r="F5332" s="330"/>
      <c r="G5332" s="331"/>
      <c r="H5332" s="340"/>
      <c r="I5332" s="341"/>
      <c r="J5332" s="341"/>
      <c r="K5332" s="60"/>
    </row>
    <row r="5333" spans="1:11" s="38" customFormat="1" x14ac:dyDescent="0.25">
      <c r="A5333" s="78"/>
      <c r="B5333" s="337"/>
      <c r="C5333" s="342"/>
      <c r="D5333" s="329"/>
      <c r="E5333" s="330"/>
      <c r="F5333" s="330"/>
      <c r="G5333" s="331"/>
      <c r="H5333" s="340"/>
      <c r="I5333" s="341"/>
      <c r="J5333" s="341"/>
      <c r="K5333" s="60"/>
    </row>
    <row r="5334" spans="1:11" s="38" customFormat="1" x14ac:dyDescent="0.25">
      <c r="A5334" s="78"/>
      <c r="B5334" s="337"/>
      <c r="C5334" s="342"/>
      <c r="D5334" s="329"/>
      <c r="E5334" s="330"/>
      <c r="F5334" s="330"/>
      <c r="G5334" s="331"/>
      <c r="H5334" s="340"/>
      <c r="I5334" s="341"/>
      <c r="J5334" s="341"/>
      <c r="K5334" s="60"/>
    </row>
    <row r="5335" spans="1:11" s="38" customFormat="1" x14ac:dyDescent="0.25">
      <c r="A5335" s="78"/>
      <c r="B5335" s="337"/>
      <c r="C5335" s="342"/>
      <c r="D5335" s="329"/>
      <c r="E5335" s="330"/>
      <c r="F5335" s="330"/>
      <c r="G5335" s="331"/>
      <c r="H5335" s="340"/>
      <c r="I5335" s="341"/>
      <c r="J5335" s="341"/>
      <c r="K5335" s="60"/>
    </row>
    <row r="5336" spans="1:11" s="38" customFormat="1" x14ac:dyDescent="0.25">
      <c r="A5336" s="78"/>
      <c r="B5336" s="337"/>
      <c r="C5336" s="342"/>
      <c r="D5336" s="329"/>
      <c r="E5336" s="330"/>
      <c r="F5336" s="330"/>
      <c r="G5336" s="331"/>
      <c r="H5336" s="340"/>
      <c r="I5336" s="341"/>
      <c r="J5336" s="341"/>
      <c r="K5336" s="60"/>
    </row>
    <row r="5337" spans="1:11" s="38" customFormat="1" x14ac:dyDescent="0.25">
      <c r="A5337" s="78"/>
      <c r="B5337" s="337"/>
      <c r="C5337" s="342"/>
      <c r="D5337" s="329"/>
      <c r="E5337" s="330"/>
      <c r="F5337" s="330"/>
      <c r="G5337" s="331"/>
      <c r="H5337" s="340"/>
      <c r="I5337" s="341"/>
      <c r="J5337" s="341"/>
      <c r="K5337" s="60"/>
    </row>
    <row r="5338" spans="1:11" s="38" customFormat="1" x14ac:dyDescent="0.25">
      <c r="A5338" s="78"/>
      <c r="B5338" s="337"/>
      <c r="C5338" s="342"/>
      <c r="D5338" s="329"/>
      <c r="E5338" s="330"/>
      <c r="F5338" s="330"/>
      <c r="G5338" s="331"/>
      <c r="H5338" s="340"/>
      <c r="I5338" s="341"/>
      <c r="J5338" s="341"/>
      <c r="K5338" s="60"/>
    </row>
    <row r="5339" spans="1:11" s="38" customFormat="1" x14ac:dyDescent="0.25">
      <c r="A5339" s="78"/>
      <c r="B5339" s="337"/>
      <c r="C5339" s="342"/>
      <c r="D5339" s="329"/>
      <c r="E5339" s="330"/>
      <c r="F5339" s="330"/>
      <c r="G5339" s="331"/>
      <c r="H5339" s="340"/>
      <c r="I5339" s="341"/>
      <c r="J5339" s="341"/>
      <c r="K5339" s="60"/>
    </row>
    <row r="5340" spans="1:11" s="38" customFormat="1" x14ac:dyDescent="0.25">
      <c r="A5340" s="78"/>
      <c r="B5340" s="337"/>
      <c r="C5340" s="342"/>
      <c r="D5340" s="329"/>
      <c r="E5340" s="330"/>
      <c r="F5340" s="330"/>
      <c r="G5340" s="331"/>
      <c r="H5340" s="340"/>
      <c r="I5340" s="341"/>
      <c r="J5340" s="341"/>
      <c r="K5340" s="60"/>
    </row>
    <row r="5341" spans="1:11" s="38" customFormat="1" x14ac:dyDescent="0.25">
      <c r="A5341" s="78"/>
      <c r="B5341" s="337"/>
      <c r="C5341" s="342"/>
      <c r="D5341" s="329"/>
      <c r="E5341" s="330"/>
      <c r="F5341" s="330"/>
      <c r="G5341" s="331"/>
      <c r="H5341" s="340"/>
      <c r="I5341" s="341"/>
      <c r="J5341" s="341"/>
      <c r="K5341" s="60"/>
    </row>
    <row r="5342" spans="1:11" s="38" customFormat="1" x14ac:dyDescent="0.25">
      <c r="A5342" s="78"/>
      <c r="B5342" s="337"/>
      <c r="C5342" s="342"/>
      <c r="D5342" s="329"/>
      <c r="E5342" s="330"/>
      <c r="F5342" s="330"/>
      <c r="G5342" s="331"/>
      <c r="H5342" s="340"/>
      <c r="I5342" s="341"/>
      <c r="J5342" s="341"/>
      <c r="K5342" s="60"/>
    </row>
    <row r="5343" spans="1:11" s="38" customFormat="1" x14ac:dyDescent="0.25">
      <c r="A5343" s="78"/>
      <c r="B5343" s="337"/>
      <c r="C5343" s="342"/>
      <c r="D5343" s="329"/>
      <c r="E5343" s="330"/>
      <c r="F5343" s="330"/>
      <c r="G5343" s="331"/>
      <c r="H5343" s="340"/>
      <c r="I5343" s="341"/>
      <c r="J5343" s="341"/>
      <c r="K5343" s="60"/>
    </row>
    <row r="5344" spans="1:11" s="38" customFormat="1" x14ac:dyDescent="0.25">
      <c r="A5344" s="78"/>
      <c r="B5344" s="337"/>
      <c r="C5344" s="342"/>
      <c r="D5344" s="329"/>
      <c r="E5344" s="330"/>
      <c r="F5344" s="330"/>
      <c r="G5344" s="331"/>
      <c r="H5344" s="340"/>
      <c r="I5344" s="341"/>
      <c r="J5344" s="341"/>
      <c r="K5344" s="60"/>
    </row>
    <row r="5345" spans="1:11" s="38" customFormat="1" x14ac:dyDescent="0.25">
      <c r="A5345" s="78"/>
      <c r="B5345" s="337"/>
      <c r="C5345" s="342"/>
      <c r="D5345" s="329"/>
      <c r="E5345" s="330"/>
      <c r="F5345" s="330"/>
      <c r="G5345" s="331"/>
      <c r="H5345" s="340"/>
      <c r="I5345" s="341"/>
      <c r="J5345" s="341"/>
      <c r="K5345" s="60"/>
    </row>
    <row r="5346" spans="1:11" s="38" customFormat="1" x14ac:dyDescent="0.25">
      <c r="A5346" s="78"/>
      <c r="B5346" s="337"/>
      <c r="C5346" s="342"/>
      <c r="D5346" s="329"/>
      <c r="E5346" s="330"/>
      <c r="F5346" s="330"/>
      <c r="G5346" s="331"/>
      <c r="H5346" s="340"/>
      <c r="I5346" s="341"/>
      <c r="J5346" s="341"/>
      <c r="K5346" s="60"/>
    </row>
    <row r="5347" spans="1:11" s="38" customFormat="1" x14ac:dyDescent="0.25">
      <c r="A5347" s="78"/>
      <c r="B5347" s="337"/>
      <c r="C5347" s="342"/>
      <c r="D5347" s="329"/>
      <c r="E5347" s="330"/>
      <c r="F5347" s="330"/>
      <c r="G5347" s="331"/>
      <c r="H5347" s="340"/>
      <c r="I5347" s="341"/>
      <c r="J5347" s="341"/>
      <c r="K5347" s="60"/>
    </row>
    <row r="5348" spans="1:11" s="38" customFormat="1" x14ac:dyDescent="0.25">
      <c r="A5348" s="78"/>
      <c r="B5348" s="337"/>
      <c r="C5348" s="342"/>
      <c r="D5348" s="329"/>
      <c r="E5348" s="330"/>
      <c r="F5348" s="330"/>
      <c r="G5348" s="331"/>
      <c r="H5348" s="340"/>
      <c r="I5348" s="341"/>
      <c r="J5348" s="341"/>
      <c r="K5348" s="60"/>
    </row>
    <row r="5349" spans="1:11" s="38" customFormat="1" x14ac:dyDescent="0.25">
      <c r="A5349" s="78"/>
      <c r="B5349" s="337"/>
      <c r="C5349" s="342"/>
      <c r="D5349" s="329"/>
      <c r="E5349" s="330"/>
      <c r="F5349" s="330"/>
      <c r="G5349" s="331"/>
      <c r="H5349" s="340"/>
      <c r="I5349" s="341"/>
      <c r="J5349" s="341"/>
      <c r="K5349" s="60"/>
    </row>
    <row r="5350" spans="1:11" s="38" customFormat="1" x14ac:dyDescent="0.25">
      <c r="A5350" s="78"/>
      <c r="B5350" s="337"/>
      <c r="C5350" s="342"/>
      <c r="D5350" s="329"/>
      <c r="E5350" s="330"/>
      <c r="F5350" s="330"/>
      <c r="G5350" s="331"/>
      <c r="H5350" s="340"/>
      <c r="I5350" s="341"/>
      <c r="J5350" s="341"/>
      <c r="K5350" s="60"/>
    </row>
    <row r="5351" spans="1:11" s="38" customFormat="1" x14ac:dyDescent="0.25">
      <c r="A5351" s="78"/>
      <c r="B5351" s="337"/>
      <c r="C5351" s="342"/>
      <c r="D5351" s="329"/>
      <c r="E5351" s="330"/>
      <c r="F5351" s="330"/>
      <c r="G5351" s="331"/>
      <c r="H5351" s="340"/>
      <c r="I5351" s="341"/>
      <c r="J5351" s="341"/>
      <c r="K5351" s="60"/>
    </row>
    <row r="5352" spans="1:11" s="38" customFormat="1" x14ac:dyDescent="0.25">
      <c r="A5352" s="78"/>
      <c r="B5352" s="337"/>
      <c r="C5352" s="342"/>
      <c r="D5352" s="329"/>
      <c r="E5352" s="330"/>
      <c r="F5352" s="330"/>
      <c r="G5352" s="331"/>
      <c r="H5352" s="340"/>
      <c r="I5352" s="341"/>
      <c r="J5352" s="341"/>
      <c r="K5352" s="60"/>
    </row>
    <row r="5353" spans="1:11" s="38" customFormat="1" x14ac:dyDescent="0.25">
      <c r="A5353" s="78"/>
      <c r="B5353" s="337"/>
      <c r="C5353" s="342"/>
      <c r="D5353" s="329"/>
      <c r="E5353" s="330"/>
      <c r="F5353" s="330"/>
      <c r="G5353" s="331"/>
      <c r="H5353" s="340"/>
      <c r="I5353" s="341"/>
      <c r="J5353" s="341"/>
      <c r="K5353" s="60"/>
    </row>
    <row r="5354" spans="1:11" s="38" customFormat="1" x14ac:dyDescent="0.25">
      <c r="A5354" s="78"/>
      <c r="B5354" s="337"/>
      <c r="C5354" s="342"/>
      <c r="D5354" s="329"/>
      <c r="E5354" s="330"/>
      <c r="F5354" s="330"/>
      <c r="G5354" s="331"/>
      <c r="H5354" s="340"/>
      <c r="I5354" s="341"/>
      <c r="J5354" s="341"/>
      <c r="K5354" s="60"/>
    </row>
    <row r="5355" spans="1:11" s="38" customFormat="1" x14ac:dyDescent="0.25">
      <c r="A5355" s="78"/>
      <c r="B5355" s="337"/>
      <c r="C5355" s="342"/>
      <c r="D5355" s="329"/>
      <c r="E5355" s="330"/>
      <c r="F5355" s="330"/>
      <c r="G5355" s="331"/>
      <c r="H5355" s="340"/>
      <c r="I5355" s="341"/>
      <c r="J5355" s="341"/>
      <c r="K5355" s="60"/>
    </row>
    <row r="5356" spans="1:11" s="38" customFormat="1" x14ac:dyDescent="0.25">
      <c r="A5356" s="78"/>
      <c r="B5356" s="337"/>
      <c r="C5356" s="342"/>
      <c r="D5356" s="329"/>
      <c r="E5356" s="330"/>
      <c r="F5356" s="330"/>
      <c r="G5356" s="331"/>
      <c r="H5356" s="340"/>
      <c r="I5356" s="341"/>
      <c r="J5356" s="341"/>
      <c r="K5356" s="60"/>
    </row>
    <row r="5357" spans="1:11" s="38" customFormat="1" x14ac:dyDescent="0.25">
      <c r="A5357" s="78"/>
      <c r="B5357" s="337"/>
      <c r="C5357" s="342"/>
      <c r="D5357" s="329"/>
      <c r="E5357" s="330"/>
      <c r="F5357" s="330"/>
      <c r="G5357" s="331"/>
      <c r="H5357" s="340"/>
      <c r="I5357" s="341"/>
      <c r="J5357" s="341"/>
      <c r="K5357" s="60"/>
    </row>
    <row r="5358" spans="1:11" s="38" customFormat="1" x14ac:dyDescent="0.25">
      <c r="A5358" s="78"/>
      <c r="B5358" s="337"/>
      <c r="C5358" s="342"/>
      <c r="D5358" s="329"/>
      <c r="E5358" s="330"/>
      <c r="F5358" s="330"/>
      <c r="G5358" s="331"/>
      <c r="H5358" s="340"/>
      <c r="I5358" s="341"/>
      <c r="J5358" s="341"/>
      <c r="K5358" s="60"/>
    </row>
    <row r="5359" spans="1:11" s="38" customFormat="1" x14ac:dyDescent="0.25">
      <c r="A5359" s="78"/>
      <c r="B5359" s="337"/>
      <c r="C5359" s="342"/>
      <c r="D5359" s="329"/>
      <c r="E5359" s="330"/>
      <c r="F5359" s="330"/>
      <c r="G5359" s="331"/>
      <c r="H5359" s="340"/>
      <c r="I5359" s="341"/>
      <c r="J5359" s="341"/>
      <c r="K5359" s="60"/>
    </row>
    <row r="5360" spans="1:11" s="38" customFormat="1" x14ac:dyDescent="0.25">
      <c r="A5360" s="78"/>
      <c r="B5360" s="337"/>
      <c r="C5360" s="342"/>
      <c r="D5360" s="329"/>
      <c r="E5360" s="330"/>
      <c r="F5360" s="330"/>
      <c r="G5360" s="331"/>
      <c r="H5360" s="340"/>
      <c r="I5360" s="341"/>
      <c r="J5360" s="341"/>
      <c r="K5360" s="60"/>
    </row>
    <row r="5361" spans="1:11" s="38" customFormat="1" x14ac:dyDescent="0.25">
      <c r="A5361" s="78"/>
      <c r="B5361" s="337"/>
      <c r="C5361" s="342"/>
      <c r="D5361" s="329"/>
      <c r="E5361" s="330"/>
      <c r="F5361" s="330"/>
      <c r="G5361" s="331"/>
      <c r="H5361" s="340"/>
      <c r="I5361" s="341"/>
      <c r="J5361" s="341"/>
      <c r="K5361" s="60"/>
    </row>
    <row r="5362" spans="1:11" s="38" customFormat="1" x14ac:dyDescent="0.25">
      <c r="A5362" s="78"/>
      <c r="B5362" s="337"/>
      <c r="C5362" s="342"/>
      <c r="D5362" s="329"/>
      <c r="E5362" s="330"/>
      <c r="F5362" s="330"/>
      <c r="G5362" s="331"/>
      <c r="H5362" s="340"/>
      <c r="I5362" s="341"/>
      <c r="J5362" s="341"/>
      <c r="K5362" s="60"/>
    </row>
    <row r="5363" spans="1:11" s="38" customFormat="1" x14ac:dyDescent="0.25">
      <c r="A5363" s="78"/>
      <c r="B5363" s="337"/>
      <c r="C5363" s="342"/>
      <c r="D5363" s="329"/>
      <c r="E5363" s="330"/>
      <c r="F5363" s="330"/>
      <c r="G5363" s="331"/>
      <c r="H5363" s="340"/>
      <c r="I5363" s="341"/>
      <c r="J5363" s="341"/>
      <c r="K5363" s="60"/>
    </row>
    <row r="5364" spans="1:11" s="38" customFormat="1" x14ac:dyDescent="0.25">
      <c r="A5364" s="78"/>
      <c r="B5364" s="337"/>
      <c r="C5364" s="342"/>
      <c r="D5364" s="329"/>
      <c r="E5364" s="330"/>
      <c r="F5364" s="330"/>
      <c r="G5364" s="331"/>
      <c r="H5364" s="340"/>
      <c r="I5364" s="341"/>
      <c r="J5364" s="341"/>
      <c r="K5364" s="60"/>
    </row>
    <row r="5365" spans="1:11" s="38" customFormat="1" x14ac:dyDescent="0.25">
      <c r="A5365" s="78"/>
      <c r="B5365" s="337"/>
      <c r="C5365" s="342"/>
      <c r="D5365" s="329"/>
      <c r="E5365" s="330"/>
      <c r="F5365" s="330"/>
      <c r="G5365" s="331"/>
      <c r="H5365" s="340"/>
      <c r="I5365" s="341"/>
      <c r="J5365" s="341"/>
      <c r="K5365" s="60"/>
    </row>
    <row r="5366" spans="1:11" s="38" customFormat="1" x14ac:dyDescent="0.25">
      <c r="A5366" s="78"/>
      <c r="B5366" s="337"/>
      <c r="C5366" s="342"/>
      <c r="D5366" s="329"/>
      <c r="E5366" s="330"/>
      <c r="F5366" s="330"/>
      <c r="G5366" s="331"/>
      <c r="H5366" s="340"/>
      <c r="I5366" s="341"/>
      <c r="J5366" s="341"/>
      <c r="K5366" s="60"/>
    </row>
    <row r="5367" spans="1:11" s="38" customFormat="1" x14ac:dyDescent="0.25">
      <c r="A5367" s="78"/>
      <c r="B5367" s="337"/>
      <c r="C5367" s="342"/>
      <c r="D5367" s="329"/>
      <c r="E5367" s="330"/>
      <c r="F5367" s="330"/>
      <c r="G5367" s="331"/>
      <c r="H5367" s="340"/>
      <c r="I5367" s="341"/>
      <c r="J5367" s="341"/>
      <c r="K5367" s="60"/>
    </row>
    <row r="5368" spans="1:11" s="38" customFormat="1" x14ac:dyDescent="0.25">
      <c r="A5368" s="78"/>
      <c r="B5368" s="337"/>
      <c r="C5368" s="342"/>
      <c r="D5368" s="329"/>
      <c r="E5368" s="330"/>
      <c r="F5368" s="330"/>
      <c r="G5368" s="331"/>
      <c r="H5368" s="340"/>
      <c r="I5368" s="341"/>
      <c r="J5368" s="341"/>
      <c r="K5368" s="60"/>
    </row>
    <row r="5369" spans="1:11" s="38" customFormat="1" x14ac:dyDescent="0.25">
      <c r="A5369" s="78"/>
      <c r="B5369" s="337"/>
      <c r="C5369" s="342"/>
      <c r="D5369" s="329"/>
      <c r="E5369" s="330"/>
      <c r="F5369" s="330"/>
      <c r="G5369" s="331"/>
      <c r="H5369" s="340"/>
      <c r="I5369" s="341"/>
      <c r="J5369" s="341"/>
      <c r="K5369" s="60"/>
    </row>
    <row r="5370" spans="1:11" s="38" customFormat="1" x14ac:dyDescent="0.25">
      <c r="A5370" s="78"/>
      <c r="B5370" s="337"/>
      <c r="C5370" s="342"/>
      <c r="D5370" s="329"/>
      <c r="E5370" s="330"/>
      <c r="F5370" s="330"/>
      <c r="G5370" s="331"/>
      <c r="H5370" s="340"/>
      <c r="I5370" s="341"/>
      <c r="J5370" s="341"/>
      <c r="K5370" s="60"/>
    </row>
    <row r="5371" spans="1:11" s="38" customFormat="1" x14ac:dyDescent="0.25">
      <c r="A5371" s="78"/>
      <c r="B5371" s="337"/>
      <c r="C5371" s="342"/>
      <c r="D5371" s="329"/>
      <c r="E5371" s="330"/>
      <c r="F5371" s="330"/>
      <c r="G5371" s="331"/>
      <c r="H5371" s="340"/>
      <c r="I5371" s="341"/>
      <c r="J5371" s="341"/>
      <c r="K5371" s="60"/>
    </row>
    <row r="5372" spans="1:11" s="38" customFormat="1" x14ac:dyDescent="0.25">
      <c r="A5372" s="78"/>
      <c r="B5372" s="337"/>
      <c r="C5372" s="342"/>
      <c r="D5372" s="329"/>
      <c r="E5372" s="330"/>
      <c r="F5372" s="330"/>
      <c r="G5372" s="331"/>
      <c r="H5372" s="340"/>
      <c r="I5372" s="341"/>
      <c r="J5372" s="341"/>
      <c r="K5372" s="60"/>
    </row>
    <row r="5373" spans="1:11" s="38" customFormat="1" x14ac:dyDescent="0.25">
      <c r="A5373" s="78"/>
      <c r="B5373" s="337"/>
      <c r="C5373" s="342"/>
      <c r="D5373" s="329"/>
      <c r="E5373" s="330"/>
      <c r="F5373" s="330"/>
      <c r="G5373" s="331"/>
      <c r="H5373" s="340"/>
      <c r="I5373" s="341"/>
      <c r="J5373" s="341"/>
      <c r="K5373" s="60"/>
    </row>
    <row r="5374" spans="1:11" s="38" customFormat="1" x14ac:dyDescent="0.25">
      <c r="A5374" s="78"/>
      <c r="B5374" s="337"/>
      <c r="C5374" s="342"/>
      <c r="D5374" s="329"/>
      <c r="E5374" s="330"/>
      <c r="F5374" s="330"/>
      <c r="G5374" s="331"/>
      <c r="H5374" s="340"/>
      <c r="I5374" s="341"/>
      <c r="J5374" s="341"/>
      <c r="K5374" s="60"/>
    </row>
    <row r="5375" spans="1:11" s="38" customFormat="1" x14ac:dyDescent="0.25">
      <c r="A5375" s="78"/>
      <c r="B5375" s="337"/>
      <c r="C5375" s="342"/>
      <c r="D5375" s="329"/>
      <c r="E5375" s="330"/>
      <c r="F5375" s="330"/>
      <c r="G5375" s="331"/>
      <c r="H5375" s="340"/>
      <c r="I5375" s="341"/>
      <c r="J5375" s="341"/>
      <c r="K5375" s="60"/>
    </row>
    <row r="5376" spans="1:11" s="38" customFormat="1" x14ac:dyDescent="0.25">
      <c r="A5376" s="78"/>
      <c r="B5376" s="337"/>
      <c r="C5376" s="342"/>
      <c r="D5376" s="329"/>
      <c r="E5376" s="330"/>
      <c r="F5376" s="330"/>
      <c r="G5376" s="331"/>
      <c r="H5376" s="340"/>
      <c r="I5376" s="341"/>
      <c r="J5376" s="341"/>
      <c r="K5376" s="60"/>
    </row>
    <row r="5377" spans="1:11" s="38" customFormat="1" x14ac:dyDescent="0.25">
      <c r="A5377" s="78"/>
      <c r="B5377" s="337"/>
      <c r="C5377" s="342"/>
      <c r="D5377" s="329"/>
      <c r="E5377" s="330"/>
      <c r="F5377" s="330"/>
      <c r="G5377" s="331"/>
      <c r="H5377" s="340"/>
      <c r="I5377" s="341"/>
      <c r="J5377" s="341"/>
      <c r="K5377" s="60"/>
    </row>
    <row r="5378" spans="1:11" s="38" customFormat="1" x14ac:dyDescent="0.25">
      <c r="A5378" s="78"/>
      <c r="B5378" s="337"/>
      <c r="C5378" s="342"/>
      <c r="D5378" s="329"/>
      <c r="E5378" s="330"/>
      <c r="F5378" s="330"/>
      <c r="G5378" s="331"/>
      <c r="H5378" s="340"/>
      <c r="I5378" s="341"/>
      <c r="J5378" s="341"/>
      <c r="K5378" s="60"/>
    </row>
    <row r="5379" spans="1:11" s="38" customFormat="1" x14ac:dyDescent="0.25">
      <c r="A5379" s="78"/>
      <c r="B5379" s="337"/>
      <c r="C5379" s="342"/>
      <c r="D5379" s="329"/>
      <c r="E5379" s="330"/>
      <c r="F5379" s="330"/>
      <c r="G5379" s="331"/>
      <c r="H5379" s="340"/>
      <c r="I5379" s="341"/>
      <c r="J5379" s="341"/>
      <c r="K5379" s="60"/>
    </row>
    <row r="5380" spans="1:11" s="38" customFormat="1" x14ac:dyDescent="0.25">
      <c r="A5380" s="78"/>
      <c r="B5380" s="337"/>
      <c r="C5380" s="342"/>
      <c r="D5380" s="329"/>
      <c r="E5380" s="330"/>
      <c r="F5380" s="330"/>
      <c r="G5380" s="331"/>
      <c r="H5380" s="340"/>
      <c r="I5380" s="341"/>
      <c r="J5380" s="341"/>
      <c r="K5380" s="60"/>
    </row>
    <row r="5381" spans="1:11" s="38" customFormat="1" x14ac:dyDescent="0.25">
      <c r="A5381" s="78"/>
      <c r="B5381" s="337"/>
      <c r="C5381" s="342"/>
      <c r="D5381" s="329"/>
      <c r="E5381" s="330"/>
      <c r="F5381" s="330"/>
      <c r="G5381" s="331"/>
      <c r="H5381" s="340"/>
      <c r="I5381" s="341"/>
      <c r="J5381" s="341"/>
      <c r="K5381" s="60"/>
    </row>
    <row r="5382" spans="1:11" s="38" customFormat="1" x14ac:dyDescent="0.25">
      <c r="A5382" s="78"/>
      <c r="B5382" s="337"/>
      <c r="C5382" s="342"/>
      <c r="D5382" s="329"/>
      <c r="E5382" s="330"/>
      <c r="F5382" s="330"/>
      <c r="G5382" s="331"/>
      <c r="H5382" s="340"/>
      <c r="I5382" s="341"/>
      <c r="J5382" s="341"/>
      <c r="K5382" s="60"/>
    </row>
    <row r="5383" spans="1:11" s="38" customFormat="1" x14ac:dyDescent="0.25">
      <c r="A5383" s="78"/>
      <c r="B5383" s="337"/>
      <c r="C5383" s="342"/>
      <c r="D5383" s="329"/>
      <c r="E5383" s="330"/>
      <c r="F5383" s="330"/>
      <c r="G5383" s="331"/>
      <c r="H5383" s="340"/>
      <c r="I5383" s="341"/>
      <c r="J5383" s="341"/>
      <c r="K5383" s="60"/>
    </row>
    <row r="5384" spans="1:11" s="38" customFormat="1" x14ac:dyDescent="0.25">
      <c r="A5384" s="78"/>
      <c r="B5384" s="337"/>
      <c r="C5384" s="342"/>
      <c r="D5384" s="329"/>
      <c r="E5384" s="330"/>
      <c r="F5384" s="330"/>
      <c r="G5384" s="331"/>
      <c r="H5384" s="340"/>
      <c r="I5384" s="341"/>
      <c r="J5384" s="341"/>
      <c r="K5384" s="60"/>
    </row>
    <row r="5385" spans="1:11" s="38" customFormat="1" x14ac:dyDescent="0.25">
      <c r="A5385" s="78"/>
      <c r="B5385" s="337"/>
      <c r="C5385" s="342"/>
      <c r="D5385" s="329"/>
      <c r="E5385" s="330"/>
      <c r="F5385" s="330"/>
      <c r="G5385" s="331"/>
      <c r="H5385" s="340"/>
      <c r="I5385" s="341"/>
      <c r="J5385" s="341"/>
      <c r="K5385" s="60"/>
    </row>
    <row r="5386" spans="1:11" s="38" customFormat="1" x14ac:dyDescent="0.25">
      <c r="A5386" s="78"/>
      <c r="B5386" s="337"/>
      <c r="C5386" s="342"/>
      <c r="D5386" s="329"/>
      <c r="E5386" s="330"/>
      <c r="F5386" s="330"/>
      <c r="G5386" s="331"/>
      <c r="H5386" s="340"/>
      <c r="I5386" s="341"/>
      <c r="J5386" s="341"/>
      <c r="K5386" s="60"/>
    </row>
    <row r="5387" spans="1:11" s="38" customFormat="1" x14ac:dyDescent="0.25">
      <c r="A5387" s="78"/>
      <c r="B5387" s="337"/>
      <c r="C5387" s="342"/>
      <c r="D5387" s="329"/>
      <c r="E5387" s="330"/>
      <c r="F5387" s="330"/>
      <c r="G5387" s="331"/>
      <c r="H5387" s="340"/>
      <c r="I5387" s="341"/>
      <c r="J5387" s="341"/>
      <c r="K5387" s="60"/>
    </row>
    <row r="5388" spans="1:11" s="38" customFormat="1" x14ac:dyDescent="0.25">
      <c r="A5388" s="78"/>
      <c r="B5388" s="337"/>
      <c r="C5388" s="342"/>
      <c r="D5388" s="329"/>
      <c r="E5388" s="330"/>
      <c r="F5388" s="330"/>
      <c r="G5388" s="331"/>
      <c r="H5388" s="340"/>
      <c r="I5388" s="341"/>
      <c r="J5388" s="341"/>
      <c r="K5388" s="60"/>
    </row>
    <row r="5389" spans="1:11" s="38" customFormat="1" x14ac:dyDescent="0.25">
      <c r="A5389" s="78"/>
      <c r="B5389" s="337"/>
      <c r="C5389" s="342"/>
      <c r="D5389" s="329"/>
      <c r="E5389" s="330"/>
      <c r="F5389" s="330"/>
      <c r="G5389" s="331"/>
      <c r="H5389" s="340"/>
      <c r="I5389" s="341"/>
      <c r="J5389" s="341"/>
      <c r="K5389" s="60"/>
    </row>
    <row r="5390" spans="1:11" s="38" customFormat="1" x14ac:dyDescent="0.25">
      <c r="A5390" s="78"/>
      <c r="B5390" s="337"/>
      <c r="C5390" s="342"/>
      <c r="D5390" s="329"/>
      <c r="E5390" s="330"/>
      <c r="F5390" s="330"/>
      <c r="G5390" s="331"/>
      <c r="H5390" s="340"/>
      <c r="I5390" s="341"/>
      <c r="J5390" s="341"/>
      <c r="K5390" s="60"/>
    </row>
    <row r="5391" spans="1:11" s="38" customFormat="1" x14ac:dyDescent="0.25">
      <c r="A5391" s="78"/>
      <c r="B5391" s="337"/>
      <c r="C5391" s="342"/>
      <c r="D5391" s="329"/>
      <c r="E5391" s="330"/>
      <c r="F5391" s="330"/>
      <c r="G5391" s="331"/>
      <c r="H5391" s="340"/>
      <c r="I5391" s="341"/>
      <c r="J5391" s="341"/>
      <c r="K5391" s="60"/>
    </row>
    <row r="5392" spans="1:11" s="38" customFormat="1" x14ac:dyDescent="0.25">
      <c r="A5392" s="78"/>
      <c r="B5392" s="337"/>
      <c r="C5392" s="342"/>
      <c r="D5392" s="329"/>
      <c r="E5392" s="330"/>
      <c r="F5392" s="330"/>
      <c r="G5392" s="331"/>
      <c r="H5392" s="340"/>
      <c r="I5392" s="341"/>
      <c r="J5392" s="341"/>
      <c r="K5392" s="60"/>
    </row>
    <row r="5393" spans="1:11" s="38" customFormat="1" x14ac:dyDescent="0.25">
      <c r="A5393" s="78"/>
      <c r="B5393" s="337"/>
      <c r="C5393" s="342"/>
      <c r="D5393" s="329"/>
      <c r="E5393" s="330"/>
      <c r="F5393" s="330"/>
      <c r="G5393" s="331"/>
      <c r="H5393" s="340"/>
      <c r="I5393" s="341"/>
      <c r="J5393" s="341"/>
      <c r="K5393" s="60"/>
    </row>
    <row r="5394" spans="1:11" s="38" customFormat="1" x14ac:dyDescent="0.25">
      <c r="A5394" s="78"/>
      <c r="B5394" s="337"/>
      <c r="C5394" s="342"/>
      <c r="D5394" s="329"/>
      <c r="E5394" s="330"/>
      <c r="F5394" s="330"/>
      <c r="G5394" s="331"/>
      <c r="H5394" s="340"/>
      <c r="I5394" s="341"/>
      <c r="J5394" s="341"/>
      <c r="K5394" s="60"/>
    </row>
    <row r="5395" spans="1:11" s="38" customFormat="1" x14ac:dyDescent="0.25">
      <c r="A5395" s="78"/>
      <c r="B5395" s="337"/>
      <c r="C5395" s="342"/>
      <c r="D5395" s="329"/>
      <c r="E5395" s="330"/>
      <c r="F5395" s="330"/>
      <c r="G5395" s="331"/>
      <c r="H5395" s="340"/>
      <c r="I5395" s="341"/>
      <c r="J5395" s="341"/>
      <c r="K5395" s="60"/>
    </row>
    <row r="5396" spans="1:11" s="38" customFormat="1" x14ac:dyDescent="0.25">
      <c r="A5396" s="78"/>
      <c r="B5396" s="337"/>
      <c r="C5396" s="342"/>
      <c r="D5396" s="329"/>
      <c r="E5396" s="330"/>
      <c r="F5396" s="330"/>
      <c r="G5396" s="331"/>
      <c r="H5396" s="340"/>
      <c r="I5396" s="341"/>
      <c r="J5396" s="341"/>
      <c r="K5396" s="60"/>
    </row>
    <row r="5397" spans="1:11" s="38" customFormat="1" x14ac:dyDescent="0.25">
      <c r="A5397" s="78"/>
      <c r="B5397" s="337"/>
      <c r="C5397" s="342"/>
      <c r="D5397" s="329"/>
      <c r="E5397" s="330"/>
      <c r="F5397" s="330"/>
      <c r="G5397" s="331"/>
      <c r="H5397" s="340"/>
      <c r="I5397" s="341"/>
      <c r="J5397" s="341"/>
      <c r="K5397" s="60"/>
    </row>
    <row r="5398" spans="1:11" s="38" customFormat="1" x14ac:dyDescent="0.25">
      <c r="A5398" s="78"/>
      <c r="B5398" s="337"/>
      <c r="C5398" s="342"/>
      <c r="D5398" s="329"/>
      <c r="E5398" s="330"/>
      <c r="F5398" s="330"/>
      <c r="G5398" s="331"/>
      <c r="H5398" s="340"/>
      <c r="I5398" s="341"/>
      <c r="J5398" s="341"/>
      <c r="K5398" s="60"/>
    </row>
    <row r="5399" spans="1:11" s="38" customFormat="1" x14ac:dyDescent="0.25">
      <c r="A5399" s="78"/>
      <c r="B5399" s="337"/>
      <c r="C5399" s="342"/>
      <c r="D5399" s="329"/>
      <c r="E5399" s="330"/>
      <c r="F5399" s="330"/>
      <c r="G5399" s="331"/>
      <c r="H5399" s="340"/>
      <c r="I5399" s="341"/>
      <c r="J5399" s="341"/>
      <c r="K5399" s="60"/>
    </row>
    <row r="5400" spans="1:11" s="38" customFormat="1" x14ac:dyDescent="0.25">
      <c r="A5400" s="78"/>
      <c r="B5400" s="337"/>
      <c r="C5400" s="342"/>
      <c r="D5400" s="329"/>
      <c r="E5400" s="330"/>
      <c r="F5400" s="330"/>
      <c r="G5400" s="331"/>
      <c r="H5400" s="340"/>
      <c r="I5400" s="341"/>
      <c r="J5400" s="341"/>
      <c r="K5400" s="60"/>
    </row>
    <row r="5401" spans="1:11" s="38" customFormat="1" x14ac:dyDescent="0.25">
      <c r="A5401" s="78"/>
      <c r="B5401" s="337"/>
      <c r="C5401" s="342"/>
      <c r="D5401" s="329"/>
      <c r="E5401" s="330"/>
      <c r="F5401" s="330"/>
      <c r="G5401" s="331"/>
      <c r="H5401" s="340"/>
      <c r="I5401" s="341"/>
      <c r="J5401" s="341"/>
      <c r="K5401" s="60"/>
    </row>
    <row r="5402" spans="1:11" s="38" customFormat="1" x14ac:dyDescent="0.25">
      <c r="A5402" s="78"/>
      <c r="B5402" s="337"/>
      <c r="C5402" s="342"/>
      <c r="D5402" s="329"/>
      <c r="E5402" s="330"/>
      <c r="F5402" s="330"/>
      <c r="G5402" s="331"/>
      <c r="H5402" s="340"/>
      <c r="I5402" s="341"/>
      <c r="J5402" s="341"/>
      <c r="K5402" s="60"/>
    </row>
    <row r="5403" spans="1:11" s="38" customFormat="1" x14ac:dyDescent="0.25">
      <c r="A5403" s="78"/>
      <c r="B5403" s="337"/>
      <c r="C5403" s="342"/>
      <c r="D5403" s="329"/>
      <c r="E5403" s="330"/>
      <c r="F5403" s="330"/>
      <c r="G5403" s="331"/>
      <c r="H5403" s="340"/>
      <c r="I5403" s="341"/>
      <c r="J5403" s="341"/>
      <c r="K5403" s="60"/>
    </row>
    <row r="5404" spans="1:11" s="38" customFormat="1" x14ac:dyDescent="0.25">
      <c r="A5404" s="78"/>
      <c r="B5404" s="337"/>
      <c r="C5404" s="342"/>
      <c r="D5404" s="329"/>
      <c r="E5404" s="330"/>
      <c r="F5404" s="330"/>
      <c r="G5404" s="331"/>
      <c r="H5404" s="340"/>
      <c r="I5404" s="341"/>
      <c r="J5404" s="341"/>
      <c r="K5404" s="60"/>
    </row>
    <row r="5405" spans="1:11" s="38" customFormat="1" x14ac:dyDescent="0.25">
      <c r="A5405" s="78"/>
      <c r="B5405" s="337"/>
      <c r="C5405" s="342"/>
      <c r="D5405" s="329"/>
      <c r="E5405" s="330"/>
      <c r="F5405" s="330"/>
      <c r="G5405" s="331"/>
      <c r="H5405" s="340"/>
      <c r="I5405" s="341"/>
      <c r="J5405" s="341"/>
      <c r="K5405" s="60"/>
    </row>
    <row r="5406" spans="1:11" s="38" customFormat="1" x14ac:dyDescent="0.25">
      <c r="A5406" s="78"/>
      <c r="B5406" s="337"/>
      <c r="C5406" s="342"/>
      <c r="D5406" s="329"/>
      <c r="E5406" s="330"/>
      <c r="F5406" s="330"/>
      <c r="G5406" s="331"/>
      <c r="H5406" s="340"/>
      <c r="I5406" s="341"/>
      <c r="J5406" s="341"/>
      <c r="K5406" s="60"/>
    </row>
    <row r="5407" spans="1:11" s="38" customFormat="1" x14ac:dyDescent="0.25">
      <c r="A5407" s="78"/>
      <c r="B5407" s="337"/>
      <c r="C5407" s="342"/>
      <c r="D5407" s="329"/>
      <c r="E5407" s="330"/>
      <c r="F5407" s="330"/>
      <c r="G5407" s="331"/>
      <c r="H5407" s="340"/>
      <c r="I5407" s="341"/>
      <c r="J5407" s="341"/>
      <c r="K5407" s="60"/>
    </row>
    <row r="5408" spans="1:11" s="38" customFormat="1" x14ac:dyDescent="0.25">
      <c r="A5408" s="78"/>
      <c r="B5408" s="337"/>
      <c r="C5408" s="342"/>
      <c r="D5408" s="329"/>
      <c r="E5408" s="330"/>
      <c r="F5408" s="330"/>
      <c r="G5408" s="331"/>
      <c r="H5408" s="340"/>
      <c r="I5408" s="341"/>
      <c r="J5408" s="341"/>
      <c r="K5408" s="60"/>
    </row>
    <row r="5409" spans="1:11" s="38" customFormat="1" x14ac:dyDescent="0.25">
      <c r="A5409" s="78"/>
      <c r="B5409" s="337"/>
      <c r="C5409" s="342"/>
      <c r="D5409" s="329"/>
      <c r="E5409" s="330"/>
      <c r="F5409" s="330"/>
      <c r="G5409" s="331"/>
      <c r="H5409" s="340"/>
      <c r="I5409" s="341"/>
      <c r="J5409" s="341"/>
      <c r="K5409" s="60"/>
    </row>
    <row r="5410" spans="1:11" s="38" customFormat="1" x14ac:dyDescent="0.25">
      <c r="A5410" s="78"/>
      <c r="B5410" s="337"/>
      <c r="C5410" s="342"/>
      <c r="D5410" s="329"/>
      <c r="E5410" s="330"/>
      <c r="F5410" s="330"/>
      <c r="G5410" s="331"/>
      <c r="H5410" s="340"/>
      <c r="I5410" s="341"/>
      <c r="J5410" s="341"/>
      <c r="K5410" s="60"/>
    </row>
    <row r="5411" spans="1:11" s="38" customFormat="1" x14ac:dyDescent="0.25">
      <c r="A5411" s="78"/>
      <c r="B5411" s="337"/>
      <c r="C5411" s="342"/>
      <c r="D5411" s="329"/>
      <c r="E5411" s="330"/>
      <c r="F5411" s="330"/>
      <c r="G5411" s="331"/>
      <c r="H5411" s="340"/>
      <c r="I5411" s="341"/>
      <c r="J5411" s="341"/>
      <c r="K5411" s="60"/>
    </row>
    <row r="5412" spans="1:11" s="38" customFormat="1" x14ac:dyDescent="0.25">
      <c r="A5412" s="78"/>
      <c r="B5412" s="337"/>
      <c r="C5412" s="342"/>
      <c r="D5412" s="329"/>
      <c r="E5412" s="330"/>
      <c r="F5412" s="330"/>
      <c r="G5412" s="331"/>
      <c r="H5412" s="340"/>
      <c r="I5412" s="341"/>
      <c r="J5412" s="341"/>
      <c r="K5412" s="60"/>
    </row>
    <row r="5413" spans="1:11" s="38" customFormat="1" x14ac:dyDescent="0.25">
      <c r="A5413" s="78"/>
      <c r="B5413" s="337"/>
      <c r="C5413" s="342"/>
      <c r="D5413" s="329"/>
      <c r="E5413" s="330"/>
      <c r="F5413" s="330"/>
      <c r="G5413" s="331"/>
      <c r="H5413" s="340"/>
      <c r="I5413" s="341"/>
      <c r="J5413" s="341"/>
      <c r="K5413" s="60"/>
    </row>
    <row r="5414" spans="1:11" s="38" customFormat="1" x14ac:dyDescent="0.25">
      <c r="A5414" s="78"/>
      <c r="B5414" s="337"/>
      <c r="C5414" s="342"/>
      <c r="D5414" s="329"/>
      <c r="E5414" s="330"/>
      <c r="F5414" s="330"/>
      <c r="G5414" s="331"/>
      <c r="H5414" s="340"/>
      <c r="I5414" s="341"/>
      <c r="J5414" s="341"/>
      <c r="K5414" s="60"/>
    </row>
    <row r="5415" spans="1:11" s="38" customFormat="1" x14ac:dyDescent="0.25">
      <c r="A5415" s="78"/>
      <c r="B5415" s="337"/>
      <c r="C5415" s="342"/>
      <c r="D5415" s="329"/>
      <c r="E5415" s="330"/>
      <c r="F5415" s="330"/>
      <c r="G5415" s="331"/>
      <c r="H5415" s="340"/>
      <c r="I5415" s="341"/>
      <c r="J5415" s="341"/>
      <c r="K5415" s="60"/>
    </row>
    <row r="5416" spans="1:11" s="38" customFormat="1" x14ac:dyDescent="0.25">
      <c r="A5416" s="78"/>
      <c r="B5416" s="337"/>
      <c r="C5416" s="342"/>
      <c r="D5416" s="329"/>
      <c r="E5416" s="330"/>
      <c r="F5416" s="330"/>
      <c r="G5416" s="331"/>
      <c r="H5416" s="340"/>
      <c r="I5416" s="341"/>
      <c r="J5416" s="341"/>
      <c r="K5416" s="60"/>
    </row>
    <row r="5417" spans="1:11" s="38" customFormat="1" x14ac:dyDescent="0.25">
      <c r="A5417" s="78"/>
      <c r="B5417" s="337"/>
      <c r="C5417" s="342"/>
      <c r="D5417" s="329"/>
      <c r="E5417" s="330"/>
      <c r="F5417" s="330"/>
      <c r="G5417" s="331"/>
      <c r="H5417" s="340"/>
      <c r="I5417" s="341"/>
      <c r="J5417" s="341"/>
      <c r="K5417" s="60"/>
    </row>
    <row r="5418" spans="1:11" s="38" customFormat="1" x14ac:dyDescent="0.25">
      <c r="A5418" s="78"/>
      <c r="B5418" s="337"/>
      <c r="C5418" s="342"/>
      <c r="D5418" s="329"/>
      <c r="E5418" s="330"/>
      <c r="F5418" s="330"/>
      <c r="G5418" s="331"/>
      <c r="H5418" s="340"/>
      <c r="I5418" s="341"/>
      <c r="J5418" s="341"/>
      <c r="K5418" s="60"/>
    </row>
    <row r="5419" spans="1:11" s="38" customFormat="1" x14ac:dyDescent="0.25">
      <c r="A5419" s="78"/>
      <c r="B5419" s="337"/>
      <c r="C5419" s="342"/>
      <c r="D5419" s="329"/>
      <c r="E5419" s="330"/>
      <c r="F5419" s="330"/>
      <c r="G5419" s="331"/>
      <c r="H5419" s="340"/>
      <c r="I5419" s="341"/>
      <c r="J5419" s="341"/>
      <c r="K5419" s="60"/>
    </row>
    <row r="5420" spans="1:11" s="38" customFormat="1" x14ac:dyDescent="0.25">
      <c r="A5420" s="78"/>
      <c r="B5420" s="337"/>
      <c r="C5420" s="342"/>
      <c r="D5420" s="329"/>
      <c r="E5420" s="330"/>
      <c r="F5420" s="330"/>
      <c r="G5420" s="331"/>
      <c r="H5420" s="340"/>
      <c r="I5420" s="341"/>
      <c r="J5420" s="341"/>
      <c r="K5420" s="60"/>
    </row>
    <row r="5421" spans="1:11" s="38" customFormat="1" x14ac:dyDescent="0.25">
      <c r="A5421" s="78"/>
      <c r="B5421" s="337"/>
      <c r="C5421" s="342"/>
      <c r="D5421" s="329"/>
      <c r="E5421" s="330"/>
      <c r="F5421" s="330"/>
      <c r="G5421" s="331"/>
      <c r="H5421" s="340"/>
      <c r="I5421" s="341"/>
      <c r="J5421" s="341"/>
      <c r="K5421" s="60"/>
    </row>
    <row r="5422" spans="1:11" s="38" customFormat="1" x14ac:dyDescent="0.25">
      <c r="A5422" s="78"/>
      <c r="B5422" s="337"/>
      <c r="C5422" s="342"/>
      <c r="D5422" s="329"/>
      <c r="E5422" s="330"/>
      <c r="F5422" s="330"/>
      <c r="G5422" s="331"/>
      <c r="H5422" s="340"/>
      <c r="I5422" s="341"/>
      <c r="J5422" s="341"/>
      <c r="K5422" s="60"/>
    </row>
    <row r="5423" spans="1:11" s="38" customFormat="1" x14ac:dyDescent="0.25">
      <c r="A5423" s="78"/>
      <c r="B5423" s="337"/>
      <c r="C5423" s="342"/>
      <c r="D5423" s="329"/>
      <c r="E5423" s="330"/>
      <c r="F5423" s="330"/>
      <c r="G5423" s="331"/>
      <c r="H5423" s="340"/>
      <c r="I5423" s="341"/>
      <c r="J5423" s="341"/>
      <c r="K5423" s="60"/>
    </row>
    <row r="5424" spans="1:11" s="38" customFormat="1" x14ac:dyDescent="0.25">
      <c r="A5424" s="78"/>
      <c r="B5424" s="337"/>
      <c r="C5424" s="342"/>
      <c r="D5424" s="329"/>
      <c r="E5424" s="330"/>
      <c r="F5424" s="330"/>
      <c r="G5424" s="331"/>
      <c r="H5424" s="340"/>
      <c r="I5424" s="341"/>
      <c r="J5424" s="341"/>
      <c r="K5424" s="60"/>
    </row>
    <row r="5425" spans="1:11" s="38" customFormat="1" x14ac:dyDescent="0.25">
      <c r="A5425" s="78"/>
      <c r="B5425" s="337"/>
      <c r="C5425" s="342"/>
      <c r="D5425" s="329"/>
      <c r="E5425" s="330"/>
      <c r="F5425" s="330"/>
      <c r="G5425" s="331"/>
      <c r="H5425" s="340"/>
      <c r="I5425" s="341"/>
      <c r="J5425" s="341"/>
      <c r="K5425" s="60"/>
    </row>
    <row r="5426" spans="1:11" s="38" customFormat="1" x14ac:dyDescent="0.25">
      <c r="A5426" s="78"/>
      <c r="B5426" s="337"/>
      <c r="C5426" s="342"/>
      <c r="D5426" s="329"/>
      <c r="E5426" s="330"/>
      <c r="F5426" s="330"/>
      <c r="G5426" s="331"/>
      <c r="H5426" s="340"/>
      <c r="I5426" s="341"/>
      <c r="J5426" s="341"/>
      <c r="K5426" s="60"/>
    </row>
    <row r="5427" spans="1:11" s="38" customFormat="1" x14ac:dyDescent="0.25">
      <c r="A5427" s="78"/>
      <c r="B5427" s="337"/>
      <c r="C5427" s="342"/>
      <c r="D5427" s="329"/>
      <c r="E5427" s="330"/>
      <c r="F5427" s="330"/>
      <c r="G5427" s="331"/>
      <c r="H5427" s="340"/>
      <c r="I5427" s="341"/>
      <c r="J5427" s="341"/>
      <c r="K5427" s="60"/>
    </row>
    <row r="5428" spans="1:11" s="38" customFormat="1" x14ac:dyDescent="0.25">
      <c r="A5428" s="78"/>
      <c r="B5428" s="337"/>
      <c r="C5428" s="342"/>
      <c r="D5428" s="329"/>
      <c r="E5428" s="330"/>
      <c r="F5428" s="330"/>
      <c r="G5428" s="331"/>
      <c r="H5428" s="340"/>
      <c r="I5428" s="341"/>
      <c r="J5428" s="341"/>
      <c r="K5428" s="60"/>
    </row>
    <row r="5429" spans="1:11" s="38" customFormat="1" x14ac:dyDescent="0.25">
      <c r="A5429" s="78"/>
      <c r="B5429" s="337"/>
      <c r="C5429" s="342"/>
      <c r="D5429" s="329"/>
      <c r="E5429" s="330"/>
      <c r="F5429" s="330"/>
      <c r="G5429" s="331"/>
      <c r="H5429" s="340"/>
      <c r="I5429" s="341"/>
      <c r="J5429" s="341"/>
      <c r="K5429" s="60"/>
    </row>
    <row r="5430" spans="1:11" s="38" customFormat="1" x14ac:dyDescent="0.25">
      <c r="A5430" s="78"/>
      <c r="B5430" s="337"/>
      <c r="C5430" s="342"/>
      <c r="D5430" s="329"/>
      <c r="E5430" s="330"/>
      <c r="F5430" s="330"/>
      <c r="G5430" s="331"/>
      <c r="H5430" s="340"/>
      <c r="I5430" s="341"/>
      <c r="J5430" s="341"/>
      <c r="K5430" s="60"/>
    </row>
    <row r="5431" spans="1:11" s="38" customFormat="1" x14ac:dyDescent="0.25">
      <c r="A5431" s="78"/>
      <c r="B5431" s="337"/>
      <c r="C5431" s="342"/>
      <c r="D5431" s="329"/>
      <c r="E5431" s="330"/>
      <c r="F5431" s="330"/>
      <c r="G5431" s="331"/>
      <c r="H5431" s="340"/>
      <c r="I5431" s="341"/>
      <c r="J5431" s="341"/>
      <c r="K5431" s="60"/>
    </row>
    <row r="5432" spans="1:11" s="38" customFormat="1" x14ac:dyDescent="0.25">
      <c r="A5432" s="78"/>
      <c r="B5432" s="337"/>
      <c r="C5432" s="342"/>
      <c r="D5432" s="329"/>
      <c r="E5432" s="330"/>
      <c r="F5432" s="330"/>
      <c r="G5432" s="331"/>
      <c r="H5432" s="340"/>
      <c r="I5432" s="341"/>
      <c r="J5432" s="341"/>
      <c r="K5432" s="60"/>
    </row>
    <row r="5433" spans="1:11" s="38" customFormat="1" x14ac:dyDescent="0.25">
      <c r="A5433" s="78"/>
      <c r="B5433" s="337"/>
      <c r="C5433" s="342"/>
      <c r="D5433" s="329"/>
      <c r="E5433" s="330"/>
      <c r="F5433" s="330"/>
      <c r="G5433" s="331"/>
      <c r="H5433" s="340"/>
      <c r="I5433" s="341"/>
      <c r="J5433" s="341"/>
      <c r="K5433" s="60"/>
    </row>
    <row r="5434" spans="1:11" s="38" customFormat="1" x14ac:dyDescent="0.25">
      <c r="A5434" s="78"/>
      <c r="B5434" s="337"/>
      <c r="C5434" s="342"/>
      <c r="D5434" s="329"/>
      <c r="E5434" s="330"/>
      <c r="F5434" s="330"/>
      <c r="G5434" s="331"/>
      <c r="H5434" s="340"/>
      <c r="I5434" s="341"/>
      <c r="J5434" s="341"/>
      <c r="K5434" s="60"/>
    </row>
    <row r="5435" spans="1:11" s="38" customFormat="1" x14ac:dyDescent="0.25">
      <c r="A5435" s="78"/>
      <c r="B5435" s="337"/>
      <c r="C5435" s="342"/>
      <c r="D5435" s="329"/>
      <c r="E5435" s="330"/>
      <c r="F5435" s="330"/>
      <c r="G5435" s="331"/>
      <c r="H5435" s="340"/>
      <c r="I5435" s="341"/>
      <c r="J5435" s="341"/>
      <c r="K5435" s="60"/>
    </row>
    <row r="5436" spans="1:11" s="38" customFormat="1" x14ac:dyDescent="0.25">
      <c r="A5436" s="78"/>
      <c r="B5436" s="337"/>
      <c r="C5436" s="342"/>
      <c r="D5436" s="329"/>
      <c r="E5436" s="330"/>
      <c r="F5436" s="330"/>
      <c r="G5436" s="331"/>
      <c r="H5436" s="340"/>
      <c r="I5436" s="341"/>
      <c r="J5436" s="341"/>
      <c r="K5436" s="60"/>
    </row>
    <row r="5437" spans="1:11" s="38" customFormat="1" x14ac:dyDescent="0.25">
      <c r="A5437" s="78"/>
      <c r="B5437" s="337"/>
      <c r="C5437" s="342"/>
      <c r="D5437" s="329"/>
      <c r="E5437" s="330"/>
      <c r="F5437" s="330"/>
      <c r="G5437" s="331"/>
      <c r="H5437" s="340"/>
      <c r="I5437" s="341"/>
      <c r="J5437" s="341"/>
      <c r="K5437" s="60"/>
    </row>
    <row r="5438" spans="1:11" s="38" customFormat="1" x14ac:dyDescent="0.25">
      <c r="A5438" s="78"/>
      <c r="B5438" s="337"/>
      <c r="C5438" s="342"/>
      <c r="D5438" s="329"/>
      <c r="E5438" s="330"/>
      <c r="F5438" s="330"/>
      <c r="G5438" s="331"/>
      <c r="H5438" s="340"/>
      <c r="I5438" s="341"/>
      <c r="J5438" s="341"/>
      <c r="K5438" s="60"/>
    </row>
    <row r="5439" spans="1:11" s="38" customFormat="1" x14ac:dyDescent="0.25">
      <c r="A5439" s="78"/>
      <c r="B5439" s="337"/>
      <c r="C5439" s="342"/>
      <c r="D5439" s="329"/>
      <c r="E5439" s="330"/>
      <c r="F5439" s="330"/>
      <c r="G5439" s="331"/>
      <c r="H5439" s="340"/>
      <c r="I5439" s="341"/>
      <c r="J5439" s="341"/>
      <c r="K5439" s="60"/>
    </row>
    <row r="5440" spans="1:11" s="38" customFormat="1" x14ac:dyDescent="0.25">
      <c r="A5440" s="78"/>
      <c r="B5440" s="337"/>
      <c r="C5440" s="342"/>
      <c r="D5440" s="329"/>
      <c r="E5440" s="330"/>
      <c r="F5440" s="330"/>
      <c r="G5440" s="331"/>
      <c r="H5440" s="340"/>
      <c r="I5440" s="341"/>
      <c r="J5440" s="341"/>
      <c r="K5440" s="60"/>
    </row>
    <row r="5441" spans="1:11" s="38" customFormat="1" x14ac:dyDescent="0.25">
      <c r="A5441" s="78"/>
      <c r="B5441" s="337"/>
      <c r="C5441" s="342"/>
      <c r="D5441" s="329"/>
      <c r="E5441" s="330"/>
      <c r="F5441" s="330"/>
      <c r="G5441" s="331"/>
      <c r="H5441" s="340"/>
      <c r="I5441" s="341"/>
      <c r="J5441" s="341"/>
      <c r="K5441" s="60"/>
    </row>
    <row r="5442" spans="1:11" s="38" customFormat="1" x14ac:dyDescent="0.25">
      <c r="A5442" s="78"/>
      <c r="B5442" s="337"/>
      <c r="C5442" s="342"/>
      <c r="D5442" s="329"/>
      <c r="E5442" s="330"/>
      <c r="F5442" s="330"/>
      <c r="G5442" s="331"/>
      <c r="H5442" s="340"/>
      <c r="I5442" s="341"/>
      <c r="J5442" s="341"/>
      <c r="K5442" s="60"/>
    </row>
    <row r="5443" spans="1:11" s="38" customFormat="1" x14ac:dyDescent="0.25">
      <c r="A5443" s="78"/>
      <c r="B5443" s="337"/>
      <c r="C5443" s="342"/>
      <c r="D5443" s="329"/>
      <c r="E5443" s="330"/>
      <c r="F5443" s="330"/>
      <c r="G5443" s="331"/>
      <c r="H5443" s="340"/>
      <c r="I5443" s="341"/>
      <c r="J5443" s="341"/>
      <c r="K5443" s="60"/>
    </row>
    <row r="5444" spans="1:11" s="38" customFormat="1" x14ac:dyDescent="0.25">
      <c r="A5444" s="78"/>
      <c r="B5444" s="337"/>
      <c r="C5444" s="342"/>
      <c r="D5444" s="329"/>
      <c r="E5444" s="330"/>
      <c r="F5444" s="330"/>
      <c r="G5444" s="331"/>
      <c r="H5444" s="340"/>
      <c r="I5444" s="341"/>
      <c r="J5444" s="341"/>
      <c r="K5444" s="60"/>
    </row>
    <row r="5445" spans="1:11" s="38" customFormat="1" x14ac:dyDescent="0.25">
      <c r="A5445" s="78"/>
      <c r="B5445" s="337"/>
      <c r="C5445" s="342"/>
      <c r="D5445" s="329"/>
      <c r="E5445" s="330"/>
      <c r="F5445" s="330"/>
      <c r="G5445" s="331"/>
      <c r="H5445" s="340"/>
      <c r="I5445" s="341"/>
      <c r="J5445" s="341"/>
      <c r="K5445" s="60"/>
    </row>
    <row r="5446" spans="1:11" s="38" customFormat="1" x14ac:dyDescent="0.25">
      <c r="A5446" s="78"/>
      <c r="B5446" s="337"/>
      <c r="C5446" s="342"/>
      <c r="D5446" s="329"/>
      <c r="E5446" s="330"/>
      <c r="F5446" s="330"/>
      <c r="G5446" s="331"/>
      <c r="H5446" s="340"/>
      <c r="I5446" s="341"/>
      <c r="J5446" s="341"/>
      <c r="K5446" s="60"/>
    </row>
    <row r="5447" spans="1:11" s="38" customFormat="1" x14ac:dyDescent="0.25">
      <c r="A5447" s="78"/>
      <c r="B5447" s="337"/>
      <c r="C5447" s="342"/>
      <c r="D5447" s="329"/>
      <c r="E5447" s="330"/>
      <c r="F5447" s="330"/>
      <c r="G5447" s="331"/>
      <c r="H5447" s="340"/>
      <c r="I5447" s="341"/>
      <c r="J5447" s="341"/>
      <c r="K5447" s="60"/>
    </row>
    <row r="5448" spans="1:11" s="38" customFormat="1" x14ac:dyDescent="0.25">
      <c r="A5448" s="78"/>
      <c r="B5448" s="337"/>
      <c r="C5448" s="342"/>
      <c r="D5448" s="329"/>
      <c r="E5448" s="330"/>
      <c r="F5448" s="330"/>
      <c r="G5448" s="331"/>
      <c r="H5448" s="340"/>
      <c r="I5448" s="341"/>
      <c r="J5448" s="341"/>
      <c r="K5448" s="60"/>
    </row>
    <row r="5449" spans="1:11" s="38" customFormat="1" x14ac:dyDescent="0.25">
      <c r="A5449" s="78"/>
      <c r="B5449" s="337"/>
      <c r="C5449" s="342"/>
      <c r="D5449" s="329"/>
      <c r="E5449" s="330"/>
      <c r="F5449" s="330"/>
      <c r="G5449" s="331"/>
      <c r="H5449" s="340"/>
      <c r="I5449" s="341"/>
      <c r="J5449" s="341"/>
      <c r="K5449" s="60"/>
    </row>
    <row r="5450" spans="1:11" s="38" customFormat="1" x14ac:dyDescent="0.25">
      <c r="A5450" s="78"/>
      <c r="B5450" s="337"/>
      <c r="C5450" s="342"/>
      <c r="D5450" s="329"/>
      <c r="E5450" s="330"/>
      <c r="F5450" s="330"/>
      <c r="G5450" s="331"/>
      <c r="H5450" s="340"/>
      <c r="I5450" s="341"/>
      <c r="J5450" s="341"/>
      <c r="K5450" s="60"/>
    </row>
    <row r="5451" spans="1:11" s="38" customFormat="1" x14ac:dyDescent="0.25">
      <c r="A5451" s="78"/>
      <c r="B5451" s="337"/>
      <c r="C5451" s="342"/>
      <c r="D5451" s="329"/>
      <c r="E5451" s="330"/>
      <c r="F5451" s="330"/>
      <c r="G5451" s="331"/>
      <c r="H5451" s="340"/>
      <c r="I5451" s="341"/>
      <c r="J5451" s="341"/>
      <c r="K5451" s="60"/>
    </row>
    <row r="5452" spans="1:11" s="38" customFormat="1" x14ac:dyDescent="0.25">
      <c r="A5452" s="78"/>
      <c r="B5452" s="337"/>
      <c r="C5452" s="342"/>
      <c r="D5452" s="329"/>
      <c r="E5452" s="330"/>
      <c r="F5452" s="330"/>
      <c r="G5452" s="331"/>
      <c r="H5452" s="340"/>
      <c r="I5452" s="341"/>
      <c r="J5452" s="341"/>
      <c r="K5452" s="60"/>
    </row>
    <row r="5453" spans="1:11" s="38" customFormat="1" x14ac:dyDescent="0.25">
      <c r="A5453" s="78"/>
      <c r="B5453" s="337"/>
      <c r="C5453" s="342"/>
      <c r="D5453" s="329"/>
      <c r="E5453" s="330"/>
      <c r="F5453" s="330"/>
      <c r="G5453" s="331"/>
      <c r="H5453" s="340"/>
      <c r="I5453" s="341"/>
      <c r="J5453" s="341"/>
      <c r="K5453" s="60"/>
    </row>
    <row r="5454" spans="1:11" s="38" customFormat="1" x14ac:dyDescent="0.25">
      <c r="A5454" s="78"/>
      <c r="B5454" s="337"/>
      <c r="C5454" s="342"/>
      <c r="D5454" s="329"/>
      <c r="E5454" s="330"/>
      <c r="F5454" s="330"/>
      <c r="G5454" s="331"/>
      <c r="H5454" s="340"/>
      <c r="I5454" s="341"/>
      <c r="J5454" s="341"/>
      <c r="K5454" s="60"/>
    </row>
    <row r="5455" spans="1:11" s="38" customFormat="1" x14ac:dyDescent="0.25">
      <c r="A5455" s="78"/>
      <c r="B5455" s="337"/>
      <c r="C5455" s="342"/>
      <c r="D5455" s="329"/>
      <c r="E5455" s="330"/>
      <c r="F5455" s="330"/>
      <c r="G5455" s="331"/>
      <c r="H5455" s="340"/>
      <c r="I5455" s="341"/>
      <c r="J5455" s="341"/>
      <c r="K5455" s="60"/>
    </row>
    <row r="5456" spans="1:11" s="38" customFormat="1" x14ac:dyDescent="0.25">
      <c r="A5456" s="78"/>
      <c r="B5456" s="337"/>
      <c r="C5456" s="342"/>
      <c r="D5456" s="329"/>
      <c r="E5456" s="330"/>
      <c r="F5456" s="330"/>
      <c r="G5456" s="331"/>
      <c r="H5456" s="340"/>
      <c r="I5456" s="341"/>
      <c r="J5456" s="341"/>
      <c r="K5456" s="60"/>
    </row>
    <row r="5457" spans="1:11" s="38" customFormat="1" x14ac:dyDescent="0.25">
      <c r="A5457" s="78"/>
      <c r="B5457" s="337"/>
      <c r="C5457" s="342"/>
      <c r="D5457" s="329"/>
      <c r="E5457" s="330"/>
      <c r="F5457" s="330"/>
      <c r="G5457" s="331"/>
      <c r="H5457" s="340"/>
      <c r="I5457" s="341"/>
      <c r="J5457" s="341"/>
      <c r="K5457" s="60"/>
    </row>
    <row r="5458" spans="1:11" s="38" customFormat="1" x14ac:dyDescent="0.25">
      <c r="A5458" s="78"/>
      <c r="B5458" s="337"/>
      <c r="C5458" s="342"/>
      <c r="D5458" s="329"/>
      <c r="E5458" s="330"/>
      <c r="F5458" s="330"/>
      <c r="G5458" s="331"/>
      <c r="H5458" s="340"/>
      <c r="I5458" s="341"/>
      <c r="J5458" s="341"/>
      <c r="K5458" s="60"/>
    </row>
    <row r="5459" spans="1:11" s="38" customFormat="1" x14ac:dyDescent="0.25">
      <c r="A5459" s="78"/>
      <c r="B5459" s="337"/>
      <c r="C5459" s="342"/>
      <c r="D5459" s="329"/>
      <c r="E5459" s="330"/>
      <c r="F5459" s="330"/>
      <c r="G5459" s="331"/>
      <c r="H5459" s="340"/>
      <c r="I5459" s="341"/>
      <c r="J5459" s="341"/>
      <c r="K5459" s="60"/>
    </row>
    <row r="5460" spans="1:11" s="38" customFormat="1" x14ac:dyDescent="0.25">
      <c r="A5460" s="78"/>
      <c r="B5460" s="337"/>
      <c r="C5460" s="342"/>
      <c r="D5460" s="329"/>
      <c r="E5460" s="330"/>
      <c r="F5460" s="330"/>
      <c r="G5460" s="331"/>
      <c r="H5460" s="340"/>
      <c r="I5460" s="341"/>
      <c r="J5460" s="341"/>
      <c r="K5460" s="60"/>
    </row>
    <row r="5461" spans="1:11" s="38" customFormat="1" x14ac:dyDescent="0.25">
      <c r="A5461" s="78"/>
      <c r="B5461" s="337"/>
      <c r="C5461" s="342"/>
      <c r="D5461" s="329"/>
      <c r="E5461" s="330"/>
      <c r="F5461" s="330"/>
      <c r="G5461" s="331"/>
      <c r="H5461" s="340"/>
      <c r="I5461" s="341"/>
      <c r="J5461" s="341"/>
      <c r="K5461" s="60"/>
    </row>
    <row r="5462" spans="1:11" s="38" customFormat="1" x14ac:dyDescent="0.25">
      <c r="A5462" s="78"/>
      <c r="B5462" s="337"/>
      <c r="C5462" s="342"/>
      <c r="D5462" s="329"/>
      <c r="E5462" s="330"/>
      <c r="F5462" s="330"/>
      <c r="G5462" s="331"/>
      <c r="H5462" s="340"/>
      <c r="I5462" s="341"/>
      <c r="J5462" s="341"/>
      <c r="K5462" s="60"/>
    </row>
    <row r="5463" spans="1:11" s="38" customFormat="1" x14ac:dyDescent="0.25">
      <c r="A5463" s="78"/>
      <c r="B5463" s="337"/>
      <c r="C5463" s="342"/>
      <c r="D5463" s="329"/>
      <c r="E5463" s="330"/>
      <c r="F5463" s="330"/>
      <c r="G5463" s="331"/>
      <c r="H5463" s="340"/>
      <c r="I5463" s="341"/>
      <c r="J5463" s="341"/>
      <c r="K5463" s="60"/>
    </row>
    <row r="5464" spans="1:11" s="38" customFormat="1" x14ac:dyDescent="0.25">
      <c r="A5464" s="78"/>
      <c r="B5464" s="337"/>
      <c r="C5464" s="342"/>
      <c r="D5464" s="329"/>
      <c r="E5464" s="330"/>
      <c r="F5464" s="330"/>
      <c r="G5464" s="331"/>
      <c r="H5464" s="340"/>
      <c r="I5464" s="341"/>
      <c r="J5464" s="341"/>
      <c r="K5464" s="60"/>
    </row>
    <row r="5465" spans="1:11" s="38" customFormat="1" x14ac:dyDescent="0.25">
      <c r="A5465" s="78"/>
      <c r="B5465" s="337"/>
      <c r="C5465" s="342"/>
      <c r="D5465" s="329"/>
      <c r="E5465" s="330"/>
      <c r="F5465" s="330"/>
      <c r="G5465" s="331"/>
      <c r="H5465" s="340"/>
      <c r="I5465" s="341"/>
      <c r="J5465" s="341"/>
      <c r="K5465" s="60"/>
    </row>
    <row r="5466" spans="1:11" s="38" customFormat="1" x14ac:dyDescent="0.25">
      <c r="A5466" s="78"/>
      <c r="B5466" s="337"/>
      <c r="C5466" s="342"/>
      <c r="D5466" s="329"/>
      <c r="E5466" s="330"/>
      <c r="F5466" s="330"/>
      <c r="G5466" s="331"/>
      <c r="H5466" s="340"/>
      <c r="I5466" s="341"/>
      <c r="J5466" s="341"/>
      <c r="K5466" s="60"/>
    </row>
    <row r="5467" spans="1:11" s="38" customFormat="1" x14ac:dyDescent="0.25">
      <c r="A5467" s="78"/>
      <c r="B5467" s="337"/>
      <c r="C5467" s="342"/>
      <c r="D5467" s="329"/>
      <c r="E5467" s="330"/>
      <c r="F5467" s="330"/>
      <c r="G5467" s="331"/>
      <c r="H5467" s="340"/>
      <c r="I5467" s="341"/>
      <c r="J5467" s="341"/>
      <c r="K5467" s="60"/>
    </row>
    <row r="5468" spans="1:11" s="38" customFormat="1" x14ac:dyDescent="0.25">
      <c r="A5468" s="78"/>
      <c r="B5468" s="337"/>
      <c r="C5468" s="342"/>
      <c r="D5468" s="329"/>
      <c r="E5468" s="330"/>
      <c r="F5468" s="330"/>
      <c r="G5468" s="331"/>
      <c r="H5468" s="340"/>
      <c r="I5468" s="341"/>
      <c r="J5468" s="341"/>
      <c r="K5468" s="60"/>
    </row>
    <row r="5469" spans="1:11" s="38" customFormat="1" x14ac:dyDescent="0.25">
      <c r="A5469" s="78"/>
      <c r="B5469" s="337"/>
      <c r="C5469" s="342"/>
      <c r="D5469" s="329"/>
      <c r="E5469" s="330"/>
      <c r="F5469" s="330"/>
      <c r="G5469" s="331"/>
      <c r="H5469" s="340"/>
      <c r="I5469" s="341"/>
      <c r="J5469" s="341"/>
      <c r="K5469" s="60"/>
    </row>
    <row r="5470" spans="1:11" s="38" customFormat="1" x14ac:dyDescent="0.25">
      <c r="A5470" s="78"/>
      <c r="B5470" s="337"/>
      <c r="C5470" s="342"/>
      <c r="D5470" s="329"/>
      <c r="E5470" s="330"/>
      <c r="F5470" s="330"/>
      <c r="G5470" s="331"/>
      <c r="H5470" s="340"/>
      <c r="I5470" s="343"/>
      <c r="J5470" s="341"/>
      <c r="K5470" s="60"/>
    </row>
    <row r="5471" spans="1:11" s="38" customFormat="1" x14ac:dyDescent="0.25">
      <c r="A5471" s="78"/>
      <c r="B5471" s="337"/>
      <c r="C5471" s="342"/>
      <c r="D5471" s="329"/>
      <c r="E5471" s="330"/>
      <c r="F5471" s="330"/>
      <c r="G5471" s="331"/>
      <c r="H5471" s="340"/>
      <c r="I5471" s="341"/>
      <c r="J5471" s="341"/>
      <c r="K5471" s="60"/>
    </row>
    <row r="5472" spans="1:11" s="38" customFormat="1" x14ac:dyDescent="0.25">
      <c r="A5472" s="78"/>
      <c r="B5472" s="337"/>
      <c r="C5472" s="342"/>
      <c r="D5472" s="329"/>
      <c r="E5472" s="330"/>
      <c r="F5472" s="330"/>
      <c r="G5472" s="331"/>
      <c r="H5472" s="340"/>
      <c r="I5472" s="341"/>
      <c r="J5472" s="341"/>
      <c r="K5472" s="60"/>
    </row>
    <row r="5473" spans="1:11" s="38" customFormat="1" x14ac:dyDescent="0.25">
      <c r="A5473" s="78"/>
      <c r="B5473" s="337"/>
      <c r="C5473" s="342"/>
      <c r="D5473" s="329"/>
      <c r="E5473" s="330"/>
      <c r="F5473" s="330"/>
      <c r="G5473" s="331"/>
      <c r="H5473" s="340"/>
      <c r="I5473" s="341"/>
      <c r="J5473" s="341"/>
      <c r="K5473" s="60"/>
    </row>
    <row r="5474" spans="1:11" s="38" customFormat="1" x14ac:dyDescent="0.25">
      <c r="A5474" s="78"/>
      <c r="B5474" s="337"/>
      <c r="C5474" s="342"/>
      <c r="D5474" s="329"/>
      <c r="E5474" s="330"/>
      <c r="F5474" s="330"/>
      <c r="G5474" s="331"/>
      <c r="H5474" s="340"/>
      <c r="I5474" s="341"/>
      <c r="J5474" s="341"/>
      <c r="K5474" s="60"/>
    </row>
    <row r="5475" spans="1:11" s="38" customFormat="1" x14ac:dyDescent="0.25">
      <c r="A5475" s="78"/>
      <c r="B5475" s="337"/>
      <c r="C5475" s="342"/>
      <c r="D5475" s="329"/>
      <c r="E5475" s="330"/>
      <c r="F5475" s="330"/>
      <c r="G5475" s="331"/>
      <c r="H5475" s="340"/>
      <c r="I5475" s="341"/>
      <c r="J5475" s="341"/>
      <c r="K5475" s="60"/>
    </row>
    <row r="5476" spans="1:11" s="38" customFormat="1" x14ac:dyDescent="0.25">
      <c r="A5476" s="78"/>
      <c r="B5476" s="337"/>
      <c r="C5476" s="342"/>
      <c r="D5476" s="329"/>
      <c r="E5476" s="330"/>
      <c r="F5476" s="330"/>
      <c r="G5476" s="331"/>
      <c r="H5476" s="340"/>
      <c r="I5476" s="341"/>
      <c r="J5476" s="341"/>
      <c r="K5476" s="60"/>
    </row>
    <row r="5477" spans="1:11" s="38" customFormat="1" x14ac:dyDescent="0.25">
      <c r="A5477" s="78"/>
      <c r="B5477" s="337"/>
      <c r="C5477" s="342"/>
      <c r="D5477" s="329"/>
      <c r="E5477" s="330"/>
      <c r="F5477" s="330"/>
      <c r="G5477" s="331"/>
      <c r="H5477" s="340"/>
      <c r="I5477" s="341"/>
      <c r="J5477" s="341"/>
      <c r="K5477" s="60"/>
    </row>
    <row r="5478" spans="1:11" s="38" customFormat="1" x14ac:dyDescent="0.25">
      <c r="A5478" s="78"/>
      <c r="B5478" s="337"/>
      <c r="C5478" s="342"/>
      <c r="D5478" s="329"/>
      <c r="E5478" s="330"/>
      <c r="F5478" s="330"/>
      <c r="G5478" s="331"/>
      <c r="H5478" s="340"/>
      <c r="I5478" s="341"/>
      <c r="J5478" s="341"/>
      <c r="K5478" s="60"/>
    </row>
    <row r="5479" spans="1:11" s="38" customFormat="1" x14ac:dyDescent="0.25">
      <c r="A5479" s="78"/>
      <c r="B5479" s="337"/>
      <c r="C5479" s="342"/>
      <c r="D5479" s="329"/>
      <c r="E5479" s="330"/>
      <c r="F5479" s="330"/>
      <c r="G5479" s="331"/>
      <c r="H5479" s="340"/>
      <c r="I5479" s="341"/>
      <c r="J5479" s="341"/>
      <c r="K5479" s="60"/>
    </row>
    <row r="5480" spans="1:11" s="38" customFormat="1" x14ac:dyDescent="0.25">
      <c r="A5480" s="78"/>
      <c r="B5480" s="337"/>
      <c r="C5480" s="342"/>
      <c r="D5480" s="329"/>
      <c r="E5480" s="330"/>
      <c r="F5480" s="330"/>
      <c r="G5480" s="331"/>
      <c r="H5480" s="340"/>
      <c r="I5480" s="341"/>
      <c r="J5480" s="341"/>
      <c r="K5480" s="60"/>
    </row>
    <row r="5481" spans="1:11" s="38" customFormat="1" x14ac:dyDescent="0.25">
      <c r="A5481" s="78"/>
      <c r="B5481" s="337"/>
      <c r="C5481" s="342"/>
      <c r="D5481" s="329"/>
      <c r="E5481" s="330"/>
      <c r="F5481" s="330"/>
      <c r="G5481" s="331"/>
      <c r="H5481" s="340"/>
      <c r="I5481" s="341"/>
      <c r="J5481" s="341"/>
      <c r="K5481" s="60"/>
    </row>
    <row r="5482" spans="1:11" s="38" customFormat="1" x14ac:dyDescent="0.25">
      <c r="A5482" s="78"/>
      <c r="B5482" s="337"/>
      <c r="C5482" s="342"/>
      <c r="D5482" s="329"/>
      <c r="E5482" s="330"/>
      <c r="F5482" s="330"/>
      <c r="G5482" s="331"/>
      <c r="H5482" s="340"/>
      <c r="I5482" s="341"/>
      <c r="J5482" s="341"/>
      <c r="K5482" s="60"/>
    </row>
    <row r="5483" spans="1:11" s="38" customFormat="1" x14ac:dyDescent="0.25">
      <c r="A5483" s="78"/>
      <c r="B5483" s="337"/>
      <c r="C5483" s="342"/>
      <c r="D5483" s="329"/>
      <c r="E5483" s="330"/>
      <c r="F5483" s="330"/>
      <c r="G5483" s="331"/>
      <c r="H5483" s="340"/>
      <c r="I5483" s="341"/>
      <c r="J5483" s="341"/>
      <c r="K5483" s="60"/>
    </row>
    <row r="5484" spans="1:11" s="38" customFormat="1" x14ac:dyDescent="0.25">
      <c r="A5484" s="78"/>
      <c r="B5484" s="337"/>
      <c r="C5484" s="342"/>
      <c r="D5484" s="329"/>
      <c r="E5484" s="330"/>
      <c r="F5484" s="330"/>
      <c r="G5484" s="331"/>
      <c r="H5484" s="340"/>
      <c r="I5484" s="341"/>
      <c r="J5484" s="341"/>
      <c r="K5484" s="60"/>
    </row>
    <row r="5485" spans="1:11" s="38" customFormat="1" x14ac:dyDescent="0.25">
      <c r="A5485" s="78"/>
      <c r="B5485" s="337"/>
      <c r="C5485" s="342"/>
      <c r="D5485" s="329"/>
      <c r="E5485" s="330"/>
      <c r="F5485" s="330"/>
      <c r="G5485" s="331"/>
      <c r="H5485" s="340"/>
      <c r="I5485" s="341"/>
      <c r="J5485" s="341"/>
      <c r="K5485" s="60"/>
    </row>
    <row r="5486" spans="1:11" s="38" customFormat="1" x14ac:dyDescent="0.25">
      <c r="A5486" s="78"/>
      <c r="B5486" s="337"/>
      <c r="C5486" s="342"/>
      <c r="D5486" s="329"/>
      <c r="E5486" s="330"/>
      <c r="F5486" s="330"/>
      <c r="G5486" s="331"/>
      <c r="H5486" s="340"/>
      <c r="I5486" s="341"/>
      <c r="J5486" s="341"/>
      <c r="K5486" s="60"/>
    </row>
    <row r="5487" spans="1:11" s="38" customFormat="1" x14ac:dyDescent="0.25">
      <c r="A5487" s="78"/>
      <c r="B5487" s="337"/>
      <c r="C5487" s="342"/>
      <c r="D5487" s="329"/>
      <c r="E5487" s="330"/>
      <c r="F5487" s="330"/>
      <c r="G5487" s="331"/>
      <c r="H5487" s="340"/>
      <c r="I5487" s="341"/>
      <c r="J5487" s="341"/>
      <c r="K5487" s="60"/>
    </row>
    <row r="5488" spans="1:11" s="38" customFormat="1" x14ac:dyDescent="0.25">
      <c r="A5488" s="78"/>
      <c r="B5488" s="337"/>
      <c r="C5488" s="342"/>
      <c r="D5488" s="329"/>
      <c r="E5488" s="330"/>
      <c r="F5488" s="330"/>
      <c r="G5488" s="331"/>
      <c r="H5488" s="340"/>
      <c r="I5488" s="341"/>
      <c r="J5488" s="341"/>
      <c r="K5488" s="60"/>
    </row>
    <row r="5489" spans="1:11" s="38" customFormat="1" x14ac:dyDescent="0.25">
      <c r="A5489" s="78"/>
      <c r="B5489" s="337"/>
      <c r="C5489" s="342"/>
      <c r="D5489" s="329"/>
      <c r="E5489" s="330"/>
      <c r="F5489" s="330"/>
      <c r="G5489" s="331"/>
      <c r="H5489" s="340"/>
      <c r="I5489" s="341"/>
      <c r="J5489" s="341"/>
      <c r="K5489" s="60"/>
    </row>
    <row r="5490" spans="1:11" s="38" customFormat="1" x14ac:dyDescent="0.25">
      <c r="A5490" s="78"/>
      <c r="B5490" s="337"/>
      <c r="C5490" s="342"/>
      <c r="D5490" s="329"/>
      <c r="E5490" s="330"/>
      <c r="F5490" s="330"/>
      <c r="G5490" s="331"/>
      <c r="H5490" s="340"/>
      <c r="I5490" s="341"/>
      <c r="J5490" s="341"/>
      <c r="K5490" s="60"/>
    </row>
    <row r="5491" spans="1:11" s="38" customFormat="1" x14ac:dyDescent="0.25">
      <c r="A5491" s="78"/>
      <c r="B5491" s="337"/>
      <c r="C5491" s="342"/>
      <c r="D5491" s="329"/>
      <c r="E5491" s="330"/>
      <c r="F5491" s="330"/>
      <c r="G5491" s="331"/>
      <c r="H5491" s="340"/>
      <c r="I5491" s="268"/>
      <c r="J5491" s="341"/>
      <c r="K5491" s="60"/>
    </row>
    <row r="5492" spans="1:11" s="38" customFormat="1" x14ac:dyDescent="0.25">
      <c r="A5492" s="78"/>
      <c r="B5492" s="337"/>
      <c r="C5492" s="342"/>
      <c r="D5492" s="329"/>
      <c r="E5492" s="330"/>
      <c r="F5492" s="330"/>
      <c r="G5492" s="331"/>
      <c r="H5492" s="340"/>
      <c r="I5492" s="268"/>
      <c r="J5492" s="341"/>
      <c r="K5492" s="60"/>
    </row>
    <row r="5493" spans="1:11" s="38" customFormat="1" x14ac:dyDescent="0.25">
      <c r="A5493" s="78"/>
      <c r="B5493" s="337"/>
      <c r="C5493" s="342"/>
      <c r="D5493" s="329"/>
      <c r="E5493" s="330"/>
      <c r="F5493" s="330"/>
      <c r="G5493" s="331"/>
      <c r="H5493" s="340"/>
      <c r="I5493" s="268"/>
      <c r="J5493" s="341"/>
      <c r="K5493" s="60"/>
    </row>
    <row r="5494" spans="1:11" s="38" customFormat="1" x14ac:dyDescent="0.25">
      <c r="A5494" s="78"/>
      <c r="B5494" s="337"/>
      <c r="C5494" s="342"/>
      <c r="D5494" s="329"/>
      <c r="E5494" s="330"/>
      <c r="F5494" s="330"/>
      <c r="G5494" s="331"/>
      <c r="H5494" s="340"/>
      <c r="I5494" s="268"/>
      <c r="J5494" s="341"/>
      <c r="K5494" s="60"/>
    </row>
    <row r="5495" spans="1:11" s="38" customFormat="1" x14ac:dyDescent="0.25">
      <c r="A5495" s="78"/>
      <c r="B5495" s="337"/>
      <c r="C5495" s="342"/>
      <c r="D5495" s="329"/>
      <c r="E5495" s="330"/>
      <c r="F5495" s="330"/>
      <c r="G5495" s="331"/>
      <c r="H5495" s="340"/>
      <c r="I5495" s="268"/>
      <c r="J5495" s="341"/>
      <c r="K5495" s="60"/>
    </row>
    <row r="5496" spans="1:11" s="38" customFormat="1" x14ac:dyDescent="0.25">
      <c r="A5496" s="78"/>
      <c r="B5496" s="337"/>
      <c r="C5496" s="342"/>
      <c r="D5496" s="329"/>
      <c r="E5496" s="330"/>
      <c r="F5496" s="330"/>
      <c r="G5496" s="331"/>
      <c r="H5496" s="340"/>
      <c r="I5496" s="268"/>
      <c r="J5496" s="341"/>
      <c r="K5496" s="60"/>
    </row>
    <row r="5497" spans="1:11" s="38" customFormat="1" x14ac:dyDescent="0.25">
      <c r="A5497" s="78"/>
      <c r="B5497" s="337"/>
      <c r="C5497" s="342"/>
      <c r="D5497" s="329"/>
      <c r="E5497" s="330"/>
      <c r="F5497" s="330"/>
      <c r="G5497" s="331"/>
      <c r="H5497" s="340"/>
      <c r="I5497" s="268"/>
      <c r="J5497" s="341"/>
      <c r="K5497" s="60"/>
    </row>
    <row r="5498" spans="1:11" s="38" customFormat="1" x14ac:dyDescent="0.25">
      <c r="A5498" s="78"/>
      <c r="B5498" s="337"/>
      <c r="C5498" s="342"/>
      <c r="D5498" s="329"/>
      <c r="E5498" s="330"/>
      <c r="F5498" s="330"/>
      <c r="G5498" s="331"/>
      <c r="H5498" s="340"/>
      <c r="I5498" s="268"/>
      <c r="J5498" s="341"/>
      <c r="K5498" s="60"/>
    </row>
    <row r="5499" spans="1:11" s="38" customFormat="1" x14ac:dyDescent="0.25">
      <c r="A5499" s="78"/>
      <c r="B5499" s="337"/>
      <c r="C5499" s="342"/>
      <c r="D5499" s="329"/>
      <c r="E5499" s="330"/>
      <c r="F5499" s="330"/>
      <c r="G5499" s="331"/>
      <c r="H5499" s="340"/>
      <c r="I5499" s="268"/>
      <c r="J5499" s="341"/>
      <c r="K5499" s="60"/>
    </row>
    <row r="5500" spans="1:11" s="38" customFormat="1" x14ac:dyDescent="0.25">
      <c r="A5500" s="78"/>
      <c r="B5500" s="337"/>
      <c r="C5500" s="342"/>
      <c r="D5500" s="329"/>
      <c r="E5500" s="330"/>
      <c r="F5500" s="330"/>
      <c r="G5500" s="331"/>
      <c r="H5500" s="340"/>
      <c r="I5500" s="268"/>
      <c r="J5500" s="341"/>
      <c r="K5500" s="60"/>
    </row>
    <row r="5501" spans="1:11" s="38" customFormat="1" x14ac:dyDescent="0.25">
      <c r="A5501" s="78"/>
      <c r="B5501" s="337"/>
      <c r="C5501" s="342"/>
      <c r="D5501" s="329"/>
      <c r="E5501" s="330"/>
      <c r="F5501" s="330"/>
      <c r="G5501" s="331"/>
      <c r="H5501" s="340"/>
      <c r="I5501" s="268"/>
      <c r="J5501" s="341"/>
      <c r="K5501" s="60"/>
    </row>
    <row r="5502" spans="1:11" s="38" customFormat="1" x14ac:dyDescent="0.25">
      <c r="A5502" s="78"/>
      <c r="B5502" s="337"/>
      <c r="C5502" s="342"/>
      <c r="D5502" s="329"/>
      <c r="E5502" s="330"/>
      <c r="F5502" s="330"/>
      <c r="G5502" s="331"/>
      <c r="H5502" s="340"/>
      <c r="I5502" s="268"/>
      <c r="J5502" s="341"/>
      <c r="K5502" s="60"/>
    </row>
    <row r="5503" spans="1:11" s="38" customFormat="1" x14ac:dyDescent="0.25">
      <c r="A5503" s="78"/>
      <c r="B5503" s="337"/>
      <c r="C5503" s="342"/>
      <c r="D5503" s="329"/>
      <c r="E5503" s="330"/>
      <c r="F5503" s="330"/>
      <c r="G5503" s="331"/>
      <c r="H5503" s="340"/>
      <c r="I5503" s="268"/>
      <c r="J5503" s="341"/>
      <c r="K5503" s="60"/>
    </row>
    <row r="5504" spans="1:11" s="38" customFormat="1" x14ac:dyDescent="0.25">
      <c r="A5504" s="78"/>
      <c r="B5504" s="337"/>
      <c r="C5504" s="342"/>
      <c r="D5504" s="329"/>
      <c r="E5504" s="330"/>
      <c r="F5504" s="330"/>
      <c r="G5504" s="331"/>
      <c r="H5504" s="340"/>
      <c r="I5504" s="268"/>
      <c r="J5504" s="341"/>
      <c r="K5504" s="60"/>
    </row>
    <row r="5505" spans="1:11" s="38" customFormat="1" x14ac:dyDescent="0.25">
      <c r="A5505" s="78"/>
      <c r="B5505" s="337"/>
      <c r="C5505" s="342"/>
      <c r="D5505" s="329"/>
      <c r="E5505" s="330"/>
      <c r="F5505" s="330"/>
      <c r="G5505" s="331"/>
      <c r="H5505" s="340"/>
      <c r="I5505" s="268"/>
      <c r="J5505" s="341"/>
      <c r="K5505" s="60"/>
    </row>
    <row r="5506" spans="1:11" s="38" customFormat="1" x14ac:dyDescent="0.25">
      <c r="A5506" s="78"/>
      <c r="B5506" s="337"/>
      <c r="C5506" s="342"/>
      <c r="D5506" s="329"/>
      <c r="E5506" s="330"/>
      <c r="F5506" s="330"/>
      <c r="G5506" s="331"/>
      <c r="H5506" s="340"/>
      <c r="I5506" s="268"/>
      <c r="J5506" s="341"/>
      <c r="K5506" s="60"/>
    </row>
    <row r="5507" spans="1:11" s="38" customFormat="1" x14ac:dyDescent="0.25">
      <c r="A5507" s="78"/>
      <c r="B5507" s="337"/>
      <c r="C5507" s="342"/>
      <c r="D5507" s="329"/>
      <c r="E5507" s="330"/>
      <c r="F5507" s="330"/>
      <c r="G5507" s="331"/>
      <c r="H5507" s="340"/>
      <c r="I5507" s="268"/>
      <c r="J5507" s="341"/>
      <c r="K5507" s="60"/>
    </row>
    <row r="5508" spans="1:11" s="38" customFormat="1" x14ac:dyDescent="0.25">
      <c r="A5508" s="78"/>
      <c r="B5508" s="337"/>
      <c r="C5508" s="342"/>
      <c r="D5508" s="329"/>
      <c r="E5508" s="330"/>
      <c r="F5508" s="330"/>
      <c r="G5508" s="331"/>
      <c r="H5508" s="340"/>
      <c r="I5508" s="268"/>
      <c r="J5508" s="341"/>
      <c r="K5508" s="60"/>
    </row>
    <row r="5509" spans="1:11" s="38" customFormat="1" x14ac:dyDescent="0.25">
      <c r="A5509" s="78"/>
      <c r="B5509" s="337"/>
      <c r="C5509" s="342"/>
      <c r="D5509" s="329"/>
      <c r="E5509" s="330"/>
      <c r="F5509" s="330"/>
      <c r="G5509" s="331"/>
      <c r="H5509" s="340"/>
      <c r="I5509" s="268"/>
      <c r="J5509" s="341"/>
      <c r="K5509" s="60"/>
    </row>
    <row r="5510" spans="1:11" s="38" customFormat="1" x14ac:dyDescent="0.25">
      <c r="A5510" s="78"/>
      <c r="B5510" s="337"/>
      <c r="C5510" s="342"/>
      <c r="D5510" s="329"/>
      <c r="E5510" s="330"/>
      <c r="F5510" s="330"/>
      <c r="G5510" s="331"/>
      <c r="H5510" s="340"/>
      <c r="I5510" s="268"/>
      <c r="J5510" s="341"/>
      <c r="K5510" s="60"/>
    </row>
    <row r="5511" spans="1:11" s="38" customFormat="1" x14ac:dyDescent="0.25">
      <c r="A5511" s="78"/>
      <c r="B5511" s="337"/>
      <c r="C5511" s="342"/>
      <c r="D5511" s="329"/>
      <c r="E5511" s="330"/>
      <c r="F5511" s="330"/>
      <c r="G5511" s="331"/>
      <c r="H5511" s="340"/>
      <c r="I5511" s="268"/>
      <c r="J5511" s="341"/>
      <c r="K5511" s="60"/>
    </row>
    <row r="5512" spans="1:11" s="38" customFormat="1" x14ac:dyDescent="0.25">
      <c r="A5512" s="78"/>
      <c r="B5512" s="337"/>
      <c r="C5512" s="342"/>
      <c r="D5512" s="329"/>
      <c r="E5512" s="330"/>
      <c r="F5512" s="330"/>
      <c r="G5512" s="331"/>
      <c r="H5512" s="340"/>
      <c r="I5512" s="268"/>
      <c r="J5512" s="341"/>
      <c r="K5512" s="60"/>
    </row>
    <row r="5513" spans="1:11" s="38" customFormat="1" x14ac:dyDescent="0.25">
      <c r="A5513" s="78"/>
      <c r="B5513" s="337"/>
      <c r="C5513" s="342"/>
      <c r="D5513" s="329"/>
      <c r="E5513" s="330"/>
      <c r="F5513" s="330"/>
      <c r="G5513" s="331"/>
      <c r="H5513" s="340"/>
      <c r="I5513" s="268"/>
      <c r="J5513" s="341"/>
      <c r="K5513" s="60"/>
    </row>
    <row r="5514" spans="1:11" s="38" customFormat="1" x14ac:dyDescent="0.25">
      <c r="A5514" s="78"/>
      <c r="B5514" s="337"/>
      <c r="C5514" s="342"/>
      <c r="D5514" s="329"/>
      <c r="E5514" s="330"/>
      <c r="F5514" s="330"/>
      <c r="G5514" s="331"/>
      <c r="H5514" s="340"/>
      <c r="I5514" s="268"/>
      <c r="J5514" s="341"/>
      <c r="K5514" s="60"/>
    </row>
    <row r="5515" spans="1:11" s="38" customFormat="1" x14ac:dyDescent="0.25">
      <c r="A5515" s="78"/>
      <c r="B5515" s="337"/>
      <c r="C5515" s="342"/>
      <c r="D5515" s="329"/>
      <c r="E5515" s="330"/>
      <c r="F5515" s="330"/>
      <c r="G5515" s="331"/>
      <c r="H5515" s="340"/>
      <c r="I5515" s="268"/>
      <c r="J5515" s="341"/>
      <c r="K5515" s="60"/>
    </row>
    <row r="5516" spans="1:11" s="38" customFormat="1" x14ac:dyDescent="0.25">
      <c r="A5516" s="78"/>
      <c r="B5516" s="337"/>
      <c r="C5516" s="342"/>
      <c r="D5516" s="329"/>
      <c r="E5516" s="330"/>
      <c r="F5516" s="330"/>
      <c r="G5516" s="331"/>
      <c r="H5516" s="340"/>
      <c r="I5516" s="268"/>
      <c r="J5516" s="341"/>
      <c r="K5516" s="60"/>
    </row>
    <row r="5517" spans="1:11" s="38" customFormat="1" x14ac:dyDescent="0.25">
      <c r="A5517" s="78"/>
      <c r="B5517" s="337"/>
      <c r="C5517" s="342"/>
      <c r="D5517" s="329"/>
      <c r="E5517" s="330"/>
      <c r="F5517" s="330"/>
      <c r="G5517" s="331"/>
      <c r="H5517" s="340"/>
      <c r="I5517" s="268"/>
      <c r="J5517" s="341"/>
      <c r="K5517" s="60"/>
    </row>
    <row r="5518" spans="1:11" s="38" customFormat="1" x14ac:dyDescent="0.25">
      <c r="A5518" s="78"/>
      <c r="B5518" s="337"/>
      <c r="C5518" s="342"/>
      <c r="D5518" s="329"/>
      <c r="E5518" s="330"/>
      <c r="F5518" s="330"/>
      <c r="G5518" s="331"/>
      <c r="H5518" s="340"/>
      <c r="I5518" s="268"/>
      <c r="J5518" s="341"/>
      <c r="K5518" s="60"/>
    </row>
    <row r="5519" spans="1:11" s="38" customFormat="1" x14ac:dyDescent="0.25">
      <c r="A5519" s="78"/>
      <c r="B5519" s="337"/>
      <c r="C5519" s="342"/>
      <c r="D5519" s="329"/>
      <c r="E5519" s="330"/>
      <c r="F5519" s="330"/>
      <c r="G5519" s="331"/>
      <c r="H5519" s="340"/>
      <c r="I5519" s="268"/>
      <c r="J5519" s="341"/>
      <c r="K5519" s="60"/>
    </row>
    <row r="5520" spans="1:11" s="38" customFormat="1" x14ac:dyDescent="0.25">
      <c r="A5520" s="78"/>
      <c r="B5520" s="337"/>
      <c r="C5520" s="342"/>
      <c r="D5520" s="329"/>
      <c r="E5520" s="330"/>
      <c r="F5520" s="330"/>
      <c r="G5520" s="331"/>
      <c r="H5520" s="340"/>
      <c r="I5520" s="268"/>
      <c r="J5520" s="341"/>
      <c r="K5520" s="60"/>
    </row>
    <row r="5521" spans="1:11" s="38" customFormat="1" x14ac:dyDescent="0.25">
      <c r="A5521" s="78"/>
      <c r="B5521" s="337"/>
      <c r="C5521" s="342"/>
      <c r="D5521" s="329"/>
      <c r="E5521" s="330"/>
      <c r="F5521" s="330"/>
      <c r="G5521" s="331"/>
      <c r="H5521" s="340"/>
      <c r="I5521" s="268"/>
      <c r="J5521" s="341"/>
      <c r="K5521" s="60"/>
    </row>
    <row r="5522" spans="1:11" s="38" customFormat="1" x14ac:dyDescent="0.25">
      <c r="A5522" s="78"/>
      <c r="B5522" s="337"/>
      <c r="C5522" s="342"/>
      <c r="D5522" s="329"/>
      <c r="E5522" s="330"/>
      <c r="F5522" s="330"/>
      <c r="G5522" s="331"/>
      <c r="H5522" s="340"/>
      <c r="I5522" s="268"/>
      <c r="J5522" s="341"/>
      <c r="K5522" s="60"/>
    </row>
    <row r="5523" spans="1:11" s="38" customFormat="1" x14ac:dyDescent="0.25">
      <c r="A5523" s="78"/>
      <c r="B5523" s="337"/>
      <c r="C5523" s="342"/>
      <c r="D5523" s="329"/>
      <c r="E5523" s="330"/>
      <c r="F5523" s="330"/>
      <c r="G5523" s="331"/>
      <c r="H5523" s="340"/>
      <c r="I5523" s="268"/>
      <c r="J5523" s="341"/>
      <c r="K5523" s="60"/>
    </row>
    <row r="5524" spans="1:11" s="38" customFormat="1" x14ac:dyDescent="0.25">
      <c r="A5524" s="78"/>
      <c r="B5524" s="337"/>
      <c r="C5524" s="342"/>
      <c r="D5524" s="329"/>
      <c r="E5524" s="330"/>
      <c r="F5524" s="330"/>
      <c r="G5524" s="331"/>
      <c r="H5524" s="340"/>
      <c r="I5524" s="268"/>
      <c r="J5524" s="341"/>
      <c r="K5524" s="60"/>
    </row>
    <row r="5525" spans="1:11" s="38" customFormat="1" x14ac:dyDescent="0.25">
      <c r="A5525" s="78"/>
      <c r="B5525" s="337"/>
      <c r="C5525" s="342"/>
      <c r="D5525" s="329"/>
      <c r="E5525" s="330"/>
      <c r="F5525" s="330"/>
      <c r="G5525" s="331"/>
      <c r="H5525" s="340"/>
      <c r="I5525" s="268"/>
      <c r="J5525" s="341"/>
      <c r="K5525" s="60"/>
    </row>
    <row r="5526" spans="1:11" s="38" customFormat="1" x14ac:dyDescent="0.25">
      <c r="A5526" s="78"/>
      <c r="B5526" s="337"/>
      <c r="C5526" s="342"/>
      <c r="D5526" s="329"/>
      <c r="E5526" s="330"/>
      <c r="F5526" s="330"/>
      <c r="G5526" s="331"/>
      <c r="H5526" s="340"/>
      <c r="I5526" s="268"/>
      <c r="J5526" s="341"/>
      <c r="K5526" s="60"/>
    </row>
    <row r="5527" spans="1:11" s="38" customFormat="1" x14ac:dyDescent="0.25">
      <c r="A5527" s="78"/>
      <c r="B5527" s="337"/>
      <c r="C5527" s="342"/>
      <c r="D5527" s="329"/>
      <c r="E5527" s="330"/>
      <c r="F5527" s="330"/>
      <c r="G5527" s="331"/>
      <c r="H5527" s="340"/>
      <c r="I5527" s="268"/>
      <c r="J5527" s="341"/>
      <c r="K5527" s="60"/>
    </row>
    <row r="5528" spans="1:11" s="38" customFormat="1" x14ac:dyDescent="0.25">
      <c r="A5528" s="78"/>
      <c r="B5528" s="337"/>
      <c r="C5528" s="342"/>
      <c r="D5528" s="329"/>
      <c r="E5528" s="330"/>
      <c r="F5528" s="330"/>
      <c r="G5528" s="331"/>
      <c r="H5528" s="340"/>
      <c r="I5528" s="268"/>
      <c r="J5528" s="341"/>
      <c r="K5528" s="60"/>
    </row>
    <row r="5529" spans="1:11" s="38" customFormat="1" x14ac:dyDescent="0.25">
      <c r="A5529" s="78"/>
      <c r="B5529" s="337"/>
      <c r="C5529" s="342"/>
      <c r="D5529" s="329"/>
      <c r="E5529" s="330"/>
      <c r="F5529" s="330"/>
      <c r="G5529" s="331"/>
      <c r="H5529" s="340"/>
      <c r="I5529" s="268"/>
      <c r="J5529" s="341"/>
      <c r="K5529" s="60"/>
    </row>
    <row r="5530" spans="1:11" s="38" customFormat="1" x14ac:dyDescent="0.25">
      <c r="A5530" s="78"/>
      <c r="B5530" s="337"/>
      <c r="C5530" s="342"/>
      <c r="D5530" s="329"/>
      <c r="E5530" s="330"/>
      <c r="F5530" s="330"/>
      <c r="G5530" s="331"/>
      <c r="H5530" s="340"/>
      <c r="I5530" s="268"/>
      <c r="J5530" s="341"/>
      <c r="K5530" s="60"/>
    </row>
    <row r="5531" spans="1:11" s="38" customFormat="1" x14ac:dyDescent="0.25">
      <c r="A5531" s="78"/>
      <c r="B5531" s="337"/>
      <c r="C5531" s="342"/>
      <c r="D5531" s="329"/>
      <c r="E5531" s="330"/>
      <c r="F5531" s="330"/>
      <c r="G5531" s="331"/>
      <c r="H5531" s="340"/>
      <c r="I5531" s="268"/>
      <c r="J5531" s="341"/>
      <c r="K5531" s="60"/>
    </row>
    <row r="5532" spans="1:11" s="38" customFormat="1" x14ac:dyDescent="0.25">
      <c r="A5532" s="78"/>
      <c r="B5532" s="337"/>
      <c r="C5532" s="342"/>
      <c r="D5532" s="329"/>
      <c r="E5532" s="330"/>
      <c r="F5532" s="330"/>
      <c r="G5532" s="331"/>
      <c r="H5532" s="340"/>
      <c r="I5532" s="268"/>
      <c r="J5532" s="341"/>
      <c r="K5532" s="60"/>
    </row>
    <row r="5533" spans="1:11" s="38" customFormat="1" x14ac:dyDescent="0.25">
      <c r="A5533" s="78"/>
      <c r="B5533" s="337"/>
      <c r="C5533" s="342"/>
      <c r="D5533" s="329"/>
      <c r="E5533" s="330"/>
      <c r="F5533" s="330"/>
      <c r="G5533" s="331"/>
      <c r="H5533" s="340"/>
      <c r="I5533" s="268"/>
      <c r="J5533" s="341"/>
      <c r="K5533" s="60"/>
    </row>
    <row r="5534" spans="1:11" s="38" customFormat="1" x14ac:dyDescent="0.25">
      <c r="A5534" s="78"/>
      <c r="B5534" s="337"/>
      <c r="C5534" s="342"/>
      <c r="D5534" s="329"/>
      <c r="E5534" s="330"/>
      <c r="F5534" s="330"/>
      <c r="G5534" s="331"/>
      <c r="H5534" s="340"/>
      <c r="I5534" s="268"/>
      <c r="J5534" s="341"/>
      <c r="K5534" s="60"/>
    </row>
    <row r="5535" spans="1:11" s="38" customFormat="1" x14ac:dyDescent="0.25">
      <c r="A5535" s="78"/>
      <c r="B5535" s="337"/>
      <c r="C5535" s="342"/>
      <c r="D5535" s="329"/>
      <c r="E5535" s="330"/>
      <c r="F5535" s="330"/>
      <c r="G5535" s="331"/>
      <c r="H5535" s="340"/>
      <c r="I5535" s="268"/>
      <c r="J5535" s="341"/>
      <c r="K5535" s="60"/>
    </row>
    <row r="5536" spans="1:11" s="38" customFormat="1" x14ac:dyDescent="0.25">
      <c r="A5536" s="78"/>
      <c r="B5536" s="337"/>
      <c r="C5536" s="342"/>
      <c r="D5536" s="329"/>
      <c r="E5536" s="330"/>
      <c r="F5536" s="330"/>
      <c r="G5536" s="331"/>
      <c r="H5536" s="340"/>
      <c r="I5536" s="268"/>
      <c r="J5536" s="341"/>
      <c r="K5536" s="60"/>
    </row>
    <row r="5537" spans="1:11" s="38" customFormat="1" x14ac:dyDescent="0.25">
      <c r="A5537" s="78"/>
      <c r="B5537" s="337"/>
      <c r="C5537" s="342"/>
      <c r="D5537" s="329"/>
      <c r="E5537" s="330"/>
      <c r="F5537" s="330"/>
      <c r="G5537" s="331"/>
      <c r="H5537" s="340"/>
      <c r="I5537" s="268"/>
      <c r="J5537" s="341"/>
      <c r="K5537" s="60"/>
    </row>
    <row r="5538" spans="1:11" s="38" customFormat="1" x14ac:dyDescent="0.25">
      <c r="A5538" s="78"/>
      <c r="B5538" s="337"/>
      <c r="C5538" s="342"/>
      <c r="D5538" s="329"/>
      <c r="E5538" s="330"/>
      <c r="F5538" s="330"/>
      <c r="G5538" s="331"/>
      <c r="H5538" s="340"/>
      <c r="I5538" s="268"/>
      <c r="J5538" s="341"/>
      <c r="K5538" s="60"/>
    </row>
    <row r="5539" spans="1:11" s="38" customFormat="1" x14ac:dyDescent="0.25">
      <c r="A5539" s="78"/>
      <c r="B5539" s="337"/>
      <c r="C5539" s="342"/>
      <c r="D5539" s="329"/>
      <c r="E5539" s="330"/>
      <c r="F5539" s="330"/>
      <c r="G5539" s="331"/>
      <c r="H5539" s="340"/>
      <c r="I5539" s="268"/>
      <c r="J5539" s="341"/>
      <c r="K5539" s="60"/>
    </row>
    <row r="5540" spans="1:11" s="38" customFormat="1" x14ac:dyDescent="0.25">
      <c r="A5540" s="78"/>
      <c r="B5540" s="337"/>
      <c r="C5540" s="342"/>
      <c r="D5540" s="329"/>
      <c r="E5540" s="330"/>
      <c r="F5540" s="330"/>
      <c r="G5540" s="331"/>
      <c r="H5540" s="340"/>
      <c r="I5540" s="268"/>
      <c r="J5540" s="341"/>
      <c r="K5540" s="60"/>
    </row>
    <row r="5541" spans="1:11" s="38" customFormat="1" x14ac:dyDescent="0.25">
      <c r="A5541" s="78"/>
      <c r="B5541" s="337"/>
      <c r="C5541" s="342"/>
      <c r="D5541" s="329"/>
      <c r="E5541" s="330"/>
      <c r="F5541" s="330"/>
      <c r="G5541" s="331"/>
      <c r="H5541" s="340"/>
      <c r="I5541" s="268"/>
      <c r="J5541" s="341"/>
      <c r="K5541" s="60"/>
    </row>
    <row r="5542" spans="1:11" s="38" customFormat="1" x14ac:dyDescent="0.25">
      <c r="A5542" s="78"/>
      <c r="B5542" s="337"/>
      <c r="C5542" s="342"/>
      <c r="D5542" s="329"/>
      <c r="E5542" s="330"/>
      <c r="F5542" s="330"/>
      <c r="G5542" s="331"/>
      <c r="H5542" s="340"/>
      <c r="I5542" s="268"/>
      <c r="J5542" s="341"/>
      <c r="K5542" s="60"/>
    </row>
    <row r="5543" spans="1:11" s="38" customFormat="1" x14ac:dyDescent="0.25">
      <c r="A5543" s="78"/>
      <c r="B5543" s="337"/>
      <c r="C5543" s="342"/>
      <c r="D5543" s="329"/>
      <c r="E5543" s="330"/>
      <c r="F5543" s="330"/>
      <c r="G5543" s="331"/>
      <c r="H5543" s="340"/>
      <c r="I5543" s="268"/>
      <c r="J5543" s="341"/>
      <c r="K5543" s="60"/>
    </row>
    <row r="5544" spans="1:11" s="38" customFormat="1" x14ac:dyDescent="0.25">
      <c r="A5544" s="78"/>
      <c r="B5544" s="337"/>
      <c r="C5544" s="342"/>
      <c r="D5544" s="329"/>
      <c r="E5544" s="330"/>
      <c r="F5544" s="330"/>
      <c r="G5544" s="331"/>
      <c r="H5544" s="340"/>
      <c r="I5544" s="268"/>
      <c r="J5544" s="341"/>
      <c r="K5544" s="60"/>
    </row>
    <row r="5545" spans="1:11" s="38" customFormat="1" x14ac:dyDescent="0.25">
      <c r="A5545" s="78"/>
      <c r="B5545" s="337"/>
      <c r="C5545" s="342"/>
      <c r="D5545" s="329"/>
      <c r="E5545" s="330"/>
      <c r="F5545" s="330"/>
      <c r="G5545" s="331"/>
      <c r="H5545" s="340"/>
      <c r="I5545" s="268"/>
      <c r="J5545" s="341"/>
      <c r="K5545" s="60"/>
    </row>
    <row r="5546" spans="1:11" s="38" customFormat="1" x14ac:dyDescent="0.25">
      <c r="A5546" s="78"/>
      <c r="B5546" s="337"/>
      <c r="C5546" s="342"/>
      <c r="D5546" s="329"/>
      <c r="E5546" s="330"/>
      <c r="F5546" s="330"/>
      <c r="G5546" s="331"/>
      <c r="H5546" s="340"/>
      <c r="I5546" s="268"/>
      <c r="J5546" s="341"/>
      <c r="K5546" s="60"/>
    </row>
    <row r="5547" spans="1:11" s="38" customFormat="1" x14ac:dyDescent="0.25">
      <c r="A5547" s="78"/>
      <c r="B5547" s="337"/>
      <c r="C5547" s="342"/>
      <c r="D5547" s="329"/>
      <c r="E5547" s="330"/>
      <c r="F5547" s="330"/>
      <c r="G5547" s="331"/>
      <c r="H5547" s="340"/>
      <c r="I5547" s="268"/>
      <c r="J5547" s="341"/>
      <c r="K5547" s="60"/>
    </row>
    <row r="5548" spans="1:11" s="38" customFormat="1" x14ac:dyDescent="0.25">
      <c r="A5548" s="78"/>
      <c r="B5548" s="337"/>
      <c r="C5548" s="342"/>
      <c r="D5548" s="329"/>
      <c r="E5548" s="330"/>
      <c r="F5548" s="330"/>
      <c r="G5548" s="331"/>
      <c r="H5548" s="340"/>
      <c r="I5548" s="268"/>
      <c r="J5548" s="341"/>
      <c r="K5548" s="60"/>
    </row>
    <row r="5549" spans="1:11" s="38" customFormat="1" x14ac:dyDescent="0.25">
      <c r="A5549" s="78"/>
      <c r="B5549" s="337"/>
      <c r="C5549" s="342"/>
      <c r="D5549" s="329"/>
      <c r="E5549" s="330"/>
      <c r="F5549" s="330"/>
      <c r="G5549" s="331"/>
      <c r="H5549" s="340"/>
      <c r="I5549" s="268"/>
      <c r="J5549" s="341"/>
      <c r="K5549" s="60"/>
    </row>
    <row r="5550" spans="1:11" s="38" customFormat="1" x14ac:dyDescent="0.25">
      <c r="A5550" s="78"/>
      <c r="B5550" s="337"/>
      <c r="C5550" s="342"/>
      <c r="D5550" s="329"/>
      <c r="E5550" s="330"/>
      <c r="F5550" s="330"/>
      <c r="G5550" s="331"/>
      <c r="H5550" s="340"/>
      <c r="I5550" s="268"/>
      <c r="J5550" s="341"/>
      <c r="K5550" s="60"/>
    </row>
    <row r="5551" spans="1:11" s="38" customFormat="1" x14ac:dyDescent="0.25">
      <c r="A5551" s="78"/>
      <c r="B5551" s="337"/>
      <c r="C5551" s="342"/>
      <c r="D5551" s="329"/>
      <c r="E5551" s="330"/>
      <c r="F5551" s="330"/>
      <c r="G5551" s="331"/>
      <c r="H5551" s="340"/>
      <c r="I5551" s="268"/>
      <c r="J5551" s="341"/>
      <c r="K5551" s="60"/>
    </row>
    <row r="5552" spans="1:11" s="38" customFormat="1" x14ac:dyDescent="0.25">
      <c r="A5552" s="78"/>
      <c r="B5552" s="337"/>
      <c r="C5552" s="342"/>
      <c r="D5552" s="329"/>
      <c r="E5552" s="330"/>
      <c r="F5552" s="330"/>
      <c r="G5552" s="331"/>
      <c r="H5552" s="340"/>
      <c r="I5552" s="268"/>
      <c r="J5552" s="341"/>
      <c r="K5552" s="60"/>
    </row>
    <row r="5553" spans="1:11" s="38" customFormat="1" x14ac:dyDescent="0.25">
      <c r="A5553" s="78"/>
      <c r="B5553" s="337"/>
      <c r="C5553" s="342"/>
      <c r="D5553" s="329"/>
      <c r="E5553" s="330"/>
      <c r="F5553" s="330"/>
      <c r="G5553" s="331"/>
      <c r="H5553" s="340"/>
      <c r="I5553" s="268"/>
      <c r="J5553" s="341"/>
      <c r="K5553" s="60"/>
    </row>
    <row r="5554" spans="1:11" s="38" customFormat="1" x14ac:dyDescent="0.25">
      <c r="A5554" s="78"/>
      <c r="B5554" s="337"/>
      <c r="C5554" s="342"/>
      <c r="D5554" s="329"/>
      <c r="E5554" s="330"/>
      <c r="F5554" s="330"/>
      <c r="G5554" s="331"/>
      <c r="H5554" s="340"/>
      <c r="I5554" s="268"/>
      <c r="J5554" s="341"/>
      <c r="K5554" s="60"/>
    </row>
    <row r="5555" spans="1:11" s="38" customFormat="1" x14ac:dyDescent="0.25">
      <c r="A5555" s="78"/>
      <c r="B5555" s="337"/>
      <c r="C5555" s="342"/>
      <c r="D5555" s="329"/>
      <c r="E5555" s="330"/>
      <c r="F5555" s="330"/>
      <c r="G5555" s="331"/>
      <c r="H5555" s="340"/>
      <c r="I5555" s="268"/>
      <c r="J5555" s="341"/>
      <c r="K5555" s="60"/>
    </row>
    <row r="5556" spans="1:11" s="38" customFormat="1" x14ac:dyDescent="0.25">
      <c r="A5556" s="78"/>
      <c r="B5556" s="337"/>
      <c r="C5556" s="342"/>
      <c r="D5556" s="329"/>
      <c r="E5556" s="330"/>
      <c r="F5556" s="330"/>
      <c r="G5556" s="331"/>
      <c r="H5556" s="340"/>
      <c r="I5556" s="268"/>
      <c r="J5556" s="341"/>
      <c r="K5556" s="60"/>
    </row>
    <row r="5557" spans="1:11" s="38" customFormat="1" x14ac:dyDescent="0.25">
      <c r="A5557" s="78"/>
      <c r="B5557" s="337"/>
      <c r="C5557" s="342"/>
      <c r="D5557" s="329"/>
      <c r="E5557" s="330"/>
      <c r="F5557" s="330"/>
      <c r="G5557" s="331"/>
      <c r="H5557" s="340"/>
      <c r="I5557" s="268"/>
      <c r="J5557" s="341"/>
      <c r="K5557" s="60"/>
    </row>
    <row r="5558" spans="1:11" s="38" customFormat="1" x14ac:dyDescent="0.25">
      <c r="A5558" s="78"/>
      <c r="B5558" s="337"/>
      <c r="C5558" s="342"/>
      <c r="D5558" s="329"/>
      <c r="E5558" s="330"/>
      <c r="F5558" s="330"/>
      <c r="G5558" s="331"/>
      <c r="H5558" s="340"/>
      <c r="I5558" s="268"/>
      <c r="J5558" s="341"/>
      <c r="K5558" s="60"/>
    </row>
    <row r="5559" spans="1:11" s="38" customFormat="1" x14ac:dyDescent="0.25">
      <c r="A5559" s="78"/>
      <c r="B5559" s="337"/>
      <c r="C5559" s="342"/>
      <c r="D5559" s="329"/>
      <c r="E5559" s="330"/>
      <c r="F5559" s="330"/>
      <c r="G5559" s="331"/>
      <c r="H5559" s="340"/>
      <c r="I5559" s="268"/>
      <c r="J5559" s="341"/>
      <c r="K5559" s="60"/>
    </row>
    <row r="5560" spans="1:11" s="38" customFormat="1" x14ac:dyDescent="0.25">
      <c r="A5560" s="78"/>
      <c r="B5560" s="337"/>
      <c r="C5560" s="342"/>
      <c r="D5560" s="329"/>
      <c r="E5560" s="330"/>
      <c r="F5560" s="330"/>
      <c r="G5560" s="331"/>
      <c r="H5560" s="340"/>
      <c r="I5560" s="268"/>
      <c r="J5560" s="341"/>
      <c r="K5560" s="60"/>
    </row>
    <row r="5561" spans="1:11" s="38" customFormat="1" x14ac:dyDescent="0.25">
      <c r="A5561" s="78"/>
      <c r="B5561" s="337"/>
      <c r="C5561" s="342"/>
      <c r="D5561" s="329"/>
      <c r="E5561" s="330"/>
      <c r="F5561" s="330"/>
      <c r="G5561" s="331"/>
      <c r="H5561" s="340"/>
      <c r="I5561" s="268"/>
      <c r="J5561" s="341"/>
      <c r="K5561" s="60"/>
    </row>
    <row r="5562" spans="1:11" s="38" customFormat="1" x14ac:dyDescent="0.25">
      <c r="A5562" s="78"/>
      <c r="B5562" s="337"/>
      <c r="C5562" s="342"/>
      <c r="D5562" s="329"/>
      <c r="E5562" s="330"/>
      <c r="F5562" s="330"/>
      <c r="G5562" s="331"/>
      <c r="H5562" s="340"/>
      <c r="I5562" s="268"/>
      <c r="J5562" s="341"/>
      <c r="K5562" s="60"/>
    </row>
    <row r="5563" spans="1:11" s="38" customFormat="1" x14ac:dyDescent="0.25">
      <c r="A5563" s="78"/>
      <c r="B5563" s="337"/>
      <c r="C5563" s="342"/>
      <c r="D5563" s="329"/>
      <c r="E5563" s="330"/>
      <c r="F5563" s="330"/>
      <c r="G5563" s="331"/>
      <c r="H5563" s="340"/>
      <c r="I5563" s="268"/>
      <c r="J5563" s="341"/>
      <c r="K5563" s="60"/>
    </row>
    <row r="5564" spans="1:11" s="38" customFormat="1" x14ac:dyDescent="0.25">
      <c r="A5564" s="78"/>
      <c r="B5564" s="337"/>
      <c r="C5564" s="342"/>
      <c r="D5564" s="329"/>
      <c r="E5564" s="330"/>
      <c r="F5564" s="330"/>
      <c r="G5564" s="331"/>
      <c r="H5564" s="340"/>
      <c r="I5564" s="268"/>
      <c r="J5564" s="341"/>
      <c r="K5564" s="60"/>
    </row>
    <row r="5565" spans="1:11" s="38" customFormat="1" x14ac:dyDescent="0.25">
      <c r="A5565" s="78"/>
      <c r="B5565" s="337"/>
      <c r="C5565" s="342"/>
      <c r="D5565" s="329"/>
      <c r="E5565" s="330"/>
      <c r="F5565" s="330"/>
      <c r="G5565" s="331"/>
      <c r="H5565" s="340"/>
      <c r="I5565" s="268"/>
      <c r="J5565" s="341"/>
      <c r="K5565" s="60"/>
    </row>
    <row r="5566" spans="1:11" s="38" customFormat="1" x14ac:dyDescent="0.25">
      <c r="A5566" s="78"/>
      <c r="B5566" s="337"/>
      <c r="C5566" s="342"/>
      <c r="D5566" s="329"/>
      <c r="E5566" s="330"/>
      <c r="F5566" s="330"/>
      <c r="G5566" s="331"/>
      <c r="H5566" s="340"/>
      <c r="I5566" s="268"/>
      <c r="J5566" s="341"/>
      <c r="K5566" s="60"/>
    </row>
    <row r="5567" spans="1:11" s="38" customFormat="1" x14ac:dyDescent="0.25">
      <c r="A5567" s="78"/>
      <c r="B5567" s="337"/>
      <c r="C5567" s="342"/>
      <c r="D5567" s="329"/>
      <c r="E5567" s="330"/>
      <c r="F5567" s="330"/>
      <c r="G5567" s="331"/>
      <c r="H5567" s="340"/>
      <c r="I5567" s="268"/>
      <c r="J5567" s="341"/>
      <c r="K5567" s="60"/>
    </row>
    <row r="5568" spans="1:11" s="38" customFormat="1" x14ac:dyDescent="0.25">
      <c r="A5568" s="78"/>
      <c r="B5568" s="337"/>
      <c r="C5568" s="342"/>
      <c r="D5568" s="329"/>
      <c r="E5568" s="330"/>
      <c r="F5568" s="330"/>
      <c r="G5568" s="331"/>
      <c r="H5568" s="340"/>
      <c r="I5568" s="268"/>
      <c r="J5568" s="341"/>
      <c r="K5568" s="60"/>
    </row>
    <row r="5569" spans="1:11" s="38" customFormat="1" x14ac:dyDescent="0.25">
      <c r="A5569" s="78"/>
      <c r="B5569" s="337"/>
      <c r="C5569" s="342"/>
      <c r="D5569" s="329"/>
      <c r="E5569" s="330"/>
      <c r="F5569" s="330"/>
      <c r="G5569" s="331"/>
      <c r="H5569" s="340"/>
      <c r="I5569" s="268"/>
      <c r="J5569" s="341"/>
      <c r="K5569" s="60"/>
    </row>
    <row r="5570" spans="1:11" s="38" customFormat="1" x14ac:dyDescent="0.25">
      <c r="A5570" s="78"/>
      <c r="B5570" s="337"/>
      <c r="C5570" s="342"/>
      <c r="D5570" s="329"/>
      <c r="E5570" s="330"/>
      <c r="F5570" s="330"/>
      <c r="G5570" s="331"/>
      <c r="H5570" s="340"/>
      <c r="I5570" s="268"/>
      <c r="J5570" s="341"/>
      <c r="K5570" s="60"/>
    </row>
    <row r="5571" spans="1:11" s="38" customFormat="1" x14ac:dyDescent="0.25">
      <c r="A5571" s="78"/>
      <c r="B5571" s="337"/>
      <c r="C5571" s="342"/>
      <c r="D5571" s="329"/>
      <c r="E5571" s="330"/>
      <c r="F5571" s="330"/>
      <c r="G5571" s="331"/>
      <c r="H5571" s="340"/>
      <c r="I5571" s="268"/>
      <c r="J5571" s="341"/>
      <c r="K5571" s="60"/>
    </row>
    <row r="5572" spans="1:11" s="38" customFormat="1" x14ac:dyDescent="0.25">
      <c r="A5572" s="78"/>
      <c r="B5572" s="337"/>
      <c r="C5572" s="342"/>
      <c r="D5572" s="329"/>
      <c r="E5572" s="330"/>
      <c r="F5572" s="330"/>
      <c r="G5572" s="331"/>
      <c r="H5572" s="340"/>
      <c r="I5572" s="268"/>
      <c r="J5572" s="341"/>
      <c r="K5572" s="60"/>
    </row>
    <row r="5573" spans="1:11" s="38" customFormat="1" x14ac:dyDescent="0.25">
      <c r="A5573" s="78"/>
      <c r="B5573" s="337"/>
      <c r="C5573" s="342"/>
      <c r="D5573" s="329"/>
      <c r="E5573" s="330"/>
      <c r="F5573" s="330"/>
      <c r="G5573" s="331"/>
      <c r="H5573" s="340"/>
      <c r="I5573" s="268"/>
      <c r="J5573" s="341"/>
      <c r="K5573" s="60"/>
    </row>
    <row r="5574" spans="1:11" s="38" customFormat="1" x14ac:dyDescent="0.25">
      <c r="A5574" s="78"/>
      <c r="B5574" s="337"/>
      <c r="C5574" s="342"/>
      <c r="D5574" s="329"/>
      <c r="E5574" s="330"/>
      <c r="F5574" s="330"/>
      <c r="G5574" s="331"/>
      <c r="H5574" s="340"/>
      <c r="I5574" s="268"/>
      <c r="J5574" s="341"/>
      <c r="K5574" s="60"/>
    </row>
    <row r="5575" spans="1:11" s="38" customFormat="1" x14ac:dyDescent="0.25">
      <c r="A5575" s="78"/>
      <c r="B5575" s="337"/>
      <c r="C5575" s="342"/>
      <c r="D5575" s="329"/>
      <c r="E5575" s="330"/>
      <c r="F5575" s="330"/>
      <c r="G5575" s="331"/>
      <c r="H5575" s="340"/>
      <c r="I5575" s="268"/>
      <c r="J5575" s="341"/>
      <c r="K5575" s="60"/>
    </row>
    <row r="5576" spans="1:11" s="38" customFormat="1" x14ac:dyDescent="0.25">
      <c r="A5576" s="78"/>
      <c r="B5576" s="337"/>
      <c r="C5576" s="342"/>
      <c r="D5576" s="329"/>
      <c r="E5576" s="330"/>
      <c r="F5576" s="330"/>
      <c r="G5576" s="331"/>
      <c r="H5576" s="340"/>
      <c r="I5576" s="268"/>
      <c r="J5576" s="341"/>
      <c r="K5576" s="60"/>
    </row>
    <row r="5577" spans="1:11" s="38" customFormat="1" x14ac:dyDescent="0.25">
      <c r="A5577" s="78"/>
      <c r="B5577" s="337"/>
      <c r="C5577" s="342"/>
      <c r="D5577" s="329"/>
      <c r="E5577" s="330"/>
      <c r="F5577" s="330"/>
      <c r="G5577" s="331"/>
      <c r="H5577" s="340"/>
      <c r="I5577" s="268"/>
      <c r="J5577" s="341"/>
      <c r="K5577" s="60"/>
    </row>
    <row r="5578" spans="1:11" s="38" customFormat="1" x14ac:dyDescent="0.25">
      <c r="A5578" s="78"/>
      <c r="B5578" s="337"/>
      <c r="C5578" s="342"/>
      <c r="D5578" s="329"/>
      <c r="E5578" s="330"/>
      <c r="F5578" s="330"/>
      <c r="G5578" s="331"/>
      <c r="H5578" s="340"/>
      <c r="I5578" s="268"/>
      <c r="J5578" s="341"/>
      <c r="K5578" s="60"/>
    </row>
    <row r="5579" spans="1:11" s="38" customFormat="1" x14ac:dyDescent="0.25">
      <c r="A5579" s="78"/>
      <c r="B5579" s="337"/>
      <c r="C5579" s="342"/>
      <c r="D5579" s="329"/>
      <c r="E5579" s="330"/>
      <c r="F5579" s="330"/>
      <c r="G5579" s="331"/>
      <c r="H5579" s="340"/>
      <c r="I5579" s="268"/>
      <c r="J5579" s="341"/>
      <c r="K5579" s="60"/>
    </row>
    <row r="5580" spans="1:11" s="38" customFormat="1" x14ac:dyDescent="0.25">
      <c r="A5580" s="78"/>
      <c r="B5580" s="337"/>
      <c r="C5580" s="342"/>
      <c r="D5580" s="329"/>
      <c r="E5580" s="330"/>
      <c r="F5580" s="330"/>
      <c r="G5580" s="331"/>
      <c r="H5580" s="340"/>
      <c r="I5580" s="268"/>
      <c r="J5580" s="341"/>
      <c r="K5580" s="60"/>
    </row>
    <row r="5581" spans="1:11" s="38" customFormat="1" x14ac:dyDescent="0.25">
      <c r="A5581" s="78"/>
      <c r="B5581" s="337"/>
      <c r="C5581" s="342"/>
      <c r="D5581" s="329"/>
      <c r="E5581" s="330"/>
      <c r="F5581" s="330"/>
      <c r="G5581" s="331"/>
      <c r="H5581" s="340"/>
      <c r="I5581" s="268"/>
      <c r="J5581" s="341"/>
      <c r="K5581" s="60"/>
    </row>
    <row r="5582" spans="1:11" s="38" customFormat="1" x14ac:dyDescent="0.25">
      <c r="A5582" s="78"/>
      <c r="B5582" s="337"/>
      <c r="C5582" s="342"/>
      <c r="D5582" s="329"/>
      <c r="E5582" s="330"/>
      <c r="F5582" s="330"/>
      <c r="G5582" s="331"/>
      <c r="H5582" s="340"/>
      <c r="I5582" s="268"/>
      <c r="J5582" s="341"/>
      <c r="K5582" s="60"/>
    </row>
    <row r="5583" spans="1:11" s="38" customFormat="1" x14ac:dyDescent="0.25">
      <c r="A5583" s="78"/>
      <c r="B5583" s="337"/>
      <c r="C5583" s="342"/>
      <c r="D5583" s="329"/>
      <c r="E5583" s="330"/>
      <c r="F5583" s="330"/>
      <c r="G5583" s="331"/>
      <c r="H5583" s="340"/>
      <c r="I5583" s="268"/>
      <c r="J5583" s="341"/>
      <c r="K5583" s="60"/>
    </row>
    <row r="5584" spans="1:11" s="38" customFormat="1" x14ac:dyDescent="0.25">
      <c r="A5584" s="78"/>
      <c r="B5584" s="337"/>
      <c r="C5584" s="342"/>
      <c r="D5584" s="329"/>
      <c r="E5584" s="330"/>
      <c r="F5584" s="330"/>
      <c r="G5584" s="331"/>
      <c r="H5584" s="340"/>
      <c r="I5584" s="268"/>
      <c r="J5584" s="341"/>
      <c r="K5584" s="60"/>
    </row>
    <row r="5585" spans="1:11" s="38" customFormat="1" x14ac:dyDescent="0.25">
      <c r="A5585" s="78"/>
      <c r="B5585" s="337"/>
      <c r="C5585" s="342"/>
      <c r="D5585" s="329"/>
      <c r="E5585" s="330"/>
      <c r="F5585" s="330"/>
      <c r="G5585" s="331"/>
      <c r="H5585" s="340"/>
      <c r="I5585" s="268"/>
      <c r="J5585" s="341"/>
      <c r="K5585" s="60"/>
    </row>
    <row r="5586" spans="1:11" s="38" customFormat="1" x14ac:dyDescent="0.25">
      <c r="A5586" s="78"/>
      <c r="B5586" s="337"/>
      <c r="C5586" s="342"/>
      <c r="D5586" s="329"/>
      <c r="E5586" s="330"/>
      <c r="F5586" s="330"/>
      <c r="G5586" s="331"/>
      <c r="H5586" s="340"/>
      <c r="I5586" s="268"/>
      <c r="J5586" s="341"/>
      <c r="K5586" s="60"/>
    </row>
    <row r="5587" spans="1:11" s="38" customFormat="1" x14ac:dyDescent="0.25">
      <c r="A5587" s="78"/>
      <c r="B5587" s="337"/>
      <c r="C5587" s="342"/>
      <c r="D5587" s="329"/>
      <c r="E5587" s="330"/>
      <c r="F5587" s="330"/>
      <c r="G5587" s="331"/>
      <c r="H5587" s="340"/>
      <c r="I5587" s="268"/>
      <c r="J5587" s="341"/>
      <c r="K5587" s="60"/>
    </row>
    <row r="5588" spans="1:11" s="38" customFormat="1" x14ac:dyDescent="0.25">
      <c r="A5588" s="78"/>
      <c r="B5588" s="337"/>
      <c r="C5588" s="342"/>
      <c r="D5588" s="329"/>
      <c r="E5588" s="330"/>
      <c r="F5588" s="330"/>
      <c r="G5588" s="331"/>
      <c r="H5588" s="340"/>
      <c r="I5588" s="268"/>
      <c r="J5588" s="341"/>
      <c r="K5588" s="60"/>
    </row>
    <row r="5589" spans="1:11" s="38" customFormat="1" x14ac:dyDescent="0.25">
      <c r="A5589" s="78"/>
      <c r="B5589" s="337"/>
      <c r="C5589" s="342"/>
      <c r="D5589" s="329"/>
      <c r="E5589" s="330"/>
      <c r="F5589" s="330"/>
      <c r="G5589" s="331"/>
      <c r="H5589" s="340"/>
      <c r="I5589" s="268"/>
      <c r="J5589" s="341"/>
      <c r="K5589" s="60"/>
    </row>
    <row r="5590" spans="1:11" s="38" customFormat="1" x14ac:dyDescent="0.25">
      <c r="A5590" s="78"/>
      <c r="B5590" s="337"/>
      <c r="C5590" s="342"/>
      <c r="D5590" s="329"/>
      <c r="E5590" s="330"/>
      <c r="F5590" s="330"/>
      <c r="G5590" s="331"/>
      <c r="H5590" s="340"/>
      <c r="I5590" s="268"/>
      <c r="J5590" s="341"/>
      <c r="K5590" s="60"/>
    </row>
    <row r="5591" spans="1:11" s="38" customFormat="1" x14ac:dyDescent="0.25">
      <c r="A5591" s="78"/>
      <c r="B5591" s="337"/>
      <c r="C5591" s="342"/>
      <c r="D5591" s="329"/>
      <c r="E5591" s="330"/>
      <c r="F5591" s="330"/>
      <c r="G5591" s="331"/>
      <c r="H5591" s="340"/>
      <c r="I5591" s="268"/>
      <c r="J5591" s="341"/>
      <c r="K5591" s="60"/>
    </row>
    <row r="5592" spans="1:11" s="38" customFormat="1" x14ac:dyDescent="0.25">
      <c r="A5592" s="78"/>
      <c r="B5592" s="337"/>
      <c r="C5592" s="342"/>
      <c r="D5592" s="329"/>
      <c r="E5592" s="330"/>
      <c r="F5592" s="330"/>
      <c r="G5592" s="331"/>
      <c r="H5592" s="340"/>
      <c r="I5592" s="268"/>
      <c r="J5592" s="341"/>
      <c r="K5592" s="60"/>
    </row>
    <row r="5593" spans="1:11" s="38" customFormat="1" x14ac:dyDescent="0.25">
      <c r="A5593" s="78"/>
      <c r="B5593" s="337"/>
      <c r="C5593" s="342"/>
      <c r="D5593" s="329"/>
      <c r="E5593" s="330"/>
      <c r="F5593" s="330"/>
      <c r="G5593" s="331"/>
      <c r="H5593" s="340"/>
      <c r="I5593" s="268"/>
      <c r="J5593" s="341"/>
      <c r="K5593" s="60"/>
    </row>
    <row r="5594" spans="1:11" s="38" customFormat="1" x14ac:dyDescent="0.25">
      <c r="A5594" s="78"/>
      <c r="B5594" s="337"/>
      <c r="C5594" s="342"/>
      <c r="D5594" s="329"/>
      <c r="E5594" s="330"/>
      <c r="F5594" s="330"/>
      <c r="G5594" s="331"/>
      <c r="H5594" s="340"/>
      <c r="I5594" s="268"/>
      <c r="J5594" s="341"/>
      <c r="K5594" s="60"/>
    </row>
    <row r="5595" spans="1:11" s="38" customFormat="1" x14ac:dyDescent="0.25">
      <c r="A5595" s="78"/>
      <c r="B5595" s="337"/>
      <c r="C5595" s="342"/>
      <c r="D5595" s="329"/>
      <c r="E5595" s="330"/>
      <c r="F5595" s="330"/>
      <c r="G5595" s="331"/>
      <c r="H5595" s="340"/>
      <c r="I5595" s="268"/>
      <c r="J5595" s="341"/>
      <c r="K5595" s="60"/>
    </row>
    <row r="5596" spans="1:11" s="38" customFormat="1" x14ac:dyDescent="0.25">
      <c r="A5596" s="78"/>
      <c r="B5596" s="337"/>
      <c r="C5596" s="342"/>
      <c r="D5596" s="329"/>
      <c r="E5596" s="330"/>
      <c r="F5596" s="330"/>
      <c r="G5596" s="331"/>
      <c r="H5596" s="340"/>
      <c r="I5596" s="268"/>
      <c r="J5596" s="341"/>
      <c r="K5596" s="60"/>
    </row>
    <row r="5597" spans="1:11" s="38" customFormat="1" x14ac:dyDescent="0.25">
      <c r="A5597" s="78"/>
      <c r="B5597" s="337"/>
      <c r="C5597" s="342"/>
      <c r="D5597" s="329"/>
      <c r="E5597" s="330"/>
      <c r="F5597" s="330"/>
      <c r="G5597" s="331"/>
      <c r="H5597" s="340"/>
      <c r="I5597" s="268"/>
      <c r="J5597" s="341"/>
      <c r="K5597" s="60"/>
    </row>
    <row r="5598" spans="1:11" s="38" customFormat="1" x14ac:dyDescent="0.25">
      <c r="A5598" s="78"/>
      <c r="B5598" s="337"/>
      <c r="C5598" s="342"/>
      <c r="D5598" s="329"/>
      <c r="E5598" s="330"/>
      <c r="F5598" s="330"/>
      <c r="G5598" s="331"/>
      <c r="H5598" s="340"/>
      <c r="I5598" s="268"/>
      <c r="J5598" s="341"/>
      <c r="K5598" s="60"/>
    </row>
    <row r="5599" spans="1:11" s="38" customFormat="1" x14ac:dyDescent="0.25">
      <c r="A5599" s="78"/>
      <c r="B5599" s="337"/>
      <c r="C5599" s="342"/>
      <c r="D5599" s="329"/>
      <c r="E5599" s="330"/>
      <c r="F5599" s="330"/>
      <c r="G5599" s="331"/>
      <c r="H5599" s="340"/>
      <c r="I5599" s="268"/>
      <c r="J5599" s="341"/>
      <c r="K5599" s="60"/>
    </row>
    <row r="5600" spans="1:11" s="38" customFormat="1" x14ac:dyDescent="0.25">
      <c r="A5600" s="78"/>
      <c r="B5600" s="337"/>
      <c r="C5600" s="342"/>
      <c r="D5600" s="329"/>
      <c r="E5600" s="330"/>
      <c r="F5600" s="330"/>
      <c r="G5600" s="331"/>
      <c r="H5600" s="340"/>
      <c r="I5600" s="268"/>
      <c r="J5600" s="341"/>
      <c r="K5600" s="60"/>
    </row>
    <row r="5601" spans="1:11" s="38" customFormat="1" x14ac:dyDescent="0.25">
      <c r="A5601" s="78"/>
      <c r="B5601" s="337"/>
      <c r="C5601" s="342"/>
      <c r="D5601" s="329"/>
      <c r="E5601" s="330"/>
      <c r="F5601" s="330"/>
      <c r="G5601" s="331"/>
      <c r="H5601" s="340"/>
      <c r="I5601" s="268"/>
      <c r="J5601" s="341"/>
      <c r="K5601" s="60"/>
    </row>
    <row r="5602" spans="1:11" s="38" customFormat="1" x14ac:dyDescent="0.25">
      <c r="A5602" s="78"/>
      <c r="B5602" s="337"/>
      <c r="C5602" s="342"/>
      <c r="D5602" s="329"/>
      <c r="E5602" s="330"/>
      <c r="F5602" s="330"/>
      <c r="G5602" s="331"/>
      <c r="H5602" s="340"/>
      <c r="I5602" s="268"/>
      <c r="J5602" s="341"/>
      <c r="K5602" s="60"/>
    </row>
    <row r="5603" spans="1:11" s="38" customFormat="1" x14ac:dyDescent="0.25">
      <c r="A5603" s="78"/>
      <c r="B5603" s="337"/>
      <c r="C5603" s="342"/>
      <c r="D5603" s="329"/>
      <c r="E5603" s="330"/>
      <c r="F5603" s="330"/>
      <c r="G5603" s="331"/>
      <c r="H5603" s="340"/>
      <c r="I5603" s="268"/>
      <c r="J5603" s="341"/>
      <c r="K5603" s="60"/>
    </row>
    <row r="5604" spans="1:11" s="38" customFormat="1" x14ac:dyDescent="0.25">
      <c r="A5604" s="78"/>
      <c r="B5604" s="337"/>
      <c r="C5604" s="342"/>
      <c r="D5604" s="329"/>
      <c r="E5604" s="330"/>
      <c r="F5604" s="330"/>
      <c r="G5604" s="331"/>
      <c r="H5604" s="340"/>
      <c r="I5604" s="268"/>
      <c r="J5604" s="341"/>
      <c r="K5604" s="60"/>
    </row>
    <row r="5605" spans="1:11" s="38" customFormat="1" x14ac:dyDescent="0.25">
      <c r="A5605" s="78"/>
      <c r="B5605" s="337"/>
      <c r="C5605" s="342"/>
      <c r="D5605" s="329"/>
      <c r="E5605" s="330"/>
      <c r="F5605" s="330"/>
      <c r="G5605" s="331"/>
      <c r="H5605" s="340"/>
      <c r="I5605" s="268"/>
      <c r="J5605" s="341"/>
      <c r="K5605" s="60"/>
    </row>
    <row r="5606" spans="1:11" s="38" customFormat="1" x14ac:dyDescent="0.25">
      <c r="A5606" s="78"/>
      <c r="B5606" s="337"/>
      <c r="C5606" s="342"/>
      <c r="D5606" s="329"/>
      <c r="E5606" s="330"/>
      <c r="F5606" s="330"/>
      <c r="G5606" s="331"/>
      <c r="H5606" s="340"/>
      <c r="I5606" s="268"/>
      <c r="J5606" s="341"/>
      <c r="K5606" s="60"/>
    </row>
    <row r="5607" spans="1:11" s="38" customFormat="1" x14ac:dyDescent="0.25">
      <c r="A5607" s="78"/>
      <c r="B5607" s="337"/>
      <c r="C5607" s="342"/>
      <c r="D5607" s="329"/>
      <c r="E5607" s="330"/>
      <c r="F5607" s="330"/>
      <c r="G5607" s="331"/>
      <c r="H5607" s="340"/>
      <c r="I5607" s="268"/>
      <c r="J5607" s="341"/>
      <c r="K5607" s="60"/>
    </row>
    <row r="5608" spans="1:11" s="38" customFormat="1" x14ac:dyDescent="0.25">
      <c r="A5608" s="78"/>
      <c r="B5608" s="337"/>
      <c r="C5608" s="342"/>
      <c r="D5608" s="329"/>
      <c r="E5608" s="330"/>
      <c r="F5608" s="330"/>
      <c r="G5608" s="331"/>
      <c r="H5608" s="340"/>
      <c r="I5608" s="268"/>
      <c r="J5608" s="341"/>
      <c r="K5608" s="60"/>
    </row>
    <row r="5609" spans="1:11" s="38" customFormat="1" x14ac:dyDescent="0.25">
      <c r="A5609" s="78"/>
      <c r="B5609" s="337"/>
      <c r="C5609" s="342"/>
      <c r="D5609" s="329"/>
      <c r="E5609" s="330"/>
      <c r="F5609" s="330"/>
      <c r="G5609" s="331"/>
      <c r="H5609" s="340"/>
      <c r="I5609" s="268"/>
      <c r="J5609" s="341"/>
      <c r="K5609" s="60"/>
    </row>
    <row r="5610" spans="1:11" s="38" customFormat="1" x14ac:dyDescent="0.25">
      <c r="A5610" s="78"/>
      <c r="B5610" s="337"/>
      <c r="C5610" s="342"/>
      <c r="D5610" s="329"/>
      <c r="E5610" s="330"/>
      <c r="F5610" s="330"/>
      <c r="G5610" s="331"/>
      <c r="H5610" s="340"/>
      <c r="I5610" s="268"/>
      <c r="J5610" s="341"/>
      <c r="K5610" s="60"/>
    </row>
    <row r="5611" spans="1:11" s="38" customFormat="1" x14ac:dyDescent="0.25">
      <c r="A5611" s="78"/>
      <c r="B5611" s="337"/>
      <c r="C5611" s="342"/>
      <c r="D5611" s="329"/>
      <c r="E5611" s="330"/>
      <c r="F5611" s="330"/>
      <c r="G5611" s="331"/>
      <c r="H5611" s="340"/>
      <c r="I5611" s="268"/>
      <c r="J5611" s="341"/>
      <c r="K5611" s="60"/>
    </row>
    <row r="5612" spans="1:11" s="38" customFormat="1" x14ac:dyDescent="0.25">
      <c r="A5612" s="78"/>
      <c r="B5612" s="337"/>
      <c r="C5612" s="342"/>
      <c r="D5612" s="329"/>
      <c r="E5612" s="330"/>
      <c r="F5612" s="330"/>
      <c r="G5612" s="331"/>
      <c r="H5612" s="340"/>
      <c r="I5612" s="268"/>
      <c r="J5612" s="341"/>
      <c r="K5612" s="60"/>
    </row>
    <row r="5613" spans="1:11" s="38" customFormat="1" x14ac:dyDescent="0.25">
      <c r="A5613" s="78"/>
      <c r="B5613" s="337"/>
      <c r="C5613" s="342"/>
      <c r="D5613" s="329"/>
      <c r="E5613" s="330"/>
      <c r="F5613" s="330"/>
      <c r="G5613" s="331"/>
      <c r="H5613" s="340"/>
      <c r="I5613" s="268"/>
      <c r="J5613" s="341"/>
      <c r="K5613" s="60"/>
    </row>
    <row r="5614" spans="1:11" s="38" customFormat="1" x14ac:dyDescent="0.25">
      <c r="A5614" s="78"/>
      <c r="B5614" s="337"/>
      <c r="C5614" s="342"/>
      <c r="D5614" s="329"/>
      <c r="E5614" s="330"/>
      <c r="F5614" s="330"/>
      <c r="G5614" s="331"/>
      <c r="H5614" s="340"/>
      <c r="I5614" s="268"/>
      <c r="J5614" s="341"/>
      <c r="K5614" s="60"/>
    </row>
    <row r="5615" spans="1:11" s="38" customFormat="1" x14ac:dyDescent="0.25">
      <c r="A5615" s="78"/>
      <c r="B5615" s="337"/>
      <c r="C5615" s="342"/>
      <c r="D5615" s="329"/>
      <c r="E5615" s="330"/>
      <c r="F5615" s="330"/>
      <c r="G5615" s="331"/>
      <c r="H5615" s="340"/>
      <c r="I5615" s="268"/>
      <c r="J5615" s="341"/>
      <c r="K5615" s="60"/>
    </row>
    <row r="5616" spans="1:11" s="38" customFormat="1" x14ac:dyDescent="0.25">
      <c r="A5616" s="78"/>
      <c r="B5616" s="337"/>
      <c r="C5616" s="342"/>
      <c r="D5616" s="329"/>
      <c r="E5616" s="330"/>
      <c r="F5616" s="330"/>
      <c r="G5616" s="331"/>
      <c r="H5616" s="340"/>
      <c r="I5616" s="268"/>
      <c r="J5616" s="341"/>
      <c r="K5616" s="60"/>
    </row>
    <row r="5617" spans="1:11" s="38" customFormat="1" x14ac:dyDescent="0.25">
      <c r="A5617" s="78"/>
      <c r="B5617" s="337"/>
      <c r="C5617" s="342"/>
      <c r="D5617" s="329"/>
      <c r="E5617" s="330"/>
      <c r="F5617" s="330"/>
      <c r="G5617" s="331"/>
      <c r="H5617" s="340"/>
      <c r="I5617" s="268"/>
      <c r="J5617" s="341"/>
      <c r="K5617" s="60"/>
    </row>
    <row r="5618" spans="1:11" s="38" customFormat="1" x14ac:dyDescent="0.25">
      <c r="A5618" s="78"/>
      <c r="B5618" s="337"/>
      <c r="C5618" s="342"/>
      <c r="D5618" s="329"/>
      <c r="E5618" s="330"/>
      <c r="F5618" s="330"/>
      <c r="G5618" s="331"/>
      <c r="H5618" s="340"/>
      <c r="I5618" s="268"/>
      <c r="J5618" s="341"/>
      <c r="K5618" s="60"/>
    </row>
    <row r="5619" spans="1:11" s="38" customFormat="1" x14ac:dyDescent="0.25">
      <c r="A5619" s="78"/>
      <c r="B5619" s="337"/>
      <c r="C5619" s="342"/>
      <c r="D5619" s="329"/>
      <c r="E5619" s="330"/>
      <c r="F5619" s="330"/>
      <c r="G5619" s="331"/>
      <c r="H5619" s="340"/>
      <c r="I5619" s="268"/>
      <c r="J5619" s="341"/>
      <c r="K5619" s="60"/>
    </row>
    <row r="5620" spans="1:11" s="38" customFormat="1" x14ac:dyDescent="0.25">
      <c r="A5620" s="78"/>
      <c r="B5620" s="337"/>
      <c r="C5620" s="342"/>
      <c r="D5620" s="329"/>
      <c r="E5620" s="330"/>
      <c r="F5620" s="330"/>
      <c r="G5620" s="331"/>
      <c r="H5620" s="340"/>
      <c r="I5620" s="268"/>
      <c r="J5620" s="341"/>
      <c r="K5620" s="60"/>
    </row>
    <row r="5621" spans="1:11" s="38" customFormat="1" x14ac:dyDescent="0.25">
      <c r="A5621" s="78"/>
      <c r="B5621" s="337"/>
      <c r="C5621" s="342"/>
      <c r="D5621" s="329"/>
      <c r="E5621" s="330"/>
      <c r="F5621" s="330"/>
      <c r="G5621" s="331"/>
      <c r="H5621" s="340"/>
      <c r="I5621" s="268"/>
      <c r="J5621" s="341"/>
      <c r="K5621" s="60"/>
    </row>
    <row r="5622" spans="1:11" s="38" customFormat="1" x14ac:dyDescent="0.25">
      <c r="A5622" s="78"/>
      <c r="B5622" s="337"/>
      <c r="C5622" s="342"/>
      <c r="D5622" s="329"/>
      <c r="E5622" s="330"/>
      <c r="F5622" s="330"/>
      <c r="G5622" s="331"/>
      <c r="H5622" s="340"/>
      <c r="I5622" s="268"/>
      <c r="J5622" s="341"/>
      <c r="K5622" s="60"/>
    </row>
    <row r="5623" spans="1:11" s="38" customFormat="1" x14ac:dyDescent="0.25">
      <c r="A5623" s="78"/>
      <c r="B5623" s="337"/>
      <c r="C5623" s="342"/>
      <c r="D5623" s="329"/>
      <c r="E5623" s="330"/>
      <c r="F5623" s="330"/>
      <c r="G5623" s="331"/>
      <c r="H5623" s="340"/>
      <c r="I5623" s="268"/>
      <c r="J5623" s="341"/>
      <c r="K5623" s="60"/>
    </row>
    <row r="5624" spans="1:11" s="38" customFormat="1" x14ac:dyDescent="0.25">
      <c r="A5624" s="78"/>
      <c r="B5624" s="337"/>
      <c r="C5624" s="342"/>
      <c r="D5624" s="329"/>
      <c r="E5624" s="330"/>
      <c r="F5624" s="330"/>
      <c r="G5624" s="331"/>
      <c r="H5624" s="340"/>
      <c r="I5624" s="268"/>
      <c r="J5624" s="341"/>
      <c r="K5624" s="60"/>
    </row>
    <row r="5625" spans="1:11" s="38" customFormat="1" x14ac:dyDescent="0.25">
      <c r="A5625" s="78"/>
      <c r="B5625" s="337"/>
      <c r="C5625" s="342"/>
      <c r="D5625" s="329"/>
      <c r="E5625" s="330"/>
      <c r="F5625" s="330"/>
      <c r="G5625" s="331"/>
      <c r="H5625" s="340"/>
      <c r="I5625" s="268"/>
      <c r="J5625" s="341"/>
      <c r="K5625" s="60"/>
    </row>
    <row r="5626" spans="1:11" s="38" customFormat="1" x14ac:dyDescent="0.25">
      <c r="A5626" s="78"/>
      <c r="B5626" s="337"/>
      <c r="C5626" s="342"/>
      <c r="D5626" s="329"/>
      <c r="E5626" s="330"/>
      <c r="F5626" s="330"/>
      <c r="G5626" s="331"/>
      <c r="H5626" s="340"/>
      <c r="I5626" s="268"/>
      <c r="J5626" s="341"/>
      <c r="K5626" s="60"/>
    </row>
    <row r="5627" spans="1:11" s="38" customFormat="1" x14ac:dyDescent="0.25">
      <c r="A5627" s="78"/>
      <c r="B5627" s="337"/>
      <c r="C5627" s="342"/>
      <c r="D5627" s="329"/>
      <c r="E5627" s="330"/>
      <c r="F5627" s="330"/>
      <c r="G5627" s="331"/>
      <c r="H5627" s="340"/>
      <c r="I5627" s="268"/>
      <c r="J5627" s="341"/>
      <c r="K5627" s="60"/>
    </row>
    <row r="5628" spans="1:11" s="38" customFormat="1" x14ac:dyDescent="0.25">
      <c r="A5628" s="78"/>
      <c r="B5628" s="337"/>
      <c r="C5628" s="342"/>
      <c r="D5628" s="329"/>
      <c r="E5628" s="330"/>
      <c r="F5628" s="330"/>
      <c r="G5628" s="331"/>
      <c r="H5628" s="340"/>
      <c r="I5628" s="268"/>
      <c r="J5628" s="341"/>
      <c r="K5628" s="60"/>
    </row>
    <row r="5629" spans="1:11" s="38" customFormat="1" x14ac:dyDescent="0.25">
      <c r="A5629" s="78"/>
      <c r="B5629" s="337"/>
      <c r="C5629" s="342"/>
      <c r="D5629" s="329"/>
      <c r="E5629" s="330"/>
      <c r="F5629" s="330"/>
      <c r="G5629" s="331"/>
      <c r="H5629" s="340"/>
      <c r="I5629" s="268"/>
      <c r="J5629" s="341"/>
      <c r="K5629" s="60"/>
    </row>
    <row r="5630" spans="1:11" s="38" customFormat="1" x14ac:dyDescent="0.25">
      <c r="A5630" s="78"/>
      <c r="B5630" s="337"/>
      <c r="C5630" s="342"/>
      <c r="D5630" s="329"/>
      <c r="E5630" s="330"/>
      <c r="F5630" s="330"/>
      <c r="G5630" s="331"/>
      <c r="H5630" s="340"/>
      <c r="I5630" s="268"/>
      <c r="J5630" s="341"/>
      <c r="K5630" s="60"/>
    </row>
    <row r="5631" spans="1:11" s="38" customFormat="1" x14ac:dyDescent="0.25">
      <c r="A5631" s="78"/>
      <c r="B5631" s="337"/>
      <c r="C5631" s="342"/>
      <c r="D5631" s="329"/>
      <c r="E5631" s="330"/>
      <c r="F5631" s="330"/>
      <c r="G5631" s="331"/>
      <c r="H5631" s="340"/>
      <c r="I5631" s="268"/>
      <c r="J5631" s="341"/>
      <c r="K5631" s="60"/>
    </row>
    <row r="5632" spans="1:11" s="38" customFormat="1" x14ac:dyDescent="0.25">
      <c r="A5632" s="78"/>
      <c r="B5632" s="337"/>
      <c r="C5632" s="342"/>
      <c r="D5632" s="329"/>
      <c r="E5632" s="330"/>
      <c r="F5632" s="330"/>
      <c r="G5632" s="331"/>
      <c r="H5632" s="340"/>
      <c r="I5632" s="268"/>
      <c r="J5632" s="341"/>
      <c r="K5632" s="60"/>
    </row>
    <row r="5633" spans="1:11" s="38" customFormat="1" x14ac:dyDescent="0.25">
      <c r="A5633" s="78"/>
      <c r="B5633" s="337"/>
      <c r="C5633" s="342"/>
      <c r="D5633" s="329"/>
      <c r="E5633" s="330"/>
      <c r="F5633" s="330"/>
      <c r="G5633" s="331"/>
      <c r="H5633" s="340"/>
      <c r="I5633" s="268"/>
      <c r="J5633" s="341"/>
      <c r="K5633" s="60"/>
    </row>
    <row r="5634" spans="1:11" s="38" customFormat="1" x14ac:dyDescent="0.25">
      <c r="A5634" s="78"/>
      <c r="B5634" s="337"/>
      <c r="C5634" s="342"/>
      <c r="D5634" s="329"/>
      <c r="E5634" s="330"/>
      <c r="F5634" s="330"/>
      <c r="G5634" s="331"/>
      <c r="H5634" s="340"/>
      <c r="I5634" s="268"/>
      <c r="J5634" s="341"/>
      <c r="K5634" s="60"/>
    </row>
    <row r="5635" spans="1:11" s="38" customFormat="1" x14ac:dyDescent="0.25">
      <c r="A5635" s="78"/>
      <c r="B5635" s="337"/>
      <c r="C5635" s="342"/>
      <c r="D5635" s="329"/>
      <c r="E5635" s="330"/>
      <c r="F5635" s="330"/>
      <c r="G5635" s="331"/>
      <c r="H5635" s="340"/>
      <c r="I5635" s="268"/>
      <c r="J5635" s="341"/>
      <c r="K5635" s="60"/>
    </row>
    <row r="5636" spans="1:11" s="38" customFormat="1" x14ac:dyDescent="0.25">
      <c r="A5636" s="78"/>
      <c r="B5636" s="337"/>
      <c r="C5636" s="342"/>
      <c r="D5636" s="329"/>
      <c r="E5636" s="330"/>
      <c r="F5636" s="330"/>
      <c r="G5636" s="331"/>
      <c r="H5636" s="340"/>
      <c r="I5636" s="268"/>
      <c r="J5636" s="341"/>
      <c r="K5636" s="60"/>
    </row>
    <row r="5637" spans="1:11" s="38" customFormat="1" x14ac:dyDescent="0.25">
      <c r="A5637" s="78"/>
      <c r="B5637" s="337"/>
      <c r="C5637" s="342"/>
      <c r="D5637" s="329"/>
      <c r="E5637" s="330"/>
      <c r="F5637" s="330"/>
      <c r="G5637" s="331"/>
      <c r="H5637" s="340"/>
      <c r="I5637" s="268"/>
      <c r="J5637" s="341"/>
      <c r="K5637" s="60"/>
    </row>
    <row r="5638" spans="1:11" s="38" customFormat="1" x14ac:dyDescent="0.25">
      <c r="A5638" s="78"/>
      <c r="B5638" s="337"/>
      <c r="C5638" s="342"/>
      <c r="D5638" s="329"/>
      <c r="E5638" s="330"/>
      <c r="F5638" s="330"/>
      <c r="G5638" s="331"/>
      <c r="H5638" s="340"/>
      <c r="I5638" s="268"/>
      <c r="J5638" s="341"/>
      <c r="K5638" s="60"/>
    </row>
    <row r="5639" spans="1:11" s="38" customFormat="1" x14ac:dyDescent="0.25">
      <c r="A5639" s="78"/>
      <c r="B5639" s="337"/>
      <c r="C5639" s="342"/>
      <c r="D5639" s="329"/>
      <c r="E5639" s="330"/>
      <c r="F5639" s="330"/>
      <c r="G5639" s="331"/>
      <c r="H5639" s="340"/>
      <c r="I5639" s="268"/>
      <c r="J5639" s="341"/>
      <c r="K5639" s="60"/>
    </row>
    <row r="5640" spans="1:11" s="38" customFormat="1" x14ac:dyDescent="0.25">
      <c r="A5640" s="78"/>
      <c r="B5640" s="337"/>
      <c r="C5640" s="342"/>
      <c r="D5640" s="329"/>
      <c r="E5640" s="330"/>
      <c r="F5640" s="330"/>
      <c r="G5640" s="331"/>
      <c r="H5640" s="340"/>
      <c r="I5640" s="268"/>
      <c r="J5640" s="341"/>
      <c r="K5640" s="60"/>
    </row>
    <row r="5641" spans="1:11" s="38" customFormat="1" x14ac:dyDescent="0.25">
      <c r="A5641" s="78"/>
      <c r="B5641" s="337"/>
      <c r="C5641" s="342"/>
      <c r="D5641" s="329"/>
      <c r="E5641" s="330"/>
      <c r="F5641" s="330"/>
      <c r="G5641" s="331"/>
      <c r="H5641" s="340"/>
      <c r="I5641" s="268"/>
      <c r="J5641" s="341"/>
      <c r="K5641" s="60"/>
    </row>
    <row r="5642" spans="1:11" s="38" customFormat="1" x14ac:dyDescent="0.25">
      <c r="A5642" s="78"/>
      <c r="B5642" s="337"/>
      <c r="C5642" s="342"/>
      <c r="D5642" s="329"/>
      <c r="E5642" s="330"/>
      <c r="F5642" s="330"/>
      <c r="G5642" s="331"/>
      <c r="H5642" s="340"/>
      <c r="I5642" s="268"/>
      <c r="J5642" s="341"/>
      <c r="K5642" s="60"/>
    </row>
    <row r="5643" spans="1:11" s="38" customFormat="1" x14ac:dyDescent="0.25">
      <c r="A5643" s="78"/>
      <c r="B5643" s="337"/>
      <c r="C5643" s="342"/>
      <c r="D5643" s="329"/>
      <c r="E5643" s="330"/>
      <c r="F5643" s="330"/>
      <c r="G5643" s="331"/>
      <c r="H5643" s="340"/>
      <c r="I5643" s="268"/>
      <c r="J5643" s="341"/>
      <c r="K5643" s="60"/>
    </row>
    <row r="5644" spans="1:11" s="38" customFormat="1" x14ac:dyDescent="0.25">
      <c r="A5644" s="78"/>
      <c r="B5644" s="337"/>
      <c r="C5644" s="342"/>
      <c r="D5644" s="329"/>
      <c r="E5644" s="330"/>
      <c r="F5644" s="330"/>
      <c r="G5644" s="331"/>
      <c r="H5644" s="340"/>
      <c r="I5644" s="268"/>
      <c r="J5644" s="341"/>
      <c r="K5644" s="60"/>
    </row>
    <row r="5645" spans="1:11" s="38" customFormat="1" x14ac:dyDescent="0.25">
      <c r="A5645" s="78"/>
      <c r="B5645" s="337"/>
      <c r="C5645" s="342"/>
      <c r="D5645" s="329"/>
      <c r="E5645" s="330"/>
      <c r="F5645" s="330"/>
      <c r="G5645" s="331"/>
      <c r="H5645" s="340"/>
      <c r="I5645" s="268"/>
      <c r="J5645" s="341"/>
      <c r="K5645" s="60"/>
    </row>
    <row r="5646" spans="1:11" s="38" customFormat="1" x14ac:dyDescent="0.25">
      <c r="A5646" s="78"/>
      <c r="B5646" s="337"/>
      <c r="C5646" s="342"/>
      <c r="D5646" s="329"/>
      <c r="E5646" s="330"/>
      <c r="F5646" s="330"/>
      <c r="G5646" s="331"/>
      <c r="H5646" s="340"/>
      <c r="I5646" s="268"/>
      <c r="J5646" s="341"/>
      <c r="K5646" s="60"/>
    </row>
    <row r="5647" spans="1:11" s="38" customFormat="1" x14ac:dyDescent="0.25">
      <c r="A5647" s="78"/>
      <c r="B5647" s="337"/>
      <c r="C5647" s="342"/>
      <c r="D5647" s="329"/>
      <c r="E5647" s="330"/>
      <c r="F5647" s="330"/>
      <c r="G5647" s="331"/>
      <c r="H5647" s="340"/>
      <c r="I5647" s="268"/>
      <c r="J5647" s="341"/>
      <c r="K5647" s="60"/>
    </row>
    <row r="5648" spans="1:11" s="38" customFormat="1" x14ac:dyDescent="0.25">
      <c r="A5648" s="78"/>
      <c r="B5648" s="337"/>
      <c r="C5648" s="342"/>
      <c r="D5648" s="329"/>
      <c r="E5648" s="330"/>
      <c r="F5648" s="330"/>
      <c r="G5648" s="331"/>
      <c r="H5648" s="340"/>
      <c r="I5648" s="268"/>
      <c r="J5648" s="341"/>
      <c r="K5648" s="60"/>
    </row>
    <row r="5649" spans="1:11" s="38" customFormat="1" x14ac:dyDescent="0.25">
      <c r="A5649" s="78"/>
      <c r="B5649" s="337"/>
      <c r="C5649" s="342"/>
      <c r="D5649" s="329"/>
      <c r="E5649" s="330"/>
      <c r="F5649" s="330"/>
      <c r="G5649" s="331"/>
      <c r="H5649" s="340"/>
      <c r="I5649" s="268"/>
      <c r="J5649" s="341"/>
      <c r="K5649" s="60"/>
    </row>
    <row r="5650" spans="1:11" s="38" customFormat="1" x14ac:dyDescent="0.25">
      <c r="A5650" s="78"/>
      <c r="B5650" s="337"/>
      <c r="C5650" s="342"/>
      <c r="D5650" s="329"/>
      <c r="E5650" s="330"/>
      <c r="F5650" s="330"/>
      <c r="G5650" s="331"/>
      <c r="H5650" s="340"/>
      <c r="I5650" s="268"/>
      <c r="J5650" s="341"/>
      <c r="K5650" s="60"/>
    </row>
    <row r="5651" spans="1:11" s="38" customFormat="1" x14ac:dyDescent="0.25">
      <c r="A5651" s="78"/>
      <c r="B5651" s="337"/>
      <c r="C5651" s="342"/>
      <c r="D5651" s="329"/>
      <c r="E5651" s="330"/>
      <c r="F5651" s="330"/>
      <c r="G5651" s="331"/>
      <c r="H5651" s="340"/>
      <c r="I5651" s="268"/>
      <c r="J5651" s="341"/>
      <c r="K5651" s="60"/>
    </row>
    <row r="5652" spans="1:11" s="38" customFormat="1" x14ac:dyDescent="0.25">
      <c r="A5652" s="78"/>
      <c r="B5652" s="337"/>
      <c r="C5652" s="342"/>
      <c r="D5652" s="329"/>
      <c r="E5652" s="330"/>
      <c r="F5652" s="330"/>
      <c r="G5652" s="331"/>
      <c r="H5652" s="340"/>
      <c r="I5652" s="268"/>
      <c r="J5652" s="341"/>
      <c r="K5652" s="60"/>
    </row>
    <row r="5653" spans="1:11" s="38" customFormat="1" x14ac:dyDescent="0.25">
      <c r="A5653" s="78"/>
      <c r="B5653" s="337"/>
      <c r="C5653" s="342"/>
      <c r="D5653" s="329"/>
      <c r="E5653" s="330"/>
      <c r="F5653" s="330"/>
      <c r="G5653" s="331"/>
      <c r="H5653" s="340"/>
      <c r="I5653" s="268"/>
      <c r="J5653" s="341"/>
      <c r="K5653" s="60"/>
    </row>
    <row r="5654" spans="1:11" s="38" customFormat="1" x14ac:dyDescent="0.25">
      <c r="A5654" s="78"/>
      <c r="B5654" s="337"/>
      <c r="C5654" s="342"/>
      <c r="D5654" s="329"/>
      <c r="E5654" s="330"/>
      <c r="F5654" s="330"/>
      <c r="G5654" s="331"/>
      <c r="H5654" s="340"/>
      <c r="I5654" s="268"/>
      <c r="J5654" s="341"/>
      <c r="K5654" s="60"/>
    </row>
    <row r="5655" spans="1:11" s="38" customFormat="1" x14ac:dyDescent="0.25">
      <c r="A5655" s="78"/>
      <c r="B5655" s="337"/>
      <c r="C5655" s="342"/>
      <c r="D5655" s="329"/>
      <c r="E5655" s="330"/>
      <c r="F5655" s="330"/>
      <c r="G5655" s="331"/>
      <c r="H5655" s="340"/>
      <c r="I5655" s="268"/>
      <c r="J5655" s="341"/>
      <c r="K5655" s="60"/>
    </row>
    <row r="5656" spans="1:11" s="38" customFormat="1" x14ac:dyDescent="0.25">
      <c r="A5656" s="78"/>
      <c r="B5656" s="337"/>
      <c r="C5656" s="342"/>
      <c r="D5656" s="329"/>
      <c r="E5656" s="330"/>
      <c r="F5656" s="330"/>
      <c r="G5656" s="331"/>
      <c r="H5656" s="340"/>
      <c r="I5656" s="268"/>
      <c r="J5656" s="341"/>
      <c r="K5656" s="60"/>
    </row>
    <row r="5657" spans="1:11" s="38" customFormat="1" x14ac:dyDescent="0.25">
      <c r="A5657" s="78"/>
      <c r="B5657" s="337"/>
      <c r="C5657" s="342"/>
      <c r="D5657" s="329"/>
      <c r="E5657" s="330"/>
      <c r="F5657" s="330"/>
      <c r="G5657" s="331"/>
      <c r="H5657" s="340"/>
      <c r="I5657" s="268"/>
      <c r="J5657" s="341"/>
      <c r="K5657" s="60"/>
    </row>
    <row r="5658" spans="1:11" s="38" customFormat="1" x14ac:dyDescent="0.25">
      <c r="A5658" s="78"/>
      <c r="B5658" s="337"/>
      <c r="C5658" s="342"/>
      <c r="D5658" s="329"/>
      <c r="E5658" s="330"/>
      <c r="F5658" s="330"/>
      <c r="G5658" s="331"/>
      <c r="H5658" s="340"/>
      <c r="I5658" s="268"/>
      <c r="J5658" s="341"/>
      <c r="K5658" s="60"/>
    </row>
    <row r="5659" spans="1:11" s="38" customFormat="1" x14ac:dyDescent="0.25">
      <c r="A5659" s="78"/>
      <c r="B5659" s="337"/>
      <c r="C5659" s="342"/>
      <c r="D5659" s="329"/>
      <c r="E5659" s="330"/>
      <c r="F5659" s="330"/>
      <c r="G5659" s="331"/>
      <c r="H5659" s="340"/>
      <c r="I5659" s="268"/>
      <c r="J5659" s="341"/>
      <c r="K5659" s="60"/>
    </row>
    <row r="5660" spans="1:11" s="38" customFormat="1" x14ac:dyDescent="0.25">
      <c r="A5660" s="78"/>
      <c r="B5660" s="337"/>
      <c r="C5660" s="342"/>
      <c r="D5660" s="329"/>
      <c r="E5660" s="330"/>
      <c r="F5660" s="330"/>
      <c r="G5660" s="331"/>
      <c r="H5660" s="340"/>
      <c r="I5660" s="268"/>
      <c r="J5660" s="341"/>
      <c r="K5660" s="60"/>
    </row>
    <row r="5661" spans="1:11" s="38" customFormat="1" x14ac:dyDescent="0.25">
      <c r="A5661" s="78"/>
      <c r="B5661" s="337"/>
      <c r="C5661" s="342"/>
      <c r="D5661" s="329"/>
      <c r="E5661" s="330"/>
      <c r="F5661" s="330"/>
      <c r="G5661" s="331"/>
      <c r="H5661" s="340"/>
      <c r="I5661" s="268"/>
      <c r="J5661" s="341"/>
      <c r="K5661" s="60"/>
    </row>
    <row r="5662" spans="1:11" s="38" customFormat="1" x14ac:dyDescent="0.25">
      <c r="A5662" s="78"/>
      <c r="B5662" s="337"/>
      <c r="C5662" s="342"/>
      <c r="D5662" s="329"/>
      <c r="E5662" s="330"/>
      <c r="F5662" s="330"/>
      <c r="G5662" s="331"/>
      <c r="H5662" s="340"/>
      <c r="I5662" s="268"/>
      <c r="J5662" s="341"/>
      <c r="K5662" s="60"/>
    </row>
    <row r="5663" spans="1:11" s="38" customFormat="1" x14ac:dyDescent="0.25">
      <c r="A5663" s="78"/>
      <c r="B5663" s="337"/>
      <c r="C5663" s="342"/>
      <c r="D5663" s="329"/>
      <c r="E5663" s="330"/>
      <c r="F5663" s="330"/>
      <c r="G5663" s="331"/>
      <c r="H5663" s="340"/>
      <c r="I5663" s="268"/>
      <c r="J5663" s="341"/>
      <c r="K5663" s="60"/>
    </row>
    <row r="5664" spans="1:11" s="38" customFormat="1" x14ac:dyDescent="0.25">
      <c r="A5664" s="78"/>
      <c r="B5664" s="337"/>
      <c r="C5664" s="342"/>
      <c r="D5664" s="329"/>
      <c r="E5664" s="330"/>
      <c r="F5664" s="330"/>
      <c r="G5664" s="331"/>
      <c r="H5664" s="340"/>
      <c r="I5664" s="268"/>
      <c r="J5664" s="341"/>
      <c r="K5664" s="60"/>
    </row>
    <row r="5665" spans="1:11" s="38" customFormat="1" x14ac:dyDescent="0.25">
      <c r="A5665" s="78"/>
      <c r="B5665" s="337"/>
      <c r="C5665" s="342"/>
      <c r="D5665" s="329"/>
      <c r="E5665" s="330"/>
      <c r="F5665" s="330"/>
      <c r="G5665" s="331"/>
      <c r="H5665" s="340"/>
      <c r="I5665" s="268"/>
      <c r="J5665" s="341"/>
      <c r="K5665" s="60"/>
    </row>
    <row r="5666" spans="1:11" s="38" customFormat="1" x14ac:dyDescent="0.25">
      <c r="A5666" s="78"/>
      <c r="B5666" s="337"/>
      <c r="C5666" s="342"/>
      <c r="D5666" s="329"/>
      <c r="E5666" s="330"/>
      <c r="F5666" s="330"/>
      <c r="G5666" s="331"/>
      <c r="H5666" s="340"/>
      <c r="I5666" s="268"/>
      <c r="J5666" s="341"/>
      <c r="K5666" s="60"/>
    </row>
    <row r="5667" spans="1:11" s="38" customFormat="1" x14ac:dyDescent="0.25">
      <c r="A5667" s="78"/>
      <c r="B5667" s="337"/>
      <c r="C5667" s="342"/>
      <c r="D5667" s="329"/>
      <c r="E5667" s="330"/>
      <c r="F5667" s="330"/>
      <c r="G5667" s="331"/>
      <c r="H5667" s="340"/>
      <c r="I5667" s="268"/>
      <c r="J5667" s="341"/>
      <c r="K5667" s="60"/>
    </row>
    <row r="5668" spans="1:11" s="38" customFormat="1" x14ac:dyDescent="0.25">
      <c r="A5668" s="78"/>
      <c r="B5668" s="337"/>
      <c r="C5668" s="342"/>
      <c r="D5668" s="329"/>
      <c r="E5668" s="330"/>
      <c r="F5668" s="330"/>
      <c r="G5668" s="331"/>
      <c r="H5668" s="340"/>
      <c r="I5668" s="268"/>
      <c r="J5668" s="341"/>
      <c r="K5668" s="60"/>
    </row>
    <row r="5669" spans="1:11" s="38" customFormat="1" x14ac:dyDescent="0.25">
      <c r="A5669" s="78"/>
      <c r="B5669" s="337"/>
      <c r="C5669" s="342"/>
      <c r="D5669" s="329"/>
      <c r="E5669" s="330"/>
      <c r="F5669" s="330"/>
      <c r="G5669" s="331"/>
      <c r="H5669" s="340"/>
      <c r="I5669" s="268"/>
      <c r="J5669" s="341"/>
      <c r="K5669" s="60"/>
    </row>
    <row r="5670" spans="1:11" s="38" customFormat="1" x14ac:dyDescent="0.25">
      <c r="A5670" s="78"/>
      <c r="B5670" s="337"/>
      <c r="C5670" s="342"/>
      <c r="D5670" s="329"/>
      <c r="E5670" s="330"/>
      <c r="F5670" s="330"/>
      <c r="G5670" s="331"/>
      <c r="H5670" s="340"/>
      <c r="I5670" s="268"/>
      <c r="J5670" s="341"/>
      <c r="K5670" s="60"/>
    </row>
    <row r="5671" spans="1:11" s="38" customFormat="1" x14ac:dyDescent="0.25">
      <c r="A5671" s="78"/>
      <c r="B5671" s="337"/>
      <c r="C5671" s="342"/>
      <c r="D5671" s="329"/>
      <c r="E5671" s="330"/>
      <c r="F5671" s="330"/>
      <c r="G5671" s="331"/>
      <c r="H5671" s="340"/>
      <c r="I5671" s="268"/>
      <c r="J5671" s="341"/>
      <c r="K5671" s="60"/>
    </row>
    <row r="5672" spans="1:11" s="38" customFormat="1" x14ac:dyDescent="0.25">
      <c r="A5672" s="78"/>
      <c r="B5672" s="337"/>
      <c r="C5672" s="342"/>
      <c r="D5672" s="329"/>
      <c r="E5672" s="330"/>
      <c r="F5672" s="330"/>
      <c r="G5672" s="331"/>
      <c r="H5672" s="340"/>
      <c r="I5672" s="268"/>
      <c r="J5672" s="341"/>
      <c r="K5672" s="60"/>
    </row>
    <row r="5673" spans="1:11" s="38" customFormat="1" x14ac:dyDescent="0.25">
      <c r="A5673" s="78"/>
      <c r="B5673" s="337"/>
      <c r="C5673" s="342"/>
      <c r="D5673" s="329"/>
      <c r="E5673" s="330"/>
      <c r="F5673" s="330"/>
      <c r="G5673" s="331"/>
      <c r="H5673" s="340"/>
      <c r="I5673" s="268"/>
      <c r="J5673" s="341"/>
      <c r="K5673" s="60"/>
    </row>
    <row r="5674" spans="1:11" s="38" customFormat="1" x14ac:dyDescent="0.25">
      <c r="A5674" s="78"/>
      <c r="B5674" s="337"/>
      <c r="C5674" s="342"/>
      <c r="D5674" s="329"/>
      <c r="E5674" s="330"/>
      <c r="F5674" s="330"/>
      <c r="G5674" s="331"/>
      <c r="H5674" s="340"/>
      <c r="I5674" s="268"/>
      <c r="J5674" s="341"/>
      <c r="K5674" s="60"/>
    </row>
    <row r="5675" spans="1:11" s="38" customFormat="1" x14ac:dyDescent="0.25">
      <c r="A5675" s="78"/>
      <c r="B5675" s="337"/>
      <c r="C5675" s="342"/>
      <c r="D5675" s="329"/>
      <c r="E5675" s="330"/>
      <c r="F5675" s="330"/>
      <c r="G5675" s="331"/>
      <c r="H5675" s="340"/>
      <c r="I5675" s="268"/>
      <c r="J5675" s="341"/>
      <c r="K5675" s="60"/>
    </row>
    <row r="5676" spans="1:11" s="38" customFormat="1" x14ac:dyDescent="0.25">
      <c r="A5676" s="78"/>
      <c r="B5676" s="337"/>
      <c r="C5676" s="342"/>
      <c r="D5676" s="329"/>
      <c r="E5676" s="330"/>
      <c r="F5676" s="330"/>
      <c r="G5676" s="331"/>
      <c r="H5676" s="340"/>
      <c r="I5676" s="268"/>
      <c r="J5676" s="341"/>
      <c r="K5676" s="60"/>
    </row>
    <row r="5677" spans="1:11" s="38" customFormat="1" x14ac:dyDescent="0.25">
      <c r="A5677" s="78"/>
      <c r="B5677" s="337"/>
      <c r="C5677" s="342"/>
      <c r="D5677" s="329"/>
      <c r="E5677" s="330"/>
      <c r="F5677" s="330"/>
      <c r="G5677" s="331"/>
      <c r="H5677" s="340"/>
      <c r="I5677" s="268"/>
      <c r="J5677" s="341"/>
      <c r="K5677" s="60"/>
    </row>
    <row r="5678" spans="1:11" s="38" customFormat="1" x14ac:dyDescent="0.25">
      <c r="A5678" s="78"/>
      <c r="B5678" s="337"/>
      <c r="C5678" s="342"/>
      <c r="D5678" s="329"/>
      <c r="E5678" s="330"/>
      <c r="F5678" s="330"/>
      <c r="G5678" s="331"/>
      <c r="H5678" s="340"/>
      <c r="I5678" s="268"/>
      <c r="J5678" s="341"/>
      <c r="K5678" s="60"/>
    </row>
    <row r="5679" spans="1:11" s="38" customFormat="1" x14ac:dyDescent="0.25">
      <c r="A5679" s="78"/>
      <c r="B5679" s="337"/>
      <c r="C5679" s="342"/>
      <c r="D5679" s="329"/>
      <c r="E5679" s="330"/>
      <c r="F5679" s="330"/>
      <c r="G5679" s="331"/>
      <c r="H5679" s="340"/>
      <c r="I5679" s="268"/>
      <c r="J5679" s="341"/>
      <c r="K5679" s="60"/>
    </row>
    <row r="5680" spans="1:11" s="38" customFormat="1" x14ac:dyDescent="0.25">
      <c r="A5680" s="78"/>
      <c r="B5680" s="337"/>
      <c r="C5680" s="342"/>
      <c r="D5680" s="329"/>
      <c r="E5680" s="330"/>
      <c r="F5680" s="330"/>
      <c r="G5680" s="331"/>
      <c r="H5680" s="340"/>
      <c r="I5680" s="268"/>
      <c r="J5680" s="341"/>
      <c r="K5680" s="60"/>
    </row>
    <row r="5681" spans="1:11" s="38" customFormat="1" x14ac:dyDescent="0.25">
      <c r="A5681" s="78"/>
      <c r="B5681" s="337"/>
      <c r="C5681" s="342"/>
      <c r="D5681" s="329"/>
      <c r="E5681" s="330"/>
      <c r="F5681" s="330"/>
      <c r="G5681" s="331"/>
      <c r="H5681" s="340"/>
      <c r="I5681" s="268"/>
      <c r="J5681" s="341"/>
      <c r="K5681" s="60"/>
    </row>
    <row r="5682" spans="1:11" s="38" customFormat="1" x14ac:dyDescent="0.25">
      <c r="A5682" s="78"/>
      <c r="B5682" s="337"/>
      <c r="C5682" s="342"/>
      <c r="D5682" s="329"/>
      <c r="E5682" s="330"/>
      <c r="F5682" s="330"/>
      <c r="G5682" s="331"/>
      <c r="H5682" s="340"/>
      <c r="I5682" s="268"/>
      <c r="J5682" s="341"/>
      <c r="K5682" s="60"/>
    </row>
    <row r="5683" spans="1:11" s="38" customFormat="1" x14ac:dyDescent="0.25">
      <c r="A5683" s="78"/>
      <c r="B5683" s="337"/>
      <c r="C5683" s="342"/>
      <c r="D5683" s="329"/>
      <c r="E5683" s="330"/>
      <c r="F5683" s="330"/>
      <c r="G5683" s="331"/>
      <c r="H5683" s="340"/>
      <c r="I5683" s="268"/>
      <c r="J5683" s="341"/>
      <c r="K5683" s="60"/>
    </row>
    <row r="5684" spans="1:11" s="38" customFormat="1" x14ac:dyDescent="0.25">
      <c r="A5684" s="78"/>
      <c r="B5684" s="337"/>
      <c r="C5684" s="342"/>
      <c r="D5684" s="329"/>
      <c r="E5684" s="330"/>
      <c r="F5684" s="330"/>
      <c r="G5684" s="331"/>
      <c r="H5684" s="340"/>
      <c r="I5684" s="268"/>
      <c r="J5684" s="341"/>
      <c r="K5684" s="60"/>
    </row>
    <row r="5685" spans="1:11" s="38" customFormat="1" x14ac:dyDescent="0.25">
      <c r="A5685" s="78"/>
      <c r="B5685" s="337"/>
      <c r="C5685" s="342"/>
      <c r="D5685" s="329"/>
      <c r="E5685" s="330"/>
      <c r="F5685" s="330"/>
      <c r="G5685" s="331"/>
      <c r="H5685" s="340"/>
      <c r="I5685" s="268"/>
      <c r="J5685" s="341"/>
      <c r="K5685" s="60"/>
    </row>
    <row r="5686" spans="1:11" s="38" customFormat="1" x14ac:dyDescent="0.25">
      <c r="A5686" s="78"/>
      <c r="B5686" s="337"/>
      <c r="C5686" s="342"/>
      <c r="D5686" s="329"/>
      <c r="E5686" s="330"/>
      <c r="F5686" s="330"/>
      <c r="G5686" s="331"/>
      <c r="H5686" s="340"/>
      <c r="I5686" s="268"/>
      <c r="J5686" s="341"/>
      <c r="K5686" s="60"/>
    </row>
    <row r="5687" spans="1:11" s="38" customFormat="1" x14ac:dyDescent="0.25">
      <c r="A5687" s="78"/>
      <c r="B5687" s="337"/>
      <c r="C5687" s="342"/>
      <c r="D5687" s="329"/>
      <c r="E5687" s="330"/>
      <c r="F5687" s="330"/>
      <c r="G5687" s="331"/>
      <c r="H5687" s="340"/>
      <c r="I5687" s="268"/>
      <c r="J5687" s="341"/>
      <c r="K5687" s="60"/>
    </row>
    <row r="5688" spans="1:11" s="38" customFormat="1" x14ac:dyDescent="0.25">
      <c r="A5688" s="78"/>
      <c r="B5688" s="337"/>
      <c r="C5688" s="342"/>
      <c r="D5688" s="329"/>
      <c r="E5688" s="330"/>
      <c r="F5688" s="330"/>
      <c r="G5688" s="331"/>
      <c r="H5688" s="340"/>
      <c r="I5688" s="268"/>
      <c r="J5688" s="341"/>
      <c r="K5688" s="60"/>
    </row>
    <row r="5689" spans="1:11" s="38" customFormat="1" x14ac:dyDescent="0.25">
      <c r="A5689" s="78"/>
      <c r="B5689" s="337"/>
      <c r="C5689" s="342"/>
      <c r="D5689" s="329"/>
      <c r="E5689" s="330"/>
      <c r="F5689" s="330"/>
      <c r="G5689" s="331"/>
      <c r="H5689" s="340"/>
      <c r="I5689" s="268"/>
      <c r="J5689" s="341"/>
      <c r="K5689" s="60"/>
    </row>
    <row r="5690" spans="1:11" s="38" customFormat="1" x14ac:dyDescent="0.25">
      <c r="A5690" s="78"/>
      <c r="B5690" s="337"/>
      <c r="C5690" s="342"/>
      <c r="D5690" s="329"/>
      <c r="E5690" s="330"/>
      <c r="F5690" s="330"/>
      <c r="G5690" s="331"/>
      <c r="H5690" s="340"/>
      <c r="I5690" s="268"/>
      <c r="J5690" s="341"/>
      <c r="K5690" s="60"/>
    </row>
    <row r="5691" spans="1:11" s="38" customFormat="1" x14ac:dyDescent="0.25">
      <c r="A5691" s="78"/>
      <c r="B5691" s="337"/>
      <c r="C5691" s="342"/>
      <c r="D5691" s="329"/>
      <c r="E5691" s="330"/>
      <c r="F5691" s="330"/>
      <c r="G5691" s="331"/>
      <c r="H5691" s="340"/>
      <c r="I5691" s="268"/>
      <c r="J5691" s="341"/>
      <c r="K5691" s="60"/>
    </row>
    <row r="5692" spans="1:11" s="38" customFormat="1" x14ac:dyDescent="0.25">
      <c r="A5692" s="78"/>
      <c r="B5692" s="337"/>
      <c r="C5692" s="342"/>
      <c r="D5692" s="329"/>
      <c r="E5692" s="330"/>
      <c r="F5692" s="330"/>
      <c r="G5692" s="331"/>
      <c r="H5692" s="340"/>
      <c r="I5692" s="268"/>
      <c r="J5692" s="341"/>
      <c r="K5692" s="60"/>
    </row>
    <row r="5693" spans="1:11" s="38" customFormat="1" x14ac:dyDescent="0.25">
      <c r="A5693" s="78"/>
      <c r="B5693" s="337"/>
      <c r="C5693" s="342"/>
      <c r="D5693" s="329"/>
      <c r="E5693" s="330"/>
      <c r="F5693" s="330"/>
      <c r="G5693" s="331"/>
      <c r="H5693" s="340"/>
      <c r="I5693" s="268"/>
      <c r="J5693" s="341"/>
      <c r="K5693" s="60"/>
    </row>
    <row r="5694" spans="1:11" s="38" customFormat="1" x14ac:dyDescent="0.25">
      <c r="A5694" s="78"/>
      <c r="B5694" s="337"/>
      <c r="C5694" s="342"/>
      <c r="D5694" s="329"/>
      <c r="E5694" s="330"/>
      <c r="F5694" s="330"/>
      <c r="G5694" s="331"/>
      <c r="H5694" s="340"/>
      <c r="I5694" s="268"/>
      <c r="J5694" s="341"/>
      <c r="K5694" s="60"/>
    </row>
    <row r="5695" spans="1:11" s="38" customFormat="1" x14ac:dyDescent="0.25">
      <c r="A5695" s="78"/>
      <c r="B5695" s="337"/>
      <c r="C5695" s="342"/>
      <c r="D5695" s="329"/>
      <c r="E5695" s="330"/>
      <c r="F5695" s="330"/>
      <c r="G5695" s="331"/>
      <c r="H5695" s="340"/>
      <c r="I5695" s="268"/>
      <c r="J5695" s="341"/>
      <c r="K5695" s="60"/>
    </row>
    <row r="5696" spans="1:11" s="38" customFormat="1" x14ac:dyDescent="0.25">
      <c r="A5696" s="78"/>
      <c r="B5696" s="337"/>
      <c r="C5696" s="342"/>
      <c r="D5696" s="329"/>
      <c r="E5696" s="330"/>
      <c r="F5696" s="330"/>
      <c r="G5696" s="331"/>
      <c r="H5696" s="340"/>
      <c r="I5696" s="268"/>
      <c r="J5696" s="341"/>
      <c r="K5696" s="60"/>
    </row>
    <row r="5697" spans="1:11" s="38" customFormat="1" x14ac:dyDescent="0.25">
      <c r="A5697" s="78"/>
      <c r="B5697" s="337"/>
      <c r="C5697" s="342"/>
      <c r="D5697" s="329"/>
      <c r="E5697" s="330"/>
      <c r="F5697" s="330"/>
      <c r="G5697" s="331"/>
      <c r="H5697" s="340"/>
      <c r="I5697" s="268"/>
      <c r="J5697" s="341"/>
      <c r="K5697" s="60"/>
    </row>
    <row r="5698" spans="1:11" s="38" customFormat="1" x14ac:dyDescent="0.25">
      <c r="A5698" s="78"/>
      <c r="B5698" s="337"/>
      <c r="C5698" s="342"/>
      <c r="D5698" s="329"/>
      <c r="E5698" s="330"/>
      <c r="F5698" s="330"/>
      <c r="G5698" s="331"/>
      <c r="H5698" s="340"/>
      <c r="I5698" s="268"/>
      <c r="J5698" s="341"/>
      <c r="K5698" s="60"/>
    </row>
    <row r="5699" spans="1:11" s="38" customFormat="1" x14ac:dyDescent="0.25">
      <c r="A5699" s="78"/>
      <c r="B5699" s="337"/>
      <c r="C5699" s="342"/>
      <c r="D5699" s="329"/>
      <c r="E5699" s="330"/>
      <c r="F5699" s="330"/>
      <c r="G5699" s="331"/>
      <c r="H5699" s="340"/>
      <c r="I5699" s="268"/>
      <c r="J5699" s="341"/>
      <c r="K5699" s="60"/>
    </row>
    <row r="5700" spans="1:11" s="38" customFormat="1" x14ac:dyDescent="0.25">
      <c r="A5700" s="78"/>
      <c r="B5700" s="337"/>
      <c r="C5700" s="342"/>
      <c r="D5700" s="329"/>
      <c r="E5700" s="330"/>
      <c r="F5700" s="330"/>
      <c r="G5700" s="331"/>
      <c r="H5700" s="340"/>
      <c r="I5700" s="268"/>
      <c r="J5700" s="341"/>
      <c r="K5700" s="60"/>
    </row>
    <row r="5701" spans="1:11" s="38" customFormat="1" x14ac:dyDescent="0.25">
      <c r="A5701" s="78"/>
      <c r="B5701" s="337"/>
      <c r="C5701" s="342"/>
      <c r="D5701" s="329"/>
      <c r="E5701" s="330"/>
      <c r="F5701" s="330"/>
      <c r="G5701" s="331"/>
      <c r="H5701" s="340"/>
      <c r="I5701" s="268"/>
      <c r="J5701" s="341"/>
      <c r="K5701" s="60"/>
    </row>
    <row r="5702" spans="1:11" s="38" customFormat="1" x14ac:dyDescent="0.25">
      <c r="A5702" s="78"/>
      <c r="B5702" s="337"/>
      <c r="C5702" s="342"/>
      <c r="D5702" s="329"/>
      <c r="E5702" s="330"/>
      <c r="F5702" s="330"/>
      <c r="G5702" s="331"/>
      <c r="H5702" s="340"/>
      <c r="I5702" s="268"/>
      <c r="J5702" s="341"/>
      <c r="K5702" s="60"/>
    </row>
    <row r="5703" spans="1:11" s="38" customFormat="1" x14ac:dyDescent="0.25">
      <c r="A5703" s="78"/>
      <c r="B5703" s="337"/>
      <c r="C5703" s="342"/>
      <c r="D5703" s="329"/>
      <c r="E5703" s="330"/>
      <c r="F5703" s="330"/>
      <c r="G5703" s="331"/>
      <c r="H5703" s="340"/>
      <c r="I5703" s="268"/>
      <c r="J5703" s="341"/>
      <c r="K5703" s="60"/>
    </row>
    <row r="5704" spans="1:11" s="38" customFormat="1" x14ac:dyDescent="0.25">
      <c r="A5704" s="78"/>
      <c r="B5704" s="337"/>
      <c r="C5704" s="342"/>
      <c r="D5704" s="329"/>
      <c r="E5704" s="330"/>
      <c r="F5704" s="330"/>
      <c r="G5704" s="331"/>
      <c r="H5704" s="340"/>
      <c r="I5704" s="268"/>
      <c r="J5704" s="341"/>
      <c r="K5704" s="60"/>
    </row>
    <row r="5705" spans="1:11" s="38" customFormat="1" x14ac:dyDescent="0.25">
      <c r="A5705" s="78"/>
      <c r="B5705" s="337"/>
      <c r="C5705" s="342"/>
      <c r="D5705" s="329"/>
      <c r="E5705" s="330"/>
      <c r="F5705" s="330"/>
      <c r="G5705" s="331"/>
      <c r="H5705" s="340"/>
      <c r="I5705" s="268"/>
      <c r="J5705" s="341"/>
      <c r="K5705" s="60"/>
    </row>
    <row r="5706" spans="1:11" s="38" customFormat="1" x14ac:dyDescent="0.25">
      <c r="A5706" s="78"/>
      <c r="B5706" s="337"/>
      <c r="C5706" s="342"/>
      <c r="D5706" s="329"/>
      <c r="E5706" s="330"/>
      <c r="F5706" s="330"/>
      <c r="G5706" s="331"/>
      <c r="H5706" s="340"/>
      <c r="I5706" s="268"/>
      <c r="J5706" s="341"/>
      <c r="K5706" s="60"/>
    </row>
    <row r="5707" spans="1:11" s="38" customFormat="1" x14ac:dyDescent="0.25">
      <c r="A5707" s="78"/>
      <c r="B5707" s="337"/>
      <c r="C5707" s="342"/>
      <c r="D5707" s="329"/>
      <c r="E5707" s="330"/>
      <c r="F5707" s="330"/>
      <c r="G5707" s="331"/>
      <c r="H5707" s="340"/>
      <c r="I5707" s="268"/>
      <c r="J5707" s="341"/>
      <c r="K5707" s="60"/>
    </row>
    <row r="5708" spans="1:11" s="38" customFormat="1" x14ac:dyDescent="0.25">
      <c r="A5708" s="78"/>
      <c r="B5708" s="337"/>
      <c r="C5708" s="342"/>
      <c r="D5708" s="329"/>
      <c r="E5708" s="330"/>
      <c r="F5708" s="330"/>
      <c r="G5708" s="331"/>
      <c r="H5708" s="340"/>
      <c r="I5708" s="268"/>
      <c r="J5708" s="341"/>
      <c r="K5708" s="60"/>
    </row>
    <row r="5709" spans="1:11" s="38" customFormat="1" x14ac:dyDescent="0.25">
      <c r="A5709" s="78"/>
      <c r="B5709" s="337"/>
      <c r="C5709" s="342"/>
      <c r="D5709" s="329"/>
      <c r="E5709" s="330"/>
      <c r="F5709" s="330"/>
      <c r="G5709" s="331"/>
      <c r="H5709" s="340"/>
      <c r="I5709" s="268"/>
      <c r="J5709" s="341"/>
      <c r="K5709" s="60"/>
    </row>
    <row r="5710" spans="1:11" s="38" customFormat="1" x14ac:dyDescent="0.25">
      <c r="A5710" s="78"/>
      <c r="B5710" s="337"/>
      <c r="C5710" s="342"/>
      <c r="D5710" s="329"/>
      <c r="E5710" s="330"/>
      <c r="F5710" s="330"/>
      <c r="G5710" s="331"/>
      <c r="H5710" s="340"/>
      <c r="I5710" s="268"/>
      <c r="J5710" s="341"/>
      <c r="K5710" s="60"/>
    </row>
    <row r="5711" spans="1:11" x14ac:dyDescent="0.25">
      <c r="A5711" s="333"/>
      <c r="B5711" s="334"/>
      <c r="C5711" s="335"/>
      <c r="D5711" s="320"/>
      <c r="E5711" s="321"/>
      <c r="F5711" s="322"/>
      <c r="G5711" s="323"/>
      <c r="H5711" s="324"/>
      <c r="I5711" s="325"/>
      <c r="J5711" s="30"/>
    </row>
  </sheetData>
  <mergeCells count="2">
    <mergeCell ref="B3:H3"/>
    <mergeCell ref="A14:F14"/>
  </mergeCells>
  <printOptions horizontalCentered="1"/>
  <pageMargins left="0.39370078740157483" right="0.39370078740157483"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9"/>
  <sheetViews>
    <sheetView workbookViewId="0">
      <selection activeCell="B16" sqref="B16"/>
    </sheetView>
  </sheetViews>
  <sheetFormatPr defaultRowHeight="15" x14ac:dyDescent="0.25"/>
  <cols>
    <col min="1" max="1" width="10.7109375" style="48" customWidth="1"/>
    <col min="2" max="2" width="45.7109375" style="18" customWidth="1"/>
    <col min="3" max="3" width="9.7109375" style="83" customWidth="1"/>
    <col min="4" max="4" width="12.7109375" style="84" customWidth="1"/>
    <col min="5" max="5" width="10.7109375" style="53" customWidth="1"/>
    <col min="6" max="6" width="10.7109375" style="55" customWidth="1"/>
    <col min="7" max="7" width="15.7109375" style="85" customWidth="1"/>
    <col min="8" max="8" width="15.7109375" style="65" customWidth="1"/>
    <col min="9" max="9" width="9.140625" style="36"/>
    <col min="10" max="10" width="9.140625" style="20"/>
    <col min="11" max="16384" width="9.140625" style="15"/>
  </cols>
  <sheetData>
    <row r="1" spans="1:10" s="75" customFormat="1" ht="25.5" customHeight="1" x14ac:dyDescent="0.25">
      <c r="A1" s="5" t="s">
        <v>561</v>
      </c>
      <c r="B1" s="6" t="s">
        <v>562</v>
      </c>
      <c r="C1" s="5" t="s">
        <v>563</v>
      </c>
      <c r="D1" s="7" t="s">
        <v>564</v>
      </c>
      <c r="E1" s="44" t="s">
        <v>565</v>
      </c>
      <c r="F1" s="44" t="s">
        <v>566</v>
      </c>
      <c r="G1" s="25" t="s">
        <v>567</v>
      </c>
      <c r="H1" s="10" t="s">
        <v>568</v>
      </c>
      <c r="I1" s="86"/>
      <c r="J1" s="87"/>
    </row>
    <row r="2" spans="1:10" s="14" customFormat="1" ht="50.1" customHeight="1" x14ac:dyDescent="0.25">
      <c r="A2" s="21" t="s">
        <v>0</v>
      </c>
      <c r="B2" s="21" t="s">
        <v>1</v>
      </c>
      <c r="C2" s="21" t="s">
        <v>2</v>
      </c>
      <c r="D2" s="9" t="s">
        <v>560</v>
      </c>
      <c r="E2" s="26" t="s">
        <v>3</v>
      </c>
      <c r="F2" s="26" t="s">
        <v>4</v>
      </c>
      <c r="G2" s="26" t="s">
        <v>570</v>
      </c>
      <c r="H2" s="11" t="s">
        <v>569</v>
      </c>
      <c r="I2" s="35"/>
      <c r="J2" s="19"/>
    </row>
    <row r="3" spans="1:10" ht="57" customHeight="1" x14ac:dyDescent="0.25">
      <c r="A3" s="197" t="s">
        <v>20297</v>
      </c>
      <c r="B3" s="344" t="s">
        <v>20298</v>
      </c>
      <c r="C3" s="345"/>
      <c r="D3" s="345"/>
      <c r="E3" s="345"/>
      <c r="F3" s="345"/>
      <c r="G3" s="345"/>
      <c r="H3" s="346"/>
    </row>
    <row r="4" spans="1:10" ht="96" customHeight="1" x14ac:dyDescent="0.25">
      <c r="A4" s="203" t="s">
        <v>571</v>
      </c>
      <c r="B4" s="196" t="s">
        <v>20299</v>
      </c>
      <c r="C4" s="198"/>
      <c r="D4" s="199"/>
      <c r="E4" s="199"/>
      <c r="F4" s="199"/>
      <c r="G4" s="199"/>
      <c r="H4" s="200"/>
    </row>
    <row r="5" spans="1:10" ht="20.100000000000001" customHeight="1" x14ac:dyDescent="0.25">
      <c r="A5" s="202" t="s">
        <v>572</v>
      </c>
      <c r="B5" s="194" t="s">
        <v>573</v>
      </c>
      <c r="C5" s="188" t="s">
        <v>305</v>
      </c>
      <c r="D5" s="177">
        <v>179.26</v>
      </c>
      <c r="E5" s="201">
        <v>3.11</v>
      </c>
      <c r="F5" s="201">
        <v>1.23</v>
      </c>
      <c r="G5" s="88">
        <f t="shared" ref="G5" si="0">D5*E5</f>
        <v>557.4985999999999</v>
      </c>
      <c r="H5" s="65">
        <f t="shared" ref="H5" si="1">D5*F5</f>
        <v>220.48979999999997</v>
      </c>
    </row>
    <row r="6" spans="1:10" s="2" customFormat="1" ht="20.100000000000001" customHeight="1" x14ac:dyDescent="0.25">
      <c r="A6" s="347" t="s">
        <v>19897</v>
      </c>
      <c r="B6" s="347"/>
      <c r="C6" s="347"/>
      <c r="D6" s="347"/>
      <c r="E6" s="347"/>
      <c r="F6" s="347"/>
      <c r="G6" s="138">
        <f>SUM(G3:G5)</f>
        <v>557.4985999999999</v>
      </c>
      <c r="H6" s="139">
        <f>SUM(H3:H5)</f>
        <v>220.48979999999997</v>
      </c>
      <c r="I6" s="4"/>
    </row>
    <row r="7" spans="1:10" s="32" customFormat="1" x14ac:dyDescent="0.25">
      <c r="A7" s="78"/>
      <c r="B7" s="31"/>
      <c r="C7" s="79"/>
      <c r="D7" s="80"/>
      <c r="E7" s="81"/>
      <c r="F7" s="81"/>
      <c r="G7" s="82"/>
      <c r="H7" s="207"/>
    </row>
    <row r="8" spans="1:10" s="30" customFormat="1" x14ac:dyDescent="0.25">
      <c r="A8" s="78"/>
      <c r="B8" s="31"/>
      <c r="C8" s="79"/>
      <c r="D8" s="80"/>
      <c r="E8" s="81"/>
      <c r="F8" s="81"/>
      <c r="G8" s="82"/>
      <c r="H8" s="207"/>
      <c r="I8" s="32"/>
      <c r="J8" s="33"/>
    </row>
    <row r="9" spans="1:10" x14ac:dyDescent="0.25">
      <c r="A9" s="78"/>
      <c r="B9" s="31"/>
      <c r="C9" s="79"/>
      <c r="D9" s="80"/>
      <c r="E9" s="81"/>
      <c r="F9" s="81"/>
      <c r="G9" s="82"/>
      <c r="H9" s="207"/>
      <c r="I9" s="32"/>
    </row>
    <row r="10" spans="1:10" x14ac:dyDescent="0.25">
      <c r="A10" s="78"/>
      <c r="B10" s="31"/>
      <c r="C10" s="79"/>
      <c r="D10" s="80"/>
      <c r="E10" s="81"/>
      <c r="F10" s="81"/>
      <c r="G10" s="82"/>
      <c r="H10" s="207"/>
      <c r="I10" s="32"/>
    </row>
    <row r="11" spans="1:10" x14ac:dyDescent="0.25">
      <c r="A11" s="78"/>
      <c r="B11" s="31"/>
      <c r="C11" s="79"/>
      <c r="D11" s="80"/>
      <c r="E11" s="81"/>
      <c r="F11" s="81"/>
      <c r="G11" s="82"/>
      <c r="H11" s="207"/>
      <c r="I11" s="32"/>
    </row>
    <row r="12" spans="1:10" x14ac:dyDescent="0.25">
      <c r="A12" s="78"/>
      <c r="B12" s="31"/>
      <c r="C12" s="79"/>
      <c r="D12" s="80"/>
      <c r="E12" s="81"/>
      <c r="F12" s="81"/>
      <c r="G12" s="82"/>
      <c r="H12" s="207"/>
      <c r="I12" s="32"/>
    </row>
    <row r="13" spans="1:10" x14ac:dyDescent="0.25">
      <c r="A13" s="78"/>
      <c r="B13" s="31"/>
      <c r="C13" s="79"/>
      <c r="D13" s="80"/>
      <c r="E13" s="81"/>
      <c r="F13" s="81"/>
      <c r="G13" s="82"/>
      <c r="H13" s="207"/>
      <c r="I13" s="32"/>
    </row>
    <row r="14" spans="1:10" x14ac:dyDescent="0.25">
      <c r="A14" s="78"/>
      <c r="B14" s="31"/>
      <c r="C14" s="79"/>
      <c r="D14" s="80"/>
      <c r="E14" s="81"/>
      <c r="F14" s="81"/>
      <c r="G14" s="82"/>
      <c r="H14" s="207"/>
      <c r="I14" s="32"/>
    </row>
    <row r="15" spans="1:10" x14ac:dyDescent="0.25">
      <c r="A15" s="78"/>
      <c r="B15" s="31"/>
      <c r="C15" s="79"/>
      <c r="D15" s="80"/>
      <c r="E15" s="81"/>
      <c r="F15" s="81"/>
      <c r="G15" s="82"/>
      <c r="H15" s="207"/>
      <c r="I15" s="32"/>
    </row>
    <row r="16" spans="1:10" x14ac:dyDescent="0.25">
      <c r="A16" s="78"/>
      <c r="B16" s="31"/>
      <c r="C16" s="79"/>
      <c r="D16" s="80"/>
      <c r="E16" s="81"/>
      <c r="F16" s="81"/>
      <c r="G16" s="82"/>
      <c r="H16" s="207"/>
      <c r="I16" s="32"/>
    </row>
    <row r="17" spans="1:9" x14ac:dyDescent="0.25">
      <c r="A17" s="78"/>
      <c r="B17" s="31"/>
      <c r="C17" s="79"/>
      <c r="D17" s="80"/>
      <c r="E17" s="81"/>
      <c r="F17" s="81"/>
      <c r="G17" s="82"/>
      <c r="H17" s="207"/>
      <c r="I17" s="32"/>
    </row>
    <row r="18" spans="1:9" x14ac:dyDescent="0.25">
      <c r="A18" s="78"/>
      <c r="B18" s="31"/>
      <c r="C18" s="79"/>
      <c r="D18" s="80"/>
      <c r="E18" s="81"/>
      <c r="F18" s="81"/>
      <c r="G18" s="82"/>
      <c r="H18" s="207"/>
      <c r="I18" s="32"/>
    </row>
    <row r="19" spans="1:9" x14ac:dyDescent="0.25">
      <c r="A19" s="78"/>
      <c r="B19" s="31"/>
      <c r="C19" s="79"/>
      <c r="D19" s="80"/>
      <c r="E19" s="81"/>
      <c r="F19" s="81"/>
      <c r="G19" s="82"/>
      <c r="H19" s="207"/>
      <c r="I19" s="32"/>
    </row>
    <row r="20" spans="1:9" x14ac:dyDescent="0.25">
      <c r="A20" s="78"/>
      <c r="B20" s="31"/>
      <c r="C20" s="79"/>
      <c r="D20" s="80"/>
      <c r="E20" s="81"/>
      <c r="F20" s="81"/>
      <c r="G20" s="82"/>
      <c r="H20" s="207"/>
      <c r="I20" s="32"/>
    </row>
    <row r="21" spans="1:9" x14ac:dyDescent="0.25">
      <c r="A21" s="78"/>
      <c r="B21" s="31"/>
      <c r="C21" s="79"/>
      <c r="D21" s="80"/>
      <c r="E21" s="81"/>
      <c r="F21" s="81"/>
      <c r="G21" s="82"/>
      <c r="H21" s="207"/>
      <c r="I21" s="32"/>
    </row>
    <row r="22" spans="1:9" x14ac:dyDescent="0.25">
      <c r="A22" s="78"/>
      <c r="B22" s="31"/>
      <c r="C22" s="79"/>
      <c r="D22" s="80"/>
      <c r="E22" s="81"/>
      <c r="F22" s="81"/>
      <c r="G22" s="82"/>
      <c r="H22" s="207"/>
      <c r="I22" s="32"/>
    </row>
    <row r="23" spans="1:9" x14ac:dyDescent="0.25">
      <c r="A23" s="78"/>
      <c r="B23" s="31"/>
      <c r="C23" s="79"/>
      <c r="D23" s="80"/>
      <c r="E23" s="81"/>
      <c r="F23" s="81"/>
      <c r="G23" s="82"/>
      <c r="H23" s="207"/>
      <c r="I23" s="32"/>
    </row>
    <row r="24" spans="1:9" x14ac:dyDescent="0.25">
      <c r="A24" s="78"/>
      <c r="B24" s="31"/>
      <c r="C24" s="79"/>
      <c r="D24" s="80"/>
      <c r="E24" s="81"/>
      <c r="F24" s="81"/>
      <c r="G24" s="82"/>
      <c r="H24" s="207"/>
      <c r="I24" s="32"/>
    </row>
    <row r="25" spans="1:9" x14ac:dyDescent="0.25">
      <c r="A25" s="78"/>
      <c r="B25" s="31"/>
      <c r="C25" s="79"/>
      <c r="D25" s="80"/>
      <c r="E25" s="81"/>
      <c r="F25" s="81"/>
      <c r="G25" s="82"/>
      <c r="H25" s="207"/>
      <c r="I25" s="32"/>
    </row>
    <row r="26" spans="1:9" x14ac:dyDescent="0.25">
      <c r="A26" s="78"/>
      <c r="B26" s="31"/>
      <c r="C26" s="79"/>
      <c r="D26" s="80"/>
      <c r="E26" s="81"/>
      <c r="F26" s="81"/>
      <c r="G26" s="82"/>
      <c r="H26" s="207"/>
      <c r="I26" s="32"/>
    </row>
    <row r="27" spans="1:9" x14ac:dyDescent="0.25">
      <c r="A27" s="78"/>
      <c r="B27" s="31"/>
      <c r="C27" s="79"/>
      <c r="D27" s="80"/>
      <c r="E27" s="81"/>
      <c r="F27" s="81"/>
      <c r="G27" s="82"/>
      <c r="H27" s="207"/>
      <c r="I27" s="32"/>
    </row>
    <row r="28" spans="1:9" x14ac:dyDescent="0.25">
      <c r="A28" s="78"/>
      <c r="B28" s="31"/>
      <c r="C28" s="79"/>
      <c r="D28" s="80"/>
      <c r="E28" s="81"/>
      <c r="F28" s="81"/>
      <c r="G28" s="82"/>
      <c r="H28" s="207"/>
      <c r="I28" s="32"/>
    </row>
    <row r="29" spans="1:9" x14ac:dyDescent="0.25">
      <c r="A29" s="78"/>
      <c r="B29" s="31"/>
      <c r="C29" s="79"/>
      <c r="D29" s="80"/>
      <c r="E29" s="81"/>
      <c r="F29" s="81"/>
      <c r="G29" s="82"/>
      <c r="H29" s="207"/>
      <c r="I29" s="32"/>
    </row>
    <row r="30" spans="1:9" x14ac:dyDescent="0.25">
      <c r="A30" s="78"/>
      <c r="B30" s="31"/>
      <c r="C30" s="79"/>
      <c r="D30" s="80"/>
      <c r="E30" s="81"/>
      <c r="F30" s="81"/>
      <c r="G30" s="82"/>
      <c r="H30" s="207"/>
      <c r="I30" s="32"/>
    </row>
    <row r="31" spans="1:9" x14ac:dyDescent="0.25">
      <c r="A31" s="78"/>
      <c r="B31" s="31"/>
      <c r="C31" s="79"/>
      <c r="D31" s="80"/>
      <c r="E31" s="81"/>
      <c r="F31" s="81"/>
      <c r="G31" s="82"/>
      <c r="H31" s="207"/>
      <c r="I31" s="32"/>
    </row>
    <row r="32" spans="1:9" x14ac:dyDescent="0.25">
      <c r="A32" s="78"/>
      <c r="B32" s="31"/>
      <c r="C32" s="79"/>
      <c r="D32" s="80"/>
      <c r="E32" s="81"/>
      <c r="F32" s="81"/>
      <c r="G32" s="82"/>
      <c r="H32" s="207"/>
      <c r="I32" s="32"/>
    </row>
    <row r="33" spans="1:9" x14ac:dyDescent="0.25">
      <c r="A33" s="78"/>
      <c r="B33" s="31"/>
      <c r="C33" s="79"/>
      <c r="D33" s="80"/>
      <c r="E33" s="81"/>
      <c r="F33" s="81"/>
      <c r="G33" s="82"/>
      <c r="H33" s="207"/>
      <c r="I33" s="32"/>
    </row>
    <row r="34" spans="1:9" x14ac:dyDescent="0.25">
      <c r="A34" s="78"/>
      <c r="B34" s="31"/>
      <c r="C34" s="79"/>
      <c r="D34" s="80"/>
      <c r="E34" s="81"/>
      <c r="F34" s="81"/>
      <c r="G34" s="82"/>
      <c r="H34" s="207"/>
      <c r="I34" s="32"/>
    </row>
    <row r="35" spans="1:9" x14ac:dyDescent="0.25">
      <c r="A35" s="78"/>
      <c r="B35" s="31"/>
      <c r="C35" s="79"/>
      <c r="D35" s="80"/>
      <c r="E35" s="81"/>
      <c r="F35" s="81"/>
      <c r="G35" s="82"/>
      <c r="H35" s="207"/>
      <c r="I35" s="32"/>
    </row>
    <row r="36" spans="1:9" x14ac:dyDescent="0.25">
      <c r="A36" s="78"/>
      <c r="B36" s="31"/>
      <c r="C36" s="79"/>
      <c r="D36" s="80"/>
      <c r="E36" s="81"/>
      <c r="F36" s="81"/>
      <c r="G36" s="82"/>
      <c r="H36" s="207"/>
      <c r="I36" s="32"/>
    </row>
    <row r="37" spans="1:9" x14ac:dyDescent="0.25">
      <c r="A37" s="78"/>
      <c r="B37" s="31"/>
      <c r="C37" s="79"/>
      <c r="D37" s="80"/>
      <c r="E37" s="81"/>
      <c r="F37" s="81"/>
      <c r="G37" s="82"/>
      <c r="H37" s="207"/>
      <c r="I37" s="32"/>
    </row>
    <row r="38" spans="1:9" x14ac:dyDescent="0.25">
      <c r="A38" s="78"/>
      <c r="B38" s="31"/>
      <c r="C38" s="79"/>
      <c r="D38" s="80"/>
      <c r="E38" s="81"/>
      <c r="F38" s="81"/>
      <c r="G38" s="82"/>
      <c r="H38" s="207"/>
      <c r="I38" s="32"/>
    </row>
    <row r="39" spans="1:9" x14ac:dyDescent="0.25">
      <c r="A39" s="78"/>
      <c r="B39" s="31"/>
      <c r="C39" s="79"/>
      <c r="D39" s="80"/>
      <c r="E39" s="81"/>
      <c r="F39" s="81"/>
      <c r="G39" s="82"/>
      <c r="H39" s="207"/>
      <c r="I39" s="32"/>
    </row>
    <row r="40" spans="1:9" x14ac:dyDescent="0.25">
      <c r="A40" s="78"/>
      <c r="B40" s="31"/>
      <c r="C40" s="79"/>
      <c r="D40" s="80"/>
      <c r="E40" s="81"/>
      <c r="F40" s="81"/>
      <c r="G40" s="82"/>
      <c r="H40" s="207"/>
      <c r="I40" s="32"/>
    </row>
    <row r="41" spans="1:9" x14ac:dyDescent="0.25">
      <c r="A41" s="78"/>
      <c r="B41" s="31"/>
      <c r="C41" s="79"/>
      <c r="D41" s="80"/>
      <c r="E41" s="81"/>
      <c r="F41" s="81"/>
      <c r="G41" s="82"/>
      <c r="H41" s="207"/>
      <c r="I41" s="32"/>
    </row>
    <row r="42" spans="1:9" x14ac:dyDescent="0.25">
      <c r="A42" s="78"/>
      <c r="B42" s="31"/>
      <c r="C42" s="79"/>
      <c r="D42" s="80"/>
      <c r="E42" s="81"/>
      <c r="F42" s="81"/>
      <c r="G42" s="82"/>
      <c r="H42" s="207"/>
      <c r="I42" s="32"/>
    </row>
    <row r="43" spans="1:9" x14ac:dyDescent="0.25">
      <c r="A43" s="78"/>
      <c r="B43" s="31"/>
      <c r="C43" s="79"/>
      <c r="D43" s="80"/>
      <c r="E43" s="81"/>
      <c r="F43" s="81"/>
      <c r="G43" s="82"/>
      <c r="H43" s="207"/>
      <c r="I43" s="32"/>
    </row>
    <row r="44" spans="1:9" x14ac:dyDescent="0.25">
      <c r="A44" s="78"/>
      <c r="B44" s="31"/>
      <c r="C44" s="79"/>
      <c r="D44" s="80"/>
      <c r="E44" s="81"/>
      <c r="F44" s="81"/>
      <c r="G44" s="82"/>
      <c r="H44" s="207"/>
      <c r="I44" s="32"/>
    </row>
    <row r="45" spans="1:9" x14ac:dyDescent="0.25">
      <c r="A45" s="78"/>
      <c r="B45" s="31"/>
      <c r="C45" s="79"/>
      <c r="D45" s="80"/>
      <c r="E45" s="81"/>
      <c r="F45" s="81"/>
      <c r="G45" s="82"/>
      <c r="H45" s="207"/>
      <c r="I45" s="32"/>
    </row>
    <row r="46" spans="1:9" x14ac:dyDescent="0.25">
      <c r="A46" s="78"/>
      <c r="B46" s="31"/>
      <c r="C46" s="79"/>
      <c r="D46" s="80"/>
      <c r="E46" s="81"/>
      <c r="F46" s="81"/>
      <c r="G46" s="82"/>
      <c r="H46" s="207"/>
      <c r="I46" s="32"/>
    </row>
    <row r="47" spans="1:9" x14ac:dyDescent="0.25">
      <c r="A47" s="78"/>
      <c r="B47" s="31"/>
      <c r="C47" s="79"/>
      <c r="D47" s="80"/>
      <c r="E47" s="81"/>
      <c r="F47" s="81"/>
      <c r="G47" s="82"/>
      <c r="H47" s="207"/>
      <c r="I47" s="32"/>
    </row>
    <row r="48" spans="1:9" x14ac:dyDescent="0.25">
      <c r="A48" s="78"/>
      <c r="B48" s="31"/>
      <c r="C48" s="79"/>
      <c r="D48" s="80"/>
      <c r="E48" s="81"/>
      <c r="F48" s="81"/>
      <c r="G48" s="82"/>
      <c r="H48" s="207"/>
      <c r="I48" s="32"/>
    </row>
    <row r="49" spans="1:9" x14ac:dyDescent="0.25">
      <c r="A49" s="78"/>
      <c r="B49" s="31"/>
      <c r="C49" s="79"/>
      <c r="D49" s="80"/>
      <c r="E49" s="81"/>
      <c r="F49" s="81"/>
      <c r="G49" s="82"/>
      <c r="H49" s="207"/>
      <c r="I49" s="32"/>
    </row>
    <row r="50" spans="1:9" x14ac:dyDescent="0.25">
      <c r="A50" s="78"/>
      <c r="B50" s="31"/>
      <c r="C50" s="79"/>
      <c r="D50" s="80"/>
      <c r="E50" s="81"/>
      <c r="F50" s="81"/>
      <c r="G50" s="82"/>
      <c r="H50" s="207"/>
      <c r="I50" s="32"/>
    </row>
    <row r="51" spans="1:9" x14ac:dyDescent="0.25">
      <c r="A51" s="78"/>
      <c r="B51" s="31"/>
      <c r="C51" s="79"/>
      <c r="D51" s="80"/>
      <c r="E51" s="81"/>
      <c r="F51" s="81"/>
      <c r="G51" s="82"/>
      <c r="H51" s="207"/>
      <c r="I51" s="32"/>
    </row>
    <row r="52" spans="1:9" x14ac:dyDescent="0.25">
      <c r="A52" s="78"/>
      <c r="B52" s="31"/>
      <c r="C52" s="79"/>
      <c r="D52" s="80"/>
      <c r="E52" s="81"/>
      <c r="F52" s="81"/>
      <c r="G52" s="82"/>
      <c r="H52" s="207"/>
      <c r="I52" s="32"/>
    </row>
    <row r="53" spans="1:9" x14ac:dyDescent="0.25">
      <c r="A53" s="78"/>
      <c r="B53" s="31"/>
      <c r="C53" s="79"/>
      <c r="D53" s="80"/>
      <c r="E53" s="81"/>
      <c r="F53" s="81"/>
      <c r="G53" s="82"/>
      <c r="H53" s="207"/>
      <c r="I53" s="32"/>
    </row>
    <row r="54" spans="1:9" x14ac:dyDescent="0.25">
      <c r="A54" s="78"/>
      <c r="B54" s="31"/>
      <c r="C54" s="79"/>
      <c r="D54" s="80"/>
      <c r="E54" s="81"/>
      <c r="F54" s="81"/>
      <c r="G54" s="82"/>
      <c r="H54" s="207"/>
      <c r="I54" s="32"/>
    </row>
    <row r="55" spans="1:9" x14ac:dyDescent="0.25">
      <c r="A55" s="78"/>
      <c r="B55" s="31"/>
      <c r="C55" s="79"/>
      <c r="D55" s="80"/>
      <c r="E55" s="81"/>
      <c r="F55" s="81"/>
      <c r="G55" s="82"/>
      <c r="H55" s="207"/>
      <c r="I55" s="32"/>
    </row>
    <row r="56" spans="1:9" x14ac:dyDescent="0.25">
      <c r="A56" s="78"/>
      <c r="B56" s="31"/>
      <c r="C56" s="79"/>
      <c r="D56" s="80"/>
      <c r="E56" s="81"/>
      <c r="F56" s="81"/>
      <c r="G56" s="82"/>
      <c r="H56" s="207"/>
      <c r="I56" s="32"/>
    </row>
    <row r="57" spans="1:9" x14ac:dyDescent="0.25">
      <c r="A57" s="78"/>
      <c r="B57" s="31"/>
      <c r="C57" s="79"/>
      <c r="D57" s="80"/>
      <c r="E57" s="81"/>
      <c r="F57" s="81"/>
      <c r="G57" s="82"/>
      <c r="H57" s="207"/>
      <c r="I57" s="32"/>
    </row>
    <row r="58" spans="1:9" x14ac:dyDescent="0.25">
      <c r="A58" s="78"/>
      <c r="B58" s="31"/>
      <c r="C58" s="79"/>
      <c r="D58" s="80"/>
      <c r="E58" s="81"/>
      <c r="F58" s="81"/>
      <c r="G58" s="82"/>
      <c r="H58" s="207"/>
      <c r="I58" s="32"/>
    </row>
    <row r="59" spans="1:9" x14ac:dyDescent="0.25">
      <c r="A59" s="78"/>
      <c r="B59" s="31"/>
      <c r="C59" s="79"/>
      <c r="D59" s="80"/>
      <c r="E59" s="81"/>
      <c r="F59" s="81"/>
      <c r="G59" s="82"/>
      <c r="H59" s="207"/>
      <c r="I59" s="32"/>
    </row>
    <row r="60" spans="1:9" x14ac:dyDescent="0.25">
      <c r="A60" s="78"/>
      <c r="B60" s="31"/>
      <c r="C60" s="79"/>
      <c r="D60" s="80"/>
      <c r="E60" s="81"/>
      <c r="F60" s="81"/>
      <c r="G60" s="82"/>
      <c r="H60" s="207"/>
      <c r="I60" s="32"/>
    </row>
    <row r="61" spans="1:9" x14ac:dyDescent="0.25">
      <c r="A61" s="78"/>
      <c r="B61" s="31"/>
      <c r="C61" s="79"/>
      <c r="D61" s="80"/>
      <c r="E61" s="81"/>
      <c r="F61" s="81"/>
      <c r="G61" s="82"/>
      <c r="H61" s="207"/>
      <c r="I61" s="32"/>
    </row>
    <row r="62" spans="1:9" x14ac:dyDescent="0.25">
      <c r="A62" s="78"/>
      <c r="B62" s="31"/>
      <c r="C62" s="79"/>
      <c r="D62" s="80"/>
      <c r="E62" s="81"/>
      <c r="F62" s="81"/>
      <c r="G62" s="82"/>
      <c r="H62" s="207"/>
      <c r="I62" s="32"/>
    </row>
    <row r="63" spans="1:9" x14ac:dyDescent="0.25">
      <c r="A63" s="78"/>
      <c r="B63" s="31"/>
      <c r="C63" s="79"/>
      <c r="D63" s="80"/>
      <c r="E63" s="81"/>
      <c r="F63" s="81"/>
      <c r="G63" s="82"/>
      <c r="H63" s="207"/>
      <c r="I63" s="32"/>
    </row>
    <row r="64" spans="1:9" x14ac:dyDescent="0.25">
      <c r="A64" s="78"/>
      <c r="B64" s="31"/>
      <c r="C64" s="79"/>
      <c r="D64" s="80"/>
      <c r="E64" s="81"/>
      <c r="F64" s="81"/>
      <c r="G64" s="82"/>
      <c r="H64" s="207"/>
      <c r="I64" s="32"/>
    </row>
    <row r="65" spans="1:9" x14ac:dyDescent="0.25">
      <c r="A65" s="78"/>
      <c r="B65" s="31"/>
      <c r="C65" s="79"/>
      <c r="D65" s="80"/>
      <c r="E65" s="81"/>
      <c r="F65" s="81"/>
      <c r="G65" s="82"/>
      <c r="H65" s="207"/>
      <c r="I65" s="32"/>
    </row>
    <row r="66" spans="1:9" x14ac:dyDescent="0.25">
      <c r="A66" s="78"/>
      <c r="B66" s="31"/>
      <c r="C66" s="79"/>
      <c r="D66" s="80"/>
      <c r="E66" s="81"/>
      <c r="F66" s="81"/>
      <c r="G66" s="82"/>
      <c r="H66" s="207"/>
      <c r="I66" s="32"/>
    </row>
    <row r="67" spans="1:9" x14ac:dyDescent="0.25">
      <c r="A67" s="78"/>
      <c r="B67" s="31"/>
      <c r="C67" s="79"/>
      <c r="D67" s="80"/>
      <c r="E67" s="81"/>
      <c r="F67" s="81"/>
      <c r="G67" s="82"/>
      <c r="H67" s="207"/>
      <c r="I67" s="32"/>
    </row>
    <row r="68" spans="1:9" x14ac:dyDescent="0.25">
      <c r="A68" s="78"/>
      <c r="B68" s="31"/>
      <c r="C68" s="79"/>
      <c r="D68" s="80"/>
      <c r="E68" s="81"/>
      <c r="F68" s="81"/>
      <c r="G68" s="82"/>
      <c r="H68" s="207"/>
      <c r="I68" s="32"/>
    </row>
    <row r="69" spans="1:9" x14ac:dyDescent="0.25">
      <c r="A69" s="78"/>
      <c r="B69" s="31"/>
      <c r="C69" s="79"/>
      <c r="D69" s="80"/>
      <c r="E69" s="81"/>
      <c r="F69" s="81"/>
      <c r="G69" s="82"/>
      <c r="H69" s="207"/>
      <c r="I69" s="32"/>
    </row>
    <row r="70" spans="1:9" x14ac:dyDescent="0.25">
      <c r="A70" s="78"/>
      <c r="B70" s="31"/>
      <c r="C70" s="79"/>
      <c r="D70" s="80"/>
      <c r="E70" s="81"/>
      <c r="F70" s="81"/>
      <c r="G70" s="82"/>
      <c r="H70" s="207"/>
      <c r="I70" s="32"/>
    </row>
    <row r="71" spans="1:9" x14ac:dyDescent="0.25">
      <c r="A71" s="78"/>
      <c r="B71" s="31"/>
      <c r="C71" s="79"/>
      <c r="D71" s="80"/>
      <c r="E71" s="81"/>
      <c r="F71" s="81"/>
      <c r="G71" s="82"/>
      <c r="H71" s="207"/>
      <c r="I71" s="32"/>
    </row>
    <row r="72" spans="1:9" x14ac:dyDescent="0.25">
      <c r="A72" s="78"/>
      <c r="B72" s="31"/>
      <c r="C72" s="79"/>
      <c r="D72" s="80"/>
      <c r="E72" s="81"/>
      <c r="F72" s="81"/>
      <c r="G72" s="82"/>
      <c r="H72" s="207"/>
      <c r="I72" s="32"/>
    </row>
    <row r="73" spans="1:9" x14ac:dyDescent="0.25">
      <c r="A73" s="78"/>
      <c r="B73" s="31"/>
      <c r="C73" s="79"/>
      <c r="D73" s="80"/>
      <c r="E73" s="81"/>
      <c r="F73" s="81"/>
      <c r="G73" s="82"/>
      <c r="H73" s="207"/>
      <c r="I73" s="32"/>
    </row>
    <row r="74" spans="1:9" x14ac:dyDescent="0.25">
      <c r="A74" s="78"/>
      <c r="B74" s="31"/>
      <c r="C74" s="79"/>
      <c r="D74" s="80"/>
      <c r="E74" s="81"/>
      <c r="F74" s="81"/>
      <c r="G74" s="82"/>
      <c r="H74" s="207"/>
      <c r="I74" s="32"/>
    </row>
    <row r="75" spans="1:9" x14ac:dyDescent="0.25">
      <c r="A75" s="78"/>
      <c r="B75" s="31"/>
      <c r="C75" s="79"/>
      <c r="D75" s="80"/>
      <c r="E75" s="81"/>
      <c r="F75" s="81"/>
      <c r="G75" s="82"/>
      <c r="H75" s="207"/>
      <c r="I75" s="32"/>
    </row>
    <row r="76" spans="1:9" x14ac:dyDescent="0.25">
      <c r="A76" s="78"/>
      <c r="B76" s="31"/>
      <c r="C76" s="79"/>
      <c r="D76" s="80"/>
      <c r="E76" s="81"/>
      <c r="F76" s="81"/>
      <c r="G76" s="82"/>
      <c r="H76" s="207"/>
      <c r="I76" s="32"/>
    </row>
    <row r="77" spans="1:9" x14ac:dyDescent="0.25">
      <c r="A77" s="78"/>
      <c r="B77" s="31"/>
      <c r="C77" s="79"/>
      <c r="D77" s="80"/>
      <c r="E77" s="81"/>
      <c r="F77" s="81"/>
      <c r="G77" s="82"/>
      <c r="H77" s="207"/>
      <c r="I77" s="32"/>
    </row>
    <row r="78" spans="1:9" x14ac:dyDescent="0.25">
      <c r="A78" s="78"/>
      <c r="B78" s="31"/>
      <c r="C78" s="79"/>
      <c r="D78" s="80"/>
      <c r="E78" s="81"/>
      <c r="F78" s="81"/>
      <c r="G78" s="82"/>
      <c r="H78" s="207"/>
      <c r="I78" s="32"/>
    </row>
    <row r="79" spans="1:9" x14ac:dyDescent="0.25">
      <c r="A79" s="78"/>
      <c r="B79" s="31"/>
      <c r="C79" s="79"/>
      <c r="D79" s="80"/>
      <c r="E79" s="81"/>
      <c r="F79" s="81"/>
      <c r="G79" s="82"/>
      <c r="H79" s="207"/>
      <c r="I79" s="32"/>
    </row>
    <row r="80" spans="1:9" x14ac:dyDescent="0.25">
      <c r="A80" s="78"/>
      <c r="B80" s="31"/>
      <c r="C80" s="79"/>
      <c r="D80" s="80"/>
      <c r="E80" s="81"/>
      <c r="F80" s="81"/>
      <c r="G80" s="82"/>
      <c r="H80" s="207"/>
      <c r="I80" s="32"/>
    </row>
    <row r="81" spans="1:9" x14ac:dyDescent="0.25">
      <c r="A81" s="78"/>
      <c r="B81" s="31"/>
      <c r="C81" s="79"/>
      <c r="D81" s="80"/>
      <c r="E81" s="81"/>
      <c r="F81" s="81"/>
      <c r="G81" s="82"/>
      <c r="H81" s="207"/>
      <c r="I81" s="32"/>
    </row>
    <row r="82" spans="1:9" x14ac:dyDescent="0.25">
      <c r="A82" s="78"/>
      <c r="B82" s="31"/>
      <c r="C82" s="79"/>
      <c r="D82" s="80"/>
      <c r="E82" s="81"/>
      <c r="F82" s="81"/>
      <c r="G82" s="82"/>
      <c r="H82" s="207"/>
      <c r="I82" s="32"/>
    </row>
    <row r="83" spans="1:9" x14ac:dyDescent="0.25">
      <c r="A83" s="78"/>
      <c r="B83" s="31"/>
      <c r="C83" s="79"/>
      <c r="D83" s="80"/>
      <c r="E83" s="81"/>
      <c r="F83" s="81"/>
      <c r="G83" s="82"/>
      <c r="H83" s="207"/>
      <c r="I83" s="32"/>
    </row>
    <row r="84" spans="1:9" x14ac:dyDescent="0.25">
      <c r="A84" s="78"/>
      <c r="B84" s="31"/>
      <c r="C84" s="79"/>
      <c r="D84" s="80"/>
      <c r="E84" s="81"/>
      <c r="F84" s="81"/>
      <c r="G84" s="82"/>
      <c r="H84" s="207"/>
      <c r="I84" s="32"/>
    </row>
    <row r="85" spans="1:9" x14ac:dyDescent="0.25">
      <c r="A85" s="78"/>
      <c r="B85" s="31"/>
      <c r="C85" s="79"/>
      <c r="D85" s="80"/>
      <c r="E85" s="81"/>
      <c r="F85" s="81"/>
      <c r="G85" s="82"/>
      <c r="H85" s="207"/>
      <c r="I85" s="32"/>
    </row>
    <row r="86" spans="1:9" x14ac:dyDescent="0.25">
      <c r="A86" s="78"/>
      <c r="B86" s="31"/>
      <c r="C86" s="79"/>
      <c r="D86" s="80"/>
      <c r="E86" s="81"/>
      <c r="F86" s="81"/>
      <c r="G86" s="82"/>
      <c r="H86" s="207"/>
      <c r="I86" s="32"/>
    </row>
    <row r="87" spans="1:9" x14ac:dyDescent="0.25">
      <c r="A87" s="78"/>
      <c r="B87" s="31"/>
      <c r="C87" s="79"/>
      <c r="D87" s="80"/>
      <c r="E87" s="81"/>
      <c r="F87" s="81"/>
      <c r="G87" s="82"/>
      <c r="H87" s="207"/>
      <c r="I87" s="32"/>
    </row>
    <row r="88" spans="1:9" x14ac:dyDescent="0.25">
      <c r="A88" s="78"/>
      <c r="B88" s="31"/>
      <c r="C88" s="79"/>
      <c r="D88" s="80"/>
      <c r="E88" s="81"/>
      <c r="F88" s="81"/>
      <c r="G88" s="82"/>
      <c r="H88" s="207"/>
      <c r="I88" s="32"/>
    </row>
    <row r="89" spans="1:9" x14ac:dyDescent="0.25">
      <c r="A89" s="78"/>
      <c r="B89" s="31"/>
      <c r="C89" s="79"/>
      <c r="D89" s="80"/>
      <c r="E89" s="81"/>
      <c r="F89" s="81"/>
      <c r="G89" s="82"/>
      <c r="H89" s="207"/>
      <c r="I89" s="32"/>
    </row>
    <row r="90" spans="1:9" x14ac:dyDescent="0.25">
      <c r="A90" s="78"/>
      <c r="B90" s="31"/>
      <c r="C90" s="79"/>
      <c r="D90" s="80"/>
      <c r="E90" s="81"/>
      <c r="F90" s="81"/>
      <c r="G90" s="82"/>
      <c r="H90" s="207"/>
      <c r="I90" s="32"/>
    </row>
    <row r="91" spans="1:9" x14ac:dyDescent="0.25">
      <c r="A91" s="78"/>
      <c r="B91" s="31"/>
      <c r="C91" s="79"/>
      <c r="D91" s="80"/>
      <c r="E91" s="81"/>
      <c r="F91" s="81"/>
      <c r="G91" s="82"/>
      <c r="H91" s="207"/>
      <c r="I91" s="32"/>
    </row>
    <row r="92" spans="1:9" x14ac:dyDescent="0.25">
      <c r="A92" s="78"/>
      <c r="B92" s="31"/>
      <c r="C92" s="79"/>
      <c r="D92" s="80"/>
      <c r="E92" s="81"/>
      <c r="F92" s="81"/>
      <c r="G92" s="82"/>
      <c r="H92" s="207"/>
      <c r="I92" s="32"/>
    </row>
    <row r="93" spans="1:9" x14ac:dyDescent="0.25">
      <c r="A93" s="78"/>
      <c r="B93" s="31"/>
      <c r="C93" s="79"/>
      <c r="D93" s="80"/>
      <c r="E93" s="81"/>
      <c r="F93" s="81"/>
      <c r="G93" s="82"/>
      <c r="H93" s="207"/>
      <c r="I93" s="32"/>
    </row>
    <row r="94" spans="1:9" x14ac:dyDescent="0.25">
      <c r="A94" s="78"/>
      <c r="B94" s="31"/>
      <c r="C94" s="79"/>
      <c r="D94" s="80"/>
      <c r="E94" s="81"/>
      <c r="F94" s="81"/>
      <c r="G94" s="82"/>
      <c r="H94" s="207"/>
      <c r="I94" s="32"/>
    </row>
    <row r="95" spans="1:9" x14ac:dyDescent="0.25">
      <c r="A95" s="78"/>
      <c r="B95" s="31"/>
      <c r="C95" s="79"/>
      <c r="D95" s="80"/>
      <c r="E95" s="81"/>
      <c r="F95" s="81"/>
      <c r="G95" s="82"/>
      <c r="H95" s="207"/>
      <c r="I95" s="32"/>
    </row>
    <row r="96" spans="1:9" x14ac:dyDescent="0.25">
      <c r="A96" s="78"/>
      <c r="B96" s="31"/>
      <c r="C96" s="79"/>
      <c r="D96" s="80"/>
      <c r="E96" s="81"/>
      <c r="F96" s="81"/>
      <c r="G96" s="82"/>
      <c r="H96" s="207"/>
      <c r="I96" s="32"/>
    </row>
    <row r="97" spans="1:9" x14ac:dyDescent="0.25">
      <c r="A97" s="78"/>
      <c r="B97" s="31"/>
      <c r="C97" s="79"/>
      <c r="D97" s="80"/>
      <c r="E97" s="81"/>
      <c r="F97" s="81"/>
      <c r="G97" s="82"/>
      <c r="H97" s="207"/>
      <c r="I97" s="32"/>
    </row>
    <row r="98" spans="1:9" x14ac:dyDescent="0.25">
      <c r="A98" s="78"/>
      <c r="B98" s="31"/>
      <c r="C98" s="79"/>
      <c r="D98" s="80"/>
      <c r="E98" s="81"/>
      <c r="F98" s="81"/>
      <c r="G98" s="82"/>
      <c r="H98" s="207"/>
      <c r="I98" s="32"/>
    </row>
    <row r="99" spans="1:9" x14ac:dyDescent="0.25">
      <c r="A99" s="78"/>
      <c r="B99" s="31"/>
      <c r="C99" s="79"/>
      <c r="D99" s="80"/>
      <c r="E99" s="81"/>
      <c r="F99" s="81"/>
      <c r="G99" s="82"/>
      <c r="H99" s="207"/>
      <c r="I99" s="32"/>
    </row>
    <row r="100" spans="1:9" x14ac:dyDescent="0.25">
      <c r="A100" s="78"/>
      <c r="B100" s="31"/>
      <c r="C100" s="79"/>
      <c r="D100" s="80"/>
      <c r="E100" s="81"/>
      <c r="F100" s="81"/>
      <c r="G100" s="82"/>
      <c r="H100" s="207"/>
      <c r="I100" s="32"/>
    </row>
    <row r="101" spans="1:9" x14ac:dyDescent="0.25">
      <c r="A101" s="78"/>
      <c r="B101" s="31"/>
      <c r="C101" s="79"/>
      <c r="D101" s="80"/>
      <c r="E101" s="81"/>
      <c r="F101" s="81"/>
      <c r="G101" s="82"/>
      <c r="H101" s="207"/>
      <c r="I101" s="32"/>
    </row>
    <row r="102" spans="1:9" x14ac:dyDescent="0.25">
      <c r="A102" s="78"/>
      <c r="B102" s="31"/>
      <c r="C102" s="79"/>
      <c r="D102" s="80"/>
      <c r="E102" s="81"/>
      <c r="F102" s="81"/>
      <c r="G102" s="82"/>
      <c r="H102" s="207"/>
      <c r="I102" s="32"/>
    </row>
    <row r="103" spans="1:9" x14ac:dyDescent="0.25">
      <c r="A103" s="78"/>
      <c r="B103" s="31"/>
      <c r="C103" s="79"/>
      <c r="D103" s="80"/>
      <c r="E103" s="81"/>
      <c r="F103" s="81"/>
      <c r="G103" s="82"/>
      <c r="H103" s="207"/>
      <c r="I103" s="32"/>
    </row>
    <row r="104" spans="1:9" x14ac:dyDescent="0.25">
      <c r="A104" s="78"/>
      <c r="B104" s="31"/>
      <c r="C104" s="79"/>
      <c r="D104" s="80"/>
      <c r="E104" s="81"/>
      <c r="F104" s="81"/>
      <c r="G104" s="82"/>
      <c r="H104" s="207"/>
      <c r="I104" s="32"/>
    </row>
    <row r="105" spans="1:9" x14ac:dyDescent="0.25">
      <c r="A105" s="78"/>
      <c r="B105" s="31"/>
      <c r="C105" s="79"/>
      <c r="D105" s="80"/>
      <c r="E105" s="81"/>
      <c r="F105" s="81"/>
      <c r="G105" s="82"/>
      <c r="H105" s="207"/>
      <c r="I105" s="32"/>
    </row>
    <row r="106" spans="1:9" x14ac:dyDescent="0.25">
      <c r="A106" s="78"/>
      <c r="B106" s="31"/>
      <c r="C106" s="79"/>
      <c r="D106" s="80"/>
      <c r="E106" s="81"/>
      <c r="F106" s="81"/>
      <c r="G106" s="82"/>
      <c r="H106" s="207"/>
      <c r="I106" s="32"/>
    </row>
    <row r="107" spans="1:9" x14ac:dyDescent="0.25">
      <c r="A107" s="78"/>
      <c r="B107" s="31"/>
      <c r="C107" s="79"/>
      <c r="D107" s="80"/>
      <c r="E107" s="81"/>
      <c r="F107" s="81"/>
      <c r="G107" s="82"/>
      <c r="H107" s="207"/>
      <c r="I107" s="32"/>
    </row>
    <row r="108" spans="1:9" x14ac:dyDescent="0.25">
      <c r="A108" s="78"/>
      <c r="B108" s="31"/>
      <c r="C108" s="79"/>
      <c r="D108" s="80"/>
      <c r="E108" s="81"/>
      <c r="F108" s="81"/>
      <c r="G108" s="82"/>
      <c r="H108" s="207"/>
      <c r="I108" s="32"/>
    </row>
    <row r="109" spans="1:9" x14ac:dyDescent="0.25">
      <c r="A109" s="78"/>
      <c r="B109" s="31"/>
      <c r="C109" s="79"/>
      <c r="D109" s="80"/>
      <c r="E109" s="81"/>
      <c r="F109" s="81"/>
      <c r="G109" s="82"/>
      <c r="H109" s="207"/>
      <c r="I109" s="32"/>
    </row>
    <row r="110" spans="1:9" x14ac:dyDescent="0.25">
      <c r="A110" s="78"/>
      <c r="B110" s="31"/>
      <c r="C110" s="79"/>
      <c r="D110" s="80"/>
      <c r="E110" s="81"/>
      <c r="F110" s="81"/>
      <c r="G110" s="82"/>
      <c r="H110" s="207"/>
      <c r="I110" s="32"/>
    </row>
    <row r="111" spans="1:9" x14ac:dyDescent="0.25">
      <c r="A111" s="78"/>
      <c r="B111" s="31"/>
      <c r="C111" s="79"/>
      <c r="D111" s="80"/>
      <c r="E111" s="81"/>
      <c r="F111" s="81"/>
      <c r="G111" s="82"/>
      <c r="H111" s="207"/>
      <c r="I111" s="32"/>
    </row>
    <row r="112" spans="1:9" x14ac:dyDescent="0.25">
      <c r="A112" s="78"/>
      <c r="B112" s="31"/>
      <c r="C112" s="79"/>
      <c r="D112" s="80"/>
      <c r="E112" s="81"/>
      <c r="F112" s="81"/>
      <c r="G112" s="82"/>
      <c r="H112" s="207"/>
      <c r="I112" s="32"/>
    </row>
    <row r="113" spans="1:9" x14ac:dyDescent="0.25">
      <c r="A113" s="78"/>
      <c r="B113" s="31"/>
      <c r="C113" s="79"/>
      <c r="D113" s="80"/>
      <c r="E113" s="81"/>
      <c r="F113" s="81"/>
      <c r="G113" s="82"/>
      <c r="H113" s="207"/>
      <c r="I113" s="32"/>
    </row>
    <row r="114" spans="1:9" x14ac:dyDescent="0.25">
      <c r="A114" s="78"/>
      <c r="B114" s="31"/>
      <c r="C114" s="79"/>
      <c r="D114" s="80"/>
      <c r="E114" s="81"/>
      <c r="F114" s="81"/>
      <c r="G114" s="208"/>
      <c r="H114" s="209"/>
      <c r="I114" s="32"/>
    </row>
    <row r="115" spans="1:9" x14ac:dyDescent="0.25">
      <c r="A115" s="78"/>
      <c r="B115" s="31"/>
      <c r="C115" s="79"/>
      <c r="D115" s="80"/>
      <c r="E115" s="81"/>
      <c r="F115" s="81"/>
      <c r="G115" s="208"/>
      <c r="H115" s="209"/>
      <c r="I115" s="32"/>
    </row>
    <row r="116" spans="1:9" x14ac:dyDescent="0.25">
      <c r="A116" s="78"/>
      <c r="B116" s="31"/>
      <c r="C116" s="79"/>
      <c r="D116" s="80"/>
      <c r="E116" s="81"/>
      <c r="F116" s="81"/>
      <c r="G116" s="208"/>
      <c r="H116" s="209"/>
      <c r="I116" s="32"/>
    </row>
    <row r="117" spans="1:9" x14ac:dyDescent="0.25">
      <c r="A117" s="78"/>
      <c r="B117" s="31"/>
      <c r="C117" s="79"/>
      <c r="D117" s="80"/>
      <c r="E117" s="81"/>
      <c r="F117" s="81"/>
      <c r="G117" s="208"/>
      <c r="H117" s="209"/>
      <c r="I117" s="32"/>
    </row>
    <row r="118" spans="1:9" x14ac:dyDescent="0.25">
      <c r="A118" s="78"/>
      <c r="B118" s="31"/>
      <c r="C118" s="79"/>
      <c r="D118" s="80"/>
      <c r="E118" s="81"/>
      <c r="F118" s="81"/>
      <c r="G118" s="208"/>
      <c r="H118" s="209"/>
      <c r="I118" s="32"/>
    </row>
    <row r="119" spans="1:9" x14ac:dyDescent="0.25">
      <c r="A119" s="78"/>
      <c r="B119" s="31"/>
      <c r="C119" s="79"/>
      <c r="D119" s="80"/>
      <c r="E119" s="81"/>
      <c r="F119" s="81"/>
      <c r="G119" s="208"/>
      <c r="H119" s="209"/>
      <c r="I119" s="32"/>
    </row>
    <row r="120" spans="1:9" x14ac:dyDescent="0.25">
      <c r="A120" s="78"/>
      <c r="B120" s="31"/>
      <c r="C120" s="79"/>
      <c r="D120" s="80"/>
      <c r="E120" s="81"/>
      <c r="F120" s="81"/>
      <c r="G120" s="208"/>
      <c r="H120" s="209"/>
      <c r="I120" s="32"/>
    </row>
    <row r="121" spans="1:9" x14ac:dyDescent="0.25">
      <c r="A121" s="78"/>
      <c r="B121" s="31"/>
      <c r="C121" s="79"/>
      <c r="D121" s="80"/>
      <c r="E121" s="81"/>
      <c r="F121" s="81"/>
      <c r="G121" s="208"/>
      <c r="H121" s="209"/>
      <c r="I121" s="32"/>
    </row>
    <row r="122" spans="1:9" x14ac:dyDescent="0.25">
      <c r="A122" s="78"/>
      <c r="B122" s="31"/>
      <c r="C122" s="79"/>
      <c r="D122" s="80"/>
      <c r="E122" s="81"/>
      <c r="F122" s="81"/>
      <c r="G122" s="208"/>
      <c r="H122" s="209"/>
      <c r="I122" s="32"/>
    </row>
    <row r="123" spans="1:9" x14ac:dyDescent="0.25">
      <c r="A123" s="78"/>
      <c r="B123" s="31"/>
      <c r="C123" s="79"/>
      <c r="D123" s="80"/>
      <c r="E123" s="81"/>
      <c r="F123" s="81"/>
      <c r="G123" s="208"/>
      <c r="H123" s="209"/>
      <c r="I123" s="32"/>
    </row>
    <row r="124" spans="1:9" x14ac:dyDescent="0.25">
      <c r="A124" s="78"/>
      <c r="B124" s="31"/>
      <c r="C124" s="79"/>
      <c r="D124" s="80"/>
      <c r="E124" s="81"/>
      <c r="F124" s="81"/>
      <c r="G124" s="208"/>
      <c r="H124" s="209"/>
      <c r="I124" s="32"/>
    </row>
    <row r="125" spans="1:9" x14ac:dyDescent="0.25">
      <c r="A125" s="78"/>
      <c r="B125" s="31"/>
      <c r="C125" s="79"/>
      <c r="D125" s="80"/>
      <c r="E125" s="81"/>
      <c r="F125" s="81"/>
      <c r="G125" s="208"/>
      <c r="H125" s="209"/>
      <c r="I125" s="32"/>
    </row>
    <row r="126" spans="1:9" x14ac:dyDescent="0.25">
      <c r="A126" s="78"/>
      <c r="B126" s="31"/>
      <c r="C126" s="79"/>
      <c r="D126" s="80"/>
      <c r="E126" s="81"/>
      <c r="F126" s="81"/>
      <c r="G126" s="208"/>
      <c r="H126" s="209"/>
      <c r="I126" s="32"/>
    </row>
    <row r="127" spans="1:9" x14ac:dyDescent="0.25">
      <c r="A127" s="78"/>
      <c r="B127" s="31"/>
      <c r="C127" s="79"/>
      <c r="D127" s="80"/>
      <c r="E127" s="81"/>
      <c r="F127" s="81"/>
      <c r="G127" s="208"/>
      <c r="H127" s="209"/>
      <c r="I127" s="32"/>
    </row>
    <row r="128" spans="1:9" x14ac:dyDescent="0.25">
      <c r="A128" s="78"/>
      <c r="B128" s="31"/>
      <c r="C128" s="79"/>
      <c r="D128" s="80"/>
      <c r="E128" s="81"/>
      <c r="F128" s="81"/>
      <c r="G128" s="208"/>
      <c r="H128" s="209"/>
      <c r="I128" s="32"/>
    </row>
    <row r="129" spans="1:9" x14ac:dyDescent="0.25">
      <c r="A129" s="78"/>
      <c r="B129" s="31"/>
      <c r="C129" s="79"/>
      <c r="D129" s="80"/>
      <c r="E129" s="81"/>
      <c r="F129" s="81"/>
      <c r="G129" s="208"/>
      <c r="H129" s="209"/>
      <c r="I129" s="32"/>
    </row>
    <row r="130" spans="1:9" x14ac:dyDescent="0.25">
      <c r="A130" s="78"/>
      <c r="B130" s="31"/>
      <c r="C130" s="79"/>
      <c r="D130" s="80"/>
      <c r="E130" s="81"/>
      <c r="F130" s="81"/>
      <c r="G130" s="208"/>
      <c r="H130" s="209"/>
      <c r="I130" s="32"/>
    </row>
    <row r="131" spans="1:9" x14ac:dyDescent="0.25">
      <c r="A131" s="78"/>
      <c r="B131" s="31"/>
      <c r="C131" s="79"/>
      <c r="D131" s="80"/>
      <c r="E131" s="81"/>
      <c r="F131" s="81"/>
      <c r="G131" s="208"/>
      <c r="H131" s="209"/>
      <c r="I131" s="32"/>
    </row>
    <row r="132" spans="1:9" x14ac:dyDescent="0.25">
      <c r="A132" s="78"/>
      <c r="B132" s="31"/>
      <c r="C132" s="79"/>
      <c r="D132" s="80"/>
      <c r="E132" s="81"/>
      <c r="F132" s="81"/>
      <c r="G132" s="208"/>
      <c r="H132" s="209"/>
      <c r="I132" s="32"/>
    </row>
    <row r="133" spans="1:9" x14ac:dyDescent="0.25">
      <c r="A133" s="78"/>
      <c r="B133" s="31"/>
      <c r="C133" s="79"/>
      <c r="D133" s="80"/>
      <c r="E133" s="81"/>
      <c r="F133" s="81"/>
      <c r="G133" s="208"/>
      <c r="H133" s="209"/>
      <c r="I133" s="32"/>
    </row>
    <row r="134" spans="1:9" x14ac:dyDescent="0.25">
      <c r="A134" s="78"/>
      <c r="B134" s="31"/>
      <c r="C134" s="79"/>
      <c r="D134" s="80"/>
      <c r="E134" s="81"/>
      <c r="F134" s="81"/>
      <c r="G134" s="208"/>
      <c r="H134" s="209"/>
      <c r="I134" s="32"/>
    </row>
    <row r="135" spans="1:9" x14ac:dyDescent="0.25">
      <c r="A135" s="78"/>
      <c r="B135" s="31"/>
      <c r="C135" s="79"/>
      <c r="D135" s="80"/>
      <c r="E135" s="81"/>
      <c r="F135" s="81"/>
      <c r="G135" s="208"/>
      <c r="H135" s="209"/>
      <c r="I135" s="32"/>
    </row>
    <row r="136" spans="1:9" x14ac:dyDescent="0.25">
      <c r="A136" s="78"/>
      <c r="B136" s="31"/>
      <c r="C136" s="79"/>
      <c r="D136" s="80"/>
      <c r="E136" s="81"/>
      <c r="F136" s="81"/>
      <c r="G136" s="208"/>
      <c r="H136" s="209"/>
      <c r="I136" s="32"/>
    </row>
    <row r="137" spans="1:9" x14ac:dyDescent="0.25">
      <c r="A137" s="78"/>
      <c r="B137" s="31"/>
      <c r="C137" s="79"/>
      <c r="D137" s="80"/>
      <c r="E137" s="81"/>
      <c r="F137" s="81"/>
      <c r="G137" s="208"/>
      <c r="H137" s="209"/>
      <c r="I137" s="32"/>
    </row>
    <row r="138" spans="1:9" x14ac:dyDescent="0.25">
      <c r="A138" s="78"/>
      <c r="B138" s="31"/>
      <c r="C138" s="79"/>
      <c r="D138" s="80"/>
      <c r="E138" s="81"/>
      <c r="F138" s="81"/>
      <c r="G138" s="208"/>
      <c r="H138" s="209"/>
      <c r="I138" s="32"/>
    </row>
    <row r="139" spans="1:9" x14ac:dyDescent="0.25">
      <c r="A139" s="78"/>
      <c r="B139" s="31"/>
      <c r="C139" s="79"/>
      <c r="D139" s="80"/>
      <c r="E139" s="81"/>
      <c r="F139" s="81"/>
      <c r="G139" s="208"/>
      <c r="H139" s="209"/>
      <c r="I139" s="32"/>
    </row>
    <row r="140" spans="1:9" x14ac:dyDescent="0.25">
      <c r="A140" s="78"/>
      <c r="B140" s="31"/>
      <c r="C140" s="79"/>
      <c r="D140" s="80"/>
      <c r="E140" s="81"/>
      <c r="F140" s="81"/>
      <c r="G140" s="208"/>
      <c r="H140" s="209"/>
      <c r="I140" s="32"/>
    </row>
    <row r="141" spans="1:9" x14ac:dyDescent="0.25">
      <c r="A141" s="78"/>
      <c r="B141" s="31"/>
      <c r="C141" s="79"/>
      <c r="D141" s="80"/>
      <c r="E141" s="81"/>
      <c r="F141" s="81"/>
      <c r="G141" s="208"/>
      <c r="H141" s="209"/>
      <c r="I141" s="32"/>
    </row>
    <row r="142" spans="1:9" x14ac:dyDescent="0.25">
      <c r="A142" s="78"/>
      <c r="B142" s="31"/>
      <c r="C142" s="79"/>
      <c r="D142" s="80"/>
      <c r="E142" s="81"/>
      <c r="F142" s="81"/>
      <c r="G142" s="208"/>
      <c r="H142" s="209"/>
      <c r="I142" s="32"/>
    </row>
    <row r="143" spans="1:9" x14ac:dyDescent="0.25">
      <c r="A143" s="78"/>
      <c r="B143" s="31"/>
      <c r="C143" s="79"/>
      <c r="D143" s="80"/>
      <c r="E143" s="81"/>
      <c r="F143" s="81"/>
      <c r="G143" s="208"/>
      <c r="H143" s="209"/>
      <c r="I143" s="32"/>
    </row>
    <row r="144" spans="1:9" x14ac:dyDescent="0.25">
      <c r="A144" s="78"/>
      <c r="B144" s="31"/>
      <c r="C144" s="79"/>
      <c r="D144" s="80"/>
      <c r="E144" s="81"/>
      <c r="F144" s="81"/>
      <c r="G144" s="208"/>
      <c r="H144" s="209"/>
      <c r="I144" s="32"/>
    </row>
    <row r="145" spans="1:9" x14ac:dyDescent="0.25">
      <c r="A145" s="78"/>
      <c r="B145" s="31"/>
      <c r="C145" s="79"/>
      <c r="D145" s="80"/>
      <c r="E145" s="81"/>
      <c r="F145" s="81"/>
      <c r="G145" s="208"/>
      <c r="H145" s="209"/>
      <c r="I145" s="32"/>
    </row>
    <row r="146" spans="1:9" x14ac:dyDescent="0.25">
      <c r="A146" s="78"/>
      <c r="B146" s="31"/>
      <c r="C146" s="79"/>
      <c r="D146" s="80"/>
      <c r="E146" s="81"/>
      <c r="F146" s="81"/>
      <c r="G146" s="208"/>
      <c r="H146" s="209"/>
      <c r="I146" s="32"/>
    </row>
    <row r="147" spans="1:9" x14ac:dyDescent="0.25">
      <c r="A147" s="78"/>
      <c r="B147" s="31"/>
      <c r="C147" s="79"/>
      <c r="D147" s="80"/>
      <c r="E147" s="81"/>
      <c r="F147" s="81"/>
      <c r="G147" s="208"/>
      <c r="H147" s="209"/>
      <c r="I147" s="32"/>
    </row>
    <row r="148" spans="1:9" x14ac:dyDescent="0.25">
      <c r="A148" s="78"/>
      <c r="B148" s="31"/>
      <c r="C148" s="79"/>
      <c r="D148" s="80"/>
      <c r="E148" s="81"/>
      <c r="F148" s="81"/>
      <c r="G148" s="208"/>
      <c r="H148" s="209"/>
      <c r="I148" s="32"/>
    </row>
    <row r="149" spans="1:9" x14ac:dyDescent="0.25">
      <c r="A149" s="78"/>
      <c r="B149" s="31"/>
      <c r="C149" s="79"/>
      <c r="D149" s="80"/>
      <c r="E149" s="81"/>
      <c r="F149" s="81"/>
      <c r="G149" s="208"/>
      <c r="H149" s="209"/>
      <c r="I149" s="32"/>
    </row>
    <row r="150" spans="1:9" x14ac:dyDescent="0.25">
      <c r="A150" s="78"/>
      <c r="B150" s="31"/>
      <c r="C150" s="79"/>
      <c r="D150" s="80"/>
      <c r="E150" s="81"/>
      <c r="F150" s="81"/>
      <c r="G150" s="208"/>
      <c r="H150" s="209"/>
      <c r="I150" s="32"/>
    </row>
    <row r="151" spans="1:9" x14ac:dyDescent="0.25">
      <c r="A151" s="78"/>
      <c r="B151" s="31"/>
      <c r="C151" s="79"/>
      <c r="D151" s="80"/>
      <c r="E151" s="81"/>
      <c r="F151" s="81"/>
      <c r="G151" s="208"/>
      <c r="H151" s="209"/>
      <c r="I151" s="32"/>
    </row>
    <row r="152" spans="1:9" x14ac:dyDescent="0.25">
      <c r="A152" s="78"/>
      <c r="B152" s="31"/>
      <c r="C152" s="79"/>
      <c r="D152" s="80"/>
      <c r="E152" s="81"/>
      <c r="F152" s="81"/>
      <c r="G152" s="208"/>
      <c r="H152" s="209"/>
      <c r="I152" s="32"/>
    </row>
    <row r="153" spans="1:9" x14ac:dyDescent="0.25">
      <c r="A153" s="78"/>
      <c r="B153" s="31"/>
      <c r="C153" s="79"/>
      <c r="D153" s="80"/>
      <c r="E153" s="81"/>
      <c r="F153" s="81"/>
      <c r="G153" s="208"/>
      <c r="H153" s="209"/>
      <c r="I153" s="32"/>
    </row>
    <row r="154" spans="1:9" x14ac:dyDescent="0.25">
      <c r="A154" s="78"/>
      <c r="B154" s="31"/>
      <c r="C154" s="79"/>
      <c r="D154" s="80"/>
      <c r="E154" s="81"/>
      <c r="F154" s="81"/>
      <c r="G154" s="208"/>
      <c r="H154" s="209"/>
      <c r="I154" s="32"/>
    </row>
    <row r="155" spans="1:9" x14ac:dyDescent="0.25">
      <c r="A155" s="78"/>
      <c r="B155" s="31"/>
      <c r="C155" s="79"/>
      <c r="D155" s="80"/>
      <c r="E155" s="81"/>
      <c r="F155" s="81"/>
      <c r="G155" s="208"/>
      <c r="H155" s="209"/>
      <c r="I155" s="32"/>
    </row>
    <row r="156" spans="1:9" x14ac:dyDescent="0.25">
      <c r="A156" s="78"/>
      <c r="B156" s="31"/>
      <c r="C156" s="79"/>
      <c r="D156" s="80"/>
      <c r="E156" s="81"/>
      <c r="F156" s="81"/>
      <c r="G156" s="208"/>
      <c r="H156" s="209"/>
      <c r="I156" s="32"/>
    </row>
    <row r="157" spans="1:9" x14ac:dyDescent="0.25">
      <c r="A157" s="78"/>
      <c r="B157" s="31"/>
      <c r="C157" s="79"/>
      <c r="D157" s="80"/>
      <c r="E157" s="81"/>
      <c r="F157" s="81"/>
      <c r="G157" s="208"/>
      <c r="H157" s="209"/>
      <c r="I157" s="32"/>
    </row>
    <row r="158" spans="1:9" x14ac:dyDescent="0.25">
      <c r="A158" s="78"/>
      <c r="B158" s="31"/>
      <c r="C158" s="79"/>
      <c r="D158" s="80"/>
      <c r="E158" s="81"/>
      <c r="F158" s="81"/>
      <c r="G158" s="208"/>
      <c r="H158" s="209"/>
      <c r="I158" s="32"/>
    </row>
    <row r="159" spans="1:9" x14ac:dyDescent="0.25">
      <c r="A159" s="78"/>
      <c r="B159" s="31"/>
      <c r="C159" s="79"/>
      <c r="D159" s="80"/>
      <c r="E159" s="81"/>
      <c r="F159" s="81"/>
      <c r="G159" s="208"/>
      <c r="H159" s="209"/>
      <c r="I159" s="32"/>
    </row>
    <row r="160" spans="1:9" x14ac:dyDescent="0.25">
      <c r="A160" s="78"/>
      <c r="B160" s="31"/>
      <c r="C160" s="79"/>
      <c r="D160" s="80"/>
      <c r="E160" s="81"/>
      <c r="F160" s="81"/>
      <c r="G160" s="208"/>
      <c r="H160" s="209"/>
      <c r="I160" s="32"/>
    </row>
    <row r="161" spans="1:9" x14ac:dyDescent="0.25">
      <c r="A161" s="78"/>
      <c r="B161" s="31"/>
      <c r="C161" s="79"/>
      <c r="D161" s="80"/>
      <c r="E161" s="81"/>
      <c r="F161" s="81"/>
      <c r="G161" s="208"/>
      <c r="H161" s="209"/>
      <c r="I161" s="32"/>
    </row>
    <row r="162" spans="1:9" x14ac:dyDescent="0.25">
      <c r="A162" s="78"/>
      <c r="B162" s="31"/>
      <c r="C162" s="79"/>
      <c r="D162" s="80"/>
      <c r="E162" s="81"/>
      <c r="F162" s="81"/>
      <c r="G162" s="208"/>
      <c r="H162" s="209"/>
      <c r="I162" s="32"/>
    </row>
    <row r="163" spans="1:9" x14ac:dyDescent="0.25">
      <c r="A163" s="78"/>
      <c r="B163" s="31"/>
      <c r="C163" s="79"/>
      <c r="D163" s="80"/>
      <c r="E163" s="81"/>
      <c r="F163" s="81"/>
      <c r="G163" s="208"/>
      <c r="H163" s="209"/>
      <c r="I163" s="32"/>
    </row>
    <row r="164" spans="1:9" x14ac:dyDescent="0.25">
      <c r="A164" s="78"/>
      <c r="B164" s="31"/>
      <c r="C164" s="79"/>
      <c r="D164" s="80"/>
      <c r="E164" s="81"/>
      <c r="F164" s="81"/>
      <c r="G164" s="208"/>
      <c r="H164" s="209"/>
      <c r="I164" s="32"/>
    </row>
    <row r="165" spans="1:9" x14ac:dyDescent="0.25">
      <c r="A165" s="78"/>
      <c r="B165" s="31"/>
      <c r="C165" s="79"/>
      <c r="D165" s="80"/>
      <c r="E165" s="81"/>
      <c r="F165" s="81"/>
      <c r="G165" s="208"/>
      <c r="H165" s="209"/>
      <c r="I165" s="32"/>
    </row>
    <row r="166" spans="1:9" x14ac:dyDescent="0.25">
      <c r="A166" s="78"/>
      <c r="B166" s="31"/>
      <c r="C166" s="79"/>
      <c r="D166" s="80"/>
      <c r="E166" s="81"/>
      <c r="F166" s="81"/>
      <c r="G166" s="208"/>
      <c r="H166" s="209"/>
      <c r="I166" s="32"/>
    </row>
    <row r="167" spans="1:9" x14ac:dyDescent="0.25">
      <c r="A167" s="78"/>
      <c r="B167" s="31"/>
      <c r="C167" s="79"/>
      <c r="D167" s="80"/>
      <c r="E167" s="81"/>
      <c r="F167" s="81"/>
      <c r="G167" s="208"/>
      <c r="H167" s="209"/>
      <c r="I167" s="32"/>
    </row>
    <row r="168" spans="1:9" x14ac:dyDescent="0.25">
      <c r="A168" s="78"/>
      <c r="B168" s="31"/>
      <c r="C168" s="79"/>
      <c r="D168" s="80"/>
      <c r="E168" s="81"/>
      <c r="F168" s="81"/>
      <c r="G168" s="208"/>
      <c r="H168" s="209"/>
      <c r="I168" s="32"/>
    </row>
    <row r="169" spans="1:9" x14ac:dyDescent="0.25">
      <c r="A169" s="78"/>
      <c r="B169" s="31"/>
      <c r="C169" s="79"/>
      <c r="D169" s="80"/>
      <c r="E169" s="81"/>
      <c r="F169" s="81"/>
      <c r="G169" s="208"/>
      <c r="H169" s="209"/>
      <c r="I169" s="32"/>
    </row>
    <row r="170" spans="1:9" x14ac:dyDescent="0.25">
      <c r="A170" s="78"/>
      <c r="B170" s="31"/>
      <c r="C170" s="79"/>
      <c r="D170" s="80"/>
      <c r="E170" s="81"/>
      <c r="F170" s="81"/>
      <c r="G170" s="208"/>
      <c r="H170" s="209"/>
      <c r="I170" s="32"/>
    </row>
    <row r="171" spans="1:9" x14ac:dyDescent="0.25">
      <c r="A171" s="78"/>
      <c r="B171" s="31"/>
      <c r="C171" s="79"/>
      <c r="D171" s="80"/>
      <c r="E171" s="81"/>
      <c r="F171" s="81"/>
      <c r="G171" s="208"/>
      <c r="H171" s="209"/>
      <c r="I171" s="32"/>
    </row>
    <row r="172" spans="1:9" x14ac:dyDescent="0.25">
      <c r="A172" s="78"/>
      <c r="B172" s="31"/>
      <c r="C172" s="79"/>
      <c r="D172" s="80"/>
      <c r="E172" s="81"/>
      <c r="F172" s="81"/>
      <c r="G172" s="208"/>
      <c r="H172" s="209"/>
      <c r="I172" s="32"/>
    </row>
    <row r="173" spans="1:9" x14ac:dyDescent="0.25">
      <c r="A173" s="78"/>
      <c r="B173" s="31"/>
      <c r="C173" s="79"/>
      <c r="D173" s="80"/>
      <c r="E173" s="81"/>
      <c r="F173" s="81"/>
      <c r="G173" s="208"/>
      <c r="H173" s="209"/>
      <c r="I173" s="32"/>
    </row>
    <row r="174" spans="1:9" x14ac:dyDescent="0.25">
      <c r="A174" s="78"/>
      <c r="B174" s="31"/>
      <c r="C174" s="79"/>
      <c r="D174" s="80"/>
      <c r="E174" s="81"/>
      <c r="F174" s="81"/>
      <c r="G174" s="208"/>
      <c r="H174" s="209"/>
      <c r="I174" s="32"/>
    </row>
    <row r="175" spans="1:9" x14ac:dyDescent="0.25">
      <c r="A175" s="78"/>
      <c r="B175" s="31"/>
      <c r="C175" s="79"/>
      <c r="D175" s="80"/>
      <c r="E175" s="81"/>
      <c r="F175" s="81"/>
      <c r="G175" s="208"/>
      <c r="H175" s="209"/>
      <c r="I175" s="32"/>
    </row>
    <row r="176" spans="1:9" x14ac:dyDescent="0.25">
      <c r="A176" s="78"/>
      <c r="B176" s="31"/>
      <c r="C176" s="79"/>
      <c r="D176" s="80"/>
      <c r="E176" s="81"/>
      <c r="F176" s="81"/>
      <c r="G176" s="208"/>
      <c r="H176" s="209"/>
      <c r="I176" s="32"/>
    </row>
    <row r="177" spans="1:9" x14ac:dyDescent="0.25">
      <c r="A177" s="78"/>
      <c r="B177" s="31"/>
      <c r="C177" s="79"/>
      <c r="D177" s="80"/>
      <c r="E177" s="81"/>
      <c r="F177" s="81"/>
      <c r="G177" s="208"/>
      <c r="H177" s="209"/>
      <c r="I177" s="32"/>
    </row>
    <row r="178" spans="1:9" x14ac:dyDescent="0.25">
      <c r="A178" s="78"/>
      <c r="B178" s="31"/>
      <c r="C178" s="79"/>
      <c r="D178" s="80"/>
      <c r="E178" s="81"/>
      <c r="F178" s="81"/>
      <c r="G178" s="208"/>
      <c r="H178" s="209"/>
      <c r="I178" s="32"/>
    </row>
    <row r="179" spans="1:9" x14ac:dyDescent="0.25">
      <c r="A179" s="78"/>
      <c r="B179" s="31"/>
      <c r="C179" s="79"/>
      <c r="D179" s="80"/>
      <c r="E179" s="81"/>
      <c r="F179" s="81"/>
      <c r="G179" s="208"/>
      <c r="H179" s="209"/>
      <c r="I179" s="32"/>
    </row>
    <row r="180" spans="1:9" x14ac:dyDescent="0.25">
      <c r="A180" s="78"/>
      <c r="B180" s="31"/>
      <c r="C180" s="79"/>
      <c r="D180" s="80"/>
      <c r="E180" s="81"/>
      <c r="F180" s="81"/>
      <c r="G180" s="208"/>
      <c r="H180" s="209"/>
      <c r="I180" s="32"/>
    </row>
    <row r="181" spans="1:9" x14ac:dyDescent="0.25">
      <c r="A181" s="78"/>
      <c r="B181" s="31"/>
      <c r="C181" s="79"/>
      <c r="D181" s="80"/>
      <c r="E181" s="81"/>
      <c r="F181" s="81"/>
      <c r="G181" s="208"/>
      <c r="H181" s="209"/>
      <c r="I181" s="32"/>
    </row>
    <row r="182" spans="1:9" x14ac:dyDescent="0.25">
      <c r="A182" s="78"/>
      <c r="B182" s="31"/>
      <c r="C182" s="79"/>
      <c r="D182" s="80"/>
      <c r="E182" s="81"/>
      <c r="F182" s="81"/>
      <c r="G182" s="208"/>
      <c r="H182" s="209"/>
      <c r="I182" s="32"/>
    </row>
    <row r="183" spans="1:9" x14ac:dyDescent="0.25">
      <c r="A183" s="78"/>
      <c r="B183" s="31"/>
      <c r="C183" s="79"/>
      <c r="D183" s="80"/>
      <c r="E183" s="81"/>
      <c r="F183" s="81"/>
      <c r="G183" s="208"/>
      <c r="H183" s="209"/>
      <c r="I183" s="32"/>
    </row>
    <row r="184" spans="1:9" x14ac:dyDescent="0.25">
      <c r="A184" s="78"/>
      <c r="B184" s="31"/>
      <c r="C184" s="79"/>
      <c r="D184" s="80"/>
      <c r="E184" s="81"/>
      <c r="F184" s="81"/>
      <c r="G184" s="208"/>
      <c r="H184" s="209"/>
      <c r="I184" s="32"/>
    </row>
    <row r="185" spans="1:9" x14ac:dyDescent="0.25">
      <c r="A185" s="78"/>
      <c r="B185" s="31"/>
      <c r="C185" s="79"/>
      <c r="D185" s="80"/>
      <c r="E185" s="81"/>
      <c r="F185" s="81"/>
      <c r="G185" s="208"/>
      <c r="H185" s="209"/>
      <c r="I185" s="32"/>
    </row>
    <row r="186" spans="1:9" x14ac:dyDescent="0.25">
      <c r="A186" s="78"/>
      <c r="B186" s="31"/>
      <c r="C186" s="79"/>
      <c r="D186" s="80"/>
      <c r="E186" s="81"/>
      <c r="F186" s="81"/>
      <c r="G186" s="208"/>
      <c r="H186" s="209"/>
      <c r="I186" s="32"/>
    </row>
    <row r="187" spans="1:9" x14ac:dyDescent="0.25">
      <c r="A187" s="78"/>
      <c r="B187" s="31"/>
      <c r="C187" s="79"/>
      <c r="D187" s="80"/>
      <c r="E187" s="81"/>
      <c r="F187" s="81"/>
      <c r="G187" s="208"/>
      <c r="H187" s="209"/>
      <c r="I187" s="32"/>
    </row>
    <row r="188" spans="1:9" x14ac:dyDescent="0.25">
      <c r="A188" s="78"/>
      <c r="B188" s="31"/>
      <c r="C188" s="79"/>
      <c r="D188" s="80"/>
      <c r="E188" s="81"/>
      <c r="F188" s="81"/>
      <c r="G188" s="208"/>
      <c r="H188" s="209"/>
      <c r="I188" s="32"/>
    </row>
    <row r="189" spans="1:9" x14ac:dyDescent="0.25">
      <c r="A189" s="78"/>
      <c r="B189" s="31"/>
      <c r="C189" s="79"/>
      <c r="D189" s="80"/>
      <c r="E189" s="81"/>
      <c r="F189" s="81"/>
      <c r="G189" s="208"/>
      <c r="H189" s="209"/>
      <c r="I189" s="32"/>
    </row>
    <row r="190" spans="1:9" x14ac:dyDescent="0.25">
      <c r="A190" s="78"/>
      <c r="B190" s="31"/>
      <c r="C190" s="79"/>
      <c r="D190" s="80"/>
      <c r="E190" s="81"/>
      <c r="F190" s="81"/>
      <c r="G190" s="208"/>
      <c r="H190" s="209"/>
      <c r="I190" s="32"/>
    </row>
    <row r="191" spans="1:9" x14ac:dyDescent="0.25">
      <c r="A191" s="78"/>
      <c r="B191" s="31"/>
      <c r="C191" s="79"/>
      <c r="D191" s="80"/>
      <c r="E191" s="81"/>
      <c r="F191" s="81"/>
      <c r="G191" s="208"/>
      <c r="H191" s="209"/>
      <c r="I191" s="32"/>
    </row>
    <row r="192" spans="1:9" x14ac:dyDescent="0.25">
      <c r="A192" s="78"/>
      <c r="B192" s="31"/>
      <c r="C192" s="79"/>
      <c r="D192" s="80"/>
      <c r="E192" s="81"/>
      <c r="F192" s="81"/>
      <c r="G192" s="208"/>
      <c r="H192" s="209"/>
      <c r="I192" s="32"/>
    </row>
    <row r="193" spans="1:9" x14ac:dyDescent="0.25">
      <c r="A193" s="78"/>
      <c r="B193" s="31"/>
      <c r="C193" s="79"/>
      <c r="D193" s="80"/>
      <c r="E193" s="81"/>
      <c r="F193" s="81"/>
      <c r="G193" s="208"/>
      <c r="H193" s="209"/>
      <c r="I193" s="32"/>
    </row>
    <row r="194" spans="1:9" x14ac:dyDescent="0.25">
      <c r="A194" s="78"/>
      <c r="B194" s="31"/>
      <c r="C194" s="79"/>
      <c r="D194" s="80"/>
      <c r="E194" s="81"/>
      <c r="F194" s="81"/>
      <c r="G194" s="208"/>
      <c r="H194" s="209"/>
      <c r="I194" s="32"/>
    </row>
    <row r="195" spans="1:9" x14ac:dyDescent="0.25">
      <c r="A195" s="78"/>
      <c r="B195" s="31"/>
      <c r="C195" s="79"/>
      <c r="D195" s="80"/>
      <c r="E195" s="81"/>
      <c r="F195" s="81"/>
      <c r="G195" s="208"/>
      <c r="H195" s="209"/>
      <c r="I195" s="32"/>
    </row>
    <row r="196" spans="1:9" x14ac:dyDescent="0.25">
      <c r="A196" s="78"/>
      <c r="B196" s="31"/>
      <c r="C196" s="79"/>
      <c r="D196" s="80"/>
      <c r="E196" s="81"/>
      <c r="F196" s="81"/>
      <c r="G196" s="208"/>
      <c r="H196" s="209"/>
      <c r="I196" s="32"/>
    </row>
    <row r="197" spans="1:9" x14ac:dyDescent="0.25">
      <c r="A197" s="78"/>
      <c r="B197" s="31"/>
      <c r="C197" s="79"/>
      <c r="D197" s="80"/>
      <c r="E197" s="81"/>
      <c r="F197" s="81"/>
      <c r="G197" s="208"/>
      <c r="H197" s="209"/>
      <c r="I197" s="32"/>
    </row>
    <row r="198" spans="1:9" x14ac:dyDescent="0.25">
      <c r="A198" s="78"/>
      <c r="B198" s="31"/>
      <c r="C198" s="79"/>
      <c r="D198" s="80"/>
      <c r="E198" s="81"/>
      <c r="F198" s="81"/>
      <c r="G198" s="208"/>
      <c r="H198" s="209"/>
      <c r="I198" s="32"/>
    </row>
    <row r="199" spans="1:9" x14ac:dyDescent="0.25">
      <c r="A199" s="78"/>
      <c r="B199" s="31"/>
      <c r="C199" s="79"/>
      <c r="D199" s="80"/>
      <c r="E199" s="81"/>
      <c r="F199" s="81"/>
      <c r="G199" s="208"/>
      <c r="H199" s="209"/>
      <c r="I199" s="32"/>
    </row>
    <row r="200" spans="1:9" x14ac:dyDescent="0.25">
      <c r="A200" s="78"/>
      <c r="B200" s="31"/>
      <c r="C200" s="79"/>
      <c r="D200" s="80"/>
      <c r="E200" s="81"/>
      <c r="F200" s="81"/>
      <c r="G200" s="208"/>
      <c r="H200" s="209"/>
      <c r="I200" s="32"/>
    </row>
    <row r="201" spans="1:9" x14ac:dyDescent="0.25">
      <c r="A201" s="78"/>
      <c r="B201" s="31"/>
      <c r="C201" s="79"/>
      <c r="D201" s="80"/>
      <c r="E201" s="81"/>
      <c r="F201" s="81"/>
      <c r="G201" s="208"/>
      <c r="H201" s="209"/>
      <c r="I201" s="32"/>
    </row>
    <row r="202" spans="1:9" x14ac:dyDescent="0.25">
      <c r="A202" s="78"/>
      <c r="B202" s="31"/>
      <c r="C202" s="79"/>
      <c r="D202" s="80"/>
      <c r="E202" s="81"/>
      <c r="F202" s="81"/>
      <c r="G202" s="208"/>
      <c r="H202" s="209"/>
      <c r="I202" s="32"/>
    </row>
    <row r="203" spans="1:9" x14ac:dyDescent="0.25">
      <c r="A203" s="78"/>
      <c r="B203" s="31"/>
      <c r="C203" s="79"/>
      <c r="D203" s="80"/>
      <c r="E203" s="81"/>
      <c r="F203" s="81"/>
      <c r="G203" s="208"/>
      <c r="H203" s="209"/>
      <c r="I203" s="32"/>
    </row>
    <row r="204" spans="1:9" x14ac:dyDescent="0.25">
      <c r="A204" s="78"/>
      <c r="B204" s="31"/>
      <c r="C204" s="79"/>
      <c r="D204" s="80"/>
      <c r="E204" s="81"/>
      <c r="F204" s="81"/>
      <c r="G204" s="208"/>
      <c r="H204" s="209"/>
      <c r="I204" s="32"/>
    </row>
    <row r="205" spans="1:9" x14ac:dyDescent="0.25">
      <c r="A205" s="78"/>
      <c r="B205" s="31"/>
      <c r="C205" s="79"/>
      <c r="D205" s="80"/>
      <c r="E205" s="81"/>
      <c r="F205" s="81"/>
      <c r="G205" s="208"/>
      <c r="H205" s="209"/>
      <c r="I205" s="32"/>
    </row>
    <row r="206" spans="1:9" x14ac:dyDescent="0.25">
      <c r="A206" s="78"/>
      <c r="B206" s="31"/>
      <c r="C206" s="79"/>
      <c r="D206" s="80"/>
      <c r="E206" s="81"/>
      <c r="F206" s="81"/>
      <c r="G206" s="208"/>
      <c r="H206" s="209"/>
      <c r="I206" s="32"/>
    </row>
    <row r="207" spans="1:9" x14ac:dyDescent="0.25">
      <c r="A207" s="78"/>
      <c r="B207" s="31"/>
      <c r="C207" s="79"/>
      <c r="D207" s="80"/>
      <c r="E207" s="81"/>
      <c r="F207" s="81"/>
      <c r="G207" s="208"/>
      <c r="H207" s="209"/>
      <c r="I207" s="32"/>
    </row>
    <row r="208" spans="1:9" x14ac:dyDescent="0.25">
      <c r="A208" s="78"/>
      <c r="B208" s="31"/>
      <c r="C208" s="79"/>
      <c r="D208" s="80"/>
      <c r="E208" s="81"/>
      <c r="F208" s="81"/>
      <c r="G208" s="208"/>
      <c r="H208" s="209"/>
      <c r="I208" s="32"/>
    </row>
    <row r="209" spans="1:9" x14ac:dyDescent="0.25">
      <c r="A209" s="78"/>
      <c r="B209" s="31"/>
      <c r="C209" s="79"/>
      <c r="D209" s="80"/>
      <c r="E209" s="81"/>
      <c r="F209" s="81"/>
      <c r="G209" s="208"/>
      <c r="H209" s="209"/>
      <c r="I209" s="32"/>
    </row>
    <row r="210" spans="1:9" x14ac:dyDescent="0.25">
      <c r="A210" s="78"/>
      <c r="B210" s="31"/>
      <c r="C210" s="79"/>
      <c r="D210" s="80"/>
      <c r="E210" s="81"/>
      <c r="F210" s="81"/>
      <c r="G210" s="208"/>
      <c r="H210" s="209"/>
      <c r="I210" s="32"/>
    </row>
    <row r="211" spans="1:9" x14ac:dyDescent="0.25">
      <c r="A211" s="78"/>
      <c r="B211" s="31"/>
      <c r="C211" s="79"/>
      <c r="D211" s="80"/>
      <c r="E211" s="81"/>
      <c r="F211" s="81"/>
      <c r="G211" s="208"/>
      <c r="H211" s="209"/>
      <c r="I211" s="32"/>
    </row>
    <row r="212" spans="1:9" x14ac:dyDescent="0.25">
      <c r="A212" s="78"/>
      <c r="B212" s="31"/>
      <c r="C212" s="79"/>
      <c r="D212" s="80"/>
      <c r="E212" s="81"/>
      <c r="F212" s="81"/>
      <c r="G212" s="208"/>
      <c r="H212" s="209"/>
      <c r="I212" s="32"/>
    </row>
    <row r="213" spans="1:9" x14ac:dyDescent="0.25">
      <c r="A213" s="78"/>
      <c r="B213" s="31"/>
      <c r="C213" s="79"/>
      <c r="D213" s="80"/>
      <c r="E213" s="81"/>
      <c r="F213" s="81"/>
      <c r="G213" s="208"/>
      <c r="H213" s="209"/>
      <c r="I213" s="32"/>
    </row>
    <row r="214" spans="1:9" x14ac:dyDescent="0.25">
      <c r="A214" s="78"/>
      <c r="B214" s="31"/>
      <c r="C214" s="79"/>
      <c r="D214" s="80"/>
      <c r="E214" s="81"/>
      <c r="F214" s="81"/>
      <c r="G214" s="208"/>
      <c r="H214" s="209"/>
      <c r="I214" s="32"/>
    </row>
    <row r="215" spans="1:9" x14ac:dyDescent="0.25">
      <c r="A215" s="78"/>
      <c r="B215" s="31"/>
      <c r="C215" s="79"/>
      <c r="D215" s="80"/>
      <c r="E215" s="81"/>
      <c r="F215" s="81"/>
      <c r="G215" s="208"/>
      <c r="H215" s="209"/>
      <c r="I215" s="32"/>
    </row>
    <row r="216" spans="1:9" x14ac:dyDescent="0.25">
      <c r="A216" s="78"/>
      <c r="B216" s="31"/>
      <c r="C216" s="79"/>
      <c r="D216" s="80"/>
      <c r="E216" s="81"/>
      <c r="F216" s="81"/>
      <c r="G216" s="208"/>
      <c r="H216" s="209"/>
      <c r="I216" s="32"/>
    </row>
    <row r="217" spans="1:9" x14ac:dyDescent="0.25">
      <c r="A217" s="78"/>
      <c r="B217" s="31"/>
      <c r="C217" s="79"/>
      <c r="D217" s="80"/>
      <c r="E217" s="81"/>
      <c r="F217" s="81"/>
      <c r="G217" s="208"/>
      <c r="H217" s="209"/>
      <c r="I217" s="32"/>
    </row>
    <row r="218" spans="1:9" x14ac:dyDescent="0.25">
      <c r="A218" s="78"/>
      <c r="B218" s="31"/>
      <c r="C218" s="79"/>
      <c r="D218" s="80"/>
      <c r="E218" s="81"/>
      <c r="F218" s="81"/>
      <c r="G218" s="208"/>
      <c r="H218" s="209"/>
      <c r="I218" s="32"/>
    </row>
    <row r="219" spans="1:9" x14ac:dyDescent="0.25">
      <c r="A219" s="78"/>
      <c r="B219" s="31"/>
      <c r="C219" s="79"/>
      <c r="D219" s="80"/>
      <c r="E219" s="81"/>
      <c r="F219" s="81"/>
      <c r="G219" s="208"/>
      <c r="H219" s="209"/>
      <c r="I219" s="32"/>
    </row>
    <row r="220" spans="1:9" x14ac:dyDescent="0.25">
      <c r="A220" s="78"/>
      <c r="B220" s="31"/>
      <c r="C220" s="79"/>
      <c r="D220" s="80"/>
      <c r="E220" s="81"/>
      <c r="F220" s="81"/>
      <c r="G220" s="208"/>
      <c r="H220" s="209"/>
      <c r="I220" s="32"/>
    </row>
    <row r="221" spans="1:9" x14ac:dyDescent="0.25">
      <c r="A221" s="78"/>
      <c r="B221" s="31"/>
      <c r="C221" s="79"/>
      <c r="D221" s="80"/>
      <c r="E221" s="81"/>
      <c r="F221" s="81"/>
      <c r="G221" s="208"/>
      <c r="H221" s="209"/>
      <c r="I221" s="32"/>
    </row>
    <row r="222" spans="1:9" x14ac:dyDescent="0.25">
      <c r="A222" s="78"/>
      <c r="B222" s="31"/>
      <c r="C222" s="79"/>
      <c r="D222" s="80"/>
      <c r="E222" s="81"/>
      <c r="F222" s="81"/>
      <c r="G222" s="208"/>
      <c r="H222" s="209"/>
      <c r="I222" s="32"/>
    </row>
    <row r="223" spans="1:9" x14ac:dyDescent="0.25">
      <c r="A223" s="78"/>
      <c r="B223" s="31"/>
      <c r="C223" s="79"/>
      <c r="D223" s="80"/>
      <c r="E223" s="81"/>
      <c r="F223" s="81"/>
      <c r="G223" s="208"/>
      <c r="H223" s="209"/>
      <c r="I223" s="32"/>
    </row>
    <row r="224" spans="1:9" x14ac:dyDescent="0.25">
      <c r="A224" s="78"/>
      <c r="B224" s="31"/>
      <c r="C224" s="79"/>
      <c r="D224" s="80"/>
      <c r="E224" s="81"/>
      <c r="F224" s="81"/>
      <c r="G224" s="208"/>
      <c r="H224" s="209"/>
      <c r="I224" s="32"/>
    </row>
    <row r="225" spans="1:9" x14ac:dyDescent="0.25">
      <c r="A225" s="78"/>
      <c r="B225" s="31"/>
      <c r="C225" s="79"/>
      <c r="D225" s="80"/>
      <c r="E225" s="81"/>
      <c r="F225" s="81"/>
      <c r="G225" s="208"/>
      <c r="H225" s="209"/>
      <c r="I225" s="32"/>
    </row>
    <row r="226" spans="1:9" x14ac:dyDescent="0.25">
      <c r="A226" s="78"/>
      <c r="B226" s="31"/>
      <c r="C226" s="79"/>
      <c r="D226" s="80"/>
      <c r="E226" s="81"/>
      <c r="F226" s="81"/>
      <c r="G226" s="208"/>
      <c r="H226" s="209"/>
      <c r="I226" s="32"/>
    </row>
    <row r="227" spans="1:9" x14ac:dyDescent="0.25">
      <c r="A227" s="78"/>
      <c r="B227" s="31"/>
      <c r="C227" s="79"/>
      <c r="D227" s="80"/>
      <c r="E227" s="81"/>
      <c r="F227" s="81"/>
      <c r="G227" s="208"/>
      <c r="H227" s="209"/>
      <c r="I227" s="32"/>
    </row>
    <row r="228" spans="1:9" x14ac:dyDescent="0.25">
      <c r="A228" s="78"/>
      <c r="B228" s="31"/>
      <c r="C228" s="79"/>
      <c r="D228" s="80"/>
      <c r="E228" s="81"/>
      <c r="F228" s="81"/>
      <c r="G228" s="208"/>
      <c r="H228" s="209"/>
      <c r="I228" s="32"/>
    </row>
    <row r="229" spans="1:9" x14ac:dyDescent="0.25">
      <c r="A229" s="78"/>
      <c r="B229" s="31"/>
      <c r="C229" s="79"/>
      <c r="D229" s="80"/>
      <c r="E229" s="81"/>
      <c r="F229" s="81"/>
      <c r="G229" s="208"/>
      <c r="H229" s="209"/>
      <c r="I229" s="32"/>
    </row>
    <row r="230" spans="1:9" x14ac:dyDescent="0.25">
      <c r="A230" s="78"/>
      <c r="B230" s="31"/>
      <c r="C230" s="79"/>
      <c r="D230" s="80"/>
      <c r="E230" s="81"/>
      <c r="F230" s="81"/>
      <c r="G230" s="208"/>
      <c r="H230" s="209"/>
      <c r="I230" s="32"/>
    </row>
    <row r="231" spans="1:9" x14ac:dyDescent="0.25">
      <c r="A231" s="78"/>
      <c r="B231" s="31"/>
      <c r="C231" s="79"/>
      <c r="D231" s="80"/>
      <c r="E231" s="81"/>
      <c r="F231" s="81"/>
      <c r="G231" s="208"/>
      <c r="H231" s="209"/>
      <c r="I231" s="32"/>
    </row>
    <row r="232" spans="1:9" x14ac:dyDescent="0.25">
      <c r="A232" s="78"/>
      <c r="B232" s="31"/>
      <c r="C232" s="79"/>
      <c r="D232" s="80"/>
      <c r="E232" s="81"/>
      <c r="F232" s="81"/>
      <c r="G232" s="208"/>
      <c r="H232" s="209"/>
      <c r="I232" s="32"/>
    </row>
    <row r="233" spans="1:9" x14ac:dyDescent="0.25">
      <c r="A233" s="78"/>
      <c r="B233" s="31"/>
      <c r="C233" s="79"/>
      <c r="D233" s="80"/>
      <c r="E233" s="81"/>
      <c r="F233" s="81"/>
      <c r="G233" s="208"/>
      <c r="H233" s="209"/>
      <c r="I233" s="32"/>
    </row>
    <row r="234" spans="1:9" x14ac:dyDescent="0.25">
      <c r="A234" s="78"/>
      <c r="B234" s="31"/>
      <c r="C234" s="79"/>
      <c r="D234" s="80"/>
      <c r="E234" s="81"/>
      <c r="F234" s="81"/>
      <c r="G234" s="208"/>
      <c r="H234" s="209"/>
      <c r="I234" s="32"/>
    </row>
    <row r="235" spans="1:9" x14ac:dyDescent="0.25">
      <c r="A235" s="78"/>
      <c r="B235" s="31"/>
      <c r="C235" s="79"/>
      <c r="D235" s="80"/>
      <c r="E235" s="81"/>
      <c r="F235" s="81"/>
      <c r="G235" s="208"/>
      <c r="H235" s="209"/>
      <c r="I235" s="32"/>
    </row>
    <row r="236" spans="1:9" x14ac:dyDescent="0.25">
      <c r="A236" s="78"/>
      <c r="B236" s="31"/>
      <c r="C236" s="79"/>
      <c r="D236" s="80"/>
      <c r="E236" s="81"/>
      <c r="F236" s="81"/>
      <c r="G236" s="208"/>
      <c r="H236" s="209"/>
      <c r="I236" s="32"/>
    </row>
    <row r="237" spans="1:9" x14ac:dyDescent="0.25">
      <c r="A237" s="78"/>
      <c r="B237" s="31"/>
      <c r="C237" s="79"/>
      <c r="D237" s="80"/>
      <c r="E237" s="81"/>
      <c r="F237" s="81"/>
      <c r="G237" s="208"/>
      <c r="H237" s="209"/>
      <c r="I237" s="32"/>
    </row>
    <row r="238" spans="1:9" x14ac:dyDescent="0.25">
      <c r="A238" s="78"/>
      <c r="B238" s="31"/>
      <c r="C238" s="79"/>
      <c r="D238" s="80"/>
      <c r="E238" s="81"/>
      <c r="F238" s="81"/>
      <c r="G238" s="208"/>
      <c r="H238" s="209"/>
      <c r="I238" s="32"/>
    </row>
    <row r="239" spans="1:9" x14ac:dyDescent="0.25">
      <c r="A239" s="78"/>
      <c r="B239" s="31"/>
      <c r="C239" s="79"/>
      <c r="D239" s="80"/>
      <c r="E239" s="81"/>
      <c r="F239" s="81"/>
      <c r="G239" s="208"/>
      <c r="H239" s="209"/>
      <c r="I239" s="32"/>
    </row>
    <row r="240" spans="1:9" x14ac:dyDescent="0.25">
      <c r="A240" s="78"/>
      <c r="B240" s="31"/>
      <c r="C240" s="79"/>
      <c r="D240" s="80"/>
      <c r="E240" s="81"/>
      <c r="F240" s="81"/>
      <c r="G240" s="208"/>
      <c r="H240" s="209"/>
      <c r="I240" s="32"/>
    </row>
    <row r="241" spans="1:9" x14ac:dyDescent="0.25">
      <c r="A241" s="78"/>
      <c r="B241" s="31"/>
      <c r="C241" s="79"/>
      <c r="D241" s="80"/>
      <c r="E241" s="81"/>
      <c r="F241" s="81"/>
      <c r="G241" s="208"/>
      <c r="H241" s="209"/>
      <c r="I241" s="32"/>
    </row>
    <row r="242" spans="1:9" x14ac:dyDescent="0.25">
      <c r="A242" s="78"/>
      <c r="B242" s="31"/>
      <c r="C242" s="79"/>
      <c r="D242" s="80"/>
      <c r="E242" s="81"/>
      <c r="F242" s="81"/>
      <c r="G242" s="208"/>
      <c r="H242" s="209"/>
      <c r="I242" s="32"/>
    </row>
    <row r="243" spans="1:9" x14ac:dyDescent="0.25">
      <c r="A243" s="78"/>
      <c r="B243" s="31"/>
      <c r="C243" s="79"/>
      <c r="D243" s="80"/>
      <c r="E243" s="81"/>
      <c r="F243" s="81"/>
      <c r="G243" s="208"/>
      <c r="H243" s="209"/>
      <c r="I243" s="32"/>
    </row>
    <row r="244" spans="1:9" x14ac:dyDescent="0.25">
      <c r="A244" s="78"/>
      <c r="B244" s="31"/>
      <c r="C244" s="79"/>
      <c r="D244" s="80"/>
      <c r="E244" s="81"/>
      <c r="F244" s="81"/>
      <c r="G244" s="208"/>
      <c r="H244" s="209"/>
      <c r="I244" s="32"/>
    </row>
    <row r="245" spans="1:9" x14ac:dyDescent="0.25">
      <c r="A245" s="78"/>
      <c r="B245" s="31"/>
      <c r="C245" s="79"/>
      <c r="D245" s="80"/>
      <c r="E245" s="81"/>
      <c r="F245" s="81"/>
      <c r="G245" s="208"/>
      <c r="H245" s="209"/>
      <c r="I245" s="32"/>
    </row>
    <row r="246" spans="1:9" x14ac:dyDescent="0.25">
      <c r="A246" s="78"/>
      <c r="B246" s="31"/>
      <c r="C246" s="79"/>
      <c r="D246" s="80"/>
      <c r="E246" s="81"/>
      <c r="F246" s="81"/>
      <c r="G246" s="208"/>
      <c r="H246" s="209"/>
      <c r="I246" s="32"/>
    </row>
    <row r="247" spans="1:9" x14ac:dyDescent="0.25">
      <c r="A247" s="78"/>
      <c r="B247" s="31"/>
      <c r="C247" s="79"/>
      <c r="D247" s="80"/>
      <c r="E247" s="81"/>
      <c r="F247" s="81"/>
      <c r="G247" s="208"/>
      <c r="H247" s="209"/>
      <c r="I247" s="32"/>
    </row>
    <row r="248" spans="1:9" x14ac:dyDescent="0.25">
      <c r="A248" s="78"/>
      <c r="B248" s="31"/>
      <c r="C248" s="79"/>
      <c r="D248" s="80"/>
      <c r="E248" s="81"/>
      <c r="F248" s="81"/>
      <c r="G248" s="208"/>
      <c r="H248" s="209"/>
      <c r="I248" s="32"/>
    </row>
    <row r="249" spans="1:9" x14ac:dyDescent="0.25">
      <c r="A249" s="78"/>
      <c r="B249" s="31"/>
      <c r="C249" s="79"/>
      <c r="D249" s="80"/>
      <c r="E249" s="81"/>
      <c r="F249" s="81"/>
      <c r="G249" s="208"/>
      <c r="H249" s="209"/>
      <c r="I249" s="32"/>
    </row>
  </sheetData>
  <mergeCells count="2">
    <mergeCell ref="A6:F6"/>
    <mergeCell ref="B3:H3"/>
  </mergeCells>
  <printOptions horizontalCentered="1"/>
  <pageMargins left="0.39370078740157483" right="0.39370078740157483"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94"/>
  <sheetViews>
    <sheetView topLeftCell="A226" workbookViewId="0">
      <selection activeCell="G228" sqref="G228"/>
    </sheetView>
  </sheetViews>
  <sheetFormatPr defaultRowHeight="12.75" x14ac:dyDescent="0.25"/>
  <cols>
    <col min="1" max="1" width="10.7109375" style="127" customWidth="1"/>
    <col min="2" max="2" width="45.7109375" style="13" customWidth="1"/>
    <col min="3" max="3" width="9.7109375" style="111" customWidth="1"/>
    <col min="4" max="4" width="12.7109375" style="73" customWidth="1"/>
    <col min="5" max="6" width="10.7109375" style="91" customWidth="1"/>
    <col min="7" max="7" width="15.7109375" style="113" customWidth="1"/>
    <col min="8" max="8" width="15.7109375" style="57" customWidth="1"/>
    <col min="9" max="9" width="9.140625" style="2"/>
    <col min="10" max="10" width="9.140625" style="124"/>
    <col min="11" max="16384" width="9.140625" style="2"/>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11" t="s">
        <v>570</v>
      </c>
      <c r="H2" s="11" t="s">
        <v>569</v>
      </c>
      <c r="I2" s="19"/>
    </row>
    <row r="3" spans="1:10" ht="57" customHeight="1" x14ac:dyDescent="0.25">
      <c r="A3" s="197" t="s">
        <v>23427</v>
      </c>
      <c r="B3" s="344" t="s">
        <v>23428</v>
      </c>
      <c r="C3" s="345"/>
      <c r="D3" s="345"/>
      <c r="E3" s="345"/>
      <c r="F3" s="345"/>
      <c r="G3" s="345"/>
      <c r="H3" s="346"/>
      <c r="I3" s="128"/>
      <c r="J3" s="121"/>
    </row>
    <row r="4" spans="1:10" ht="78.75" x14ac:dyDescent="0.25">
      <c r="A4" s="195" t="s">
        <v>19111</v>
      </c>
      <c r="B4" s="196" t="s">
        <v>23429</v>
      </c>
      <c r="C4" s="198"/>
      <c r="D4" s="199"/>
      <c r="E4" s="199"/>
      <c r="F4" s="199"/>
      <c r="G4" s="199"/>
      <c r="H4" s="200"/>
      <c r="I4" s="128"/>
      <c r="J4" s="121"/>
    </row>
    <row r="5" spans="1:10" x14ac:dyDescent="0.25">
      <c r="A5" s="193" t="s">
        <v>19112</v>
      </c>
      <c r="B5" s="194" t="s">
        <v>19113</v>
      </c>
      <c r="C5" s="188" t="s">
        <v>305</v>
      </c>
      <c r="D5" s="176"/>
      <c r="E5" s="201">
        <v>35</v>
      </c>
      <c r="F5" s="201">
        <v>10.6</v>
      </c>
      <c r="G5" s="88">
        <f t="shared" ref="G5:G68" si="0">D5*E5</f>
        <v>0</v>
      </c>
      <c r="H5" s="65">
        <f t="shared" ref="H5:H68" si="1">D5*F5</f>
        <v>0</v>
      </c>
      <c r="I5" s="128"/>
      <c r="J5" s="121"/>
    </row>
    <row r="6" spans="1:10" x14ac:dyDescent="0.25">
      <c r="A6" s="193" t="s">
        <v>19114</v>
      </c>
      <c r="B6" s="194" t="s">
        <v>19115</v>
      </c>
      <c r="C6" s="188" t="s">
        <v>305</v>
      </c>
      <c r="D6" s="176"/>
      <c r="E6" s="201">
        <v>20.9</v>
      </c>
      <c r="F6" s="201">
        <v>6.3</v>
      </c>
      <c r="G6" s="88">
        <f t="shared" si="0"/>
        <v>0</v>
      </c>
      <c r="H6" s="65">
        <f t="shared" si="1"/>
        <v>0</v>
      </c>
      <c r="I6" s="120"/>
      <c r="J6" s="121"/>
    </row>
    <row r="7" spans="1:10" ht="56.25" x14ac:dyDescent="0.25">
      <c r="A7" s="195" t="s">
        <v>19116</v>
      </c>
      <c r="B7" s="196" t="s">
        <v>23430</v>
      </c>
      <c r="C7" s="198"/>
      <c r="D7" s="199"/>
      <c r="E7" s="199"/>
      <c r="F7" s="199"/>
      <c r="G7" s="199"/>
      <c r="H7" s="200"/>
      <c r="I7" s="120"/>
      <c r="J7" s="121"/>
    </row>
    <row r="8" spans="1:10" x14ac:dyDescent="0.25">
      <c r="A8" s="193" t="s">
        <v>19117</v>
      </c>
      <c r="B8" s="194" t="s">
        <v>19118</v>
      </c>
      <c r="C8" s="188" t="s">
        <v>305</v>
      </c>
      <c r="D8" s="176"/>
      <c r="E8" s="201">
        <v>23.2</v>
      </c>
      <c r="F8" s="201">
        <v>7</v>
      </c>
      <c r="G8" s="88">
        <f t="shared" si="0"/>
        <v>0</v>
      </c>
      <c r="H8" s="65">
        <f t="shared" si="1"/>
        <v>0</v>
      </c>
      <c r="I8" s="120"/>
      <c r="J8" s="121"/>
    </row>
    <row r="9" spans="1:10" x14ac:dyDescent="0.25">
      <c r="A9" s="193" t="s">
        <v>19119</v>
      </c>
      <c r="B9" s="194" t="s">
        <v>19120</v>
      </c>
      <c r="C9" s="188" t="s">
        <v>305</v>
      </c>
      <c r="D9" s="176"/>
      <c r="E9" s="201">
        <v>13</v>
      </c>
      <c r="F9" s="201">
        <v>3.93</v>
      </c>
      <c r="G9" s="88">
        <f t="shared" si="0"/>
        <v>0</v>
      </c>
      <c r="H9" s="65">
        <f t="shared" si="1"/>
        <v>0</v>
      </c>
      <c r="I9" s="120"/>
      <c r="J9" s="121"/>
    </row>
    <row r="10" spans="1:10" ht="67.5" x14ac:dyDescent="0.25">
      <c r="A10" s="195" t="s">
        <v>19121</v>
      </c>
      <c r="B10" s="196" t="s">
        <v>23431</v>
      </c>
      <c r="C10" s="198"/>
      <c r="D10" s="199"/>
      <c r="E10" s="199"/>
      <c r="F10" s="199"/>
      <c r="G10" s="199"/>
      <c r="H10" s="200"/>
      <c r="I10" s="120"/>
      <c r="J10" s="121"/>
    </row>
    <row r="11" spans="1:10" ht="22.5" x14ac:dyDescent="0.25">
      <c r="A11" s="193" t="s">
        <v>19122</v>
      </c>
      <c r="B11" s="194" t="s">
        <v>19123</v>
      </c>
      <c r="C11" s="188" t="s">
        <v>259</v>
      </c>
      <c r="D11" s="176"/>
      <c r="E11" s="201">
        <v>0.69</v>
      </c>
      <c r="F11" s="201">
        <v>0.20799999999999999</v>
      </c>
      <c r="G11" s="88">
        <f t="shared" si="0"/>
        <v>0</v>
      </c>
      <c r="H11" s="65">
        <f t="shared" si="1"/>
        <v>0</v>
      </c>
      <c r="I11" s="120"/>
      <c r="J11" s="121"/>
    </row>
    <row r="12" spans="1:10" ht="22.5" x14ac:dyDescent="0.25">
      <c r="A12" s="193" t="s">
        <v>19124</v>
      </c>
      <c r="B12" s="194" t="s">
        <v>19125</v>
      </c>
      <c r="C12" s="188" t="s">
        <v>259</v>
      </c>
      <c r="D12" s="176"/>
      <c r="E12" s="201">
        <v>0.46</v>
      </c>
      <c r="F12" s="201">
        <v>0.13900000000000001</v>
      </c>
      <c r="G12" s="88">
        <f t="shared" si="0"/>
        <v>0</v>
      </c>
      <c r="H12" s="65">
        <f t="shared" si="1"/>
        <v>0</v>
      </c>
      <c r="I12" s="120"/>
      <c r="J12" s="121"/>
    </row>
    <row r="13" spans="1:10" ht="22.5" x14ac:dyDescent="0.25">
      <c r="A13" s="193" t="s">
        <v>19126</v>
      </c>
      <c r="B13" s="194" t="s">
        <v>19127</v>
      </c>
      <c r="C13" s="188" t="s">
        <v>259</v>
      </c>
      <c r="D13" s="176"/>
      <c r="E13" s="201">
        <v>3.71</v>
      </c>
      <c r="F13" s="201">
        <v>1.1200000000000001</v>
      </c>
      <c r="G13" s="88">
        <f t="shared" si="0"/>
        <v>0</v>
      </c>
      <c r="H13" s="65">
        <f t="shared" si="1"/>
        <v>0</v>
      </c>
      <c r="I13" s="120"/>
      <c r="J13" s="121"/>
    </row>
    <row r="14" spans="1:10" ht="22.5" x14ac:dyDescent="0.25">
      <c r="A14" s="193" t="s">
        <v>19128</v>
      </c>
      <c r="B14" s="194" t="s">
        <v>19129</v>
      </c>
      <c r="C14" s="188" t="s">
        <v>259</v>
      </c>
      <c r="D14" s="176"/>
      <c r="E14" s="201">
        <v>0.27800000000000002</v>
      </c>
      <c r="F14" s="201">
        <v>8.4000000000000005E-2</v>
      </c>
      <c r="G14" s="88">
        <f t="shared" si="0"/>
        <v>0</v>
      </c>
      <c r="H14" s="65">
        <f t="shared" si="1"/>
        <v>0</v>
      </c>
      <c r="I14" s="120"/>
      <c r="J14" s="121"/>
    </row>
    <row r="15" spans="1:10" ht="22.5" x14ac:dyDescent="0.25">
      <c r="A15" s="193" t="s">
        <v>19130</v>
      </c>
      <c r="B15" s="194" t="s">
        <v>19131</v>
      </c>
      <c r="C15" s="188" t="s">
        <v>259</v>
      </c>
      <c r="D15" s="176"/>
      <c r="E15" s="201">
        <v>0.36399999999999999</v>
      </c>
      <c r="F15" s="201">
        <v>0.11</v>
      </c>
      <c r="G15" s="88">
        <f t="shared" si="0"/>
        <v>0</v>
      </c>
      <c r="H15" s="65">
        <f t="shared" si="1"/>
        <v>0</v>
      </c>
      <c r="I15" s="120"/>
      <c r="J15" s="121"/>
    </row>
    <row r="16" spans="1:10" ht="33.75" x14ac:dyDescent="0.25">
      <c r="A16" s="195" t="s">
        <v>19132</v>
      </c>
      <c r="B16" s="196" t="s">
        <v>23432</v>
      </c>
      <c r="C16" s="198"/>
      <c r="D16" s="199"/>
      <c r="E16" s="199"/>
      <c r="F16" s="199"/>
      <c r="G16" s="199"/>
      <c r="H16" s="200"/>
      <c r="I16" s="120"/>
      <c r="J16" s="121"/>
    </row>
    <row r="17" spans="1:10" x14ac:dyDescent="0.25">
      <c r="A17" s="193" t="s">
        <v>19133</v>
      </c>
      <c r="B17" s="194" t="s">
        <v>19134</v>
      </c>
      <c r="C17" s="188" t="s">
        <v>259</v>
      </c>
      <c r="D17" s="176"/>
      <c r="E17" s="201">
        <v>0.27800000000000002</v>
      </c>
      <c r="F17" s="201">
        <v>8.4000000000000005E-2</v>
      </c>
      <c r="G17" s="88">
        <f t="shared" si="0"/>
        <v>0</v>
      </c>
      <c r="H17" s="65">
        <f t="shared" si="1"/>
        <v>0</v>
      </c>
      <c r="I17" s="120"/>
      <c r="J17" s="121"/>
    </row>
    <row r="18" spans="1:10" x14ac:dyDescent="0.25">
      <c r="A18" s="193" t="s">
        <v>19135</v>
      </c>
      <c r="B18" s="194" t="s">
        <v>19136</v>
      </c>
      <c r="C18" s="188" t="s">
        <v>259</v>
      </c>
      <c r="D18" s="176"/>
      <c r="E18" s="201">
        <v>0.185</v>
      </c>
      <c r="F18" s="201">
        <v>5.6000000000000001E-2</v>
      </c>
      <c r="G18" s="88">
        <f t="shared" si="0"/>
        <v>0</v>
      </c>
      <c r="H18" s="65">
        <f t="shared" si="1"/>
        <v>0</v>
      </c>
      <c r="I18" s="120"/>
      <c r="J18" s="121"/>
    </row>
    <row r="19" spans="1:10" ht="90" x14ac:dyDescent="0.25">
      <c r="A19" s="195" t="s">
        <v>19137</v>
      </c>
      <c r="B19" s="196" t="s">
        <v>23433</v>
      </c>
      <c r="C19" s="198"/>
      <c r="D19" s="199"/>
      <c r="E19" s="199"/>
      <c r="F19" s="199"/>
      <c r="G19" s="199"/>
      <c r="H19" s="200"/>
      <c r="I19" s="120"/>
      <c r="J19" s="121"/>
    </row>
    <row r="20" spans="1:10" ht="33.75" x14ac:dyDescent="0.25">
      <c r="A20" s="193" t="s">
        <v>19138</v>
      </c>
      <c r="B20" s="194" t="s">
        <v>19139</v>
      </c>
      <c r="C20" s="188" t="s">
        <v>259</v>
      </c>
      <c r="D20" s="176"/>
      <c r="E20" s="201">
        <v>1.75</v>
      </c>
      <c r="F20" s="201">
        <v>0.79</v>
      </c>
      <c r="G20" s="88">
        <f t="shared" si="0"/>
        <v>0</v>
      </c>
      <c r="H20" s="65">
        <f t="shared" si="1"/>
        <v>0</v>
      </c>
      <c r="I20" s="120"/>
      <c r="J20" s="121"/>
    </row>
    <row r="21" spans="1:10" ht="67.5" x14ac:dyDescent="0.25">
      <c r="A21" s="193" t="s">
        <v>19140</v>
      </c>
      <c r="B21" s="194" t="s">
        <v>23434</v>
      </c>
      <c r="C21" s="188" t="s">
        <v>259</v>
      </c>
      <c r="D21" s="176"/>
      <c r="E21" s="201">
        <v>1.58</v>
      </c>
      <c r="F21" s="201">
        <v>0.71</v>
      </c>
      <c r="G21" s="88">
        <f t="shared" si="0"/>
        <v>0</v>
      </c>
      <c r="H21" s="65">
        <f t="shared" si="1"/>
        <v>0</v>
      </c>
      <c r="I21" s="120"/>
      <c r="J21" s="121"/>
    </row>
    <row r="22" spans="1:10" ht="123.75" x14ac:dyDescent="0.25">
      <c r="A22" s="195" t="s">
        <v>19141</v>
      </c>
      <c r="B22" s="196" t="s">
        <v>23435</v>
      </c>
      <c r="C22" s="198"/>
      <c r="D22" s="199"/>
      <c r="E22" s="199"/>
      <c r="F22" s="199"/>
      <c r="G22" s="199"/>
      <c r="H22" s="200"/>
      <c r="I22" s="120"/>
      <c r="J22" s="121"/>
    </row>
    <row r="23" spans="1:10" ht="22.5" x14ac:dyDescent="0.25">
      <c r="A23" s="193" t="s">
        <v>19142</v>
      </c>
      <c r="B23" s="194" t="s">
        <v>19143</v>
      </c>
      <c r="C23" s="188" t="s">
        <v>6</v>
      </c>
      <c r="D23" s="176"/>
      <c r="E23" s="201">
        <v>4.0999999999999996</v>
      </c>
      <c r="F23" s="201">
        <v>1.85</v>
      </c>
      <c r="G23" s="88">
        <f t="shared" si="0"/>
        <v>0</v>
      </c>
      <c r="H23" s="65">
        <f t="shared" si="1"/>
        <v>0</v>
      </c>
      <c r="I23" s="120"/>
      <c r="J23" s="121"/>
    </row>
    <row r="24" spans="1:10" ht="22.5" x14ac:dyDescent="0.25">
      <c r="A24" s="193" t="s">
        <v>19144</v>
      </c>
      <c r="B24" s="194" t="s">
        <v>19145</v>
      </c>
      <c r="C24" s="188" t="s">
        <v>6</v>
      </c>
      <c r="D24" s="176"/>
      <c r="E24" s="201">
        <v>5.6</v>
      </c>
      <c r="F24" s="201">
        <v>2.52</v>
      </c>
      <c r="G24" s="88">
        <f t="shared" si="0"/>
        <v>0</v>
      </c>
      <c r="H24" s="65">
        <f t="shared" si="1"/>
        <v>0</v>
      </c>
      <c r="I24" s="120"/>
      <c r="J24" s="121"/>
    </row>
    <row r="25" spans="1:10" ht="101.25" x14ac:dyDescent="0.25">
      <c r="A25" s="195" t="s">
        <v>19146</v>
      </c>
      <c r="B25" s="196" t="s">
        <v>23436</v>
      </c>
      <c r="C25" s="198"/>
      <c r="D25" s="199"/>
      <c r="E25" s="199"/>
      <c r="F25" s="199"/>
      <c r="G25" s="199"/>
      <c r="H25" s="200"/>
      <c r="I25" s="120"/>
      <c r="J25" s="121"/>
    </row>
    <row r="26" spans="1:10" ht="22.5" x14ac:dyDescent="0.25">
      <c r="A26" s="193" t="s">
        <v>19147</v>
      </c>
      <c r="B26" s="194" t="s">
        <v>19148</v>
      </c>
      <c r="C26" s="188" t="s">
        <v>15</v>
      </c>
      <c r="D26" s="176"/>
      <c r="E26" s="201">
        <v>4.49</v>
      </c>
      <c r="F26" s="201">
        <v>2.02</v>
      </c>
      <c r="G26" s="88">
        <f t="shared" si="0"/>
        <v>0</v>
      </c>
      <c r="H26" s="65">
        <f t="shared" si="1"/>
        <v>0</v>
      </c>
      <c r="I26" s="120"/>
      <c r="J26" s="121"/>
    </row>
    <row r="27" spans="1:10" ht="22.5" x14ac:dyDescent="0.25">
      <c r="A27" s="193" t="s">
        <v>19149</v>
      </c>
      <c r="B27" s="194" t="s">
        <v>19150</v>
      </c>
      <c r="C27" s="188" t="s">
        <v>15</v>
      </c>
      <c r="D27" s="176"/>
      <c r="E27" s="201">
        <v>4.0999999999999996</v>
      </c>
      <c r="F27" s="201">
        <v>1.85</v>
      </c>
      <c r="G27" s="88">
        <f t="shared" si="0"/>
        <v>0</v>
      </c>
      <c r="H27" s="65">
        <f t="shared" si="1"/>
        <v>0</v>
      </c>
      <c r="I27" s="120"/>
      <c r="J27" s="121"/>
    </row>
    <row r="28" spans="1:10" ht="101.25" x14ac:dyDescent="0.25">
      <c r="A28" s="195" t="s">
        <v>19151</v>
      </c>
      <c r="B28" s="196" t="s">
        <v>23437</v>
      </c>
      <c r="C28" s="198"/>
      <c r="D28" s="199"/>
      <c r="E28" s="199"/>
      <c r="F28" s="199"/>
      <c r="G28" s="199"/>
      <c r="H28" s="200"/>
      <c r="I28" s="120"/>
      <c r="J28" s="121"/>
    </row>
    <row r="29" spans="1:10" ht="33.75" x14ac:dyDescent="0.25">
      <c r="A29" s="193" t="s">
        <v>19152</v>
      </c>
      <c r="B29" s="194" t="s">
        <v>19153</v>
      </c>
      <c r="C29" s="188" t="s">
        <v>6</v>
      </c>
      <c r="D29" s="176"/>
      <c r="E29" s="201">
        <v>17</v>
      </c>
      <c r="F29" s="201">
        <v>7.7</v>
      </c>
      <c r="G29" s="88">
        <f t="shared" si="0"/>
        <v>0</v>
      </c>
      <c r="H29" s="65">
        <f t="shared" si="1"/>
        <v>0</v>
      </c>
      <c r="I29" s="120"/>
      <c r="J29" s="121"/>
    </row>
    <row r="30" spans="1:10" ht="33.75" x14ac:dyDescent="0.25">
      <c r="A30" s="193" t="s">
        <v>19154</v>
      </c>
      <c r="B30" s="194" t="s">
        <v>19155</v>
      </c>
      <c r="C30" s="188" t="s">
        <v>6</v>
      </c>
      <c r="D30" s="176"/>
      <c r="E30" s="201">
        <v>29.3</v>
      </c>
      <c r="F30" s="201">
        <v>13.2</v>
      </c>
      <c r="G30" s="88">
        <f t="shared" si="0"/>
        <v>0</v>
      </c>
      <c r="H30" s="65">
        <f t="shared" si="1"/>
        <v>0</v>
      </c>
      <c r="I30" s="120"/>
      <c r="J30" s="121"/>
    </row>
    <row r="31" spans="1:10" ht="33.75" x14ac:dyDescent="0.25">
      <c r="A31" s="193" t="s">
        <v>19156</v>
      </c>
      <c r="B31" s="194" t="s">
        <v>19157</v>
      </c>
      <c r="C31" s="188" t="s">
        <v>6</v>
      </c>
      <c r="D31" s="176"/>
      <c r="E31" s="201">
        <v>62</v>
      </c>
      <c r="F31" s="201">
        <v>27.7</v>
      </c>
      <c r="G31" s="88">
        <f t="shared" si="0"/>
        <v>0</v>
      </c>
      <c r="H31" s="65">
        <f t="shared" si="1"/>
        <v>0</v>
      </c>
      <c r="I31" s="120"/>
      <c r="J31" s="121"/>
    </row>
    <row r="32" spans="1:10" ht="56.25" x14ac:dyDescent="0.25">
      <c r="A32" s="195" t="s">
        <v>19158</v>
      </c>
      <c r="B32" s="196" t="s">
        <v>23438</v>
      </c>
      <c r="C32" s="198"/>
      <c r="D32" s="199"/>
      <c r="E32" s="199"/>
      <c r="F32" s="199"/>
      <c r="G32" s="199"/>
      <c r="H32" s="200"/>
      <c r="I32" s="120"/>
      <c r="J32" s="121"/>
    </row>
    <row r="33" spans="1:10" x14ac:dyDescent="0.25">
      <c r="A33" s="193" t="s">
        <v>19159</v>
      </c>
      <c r="B33" s="194" t="s">
        <v>19160</v>
      </c>
      <c r="C33" s="188" t="s">
        <v>6</v>
      </c>
      <c r="D33" s="176"/>
      <c r="E33" s="201">
        <v>5.3</v>
      </c>
      <c r="F33" s="201">
        <v>2.38</v>
      </c>
      <c r="G33" s="88">
        <f t="shared" si="0"/>
        <v>0</v>
      </c>
      <c r="H33" s="65">
        <f t="shared" si="1"/>
        <v>0</v>
      </c>
      <c r="I33" s="120"/>
      <c r="J33" s="121"/>
    </row>
    <row r="34" spans="1:10" x14ac:dyDescent="0.25">
      <c r="A34" s="193" t="s">
        <v>19161</v>
      </c>
      <c r="B34" s="194" t="s">
        <v>19162</v>
      </c>
      <c r="C34" s="188" t="s">
        <v>6</v>
      </c>
      <c r="D34" s="176"/>
      <c r="E34" s="201">
        <v>14.9</v>
      </c>
      <c r="F34" s="201">
        <v>6.7</v>
      </c>
      <c r="G34" s="88">
        <f t="shared" si="0"/>
        <v>0</v>
      </c>
      <c r="H34" s="65">
        <f t="shared" si="1"/>
        <v>0</v>
      </c>
      <c r="I34" s="120"/>
      <c r="J34" s="121"/>
    </row>
    <row r="35" spans="1:10" ht="56.25" x14ac:dyDescent="0.25">
      <c r="A35" s="195" t="s">
        <v>19163</v>
      </c>
      <c r="B35" s="196" t="s">
        <v>23439</v>
      </c>
      <c r="C35" s="198"/>
      <c r="D35" s="199"/>
      <c r="E35" s="199"/>
      <c r="F35" s="199"/>
      <c r="G35" s="199"/>
      <c r="H35" s="200"/>
      <c r="I35" s="120"/>
      <c r="J35" s="121"/>
    </row>
    <row r="36" spans="1:10" x14ac:dyDescent="0.25">
      <c r="A36" s="193" t="s">
        <v>19164</v>
      </c>
      <c r="B36" s="194" t="s">
        <v>19165</v>
      </c>
      <c r="C36" s="188" t="s">
        <v>6</v>
      </c>
      <c r="D36" s="176"/>
      <c r="E36" s="201">
        <v>37.200000000000003</v>
      </c>
      <c r="F36" s="201">
        <v>16.600000000000001</v>
      </c>
      <c r="G36" s="88">
        <f t="shared" si="0"/>
        <v>0</v>
      </c>
      <c r="H36" s="65">
        <f t="shared" si="1"/>
        <v>0</v>
      </c>
      <c r="I36" s="120"/>
      <c r="J36" s="121"/>
    </row>
    <row r="37" spans="1:10" x14ac:dyDescent="0.25">
      <c r="A37" s="193" t="s">
        <v>19166</v>
      </c>
      <c r="B37" s="194" t="s">
        <v>19167</v>
      </c>
      <c r="C37" s="188" t="s">
        <v>6</v>
      </c>
      <c r="D37" s="176"/>
      <c r="E37" s="201">
        <v>53</v>
      </c>
      <c r="F37" s="201">
        <v>23.6</v>
      </c>
      <c r="G37" s="88">
        <f t="shared" si="0"/>
        <v>0</v>
      </c>
      <c r="H37" s="65">
        <f t="shared" si="1"/>
        <v>0</v>
      </c>
      <c r="I37" s="120"/>
      <c r="J37" s="121"/>
    </row>
    <row r="38" spans="1:10" x14ac:dyDescent="0.25">
      <c r="A38" s="193" t="s">
        <v>19168</v>
      </c>
      <c r="B38" s="194" t="s">
        <v>19169</v>
      </c>
      <c r="C38" s="188" t="s">
        <v>6</v>
      </c>
      <c r="D38" s="176"/>
      <c r="E38" s="201">
        <v>83</v>
      </c>
      <c r="F38" s="201">
        <v>37</v>
      </c>
      <c r="G38" s="88">
        <f t="shared" si="0"/>
        <v>0</v>
      </c>
      <c r="H38" s="65">
        <f t="shared" si="1"/>
        <v>0</v>
      </c>
      <c r="I38" s="120"/>
      <c r="J38" s="121"/>
    </row>
    <row r="39" spans="1:10" x14ac:dyDescent="0.25">
      <c r="A39" s="193" t="s">
        <v>19170</v>
      </c>
      <c r="B39" s="194" t="s">
        <v>19171</v>
      </c>
      <c r="C39" s="188" t="s">
        <v>6</v>
      </c>
      <c r="D39" s="176"/>
      <c r="E39" s="201">
        <v>141</v>
      </c>
      <c r="F39" s="201">
        <v>63</v>
      </c>
      <c r="G39" s="88">
        <f t="shared" si="0"/>
        <v>0</v>
      </c>
      <c r="H39" s="65">
        <f t="shared" si="1"/>
        <v>0</v>
      </c>
      <c r="I39" s="120"/>
      <c r="J39" s="121"/>
    </row>
    <row r="40" spans="1:10" x14ac:dyDescent="0.25">
      <c r="A40" s="193" t="s">
        <v>19172</v>
      </c>
      <c r="B40" s="194" t="s">
        <v>19173</v>
      </c>
      <c r="C40" s="188" t="s">
        <v>6</v>
      </c>
      <c r="D40" s="176"/>
      <c r="E40" s="201">
        <v>3.7</v>
      </c>
      <c r="F40" s="201">
        <v>1.65</v>
      </c>
      <c r="G40" s="88">
        <f t="shared" si="0"/>
        <v>0</v>
      </c>
      <c r="H40" s="65">
        <f t="shared" si="1"/>
        <v>0</v>
      </c>
      <c r="I40" s="120"/>
      <c r="J40" s="121"/>
    </row>
    <row r="41" spans="1:10" x14ac:dyDescent="0.25">
      <c r="A41" s="193" t="s">
        <v>19174</v>
      </c>
      <c r="B41" s="194" t="s">
        <v>19175</v>
      </c>
      <c r="C41" s="188" t="s">
        <v>6</v>
      </c>
      <c r="D41" s="176"/>
      <c r="E41" s="201">
        <v>7.5</v>
      </c>
      <c r="F41" s="201">
        <v>3.34</v>
      </c>
      <c r="G41" s="88">
        <f t="shared" si="0"/>
        <v>0</v>
      </c>
      <c r="H41" s="65">
        <f t="shared" si="1"/>
        <v>0</v>
      </c>
      <c r="I41" s="120"/>
      <c r="J41" s="121"/>
    </row>
    <row r="42" spans="1:10" x14ac:dyDescent="0.25">
      <c r="A42" s="193" t="s">
        <v>19176</v>
      </c>
      <c r="B42" s="194" t="s">
        <v>19177</v>
      </c>
      <c r="C42" s="188" t="s">
        <v>6</v>
      </c>
      <c r="D42" s="176"/>
      <c r="E42" s="201">
        <v>12.9</v>
      </c>
      <c r="F42" s="201">
        <v>5.8</v>
      </c>
      <c r="G42" s="88">
        <f t="shared" si="0"/>
        <v>0</v>
      </c>
      <c r="H42" s="65">
        <f t="shared" si="1"/>
        <v>0</v>
      </c>
      <c r="I42" s="120"/>
      <c r="J42" s="121"/>
    </row>
    <row r="43" spans="1:10" ht="56.25" x14ac:dyDescent="0.25">
      <c r="A43" s="195" t="s">
        <v>19178</v>
      </c>
      <c r="B43" s="196" t="s">
        <v>23440</v>
      </c>
      <c r="C43" s="198"/>
      <c r="D43" s="199"/>
      <c r="E43" s="199"/>
      <c r="F43" s="199"/>
      <c r="G43" s="199"/>
      <c r="H43" s="200"/>
      <c r="I43" s="120"/>
      <c r="J43" s="121"/>
    </row>
    <row r="44" spans="1:10" x14ac:dyDescent="0.25">
      <c r="A44" s="193" t="s">
        <v>19179</v>
      </c>
      <c r="B44" s="194" t="s">
        <v>19180</v>
      </c>
      <c r="C44" s="188" t="s">
        <v>259</v>
      </c>
      <c r="D44" s="176"/>
      <c r="E44" s="201">
        <v>0.26900000000000002</v>
      </c>
      <c r="F44" s="201">
        <v>0.12</v>
      </c>
      <c r="G44" s="88">
        <f t="shared" si="0"/>
        <v>0</v>
      </c>
      <c r="H44" s="65">
        <f t="shared" si="1"/>
        <v>0</v>
      </c>
      <c r="I44" s="120"/>
      <c r="J44" s="121"/>
    </row>
    <row r="45" spans="1:10" x14ac:dyDescent="0.25">
      <c r="A45" s="193" t="s">
        <v>19181</v>
      </c>
      <c r="B45" s="194" t="s">
        <v>19182</v>
      </c>
      <c r="C45" s="188" t="s">
        <v>259</v>
      </c>
      <c r="D45" s="176"/>
      <c r="E45" s="201">
        <v>0.33600000000000002</v>
      </c>
      <c r="F45" s="201">
        <v>0.15</v>
      </c>
      <c r="G45" s="88">
        <f t="shared" si="0"/>
        <v>0</v>
      </c>
      <c r="H45" s="65">
        <f t="shared" si="1"/>
        <v>0</v>
      </c>
      <c r="I45" s="120"/>
      <c r="J45" s="121"/>
    </row>
    <row r="46" spans="1:10" ht="33.75" x14ac:dyDescent="0.25">
      <c r="A46" s="193" t="s">
        <v>19183</v>
      </c>
      <c r="B46" s="194" t="s">
        <v>19184</v>
      </c>
      <c r="C46" s="188" t="s">
        <v>259</v>
      </c>
      <c r="D46" s="176"/>
      <c r="E46" s="201">
        <v>0.20100000000000001</v>
      </c>
      <c r="F46" s="201">
        <v>0.09</v>
      </c>
      <c r="G46" s="88">
        <f t="shared" si="0"/>
        <v>0</v>
      </c>
      <c r="H46" s="65">
        <f t="shared" si="1"/>
        <v>0</v>
      </c>
      <c r="I46" s="120"/>
      <c r="J46" s="121"/>
    </row>
    <row r="47" spans="1:10" ht="45" x14ac:dyDescent="0.25">
      <c r="A47" s="193" t="s">
        <v>19185</v>
      </c>
      <c r="B47" s="194" t="s">
        <v>23441</v>
      </c>
      <c r="C47" s="188" t="s">
        <v>15</v>
      </c>
      <c r="D47" s="176"/>
      <c r="E47" s="201">
        <v>2.08</v>
      </c>
      <c r="F47" s="201">
        <v>0.63</v>
      </c>
      <c r="G47" s="88">
        <f t="shared" si="0"/>
        <v>0</v>
      </c>
      <c r="H47" s="65">
        <f t="shared" si="1"/>
        <v>0</v>
      </c>
      <c r="I47" s="120"/>
      <c r="J47" s="121"/>
    </row>
    <row r="48" spans="1:10" ht="67.5" x14ac:dyDescent="0.25">
      <c r="A48" s="195" t="s">
        <v>19186</v>
      </c>
      <c r="B48" s="196" t="s">
        <v>23442</v>
      </c>
      <c r="C48" s="198"/>
      <c r="D48" s="199"/>
      <c r="E48" s="199"/>
      <c r="F48" s="199"/>
      <c r="G48" s="199"/>
      <c r="H48" s="200"/>
      <c r="I48" s="120"/>
      <c r="J48" s="121"/>
    </row>
    <row r="49" spans="1:10" ht="22.5" x14ac:dyDescent="0.25">
      <c r="A49" s="193" t="s">
        <v>19187</v>
      </c>
      <c r="B49" s="194" t="s">
        <v>19188</v>
      </c>
      <c r="C49" s="188" t="s">
        <v>305</v>
      </c>
      <c r="D49" s="176"/>
      <c r="E49" s="201">
        <v>46</v>
      </c>
      <c r="F49" s="201">
        <v>13.9</v>
      </c>
      <c r="G49" s="88">
        <f t="shared" si="0"/>
        <v>0</v>
      </c>
      <c r="H49" s="65">
        <f t="shared" si="1"/>
        <v>0</v>
      </c>
      <c r="I49" s="120"/>
      <c r="J49" s="121"/>
    </row>
    <row r="50" spans="1:10" ht="22.5" x14ac:dyDescent="0.25">
      <c r="A50" s="193" t="s">
        <v>19189</v>
      </c>
      <c r="B50" s="194" t="s">
        <v>19190</v>
      </c>
      <c r="C50" s="188" t="s">
        <v>305</v>
      </c>
      <c r="D50" s="176"/>
      <c r="E50" s="201">
        <v>54</v>
      </c>
      <c r="F50" s="201">
        <v>16.2</v>
      </c>
      <c r="G50" s="88">
        <f t="shared" si="0"/>
        <v>0</v>
      </c>
      <c r="H50" s="65">
        <f t="shared" si="1"/>
        <v>0</v>
      </c>
      <c r="I50" s="120"/>
      <c r="J50" s="121"/>
    </row>
    <row r="51" spans="1:10" ht="22.5" x14ac:dyDescent="0.25">
      <c r="A51" s="193" t="s">
        <v>19191</v>
      </c>
      <c r="B51" s="194" t="s">
        <v>19192</v>
      </c>
      <c r="C51" s="188" t="s">
        <v>305</v>
      </c>
      <c r="D51" s="176"/>
      <c r="E51" s="201">
        <v>61</v>
      </c>
      <c r="F51" s="201">
        <v>18.5</v>
      </c>
      <c r="G51" s="88">
        <f t="shared" si="0"/>
        <v>0</v>
      </c>
      <c r="H51" s="65">
        <f t="shared" si="1"/>
        <v>0</v>
      </c>
      <c r="I51" s="120"/>
      <c r="J51" s="121"/>
    </row>
    <row r="52" spans="1:10" ht="56.25" x14ac:dyDescent="0.25">
      <c r="A52" s="193" t="s">
        <v>19193</v>
      </c>
      <c r="B52" s="194" t="s">
        <v>23443</v>
      </c>
      <c r="C52" s="188" t="s">
        <v>259</v>
      </c>
      <c r="D52" s="176"/>
      <c r="E52" s="201">
        <v>0.23100000000000001</v>
      </c>
      <c r="F52" s="201">
        <v>7.0000000000000007E-2</v>
      </c>
      <c r="G52" s="88">
        <f t="shared" si="0"/>
        <v>0</v>
      </c>
      <c r="H52" s="65">
        <f t="shared" si="1"/>
        <v>0</v>
      </c>
      <c r="I52" s="120"/>
      <c r="J52" s="121"/>
    </row>
    <row r="53" spans="1:10" ht="45" x14ac:dyDescent="0.25">
      <c r="A53" s="193" t="s">
        <v>19194</v>
      </c>
      <c r="B53" s="194" t="s">
        <v>23444</v>
      </c>
      <c r="C53" s="188" t="s">
        <v>259</v>
      </c>
      <c r="D53" s="176"/>
      <c r="E53" s="201">
        <v>0.92</v>
      </c>
      <c r="F53" s="201">
        <v>0.27900000000000003</v>
      </c>
      <c r="G53" s="88">
        <f t="shared" si="0"/>
        <v>0</v>
      </c>
      <c r="H53" s="65">
        <f t="shared" si="1"/>
        <v>0</v>
      </c>
      <c r="I53" s="120"/>
      <c r="J53" s="121"/>
    </row>
    <row r="54" spans="1:10" ht="90" x14ac:dyDescent="0.25">
      <c r="A54" s="195" t="s">
        <v>19195</v>
      </c>
      <c r="B54" s="196" t="s">
        <v>23445</v>
      </c>
      <c r="C54" s="198"/>
      <c r="D54" s="199"/>
      <c r="E54" s="199"/>
      <c r="F54" s="199"/>
      <c r="G54" s="199"/>
      <c r="H54" s="200"/>
      <c r="I54" s="120"/>
      <c r="J54" s="121"/>
    </row>
    <row r="55" spans="1:10" x14ac:dyDescent="0.25">
      <c r="A55" s="193" t="s">
        <v>19196</v>
      </c>
      <c r="B55" s="194" t="s">
        <v>19197</v>
      </c>
      <c r="C55" s="188" t="s">
        <v>6</v>
      </c>
      <c r="D55" s="176"/>
      <c r="E55" s="201">
        <v>124</v>
      </c>
      <c r="F55" s="201">
        <v>54</v>
      </c>
      <c r="G55" s="88">
        <f t="shared" si="0"/>
        <v>0</v>
      </c>
      <c r="H55" s="65">
        <f t="shared" si="1"/>
        <v>0</v>
      </c>
      <c r="I55" s="120"/>
      <c r="J55" s="121"/>
    </row>
    <row r="56" spans="1:10" x14ac:dyDescent="0.25">
      <c r="A56" s="193" t="s">
        <v>19198</v>
      </c>
      <c r="B56" s="194" t="s">
        <v>19199</v>
      </c>
      <c r="C56" s="188" t="s">
        <v>6</v>
      </c>
      <c r="D56" s="176"/>
      <c r="E56" s="201">
        <v>179</v>
      </c>
      <c r="F56" s="201">
        <v>78</v>
      </c>
      <c r="G56" s="88">
        <f t="shared" si="0"/>
        <v>0</v>
      </c>
      <c r="H56" s="65">
        <f t="shared" si="1"/>
        <v>0</v>
      </c>
      <c r="I56" s="120"/>
      <c r="J56" s="121"/>
    </row>
    <row r="57" spans="1:10" x14ac:dyDescent="0.25">
      <c r="A57" s="193" t="s">
        <v>19200</v>
      </c>
      <c r="B57" s="194" t="s">
        <v>19201</v>
      </c>
      <c r="C57" s="188" t="s">
        <v>6</v>
      </c>
      <c r="D57" s="176"/>
      <c r="E57" s="201">
        <v>214</v>
      </c>
      <c r="F57" s="201">
        <v>93</v>
      </c>
      <c r="G57" s="88">
        <f t="shared" si="0"/>
        <v>0</v>
      </c>
      <c r="H57" s="65">
        <f t="shared" si="1"/>
        <v>0</v>
      </c>
      <c r="I57" s="120"/>
      <c r="J57" s="121"/>
    </row>
    <row r="58" spans="1:10" x14ac:dyDescent="0.25">
      <c r="A58" s="193" t="s">
        <v>19202</v>
      </c>
      <c r="B58" s="194" t="s">
        <v>19203</v>
      </c>
      <c r="C58" s="188" t="s">
        <v>6</v>
      </c>
      <c r="D58" s="176"/>
      <c r="E58" s="201">
        <v>243</v>
      </c>
      <c r="F58" s="201">
        <v>106</v>
      </c>
      <c r="G58" s="88">
        <f t="shared" si="0"/>
        <v>0</v>
      </c>
      <c r="H58" s="65">
        <f t="shared" si="1"/>
        <v>0</v>
      </c>
      <c r="I58" s="120"/>
      <c r="J58" s="121"/>
    </row>
    <row r="59" spans="1:10" x14ac:dyDescent="0.25">
      <c r="A59" s="193" t="s">
        <v>19204</v>
      </c>
      <c r="B59" s="194" t="s">
        <v>19205</v>
      </c>
      <c r="C59" s="188" t="s">
        <v>6</v>
      </c>
      <c r="D59" s="176"/>
      <c r="E59" s="201">
        <v>285</v>
      </c>
      <c r="F59" s="201">
        <v>124</v>
      </c>
      <c r="G59" s="88">
        <f t="shared" si="0"/>
        <v>0</v>
      </c>
      <c r="H59" s="65">
        <f t="shared" si="1"/>
        <v>0</v>
      </c>
      <c r="I59" s="120"/>
      <c r="J59" s="121"/>
    </row>
    <row r="60" spans="1:10" ht="33.75" x14ac:dyDescent="0.25">
      <c r="A60" s="193" t="s">
        <v>19206</v>
      </c>
      <c r="B60" s="194" t="s">
        <v>23446</v>
      </c>
      <c r="C60" s="188" t="s">
        <v>6</v>
      </c>
      <c r="D60" s="176"/>
      <c r="E60" s="201">
        <v>8.6999999999999993</v>
      </c>
      <c r="F60" s="201">
        <v>3.8</v>
      </c>
      <c r="G60" s="88">
        <f t="shared" si="0"/>
        <v>0</v>
      </c>
      <c r="H60" s="65">
        <f t="shared" si="1"/>
        <v>0</v>
      </c>
      <c r="I60" s="120"/>
      <c r="J60" s="121"/>
    </row>
    <row r="61" spans="1:10" ht="45" x14ac:dyDescent="0.25">
      <c r="A61" s="195" t="s">
        <v>19207</v>
      </c>
      <c r="B61" s="196" t="s">
        <v>23447</v>
      </c>
      <c r="C61" s="198"/>
      <c r="D61" s="199"/>
      <c r="E61" s="199"/>
      <c r="F61" s="199"/>
      <c r="G61" s="199"/>
      <c r="H61" s="200"/>
      <c r="I61" s="120"/>
      <c r="J61" s="121"/>
    </row>
    <row r="62" spans="1:10" x14ac:dyDescent="0.25">
      <c r="A62" s="193" t="s">
        <v>19208</v>
      </c>
      <c r="B62" s="194" t="s">
        <v>19209</v>
      </c>
      <c r="C62" s="188" t="s">
        <v>6</v>
      </c>
      <c r="D62" s="176"/>
      <c r="E62" s="201">
        <v>3.69</v>
      </c>
      <c r="F62" s="201">
        <v>1.61</v>
      </c>
      <c r="G62" s="88">
        <f t="shared" si="0"/>
        <v>0</v>
      </c>
      <c r="H62" s="65">
        <f t="shared" si="1"/>
        <v>0</v>
      </c>
      <c r="I62" s="120"/>
      <c r="J62" s="121"/>
    </row>
    <row r="63" spans="1:10" ht="22.5" x14ac:dyDescent="0.25">
      <c r="A63" s="193" t="s">
        <v>19210</v>
      </c>
      <c r="B63" s="194" t="s">
        <v>19211</v>
      </c>
      <c r="C63" s="188" t="s">
        <v>6</v>
      </c>
      <c r="D63" s="176"/>
      <c r="E63" s="201">
        <v>7</v>
      </c>
      <c r="F63" s="201">
        <v>3.07</v>
      </c>
      <c r="G63" s="88">
        <f t="shared" si="0"/>
        <v>0</v>
      </c>
      <c r="H63" s="65">
        <f t="shared" si="1"/>
        <v>0</v>
      </c>
      <c r="I63" s="120"/>
      <c r="J63" s="121"/>
    </row>
    <row r="64" spans="1:10" ht="22.5" x14ac:dyDescent="0.25">
      <c r="A64" s="193" t="s">
        <v>19212</v>
      </c>
      <c r="B64" s="194" t="s">
        <v>19213</v>
      </c>
      <c r="C64" s="188" t="s">
        <v>6</v>
      </c>
      <c r="D64" s="176"/>
      <c r="E64" s="201">
        <v>11</v>
      </c>
      <c r="F64" s="201">
        <v>4.8099999999999996</v>
      </c>
      <c r="G64" s="88">
        <f t="shared" si="0"/>
        <v>0</v>
      </c>
      <c r="H64" s="65">
        <f t="shared" si="1"/>
        <v>0</v>
      </c>
      <c r="I64" s="120"/>
      <c r="J64" s="121"/>
    </row>
    <row r="65" spans="1:10" ht="67.5" x14ac:dyDescent="0.25">
      <c r="A65" s="195" t="s">
        <v>19214</v>
      </c>
      <c r="B65" s="196" t="s">
        <v>23448</v>
      </c>
      <c r="C65" s="198"/>
      <c r="D65" s="199"/>
      <c r="E65" s="199"/>
      <c r="F65" s="199"/>
      <c r="G65" s="199"/>
      <c r="H65" s="200"/>
      <c r="I65" s="120"/>
      <c r="J65" s="121"/>
    </row>
    <row r="66" spans="1:10" x14ac:dyDescent="0.25">
      <c r="A66" s="193" t="s">
        <v>19215</v>
      </c>
      <c r="B66" s="194" t="s">
        <v>19216</v>
      </c>
      <c r="C66" s="188" t="s">
        <v>6</v>
      </c>
      <c r="D66" s="176"/>
      <c r="E66" s="201">
        <v>11.7</v>
      </c>
      <c r="F66" s="201">
        <v>3.31</v>
      </c>
      <c r="G66" s="88">
        <f t="shared" si="0"/>
        <v>0</v>
      </c>
      <c r="H66" s="65">
        <f t="shared" si="1"/>
        <v>0</v>
      </c>
      <c r="I66" s="120"/>
      <c r="J66" s="121"/>
    </row>
    <row r="67" spans="1:10" x14ac:dyDescent="0.25">
      <c r="A67" s="193" t="s">
        <v>19217</v>
      </c>
      <c r="B67" s="194" t="s">
        <v>19218</v>
      </c>
      <c r="C67" s="188" t="s">
        <v>6</v>
      </c>
      <c r="D67" s="176"/>
      <c r="E67" s="201">
        <v>16.8</v>
      </c>
      <c r="F67" s="201">
        <v>4.75</v>
      </c>
      <c r="G67" s="88">
        <f t="shared" si="0"/>
        <v>0</v>
      </c>
      <c r="H67" s="65">
        <f t="shared" si="1"/>
        <v>0</v>
      </c>
      <c r="I67" s="120"/>
      <c r="J67" s="121"/>
    </row>
    <row r="68" spans="1:10" x14ac:dyDescent="0.25">
      <c r="A68" s="193" t="s">
        <v>19219</v>
      </c>
      <c r="B68" s="194" t="s">
        <v>19220</v>
      </c>
      <c r="C68" s="188" t="s">
        <v>6</v>
      </c>
      <c r="D68" s="176"/>
      <c r="E68" s="201">
        <v>23.4</v>
      </c>
      <c r="F68" s="201">
        <v>6.6</v>
      </c>
      <c r="G68" s="88">
        <f t="shared" si="0"/>
        <v>0</v>
      </c>
      <c r="H68" s="65">
        <f t="shared" si="1"/>
        <v>0</v>
      </c>
      <c r="I68" s="120"/>
      <c r="J68" s="121"/>
    </row>
    <row r="69" spans="1:10" x14ac:dyDescent="0.25">
      <c r="A69" s="193" t="s">
        <v>19221</v>
      </c>
      <c r="B69" s="194" t="s">
        <v>19222</v>
      </c>
      <c r="C69" s="188" t="s">
        <v>6</v>
      </c>
      <c r="D69" s="176"/>
      <c r="E69" s="201">
        <v>2.77</v>
      </c>
      <c r="F69" s="201">
        <v>0.78</v>
      </c>
      <c r="G69" s="88">
        <f t="shared" ref="G69:G131" si="2">D69*E69</f>
        <v>0</v>
      </c>
      <c r="H69" s="65">
        <f t="shared" ref="H69:H131" si="3">D69*F69</f>
        <v>0</v>
      </c>
      <c r="I69" s="120"/>
      <c r="J69" s="121"/>
    </row>
    <row r="70" spans="1:10" x14ac:dyDescent="0.25">
      <c r="A70" s="193" t="s">
        <v>19223</v>
      </c>
      <c r="B70" s="194" t="s">
        <v>19224</v>
      </c>
      <c r="C70" s="188" t="s">
        <v>6</v>
      </c>
      <c r="D70" s="176"/>
      <c r="E70" s="201">
        <v>1.45</v>
      </c>
      <c r="F70" s="201">
        <v>0.41099999999999998</v>
      </c>
      <c r="G70" s="88">
        <f t="shared" si="2"/>
        <v>0</v>
      </c>
      <c r="H70" s="65">
        <f t="shared" si="3"/>
        <v>0</v>
      </c>
      <c r="I70" s="120"/>
      <c r="J70" s="121"/>
    </row>
    <row r="71" spans="1:10" ht="56.25" x14ac:dyDescent="0.25">
      <c r="A71" s="193" t="s">
        <v>19225</v>
      </c>
      <c r="B71" s="194" t="s">
        <v>23449</v>
      </c>
      <c r="C71" s="188" t="s">
        <v>259</v>
      </c>
      <c r="D71" s="176"/>
      <c r="E71" s="201">
        <v>1.72</v>
      </c>
      <c r="F71" s="201">
        <v>0.46400000000000002</v>
      </c>
      <c r="G71" s="88">
        <f t="shared" si="2"/>
        <v>0</v>
      </c>
      <c r="H71" s="65">
        <f t="shared" si="3"/>
        <v>0</v>
      </c>
      <c r="I71" s="120"/>
      <c r="J71" s="121"/>
    </row>
    <row r="72" spans="1:10" ht="78.75" x14ac:dyDescent="0.25">
      <c r="A72" s="193" t="s">
        <v>19226</v>
      </c>
      <c r="B72" s="194" t="s">
        <v>23450</v>
      </c>
      <c r="C72" s="188" t="s">
        <v>259</v>
      </c>
      <c r="D72" s="176"/>
      <c r="E72" s="201">
        <v>4.12</v>
      </c>
      <c r="F72" s="201">
        <v>1.1100000000000001</v>
      </c>
      <c r="G72" s="88">
        <f t="shared" si="2"/>
        <v>0</v>
      </c>
      <c r="H72" s="65">
        <f t="shared" si="3"/>
        <v>0</v>
      </c>
      <c r="I72" s="120"/>
      <c r="J72" s="121"/>
    </row>
    <row r="73" spans="1:10" ht="112.5" x14ac:dyDescent="0.25">
      <c r="A73" s="193" t="s">
        <v>19227</v>
      </c>
      <c r="B73" s="194" t="s">
        <v>23451</v>
      </c>
      <c r="C73" s="188" t="s">
        <v>259</v>
      </c>
      <c r="D73" s="176"/>
      <c r="E73" s="201">
        <v>34.4</v>
      </c>
      <c r="F73" s="201">
        <v>9.3000000000000007</v>
      </c>
      <c r="G73" s="88">
        <f t="shared" si="2"/>
        <v>0</v>
      </c>
      <c r="H73" s="65">
        <f t="shared" si="3"/>
        <v>0</v>
      </c>
      <c r="I73" s="120"/>
      <c r="J73" s="121"/>
    </row>
    <row r="74" spans="1:10" ht="112.5" x14ac:dyDescent="0.25">
      <c r="A74" s="193" t="s">
        <v>19228</v>
      </c>
      <c r="B74" s="194" t="s">
        <v>23452</v>
      </c>
      <c r="C74" s="188" t="s">
        <v>259</v>
      </c>
      <c r="D74" s="176"/>
      <c r="E74" s="201">
        <v>29.5</v>
      </c>
      <c r="F74" s="201">
        <v>8</v>
      </c>
      <c r="G74" s="88">
        <f t="shared" si="2"/>
        <v>0</v>
      </c>
      <c r="H74" s="65">
        <f t="shared" si="3"/>
        <v>0</v>
      </c>
      <c r="I74" s="120"/>
      <c r="J74" s="121"/>
    </row>
    <row r="75" spans="1:10" ht="90" x14ac:dyDescent="0.25">
      <c r="A75" s="193" t="s">
        <v>19229</v>
      </c>
      <c r="B75" s="194" t="s">
        <v>23453</v>
      </c>
      <c r="C75" s="188" t="s">
        <v>15</v>
      </c>
      <c r="D75" s="176"/>
      <c r="E75" s="201">
        <v>20.7</v>
      </c>
      <c r="F75" s="201">
        <v>3.15</v>
      </c>
      <c r="G75" s="88">
        <f t="shared" si="2"/>
        <v>0</v>
      </c>
      <c r="H75" s="65">
        <f t="shared" si="3"/>
        <v>0</v>
      </c>
      <c r="I75" s="120"/>
      <c r="J75" s="121"/>
    </row>
    <row r="76" spans="1:10" ht="101.25" x14ac:dyDescent="0.25">
      <c r="A76" s="193" t="s">
        <v>19230</v>
      </c>
      <c r="B76" s="194" t="s">
        <v>23454</v>
      </c>
      <c r="C76" s="188" t="s">
        <v>15</v>
      </c>
      <c r="D76" s="176"/>
      <c r="E76" s="201">
        <v>27.6</v>
      </c>
      <c r="F76" s="201">
        <v>4.21</v>
      </c>
      <c r="G76" s="88">
        <f t="shared" si="2"/>
        <v>0</v>
      </c>
      <c r="H76" s="65">
        <f t="shared" si="3"/>
        <v>0</v>
      </c>
      <c r="I76" s="120"/>
      <c r="J76" s="121"/>
    </row>
    <row r="77" spans="1:10" ht="90" x14ac:dyDescent="0.25">
      <c r="A77" s="195" t="s">
        <v>19231</v>
      </c>
      <c r="B77" s="196" t="s">
        <v>23455</v>
      </c>
      <c r="C77" s="198"/>
      <c r="D77" s="199"/>
      <c r="E77" s="199"/>
      <c r="F77" s="199"/>
      <c r="G77" s="199"/>
      <c r="H77" s="200"/>
      <c r="I77" s="120"/>
      <c r="J77" s="121"/>
    </row>
    <row r="78" spans="1:10" x14ac:dyDescent="0.25">
      <c r="A78" s="193" t="s">
        <v>19232</v>
      </c>
      <c r="B78" s="194" t="s">
        <v>19233</v>
      </c>
      <c r="C78" s="188" t="s">
        <v>15</v>
      </c>
      <c r="D78" s="176"/>
      <c r="E78" s="201">
        <v>26.1</v>
      </c>
      <c r="F78" s="201">
        <v>3.97</v>
      </c>
      <c r="G78" s="88">
        <f t="shared" si="2"/>
        <v>0</v>
      </c>
      <c r="H78" s="65">
        <f t="shared" si="3"/>
        <v>0</v>
      </c>
      <c r="I78" s="120"/>
      <c r="J78" s="121"/>
    </row>
    <row r="79" spans="1:10" x14ac:dyDescent="0.25">
      <c r="A79" s="193" t="s">
        <v>19234</v>
      </c>
      <c r="B79" s="194" t="s">
        <v>19235</v>
      </c>
      <c r="C79" s="188" t="s">
        <v>15</v>
      </c>
      <c r="D79" s="176"/>
      <c r="E79" s="201">
        <v>28.2</v>
      </c>
      <c r="F79" s="201">
        <v>4.3</v>
      </c>
      <c r="G79" s="88">
        <f t="shared" si="2"/>
        <v>0</v>
      </c>
      <c r="H79" s="65">
        <f t="shared" si="3"/>
        <v>0</v>
      </c>
      <c r="I79" s="120"/>
      <c r="J79" s="121"/>
    </row>
    <row r="80" spans="1:10" ht="90" x14ac:dyDescent="0.25">
      <c r="A80" s="195" t="s">
        <v>19236</v>
      </c>
      <c r="B80" s="196" t="s">
        <v>23456</v>
      </c>
      <c r="C80" s="198"/>
      <c r="D80" s="199"/>
      <c r="E80" s="199"/>
      <c r="F80" s="199"/>
      <c r="G80" s="199"/>
      <c r="H80" s="200"/>
      <c r="I80" s="120"/>
      <c r="J80" s="121"/>
    </row>
    <row r="81" spans="1:10" x14ac:dyDescent="0.25">
      <c r="A81" s="193" t="s">
        <v>19237</v>
      </c>
      <c r="B81" s="194" t="s">
        <v>19238</v>
      </c>
      <c r="C81" s="188" t="s">
        <v>6</v>
      </c>
      <c r="D81" s="176"/>
      <c r="E81" s="201">
        <v>71</v>
      </c>
      <c r="F81" s="201">
        <v>9.1</v>
      </c>
      <c r="G81" s="88">
        <f t="shared" si="2"/>
        <v>0</v>
      </c>
      <c r="H81" s="65">
        <f t="shared" si="3"/>
        <v>0</v>
      </c>
      <c r="I81" s="120"/>
      <c r="J81" s="121"/>
    </row>
    <row r="82" spans="1:10" x14ac:dyDescent="0.25">
      <c r="A82" s="193" t="s">
        <v>19239</v>
      </c>
      <c r="B82" s="194" t="s">
        <v>19240</v>
      </c>
      <c r="C82" s="188" t="s">
        <v>6</v>
      </c>
      <c r="D82" s="176"/>
      <c r="E82" s="201">
        <v>78</v>
      </c>
      <c r="F82" s="201">
        <v>10.1</v>
      </c>
      <c r="G82" s="88">
        <f t="shared" si="2"/>
        <v>0</v>
      </c>
      <c r="H82" s="65">
        <f t="shared" si="3"/>
        <v>0</v>
      </c>
      <c r="I82" s="120"/>
      <c r="J82" s="121"/>
    </row>
    <row r="83" spans="1:10" ht="90" x14ac:dyDescent="0.25">
      <c r="A83" s="195" t="s">
        <v>19241</v>
      </c>
      <c r="B83" s="196" t="s">
        <v>23457</v>
      </c>
      <c r="C83" s="198"/>
      <c r="D83" s="199"/>
      <c r="E83" s="199"/>
      <c r="F83" s="199"/>
      <c r="G83" s="199"/>
      <c r="H83" s="200"/>
      <c r="I83" s="120"/>
      <c r="J83" s="121"/>
    </row>
    <row r="84" spans="1:10" x14ac:dyDescent="0.25">
      <c r="A84" s="193" t="s">
        <v>19242</v>
      </c>
      <c r="B84" s="194" t="s">
        <v>19243</v>
      </c>
      <c r="C84" s="188" t="s">
        <v>6</v>
      </c>
      <c r="D84" s="176"/>
      <c r="E84" s="201">
        <v>114</v>
      </c>
      <c r="F84" s="201">
        <v>14.7</v>
      </c>
      <c r="G84" s="88">
        <f t="shared" si="2"/>
        <v>0</v>
      </c>
      <c r="H84" s="65">
        <f t="shared" si="3"/>
        <v>0</v>
      </c>
      <c r="I84" s="120"/>
      <c r="J84" s="121"/>
    </row>
    <row r="85" spans="1:10" x14ac:dyDescent="0.25">
      <c r="A85" s="193" t="s">
        <v>19244</v>
      </c>
      <c r="B85" s="194" t="s">
        <v>19245</v>
      </c>
      <c r="C85" s="188" t="s">
        <v>6</v>
      </c>
      <c r="D85" s="176"/>
      <c r="E85" s="201">
        <v>242</v>
      </c>
      <c r="F85" s="201">
        <v>31.3</v>
      </c>
      <c r="G85" s="88">
        <f t="shared" si="2"/>
        <v>0</v>
      </c>
      <c r="H85" s="65">
        <f t="shared" si="3"/>
        <v>0</v>
      </c>
      <c r="I85" s="120"/>
      <c r="J85" s="121"/>
    </row>
    <row r="86" spans="1:10" ht="56.25" x14ac:dyDescent="0.25">
      <c r="A86" s="195" t="s">
        <v>19246</v>
      </c>
      <c r="B86" s="196" t="s">
        <v>23458</v>
      </c>
      <c r="C86" s="198"/>
      <c r="D86" s="199"/>
      <c r="E86" s="199"/>
      <c r="F86" s="199"/>
      <c r="G86" s="199"/>
      <c r="H86" s="200"/>
      <c r="I86" s="120"/>
      <c r="J86" s="121"/>
    </row>
    <row r="87" spans="1:10" x14ac:dyDescent="0.25">
      <c r="A87" s="193" t="s">
        <v>19247</v>
      </c>
      <c r="B87" s="194" t="s">
        <v>19248</v>
      </c>
      <c r="C87" s="188" t="s">
        <v>15</v>
      </c>
      <c r="D87" s="176"/>
      <c r="E87" s="201">
        <v>3.77</v>
      </c>
      <c r="F87" s="201">
        <v>0.48699999999999999</v>
      </c>
      <c r="G87" s="88">
        <f t="shared" si="2"/>
        <v>0</v>
      </c>
      <c r="H87" s="65">
        <f t="shared" si="3"/>
        <v>0</v>
      </c>
      <c r="I87" s="120"/>
      <c r="J87" s="121"/>
    </row>
    <row r="88" spans="1:10" x14ac:dyDescent="0.25">
      <c r="A88" s="193" t="s">
        <v>19249</v>
      </c>
      <c r="B88" s="194" t="s">
        <v>19250</v>
      </c>
      <c r="C88" s="188" t="s">
        <v>15</v>
      </c>
      <c r="D88" s="176"/>
      <c r="E88" s="201">
        <v>3.52</v>
      </c>
      <c r="F88" s="201">
        <v>0.45500000000000002</v>
      </c>
      <c r="G88" s="88">
        <f t="shared" si="2"/>
        <v>0</v>
      </c>
      <c r="H88" s="65">
        <f t="shared" si="3"/>
        <v>0</v>
      </c>
      <c r="I88" s="120"/>
      <c r="J88" s="121"/>
    </row>
    <row r="89" spans="1:10" x14ac:dyDescent="0.25">
      <c r="A89" s="193" t="s">
        <v>19251</v>
      </c>
      <c r="B89" s="194" t="s">
        <v>19252</v>
      </c>
      <c r="C89" s="188" t="s">
        <v>15</v>
      </c>
      <c r="D89" s="176"/>
      <c r="E89" s="201">
        <v>3.26</v>
      </c>
      <c r="F89" s="201">
        <v>0.42199999999999999</v>
      </c>
      <c r="G89" s="88">
        <f t="shared" si="2"/>
        <v>0</v>
      </c>
      <c r="H89" s="65">
        <f t="shared" si="3"/>
        <v>0</v>
      </c>
      <c r="I89" s="120"/>
      <c r="J89" s="121"/>
    </row>
    <row r="90" spans="1:10" x14ac:dyDescent="0.25">
      <c r="A90" s="193" t="s">
        <v>19253</v>
      </c>
      <c r="B90" s="194" t="s">
        <v>19254</v>
      </c>
      <c r="C90" s="188" t="s">
        <v>15</v>
      </c>
      <c r="D90" s="176"/>
      <c r="E90" s="201">
        <v>3.14</v>
      </c>
      <c r="F90" s="201">
        <v>0.40600000000000003</v>
      </c>
      <c r="G90" s="88">
        <f t="shared" si="2"/>
        <v>0</v>
      </c>
      <c r="H90" s="65">
        <f t="shared" si="3"/>
        <v>0</v>
      </c>
      <c r="I90" s="120"/>
      <c r="J90" s="121"/>
    </row>
    <row r="91" spans="1:10" x14ac:dyDescent="0.25">
      <c r="A91" s="193" t="s">
        <v>19255</v>
      </c>
      <c r="B91" s="194" t="s">
        <v>19256</v>
      </c>
      <c r="C91" s="188" t="s">
        <v>15</v>
      </c>
      <c r="D91" s="176"/>
      <c r="E91" s="201">
        <v>3.77</v>
      </c>
      <c r="F91" s="201">
        <v>0.48699999999999999</v>
      </c>
      <c r="G91" s="88">
        <f t="shared" si="2"/>
        <v>0</v>
      </c>
      <c r="H91" s="65">
        <f t="shared" si="3"/>
        <v>0</v>
      </c>
      <c r="I91" s="120"/>
      <c r="J91" s="121"/>
    </row>
    <row r="92" spans="1:10" ht="146.25" x14ac:dyDescent="0.25">
      <c r="A92" s="195" t="s">
        <v>19257</v>
      </c>
      <c r="B92" s="196" t="s">
        <v>23459</v>
      </c>
      <c r="C92" s="198"/>
      <c r="D92" s="199"/>
      <c r="E92" s="199"/>
      <c r="F92" s="199"/>
      <c r="G92" s="199"/>
      <c r="H92" s="200"/>
      <c r="I92" s="120"/>
      <c r="J92" s="121"/>
    </row>
    <row r="93" spans="1:10" ht="22.5" x14ac:dyDescent="0.25">
      <c r="A93" s="193" t="s">
        <v>19258</v>
      </c>
      <c r="B93" s="194" t="s">
        <v>19259</v>
      </c>
      <c r="C93" s="188" t="s">
        <v>259</v>
      </c>
      <c r="D93" s="176"/>
      <c r="E93" s="201">
        <v>11.3</v>
      </c>
      <c r="F93" s="201">
        <v>1.46</v>
      </c>
      <c r="G93" s="88">
        <f t="shared" si="2"/>
        <v>0</v>
      </c>
      <c r="H93" s="65">
        <f t="shared" si="3"/>
        <v>0</v>
      </c>
      <c r="I93" s="120"/>
      <c r="J93" s="121"/>
    </row>
    <row r="94" spans="1:10" ht="22.5" x14ac:dyDescent="0.25">
      <c r="A94" s="193" t="s">
        <v>19260</v>
      </c>
      <c r="B94" s="194" t="s">
        <v>19261</v>
      </c>
      <c r="C94" s="188" t="s">
        <v>259</v>
      </c>
      <c r="D94" s="176"/>
      <c r="E94" s="201">
        <v>14.8</v>
      </c>
      <c r="F94" s="201">
        <v>1.91</v>
      </c>
      <c r="G94" s="88">
        <f t="shared" si="2"/>
        <v>0</v>
      </c>
      <c r="H94" s="65">
        <f t="shared" si="3"/>
        <v>0</v>
      </c>
      <c r="I94" s="120"/>
      <c r="J94" s="121"/>
    </row>
    <row r="95" spans="1:10" ht="22.5" x14ac:dyDescent="0.25">
      <c r="A95" s="193" t="s">
        <v>19262</v>
      </c>
      <c r="B95" s="194" t="s">
        <v>19263</v>
      </c>
      <c r="C95" s="188" t="s">
        <v>259</v>
      </c>
      <c r="D95" s="176"/>
      <c r="E95" s="201">
        <v>9.6999999999999993</v>
      </c>
      <c r="F95" s="201">
        <v>1.26</v>
      </c>
      <c r="G95" s="88">
        <f t="shared" si="2"/>
        <v>0</v>
      </c>
      <c r="H95" s="65">
        <f t="shared" si="3"/>
        <v>0</v>
      </c>
      <c r="I95" s="120"/>
      <c r="J95" s="121"/>
    </row>
    <row r="96" spans="1:10" ht="22.5" x14ac:dyDescent="0.25">
      <c r="A96" s="193" t="s">
        <v>19264</v>
      </c>
      <c r="B96" s="194" t="s">
        <v>19265</v>
      </c>
      <c r="C96" s="188" t="s">
        <v>259</v>
      </c>
      <c r="D96" s="176"/>
      <c r="E96" s="201">
        <v>12.6</v>
      </c>
      <c r="F96" s="201">
        <v>1.62</v>
      </c>
      <c r="G96" s="88">
        <f t="shared" si="2"/>
        <v>0</v>
      </c>
      <c r="H96" s="65">
        <f t="shared" si="3"/>
        <v>0</v>
      </c>
      <c r="I96" s="120"/>
      <c r="J96" s="121"/>
    </row>
    <row r="97" spans="1:10" ht="22.5" x14ac:dyDescent="0.25">
      <c r="A97" s="193" t="s">
        <v>19266</v>
      </c>
      <c r="B97" s="194" t="s">
        <v>19267</v>
      </c>
      <c r="C97" s="188" t="s">
        <v>259</v>
      </c>
      <c r="D97" s="176"/>
      <c r="E97" s="201">
        <v>8.6</v>
      </c>
      <c r="F97" s="201">
        <v>1.1100000000000001</v>
      </c>
      <c r="G97" s="88">
        <f t="shared" si="2"/>
        <v>0</v>
      </c>
      <c r="H97" s="65">
        <f t="shared" si="3"/>
        <v>0</v>
      </c>
      <c r="I97" s="120"/>
      <c r="J97" s="121"/>
    </row>
    <row r="98" spans="1:10" ht="22.5" x14ac:dyDescent="0.25">
      <c r="A98" s="193" t="s">
        <v>19268</v>
      </c>
      <c r="B98" s="194" t="s">
        <v>19269</v>
      </c>
      <c r="C98" s="188" t="s">
        <v>259</v>
      </c>
      <c r="D98" s="176"/>
      <c r="E98" s="201">
        <v>11.2</v>
      </c>
      <c r="F98" s="201">
        <v>1.45</v>
      </c>
      <c r="G98" s="88">
        <f t="shared" si="2"/>
        <v>0</v>
      </c>
      <c r="H98" s="65">
        <f t="shared" si="3"/>
        <v>0</v>
      </c>
      <c r="I98" s="120"/>
      <c r="J98" s="121"/>
    </row>
    <row r="99" spans="1:10" ht="22.5" x14ac:dyDescent="0.25">
      <c r="A99" s="193" t="s">
        <v>19270</v>
      </c>
      <c r="B99" s="194" t="s">
        <v>19271</v>
      </c>
      <c r="C99" s="188" t="s">
        <v>259</v>
      </c>
      <c r="D99" s="176"/>
      <c r="E99" s="201">
        <v>7.2</v>
      </c>
      <c r="F99" s="201">
        <v>0.93</v>
      </c>
      <c r="G99" s="88">
        <f t="shared" si="2"/>
        <v>0</v>
      </c>
      <c r="H99" s="65">
        <f t="shared" si="3"/>
        <v>0</v>
      </c>
      <c r="I99" s="120"/>
      <c r="J99" s="121"/>
    </row>
    <row r="100" spans="1:10" ht="22.5" x14ac:dyDescent="0.25">
      <c r="A100" s="193" t="s">
        <v>19272</v>
      </c>
      <c r="B100" s="194" t="s">
        <v>19273</v>
      </c>
      <c r="C100" s="188" t="s">
        <v>259</v>
      </c>
      <c r="D100" s="176"/>
      <c r="E100" s="201">
        <v>9.1</v>
      </c>
      <c r="F100" s="201">
        <v>1.17</v>
      </c>
      <c r="G100" s="88">
        <f t="shared" si="2"/>
        <v>0</v>
      </c>
      <c r="H100" s="65">
        <f t="shared" si="3"/>
        <v>0</v>
      </c>
      <c r="I100" s="120"/>
      <c r="J100" s="121"/>
    </row>
    <row r="101" spans="1:10" ht="78.75" x14ac:dyDescent="0.25">
      <c r="A101" s="195" t="s">
        <v>19274</v>
      </c>
      <c r="B101" s="196" t="s">
        <v>23460</v>
      </c>
      <c r="C101" s="198"/>
      <c r="D101" s="199"/>
      <c r="E101" s="199"/>
      <c r="F101" s="199"/>
      <c r="G101" s="199"/>
      <c r="H101" s="200"/>
      <c r="I101" s="120"/>
      <c r="J101" s="121"/>
    </row>
    <row r="102" spans="1:10" x14ac:dyDescent="0.25">
      <c r="A102" s="193" t="s">
        <v>19275</v>
      </c>
      <c r="B102" s="194" t="s">
        <v>19276</v>
      </c>
      <c r="C102" s="188" t="s">
        <v>6</v>
      </c>
      <c r="D102" s="176"/>
      <c r="E102" s="201">
        <v>37.700000000000003</v>
      </c>
      <c r="F102" s="201">
        <v>4.87</v>
      </c>
      <c r="G102" s="88">
        <f t="shared" si="2"/>
        <v>0</v>
      </c>
      <c r="H102" s="65">
        <f t="shared" si="3"/>
        <v>0</v>
      </c>
      <c r="I102" s="120"/>
      <c r="J102" s="121"/>
    </row>
    <row r="103" spans="1:10" x14ac:dyDescent="0.25">
      <c r="A103" s="193" t="s">
        <v>19277</v>
      </c>
      <c r="B103" s="194" t="s">
        <v>19278</v>
      </c>
      <c r="C103" s="188" t="s">
        <v>6</v>
      </c>
      <c r="D103" s="176"/>
      <c r="E103" s="201">
        <v>57</v>
      </c>
      <c r="F103" s="201">
        <v>7.4</v>
      </c>
      <c r="G103" s="88">
        <f t="shared" si="2"/>
        <v>0</v>
      </c>
      <c r="H103" s="65">
        <f t="shared" si="3"/>
        <v>0</v>
      </c>
      <c r="I103" s="120"/>
      <c r="J103" s="121"/>
    </row>
    <row r="104" spans="1:10" x14ac:dyDescent="0.25">
      <c r="A104" s="193" t="s">
        <v>19279</v>
      </c>
      <c r="B104" s="194" t="s">
        <v>19280</v>
      </c>
      <c r="C104" s="188" t="s">
        <v>6</v>
      </c>
      <c r="D104" s="176"/>
      <c r="E104" s="201">
        <v>83</v>
      </c>
      <c r="F104" s="201">
        <v>10.8</v>
      </c>
      <c r="G104" s="88">
        <f t="shared" si="2"/>
        <v>0</v>
      </c>
      <c r="H104" s="65">
        <f t="shared" si="3"/>
        <v>0</v>
      </c>
      <c r="I104" s="120"/>
      <c r="J104" s="121"/>
    </row>
    <row r="105" spans="1:10" x14ac:dyDescent="0.25">
      <c r="A105" s="193" t="s">
        <v>19281</v>
      </c>
      <c r="B105" s="194" t="s">
        <v>19282</v>
      </c>
      <c r="C105" s="188" t="s">
        <v>6</v>
      </c>
      <c r="D105" s="176"/>
      <c r="E105" s="201">
        <v>136</v>
      </c>
      <c r="F105" s="201">
        <v>17.600000000000001</v>
      </c>
      <c r="G105" s="88">
        <f t="shared" si="2"/>
        <v>0</v>
      </c>
      <c r="H105" s="65">
        <f t="shared" si="3"/>
        <v>0</v>
      </c>
      <c r="I105" s="120"/>
      <c r="J105" s="121"/>
    </row>
    <row r="106" spans="1:10" ht="90" x14ac:dyDescent="0.25">
      <c r="A106" s="195" t="s">
        <v>19283</v>
      </c>
      <c r="B106" s="196" t="s">
        <v>23461</v>
      </c>
      <c r="C106" s="198"/>
      <c r="D106" s="199"/>
      <c r="E106" s="199"/>
      <c r="F106" s="199"/>
      <c r="G106" s="199"/>
      <c r="H106" s="200"/>
      <c r="I106" s="120"/>
      <c r="J106" s="121"/>
    </row>
    <row r="107" spans="1:10" x14ac:dyDescent="0.25">
      <c r="A107" s="193" t="s">
        <v>19284</v>
      </c>
      <c r="B107" s="194" t="s">
        <v>19285</v>
      </c>
      <c r="C107" s="188" t="s">
        <v>259</v>
      </c>
      <c r="D107" s="176"/>
      <c r="E107" s="201">
        <v>5.2</v>
      </c>
      <c r="F107" s="201">
        <v>0.67</v>
      </c>
      <c r="G107" s="88">
        <f t="shared" si="2"/>
        <v>0</v>
      </c>
      <c r="H107" s="65">
        <f t="shared" si="3"/>
        <v>0</v>
      </c>
      <c r="I107" s="120"/>
      <c r="J107" s="121"/>
    </row>
    <row r="108" spans="1:10" ht="22.5" x14ac:dyDescent="0.25">
      <c r="A108" s="193" t="s">
        <v>19286</v>
      </c>
      <c r="B108" s="194" t="s">
        <v>19287</v>
      </c>
      <c r="C108" s="188" t="s">
        <v>259</v>
      </c>
      <c r="D108" s="176"/>
      <c r="E108" s="201">
        <v>6.8</v>
      </c>
      <c r="F108" s="201">
        <v>0.87</v>
      </c>
      <c r="G108" s="88">
        <f t="shared" si="2"/>
        <v>0</v>
      </c>
      <c r="H108" s="65">
        <f t="shared" si="3"/>
        <v>0</v>
      </c>
      <c r="I108" s="120"/>
      <c r="J108" s="121"/>
    </row>
    <row r="109" spans="1:10" ht="90" x14ac:dyDescent="0.25">
      <c r="A109" s="195" t="s">
        <v>19288</v>
      </c>
      <c r="B109" s="196" t="s">
        <v>23462</v>
      </c>
      <c r="C109" s="198"/>
      <c r="D109" s="199"/>
      <c r="E109" s="199"/>
      <c r="F109" s="199"/>
      <c r="G109" s="199"/>
      <c r="H109" s="200"/>
      <c r="I109" s="120"/>
      <c r="J109" s="121"/>
    </row>
    <row r="110" spans="1:10" x14ac:dyDescent="0.25">
      <c r="A110" s="193" t="s">
        <v>19289</v>
      </c>
      <c r="B110" s="194" t="s">
        <v>19290</v>
      </c>
      <c r="C110" s="188" t="s">
        <v>6</v>
      </c>
      <c r="D110" s="176"/>
      <c r="E110" s="201">
        <v>90</v>
      </c>
      <c r="F110" s="201">
        <v>11.6</v>
      </c>
      <c r="G110" s="88">
        <f t="shared" si="2"/>
        <v>0</v>
      </c>
      <c r="H110" s="65">
        <f t="shared" si="3"/>
        <v>0</v>
      </c>
      <c r="I110" s="120"/>
      <c r="J110" s="121"/>
    </row>
    <row r="111" spans="1:10" x14ac:dyDescent="0.25">
      <c r="A111" s="193" t="s">
        <v>19291</v>
      </c>
      <c r="B111" s="194" t="s">
        <v>19292</v>
      </c>
      <c r="C111" s="188" t="s">
        <v>6</v>
      </c>
      <c r="D111" s="176"/>
      <c r="E111" s="201">
        <v>121</v>
      </c>
      <c r="F111" s="201">
        <v>15.7</v>
      </c>
      <c r="G111" s="88">
        <f t="shared" si="2"/>
        <v>0</v>
      </c>
      <c r="H111" s="65">
        <f t="shared" si="3"/>
        <v>0</v>
      </c>
      <c r="I111" s="120"/>
      <c r="J111" s="121"/>
    </row>
    <row r="112" spans="1:10" x14ac:dyDescent="0.25">
      <c r="A112" s="193" t="s">
        <v>19293</v>
      </c>
      <c r="B112" s="194" t="s">
        <v>19294</v>
      </c>
      <c r="C112" s="188" t="s">
        <v>6</v>
      </c>
      <c r="D112" s="176"/>
      <c r="E112" s="201">
        <v>174</v>
      </c>
      <c r="F112" s="201">
        <v>22.5</v>
      </c>
      <c r="G112" s="88">
        <f t="shared" si="2"/>
        <v>0</v>
      </c>
      <c r="H112" s="65">
        <f t="shared" si="3"/>
        <v>0</v>
      </c>
      <c r="I112" s="120"/>
      <c r="J112" s="121"/>
    </row>
    <row r="113" spans="1:10" x14ac:dyDescent="0.25">
      <c r="A113" s="193" t="s">
        <v>19295</v>
      </c>
      <c r="B113" s="194" t="s">
        <v>19296</v>
      </c>
      <c r="C113" s="188" t="s">
        <v>6</v>
      </c>
      <c r="D113" s="176"/>
      <c r="E113" s="201">
        <v>317</v>
      </c>
      <c r="F113" s="201">
        <v>41</v>
      </c>
      <c r="G113" s="88">
        <f t="shared" si="2"/>
        <v>0</v>
      </c>
      <c r="H113" s="65">
        <f t="shared" si="3"/>
        <v>0</v>
      </c>
      <c r="I113" s="120"/>
      <c r="J113" s="121"/>
    </row>
    <row r="114" spans="1:10" x14ac:dyDescent="0.25">
      <c r="A114" s="193" t="s">
        <v>19297</v>
      </c>
      <c r="B114" s="194" t="s">
        <v>19298</v>
      </c>
      <c r="C114" s="188" t="s">
        <v>6</v>
      </c>
      <c r="D114" s="176"/>
      <c r="E114" s="201">
        <v>424</v>
      </c>
      <c r="F114" s="201">
        <v>55</v>
      </c>
      <c r="G114" s="88">
        <f t="shared" si="2"/>
        <v>0</v>
      </c>
      <c r="H114" s="65">
        <f t="shared" si="3"/>
        <v>0</v>
      </c>
      <c r="I114" s="120"/>
      <c r="J114" s="121"/>
    </row>
    <row r="115" spans="1:10" ht="78.75" x14ac:dyDescent="0.25">
      <c r="A115" s="195" t="s">
        <v>19299</v>
      </c>
      <c r="B115" s="196" t="s">
        <v>23463</v>
      </c>
      <c r="C115" s="198"/>
      <c r="D115" s="199"/>
      <c r="E115" s="199"/>
      <c r="F115" s="199"/>
      <c r="G115" s="199"/>
      <c r="H115" s="200"/>
      <c r="I115" s="120"/>
      <c r="J115" s="121"/>
    </row>
    <row r="116" spans="1:10" x14ac:dyDescent="0.25">
      <c r="A116" s="193" t="s">
        <v>19300</v>
      </c>
      <c r="B116" s="194" t="s">
        <v>23464</v>
      </c>
      <c r="C116" s="188" t="s">
        <v>6</v>
      </c>
      <c r="D116" s="176"/>
      <c r="E116" s="201">
        <v>340</v>
      </c>
      <c r="F116" s="201">
        <v>44</v>
      </c>
      <c r="G116" s="88">
        <f t="shared" si="2"/>
        <v>0</v>
      </c>
      <c r="H116" s="65">
        <f t="shared" si="3"/>
        <v>0</v>
      </c>
      <c r="I116" s="120"/>
      <c r="J116" s="121"/>
    </row>
    <row r="117" spans="1:10" x14ac:dyDescent="0.25">
      <c r="A117" s="193" t="s">
        <v>19301</v>
      </c>
      <c r="B117" s="194" t="s">
        <v>23465</v>
      </c>
      <c r="C117" s="188" t="s">
        <v>6</v>
      </c>
      <c r="D117" s="176"/>
      <c r="E117" s="201">
        <v>428</v>
      </c>
      <c r="F117" s="201">
        <v>55</v>
      </c>
      <c r="G117" s="88">
        <f t="shared" si="2"/>
        <v>0</v>
      </c>
      <c r="H117" s="65">
        <f t="shared" si="3"/>
        <v>0</v>
      </c>
      <c r="I117" s="120"/>
      <c r="J117" s="121"/>
    </row>
    <row r="118" spans="1:10" x14ac:dyDescent="0.25">
      <c r="A118" s="193" t="s">
        <v>19302</v>
      </c>
      <c r="B118" s="194" t="s">
        <v>23466</v>
      </c>
      <c r="C118" s="188" t="s">
        <v>6</v>
      </c>
      <c r="D118" s="176"/>
      <c r="E118" s="201">
        <v>1208</v>
      </c>
      <c r="F118" s="201">
        <v>156</v>
      </c>
      <c r="G118" s="88">
        <f t="shared" si="2"/>
        <v>0</v>
      </c>
      <c r="H118" s="65">
        <f t="shared" si="3"/>
        <v>0</v>
      </c>
      <c r="I118" s="120"/>
      <c r="J118" s="121"/>
    </row>
    <row r="119" spans="1:10" x14ac:dyDescent="0.25">
      <c r="A119" s="193" t="s">
        <v>19303</v>
      </c>
      <c r="B119" s="194" t="s">
        <v>23467</v>
      </c>
      <c r="C119" s="188" t="s">
        <v>6</v>
      </c>
      <c r="D119" s="176"/>
      <c r="E119" s="201">
        <v>1801</v>
      </c>
      <c r="F119" s="201">
        <v>233</v>
      </c>
      <c r="G119" s="88">
        <f t="shared" si="2"/>
        <v>0</v>
      </c>
      <c r="H119" s="65">
        <f t="shared" si="3"/>
        <v>0</v>
      </c>
      <c r="I119" s="120"/>
      <c r="J119" s="121"/>
    </row>
    <row r="120" spans="1:10" x14ac:dyDescent="0.25">
      <c r="A120" s="193" t="s">
        <v>19304</v>
      </c>
      <c r="B120" s="194" t="s">
        <v>23468</v>
      </c>
      <c r="C120" s="188" t="s">
        <v>6</v>
      </c>
      <c r="D120" s="176"/>
      <c r="E120" s="201">
        <v>2109</v>
      </c>
      <c r="F120" s="201">
        <v>273</v>
      </c>
      <c r="G120" s="88">
        <f t="shared" si="2"/>
        <v>0</v>
      </c>
      <c r="H120" s="65">
        <f t="shared" si="3"/>
        <v>0</v>
      </c>
      <c r="I120" s="120"/>
      <c r="J120" s="121"/>
    </row>
    <row r="121" spans="1:10" ht="33.75" x14ac:dyDescent="0.25">
      <c r="A121" s="195" t="s">
        <v>19305</v>
      </c>
      <c r="B121" s="196" t="s">
        <v>23469</v>
      </c>
      <c r="C121" s="198"/>
      <c r="D121" s="199"/>
      <c r="E121" s="199"/>
      <c r="F121" s="199"/>
      <c r="G121" s="199"/>
      <c r="H121" s="200"/>
      <c r="I121" s="120"/>
      <c r="J121" s="121"/>
    </row>
    <row r="122" spans="1:10" x14ac:dyDescent="0.25">
      <c r="A122" s="193" t="s">
        <v>19306</v>
      </c>
      <c r="B122" s="194" t="s">
        <v>19307</v>
      </c>
      <c r="C122" s="188" t="s">
        <v>6</v>
      </c>
      <c r="D122" s="176"/>
      <c r="E122" s="201">
        <v>174</v>
      </c>
      <c r="F122" s="201">
        <v>22.5</v>
      </c>
      <c r="G122" s="88">
        <f t="shared" si="2"/>
        <v>0</v>
      </c>
      <c r="H122" s="65">
        <f t="shared" si="3"/>
        <v>0</v>
      </c>
      <c r="I122" s="120"/>
      <c r="J122" s="121"/>
    </row>
    <row r="123" spans="1:10" x14ac:dyDescent="0.25">
      <c r="A123" s="193" t="s">
        <v>19308</v>
      </c>
      <c r="B123" s="194" t="s">
        <v>19309</v>
      </c>
      <c r="C123" s="188" t="s">
        <v>6</v>
      </c>
      <c r="D123" s="176"/>
      <c r="E123" s="201">
        <v>447</v>
      </c>
      <c r="F123" s="201">
        <v>58</v>
      </c>
      <c r="G123" s="88">
        <f t="shared" si="2"/>
        <v>0</v>
      </c>
      <c r="H123" s="65">
        <f t="shared" si="3"/>
        <v>0</v>
      </c>
      <c r="I123" s="120"/>
      <c r="J123" s="121"/>
    </row>
    <row r="124" spans="1:10" x14ac:dyDescent="0.25">
      <c r="A124" s="193" t="s">
        <v>19310</v>
      </c>
      <c r="B124" s="194" t="s">
        <v>19311</v>
      </c>
      <c r="C124" s="188" t="s">
        <v>6</v>
      </c>
      <c r="D124" s="176"/>
      <c r="E124" s="201">
        <v>325</v>
      </c>
      <c r="F124" s="201">
        <v>42.1</v>
      </c>
      <c r="G124" s="88">
        <f t="shared" si="2"/>
        <v>0</v>
      </c>
      <c r="H124" s="65">
        <f t="shared" si="3"/>
        <v>0</v>
      </c>
      <c r="I124" s="120"/>
      <c r="J124" s="121"/>
    </row>
    <row r="125" spans="1:10" x14ac:dyDescent="0.25">
      <c r="A125" s="193" t="s">
        <v>19312</v>
      </c>
      <c r="B125" s="194" t="s">
        <v>19313</v>
      </c>
      <c r="C125" s="188" t="s">
        <v>6</v>
      </c>
      <c r="D125" s="176"/>
      <c r="E125" s="201">
        <v>1167</v>
      </c>
      <c r="F125" s="201">
        <v>151</v>
      </c>
      <c r="G125" s="88">
        <f t="shared" si="2"/>
        <v>0</v>
      </c>
      <c r="H125" s="65">
        <f t="shared" si="3"/>
        <v>0</v>
      </c>
      <c r="I125" s="120"/>
      <c r="J125" s="121"/>
    </row>
    <row r="126" spans="1:10" x14ac:dyDescent="0.25">
      <c r="A126" s="193" t="s">
        <v>19314</v>
      </c>
      <c r="B126" s="194" t="s">
        <v>19315</v>
      </c>
      <c r="C126" s="188" t="s">
        <v>15</v>
      </c>
      <c r="D126" s="176"/>
      <c r="E126" s="201">
        <v>3.01</v>
      </c>
      <c r="F126" s="201">
        <v>0.38900000000000001</v>
      </c>
      <c r="G126" s="88">
        <f t="shared" si="2"/>
        <v>0</v>
      </c>
      <c r="H126" s="65">
        <f t="shared" si="3"/>
        <v>0</v>
      </c>
      <c r="I126" s="120"/>
      <c r="J126" s="121"/>
    </row>
    <row r="127" spans="1:10" x14ac:dyDescent="0.25">
      <c r="A127" s="193" t="s">
        <v>19316</v>
      </c>
      <c r="B127" s="194" t="s">
        <v>19317</v>
      </c>
      <c r="C127" s="188" t="s">
        <v>15</v>
      </c>
      <c r="D127" s="176"/>
      <c r="E127" s="201">
        <v>3.26</v>
      </c>
      <c r="F127" s="201">
        <v>0.42199999999999999</v>
      </c>
      <c r="G127" s="88">
        <f t="shared" si="2"/>
        <v>0</v>
      </c>
      <c r="H127" s="65">
        <f t="shared" si="3"/>
        <v>0</v>
      </c>
      <c r="I127" s="120"/>
      <c r="J127" s="121"/>
    </row>
    <row r="128" spans="1:10" x14ac:dyDescent="0.25">
      <c r="A128" s="193" t="s">
        <v>19318</v>
      </c>
      <c r="B128" s="194" t="s">
        <v>19319</v>
      </c>
      <c r="C128" s="188" t="s">
        <v>15</v>
      </c>
      <c r="D128" s="176"/>
      <c r="E128" s="201">
        <v>4.5199999999999996</v>
      </c>
      <c r="F128" s="201">
        <v>0.57999999999999996</v>
      </c>
      <c r="G128" s="88">
        <f t="shared" si="2"/>
        <v>0</v>
      </c>
      <c r="H128" s="65">
        <f t="shared" si="3"/>
        <v>0</v>
      </c>
      <c r="I128" s="120"/>
      <c r="J128" s="121"/>
    </row>
    <row r="129" spans="1:10" x14ac:dyDescent="0.25">
      <c r="A129" s="193" t="s">
        <v>19320</v>
      </c>
      <c r="B129" s="194" t="s">
        <v>19321</v>
      </c>
      <c r="C129" s="188" t="s">
        <v>15</v>
      </c>
      <c r="D129" s="176"/>
      <c r="E129" s="201">
        <v>5.6</v>
      </c>
      <c r="F129" s="201">
        <v>0.72</v>
      </c>
      <c r="G129" s="88">
        <f t="shared" si="2"/>
        <v>0</v>
      </c>
      <c r="H129" s="65">
        <f t="shared" si="3"/>
        <v>0</v>
      </c>
      <c r="I129" s="120"/>
      <c r="J129" s="121"/>
    </row>
    <row r="130" spans="1:10" x14ac:dyDescent="0.25">
      <c r="A130" s="193" t="s">
        <v>19322</v>
      </c>
      <c r="B130" s="194" t="s">
        <v>19323</v>
      </c>
      <c r="C130" s="188" t="s">
        <v>15</v>
      </c>
      <c r="D130" s="176"/>
      <c r="E130" s="201">
        <v>6.5</v>
      </c>
      <c r="F130" s="201">
        <v>0.85</v>
      </c>
      <c r="G130" s="88">
        <f t="shared" si="2"/>
        <v>0</v>
      </c>
      <c r="H130" s="65">
        <f t="shared" si="3"/>
        <v>0</v>
      </c>
      <c r="I130" s="120"/>
      <c r="J130" s="121"/>
    </row>
    <row r="131" spans="1:10" x14ac:dyDescent="0.25">
      <c r="A131" s="193" t="s">
        <v>19324</v>
      </c>
      <c r="B131" s="194" t="s">
        <v>19325</v>
      </c>
      <c r="C131" s="188" t="s">
        <v>6</v>
      </c>
      <c r="D131" s="176"/>
      <c r="E131" s="201">
        <v>51</v>
      </c>
      <c r="F131" s="201">
        <v>6.6</v>
      </c>
      <c r="G131" s="88">
        <f t="shared" si="2"/>
        <v>0</v>
      </c>
      <c r="H131" s="65">
        <f t="shared" si="3"/>
        <v>0</v>
      </c>
      <c r="I131" s="120"/>
      <c r="J131" s="121"/>
    </row>
    <row r="132" spans="1:10" ht="57" customHeight="1" x14ac:dyDescent="0.25">
      <c r="A132" s="197" t="s">
        <v>23470</v>
      </c>
      <c r="B132" s="344" t="s">
        <v>23471</v>
      </c>
      <c r="C132" s="345"/>
      <c r="D132" s="345"/>
      <c r="E132" s="345"/>
      <c r="F132" s="345"/>
      <c r="G132" s="345"/>
      <c r="H132" s="346"/>
      <c r="I132" s="120"/>
      <c r="J132" s="121"/>
    </row>
    <row r="133" spans="1:10" ht="56.25" x14ac:dyDescent="0.25">
      <c r="A133" s="193" t="s">
        <v>19326</v>
      </c>
      <c r="B133" s="194" t="s">
        <v>23472</v>
      </c>
      <c r="C133" s="188" t="s">
        <v>305</v>
      </c>
      <c r="D133" s="176"/>
      <c r="E133" s="201">
        <v>5.5</v>
      </c>
      <c r="F133" s="201">
        <v>2.12</v>
      </c>
      <c r="G133" s="88">
        <f t="shared" ref="G133:G196" si="4">D133*E133</f>
        <v>0</v>
      </c>
      <c r="H133" s="65">
        <f t="shared" ref="H133:H196" si="5">D133*F133</f>
        <v>0</v>
      </c>
      <c r="I133" s="120"/>
      <c r="J133" s="121"/>
    </row>
    <row r="134" spans="1:10" ht="409.5" x14ac:dyDescent="0.25">
      <c r="A134" s="193" t="s">
        <v>19327</v>
      </c>
      <c r="B134" s="194" t="s">
        <v>23473</v>
      </c>
      <c r="C134" s="188" t="s">
        <v>259</v>
      </c>
      <c r="D134" s="176"/>
      <c r="E134" s="201">
        <v>19.100000000000001</v>
      </c>
      <c r="F134" s="201">
        <v>6</v>
      </c>
      <c r="G134" s="88">
        <f t="shared" si="4"/>
        <v>0</v>
      </c>
      <c r="H134" s="65">
        <f t="shared" si="5"/>
        <v>0</v>
      </c>
      <c r="I134" s="120"/>
      <c r="J134" s="121"/>
    </row>
    <row r="135" spans="1:10" ht="360" x14ac:dyDescent="0.25">
      <c r="A135" s="193" t="s">
        <v>19328</v>
      </c>
      <c r="B135" s="194" t="s">
        <v>23474</v>
      </c>
      <c r="C135" s="188" t="s">
        <v>6</v>
      </c>
      <c r="D135" s="176"/>
      <c r="E135" s="201">
        <v>37754</v>
      </c>
      <c r="F135" s="201">
        <v>12296</v>
      </c>
      <c r="G135" s="88">
        <f t="shared" si="4"/>
        <v>0</v>
      </c>
      <c r="H135" s="65">
        <f t="shared" si="5"/>
        <v>0</v>
      </c>
      <c r="I135" s="120"/>
      <c r="J135" s="121"/>
    </row>
    <row r="136" spans="1:10" ht="123.75" x14ac:dyDescent="0.25">
      <c r="A136" s="193" t="s">
        <v>19329</v>
      </c>
      <c r="B136" s="194" t="s">
        <v>23475</v>
      </c>
      <c r="C136" s="188" t="s">
        <v>259</v>
      </c>
      <c r="D136" s="176"/>
      <c r="E136" s="201">
        <v>5.7</v>
      </c>
      <c r="F136" s="201">
        <v>2.21</v>
      </c>
      <c r="G136" s="88">
        <f t="shared" si="4"/>
        <v>0</v>
      </c>
      <c r="H136" s="65">
        <f t="shared" si="5"/>
        <v>0</v>
      </c>
      <c r="I136" s="120"/>
      <c r="J136" s="121"/>
    </row>
    <row r="137" spans="1:10" ht="168.75" x14ac:dyDescent="0.25">
      <c r="A137" s="193" t="s">
        <v>19330</v>
      </c>
      <c r="B137" s="194" t="s">
        <v>23476</v>
      </c>
      <c r="C137" s="188" t="s">
        <v>259</v>
      </c>
      <c r="D137" s="176"/>
      <c r="E137" s="201">
        <v>6.9</v>
      </c>
      <c r="F137" s="201">
        <v>2.68</v>
      </c>
      <c r="G137" s="88">
        <f t="shared" si="4"/>
        <v>0</v>
      </c>
      <c r="H137" s="65">
        <f t="shared" si="5"/>
        <v>0</v>
      </c>
      <c r="I137" s="120"/>
      <c r="J137" s="121"/>
    </row>
    <row r="138" spans="1:10" ht="123.75" x14ac:dyDescent="0.25">
      <c r="A138" s="193" t="s">
        <v>19331</v>
      </c>
      <c r="B138" s="194" t="s">
        <v>23477</v>
      </c>
      <c r="C138" s="188" t="s">
        <v>259</v>
      </c>
      <c r="D138" s="176"/>
      <c r="E138" s="201">
        <v>4.08</v>
      </c>
      <c r="F138" s="201">
        <v>1.58</v>
      </c>
      <c r="G138" s="88">
        <f t="shared" si="4"/>
        <v>0</v>
      </c>
      <c r="H138" s="65">
        <f t="shared" si="5"/>
        <v>0</v>
      </c>
      <c r="I138" s="120"/>
      <c r="J138" s="121"/>
    </row>
    <row r="139" spans="1:10" ht="67.5" x14ac:dyDescent="0.25">
      <c r="A139" s="193" t="s">
        <v>19332</v>
      </c>
      <c r="B139" s="194" t="s">
        <v>23478</v>
      </c>
      <c r="C139" s="188" t="s">
        <v>259</v>
      </c>
      <c r="D139" s="176"/>
      <c r="E139" s="201">
        <v>1.01</v>
      </c>
      <c r="F139" s="201">
        <v>0.38900000000000001</v>
      </c>
      <c r="G139" s="88">
        <f t="shared" si="4"/>
        <v>0</v>
      </c>
      <c r="H139" s="65">
        <f t="shared" si="5"/>
        <v>0</v>
      </c>
      <c r="I139" s="120"/>
      <c r="J139" s="121"/>
    </row>
    <row r="140" spans="1:10" ht="191.25" x14ac:dyDescent="0.25">
      <c r="A140" s="193" t="s">
        <v>19333</v>
      </c>
      <c r="B140" s="194" t="s">
        <v>23479</v>
      </c>
      <c r="C140" s="188" t="s">
        <v>259</v>
      </c>
      <c r="D140" s="176"/>
      <c r="E140" s="201">
        <v>2.9</v>
      </c>
      <c r="F140" s="201">
        <v>1.1200000000000001</v>
      </c>
      <c r="G140" s="88">
        <f t="shared" si="4"/>
        <v>0</v>
      </c>
      <c r="H140" s="65">
        <f t="shared" si="5"/>
        <v>0</v>
      </c>
      <c r="I140" s="120"/>
      <c r="J140" s="121"/>
    </row>
    <row r="141" spans="1:10" ht="112.5" x14ac:dyDescent="0.25">
      <c r="A141" s="193" t="s">
        <v>19334</v>
      </c>
      <c r="B141" s="194" t="s">
        <v>23480</v>
      </c>
      <c r="C141" s="188" t="s">
        <v>259</v>
      </c>
      <c r="D141" s="176"/>
      <c r="E141" s="201">
        <v>4.62</v>
      </c>
      <c r="F141" s="201">
        <v>1.78</v>
      </c>
      <c r="G141" s="88">
        <f t="shared" si="4"/>
        <v>0</v>
      </c>
      <c r="H141" s="65">
        <f t="shared" si="5"/>
        <v>0</v>
      </c>
      <c r="I141" s="120"/>
      <c r="J141" s="121"/>
    </row>
    <row r="142" spans="1:10" ht="90" x14ac:dyDescent="0.25">
      <c r="A142" s="193" t="s">
        <v>19335</v>
      </c>
      <c r="B142" s="194" t="s">
        <v>23481</v>
      </c>
      <c r="C142" s="188" t="s">
        <v>259</v>
      </c>
      <c r="D142" s="176"/>
      <c r="E142" s="201">
        <v>0.64</v>
      </c>
      <c r="F142" s="201">
        <v>0.247</v>
      </c>
      <c r="G142" s="88">
        <f t="shared" si="4"/>
        <v>0</v>
      </c>
      <c r="H142" s="65">
        <f t="shared" si="5"/>
        <v>0</v>
      </c>
      <c r="I142" s="120"/>
      <c r="J142" s="121"/>
    </row>
    <row r="143" spans="1:10" ht="33.75" x14ac:dyDescent="0.25">
      <c r="A143" s="193" t="s">
        <v>19336</v>
      </c>
      <c r="B143" s="194" t="s">
        <v>23482</v>
      </c>
      <c r="C143" s="188" t="s">
        <v>259</v>
      </c>
      <c r="D143" s="176"/>
      <c r="E143" s="201">
        <v>1.01</v>
      </c>
      <c r="F143" s="201">
        <v>0.38900000000000001</v>
      </c>
      <c r="G143" s="88">
        <f t="shared" si="4"/>
        <v>0</v>
      </c>
      <c r="H143" s="65">
        <f t="shared" si="5"/>
        <v>0</v>
      </c>
      <c r="I143" s="120"/>
      <c r="J143" s="121"/>
    </row>
    <row r="144" spans="1:10" ht="292.5" x14ac:dyDescent="0.25">
      <c r="A144" s="193" t="s">
        <v>19337</v>
      </c>
      <c r="B144" s="194" t="s">
        <v>23483</v>
      </c>
      <c r="C144" s="188" t="s">
        <v>259</v>
      </c>
      <c r="D144" s="176"/>
      <c r="E144" s="201">
        <v>1.34</v>
      </c>
      <c r="F144" s="201">
        <v>0.52</v>
      </c>
      <c r="G144" s="88">
        <f t="shared" si="4"/>
        <v>0</v>
      </c>
      <c r="H144" s="65">
        <f t="shared" si="5"/>
        <v>0</v>
      </c>
      <c r="I144" s="120"/>
      <c r="J144" s="121"/>
    </row>
    <row r="145" spans="1:10" ht="78.75" x14ac:dyDescent="0.25">
      <c r="A145" s="193" t="s">
        <v>19338</v>
      </c>
      <c r="B145" s="194" t="s">
        <v>23484</v>
      </c>
      <c r="C145" s="188" t="s">
        <v>259</v>
      </c>
      <c r="D145" s="176"/>
      <c r="E145" s="201">
        <v>7.3</v>
      </c>
      <c r="F145" s="201">
        <v>1.86</v>
      </c>
      <c r="G145" s="88">
        <f t="shared" si="4"/>
        <v>0</v>
      </c>
      <c r="H145" s="65">
        <f t="shared" si="5"/>
        <v>0</v>
      </c>
      <c r="I145" s="120"/>
      <c r="J145" s="121"/>
    </row>
    <row r="146" spans="1:10" ht="56.25" x14ac:dyDescent="0.25">
      <c r="A146" s="193" t="s">
        <v>19339</v>
      </c>
      <c r="B146" s="194" t="s">
        <v>23485</v>
      </c>
      <c r="C146" s="188" t="s">
        <v>259</v>
      </c>
      <c r="D146" s="176"/>
      <c r="E146" s="201">
        <v>13.9</v>
      </c>
      <c r="F146" s="201">
        <v>3.56</v>
      </c>
      <c r="G146" s="88">
        <f t="shared" si="4"/>
        <v>0</v>
      </c>
      <c r="H146" s="65">
        <f t="shared" si="5"/>
        <v>0</v>
      </c>
      <c r="I146" s="120"/>
      <c r="J146" s="121"/>
    </row>
    <row r="147" spans="1:10" ht="56.25" x14ac:dyDescent="0.25">
      <c r="A147" s="193" t="s">
        <v>19340</v>
      </c>
      <c r="B147" s="194" t="s">
        <v>23486</v>
      </c>
      <c r="C147" s="188" t="s">
        <v>259</v>
      </c>
      <c r="D147" s="176"/>
      <c r="E147" s="201">
        <v>8.5</v>
      </c>
      <c r="F147" s="201">
        <v>2.17</v>
      </c>
      <c r="G147" s="88">
        <f t="shared" si="4"/>
        <v>0</v>
      </c>
      <c r="H147" s="65">
        <f t="shared" si="5"/>
        <v>0</v>
      </c>
      <c r="I147" s="120"/>
      <c r="J147" s="121"/>
    </row>
    <row r="148" spans="1:10" ht="90" x14ac:dyDescent="0.25">
      <c r="A148" s="193" t="s">
        <v>19341</v>
      </c>
      <c r="B148" s="194" t="s">
        <v>23487</v>
      </c>
      <c r="C148" s="188" t="s">
        <v>259</v>
      </c>
      <c r="D148" s="176"/>
      <c r="E148" s="201">
        <v>4.95</v>
      </c>
      <c r="F148" s="201">
        <v>1.27</v>
      </c>
      <c r="G148" s="88">
        <f t="shared" si="4"/>
        <v>0</v>
      </c>
      <c r="H148" s="65">
        <f t="shared" si="5"/>
        <v>0</v>
      </c>
      <c r="I148" s="120"/>
      <c r="J148" s="121"/>
    </row>
    <row r="149" spans="1:10" ht="135" x14ac:dyDescent="0.25">
      <c r="A149" s="193" t="s">
        <v>19342</v>
      </c>
      <c r="B149" s="194" t="s">
        <v>23488</v>
      </c>
      <c r="C149" s="188" t="s">
        <v>259</v>
      </c>
      <c r="D149" s="176"/>
      <c r="E149" s="201">
        <v>18.600000000000001</v>
      </c>
      <c r="F149" s="201">
        <v>5.7</v>
      </c>
      <c r="G149" s="88">
        <f t="shared" si="4"/>
        <v>0</v>
      </c>
      <c r="H149" s="65">
        <f t="shared" si="5"/>
        <v>0</v>
      </c>
      <c r="I149" s="120"/>
      <c r="J149" s="121"/>
    </row>
    <row r="150" spans="1:10" ht="135" x14ac:dyDescent="0.25">
      <c r="A150" s="193" t="s">
        <v>19343</v>
      </c>
      <c r="B150" s="194" t="s">
        <v>23489</v>
      </c>
      <c r="C150" s="188" t="s">
        <v>259</v>
      </c>
      <c r="D150" s="176"/>
      <c r="E150" s="201">
        <v>26.5</v>
      </c>
      <c r="F150" s="201">
        <v>8.1</v>
      </c>
      <c r="G150" s="88">
        <f t="shared" si="4"/>
        <v>0</v>
      </c>
      <c r="H150" s="65">
        <f t="shared" si="5"/>
        <v>0</v>
      </c>
      <c r="I150" s="120"/>
      <c r="J150" s="121"/>
    </row>
    <row r="151" spans="1:10" ht="101.25" x14ac:dyDescent="0.25">
      <c r="A151" s="193" t="s">
        <v>19344</v>
      </c>
      <c r="B151" s="194" t="s">
        <v>23490</v>
      </c>
      <c r="C151" s="188" t="s">
        <v>259</v>
      </c>
      <c r="D151" s="176"/>
      <c r="E151" s="201">
        <v>33.1</v>
      </c>
      <c r="F151" s="201">
        <v>10.199999999999999</v>
      </c>
      <c r="G151" s="88">
        <f t="shared" si="4"/>
        <v>0</v>
      </c>
      <c r="H151" s="65">
        <f t="shared" si="5"/>
        <v>0</v>
      </c>
      <c r="I151" s="120"/>
      <c r="J151" s="121"/>
    </row>
    <row r="152" spans="1:10" ht="90" x14ac:dyDescent="0.25">
      <c r="A152" s="193" t="s">
        <v>19345</v>
      </c>
      <c r="B152" s="194" t="s">
        <v>23491</v>
      </c>
      <c r="C152" s="188" t="s">
        <v>259</v>
      </c>
      <c r="D152" s="176"/>
      <c r="E152" s="201">
        <v>15</v>
      </c>
      <c r="F152" s="201">
        <v>4.62</v>
      </c>
      <c r="G152" s="88">
        <f t="shared" si="4"/>
        <v>0</v>
      </c>
      <c r="H152" s="65">
        <f t="shared" si="5"/>
        <v>0</v>
      </c>
      <c r="I152" s="120"/>
      <c r="J152" s="121"/>
    </row>
    <row r="153" spans="1:10" ht="56.25" x14ac:dyDescent="0.25">
      <c r="A153" s="193" t="s">
        <v>19346</v>
      </c>
      <c r="B153" s="194" t="s">
        <v>23492</v>
      </c>
      <c r="C153" s="188" t="s">
        <v>259</v>
      </c>
      <c r="D153" s="176"/>
      <c r="E153" s="201">
        <v>34.9</v>
      </c>
      <c r="F153" s="201">
        <v>10.7</v>
      </c>
      <c r="G153" s="88">
        <f t="shared" si="4"/>
        <v>0</v>
      </c>
      <c r="H153" s="65">
        <f t="shared" si="5"/>
        <v>0</v>
      </c>
      <c r="I153" s="120"/>
      <c r="J153" s="121"/>
    </row>
    <row r="154" spans="1:10" ht="90" x14ac:dyDescent="0.25">
      <c r="A154" s="193" t="s">
        <v>19347</v>
      </c>
      <c r="B154" s="194" t="s">
        <v>23493</v>
      </c>
      <c r="C154" s="188" t="s">
        <v>15</v>
      </c>
      <c r="D154" s="176"/>
      <c r="E154" s="201">
        <v>15</v>
      </c>
      <c r="F154" s="201">
        <v>4.62</v>
      </c>
      <c r="G154" s="88">
        <f t="shared" si="4"/>
        <v>0</v>
      </c>
      <c r="H154" s="65">
        <f t="shared" si="5"/>
        <v>0</v>
      </c>
      <c r="I154" s="120"/>
      <c r="J154" s="121"/>
    </row>
    <row r="155" spans="1:10" ht="56.25" x14ac:dyDescent="0.25">
      <c r="A155" s="193" t="s">
        <v>19348</v>
      </c>
      <c r="B155" s="194" t="s">
        <v>23494</v>
      </c>
      <c r="C155" s="188" t="s">
        <v>6</v>
      </c>
      <c r="D155" s="176"/>
      <c r="E155" s="201">
        <v>408</v>
      </c>
      <c r="F155" s="201">
        <v>126</v>
      </c>
      <c r="G155" s="88">
        <f t="shared" si="4"/>
        <v>0</v>
      </c>
      <c r="H155" s="65">
        <f t="shared" si="5"/>
        <v>0</v>
      </c>
      <c r="I155" s="120"/>
      <c r="J155" s="121"/>
    </row>
    <row r="156" spans="1:10" ht="146.25" x14ac:dyDescent="0.25">
      <c r="A156" s="193" t="s">
        <v>19349</v>
      </c>
      <c r="B156" s="194" t="s">
        <v>23495</v>
      </c>
      <c r="C156" s="188" t="s">
        <v>259</v>
      </c>
      <c r="D156" s="176"/>
      <c r="E156" s="201">
        <v>89</v>
      </c>
      <c r="F156" s="201">
        <v>27.4</v>
      </c>
      <c r="G156" s="88">
        <f t="shared" si="4"/>
        <v>0</v>
      </c>
      <c r="H156" s="65">
        <f t="shared" si="5"/>
        <v>0</v>
      </c>
      <c r="I156" s="120"/>
      <c r="J156" s="121"/>
    </row>
    <row r="157" spans="1:10" ht="146.25" x14ac:dyDescent="0.25">
      <c r="A157" s="195" t="s">
        <v>19350</v>
      </c>
      <c r="B157" s="196" t="s">
        <v>23496</v>
      </c>
      <c r="C157" s="198"/>
      <c r="D157" s="199"/>
      <c r="E157" s="199"/>
      <c r="F157" s="199"/>
      <c r="G157" s="199"/>
      <c r="H157" s="200"/>
      <c r="I157" s="120"/>
      <c r="J157" s="121"/>
    </row>
    <row r="158" spans="1:10" s="123" customFormat="1" x14ac:dyDescent="0.25">
      <c r="A158" s="193" t="s">
        <v>19351</v>
      </c>
      <c r="B158" s="194" t="s">
        <v>19352</v>
      </c>
      <c r="C158" s="188" t="s">
        <v>259</v>
      </c>
      <c r="D158" s="183"/>
      <c r="E158" s="201">
        <v>46</v>
      </c>
      <c r="F158" s="201">
        <v>14.1</v>
      </c>
      <c r="G158" s="88">
        <f t="shared" si="4"/>
        <v>0</v>
      </c>
      <c r="H158" s="65">
        <f t="shared" si="5"/>
        <v>0</v>
      </c>
      <c r="I158" s="120"/>
      <c r="J158" s="122"/>
    </row>
    <row r="159" spans="1:10" x14ac:dyDescent="0.25">
      <c r="A159" s="193" t="s">
        <v>19353</v>
      </c>
      <c r="B159" s="194" t="s">
        <v>19354</v>
      </c>
      <c r="C159" s="188" t="s">
        <v>259</v>
      </c>
      <c r="D159" s="176"/>
      <c r="E159" s="201">
        <v>26.6</v>
      </c>
      <c r="F159" s="201">
        <v>8.1999999999999993</v>
      </c>
      <c r="G159" s="88">
        <f t="shared" si="4"/>
        <v>0</v>
      </c>
      <c r="H159" s="65">
        <f t="shared" si="5"/>
        <v>0</v>
      </c>
      <c r="I159" s="120"/>
      <c r="J159" s="121"/>
    </row>
    <row r="160" spans="1:10" ht="393.75" x14ac:dyDescent="0.25">
      <c r="A160" s="195" t="s">
        <v>19355</v>
      </c>
      <c r="B160" s="196" t="s">
        <v>23497</v>
      </c>
      <c r="C160" s="198"/>
      <c r="D160" s="199"/>
      <c r="E160" s="199"/>
      <c r="F160" s="199"/>
      <c r="G160" s="199"/>
      <c r="H160" s="200"/>
      <c r="I160" s="120"/>
      <c r="J160" s="121"/>
    </row>
    <row r="161" spans="1:10" x14ac:dyDescent="0.25">
      <c r="A161" s="193" t="s">
        <v>19356</v>
      </c>
      <c r="B161" s="194" t="s">
        <v>19357</v>
      </c>
      <c r="C161" s="188" t="s">
        <v>259</v>
      </c>
      <c r="D161" s="176"/>
      <c r="E161" s="201">
        <v>109</v>
      </c>
      <c r="F161" s="201">
        <v>15.4</v>
      </c>
      <c r="G161" s="88">
        <f t="shared" si="4"/>
        <v>0</v>
      </c>
      <c r="H161" s="65">
        <f t="shared" si="5"/>
        <v>0</v>
      </c>
      <c r="I161" s="120"/>
      <c r="J161" s="121"/>
    </row>
    <row r="162" spans="1:10" x14ac:dyDescent="0.25">
      <c r="A162" s="193" t="s">
        <v>19358</v>
      </c>
      <c r="B162" s="194" t="s">
        <v>19359</v>
      </c>
      <c r="C162" s="188" t="s">
        <v>259</v>
      </c>
      <c r="D162" s="176"/>
      <c r="E162" s="201">
        <v>112</v>
      </c>
      <c r="F162" s="201">
        <v>15.8</v>
      </c>
      <c r="G162" s="88">
        <f t="shared" si="4"/>
        <v>0</v>
      </c>
      <c r="H162" s="65">
        <f t="shared" si="5"/>
        <v>0</v>
      </c>
      <c r="I162" s="120"/>
      <c r="J162" s="121"/>
    </row>
    <row r="163" spans="1:10" s="123" customFormat="1" x14ac:dyDescent="0.25">
      <c r="A163" s="193" t="s">
        <v>19360</v>
      </c>
      <c r="B163" s="194" t="s">
        <v>19361</v>
      </c>
      <c r="C163" s="188" t="s">
        <v>259</v>
      </c>
      <c r="D163" s="183"/>
      <c r="E163" s="201">
        <v>126</v>
      </c>
      <c r="F163" s="201">
        <v>17.899999999999999</v>
      </c>
      <c r="G163" s="88">
        <f t="shared" si="4"/>
        <v>0</v>
      </c>
      <c r="H163" s="65">
        <f t="shared" si="5"/>
        <v>0</v>
      </c>
      <c r="I163" s="120"/>
      <c r="J163" s="122"/>
    </row>
    <row r="164" spans="1:10" x14ac:dyDescent="0.25">
      <c r="A164" s="193" t="s">
        <v>19362</v>
      </c>
      <c r="B164" s="194" t="s">
        <v>19363</v>
      </c>
      <c r="C164" s="188" t="s">
        <v>259</v>
      </c>
      <c r="D164" s="176"/>
      <c r="E164" s="201">
        <v>136</v>
      </c>
      <c r="F164" s="201">
        <v>19.3</v>
      </c>
      <c r="G164" s="88">
        <f t="shared" si="4"/>
        <v>0</v>
      </c>
      <c r="H164" s="65">
        <f t="shared" si="5"/>
        <v>0</v>
      </c>
      <c r="I164" s="120"/>
      <c r="J164" s="121"/>
    </row>
    <row r="165" spans="1:10" ht="371.25" x14ac:dyDescent="0.25">
      <c r="A165" s="195" t="s">
        <v>19364</v>
      </c>
      <c r="B165" s="196" t="s">
        <v>23498</v>
      </c>
      <c r="C165" s="198"/>
      <c r="D165" s="199"/>
      <c r="E165" s="199"/>
      <c r="F165" s="199"/>
      <c r="G165" s="199"/>
      <c r="H165" s="200"/>
      <c r="I165" s="120"/>
      <c r="J165" s="121"/>
    </row>
    <row r="166" spans="1:10" x14ac:dyDescent="0.25">
      <c r="A166" s="193" t="s">
        <v>19365</v>
      </c>
      <c r="B166" s="194" t="s">
        <v>19357</v>
      </c>
      <c r="C166" s="188" t="s">
        <v>259</v>
      </c>
      <c r="D166" s="176"/>
      <c r="E166" s="201">
        <v>106</v>
      </c>
      <c r="F166" s="201">
        <v>15</v>
      </c>
      <c r="G166" s="88">
        <f t="shared" si="4"/>
        <v>0</v>
      </c>
      <c r="H166" s="65">
        <f t="shared" si="5"/>
        <v>0</v>
      </c>
      <c r="I166" s="120"/>
      <c r="J166" s="121"/>
    </row>
    <row r="167" spans="1:10" x14ac:dyDescent="0.25">
      <c r="A167" s="193" t="s">
        <v>19366</v>
      </c>
      <c r="B167" s="194" t="s">
        <v>19359</v>
      </c>
      <c r="C167" s="188" t="s">
        <v>259</v>
      </c>
      <c r="D167" s="176"/>
      <c r="E167" s="201">
        <v>109</v>
      </c>
      <c r="F167" s="201">
        <v>15.4</v>
      </c>
      <c r="G167" s="88">
        <f t="shared" si="4"/>
        <v>0</v>
      </c>
      <c r="H167" s="65">
        <f t="shared" si="5"/>
        <v>0</v>
      </c>
      <c r="I167" s="120"/>
      <c r="J167" s="121"/>
    </row>
    <row r="168" spans="1:10" x14ac:dyDescent="0.25">
      <c r="A168" s="193" t="s">
        <v>19367</v>
      </c>
      <c r="B168" s="194" t="s">
        <v>19361</v>
      </c>
      <c r="C168" s="188" t="s">
        <v>259</v>
      </c>
      <c r="D168" s="176"/>
      <c r="E168" s="201">
        <v>123</v>
      </c>
      <c r="F168" s="201">
        <v>17.399999999999999</v>
      </c>
      <c r="G168" s="88">
        <f t="shared" si="4"/>
        <v>0</v>
      </c>
      <c r="H168" s="65">
        <f t="shared" si="5"/>
        <v>0</v>
      </c>
      <c r="I168" s="120"/>
      <c r="J168" s="121"/>
    </row>
    <row r="169" spans="1:10" x14ac:dyDescent="0.25">
      <c r="A169" s="193" t="s">
        <v>19368</v>
      </c>
      <c r="B169" s="194" t="s">
        <v>19363</v>
      </c>
      <c r="C169" s="188" t="s">
        <v>259</v>
      </c>
      <c r="D169" s="176"/>
      <c r="E169" s="201">
        <v>132</v>
      </c>
      <c r="F169" s="201">
        <v>18.7</v>
      </c>
      <c r="G169" s="88">
        <f t="shared" si="4"/>
        <v>0</v>
      </c>
      <c r="H169" s="65">
        <f t="shared" si="5"/>
        <v>0</v>
      </c>
      <c r="I169" s="120"/>
      <c r="J169" s="121"/>
    </row>
    <row r="170" spans="1:10" ht="393.75" x14ac:dyDescent="0.25">
      <c r="A170" s="195" t="s">
        <v>19369</v>
      </c>
      <c r="B170" s="196" t="s">
        <v>23499</v>
      </c>
      <c r="C170" s="198"/>
      <c r="D170" s="199"/>
      <c r="E170" s="199"/>
      <c r="F170" s="199"/>
      <c r="G170" s="199"/>
      <c r="H170" s="200"/>
      <c r="I170" s="120"/>
      <c r="J170" s="121"/>
    </row>
    <row r="171" spans="1:10" x14ac:dyDescent="0.25">
      <c r="A171" s="193" t="s">
        <v>19370</v>
      </c>
      <c r="B171" s="194" t="s">
        <v>19357</v>
      </c>
      <c r="C171" s="188" t="s">
        <v>259</v>
      </c>
      <c r="D171" s="176"/>
      <c r="E171" s="201">
        <v>88</v>
      </c>
      <c r="F171" s="201">
        <v>12.5</v>
      </c>
      <c r="G171" s="88">
        <f t="shared" si="4"/>
        <v>0</v>
      </c>
      <c r="H171" s="65">
        <f t="shared" si="5"/>
        <v>0</v>
      </c>
      <c r="I171" s="120"/>
      <c r="J171" s="121"/>
    </row>
    <row r="172" spans="1:10" x14ac:dyDescent="0.25">
      <c r="A172" s="193" t="s">
        <v>19371</v>
      </c>
      <c r="B172" s="194" t="s">
        <v>19359</v>
      </c>
      <c r="C172" s="188" t="s">
        <v>259</v>
      </c>
      <c r="D172" s="176"/>
      <c r="E172" s="201">
        <v>92</v>
      </c>
      <c r="F172" s="201">
        <v>13.1</v>
      </c>
      <c r="G172" s="88">
        <f t="shared" si="4"/>
        <v>0</v>
      </c>
      <c r="H172" s="65">
        <f t="shared" si="5"/>
        <v>0</v>
      </c>
      <c r="I172" s="120"/>
      <c r="J172" s="121"/>
    </row>
    <row r="173" spans="1:10" x14ac:dyDescent="0.25">
      <c r="A173" s="193" t="s">
        <v>19372</v>
      </c>
      <c r="B173" s="194" t="s">
        <v>19361</v>
      </c>
      <c r="C173" s="188" t="s">
        <v>259</v>
      </c>
      <c r="D173" s="176"/>
      <c r="E173" s="201">
        <v>106</v>
      </c>
      <c r="F173" s="201">
        <v>15</v>
      </c>
      <c r="G173" s="88">
        <f t="shared" si="4"/>
        <v>0</v>
      </c>
      <c r="H173" s="65">
        <f t="shared" si="5"/>
        <v>0</v>
      </c>
      <c r="I173" s="120"/>
      <c r="J173" s="121"/>
    </row>
    <row r="174" spans="1:10" x14ac:dyDescent="0.25">
      <c r="A174" s="193" t="s">
        <v>19373</v>
      </c>
      <c r="B174" s="194" t="s">
        <v>19363</v>
      </c>
      <c r="C174" s="188" t="s">
        <v>259</v>
      </c>
      <c r="D174" s="176"/>
      <c r="E174" s="201">
        <v>115</v>
      </c>
      <c r="F174" s="201">
        <v>16.3</v>
      </c>
      <c r="G174" s="88">
        <f t="shared" si="4"/>
        <v>0</v>
      </c>
      <c r="H174" s="65">
        <f t="shared" si="5"/>
        <v>0</v>
      </c>
      <c r="I174" s="120"/>
      <c r="J174" s="121"/>
    </row>
    <row r="175" spans="1:10" ht="78.75" x14ac:dyDescent="0.25">
      <c r="A175" s="193" t="s">
        <v>19374</v>
      </c>
      <c r="B175" s="194" t="s">
        <v>23500</v>
      </c>
      <c r="C175" s="188" t="s">
        <v>259</v>
      </c>
      <c r="D175" s="176"/>
      <c r="E175" s="201">
        <v>34</v>
      </c>
      <c r="F175" s="201">
        <v>11.4</v>
      </c>
      <c r="G175" s="88">
        <f t="shared" si="4"/>
        <v>0</v>
      </c>
      <c r="H175" s="65">
        <f t="shared" si="5"/>
        <v>0</v>
      </c>
      <c r="I175" s="120"/>
      <c r="J175" s="121"/>
    </row>
    <row r="176" spans="1:10" ht="90" x14ac:dyDescent="0.25">
      <c r="A176" s="193" t="s">
        <v>19375</v>
      </c>
      <c r="B176" s="194" t="s">
        <v>23501</v>
      </c>
      <c r="C176" s="188" t="s">
        <v>259</v>
      </c>
      <c r="D176" s="176"/>
      <c r="E176" s="201">
        <v>37.799999999999997</v>
      </c>
      <c r="F176" s="201">
        <v>12.7</v>
      </c>
      <c r="G176" s="88">
        <f t="shared" si="4"/>
        <v>0</v>
      </c>
      <c r="H176" s="65">
        <f t="shared" si="5"/>
        <v>0</v>
      </c>
      <c r="I176" s="120"/>
      <c r="J176" s="121"/>
    </row>
    <row r="177" spans="1:10" ht="90" x14ac:dyDescent="0.25">
      <c r="A177" s="193" t="s">
        <v>19376</v>
      </c>
      <c r="B177" s="194" t="s">
        <v>23502</v>
      </c>
      <c r="C177" s="188" t="s">
        <v>259</v>
      </c>
      <c r="D177" s="176"/>
      <c r="E177" s="201">
        <v>29.2</v>
      </c>
      <c r="F177" s="201">
        <v>9.8000000000000007</v>
      </c>
      <c r="G177" s="88">
        <f t="shared" si="4"/>
        <v>0</v>
      </c>
      <c r="H177" s="65">
        <f t="shared" si="5"/>
        <v>0</v>
      </c>
      <c r="I177" s="120"/>
      <c r="J177" s="121"/>
    </row>
    <row r="178" spans="1:10" ht="101.25" x14ac:dyDescent="0.25">
      <c r="A178" s="193" t="s">
        <v>19377</v>
      </c>
      <c r="B178" s="194" t="s">
        <v>23503</v>
      </c>
      <c r="C178" s="188" t="s">
        <v>259</v>
      </c>
      <c r="D178" s="176"/>
      <c r="E178" s="201">
        <v>37.799999999999997</v>
      </c>
      <c r="F178" s="201">
        <v>12.7</v>
      </c>
      <c r="G178" s="88">
        <f t="shared" si="4"/>
        <v>0</v>
      </c>
      <c r="H178" s="65">
        <f t="shared" si="5"/>
        <v>0</v>
      </c>
      <c r="I178" s="120"/>
      <c r="J178" s="121"/>
    </row>
    <row r="179" spans="1:10" ht="112.5" x14ac:dyDescent="0.25">
      <c r="A179" s="193" t="s">
        <v>19378</v>
      </c>
      <c r="B179" s="194" t="s">
        <v>23504</v>
      </c>
      <c r="C179" s="188" t="s">
        <v>259</v>
      </c>
      <c r="D179" s="176"/>
      <c r="E179" s="201">
        <v>34</v>
      </c>
      <c r="F179" s="201">
        <v>11.4</v>
      </c>
      <c r="G179" s="88">
        <f t="shared" si="4"/>
        <v>0</v>
      </c>
      <c r="H179" s="65">
        <f t="shared" si="5"/>
        <v>0</v>
      </c>
      <c r="I179" s="120"/>
      <c r="J179" s="121"/>
    </row>
    <row r="180" spans="1:10" ht="168.75" x14ac:dyDescent="0.25">
      <c r="A180" s="193" t="s">
        <v>19379</v>
      </c>
      <c r="B180" s="194" t="s">
        <v>23505</v>
      </c>
      <c r="C180" s="188" t="s">
        <v>259</v>
      </c>
      <c r="D180" s="176"/>
      <c r="E180" s="201">
        <v>44.2</v>
      </c>
      <c r="F180" s="201">
        <v>14.8</v>
      </c>
      <c r="G180" s="88">
        <f t="shared" si="4"/>
        <v>0</v>
      </c>
      <c r="H180" s="65">
        <f t="shared" si="5"/>
        <v>0</v>
      </c>
      <c r="I180" s="120"/>
      <c r="J180" s="121"/>
    </row>
    <row r="181" spans="1:10" ht="168.75" x14ac:dyDescent="0.25">
      <c r="A181" s="193" t="s">
        <v>19380</v>
      </c>
      <c r="B181" s="194" t="s">
        <v>23506</v>
      </c>
      <c r="C181" s="188" t="s">
        <v>259</v>
      </c>
      <c r="D181" s="176"/>
      <c r="E181" s="201">
        <v>44.2</v>
      </c>
      <c r="F181" s="201">
        <v>14.8</v>
      </c>
      <c r="G181" s="88">
        <f t="shared" si="4"/>
        <v>0</v>
      </c>
      <c r="H181" s="65">
        <f t="shared" si="5"/>
        <v>0</v>
      </c>
      <c r="I181" s="120"/>
      <c r="J181" s="121"/>
    </row>
    <row r="182" spans="1:10" ht="135" x14ac:dyDescent="0.25">
      <c r="A182" s="193" t="s">
        <v>19381</v>
      </c>
      <c r="B182" s="194" t="s">
        <v>23507</v>
      </c>
      <c r="C182" s="188" t="s">
        <v>259</v>
      </c>
      <c r="D182" s="176"/>
      <c r="E182" s="201">
        <v>64</v>
      </c>
      <c r="F182" s="201">
        <v>21.6</v>
      </c>
      <c r="G182" s="88">
        <f t="shared" si="4"/>
        <v>0</v>
      </c>
      <c r="H182" s="65">
        <f t="shared" si="5"/>
        <v>0</v>
      </c>
      <c r="I182" s="120"/>
      <c r="J182" s="121"/>
    </row>
    <row r="183" spans="1:10" ht="191.25" x14ac:dyDescent="0.25">
      <c r="A183" s="193" t="s">
        <v>19382</v>
      </c>
      <c r="B183" s="194" t="s">
        <v>23508</v>
      </c>
      <c r="C183" s="188" t="s">
        <v>259</v>
      </c>
      <c r="D183" s="176"/>
      <c r="E183" s="201">
        <v>62</v>
      </c>
      <c r="F183" s="201">
        <v>20.8</v>
      </c>
      <c r="G183" s="88">
        <f t="shared" si="4"/>
        <v>0</v>
      </c>
      <c r="H183" s="65">
        <f t="shared" si="5"/>
        <v>0</v>
      </c>
      <c r="I183" s="120"/>
      <c r="J183" s="121"/>
    </row>
    <row r="184" spans="1:10" ht="225" x14ac:dyDescent="0.25">
      <c r="A184" s="193" t="s">
        <v>19383</v>
      </c>
      <c r="B184" s="194" t="s">
        <v>23509</v>
      </c>
      <c r="C184" s="188" t="s">
        <v>259</v>
      </c>
      <c r="D184" s="176"/>
      <c r="E184" s="201">
        <v>50</v>
      </c>
      <c r="F184" s="201">
        <v>16.899999999999999</v>
      </c>
      <c r="G184" s="88">
        <f t="shared" si="4"/>
        <v>0</v>
      </c>
      <c r="H184" s="65">
        <f t="shared" si="5"/>
        <v>0</v>
      </c>
      <c r="I184" s="120"/>
      <c r="J184" s="121"/>
    </row>
    <row r="185" spans="1:10" ht="157.5" x14ac:dyDescent="0.25">
      <c r="A185" s="193" t="s">
        <v>19384</v>
      </c>
      <c r="B185" s="194" t="s">
        <v>23510</v>
      </c>
      <c r="C185" s="188" t="s">
        <v>259</v>
      </c>
      <c r="D185" s="176"/>
      <c r="E185" s="201">
        <v>88</v>
      </c>
      <c r="F185" s="201">
        <v>29.5</v>
      </c>
      <c r="G185" s="88">
        <f t="shared" si="4"/>
        <v>0</v>
      </c>
      <c r="H185" s="65">
        <f t="shared" si="5"/>
        <v>0</v>
      </c>
      <c r="I185" s="120"/>
      <c r="J185" s="121"/>
    </row>
    <row r="186" spans="1:10" ht="67.5" x14ac:dyDescent="0.25">
      <c r="A186" s="193" t="s">
        <v>19385</v>
      </c>
      <c r="B186" s="194" t="s">
        <v>23511</v>
      </c>
      <c r="C186" s="188" t="s">
        <v>259</v>
      </c>
      <c r="D186" s="176"/>
      <c r="E186" s="201">
        <v>15.2</v>
      </c>
      <c r="F186" s="201">
        <v>3.77</v>
      </c>
      <c r="G186" s="88">
        <f t="shared" si="4"/>
        <v>0</v>
      </c>
      <c r="H186" s="65">
        <f t="shared" si="5"/>
        <v>0</v>
      </c>
      <c r="I186" s="120"/>
      <c r="J186" s="121"/>
    </row>
    <row r="187" spans="1:10" ht="67.5" x14ac:dyDescent="0.25">
      <c r="A187" s="193" t="s">
        <v>19386</v>
      </c>
      <c r="B187" s="194" t="s">
        <v>23512</v>
      </c>
      <c r="C187" s="188" t="s">
        <v>259</v>
      </c>
      <c r="D187" s="176"/>
      <c r="E187" s="201">
        <v>13.9</v>
      </c>
      <c r="F187" s="201">
        <v>3.45</v>
      </c>
      <c r="G187" s="88">
        <f t="shared" si="4"/>
        <v>0</v>
      </c>
      <c r="H187" s="65">
        <f t="shared" si="5"/>
        <v>0</v>
      </c>
      <c r="I187" s="120"/>
      <c r="J187" s="121"/>
    </row>
    <row r="188" spans="1:10" ht="56.25" x14ac:dyDescent="0.25">
      <c r="A188" s="193" t="s">
        <v>19387</v>
      </c>
      <c r="B188" s="194" t="s">
        <v>23513</v>
      </c>
      <c r="C188" s="188" t="s">
        <v>259</v>
      </c>
      <c r="D188" s="176"/>
      <c r="E188" s="201">
        <v>8.5</v>
      </c>
      <c r="F188" s="201">
        <v>2.1</v>
      </c>
      <c r="G188" s="88">
        <f t="shared" si="4"/>
        <v>0</v>
      </c>
      <c r="H188" s="65">
        <f t="shared" si="5"/>
        <v>0</v>
      </c>
      <c r="I188" s="120"/>
      <c r="J188" s="121"/>
    </row>
    <row r="189" spans="1:10" ht="67.5" x14ac:dyDescent="0.25">
      <c r="A189" s="193" t="s">
        <v>19388</v>
      </c>
      <c r="B189" s="194" t="s">
        <v>23514</v>
      </c>
      <c r="C189" s="188" t="s">
        <v>15</v>
      </c>
      <c r="D189" s="176"/>
      <c r="E189" s="201">
        <v>89</v>
      </c>
      <c r="F189" s="201">
        <v>29.1</v>
      </c>
      <c r="G189" s="88">
        <f t="shared" si="4"/>
        <v>0</v>
      </c>
      <c r="H189" s="65">
        <f t="shared" si="5"/>
        <v>0</v>
      </c>
      <c r="I189" s="120"/>
      <c r="J189" s="121"/>
    </row>
    <row r="190" spans="1:10" ht="78.75" x14ac:dyDescent="0.25">
      <c r="A190" s="193" t="s">
        <v>19389</v>
      </c>
      <c r="B190" s="194" t="s">
        <v>23515</v>
      </c>
      <c r="C190" s="188" t="s">
        <v>15</v>
      </c>
      <c r="D190" s="176"/>
      <c r="E190" s="201">
        <v>38.799999999999997</v>
      </c>
      <c r="F190" s="201">
        <v>12.7</v>
      </c>
      <c r="G190" s="88">
        <f t="shared" si="4"/>
        <v>0</v>
      </c>
      <c r="H190" s="65">
        <f t="shared" si="5"/>
        <v>0</v>
      </c>
      <c r="I190" s="120"/>
      <c r="J190" s="121"/>
    </row>
    <row r="191" spans="1:10" ht="56.25" x14ac:dyDescent="0.25">
      <c r="A191" s="193" t="s">
        <v>19390</v>
      </c>
      <c r="B191" s="194" t="s">
        <v>23516</v>
      </c>
      <c r="C191" s="188" t="s">
        <v>15</v>
      </c>
      <c r="D191" s="176"/>
      <c r="E191" s="201">
        <v>35.299999999999997</v>
      </c>
      <c r="F191" s="201">
        <v>11.5</v>
      </c>
      <c r="G191" s="88">
        <f t="shared" si="4"/>
        <v>0</v>
      </c>
      <c r="H191" s="65">
        <f t="shared" si="5"/>
        <v>0</v>
      </c>
      <c r="I191" s="120"/>
      <c r="J191" s="121"/>
    </row>
    <row r="192" spans="1:10" ht="45" x14ac:dyDescent="0.25">
      <c r="A192" s="193" t="s">
        <v>19391</v>
      </c>
      <c r="B192" s="194" t="s">
        <v>23517</v>
      </c>
      <c r="C192" s="188" t="s">
        <v>6</v>
      </c>
      <c r="D192" s="176"/>
      <c r="E192" s="201">
        <v>1033</v>
      </c>
      <c r="F192" s="201">
        <v>341</v>
      </c>
      <c r="G192" s="88">
        <f t="shared" si="4"/>
        <v>0</v>
      </c>
      <c r="H192" s="65">
        <f t="shared" si="5"/>
        <v>0</v>
      </c>
      <c r="I192" s="120"/>
      <c r="J192" s="121"/>
    </row>
    <row r="193" spans="1:10" ht="45" x14ac:dyDescent="0.25">
      <c r="A193" s="193" t="s">
        <v>19392</v>
      </c>
      <c r="B193" s="194" t="s">
        <v>23518</v>
      </c>
      <c r="C193" s="188" t="s">
        <v>6</v>
      </c>
      <c r="D193" s="176"/>
      <c r="E193" s="201">
        <v>971</v>
      </c>
      <c r="F193" s="201">
        <v>321</v>
      </c>
      <c r="G193" s="88">
        <f t="shared" si="4"/>
        <v>0</v>
      </c>
      <c r="H193" s="65">
        <f t="shared" si="5"/>
        <v>0</v>
      </c>
      <c r="I193" s="120"/>
      <c r="J193" s="121"/>
    </row>
    <row r="194" spans="1:10" ht="56.25" x14ac:dyDescent="0.25">
      <c r="A194" s="193" t="s">
        <v>19393</v>
      </c>
      <c r="B194" s="194" t="s">
        <v>23519</v>
      </c>
      <c r="C194" s="188" t="s">
        <v>6</v>
      </c>
      <c r="D194" s="176"/>
      <c r="E194" s="201">
        <v>1423</v>
      </c>
      <c r="F194" s="201">
        <v>470</v>
      </c>
      <c r="G194" s="88">
        <f t="shared" si="4"/>
        <v>0</v>
      </c>
      <c r="H194" s="65">
        <f t="shared" si="5"/>
        <v>0</v>
      </c>
      <c r="I194" s="120"/>
      <c r="J194" s="121"/>
    </row>
    <row r="195" spans="1:10" ht="45" x14ac:dyDescent="0.25">
      <c r="A195" s="193" t="s">
        <v>19394</v>
      </c>
      <c r="B195" s="194" t="s">
        <v>23520</v>
      </c>
      <c r="C195" s="188" t="s">
        <v>6</v>
      </c>
      <c r="D195" s="176"/>
      <c r="E195" s="201">
        <v>1131</v>
      </c>
      <c r="F195" s="201">
        <v>374</v>
      </c>
      <c r="G195" s="88">
        <f t="shared" si="4"/>
        <v>0</v>
      </c>
      <c r="H195" s="65">
        <f t="shared" si="5"/>
        <v>0</v>
      </c>
      <c r="I195" s="120"/>
      <c r="J195" s="121"/>
    </row>
    <row r="196" spans="1:10" ht="78.75" x14ac:dyDescent="0.25">
      <c r="A196" s="193" t="s">
        <v>19395</v>
      </c>
      <c r="B196" s="194" t="s">
        <v>23521</v>
      </c>
      <c r="C196" s="188" t="s">
        <v>6</v>
      </c>
      <c r="D196" s="176"/>
      <c r="E196" s="201">
        <v>6.8</v>
      </c>
      <c r="F196" s="201">
        <v>2.25</v>
      </c>
      <c r="G196" s="88">
        <f t="shared" si="4"/>
        <v>0</v>
      </c>
      <c r="H196" s="65">
        <f t="shared" si="5"/>
        <v>0</v>
      </c>
      <c r="I196" s="120"/>
      <c r="J196" s="121"/>
    </row>
    <row r="197" spans="1:10" ht="78.75" x14ac:dyDescent="0.25">
      <c r="A197" s="193" t="s">
        <v>19396</v>
      </c>
      <c r="B197" s="194" t="s">
        <v>23522</v>
      </c>
      <c r="C197" s="188" t="s">
        <v>6</v>
      </c>
      <c r="D197" s="176"/>
      <c r="E197" s="201">
        <v>688</v>
      </c>
      <c r="F197" s="201">
        <v>21.1</v>
      </c>
      <c r="G197" s="88">
        <f t="shared" ref="G197:G227" si="6">D197*E197</f>
        <v>0</v>
      </c>
      <c r="H197" s="65">
        <f t="shared" ref="H197:H227" si="7">D197*F197</f>
        <v>0</v>
      </c>
      <c r="I197" s="120"/>
      <c r="J197" s="121"/>
    </row>
    <row r="198" spans="1:10" ht="45" x14ac:dyDescent="0.25">
      <c r="A198" s="193" t="s">
        <v>19397</v>
      </c>
      <c r="B198" s="194" t="s">
        <v>23523</v>
      </c>
      <c r="C198" s="188" t="s">
        <v>6</v>
      </c>
      <c r="D198" s="176"/>
      <c r="E198" s="201">
        <v>348</v>
      </c>
      <c r="F198" s="201">
        <v>10.7</v>
      </c>
      <c r="G198" s="88">
        <f t="shared" si="6"/>
        <v>0</v>
      </c>
      <c r="H198" s="65">
        <f t="shared" si="7"/>
        <v>0</v>
      </c>
      <c r="I198" s="120"/>
      <c r="J198" s="121"/>
    </row>
    <row r="199" spans="1:10" ht="135" x14ac:dyDescent="0.25">
      <c r="A199" s="193" t="s">
        <v>19398</v>
      </c>
      <c r="B199" s="194" t="s">
        <v>23524</v>
      </c>
      <c r="C199" s="188" t="s">
        <v>6</v>
      </c>
      <c r="D199" s="176"/>
      <c r="E199" s="201">
        <v>1717</v>
      </c>
      <c r="F199" s="201">
        <v>53</v>
      </c>
      <c r="G199" s="88">
        <f t="shared" si="6"/>
        <v>0</v>
      </c>
      <c r="H199" s="65">
        <f t="shared" si="7"/>
        <v>0</v>
      </c>
      <c r="I199" s="120"/>
      <c r="J199" s="121"/>
    </row>
    <row r="200" spans="1:10" ht="45" x14ac:dyDescent="0.25">
      <c r="A200" s="193" t="s">
        <v>19399</v>
      </c>
      <c r="B200" s="194" t="s">
        <v>23525</v>
      </c>
      <c r="C200" s="188" t="s">
        <v>6</v>
      </c>
      <c r="D200" s="176"/>
      <c r="E200" s="201">
        <v>285</v>
      </c>
      <c r="F200" s="201">
        <v>8.8000000000000007</v>
      </c>
      <c r="G200" s="88">
        <f t="shared" si="6"/>
        <v>0</v>
      </c>
      <c r="H200" s="65">
        <f t="shared" si="7"/>
        <v>0</v>
      </c>
      <c r="I200" s="120"/>
      <c r="J200" s="121"/>
    </row>
    <row r="201" spans="1:10" ht="45" x14ac:dyDescent="0.25">
      <c r="A201" s="193" t="s">
        <v>19400</v>
      </c>
      <c r="B201" s="194" t="s">
        <v>23526</v>
      </c>
      <c r="C201" s="188" t="s">
        <v>6</v>
      </c>
      <c r="D201" s="176"/>
      <c r="E201" s="201">
        <v>633</v>
      </c>
      <c r="F201" s="201">
        <v>19.5</v>
      </c>
      <c r="G201" s="88">
        <f t="shared" si="6"/>
        <v>0</v>
      </c>
      <c r="H201" s="65">
        <f t="shared" si="7"/>
        <v>0</v>
      </c>
      <c r="I201" s="120"/>
      <c r="J201" s="121"/>
    </row>
    <row r="202" spans="1:10" ht="67.5" x14ac:dyDescent="0.25">
      <c r="A202" s="193" t="s">
        <v>19401</v>
      </c>
      <c r="B202" s="194" t="s">
        <v>23527</v>
      </c>
      <c r="C202" s="188" t="s">
        <v>6</v>
      </c>
      <c r="D202" s="176"/>
      <c r="E202" s="201">
        <v>11730</v>
      </c>
      <c r="F202" s="201">
        <v>361</v>
      </c>
      <c r="G202" s="88">
        <f t="shared" si="6"/>
        <v>0</v>
      </c>
      <c r="H202" s="65">
        <f t="shared" si="7"/>
        <v>0</v>
      </c>
      <c r="I202" s="120"/>
      <c r="J202" s="121"/>
    </row>
    <row r="203" spans="1:10" ht="146.25" x14ac:dyDescent="0.25">
      <c r="A203" s="193" t="s">
        <v>19402</v>
      </c>
      <c r="B203" s="194" t="s">
        <v>23528</v>
      </c>
      <c r="C203" s="188" t="s">
        <v>6</v>
      </c>
      <c r="D203" s="176"/>
      <c r="E203" s="201">
        <v>6772</v>
      </c>
      <c r="F203" s="201">
        <v>208</v>
      </c>
      <c r="G203" s="88">
        <f t="shared" si="6"/>
        <v>0</v>
      </c>
      <c r="H203" s="65">
        <f t="shared" si="7"/>
        <v>0</v>
      </c>
      <c r="I203" s="120"/>
      <c r="J203" s="121"/>
    </row>
    <row r="204" spans="1:10" ht="101.25" x14ac:dyDescent="0.25">
      <c r="A204" s="193" t="s">
        <v>19403</v>
      </c>
      <c r="B204" s="194" t="s">
        <v>23529</v>
      </c>
      <c r="C204" s="188" t="s">
        <v>6</v>
      </c>
      <c r="D204" s="176"/>
      <c r="E204" s="201">
        <v>1261</v>
      </c>
      <c r="F204" s="201">
        <v>38.799999999999997</v>
      </c>
      <c r="G204" s="88">
        <f t="shared" si="6"/>
        <v>0</v>
      </c>
      <c r="H204" s="65">
        <f t="shared" si="7"/>
        <v>0</v>
      </c>
      <c r="I204" s="120"/>
      <c r="J204" s="121"/>
    </row>
    <row r="205" spans="1:10" ht="45" x14ac:dyDescent="0.25">
      <c r="A205" s="193" t="s">
        <v>19404</v>
      </c>
      <c r="B205" s="194" t="s">
        <v>23530</v>
      </c>
      <c r="C205" s="188" t="s">
        <v>6</v>
      </c>
      <c r="D205" s="176"/>
      <c r="E205" s="201">
        <v>249</v>
      </c>
      <c r="F205" s="201">
        <v>7.7</v>
      </c>
      <c r="G205" s="88">
        <f t="shared" si="6"/>
        <v>0</v>
      </c>
      <c r="H205" s="65">
        <f t="shared" si="7"/>
        <v>0</v>
      </c>
      <c r="I205" s="120"/>
      <c r="J205" s="121"/>
    </row>
    <row r="206" spans="1:10" ht="67.5" x14ac:dyDescent="0.25">
      <c r="A206" s="193" t="s">
        <v>19405</v>
      </c>
      <c r="B206" s="194" t="s">
        <v>23531</v>
      </c>
      <c r="C206" s="188" t="s">
        <v>259</v>
      </c>
      <c r="D206" s="176"/>
      <c r="E206" s="201">
        <v>111</v>
      </c>
      <c r="F206" s="201">
        <v>3.42</v>
      </c>
      <c r="G206" s="88">
        <f t="shared" si="6"/>
        <v>0</v>
      </c>
      <c r="H206" s="65">
        <f t="shared" si="7"/>
        <v>0</v>
      </c>
      <c r="I206" s="120"/>
      <c r="J206" s="121"/>
    </row>
    <row r="207" spans="1:10" ht="45" x14ac:dyDescent="0.25">
      <c r="A207" s="193" t="s">
        <v>19406</v>
      </c>
      <c r="B207" s="194" t="s">
        <v>23532</v>
      </c>
      <c r="C207" s="188" t="s">
        <v>6</v>
      </c>
      <c r="D207" s="176"/>
      <c r="E207" s="201">
        <v>87</v>
      </c>
      <c r="F207" s="201">
        <v>28.5</v>
      </c>
      <c r="G207" s="88">
        <f t="shared" si="6"/>
        <v>0</v>
      </c>
      <c r="H207" s="65">
        <f t="shared" si="7"/>
        <v>0</v>
      </c>
      <c r="I207" s="120"/>
      <c r="J207" s="121"/>
    </row>
    <row r="208" spans="1:10" ht="56.25" x14ac:dyDescent="0.25">
      <c r="A208" s="193" t="s">
        <v>19407</v>
      </c>
      <c r="B208" s="194" t="s">
        <v>23533</v>
      </c>
      <c r="C208" s="188" t="s">
        <v>6</v>
      </c>
      <c r="D208" s="176"/>
      <c r="E208" s="201">
        <v>1860</v>
      </c>
      <c r="F208" s="201">
        <v>606</v>
      </c>
      <c r="G208" s="88">
        <f t="shared" si="6"/>
        <v>0</v>
      </c>
      <c r="H208" s="65">
        <f t="shared" si="7"/>
        <v>0</v>
      </c>
      <c r="I208" s="120"/>
      <c r="J208" s="121"/>
    </row>
    <row r="209" spans="1:10" ht="45" x14ac:dyDescent="0.25">
      <c r="A209" s="195" t="s">
        <v>19408</v>
      </c>
      <c r="B209" s="196" t="s">
        <v>23534</v>
      </c>
      <c r="C209" s="198"/>
      <c r="D209" s="199"/>
      <c r="E209" s="199"/>
      <c r="F209" s="199"/>
      <c r="G209" s="199"/>
      <c r="H209" s="200"/>
      <c r="I209" s="120"/>
      <c r="J209" s="121"/>
    </row>
    <row r="210" spans="1:10" x14ac:dyDescent="0.25">
      <c r="A210" s="193" t="s">
        <v>19409</v>
      </c>
      <c r="B210" s="194" t="s">
        <v>19410</v>
      </c>
      <c r="C210" s="188" t="s">
        <v>6</v>
      </c>
      <c r="D210" s="176"/>
      <c r="E210" s="201">
        <v>17</v>
      </c>
      <c r="F210" s="201">
        <v>5.5</v>
      </c>
      <c r="G210" s="88">
        <f t="shared" si="6"/>
        <v>0</v>
      </c>
      <c r="H210" s="65">
        <f t="shared" si="7"/>
        <v>0</v>
      </c>
      <c r="I210" s="120"/>
      <c r="J210" s="121"/>
    </row>
    <row r="211" spans="1:10" x14ac:dyDescent="0.25">
      <c r="A211" s="193" t="s">
        <v>19411</v>
      </c>
      <c r="B211" s="194" t="s">
        <v>19412</v>
      </c>
      <c r="C211" s="188" t="s">
        <v>6</v>
      </c>
      <c r="D211" s="176"/>
      <c r="E211" s="201">
        <v>50</v>
      </c>
      <c r="F211" s="201">
        <v>16.399999999999999</v>
      </c>
      <c r="G211" s="88">
        <f t="shared" si="6"/>
        <v>0</v>
      </c>
      <c r="H211" s="65">
        <f t="shared" si="7"/>
        <v>0</v>
      </c>
      <c r="I211" s="120"/>
      <c r="J211" s="121"/>
    </row>
    <row r="212" spans="1:10" x14ac:dyDescent="0.25">
      <c r="A212" s="193" t="s">
        <v>19413</v>
      </c>
      <c r="B212" s="194" t="s">
        <v>19414</v>
      </c>
      <c r="C212" s="188" t="s">
        <v>6</v>
      </c>
      <c r="D212" s="176"/>
      <c r="E212" s="201">
        <v>58</v>
      </c>
      <c r="F212" s="201">
        <v>18.899999999999999</v>
      </c>
      <c r="G212" s="88">
        <f t="shared" si="6"/>
        <v>0</v>
      </c>
      <c r="H212" s="65">
        <f t="shared" si="7"/>
        <v>0</v>
      </c>
      <c r="I212" s="120"/>
      <c r="J212" s="121"/>
    </row>
    <row r="213" spans="1:10" x14ac:dyDescent="0.25">
      <c r="A213" s="193" t="s">
        <v>19415</v>
      </c>
      <c r="B213" s="194" t="s">
        <v>19416</v>
      </c>
      <c r="C213" s="188" t="s">
        <v>6</v>
      </c>
      <c r="D213" s="176"/>
      <c r="E213" s="201">
        <v>80</v>
      </c>
      <c r="F213" s="201">
        <v>26.1</v>
      </c>
      <c r="G213" s="88">
        <f t="shared" si="6"/>
        <v>0</v>
      </c>
      <c r="H213" s="65">
        <f t="shared" si="7"/>
        <v>0</v>
      </c>
      <c r="I213" s="120"/>
      <c r="J213" s="121"/>
    </row>
    <row r="214" spans="1:10" x14ac:dyDescent="0.25">
      <c r="A214" s="193" t="s">
        <v>19417</v>
      </c>
      <c r="B214" s="194" t="s">
        <v>19418</v>
      </c>
      <c r="C214" s="188" t="s">
        <v>6</v>
      </c>
      <c r="D214" s="176"/>
      <c r="E214" s="201">
        <v>101</v>
      </c>
      <c r="F214" s="201">
        <v>32.9</v>
      </c>
      <c r="G214" s="88">
        <f t="shared" si="6"/>
        <v>0</v>
      </c>
      <c r="H214" s="65">
        <f t="shared" si="7"/>
        <v>0</v>
      </c>
      <c r="I214" s="120"/>
      <c r="J214" s="121"/>
    </row>
    <row r="215" spans="1:10" ht="225" x14ac:dyDescent="0.25">
      <c r="A215" s="193" t="s">
        <v>19419</v>
      </c>
      <c r="B215" s="194" t="s">
        <v>23535</v>
      </c>
      <c r="C215" s="188" t="s">
        <v>259</v>
      </c>
      <c r="D215" s="176"/>
      <c r="E215" s="201">
        <v>34.6</v>
      </c>
      <c r="F215" s="201">
        <v>10.4</v>
      </c>
      <c r="G215" s="88">
        <f t="shared" si="6"/>
        <v>0</v>
      </c>
      <c r="H215" s="65">
        <f t="shared" si="7"/>
        <v>0</v>
      </c>
      <c r="I215" s="120"/>
      <c r="J215" s="121"/>
    </row>
    <row r="216" spans="1:10" ht="180" x14ac:dyDescent="0.25">
      <c r="A216" s="193" t="s">
        <v>19420</v>
      </c>
      <c r="B216" s="194" t="s">
        <v>23536</v>
      </c>
      <c r="C216" s="188" t="s">
        <v>259</v>
      </c>
      <c r="D216" s="176"/>
      <c r="E216" s="201">
        <v>24.4</v>
      </c>
      <c r="F216" s="201">
        <v>7.3</v>
      </c>
      <c r="G216" s="88">
        <f t="shared" si="6"/>
        <v>0</v>
      </c>
      <c r="H216" s="65">
        <f t="shared" si="7"/>
        <v>0</v>
      </c>
      <c r="I216" s="120"/>
      <c r="J216" s="121"/>
    </row>
    <row r="217" spans="1:10" ht="67.5" x14ac:dyDescent="0.25">
      <c r="A217" s="193" t="s">
        <v>19421</v>
      </c>
      <c r="B217" s="194" t="s">
        <v>23537</v>
      </c>
      <c r="C217" s="188" t="s">
        <v>15</v>
      </c>
      <c r="D217" s="176"/>
      <c r="E217" s="201">
        <v>81</v>
      </c>
      <c r="F217" s="201">
        <v>27.3</v>
      </c>
      <c r="G217" s="88">
        <f t="shared" si="6"/>
        <v>0</v>
      </c>
      <c r="H217" s="65">
        <f t="shared" si="7"/>
        <v>0</v>
      </c>
      <c r="I217" s="120"/>
      <c r="J217" s="121"/>
    </row>
    <row r="218" spans="1:10" ht="90" x14ac:dyDescent="0.25">
      <c r="A218" s="193" t="s">
        <v>19422</v>
      </c>
      <c r="B218" s="194" t="s">
        <v>23538</v>
      </c>
      <c r="C218" s="188" t="s">
        <v>305</v>
      </c>
      <c r="D218" s="176"/>
      <c r="E218" s="201">
        <v>36.200000000000003</v>
      </c>
      <c r="F218" s="201">
        <v>12.1</v>
      </c>
      <c r="G218" s="88">
        <f t="shared" si="6"/>
        <v>0</v>
      </c>
      <c r="H218" s="65">
        <f t="shared" si="7"/>
        <v>0</v>
      </c>
      <c r="I218" s="120"/>
      <c r="J218" s="121"/>
    </row>
    <row r="219" spans="1:10" ht="281.25" x14ac:dyDescent="0.25">
      <c r="A219" s="195" t="s">
        <v>19423</v>
      </c>
      <c r="B219" s="196" t="s">
        <v>23539</v>
      </c>
      <c r="C219" s="198"/>
      <c r="D219" s="199"/>
      <c r="E219" s="199"/>
      <c r="F219" s="199"/>
      <c r="G219" s="199"/>
      <c r="H219" s="200"/>
      <c r="I219" s="120"/>
      <c r="J219" s="121"/>
    </row>
    <row r="220" spans="1:10" x14ac:dyDescent="0.25">
      <c r="A220" s="193" t="s">
        <v>19424</v>
      </c>
      <c r="B220" s="194" t="s">
        <v>2279</v>
      </c>
      <c r="C220" s="188" t="s">
        <v>259</v>
      </c>
      <c r="D220" s="176"/>
      <c r="E220" s="201">
        <v>37.799999999999997</v>
      </c>
      <c r="F220" s="201">
        <v>12.7</v>
      </c>
      <c r="G220" s="88">
        <f t="shared" si="6"/>
        <v>0</v>
      </c>
      <c r="H220" s="65">
        <f t="shared" si="7"/>
        <v>0</v>
      </c>
      <c r="I220" s="120"/>
      <c r="J220" s="121"/>
    </row>
    <row r="221" spans="1:10" x14ac:dyDescent="0.25">
      <c r="A221" s="193" t="s">
        <v>19425</v>
      </c>
      <c r="B221" s="194" t="s">
        <v>2542</v>
      </c>
      <c r="C221" s="188" t="s">
        <v>259</v>
      </c>
      <c r="D221" s="176"/>
      <c r="E221" s="201">
        <v>45.3</v>
      </c>
      <c r="F221" s="201">
        <v>15.2</v>
      </c>
      <c r="G221" s="88">
        <f t="shared" si="6"/>
        <v>0</v>
      </c>
      <c r="H221" s="65">
        <f t="shared" si="7"/>
        <v>0</v>
      </c>
      <c r="I221" s="120"/>
      <c r="J221" s="121"/>
    </row>
    <row r="222" spans="1:10" x14ac:dyDescent="0.25">
      <c r="A222" s="193" t="s">
        <v>19426</v>
      </c>
      <c r="B222" s="194" t="s">
        <v>19427</v>
      </c>
      <c r="C222" s="188" t="s">
        <v>259</v>
      </c>
      <c r="D222" s="176"/>
      <c r="E222" s="201">
        <v>47.8</v>
      </c>
      <c r="F222" s="201">
        <v>16.100000000000001</v>
      </c>
      <c r="G222" s="88">
        <f t="shared" si="6"/>
        <v>0</v>
      </c>
      <c r="H222" s="65">
        <f t="shared" si="7"/>
        <v>0</v>
      </c>
      <c r="I222" s="120"/>
      <c r="J222" s="121"/>
    </row>
    <row r="223" spans="1:10" ht="315" x14ac:dyDescent="0.25">
      <c r="A223" s="193" t="s">
        <v>19428</v>
      </c>
      <c r="B223" s="194" t="s">
        <v>23540</v>
      </c>
      <c r="C223" s="188" t="s">
        <v>259</v>
      </c>
      <c r="D223" s="176"/>
      <c r="E223" s="201">
        <v>55</v>
      </c>
      <c r="F223" s="201">
        <v>18.3</v>
      </c>
      <c r="G223" s="88">
        <f t="shared" si="6"/>
        <v>0</v>
      </c>
      <c r="H223" s="65">
        <f t="shared" si="7"/>
        <v>0</v>
      </c>
      <c r="I223" s="120"/>
      <c r="J223" s="121"/>
    </row>
    <row r="224" spans="1:10" ht="303.75" x14ac:dyDescent="0.25">
      <c r="A224" s="195" t="s">
        <v>19429</v>
      </c>
      <c r="B224" s="196" t="s">
        <v>23541</v>
      </c>
      <c r="C224" s="198"/>
      <c r="D224" s="199"/>
      <c r="E224" s="199"/>
      <c r="F224" s="199"/>
      <c r="G224" s="199"/>
      <c r="H224" s="200"/>
      <c r="I224" s="120"/>
      <c r="J224" s="121"/>
    </row>
    <row r="225" spans="1:10" x14ac:dyDescent="0.25">
      <c r="A225" s="193" t="s">
        <v>19430</v>
      </c>
      <c r="B225" s="194" t="s">
        <v>19431</v>
      </c>
      <c r="C225" s="188" t="s">
        <v>259</v>
      </c>
      <c r="D225" s="176"/>
      <c r="E225" s="201">
        <v>47.8</v>
      </c>
      <c r="F225" s="201">
        <v>16.100000000000001</v>
      </c>
      <c r="G225" s="88">
        <f t="shared" si="6"/>
        <v>0</v>
      </c>
      <c r="H225" s="65">
        <f t="shared" si="7"/>
        <v>0</v>
      </c>
      <c r="I225" s="120"/>
      <c r="J225" s="121"/>
    </row>
    <row r="226" spans="1:10" x14ac:dyDescent="0.25">
      <c r="A226" s="193" t="s">
        <v>19432</v>
      </c>
      <c r="B226" s="194" t="s">
        <v>19427</v>
      </c>
      <c r="C226" s="188" t="s">
        <v>259</v>
      </c>
      <c r="D226" s="176"/>
      <c r="E226" s="201">
        <v>59</v>
      </c>
      <c r="F226" s="201">
        <v>19.8</v>
      </c>
      <c r="G226" s="88">
        <f t="shared" si="6"/>
        <v>0</v>
      </c>
      <c r="H226" s="65">
        <f t="shared" si="7"/>
        <v>0</v>
      </c>
      <c r="I226" s="120"/>
      <c r="J226" s="121"/>
    </row>
    <row r="227" spans="1:10" x14ac:dyDescent="0.25">
      <c r="A227" s="193" t="s">
        <v>19433</v>
      </c>
      <c r="B227" s="194" t="s">
        <v>19434</v>
      </c>
      <c r="C227" s="188" t="s">
        <v>259</v>
      </c>
      <c r="D227" s="176"/>
      <c r="E227" s="201">
        <v>63</v>
      </c>
      <c r="F227" s="201">
        <v>21.2</v>
      </c>
      <c r="G227" s="88">
        <f t="shared" si="6"/>
        <v>0</v>
      </c>
      <c r="H227" s="65">
        <f t="shared" si="7"/>
        <v>0</v>
      </c>
      <c r="I227" s="120"/>
      <c r="J227" s="121"/>
    </row>
    <row r="228" spans="1:10" ht="20.100000000000001" customHeight="1" x14ac:dyDescent="0.25">
      <c r="A228" s="347" t="s">
        <v>19897</v>
      </c>
      <c r="B228" s="347"/>
      <c r="C228" s="347"/>
      <c r="D228" s="347"/>
      <c r="E228" s="347"/>
      <c r="F228" s="347"/>
      <c r="G228" s="138">
        <f>SUM(G3:G227)</f>
        <v>0</v>
      </c>
      <c r="H228" s="139">
        <f>SUM(H3:H227)</f>
        <v>0</v>
      </c>
      <c r="I228" s="4"/>
      <c r="J228" s="2"/>
    </row>
    <row r="229" spans="1:10" x14ac:dyDescent="0.25">
      <c r="A229" s="125"/>
      <c r="B229" s="107"/>
      <c r="C229" s="126"/>
      <c r="D229" s="114"/>
      <c r="E229" s="52"/>
      <c r="F229" s="52"/>
      <c r="G229" s="112"/>
    </row>
    <row r="230" spans="1:10" x14ac:dyDescent="0.25">
      <c r="A230" s="125"/>
      <c r="B230" s="107"/>
      <c r="C230" s="126"/>
      <c r="D230" s="114"/>
      <c r="E230" s="52"/>
      <c r="F230" s="52"/>
      <c r="G230" s="112"/>
    </row>
    <row r="231" spans="1:10" x14ac:dyDescent="0.25">
      <c r="A231" s="125"/>
      <c r="B231" s="107"/>
      <c r="C231" s="126"/>
      <c r="D231" s="114"/>
      <c r="E231" s="52"/>
      <c r="F231" s="52"/>
      <c r="G231" s="112"/>
    </row>
    <row r="232" spans="1:10" x14ac:dyDescent="0.25">
      <c r="A232" s="125"/>
      <c r="B232" s="107"/>
      <c r="C232" s="126"/>
      <c r="D232" s="114"/>
      <c r="E232" s="52"/>
      <c r="F232" s="52"/>
      <c r="G232" s="112"/>
    </row>
    <row r="233" spans="1:10" x14ac:dyDescent="0.25">
      <c r="A233" s="125"/>
      <c r="B233" s="107"/>
      <c r="C233" s="126"/>
      <c r="D233" s="114"/>
      <c r="E233" s="52"/>
      <c r="F233" s="52"/>
      <c r="G233" s="112"/>
    </row>
    <row r="234" spans="1:10" x14ac:dyDescent="0.25">
      <c r="A234" s="125"/>
      <c r="B234" s="107"/>
      <c r="C234" s="126"/>
      <c r="D234" s="114"/>
      <c r="E234" s="52"/>
      <c r="F234" s="52"/>
      <c r="G234" s="112"/>
    </row>
    <row r="235" spans="1:10" x14ac:dyDescent="0.25">
      <c r="A235" s="125"/>
      <c r="B235" s="107"/>
      <c r="C235" s="126"/>
      <c r="D235" s="114"/>
      <c r="E235" s="52"/>
      <c r="F235" s="52"/>
      <c r="G235" s="112"/>
    </row>
    <row r="236" spans="1:10" x14ac:dyDescent="0.25">
      <c r="A236" s="125"/>
      <c r="B236" s="107"/>
      <c r="C236" s="126"/>
      <c r="D236" s="114"/>
      <c r="E236" s="52"/>
      <c r="F236" s="52"/>
      <c r="G236" s="112"/>
    </row>
    <row r="237" spans="1:10" x14ac:dyDescent="0.25">
      <c r="A237" s="125"/>
      <c r="B237" s="107"/>
      <c r="C237" s="126"/>
      <c r="D237" s="114"/>
      <c r="E237" s="52"/>
      <c r="F237" s="52"/>
      <c r="G237" s="112"/>
    </row>
    <row r="238" spans="1:10" x14ac:dyDescent="0.25">
      <c r="A238" s="125"/>
      <c r="B238" s="107"/>
      <c r="C238" s="126"/>
      <c r="D238" s="114"/>
      <c r="E238" s="52"/>
      <c r="F238" s="52"/>
      <c r="G238" s="112"/>
    </row>
    <row r="239" spans="1:10" x14ac:dyDescent="0.25">
      <c r="A239" s="125"/>
      <c r="B239" s="107"/>
      <c r="C239" s="126"/>
      <c r="D239" s="114"/>
      <c r="E239" s="52"/>
      <c r="F239" s="52"/>
      <c r="G239" s="112"/>
    </row>
    <row r="240" spans="1:10" x14ac:dyDescent="0.25">
      <c r="A240" s="125"/>
      <c r="B240" s="107"/>
      <c r="C240" s="126"/>
      <c r="D240" s="114"/>
      <c r="E240" s="52"/>
      <c r="F240" s="52"/>
      <c r="G240" s="112"/>
    </row>
    <row r="241" spans="1:7" x14ac:dyDescent="0.25">
      <c r="A241" s="125"/>
      <c r="B241" s="107"/>
      <c r="C241" s="126"/>
      <c r="D241" s="114"/>
      <c r="E241" s="52"/>
      <c r="F241" s="52"/>
      <c r="G241" s="112"/>
    </row>
    <row r="242" spans="1:7" x14ac:dyDescent="0.25">
      <c r="A242" s="125"/>
      <c r="B242" s="107"/>
      <c r="C242" s="126"/>
      <c r="D242" s="114"/>
      <c r="E242" s="52"/>
      <c r="F242" s="52"/>
      <c r="G242" s="112"/>
    </row>
    <row r="243" spans="1:7" x14ac:dyDescent="0.25">
      <c r="A243" s="125"/>
      <c r="B243" s="107"/>
      <c r="C243" s="126"/>
      <c r="D243" s="114"/>
      <c r="E243" s="52"/>
      <c r="F243" s="52"/>
      <c r="G243" s="112"/>
    </row>
    <row r="244" spans="1:7" x14ac:dyDescent="0.25">
      <c r="A244" s="125"/>
      <c r="B244" s="107"/>
      <c r="C244" s="126"/>
      <c r="D244" s="114"/>
      <c r="E244" s="52"/>
      <c r="F244" s="52"/>
      <c r="G244" s="112"/>
    </row>
    <row r="245" spans="1:7" x14ac:dyDescent="0.25">
      <c r="A245" s="125"/>
      <c r="B245" s="107"/>
      <c r="C245" s="126"/>
      <c r="D245" s="114"/>
      <c r="E245" s="52"/>
      <c r="F245" s="52"/>
      <c r="G245" s="112"/>
    </row>
    <row r="246" spans="1:7" x14ac:dyDescent="0.25">
      <c r="A246" s="125"/>
      <c r="B246" s="107"/>
      <c r="C246" s="126"/>
      <c r="D246" s="114"/>
      <c r="E246" s="52"/>
      <c r="F246" s="52"/>
      <c r="G246" s="112"/>
    </row>
    <row r="247" spans="1:7" x14ac:dyDescent="0.25">
      <c r="A247" s="125"/>
      <c r="B247" s="107"/>
      <c r="C247" s="126"/>
      <c r="D247" s="114"/>
      <c r="E247" s="52"/>
      <c r="F247" s="52"/>
      <c r="G247" s="112"/>
    </row>
    <row r="248" spans="1:7" x14ac:dyDescent="0.25">
      <c r="A248" s="125"/>
      <c r="B248" s="107"/>
      <c r="C248" s="126"/>
      <c r="D248" s="114"/>
      <c r="E248" s="52"/>
      <c r="F248" s="52"/>
      <c r="G248" s="112"/>
    </row>
    <row r="249" spans="1:7" x14ac:dyDescent="0.25">
      <c r="A249" s="125"/>
      <c r="B249" s="107"/>
      <c r="C249" s="126"/>
      <c r="D249" s="114"/>
      <c r="E249" s="52"/>
      <c r="F249" s="52"/>
      <c r="G249" s="112"/>
    </row>
    <row r="250" spans="1:7" x14ac:dyDescent="0.25">
      <c r="A250" s="125"/>
      <c r="B250" s="107"/>
      <c r="C250" s="126"/>
      <c r="D250" s="114"/>
      <c r="E250" s="52"/>
      <c r="F250" s="52"/>
      <c r="G250" s="112"/>
    </row>
    <row r="251" spans="1:7" x14ac:dyDescent="0.25">
      <c r="A251" s="125"/>
      <c r="B251" s="107"/>
      <c r="C251" s="126"/>
      <c r="D251" s="114"/>
      <c r="E251" s="52"/>
      <c r="F251" s="52"/>
      <c r="G251" s="112"/>
    </row>
    <row r="252" spans="1:7" x14ac:dyDescent="0.25">
      <c r="A252" s="125"/>
      <c r="B252" s="107"/>
      <c r="C252" s="126"/>
      <c r="D252" s="114"/>
      <c r="E252" s="52"/>
      <c r="F252" s="52"/>
      <c r="G252" s="112"/>
    </row>
    <row r="253" spans="1:7" x14ac:dyDescent="0.25">
      <c r="A253" s="125"/>
      <c r="B253" s="107"/>
      <c r="C253" s="126"/>
      <c r="D253" s="114"/>
      <c r="E253" s="52"/>
      <c r="F253" s="52"/>
      <c r="G253" s="112"/>
    </row>
    <row r="254" spans="1:7" x14ac:dyDescent="0.25">
      <c r="A254" s="125"/>
      <c r="B254" s="107"/>
      <c r="C254" s="126"/>
      <c r="D254" s="114"/>
      <c r="E254" s="52"/>
      <c r="F254" s="52"/>
      <c r="G254" s="112"/>
    </row>
    <row r="255" spans="1:7" x14ac:dyDescent="0.25">
      <c r="A255" s="125"/>
      <c r="B255" s="107"/>
      <c r="C255" s="126"/>
      <c r="D255" s="114"/>
      <c r="E255" s="52"/>
      <c r="F255" s="52"/>
      <c r="G255" s="112"/>
    </row>
    <row r="256" spans="1:7" x14ac:dyDescent="0.25">
      <c r="A256" s="125"/>
      <c r="B256" s="107"/>
      <c r="C256" s="126"/>
      <c r="D256" s="114"/>
      <c r="E256" s="52"/>
      <c r="F256" s="52"/>
      <c r="G256" s="112"/>
    </row>
    <row r="257" spans="1:7" x14ac:dyDescent="0.25">
      <c r="A257" s="125"/>
      <c r="B257" s="107"/>
      <c r="C257" s="126"/>
      <c r="D257" s="114"/>
      <c r="E257" s="52"/>
      <c r="F257" s="52"/>
      <c r="G257" s="112"/>
    </row>
    <row r="258" spans="1:7" x14ac:dyDescent="0.25">
      <c r="A258" s="125"/>
      <c r="B258" s="107"/>
      <c r="C258" s="126"/>
      <c r="D258" s="114"/>
      <c r="E258" s="52"/>
      <c r="F258" s="52"/>
      <c r="G258" s="112"/>
    </row>
    <row r="259" spans="1:7" x14ac:dyDescent="0.25">
      <c r="A259" s="125"/>
      <c r="B259" s="107"/>
      <c r="C259" s="126"/>
      <c r="D259" s="114"/>
      <c r="E259" s="52"/>
      <c r="F259" s="52"/>
      <c r="G259" s="112"/>
    </row>
    <row r="260" spans="1:7" x14ac:dyDescent="0.25">
      <c r="A260" s="125"/>
      <c r="B260" s="107"/>
      <c r="C260" s="126"/>
      <c r="D260" s="114"/>
      <c r="E260" s="52"/>
      <c r="F260" s="52"/>
      <c r="G260" s="112"/>
    </row>
    <row r="261" spans="1:7" x14ac:dyDescent="0.25">
      <c r="A261" s="125"/>
      <c r="B261" s="107"/>
      <c r="C261" s="126"/>
      <c r="D261" s="114"/>
      <c r="E261" s="52"/>
      <c r="F261" s="52"/>
      <c r="G261" s="112"/>
    </row>
    <row r="262" spans="1:7" x14ac:dyDescent="0.25">
      <c r="A262" s="125"/>
      <c r="B262" s="107"/>
      <c r="C262" s="126"/>
      <c r="D262" s="114"/>
      <c r="E262" s="52"/>
      <c r="F262" s="52"/>
      <c r="G262" s="112"/>
    </row>
    <row r="263" spans="1:7" x14ac:dyDescent="0.25">
      <c r="A263" s="125"/>
      <c r="B263" s="107"/>
      <c r="C263" s="126"/>
      <c r="D263" s="114"/>
      <c r="E263" s="52"/>
      <c r="F263" s="52"/>
      <c r="G263" s="112"/>
    </row>
    <row r="264" spans="1:7" x14ac:dyDescent="0.25">
      <c r="A264" s="125"/>
      <c r="B264" s="107"/>
      <c r="C264" s="126"/>
      <c r="D264" s="114"/>
      <c r="E264" s="52"/>
      <c r="F264" s="52"/>
      <c r="G264" s="112"/>
    </row>
    <row r="265" spans="1:7" x14ac:dyDescent="0.25">
      <c r="A265" s="125"/>
      <c r="B265" s="107"/>
      <c r="C265" s="126"/>
      <c r="D265" s="114"/>
      <c r="E265" s="52"/>
      <c r="F265" s="52"/>
      <c r="G265" s="112"/>
    </row>
    <row r="266" spans="1:7" x14ac:dyDescent="0.25">
      <c r="A266" s="125"/>
      <c r="B266" s="107"/>
      <c r="C266" s="126"/>
      <c r="D266" s="114"/>
      <c r="E266" s="52"/>
      <c r="F266" s="52"/>
      <c r="G266" s="112"/>
    </row>
    <row r="267" spans="1:7" x14ac:dyDescent="0.25">
      <c r="A267" s="125"/>
      <c r="B267" s="107"/>
      <c r="C267" s="126"/>
      <c r="D267" s="114"/>
      <c r="E267" s="52"/>
      <c r="F267" s="52"/>
      <c r="G267" s="112"/>
    </row>
    <row r="268" spans="1:7" x14ac:dyDescent="0.25">
      <c r="A268" s="125"/>
      <c r="B268" s="107"/>
      <c r="C268" s="126"/>
      <c r="D268" s="114"/>
      <c r="E268" s="52"/>
      <c r="F268" s="52"/>
      <c r="G268" s="112"/>
    </row>
    <row r="269" spans="1:7" x14ac:dyDescent="0.25">
      <c r="A269" s="125"/>
      <c r="B269" s="107"/>
      <c r="C269" s="126"/>
      <c r="D269" s="114"/>
      <c r="E269" s="52"/>
      <c r="F269" s="52"/>
      <c r="G269" s="112"/>
    </row>
    <row r="270" spans="1:7" x14ac:dyDescent="0.25">
      <c r="A270" s="125"/>
      <c r="B270" s="107"/>
      <c r="C270" s="126"/>
      <c r="D270" s="114"/>
      <c r="E270" s="52"/>
      <c r="F270" s="52"/>
      <c r="G270" s="112"/>
    </row>
    <row r="271" spans="1:7" x14ac:dyDescent="0.25">
      <c r="A271" s="125"/>
      <c r="B271" s="107"/>
      <c r="C271" s="126"/>
      <c r="D271" s="114"/>
      <c r="E271" s="52"/>
      <c r="F271" s="52"/>
      <c r="G271" s="112"/>
    </row>
    <row r="272" spans="1:7" x14ac:dyDescent="0.25">
      <c r="A272" s="125"/>
      <c r="B272" s="107"/>
      <c r="C272" s="126"/>
      <c r="D272" s="114"/>
      <c r="E272" s="52"/>
      <c r="F272" s="52"/>
      <c r="G272" s="112"/>
    </row>
    <row r="273" spans="1:7" x14ac:dyDescent="0.25">
      <c r="A273" s="125"/>
      <c r="B273" s="107"/>
      <c r="C273" s="126"/>
      <c r="D273" s="114"/>
      <c r="E273" s="52"/>
      <c r="F273" s="52"/>
      <c r="G273" s="112"/>
    </row>
    <row r="274" spans="1:7" x14ac:dyDescent="0.25">
      <c r="A274" s="125"/>
      <c r="B274" s="107"/>
      <c r="C274" s="126"/>
      <c r="D274" s="114"/>
      <c r="E274" s="52"/>
      <c r="F274" s="52"/>
      <c r="G274" s="112"/>
    </row>
    <row r="275" spans="1:7" x14ac:dyDescent="0.25">
      <c r="A275" s="125"/>
      <c r="B275" s="107"/>
      <c r="C275" s="126"/>
      <c r="D275" s="114"/>
      <c r="E275" s="52"/>
      <c r="F275" s="52"/>
      <c r="G275" s="112"/>
    </row>
    <row r="276" spans="1:7" x14ac:dyDescent="0.25">
      <c r="A276" s="125"/>
      <c r="B276" s="107"/>
      <c r="C276" s="126"/>
      <c r="D276" s="114"/>
      <c r="E276" s="52"/>
      <c r="F276" s="52"/>
      <c r="G276" s="112"/>
    </row>
    <row r="277" spans="1:7" x14ac:dyDescent="0.25">
      <c r="A277" s="125"/>
      <c r="B277" s="107"/>
      <c r="C277" s="126"/>
      <c r="D277" s="114"/>
      <c r="E277" s="52"/>
      <c r="F277" s="52"/>
      <c r="G277" s="112"/>
    </row>
    <row r="278" spans="1:7" x14ac:dyDescent="0.25">
      <c r="A278" s="125"/>
      <c r="B278" s="107"/>
      <c r="C278" s="126"/>
      <c r="D278" s="114"/>
      <c r="E278" s="52"/>
      <c r="F278" s="52"/>
      <c r="G278" s="112"/>
    </row>
    <row r="279" spans="1:7" x14ac:dyDescent="0.25">
      <c r="A279" s="125"/>
      <c r="B279" s="107"/>
      <c r="C279" s="126"/>
      <c r="D279" s="114"/>
      <c r="E279" s="52"/>
      <c r="F279" s="52"/>
      <c r="G279" s="112"/>
    </row>
    <row r="280" spans="1:7" x14ac:dyDescent="0.25">
      <c r="A280" s="125"/>
      <c r="B280" s="107"/>
      <c r="C280" s="126"/>
      <c r="D280" s="114"/>
      <c r="E280" s="52"/>
      <c r="F280" s="52"/>
      <c r="G280" s="112"/>
    </row>
    <row r="281" spans="1:7" x14ac:dyDescent="0.25">
      <c r="A281" s="125"/>
      <c r="B281" s="107"/>
      <c r="C281" s="126"/>
      <c r="D281" s="114"/>
      <c r="E281" s="52"/>
      <c r="F281" s="52"/>
      <c r="G281" s="112"/>
    </row>
    <row r="282" spans="1:7" x14ac:dyDescent="0.25">
      <c r="A282" s="125"/>
      <c r="B282" s="107"/>
      <c r="C282" s="126"/>
      <c r="D282" s="114"/>
      <c r="E282" s="52"/>
      <c r="F282" s="52"/>
      <c r="G282" s="112"/>
    </row>
    <row r="283" spans="1:7" x14ac:dyDescent="0.25">
      <c r="A283" s="125"/>
      <c r="B283" s="107"/>
      <c r="C283" s="126"/>
      <c r="D283" s="114"/>
      <c r="E283" s="52"/>
      <c r="F283" s="52"/>
      <c r="G283" s="112"/>
    </row>
    <row r="284" spans="1:7" x14ac:dyDescent="0.25">
      <c r="A284" s="125"/>
      <c r="B284" s="107"/>
      <c r="C284" s="126"/>
      <c r="D284" s="114"/>
      <c r="E284" s="52"/>
      <c r="F284" s="52"/>
      <c r="G284" s="112"/>
    </row>
    <row r="285" spans="1:7" x14ac:dyDescent="0.25">
      <c r="A285" s="125"/>
      <c r="B285" s="107"/>
      <c r="C285" s="126"/>
      <c r="D285" s="114"/>
      <c r="E285" s="52"/>
      <c r="F285" s="52"/>
      <c r="G285" s="112"/>
    </row>
    <row r="286" spans="1:7" x14ac:dyDescent="0.25">
      <c r="A286" s="125"/>
      <c r="B286" s="107"/>
      <c r="C286" s="126"/>
      <c r="D286" s="114"/>
      <c r="E286" s="52"/>
      <c r="F286" s="52"/>
      <c r="G286" s="112"/>
    </row>
    <row r="287" spans="1:7" x14ac:dyDescent="0.25">
      <c r="A287" s="125"/>
      <c r="B287" s="107"/>
      <c r="C287" s="126"/>
      <c r="D287" s="114"/>
      <c r="E287" s="52"/>
      <c r="F287" s="52"/>
      <c r="G287" s="112"/>
    </row>
    <row r="288" spans="1:7" x14ac:dyDescent="0.25">
      <c r="A288" s="125"/>
      <c r="B288" s="107"/>
      <c r="C288" s="126"/>
      <c r="D288" s="114"/>
      <c r="E288" s="52"/>
      <c r="F288" s="52"/>
      <c r="G288" s="112"/>
    </row>
    <row r="289" spans="1:7" x14ac:dyDescent="0.25">
      <c r="A289" s="125"/>
      <c r="B289" s="107"/>
      <c r="C289" s="126"/>
      <c r="D289" s="114"/>
      <c r="E289" s="52"/>
      <c r="F289" s="52"/>
      <c r="G289" s="112"/>
    </row>
    <row r="290" spans="1:7" x14ac:dyDescent="0.25">
      <c r="A290" s="125"/>
      <c r="B290" s="107"/>
      <c r="C290" s="126"/>
      <c r="D290" s="114"/>
      <c r="E290" s="52"/>
      <c r="F290" s="52"/>
      <c r="G290" s="112"/>
    </row>
    <row r="291" spans="1:7" x14ac:dyDescent="0.25">
      <c r="A291" s="125"/>
      <c r="B291" s="107"/>
      <c r="C291" s="126"/>
      <c r="D291" s="114"/>
      <c r="E291" s="52"/>
      <c r="F291" s="52"/>
      <c r="G291" s="112"/>
    </row>
    <row r="292" spans="1:7" x14ac:dyDescent="0.25">
      <c r="A292" s="125"/>
      <c r="B292" s="107"/>
      <c r="C292" s="126"/>
      <c r="D292" s="114"/>
      <c r="E292" s="52"/>
      <c r="F292" s="52"/>
      <c r="G292" s="112"/>
    </row>
    <row r="293" spans="1:7" x14ac:dyDescent="0.25">
      <c r="A293" s="125"/>
      <c r="B293" s="107"/>
      <c r="C293" s="126"/>
      <c r="D293" s="114"/>
      <c r="E293" s="52"/>
      <c r="F293" s="52"/>
      <c r="G293" s="112"/>
    </row>
    <row r="294" spans="1:7" x14ac:dyDescent="0.25">
      <c r="A294" s="125"/>
      <c r="B294" s="107"/>
      <c r="C294" s="126"/>
      <c r="D294" s="114"/>
      <c r="E294" s="52"/>
      <c r="F294" s="52"/>
      <c r="G294" s="112"/>
    </row>
    <row r="295" spans="1:7" x14ac:dyDescent="0.25">
      <c r="A295" s="125"/>
      <c r="B295" s="107"/>
      <c r="C295" s="126"/>
      <c r="D295" s="114"/>
      <c r="E295" s="52"/>
      <c r="F295" s="52"/>
      <c r="G295" s="112"/>
    </row>
    <row r="296" spans="1:7" x14ac:dyDescent="0.25">
      <c r="A296" s="125"/>
      <c r="B296" s="107"/>
      <c r="C296" s="126"/>
      <c r="D296" s="114"/>
      <c r="E296" s="52"/>
      <c r="F296" s="52"/>
      <c r="G296" s="112"/>
    </row>
    <row r="297" spans="1:7" x14ac:dyDescent="0.25">
      <c r="A297" s="125"/>
      <c r="B297" s="107"/>
      <c r="C297" s="126"/>
      <c r="D297" s="114"/>
      <c r="E297" s="52"/>
      <c r="F297" s="52"/>
      <c r="G297" s="112"/>
    </row>
    <row r="298" spans="1:7" x14ac:dyDescent="0.25">
      <c r="A298" s="125"/>
      <c r="B298" s="107"/>
      <c r="C298" s="126"/>
      <c r="D298" s="114"/>
      <c r="E298" s="52"/>
      <c r="F298" s="52"/>
      <c r="G298" s="112"/>
    </row>
    <row r="299" spans="1:7" x14ac:dyDescent="0.25">
      <c r="A299" s="125"/>
      <c r="B299" s="107"/>
      <c r="C299" s="126"/>
      <c r="D299" s="114"/>
      <c r="E299" s="52"/>
      <c r="F299" s="52"/>
      <c r="G299" s="112"/>
    </row>
    <row r="300" spans="1:7" x14ac:dyDescent="0.25">
      <c r="A300" s="125"/>
      <c r="B300" s="107"/>
      <c r="C300" s="126"/>
      <c r="D300" s="114"/>
      <c r="E300" s="52"/>
      <c r="F300" s="52"/>
      <c r="G300" s="112"/>
    </row>
    <row r="301" spans="1:7" x14ac:dyDescent="0.25">
      <c r="A301" s="125"/>
      <c r="B301" s="107"/>
      <c r="C301" s="126"/>
      <c r="D301" s="114"/>
      <c r="E301" s="52"/>
      <c r="F301" s="52"/>
      <c r="G301" s="112"/>
    </row>
    <row r="302" spans="1:7" x14ac:dyDescent="0.25">
      <c r="A302" s="125"/>
      <c r="B302" s="107"/>
      <c r="C302" s="126"/>
      <c r="D302" s="114"/>
      <c r="E302" s="52"/>
      <c r="F302" s="52"/>
      <c r="G302" s="112"/>
    </row>
    <row r="303" spans="1:7" x14ac:dyDescent="0.25">
      <c r="A303" s="125"/>
      <c r="B303" s="107"/>
      <c r="C303" s="126"/>
      <c r="D303" s="114"/>
      <c r="E303" s="52"/>
      <c r="F303" s="52"/>
      <c r="G303" s="112"/>
    </row>
    <row r="304" spans="1:7" x14ac:dyDescent="0.25">
      <c r="A304" s="125"/>
      <c r="B304" s="107"/>
      <c r="C304" s="126"/>
      <c r="D304" s="114"/>
      <c r="E304" s="52"/>
      <c r="F304" s="52"/>
      <c r="G304" s="112"/>
    </row>
    <row r="305" spans="1:7" x14ac:dyDescent="0.25">
      <c r="A305" s="125"/>
      <c r="B305" s="107"/>
      <c r="C305" s="126"/>
      <c r="D305" s="114"/>
      <c r="E305" s="52"/>
      <c r="F305" s="52"/>
      <c r="G305" s="112"/>
    </row>
    <row r="306" spans="1:7" x14ac:dyDescent="0.25">
      <c r="A306" s="125"/>
      <c r="B306" s="107"/>
      <c r="C306" s="126"/>
      <c r="D306" s="114"/>
      <c r="E306" s="52"/>
      <c r="F306" s="52"/>
      <c r="G306" s="112"/>
    </row>
    <row r="307" spans="1:7" x14ac:dyDescent="0.25">
      <c r="A307" s="125"/>
      <c r="B307" s="107"/>
      <c r="C307" s="126"/>
      <c r="D307" s="114"/>
      <c r="E307" s="52"/>
      <c r="F307" s="52"/>
      <c r="G307" s="112"/>
    </row>
    <row r="308" spans="1:7" x14ac:dyDescent="0.25">
      <c r="A308" s="125"/>
      <c r="B308" s="107"/>
      <c r="C308" s="126"/>
      <c r="D308" s="114"/>
      <c r="E308" s="52"/>
      <c r="F308" s="52"/>
      <c r="G308" s="112"/>
    </row>
    <row r="309" spans="1:7" x14ac:dyDescent="0.25">
      <c r="A309" s="125"/>
      <c r="B309" s="107"/>
      <c r="C309" s="126"/>
      <c r="D309" s="114"/>
      <c r="E309" s="52"/>
      <c r="F309" s="52"/>
      <c r="G309" s="112"/>
    </row>
    <row r="310" spans="1:7" x14ac:dyDescent="0.25">
      <c r="A310" s="125"/>
      <c r="B310" s="107"/>
      <c r="C310" s="126"/>
      <c r="D310" s="114"/>
      <c r="E310" s="52"/>
      <c r="F310" s="52"/>
      <c r="G310" s="112"/>
    </row>
    <row r="311" spans="1:7" x14ac:dyDescent="0.25">
      <c r="A311" s="125"/>
      <c r="B311" s="107"/>
      <c r="C311" s="126"/>
      <c r="D311" s="114"/>
      <c r="E311" s="52"/>
      <c r="F311" s="52"/>
      <c r="G311" s="112"/>
    </row>
    <row r="312" spans="1:7" x14ac:dyDescent="0.25">
      <c r="A312" s="125"/>
      <c r="B312" s="107"/>
      <c r="C312" s="126"/>
      <c r="D312" s="114"/>
      <c r="E312" s="52"/>
      <c r="F312" s="52"/>
      <c r="G312" s="112"/>
    </row>
    <row r="313" spans="1:7" x14ac:dyDescent="0.25">
      <c r="A313" s="125"/>
      <c r="B313" s="107"/>
      <c r="C313" s="126"/>
      <c r="D313" s="114"/>
      <c r="E313" s="52"/>
      <c r="F313" s="52"/>
      <c r="G313" s="112"/>
    </row>
    <row r="314" spans="1:7" x14ac:dyDescent="0.25">
      <c r="A314" s="125"/>
      <c r="B314" s="107"/>
      <c r="C314" s="126"/>
      <c r="D314" s="114"/>
      <c r="E314" s="52"/>
      <c r="F314" s="52"/>
      <c r="G314" s="112"/>
    </row>
    <row r="315" spans="1:7" x14ac:dyDescent="0.25">
      <c r="A315" s="125"/>
      <c r="B315" s="107"/>
      <c r="C315" s="126"/>
      <c r="D315" s="114"/>
      <c r="E315" s="52"/>
      <c r="F315" s="52"/>
      <c r="G315" s="112"/>
    </row>
    <row r="316" spans="1:7" x14ac:dyDescent="0.25">
      <c r="A316" s="125"/>
      <c r="B316" s="107"/>
      <c r="C316" s="126"/>
      <c r="D316" s="114"/>
      <c r="E316" s="52"/>
      <c r="F316" s="52"/>
      <c r="G316" s="112"/>
    </row>
    <row r="317" spans="1:7" x14ac:dyDescent="0.25">
      <c r="A317" s="125"/>
      <c r="B317" s="107"/>
      <c r="C317" s="126"/>
      <c r="D317" s="114"/>
      <c r="E317" s="52"/>
      <c r="F317" s="52"/>
      <c r="G317" s="112"/>
    </row>
    <row r="318" spans="1:7" x14ac:dyDescent="0.25">
      <c r="A318" s="125"/>
      <c r="B318" s="107"/>
      <c r="C318" s="126"/>
      <c r="D318" s="114"/>
      <c r="E318" s="52"/>
      <c r="F318" s="52"/>
      <c r="G318" s="112"/>
    </row>
    <row r="319" spans="1:7" x14ac:dyDescent="0.25">
      <c r="A319" s="125"/>
      <c r="B319" s="107"/>
      <c r="C319" s="126"/>
      <c r="D319" s="114"/>
      <c r="E319" s="52"/>
      <c r="F319" s="52"/>
      <c r="G319" s="112"/>
    </row>
    <row r="320" spans="1:7" x14ac:dyDescent="0.25">
      <c r="A320" s="125"/>
      <c r="B320" s="107"/>
      <c r="C320" s="126"/>
      <c r="D320" s="114"/>
      <c r="E320" s="52"/>
      <c r="F320" s="52"/>
      <c r="G320" s="112"/>
    </row>
    <row r="321" spans="1:7" x14ac:dyDescent="0.25">
      <c r="A321" s="125"/>
      <c r="B321" s="107"/>
      <c r="C321" s="126"/>
      <c r="D321" s="114"/>
      <c r="E321" s="52"/>
      <c r="F321" s="52"/>
      <c r="G321" s="112"/>
    </row>
    <row r="322" spans="1:7" x14ac:dyDescent="0.25">
      <c r="A322" s="125"/>
      <c r="B322" s="107"/>
      <c r="C322" s="126"/>
      <c r="D322" s="114"/>
      <c r="E322" s="52"/>
      <c r="F322" s="52"/>
      <c r="G322" s="112"/>
    </row>
    <row r="323" spans="1:7" x14ac:dyDescent="0.25">
      <c r="A323" s="125"/>
      <c r="B323" s="107"/>
      <c r="C323" s="126"/>
      <c r="D323" s="114"/>
      <c r="E323" s="52"/>
      <c r="F323" s="52"/>
      <c r="G323" s="112"/>
    </row>
    <row r="324" spans="1:7" x14ac:dyDescent="0.25">
      <c r="A324" s="125"/>
      <c r="B324" s="107"/>
      <c r="C324" s="126"/>
      <c r="D324" s="114"/>
      <c r="E324" s="52"/>
      <c r="F324" s="52"/>
      <c r="G324" s="112"/>
    </row>
    <row r="325" spans="1:7" x14ac:dyDescent="0.25">
      <c r="A325" s="125"/>
      <c r="B325" s="107"/>
      <c r="C325" s="126"/>
      <c r="D325" s="114"/>
      <c r="E325" s="52"/>
      <c r="F325" s="52"/>
      <c r="G325" s="112"/>
    </row>
    <row r="326" spans="1:7" x14ac:dyDescent="0.25">
      <c r="A326" s="125"/>
      <c r="B326" s="107"/>
      <c r="C326" s="126"/>
      <c r="D326" s="114"/>
      <c r="E326" s="52"/>
      <c r="F326" s="52"/>
      <c r="G326" s="112"/>
    </row>
    <row r="327" spans="1:7" x14ac:dyDescent="0.25">
      <c r="A327" s="125"/>
      <c r="B327" s="107"/>
      <c r="C327" s="126"/>
      <c r="D327" s="114"/>
      <c r="E327" s="52"/>
      <c r="F327" s="52"/>
      <c r="G327" s="112"/>
    </row>
    <row r="328" spans="1:7" x14ac:dyDescent="0.25">
      <c r="A328" s="125"/>
      <c r="B328" s="107"/>
      <c r="C328" s="126"/>
      <c r="D328" s="114"/>
      <c r="E328" s="52"/>
      <c r="F328" s="52"/>
      <c r="G328" s="112"/>
    </row>
    <row r="329" spans="1:7" x14ac:dyDescent="0.25">
      <c r="A329" s="125"/>
      <c r="B329" s="107"/>
      <c r="C329" s="126"/>
      <c r="D329" s="114"/>
      <c r="E329" s="52"/>
      <c r="F329" s="52"/>
      <c r="G329" s="112"/>
    </row>
    <row r="330" spans="1:7" x14ac:dyDescent="0.25">
      <c r="A330" s="125"/>
      <c r="B330" s="107"/>
      <c r="C330" s="126"/>
      <c r="D330" s="114"/>
      <c r="E330" s="52"/>
      <c r="F330" s="52"/>
      <c r="G330" s="112"/>
    </row>
    <row r="331" spans="1:7" x14ac:dyDescent="0.25">
      <c r="A331" s="125"/>
      <c r="B331" s="107"/>
      <c r="C331" s="126"/>
      <c r="D331" s="114"/>
      <c r="E331" s="52"/>
      <c r="F331" s="52"/>
      <c r="G331" s="112"/>
    </row>
    <row r="332" spans="1:7" x14ac:dyDescent="0.25">
      <c r="A332" s="125"/>
      <c r="B332" s="107"/>
      <c r="C332" s="126"/>
      <c r="D332" s="114"/>
      <c r="E332" s="52"/>
      <c r="F332" s="52"/>
      <c r="G332" s="112"/>
    </row>
    <row r="333" spans="1:7" x14ac:dyDescent="0.25">
      <c r="A333" s="125"/>
      <c r="B333" s="107"/>
      <c r="C333" s="126"/>
      <c r="D333" s="114"/>
      <c r="E333" s="52"/>
      <c r="F333" s="52"/>
      <c r="G333" s="112"/>
    </row>
    <row r="334" spans="1:7" x14ac:dyDescent="0.25">
      <c r="A334" s="125"/>
      <c r="B334" s="107"/>
      <c r="C334" s="126"/>
      <c r="D334" s="114"/>
      <c r="E334" s="52"/>
      <c r="F334" s="52"/>
      <c r="G334" s="112"/>
    </row>
    <row r="335" spans="1:7" x14ac:dyDescent="0.25">
      <c r="A335" s="125"/>
      <c r="B335" s="107"/>
      <c r="C335" s="126"/>
      <c r="D335" s="114"/>
      <c r="E335" s="52"/>
      <c r="F335" s="52"/>
      <c r="G335" s="112"/>
    </row>
    <row r="336" spans="1:7" x14ac:dyDescent="0.25">
      <c r="A336" s="125"/>
      <c r="B336" s="107"/>
      <c r="C336" s="126"/>
      <c r="D336" s="114"/>
      <c r="E336" s="52"/>
      <c r="F336" s="52"/>
      <c r="G336" s="112"/>
    </row>
    <row r="337" spans="1:7" x14ac:dyDescent="0.25">
      <c r="A337" s="125"/>
      <c r="B337" s="107"/>
      <c r="C337" s="126"/>
      <c r="D337" s="114"/>
      <c r="E337" s="52"/>
      <c r="F337" s="52"/>
      <c r="G337" s="112"/>
    </row>
    <row r="338" spans="1:7" x14ac:dyDescent="0.25">
      <c r="A338" s="125"/>
      <c r="B338" s="107"/>
      <c r="C338" s="126"/>
      <c r="D338" s="114"/>
      <c r="E338" s="52"/>
      <c r="F338" s="52"/>
      <c r="G338" s="112"/>
    </row>
    <row r="339" spans="1:7" x14ac:dyDescent="0.25">
      <c r="A339" s="125"/>
      <c r="B339" s="107"/>
      <c r="C339" s="126"/>
      <c r="D339" s="114"/>
      <c r="E339" s="52"/>
      <c r="F339" s="52"/>
      <c r="G339" s="112"/>
    </row>
    <row r="340" spans="1:7" x14ac:dyDescent="0.25">
      <c r="A340" s="125"/>
      <c r="B340" s="107"/>
      <c r="C340" s="126"/>
      <c r="D340" s="114"/>
      <c r="E340" s="52"/>
      <c r="F340" s="52"/>
      <c r="G340" s="112"/>
    </row>
    <row r="341" spans="1:7" x14ac:dyDescent="0.25">
      <c r="A341" s="125"/>
      <c r="B341" s="107"/>
      <c r="C341" s="126"/>
      <c r="D341" s="114"/>
      <c r="E341" s="52"/>
      <c r="F341" s="52"/>
      <c r="G341" s="112"/>
    </row>
    <row r="342" spans="1:7" x14ac:dyDescent="0.25">
      <c r="A342" s="125"/>
      <c r="B342" s="107"/>
      <c r="C342" s="126"/>
      <c r="D342" s="114"/>
      <c r="E342" s="52"/>
      <c r="F342" s="52"/>
      <c r="G342" s="112"/>
    </row>
    <row r="343" spans="1:7" x14ac:dyDescent="0.25">
      <c r="A343" s="125"/>
      <c r="B343" s="107"/>
      <c r="C343" s="126"/>
      <c r="D343" s="114"/>
      <c r="E343" s="52"/>
      <c r="F343" s="52"/>
      <c r="G343" s="112"/>
    </row>
    <row r="344" spans="1:7" x14ac:dyDescent="0.25">
      <c r="A344" s="125"/>
      <c r="B344" s="107"/>
      <c r="C344" s="126"/>
      <c r="D344" s="114"/>
      <c r="E344" s="52"/>
      <c r="F344" s="52"/>
      <c r="G344" s="112"/>
    </row>
    <row r="345" spans="1:7" x14ac:dyDescent="0.25">
      <c r="A345" s="125"/>
      <c r="B345" s="107"/>
      <c r="C345" s="126"/>
      <c r="D345" s="114"/>
      <c r="E345" s="52"/>
      <c r="F345" s="52"/>
      <c r="G345" s="112"/>
    </row>
    <row r="346" spans="1:7" x14ac:dyDescent="0.25">
      <c r="A346" s="125"/>
      <c r="B346" s="107"/>
      <c r="C346" s="126"/>
      <c r="D346" s="114"/>
      <c r="E346" s="52"/>
      <c r="F346" s="52"/>
      <c r="G346" s="112"/>
    </row>
    <row r="347" spans="1:7" x14ac:dyDescent="0.25">
      <c r="A347" s="125"/>
      <c r="B347" s="107"/>
      <c r="C347" s="126"/>
      <c r="D347" s="114"/>
      <c r="E347" s="52"/>
      <c r="F347" s="52"/>
      <c r="G347" s="112"/>
    </row>
    <row r="348" spans="1:7" x14ac:dyDescent="0.25">
      <c r="A348" s="125"/>
      <c r="B348" s="107"/>
      <c r="C348" s="126"/>
      <c r="D348" s="114"/>
      <c r="E348" s="52"/>
      <c r="F348" s="52"/>
      <c r="G348" s="112"/>
    </row>
    <row r="349" spans="1:7" x14ac:dyDescent="0.25">
      <c r="A349" s="125"/>
      <c r="B349" s="107"/>
      <c r="C349" s="126"/>
      <c r="D349" s="114"/>
      <c r="E349" s="52"/>
      <c r="F349" s="52"/>
      <c r="G349" s="112"/>
    </row>
    <row r="350" spans="1:7" x14ac:dyDescent="0.25">
      <c r="A350" s="125"/>
      <c r="B350" s="107"/>
      <c r="C350" s="126"/>
      <c r="D350" s="114"/>
      <c r="E350" s="52"/>
      <c r="F350" s="52"/>
      <c r="G350" s="112"/>
    </row>
    <row r="351" spans="1:7" x14ac:dyDescent="0.25">
      <c r="A351" s="125"/>
      <c r="B351" s="107"/>
      <c r="C351" s="126"/>
      <c r="D351" s="114"/>
      <c r="E351" s="52"/>
      <c r="F351" s="52"/>
      <c r="G351" s="112"/>
    </row>
    <row r="352" spans="1:7" x14ac:dyDescent="0.25">
      <c r="A352" s="125"/>
      <c r="B352" s="107"/>
      <c r="C352" s="126"/>
      <c r="D352" s="114"/>
      <c r="E352" s="52"/>
      <c r="F352" s="52"/>
      <c r="G352" s="112"/>
    </row>
    <row r="353" spans="1:7" x14ac:dyDescent="0.25">
      <c r="A353" s="125"/>
      <c r="B353" s="107"/>
      <c r="C353" s="126"/>
      <c r="D353" s="114"/>
      <c r="E353" s="52"/>
      <c r="F353" s="52"/>
      <c r="G353" s="112"/>
    </row>
    <row r="354" spans="1:7" x14ac:dyDescent="0.25">
      <c r="A354" s="125"/>
      <c r="B354" s="107"/>
      <c r="C354" s="126"/>
      <c r="D354" s="114"/>
      <c r="E354" s="52"/>
      <c r="F354" s="52"/>
      <c r="G354" s="112"/>
    </row>
    <row r="355" spans="1:7" x14ac:dyDescent="0.25">
      <c r="A355" s="125"/>
      <c r="B355" s="107"/>
      <c r="C355" s="126"/>
      <c r="D355" s="114"/>
      <c r="E355" s="52"/>
      <c r="F355" s="52"/>
      <c r="G355" s="112"/>
    </row>
    <row r="356" spans="1:7" x14ac:dyDescent="0.25">
      <c r="A356" s="125"/>
      <c r="B356" s="107"/>
      <c r="C356" s="126"/>
      <c r="D356" s="114"/>
      <c r="E356" s="52"/>
      <c r="F356" s="52"/>
      <c r="G356" s="112"/>
    </row>
    <row r="357" spans="1:7" x14ac:dyDescent="0.25">
      <c r="A357" s="125"/>
      <c r="B357" s="107"/>
      <c r="C357" s="126"/>
      <c r="D357" s="114"/>
      <c r="E357" s="52"/>
      <c r="F357" s="52"/>
      <c r="G357" s="112"/>
    </row>
    <row r="358" spans="1:7" x14ac:dyDescent="0.25">
      <c r="A358" s="125"/>
      <c r="B358" s="107"/>
      <c r="C358" s="126"/>
      <c r="D358" s="114"/>
      <c r="E358" s="52"/>
      <c r="F358" s="52"/>
      <c r="G358" s="112"/>
    </row>
    <row r="359" spans="1:7" x14ac:dyDescent="0.25">
      <c r="A359" s="125"/>
      <c r="B359" s="107"/>
      <c r="C359" s="126"/>
      <c r="D359" s="114"/>
      <c r="E359" s="52"/>
      <c r="F359" s="52"/>
      <c r="G359" s="112"/>
    </row>
    <row r="360" spans="1:7" x14ac:dyDescent="0.25">
      <c r="A360" s="125"/>
      <c r="B360" s="107"/>
      <c r="C360" s="126"/>
      <c r="D360" s="114"/>
      <c r="E360" s="52"/>
      <c r="F360" s="52"/>
      <c r="G360" s="112"/>
    </row>
    <row r="361" spans="1:7" x14ac:dyDescent="0.25">
      <c r="A361" s="125"/>
      <c r="B361" s="107"/>
      <c r="C361" s="126"/>
      <c r="D361" s="114"/>
      <c r="E361" s="52"/>
      <c r="F361" s="52"/>
      <c r="G361" s="112"/>
    </row>
    <row r="362" spans="1:7" x14ac:dyDescent="0.25">
      <c r="A362" s="125"/>
      <c r="B362" s="107"/>
      <c r="C362" s="126"/>
      <c r="D362" s="114"/>
      <c r="E362" s="52"/>
      <c r="F362" s="52"/>
      <c r="G362" s="112"/>
    </row>
    <row r="363" spans="1:7" x14ac:dyDescent="0.25">
      <c r="A363" s="125"/>
      <c r="B363" s="107"/>
      <c r="C363" s="126"/>
      <c r="D363" s="114"/>
      <c r="E363" s="52"/>
      <c r="F363" s="52"/>
      <c r="G363" s="112"/>
    </row>
    <row r="364" spans="1:7" x14ac:dyDescent="0.25">
      <c r="A364" s="125"/>
      <c r="B364" s="107"/>
      <c r="C364" s="126"/>
      <c r="D364" s="114"/>
      <c r="E364" s="52"/>
      <c r="F364" s="52"/>
      <c r="G364" s="112"/>
    </row>
    <row r="365" spans="1:7" x14ac:dyDescent="0.25">
      <c r="A365" s="125"/>
      <c r="B365" s="107"/>
      <c r="C365" s="126"/>
      <c r="D365" s="114"/>
      <c r="E365" s="52"/>
      <c r="F365" s="52"/>
      <c r="G365" s="112"/>
    </row>
    <row r="366" spans="1:7" x14ac:dyDescent="0.25">
      <c r="A366" s="125"/>
      <c r="B366" s="107"/>
      <c r="C366" s="126"/>
      <c r="D366" s="114"/>
      <c r="E366" s="52"/>
      <c r="F366" s="52"/>
      <c r="G366" s="112"/>
    </row>
    <row r="367" spans="1:7" x14ac:dyDescent="0.25">
      <c r="A367" s="125"/>
      <c r="B367" s="107"/>
      <c r="C367" s="126"/>
      <c r="D367" s="114"/>
      <c r="E367" s="52"/>
      <c r="F367" s="52"/>
      <c r="G367" s="112"/>
    </row>
    <row r="368" spans="1:7" x14ac:dyDescent="0.25">
      <c r="A368" s="125"/>
      <c r="B368" s="107"/>
      <c r="C368" s="126"/>
      <c r="D368" s="114"/>
      <c r="E368" s="52"/>
      <c r="F368" s="52"/>
      <c r="G368" s="112"/>
    </row>
    <row r="369" spans="1:7" x14ac:dyDescent="0.25">
      <c r="A369" s="125"/>
      <c r="B369" s="107"/>
      <c r="C369" s="126"/>
      <c r="D369" s="114"/>
      <c r="E369" s="52"/>
      <c r="F369" s="52"/>
      <c r="G369" s="112"/>
    </row>
    <row r="370" spans="1:7" x14ac:dyDescent="0.25">
      <c r="A370" s="125"/>
      <c r="B370" s="107"/>
      <c r="C370" s="126"/>
      <c r="D370" s="114"/>
      <c r="E370" s="52"/>
      <c r="F370" s="52"/>
      <c r="G370" s="112"/>
    </row>
    <row r="371" spans="1:7" x14ac:dyDescent="0.25">
      <c r="A371" s="125"/>
      <c r="B371" s="107"/>
      <c r="C371" s="126"/>
      <c r="D371" s="114"/>
      <c r="E371" s="52"/>
      <c r="F371" s="52"/>
      <c r="G371" s="112"/>
    </row>
    <row r="372" spans="1:7" x14ac:dyDescent="0.25">
      <c r="A372" s="125"/>
      <c r="B372" s="107"/>
      <c r="C372" s="126"/>
      <c r="D372" s="114"/>
      <c r="E372" s="52"/>
      <c r="F372" s="52"/>
      <c r="G372" s="112"/>
    </row>
    <row r="373" spans="1:7" x14ac:dyDescent="0.25">
      <c r="A373" s="125"/>
      <c r="B373" s="107"/>
      <c r="C373" s="126"/>
      <c r="D373" s="114"/>
      <c r="E373" s="52"/>
      <c r="F373" s="52"/>
      <c r="G373" s="112"/>
    </row>
    <row r="374" spans="1:7" x14ac:dyDescent="0.25">
      <c r="A374" s="125"/>
      <c r="B374" s="107"/>
      <c r="C374" s="126"/>
      <c r="D374" s="114"/>
      <c r="E374" s="52"/>
      <c r="F374" s="52"/>
      <c r="G374" s="112"/>
    </row>
    <row r="375" spans="1:7" x14ac:dyDescent="0.25">
      <c r="A375" s="125"/>
      <c r="B375" s="107"/>
      <c r="C375" s="126"/>
      <c r="D375" s="114"/>
      <c r="E375" s="52"/>
      <c r="F375" s="52"/>
      <c r="G375" s="112"/>
    </row>
    <row r="376" spans="1:7" x14ac:dyDescent="0.25">
      <c r="A376" s="125"/>
      <c r="B376" s="107"/>
      <c r="C376" s="126"/>
      <c r="D376" s="114"/>
      <c r="E376" s="52"/>
      <c r="F376" s="52"/>
      <c r="G376" s="112"/>
    </row>
    <row r="377" spans="1:7" x14ac:dyDescent="0.25">
      <c r="A377" s="125"/>
      <c r="B377" s="107"/>
      <c r="C377" s="126"/>
      <c r="D377" s="114"/>
      <c r="E377" s="52"/>
      <c r="F377" s="52"/>
      <c r="G377" s="112"/>
    </row>
    <row r="378" spans="1:7" x14ac:dyDescent="0.25">
      <c r="A378" s="125"/>
      <c r="B378" s="107"/>
      <c r="C378" s="126"/>
      <c r="D378" s="114"/>
      <c r="E378" s="52"/>
      <c r="F378" s="52"/>
      <c r="G378" s="112"/>
    </row>
    <row r="379" spans="1:7" x14ac:dyDescent="0.25">
      <c r="A379" s="125"/>
      <c r="B379" s="107"/>
      <c r="C379" s="126"/>
      <c r="D379" s="114"/>
      <c r="E379" s="52"/>
      <c r="F379" s="52"/>
      <c r="G379" s="112"/>
    </row>
    <row r="380" spans="1:7" x14ac:dyDescent="0.25">
      <c r="A380" s="125"/>
      <c r="B380" s="107"/>
      <c r="C380" s="126"/>
      <c r="D380" s="114"/>
      <c r="E380" s="52"/>
      <c r="F380" s="52"/>
      <c r="G380" s="112"/>
    </row>
    <row r="381" spans="1:7" x14ac:dyDescent="0.25">
      <c r="A381" s="125"/>
      <c r="B381" s="107"/>
      <c r="C381" s="126"/>
      <c r="D381" s="114"/>
      <c r="E381" s="52"/>
      <c r="F381" s="52"/>
      <c r="G381" s="112"/>
    </row>
    <row r="382" spans="1:7" x14ac:dyDescent="0.25">
      <c r="A382" s="125"/>
      <c r="B382" s="107"/>
      <c r="C382" s="126"/>
      <c r="D382" s="114"/>
      <c r="E382" s="52"/>
      <c r="F382" s="52"/>
      <c r="G382" s="112"/>
    </row>
    <row r="383" spans="1:7" x14ac:dyDescent="0.25">
      <c r="A383" s="125"/>
      <c r="B383" s="107"/>
      <c r="C383" s="126"/>
      <c r="D383" s="114"/>
      <c r="E383" s="52"/>
      <c r="F383" s="52"/>
      <c r="G383" s="112"/>
    </row>
    <row r="384" spans="1:7" x14ac:dyDescent="0.25">
      <c r="A384" s="125"/>
      <c r="B384" s="107"/>
      <c r="C384" s="126"/>
      <c r="D384" s="114"/>
      <c r="E384" s="52"/>
      <c r="F384" s="52"/>
      <c r="G384" s="112"/>
    </row>
    <row r="385" spans="1:7" x14ac:dyDescent="0.25">
      <c r="A385" s="125"/>
      <c r="B385" s="107"/>
      <c r="C385" s="126"/>
      <c r="D385" s="114"/>
      <c r="E385" s="52"/>
      <c r="F385" s="52"/>
      <c r="G385" s="112"/>
    </row>
    <row r="386" spans="1:7" x14ac:dyDescent="0.25">
      <c r="A386" s="125"/>
      <c r="B386" s="107"/>
      <c r="C386" s="126"/>
      <c r="D386" s="114"/>
      <c r="E386" s="52"/>
      <c r="F386" s="52"/>
      <c r="G386" s="112"/>
    </row>
    <row r="387" spans="1:7" x14ac:dyDescent="0.25">
      <c r="A387" s="125"/>
      <c r="B387" s="107"/>
      <c r="C387" s="126"/>
      <c r="D387" s="114"/>
      <c r="E387" s="52"/>
      <c r="F387" s="52"/>
      <c r="G387" s="112"/>
    </row>
    <row r="388" spans="1:7" x14ac:dyDescent="0.25">
      <c r="A388" s="125"/>
      <c r="B388" s="107"/>
      <c r="C388" s="126"/>
      <c r="D388" s="114"/>
      <c r="E388" s="52"/>
      <c r="F388" s="52"/>
      <c r="G388" s="112"/>
    </row>
    <row r="389" spans="1:7" x14ac:dyDescent="0.25">
      <c r="A389" s="125"/>
      <c r="B389" s="107"/>
      <c r="C389" s="126"/>
      <c r="D389" s="114"/>
      <c r="E389" s="52"/>
      <c r="F389" s="52"/>
      <c r="G389" s="112"/>
    </row>
    <row r="390" spans="1:7" x14ac:dyDescent="0.25">
      <c r="A390" s="125"/>
      <c r="B390" s="107"/>
      <c r="C390" s="126"/>
      <c r="D390" s="114"/>
      <c r="E390" s="52"/>
      <c r="F390" s="52"/>
      <c r="G390" s="112"/>
    </row>
    <row r="391" spans="1:7" x14ac:dyDescent="0.25">
      <c r="A391" s="125"/>
      <c r="B391" s="107"/>
      <c r="C391" s="126"/>
      <c r="D391" s="114"/>
      <c r="E391" s="52"/>
      <c r="F391" s="52"/>
      <c r="G391" s="112"/>
    </row>
    <row r="392" spans="1:7" x14ac:dyDescent="0.25">
      <c r="A392" s="125"/>
      <c r="B392" s="107"/>
      <c r="C392" s="126"/>
      <c r="D392" s="114"/>
      <c r="E392" s="52"/>
      <c r="F392" s="52"/>
      <c r="G392" s="112"/>
    </row>
    <row r="393" spans="1:7" x14ac:dyDescent="0.25">
      <c r="A393" s="125"/>
      <c r="B393" s="107"/>
      <c r="C393" s="126"/>
      <c r="D393" s="114"/>
      <c r="E393" s="52"/>
      <c r="F393" s="52"/>
      <c r="G393" s="112"/>
    </row>
    <row r="394" spans="1:7" x14ac:dyDescent="0.25">
      <c r="A394" s="125"/>
      <c r="B394" s="107"/>
      <c r="C394" s="126"/>
      <c r="D394" s="114"/>
      <c r="E394" s="52"/>
      <c r="F394" s="52"/>
      <c r="G394" s="112"/>
    </row>
    <row r="395" spans="1:7" x14ac:dyDescent="0.25">
      <c r="A395" s="125"/>
      <c r="B395" s="107"/>
      <c r="C395" s="126"/>
      <c r="D395" s="114"/>
      <c r="E395" s="52"/>
      <c r="F395" s="52"/>
      <c r="G395" s="112"/>
    </row>
    <row r="396" spans="1:7" x14ac:dyDescent="0.25">
      <c r="A396" s="125"/>
      <c r="B396" s="107"/>
      <c r="C396" s="126"/>
      <c r="D396" s="114"/>
      <c r="E396" s="52"/>
      <c r="F396" s="52"/>
      <c r="G396" s="112"/>
    </row>
    <row r="397" spans="1:7" x14ac:dyDescent="0.25">
      <c r="A397" s="125"/>
      <c r="B397" s="107"/>
      <c r="C397" s="126"/>
      <c r="D397" s="114"/>
      <c r="E397" s="52"/>
      <c r="F397" s="52"/>
      <c r="G397" s="112"/>
    </row>
    <row r="398" spans="1:7" x14ac:dyDescent="0.25">
      <c r="A398" s="125"/>
      <c r="B398" s="107"/>
      <c r="C398" s="126"/>
      <c r="D398" s="114"/>
      <c r="E398" s="52"/>
      <c r="F398" s="52"/>
      <c r="G398" s="112"/>
    </row>
    <row r="399" spans="1:7" x14ac:dyDescent="0.25">
      <c r="A399" s="125"/>
      <c r="B399" s="107"/>
      <c r="C399" s="126"/>
      <c r="D399" s="114"/>
      <c r="E399" s="52"/>
      <c r="F399" s="52"/>
      <c r="G399" s="112"/>
    </row>
    <row r="400" spans="1:7" x14ac:dyDescent="0.25">
      <c r="A400" s="125"/>
      <c r="B400" s="107"/>
      <c r="C400" s="126"/>
      <c r="D400" s="114"/>
      <c r="E400" s="52"/>
      <c r="F400" s="52"/>
      <c r="G400" s="112"/>
    </row>
    <row r="401" spans="1:7" x14ac:dyDescent="0.25">
      <c r="A401" s="125"/>
      <c r="B401" s="107"/>
      <c r="C401" s="126"/>
      <c r="D401" s="114"/>
      <c r="E401" s="52"/>
      <c r="F401" s="52"/>
      <c r="G401" s="112"/>
    </row>
    <row r="402" spans="1:7" x14ac:dyDescent="0.25">
      <c r="A402" s="125"/>
      <c r="B402" s="107"/>
      <c r="C402" s="126"/>
      <c r="D402" s="114"/>
      <c r="E402" s="52"/>
      <c r="F402" s="52"/>
      <c r="G402" s="112"/>
    </row>
    <row r="403" spans="1:7" x14ac:dyDescent="0.25">
      <c r="A403" s="125"/>
      <c r="B403" s="107"/>
      <c r="C403" s="126"/>
      <c r="D403" s="114"/>
      <c r="E403" s="52"/>
      <c r="F403" s="52"/>
      <c r="G403" s="112"/>
    </row>
    <row r="404" spans="1:7" x14ac:dyDescent="0.25">
      <c r="A404" s="125"/>
      <c r="B404" s="107"/>
      <c r="C404" s="126"/>
      <c r="D404" s="114"/>
      <c r="E404" s="52"/>
      <c r="F404" s="52"/>
      <c r="G404" s="112"/>
    </row>
    <row r="405" spans="1:7" x14ac:dyDescent="0.25">
      <c r="A405" s="125"/>
      <c r="B405" s="107"/>
      <c r="C405" s="126"/>
      <c r="D405" s="114"/>
      <c r="E405" s="52"/>
      <c r="F405" s="52"/>
      <c r="G405" s="112"/>
    </row>
    <row r="406" spans="1:7" x14ac:dyDescent="0.25">
      <c r="A406" s="125"/>
      <c r="B406" s="107"/>
      <c r="C406" s="126"/>
      <c r="D406" s="114"/>
      <c r="E406" s="52"/>
      <c r="F406" s="52"/>
      <c r="G406" s="112"/>
    </row>
    <row r="407" spans="1:7" x14ac:dyDescent="0.25">
      <c r="A407" s="125"/>
      <c r="B407" s="107"/>
      <c r="C407" s="126"/>
      <c r="D407" s="114"/>
      <c r="E407" s="52"/>
      <c r="F407" s="52"/>
      <c r="G407" s="112"/>
    </row>
    <row r="408" spans="1:7" x14ac:dyDescent="0.25">
      <c r="A408" s="125"/>
      <c r="B408" s="107"/>
      <c r="C408" s="126"/>
      <c r="D408" s="114"/>
      <c r="E408" s="52"/>
      <c r="F408" s="52"/>
      <c r="G408" s="112"/>
    </row>
    <row r="409" spans="1:7" x14ac:dyDescent="0.25">
      <c r="A409" s="125"/>
      <c r="B409" s="107"/>
      <c r="C409" s="126"/>
      <c r="D409" s="114"/>
      <c r="E409" s="52"/>
      <c r="F409" s="52"/>
      <c r="G409" s="112"/>
    </row>
    <row r="410" spans="1:7" x14ac:dyDescent="0.25">
      <c r="A410" s="125"/>
      <c r="B410" s="107"/>
      <c r="C410" s="126"/>
      <c r="D410" s="114"/>
      <c r="E410" s="52"/>
      <c r="F410" s="52"/>
      <c r="G410" s="112"/>
    </row>
    <row r="411" spans="1:7" x14ac:dyDescent="0.25">
      <c r="A411" s="125"/>
      <c r="B411" s="107"/>
      <c r="C411" s="126"/>
      <c r="D411" s="114"/>
      <c r="E411" s="52"/>
      <c r="F411" s="52"/>
      <c r="G411" s="112"/>
    </row>
    <row r="412" spans="1:7" x14ac:dyDescent="0.25">
      <c r="A412" s="125"/>
      <c r="B412" s="107"/>
      <c r="C412" s="126"/>
      <c r="D412" s="114"/>
      <c r="E412" s="52"/>
      <c r="F412" s="52"/>
      <c r="G412" s="112"/>
    </row>
    <row r="413" spans="1:7" x14ac:dyDescent="0.25">
      <c r="A413" s="125"/>
      <c r="B413" s="107"/>
      <c r="C413" s="126"/>
      <c r="D413" s="114"/>
      <c r="E413" s="52"/>
      <c r="F413" s="52"/>
      <c r="G413" s="112"/>
    </row>
    <row r="414" spans="1:7" x14ac:dyDescent="0.25">
      <c r="A414" s="125"/>
      <c r="B414" s="107"/>
      <c r="C414" s="126"/>
      <c r="D414" s="114"/>
      <c r="E414" s="52"/>
      <c r="F414" s="52"/>
      <c r="G414" s="112"/>
    </row>
    <row r="415" spans="1:7" x14ac:dyDescent="0.25">
      <c r="A415" s="125"/>
      <c r="B415" s="107"/>
      <c r="C415" s="126"/>
      <c r="D415" s="114"/>
      <c r="E415" s="52"/>
      <c r="F415" s="52"/>
      <c r="G415" s="112"/>
    </row>
    <row r="416" spans="1:7" x14ac:dyDescent="0.25">
      <c r="A416" s="125"/>
      <c r="B416" s="107"/>
      <c r="C416" s="126"/>
      <c r="D416" s="114"/>
      <c r="E416" s="52"/>
      <c r="F416" s="52"/>
      <c r="G416" s="112"/>
    </row>
    <row r="417" spans="1:7" x14ac:dyDescent="0.25">
      <c r="A417" s="125"/>
      <c r="B417" s="107"/>
      <c r="C417" s="126"/>
      <c r="D417" s="114"/>
      <c r="E417" s="52"/>
      <c r="F417" s="52"/>
      <c r="G417" s="112"/>
    </row>
    <row r="418" spans="1:7" x14ac:dyDescent="0.25">
      <c r="A418" s="125"/>
      <c r="B418" s="107"/>
      <c r="C418" s="126"/>
      <c r="D418" s="114"/>
      <c r="E418" s="52"/>
      <c r="F418" s="52"/>
      <c r="G418" s="112"/>
    </row>
    <row r="419" spans="1:7" x14ac:dyDescent="0.25">
      <c r="A419" s="125"/>
      <c r="B419" s="107"/>
      <c r="C419" s="126"/>
      <c r="D419" s="114"/>
      <c r="E419" s="52"/>
      <c r="F419" s="52"/>
      <c r="G419" s="112"/>
    </row>
    <row r="420" spans="1:7" x14ac:dyDescent="0.25">
      <c r="A420" s="125"/>
      <c r="B420" s="107"/>
      <c r="C420" s="126"/>
      <c r="D420" s="114"/>
      <c r="E420" s="52"/>
      <c r="F420" s="52"/>
      <c r="G420" s="112"/>
    </row>
    <row r="421" spans="1:7" x14ac:dyDescent="0.25">
      <c r="A421" s="125"/>
      <c r="B421" s="107"/>
      <c r="C421" s="126"/>
      <c r="D421" s="114"/>
      <c r="E421" s="52"/>
      <c r="F421" s="52"/>
      <c r="G421" s="112"/>
    </row>
    <row r="422" spans="1:7" x14ac:dyDescent="0.25">
      <c r="A422" s="125"/>
      <c r="B422" s="107"/>
      <c r="C422" s="126"/>
      <c r="D422" s="114"/>
      <c r="E422" s="52"/>
      <c r="F422" s="52"/>
      <c r="G422" s="112"/>
    </row>
    <row r="423" spans="1:7" x14ac:dyDescent="0.25">
      <c r="A423" s="125"/>
      <c r="B423" s="107"/>
      <c r="C423" s="126"/>
      <c r="D423" s="114"/>
      <c r="E423" s="52"/>
      <c r="F423" s="52"/>
      <c r="G423" s="112"/>
    </row>
    <row r="424" spans="1:7" x14ac:dyDescent="0.25">
      <c r="A424" s="125"/>
      <c r="B424" s="107"/>
      <c r="C424" s="126"/>
      <c r="D424" s="114"/>
      <c r="E424" s="52"/>
      <c r="F424" s="52"/>
      <c r="G424" s="112"/>
    </row>
    <row r="425" spans="1:7" x14ac:dyDescent="0.25">
      <c r="A425" s="125"/>
      <c r="B425" s="107"/>
      <c r="C425" s="126"/>
      <c r="D425" s="114"/>
      <c r="E425" s="52"/>
      <c r="F425" s="52"/>
      <c r="G425" s="112"/>
    </row>
    <row r="426" spans="1:7" x14ac:dyDescent="0.25">
      <c r="A426" s="125"/>
      <c r="B426" s="107"/>
      <c r="C426" s="126"/>
      <c r="D426" s="114"/>
      <c r="E426" s="52"/>
      <c r="F426" s="52"/>
      <c r="G426" s="112"/>
    </row>
    <row r="427" spans="1:7" x14ac:dyDescent="0.25">
      <c r="A427" s="125"/>
      <c r="B427" s="107"/>
      <c r="C427" s="126"/>
      <c r="D427" s="114"/>
      <c r="E427" s="52"/>
      <c r="F427" s="52"/>
      <c r="G427" s="112"/>
    </row>
    <row r="428" spans="1:7" x14ac:dyDescent="0.25">
      <c r="A428" s="125"/>
      <c r="B428" s="107"/>
      <c r="C428" s="126"/>
      <c r="D428" s="114"/>
      <c r="E428" s="52"/>
      <c r="F428" s="52"/>
      <c r="G428" s="112"/>
    </row>
    <row r="429" spans="1:7" x14ac:dyDescent="0.25">
      <c r="A429" s="125"/>
      <c r="B429" s="107"/>
      <c r="C429" s="126"/>
      <c r="D429" s="114"/>
      <c r="E429" s="52"/>
      <c r="F429" s="52"/>
      <c r="G429" s="112"/>
    </row>
    <row r="430" spans="1:7" x14ac:dyDescent="0.25">
      <c r="A430" s="125"/>
      <c r="B430" s="107"/>
      <c r="C430" s="126"/>
      <c r="D430" s="114"/>
      <c r="E430" s="52"/>
      <c r="F430" s="52"/>
      <c r="G430" s="112"/>
    </row>
    <row r="431" spans="1:7" x14ac:dyDescent="0.25">
      <c r="A431" s="125"/>
      <c r="B431" s="107"/>
      <c r="C431" s="126"/>
      <c r="D431" s="114"/>
      <c r="E431" s="52"/>
      <c r="F431" s="52"/>
      <c r="G431" s="112"/>
    </row>
    <row r="432" spans="1:7" x14ac:dyDescent="0.25">
      <c r="A432" s="125"/>
      <c r="B432" s="107"/>
      <c r="C432" s="126"/>
      <c r="D432" s="114"/>
      <c r="E432" s="52"/>
      <c r="F432" s="52"/>
      <c r="G432" s="112"/>
    </row>
    <row r="433" spans="1:7" x14ac:dyDescent="0.25">
      <c r="A433" s="125"/>
      <c r="B433" s="107"/>
      <c r="C433" s="126"/>
      <c r="D433" s="114"/>
      <c r="E433" s="52"/>
      <c r="F433" s="52"/>
      <c r="G433" s="112"/>
    </row>
    <row r="434" spans="1:7" x14ac:dyDescent="0.25">
      <c r="A434" s="125"/>
      <c r="B434" s="107"/>
      <c r="C434" s="126"/>
      <c r="D434" s="114"/>
      <c r="E434" s="52"/>
      <c r="F434" s="52"/>
      <c r="G434" s="112"/>
    </row>
    <row r="435" spans="1:7" x14ac:dyDescent="0.25">
      <c r="A435" s="125"/>
      <c r="B435" s="107"/>
      <c r="C435" s="126"/>
      <c r="D435" s="114"/>
      <c r="E435" s="52"/>
      <c r="F435" s="52"/>
      <c r="G435" s="112"/>
    </row>
    <row r="436" spans="1:7" x14ac:dyDescent="0.25">
      <c r="A436" s="125"/>
      <c r="B436" s="107"/>
      <c r="C436" s="126"/>
      <c r="D436" s="114"/>
      <c r="E436" s="52"/>
      <c r="F436" s="52"/>
      <c r="G436" s="112"/>
    </row>
    <row r="437" spans="1:7" x14ac:dyDescent="0.25">
      <c r="A437" s="125"/>
      <c r="B437" s="107"/>
      <c r="C437" s="126"/>
      <c r="D437" s="114"/>
      <c r="E437" s="52"/>
      <c r="F437" s="52"/>
      <c r="G437" s="112"/>
    </row>
    <row r="438" spans="1:7" x14ac:dyDescent="0.25">
      <c r="A438" s="125"/>
      <c r="B438" s="107"/>
      <c r="C438" s="126"/>
      <c r="D438" s="114"/>
      <c r="E438" s="52"/>
      <c r="F438" s="52"/>
      <c r="G438" s="112"/>
    </row>
    <row r="439" spans="1:7" x14ac:dyDescent="0.25">
      <c r="A439" s="125"/>
      <c r="B439" s="107"/>
      <c r="C439" s="126"/>
      <c r="D439" s="114"/>
      <c r="E439" s="52"/>
      <c r="F439" s="52"/>
      <c r="G439" s="112"/>
    </row>
    <row r="440" spans="1:7" x14ac:dyDescent="0.25">
      <c r="A440" s="125"/>
      <c r="B440" s="107"/>
      <c r="C440" s="126"/>
      <c r="D440" s="114"/>
      <c r="E440" s="52"/>
      <c r="F440" s="52"/>
      <c r="G440" s="112"/>
    </row>
    <row r="441" spans="1:7" x14ac:dyDescent="0.25">
      <c r="A441" s="125"/>
      <c r="B441" s="107"/>
      <c r="C441" s="126"/>
      <c r="D441" s="114"/>
      <c r="E441" s="52"/>
      <c r="F441" s="52"/>
      <c r="G441" s="112"/>
    </row>
    <row r="442" spans="1:7" x14ac:dyDescent="0.25">
      <c r="A442" s="125"/>
      <c r="B442" s="107"/>
      <c r="C442" s="126"/>
      <c r="D442" s="114"/>
      <c r="E442" s="52"/>
      <c r="F442" s="52"/>
      <c r="G442" s="112"/>
    </row>
    <row r="443" spans="1:7" x14ac:dyDescent="0.25">
      <c r="A443" s="125"/>
      <c r="B443" s="107"/>
      <c r="C443" s="126"/>
      <c r="D443" s="114"/>
      <c r="E443" s="52"/>
      <c r="F443" s="52"/>
      <c r="G443" s="112"/>
    </row>
    <row r="444" spans="1:7" x14ac:dyDescent="0.25">
      <c r="A444" s="125"/>
      <c r="B444" s="107"/>
      <c r="C444" s="126"/>
      <c r="D444" s="114"/>
      <c r="E444" s="52"/>
      <c r="F444" s="52"/>
      <c r="G444" s="112"/>
    </row>
    <row r="445" spans="1:7" x14ac:dyDescent="0.25">
      <c r="A445" s="125"/>
      <c r="B445" s="107"/>
      <c r="C445" s="126"/>
      <c r="D445" s="114"/>
      <c r="E445" s="52"/>
      <c r="F445" s="52"/>
      <c r="G445" s="112"/>
    </row>
    <row r="446" spans="1:7" x14ac:dyDescent="0.25">
      <c r="A446" s="125"/>
      <c r="B446" s="107"/>
      <c r="C446" s="126"/>
      <c r="D446" s="114"/>
      <c r="E446" s="52"/>
      <c r="F446" s="52"/>
      <c r="G446" s="112"/>
    </row>
    <row r="447" spans="1:7" x14ac:dyDescent="0.25">
      <c r="A447" s="125"/>
      <c r="B447" s="107"/>
      <c r="C447" s="126"/>
      <c r="D447" s="114"/>
      <c r="E447" s="52"/>
      <c r="F447" s="52"/>
      <c r="G447" s="112"/>
    </row>
    <row r="448" spans="1:7" x14ac:dyDescent="0.25">
      <c r="A448" s="125"/>
      <c r="B448" s="107"/>
      <c r="C448" s="126"/>
      <c r="D448" s="114"/>
      <c r="E448" s="52"/>
      <c r="F448" s="52"/>
      <c r="G448" s="112"/>
    </row>
    <row r="449" spans="1:7" x14ac:dyDescent="0.25">
      <c r="A449" s="125"/>
      <c r="B449" s="107"/>
      <c r="C449" s="126"/>
      <c r="D449" s="114"/>
      <c r="E449" s="52"/>
      <c r="F449" s="52"/>
      <c r="G449" s="112"/>
    </row>
    <row r="450" spans="1:7" x14ac:dyDescent="0.25">
      <c r="A450" s="125"/>
      <c r="B450" s="107"/>
      <c r="C450" s="126"/>
      <c r="D450" s="114"/>
      <c r="E450" s="52"/>
      <c r="F450" s="52"/>
      <c r="G450" s="112"/>
    </row>
    <row r="451" spans="1:7" x14ac:dyDescent="0.25">
      <c r="A451" s="125"/>
      <c r="B451" s="107"/>
      <c r="C451" s="126"/>
      <c r="D451" s="114"/>
      <c r="E451" s="52"/>
      <c r="F451" s="52"/>
      <c r="G451" s="112"/>
    </row>
    <row r="452" spans="1:7" x14ac:dyDescent="0.25">
      <c r="A452" s="125"/>
      <c r="B452" s="107"/>
      <c r="C452" s="126"/>
      <c r="D452" s="114"/>
      <c r="E452" s="52"/>
      <c r="F452" s="52"/>
      <c r="G452" s="112"/>
    </row>
    <row r="453" spans="1:7" x14ac:dyDescent="0.25">
      <c r="A453" s="125"/>
      <c r="B453" s="107"/>
      <c r="C453" s="126"/>
      <c r="D453" s="114"/>
      <c r="E453" s="52"/>
      <c r="F453" s="52"/>
      <c r="G453" s="112"/>
    </row>
    <row r="454" spans="1:7" x14ac:dyDescent="0.25">
      <c r="A454" s="125"/>
      <c r="B454" s="107"/>
      <c r="C454" s="126"/>
      <c r="D454" s="114"/>
      <c r="E454" s="52"/>
      <c r="F454" s="52"/>
      <c r="G454" s="112"/>
    </row>
    <row r="455" spans="1:7" x14ac:dyDescent="0.25">
      <c r="A455" s="125"/>
      <c r="B455" s="107"/>
      <c r="C455" s="126"/>
      <c r="D455" s="114"/>
      <c r="E455" s="52"/>
      <c r="F455" s="52"/>
      <c r="G455" s="112"/>
    </row>
    <row r="456" spans="1:7" x14ac:dyDescent="0.25">
      <c r="A456" s="125"/>
      <c r="B456" s="107"/>
      <c r="C456" s="126"/>
      <c r="D456" s="114"/>
      <c r="E456" s="52"/>
      <c r="F456" s="52"/>
      <c r="G456" s="112"/>
    </row>
    <row r="457" spans="1:7" x14ac:dyDescent="0.25">
      <c r="A457" s="125"/>
      <c r="B457" s="107"/>
      <c r="C457" s="126"/>
      <c r="D457" s="114"/>
      <c r="E457" s="52"/>
      <c r="F457" s="52"/>
      <c r="G457" s="112"/>
    </row>
    <row r="458" spans="1:7" x14ac:dyDescent="0.25">
      <c r="A458" s="125"/>
      <c r="B458" s="107"/>
      <c r="C458" s="126"/>
      <c r="D458" s="114"/>
      <c r="E458" s="52"/>
      <c r="F458" s="52"/>
      <c r="G458" s="112"/>
    </row>
    <row r="459" spans="1:7" x14ac:dyDescent="0.25">
      <c r="A459" s="125"/>
      <c r="B459" s="107"/>
      <c r="C459" s="126"/>
      <c r="D459" s="114"/>
      <c r="E459" s="52"/>
      <c r="F459" s="52"/>
      <c r="G459" s="112"/>
    </row>
    <row r="460" spans="1:7" x14ac:dyDescent="0.25">
      <c r="A460" s="125"/>
      <c r="B460" s="107"/>
      <c r="C460" s="126"/>
      <c r="D460" s="114"/>
      <c r="E460" s="52"/>
      <c r="F460" s="52"/>
      <c r="G460" s="112"/>
    </row>
    <row r="461" spans="1:7" x14ac:dyDescent="0.25">
      <c r="A461" s="125"/>
      <c r="B461" s="107"/>
      <c r="C461" s="126"/>
      <c r="D461" s="114"/>
      <c r="E461" s="52"/>
      <c r="F461" s="52"/>
      <c r="G461" s="112"/>
    </row>
    <row r="462" spans="1:7" x14ac:dyDescent="0.25">
      <c r="A462" s="125"/>
      <c r="B462" s="107"/>
      <c r="C462" s="126"/>
      <c r="D462" s="114"/>
      <c r="E462" s="52"/>
      <c r="F462" s="52"/>
      <c r="G462" s="112"/>
    </row>
    <row r="463" spans="1:7" x14ac:dyDescent="0.25">
      <c r="A463" s="125"/>
      <c r="B463" s="107"/>
      <c r="C463" s="126"/>
      <c r="D463" s="114"/>
      <c r="E463" s="52"/>
      <c r="F463" s="52"/>
      <c r="G463" s="112"/>
    </row>
    <row r="464" spans="1:7" x14ac:dyDescent="0.25">
      <c r="A464" s="125"/>
      <c r="B464" s="107"/>
      <c r="C464" s="126"/>
      <c r="D464" s="114"/>
      <c r="E464" s="52"/>
      <c r="F464" s="52"/>
      <c r="G464" s="112"/>
    </row>
    <row r="465" spans="1:7" x14ac:dyDescent="0.25">
      <c r="A465" s="125"/>
      <c r="B465" s="107"/>
      <c r="C465" s="126"/>
      <c r="D465" s="114"/>
      <c r="E465" s="52"/>
      <c r="F465" s="52"/>
      <c r="G465" s="112"/>
    </row>
    <row r="466" spans="1:7" x14ac:dyDescent="0.25">
      <c r="A466" s="125"/>
      <c r="B466" s="107"/>
      <c r="C466" s="126"/>
      <c r="D466" s="114"/>
      <c r="E466" s="52"/>
      <c r="F466" s="52"/>
      <c r="G466" s="112"/>
    </row>
    <row r="467" spans="1:7" x14ac:dyDescent="0.25">
      <c r="A467" s="125"/>
      <c r="B467" s="107"/>
      <c r="C467" s="126"/>
      <c r="D467" s="114"/>
      <c r="E467" s="52"/>
      <c r="F467" s="52"/>
      <c r="G467" s="112"/>
    </row>
    <row r="468" spans="1:7" x14ac:dyDescent="0.25">
      <c r="A468" s="125"/>
      <c r="B468" s="107"/>
      <c r="C468" s="126"/>
      <c r="D468" s="114"/>
      <c r="E468" s="52"/>
      <c r="F468" s="52"/>
      <c r="G468" s="112"/>
    </row>
    <row r="469" spans="1:7" x14ac:dyDescent="0.25">
      <c r="A469" s="125"/>
      <c r="B469" s="107"/>
      <c r="C469" s="126"/>
      <c r="D469" s="114"/>
      <c r="E469" s="52"/>
      <c r="F469" s="52"/>
      <c r="G469" s="112"/>
    </row>
    <row r="470" spans="1:7" x14ac:dyDescent="0.25">
      <c r="A470" s="125"/>
      <c r="B470" s="107"/>
      <c r="C470" s="126"/>
      <c r="D470" s="114"/>
      <c r="E470" s="52"/>
      <c r="F470" s="52"/>
      <c r="G470" s="112"/>
    </row>
    <row r="471" spans="1:7" x14ac:dyDescent="0.25">
      <c r="A471" s="125"/>
      <c r="B471" s="107"/>
      <c r="C471" s="126"/>
      <c r="D471" s="114"/>
      <c r="E471" s="52"/>
      <c r="F471" s="52"/>
      <c r="G471" s="112"/>
    </row>
    <row r="472" spans="1:7" x14ac:dyDescent="0.25">
      <c r="A472" s="125"/>
      <c r="B472" s="107"/>
      <c r="C472" s="126"/>
      <c r="D472" s="114"/>
      <c r="E472" s="52"/>
      <c r="F472" s="52"/>
      <c r="G472" s="112"/>
    </row>
    <row r="473" spans="1:7" x14ac:dyDescent="0.25">
      <c r="A473" s="125"/>
      <c r="B473" s="107"/>
      <c r="C473" s="126"/>
      <c r="D473" s="114"/>
      <c r="E473" s="52"/>
      <c r="F473" s="52"/>
      <c r="G473" s="112"/>
    </row>
    <row r="474" spans="1:7" x14ac:dyDescent="0.25">
      <c r="A474" s="125"/>
      <c r="B474" s="107"/>
      <c r="C474" s="126"/>
      <c r="D474" s="114"/>
      <c r="E474" s="52"/>
      <c r="F474" s="52"/>
      <c r="G474" s="112"/>
    </row>
    <row r="475" spans="1:7" x14ac:dyDescent="0.25">
      <c r="A475" s="125"/>
      <c r="B475" s="107"/>
      <c r="C475" s="126"/>
      <c r="D475" s="114"/>
      <c r="E475" s="52"/>
      <c r="F475" s="52"/>
      <c r="G475" s="112"/>
    </row>
    <row r="476" spans="1:7" x14ac:dyDescent="0.25">
      <c r="A476" s="125"/>
      <c r="B476" s="107"/>
      <c r="C476" s="126"/>
      <c r="D476" s="114"/>
      <c r="E476" s="52"/>
      <c r="F476" s="52"/>
      <c r="G476" s="112"/>
    </row>
    <row r="477" spans="1:7" x14ac:dyDescent="0.25">
      <c r="A477" s="125"/>
      <c r="B477" s="107"/>
      <c r="C477" s="126"/>
      <c r="D477" s="114"/>
      <c r="E477" s="52"/>
      <c r="F477" s="52"/>
      <c r="G477" s="112"/>
    </row>
    <row r="478" spans="1:7" x14ac:dyDescent="0.25">
      <c r="A478" s="125"/>
      <c r="B478" s="107"/>
      <c r="C478" s="126"/>
      <c r="D478" s="114"/>
      <c r="E478" s="52"/>
      <c r="F478" s="52"/>
      <c r="G478" s="112"/>
    </row>
    <row r="479" spans="1:7" x14ac:dyDescent="0.25">
      <c r="A479" s="125"/>
      <c r="B479" s="107"/>
      <c r="C479" s="126"/>
      <c r="D479" s="114"/>
      <c r="E479" s="52"/>
      <c r="F479" s="52"/>
      <c r="G479" s="112"/>
    </row>
    <row r="480" spans="1:7" x14ac:dyDescent="0.25">
      <c r="A480" s="125"/>
      <c r="B480" s="107"/>
      <c r="C480" s="126"/>
      <c r="D480" s="114"/>
      <c r="E480" s="52"/>
      <c r="F480" s="52"/>
      <c r="G480" s="112"/>
    </row>
    <row r="481" spans="1:7" x14ac:dyDescent="0.25">
      <c r="A481" s="125"/>
      <c r="B481" s="107"/>
      <c r="C481" s="126"/>
      <c r="D481" s="114"/>
      <c r="E481" s="52"/>
      <c r="F481" s="52"/>
      <c r="G481" s="112"/>
    </row>
    <row r="482" spans="1:7" x14ac:dyDescent="0.25">
      <c r="A482" s="125"/>
      <c r="B482" s="107"/>
      <c r="C482" s="126"/>
      <c r="D482" s="114"/>
      <c r="E482" s="52"/>
      <c r="F482" s="52"/>
      <c r="G482" s="112"/>
    </row>
    <row r="483" spans="1:7" x14ac:dyDescent="0.25">
      <c r="A483" s="125"/>
      <c r="B483" s="107"/>
      <c r="C483" s="126"/>
      <c r="D483" s="114"/>
      <c r="E483" s="52"/>
      <c r="F483" s="52"/>
      <c r="G483" s="112"/>
    </row>
    <row r="484" spans="1:7" x14ac:dyDescent="0.25">
      <c r="A484" s="125"/>
      <c r="B484" s="107"/>
      <c r="C484" s="126"/>
      <c r="D484" s="114"/>
      <c r="E484" s="52"/>
      <c r="F484" s="52"/>
      <c r="G484" s="112"/>
    </row>
    <row r="485" spans="1:7" x14ac:dyDescent="0.25">
      <c r="A485" s="125"/>
      <c r="B485" s="107"/>
      <c r="C485" s="126"/>
      <c r="D485" s="114"/>
      <c r="E485" s="52"/>
      <c r="F485" s="52"/>
      <c r="G485" s="112"/>
    </row>
    <row r="486" spans="1:7" x14ac:dyDescent="0.25">
      <c r="A486" s="125"/>
      <c r="B486" s="107"/>
      <c r="C486" s="126"/>
      <c r="D486" s="114"/>
      <c r="E486" s="52"/>
      <c r="F486" s="52"/>
      <c r="G486" s="112"/>
    </row>
    <row r="487" spans="1:7" x14ac:dyDescent="0.25">
      <c r="A487" s="125"/>
      <c r="B487" s="107"/>
      <c r="C487" s="126"/>
      <c r="D487" s="114"/>
      <c r="E487" s="52"/>
      <c r="F487" s="52"/>
      <c r="G487" s="112"/>
    </row>
    <row r="488" spans="1:7" x14ac:dyDescent="0.25">
      <c r="A488" s="125"/>
      <c r="B488" s="107"/>
      <c r="C488" s="126"/>
      <c r="D488" s="114"/>
      <c r="E488" s="52"/>
      <c r="F488" s="52"/>
      <c r="G488" s="112"/>
    </row>
    <row r="489" spans="1:7" x14ac:dyDescent="0.25">
      <c r="A489" s="125"/>
      <c r="B489" s="107"/>
      <c r="C489" s="126"/>
      <c r="D489" s="114"/>
      <c r="E489" s="52"/>
      <c r="F489" s="52"/>
      <c r="G489" s="112"/>
    </row>
    <row r="490" spans="1:7" x14ac:dyDescent="0.25">
      <c r="A490" s="125"/>
      <c r="B490" s="107"/>
      <c r="C490" s="126"/>
      <c r="D490" s="114"/>
      <c r="E490" s="52"/>
      <c r="F490" s="52"/>
      <c r="G490" s="112"/>
    </row>
    <row r="491" spans="1:7" x14ac:dyDescent="0.25">
      <c r="A491" s="125"/>
      <c r="B491" s="107"/>
      <c r="C491" s="126"/>
      <c r="D491" s="114"/>
      <c r="E491" s="52"/>
      <c r="F491" s="52"/>
      <c r="G491" s="112"/>
    </row>
    <row r="492" spans="1:7" x14ac:dyDescent="0.25">
      <c r="A492" s="125"/>
      <c r="B492" s="107"/>
      <c r="C492" s="126"/>
      <c r="D492" s="114"/>
      <c r="E492" s="52"/>
      <c r="F492" s="52"/>
      <c r="G492" s="112"/>
    </row>
    <row r="493" spans="1:7" x14ac:dyDescent="0.25">
      <c r="A493" s="125"/>
      <c r="B493" s="107"/>
      <c r="C493" s="126"/>
      <c r="D493" s="114"/>
      <c r="E493" s="52"/>
      <c r="F493" s="52"/>
      <c r="G493" s="112"/>
    </row>
    <row r="494" spans="1:7" x14ac:dyDescent="0.25">
      <c r="A494" s="125"/>
      <c r="B494" s="107"/>
      <c r="C494" s="126"/>
      <c r="D494" s="114"/>
      <c r="E494" s="52"/>
      <c r="F494" s="52"/>
      <c r="G494" s="112"/>
    </row>
    <row r="495" spans="1:7" x14ac:dyDescent="0.25">
      <c r="A495" s="125"/>
      <c r="B495" s="107"/>
      <c r="C495" s="126"/>
      <c r="D495" s="114"/>
      <c r="E495" s="52"/>
      <c r="F495" s="52"/>
      <c r="G495" s="112"/>
    </row>
    <row r="496" spans="1:7" x14ac:dyDescent="0.25">
      <c r="A496" s="125"/>
      <c r="B496" s="107"/>
      <c r="C496" s="126"/>
      <c r="D496" s="114"/>
      <c r="E496" s="52"/>
      <c r="F496" s="52"/>
      <c r="G496" s="112"/>
    </row>
    <row r="497" spans="1:7" x14ac:dyDescent="0.25">
      <c r="A497" s="125"/>
      <c r="B497" s="107"/>
      <c r="C497" s="126"/>
      <c r="D497" s="114"/>
      <c r="E497" s="52"/>
      <c r="F497" s="52"/>
      <c r="G497" s="112"/>
    </row>
    <row r="498" spans="1:7" x14ac:dyDescent="0.25">
      <c r="A498" s="125"/>
      <c r="B498" s="107"/>
      <c r="C498" s="126"/>
      <c r="D498" s="114"/>
      <c r="E498" s="52"/>
      <c r="F498" s="52"/>
      <c r="G498" s="112"/>
    </row>
    <row r="499" spans="1:7" x14ac:dyDescent="0.25">
      <c r="A499" s="125"/>
      <c r="B499" s="107"/>
      <c r="C499" s="126"/>
      <c r="D499" s="114"/>
      <c r="E499" s="52"/>
      <c r="F499" s="52"/>
      <c r="G499" s="112"/>
    </row>
    <row r="500" spans="1:7" x14ac:dyDescent="0.25">
      <c r="A500" s="125"/>
      <c r="B500" s="107"/>
      <c r="C500" s="126"/>
      <c r="D500" s="114"/>
      <c r="E500" s="52"/>
      <c r="F500" s="52"/>
      <c r="G500" s="112"/>
    </row>
    <row r="501" spans="1:7" x14ac:dyDescent="0.25">
      <c r="A501" s="125"/>
      <c r="B501" s="107"/>
      <c r="C501" s="126"/>
      <c r="D501" s="114"/>
      <c r="E501" s="52"/>
      <c r="F501" s="52"/>
      <c r="G501" s="112"/>
    </row>
    <row r="502" spans="1:7" x14ac:dyDescent="0.25">
      <c r="A502" s="125"/>
      <c r="B502" s="107"/>
      <c r="C502" s="126"/>
      <c r="D502" s="114"/>
      <c r="E502" s="52"/>
      <c r="F502" s="52"/>
      <c r="G502" s="112"/>
    </row>
    <row r="503" spans="1:7" x14ac:dyDescent="0.25">
      <c r="A503" s="125"/>
      <c r="B503" s="107"/>
      <c r="C503" s="126"/>
      <c r="D503" s="114"/>
      <c r="E503" s="52"/>
      <c r="F503" s="52"/>
      <c r="G503" s="112"/>
    </row>
    <row r="504" spans="1:7" x14ac:dyDescent="0.25">
      <c r="A504" s="125"/>
      <c r="B504" s="107"/>
      <c r="C504" s="126"/>
      <c r="D504" s="114"/>
      <c r="E504" s="52"/>
      <c r="F504" s="52"/>
      <c r="G504" s="112"/>
    </row>
    <row r="505" spans="1:7" x14ac:dyDescent="0.25">
      <c r="A505" s="125"/>
      <c r="B505" s="107"/>
      <c r="C505" s="126"/>
      <c r="D505" s="114"/>
      <c r="E505" s="52"/>
      <c r="F505" s="52"/>
      <c r="G505" s="112"/>
    </row>
    <row r="506" spans="1:7" x14ac:dyDescent="0.25">
      <c r="A506" s="125"/>
      <c r="B506" s="107"/>
      <c r="C506" s="126"/>
      <c r="D506" s="114"/>
      <c r="E506" s="52"/>
      <c r="F506" s="52"/>
      <c r="G506" s="112"/>
    </row>
    <row r="507" spans="1:7" x14ac:dyDescent="0.25">
      <c r="A507" s="125"/>
      <c r="B507" s="107"/>
      <c r="C507" s="126"/>
      <c r="D507" s="114"/>
      <c r="E507" s="52"/>
      <c r="F507" s="52"/>
      <c r="G507" s="112"/>
    </row>
    <row r="508" spans="1:7" x14ac:dyDescent="0.25">
      <c r="A508" s="125"/>
      <c r="B508" s="107"/>
      <c r="C508" s="126"/>
      <c r="D508" s="114"/>
      <c r="E508" s="52"/>
      <c r="F508" s="52"/>
      <c r="G508" s="112"/>
    </row>
    <row r="509" spans="1:7" x14ac:dyDescent="0.25">
      <c r="A509" s="125"/>
      <c r="B509" s="107"/>
      <c r="C509" s="126"/>
      <c r="D509" s="114"/>
      <c r="E509" s="52"/>
      <c r="F509" s="52"/>
      <c r="G509" s="112"/>
    </row>
    <row r="510" spans="1:7" x14ac:dyDescent="0.25">
      <c r="A510" s="125"/>
      <c r="B510" s="107"/>
      <c r="C510" s="126"/>
      <c r="D510" s="114"/>
      <c r="E510" s="52"/>
      <c r="F510" s="52"/>
      <c r="G510" s="112"/>
    </row>
    <row r="511" spans="1:7" x14ac:dyDescent="0.25">
      <c r="A511" s="125"/>
      <c r="B511" s="107"/>
      <c r="C511" s="126"/>
      <c r="D511" s="114"/>
      <c r="E511" s="52"/>
      <c r="F511" s="52"/>
      <c r="G511" s="112"/>
    </row>
    <row r="512" spans="1:7" x14ac:dyDescent="0.25">
      <c r="A512" s="125"/>
      <c r="B512" s="107"/>
      <c r="C512" s="126"/>
      <c r="D512" s="114"/>
      <c r="E512" s="52"/>
      <c r="F512" s="52"/>
      <c r="G512" s="112"/>
    </row>
    <row r="513" spans="1:7" x14ac:dyDescent="0.25">
      <c r="A513" s="125"/>
      <c r="B513" s="107"/>
      <c r="C513" s="126"/>
      <c r="D513" s="114"/>
      <c r="E513" s="52"/>
      <c r="F513" s="52"/>
      <c r="G513" s="112"/>
    </row>
    <row r="514" spans="1:7" x14ac:dyDescent="0.25">
      <c r="A514" s="125"/>
      <c r="B514" s="107"/>
      <c r="C514" s="126"/>
      <c r="D514" s="114"/>
      <c r="E514" s="52"/>
      <c r="F514" s="52"/>
      <c r="G514" s="112"/>
    </row>
    <row r="515" spans="1:7" x14ac:dyDescent="0.25">
      <c r="A515" s="125"/>
      <c r="B515" s="107"/>
      <c r="C515" s="126"/>
      <c r="D515" s="114"/>
      <c r="E515" s="52"/>
      <c r="F515" s="52"/>
      <c r="G515" s="112"/>
    </row>
    <row r="516" spans="1:7" x14ac:dyDescent="0.25">
      <c r="A516" s="125"/>
      <c r="B516" s="107"/>
      <c r="C516" s="126"/>
      <c r="D516" s="114"/>
      <c r="E516" s="52"/>
      <c r="F516" s="52"/>
      <c r="G516" s="112"/>
    </row>
    <row r="517" spans="1:7" x14ac:dyDescent="0.25">
      <c r="A517" s="125"/>
      <c r="B517" s="107"/>
      <c r="C517" s="126"/>
      <c r="D517" s="114"/>
      <c r="E517" s="52"/>
      <c r="F517" s="52"/>
      <c r="G517" s="112"/>
    </row>
    <row r="518" spans="1:7" x14ac:dyDescent="0.25">
      <c r="A518" s="125"/>
      <c r="B518" s="107"/>
      <c r="C518" s="126"/>
      <c r="D518" s="114"/>
      <c r="E518" s="52"/>
      <c r="F518" s="52"/>
      <c r="G518" s="112"/>
    </row>
    <row r="519" spans="1:7" x14ac:dyDescent="0.25">
      <c r="A519" s="125"/>
      <c r="B519" s="107"/>
      <c r="C519" s="126"/>
      <c r="D519" s="114"/>
      <c r="E519" s="52"/>
      <c r="F519" s="52"/>
      <c r="G519" s="112"/>
    </row>
    <row r="520" spans="1:7" x14ac:dyDescent="0.25">
      <c r="A520" s="125"/>
      <c r="B520" s="107"/>
      <c r="C520" s="126"/>
      <c r="D520" s="114"/>
      <c r="E520" s="52"/>
      <c r="F520" s="52"/>
      <c r="G520" s="112"/>
    </row>
    <row r="521" spans="1:7" x14ac:dyDescent="0.25">
      <c r="A521" s="125"/>
      <c r="B521" s="107"/>
      <c r="C521" s="126"/>
      <c r="D521" s="114"/>
      <c r="E521" s="52"/>
      <c r="F521" s="52"/>
      <c r="G521" s="112"/>
    </row>
    <row r="522" spans="1:7" x14ac:dyDescent="0.25">
      <c r="A522" s="125"/>
      <c r="B522" s="107"/>
      <c r="C522" s="126"/>
      <c r="D522" s="114"/>
      <c r="E522" s="52"/>
      <c r="F522" s="52"/>
      <c r="G522" s="112"/>
    </row>
    <row r="523" spans="1:7" x14ac:dyDescent="0.25">
      <c r="A523" s="125"/>
      <c r="B523" s="107"/>
      <c r="C523" s="126"/>
      <c r="D523" s="114"/>
      <c r="E523" s="52"/>
      <c r="F523" s="52"/>
      <c r="G523" s="112"/>
    </row>
    <row r="524" spans="1:7" x14ac:dyDescent="0.25">
      <c r="A524" s="125"/>
      <c r="B524" s="107"/>
      <c r="C524" s="126"/>
      <c r="D524" s="114"/>
      <c r="E524" s="52"/>
      <c r="F524" s="52"/>
      <c r="G524" s="112"/>
    </row>
    <row r="525" spans="1:7" x14ac:dyDescent="0.25">
      <c r="A525" s="125"/>
      <c r="B525" s="107"/>
      <c r="C525" s="126"/>
      <c r="D525" s="114"/>
      <c r="E525" s="52"/>
      <c r="F525" s="52"/>
      <c r="G525" s="112"/>
    </row>
    <row r="526" spans="1:7" x14ac:dyDescent="0.25">
      <c r="A526" s="125"/>
      <c r="B526" s="107"/>
      <c r="C526" s="126"/>
      <c r="D526" s="114"/>
      <c r="E526" s="52"/>
      <c r="F526" s="52"/>
      <c r="G526" s="112"/>
    </row>
    <row r="527" spans="1:7" x14ac:dyDescent="0.25">
      <c r="A527" s="125"/>
      <c r="B527" s="107"/>
      <c r="C527" s="126"/>
      <c r="D527" s="114"/>
      <c r="E527" s="52"/>
      <c r="F527" s="52"/>
      <c r="G527" s="112"/>
    </row>
    <row r="528" spans="1:7" x14ac:dyDescent="0.25">
      <c r="A528" s="125"/>
      <c r="B528" s="107"/>
      <c r="C528" s="126"/>
      <c r="D528" s="114"/>
      <c r="E528" s="52"/>
      <c r="F528" s="52"/>
      <c r="G528" s="112"/>
    </row>
    <row r="529" spans="1:7" x14ac:dyDescent="0.25">
      <c r="A529" s="125"/>
      <c r="B529" s="107"/>
      <c r="C529" s="126"/>
      <c r="D529" s="114"/>
      <c r="E529" s="52"/>
      <c r="F529" s="52"/>
      <c r="G529" s="112"/>
    </row>
    <row r="530" spans="1:7" x14ac:dyDescent="0.25">
      <c r="A530" s="125"/>
      <c r="B530" s="107"/>
      <c r="C530" s="126"/>
      <c r="D530" s="114"/>
      <c r="E530" s="52"/>
      <c r="F530" s="52"/>
      <c r="G530" s="112"/>
    </row>
    <row r="531" spans="1:7" x14ac:dyDescent="0.25">
      <c r="A531" s="125"/>
      <c r="B531" s="107"/>
      <c r="C531" s="126"/>
      <c r="D531" s="114"/>
      <c r="E531" s="52"/>
      <c r="F531" s="52"/>
      <c r="G531" s="112"/>
    </row>
    <row r="532" spans="1:7" x14ac:dyDescent="0.25">
      <c r="A532" s="125"/>
      <c r="B532" s="107"/>
      <c r="C532" s="126"/>
      <c r="D532" s="114"/>
      <c r="E532" s="52"/>
      <c r="F532" s="52"/>
      <c r="G532" s="112"/>
    </row>
    <row r="533" spans="1:7" x14ac:dyDescent="0.25">
      <c r="A533" s="125"/>
      <c r="B533" s="107"/>
      <c r="C533" s="126"/>
      <c r="D533" s="114"/>
      <c r="E533" s="52"/>
      <c r="F533" s="52"/>
      <c r="G533" s="112"/>
    </row>
    <row r="534" spans="1:7" x14ac:dyDescent="0.25">
      <c r="A534" s="125"/>
      <c r="B534" s="107"/>
      <c r="C534" s="126"/>
      <c r="D534" s="114"/>
      <c r="E534" s="52"/>
      <c r="F534" s="52"/>
      <c r="G534" s="112"/>
    </row>
    <row r="535" spans="1:7" x14ac:dyDescent="0.25">
      <c r="A535" s="125"/>
      <c r="B535" s="107"/>
      <c r="C535" s="126"/>
      <c r="D535" s="114"/>
      <c r="E535" s="52"/>
      <c r="F535" s="52"/>
      <c r="G535" s="112"/>
    </row>
    <row r="536" spans="1:7" x14ac:dyDescent="0.25">
      <c r="A536" s="125"/>
      <c r="B536" s="107"/>
      <c r="C536" s="126"/>
      <c r="D536" s="114"/>
      <c r="E536" s="52"/>
      <c r="F536" s="52"/>
      <c r="G536" s="112"/>
    </row>
    <row r="537" spans="1:7" x14ac:dyDescent="0.25">
      <c r="A537" s="125"/>
      <c r="B537" s="107"/>
      <c r="C537" s="126"/>
      <c r="D537" s="114"/>
      <c r="E537" s="52"/>
      <c r="F537" s="52"/>
      <c r="G537" s="112"/>
    </row>
    <row r="538" spans="1:7" x14ac:dyDescent="0.25">
      <c r="A538" s="125"/>
      <c r="B538" s="107"/>
      <c r="C538" s="126"/>
      <c r="D538" s="114"/>
      <c r="E538" s="52"/>
      <c r="F538" s="52"/>
      <c r="G538" s="112"/>
    </row>
    <row r="539" spans="1:7" x14ac:dyDescent="0.25">
      <c r="A539" s="125"/>
      <c r="B539" s="107"/>
      <c r="C539" s="126"/>
      <c r="D539" s="114"/>
      <c r="E539" s="52"/>
      <c r="F539" s="52"/>
      <c r="G539" s="112"/>
    </row>
    <row r="540" spans="1:7" x14ac:dyDescent="0.25">
      <c r="A540" s="125"/>
      <c r="B540" s="107"/>
      <c r="C540" s="126"/>
      <c r="D540" s="114"/>
      <c r="E540" s="52"/>
      <c r="F540" s="52"/>
      <c r="G540" s="112"/>
    </row>
    <row r="541" spans="1:7" x14ac:dyDescent="0.25">
      <c r="A541" s="125"/>
      <c r="B541" s="107"/>
      <c r="C541" s="126"/>
      <c r="D541" s="114"/>
      <c r="E541" s="52"/>
      <c r="F541" s="52"/>
      <c r="G541" s="112"/>
    </row>
    <row r="542" spans="1:7" x14ac:dyDescent="0.25">
      <c r="A542" s="125"/>
      <c r="B542" s="107"/>
      <c r="C542" s="126"/>
      <c r="D542" s="114"/>
      <c r="E542" s="52"/>
      <c r="F542" s="52"/>
      <c r="G542" s="112"/>
    </row>
    <row r="543" spans="1:7" x14ac:dyDescent="0.25">
      <c r="A543" s="125"/>
      <c r="B543" s="107"/>
      <c r="C543" s="126"/>
      <c r="D543" s="114"/>
      <c r="E543" s="52"/>
      <c r="F543" s="52"/>
      <c r="G543" s="112"/>
    </row>
    <row r="544" spans="1:7" x14ac:dyDescent="0.25">
      <c r="A544" s="125"/>
      <c r="B544" s="107"/>
      <c r="C544" s="126"/>
      <c r="D544" s="114"/>
      <c r="E544" s="52"/>
      <c r="F544" s="52"/>
      <c r="G544" s="112"/>
    </row>
    <row r="545" spans="1:7" x14ac:dyDescent="0.25">
      <c r="A545" s="125"/>
      <c r="B545" s="107"/>
      <c r="C545" s="126"/>
      <c r="D545" s="114"/>
      <c r="E545" s="52"/>
      <c r="F545" s="52"/>
      <c r="G545" s="112"/>
    </row>
    <row r="546" spans="1:7" x14ac:dyDescent="0.25">
      <c r="A546" s="125"/>
      <c r="B546" s="107"/>
      <c r="C546" s="126"/>
      <c r="D546" s="114"/>
      <c r="E546" s="52"/>
      <c r="F546" s="52"/>
      <c r="G546" s="112"/>
    </row>
    <row r="547" spans="1:7" x14ac:dyDescent="0.25">
      <c r="A547" s="125"/>
      <c r="B547" s="107"/>
      <c r="C547" s="126"/>
      <c r="D547" s="114"/>
      <c r="E547" s="52"/>
      <c r="F547" s="52"/>
      <c r="G547" s="112"/>
    </row>
    <row r="548" spans="1:7" x14ac:dyDescent="0.25">
      <c r="A548" s="125"/>
      <c r="B548" s="107"/>
      <c r="C548" s="126"/>
      <c r="D548" s="114"/>
      <c r="E548" s="52"/>
      <c r="F548" s="52"/>
      <c r="G548" s="112"/>
    </row>
    <row r="549" spans="1:7" x14ac:dyDescent="0.25">
      <c r="A549" s="125"/>
      <c r="B549" s="107"/>
      <c r="C549" s="126"/>
      <c r="D549" s="114"/>
      <c r="E549" s="52"/>
      <c r="F549" s="52"/>
      <c r="G549" s="112"/>
    </row>
    <row r="550" spans="1:7" x14ac:dyDescent="0.25">
      <c r="A550" s="125"/>
      <c r="B550" s="107"/>
      <c r="C550" s="126"/>
      <c r="D550" s="114"/>
      <c r="E550" s="52"/>
      <c r="F550" s="52"/>
      <c r="G550" s="112"/>
    </row>
    <row r="551" spans="1:7" x14ac:dyDescent="0.25">
      <c r="A551" s="125"/>
      <c r="B551" s="107"/>
      <c r="C551" s="126"/>
      <c r="D551" s="114"/>
      <c r="E551" s="52"/>
      <c r="F551" s="52"/>
      <c r="G551" s="112"/>
    </row>
    <row r="552" spans="1:7" x14ac:dyDescent="0.25">
      <c r="A552" s="125"/>
      <c r="B552" s="107"/>
      <c r="C552" s="126"/>
      <c r="D552" s="114"/>
      <c r="E552" s="52"/>
      <c r="F552" s="52"/>
      <c r="G552" s="112"/>
    </row>
    <row r="553" spans="1:7" x14ac:dyDescent="0.25">
      <c r="A553" s="125"/>
      <c r="B553" s="107"/>
      <c r="C553" s="126"/>
      <c r="D553" s="114"/>
      <c r="E553" s="52"/>
      <c r="F553" s="52"/>
      <c r="G553" s="112"/>
    </row>
    <row r="554" spans="1:7" x14ac:dyDescent="0.25">
      <c r="A554" s="125"/>
      <c r="B554" s="107"/>
      <c r="C554" s="126"/>
      <c r="D554" s="114"/>
      <c r="E554" s="52"/>
      <c r="F554" s="52"/>
      <c r="G554" s="112"/>
    </row>
    <row r="555" spans="1:7" x14ac:dyDescent="0.25">
      <c r="A555" s="125"/>
      <c r="B555" s="107"/>
      <c r="C555" s="126"/>
      <c r="D555" s="114"/>
      <c r="E555" s="52"/>
      <c r="F555" s="52"/>
      <c r="G555" s="112"/>
    </row>
    <row r="556" spans="1:7" x14ac:dyDescent="0.25">
      <c r="A556" s="125"/>
      <c r="B556" s="107"/>
      <c r="C556" s="126"/>
      <c r="D556" s="114"/>
      <c r="E556" s="52"/>
      <c r="F556" s="52"/>
      <c r="G556" s="112"/>
    </row>
    <row r="557" spans="1:7" x14ac:dyDescent="0.25">
      <c r="A557" s="125"/>
      <c r="B557" s="107"/>
      <c r="C557" s="126"/>
      <c r="D557" s="114"/>
      <c r="E557" s="52"/>
      <c r="F557" s="52"/>
      <c r="G557" s="112"/>
    </row>
    <row r="558" spans="1:7" x14ac:dyDescent="0.25">
      <c r="A558" s="125"/>
      <c r="B558" s="107"/>
      <c r="C558" s="126"/>
      <c r="D558" s="114"/>
      <c r="E558" s="52"/>
      <c r="F558" s="52"/>
      <c r="G558" s="112"/>
    </row>
    <row r="559" spans="1:7" x14ac:dyDescent="0.25">
      <c r="A559" s="125"/>
      <c r="B559" s="107"/>
      <c r="C559" s="126"/>
      <c r="D559" s="114"/>
      <c r="E559" s="52"/>
      <c r="F559" s="52"/>
      <c r="G559" s="112"/>
    </row>
    <row r="560" spans="1:7" x14ac:dyDescent="0.25">
      <c r="A560" s="125"/>
      <c r="B560" s="107"/>
      <c r="C560" s="126"/>
      <c r="D560" s="114"/>
      <c r="E560" s="52"/>
      <c r="F560" s="52"/>
      <c r="G560" s="112"/>
    </row>
    <row r="561" spans="1:7" x14ac:dyDescent="0.25">
      <c r="A561" s="125"/>
      <c r="B561" s="107"/>
      <c r="C561" s="126"/>
      <c r="D561" s="114"/>
      <c r="E561" s="52"/>
      <c r="F561" s="52"/>
      <c r="G561" s="112"/>
    </row>
    <row r="562" spans="1:7" x14ac:dyDescent="0.25">
      <c r="A562" s="125"/>
      <c r="B562" s="107"/>
      <c r="C562" s="126"/>
      <c r="D562" s="114"/>
      <c r="E562" s="52"/>
      <c r="F562" s="52"/>
      <c r="G562" s="112"/>
    </row>
    <row r="563" spans="1:7" x14ac:dyDescent="0.25">
      <c r="A563" s="125"/>
      <c r="B563" s="107"/>
      <c r="C563" s="126"/>
      <c r="D563" s="114"/>
      <c r="E563" s="52"/>
      <c r="F563" s="52"/>
      <c r="G563" s="112"/>
    </row>
    <row r="564" spans="1:7" x14ac:dyDescent="0.25">
      <c r="A564" s="125"/>
      <c r="B564" s="107"/>
      <c r="C564" s="126"/>
      <c r="D564" s="114"/>
      <c r="E564" s="52"/>
      <c r="F564" s="52"/>
      <c r="G564" s="112"/>
    </row>
    <row r="565" spans="1:7" x14ac:dyDescent="0.25">
      <c r="A565" s="125"/>
      <c r="B565" s="107"/>
      <c r="C565" s="126"/>
      <c r="D565" s="114"/>
      <c r="E565" s="52"/>
      <c r="F565" s="52"/>
      <c r="G565" s="112"/>
    </row>
    <row r="566" spans="1:7" x14ac:dyDescent="0.25">
      <c r="A566" s="125"/>
      <c r="B566" s="107"/>
      <c r="C566" s="126"/>
      <c r="D566" s="114"/>
      <c r="E566" s="52"/>
      <c r="F566" s="52"/>
      <c r="G566" s="112"/>
    </row>
    <row r="567" spans="1:7" x14ac:dyDescent="0.25">
      <c r="A567" s="125"/>
      <c r="B567" s="107"/>
      <c r="C567" s="126"/>
      <c r="D567" s="114"/>
      <c r="E567" s="52"/>
      <c r="F567" s="52"/>
      <c r="G567" s="112"/>
    </row>
    <row r="568" spans="1:7" x14ac:dyDescent="0.25">
      <c r="A568" s="125"/>
      <c r="B568" s="107"/>
      <c r="C568" s="126"/>
      <c r="D568" s="114"/>
      <c r="E568" s="52"/>
      <c r="F568" s="52"/>
      <c r="G568" s="112"/>
    </row>
    <row r="569" spans="1:7" x14ac:dyDescent="0.25">
      <c r="A569" s="125"/>
      <c r="B569" s="107"/>
      <c r="C569" s="126"/>
      <c r="D569" s="114"/>
      <c r="E569" s="52"/>
      <c r="F569" s="52"/>
      <c r="G569" s="112"/>
    </row>
    <row r="570" spans="1:7" x14ac:dyDescent="0.25">
      <c r="A570" s="125"/>
      <c r="B570" s="107"/>
      <c r="C570" s="126"/>
      <c r="D570" s="114"/>
      <c r="E570" s="52"/>
      <c r="F570" s="52"/>
      <c r="G570" s="112"/>
    </row>
    <row r="571" spans="1:7" x14ac:dyDescent="0.25">
      <c r="A571" s="125"/>
      <c r="B571" s="107"/>
      <c r="C571" s="126"/>
      <c r="D571" s="114"/>
      <c r="E571" s="52"/>
      <c r="F571" s="52"/>
      <c r="G571" s="112"/>
    </row>
    <row r="572" spans="1:7" x14ac:dyDescent="0.25">
      <c r="A572" s="125"/>
      <c r="B572" s="107"/>
      <c r="C572" s="126"/>
      <c r="D572" s="114"/>
      <c r="E572" s="52"/>
      <c r="F572" s="52"/>
      <c r="G572" s="112"/>
    </row>
    <row r="573" spans="1:7" x14ac:dyDescent="0.25">
      <c r="A573" s="125"/>
      <c r="B573" s="107"/>
      <c r="C573" s="126"/>
      <c r="D573" s="114"/>
      <c r="E573" s="52"/>
      <c r="F573" s="52"/>
      <c r="G573" s="112"/>
    </row>
    <row r="574" spans="1:7" x14ac:dyDescent="0.25">
      <c r="A574" s="125"/>
      <c r="B574" s="107"/>
      <c r="C574" s="126"/>
      <c r="D574" s="114"/>
      <c r="E574" s="52"/>
      <c r="F574" s="52"/>
      <c r="G574" s="112"/>
    </row>
    <row r="575" spans="1:7" x14ac:dyDescent="0.25">
      <c r="A575" s="125"/>
      <c r="B575" s="107"/>
      <c r="C575" s="126"/>
      <c r="D575" s="114"/>
      <c r="E575" s="52"/>
      <c r="F575" s="52"/>
      <c r="G575" s="112"/>
    </row>
    <row r="576" spans="1:7" x14ac:dyDescent="0.25">
      <c r="A576" s="125"/>
      <c r="B576" s="107"/>
      <c r="C576" s="126"/>
      <c r="D576" s="114"/>
      <c r="E576" s="52"/>
      <c r="F576" s="52"/>
      <c r="G576" s="112"/>
    </row>
    <row r="577" spans="1:7" x14ac:dyDescent="0.25">
      <c r="A577" s="125"/>
      <c r="B577" s="107"/>
      <c r="C577" s="126"/>
      <c r="D577" s="114"/>
      <c r="E577" s="52"/>
      <c r="F577" s="52"/>
      <c r="G577" s="112"/>
    </row>
    <row r="578" spans="1:7" x14ac:dyDescent="0.25">
      <c r="A578" s="125"/>
      <c r="B578" s="107"/>
      <c r="C578" s="126"/>
      <c r="D578" s="114"/>
      <c r="E578" s="52"/>
      <c r="F578" s="52"/>
      <c r="G578" s="112"/>
    </row>
    <row r="579" spans="1:7" x14ac:dyDescent="0.25">
      <c r="A579" s="125"/>
      <c r="B579" s="107"/>
      <c r="C579" s="126"/>
      <c r="D579" s="114"/>
      <c r="E579" s="52"/>
      <c r="F579" s="52"/>
      <c r="G579" s="112"/>
    </row>
    <row r="580" spans="1:7" x14ac:dyDescent="0.25">
      <c r="A580" s="125"/>
      <c r="B580" s="107"/>
      <c r="C580" s="126"/>
      <c r="D580" s="114"/>
      <c r="E580" s="52"/>
      <c r="F580" s="52"/>
      <c r="G580" s="112"/>
    </row>
    <row r="581" spans="1:7" x14ac:dyDescent="0.25">
      <c r="A581" s="125"/>
      <c r="B581" s="107"/>
      <c r="C581" s="126"/>
      <c r="D581" s="114"/>
      <c r="E581" s="52"/>
      <c r="F581" s="52"/>
      <c r="G581" s="112"/>
    </row>
    <row r="582" spans="1:7" x14ac:dyDescent="0.25">
      <c r="A582" s="125"/>
      <c r="B582" s="107"/>
      <c r="C582" s="126"/>
      <c r="D582" s="114"/>
      <c r="E582" s="52"/>
      <c r="F582" s="52"/>
      <c r="G582" s="112"/>
    </row>
    <row r="583" spans="1:7" x14ac:dyDescent="0.25">
      <c r="A583" s="125"/>
      <c r="B583" s="107"/>
      <c r="C583" s="126"/>
      <c r="D583" s="114"/>
      <c r="E583" s="52"/>
      <c r="F583" s="52"/>
      <c r="G583" s="112"/>
    </row>
    <row r="584" spans="1:7" x14ac:dyDescent="0.25">
      <c r="A584" s="125"/>
      <c r="B584" s="107"/>
      <c r="C584" s="126"/>
      <c r="D584" s="114"/>
      <c r="E584" s="52"/>
      <c r="F584" s="52"/>
      <c r="G584" s="112"/>
    </row>
    <row r="585" spans="1:7" x14ac:dyDescent="0.25">
      <c r="A585" s="125"/>
      <c r="B585" s="107"/>
      <c r="C585" s="126"/>
      <c r="D585" s="114"/>
      <c r="E585" s="52"/>
      <c r="F585" s="52"/>
      <c r="G585" s="112"/>
    </row>
    <row r="586" spans="1:7" x14ac:dyDescent="0.25">
      <c r="A586" s="125"/>
      <c r="B586" s="107"/>
      <c r="C586" s="126"/>
      <c r="D586" s="114"/>
      <c r="E586" s="52"/>
      <c r="F586" s="52"/>
      <c r="G586" s="112"/>
    </row>
    <row r="587" spans="1:7" x14ac:dyDescent="0.25">
      <c r="A587" s="125"/>
      <c r="B587" s="107"/>
      <c r="C587" s="126"/>
      <c r="D587" s="114"/>
      <c r="E587" s="52"/>
      <c r="F587" s="52"/>
      <c r="G587" s="112"/>
    </row>
    <row r="588" spans="1:7" x14ac:dyDescent="0.25">
      <c r="A588" s="125"/>
      <c r="B588" s="107"/>
      <c r="C588" s="126"/>
      <c r="D588" s="114"/>
      <c r="E588" s="52"/>
      <c r="F588" s="52"/>
      <c r="G588" s="112"/>
    </row>
    <row r="589" spans="1:7" x14ac:dyDescent="0.25">
      <c r="A589" s="125"/>
      <c r="B589" s="107"/>
      <c r="C589" s="126"/>
      <c r="D589" s="114"/>
      <c r="E589" s="52"/>
      <c r="F589" s="52"/>
      <c r="G589" s="112"/>
    </row>
    <row r="590" spans="1:7" x14ac:dyDescent="0.25">
      <c r="A590" s="125"/>
      <c r="B590" s="107"/>
      <c r="C590" s="126"/>
      <c r="D590" s="114"/>
      <c r="E590" s="52"/>
      <c r="F590" s="52"/>
      <c r="G590" s="112"/>
    </row>
    <row r="591" spans="1:7" x14ac:dyDescent="0.25">
      <c r="A591" s="125"/>
      <c r="B591" s="107"/>
      <c r="C591" s="126"/>
      <c r="D591" s="114"/>
      <c r="E591" s="52"/>
      <c r="F591" s="52"/>
      <c r="G591" s="112"/>
    </row>
    <row r="592" spans="1:7" x14ac:dyDescent="0.25">
      <c r="A592" s="125"/>
      <c r="B592" s="107"/>
      <c r="C592" s="126"/>
      <c r="D592" s="114"/>
      <c r="E592" s="52"/>
      <c r="F592" s="52"/>
      <c r="G592" s="112"/>
    </row>
    <row r="593" spans="1:7" x14ac:dyDescent="0.25">
      <c r="A593" s="125"/>
      <c r="B593" s="107"/>
      <c r="C593" s="126"/>
      <c r="D593" s="114"/>
      <c r="E593" s="52"/>
      <c r="F593" s="52"/>
      <c r="G593" s="112"/>
    </row>
    <row r="594" spans="1:7" x14ac:dyDescent="0.25">
      <c r="A594" s="125"/>
      <c r="B594" s="107"/>
      <c r="C594" s="126"/>
      <c r="D594" s="114"/>
      <c r="E594" s="52"/>
      <c r="F594" s="52"/>
      <c r="G594" s="112"/>
    </row>
    <row r="595" spans="1:7" x14ac:dyDescent="0.25">
      <c r="A595" s="125"/>
      <c r="B595" s="107"/>
      <c r="C595" s="126"/>
      <c r="D595" s="114"/>
      <c r="E595" s="52"/>
      <c r="F595" s="52"/>
      <c r="G595" s="112"/>
    </row>
    <row r="596" spans="1:7" x14ac:dyDescent="0.25">
      <c r="A596" s="125"/>
      <c r="B596" s="107"/>
      <c r="C596" s="126"/>
      <c r="D596" s="114"/>
      <c r="E596" s="52"/>
      <c r="F596" s="52"/>
      <c r="G596" s="112"/>
    </row>
    <row r="597" spans="1:7" x14ac:dyDescent="0.25">
      <c r="A597" s="125"/>
      <c r="B597" s="107"/>
      <c r="C597" s="126"/>
      <c r="D597" s="114"/>
      <c r="E597" s="52"/>
      <c r="F597" s="52"/>
      <c r="G597" s="112"/>
    </row>
    <row r="598" spans="1:7" x14ac:dyDescent="0.25">
      <c r="A598" s="125"/>
      <c r="B598" s="107"/>
      <c r="C598" s="126"/>
      <c r="D598" s="114"/>
      <c r="E598" s="52"/>
      <c r="F598" s="52"/>
      <c r="G598" s="112"/>
    </row>
    <row r="599" spans="1:7" x14ac:dyDescent="0.25">
      <c r="A599" s="125"/>
      <c r="B599" s="107"/>
      <c r="C599" s="126"/>
      <c r="D599" s="114"/>
      <c r="E599" s="52"/>
      <c r="F599" s="52"/>
      <c r="G599" s="112"/>
    </row>
    <row r="600" spans="1:7" x14ac:dyDescent="0.25">
      <c r="A600" s="125"/>
      <c r="B600" s="107"/>
      <c r="C600" s="126"/>
      <c r="D600" s="114"/>
      <c r="E600" s="52"/>
      <c r="F600" s="52"/>
      <c r="G600" s="112"/>
    </row>
    <row r="601" spans="1:7" x14ac:dyDescent="0.25">
      <c r="A601" s="125"/>
      <c r="B601" s="107"/>
      <c r="C601" s="126"/>
      <c r="D601" s="114"/>
      <c r="E601" s="52"/>
      <c r="F601" s="52"/>
      <c r="G601" s="112"/>
    </row>
    <row r="602" spans="1:7" x14ac:dyDescent="0.25">
      <c r="A602" s="125"/>
      <c r="B602" s="107"/>
      <c r="C602" s="126"/>
      <c r="D602" s="114"/>
      <c r="E602" s="52"/>
      <c r="F602" s="52"/>
      <c r="G602" s="112"/>
    </row>
    <row r="603" spans="1:7" x14ac:dyDescent="0.25">
      <c r="A603" s="125"/>
      <c r="B603" s="107"/>
      <c r="C603" s="126"/>
      <c r="D603" s="114"/>
      <c r="E603" s="52"/>
      <c r="F603" s="52"/>
      <c r="G603" s="112"/>
    </row>
    <row r="604" spans="1:7" x14ac:dyDescent="0.25">
      <c r="A604" s="125"/>
      <c r="B604" s="107"/>
      <c r="C604" s="126"/>
      <c r="D604" s="114"/>
      <c r="E604" s="52"/>
      <c r="F604" s="52"/>
      <c r="G604" s="112"/>
    </row>
    <row r="605" spans="1:7" x14ac:dyDescent="0.25">
      <c r="A605" s="125"/>
      <c r="B605" s="107"/>
      <c r="C605" s="126"/>
      <c r="D605" s="114"/>
      <c r="E605" s="52"/>
      <c r="F605" s="52"/>
      <c r="G605" s="112"/>
    </row>
    <row r="606" spans="1:7" x14ac:dyDescent="0.25">
      <c r="A606" s="125"/>
      <c r="B606" s="107"/>
      <c r="C606" s="126"/>
      <c r="D606" s="114"/>
      <c r="E606" s="52"/>
      <c r="F606" s="52"/>
      <c r="G606" s="112"/>
    </row>
    <row r="607" spans="1:7" x14ac:dyDescent="0.25">
      <c r="A607" s="125"/>
      <c r="B607" s="107"/>
      <c r="C607" s="126"/>
      <c r="D607" s="114"/>
      <c r="E607" s="52"/>
      <c r="F607" s="52"/>
      <c r="G607" s="112"/>
    </row>
    <row r="608" spans="1:7" x14ac:dyDescent="0.25">
      <c r="A608" s="125"/>
      <c r="B608" s="107"/>
      <c r="C608" s="126"/>
      <c r="D608" s="114"/>
      <c r="E608" s="52"/>
      <c r="F608" s="52"/>
      <c r="G608" s="112"/>
    </row>
    <row r="609" spans="1:7" x14ac:dyDescent="0.25">
      <c r="A609" s="125"/>
      <c r="B609" s="107"/>
      <c r="C609" s="126"/>
      <c r="D609" s="114"/>
      <c r="E609" s="52"/>
      <c r="F609" s="52"/>
      <c r="G609" s="112"/>
    </row>
    <row r="610" spans="1:7" x14ac:dyDescent="0.25">
      <c r="A610" s="125"/>
      <c r="B610" s="107"/>
      <c r="C610" s="126"/>
      <c r="D610" s="114"/>
      <c r="E610" s="52"/>
      <c r="F610" s="52"/>
      <c r="G610" s="112"/>
    </row>
    <row r="611" spans="1:7" x14ac:dyDescent="0.25">
      <c r="A611" s="125"/>
      <c r="B611" s="107"/>
      <c r="C611" s="126"/>
      <c r="D611" s="114"/>
      <c r="E611" s="52"/>
      <c r="F611" s="52"/>
      <c r="G611" s="112"/>
    </row>
    <row r="612" spans="1:7" x14ac:dyDescent="0.25">
      <c r="A612" s="125"/>
      <c r="B612" s="107"/>
      <c r="C612" s="126"/>
      <c r="D612" s="114"/>
      <c r="E612" s="52"/>
      <c r="F612" s="52"/>
      <c r="G612" s="112"/>
    </row>
    <row r="613" spans="1:7" x14ac:dyDescent="0.25">
      <c r="A613" s="125"/>
      <c r="B613" s="107"/>
      <c r="C613" s="126"/>
      <c r="D613" s="114"/>
      <c r="E613" s="52"/>
      <c r="F613" s="52"/>
      <c r="G613" s="112"/>
    </row>
    <row r="614" spans="1:7" x14ac:dyDescent="0.25">
      <c r="A614" s="125"/>
      <c r="B614" s="107"/>
      <c r="C614" s="126"/>
      <c r="D614" s="114"/>
      <c r="E614" s="52"/>
      <c r="F614" s="52"/>
      <c r="G614" s="112"/>
    </row>
    <row r="615" spans="1:7" x14ac:dyDescent="0.25">
      <c r="A615" s="125"/>
      <c r="B615" s="107"/>
      <c r="C615" s="126"/>
      <c r="D615" s="114"/>
      <c r="E615" s="52"/>
      <c r="F615" s="52"/>
      <c r="G615" s="112"/>
    </row>
    <row r="616" spans="1:7" x14ac:dyDescent="0.25">
      <c r="A616" s="125"/>
      <c r="B616" s="107"/>
      <c r="C616" s="126"/>
      <c r="D616" s="114"/>
      <c r="E616" s="52"/>
      <c r="F616" s="52"/>
      <c r="G616" s="112"/>
    </row>
    <row r="617" spans="1:7" x14ac:dyDescent="0.25">
      <c r="A617" s="125"/>
      <c r="B617" s="107"/>
      <c r="C617" s="126"/>
      <c r="D617" s="114"/>
      <c r="E617" s="52"/>
      <c r="F617" s="52"/>
      <c r="G617" s="112"/>
    </row>
    <row r="618" spans="1:7" x14ac:dyDescent="0.25">
      <c r="A618" s="125"/>
      <c r="B618" s="107"/>
      <c r="C618" s="126"/>
      <c r="D618" s="114"/>
      <c r="E618" s="52"/>
      <c r="F618" s="52"/>
      <c r="G618" s="112"/>
    </row>
    <row r="619" spans="1:7" x14ac:dyDescent="0.25">
      <c r="A619" s="125"/>
      <c r="B619" s="107"/>
      <c r="C619" s="126"/>
      <c r="D619" s="114"/>
      <c r="E619" s="52"/>
      <c r="F619" s="52"/>
      <c r="G619" s="112"/>
    </row>
    <row r="620" spans="1:7" x14ac:dyDescent="0.25">
      <c r="A620" s="125"/>
      <c r="B620" s="107"/>
      <c r="C620" s="126"/>
      <c r="D620" s="114"/>
      <c r="E620" s="52"/>
      <c r="F620" s="52"/>
      <c r="G620" s="112"/>
    </row>
    <row r="621" spans="1:7" x14ac:dyDescent="0.25">
      <c r="A621" s="125"/>
      <c r="B621" s="107"/>
      <c r="C621" s="126"/>
      <c r="D621" s="114"/>
      <c r="E621" s="52"/>
      <c r="F621" s="52"/>
      <c r="G621" s="112"/>
    </row>
    <row r="622" spans="1:7" x14ac:dyDescent="0.25">
      <c r="A622" s="125"/>
      <c r="B622" s="107"/>
      <c r="C622" s="126"/>
      <c r="D622" s="114"/>
      <c r="E622" s="52"/>
      <c r="F622" s="52"/>
      <c r="G622" s="112"/>
    </row>
    <row r="623" spans="1:7" x14ac:dyDescent="0.25">
      <c r="A623" s="125"/>
      <c r="B623" s="107"/>
      <c r="C623" s="126"/>
      <c r="D623" s="114"/>
      <c r="E623" s="52"/>
      <c r="F623" s="52"/>
      <c r="G623" s="112"/>
    </row>
    <row r="624" spans="1:7" x14ac:dyDescent="0.25">
      <c r="A624" s="125"/>
      <c r="B624" s="107"/>
      <c r="C624" s="126"/>
      <c r="D624" s="114"/>
      <c r="E624" s="52"/>
      <c r="F624" s="52"/>
      <c r="G624" s="112"/>
    </row>
    <row r="625" spans="1:7" x14ac:dyDescent="0.25">
      <c r="A625" s="125"/>
      <c r="B625" s="107"/>
      <c r="C625" s="126"/>
      <c r="D625" s="114"/>
      <c r="E625" s="52"/>
      <c r="F625" s="52"/>
      <c r="G625" s="112"/>
    </row>
    <row r="626" spans="1:7" x14ac:dyDescent="0.25">
      <c r="A626" s="125"/>
      <c r="B626" s="107"/>
      <c r="C626" s="126"/>
      <c r="D626" s="114"/>
      <c r="E626" s="52"/>
      <c r="F626" s="52"/>
      <c r="G626" s="112"/>
    </row>
    <row r="627" spans="1:7" x14ac:dyDescent="0.25">
      <c r="A627" s="125"/>
      <c r="B627" s="107"/>
      <c r="C627" s="126"/>
      <c r="D627" s="114"/>
      <c r="E627" s="52"/>
      <c r="F627" s="52"/>
      <c r="G627" s="112"/>
    </row>
    <row r="628" spans="1:7" x14ac:dyDescent="0.25">
      <c r="A628" s="125"/>
      <c r="B628" s="107"/>
      <c r="C628" s="126"/>
      <c r="D628" s="114"/>
      <c r="E628" s="52"/>
      <c r="F628" s="52"/>
      <c r="G628" s="112"/>
    </row>
    <row r="629" spans="1:7" x14ac:dyDescent="0.25">
      <c r="A629" s="125"/>
      <c r="B629" s="107"/>
      <c r="C629" s="126"/>
      <c r="D629" s="114"/>
      <c r="E629" s="52"/>
      <c r="F629" s="52"/>
      <c r="G629" s="112"/>
    </row>
    <row r="630" spans="1:7" x14ac:dyDescent="0.25">
      <c r="A630" s="125"/>
      <c r="B630" s="107"/>
      <c r="C630" s="126"/>
      <c r="D630" s="114"/>
      <c r="E630" s="52"/>
      <c r="F630" s="52"/>
      <c r="G630" s="112"/>
    </row>
    <row r="631" spans="1:7" x14ac:dyDescent="0.25">
      <c r="A631" s="125"/>
      <c r="B631" s="107"/>
      <c r="C631" s="126"/>
      <c r="D631" s="114"/>
      <c r="E631" s="52"/>
      <c r="F631" s="52"/>
      <c r="G631" s="112"/>
    </row>
    <row r="632" spans="1:7" x14ac:dyDescent="0.25">
      <c r="A632" s="125"/>
      <c r="B632" s="107"/>
      <c r="C632" s="126"/>
      <c r="D632" s="114"/>
      <c r="E632" s="52"/>
      <c r="F632" s="52"/>
      <c r="G632" s="112"/>
    </row>
    <row r="633" spans="1:7" x14ac:dyDescent="0.25">
      <c r="A633" s="125"/>
      <c r="B633" s="107"/>
      <c r="C633" s="126"/>
      <c r="D633" s="114"/>
      <c r="E633" s="52"/>
      <c r="F633" s="52"/>
      <c r="G633" s="112"/>
    </row>
    <row r="634" spans="1:7" x14ac:dyDescent="0.25">
      <c r="A634" s="125"/>
      <c r="B634" s="107"/>
      <c r="C634" s="126"/>
      <c r="D634" s="114"/>
      <c r="E634" s="52"/>
      <c r="F634" s="52"/>
      <c r="G634" s="112"/>
    </row>
    <row r="635" spans="1:7" x14ac:dyDescent="0.25">
      <c r="A635" s="125"/>
      <c r="B635" s="107"/>
      <c r="C635" s="126"/>
      <c r="D635" s="114"/>
      <c r="E635" s="52"/>
      <c r="F635" s="52"/>
      <c r="G635" s="112"/>
    </row>
    <row r="636" spans="1:7" x14ac:dyDescent="0.25">
      <c r="A636" s="125"/>
      <c r="B636" s="107"/>
      <c r="C636" s="126"/>
      <c r="D636" s="114"/>
      <c r="E636" s="52"/>
      <c r="F636" s="52"/>
      <c r="G636" s="112"/>
    </row>
    <row r="637" spans="1:7" x14ac:dyDescent="0.25">
      <c r="A637" s="125"/>
      <c r="B637" s="107"/>
      <c r="C637" s="126"/>
      <c r="D637" s="114"/>
      <c r="E637" s="52"/>
      <c r="F637" s="52"/>
      <c r="G637" s="112"/>
    </row>
    <row r="638" spans="1:7" x14ac:dyDescent="0.25">
      <c r="A638" s="125"/>
      <c r="B638" s="107"/>
      <c r="C638" s="126"/>
      <c r="D638" s="114"/>
      <c r="E638" s="52"/>
      <c r="F638" s="52"/>
      <c r="G638" s="112"/>
    </row>
    <row r="639" spans="1:7" x14ac:dyDescent="0.25">
      <c r="A639" s="125"/>
      <c r="B639" s="107"/>
      <c r="C639" s="126"/>
      <c r="D639" s="114"/>
      <c r="E639" s="52"/>
      <c r="F639" s="52"/>
      <c r="G639" s="112"/>
    </row>
    <row r="640" spans="1:7" x14ac:dyDescent="0.25">
      <c r="A640" s="125"/>
      <c r="B640" s="107"/>
      <c r="C640" s="126"/>
      <c r="D640" s="114"/>
      <c r="E640" s="52"/>
      <c r="F640" s="52"/>
      <c r="G640" s="112"/>
    </row>
    <row r="641" spans="1:7" x14ac:dyDescent="0.25">
      <c r="A641" s="125"/>
      <c r="B641" s="107"/>
      <c r="C641" s="126"/>
      <c r="D641" s="114"/>
      <c r="E641" s="52"/>
      <c r="F641" s="52"/>
      <c r="G641" s="112"/>
    </row>
    <row r="642" spans="1:7" x14ac:dyDescent="0.25">
      <c r="A642" s="125"/>
      <c r="B642" s="107"/>
      <c r="C642" s="126"/>
      <c r="D642" s="114"/>
      <c r="E642" s="52"/>
      <c r="F642" s="52"/>
      <c r="G642" s="112"/>
    </row>
    <row r="643" spans="1:7" x14ac:dyDescent="0.25">
      <c r="A643" s="125"/>
      <c r="B643" s="107"/>
      <c r="C643" s="126"/>
      <c r="D643" s="114"/>
      <c r="E643" s="52"/>
      <c r="F643" s="52"/>
      <c r="G643" s="112"/>
    </row>
    <row r="644" spans="1:7" x14ac:dyDescent="0.25">
      <c r="A644" s="125"/>
      <c r="B644" s="107"/>
      <c r="C644" s="126"/>
      <c r="D644" s="114"/>
      <c r="E644" s="52"/>
      <c r="F644" s="52"/>
      <c r="G644" s="112"/>
    </row>
    <row r="645" spans="1:7" x14ac:dyDescent="0.25">
      <c r="A645" s="125"/>
      <c r="B645" s="107"/>
      <c r="C645" s="126"/>
      <c r="D645" s="114"/>
      <c r="E645" s="52"/>
      <c r="F645" s="52"/>
      <c r="G645" s="112"/>
    </row>
    <row r="646" spans="1:7" x14ac:dyDescent="0.25">
      <c r="A646" s="125"/>
      <c r="B646" s="107"/>
      <c r="C646" s="126"/>
      <c r="D646" s="114"/>
      <c r="E646" s="52"/>
      <c r="F646" s="52"/>
      <c r="G646" s="112"/>
    </row>
    <row r="647" spans="1:7" x14ac:dyDescent="0.25">
      <c r="A647" s="125"/>
      <c r="B647" s="107"/>
      <c r="C647" s="126"/>
      <c r="D647" s="114"/>
      <c r="E647" s="52"/>
      <c r="F647" s="52"/>
      <c r="G647" s="112"/>
    </row>
    <row r="648" spans="1:7" x14ac:dyDescent="0.25">
      <c r="A648" s="125"/>
      <c r="B648" s="107"/>
      <c r="C648" s="126"/>
      <c r="D648" s="114"/>
      <c r="E648" s="52"/>
      <c r="F648" s="52"/>
      <c r="G648" s="112"/>
    </row>
    <row r="649" spans="1:7" x14ac:dyDescent="0.25">
      <c r="A649" s="125"/>
      <c r="B649" s="107"/>
      <c r="C649" s="126"/>
      <c r="D649" s="114"/>
      <c r="E649" s="52"/>
      <c r="F649" s="52"/>
      <c r="G649" s="112"/>
    </row>
    <row r="650" spans="1:7" x14ac:dyDescent="0.25">
      <c r="A650" s="125"/>
      <c r="B650" s="107"/>
      <c r="C650" s="126"/>
      <c r="D650" s="114"/>
      <c r="E650" s="52"/>
      <c r="F650" s="52"/>
      <c r="G650" s="112"/>
    </row>
    <row r="651" spans="1:7" x14ac:dyDescent="0.25">
      <c r="A651" s="125"/>
      <c r="B651" s="107"/>
      <c r="C651" s="126"/>
      <c r="D651" s="114"/>
      <c r="E651" s="52"/>
      <c r="F651" s="52"/>
      <c r="G651" s="112"/>
    </row>
    <row r="652" spans="1:7" x14ac:dyDescent="0.25">
      <c r="A652" s="125"/>
      <c r="B652" s="107"/>
      <c r="C652" s="126"/>
      <c r="D652" s="114"/>
      <c r="E652" s="52"/>
      <c r="F652" s="52"/>
      <c r="G652" s="112"/>
    </row>
    <row r="653" spans="1:7" x14ac:dyDescent="0.25">
      <c r="A653" s="125"/>
      <c r="B653" s="107"/>
      <c r="C653" s="126"/>
      <c r="D653" s="114"/>
      <c r="E653" s="52"/>
      <c r="F653" s="52"/>
      <c r="G653" s="112"/>
    </row>
    <row r="654" spans="1:7" x14ac:dyDescent="0.25">
      <c r="A654" s="125"/>
      <c r="B654" s="107"/>
      <c r="C654" s="126"/>
      <c r="D654" s="114"/>
      <c r="E654" s="52"/>
      <c r="F654" s="52"/>
      <c r="G654" s="112"/>
    </row>
    <row r="655" spans="1:7" x14ac:dyDescent="0.25">
      <c r="A655" s="125"/>
      <c r="B655" s="107"/>
      <c r="C655" s="126"/>
      <c r="D655" s="114"/>
      <c r="E655" s="52"/>
      <c r="F655" s="52"/>
      <c r="G655" s="112"/>
    </row>
    <row r="656" spans="1:7" x14ac:dyDescent="0.25">
      <c r="A656" s="125"/>
      <c r="B656" s="107"/>
      <c r="C656" s="126"/>
      <c r="D656" s="114"/>
      <c r="E656" s="52"/>
      <c r="F656" s="52"/>
      <c r="G656" s="112"/>
    </row>
    <row r="657" spans="1:7" x14ac:dyDescent="0.25">
      <c r="A657" s="125"/>
      <c r="B657" s="107"/>
      <c r="C657" s="126"/>
      <c r="D657" s="114"/>
      <c r="E657" s="52"/>
      <c r="F657" s="52"/>
      <c r="G657" s="112"/>
    </row>
    <row r="658" spans="1:7" x14ac:dyDescent="0.25">
      <c r="A658" s="125"/>
      <c r="B658" s="107"/>
      <c r="C658" s="126"/>
      <c r="D658" s="114"/>
      <c r="E658" s="52"/>
      <c r="F658" s="52"/>
      <c r="G658" s="112"/>
    </row>
    <row r="659" spans="1:7" x14ac:dyDescent="0.25">
      <c r="A659" s="125"/>
      <c r="B659" s="107"/>
      <c r="C659" s="126"/>
      <c r="D659" s="114"/>
      <c r="E659" s="52"/>
      <c r="F659" s="52"/>
      <c r="G659" s="112"/>
    </row>
    <row r="660" spans="1:7" x14ac:dyDescent="0.25">
      <c r="A660" s="125"/>
      <c r="B660" s="107"/>
      <c r="C660" s="126"/>
      <c r="D660" s="114"/>
      <c r="E660" s="52"/>
      <c r="F660" s="52"/>
      <c r="G660" s="112"/>
    </row>
    <row r="661" spans="1:7" x14ac:dyDescent="0.25">
      <c r="A661" s="125"/>
      <c r="B661" s="107"/>
      <c r="C661" s="126"/>
      <c r="D661" s="114"/>
      <c r="E661" s="52"/>
      <c r="F661" s="52"/>
      <c r="G661" s="112"/>
    </row>
    <row r="662" spans="1:7" x14ac:dyDescent="0.25">
      <c r="A662" s="125"/>
      <c r="B662" s="107"/>
      <c r="C662" s="126"/>
      <c r="D662" s="114"/>
      <c r="E662" s="52"/>
      <c r="F662" s="52"/>
      <c r="G662" s="112"/>
    </row>
    <row r="663" spans="1:7" x14ac:dyDescent="0.25">
      <c r="A663" s="125"/>
      <c r="B663" s="107"/>
      <c r="C663" s="126"/>
      <c r="D663" s="114"/>
      <c r="E663" s="52"/>
      <c r="F663" s="52"/>
      <c r="G663" s="112"/>
    </row>
    <row r="664" spans="1:7" x14ac:dyDescent="0.25">
      <c r="A664" s="125"/>
      <c r="B664" s="107"/>
      <c r="C664" s="126"/>
      <c r="D664" s="114"/>
      <c r="E664" s="52"/>
      <c r="F664" s="52"/>
      <c r="G664" s="112"/>
    </row>
    <row r="665" spans="1:7" x14ac:dyDescent="0.25">
      <c r="A665" s="125"/>
      <c r="B665" s="107"/>
      <c r="C665" s="126"/>
      <c r="D665" s="114"/>
      <c r="E665" s="52"/>
      <c r="F665" s="52"/>
      <c r="G665" s="112"/>
    </row>
    <row r="666" spans="1:7" x14ac:dyDescent="0.25">
      <c r="A666" s="125"/>
      <c r="B666" s="107"/>
      <c r="C666" s="126"/>
      <c r="D666" s="114"/>
      <c r="E666" s="52"/>
      <c r="F666" s="52"/>
      <c r="G666" s="112"/>
    </row>
    <row r="667" spans="1:7" x14ac:dyDescent="0.25">
      <c r="A667" s="125"/>
      <c r="B667" s="107"/>
      <c r="C667" s="126"/>
      <c r="D667" s="114"/>
      <c r="E667" s="52"/>
      <c r="F667" s="52"/>
      <c r="G667" s="112"/>
    </row>
    <row r="668" spans="1:7" x14ac:dyDescent="0.25">
      <c r="A668" s="125"/>
      <c r="B668" s="107"/>
      <c r="C668" s="126"/>
      <c r="D668" s="114"/>
      <c r="E668" s="52"/>
      <c r="F668" s="52"/>
      <c r="G668" s="112"/>
    </row>
    <row r="669" spans="1:7" x14ac:dyDescent="0.25">
      <c r="A669" s="125"/>
      <c r="B669" s="107"/>
      <c r="C669" s="126"/>
      <c r="D669" s="114"/>
      <c r="E669" s="52"/>
      <c r="F669" s="52"/>
      <c r="G669" s="112"/>
    </row>
    <row r="670" spans="1:7" x14ac:dyDescent="0.25">
      <c r="A670" s="125"/>
      <c r="B670" s="107"/>
      <c r="C670" s="126"/>
      <c r="D670" s="114"/>
      <c r="E670" s="52"/>
      <c r="F670" s="52"/>
      <c r="G670" s="112"/>
    </row>
    <row r="671" spans="1:7" x14ac:dyDescent="0.25">
      <c r="A671" s="125"/>
      <c r="B671" s="107"/>
      <c r="C671" s="126"/>
      <c r="D671" s="114"/>
      <c r="E671" s="52"/>
      <c r="F671" s="52"/>
      <c r="G671" s="112"/>
    </row>
    <row r="672" spans="1:7" x14ac:dyDescent="0.25">
      <c r="A672" s="125"/>
      <c r="B672" s="107"/>
      <c r="C672" s="126"/>
      <c r="D672" s="114"/>
      <c r="E672" s="52"/>
      <c r="F672" s="52"/>
      <c r="G672" s="112"/>
    </row>
    <row r="673" spans="1:7" x14ac:dyDescent="0.25">
      <c r="A673" s="125"/>
      <c r="B673" s="107"/>
      <c r="C673" s="126"/>
      <c r="D673" s="114"/>
      <c r="E673" s="52"/>
      <c r="F673" s="52"/>
      <c r="G673" s="112"/>
    </row>
    <row r="674" spans="1:7" x14ac:dyDescent="0.25">
      <c r="A674" s="125"/>
      <c r="B674" s="107"/>
      <c r="C674" s="126"/>
      <c r="D674" s="114"/>
      <c r="E674" s="52"/>
      <c r="F674" s="52"/>
      <c r="G674" s="112"/>
    </row>
    <row r="675" spans="1:7" x14ac:dyDescent="0.25">
      <c r="A675" s="125"/>
      <c r="B675" s="107"/>
      <c r="C675" s="126"/>
      <c r="D675" s="114"/>
      <c r="E675" s="52"/>
      <c r="F675" s="52"/>
      <c r="G675" s="112"/>
    </row>
    <row r="676" spans="1:7" x14ac:dyDescent="0.25">
      <c r="A676" s="125"/>
      <c r="B676" s="107"/>
      <c r="C676" s="126"/>
      <c r="D676" s="114"/>
      <c r="E676" s="52"/>
      <c r="F676" s="52"/>
      <c r="G676" s="112"/>
    </row>
    <row r="677" spans="1:7" x14ac:dyDescent="0.25">
      <c r="A677" s="125"/>
      <c r="B677" s="107"/>
      <c r="C677" s="126"/>
      <c r="D677" s="114"/>
      <c r="E677" s="52"/>
      <c r="F677" s="52"/>
      <c r="G677" s="112"/>
    </row>
    <row r="678" spans="1:7" x14ac:dyDescent="0.25">
      <c r="A678" s="125"/>
      <c r="B678" s="107"/>
      <c r="C678" s="126"/>
      <c r="D678" s="114"/>
      <c r="E678" s="52"/>
      <c r="F678" s="52"/>
      <c r="G678" s="112"/>
    </row>
    <row r="679" spans="1:7" x14ac:dyDescent="0.25">
      <c r="A679" s="125"/>
      <c r="B679" s="107"/>
      <c r="C679" s="126"/>
      <c r="D679" s="114"/>
      <c r="E679" s="52"/>
      <c r="F679" s="52"/>
      <c r="G679" s="112"/>
    </row>
    <row r="680" spans="1:7" x14ac:dyDescent="0.25">
      <c r="A680" s="125"/>
      <c r="B680" s="107"/>
      <c r="C680" s="126"/>
      <c r="D680" s="114"/>
      <c r="E680" s="52"/>
      <c r="F680" s="52"/>
      <c r="G680" s="112"/>
    </row>
    <row r="681" spans="1:7" x14ac:dyDescent="0.25">
      <c r="A681" s="125"/>
      <c r="B681" s="107"/>
      <c r="C681" s="126"/>
      <c r="D681" s="114"/>
      <c r="E681" s="52"/>
      <c r="F681" s="52"/>
      <c r="G681" s="112"/>
    </row>
    <row r="682" spans="1:7" x14ac:dyDescent="0.25">
      <c r="A682" s="125"/>
      <c r="B682" s="107"/>
      <c r="C682" s="126"/>
      <c r="D682" s="114"/>
      <c r="E682" s="52"/>
      <c r="F682" s="52"/>
      <c r="G682" s="112"/>
    </row>
    <row r="683" spans="1:7" x14ac:dyDescent="0.25">
      <c r="A683" s="125"/>
      <c r="B683" s="107"/>
      <c r="C683" s="126"/>
      <c r="D683" s="114"/>
      <c r="E683" s="52"/>
      <c r="F683" s="52"/>
      <c r="G683" s="112"/>
    </row>
    <row r="684" spans="1:7" x14ac:dyDescent="0.25">
      <c r="A684" s="125"/>
      <c r="B684" s="107"/>
      <c r="C684" s="126"/>
      <c r="D684" s="114"/>
      <c r="E684" s="52"/>
      <c r="F684" s="52"/>
      <c r="G684" s="112"/>
    </row>
    <row r="685" spans="1:7" x14ac:dyDescent="0.25">
      <c r="A685" s="125"/>
      <c r="B685" s="107"/>
      <c r="C685" s="126"/>
      <c r="D685" s="114"/>
      <c r="E685" s="52"/>
      <c r="F685" s="52"/>
      <c r="G685" s="112"/>
    </row>
    <row r="686" spans="1:7" x14ac:dyDescent="0.25">
      <c r="A686" s="125"/>
      <c r="B686" s="107"/>
      <c r="C686" s="126"/>
      <c r="D686" s="114"/>
      <c r="E686" s="52"/>
      <c r="F686" s="52"/>
      <c r="G686" s="112"/>
    </row>
    <row r="687" spans="1:7" x14ac:dyDescent="0.25">
      <c r="A687" s="125"/>
      <c r="B687" s="107"/>
      <c r="C687" s="126"/>
      <c r="D687" s="114"/>
      <c r="E687" s="52"/>
      <c r="F687" s="52"/>
      <c r="G687" s="112"/>
    </row>
    <row r="688" spans="1:7" x14ac:dyDescent="0.25">
      <c r="A688" s="125"/>
      <c r="B688" s="107"/>
      <c r="C688" s="126"/>
      <c r="D688" s="114"/>
      <c r="E688" s="52"/>
      <c r="F688" s="52"/>
      <c r="G688" s="112"/>
    </row>
    <row r="689" spans="1:7" x14ac:dyDescent="0.25">
      <c r="A689" s="125"/>
      <c r="B689" s="107"/>
      <c r="C689" s="126"/>
      <c r="D689" s="114"/>
      <c r="E689" s="52"/>
      <c r="F689" s="52"/>
      <c r="G689" s="112"/>
    </row>
    <row r="690" spans="1:7" x14ac:dyDescent="0.25">
      <c r="A690" s="125"/>
      <c r="B690" s="107"/>
      <c r="C690" s="126"/>
      <c r="D690" s="114"/>
      <c r="E690" s="52"/>
      <c r="F690" s="52"/>
      <c r="G690" s="112"/>
    </row>
    <row r="691" spans="1:7" x14ac:dyDescent="0.25">
      <c r="A691" s="125"/>
      <c r="B691" s="107"/>
      <c r="C691" s="126"/>
      <c r="D691" s="114"/>
      <c r="E691" s="52"/>
      <c r="F691" s="52"/>
      <c r="G691" s="112"/>
    </row>
    <row r="692" spans="1:7" x14ac:dyDescent="0.25">
      <c r="A692" s="125"/>
      <c r="B692" s="107"/>
      <c r="C692" s="126"/>
      <c r="D692" s="114"/>
      <c r="E692" s="52"/>
      <c r="F692" s="52"/>
      <c r="G692" s="112"/>
    </row>
    <row r="693" spans="1:7" x14ac:dyDescent="0.25">
      <c r="A693" s="125"/>
      <c r="B693" s="107"/>
      <c r="C693" s="126"/>
      <c r="D693" s="114"/>
      <c r="E693" s="52"/>
      <c r="F693" s="52"/>
      <c r="G693" s="112"/>
    </row>
    <row r="694" spans="1:7" x14ac:dyDescent="0.25">
      <c r="A694" s="125"/>
      <c r="B694" s="107"/>
      <c r="C694" s="126"/>
      <c r="D694" s="114"/>
      <c r="E694" s="52"/>
      <c r="F694" s="52"/>
      <c r="G694" s="112"/>
    </row>
    <row r="695" spans="1:7" x14ac:dyDescent="0.25">
      <c r="A695" s="125"/>
      <c r="B695" s="107"/>
      <c r="C695" s="126"/>
      <c r="D695" s="114"/>
      <c r="E695" s="52"/>
      <c r="F695" s="52"/>
      <c r="G695" s="112"/>
    </row>
    <row r="696" spans="1:7" x14ac:dyDescent="0.25">
      <c r="A696" s="125"/>
      <c r="B696" s="107"/>
      <c r="C696" s="126"/>
      <c r="D696" s="114"/>
      <c r="E696" s="52"/>
      <c r="F696" s="52"/>
      <c r="G696" s="112"/>
    </row>
    <row r="697" spans="1:7" x14ac:dyDescent="0.25">
      <c r="A697" s="125"/>
      <c r="B697" s="107"/>
      <c r="C697" s="126"/>
      <c r="D697" s="114"/>
      <c r="E697" s="52"/>
      <c r="F697" s="52"/>
      <c r="G697" s="112"/>
    </row>
    <row r="698" spans="1:7" x14ac:dyDescent="0.25">
      <c r="A698" s="125"/>
      <c r="B698" s="107"/>
      <c r="C698" s="126"/>
      <c r="D698" s="114"/>
      <c r="E698" s="52"/>
      <c r="F698" s="52"/>
      <c r="G698" s="112"/>
    </row>
    <row r="699" spans="1:7" x14ac:dyDescent="0.25">
      <c r="A699" s="125"/>
      <c r="B699" s="107"/>
      <c r="C699" s="126"/>
      <c r="D699" s="114"/>
      <c r="E699" s="52"/>
      <c r="F699" s="52"/>
      <c r="G699" s="112"/>
    </row>
    <row r="700" spans="1:7" x14ac:dyDescent="0.25">
      <c r="A700" s="125"/>
      <c r="B700" s="107"/>
      <c r="C700" s="126"/>
      <c r="D700" s="114"/>
      <c r="E700" s="52"/>
      <c r="F700" s="52"/>
      <c r="G700" s="112"/>
    </row>
    <row r="701" spans="1:7" x14ac:dyDescent="0.25">
      <c r="A701" s="125"/>
      <c r="B701" s="107"/>
      <c r="C701" s="126"/>
      <c r="D701" s="114"/>
      <c r="E701" s="52"/>
      <c r="F701" s="52"/>
      <c r="G701" s="112"/>
    </row>
    <row r="702" spans="1:7" x14ac:dyDescent="0.25">
      <c r="A702" s="125"/>
      <c r="B702" s="107"/>
      <c r="C702" s="126"/>
      <c r="D702" s="114"/>
      <c r="E702" s="52"/>
      <c r="F702" s="52"/>
      <c r="G702" s="112"/>
    </row>
    <row r="703" spans="1:7" x14ac:dyDescent="0.25">
      <c r="A703" s="125"/>
      <c r="B703" s="107"/>
      <c r="C703" s="126"/>
      <c r="D703" s="114"/>
      <c r="E703" s="52"/>
      <c r="F703" s="52"/>
      <c r="G703" s="112"/>
    </row>
    <row r="704" spans="1:7" x14ac:dyDescent="0.25">
      <c r="A704" s="125"/>
      <c r="B704" s="107"/>
      <c r="C704" s="126"/>
      <c r="D704" s="114"/>
      <c r="E704" s="52"/>
      <c r="F704" s="52"/>
      <c r="G704" s="112"/>
    </row>
    <row r="705" spans="1:7" x14ac:dyDescent="0.25">
      <c r="A705" s="125"/>
      <c r="B705" s="107"/>
      <c r="C705" s="126"/>
      <c r="D705" s="114"/>
      <c r="E705" s="52"/>
      <c r="F705" s="52"/>
      <c r="G705" s="112"/>
    </row>
    <row r="706" spans="1:7" x14ac:dyDescent="0.25">
      <c r="A706" s="125"/>
      <c r="B706" s="107"/>
      <c r="C706" s="126"/>
      <c r="D706" s="114"/>
      <c r="E706" s="52"/>
      <c r="F706" s="52"/>
      <c r="G706" s="112"/>
    </row>
    <row r="707" spans="1:7" x14ac:dyDescent="0.25">
      <c r="A707" s="125"/>
      <c r="B707" s="107"/>
      <c r="C707" s="126"/>
      <c r="D707" s="114"/>
      <c r="E707" s="52"/>
      <c r="F707" s="52"/>
      <c r="G707" s="112"/>
    </row>
    <row r="708" spans="1:7" x14ac:dyDescent="0.25">
      <c r="A708" s="125"/>
      <c r="B708" s="107"/>
      <c r="C708" s="126"/>
      <c r="D708" s="114"/>
      <c r="E708" s="52"/>
      <c r="F708" s="52"/>
      <c r="G708" s="112"/>
    </row>
    <row r="709" spans="1:7" x14ac:dyDescent="0.25">
      <c r="A709" s="125"/>
      <c r="B709" s="107"/>
      <c r="C709" s="126"/>
      <c r="D709" s="114"/>
      <c r="E709" s="52"/>
      <c r="F709" s="52"/>
      <c r="G709" s="112"/>
    </row>
    <row r="710" spans="1:7" x14ac:dyDescent="0.25">
      <c r="A710" s="125"/>
      <c r="B710" s="107"/>
      <c r="C710" s="126"/>
      <c r="D710" s="114"/>
      <c r="E710" s="52"/>
      <c r="F710" s="52"/>
      <c r="G710" s="112"/>
    </row>
    <row r="711" spans="1:7" x14ac:dyDescent="0.25">
      <c r="A711" s="125"/>
      <c r="B711" s="107"/>
      <c r="C711" s="126"/>
      <c r="D711" s="114"/>
      <c r="E711" s="52"/>
      <c r="F711" s="52"/>
      <c r="G711" s="112"/>
    </row>
    <row r="712" spans="1:7" x14ac:dyDescent="0.25">
      <c r="A712" s="125"/>
      <c r="B712" s="107"/>
      <c r="C712" s="126"/>
      <c r="D712" s="114"/>
      <c r="E712" s="52"/>
      <c r="F712" s="52"/>
      <c r="G712" s="112"/>
    </row>
    <row r="713" spans="1:7" x14ac:dyDescent="0.25">
      <c r="A713" s="125"/>
      <c r="B713" s="107"/>
      <c r="C713" s="126"/>
      <c r="D713" s="114"/>
      <c r="E713" s="52"/>
      <c r="F713" s="52"/>
      <c r="G713" s="112"/>
    </row>
    <row r="714" spans="1:7" x14ac:dyDescent="0.25">
      <c r="A714" s="125"/>
      <c r="B714" s="107"/>
      <c r="C714" s="126"/>
      <c r="D714" s="114"/>
      <c r="E714" s="52"/>
      <c r="F714" s="52"/>
      <c r="G714" s="112"/>
    </row>
    <row r="715" spans="1:7" x14ac:dyDescent="0.25">
      <c r="A715" s="125"/>
      <c r="B715" s="107"/>
      <c r="C715" s="126"/>
      <c r="D715" s="114"/>
      <c r="E715" s="52"/>
      <c r="F715" s="52"/>
      <c r="G715" s="112"/>
    </row>
    <row r="716" spans="1:7" x14ac:dyDescent="0.25">
      <c r="A716" s="125"/>
      <c r="B716" s="107"/>
      <c r="C716" s="126"/>
      <c r="D716" s="114"/>
      <c r="E716" s="52"/>
      <c r="F716" s="52"/>
      <c r="G716" s="112"/>
    </row>
    <row r="717" spans="1:7" x14ac:dyDescent="0.25">
      <c r="A717" s="125"/>
      <c r="B717" s="107"/>
      <c r="C717" s="126"/>
      <c r="D717" s="114"/>
      <c r="E717" s="52"/>
      <c r="F717" s="52"/>
      <c r="G717" s="112"/>
    </row>
    <row r="718" spans="1:7" x14ac:dyDescent="0.25">
      <c r="A718" s="125"/>
      <c r="B718" s="107"/>
      <c r="C718" s="126"/>
      <c r="D718" s="114"/>
      <c r="E718" s="52"/>
      <c r="F718" s="52"/>
      <c r="G718" s="112"/>
    </row>
    <row r="719" spans="1:7" x14ac:dyDescent="0.25">
      <c r="A719" s="125"/>
      <c r="B719" s="107"/>
      <c r="C719" s="126"/>
      <c r="D719" s="114"/>
      <c r="E719" s="52"/>
      <c r="F719" s="52"/>
      <c r="G719" s="112"/>
    </row>
    <row r="720" spans="1:7" x14ac:dyDescent="0.25">
      <c r="A720" s="125"/>
      <c r="B720" s="107"/>
      <c r="C720" s="126"/>
      <c r="D720" s="114"/>
      <c r="E720" s="52"/>
      <c r="F720" s="52"/>
      <c r="G720" s="112"/>
    </row>
    <row r="721" spans="1:7" x14ac:dyDescent="0.25">
      <c r="A721" s="125"/>
      <c r="B721" s="107"/>
      <c r="C721" s="126"/>
      <c r="D721" s="114"/>
      <c r="E721" s="52"/>
      <c r="F721" s="52"/>
      <c r="G721" s="112"/>
    </row>
    <row r="722" spans="1:7" x14ac:dyDescent="0.25">
      <c r="A722" s="125"/>
      <c r="B722" s="107"/>
      <c r="C722" s="126"/>
      <c r="D722" s="114"/>
      <c r="E722" s="52"/>
      <c r="F722" s="52"/>
      <c r="G722" s="112"/>
    </row>
    <row r="723" spans="1:7" x14ac:dyDescent="0.25">
      <c r="A723" s="125"/>
      <c r="B723" s="107"/>
      <c r="C723" s="126"/>
      <c r="D723" s="114"/>
      <c r="E723" s="52"/>
      <c r="F723" s="52"/>
      <c r="G723" s="112"/>
    </row>
    <row r="724" spans="1:7" x14ac:dyDescent="0.25">
      <c r="A724" s="125"/>
      <c r="B724" s="107"/>
      <c r="C724" s="126"/>
      <c r="D724" s="114"/>
      <c r="E724" s="52"/>
      <c r="F724" s="52"/>
      <c r="G724" s="112"/>
    </row>
    <row r="725" spans="1:7" x14ac:dyDescent="0.25">
      <c r="A725" s="125"/>
      <c r="B725" s="107"/>
      <c r="C725" s="126"/>
      <c r="D725" s="114"/>
      <c r="E725" s="52"/>
      <c r="F725" s="52"/>
      <c r="G725" s="112"/>
    </row>
    <row r="726" spans="1:7" x14ac:dyDescent="0.25">
      <c r="A726" s="125"/>
      <c r="B726" s="107"/>
      <c r="C726" s="126"/>
      <c r="D726" s="114"/>
      <c r="E726" s="52"/>
      <c r="F726" s="52"/>
      <c r="G726" s="112"/>
    </row>
    <row r="727" spans="1:7" x14ac:dyDescent="0.25">
      <c r="A727" s="125"/>
      <c r="B727" s="107"/>
      <c r="C727" s="126"/>
      <c r="D727" s="114"/>
      <c r="E727" s="52"/>
      <c r="F727" s="52"/>
      <c r="G727" s="112"/>
    </row>
    <row r="728" spans="1:7" x14ac:dyDescent="0.25">
      <c r="A728" s="125"/>
      <c r="B728" s="107"/>
      <c r="C728" s="126"/>
      <c r="D728" s="114"/>
      <c r="E728" s="52"/>
      <c r="F728" s="52"/>
      <c r="G728" s="112"/>
    </row>
    <row r="729" spans="1:7" x14ac:dyDescent="0.25">
      <c r="A729" s="125"/>
      <c r="B729" s="107"/>
      <c r="C729" s="126"/>
      <c r="D729" s="114"/>
      <c r="E729" s="52"/>
      <c r="F729" s="52"/>
      <c r="G729" s="112"/>
    </row>
    <row r="730" spans="1:7" x14ac:dyDescent="0.25">
      <c r="A730" s="125"/>
      <c r="B730" s="107"/>
      <c r="C730" s="126"/>
      <c r="D730" s="114"/>
      <c r="E730" s="52"/>
      <c r="F730" s="52"/>
      <c r="G730" s="112"/>
    </row>
    <row r="731" spans="1:7" x14ac:dyDescent="0.25">
      <c r="A731" s="125"/>
      <c r="B731" s="107"/>
      <c r="C731" s="126"/>
      <c r="D731" s="114"/>
      <c r="E731" s="52"/>
      <c r="F731" s="52"/>
      <c r="G731" s="112"/>
    </row>
    <row r="732" spans="1:7" x14ac:dyDescent="0.25">
      <c r="A732" s="125"/>
      <c r="B732" s="107"/>
      <c r="C732" s="126"/>
      <c r="D732" s="114"/>
      <c r="E732" s="52"/>
      <c r="F732" s="52"/>
      <c r="G732" s="112"/>
    </row>
    <row r="733" spans="1:7" x14ac:dyDescent="0.25">
      <c r="A733" s="125"/>
      <c r="B733" s="107"/>
      <c r="C733" s="126"/>
      <c r="D733" s="114"/>
      <c r="E733" s="52"/>
      <c r="F733" s="52"/>
      <c r="G733" s="112"/>
    </row>
    <row r="734" spans="1:7" x14ac:dyDescent="0.25">
      <c r="A734" s="125"/>
      <c r="B734" s="107"/>
      <c r="C734" s="126"/>
      <c r="D734" s="114"/>
      <c r="E734" s="52"/>
      <c r="F734" s="52"/>
      <c r="G734" s="112"/>
    </row>
    <row r="735" spans="1:7" x14ac:dyDescent="0.25">
      <c r="A735" s="125"/>
      <c r="B735" s="107"/>
      <c r="C735" s="126"/>
      <c r="D735" s="114"/>
      <c r="E735" s="52"/>
      <c r="F735" s="52"/>
      <c r="G735" s="112"/>
    </row>
    <row r="736" spans="1:7" x14ac:dyDescent="0.25">
      <c r="A736" s="125"/>
      <c r="B736" s="107"/>
      <c r="C736" s="126"/>
      <c r="D736" s="114"/>
      <c r="E736" s="52"/>
      <c r="F736" s="52"/>
      <c r="G736" s="112"/>
    </row>
    <row r="737" spans="1:7" x14ac:dyDescent="0.25">
      <c r="A737" s="125"/>
      <c r="B737" s="107"/>
      <c r="C737" s="126"/>
      <c r="D737" s="114"/>
      <c r="E737" s="52"/>
      <c r="F737" s="52"/>
      <c r="G737" s="112"/>
    </row>
    <row r="738" spans="1:7" x14ac:dyDescent="0.25">
      <c r="A738" s="125"/>
      <c r="B738" s="107"/>
      <c r="C738" s="126"/>
      <c r="D738" s="114"/>
      <c r="E738" s="52"/>
      <c r="F738" s="52"/>
      <c r="G738" s="112"/>
    </row>
    <row r="739" spans="1:7" x14ac:dyDescent="0.25">
      <c r="A739" s="125"/>
      <c r="B739" s="107"/>
      <c r="C739" s="126"/>
      <c r="D739" s="114"/>
      <c r="E739" s="52"/>
      <c r="F739" s="52"/>
      <c r="G739" s="112"/>
    </row>
    <row r="740" spans="1:7" x14ac:dyDescent="0.25">
      <c r="A740" s="125"/>
      <c r="B740" s="107"/>
      <c r="C740" s="126"/>
      <c r="D740" s="114"/>
      <c r="E740" s="52"/>
      <c r="F740" s="52"/>
      <c r="G740" s="112"/>
    </row>
    <row r="741" spans="1:7" x14ac:dyDescent="0.25">
      <c r="A741" s="125"/>
      <c r="B741" s="107"/>
      <c r="C741" s="126"/>
      <c r="D741" s="114"/>
      <c r="E741" s="52"/>
      <c r="F741" s="52"/>
      <c r="G741" s="112"/>
    </row>
    <row r="742" spans="1:7" x14ac:dyDescent="0.25">
      <c r="A742" s="125"/>
      <c r="B742" s="107"/>
      <c r="C742" s="126"/>
      <c r="D742" s="114"/>
      <c r="E742" s="52"/>
      <c r="F742" s="52"/>
      <c r="G742" s="112"/>
    </row>
    <row r="743" spans="1:7" x14ac:dyDescent="0.25">
      <c r="A743" s="125"/>
      <c r="B743" s="107"/>
      <c r="C743" s="126"/>
      <c r="D743" s="114"/>
      <c r="E743" s="52"/>
      <c r="F743" s="52"/>
      <c r="G743" s="112"/>
    </row>
    <row r="744" spans="1:7" x14ac:dyDescent="0.25">
      <c r="A744" s="125"/>
      <c r="B744" s="107"/>
      <c r="C744" s="126"/>
      <c r="D744" s="114"/>
      <c r="E744" s="52"/>
      <c r="F744" s="52"/>
      <c r="G744" s="112"/>
    </row>
    <row r="745" spans="1:7" x14ac:dyDescent="0.25">
      <c r="A745" s="125"/>
      <c r="B745" s="107"/>
      <c r="C745" s="126"/>
      <c r="D745" s="114"/>
      <c r="E745" s="52"/>
      <c r="F745" s="52"/>
      <c r="G745" s="112"/>
    </row>
    <row r="746" spans="1:7" x14ac:dyDescent="0.25">
      <c r="A746" s="125"/>
      <c r="B746" s="107"/>
      <c r="C746" s="126"/>
      <c r="D746" s="114"/>
      <c r="E746" s="52"/>
      <c r="F746" s="52"/>
      <c r="G746" s="112"/>
    </row>
    <row r="747" spans="1:7" x14ac:dyDescent="0.25">
      <c r="A747" s="125"/>
      <c r="B747" s="107"/>
      <c r="C747" s="126"/>
      <c r="D747" s="114"/>
      <c r="E747" s="52"/>
      <c r="F747" s="52"/>
      <c r="G747" s="112"/>
    </row>
    <row r="748" spans="1:7" x14ac:dyDescent="0.25">
      <c r="A748" s="125"/>
      <c r="B748" s="107"/>
      <c r="C748" s="126"/>
      <c r="D748" s="114"/>
      <c r="E748" s="52"/>
      <c r="F748" s="52"/>
      <c r="G748" s="112"/>
    </row>
    <row r="749" spans="1:7" x14ac:dyDescent="0.25">
      <c r="A749" s="125"/>
      <c r="B749" s="107"/>
      <c r="C749" s="126"/>
      <c r="D749" s="114"/>
      <c r="E749" s="52"/>
      <c r="F749" s="52"/>
      <c r="G749" s="112"/>
    </row>
    <row r="750" spans="1:7" x14ac:dyDescent="0.25">
      <c r="A750" s="125"/>
      <c r="B750" s="107"/>
      <c r="C750" s="126"/>
      <c r="D750" s="114"/>
      <c r="E750" s="52"/>
      <c r="F750" s="52"/>
      <c r="G750" s="112"/>
    </row>
    <row r="751" spans="1:7" x14ac:dyDescent="0.25">
      <c r="A751" s="125"/>
      <c r="B751" s="107"/>
      <c r="C751" s="126"/>
      <c r="D751" s="114"/>
      <c r="E751" s="52"/>
      <c r="F751" s="52"/>
      <c r="G751" s="112"/>
    </row>
    <row r="752" spans="1:7" x14ac:dyDescent="0.25">
      <c r="A752" s="125"/>
      <c r="B752" s="107"/>
      <c r="C752" s="126"/>
      <c r="D752" s="114"/>
      <c r="E752" s="52"/>
      <c r="F752" s="52"/>
      <c r="G752" s="112"/>
    </row>
    <row r="753" spans="1:7" x14ac:dyDescent="0.25">
      <c r="A753" s="125"/>
      <c r="B753" s="107"/>
      <c r="C753" s="126"/>
      <c r="D753" s="114"/>
      <c r="E753" s="52"/>
      <c r="F753" s="52"/>
      <c r="G753" s="112"/>
    </row>
    <row r="754" spans="1:7" x14ac:dyDescent="0.25">
      <c r="A754" s="125"/>
      <c r="B754" s="107"/>
      <c r="C754" s="126"/>
      <c r="D754" s="114"/>
      <c r="E754" s="52"/>
      <c r="F754" s="52"/>
      <c r="G754" s="112"/>
    </row>
    <row r="755" spans="1:7" x14ac:dyDescent="0.25">
      <c r="A755" s="125"/>
      <c r="B755" s="107"/>
      <c r="C755" s="126"/>
      <c r="D755" s="114"/>
      <c r="E755" s="52"/>
      <c r="F755" s="52"/>
      <c r="G755" s="112"/>
    </row>
    <row r="756" spans="1:7" x14ac:dyDescent="0.25">
      <c r="A756" s="125"/>
      <c r="B756" s="107"/>
      <c r="C756" s="126"/>
      <c r="D756" s="114"/>
      <c r="E756" s="52"/>
      <c r="F756" s="52"/>
      <c r="G756" s="112"/>
    </row>
    <row r="757" spans="1:7" x14ac:dyDescent="0.25">
      <c r="A757" s="125"/>
      <c r="B757" s="107"/>
      <c r="C757" s="126"/>
      <c r="D757" s="114"/>
      <c r="E757" s="52"/>
      <c r="F757" s="52"/>
      <c r="G757" s="112"/>
    </row>
    <row r="758" spans="1:7" x14ac:dyDescent="0.25">
      <c r="A758" s="125"/>
      <c r="B758" s="107"/>
      <c r="C758" s="126"/>
      <c r="D758" s="114"/>
      <c r="E758" s="52"/>
      <c r="F758" s="52"/>
      <c r="G758" s="112"/>
    </row>
    <row r="759" spans="1:7" x14ac:dyDescent="0.25">
      <c r="A759" s="125"/>
      <c r="B759" s="107"/>
      <c r="C759" s="126"/>
      <c r="D759" s="114"/>
      <c r="E759" s="52"/>
      <c r="F759" s="52"/>
      <c r="G759" s="112"/>
    </row>
    <row r="760" spans="1:7" x14ac:dyDescent="0.25">
      <c r="A760" s="125"/>
      <c r="B760" s="107"/>
      <c r="C760" s="126"/>
      <c r="D760" s="114"/>
      <c r="E760" s="52"/>
      <c r="F760" s="52"/>
      <c r="G760" s="112"/>
    </row>
    <row r="761" spans="1:7" x14ac:dyDescent="0.25">
      <c r="A761" s="125"/>
      <c r="B761" s="107"/>
      <c r="C761" s="126"/>
      <c r="D761" s="114"/>
      <c r="E761" s="52"/>
      <c r="F761" s="52"/>
      <c r="G761" s="112"/>
    </row>
    <row r="762" spans="1:7" x14ac:dyDescent="0.25">
      <c r="A762" s="125"/>
      <c r="B762" s="107"/>
      <c r="C762" s="126"/>
      <c r="D762" s="114"/>
      <c r="E762" s="52"/>
      <c r="F762" s="52"/>
      <c r="G762" s="112"/>
    </row>
    <row r="763" spans="1:7" x14ac:dyDescent="0.25">
      <c r="A763" s="125"/>
      <c r="B763" s="107"/>
      <c r="C763" s="126"/>
      <c r="D763" s="114"/>
      <c r="E763" s="52"/>
      <c r="F763" s="52"/>
      <c r="G763" s="112"/>
    </row>
    <row r="764" spans="1:7" x14ac:dyDescent="0.25">
      <c r="A764" s="125"/>
      <c r="B764" s="107"/>
      <c r="C764" s="126"/>
      <c r="D764" s="114"/>
      <c r="E764" s="52"/>
      <c r="F764" s="52"/>
      <c r="G764" s="112"/>
    </row>
    <row r="765" spans="1:7" x14ac:dyDescent="0.25">
      <c r="A765" s="125"/>
      <c r="B765" s="107"/>
      <c r="C765" s="126"/>
      <c r="D765" s="114"/>
      <c r="E765" s="52"/>
      <c r="F765" s="52"/>
      <c r="G765" s="112"/>
    </row>
    <row r="766" spans="1:7" x14ac:dyDescent="0.25">
      <c r="A766" s="125"/>
      <c r="B766" s="107"/>
      <c r="C766" s="126"/>
      <c r="D766" s="114"/>
      <c r="E766" s="52"/>
      <c r="F766" s="52"/>
      <c r="G766" s="112"/>
    </row>
    <row r="767" spans="1:7" x14ac:dyDescent="0.25">
      <c r="A767" s="125"/>
      <c r="B767" s="107"/>
      <c r="C767" s="126"/>
      <c r="D767" s="114"/>
      <c r="E767" s="52"/>
      <c r="F767" s="52"/>
      <c r="G767" s="112"/>
    </row>
    <row r="768" spans="1:7" x14ac:dyDescent="0.25">
      <c r="A768" s="125"/>
      <c r="B768" s="107"/>
      <c r="C768" s="126"/>
      <c r="D768" s="114"/>
      <c r="E768" s="52"/>
      <c r="F768" s="52"/>
      <c r="G768" s="112"/>
    </row>
    <row r="769" spans="1:7" x14ac:dyDescent="0.25">
      <c r="A769" s="125"/>
      <c r="B769" s="107"/>
      <c r="C769" s="126"/>
      <c r="D769" s="114"/>
      <c r="E769" s="52"/>
      <c r="F769" s="52"/>
      <c r="G769" s="112"/>
    </row>
    <row r="770" spans="1:7" x14ac:dyDescent="0.25">
      <c r="A770" s="125"/>
      <c r="B770" s="107"/>
      <c r="C770" s="126"/>
      <c r="D770" s="114"/>
      <c r="E770" s="52"/>
      <c r="F770" s="52"/>
      <c r="G770" s="112"/>
    </row>
    <row r="771" spans="1:7" x14ac:dyDescent="0.25">
      <c r="A771" s="125"/>
      <c r="B771" s="107"/>
      <c r="C771" s="126"/>
      <c r="D771" s="114"/>
      <c r="E771" s="52"/>
      <c r="F771" s="52"/>
      <c r="G771" s="112"/>
    </row>
    <row r="772" spans="1:7" x14ac:dyDescent="0.25">
      <c r="A772" s="125"/>
      <c r="B772" s="107"/>
      <c r="C772" s="126"/>
      <c r="D772" s="114"/>
      <c r="E772" s="52"/>
      <c r="F772" s="52"/>
      <c r="G772" s="112"/>
    </row>
    <row r="773" spans="1:7" x14ac:dyDescent="0.25">
      <c r="A773" s="125"/>
      <c r="B773" s="107"/>
      <c r="C773" s="126"/>
      <c r="D773" s="114"/>
      <c r="E773" s="52"/>
      <c r="F773" s="52"/>
      <c r="G773" s="112"/>
    </row>
    <row r="774" spans="1:7" x14ac:dyDescent="0.25">
      <c r="A774" s="125"/>
      <c r="B774" s="107"/>
      <c r="C774" s="126"/>
      <c r="D774" s="114"/>
      <c r="E774" s="52"/>
      <c r="F774" s="52"/>
      <c r="G774" s="112"/>
    </row>
    <row r="775" spans="1:7" x14ac:dyDescent="0.25">
      <c r="A775" s="125"/>
      <c r="B775" s="107"/>
      <c r="C775" s="126"/>
      <c r="D775" s="114"/>
      <c r="E775" s="52"/>
      <c r="F775" s="52"/>
      <c r="G775" s="112"/>
    </row>
    <row r="776" spans="1:7" x14ac:dyDescent="0.25">
      <c r="A776" s="125"/>
      <c r="B776" s="107"/>
      <c r="C776" s="126"/>
      <c r="D776" s="114"/>
      <c r="E776" s="52"/>
      <c r="F776" s="52"/>
      <c r="G776" s="112"/>
    </row>
    <row r="777" spans="1:7" x14ac:dyDescent="0.25">
      <c r="A777" s="125"/>
      <c r="B777" s="107"/>
      <c r="C777" s="126"/>
      <c r="D777" s="114"/>
      <c r="E777" s="52"/>
      <c r="F777" s="52"/>
      <c r="G777" s="112"/>
    </row>
    <row r="778" spans="1:7" x14ac:dyDescent="0.25">
      <c r="A778" s="125"/>
      <c r="B778" s="107"/>
      <c r="C778" s="126"/>
      <c r="D778" s="114"/>
      <c r="E778" s="52"/>
      <c r="F778" s="52"/>
      <c r="G778" s="112"/>
    </row>
    <row r="779" spans="1:7" x14ac:dyDescent="0.25">
      <c r="A779" s="125"/>
      <c r="B779" s="107"/>
      <c r="C779" s="126"/>
      <c r="D779" s="114"/>
      <c r="E779" s="52"/>
      <c r="F779" s="52"/>
      <c r="G779" s="112"/>
    </row>
    <row r="780" spans="1:7" x14ac:dyDescent="0.25">
      <c r="A780" s="125"/>
      <c r="B780" s="107"/>
      <c r="C780" s="126"/>
      <c r="D780" s="114"/>
      <c r="E780" s="52"/>
      <c r="F780" s="52"/>
      <c r="G780" s="112"/>
    </row>
    <row r="781" spans="1:7" x14ac:dyDescent="0.25">
      <c r="A781" s="125"/>
      <c r="B781" s="107"/>
      <c r="C781" s="126"/>
      <c r="D781" s="114"/>
      <c r="E781" s="52"/>
      <c r="F781" s="52"/>
      <c r="G781" s="112"/>
    </row>
    <row r="782" spans="1:7" x14ac:dyDescent="0.25">
      <c r="A782" s="125"/>
      <c r="B782" s="107"/>
      <c r="C782" s="126"/>
      <c r="D782" s="114"/>
      <c r="E782" s="52"/>
      <c r="F782" s="52"/>
      <c r="G782" s="112"/>
    </row>
    <row r="783" spans="1:7" x14ac:dyDescent="0.25">
      <c r="A783" s="125"/>
      <c r="B783" s="107"/>
      <c r="C783" s="126"/>
      <c r="D783" s="114"/>
      <c r="E783" s="52"/>
      <c r="F783" s="52"/>
      <c r="G783" s="112"/>
    </row>
    <row r="784" spans="1:7" x14ac:dyDescent="0.25">
      <c r="A784" s="125"/>
      <c r="B784" s="107"/>
      <c r="C784" s="126"/>
      <c r="D784" s="114"/>
      <c r="E784" s="52"/>
      <c r="F784" s="52"/>
      <c r="G784" s="112"/>
    </row>
    <row r="785" spans="1:7" x14ac:dyDescent="0.25">
      <c r="A785" s="125"/>
      <c r="B785" s="107"/>
      <c r="C785" s="126"/>
      <c r="D785" s="114"/>
      <c r="E785" s="52"/>
      <c r="F785" s="52"/>
      <c r="G785" s="112"/>
    </row>
    <row r="786" spans="1:7" x14ac:dyDescent="0.25">
      <c r="A786" s="125"/>
      <c r="B786" s="107"/>
      <c r="C786" s="126"/>
      <c r="D786" s="114"/>
      <c r="E786" s="52"/>
      <c r="F786" s="52"/>
      <c r="G786" s="112"/>
    </row>
    <row r="787" spans="1:7" x14ac:dyDescent="0.25">
      <c r="A787" s="125"/>
      <c r="B787" s="107"/>
      <c r="C787" s="126"/>
      <c r="D787" s="114"/>
      <c r="E787" s="52"/>
      <c r="F787" s="52"/>
      <c r="G787" s="112"/>
    </row>
    <row r="788" spans="1:7" x14ac:dyDescent="0.25">
      <c r="A788" s="125"/>
      <c r="B788" s="107"/>
      <c r="C788" s="126"/>
      <c r="D788" s="114"/>
      <c r="E788" s="52"/>
      <c r="F788" s="52"/>
      <c r="G788" s="112"/>
    </row>
    <row r="789" spans="1:7" x14ac:dyDescent="0.25">
      <c r="A789" s="125"/>
      <c r="B789" s="107"/>
      <c r="C789" s="126"/>
      <c r="D789" s="114"/>
      <c r="E789" s="52"/>
      <c r="F789" s="52"/>
      <c r="G789" s="112"/>
    </row>
    <row r="790" spans="1:7" x14ac:dyDescent="0.25">
      <c r="A790" s="125"/>
      <c r="B790" s="107"/>
      <c r="C790" s="126"/>
      <c r="D790" s="114"/>
      <c r="E790" s="52"/>
      <c r="F790" s="52"/>
      <c r="G790" s="112"/>
    </row>
    <row r="791" spans="1:7" x14ac:dyDescent="0.25">
      <c r="A791" s="125"/>
      <c r="B791" s="107"/>
      <c r="C791" s="126"/>
      <c r="D791" s="114"/>
      <c r="E791" s="52"/>
      <c r="F791" s="52"/>
      <c r="G791" s="112"/>
    </row>
    <row r="792" spans="1:7" x14ac:dyDescent="0.25">
      <c r="A792" s="125"/>
      <c r="B792" s="107"/>
      <c r="C792" s="126"/>
      <c r="D792" s="114"/>
      <c r="E792" s="52"/>
      <c r="F792" s="52"/>
      <c r="G792" s="112"/>
    </row>
    <row r="793" spans="1:7" x14ac:dyDescent="0.25">
      <c r="A793" s="125"/>
      <c r="B793" s="107"/>
      <c r="C793" s="126"/>
      <c r="D793" s="114"/>
      <c r="E793" s="52"/>
      <c r="F793" s="52"/>
      <c r="G793" s="112"/>
    </row>
    <row r="794" spans="1:7" x14ac:dyDescent="0.25">
      <c r="A794" s="125"/>
      <c r="B794" s="107"/>
      <c r="C794" s="126"/>
      <c r="D794" s="114"/>
      <c r="E794" s="52"/>
      <c r="F794" s="52"/>
      <c r="G794" s="112"/>
    </row>
    <row r="795" spans="1:7" x14ac:dyDescent="0.25">
      <c r="A795" s="125"/>
      <c r="B795" s="107"/>
      <c r="C795" s="126"/>
      <c r="D795" s="114"/>
      <c r="E795" s="52"/>
      <c r="F795" s="52"/>
      <c r="G795" s="112"/>
    </row>
    <row r="796" spans="1:7" x14ac:dyDescent="0.25">
      <c r="A796" s="125"/>
      <c r="B796" s="107"/>
      <c r="C796" s="126"/>
      <c r="D796" s="114"/>
      <c r="E796" s="52"/>
      <c r="F796" s="52"/>
      <c r="G796" s="112"/>
    </row>
    <row r="797" spans="1:7" x14ac:dyDescent="0.25">
      <c r="A797" s="125"/>
      <c r="B797" s="107"/>
      <c r="C797" s="126"/>
      <c r="D797" s="114"/>
      <c r="E797" s="52"/>
      <c r="F797" s="52"/>
      <c r="G797" s="112"/>
    </row>
    <row r="798" spans="1:7" x14ac:dyDescent="0.25">
      <c r="A798" s="125"/>
      <c r="B798" s="107"/>
      <c r="C798" s="126"/>
      <c r="D798" s="114"/>
      <c r="E798" s="52"/>
      <c r="F798" s="52"/>
      <c r="G798" s="112"/>
    </row>
    <row r="799" spans="1:7" x14ac:dyDescent="0.25">
      <c r="A799" s="125"/>
      <c r="B799" s="107"/>
      <c r="C799" s="126"/>
      <c r="D799" s="114"/>
      <c r="E799" s="52"/>
      <c r="F799" s="52"/>
      <c r="G799" s="112"/>
    </row>
    <row r="800" spans="1:7" x14ac:dyDescent="0.25">
      <c r="A800" s="125"/>
      <c r="B800" s="107"/>
      <c r="C800" s="126"/>
      <c r="D800" s="114"/>
      <c r="E800" s="52"/>
      <c r="F800" s="52"/>
      <c r="G800" s="112"/>
    </row>
    <row r="801" spans="1:7" x14ac:dyDescent="0.25">
      <c r="A801" s="125"/>
      <c r="B801" s="107"/>
      <c r="C801" s="126"/>
      <c r="D801" s="114"/>
      <c r="E801" s="52"/>
      <c r="F801" s="52"/>
      <c r="G801" s="112"/>
    </row>
    <row r="802" spans="1:7" x14ac:dyDescent="0.25">
      <c r="A802" s="125"/>
      <c r="B802" s="107"/>
      <c r="C802" s="126"/>
      <c r="D802" s="114"/>
      <c r="E802" s="52"/>
      <c r="F802" s="52"/>
      <c r="G802" s="112"/>
    </row>
    <row r="803" spans="1:7" x14ac:dyDescent="0.25">
      <c r="A803" s="125"/>
      <c r="B803" s="107"/>
      <c r="C803" s="126"/>
      <c r="D803" s="114"/>
      <c r="E803" s="52"/>
      <c r="F803" s="52"/>
      <c r="G803" s="112"/>
    </row>
    <row r="804" spans="1:7" x14ac:dyDescent="0.25">
      <c r="A804" s="125"/>
      <c r="B804" s="107"/>
      <c r="C804" s="126"/>
      <c r="D804" s="114"/>
      <c r="E804" s="52"/>
      <c r="F804" s="52"/>
      <c r="G804" s="112"/>
    </row>
    <row r="805" spans="1:7" x14ac:dyDescent="0.25">
      <c r="A805" s="125"/>
      <c r="B805" s="107"/>
      <c r="C805" s="126"/>
      <c r="D805" s="114"/>
      <c r="E805" s="52"/>
      <c r="F805" s="52"/>
      <c r="G805" s="112"/>
    </row>
    <row r="806" spans="1:7" x14ac:dyDescent="0.25">
      <c r="A806" s="125"/>
      <c r="B806" s="107"/>
      <c r="C806" s="126"/>
      <c r="D806" s="114"/>
      <c r="E806" s="52"/>
      <c r="F806" s="52"/>
      <c r="G806" s="112"/>
    </row>
    <row r="807" spans="1:7" x14ac:dyDescent="0.25">
      <c r="A807" s="125"/>
      <c r="B807" s="107"/>
      <c r="C807" s="126"/>
      <c r="D807" s="114"/>
      <c r="E807" s="52"/>
      <c r="F807" s="52"/>
      <c r="G807" s="112"/>
    </row>
    <row r="808" spans="1:7" x14ac:dyDescent="0.25">
      <c r="A808" s="125"/>
      <c r="B808" s="107"/>
      <c r="C808" s="126"/>
      <c r="D808" s="114"/>
      <c r="E808" s="52"/>
      <c r="F808" s="52"/>
      <c r="G808" s="112"/>
    </row>
    <row r="809" spans="1:7" x14ac:dyDescent="0.25">
      <c r="A809" s="125"/>
      <c r="B809" s="107"/>
      <c r="C809" s="126"/>
      <c r="D809" s="114"/>
      <c r="E809" s="52"/>
      <c r="F809" s="52"/>
      <c r="G809" s="112"/>
    </row>
    <row r="810" spans="1:7" x14ac:dyDescent="0.25">
      <c r="A810" s="125"/>
      <c r="B810" s="107"/>
      <c r="C810" s="126"/>
      <c r="D810" s="114"/>
      <c r="E810" s="52"/>
      <c r="F810" s="52"/>
      <c r="G810" s="112"/>
    </row>
    <row r="811" spans="1:7" x14ac:dyDescent="0.25">
      <c r="A811" s="125"/>
      <c r="B811" s="107"/>
      <c r="C811" s="126"/>
      <c r="D811" s="114"/>
      <c r="E811" s="52"/>
      <c r="F811" s="52"/>
      <c r="G811" s="112"/>
    </row>
    <row r="812" spans="1:7" x14ac:dyDescent="0.25">
      <c r="A812" s="125"/>
      <c r="B812" s="107"/>
      <c r="C812" s="126"/>
      <c r="D812" s="114"/>
      <c r="E812" s="52"/>
      <c r="F812" s="52"/>
      <c r="G812" s="112"/>
    </row>
    <row r="813" spans="1:7" x14ac:dyDescent="0.25">
      <c r="A813" s="125"/>
      <c r="B813" s="107"/>
      <c r="C813" s="126"/>
      <c r="D813" s="114"/>
      <c r="E813" s="52"/>
      <c r="F813" s="52"/>
      <c r="G813" s="112"/>
    </row>
    <row r="814" spans="1:7" x14ac:dyDescent="0.25">
      <c r="A814" s="125"/>
      <c r="B814" s="107"/>
      <c r="C814" s="126"/>
      <c r="D814" s="114"/>
      <c r="E814" s="52"/>
      <c r="F814" s="52"/>
      <c r="G814" s="112"/>
    </row>
    <row r="815" spans="1:7" x14ac:dyDescent="0.25">
      <c r="A815" s="125"/>
      <c r="B815" s="107"/>
      <c r="C815" s="126"/>
      <c r="D815" s="114"/>
      <c r="E815" s="52"/>
      <c r="F815" s="52"/>
      <c r="G815" s="112"/>
    </row>
    <row r="816" spans="1:7" x14ac:dyDescent="0.25">
      <c r="A816" s="125"/>
      <c r="B816" s="107"/>
      <c r="C816" s="126"/>
      <c r="D816" s="114"/>
      <c r="E816" s="52"/>
      <c r="F816" s="52"/>
      <c r="G816" s="112"/>
    </row>
    <row r="817" spans="1:7" x14ac:dyDescent="0.25">
      <c r="A817" s="125"/>
      <c r="B817" s="107"/>
      <c r="C817" s="126"/>
      <c r="D817" s="114"/>
      <c r="E817" s="52"/>
      <c r="F817" s="52"/>
      <c r="G817" s="112"/>
    </row>
    <row r="818" spans="1:7" x14ac:dyDescent="0.25">
      <c r="A818" s="125"/>
      <c r="B818" s="107"/>
      <c r="C818" s="126"/>
      <c r="D818" s="114"/>
      <c r="E818" s="52"/>
      <c r="F818" s="52"/>
      <c r="G818" s="112"/>
    </row>
    <row r="819" spans="1:7" x14ac:dyDescent="0.25">
      <c r="A819" s="125"/>
      <c r="B819" s="107"/>
      <c r="C819" s="126"/>
      <c r="D819" s="114"/>
      <c r="E819" s="52"/>
      <c r="F819" s="52"/>
      <c r="G819" s="112"/>
    </row>
    <row r="820" spans="1:7" x14ac:dyDescent="0.25">
      <c r="A820" s="125"/>
      <c r="B820" s="107"/>
      <c r="C820" s="126"/>
      <c r="D820" s="114"/>
      <c r="E820" s="52"/>
      <c r="F820" s="52"/>
      <c r="G820" s="112"/>
    </row>
    <row r="821" spans="1:7" x14ac:dyDescent="0.25">
      <c r="A821" s="125"/>
      <c r="B821" s="107"/>
      <c r="C821" s="126"/>
      <c r="D821" s="114"/>
      <c r="E821" s="52"/>
      <c r="F821" s="52"/>
      <c r="G821" s="112"/>
    </row>
    <row r="822" spans="1:7" x14ac:dyDescent="0.25">
      <c r="A822" s="125"/>
      <c r="B822" s="107"/>
      <c r="C822" s="126"/>
      <c r="D822" s="114"/>
      <c r="E822" s="52"/>
      <c r="F822" s="52"/>
      <c r="G822" s="112"/>
    </row>
    <row r="823" spans="1:7" x14ac:dyDescent="0.25">
      <c r="A823" s="125"/>
      <c r="B823" s="107"/>
      <c r="C823" s="126"/>
      <c r="D823" s="114"/>
      <c r="E823" s="52"/>
      <c r="F823" s="52"/>
      <c r="G823" s="112"/>
    </row>
    <row r="824" spans="1:7" x14ac:dyDescent="0.25">
      <c r="A824" s="125"/>
      <c r="B824" s="107"/>
      <c r="C824" s="126"/>
      <c r="D824" s="114"/>
      <c r="E824" s="52"/>
      <c r="F824" s="52"/>
      <c r="G824" s="112"/>
    </row>
    <row r="825" spans="1:7" x14ac:dyDescent="0.25">
      <c r="A825" s="125"/>
      <c r="B825" s="107"/>
      <c r="C825" s="126"/>
      <c r="D825" s="114"/>
      <c r="E825" s="52"/>
      <c r="F825" s="52"/>
      <c r="G825" s="112"/>
    </row>
    <row r="826" spans="1:7" x14ac:dyDescent="0.25">
      <c r="A826" s="125"/>
      <c r="B826" s="107"/>
      <c r="C826" s="126"/>
      <c r="D826" s="114"/>
      <c r="E826" s="52"/>
      <c r="F826" s="52"/>
      <c r="G826" s="112"/>
    </row>
    <row r="827" spans="1:7" x14ac:dyDescent="0.25">
      <c r="A827" s="125"/>
      <c r="B827" s="107"/>
      <c r="C827" s="126"/>
      <c r="D827" s="114"/>
      <c r="E827" s="52"/>
      <c r="F827" s="52"/>
      <c r="G827" s="112"/>
    </row>
    <row r="828" spans="1:7" x14ac:dyDescent="0.25">
      <c r="A828" s="125"/>
      <c r="B828" s="107"/>
      <c r="C828" s="126"/>
      <c r="D828" s="114"/>
      <c r="E828" s="52"/>
      <c r="F828" s="52"/>
      <c r="G828" s="112"/>
    </row>
    <row r="829" spans="1:7" x14ac:dyDescent="0.25">
      <c r="A829" s="125"/>
      <c r="B829" s="107"/>
      <c r="C829" s="126"/>
      <c r="D829" s="114"/>
      <c r="E829" s="52"/>
      <c r="F829" s="52"/>
      <c r="G829" s="112"/>
    </row>
    <row r="830" spans="1:7" x14ac:dyDescent="0.25">
      <c r="A830" s="125"/>
      <c r="B830" s="107"/>
      <c r="C830" s="126"/>
      <c r="D830" s="114"/>
      <c r="E830" s="52"/>
      <c r="F830" s="52"/>
      <c r="G830" s="112"/>
    </row>
    <row r="831" spans="1:7" x14ac:dyDescent="0.25">
      <c r="A831" s="125"/>
      <c r="B831" s="107"/>
      <c r="C831" s="126"/>
      <c r="D831" s="114"/>
      <c r="E831" s="52"/>
      <c r="F831" s="52"/>
      <c r="G831" s="112"/>
    </row>
    <row r="832" spans="1:7" x14ac:dyDescent="0.25">
      <c r="A832" s="125"/>
      <c r="B832" s="107"/>
      <c r="C832" s="126"/>
      <c r="D832" s="114"/>
      <c r="E832" s="52"/>
      <c r="F832" s="52"/>
      <c r="G832" s="112"/>
    </row>
    <row r="833" spans="1:7" x14ac:dyDescent="0.25">
      <c r="A833" s="125"/>
      <c r="B833" s="107"/>
      <c r="C833" s="126"/>
      <c r="D833" s="114"/>
      <c r="E833" s="52"/>
      <c r="F833" s="52"/>
      <c r="G833" s="112"/>
    </row>
    <row r="834" spans="1:7" x14ac:dyDescent="0.25">
      <c r="A834" s="125"/>
      <c r="B834" s="107"/>
      <c r="C834" s="126"/>
      <c r="D834" s="114"/>
      <c r="E834" s="52"/>
      <c r="F834" s="52"/>
      <c r="G834" s="112"/>
    </row>
    <row r="835" spans="1:7" x14ac:dyDescent="0.25">
      <c r="A835" s="125"/>
      <c r="B835" s="107"/>
      <c r="C835" s="126"/>
      <c r="D835" s="114"/>
      <c r="E835" s="52"/>
      <c r="F835" s="52"/>
      <c r="G835" s="112"/>
    </row>
    <row r="836" spans="1:7" x14ac:dyDescent="0.25">
      <c r="A836" s="125"/>
      <c r="B836" s="107"/>
      <c r="C836" s="126"/>
      <c r="D836" s="114"/>
      <c r="E836" s="52"/>
      <c r="F836" s="52"/>
      <c r="G836" s="112"/>
    </row>
    <row r="837" spans="1:7" x14ac:dyDescent="0.25">
      <c r="A837" s="125"/>
      <c r="B837" s="107"/>
      <c r="C837" s="126"/>
      <c r="D837" s="114"/>
      <c r="E837" s="52"/>
      <c r="F837" s="52"/>
      <c r="G837" s="112"/>
    </row>
    <row r="838" spans="1:7" x14ac:dyDescent="0.25">
      <c r="A838" s="125"/>
      <c r="B838" s="107"/>
      <c r="C838" s="126"/>
      <c r="D838" s="114"/>
      <c r="E838" s="52"/>
      <c r="F838" s="52"/>
      <c r="G838" s="112"/>
    </row>
    <row r="839" spans="1:7" x14ac:dyDescent="0.25">
      <c r="A839" s="125"/>
      <c r="B839" s="107"/>
      <c r="C839" s="126"/>
      <c r="D839" s="114"/>
      <c r="E839" s="52"/>
      <c r="F839" s="52"/>
      <c r="G839" s="112"/>
    </row>
    <row r="840" spans="1:7" x14ac:dyDescent="0.25">
      <c r="A840" s="125"/>
      <c r="B840" s="107"/>
      <c r="C840" s="126"/>
      <c r="D840" s="114"/>
      <c r="E840" s="52"/>
      <c r="F840" s="52"/>
      <c r="G840" s="112"/>
    </row>
    <row r="841" spans="1:7" x14ac:dyDescent="0.25">
      <c r="A841" s="125"/>
      <c r="B841" s="107"/>
      <c r="C841" s="126"/>
      <c r="D841" s="114"/>
      <c r="E841" s="52"/>
      <c r="F841" s="52"/>
      <c r="G841" s="112"/>
    </row>
    <row r="842" spans="1:7" x14ac:dyDescent="0.25">
      <c r="A842" s="125"/>
      <c r="B842" s="107"/>
      <c r="C842" s="126"/>
      <c r="D842" s="114"/>
      <c r="E842" s="52"/>
      <c r="F842" s="52"/>
      <c r="G842" s="112"/>
    </row>
    <row r="843" spans="1:7" x14ac:dyDescent="0.25">
      <c r="A843" s="125"/>
      <c r="B843" s="107"/>
      <c r="C843" s="126"/>
      <c r="D843" s="114"/>
      <c r="E843" s="52"/>
      <c r="F843" s="52"/>
      <c r="G843" s="112"/>
    </row>
    <row r="844" spans="1:7" x14ac:dyDescent="0.25">
      <c r="A844" s="125"/>
      <c r="B844" s="107"/>
      <c r="C844" s="126"/>
      <c r="D844" s="114"/>
      <c r="E844" s="52"/>
      <c r="F844" s="52"/>
      <c r="G844" s="112"/>
    </row>
    <row r="845" spans="1:7" x14ac:dyDescent="0.25">
      <c r="A845" s="125"/>
      <c r="B845" s="107"/>
      <c r="C845" s="126"/>
      <c r="D845" s="114"/>
      <c r="E845" s="52"/>
      <c r="F845" s="52"/>
      <c r="G845" s="112"/>
    </row>
    <row r="846" spans="1:7" x14ac:dyDescent="0.25">
      <c r="A846" s="125"/>
      <c r="B846" s="107"/>
      <c r="C846" s="126"/>
      <c r="D846" s="114"/>
      <c r="E846" s="52"/>
      <c r="F846" s="52"/>
      <c r="G846" s="112"/>
    </row>
    <row r="847" spans="1:7" x14ac:dyDescent="0.25">
      <c r="A847" s="125"/>
      <c r="B847" s="107"/>
      <c r="C847" s="126"/>
      <c r="D847" s="114"/>
      <c r="E847" s="52"/>
      <c r="F847" s="52"/>
      <c r="G847" s="112"/>
    </row>
    <row r="848" spans="1:7" x14ac:dyDescent="0.25">
      <c r="A848" s="125"/>
      <c r="B848" s="107"/>
      <c r="C848" s="126"/>
      <c r="D848" s="114"/>
      <c r="E848" s="52"/>
      <c r="F848" s="52"/>
      <c r="G848" s="112"/>
    </row>
    <row r="849" spans="1:7" x14ac:dyDescent="0.25">
      <c r="A849" s="125"/>
      <c r="B849" s="107"/>
      <c r="C849" s="126"/>
      <c r="D849" s="114"/>
      <c r="E849" s="52"/>
      <c r="F849" s="52"/>
      <c r="G849" s="112"/>
    </row>
    <row r="850" spans="1:7" x14ac:dyDescent="0.25">
      <c r="A850" s="125"/>
      <c r="B850" s="107"/>
      <c r="C850" s="126"/>
      <c r="D850" s="114"/>
      <c r="E850" s="52"/>
      <c r="F850" s="52"/>
      <c r="G850" s="112"/>
    </row>
    <row r="851" spans="1:7" x14ac:dyDescent="0.25">
      <c r="A851" s="125"/>
      <c r="B851" s="107"/>
      <c r="C851" s="126"/>
      <c r="D851" s="114"/>
      <c r="E851" s="52"/>
      <c r="F851" s="52"/>
      <c r="G851" s="112"/>
    </row>
    <row r="852" spans="1:7" x14ac:dyDescent="0.25">
      <c r="A852" s="125"/>
      <c r="B852" s="107"/>
      <c r="C852" s="126"/>
      <c r="D852" s="114"/>
      <c r="E852" s="52"/>
      <c r="F852" s="52"/>
      <c r="G852" s="112"/>
    </row>
    <row r="853" spans="1:7" x14ac:dyDescent="0.25">
      <c r="A853" s="125"/>
      <c r="B853" s="107"/>
      <c r="C853" s="126"/>
      <c r="D853" s="114"/>
      <c r="E853" s="52"/>
      <c r="F853" s="52"/>
      <c r="G853" s="112"/>
    </row>
    <row r="854" spans="1:7" x14ac:dyDescent="0.25">
      <c r="A854" s="125"/>
      <c r="B854" s="107"/>
      <c r="C854" s="126"/>
      <c r="D854" s="114"/>
      <c r="E854" s="52"/>
      <c r="F854" s="52"/>
      <c r="G854" s="112"/>
    </row>
    <row r="855" spans="1:7" x14ac:dyDescent="0.25">
      <c r="A855" s="125"/>
      <c r="B855" s="107"/>
      <c r="C855" s="126"/>
      <c r="D855" s="114"/>
      <c r="E855" s="52"/>
      <c r="F855" s="52"/>
      <c r="G855" s="112"/>
    </row>
    <row r="856" spans="1:7" x14ac:dyDescent="0.25">
      <c r="A856" s="125"/>
      <c r="B856" s="107"/>
      <c r="C856" s="126"/>
      <c r="D856" s="114"/>
      <c r="E856" s="52"/>
      <c r="F856" s="52"/>
      <c r="G856" s="112"/>
    </row>
    <row r="857" spans="1:7" x14ac:dyDescent="0.25">
      <c r="A857" s="125"/>
      <c r="B857" s="107"/>
      <c r="C857" s="126"/>
      <c r="D857" s="114"/>
      <c r="E857" s="52"/>
      <c r="F857" s="52"/>
      <c r="G857" s="112"/>
    </row>
    <row r="858" spans="1:7" x14ac:dyDescent="0.25">
      <c r="A858" s="125"/>
      <c r="B858" s="107"/>
      <c r="C858" s="126"/>
      <c r="D858" s="114"/>
      <c r="E858" s="52"/>
      <c r="F858" s="52"/>
      <c r="G858" s="112"/>
    </row>
    <row r="859" spans="1:7" x14ac:dyDescent="0.25">
      <c r="A859" s="125"/>
      <c r="B859" s="107"/>
      <c r="C859" s="126"/>
      <c r="D859" s="114"/>
      <c r="E859" s="52"/>
      <c r="F859" s="52"/>
      <c r="G859" s="112"/>
    </row>
    <row r="860" spans="1:7" x14ac:dyDescent="0.25">
      <c r="A860" s="125"/>
      <c r="B860" s="107"/>
      <c r="C860" s="126"/>
      <c r="D860" s="114"/>
      <c r="E860" s="52"/>
      <c r="F860" s="52"/>
      <c r="G860" s="112"/>
    </row>
    <row r="861" spans="1:7" x14ac:dyDescent="0.25">
      <c r="A861" s="125"/>
      <c r="B861" s="107"/>
      <c r="C861" s="126"/>
      <c r="D861" s="114"/>
      <c r="E861" s="52"/>
      <c r="F861" s="52"/>
      <c r="G861" s="112"/>
    </row>
    <row r="862" spans="1:7" x14ac:dyDescent="0.25">
      <c r="A862" s="125"/>
      <c r="B862" s="107"/>
      <c r="C862" s="126"/>
      <c r="D862" s="114"/>
      <c r="E862" s="52"/>
      <c r="F862" s="52"/>
      <c r="G862" s="112"/>
    </row>
    <row r="863" spans="1:7" x14ac:dyDescent="0.25">
      <c r="A863" s="125"/>
      <c r="B863" s="107"/>
      <c r="C863" s="126"/>
      <c r="D863" s="114"/>
      <c r="E863" s="52"/>
      <c r="F863" s="52"/>
      <c r="G863" s="112"/>
    </row>
    <row r="864" spans="1:7" x14ac:dyDescent="0.25">
      <c r="A864" s="125"/>
      <c r="B864" s="107"/>
      <c r="C864" s="126"/>
      <c r="D864" s="114"/>
      <c r="E864" s="52"/>
      <c r="F864" s="52"/>
      <c r="G864" s="112"/>
    </row>
    <row r="865" spans="1:7" x14ac:dyDescent="0.25">
      <c r="A865" s="125"/>
      <c r="B865" s="107"/>
      <c r="C865" s="126"/>
      <c r="D865" s="114"/>
      <c r="E865" s="52"/>
      <c r="F865" s="52"/>
      <c r="G865" s="112"/>
    </row>
    <row r="866" spans="1:7" x14ac:dyDescent="0.25">
      <c r="A866" s="125"/>
      <c r="B866" s="107"/>
      <c r="C866" s="126"/>
      <c r="D866" s="114"/>
      <c r="E866" s="52"/>
      <c r="F866" s="52"/>
      <c r="G866" s="112"/>
    </row>
    <row r="867" spans="1:7" x14ac:dyDescent="0.25">
      <c r="A867" s="125"/>
      <c r="B867" s="107"/>
      <c r="C867" s="126"/>
      <c r="D867" s="114"/>
      <c r="E867" s="52"/>
      <c r="F867" s="52"/>
      <c r="G867" s="112"/>
    </row>
    <row r="868" spans="1:7" x14ac:dyDescent="0.25">
      <c r="A868" s="125"/>
      <c r="B868" s="107"/>
      <c r="C868" s="126"/>
      <c r="D868" s="114"/>
      <c r="E868" s="52"/>
      <c r="F868" s="52"/>
      <c r="G868" s="112"/>
    </row>
    <row r="869" spans="1:7" x14ac:dyDescent="0.25">
      <c r="A869" s="125"/>
      <c r="B869" s="107"/>
      <c r="C869" s="126"/>
      <c r="D869" s="114"/>
      <c r="E869" s="52"/>
      <c r="F869" s="52"/>
      <c r="G869" s="112"/>
    </row>
    <row r="870" spans="1:7" x14ac:dyDescent="0.25">
      <c r="A870" s="125"/>
      <c r="B870" s="107"/>
      <c r="C870" s="126"/>
      <c r="D870" s="114"/>
      <c r="E870" s="52"/>
      <c r="F870" s="52"/>
      <c r="G870" s="112"/>
    </row>
    <row r="871" spans="1:7" x14ac:dyDescent="0.25">
      <c r="A871" s="125"/>
      <c r="B871" s="107"/>
      <c r="C871" s="126"/>
      <c r="D871" s="114"/>
      <c r="E871" s="52"/>
      <c r="F871" s="52"/>
      <c r="G871" s="112"/>
    </row>
    <row r="872" spans="1:7" x14ac:dyDescent="0.25">
      <c r="A872" s="125"/>
      <c r="B872" s="107"/>
      <c r="C872" s="126"/>
      <c r="D872" s="114"/>
      <c r="E872" s="52"/>
      <c r="F872" s="52"/>
      <c r="G872" s="112"/>
    </row>
    <row r="873" spans="1:7" x14ac:dyDescent="0.25">
      <c r="A873" s="125"/>
      <c r="B873" s="107"/>
      <c r="C873" s="126"/>
      <c r="D873" s="114"/>
      <c r="E873" s="52"/>
      <c r="F873" s="52"/>
      <c r="G873" s="112"/>
    </row>
    <row r="874" spans="1:7" x14ac:dyDescent="0.25">
      <c r="A874" s="125"/>
      <c r="B874" s="107"/>
      <c r="C874" s="126"/>
      <c r="D874" s="114"/>
      <c r="E874" s="52"/>
      <c r="F874" s="52"/>
      <c r="G874" s="112"/>
    </row>
    <row r="875" spans="1:7" x14ac:dyDescent="0.25">
      <c r="A875" s="125"/>
      <c r="B875" s="107"/>
      <c r="C875" s="126"/>
      <c r="D875" s="114"/>
      <c r="E875" s="52"/>
      <c r="F875" s="52"/>
      <c r="G875" s="112"/>
    </row>
    <row r="876" spans="1:7" x14ac:dyDescent="0.25">
      <c r="A876" s="125"/>
      <c r="B876" s="107"/>
      <c r="C876" s="126"/>
      <c r="D876" s="114"/>
      <c r="E876" s="52"/>
      <c r="F876" s="52"/>
      <c r="G876" s="112"/>
    </row>
    <row r="877" spans="1:7" x14ac:dyDescent="0.25">
      <c r="A877" s="125"/>
      <c r="B877" s="107"/>
      <c r="C877" s="126"/>
      <c r="D877" s="114"/>
      <c r="E877" s="52"/>
      <c r="F877" s="52"/>
      <c r="G877" s="112"/>
    </row>
    <row r="878" spans="1:7" x14ac:dyDescent="0.25">
      <c r="A878" s="125"/>
      <c r="B878" s="107"/>
      <c r="C878" s="126"/>
      <c r="D878" s="114"/>
      <c r="E878" s="52"/>
      <c r="F878" s="52"/>
      <c r="G878" s="112"/>
    </row>
    <row r="879" spans="1:7" x14ac:dyDescent="0.25">
      <c r="A879" s="125"/>
      <c r="B879" s="107"/>
      <c r="C879" s="126"/>
      <c r="D879" s="114"/>
      <c r="E879" s="52"/>
      <c r="F879" s="52"/>
      <c r="G879" s="112"/>
    </row>
    <row r="880" spans="1:7" x14ac:dyDescent="0.25">
      <c r="A880" s="125"/>
      <c r="B880" s="107"/>
      <c r="C880" s="126"/>
      <c r="D880" s="114"/>
      <c r="E880" s="52"/>
      <c r="F880" s="52"/>
      <c r="G880" s="112"/>
    </row>
    <row r="881" spans="1:7" x14ac:dyDescent="0.25">
      <c r="A881" s="125"/>
      <c r="B881" s="107"/>
      <c r="C881" s="126"/>
      <c r="D881" s="114"/>
      <c r="E881" s="52"/>
      <c r="F881" s="52"/>
      <c r="G881" s="112"/>
    </row>
    <row r="882" spans="1:7" x14ac:dyDescent="0.25">
      <c r="A882" s="125"/>
      <c r="B882" s="107"/>
      <c r="C882" s="126"/>
      <c r="D882" s="114"/>
      <c r="E882" s="52"/>
      <c r="F882" s="52"/>
      <c r="G882" s="112"/>
    </row>
    <row r="883" spans="1:7" x14ac:dyDescent="0.25">
      <c r="A883" s="125"/>
      <c r="B883" s="107"/>
      <c r="C883" s="126"/>
      <c r="D883" s="114"/>
      <c r="E883" s="52"/>
      <c r="F883" s="52"/>
      <c r="G883" s="112"/>
    </row>
    <row r="884" spans="1:7" x14ac:dyDescent="0.25">
      <c r="A884" s="125"/>
      <c r="B884" s="107"/>
      <c r="C884" s="126"/>
      <c r="D884" s="114"/>
      <c r="E884" s="52"/>
      <c r="F884" s="52"/>
      <c r="G884" s="112"/>
    </row>
    <row r="885" spans="1:7" x14ac:dyDescent="0.25">
      <c r="A885" s="125"/>
      <c r="B885" s="107"/>
      <c r="C885" s="126"/>
      <c r="D885" s="114"/>
      <c r="E885" s="52"/>
      <c r="F885" s="52"/>
      <c r="G885" s="112"/>
    </row>
    <row r="886" spans="1:7" x14ac:dyDescent="0.25">
      <c r="A886" s="125"/>
      <c r="B886" s="107"/>
      <c r="C886" s="126"/>
      <c r="D886" s="114"/>
      <c r="E886" s="52"/>
      <c r="F886" s="52"/>
      <c r="G886" s="112"/>
    </row>
    <row r="887" spans="1:7" x14ac:dyDescent="0.25">
      <c r="A887" s="125"/>
      <c r="B887" s="107"/>
      <c r="C887" s="126"/>
      <c r="D887" s="114"/>
      <c r="E887" s="52"/>
      <c r="F887" s="52"/>
      <c r="G887" s="112"/>
    </row>
    <row r="888" spans="1:7" x14ac:dyDescent="0.25">
      <c r="A888" s="125"/>
      <c r="B888" s="107"/>
      <c r="C888" s="126"/>
      <c r="D888" s="114"/>
      <c r="E888" s="52"/>
      <c r="F888" s="52"/>
      <c r="G888" s="112"/>
    </row>
    <row r="889" spans="1:7" x14ac:dyDescent="0.25">
      <c r="A889" s="125"/>
      <c r="B889" s="107"/>
      <c r="C889" s="126"/>
      <c r="D889" s="114"/>
      <c r="E889" s="52"/>
      <c r="F889" s="52"/>
      <c r="G889" s="112"/>
    </row>
    <row r="890" spans="1:7" x14ac:dyDescent="0.25">
      <c r="A890" s="125"/>
      <c r="B890" s="107"/>
      <c r="C890" s="126"/>
      <c r="D890" s="114"/>
      <c r="E890" s="52"/>
      <c r="F890" s="52"/>
      <c r="G890" s="112"/>
    </row>
    <row r="891" spans="1:7" x14ac:dyDescent="0.25">
      <c r="A891" s="125"/>
      <c r="B891" s="107"/>
      <c r="C891" s="126"/>
      <c r="D891" s="114"/>
      <c r="E891" s="52"/>
      <c r="F891" s="52"/>
      <c r="G891" s="112"/>
    </row>
    <row r="892" spans="1:7" x14ac:dyDescent="0.25">
      <c r="A892" s="125"/>
      <c r="B892" s="107"/>
      <c r="C892" s="126"/>
      <c r="D892" s="114"/>
      <c r="E892" s="52"/>
      <c r="F892" s="52"/>
      <c r="G892" s="112"/>
    </row>
    <row r="893" spans="1:7" x14ac:dyDescent="0.25">
      <c r="A893" s="125"/>
      <c r="B893" s="107"/>
      <c r="C893" s="126"/>
      <c r="D893" s="114"/>
      <c r="E893" s="52"/>
      <c r="F893" s="52"/>
      <c r="G893" s="112"/>
    </row>
    <row r="894" spans="1:7" x14ac:dyDescent="0.25">
      <c r="A894" s="125"/>
      <c r="B894" s="107"/>
      <c r="C894" s="126"/>
      <c r="D894" s="114"/>
      <c r="E894" s="52"/>
      <c r="F894" s="52"/>
      <c r="G894" s="112"/>
    </row>
  </sheetData>
  <mergeCells count="3">
    <mergeCell ref="B132:H132"/>
    <mergeCell ref="A228:F228"/>
    <mergeCell ref="B3:H3"/>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87"/>
  <sheetViews>
    <sheetView topLeftCell="A373" workbookViewId="0">
      <selection activeCell="H375" sqref="H375"/>
    </sheetView>
  </sheetViews>
  <sheetFormatPr defaultRowHeight="15" x14ac:dyDescent="0.25"/>
  <cols>
    <col min="1" max="1" width="10.7109375" style="101" customWidth="1"/>
    <col min="2" max="2" width="45.7109375" style="130" customWidth="1"/>
    <col min="3" max="3" width="9.7109375" style="102" customWidth="1"/>
    <col min="4" max="4" width="12.7109375" style="84" customWidth="1"/>
    <col min="5" max="5" width="10.7109375" style="53" customWidth="1"/>
    <col min="6" max="6" width="10.7109375" style="132" customWidth="1"/>
    <col min="7" max="8" width="15.7109375" style="131" customWidth="1"/>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11" t="s">
        <v>570</v>
      </c>
      <c r="H2" s="11" t="s">
        <v>569</v>
      </c>
      <c r="I2" s="19"/>
    </row>
    <row r="3" spans="1:10" ht="57" customHeight="1" x14ac:dyDescent="0.25">
      <c r="A3" s="197" t="s">
        <v>23542</v>
      </c>
      <c r="B3" s="344" t="s">
        <v>23543</v>
      </c>
      <c r="C3" s="345"/>
      <c r="D3" s="345"/>
      <c r="E3" s="345"/>
      <c r="F3" s="345"/>
      <c r="G3" s="345"/>
      <c r="H3" s="346"/>
    </row>
    <row r="4" spans="1:10" ht="112.5" x14ac:dyDescent="0.25">
      <c r="A4" s="193" t="s">
        <v>19435</v>
      </c>
      <c r="B4" s="194" t="s">
        <v>23544</v>
      </c>
      <c r="C4" s="188" t="s">
        <v>6</v>
      </c>
      <c r="D4" s="177"/>
      <c r="E4" s="201">
        <v>1.59</v>
      </c>
      <c r="F4" s="201">
        <v>0</v>
      </c>
      <c r="G4" s="133">
        <f t="shared" ref="G4" si="0">D4*E4</f>
        <v>0</v>
      </c>
      <c r="H4" s="133">
        <f t="shared" ref="H4" si="1">D4*F4</f>
        <v>0</v>
      </c>
    </row>
    <row r="5" spans="1:10" ht="112.5" x14ac:dyDescent="0.25">
      <c r="A5" s="193" t="s">
        <v>19436</v>
      </c>
      <c r="B5" s="194" t="s">
        <v>23545</v>
      </c>
      <c r="C5" s="188" t="s">
        <v>6</v>
      </c>
      <c r="D5" s="177"/>
      <c r="E5" s="201">
        <v>40.799999999999997</v>
      </c>
      <c r="F5" s="201">
        <v>0</v>
      </c>
      <c r="G5" s="133">
        <f t="shared" ref="G5:G68" si="2">D5*E5</f>
        <v>0</v>
      </c>
      <c r="H5" s="133">
        <f t="shared" ref="H5:H68" si="3">D5*F5</f>
        <v>0</v>
      </c>
    </row>
    <row r="6" spans="1:10" ht="202.5" x14ac:dyDescent="0.25">
      <c r="A6" s="193" t="s">
        <v>19437</v>
      </c>
      <c r="B6" s="194" t="s">
        <v>23546</v>
      </c>
      <c r="C6" s="188" t="s">
        <v>6</v>
      </c>
      <c r="D6" s="177"/>
      <c r="E6" s="201">
        <v>80</v>
      </c>
      <c r="F6" s="201">
        <v>24</v>
      </c>
      <c r="G6" s="133">
        <f t="shared" si="2"/>
        <v>0</v>
      </c>
      <c r="H6" s="133">
        <f t="shared" si="3"/>
        <v>0</v>
      </c>
    </row>
    <row r="7" spans="1:10" ht="146.25" x14ac:dyDescent="0.25">
      <c r="A7" s="193" t="s">
        <v>19438</v>
      </c>
      <c r="B7" s="194" t="s">
        <v>23547</v>
      </c>
      <c r="C7" s="188" t="s">
        <v>6</v>
      </c>
      <c r="D7" s="177"/>
      <c r="E7" s="201">
        <v>182</v>
      </c>
      <c r="F7" s="201">
        <v>0</v>
      </c>
      <c r="G7" s="133">
        <f t="shared" si="2"/>
        <v>0</v>
      </c>
      <c r="H7" s="133">
        <f t="shared" si="3"/>
        <v>0</v>
      </c>
    </row>
    <row r="8" spans="1:10" ht="78.75" x14ac:dyDescent="0.25">
      <c r="A8" s="193" t="s">
        <v>19439</v>
      </c>
      <c r="B8" s="194" t="s">
        <v>23548</v>
      </c>
      <c r="C8" s="188" t="s">
        <v>6</v>
      </c>
      <c r="D8" s="177"/>
      <c r="E8" s="201">
        <v>74</v>
      </c>
      <c r="F8" s="201">
        <v>0</v>
      </c>
      <c r="G8" s="133">
        <f t="shared" si="2"/>
        <v>0</v>
      </c>
      <c r="H8" s="133">
        <f t="shared" si="3"/>
        <v>0</v>
      </c>
    </row>
    <row r="9" spans="1:10" ht="101.25" x14ac:dyDescent="0.25">
      <c r="A9" s="193" t="s">
        <v>19440</v>
      </c>
      <c r="B9" s="194" t="s">
        <v>23549</v>
      </c>
      <c r="C9" s="188" t="s">
        <v>6</v>
      </c>
      <c r="D9" s="177"/>
      <c r="E9" s="201">
        <v>241</v>
      </c>
      <c r="F9" s="201">
        <v>24</v>
      </c>
      <c r="G9" s="133">
        <f t="shared" si="2"/>
        <v>0</v>
      </c>
      <c r="H9" s="133">
        <f t="shared" si="3"/>
        <v>0</v>
      </c>
    </row>
    <row r="10" spans="1:10" ht="101.25" x14ac:dyDescent="0.25">
      <c r="A10" s="193" t="s">
        <v>19441</v>
      </c>
      <c r="B10" s="194" t="s">
        <v>23550</v>
      </c>
      <c r="C10" s="188" t="s">
        <v>6</v>
      </c>
      <c r="D10" s="177"/>
      <c r="E10" s="201">
        <v>256</v>
      </c>
      <c r="F10" s="201">
        <v>24</v>
      </c>
      <c r="G10" s="133">
        <f t="shared" si="2"/>
        <v>0</v>
      </c>
      <c r="H10" s="133">
        <f t="shared" si="3"/>
        <v>0</v>
      </c>
    </row>
    <row r="11" spans="1:10" ht="112.5" x14ac:dyDescent="0.25">
      <c r="A11" s="193" t="s">
        <v>19442</v>
      </c>
      <c r="B11" s="194" t="s">
        <v>23551</v>
      </c>
      <c r="C11" s="188" t="s">
        <v>259</v>
      </c>
      <c r="D11" s="177"/>
      <c r="E11" s="201">
        <v>9.8000000000000007</v>
      </c>
      <c r="F11" s="201">
        <v>0</v>
      </c>
      <c r="G11" s="133">
        <f t="shared" si="2"/>
        <v>0</v>
      </c>
      <c r="H11" s="133">
        <f t="shared" si="3"/>
        <v>0</v>
      </c>
    </row>
    <row r="12" spans="1:10" ht="123.75" x14ac:dyDescent="0.25">
      <c r="A12" s="193" t="s">
        <v>19443</v>
      </c>
      <c r="B12" s="194" t="s">
        <v>23552</v>
      </c>
      <c r="C12" s="188" t="s">
        <v>259</v>
      </c>
      <c r="D12" s="177"/>
      <c r="E12" s="201">
        <v>65</v>
      </c>
      <c r="F12" s="201">
        <v>0</v>
      </c>
      <c r="G12" s="133">
        <f t="shared" si="2"/>
        <v>0</v>
      </c>
      <c r="H12" s="133">
        <f t="shared" si="3"/>
        <v>0</v>
      </c>
    </row>
    <row r="13" spans="1:10" ht="101.25" x14ac:dyDescent="0.25">
      <c r="A13" s="193" t="s">
        <v>19444</v>
      </c>
      <c r="B13" s="194" t="s">
        <v>23553</v>
      </c>
      <c r="C13" s="188" t="s">
        <v>6</v>
      </c>
      <c r="D13" s="177"/>
      <c r="E13" s="201">
        <v>191</v>
      </c>
      <c r="F13" s="201">
        <v>10</v>
      </c>
      <c r="G13" s="133">
        <f t="shared" si="2"/>
        <v>0</v>
      </c>
      <c r="H13" s="133">
        <f t="shared" si="3"/>
        <v>0</v>
      </c>
    </row>
    <row r="14" spans="1:10" ht="78.75" x14ac:dyDescent="0.25">
      <c r="A14" s="193" t="s">
        <v>19445</v>
      </c>
      <c r="B14" s="194" t="s">
        <v>23554</v>
      </c>
      <c r="C14" s="188" t="s">
        <v>6</v>
      </c>
      <c r="D14" s="177"/>
      <c r="E14" s="201">
        <v>176</v>
      </c>
      <c r="F14" s="201">
        <v>0</v>
      </c>
      <c r="G14" s="133">
        <f t="shared" si="2"/>
        <v>0</v>
      </c>
      <c r="H14" s="133">
        <f t="shared" si="3"/>
        <v>0</v>
      </c>
    </row>
    <row r="15" spans="1:10" ht="56.25" x14ac:dyDescent="0.25">
      <c r="A15" s="193" t="s">
        <v>19446</v>
      </c>
      <c r="B15" s="194" t="s">
        <v>23555</v>
      </c>
      <c r="C15" s="188" t="s">
        <v>6</v>
      </c>
      <c r="D15" s="177"/>
      <c r="E15" s="201">
        <v>36.9</v>
      </c>
      <c r="F15" s="201">
        <v>0</v>
      </c>
      <c r="G15" s="133">
        <f t="shared" si="2"/>
        <v>0</v>
      </c>
      <c r="H15" s="133">
        <f t="shared" si="3"/>
        <v>0</v>
      </c>
    </row>
    <row r="16" spans="1:10" ht="101.25" x14ac:dyDescent="0.25">
      <c r="A16" s="193" t="s">
        <v>19447</v>
      </c>
      <c r="B16" s="194" t="s">
        <v>23556</v>
      </c>
      <c r="C16" s="188" t="s">
        <v>259</v>
      </c>
      <c r="D16" s="177"/>
      <c r="E16" s="201">
        <v>256</v>
      </c>
      <c r="F16" s="201">
        <v>0</v>
      </c>
      <c r="G16" s="133">
        <f t="shared" si="2"/>
        <v>0</v>
      </c>
      <c r="H16" s="133">
        <f t="shared" si="3"/>
        <v>0</v>
      </c>
    </row>
    <row r="17" spans="1:8" ht="292.5" x14ac:dyDescent="0.25">
      <c r="A17" s="193" t="s">
        <v>19448</v>
      </c>
      <c r="B17" s="194" t="s">
        <v>23557</v>
      </c>
      <c r="C17" s="188" t="s">
        <v>6</v>
      </c>
      <c r="D17" s="177"/>
      <c r="E17" s="201">
        <v>439</v>
      </c>
      <c r="F17" s="201">
        <v>24</v>
      </c>
      <c r="G17" s="133">
        <f t="shared" si="2"/>
        <v>0</v>
      </c>
      <c r="H17" s="133">
        <f t="shared" si="3"/>
        <v>0</v>
      </c>
    </row>
    <row r="18" spans="1:8" ht="90" x14ac:dyDescent="0.25">
      <c r="A18" s="193" t="s">
        <v>19449</v>
      </c>
      <c r="B18" s="194" t="s">
        <v>23558</v>
      </c>
      <c r="C18" s="188" t="s">
        <v>6</v>
      </c>
      <c r="D18" s="177"/>
      <c r="E18" s="201">
        <v>66</v>
      </c>
      <c r="F18" s="201">
        <v>0</v>
      </c>
      <c r="G18" s="133">
        <f t="shared" si="2"/>
        <v>0</v>
      </c>
      <c r="H18" s="133">
        <f t="shared" si="3"/>
        <v>0</v>
      </c>
    </row>
    <row r="19" spans="1:8" ht="247.5" x14ac:dyDescent="0.25">
      <c r="A19" s="195" t="s">
        <v>19450</v>
      </c>
      <c r="B19" s="196" t="s">
        <v>23559</v>
      </c>
      <c r="C19" s="198"/>
      <c r="D19" s="199"/>
      <c r="E19" s="199"/>
      <c r="F19" s="199"/>
      <c r="G19" s="199"/>
      <c r="H19" s="200"/>
    </row>
    <row r="20" spans="1:8" x14ac:dyDescent="0.25">
      <c r="A20" s="193" t="s">
        <v>19451</v>
      </c>
      <c r="B20" s="194" t="s">
        <v>19452</v>
      </c>
      <c r="C20" s="188" t="s">
        <v>6</v>
      </c>
      <c r="D20" s="177"/>
      <c r="E20" s="201">
        <v>2564</v>
      </c>
      <c r="F20" s="201">
        <v>48</v>
      </c>
      <c r="G20" s="133">
        <f t="shared" si="2"/>
        <v>0</v>
      </c>
      <c r="H20" s="133">
        <f t="shared" si="3"/>
        <v>0</v>
      </c>
    </row>
    <row r="21" spans="1:8" x14ac:dyDescent="0.25">
      <c r="A21" s="193" t="s">
        <v>19453</v>
      </c>
      <c r="B21" s="194" t="s">
        <v>19454</v>
      </c>
      <c r="C21" s="188" t="s">
        <v>6</v>
      </c>
      <c r="D21" s="177"/>
      <c r="E21" s="201">
        <v>2928</v>
      </c>
      <c r="F21" s="201">
        <v>48</v>
      </c>
      <c r="G21" s="133">
        <f t="shared" si="2"/>
        <v>0</v>
      </c>
      <c r="H21" s="133">
        <f t="shared" si="3"/>
        <v>0</v>
      </c>
    </row>
    <row r="22" spans="1:8" ht="180" x14ac:dyDescent="0.25">
      <c r="A22" s="193" t="s">
        <v>19455</v>
      </c>
      <c r="B22" s="194" t="s">
        <v>23560</v>
      </c>
      <c r="C22" s="188" t="s">
        <v>6</v>
      </c>
      <c r="D22" s="177"/>
      <c r="E22" s="201">
        <v>460</v>
      </c>
      <c r="F22" s="201">
        <v>0</v>
      </c>
      <c r="G22" s="133">
        <f t="shared" si="2"/>
        <v>0</v>
      </c>
      <c r="H22" s="133">
        <f t="shared" si="3"/>
        <v>0</v>
      </c>
    </row>
    <row r="23" spans="1:8" ht="57" customHeight="1" x14ac:dyDescent="0.25">
      <c r="A23" s="197" t="s">
        <v>23561</v>
      </c>
      <c r="B23" s="344" t="s">
        <v>23562</v>
      </c>
      <c r="C23" s="345"/>
      <c r="D23" s="345"/>
      <c r="E23" s="345"/>
      <c r="F23" s="345"/>
      <c r="G23" s="345"/>
      <c r="H23" s="346"/>
    </row>
    <row r="24" spans="1:8" ht="225" x14ac:dyDescent="0.25">
      <c r="A24" s="195" t="s">
        <v>19456</v>
      </c>
      <c r="B24" s="196" t="s">
        <v>23563</v>
      </c>
      <c r="C24" s="198"/>
      <c r="D24" s="199"/>
      <c r="E24" s="199"/>
      <c r="F24" s="199"/>
      <c r="G24" s="199"/>
      <c r="H24" s="200"/>
    </row>
    <row r="25" spans="1:8" x14ac:dyDescent="0.25">
      <c r="A25" s="193" t="s">
        <v>19457</v>
      </c>
      <c r="B25" s="194" t="s">
        <v>23564</v>
      </c>
      <c r="C25" s="188" t="s">
        <v>6</v>
      </c>
      <c r="D25" s="177"/>
      <c r="E25" s="201">
        <v>1230</v>
      </c>
      <c r="F25" s="201">
        <v>48</v>
      </c>
      <c r="G25" s="133">
        <f t="shared" si="2"/>
        <v>0</v>
      </c>
      <c r="H25" s="133">
        <f t="shared" si="3"/>
        <v>0</v>
      </c>
    </row>
    <row r="26" spans="1:8" x14ac:dyDescent="0.25">
      <c r="A26" s="193" t="s">
        <v>19458</v>
      </c>
      <c r="B26" s="194" t="s">
        <v>19459</v>
      </c>
      <c r="C26" s="188" t="s">
        <v>6</v>
      </c>
      <c r="D26" s="177"/>
      <c r="E26" s="201">
        <v>1764</v>
      </c>
      <c r="F26" s="201">
        <v>48</v>
      </c>
      <c r="G26" s="133">
        <f t="shared" si="2"/>
        <v>0</v>
      </c>
      <c r="H26" s="133">
        <f t="shared" si="3"/>
        <v>0</v>
      </c>
    </row>
    <row r="27" spans="1:8" x14ac:dyDescent="0.25">
      <c r="A27" s="193" t="s">
        <v>19460</v>
      </c>
      <c r="B27" s="194" t="s">
        <v>19461</v>
      </c>
      <c r="C27" s="188" t="s">
        <v>6</v>
      </c>
      <c r="D27" s="177"/>
      <c r="E27" s="201">
        <v>2701</v>
      </c>
      <c r="F27" s="201">
        <v>48</v>
      </c>
      <c r="G27" s="133">
        <f t="shared" si="2"/>
        <v>0</v>
      </c>
      <c r="H27" s="133">
        <f t="shared" si="3"/>
        <v>0</v>
      </c>
    </row>
    <row r="28" spans="1:8" x14ac:dyDescent="0.25">
      <c r="A28" s="193" t="s">
        <v>19462</v>
      </c>
      <c r="B28" s="194" t="s">
        <v>19463</v>
      </c>
      <c r="C28" s="188" t="s">
        <v>6</v>
      </c>
      <c r="D28" s="177"/>
      <c r="E28" s="201">
        <v>3315</v>
      </c>
      <c r="F28" s="201">
        <v>48</v>
      </c>
      <c r="G28" s="133">
        <f t="shared" si="2"/>
        <v>0</v>
      </c>
      <c r="H28" s="133">
        <f t="shared" si="3"/>
        <v>0</v>
      </c>
    </row>
    <row r="29" spans="1:8" x14ac:dyDescent="0.25">
      <c r="A29" s="193" t="s">
        <v>19464</v>
      </c>
      <c r="B29" s="194" t="s">
        <v>19465</v>
      </c>
      <c r="C29" s="188" t="s">
        <v>6</v>
      </c>
      <c r="D29" s="177"/>
      <c r="E29" s="201">
        <v>614</v>
      </c>
      <c r="F29" s="201">
        <v>48</v>
      </c>
      <c r="G29" s="133">
        <f t="shared" si="2"/>
        <v>0</v>
      </c>
      <c r="H29" s="133">
        <f t="shared" si="3"/>
        <v>0</v>
      </c>
    </row>
    <row r="30" spans="1:8" ht="225" x14ac:dyDescent="0.25">
      <c r="A30" s="195" t="s">
        <v>19466</v>
      </c>
      <c r="B30" s="196" t="s">
        <v>23565</v>
      </c>
      <c r="C30" s="198"/>
      <c r="D30" s="199"/>
      <c r="E30" s="199"/>
      <c r="F30" s="199"/>
      <c r="G30" s="199"/>
      <c r="H30" s="200"/>
    </row>
    <row r="31" spans="1:8" x14ac:dyDescent="0.25">
      <c r="A31" s="193" t="s">
        <v>19467</v>
      </c>
      <c r="B31" s="194" t="s">
        <v>23564</v>
      </c>
      <c r="C31" s="188" t="s">
        <v>6</v>
      </c>
      <c r="D31" s="177"/>
      <c r="E31" s="201">
        <v>1830</v>
      </c>
      <c r="F31" s="201">
        <v>48</v>
      </c>
      <c r="G31" s="133">
        <f t="shared" si="2"/>
        <v>0</v>
      </c>
      <c r="H31" s="133">
        <f t="shared" si="3"/>
        <v>0</v>
      </c>
    </row>
    <row r="32" spans="1:8" x14ac:dyDescent="0.25">
      <c r="A32" s="193" t="s">
        <v>19468</v>
      </c>
      <c r="B32" s="194" t="s">
        <v>19459</v>
      </c>
      <c r="C32" s="188" t="s">
        <v>6</v>
      </c>
      <c r="D32" s="177"/>
      <c r="E32" s="201">
        <v>2564</v>
      </c>
      <c r="F32" s="201">
        <v>48</v>
      </c>
      <c r="G32" s="133">
        <f t="shared" si="2"/>
        <v>0</v>
      </c>
      <c r="H32" s="133">
        <f t="shared" si="3"/>
        <v>0</v>
      </c>
    </row>
    <row r="33" spans="1:8" x14ac:dyDescent="0.25">
      <c r="A33" s="193" t="s">
        <v>19469</v>
      </c>
      <c r="B33" s="194" t="s">
        <v>19461</v>
      </c>
      <c r="C33" s="188" t="s">
        <v>6</v>
      </c>
      <c r="D33" s="177"/>
      <c r="E33" s="201">
        <v>2914</v>
      </c>
      <c r="F33" s="201">
        <v>48</v>
      </c>
      <c r="G33" s="133">
        <f t="shared" si="2"/>
        <v>0</v>
      </c>
      <c r="H33" s="133">
        <f t="shared" si="3"/>
        <v>0</v>
      </c>
    </row>
    <row r="34" spans="1:8" x14ac:dyDescent="0.25">
      <c r="A34" s="193" t="s">
        <v>19470</v>
      </c>
      <c r="B34" s="194" t="s">
        <v>19463</v>
      </c>
      <c r="C34" s="188" t="s">
        <v>6</v>
      </c>
      <c r="D34" s="177"/>
      <c r="E34" s="201">
        <v>3682</v>
      </c>
      <c r="F34" s="201">
        <v>48</v>
      </c>
      <c r="G34" s="133">
        <f t="shared" si="2"/>
        <v>0</v>
      </c>
      <c r="H34" s="133">
        <f t="shared" si="3"/>
        <v>0</v>
      </c>
    </row>
    <row r="35" spans="1:8" x14ac:dyDescent="0.25">
      <c r="A35" s="193" t="s">
        <v>19471</v>
      </c>
      <c r="B35" s="194" t="s">
        <v>19465</v>
      </c>
      <c r="C35" s="188" t="s">
        <v>6</v>
      </c>
      <c r="D35" s="177"/>
      <c r="E35" s="201">
        <v>614</v>
      </c>
      <c r="F35" s="201">
        <v>48</v>
      </c>
      <c r="G35" s="133">
        <f t="shared" si="2"/>
        <v>0</v>
      </c>
      <c r="H35" s="133">
        <f t="shared" si="3"/>
        <v>0</v>
      </c>
    </row>
    <row r="36" spans="1:8" ht="168.75" x14ac:dyDescent="0.25">
      <c r="A36" s="193" t="s">
        <v>19472</v>
      </c>
      <c r="B36" s="194" t="s">
        <v>23566</v>
      </c>
      <c r="C36" s="188" t="s">
        <v>15</v>
      </c>
      <c r="D36" s="177"/>
      <c r="E36" s="201">
        <v>278</v>
      </c>
      <c r="F36" s="201">
        <v>10</v>
      </c>
      <c r="G36" s="133">
        <f t="shared" si="2"/>
        <v>0</v>
      </c>
      <c r="H36" s="133">
        <f t="shared" si="3"/>
        <v>0</v>
      </c>
    </row>
    <row r="37" spans="1:8" ht="157.5" x14ac:dyDescent="0.25">
      <c r="A37" s="195" t="s">
        <v>19473</v>
      </c>
      <c r="B37" s="196" t="s">
        <v>23567</v>
      </c>
      <c r="C37" s="198"/>
      <c r="D37" s="199"/>
      <c r="E37" s="199"/>
      <c r="F37" s="199"/>
      <c r="G37" s="199"/>
      <c r="H37" s="200"/>
    </row>
    <row r="38" spans="1:8" x14ac:dyDescent="0.25">
      <c r="A38" s="193" t="s">
        <v>19474</v>
      </c>
      <c r="B38" s="194" t="s">
        <v>19475</v>
      </c>
      <c r="C38" s="188" t="s">
        <v>6</v>
      </c>
      <c r="D38" s="177"/>
      <c r="E38" s="201">
        <v>2087</v>
      </c>
      <c r="F38" s="201">
        <v>200</v>
      </c>
      <c r="G38" s="133">
        <f t="shared" si="2"/>
        <v>0</v>
      </c>
      <c r="H38" s="133">
        <f t="shared" si="3"/>
        <v>0</v>
      </c>
    </row>
    <row r="39" spans="1:8" x14ac:dyDescent="0.25">
      <c r="A39" s="193" t="s">
        <v>19476</v>
      </c>
      <c r="B39" s="194" t="s">
        <v>23568</v>
      </c>
      <c r="C39" s="188" t="s">
        <v>6</v>
      </c>
      <c r="D39" s="177"/>
      <c r="E39" s="201">
        <v>2820</v>
      </c>
      <c r="F39" s="201">
        <v>200</v>
      </c>
      <c r="G39" s="133">
        <f t="shared" si="2"/>
        <v>0</v>
      </c>
      <c r="H39" s="133">
        <f t="shared" si="3"/>
        <v>0</v>
      </c>
    </row>
    <row r="40" spans="1:8" x14ac:dyDescent="0.25">
      <c r="A40" s="193" t="s">
        <v>19477</v>
      </c>
      <c r="B40" s="194" t="s">
        <v>19478</v>
      </c>
      <c r="C40" s="188" t="s">
        <v>6</v>
      </c>
      <c r="D40" s="177"/>
      <c r="E40" s="201">
        <v>3185</v>
      </c>
      <c r="F40" s="201">
        <v>200</v>
      </c>
      <c r="G40" s="133">
        <f t="shared" si="2"/>
        <v>0</v>
      </c>
      <c r="H40" s="133">
        <f t="shared" si="3"/>
        <v>0</v>
      </c>
    </row>
    <row r="41" spans="1:8" x14ac:dyDescent="0.25">
      <c r="A41" s="193" t="s">
        <v>19479</v>
      </c>
      <c r="B41" s="194" t="s">
        <v>19480</v>
      </c>
      <c r="C41" s="188" t="s">
        <v>6</v>
      </c>
      <c r="D41" s="177"/>
      <c r="E41" s="201">
        <v>5748</v>
      </c>
      <c r="F41" s="201">
        <v>200</v>
      </c>
      <c r="G41" s="133">
        <f t="shared" si="2"/>
        <v>0</v>
      </c>
      <c r="H41" s="133">
        <f t="shared" si="3"/>
        <v>0</v>
      </c>
    </row>
    <row r="42" spans="1:8" ht="101.25" x14ac:dyDescent="0.25">
      <c r="A42" s="195" t="s">
        <v>19481</v>
      </c>
      <c r="B42" s="196" t="s">
        <v>23569</v>
      </c>
      <c r="C42" s="198"/>
      <c r="D42" s="199"/>
      <c r="E42" s="199"/>
      <c r="F42" s="199"/>
      <c r="G42" s="199"/>
      <c r="H42" s="200"/>
    </row>
    <row r="43" spans="1:8" x14ac:dyDescent="0.25">
      <c r="A43" s="193" t="s">
        <v>19482</v>
      </c>
      <c r="B43" s="194" t="s">
        <v>19483</v>
      </c>
      <c r="C43" s="188" t="s">
        <v>6</v>
      </c>
      <c r="D43" s="177"/>
      <c r="E43" s="201">
        <v>1978</v>
      </c>
      <c r="F43" s="201">
        <v>200</v>
      </c>
      <c r="G43" s="133">
        <f t="shared" si="2"/>
        <v>0</v>
      </c>
      <c r="H43" s="133">
        <f t="shared" si="3"/>
        <v>0</v>
      </c>
    </row>
    <row r="44" spans="1:8" x14ac:dyDescent="0.25">
      <c r="A44" s="193" t="s">
        <v>19484</v>
      </c>
      <c r="B44" s="194" t="s">
        <v>19485</v>
      </c>
      <c r="C44" s="188" t="s">
        <v>6</v>
      </c>
      <c r="D44" s="177"/>
      <c r="E44" s="201">
        <v>2709</v>
      </c>
      <c r="F44" s="201">
        <v>200</v>
      </c>
      <c r="G44" s="133">
        <f t="shared" si="2"/>
        <v>0</v>
      </c>
      <c r="H44" s="133">
        <f t="shared" si="3"/>
        <v>0</v>
      </c>
    </row>
    <row r="45" spans="1:8" x14ac:dyDescent="0.25">
      <c r="A45" s="193" t="s">
        <v>19486</v>
      </c>
      <c r="B45" s="194" t="s">
        <v>19487</v>
      </c>
      <c r="C45" s="188" t="s">
        <v>6</v>
      </c>
      <c r="D45" s="177"/>
      <c r="E45" s="201">
        <v>4247</v>
      </c>
      <c r="F45" s="201">
        <v>220.00000000000003</v>
      </c>
      <c r="G45" s="133">
        <f t="shared" si="2"/>
        <v>0</v>
      </c>
      <c r="H45" s="133">
        <f t="shared" si="3"/>
        <v>0</v>
      </c>
    </row>
    <row r="46" spans="1:8" x14ac:dyDescent="0.25">
      <c r="A46" s="193" t="s">
        <v>19488</v>
      </c>
      <c r="B46" s="194" t="s">
        <v>19489</v>
      </c>
      <c r="C46" s="188" t="s">
        <v>6</v>
      </c>
      <c r="D46" s="177"/>
      <c r="E46" s="201">
        <v>6443</v>
      </c>
      <c r="F46" s="201">
        <v>220.00000000000003</v>
      </c>
      <c r="G46" s="133">
        <f t="shared" si="2"/>
        <v>0</v>
      </c>
      <c r="H46" s="133">
        <f t="shared" si="3"/>
        <v>0</v>
      </c>
    </row>
    <row r="47" spans="1:8" x14ac:dyDescent="0.25">
      <c r="A47" s="193" t="s">
        <v>19490</v>
      </c>
      <c r="B47" s="194" t="s">
        <v>19491</v>
      </c>
      <c r="C47" s="188" t="s">
        <v>6</v>
      </c>
      <c r="D47" s="177"/>
      <c r="E47" s="201">
        <v>8055</v>
      </c>
      <c r="F47" s="201">
        <v>240</v>
      </c>
      <c r="G47" s="133">
        <f t="shared" si="2"/>
        <v>0</v>
      </c>
      <c r="H47" s="133">
        <f t="shared" si="3"/>
        <v>0</v>
      </c>
    </row>
    <row r="48" spans="1:8" x14ac:dyDescent="0.25">
      <c r="A48" s="193" t="s">
        <v>19492</v>
      </c>
      <c r="B48" s="194" t="s">
        <v>19493</v>
      </c>
      <c r="C48" s="188" t="s">
        <v>6</v>
      </c>
      <c r="D48" s="177"/>
      <c r="E48" s="201">
        <v>12080</v>
      </c>
      <c r="F48" s="201">
        <v>240</v>
      </c>
      <c r="G48" s="133">
        <f t="shared" si="2"/>
        <v>0</v>
      </c>
      <c r="H48" s="133">
        <f t="shared" si="3"/>
        <v>0</v>
      </c>
    </row>
    <row r="49" spans="1:8" x14ac:dyDescent="0.25">
      <c r="A49" s="193" t="s">
        <v>19494</v>
      </c>
      <c r="B49" s="194" t="s">
        <v>19495</v>
      </c>
      <c r="C49" s="188" t="s">
        <v>6</v>
      </c>
      <c r="D49" s="177"/>
      <c r="E49" s="201">
        <v>14644</v>
      </c>
      <c r="F49" s="201">
        <v>260</v>
      </c>
      <c r="G49" s="133">
        <f t="shared" si="2"/>
        <v>0</v>
      </c>
      <c r="H49" s="133">
        <f t="shared" si="3"/>
        <v>0</v>
      </c>
    </row>
    <row r="50" spans="1:8" x14ac:dyDescent="0.25">
      <c r="A50" s="193" t="s">
        <v>19496</v>
      </c>
      <c r="B50" s="194" t="s">
        <v>19497</v>
      </c>
      <c r="C50" s="188" t="s">
        <v>6</v>
      </c>
      <c r="D50" s="177"/>
      <c r="E50" s="201">
        <v>18306</v>
      </c>
      <c r="F50" s="201">
        <v>260</v>
      </c>
      <c r="G50" s="133">
        <f t="shared" si="2"/>
        <v>0</v>
      </c>
      <c r="H50" s="133">
        <f t="shared" si="3"/>
        <v>0</v>
      </c>
    </row>
    <row r="51" spans="1:8" x14ac:dyDescent="0.25">
      <c r="A51" s="193" t="s">
        <v>19498</v>
      </c>
      <c r="B51" s="194" t="s">
        <v>19499</v>
      </c>
      <c r="C51" s="188" t="s">
        <v>6</v>
      </c>
      <c r="D51" s="177"/>
      <c r="E51" s="201">
        <v>24894</v>
      </c>
      <c r="F51" s="201">
        <v>400</v>
      </c>
      <c r="G51" s="133">
        <f t="shared" si="2"/>
        <v>0</v>
      </c>
      <c r="H51" s="133">
        <f t="shared" si="3"/>
        <v>0</v>
      </c>
    </row>
    <row r="52" spans="1:8" x14ac:dyDescent="0.25">
      <c r="A52" s="193" t="s">
        <v>19500</v>
      </c>
      <c r="B52" s="194" t="s">
        <v>19501</v>
      </c>
      <c r="C52" s="188" t="s">
        <v>6</v>
      </c>
      <c r="D52" s="177"/>
      <c r="E52" s="201">
        <v>32950</v>
      </c>
      <c r="F52" s="201">
        <v>400</v>
      </c>
      <c r="G52" s="133">
        <f t="shared" si="2"/>
        <v>0</v>
      </c>
      <c r="H52" s="133">
        <f t="shared" si="3"/>
        <v>0</v>
      </c>
    </row>
    <row r="53" spans="1:8" ht="146.25" x14ac:dyDescent="0.25">
      <c r="A53" s="193" t="s">
        <v>19502</v>
      </c>
      <c r="B53" s="194" t="s">
        <v>23570</v>
      </c>
      <c r="C53" s="188" t="s">
        <v>301</v>
      </c>
      <c r="D53" s="177"/>
      <c r="E53" s="201">
        <v>2.2000000000000002</v>
      </c>
      <c r="F53" s="201">
        <v>0.11000000000000001</v>
      </c>
      <c r="G53" s="133">
        <f t="shared" si="2"/>
        <v>0</v>
      </c>
      <c r="H53" s="133">
        <f t="shared" si="3"/>
        <v>0</v>
      </c>
    </row>
    <row r="54" spans="1:8" ht="57" customHeight="1" x14ac:dyDescent="0.25">
      <c r="A54" s="197" t="s">
        <v>23571</v>
      </c>
      <c r="B54" s="344" t="s">
        <v>23572</v>
      </c>
      <c r="C54" s="345"/>
      <c r="D54" s="345"/>
      <c r="E54" s="345"/>
      <c r="F54" s="345"/>
      <c r="G54" s="345"/>
      <c r="H54" s="346"/>
    </row>
    <row r="55" spans="1:8" ht="146.25" x14ac:dyDescent="0.25">
      <c r="A55" s="193" t="s">
        <v>19504</v>
      </c>
      <c r="B55" s="194" t="s">
        <v>23573</v>
      </c>
      <c r="C55" s="188" t="s">
        <v>15</v>
      </c>
      <c r="D55" s="177"/>
      <c r="E55" s="201">
        <v>205</v>
      </c>
      <c r="F55" s="201">
        <v>5</v>
      </c>
      <c r="G55" s="133">
        <f t="shared" si="2"/>
        <v>0</v>
      </c>
      <c r="H55" s="133">
        <f t="shared" si="3"/>
        <v>0</v>
      </c>
    </row>
    <row r="56" spans="1:8" ht="101.25" x14ac:dyDescent="0.25">
      <c r="A56" s="193" t="s">
        <v>19505</v>
      </c>
      <c r="B56" s="194" t="s">
        <v>23574</v>
      </c>
      <c r="C56" s="188" t="s">
        <v>6</v>
      </c>
      <c r="D56" s="177"/>
      <c r="E56" s="201">
        <v>695</v>
      </c>
      <c r="F56" s="201">
        <v>12</v>
      </c>
      <c r="G56" s="133">
        <f t="shared" si="2"/>
        <v>0</v>
      </c>
      <c r="H56" s="133">
        <f t="shared" si="3"/>
        <v>0</v>
      </c>
    </row>
    <row r="57" spans="1:8" ht="146.25" x14ac:dyDescent="0.25">
      <c r="A57" s="193" t="s">
        <v>19506</v>
      </c>
      <c r="B57" s="194" t="s">
        <v>23575</v>
      </c>
      <c r="C57" s="188" t="s">
        <v>6</v>
      </c>
      <c r="D57" s="177"/>
      <c r="E57" s="201">
        <v>571</v>
      </c>
      <c r="F57" s="201">
        <v>12</v>
      </c>
      <c r="G57" s="133">
        <f t="shared" si="2"/>
        <v>0</v>
      </c>
      <c r="H57" s="133">
        <f t="shared" si="3"/>
        <v>0</v>
      </c>
    </row>
    <row r="58" spans="1:8" ht="258.75" x14ac:dyDescent="0.25">
      <c r="A58" s="193" t="s">
        <v>19507</v>
      </c>
      <c r="B58" s="194" t="s">
        <v>23576</v>
      </c>
      <c r="C58" s="188" t="s">
        <v>6</v>
      </c>
      <c r="D58" s="177"/>
      <c r="E58" s="201">
        <v>659</v>
      </c>
      <c r="F58" s="201">
        <v>5</v>
      </c>
      <c r="G58" s="133">
        <f t="shared" si="2"/>
        <v>0</v>
      </c>
      <c r="H58" s="133">
        <f t="shared" si="3"/>
        <v>0</v>
      </c>
    </row>
    <row r="59" spans="1:8" ht="180" x14ac:dyDescent="0.25">
      <c r="A59" s="193" t="s">
        <v>19508</v>
      </c>
      <c r="B59" s="194" t="s">
        <v>23577</v>
      </c>
      <c r="C59" s="188" t="s">
        <v>6</v>
      </c>
      <c r="D59" s="177"/>
      <c r="E59" s="201">
        <v>879</v>
      </c>
      <c r="F59" s="201">
        <v>5</v>
      </c>
      <c r="G59" s="133">
        <f t="shared" si="2"/>
        <v>0</v>
      </c>
      <c r="H59" s="133">
        <f t="shared" si="3"/>
        <v>0</v>
      </c>
    </row>
    <row r="60" spans="1:8" ht="57" customHeight="1" x14ac:dyDescent="0.25">
      <c r="A60" s="197" t="s">
        <v>23578</v>
      </c>
      <c r="B60" s="344" t="s">
        <v>23579</v>
      </c>
      <c r="C60" s="345"/>
      <c r="D60" s="345"/>
      <c r="E60" s="345"/>
      <c r="F60" s="345"/>
      <c r="G60" s="345"/>
      <c r="H60" s="346"/>
    </row>
    <row r="61" spans="1:8" ht="56.25" x14ac:dyDescent="0.25">
      <c r="A61" s="193" t="s">
        <v>19509</v>
      </c>
      <c r="B61" s="194" t="s">
        <v>23580</v>
      </c>
      <c r="C61" s="188" t="s">
        <v>6</v>
      </c>
      <c r="D61" s="177"/>
      <c r="E61" s="201">
        <v>47.8</v>
      </c>
      <c r="F61" s="201">
        <v>3</v>
      </c>
      <c r="G61" s="133">
        <f t="shared" si="2"/>
        <v>0</v>
      </c>
      <c r="H61" s="133">
        <f t="shared" si="3"/>
        <v>0</v>
      </c>
    </row>
    <row r="62" spans="1:8" ht="45" x14ac:dyDescent="0.25">
      <c r="A62" s="193" t="s">
        <v>19510</v>
      </c>
      <c r="B62" s="194" t="s">
        <v>23581</v>
      </c>
      <c r="C62" s="188" t="s">
        <v>6</v>
      </c>
      <c r="D62" s="177"/>
      <c r="E62" s="201">
        <v>234</v>
      </c>
      <c r="F62" s="201">
        <v>6</v>
      </c>
      <c r="G62" s="133">
        <f t="shared" si="2"/>
        <v>0</v>
      </c>
      <c r="H62" s="133">
        <f t="shared" si="3"/>
        <v>0</v>
      </c>
    </row>
    <row r="63" spans="1:8" ht="56.25" x14ac:dyDescent="0.25">
      <c r="A63" s="193" t="s">
        <v>19511</v>
      </c>
      <c r="B63" s="194" t="s">
        <v>23582</v>
      </c>
      <c r="C63" s="188" t="s">
        <v>6</v>
      </c>
      <c r="D63" s="177"/>
      <c r="E63" s="201">
        <v>234</v>
      </c>
      <c r="F63" s="201">
        <v>6</v>
      </c>
      <c r="G63" s="133">
        <f t="shared" si="2"/>
        <v>0</v>
      </c>
      <c r="H63" s="133">
        <f t="shared" si="3"/>
        <v>0</v>
      </c>
    </row>
    <row r="64" spans="1:8" ht="56.25" x14ac:dyDescent="0.25">
      <c r="A64" s="193" t="s">
        <v>19512</v>
      </c>
      <c r="B64" s="194" t="s">
        <v>23583</v>
      </c>
      <c r="C64" s="188" t="s">
        <v>6</v>
      </c>
      <c r="D64" s="177"/>
      <c r="E64" s="201">
        <v>234</v>
      </c>
      <c r="F64" s="201">
        <v>6</v>
      </c>
      <c r="G64" s="133">
        <f t="shared" si="2"/>
        <v>0</v>
      </c>
      <c r="H64" s="133">
        <f t="shared" si="3"/>
        <v>0</v>
      </c>
    </row>
    <row r="65" spans="1:8" ht="57" customHeight="1" x14ac:dyDescent="0.25">
      <c r="A65" s="197" t="s">
        <v>23584</v>
      </c>
      <c r="B65" s="348" t="s">
        <v>23585</v>
      </c>
      <c r="C65" s="349"/>
      <c r="D65" s="349"/>
      <c r="E65" s="349"/>
      <c r="F65" s="349"/>
      <c r="G65" s="349"/>
      <c r="H65" s="350"/>
    </row>
    <row r="66" spans="1:8" ht="56.25" x14ac:dyDescent="0.25">
      <c r="A66" s="193" t="s">
        <v>19513</v>
      </c>
      <c r="B66" s="194" t="s">
        <v>23586</v>
      </c>
      <c r="C66" s="188" t="s">
        <v>6</v>
      </c>
      <c r="D66" s="177"/>
      <c r="E66" s="201">
        <v>12.4</v>
      </c>
      <c r="F66" s="201">
        <v>0</v>
      </c>
      <c r="G66" s="133">
        <f t="shared" si="2"/>
        <v>0</v>
      </c>
      <c r="H66" s="133">
        <f t="shared" si="3"/>
        <v>0</v>
      </c>
    </row>
    <row r="67" spans="1:8" ht="45" x14ac:dyDescent="0.25">
      <c r="A67" s="193" t="s">
        <v>19514</v>
      </c>
      <c r="B67" s="194" t="s">
        <v>23587</v>
      </c>
      <c r="C67" s="188" t="s">
        <v>6</v>
      </c>
      <c r="D67" s="177"/>
      <c r="E67" s="201">
        <v>3.17</v>
      </c>
      <c r="F67" s="201">
        <v>0</v>
      </c>
      <c r="G67" s="133">
        <f t="shared" si="2"/>
        <v>0</v>
      </c>
      <c r="H67" s="133">
        <f t="shared" si="3"/>
        <v>0</v>
      </c>
    </row>
    <row r="68" spans="1:8" ht="33.75" x14ac:dyDescent="0.25">
      <c r="A68" s="193" t="s">
        <v>19515</v>
      </c>
      <c r="B68" s="194" t="s">
        <v>23588</v>
      </c>
      <c r="C68" s="188" t="s">
        <v>6</v>
      </c>
      <c r="D68" s="177"/>
      <c r="E68" s="201">
        <v>19</v>
      </c>
      <c r="F68" s="201">
        <v>0</v>
      </c>
      <c r="G68" s="133">
        <f t="shared" si="2"/>
        <v>0</v>
      </c>
      <c r="H68" s="133">
        <f t="shared" si="3"/>
        <v>0</v>
      </c>
    </row>
    <row r="69" spans="1:8" ht="22.5" x14ac:dyDescent="0.25">
      <c r="A69" s="193" t="s">
        <v>19516</v>
      </c>
      <c r="B69" s="194" t="s">
        <v>23589</v>
      </c>
      <c r="C69" s="188" t="s">
        <v>6</v>
      </c>
      <c r="D69" s="177"/>
      <c r="E69" s="201">
        <v>3.82</v>
      </c>
      <c r="F69" s="201">
        <v>0</v>
      </c>
      <c r="G69" s="133">
        <f t="shared" ref="G69:G131" si="4">D69*E69</f>
        <v>0</v>
      </c>
      <c r="H69" s="133">
        <f t="shared" ref="H69:H131" si="5">D69*F69</f>
        <v>0</v>
      </c>
    </row>
    <row r="70" spans="1:8" ht="45" x14ac:dyDescent="0.25">
      <c r="A70" s="193" t="s">
        <v>19517</v>
      </c>
      <c r="B70" s="194" t="s">
        <v>23590</v>
      </c>
      <c r="C70" s="188" t="s">
        <v>6</v>
      </c>
      <c r="D70" s="177"/>
      <c r="E70" s="201">
        <v>6.4</v>
      </c>
      <c r="F70" s="201">
        <v>0</v>
      </c>
      <c r="G70" s="133">
        <f t="shared" si="4"/>
        <v>0</v>
      </c>
      <c r="H70" s="133">
        <f t="shared" si="5"/>
        <v>0</v>
      </c>
    </row>
    <row r="71" spans="1:8" ht="67.5" x14ac:dyDescent="0.25">
      <c r="A71" s="193" t="s">
        <v>19518</v>
      </c>
      <c r="B71" s="194" t="s">
        <v>23591</v>
      </c>
      <c r="C71" s="188" t="s">
        <v>6</v>
      </c>
      <c r="D71" s="177"/>
      <c r="E71" s="201">
        <v>55</v>
      </c>
      <c r="F71" s="201">
        <v>0</v>
      </c>
      <c r="G71" s="133">
        <f t="shared" si="4"/>
        <v>0</v>
      </c>
      <c r="H71" s="133">
        <f t="shared" si="5"/>
        <v>0</v>
      </c>
    </row>
    <row r="72" spans="1:8" ht="57" customHeight="1" x14ac:dyDescent="0.25">
      <c r="A72" s="197" t="s">
        <v>23592</v>
      </c>
      <c r="B72" s="348" t="s">
        <v>23593</v>
      </c>
      <c r="C72" s="349"/>
      <c r="D72" s="349"/>
      <c r="E72" s="349"/>
      <c r="F72" s="349"/>
      <c r="G72" s="349"/>
      <c r="H72" s="350"/>
    </row>
    <row r="73" spans="1:8" ht="22.5" x14ac:dyDescent="0.25">
      <c r="A73" s="193" t="s">
        <v>19519</v>
      </c>
      <c r="B73" s="194" t="s">
        <v>23594</v>
      </c>
      <c r="C73" s="188" t="s">
        <v>6</v>
      </c>
      <c r="D73" s="177"/>
      <c r="E73" s="201">
        <v>10.8</v>
      </c>
      <c r="F73" s="201">
        <v>0</v>
      </c>
      <c r="G73" s="133">
        <f t="shared" si="4"/>
        <v>0</v>
      </c>
      <c r="H73" s="133">
        <f t="shared" si="5"/>
        <v>0</v>
      </c>
    </row>
    <row r="74" spans="1:8" ht="33.75" x14ac:dyDescent="0.25">
      <c r="A74" s="193" t="s">
        <v>19520</v>
      </c>
      <c r="B74" s="194" t="s">
        <v>23595</v>
      </c>
      <c r="C74" s="188" t="s">
        <v>6</v>
      </c>
      <c r="D74" s="177"/>
      <c r="E74" s="201">
        <v>11.4</v>
      </c>
      <c r="F74" s="201">
        <v>0</v>
      </c>
      <c r="G74" s="133">
        <f t="shared" si="4"/>
        <v>0</v>
      </c>
      <c r="H74" s="133">
        <f t="shared" si="5"/>
        <v>0</v>
      </c>
    </row>
    <row r="75" spans="1:8" ht="33.75" x14ac:dyDescent="0.25">
      <c r="A75" s="193" t="s">
        <v>19521</v>
      </c>
      <c r="B75" s="194" t="s">
        <v>23596</v>
      </c>
      <c r="C75" s="188" t="s">
        <v>6</v>
      </c>
      <c r="D75" s="177"/>
      <c r="E75" s="201">
        <v>10.8</v>
      </c>
      <c r="F75" s="201">
        <v>0</v>
      </c>
      <c r="G75" s="133">
        <f t="shared" si="4"/>
        <v>0</v>
      </c>
      <c r="H75" s="133">
        <f t="shared" si="5"/>
        <v>0</v>
      </c>
    </row>
    <row r="76" spans="1:8" ht="56.25" x14ac:dyDescent="0.25">
      <c r="A76" s="193" t="s">
        <v>19522</v>
      </c>
      <c r="B76" s="194" t="s">
        <v>23597</v>
      </c>
      <c r="C76" s="188" t="s">
        <v>6</v>
      </c>
      <c r="D76" s="177"/>
      <c r="E76" s="201">
        <v>25.5</v>
      </c>
      <c r="F76" s="201">
        <v>0</v>
      </c>
      <c r="G76" s="133">
        <f t="shared" si="4"/>
        <v>0</v>
      </c>
      <c r="H76" s="133">
        <f t="shared" si="5"/>
        <v>0</v>
      </c>
    </row>
    <row r="77" spans="1:8" ht="22.5" x14ac:dyDescent="0.25">
      <c r="A77" s="193" t="s">
        <v>19523</v>
      </c>
      <c r="B77" s="194" t="s">
        <v>23598</v>
      </c>
      <c r="C77" s="188" t="s">
        <v>6</v>
      </c>
      <c r="D77" s="177"/>
      <c r="E77" s="201">
        <v>83</v>
      </c>
      <c r="F77" s="201">
        <v>0</v>
      </c>
      <c r="G77" s="133">
        <f t="shared" si="4"/>
        <v>0</v>
      </c>
      <c r="H77" s="133">
        <f t="shared" si="5"/>
        <v>0</v>
      </c>
    </row>
    <row r="78" spans="1:8" ht="33.75" x14ac:dyDescent="0.25">
      <c r="A78" s="193" t="s">
        <v>19524</v>
      </c>
      <c r="B78" s="194" t="s">
        <v>23599</v>
      </c>
      <c r="C78" s="188" t="s">
        <v>6</v>
      </c>
      <c r="D78" s="177"/>
      <c r="E78" s="201">
        <v>103</v>
      </c>
      <c r="F78" s="201">
        <v>0</v>
      </c>
      <c r="G78" s="133">
        <f t="shared" si="4"/>
        <v>0</v>
      </c>
      <c r="H78" s="133">
        <f t="shared" si="5"/>
        <v>0</v>
      </c>
    </row>
    <row r="79" spans="1:8" ht="22.5" x14ac:dyDescent="0.25">
      <c r="A79" s="193" t="s">
        <v>19525</v>
      </c>
      <c r="B79" s="194" t="s">
        <v>23600</v>
      </c>
      <c r="C79" s="188" t="s">
        <v>6</v>
      </c>
      <c r="D79" s="177"/>
      <c r="E79" s="201">
        <v>59</v>
      </c>
      <c r="F79" s="201">
        <v>0</v>
      </c>
      <c r="G79" s="133">
        <f t="shared" si="4"/>
        <v>0</v>
      </c>
      <c r="H79" s="133">
        <f t="shared" si="5"/>
        <v>0</v>
      </c>
    </row>
    <row r="80" spans="1:8" ht="33.75" x14ac:dyDescent="0.25">
      <c r="A80" s="193" t="s">
        <v>19526</v>
      </c>
      <c r="B80" s="194" t="s">
        <v>23601</v>
      </c>
      <c r="C80" s="188" t="s">
        <v>6</v>
      </c>
      <c r="D80" s="177"/>
      <c r="E80" s="201">
        <v>48</v>
      </c>
      <c r="F80" s="201">
        <v>0</v>
      </c>
      <c r="G80" s="133">
        <f t="shared" si="4"/>
        <v>0</v>
      </c>
      <c r="H80" s="133">
        <f t="shared" si="5"/>
        <v>0</v>
      </c>
    </row>
    <row r="81" spans="1:8" ht="33.75" x14ac:dyDescent="0.25">
      <c r="A81" s="193" t="s">
        <v>19527</v>
      </c>
      <c r="B81" s="194" t="s">
        <v>23602</v>
      </c>
      <c r="C81" s="188" t="s">
        <v>6</v>
      </c>
      <c r="D81" s="177"/>
      <c r="E81" s="201">
        <v>14.6</v>
      </c>
      <c r="F81" s="201">
        <v>0</v>
      </c>
      <c r="G81" s="133">
        <f t="shared" si="4"/>
        <v>0</v>
      </c>
      <c r="H81" s="133">
        <f t="shared" si="5"/>
        <v>0</v>
      </c>
    </row>
    <row r="82" spans="1:8" ht="45" x14ac:dyDescent="0.25">
      <c r="A82" s="193" t="s">
        <v>19528</v>
      </c>
      <c r="B82" s="194" t="s">
        <v>23603</v>
      </c>
      <c r="C82" s="188" t="s">
        <v>6</v>
      </c>
      <c r="D82" s="177"/>
      <c r="E82" s="201">
        <v>33.200000000000003</v>
      </c>
      <c r="F82" s="201">
        <v>0</v>
      </c>
      <c r="G82" s="133">
        <f t="shared" si="4"/>
        <v>0</v>
      </c>
      <c r="H82" s="133">
        <f t="shared" si="5"/>
        <v>0</v>
      </c>
    </row>
    <row r="83" spans="1:8" ht="45" x14ac:dyDescent="0.25">
      <c r="A83" s="193" t="s">
        <v>19529</v>
      </c>
      <c r="B83" s="194" t="s">
        <v>23604</v>
      </c>
      <c r="C83" s="188" t="s">
        <v>6</v>
      </c>
      <c r="D83" s="177"/>
      <c r="E83" s="201">
        <v>37</v>
      </c>
      <c r="F83" s="201">
        <v>0</v>
      </c>
      <c r="G83" s="133">
        <f t="shared" si="4"/>
        <v>0</v>
      </c>
      <c r="H83" s="133">
        <f t="shared" si="5"/>
        <v>0</v>
      </c>
    </row>
    <row r="84" spans="1:8" ht="78.75" x14ac:dyDescent="0.25">
      <c r="A84" s="193" t="s">
        <v>19530</v>
      </c>
      <c r="B84" s="194" t="s">
        <v>23605</v>
      </c>
      <c r="C84" s="188" t="s">
        <v>6</v>
      </c>
      <c r="D84" s="177"/>
      <c r="E84" s="201">
        <v>74</v>
      </c>
      <c r="F84" s="201">
        <v>0</v>
      </c>
      <c r="G84" s="133">
        <f t="shared" si="4"/>
        <v>0</v>
      </c>
      <c r="H84" s="133">
        <f t="shared" si="5"/>
        <v>0</v>
      </c>
    </row>
    <row r="85" spans="1:8" ht="56.25" x14ac:dyDescent="0.25">
      <c r="A85" s="193" t="s">
        <v>19531</v>
      </c>
      <c r="B85" s="194" t="s">
        <v>23606</v>
      </c>
      <c r="C85" s="188" t="s">
        <v>6</v>
      </c>
      <c r="D85" s="177"/>
      <c r="E85" s="201">
        <v>74</v>
      </c>
      <c r="F85" s="201">
        <v>0</v>
      </c>
      <c r="G85" s="133">
        <f t="shared" si="4"/>
        <v>0</v>
      </c>
      <c r="H85" s="133">
        <f t="shared" si="5"/>
        <v>0</v>
      </c>
    </row>
    <row r="86" spans="1:8" ht="33.75" x14ac:dyDescent="0.25">
      <c r="A86" s="193" t="s">
        <v>19532</v>
      </c>
      <c r="B86" s="194" t="s">
        <v>23607</v>
      </c>
      <c r="C86" s="188" t="s">
        <v>6</v>
      </c>
      <c r="D86" s="177"/>
      <c r="E86" s="201">
        <v>25.5</v>
      </c>
      <c r="F86" s="201">
        <v>0</v>
      </c>
      <c r="G86" s="133">
        <f t="shared" si="4"/>
        <v>0</v>
      </c>
      <c r="H86" s="133">
        <f t="shared" si="5"/>
        <v>0</v>
      </c>
    </row>
    <row r="87" spans="1:8" ht="45" x14ac:dyDescent="0.25">
      <c r="A87" s="193" t="s">
        <v>19533</v>
      </c>
      <c r="B87" s="194" t="s">
        <v>23608</v>
      </c>
      <c r="C87" s="188" t="s">
        <v>6</v>
      </c>
      <c r="D87" s="177"/>
      <c r="E87" s="201">
        <v>44.4</v>
      </c>
      <c r="F87" s="201">
        <v>0</v>
      </c>
      <c r="G87" s="133">
        <f t="shared" si="4"/>
        <v>0</v>
      </c>
      <c r="H87" s="133">
        <f t="shared" si="5"/>
        <v>0</v>
      </c>
    </row>
    <row r="88" spans="1:8" ht="67.5" x14ac:dyDescent="0.25">
      <c r="A88" s="193" t="s">
        <v>19534</v>
      </c>
      <c r="B88" s="194" t="s">
        <v>23609</v>
      </c>
      <c r="C88" s="188" t="s">
        <v>6</v>
      </c>
      <c r="D88" s="177"/>
      <c r="E88" s="201">
        <v>87</v>
      </c>
      <c r="F88" s="201">
        <v>0</v>
      </c>
      <c r="G88" s="133">
        <f t="shared" si="4"/>
        <v>0</v>
      </c>
      <c r="H88" s="133">
        <f t="shared" si="5"/>
        <v>0</v>
      </c>
    </row>
    <row r="89" spans="1:8" ht="67.5" x14ac:dyDescent="0.25">
      <c r="A89" s="193" t="s">
        <v>19535</v>
      </c>
      <c r="B89" s="194" t="s">
        <v>23610</v>
      </c>
      <c r="C89" s="188" t="s">
        <v>6</v>
      </c>
      <c r="D89" s="177"/>
      <c r="E89" s="201">
        <v>284</v>
      </c>
      <c r="F89" s="201">
        <v>0</v>
      </c>
      <c r="G89" s="133">
        <f t="shared" si="4"/>
        <v>0</v>
      </c>
      <c r="H89" s="133">
        <f t="shared" si="5"/>
        <v>0</v>
      </c>
    </row>
    <row r="90" spans="1:8" ht="56.25" x14ac:dyDescent="0.25">
      <c r="A90" s="193" t="s">
        <v>19536</v>
      </c>
      <c r="B90" s="194" t="s">
        <v>23611</v>
      </c>
      <c r="C90" s="188" t="s">
        <v>6</v>
      </c>
      <c r="D90" s="177"/>
      <c r="E90" s="201">
        <v>370</v>
      </c>
      <c r="F90" s="201">
        <v>0</v>
      </c>
      <c r="G90" s="133">
        <f t="shared" si="4"/>
        <v>0</v>
      </c>
      <c r="H90" s="133">
        <f t="shared" si="5"/>
        <v>0</v>
      </c>
    </row>
    <row r="91" spans="1:8" ht="45" x14ac:dyDescent="0.25">
      <c r="A91" s="193" t="s">
        <v>19537</v>
      </c>
      <c r="B91" s="194" t="s">
        <v>23612</v>
      </c>
      <c r="C91" s="188" t="s">
        <v>6</v>
      </c>
      <c r="D91" s="177"/>
      <c r="E91" s="201">
        <v>111</v>
      </c>
      <c r="F91" s="201">
        <v>0</v>
      </c>
      <c r="G91" s="133">
        <f t="shared" si="4"/>
        <v>0</v>
      </c>
      <c r="H91" s="133">
        <f t="shared" si="5"/>
        <v>0</v>
      </c>
    </row>
    <row r="92" spans="1:8" ht="56.25" x14ac:dyDescent="0.25">
      <c r="A92" s="193" t="s">
        <v>19538</v>
      </c>
      <c r="B92" s="194" t="s">
        <v>23613</v>
      </c>
      <c r="C92" s="188" t="s">
        <v>6</v>
      </c>
      <c r="D92" s="177"/>
      <c r="E92" s="201">
        <v>111</v>
      </c>
      <c r="F92" s="201">
        <v>0</v>
      </c>
      <c r="G92" s="133">
        <f t="shared" si="4"/>
        <v>0</v>
      </c>
      <c r="H92" s="133">
        <f t="shared" si="5"/>
        <v>0</v>
      </c>
    </row>
    <row r="93" spans="1:8" ht="56.25" x14ac:dyDescent="0.25">
      <c r="A93" s="193" t="s">
        <v>19539</v>
      </c>
      <c r="B93" s="194" t="s">
        <v>23614</v>
      </c>
      <c r="C93" s="188" t="s">
        <v>6</v>
      </c>
      <c r="D93" s="177"/>
      <c r="E93" s="201">
        <v>296</v>
      </c>
      <c r="F93" s="201">
        <v>0</v>
      </c>
      <c r="G93" s="133">
        <f t="shared" si="4"/>
        <v>0</v>
      </c>
      <c r="H93" s="133">
        <f t="shared" si="5"/>
        <v>0</v>
      </c>
    </row>
    <row r="94" spans="1:8" ht="56.25" x14ac:dyDescent="0.25">
      <c r="A94" s="193" t="s">
        <v>19540</v>
      </c>
      <c r="B94" s="194" t="s">
        <v>23615</v>
      </c>
      <c r="C94" s="188" t="s">
        <v>6</v>
      </c>
      <c r="D94" s="177"/>
      <c r="E94" s="201">
        <v>87</v>
      </c>
      <c r="F94" s="201">
        <v>0</v>
      </c>
      <c r="G94" s="133">
        <f t="shared" si="4"/>
        <v>0</v>
      </c>
      <c r="H94" s="133">
        <f t="shared" si="5"/>
        <v>0</v>
      </c>
    </row>
    <row r="95" spans="1:8" ht="45" x14ac:dyDescent="0.25">
      <c r="A95" s="193" t="s">
        <v>19541</v>
      </c>
      <c r="B95" s="194" t="s">
        <v>23616</v>
      </c>
      <c r="C95" s="188" t="s">
        <v>6</v>
      </c>
      <c r="D95" s="177"/>
      <c r="E95" s="201">
        <v>43.1</v>
      </c>
      <c r="F95" s="201">
        <v>0</v>
      </c>
      <c r="G95" s="133">
        <f t="shared" si="4"/>
        <v>0</v>
      </c>
      <c r="H95" s="133">
        <f t="shared" si="5"/>
        <v>0</v>
      </c>
    </row>
    <row r="96" spans="1:8" ht="57" customHeight="1" x14ac:dyDescent="0.25">
      <c r="A96" s="197" t="s">
        <v>23617</v>
      </c>
      <c r="B96" s="344" t="s">
        <v>23618</v>
      </c>
      <c r="C96" s="345"/>
      <c r="D96" s="345"/>
      <c r="E96" s="345"/>
      <c r="F96" s="345"/>
      <c r="G96" s="345"/>
      <c r="H96" s="346"/>
    </row>
    <row r="97" spans="1:8" ht="56.25" x14ac:dyDescent="0.25">
      <c r="A97" s="193" t="s">
        <v>19542</v>
      </c>
      <c r="B97" s="194" t="s">
        <v>23619</v>
      </c>
      <c r="C97" s="188" t="s">
        <v>6</v>
      </c>
      <c r="D97" s="177"/>
      <c r="E97" s="201">
        <v>19.8</v>
      </c>
      <c r="F97" s="201">
        <v>0</v>
      </c>
      <c r="G97" s="133">
        <f t="shared" si="4"/>
        <v>0</v>
      </c>
      <c r="H97" s="133">
        <f t="shared" si="5"/>
        <v>0</v>
      </c>
    </row>
    <row r="98" spans="1:8" ht="56.25" x14ac:dyDescent="0.25">
      <c r="A98" s="195" t="s">
        <v>19543</v>
      </c>
      <c r="B98" s="196" t="s">
        <v>23620</v>
      </c>
      <c r="C98" s="198"/>
      <c r="D98" s="199"/>
      <c r="E98" s="199"/>
      <c r="F98" s="199"/>
      <c r="G98" s="199"/>
      <c r="H98" s="200"/>
    </row>
    <row r="99" spans="1:8" x14ac:dyDescent="0.25">
      <c r="A99" s="193" t="s">
        <v>19544</v>
      </c>
      <c r="B99" s="194" t="s">
        <v>19545</v>
      </c>
      <c r="C99" s="188" t="s">
        <v>6</v>
      </c>
      <c r="D99" s="177"/>
      <c r="E99" s="201">
        <v>51</v>
      </c>
      <c r="F99" s="201">
        <v>0</v>
      </c>
      <c r="G99" s="133">
        <f t="shared" si="4"/>
        <v>0</v>
      </c>
      <c r="H99" s="133">
        <f t="shared" si="5"/>
        <v>0</v>
      </c>
    </row>
    <row r="100" spans="1:8" x14ac:dyDescent="0.25">
      <c r="A100" s="193" t="s">
        <v>19546</v>
      </c>
      <c r="B100" s="194" t="s">
        <v>19547</v>
      </c>
      <c r="C100" s="188" t="s">
        <v>6</v>
      </c>
      <c r="D100" s="177"/>
      <c r="E100" s="201">
        <v>70</v>
      </c>
      <c r="F100" s="201">
        <v>0</v>
      </c>
      <c r="G100" s="133">
        <f t="shared" si="4"/>
        <v>0</v>
      </c>
      <c r="H100" s="133">
        <f t="shared" si="5"/>
        <v>0</v>
      </c>
    </row>
    <row r="101" spans="1:8" x14ac:dyDescent="0.25">
      <c r="A101" s="193" t="s">
        <v>19548</v>
      </c>
      <c r="B101" s="194" t="s">
        <v>19549</v>
      </c>
      <c r="C101" s="188" t="s">
        <v>6</v>
      </c>
      <c r="D101" s="177"/>
      <c r="E101" s="201">
        <v>83</v>
      </c>
      <c r="F101" s="201">
        <v>0</v>
      </c>
      <c r="G101" s="133">
        <f t="shared" si="4"/>
        <v>0</v>
      </c>
      <c r="H101" s="133">
        <f t="shared" si="5"/>
        <v>0</v>
      </c>
    </row>
    <row r="102" spans="1:8" ht="33.75" x14ac:dyDescent="0.25">
      <c r="A102" s="193" t="s">
        <v>19550</v>
      </c>
      <c r="B102" s="194" t="s">
        <v>23621</v>
      </c>
      <c r="C102" s="188" t="s">
        <v>6</v>
      </c>
      <c r="D102" s="177"/>
      <c r="E102" s="201">
        <v>8.8000000000000007</v>
      </c>
      <c r="F102" s="201">
        <v>0</v>
      </c>
      <c r="G102" s="133">
        <f t="shared" si="4"/>
        <v>0</v>
      </c>
      <c r="H102" s="133">
        <f t="shared" si="5"/>
        <v>0</v>
      </c>
    </row>
    <row r="103" spans="1:8" ht="56.25" x14ac:dyDescent="0.25">
      <c r="A103" s="193" t="s">
        <v>19551</v>
      </c>
      <c r="B103" s="194" t="s">
        <v>23622</v>
      </c>
      <c r="C103" s="188" t="s">
        <v>6</v>
      </c>
      <c r="D103" s="177"/>
      <c r="E103" s="201">
        <v>7.6</v>
      </c>
      <c r="F103" s="201">
        <v>0</v>
      </c>
      <c r="G103" s="133">
        <f t="shared" si="4"/>
        <v>0</v>
      </c>
      <c r="H103" s="133">
        <f t="shared" si="5"/>
        <v>0</v>
      </c>
    </row>
    <row r="104" spans="1:8" ht="78.75" x14ac:dyDescent="0.25">
      <c r="A104" s="193" t="s">
        <v>19552</v>
      </c>
      <c r="B104" s="194" t="s">
        <v>23623</v>
      </c>
      <c r="C104" s="188" t="s">
        <v>6</v>
      </c>
      <c r="D104" s="177"/>
      <c r="E104" s="201">
        <v>29.3</v>
      </c>
      <c r="F104" s="201">
        <v>0</v>
      </c>
      <c r="G104" s="133">
        <f t="shared" si="4"/>
        <v>0</v>
      </c>
      <c r="H104" s="133">
        <f t="shared" si="5"/>
        <v>0</v>
      </c>
    </row>
    <row r="105" spans="1:8" ht="56.25" x14ac:dyDescent="0.25">
      <c r="A105" s="193" t="s">
        <v>19553</v>
      </c>
      <c r="B105" s="194" t="s">
        <v>23624</v>
      </c>
      <c r="C105" s="188" t="s">
        <v>6</v>
      </c>
      <c r="D105" s="177"/>
      <c r="E105" s="201">
        <v>73</v>
      </c>
      <c r="F105" s="201">
        <v>0</v>
      </c>
      <c r="G105" s="133">
        <f t="shared" si="4"/>
        <v>0</v>
      </c>
      <c r="H105" s="133">
        <f t="shared" si="5"/>
        <v>0</v>
      </c>
    </row>
    <row r="106" spans="1:8" ht="56.25" x14ac:dyDescent="0.25">
      <c r="A106" s="193" t="s">
        <v>19554</v>
      </c>
      <c r="B106" s="194" t="s">
        <v>23625</v>
      </c>
      <c r="C106" s="188" t="s">
        <v>6</v>
      </c>
      <c r="D106" s="177"/>
      <c r="E106" s="201">
        <v>90</v>
      </c>
      <c r="F106" s="201">
        <v>0</v>
      </c>
      <c r="G106" s="133">
        <f t="shared" si="4"/>
        <v>0</v>
      </c>
      <c r="H106" s="133">
        <f t="shared" si="5"/>
        <v>0</v>
      </c>
    </row>
    <row r="107" spans="1:8" ht="45" x14ac:dyDescent="0.25">
      <c r="A107" s="193" t="s">
        <v>19555</v>
      </c>
      <c r="B107" s="194" t="s">
        <v>23626</v>
      </c>
      <c r="C107" s="188" t="s">
        <v>6</v>
      </c>
      <c r="D107" s="177"/>
      <c r="E107" s="201">
        <v>61</v>
      </c>
      <c r="F107" s="201">
        <v>0</v>
      </c>
      <c r="G107" s="133">
        <f t="shared" si="4"/>
        <v>0</v>
      </c>
      <c r="H107" s="133">
        <f t="shared" si="5"/>
        <v>0</v>
      </c>
    </row>
    <row r="108" spans="1:8" ht="45" x14ac:dyDescent="0.25">
      <c r="A108" s="193" t="s">
        <v>19556</v>
      </c>
      <c r="B108" s="194" t="s">
        <v>23627</v>
      </c>
      <c r="C108" s="188" t="s">
        <v>6</v>
      </c>
      <c r="D108" s="177"/>
      <c r="E108" s="201">
        <v>74</v>
      </c>
      <c r="F108" s="201">
        <v>0</v>
      </c>
      <c r="G108" s="133">
        <f t="shared" si="4"/>
        <v>0</v>
      </c>
      <c r="H108" s="133">
        <f t="shared" si="5"/>
        <v>0</v>
      </c>
    </row>
    <row r="109" spans="1:8" ht="57" customHeight="1" x14ac:dyDescent="0.25">
      <c r="A109" s="197" t="s">
        <v>23628</v>
      </c>
      <c r="B109" s="348" t="s">
        <v>23629</v>
      </c>
      <c r="C109" s="349"/>
      <c r="D109" s="349"/>
      <c r="E109" s="349"/>
      <c r="F109" s="349"/>
      <c r="G109" s="349"/>
      <c r="H109" s="350"/>
    </row>
    <row r="110" spans="1:8" ht="67.5" x14ac:dyDescent="0.25">
      <c r="A110" s="193" t="s">
        <v>19557</v>
      </c>
      <c r="B110" s="194" t="s">
        <v>23630</v>
      </c>
      <c r="C110" s="188" t="s">
        <v>6</v>
      </c>
      <c r="D110" s="177"/>
      <c r="E110" s="201">
        <v>43.9</v>
      </c>
      <c r="F110" s="201">
        <v>0</v>
      </c>
      <c r="G110" s="133">
        <f t="shared" si="4"/>
        <v>0</v>
      </c>
      <c r="H110" s="133">
        <f t="shared" si="5"/>
        <v>0</v>
      </c>
    </row>
    <row r="111" spans="1:8" ht="67.5" x14ac:dyDescent="0.25">
      <c r="A111" s="193" t="s">
        <v>19558</v>
      </c>
      <c r="B111" s="194" t="s">
        <v>23631</v>
      </c>
      <c r="C111" s="188" t="s">
        <v>6</v>
      </c>
      <c r="D111" s="177"/>
      <c r="E111" s="201">
        <v>201</v>
      </c>
      <c r="F111" s="201">
        <v>0</v>
      </c>
      <c r="G111" s="133">
        <f t="shared" si="4"/>
        <v>0</v>
      </c>
      <c r="H111" s="133">
        <f t="shared" si="5"/>
        <v>0</v>
      </c>
    </row>
    <row r="112" spans="1:8" ht="67.5" x14ac:dyDescent="0.25">
      <c r="A112" s="193" t="s">
        <v>19559</v>
      </c>
      <c r="B112" s="194" t="s">
        <v>23632</v>
      </c>
      <c r="C112" s="188" t="s">
        <v>6</v>
      </c>
      <c r="D112" s="177"/>
      <c r="E112" s="201">
        <v>40.1</v>
      </c>
      <c r="F112" s="201">
        <v>0</v>
      </c>
      <c r="G112" s="133">
        <f t="shared" si="4"/>
        <v>0</v>
      </c>
      <c r="H112" s="133">
        <f t="shared" si="5"/>
        <v>0</v>
      </c>
    </row>
    <row r="113" spans="1:8" ht="57" customHeight="1" x14ac:dyDescent="0.25">
      <c r="A113" s="197" t="s">
        <v>23633</v>
      </c>
      <c r="B113" s="344" t="s">
        <v>23634</v>
      </c>
      <c r="C113" s="345"/>
      <c r="D113" s="345"/>
      <c r="E113" s="345"/>
      <c r="F113" s="345"/>
      <c r="G113" s="345"/>
      <c r="H113" s="346"/>
    </row>
    <row r="114" spans="1:8" ht="67.5" x14ac:dyDescent="0.25">
      <c r="A114" s="193" t="s">
        <v>19560</v>
      </c>
      <c r="B114" s="194" t="s">
        <v>23635</v>
      </c>
      <c r="C114" s="188" t="s">
        <v>6</v>
      </c>
      <c r="D114" s="177"/>
      <c r="E114" s="201">
        <v>61</v>
      </c>
      <c r="F114" s="201">
        <v>0</v>
      </c>
      <c r="G114" s="133">
        <f t="shared" si="4"/>
        <v>0</v>
      </c>
      <c r="H114" s="133">
        <f t="shared" si="5"/>
        <v>0</v>
      </c>
    </row>
    <row r="115" spans="1:8" ht="67.5" x14ac:dyDescent="0.25">
      <c r="A115" s="193" t="s">
        <v>19561</v>
      </c>
      <c r="B115" s="194" t="s">
        <v>23636</v>
      </c>
      <c r="C115" s="188" t="s">
        <v>6</v>
      </c>
      <c r="D115" s="177"/>
      <c r="E115" s="201">
        <v>36.200000000000003</v>
      </c>
      <c r="F115" s="201">
        <v>0</v>
      </c>
      <c r="G115" s="133">
        <f t="shared" si="4"/>
        <v>0</v>
      </c>
      <c r="H115" s="133">
        <f t="shared" si="5"/>
        <v>0</v>
      </c>
    </row>
    <row r="116" spans="1:8" ht="56.25" x14ac:dyDescent="0.25">
      <c r="A116" s="195" t="s">
        <v>19562</v>
      </c>
      <c r="B116" s="196" t="s">
        <v>23637</v>
      </c>
      <c r="C116" s="198"/>
      <c r="D116" s="199"/>
      <c r="E116" s="199"/>
      <c r="F116" s="199"/>
      <c r="G116" s="199"/>
      <c r="H116" s="200"/>
    </row>
    <row r="117" spans="1:8" x14ac:dyDescent="0.25">
      <c r="A117" s="193" t="s">
        <v>19563</v>
      </c>
      <c r="B117" s="194" t="s">
        <v>19564</v>
      </c>
      <c r="C117" s="188" t="s">
        <v>6</v>
      </c>
      <c r="D117" s="177"/>
      <c r="E117" s="201">
        <v>92</v>
      </c>
      <c r="F117" s="201">
        <v>0</v>
      </c>
      <c r="G117" s="133">
        <f t="shared" si="4"/>
        <v>0</v>
      </c>
      <c r="H117" s="133">
        <f t="shared" si="5"/>
        <v>0</v>
      </c>
    </row>
    <row r="118" spans="1:8" x14ac:dyDescent="0.25">
      <c r="A118" s="193" t="s">
        <v>19565</v>
      </c>
      <c r="B118" s="194" t="s">
        <v>19566</v>
      </c>
      <c r="C118" s="188" t="s">
        <v>6</v>
      </c>
      <c r="D118" s="177"/>
      <c r="E118" s="201">
        <v>95</v>
      </c>
      <c r="F118" s="201">
        <v>0</v>
      </c>
      <c r="G118" s="133">
        <f t="shared" si="4"/>
        <v>0</v>
      </c>
      <c r="H118" s="133">
        <f t="shared" si="5"/>
        <v>0</v>
      </c>
    </row>
    <row r="119" spans="1:8" ht="78.75" x14ac:dyDescent="0.25">
      <c r="A119" s="193" t="s">
        <v>19567</v>
      </c>
      <c r="B119" s="194" t="s">
        <v>23638</v>
      </c>
      <c r="C119" s="188" t="s">
        <v>6</v>
      </c>
      <c r="D119" s="177"/>
      <c r="E119" s="201">
        <v>152</v>
      </c>
      <c r="F119" s="201">
        <v>0</v>
      </c>
      <c r="G119" s="133">
        <f t="shared" si="4"/>
        <v>0</v>
      </c>
      <c r="H119" s="133">
        <f t="shared" si="5"/>
        <v>0</v>
      </c>
    </row>
    <row r="120" spans="1:8" ht="78.75" x14ac:dyDescent="0.25">
      <c r="A120" s="193" t="s">
        <v>19568</v>
      </c>
      <c r="B120" s="194" t="s">
        <v>23639</v>
      </c>
      <c r="C120" s="188" t="s">
        <v>6</v>
      </c>
      <c r="D120" s="177"/>
      <c r="E120" s="201">
        <v>132</v>
      </c>
      <c r="F120" s="201">
        <v>0</v>
      </c>
      <c r="G120" s="133">
        <f t="shared" si="4"/>
        <v>0</v>
      </c>
      <c r="H120" s="133">
        <f t="shared" si="5"/>
        <v>0</v>
      </c>
    </row>
    <row r="121" spans="1:8" ht="67.5" x14ac:dyDescent="0.25">
      <c r="A121" s="193" t="s">
        <v>19569</v>
      </c>
      <c r="B121" s="194" t="s">
        <v>23640</v>
      </c>
      <c r="C121" s="188" t="s">
        <v>6</v>
      </c>
      <c r="D121" s="177"/>
      <c r="E121" s="201">
        <v>73</v>
      </c>
      <c r="F121" s="201">
        <v>0</v>
      </c>
      <c r="G121" s="133">
        <f t="shared" si="4"/>
        <v>0</v>
      </c>
      <c r="H121" s="133">
        <f t="shared" si="5"/>
        <v>0</v>
      </c>
    </row>
    <row r="122" spans="1:8" ht="78.75" x14ac:dyDescent="0.25">
      <c r="A122" s="193" t="s">
        <v>19570</v>
      </c>
      <c r="B122" s="194" t="s">
        <v>23641</v>
      </c>
      <c r="C122" s="188" t="s">
        <v>6</v>
      </c>
      <c r="D122" s="177"/>
      <c r="E122" s="201">
        <v>73</v>
      </c>
      <c r="F122" s="201">
        <v>0</v>
      </c>
      <c r="G122" s="133">
        <f t="shared" si="4"/>
        <v>0</v>
      </c>
      <c r="H122" s="133">
        <f t="shared" si="5"/>
        <v>0</v>
      </c>
    </row>
    <row r="123" spans="1:8" ht="57" customHeight="1" x14ac:dyDescent="0.25">
      <c r="A123" s="197" t="s">
        <v>23642</v>
      </c>
      <c r="B123" s="344" t="s">
        <v>23643</v>
      </c>
      <c r="C123" s="345"/>
      <c r="D123" s="345"/>
      <c r="E123" s="345"/>
      <c r="F123" s="345"/>
      <c r="G123" s="345"/>
      <c r="H123" s="346"/>
    </row>
    <row r="124" spans="1:8" ht="67.5" x14ac:dyDescent="0.25">
      <c r="A124" s="195" t="s">
        <v>19571</v>
      </c>
      <c r="B124" s="196" t="s">
        <v>23644</v>
      </c>
      <c r="C124" s="198"/>
      <c r="D124" s="199"/>
      <c r="E124" s="199"/>
      <c r="F124" s="199"/>
      <c r="G124" s="199"/>
      <c r="H124" s="200"/>
    </row>
    <row r="125" spans="1:8" x14ac:dyDescent="0.25">
      <c r="A125" s="193" t="s">
        <v>19572</v>
      </c>
      <c r="B125" s="194" t="s">
        <v>19573</v>
      </c>
      <c r="C125" s="188" t="s">
        <v>6</v>
      </c>
      <c r="D125" s="177"/>
      <c r="E125" s="201">
        <v>159</v>
      </c>
      <c r="F125" s="201">
        <v>0</v>
      </c>
      <c r="G125" s="133">
        <f t="shared" si="4"/>
        <v>0</v>
      </c>
      <c r="H125" s="133">
        <f t="shared" si="5"/>
        <v>0</v>
      </c>
    </row>
    <row r="126" spans="1:8" ht="22.5" x14ac:dyDescent="0.25">
      <c r="A126" s="193" t="s">
        <v>19574</v>
      </c>
      <c r="B126" s="194" t="s">
        <v>19575</v>
      </c>
      <c r="C126" s="188" t="s">
        <v>6</v>
      </c>
      <c r="D126" s="177"/>
      <c r="E126" s="201">
        <v>263</v>
      </c>
      <c r="F126" s="201">
        <v>0</v>
      </c>
      <c r="G126" s="133">
        <f t="shared" si="4"/>
        <v>0</v>
      </c>
      <c r="H126" s="133">
        <f t="shared" si="5"/>
        <v>0</v>
      </c>
    </row>
    <row r="127" spans="1:8" ht="22.5" x14ac:dyDescent="0.25">
      <c r="A127" s="193" t="s">
        <v>19576</v>
      </c>
      <c r="B127" s="194" t="s">
        <v>19577</v>
      </c>
      <c r="C127" s="188" t="s">
        <v>6</v>
      </c>
      <c r="D127" s="177"/>
      <c r="E127" s="201">
        <v>368</v>
      </c>
      <c r="F127" s="201">
        <v>0</v>
      </c>
      <c r="G127" s="133">
        <f t="shared" si="4"/>
        <v>0</v>
      </c>
      <c r="H127" s="133">
        <f t="shared" si="5"/>
        <v>0</v>
      </c>
    </row>
    <row r="128" spans="1:8" ht="101.25" x14ac:dyDescent="0.25">
      <c r="A128" s="193" t="s">
        <v>19578</v>
      </c>
      <c r="B128" s="194" t="s">
        <v>23645</v>
      </c>
      <c r="C128" s="188" t="s">
        <v>6</v>
      </c>
      <c r="D128" s="177"/>
      <c r="E128" s="201">
        <v>783</v>
      </c>
      <c r="F128" s="201">
        <v>0</v>
      </c>
      <c r="G128" s="133">
        <f t="shared" si="4"/>
        <v>0</v>
      </c>
      <c r="H128" s="133">
        <f t="shared" si="5"/>
        <v>0</v>
      </c>
    </row>
    <row r="129" spans="1:8" ht="67.5" x14ac:dyDescent="0.25">
      <c r="A129" s="195" t="s">
        <v>19579</v>
      </c>
      <c r="B129" s="196" t="s">
        <v>23646</v>
      </c>
      <c r="C129" s="198"/>
      <c r="D129" s="199"/>
      <c r="E129" s="199"/>
      <c r="F129" s="199"/>
      <c r="G129" s="199"/>
      <c r="H129" s="200"/>
    </row>
    <row r="130" spans="1:8" ht="22.5" x14ac:dyDescent="0.25">
      <c r="A130" s="193" t="s">
        <v>19580</v>
      </c>
      <c r="B130" s="194" t="s">
        <v>19581</v>
      </c>
      <c r="C130" s="188" t="s">
        <v>6</v>
      </c>
      <c r="D130" s="177"/>
      <c r="E130" s="201">
        <v>783</v>
      </c>
      <c r="F130" s="201">
        <v>0</v>
      </c>
      <c r="G130" s="133">
        <f t="shared" si="4"/>
        <v>0</v>
      </c>
      <c r="H130" s="133">
        <f t="shared" si="5"/>
        <v>0</v>
      </c>
    </row>
    <row r="131" spans="1:8" ht="22.5" x14ac:dyDescent="0.25">
      <c r="A131" s="193" t="s">
        <v>19582</v>
      </c>
      <c r="B131" s="194" t="s">
        <v>19583</v>
      </c>
      <c r="C131" s="188" t="s">
        <v>6</v>
      </c>
      <c r="D131" s="177"/>
      <c r="E131" s="201">
        <v>840</v>
      </c>
      <c r="F131" s="201">
        <v>0</v>
      </c>
      <c r="G131" s="133">
        <f t="shared" si="4"/>
        <v>0</v>
      </c>
      <c r="H131" s="133">
        <f t="shared" si="5"/>
        <v>0</v>
      </c>
    </row>
    <row r="132" spans="1:8" ht="57" customHeight="1" x14ac:dyDescent="0.25">
      <c r="A132" s="197" t="s">
        <v>23647</v>
      </c>
      <c r="B132" s="344" t="s">
        <v>23648</v>
      </c>
      <c r="C132" s="345"/>
      <c r="D132" s="345"/>
      <c r="E132" s="345"/>
      <c r="F132" s="345"/>
      <c r="G132" s="345"/>
      <c r="H132" s="346"/>
    </row>
    <row r="133" spans="1:8" ht="67.5" x14ac:dyDescent="0.25">
      <c r="A133" s="193" t="s">
        <v>19584</v>
      </c>
      <c r="B133" s="194" t="s">
        <v>23649</v>
      </c>
      <c r="C133" s="188" t="s">
        <v>6</v>
      </c>
      <c r="D133" s="177"/>
      <c r="E133" s="201">
        <v>245</v>
      </c>
      <c r="F133" s="201">
        <v>0</v>
      </c>
      <c r="G133" s="133">
        <f t="shared" ref="G133:G196" si="6">D133*E133</f>
        <v>0</v>
      </c>
      <c r="H133" s="133">
        <f t="shared" ref="H133:H196" si="7">D133*F133</f>
        <v>0</v>
      </c>
    </row>
    <row r="134" spans="1:8" ht="78.75" x14ac:dyDescent="0.25">
      <c r="A134" s="193" t="s">
        <v>19585</v>
      </c>
      <c r="B134" s="194" t="s">
        <v>23650</v>
      </c>
      <c r="C134" s="188" t="s">
        <v>6</v>
      </c>
      <c r="D134" s="177"/>
      <c r="E134" s="201">
        <v>126</v>
      </c>
      <c r="F134" s="201">
        <v>0</v>
      </c>
      <c r="G134" s="133">
        <f t="shared" si="6"/>
        <v>0</v>
      </c>
      <c r="H134" s="133">
        <f t="shared" si="7"/>
        <v>0</v>
      </c>
    </row>
    <row r="135" spans="1:8" ht="67.5" x14ac:dyDescent="0.25">
      <c r="A135" s="193" t="s">
        <v>19586</v>
      </c>
      <c r="B135" s="194" t="s">
        <v>23651</v>
      </c>
      <c r="C135" s="188" t="s">
        <v>6</v>
      </c>
      <c r="D135" s="177"/>
      <c r="E135" s="201">
        <v>79</v>
      </c>
      <c r="F135" s="201">
        <v>0</v>
      </c>
      <c r="G135" s="133">
        <f t="shared" si="6"/>
        <v>0</v>
      </c>
      <c r="H135" s="133">
        <f t="shared" si="7"/>
        <v>0</v>
      </c>
    </row>
    <row r="136" spans="1:8" ht="67.5" x14ac:dyDescent="0.25">
      <c r="A136" s="195" t="s">
        <v>19587</v>
      </c>
      <c r="B136" s="196" t="s">
        <v>23652</v>
      </c>
      <c r="C136" s="198"/>
      <c r="D136" s="199"/>
      <c r="E136" s="199"/>
      <c r="F136" s="199"/>
      <c r="G136" s="199"/>
      <c r="H136" s="200"/>
    </row>
    <row r="137" spans="1:8" x14ac:dyDescent="0.25">
      <c r="A137" s="193" t="s">
        <v>19588</v>
      </c>
      <c r="B137" s="194" t="s">
        <v>19589</v>
      </c>
      <c r="C137" s="188" t="s">
        <v>6</v>
      </c>
      <c r="D137" s="177"/>
      <c r="E137" s="201">
        <v>238</v>
      </c>
      <c r="F137" s="201">
        <v>0</v>
      </c>
      <c r="G137" s="133">
        <f t="shared" si="6"/>
        <v>0</v>
      </c>
      <c r="H137" s="133">
        <f t="shared" si="7"/>
        <v>0</v>
      </c>
    </row>
    <row r="138" spans="1:8" ht="22.5" x14ac:dyDescent="0.25">
      <c r="A138" s="193" t="s">
        <v>19590</v>
      </c>
      <c r="B138" s="194" t="s">
        <v>19591</v>
      </c>
      <c r="C138" s="188" t="s">
        <v>6</v>
      </c>
      <c r="D138" s="177"/>
      <c r="E138" s="201">
        <v>146</v>
      </c>
      <c r="F138" s="201">
        <v>0</v>
      </c>
      <c r="G138" s="133">
        <f t="shared" si="6"/>
        <v>0</v>
      </c>
      <c r="H138" s="133">
        <f t="shared" si="7"/>
        <v>0</v>
      </c>
    </row>
    <row r="139" spans="1:8" ht="56.25" x14ac:dyDescent="0.25">
      <c r="A139" s="193" t="s">
        <v>19592</v>
      </c>
      <c r="B139" s="194" t="s">
        <v>23653</v>
      </c>
      <c r="C139" s="188" t="s">
        <v>6</v>
      </c>
      <c r="D139" s="177"/>
      <c r="E139" s="201">
        <v>350</v>
      </c>
      <c r="F139" s="201">
        <v>0</v>
      </c>
      <c r="G139" s="133">
        <f t="shared" si="6"/>
        <v>0</v>
      </c>
      <c r="H139" s="133">
        <f t="shared" si="7"/>
        <v>0</v>
      </c>
    </row>
    <row r="140" spans="1:8" ht="78.75" x14ac:dyDescent="0.25">
      <c r="A140" s="193" t="s">
        <v>19593</v>
      </c>
      <c r="B140" s="194" t="s">
        <v>23654</v>
      </c>
      <c r="C140" s="188" t="s">
        <v>6</v>
      </c>
      <c r="D140" s="177"/>
      <c r="E140" s="201">
        <v>764</v>
      </c>
      <c r="F140" s="201">
        <v>0</v>
      </c>
      <c r="G140" s="133">
        <f t="shared" si="6"/>
        <v>0</v>
      </c>
      <c r="H140" s="133">
        <f t="shared" si="7"/>
        <v>0</v>
      </c>
    </row>
    <row r="141" spans="1:8" ht="56.25" x14ac:dyDescent="0.25">
      <c r="A141" s="193" t="s">
        <v>19594</v>
      </c>
      <c r="B141" s="194" t="s">
        <v>23655</v>
      </c>
      <c r="C141" s="188" t="s">
        <v>6</v>
      </c>
      <c r="D141" s="177"/>
      <c r="E141" s="201">
        <v>382</v>
      </c>
      <c r="F141" s="201">
        <v>0</v>
      </c>
      <c r="G141" s="133">
        <f t="shared" si="6"/>
        <v>0</v>
      </c>
      <c r="H141" s="133">
        <f t="shared" si="7"/>
        <v>0</v>
      </c>
    </row>
    <row r="142" spans="1:8" ht="57" customHeight="1" x14ac:dyDescent="0.25">
      <c r="A142" s="197" t="s">
        <v>23656</v>
      </c>
      <c r="B142" s="344" t="s">
        <v>23657</v>
      </c>
      <c r="C142" s="345"/>
      <c r="D142" s="345"/>
      <c r="E142" s="345"/>
      <c r="F142" s="345"/>
      <c r="G142" s="345"/>
      <c r="H142" s="346"/>
    </row>
    <row r="143" spans="1:8" ht="67.5" x14ac:dyDescent="0.25">
      <c r="A143" s="193" t="s">
        <v>19595</v>
      </c>
      <c r="B143" s="194" t="s">
        <v>23658</v>
      </c>
      <c r="C143" s="188" t="s">
        <v>6</v>
      </c>
      <c r="D143" s="177"/>
      <c r="E143" s="201">
        <v>49.3</v>
      </c>
      <c r="F143" s="201">
        <v>0</v>
      </c>
      <c r="G143" s="133">
        <f t="shared" si="6"/>
        <v>0</v>
      </c>
      <c r="H143" s="133">
        <f t="shared" si="7"/>
        <v>0</v>
      </c>
    </row>
    <row r="144" spans="1:8" ht="45" x14ac:dyDescent="0.25">
      <c r="A144" s="193" t="s">
        <v>19596</v>
      </c>
      <c r="B144" s="194" t="s">
        <v>23659</v>
      </c>
      <c r="C144" s="188" t="s">
        <v>6</v>
      </c>
      <c r="D144" s="177"/>
      <c r="E144" s="201">
        <v>25.5</v>
      </c>
      <c r="F144" s="201">
        <v>0</v>
      </c>
      <c r="G144" s="133">
        <f t="shared" si="6"/>
        <v>0</v>
      </c>
      <c r="H144" s="133">
        <f t="shared" si="7"/>
        <v>0</v>
      </c>
    </row>
    <row r="145" spans="1:8" ht="45" x14ac:dyDescent="0.25">
      <c r="A145" s="193" t="s">
        <v>19597</v>
      </c>
      <c r="B145" s="194" t="s">
        <v>23660</v>
      </c>
      <c r="C145" s="188" t="s">
        <v>6</v>
      </c>
      <c r="D145" s="177"/>
      <c r="E145" s="201">
        <v>49.3</v>
      </c>
      <c r="F145" s="201">
        <v>0</v>
      </c>
      <c r="G145" s="133">
        <f t="shared" si="6"/>
        <v>0</v>
      </c>
      <c r="H145" s="133">
        <f t="shared" si="7"/>
        <v>0</v>
      </c>
    </row>
    <row r="146" spans="1:8" ht="56.25" x14ac:dyDescent="0.25">
      <c r="A146" s="193" t="s">
        <v>19598</v>
      </c>
      <c r="B146" s="194" t="s">
        <v>23661</v>
      </c>
      <c r="C146" s="188" t="s">
        <v>6</v>
      </c>
      <c r="D146" s="177"/>
      <c r="E146" s="201">
        <v>27.2</v>
      </c>
      <c r="F146" s="201">
        <v>0</v>
      </c>
      <c r="G146" s="133">
        <f t="shared" si="6"/>
        <v>0</v>
      </c>
      <c r="H146" s="133">
        <f t="shared" si="7"/>
        <v>0</v>
      </c>
    </row>
    <row r="147" spans="1:8" ht="56.25" x14ac:dyDescent="0.25">
      <c r="A147" s="193" t="s">
        <v>19599</v>
      </c>
      <c r="B147" s="194" t="s">
        <v>23662</v>
      </c>
      <c r="C147" s="188" t="s">
        <v>6</v>
      </c>
      <c r="D147" s="177"/>
      <c r="E147" s="201">
        <v>116</v>
      </c>
      <c r="F147" s="201">
        <v>0</v>
      </c>
      <c r="G147" s="133">
        <f t="shared" si="6"/>
        <v>0</v>
      </c>
      <c r="H147" s="133">
        <f t="shared" si="7"/>
        <v>0</v>
      </c>
    </row>
    <row r="148" spans="1:8" ht="56.25" x14ac:dyDescent="0.25">
      <c r="A148" s="193" t="s">
        <v>19600</v>
      </c>
      <c r="B148" s="194" t="s">
        <v>23663</v>
      </c>
      <c r="C148" s="188" t="s">
        <v>6</v>
      </c>
      <c r="D148" s="177"/>
      <c r="E148" s="201">
        <v>116</v>
      </c>
      <c r="F148" s="201">
        <v>0</v>
      </c>
      <c r="G148" s="133">
        <f t="shared" si="6"/>
        <v>0</v>
      </c>
      <c r="H148" s="133">
        <f t="shared" si="7"/>
        <v>0</v>
      </c>
    </row>
    <row r="149" spans="1:8" ht="56.25" x14ac:dyDescent="0.25">
      <c r="A149" s="193" t="s">
        <v>19601</v>
      </c>
      <c r="B149" s="194" t="s">
        <v>23664</v>
      </c>
      <c r="C149" s="188" t="s">
        <v>6</v>
      </c>
      <c r="D149" s="177"/>
      <c r="E149" s="201">
        <v>24.7</v>
      </c>
      <c r="F149" s="201">
        <v>0</v>
      </c>
      <c r="G149" s="133">
        <f t="shared" si="6"/>
        <v>0</v>
      </c>
      <c r="H149" s="133">
        <f t="shared" si="7"/>
        <v>0</v>
      </c>
    </row>
    <row r="150" spans="1:8" ht="56.25" x14ac:dyDescent="0.25">
      <c r="A150" s="193" t="s">
        <v>19602</v>
      </c>
      <c r="B150" s="194" t="s">
        <v>23665</v>
      </c>
      <c r="C150" s="188" t="s">
        <v>6</v>
      </c>
      <c r="D150" s="177"/>
      <c r="E150" s="201">
        <v>284</v>
      </c>
      <c r="F150" s="201">
        <v>0</v>
      </c>
      <c r="G150" s="133">
        <f t="shared" si="6"/>
        <v>0</v>
      </c>
      <c r="H150" s="133">
        <f t="shared" si="7"/>
        <v>0</v>
      </c>
    </row>
    <row r="151" spans="1:8" ht="56.25" x14ac:dyDescent="0.25">
      <c r="A151" s="193" t="s">
        <v>19603</v>
      </c>
      <c r="B151" s="194" t="s">
        <v>23666</v>
      </c>
      <c r="C151" s="188" t="s">
        <v>6</v>
      </c>
      <c r="D151" s="177"/>
      <c r="E151" s="201">
        <v>29.6</v>
      </c>
      <c r="F151" s="201">
        <v>0</v>
      </c>
      <c r="G151" s="133">
        <f t="shared" si="6"/>
        <v>0</v>
      </c>
      <c r="H151" s="133">
        <f t="shared" si="7"/>
        <v>0</v>
      </c>
    </row>
    <row r="152" spans="1:8" ht="56.25" x14ac:dyDescent="0.25">
      <c r="A152" s="193" t="s">
        <v>19604</v>
      </c>
      <c r="B152" s="194" t="s">
        <v>23667</v>
      </c>
      <c r="C152" s="188" t="s">
        <v>6</v>
      </c>
      <c r="D152" s="177"/>
      <c r="E152" s="201">
        <v>29.6</v>
      </c>
      <c r="F152" s="201">
        <v>0</v>
      </c>
      <c r="G152" s="133">
        <f t="shared" si="6"/>
        <v>0</v>
      </c>
      <c r="H152" s="133">
        <f t="shared" si="7"/>
        <v>0</v>
      </c>
    </row>
    <row r="153" spans="1:8" ht="56.25" x14ac:dyDescent="0.25">
      <c r="A153" s="193" t="s">
        <v>19605</v>
      </c>
      <c r="B153" s="194" t="s">
        <v>23668</v>
      </c>
      <c r="C153" s="188" t="s">
        <v>6</v>
      </c>
      <c r="D153" s="177"/>
      <c r="E153" s="201">
        <v>49.3</v>
      </c>
      <c r="F153" s="201">
        <v>0</v>
      </c>
      <c r="G153" s="133">
        <f t="shared" si="6"/>
        <v>0</v>
      </c>
      <c r="H153" s="133">
        <f t="shared" si="7"/>
        <v>0</v>
      </c>
    </row>
    <row r="154" spans="1:8" ht="56.25" x14ac:dyDescent="0.25">
      <c r="A154" s="193" t="s">
        <v>19606</v>
      </c>
      <c r="B154" s="194" t="s">
        <v>23669</v>
      </c>
      <c r="C154" s="188" t="s">
        <v>6</v>
      </c>
      <c r="D154" s="177"/>
      <c r="E154" s="201">
        <v>205</v>
      </c>
      <c r="F154" s="201">
        <v>0</v>
      </c>
      <c r="G154" s="133">
        <f t="shared" si="6"/>
        <v>0</v>
      </c>
      <c r="H154" s="133">
        <f t="shared" si="7"/>
        <v>0</v>
      </c>
    </row>
    <row r="155" spans="1:8" ht="56.25" x14ac:dyDescent="0.25">
      <c r="A155" s="193" t="s">
        <v>19607</v>
      </c>
      <c r="B155" s="194" t="s">
        <v>23670</v>
      </c>
      <c r="C155" s="188" t="s">
        <v>6</v>
      </c>
      <c r="D155" s="177"/>
      <c r="E155" s="201">
        <v>43.9</v>
      </c>
      <c r="F155" s="201">
        <v>0</v>
      </c>
      <c r="G155" s="133">
        <f t="shared" si="6"/>
        <v>0</v>
      </c>
      <c r="H155" s="133">
        <f t="shared" si="7"/>
        <v>0</v>
      </c>
    </row>
    <row r="156" spans="1:8" ht="45" x14ac:dyDescent="0.25">
      <c r="A156" s="193" t="s">
        <v>19608</v>
      </c>
      <c r="B156" s="194" t="s">
        <v>23671</v>
      </c>
      <c r="C156" s="188" t="s">
        <v>6</v>
      </c>
      <c r="D156" s="177"/>
      <c r="E156" s="201">
        <v>73</v>
      </c>
      <c r="F156" s="201">
        <v>0</v>
      </c>
      <c r="G156" s="133">
        <f t="shared" si="6"/>
        <v>0</v>
      </c>
      <c r="H156" s="133">
        <f t="shared" si="7"/>
        <v>0</v>
      </c>
    </row>
    <row r="157" spans="1:8" ht="56.25" x14ac:dyDescent="0.25">
      <c r="A157" s="193" t="s">
        <v>19609</v>
      </c>
      <c r="B157" s="194" t="s">
        <v>23672</v>
      </c>
      <c r="C157" s="188" t="s">
        <v>6</v>
      </c>
      <c r="D157" s="177"/>
      <c r="E157" s="201">
        <v>370</v>
      </c>
      <c r="F157" s="201">
        <v>0</v>
      </c>
      <c r="G157" s="133">
        <f t="shared" si="6"/>
        <v>0</v>
      </c>
      <c r="H157" s="133">
        <f t="shared" si="7"/>
        <v>0</v>
      </c>
    </row>
    <row r="158" spans="1:8" ht="45" x14ac:dyDescent="0.25">
      <c r="A158" s="193" t="s">
        <v>19610</v>
      </c>
      <c r="B158" s="194" t="s">
        <v>23673</v>
      </c>
      <c r="C158" s="188" t="s">
        <v>6</v>
      </c>
      <c r="D158" s="177"/>
      <c r="E158" s="201">
        <v>34.5</v>
      </c>
      <c r="F158" s="201">
        <v>0</v>
      </c>
      <c r="G158" s="133">
        <f t="shared" si="6"/>
        <v>0</v>
      </c>
      <c r="H158" s="133">
        <f t="shared" si="7"/>
        <v>0</v>
      </c>
    </row>
    <row r="159" spans="1:8" ht="45" x14ac:dyDescent="0.25">
      <c r="A159" s="193" t="s">
        <v>19611</v>
      </c>
      <c r="B159" s="194" t="s">
        <v>23674</v>
      </c>
      <c r="C159" s="188" t="s">
        <v>6</v>
      </c>
      <c r="D159" s="177"/>
      <c r="E159" s="201">
        <v>327</v>
      </c>
      <c r="F159" s="201">
        <v>0</v>
      </c>
      <c r="G159" s="133">
        <f t="shared" si="6"/>
        <v>0</v>
      </c>
      <c r="H159" s="133">
        <f t="shared" si="7"/>
        <v>0</v>
      </c>
    </row>
    <row r="160" spans="1:8" ht="57" customHeight="1" x14ac:dyDescent="0.25">
      <c r="A160" s="197" t="s">
        <v>23675</v>
      </c>
      <c r="B160" s="348" t="s">
        <v>23676</v>
      </c>
      <c r="C160" s="349"/>
      <c r="D160" s="349"/>
      <c r="E160" s="349"/>
      <c r="F160" s="349"/>
      <c r="G160" s="349"/>
      <c r="H160" s="350"/>
    </row>
    <row r="161" spans="1:8" ht="56.25" x14ac:dyDescent="0.25">
      <c r="A161" s="195" t="s">
        <v>19612</v>
      </c>
      <c r="B161" s="196" t="s">
        <v>23677</v>
      </c>
      <c r="C161" s="198"/>
      <c r="D161" s="199"/>
      <c r="E161" s="199"/>
      <c r="F161" s="199"/>
      <c r="G161" s="199"/>
      <c r="H161" s="200"/>
    </row>
    <row r="162" spans="1:8" x14ac:dyDescent="0.25">
      <c r="A162" s="193" t="s">
        <v>19613</v>
      </c>
      <c r="B162" s="194" t="s">
        <v>19614</v>
      </c>
      <c r="C162" s="188" t="s">
        <v>6</v>
      </c>
      <c r="D162" s="177"/>
      <c r="E162" s="201">
        <v>201</v>
      </c>
      <c r="F162" s="201">
        <v>0</v>
      </c>
      <c r="G162" s="133">
        <f t="shared" si="6"/>
        <v>0</v>
      </c>
      <c r="H162" s="133">
        <f t="shared" si="7"/>
        <v>0</v>
      </c>
    </row>
    <row r="163" spans="1:8" x14ac:dyDescent="0.25">
      <c r="A163" s="193" t="s">
        <v>19615</v>
      </c>
      <c r="B163" s="194" t="s">
        <v>19616</v>
      </c>
      <c r="C163" s="188" t="s">
        <v>6</v>
      </c>
      <c r="D163" s="177"/>
      <c r="E163" s="201">
        <v>241</v>
      </c>
      <c r="F163" s="201">
        <v>0</v>
      </c>
      <c r="G163" s="133">
        <f t="shared" si="6"/>
        <v>0</v>
      </c>
      <c r="H163" s="133">
        <f t="shared" si="7"/>
        <v>0</v>
      </c>
    </row>
    <row r="164" spans="1:8" ht="56.25" x14ac:dyDescent="0.25">
      <c r="A164" s="195" t="s">
        <v>19617</v>
      </c>
      <c r="B164" s="196" t="s">
        <v>23678</v>
      </c>
      <c r="C164" s="198"/>
      <c r="D164" s="199"/>
      <c r="E164" s="199"/>
      <c r="F164" s="199"/>
      <c r="G164" s="199"/>
      <c r="H164" s="200"/>
    </row>
    <row r="165" spans="1:8" x14ac:dyDescent="0.25">
      <c r="A165" s="193" t="s">
        <v>19618</v>
      </c>
      <c r="B165" s="194" t="s">
        <v>19614</v>
      </c>
      <c r="C165" s="188" t="s">
        <v>6</v>
      </c>
      <c r="D165" s="177"/>
      <c r="E165" s="201">
        <v>241</v>
      </c>
      <c r="F165" s="201">
        <v>0</v>
      </c>
      <c r="G165" s="133">
        <f t="shared" si="6"/>
        <v>0</v>
      </c>
      <c r="H165" s="133">
        <f t="shared" si="7"/>
        <v>0</v>
      </c>
    </row>
    <row r="166" spans="1:8" x14ac:dyDescent="0.25">
      <c r="A166" s="193" t="s">
        <v>19619</v>
      </c>
      <c r="B166" s="194" t="s">
        <v>19616</v>
      </c>
      <c r="C166" s="188" t="s">
        <v>6</v>
      </c>
      <c r="D166" s="177"/>
      <c r="E166" s="201">
        <v>279</v>
      </c>
      <c r="F166" s="201">
        <v>0</v>
      </c>
      <c r="G166" s="133">
        <f t="shared" si="6"/>
        <v>0</v>
      </c>
      <c r="H166" s="133">
        <f t="shared" si="7"/>
        <v>0</v>
      </c>
    </row>
    <row r="167" spans="1:8" ht="101.25" x14ac:dyDescent="0.25">
      <c r="A167" s="193" t="s">
        <v>19620</v>
      </c>
      <c r="B167" s="194" t="s">
        <v>23679</v>
      </c>
      <c r="C167" s="188" t="s">
        <v>6</v>
      </c>
      <c r="D167" s="177"/>
      <c r="E167" s="201">
        <v>116</v>
      </c>
      <c r="F167" s="201">
        <v>0</v>
      </c>
      <c r="G167" s="133">
        <f t="shared" si="6"/>
        <v>0</v>
      </c>
      <c r="H167" s="133">
        <f t="shared" si="7"/>
        <v>0</v>
      </c>
    </row>
    <row r="168" spans="1:8" ht="78.75" x14ac:dyDescent="0.25">
      <c r="A168" s="193" t="s">
        <v>19621</v>
      </c>
      <c r="B168" s="194" t="s">
        <v>23680</v>
      </c>
      <c r="C168" s="188" t="s">
        <v>6</v>
      </c>
      <c r="D168" s="177"/>
      <c r="E168" s="201">
        <v>116</v>
      </c>
      <c r="F168" s="201">
        <v>0</v>
      </c>
      <c r="G168" s="133">
        <f t="shared" si="6"/>
        <v>0</v>
      </c>
      <c r="H168" s="133">
        <f t="shared" si="7"/>
        <v>0</v>
      </c>
    </row>
    <row r="169" spans="1:8" ht="57" customHeight="1" x14ac:dyDescent="0.25">
      <c r="A169" s="197" t="s">
        <v>23681</v>
      </c>
      <c r="B169" s="344" t="s">
        <v>23682</v>
      </c>
      <c r="C169" s="345"/>
      <c r="D169" s="345"/>
      <c r="E169" s="345"/>
      <c r="F169" s="345"/>
      <c r="G169" s="345"/>
      <c r="H169" s="346"/>
    </row>
    <row r="170" spans="1:8" ht="45" x14ac:dyDescent="0.25">
      <c r="A170" s="193" t="s">
        <v>19622</v>
      </c>
      <c r="B170" s="194" t="s">
        <v>23683</v>
      </c>
      <c r="C170" s="188" t="s">
        <v>6</v>
      </c>
      <c r="D170" s="177"/>
      <c r="E170" s="201">
        <v>79</v>
      </c>
      <c r="F170" s="201">
        <v>0</v>
      </c>
      <c r="G170" s="133">
        <f t="shared" si="6"/>
        <v>0</v>
      </c>
      <c r="H170" s="133">
        <f t="shared" si="7"/>
        <v>0</v>
      </c>
    </row>
    <row r="171" spans="1:8" ht="56.25" x14ac:dyDescent="0.25">
      <c r="A171" s="193" t="s">
        <v>19623</v>
      </c>
      <c r="B171" s="194" t="s">
        <v>23684</v>
      </c>
      <c r="C171" s="188" t="s">
        <v>6</v>
      </c>
      <c r="D171" s="177"/>
      <c r="E171" s="201">
        <v>79</v>
      </c>
      <c r="F171" s="201">
        <v>0</v>
      </c>
      <c r="G171" s="133">
        <f t="shared" si="6"/>
        <v>0</v>
      </c>
      <c r="H171" s="133">
        <f t="shared" si="7"/>
        <v>0</v>
      </c>
    </row>
    <row r="172" spans="1:8" ht="56.25" x14ac:dyDescent="0.25">
      <c r="A172" s="193" t="s">
        <v>19624</v>
      </c>
      <c r="B172" s="194" t="s">
        <v>23685</v>
      </c>
      <c r="C172" s="188" t="s">
        <v>6</v>
      </c>
      <c r="D172" s="177"/>
      <c r="E172" s="201">
        <v>79</v>
      </c>
      <c r="F172" s="201">
        <v>0</v>
      </c>
      <c r="G172" s="133">
        <f t="shared" si="6"/>
        <v>0</v>
      </c>
      <c r="H172" s="133">
        <f t="shared" si="7"/>
        <v>0</v>
      </c>
    </row>
    <row r="173" spans="1:8" ht="45" x14ac:dyDescent="0.25">
      <c r="A173" s="193" t="s">
        <v>19625</v>
      </c>
      <c r="B173" s="194" t="s">
        <v>23686</v>
      </c>
      <c r="C173" s="188" t="s">
        <v>6</v>
      </c>
      <c r="D173" s="177"/>
      <c r="E173" s="201">
        <v>79</v>
      </c>
      <c r="F173" s="201">
        <v>0</v>
      </c>
      <c r="G173" s="133">
        <f t="shared" si="6"/>
        <v>0</v>
      </c>
      <c r="H173" s="133">
        <f t="shared" si="7"/>
        <v>0</v>
      </c>
    </row>
    <row r="174" spans="1:8" ht="67.5" x14ac:dyDescent="0.25">
      <c r="A174" s="193" t="s">
        <v>19626</v>
      </c>
      <c r="B174" s="194" t="s">
        <v>23687</v>
      </c>
      <c r="C174" s="188" t="s">
        <v>6</v>
      </c>
      <c r="D174" s="177"/>
      <c r="E174" s="201">
        <v>210</v>
      </c>
      <c r="F174" s="201">
        <v>0</v>
      </c>
      <c r="G174" s="133">
        <f t="shared" si="6"/>
        <v>0</v>
      </c>
      <c r="H174" s="133">
        <f t="shared" si="7"/>
        <v>0</v>
      </c>
    </row>
    <row r="175" spans="1:8" ht="56.25" x14ac:dyDescent="0.25">
      <c r="A175" s="193" t="s">
        <v>19627</v>
      </c>
      <c r="B175" s="194" t="s">
        <v>23688</v>
      </c>
      <c r="C175" s="188" t="s">
        <v>6</v>
      </c>
      <c r="D175" s="177"/>
      <c r="E175" s="201">
        <v>321</v>
      </c>
      <c r="F175" s="201">
        <v>0</v>
      </c>
      <c r="G175" s="133">
        <f t="shared" si="6"/>
        <v>0</v>
      </c>
      <c r="H175" s="133">
        <f t="shared" si="7"/>
        <v>0</v>
      </c>
    </row>
    <row r="176" spans="1:8" ht="56.25" x14ac:dyDescent="0.25">
      <c r="A176" s="193" t="s">
        <v>19628</v>
      </c>
      <c r="B176" s="194" t="s">
        <v>23689</v>
      </c>
      <c r="C176" s="188" t="s">
        <v>6</v>
      </c>
      <c r="D176" s="177"/>
      <c r="E176" s="201">
        <v>432</v>
      </c>
      <c r="F176" s="201">
        <v>0</v>
      </c>
      <c r="G176" s="133">
        <f t="shared" si="6"/>
        <v>0</v>
      </c>
      <c r="H176" s="133">
        <f t="shared" si="7"/>
        <v>0</v>
      </c>
    </row>
    <row r="177" spans="1:8" ht="45" x14ac:dyDescent="0.25">
      <c r="A177" s="193" t="s">
        <v>19629</v>
      </c>
      <c r="B177" s="194" t="s">
        <v>23690</v>
      </c>
      <c r="C177" s="188" t="s">
        <v>6</v>
      </c>
      <c r="D177" s="177"/>
      <c r="E177" s="201">
        <v>79</v>
      </c>
      <c r="F177" s="201">
        <v>0</v>
      </c>
      <c r="G177" s="133">
        <f t="shared" si="6"/>
        <v>0</v>
      </c>
      <c r="H177" s="133">
        <f t="shared" si="7"/>
        <v>0</v>
      </c>
    </row>
    <row r="178" spans="1:8" ht="45" x14ac:dyDescent="0.25">
      <c r="A178" s="193" t="s">
        <v>19630</v>
      </c>
      <c r="B178" s="194" t="s">
        <v>23691</v>
      </c>
      <c r="C178" s="188" t="s">
        <v>6</v>
      </c>
      <c r="D178" s="177"/>
      <c r="E178" s="201">
        <v>98</v>
      </c>
      <c r="F178" s="201">
        <v>0</v>
      </c>
      <c r="G178" s="133">
        <f t="shared" si="6"/>
        <v>0</v>
      </c>
      <c r="H178" s="133">
        <f t="shared" si="7"/>
        <v>0</v>
      </c>
    </row>
    <row r="179" spans="1:8" ht="57" customHeight="1" x14ac:dyDescent="0.25">
      <c r="A179" s="197" t="s">
        <v>23692</v>
      </c>
      <c r="B179" s="344" t="s">
        <v>23693</v>
      </c>
      <c r="C179" s="345"/>
      <c r="D179" s="345"/>
      <c r="E179" s="345"/>
      <c r="F179" s="345"/>
      <c r="G179" s="345"/>
      <c r="H179" s="346"/>
    </row>
    <row r="180" spans="1:8" ht="33.75" x14ac:dyDescent="0.25">
      <c r="A180" s="193" t="s">
        <v>19631</v>
      </c>
      <c r="B180" s="194" t="s">
        <v>23694</v>
      </c>
      <c r="C180" s="188" t="s">
        <v>6</v>
      </c>
      <c r="D180" s="177"/>
      <c r="E180" s="201">
        <v>61</v>
      </c>
      <c r="F180" s="201">
        <v>0</v>
      </c>
      <c r="G180" s="133">
        <f t="shared" si="6"/>
        <v>0</v>
      </c>
      <c r="H180" s="133">
        <f t="shared" si="7"/>
        <v>0</v>
      </c>
    </row>
    <row r="181" spans="1:8" ht="33.75" x14ac:dyDescent="0.25">
      <c r="A181" s="193" t="s">
        <v>19632</v>
      </c>
      <c r="B181" s="194" t="s">
        <v>23695</v>
      </c>
      <c r="C181" s="188" t="s">
        <v>6</v>
      </c>
      <c r="D181" s="177"/>
      <c r="E181" s="201">
        <v>61</v>
      </c>
      <c r="F181" s="201">
        <v>0</v>
      </c>
      <c r="G181" s="133">
        <f t="shared" si="6"/>
        <v>0</v>
      </c>
      <c r="H181" s="133">
        <f t="shared" si="7"/>
        <v>0</v>
      </c>
    </row>
    <row r="182" spans="1:8" ht="22.5" x14ac:dyDescent="0.25">
      <c r="A182" s="193" t="s">
        <v>19633</v>
      </c>
      <c r="B182" s="194" t="s">
        <v>23696</v>
      </c>
      <c r="C182" s="188" t="s">
        <v>6</v>
      </c>
      <c r="D182" s="177"/>
      <c r="E182" s="201">
        <v>184</v>
      </c>
      <c r="F182" s="201">
        <v>0</v>
      </c>
      <c r="G182" s="133">
        <f t="shared" si="6"/>
        <v>0</v>
      </c>
      <c r="H182" s="133">
        <f t="shared" si="7"/>
        <v>0</v>
      </c>
    </row>
    <row r="183" spans="1:8" ht="57" customHeight="1" x14ac:dyDescent="0.25">
      <c r="A183" s="197" t="s">
        <v>23697</v>
      </c>
      <c r="B183" s="344" t="s">
        <v>23698</v>
      </c>
      <c r="C183" s="345"/>
      <c r="D183" s="345"/>
      <c r="E183" s="345"/>
      <c r="F183" s="345"/>
      <c r="G183" s="345"/>
      <c r="H183" s="346"/>
    </row>
    <row r="184" spans="1:8" ht="45" x14ac:dyDescent="0.25">
      <c r="A184" s="193" t="s">
        <v>19634</v>
      </c>
      <c r="B184" s="194" t="s">
        <v>23699</v>
      </c>
      <c r="C184" s="188" t="s">
        <v>6</v>
      </c>
      <c r="D184" s="177"/>
      <c r="E184" s="201">
        <v>27.5</v>
      </c>
      <c r="F184" s="201">
        <v>0</v>
      </c>
      <c r="G184" s="133">
        <f t="shared" si="6"/>
        <v>0</v>
      </c>
      <c r="H184" s="133">
        <f t="shared" si="7"/>
        <v>0</v>
      </c>
    </row>
    <row r="185" spans="1:8" ht="45" x14ac:dyDescent="0.25">
      <c r="A185" s="193" t="s">
        <v>19635</v>
      </c>
      <c r="B185" s="194" t="s">
        <v>23700</v>
      </c>
      <c r="C185" s="188" t="s">
        <v>6</v>
      </c>
      <c r="D185" s="177"/>
      <c r="E185" s="201">
        <v>36.799999999999997</v>
      </c>
      <c r="F185" s="201">
        <v>0</v>
      </c>
      <c r="G185" s="133">
        <f t="shared" si="6"/>
        <v>0</v>
      </c>
      <c r="H185" s="133">
        <f t="shared" si="7"/>
        <v>0</v>
      </c>
    </row>
    <row r="186" spans="1:8" ht="45" x14ac:dyDescent="0.25">
      <c r="A186" s="193" t="s">
        <v>19636</v>
      </c>
      <c r="B186" s="194" t="s">
        <v>23701</v>
      </c>
      <c r="C186" s="188" t="s">
        <v>6</v>
      </c>
      <c r="D186" s="177"/>
      <c r="E186" s="201">
        <v>741</v>
      </c>
      <c r="F186" s="201">
        <v>0</v>
      </c>
      <c r="G186" s="133">
        <f t="shared" si="6"/>
        <v>0</v>
      </c>
      <c r="H186" s="133">
        <f t="shared" si="7"/>
        <v>0</v>
      </c>
    </row>
    <row r="187" spans="1:8" ht="45" x14ac:dyDescent="0.25">
      <c r="A187" s="193" t="s">
        <v>19637</v>
      </c>
      <c r="B187" s="194" t="s">
        <v>23702</v>
      </c>
      <c r="C187" s="188" t="s">
        <v>6</v>
      </c>
      <c r="D187" s="177"/>
      <c r="E187" s="201">
        <v>506</v>
      </c>
      <c r="F187" s="201">
        <v>0</v>
      </c>
      <c r="G187" s="133">
        <f t="shared" si="6"/>
        <v>0</v>
      </c>
      <c r="H187" s="133">
        <f t="shared" si="7"/>
        <v>0</v>
      </c>
    </row>
    <row r="188" spans="1:8" ht="45" x14ac:dyDescent="0.25">
      <c r="A188" s="193" t="s">
        <v>19638</v>
      </c>
      <c r="B188" s="194" t="s">
        <v>23703</v>
      </c>
      <c r="C188" s="188" t="s">
        <v>6</v>
      </c>
      <c r="D188" s="177"/>
      <c r="E188" s="201">
        <v>61</v>
      </c>
      <c r="F188" s="201">
        <v>0</v>
      </c>
      <c r="G188" s="133">
        <f t="shared" si="6"/>
        <v>0</v>
      </c>
      <c r="H188" s="133">
        <f t="shared" si="7"/>
        <v>0</v>
      </c>
    </row>
    <row r="189" spans="1:8" ht="57" customHeight="1" x14ac:dyDescent="0.25">
      <c r="A189" s="197" t="s">
        <v>23704</v>
      </c>
      <c r="B189" s="344" t="s">
        <v>23705</v>
      </c>
      <c r="C189" s="345"/>
      <c r="D189" s="345"/>
      <c r="E189" s="345"/>
      <c r="F189" s="345"/>
      <c r="G189" s="345"/>
      <c r="H189" s="346"/>
    </row>
    <row r="190" spans="1:8" ht="45" x14ac:dyDescent="0.25">
      <c r="A190" s="195" t="s">
        <v>19639</v>
      </c>
      <c r="B190" s="196" t="s">
        <v>23706</v>
      </c>
      <c r="C190" s="198"/>
      <c r="D190" s="199"/>
      <c r="E190" s="199"/>
      <c r="F190" s="199"/>
      <c r="G190" s="199"/>
      <c r="H190" s="200"/>
    </row>
    <row r="191" spans="1:8" ht="33.75" x14ac:dyDescent="0.25">
      <c r="A191" s="193" t="s">
        <v>19640</v>
      </c>
      <c r="B191" s="194" t="s">
        <v>19641</v>
      </c>
      <c r="C191" s="188" t="s">
        <v>6</v>
      </c>
      <c r="D191" s="177"/>
      <c r="E191" s="201">
        <v>9.8000000000000007</v>
      </c>
      <c r="F191" s="201">
        <v>0</v>
      </c>
      <c r="G191" s="133">
        <f t="shared" si="6"/>
        <v>0</v>
      </c>
      <c r="H191" s="133">
        <f t="shared" si="7"/>
        <v>0</v>
      </c>
    </row>
    <row r="192" spans="1:8" x14ac:dyDescent="0.25">
      <c r="A192" s="193" t="s">
        <v>19642</v>
      </c>
      <c r="B192" s="194" t="s">
        <v>19643</v>
      </c>
      <c r="C192" s="188" t="s">
        <v>6</v>
      </c>
      <c r="D192" s="177"/>
      <c r="E192" s="201">
        <v>14.8</v>
      </c>
      <c r="F192" s="201">
        <v>0</v>
      </c>
      <c r="G192" s="133">
        <f t="shared" si="6"/>
        <v>0</v>
      </c>
      <c r="H192" s="133">
        <f t="shared" si="7"/>
        <v>0</v>
      </c>
    </row>
    <row r="193" spans="1:8" x14ac:dyDescent="0.25">
      <c r="A193" s="193" t="s">
        <v>19644</v>
      </c>
      <c r="B193" s="194" t="s">
        <v>19645</v>
      </c>
      <c r="C193" s="188" t="s">
        <v>6</v>
      </c>
      <c r="D193" s="177"/>
      <c r="E193" s="201">
        <v>24.7</v>
      </c>
      <c r="F193" s="201">
        <v>0</v>
      </c>
      <c r="G193" s="133">
        <f t="shared" si="6"/>
        <v>0</v>
      </c>
      <c r="H193" s="133">
        <f t="shared" si="7"/>
        <v>0</v>
      </c>
    </row>
    <row r="194" spans="1:8" ht="45" x14ac:dyDescent="0.25">
      <c r="A194" s="195" t="s">
        <v>19646</v>
      </c>
      <c r="B194" s="196" t="s">
        <v>23707</v>
      </c>
      <c r="C194" s="198"/>
      <c r="D194" s="199"/>
      <c r="E194" s="199"/>
      <c r="F194" s="199"/>
      <c r="G194" s="199"/>
      <c r="H194" s="200"/>
    </row>
    <row r="195" spans="1:8" x14ac:dyDescent="0.25">
      <c r="A195" s="193" t="s">
        <v>19647</v>
      </c>
      <c r="B195" s="194" t="s">
        <v>19643</v>
      </c>
      <c r="C195" s="188" t="s">
        <v>6</v>
      </c>
      <c r="D195" s="177"/>
      <c r="E195" s="201">
        <v>14.8</v>
      </c>
      <c r="F195" s="201">
        <v>0</v>
      </c>
      <c r="G195" s="133">
        <f t="shared" si="6"/>
        <v>0</v>
      </c>
      <c r="H195" s="133">
        <f t="shared" si="7"/>
        <v>0</v>
      </c>
    </row>
    <row r="196" spans="1:8" x14ac:dyDescent="0.25">
      <c r="A196" s="193" t="s">
        <v>19648</v>
      </c>
      <c r="B196" s="194" t="s">
        <v>19649</v>
      </c>
      <c r="C196" s="188" t="s">
        <v>6</v>
      </c>
      <c r="D196" s="177"/>
      <c r="E196" s="201">
        <v>37</v>
      </c>
      <c r="F196" s="201">
        <v>0</v>
      </c>
      <c r="G196" s="133">
        <f t="shared" si="6"/>
        <v>0</v>
      </c>
      <c r="H196" s="133">
        <f t="shared" si="7"/>
        <v>0</v>
      </c>
    </row>
    <row r="197" spans="1:8" x14ac:dyDescent="0.25">
      <c r="A197" s="193" t="s">
        <v>19650</v>
      </c>
      <c r="B197" s="194" t="s">
        <v>19645</v>
      </c>
      <c r="C197" s="188" t="s">
        <v>6</v>
      </c>
      <c r="D197" s="177"/>
      <c r="E197" s="201">
        <v>24.7</v>
      </c>
      <c r="F197" s="201">
        <v>0</v>
      </c>
      <c r="G197" s="133">
        <f t="shared" ref="G197:G260" si="8">D197*E197</f>
        <v>0</v>
      </c>
      <c r="H197" s="133">
        <f t="shared" ref="H197:H260" si="9">D197*F197</f>
        <v>0</v>
      </c>
    </row>
    <row r="198" spans="1:8" ht="56.25" x14ac:dyDescent="0.25">
      <c r="A198" s="195" t="s">
        <v>19651</v>
      </c>
      <c r="B198" s="196" t="s">
        <v>23708</v>
      </c>
      <c r="C198" s="198"/>
      <c r="D198" s="199"/>
      <c r="E198" s="199"/>
      <c r="F198" s="199"/>
      <c r="G198" s="199"/>
      <c r="H198" s="200"/>
    </row>
    <row r="199" spans="1:8" ht="22.5" x14ac:dyDescent="0.25">
      <c r="A199" s="193" t="s">
        <v>19652</v>
      </c>
      <c r="B199" s="194" t="s">
        <v>19653</v>
      </c>
      <c r="C199" s="188" t="s">
        <v>6</v>
      </c>
      <c r="D199" s="177"/>
      <c r="E199" s="201">
        <v>74</v>
      </c>
      <c r="F199" s="201">
        <v>0</v>
      </c>
      <c r="G199" s="133">
        <f t="shared" si="8"/>
        <v>0</v>
      </c>
      <c r="H199" s="133">
        <f t="shared" si="9"/>
        <v>0</v>
      </c>
    </row>
    <row r="200" spans="1:8" x14ac:dyDescent="0.25">
      <c r="A200" s="193" t="s">
        <v>19654</v>
      </c>
      <c r="B200" s="194" t="s">
        <v>19655</v>
      </c>
      <c r="C200" s="188" t="s">
        <v>6</v>
      </c>
      <c r="D200" s="177"/>
      <c r="E200" s="201">
        <v>49.1</v>
      </c>
      <c r="F200" s="201">
        <v>0</v>
      </c>
      <c r="G200" s="133">
        <f t="shared" si="8"/>
        <v>0</v>
      </c>
      <c r="H200" s="133">
        <f t="shared" si="9"/>
        <v>0</v>
      </c>
    </row>
    <row r="201" spans="1:8" x14ac:dyDescent="0.25">
      <c r="A201" s="193" t="s">
        <v>19656</v>
      </c>
      <c r="B201" s="194" t="s">
        <v>19645</v>
      </c>
      <c r="C201" s="188" t="s">
        <v>6</v>
      </c>
      <c r="D201" s="177"/>
      <c r="E201" s="201">
        <v>13.5</v>
      </c>
      <c r="F201" s="201">
        <v>0</v>
      </c>
      <c r="G201" s="133">
        <f t="shared" si="8"/>
        <v>0</v>
      </c>
      <c r="H201" s="133">
        <f t="shared" si="9"/>
        <v>0</v>
      </c>
    </row>
    <row r="202" spans="1:8" ht="45" x14ac:dyDescent="0.25">
      <c r="A202" s="193" t="s">
        <v>19657</v>
      </c>
      <c r="B202" s="194" t="s">
        <v>23709</v>
      </c>
      <c r="C202" s="188" t="s">
        <v>6</v>
      </c>
      <c r="D202" s="177"/>
      <c r="E202" s="201">
        <v>39.4</v>
      </c>
      <c r="F202" s="201">
        <v>0</v>
      </c>
      <c r="G202" s="133">
        <f t="shared" si="8"/>
        <v>0</v>
      </c>
      <c r="H202" s="133">
        <f t="shared" si="9"/>
        <v>0</v>
      </c>
    </row>
    <row r="203" spans="1:8" ht="56.25" x14ac:dyDescent="0.25">
      <c r="A203" s="193" t="s">
        <v>19658</v>
      </c>
      <c r="B203" s="194" t="s">
        <v>23710</v>
      </c>
      <c r="C203" s="188" t="s">
        <v>6</v>
      </c>
      <c r="D203" s="177"/>
      <c r="E203" s="201">
        <v>49.3</v>
      </c>
      <c r="F203" s="201">
        <v>0</v>
      </c>
      <c r="G203" s="133">
        <f t="shared" si="8"/>
        <v>0</v>
      </c>
      <c r="H203" s="133">
        <f t="shared" si="9"/>
        <v>0</v>
      </c>
    </row>
    <row r="204" spans="1:8" ht="56.25" x14ac:dyDescent="0.25">
      <c r="A204" s="193" t="s">
        <v>19659</v>
      </c>
      <c r="B204" s="194" t="s">
        <v>23711</v>
      </c>
      <c r="C204" s="188" t="s">
        <v>6</v>
      </c>
      <c r="D204" s="177"/>
      <c r="E204" s="201">
        <v>98</v>
      </c>
      <c r="F204" s="201">
        <v>0</v>
      </c>
      <c r="G204" s="133">
        <f t="shared" si="8"/>
        <v>0</v>
      </c>
      <c r="H204" s="133">
        <f t="shared" si="9"/>
        <v>0</v>
      </c>
    </row>
    <row r="205" spans="1:8" ht="67.5" x14ac:dyDescent="0.25">
      <c r="A205" s="193" t="s">
        <v>19660</v>
      </c>
      <c r="B205" s="194" t="s">
        <v>23712</v>
      </c>
      <c r="C205" s="188" t="s">
        <v>6</v>
      </c>
      <c r="D205" s="177"/>
      <c r="E205" s="201">
        <v>678</v>
      </c>
      <c r="F205" s="201">
        <v>0</v>
      </c>
      <c r="G205" s="133">
        <f t="shared" si="8"/>
        <v>0</v>
      </c>
      <c r="H205" s="133">
        <f t="shared" si="9"/>
        <v>0</v>
      </c>
    </row>
    <row r="206" spans="1:8" ht="67.5" x14ac:dyDescent="0.25">
      <c r="A206" s="195" t="s">
        <v>19661</v>
      </c>
      <c r="B206" s="196" t="s">
        <v>23713</v>
      </c>
      <c r="C206" s="198"/>
      <c r="D206" s="199"/>
      <c r="E206" s="199"/>
      <c r="F206" s="199"/>
      <c r="G206" s="199"/>
      <c r="H206" s="200"/>
    </row>
    <row r="207" spans="1:8" x14ac:dyDescent="0.25">
      <c r="A207" s="193" t="s">
        <v>19662</v>
      </c>
      <c r="B207" s="194" t="s">
        <v>19663</v>
      </c>
      <c r="C207" s="188" t="s">
        <v>6</v>
      </c>
      <c r="D207" s="177"/>
      <c r="E207" s="201">
        <v>419</v>
      </c>
      <c r="F207" s="201">
        <v>0</v>
      </c>
      <c r="G207" s="133">
        <f t="shared" si="8"/>
        <v>0</v>
      </c>
      <c r="H207" s="133">
        <f t="shared" si="9"/>
        <v>0</v>
      </c>
    </row>
    <row r="208" spans="1:8" x14ac:dyDescent="0.25">
      <c r="A208" s="193" t="s">
        <v>19664</v>
      </c>
      <c r="B208" s="194" t="s">
        <v>19665</v>
      </c>
      <c r="C208" s="188" t="s">
        <v>6</v>
      </c>
      <c r="D208" s="177"/>
      <c r="E208" s="201">
        <v>184</v>
      </c>
      <c r="F208" s="201">
        <v>0</v>
      </c>
      <c r="G208" s="133">
        <f t="shared" si="8"/>
        <v>0</v>
      </c>
      <c r="H208" s="133">
        <f t="shared" si="9"/>
        <v>0</v>
      </c>
    </row>
    <row r="209" spans="1:8" ht="45" x14ac:dyDescent="0.25">
      <c r="A209" s="193" t="s">
        <v>19666</v>
      </c>
      <c r="B209" s="194" t="s">
        <v>23714</v>
      </c>
      <c r="C209" s="188" t="s">
        <v>6</v>
      </c>
      <c r="D209" s="177"/>
      <c r="E209" s="201">
        <v>333</v>
      </c>
      <c r="F209" s="201">
        <v>0</v>
      </c>
      <c r="G209" s="133">
        <f t="shared" si="8"/>
        <v>0</v>
      </c>
      <c r="H209" s="133">
        <f t="shared" si="9"/>
        <v>0</v>
      </c>
    </row>
    <row r="210" spans="1:8" ht="45" x14ac:dyDescent="0.25">
      <c r="A210" s="193" t="s">
        <v>19667</v>
      </c>
      <c r="B210" s="194" t="s">
        <v>23715</v>
      </c>
      <c r="C210" s="188" t="s">
        <v>6</v>
      </c>
      <c r="D210" s="177"/>
      <c r="E210" s="201">
        <v>161</v>
      </c>
      <c r="F210" s="201">
        <v>0</v>
      </c>
      <c r="G210" s="133">
        <f t="shared" si="8"/>
        <v>0</v>
      </c>
      <c r="H210" s="133">
        <f t="shared" si="9"/>
        <v>0</v>
      </c>
    </row>
    <row r="211" spans="1:8" ht="56.25" x14ac:dyDescent="0.25">
      <c r="A211" s="193" t="s">
        <v>19668</v>
      </c>
      <c r="B211" s="194" t="s">
        <v>23716</v>
      </c>
      <c r="C211" s="188" t="s">
        <v>6</v>
      </c>
      <c r="D211" s="177"/>
      <c r="E211" s="201">
        <v>161</v>
      </c>
      <c r="F211" s="201">
        <v>0</v>
      </c>
      <c r="G211" s="133">
        <f t="shared" si="8"/>
        <v>0</v>
      </c>
      <c r="H211" s="133">
        <f t="shared" si="9"/>
        <v>0</v>
      </c>
    </row>
    <row r="212" spans="1:8" ht="33.75" x14ac:dyDescent="0.25">
      <c r="A212" s="193" t="s">
        <v>19669</v>
      </c>
      <c r="B212" s="194" t="s">
        <v>23717</v>
      </c>
      <c r="C212" s="188" t="s">
        <v>6</v>
      </c>
      <c r="D212" s="177"/>
      <c r="E212" s="201">
        <v>6.1</v>
      </c>
      <c r="F212" s="201">
        <v>0</v>
      </c>
      <c r="G212" s="133">
        <f t="shared" si="8"/>
        <v>0</v>
      </c>
      <c r="H212" s="133">
        <f t="shared" si="9"/>
        <v>0</v>
      </c>
    </row>
    <row r="213" spans="1:8" ht="78.75" x14ac:dyDescent="0.25">
      <c r="A213" s="193" t="s">
        <v>19670</v>
      </c>
      <c r="B213" s="194" t="s">
        <v>23718</v>
      </c>
      <c r="C213" s="188" t="s">
        <v>6</v>
      </c>
      <c r="D213" s="177"/>
      <c r="E213" s="201">
        <v>51</v>
      </c>
      <c r="F213" s="201">
        <v>0</v>
      </c>
      <c r="G213" s="133">
        <f t="shared" si="8"/>
        <v>0</v>
      </c>
      <c r="H213" s="133">
        <f t="shared" si="9"/>
        <v>0</v>
      </c>
    </row>
    <row r="214" spans="1:8" ht="57" customHeight="1" x14ac:dyDescent="0.25">
      <c r="A214" s="197" t="s">
        <v>23719</v>
      </c>
      <c r="B214" s="344" t="s">
        <v>23720</v>
      </c>
      <c r="C214" s="345"/>
      <c r="D214" s="345"/>
      <c r="E214" s="345"/>
      <c r="F214" s="345"/>
      <c r="G214" s="345"/>
      <c r="H214" s="346"/>
    </row>
    <row r="215" spans="1:8" ht="56.25" x14ac:dyDescent="0.25">
      <c r="A215" s="193" t="s">
        <v>19671</v>
      </c>
      <c r="B215" s="194" t="s">
        <v>23721</v>
      </c>
      <c r="C215" s="188" t="s">
        <v>6</v>
      </c>
      <c r="D215" s="177"/>
      <c r="E215" s="201">
        <v>259</v>
      </c>
      <c r="F215" s="201">
        <v>0</v>
      </c>
      <c r="G215" s="133">
        <f t="shared" si="8"/>
        <v>0</v>
      </c>
      <c r="H215" s="133">
        <f t="shared" si="9"/>
        <v>0</v>
      </c>
    </row>
    <row r="216" spans="1:8" ht="45" x14ac:dyDescent="0.25">
      <c r="A216" s="193" t="s">
        <v>19672</v>
      </c>
      <c r="B216" s="194" t="s">
        <v>23722</v>
      </c>
      <c r="C216" s="188" t="s">
        <v>6</v>
      </c>
      <c r="D216" s="177"/>
      <c r="E216" s="201">
        <v>308</v>
      </c>
      <c r="F216" s="201">
        <v>0</v>
      </c>
      <c r="G216" s="133">
        <f t="shared" si="8"/>
        <v>0</v>
      </c>
      <c r="H216" s="133">
        <f t="shared" si="9"/>
        <v>0</v>
      </c>
    </row>
    <row r="217" spans="1:8" ht="56.25" x14ac:dyDescent="0.25">
      <c r="A217" s="193" t="s">
        <v>19673</v>
      </c>
      <c r="B217" s="194" t="s">
        <v>23723</v>
      </c>
      <c r="C217" s="188" t="s">
        <v>6</v>
      </c>
      <c r="D217" s="177"/>
      <c r="E217" s="201">
        <v>161</v>
      </c>
      <c r="F217" s="201">
        <v>0</v>
      </c>
      <c r="G217" s="133">
        <f t="shared" si="8"/>
        <v>0</v>
      </c>
      <c r="H217" s="133">
        <f t="shared" si="9"/>
        <v>0</v>
      </c>
    </row>
    <row r="218" spans="1:8" ht="57" customHeight="1" x14ac:dyDescent="0.25">
      <c r="A218" s="197" t="s">
        <v>23724</v>
      </c>
      <c r="B218" s="344" t="s">
        <v>23725</v>
      </c>
      <c r="C218" s="345"/>
      <c r="D218" s="345"/>
      <c r="E218" s="345"/>
      <c r="F218" s="345"/>
      <c r="G218" s="345"/>
      <c r="H218" s="346"/>
    </row>
    <row r="219" spans="1:8" ht="56.25" x14ac:dyDescent="0.25">
      <c r="A219" s="195" t="s">
        <v>19674</v>
      </c>
      <c r="B219" s="196" t="s">
        <v>23726</v>
      </c>
      <c r="C219" s="198"/>
      <c r="D219" s="199"/>
      <c r="E219" s="199"/>
      <c r="F219" s="199"/>
      <c r="G219" s="199"/>
      <c r="H219" s="200"/>
    </row>
    <row r="220" spans="1:8" ht="22.5" x14ac:dyDescent="0.25">
      <c r="A220" s="193" t="s">
        <v>19675</v>
      </c>
      <c r="B220" s="194" t="s">
        <v>19676</v>
      </c>
      <c r="C220" s="188" t="s">
        <v>6</v>
      </c>
      <c r="D220" s="177"/>
      <c r="E220" s="201">
        <v>87</v>
      </c>
      <c r="F220" s="201">
        <v>0</v>
      </c>
      <c r="G220" s="133">
        <f t="shared" si="8"/>
        <v>0</v>
      </c>
      <c r="H220" s="133">
        <f t="shared" si="9"/>
        <v>0</v>
      </c>
    </row>
    <row r="221" spans="1:8" ht="45" x14ac:dyDescent="0.25">
      <c r="A221" s="193" t="s">
        <v>19677</v>
      </c>
      <c r="B221" s="194" t="s">
        <v>19678</v>
      </c>
      <c r="C221" s="188" t="s">
        <v>6</v>
      </c>
      <c r="D221" s="177"/>
      <c r="E221" s="201">
        <v>79</v>
      </c>
      <c r="F221" s="201">
        <v>0</v>
      </c>
      <c r="G221" s="133">
        <f t="shared" si="8"/>
        <v>0</v>
      </c>
      <c r="H221" s="133">
        <f t="shared" si="9"/>
        <v>0</v>
      </c>
    </row>
    <row r="222" spans="1:8" ht="67.5" x14ac:dyDescent="0.25">
      <c r="A222" s="193" t="s">
        <v>19679</v>
      </c>
      <c r="B222" s="194" t="s">
        <v>23727</v>
      </c>
      <c r="C222" s="188" t="s">
        <v>6</v>
      </c>
      <c r="D222" s="177"/>
      <c r="E222" s="201">
        <v>111</v>
      </c>
      <c r="F222" s="201">
        <v>0</v>
      </c>
      <c r="G222" s="133">
        <f t="shared" si="8"/>
        <v>0</v>
      </c>
      <c r="H222" s="133">
        <f t="shared" si="9"/>
        <v>0</v>
      </c>
    </row>
    <row r="223" spans="1:8" ht="67.5" x14ac:dyDescent="0.25">
      <c r="A223" s="193" t="s">
        <v>19680</v>
      </c>
      <c r="B223" s="194" t="s">
        <v>23728</v>
      </c>
      <c r="C223" s="188" t="s">
        <v>6</v>
      </c>
      <c r="D223" s="177"/>
      <c r="E223" s="201">
        <v>221</v>
      </c>
      <c r="F223" s="201">
        <v>0</v>
      </c>
      <c r="G223" s="133">
        <f t="shared" si="8"/>
        <v>0</v>
      </c>
      <c r="H223" s="133">
        <f t="shared" si="9"/>
        <v>0</v>
      </c>
    </row>
    <row r="224" spans="1:8" ht="56.25" x14ac:dyDescent="0.25">
      <c r="A224" s="193" t="s">
        <v>19681</v>
      </c>
      <c r="B224" s="194" t="s">
        <v>23729</v>
      </c>
      <c r="C224" s="188" t="s">
        <v>6</v>
      </c>
      <c r="D224" s="177"/>
      <c r="E224" s="201">
        <v>1234</v>
      </c>
      <c r="F224" s="201">
        <v>0</v>
      </c>
      <c r="G224" s="133">
        <f t="shared" si="8"/>
        <v>0</v>
      </c>
      <c r="H224" s="133">
        <f t="shared" si="9"/>
        <v>0</v>
      </c>
    </row>
    <row r="225" spans="1:8" ht="45" x14ac:dyDescent="0.25">
      <c r="A225" s="193" t="s">
        <v>19682</v>
      </c>
      <c r="B225" s="194" t="s">
        <v>23730</v>
      </c>
      <c r="C225" s="188" t="s">
        <v>6</v>
      </c>
      <c r="D225" s="177"/>
      <c r="E225" s="201">
        <v>79</v>
      </c>
      <c r="F225" s="201">
        <v>0</v>
      </c>
      <c r="G225" s="133">
        <f t="shared" si="8"/>
        <v>0</v>
      </c>
      <c r="H225" s="133">
        <f t="shared" si="9"/>
        <v>0</v>
      </c>
    </row>
    <row r="226" spans="1:8" ht="57" customHeight="1" x14ac:dyDescent="0.25">
      <c r="A226" s="197" t="s">
        <v>23731</v>
      </c>
      <c r="B226" s="344" t="s">
        <v>23732</v>
      </c>
      <c r="C226" s="345"/>
      <c r="D226" s="345"/>
      <c r="E226" s="345"/>
      <c r="F226" s="345"/>
      <c r="G226" s="345"/>
      <c r="H226" s="346"/>
    </row>
    <row r="227" spans="1:8" ht="45" x14ac:dyDescent="0.25">
      <c r="A227" s="195" t="s">
        <v>19683</v>
      </c>
      <c r="B227" s="196" t="s">
        <v>23733</v>
      </c>
      <c r="C227" s="198"/>
      <c r="D227" s="199"/>
      <c r="E227" s="199"/>
      <c r="F227" s="199"/>
      <c r="G227" s="199"/>
      <c r="H227" s="200"/>
    </row>
    <row r="228" spans="1:8" ht="78.75" x14ac:dyDescent="0.25">
      <c r="A228" s="193" t="s">
        <v>19684</v>
      </c>
      <c r="B228" s="194" t="s">
        <v>19685</v>
      </c>
      <c r="C228" s="188" t="s">
        <v>6</v>
      </c>
      <c r="D228" s="177"/>
      <c r="E228" s="201">
        <v>68</v>
      </c>
      <c r="F228" s="201">
        <v>0</v>
      </c>
      <c r="G228" s="133">
        <f t="shared" si="8"/>
        <v>0</v>
      </c>
      <c r="H228" s="133">
        <f t="shared" si="9"/>
        <v>0</v>
      </c>
    </row>
    <row r="229" spans="1:8" ht="78.75" x14ac:dyDescent="0.25">
      <c r="A229" s="193" t="s">
        <v>19686</v>
      </c>
      <c r="B229" s="194" t="s">
        <v>19687</v>
      </c>
      <c r="C229" s="188" t="s">
        <v>6</v>
      </c>
      <c r="D229" s="177"/>
      <c r="E229" s="201">
        <v>87</v>
      </c>
      <c r="F229" s="201">
        <v>0</v>
      </c>
      <c r="G229" s="133">
        <f t="shared" si="8"/>
        <v>0</v>
      </c>
      <c r="H229" s="133">
        <f t="shared" si="9"/>
        <v>0</v>
      </c>
    </row>
    <row r="230" spans="1:8" ht="78.75" x14ac:dyDescent="0.25">
      <c r="A230" s="193" t="s">
        <v>19688</v>
      </c>
      <c r="B230" s="194" t="s">
        <v>19689</v>
      </c>
      <c r="C230" s="188" t="s">
        <v>6</v>
      </c>
      <c r="D230" s="177"/>
      <c r="E230" s="201">
        <v>49.3</v>
      </c>
      <c r="F230" s="201">
        <v>0</v>
      </c>
      <c r="G230" s="133">
        <f t="shared" si="8"/>
        <v>0</v>
      </c>
      <c r="H230" s="133">
        <f t="shared" si="9"/>
        <v>0</v>
      </c>
    </row>
    <row r="231" spans="1:8" x14ac:dyDescent="0.25">
      <c r="A231" s="193" t="s">
        <v>19690</v>
      </c>
      <c r="B231" s="194" t="s">
        <v>19645</v>
      </c>
      <c r="C231" s="188" t="s">
        <v>6</v>
      </c>
      <c r="D231" s="177"/>
      <c r="E231" s="201">
        <v>34.5</v>
      </c>
      <c r="F231" s="201">
        <v>0</v>
      </c>
      <c r="G231" s="133">
        <f t="shared" si="8"/>
        <v>0</v>
      </c>
      <c r="H231" s="133">
        <f t="shared" si="9"/>
        <v>0</v>
      </c>
    </row>
    <row r="232" spans="1:8" ht="45" x14ac:dyDescent="0.25">
      <c r="A232" s="193" t="s">
        <v>19691</v>
      </c>
      <c r="B232" s="194" t="s">
        <v>19692</v>
      </c>
      <c r="C232" s="188" t="s">
        <v>6</v>
      </c>
      <c r="D232" s="177"/>
      <c r="E232" s="201">
        <v>79</v>
      </c>
      <c r="F232" s="201">
        <v>0</v>
      </c>
      <c r="G232" s="133">
        <f t="shared" si="8"/>
        <v>0</v>
      </c>
      <c r="H232" s="133">
        <f t="shared" si="9"/>
        <v>0</v>
      </c>
    </row>
    <row r="233" spans="1:8" ht="67.5" x14ac:dyDescent="0.25">
      <c r="A233" s="195" t="s">
        <v>19693</v>
      </c>
      <c r="B233" s="196" t="s">
        <v>23734</v>
      </c>
      <c r="C233" s="198"/>
      <c r="D233" s="199"/>
      <c r="E233" s="199"/>
      <c r="F233" s="199"/>
      <c r="G233" s="199"/>
      <c r="H233" s="200"/>
    </row>
    <row r="234" spans="1:8" ht="67.5" x14ac:dyDescent="0.25">
      <c r="A234" s="193" t="s">
        <v>19694</v>
      </c>
      <c r="B234" s="194" t="s">
        <v>19695</v>
      </c>
      <c r="C234" s="188" t="s">
        <v>6</v>
      </c>
      <c r="D234" s="177"/>
      <c r="E234" s="201">
        <v>114</v>
      </c>
      <c r="F234" s="201">
        <v>0</v>
      </c>
      <c r="G234" s="133">
        <f t="shared" si="8"/>
        <v>0</v>
      </c>
      <c r="H234" s="133">
        <f t="shared" si="9"/>
        <v>0</v>
      </c>
    </row>
    <row r="235" spans="1:8" ht="56.25" x14ac:dyDescent="0.25">
      <c r="A235" s="193" t="s">
        <v>19696</v>
      </c>
      <c r="B235" s="194" t="s">
        <v>19697</v>
      </c>
      <c r="C235" s="188" t="s">
        <v>6</v>
      </c>
      <c r="D235" s="177"/>
      <c r="E235" s="201">
        <v>166</v>
      </c>
      <c r="F235" s="201">
        <v>0</v>
      </c>
      <c r="G235" s="133">
        <f t="shared" si="8"/>
        <v>0</v>
      </c>
      <c r="H235" s="133">
        <f t="shared" si="9"/>
        <v>0</v>
      </c>
    </row>
    <row r="236" spans="1:8" ht="78.75" x14ac:dyDescent="0.25">
      <c r="A236" s="193" t="s">
        <v>19698</v>
      </c>
      <c r="B236" s="194" t="s">
        <v>19699</v>
      </c>
      <c r="C236" s="188" t="s">
        <v>6</v>
      </c>
      <c r="D236" s="177"/>
      <c r="E236" s="201">
        <v>142</v>
      </c>
      <c r="F236" s="201">
        <v>0</v>
      </c>
      <c r="G236" s="133">
        <f t="shared" si="8"/>
        <v>0</v>
      </c>
      <c r="H236" s="133">
        <f t="shared" si="9"/>
        <v>0</v>
      </c>
    </row>
    <row r="237" spans="1:8" ht="22.5" x14ac:dyDescent="0.25">
      <c r="A237" s="193" t="s">
        <v>19700</v>
      </c>
      <c r="B237" s="194" t="s">
        <v>19701</v>
      </c>
      <c r="C237" s="188" t="s">
        <v>6</v>
      </c>
      <c r="D237" s="177"/>
      <c r="E237" s="201">
        <v>79</v>
      </c>
      <c r="F237" s="201">
        <v>0</v>
      </c>
      <c r="G237" s="133">
        <f t="shared" si="8"/>
        <v>0</v>
      </c>
      <c r="H237" s="133">
        <f t="shared" si="9"/>
        <v>0</v>
      </c>
    </row>
    <row r="238" spans="1:8" x14ac:dyDescent="0.25">
      <c r="A238" s="193" t="s">
        <v>19702</v>
      </c>
      <c r="B238" s="194" t="s">
        <v>19703</v>
      </c>
      <c r="C238" s="188" t="s">
        <v>6</v>
      </c>
      <c r="D238" s="177"/>
      <c r="E238" s="201">
        <v>116</v>
      </c>
      <c r="F238" s="201">
        <v>0</v>
      </c>
      <c r="G238" s="133">
        <f t="shared" si="8"/>
        <v>0</v>
      </c>
      <c r="H238" s="133">
        <f t="shared" si="9"/>
        <v>0</v>
      </c>
    </row>
    <row r="239" spans="1:8" x14ac:dyDescent="0.25">
      <c r="A239" s="193" t="s">
        <v>19704</v>
      </c>
      <c r="B239" s="194" t="s">
        <v>19705</v>
      </c>
      <c r="C239" s="188" t="s">
        <v>6</v>
      </c>
      <c r="D239" s="177"/>
      <c r="E239" s="201">
        <v>142</v>
      </c>
      <c r="F239" s="201">
        <v>0</v>
      </c>
      <c r="G239" s="133">
        <f t="shared" si="8"/>
        <v>0</v>
      </c>
      <c r="H239" s="133">
        <f t="shared" si="9"/>
        <v>0</v>
      </c>
    </row>
    <row r="240" spans="1:8" ht="45" x14ac:dyDescent="0.25">
      <c r="A240" s="195" t="s">
        <v>19706</v>
      </c>
      <c r="B240" s="196" t="s">
        <v>23735</v>
      </c>
      <c r="C240" s="198"/>
      <c r="D240" s="199"/>
      <c r="E240" s="199"/>
      <c r="F240" s="199"/>
      <c r="G240" s="199"/>
      <c r="H240" s="200"/>
    </row>
    <row r="241" spans="1:8" ht="78.75" x14ac:dyDescent="0.25">
      <c r="A241" s="193" t="s">
        <v>19707</v>
      </c>
      <c r="B241" s="194" t="s">
        <v>23736</v>
      </c>
      <c r="C241" s="188" t="s">
        <v>6</v>
      </c>
      <c r="D241" s="177"/>
      <c r="E241" s="201">
        <v>68</v>
      </c>
      <c r="F241" s="201">
        <v>0</v>
      </c>
      <c r="G241" s="133">
        <f t="shared" si="8"/>
        <v>0</v>
      </c>
      <c r="H241" s="133">
        <f t="shared" si="9"/>
        <v>0</v>
      </c>
    </row>
    <row r="242" spans="1:8" ht="78.75" x14ac:dyDescent="0.25">
      <c r="A242" s="193" t="s">
        <v>19708</v>
      </c>
      <c r="B242" s="194" t="s">
        <v>19687</v>
      </c>
      <c r="C242" s="188" t="s">
        <v>6</v>
      </c>
      <c r="D242" s="177"/>
      <c r="E242" s="201">
        <v>87</v>
      </c>
      <c r="F242" s="201">
        <v>0</v>
      </c>
      <c r="G242" s="133">
        <f t="shared" si="8"/>
        <v>0</v>
      </c>
      <c r="H242" s="133">
        <f t="shared" si="9"/>
        <v>0</v>
      </c>
    </row>
    <row r="243" spans="1:8" ht="78.75" x14ac:dyDescent="0.25">
      <c r="A243" s="193" t="s">
        <v>19709</v>
      </c>
      <c r="B243" s="194" t="s">
        <v>19710</v>
      </c>
      <c r="C243" s="188" t="s">
        <v>6</v>
      </c>
      <c r="D243" s="177"/>
      <c r="E243" s="201">
        <v>49.3</v>
      </c>
      <c r="F243" s="201">
        <v>0</v>
      </c>
      <c r="G243" s="133">
        <f t="shared" si="8"/>
        <v>0</v>
      </c>
      <c r="H243" s="133">
        <f t="shared" si="9"/>
        <v>0</v>
      </c>
    </row>
    <row r="244" spans="1:8" x14ac:dyDescent="0.25">
      <c r="A244" s="193" t="s">
        <v>19711</v>
      </c>
      <c r="B244" s="194" t="s">
        <v>19645</v>
      </c>
      <c r="C244" s="188" t="s">
        <v>6</v>
      </c>
      <c r="D244" s="177"/>
      <c r="E244" s="201">
        <v>20.9</v>
      </c>
      <c r="F244" s="201">
        <v>0</v>
      </c>
      <c r="G244" s="133">
        <f t="shared" si="8"/>
        <v>0</v>
      </c>
      <c r="H244" s="133">
        <f t="shared" si="9"/>
        <v>0</v>
      </c>
    </row>
    <row r="245" spans="1:8" ht="56.25" x14ac:dyDescent="0.25">
      <c r="A245" s="195" t="s">
        <v>19712</v>
      </c>
      <c r="B245" s="196" t="s">
        <v>23737</v>
      </c>
      <c r="C245" s="198"/>
      <c r="D245" s="199"/>
      <c r="E245" s="199"/>
      <c r="F245" s="199"/>
      <c r="G245" s="199"/>
      <c r="H245" s="200"/>
    </row>
    <row r="246" spans="1:8" ht="33.75" x14ac:dyDescent="0.25">
      <c r="A246" s="193" t="s">
        <v>19713</v>
      </c>
      <c r="B246" s="194" t="s">
        <v>19714</v>
      </c>
      <c r="C246" s="188" t="s">
        <v>6</v>
      </c>
      <c r="D246" s="177"/>
      <c r="E246" s="201">
        <v>24.7</v>
      </c>
      <c r="F246" s="201">
        <v>0</v>
      </c>
      <c r="G246" s="133">
        <f t="shared" si="8"/>
        <v>0</v>
      </c>
      <c r="H246" s="133">
        <f t="shared" si="9"/>
        <v>0</v>
      </c>
    </row>
    <row r="247" spans="1:8" ht="78.75" x14ac:dyDescent="0.25">
      <c r="A247" s="193" t="s">
        <v>19715</v>
      </c>
      <c r="B247" s="194" t="s">
        <v>19716</v>
      </c>
      <c r="C247" s="188" t="s">
        <v>6</v>
      </c>
      <c r="D247" s="177"/>
      <c r="E247" s="201">
        <v>49.3</v>
      </c>
      <c r="F247" s="201">
        <v>0</v>
      </c>
      <c r="G247" s="133">
        <f t="shared" si="8"/>
        <v>0</v>
      </c>
      <c r="H247" s="133">
        <f t="shared" si="9"/>
        <v>0</v>
      </c>
    </row>
    <row r="248" spans="1:8" ht="22.5" x14ac:dyDescent="0.25">
      <c r="A248" s="193" t="s">
        <v>19717</v>
      </c>
      <c r="B248" s="194" t="s">
        <v>19718</v>
      </c>
      <c r="C248" s="188" t="s">
        <v>6</v>
      </c>
      <c r="D248" s="177"/>
      <c r="E248" s="201">
        <v>247</v>
      </c>
      <c r="F248" s="201">
        <v>0</v>
      </c>
      <c r="G248" s="133">
        <f t="shared" si="8"/>
        <v>0</v>
      </c>
      <c r="H248" s="133">
        <f t="shared" si="9"/>
        <v>0</v>
      </c>
    </row>
    <row r="249" spans="1:8" ht="22.5" x14ac:dyDescent="0.25">
      <c r="A249" s="193" t="s">
        <v>19719</v>
      </c>
      <c r="B249" s="194" t="s">
        <v>19720</v>
      </c>
      <c r="C249" s="188" t="s">
        <v>6</v>
      </c>
      <c r="D249" s="177"/>
      <c r="E249" s="201">
        <v>345</v>
      </c>
      <c r="F249" s="201">
        <v>0</v>
      </c>
      <c r="G249" s="133">
        <f t="shared" si="8"/>
        <v>0</v>
      </c>
      <c r="H249" s="133">
        <f t="shared" si="9"/>
        <v>0</v>
      </c>
    </row>
    <row r="250" spans="1:8" ht="56.25" x14ac:dyDescent="0.25">
      <c r="A250" s="193" t="s">
        <v>19721</v>
      </c>
      <c r="B250" s="194" t="s">
        <v>23738</v>
      </c>
      <c r="C250" s="188" t="s">
        <v>6</v>
      </c>
      <c r="D250" s="177"/>
      <c r="E250" s="201">
        <v>124</v>
      </c>
      <c r="F250" s="201">
        <v>0</v>
      </c>
      <c r="G250" s="133">
        <f t="shared" si="8"/>
        <v>0</v>
      </c>
      <c r="H250" s="133">
        <f t="shared" si="9"/>
        <v>0</v>
      </c>
    </row>
    <row r="251" spans="1:8" ht="56.25" x14ac:dyDescent="0.25">
      <c r="A251" s="193" t="s">
        <v>19722</v>
      </c>
      <c r="B251" s="194" t="s">
        <v>23739</v>
      </c>
      <c r="C251" s="188" t="s">
        <v>6</v>
      </c>
      <c r="D251" s="177"/>
      <c r="E251" s="201">
        <v>124</v>
      </c>
      <c r="F251" s="201">
        <v>0</v>
      </c>
      <c r="G251" s="133">
        <f t="shared" si="8"/>
        <v>0</v>
      </c>
      <c r="H251" s="133">
        <f t="shared" si="9"/>
        <v>0</v>
      </c>
    </row>
    <row r="252" spans="1:8" ht="57" customHeight="1" x14ac:dyDescent="0.25">
      <c r="A252" s="197" t="s">
        <v>23740</v>
      </c>
      <c r="B252" s="344" t="s">
        <v>23741</v>
      </c>
      <c r="C252" s="345"/>
      <c r="D252" s="345"/>
      <c r="E252" s="345"/>
      <c r="F252" s="345"/>
      <c r="G252" s="345"/>
      <c r="H252" s="346"/>
    </row>
    <row r="253" spans="1:8" ht="45" x14ac:dyDescent="0.25">
      <c r="A253" s="193" t="s">
        <v>19723</v>
      </c>
      <c r="B253" s="194" t="s">
        <v>23742</v>
      </c>
      <c r="C253" s="188" t="s">
        <v>6</v>
      </c>
      <c r="D253" s="177"/>
      <c r="E253" s="201">
        <v>247</v>
      </c>
      <c r="F253" s="201">
        <v>0</v>
      </c>
      <c r="G253" s="133">
        <f t="shared" si="8"/>
        <v>0</v>
      </c>
      <c r="H253" s="133">
        <f t="shared" si="9"/>
        <v>0</v>
      </c>
    </row>
    <row r="254" spans="1:8" ht="56.25" x14ac:dyDescent="0.25">
      <c r="A254" s="195" t="s">
        <v>19724</v>
      </c>
      <c r="B254" s="196" t="s">
        <v>23743</v>
      </c>
      <c r="C254" s="198"/>
      <c r="D254" s="199"/>
      <c r="E254" s="199"/>
      <c r="F254" s="199"/>
      <c r="G254" s="199"/>
      <c r="H254" s="200"/>
    </row>
    <row r="255" spans="1:8" x14ac:dyDescent="0.25">
      <c r="A255" s="193" t="s">
        <v>19725</v>
      </c>
      <c r="B255" s="194" t="s">
        <v>19726</v>
      </c>
      <c r="C255" s="188" t="s">
        <v>6</v>
      </c>
      <c r="D255" s="177"/>
      <c r="E255" s="201">
        <v>309</v>
      </c>
      <c r="F255" s="201">
        <v>0</v>
      </c>
      <c r="G255" s="133">
        <f t="shared" si="8"/>
        <v>0</v>
      </c>
      <c r="H255" s="133">
        <f t="shared" si="9"/>
        <v>0</v>
      </c>
    </row>
    <row r="256" spans="1:8" ht="22.5" x14ac:dyDescent="0.25">
      <c r="A256" s="193" t="s">
        <v>19727</v>
      </c>
      <c r="B256" s="194" t="s">
        <v>19728</v>
      </c>
      <c r="C256" s="188" t="s">
        <v>6</v>
      </c>
      <c r="D256" s="177"/>
      <c r="E256" s="201">
        <v>568</v>
      </c>
      <c r="F256" s="201">
        <v>0</v>
      </c>
      <c r="G256" s="133">
        <f t="shared" si="8"/>
        <v>0</v>
      </c>
      <c r="H256" s="133">
        <f t="shared" si="9"/>
        <v>0</v>
      </c>
    </row>
    <row r="257" spans="1:8" ht="67.5" x14ac:dyDescent="0.25">
      <c r="A257" s="193" t="s">
        <v>19729</v>
      </c>
      <c r="B257" s="194" t="s">
        <v>23744</v>
      </c>
      <c r="C257" s="188" t="s">
        <v>6</v>
      </c>
      <c r="D257" s="177"/>
      <c r="E257" s="201">
        <v>568</v>
      </c>
      <c r="F257" s="201">
        <v>0</v>
      </c>
      <c r="G257" s="133">
        <f t="shared" si="8"/>
        <v>0</v>
      </c>
      <c r="H257" s="133">
        <f t="shared" si="9"/>
        <v>0</v>
      </c>
    </row>
    <row r="258" spans="1:8" ht="56.25" x14ac:dyDescent="0.25">
      <c r="A258" s="193" t="s">
        <v>19730</v>
      </c>
      <c r="B258" s="194" t="s">
        <v>23745</v>
      </c>
      <c r="C258" s="188" t="s">
        <v>6</v>
      </c>
      <c r="D258" s="177"/>
      <c r="E258" s="201">
        <v>432</v>
      </c>
      <c r="F258" s="201">
        <v>0</v>
      </c>
      <c r="G258" s="133">
        <f t="shared" si="8"/>
        <v>0</v>
      </c>
      <c r="H258" s="133">
        <f t="shared" si="9"/>
        <v>0</v>
      </c>
    </row>
    <row r="259" spans="1:8" ht="45" x14ac:dyDescent="0.25">
      <c r="A259" s="195" t="s">
        <v>19731</v>
      </c>
      <c r="B259" s="196" t="s">
        <v>23746</v>
      </c>
      <c r="C259" s="198"/>
      <c r="D259" s="199"/>
      <c r="E259" s="199"/>
      <c r="F259" s="199"/>
      <c r="G259" s="199"/>
      <c r="H259" s="200"/>
    </row>
    <row r="260" spans="1:8" ht="22.5" x14ac:dyDescent="0.25">
      <c r="A260" s="193" t="s">
        <v>19732</v>
      </c>
      <c r="B260" s="194" t="s">
        <v>19733</v>
      </c>
      <c r="C260" s="188" t="s">
        <v>6</v>
      </c>
      <c r="D260" s="177"/>
      <c r="E260" s="201">
        <v>493</v>
      </c>
      <c r="F260" s="201">
        <v>0</v>
      </c>
      <c r="G260" s="133">
        <f t="shared" si="8"/>
        <v>0</v>
      </c>
      <c r="H260" s="133">
        <f t="shared" si="9"/>
        <v>0</v>
      </c>
    </row>
    <row r="261" spans="1:8" ht="22.5" x14ac:dyDescent="0.25">
      <c r="A261" s="193" t="s">
        <v>19734</v>
      </c>
      <c r="B261" s="194" t="s">
        <v>19728</v>
      </c>
      <c r="C261" s="188" t="s">
        <v>6</v>
      </c>
      <c r="D261" s="177"/>
      <c r="E261" s="201">
        <v>864</v>
      </c>
      <c r="F261" s="201">
        <v>0</v>
      </c>
      <c r="G261" s="133">
        <f t="shared" ref="G261:G324" si="10">D261*E261</f>
        <v>0</v>
      </c>
      <c r="H261" s="133">
        <f t="shared" ref="H261:H324" si="11">D261*F261</f>
        <v>0</v>
      </c>
    </row>
    <row r="262" spans="1:8" ht="45" x14ac:dyDescent="0.25">
      <c r="A262" s="193" t="s">
        <v>19735</v>
      </c>
      <c r="B262" s="194" t="s">
        <v>23747</v>
      </c>
      <c r="C262" s="188" t="s">
        <v>6</v>
      </c>
      <c r="D262" s="177"/>
      <c r="E262" s="201">
        <v>247</v>
      </c>
      <c r="F262" s="201">
        <v>0</v>
      </c>
      <c r="G262" s="133">
        <f t="shared" si="10"/>
        <v>0</v>
      </c>
      <c r="H262" s="133">
        <f t="shared" si="11"/>
        <v>0</v>
      </c>
    </row>
    <row r="263" spans="1:8" ht="56.25" x14ac:dyDescent="0.25">
      <c r="A263" s="193" t="s">
        <v>19736</v>
      </c>
      <c r="B263" s="194" t="s">
        <v>23748</v>
      </c>
      <c r="C263" s="188" t="s">
        <v>6</v>
      </c>
      <c r="D263" s="177"/>
      <c r="E263" s="201">
        <v>345</v>
      </c>
      <c r="F263" s="201">
        <v>0</v>
      </c>
      <c r="G263" s="133">
        <f t="shared" si="10"/>
        <v>0</v>
      </c>
      <c r="H263" s="133">
        <f t="shared" si="11"/>
        <v>0</v>
      </c>
    </row>
    <row r="264" spans="1:8" ht="56.25" x14ac:dyDescent="0.25">
      <c r="A264" s="193" t="s">
        <v>19737</v>
      </c>
      <c r="B264" s="194" t="s">
        <v>23749</v>
      </c>
      <c r="C264" s="188" t="s">
        <v>6</v>
      </c>
      <c r="D264" s="177"/>
      <c r="E264" s="201">
        <v>247</v>
      </c>
      <c r="F264" s="201">
        <v>0</v>
      </c>
      <c r="G264" s="133">
        <f t="shared" si="10"/>
        <v>0</v>
      </c>
      <c r="H264" s="133">
        <f t="shared" si="11"/>
        <v>0</v>
      </c>
    </row>
    <row r="265" spans="1:8" ht="57" customHeight="1" x14ac:dyDescent="0.25">
      <c r="A265" s="197" t="s">
        <v>23750</v>
      </c>
      <c r="B265" s="348" t="s">
        <v>23751</v>
      </c>
      <c r="C265" s="349"/>
      <c r="D265" s="349"/>
      <c r="E265" s="349"/>
      <c r="F265" s="349"/>
      <c r="G265" s="349"/>
      <c r="H265" s="350"/>
    </row>
    <row r="266" spans="1:8" ht="45" x14ac:dyDescent="0.25">
      <c r="A266" s="193" t="s">
        <v>19738</v>
      </c>
      <c r="B266" s="194" t="s">
        <v>23752</v>
      </c>
      <c r="C266" s="188" t="s">
        <v>6</v>
      </c>
      <c r="D266" s="177"/>
      <c r="E266" s="201">
        <v>247</v>
      </c>
      <c r="F266" s="201">
        <v>0</v>
      </c>
      <c r="G266" s="133">
        <f t="shared" si="10"/>
        <v>0</v>
      </c>
      <c r="H266" s="133">
        <f t="shared" si="11"/>
        <v>0</v>
      </c>
    </row>
    <row r="267" spans="1:8" ht="67.5" x14ac:dyDescent="0.25">
      <c r="A267" s="195" t="s">
        <v>19739</v>
      </c>
      <c r="B267" s="196" t="s">
        <v>23753</v>
      </c>
      <c r="C267" s="198"/>
      <c r="D267" s="199"/>
      <c r="E267" s="199"/>
      <c r="F267" s="199"/>
      <c r="G267" s="199"/>
      <c r="H267" s="200"/>
    </row>
    <row r="268" spans="1:8" ht="22.5" x14ac:dyDescent="0.25">
      <c r="A268" s="193" t="s">
        <v>19740</v>
      </c>
      <c r="B268" s="194" t="s">
        <v>19733</v>
      </c>
      <c r="C268" s="188" t="s">
        <v>6</v>
      </c>
      <c r="D268" s="177"/>
      <c r="E268" s="201">
        <v>308</v>
      </c>
      <c r="F268" s="201">
        <v>0</v>
      </c>
      <c r="G268" s="133">
        <f t="shared" si="10"/>
        <v>0</v>
      </c>
      <c r="H268" s="133">
        <f t="shared" si="11"/>
        <v>0</v>
      </c>
    </row>
    <row r="269" spans="1:8" ht="22.5" x14ac:dyDescent="0.25">
      <c r="A269" s="193" t="s">
        <v>19741</v>
      </c>
      <c r="B269" s="194" t="s">
        <v>19728</v>
      </c>
      <c r="C269" s="188" t="s">
        <v>6</v>
      </c>
      <c r="D269" s="177"/>
      <c r="E269" s="201">
        <v>568</v>
      </c>
      <c r="F269" s="201">
        <v>0</v>
      </c>
      <c r="G269" s="133">
        <f t="shared" si="10"/>
        <v>0</v>
      </c>
      <c r="H269" s="133">
        <f t="shared" si="11"/>
        <v>0</v>
      </c>
    </row>
    <row r="270" spans="1:8" ht="67.5" x14ac:dyDescent="0.25">
      <c r="A270" s="195" t="s">
        <v>19742</v>
      </c>
      <c r="B270" s="196" t="s">
        <v>23754</v>
      </c>
      <c r="C270" s="198"/>
      <c r="D270" s="199"/>
      <c r="E270" s="199"/>
      <c r="F270" s="199"/>
      <c r="G270" s="199"/>
      <c r="H270" s="200"/>
    </row>
    <row r="271" spans="1:8" ht="22.5" x14ac:dyDescent="0.25">
      <c r="A271" s="193" t="s">
        <v>19743</v>
      </c>
      <c r="B271" s="194" t="s">
        <v>19733</v>
      </c>
      <c r="C271" s="188" t="s">
        <v>6</v>
      </c>
      <c r="D271" s="177"/>
      <c r="E271" s="201">
        <v>925</v>
      </c>
      <c r="F271" s="201">
        <v>0</v>
      </c>
      <c r="G271" s="133">
        <f t="shared" si="10"/>
        <v>0</v>
      </c>
      <c r="H271" s="133">
        <f t="shared" si="11"/>
        <v>0</v>
      </c>
    </row>
    <row r="272" spans="1:8" x14ac:dyDescent="0.25">
      <c r="A272" s="193" t="s">
        <v>19744</v>
      </c>
      <c r="B272" s="194" t="s">
        <v>19745</v>
      </c>
      <c r="C272" s="188" t="s">
        <v>6</v>
      </c>
      <c r="D272" s="177"/>
      <c r="E272" s="201">
        <v>1726</v>
      </c>
      <c r="F272" s="201">
        <v>0</v>
      </c>
      <c r="G272" s="133">
        <f t="shared" si="10"/>
        <v>0</v>
      </c>
      <c r="H272" s="133">
        <f t="shared" si="11"/>
        <v>0</v>
      </c>
    </row>
    <row r="273" spans="1:8" ht="56.25" x14ac:dyDescent="0.25">
      <c r="A273" s="193" t="s">
        <v>19746</v>
      </c>
      <c r="B273" s="194" t="s">
        <v>23755</v>
      </c>
      <c r="C273" s="188" t="s">
        <v>6</v>
      </c>
      <c r="D273" s="177"/>
      <c r="E273" s="201">
        <v>173</v>
      </c>
      <c r="F273" s="201">
        <v>0</v>
      </c>
      <c r="G273" s="133">
        <f t="shared" si="10"/>
        <v>0</v>
      </c>
      <c r="H273" s="133">
        <f t="shared" si="11"/>
        <v>0</v>
      </c>
    </row>
    <row r="274" spans="1:8" ht="56.25" x14ac:dyDescent="0.25">
      <c r="A274" s="193" t="s">
        <v>19747</v>
      </c>
      <c r="B274" s="194" t="s">
        <v>23756</v>
      </c>
      <c r="C274" s="188" t="s">
        <v>6</v>
      </c>
      <c r="D274" s="177"/>
      <c r="E274" s="201">
        <v>148</v>
      </c>
      <c r="F274" s="201">
        <v>0</v>
      </c>
      <c r="G274" s="133">
        <f t="shared" si="10"/>
        <v>0</v>
      </c>
      <c r="H274" s="133">
        <f t="shared" si="11"/>
        <v>0</v>
      </c>
    </row>
    <row r="275" spans="1:8" ht="67.5" x14ac:dyDescent="0.25">
      <c r="A275" s="193" t="s">
        <v>19748</v>
      </c>
      <c r="B275" s="194" t="s">
        <v>23757</v>
      </c>
      <c r="C275" s="188" t="s">
        <v>6</v>
      </c>
      <c r="D275" s="177"/>
      <c r="E275" s="201">
        <v>235</v>
      </c>
      <c r="F275" s="201">
        <v>0</v>
      </c>
      <c r="G275" s="133">
        <f t="shared" si="10"/>
        <v>0</v>
      </c>
      <c r="H275" s="133">
        <f t="shared" si="11"/>
        <v>0</v>
      </c>
    </row>
    <row r="276" spans="1:8" ht="57" customHeight="1" x14ac:dyDescent="0.25">
      <c r="A276" s="197" t="s">
        <v>23758</v>
      </c>
      <c r="B276" s="348" t="s">
        <v>23759</v>
      </c>
      <c r="C276" s="349"/>
      <c r="D276" s="349"/>
      <c r="E276" s="349"/>
      <c r="F276" s="349"/>
      <c r="G276" s="349"/>
      <c r="H276" s="350"/>
    </row>
    <row r="277" spans="1:8" ht="67.5" x14ac:dyDescent="0.25">
      <c r="A277" s="193" t="s">
        <v>19749</v>
      </c>
      <c r="B277" s="194" t="s">
        <v>23760</v>
      </c>
      <c r="C277" s="188" t="s">
        <v>6</v>
      </c>
      <c r="D277" s="177"/>
      <c r="E277" s="201">
        <v>19.8</v>
      </c>
      <c r="F277" s="201">
        <v>0</v>
      </c>
      <c r="G277" s="133">
        <f t="shared" si="10"/>
        <v>0</v>
      </c>
      <c r="H277" s="133">
        <f t="shared" si="11"/>
        <v>0</v>
      </c>
    </row>
    <row r="278" spans="1:8" ht="56.25" x14ac:dyDescent="0.25">
      <c r="A278" s="193" t="s">
        <v>19750</v>
      </c>
      <c r="B278" s="194" t="s">
        <v>23761</v>
      </c>
      <c r="C278" s="188" t="s">
        <v>6</v>
      </c>
      <c r="D278" s="177"/>
      <c r="E278" s="201">
        <v>70</v>
      </c>
      <c r="F278" s="201">
        <v>0</v>
      </c>
      <c r="G278" s="133">
        <f t="shared" si="10"/>
        <v>0</v>
      </c>
      <c r="H278" s="133">
        <f t="shared" si="11"/>
        <v>0</v>
      </c>
    </row>
    <row r="279" spans="1:8" ht="67.5" x14ac:dyDescent="0.25">
      <c r="A279" s="193" t="s">
        <v>19751</v>
      </c>
      <c r="B279" s="194" t="s">
        <v>23762</v>
      </c>
      <c r="C279" s="188" t="s">
        <v>6</v>
      </c>
      <c r="D279" s="177"/>
      <c r="E279" s="201">
        <v>29.3</v>
      </c>
      <c r="F279" s="201">
        <v>0</v>
      </c>
      <c r="G279" s="133">
        <f t="shared" si="10"/>
        <v>0</v>
      </c>
      <c r="H279" s="133">
        <f t="shared" si="11"/>
        <v>0</v>
      </c>
    </row>
    <row r="280" spans="1:8" ht="67.5" x14ac:dyDescent="0.25">
      <c r="A280" s="193" t="s">
        <v>19752</v>
      </c>
      <c r="B280" s="194" t="s">
        <v>23763</v>
      </c>
      <c r="C280" s="188" t="s">
        <v>6</v>
      </c>
      <c r="D280" s="177"/>
      <c r="E280" s="201">
        <v>73</v>
      </c>
      <c r="F280" s="201">
        <v>0</v>
      </c>
      <c r="G280" s="133">
        <f t="shared" si="10"/>
        <v>0</v>
      </c>
      <c r="H280" s="133">
        <f t="shared" si="11"/>
        <v>0</v>
      </c>
    </row>
    <row r="281" spans="1:8" ht="56.25" x14ac:dyDescent="0.25">
      <c r="A281" s="193" t="s">
        <v>19753</v>
      </c>
      <c r="B281" s="194" t="s">
        <v>23764</v>
      </c>
      <c r="C281" s="188" t="s">
        <v>6</v>
      </c>
      <c r="D281" s="177"/>
      <c r="E281" s="201">
        <v>37.1</v>
      </c>
      <c r="F281" s="201">
        <v>0</v>
      </c>
      <c r="G281" s="133">
        <f t="shared" si="10"/>
        <v>0</v>
      </c>
      <c r="H281" s="133">
        <f t="shared" si="11"/>
        <v>0</v>
      </c>
    </row>
    <row r="282" spans="1:8" ht="56.25" x14ac:dyDescent="0.25">
      <c r="A282" s="193" t="s">
        <v>19754</v>
      </c>
      <c r="B282" s="194" t="s">
        <v>23765</v>
      </c>
      <c r="C282" s="188" t="s">
        <v>6</v>
      </c>
      <c r="D282" s="177"/>
      <c r="E282" s="201">
        <v>37.1</v>
      </c>
      <c r="F282" s="201">
        <v>0</v>
      </c>
      <c r="G282" s="133">
        <f t="shared" si="10"/>
        <v>0</v>
      </c>
      <c r="H282" s="133">
        <f t="shared" si="11"/>
        <v>0</v>
      </c>
    </row>
    <row r="283" spans="1:8" ht="56.25" x14ac:dyDescent="0.25">
      <c r="A283" s="193" t="s">
        <v>19755</v>
      </c>
      <c r="B283" s="194" t="s">
        <v>23766</v>
      </c>
      <c r="C283" s="188" t="s">
        <v>6</v>
      </c>
      <c r="D283" s="177"/>
      <c r="E283" s="201">
        <v>47.7</v>
      </c>
      <c r="F283" s="201">
        <v>0</v>
      </c>
      <c r="G283" s="133">
        <f t="shared" si="10"/>
        <v>0</v>
      </c>
      <c r="H283" s="133">
        <f t="shared" si="11"/>
        <v>0</v>
      </c>
    </row>
    <row r="284" spans="1:8" ht="45" x14ac:dyDescent="0.25">
      <c r="A284" s="193" t="s">
        <v>19756</v>
      </c>
      <c r="B284" s="194" t="s">
        <v>23767</v>
      </c>
      <c r="C284" s="188" t="s">
        <v>6</v>
      </c>
      <c r="D284" s="177"/>
      <c r="E284" s="201">
        <v>74</v>
      </c>
      <c r="F284" s="201">
        <v>0</v>
      </c>
      <c r="G284" s="133">
        <f t="shared" si="10"/>
        <v>0</v>
      </c>
      <c r="H284" s="133">
        <f t="shared" si="11"/>
        <v>0</v>
      </c>
    </row>
    <row r="285" spans="1:8" ht="45" x14ac:dyDescent="0.25">
      <c r="A285" s="193" t="s">
        <v>19757</v>
      </c>
      <c r="B285" s="194" t="s">
        <v>23768</v>
      </c>
      <c r="C285" s="188" t="s">
        <v>6</v>
      </c>
      <c r="D285" s="177"/>
      <c r="E285" s="201">
        <v>27.2</v>
      </c>
      <c r="F285" s="201">
        <v>0</v>
      </c>
      <c r="G285" s="133">
        <f t="shared" si="10"/>
        <v>0</v>
      </c>
      <c r="H285" s="133">
        <f t="shared" si="11"/>
        <v>0</v>
      </c>
    </row>
    <row r="286" spans="1:8" ht="56.25" x14ac:dyDescent="0.25">
      <c r="A286" s="193" t="s">
        <v>19758</v>
      </c>
      <c r="B286" s="194" t="s">
        <v>23769</v>
      </c>
      <c r="C286" s="188" t="s">
        <v>6</v>
      </c>
      <c r="D286" s="177"/>
      <c r="E286" s="201">
        <v>124</v>
      </c>
      <c r="F286" s="201">
        <v>0</v>
      </c>
      <c r="G286" s="133">
        <f t="shared" si="10"/>
        <v>0</v>
      </c>
      <c r="H286" s="133">
        <f t="shared" si="11"/>
        <v>0</v>
      </c>
    </row>
    <row r="287" spans="1:8" ht="45" x14ac:dyDescent="0.25">
      <c r="A287" s="193" t="s">
        <v>19759</v>
      </c>
      <c r="B287" s="194" t="s">
        <v>23770</v>
      </c>
      <c r="C287" s="188" t="s">
        <v>6</v>
      </c>
      <c r="D287" s="177"/>
      <c r="E287" s="201">
        <v>43.1</v>
      </c>
      <c r="F287" s="201">
        <v>0</v>
      </c>
      <c r="G287" s="133">
        <f t="shared" si="10"/>
        <v>0</v>
      </c>
      <c r="H287" s="133">
        <f t="shared" si="11"/>
        <v>0</v>
      </c>
    </row>
    <row r="288" spans="1:8" ht="67.5" x14ac:dyDescent="0.25">
      <c r="A288" s="193" t="s">
        <v>19760</v>
      </c>
      <c r="B288" s="194" t="s">
        <v>23771</v>
      </c>
      <c r="C288" s="188" t="s">
        <v>6</v>
      </c>
      <c r="D288" s="177"/>
      <c r="E288" s="201">
        <v>74</v>
      </c>
      <c r="F288" s="201">
        <v>0</v>
      </c>
      <c r="G288" s="133">
        <f t="shared" si="10"/>
        <v>0</v>
      </c>
      <c r="H288" s="133">
        <f t="shared" si="11"/>
        <v>0</v>
      </c>
    </row>
    <row r="289" spans="1:8" ht="45" x14ac:dyDescent="0.25">
      <c r="A289" s="193" t="s">
        <v>19761</v>
      </c>
      <c r="B289" s="194" t="s">
        <v>23772</v>
      </c>
      <c r="C289" s="188" t="s">
        <v>6</v>
      </c>
      <c r="D289" s="177"/>
      <c r="E289" s="201">
        <v>284</v>
      </c>
      <c r="F289" s="201">
        <v>0</v>
      </c>
      <c r="G289" s="133">
        <f t="shared" si="10"/>
        <v>0</v>
      </c>
      <c r="H289" s="133">
        <f t="shared" si="11"/>
        <v>0</v>
      </c>
    </row>
    <row r="290" spans="1:8" ht="45" x14ac:dyDescent="0.25">
      <c r="A290" s="193" t="s">
        <v>19762</v>
      </c>
      <c r="B290" s="194" t="s">
        <v>23773</v>
      </c>
      <c r="C290" s="188" t="s">
        <v>6</v>
      </c>
      <c r="D290" s="177"/>
      <c r="E290" s="201">
        <v>79</v>
      </c>
      <c r="F290" s="201">
        <v>0</v>
      </c>
      <c r="G290" s="133">
        <f t="shared" si="10"/>
        <v>0</v>
      </c>
      <c r="H290" s="133">
        <f t="shared" si="11"/>
        <v>0</v>
      </c>
    </row>
    <row r="291" spans="1:8" ht="57" customHeight="1" x14ac:dyDescent="0.25">
      <c r="A291" s="197" t="s">
        <v>23774</v>
      </c>
      <c r="B291" s="348" t="s">
        <v>23775</v>
      </c>
      <c r="C291" s="349"/>
      <c r="D291" s="349"/>
      <c r="E291" s="349"/>
      <c r="F291" s="349"/>
      <c r="G291" s="349"/>
      <c r="H291" s="350"/>
    </row>
    <row r="292" spans="1:8" ht="45" x14ac:dyDescent="0.25">
      <c r="A292" s="193" t="s">
        <v>19763</v>
      </c>
      <c r="B292" s="194" t="s">
        <v>23776</v>
      </c>
      <c r="C292" s="188" t="s">
        <v>6</v>
      </c>
      <c r="D292" s="177"/>
      <c r="E292" s="201">
        <v>56</v>
      </c>
      <c r="F292" s="201">
        <v>0</v>
      </c>
      <c r="G292" s="133">
        <f t="shared" si="10"/>
        <v>0</v>
      </c>
      <c r="H292" s="133">
        <f t="shared" si="11"/>
        <v>0</v>
      </c>
    </row>
    <row r="293" spans="1:8" ht="56.25" x14ac:dyDescent="0.25">
      <c r="A293" s="193" t="s">
        <v>19764</v>
      </c>
      <c r="B293" s="194" t="s">
        <v>23777</v>
      </c>
      <c r="C293" s="188" t="s">
        <v>6</v>
      </c>
      <c r="D293" s="177"/>
      <c r="E293" s="201">
        <v>74</v>
      </c>
      <c r="F293" s="201">
        <v>0</v>
      </c>
      <c r="G293" s="133">
        <f t="shared" si="10"/>
        <v>0</v>
      </c>
      <c r="H293" s="133">
        <f t="shared" si="11"/>
        <v>0</v>
      </c>
    </row>
    <row r="294" spans="1:8" ht="45" x14ac:dyDescent="0.25">
      <c r="A294" s="193" t="s">
        <v>19765</v>
      </c>
      <c r="B294" s="194" t="s">
        <v>23778</v>
      </c>
      <c r="C294" s="188" t="s">
        <v>6</v>
      </c>
      <c r="D294" s="177"/>
      <c r="E294" s="201">
        <v>74</v>
      </c>
      <c r="F294" s="201">
        <v>0</v>
      </c>
      <c r="G294" s="133">
        <f t="shared" si="10"/>
        <v>0</v>
      </c>
      <c r="H294" s="133">
        <f t="shared" si="11"/>
        <v>0</v>
      </c>
    </row>
    <row r="295" spans="1:8" ht="56.25" x14ac:dyDescent="0.25">
      <c r="A295" s="193" t="s">
        <v>19766</v>
      </c>
      <c r="B295" s="194" t="s">
        <v>23779</v>
      </c>
      <c r="C295" s="188" t="s">
        <v>6</v>
      </c>
      <c r="D295" s="177"/>
      <c r="E295" s="201">
        <v>135</v>
      </c>
      <c r="F295" s="201">
        <v>0</v>
      </c>
      <c r="G295" s="133">
        <f t="shared" si="10"/>
        <v>0</v>
      </c>
      <c r="H295" s="133">
        <f t="shared" si="11"/>
        <v>0</v>
      </c>
    </row>
    <row r="296" spans="1:8" ht="33.75" x14ac:dyDescent="0.25">
      <c r="A296" s="193" t="s">
        <v>19767</v>
      </c>
      <c r="B296" s="194" t="s">
        <v>23780</v>
      </c>
      <c r="C296" s="188" t="s">
        <v>6</v>
      </c>
      <c r="D296" s="177"/>
      <c r="E296" s="201">
        <v>173</v>
      </c>
      <c r="F296" s="201">
        <v>0</v>
      </c>
      <c r="G296" s="133">
        <f t="shared" si="10"/>
        <v>0</v>
      </c>
      <c r="H296" s="133">
        <f t="shared" si="11"/>
        <v>0</v>
      </c>
    </row>
    <row r="297" spans="1:8" ht="56.25" x14ac:dyDescent="0.25">
      <c r="A297" s="193" t="s">
        <v>19768</v>
      </c>
      <c r="B297" s="194" t="s">
        <v>23781</v>
      </c>
      <c r="C297" s="188" t="s">
        <v>6</v>
      </c>
      <c r="D297" s="177"/>
      <c r="E297" s="201">
        <v>87</v>
      </c>
      <c r="F297" s="201">
        <v>0</v>
      </c>
      <c r="G297" s="133">
        <f t="shared" si="10"/>
        <v>0</v>
      </c>
      <c r="H297" s="133">
        <f t="shared" si="11"/>
        <v>0</v>
      </c>
    </row>
    <row r="298" spans="1:8" ht="45" x14ac:dyDescent="0.25">
      <c r="A298" s="193" t="s">
        <v>19769</v>
      </c>
      <c r="B298" s="194" t="s">
        <v>23782</v>
      </c>
      <c r="C298" s="188" t="s">
        <v>6</v>
      </c>
      <c r="D298" s="177"/>
      <c r="E298" s="201">
        <v>98</v>
      </c>
      <c r="F298" s="201">
        <v>0</v>
      </c>
      <c r="G298" s="133">
        <f t="shared" si="10"/>
        <v>0</v>
      </c>
      <c r="H298" s="133">
        <f t="shared" si="11"/>
        <v>0</v>
      </c>
    </row>
    <row r="299" spans="1:8" ht="56.25" x14ac:dyDescent="0.25">
      <c r="A299" s="193" t="s">
        <v>19770</v>
      </c>
      <c r="B299" s="194" t="s">
        <v>23783</v>
      </c>
      <c r="C299" s="188" t="s">
        <v>6</v>
      </c>
      <c r="D299" s="177"/>
      <c r="E299" s="201">
        <v>111</v>
      </c>
      <c r="F299" s="201">
        <v>0</v>
      </c>
      <c r="G299" s="133">
        <f t="shared" si="10"/>
        <v>0</v>
      </c>
      <c r="H299" s="133">
        <f t="shared" si="11"/>
        <v>0</v>
      </c>
    </row>
    <row r="300" spans="1:8" ht="45" x14ac:dyDescent="0.25">
      <c r="A300" s="193" t="s">
        <v>19771</v>
      </c>
      <c r="B300" s="194" t="s">
        <v>23784</v>
      </c>
      <c r="C300" s="188" t="s">
        <v>6</v>
      </c>
      <c r="D300" s="177"/>
      <c r="E300" s="201">
        <v>111</v>
      </c>
      <c r="F300" s="201">
        <v>0</v>
      </c>
      <c r="G300" s="133">
        <f t="shared" si="10"/>
        <v>0</v>
      </c>
      <c r="H300" s="133">
        <f t="shared" si="11"/>
        <v>0</v>
      </c>
    </row>
    <row r="301" spans="1:8" ht="45" x14ac:dyDescent="0.25">
      <c r="A301" s="195" t="s">
        <v>19772</v>
      </c>
      <c r="B301" s="196" t="s">
        <v>23785</v>
      </c>
      <c r="C301" s="198"/>
      <c r="D301" s="199"/>
      <c r="E301" s="199"/>
      <c r="F301" s="199"/>
      <c r="G301" s="199"/>
      <c r="H301" s="200"/>
    </row>
    <row r="302" spans="1:8" ht="22.5" x14ac:dyDescent="0.25">
      <c r="A302" s="193" t="s">
        <v>19773</v>
      </c>
      <c r="B302" s="194" t="s">
        <v>19774</v>
      </c>
      <c r="C302" s="188" t="s">
        <v>6</v>
      </c>
      <c r="D302" s="177"/>
      <c r="E302" s="201">
        <v>382</v>
      </c>
      <c r="F302" s="201">
        <v>0</v>
      </c>
      <c r="G302" s="133">
        <f t="shared" si="10"/>
        <v>0</v>
      </c>
      <c r="H302" s="133">
        <f t="shared" si="11"/>
        <v>0</v>
      </c>
    </row>
    <row r="303" spans="1:8" ht="22.5" x14ac:dyDescent="0.25">
      <c r="A303" s="193" t="s">
        <v>19775</v>
      </c>
      <c r="B303" s="194" t="s">
        <v>19776</v>
      </c>
      <c r="C303" s="188" t="s">
        <v>6</v>
      </c>
      <c r="D303" s="177"/>
      <c r="E303" s="201">
        <v>87</v>
      </c>
      <c r="F303" s="201">
        <v>0</v>
      </c>
      <c r="G303" s="133">
        <f t="shared" si="10"/>
        <v>0</v>
      </c>
      <c r="H303" s="133">
        <f t="shared" si="11"/>
        <v>0</v>
      </c>
    </row>
    <row r="304" spans="1:8" ht="56.25" x14ac:dyDescent="0.25">
      <c r="A304" s="193" t="s">
        <v>19777</v>
      </c>
      <c r="B304" s="194" t="s">
        <v>23786</v>
      </c>
      <c r="C304" s="188" t="s">
        <v>6</v>
      </c>
      <c r="D304" s="177"/>
      <c r="E304" s="201">
        <v>235</v>
      </c>
      <c r="F304" s="201">
        <v>0</v>
      </c>
      <c r="G304" s="133">
        <f t="shared" si="10"/>
        <v>0</v>
      </c>
      <c r="H304" s="133">
        <f t="shared" si="11"/>
        <v>0</v>
      </c>
    </row>
    <row r="305" spans="1:8" ht="45" x14ac:dyDescent="0.25">
      <c r="A305" s="193" t="s">
        <v>19778</v>
      </c>
      <c r="B305" s="194" t="s">
        <v>23787</v>
      </c>
      <c r="C305" s="188" t="s">
        <v>6</v>
      </c>
      <c r="D305" s="177"/>
      <c r="E305" s="201">
        <v>135</v>
      </c>
      <c r="F305" s="201">
        <v>0</v>
      </c>
      <c r="G305" s="133">
        <f t="shared" si="10"/>
        <v>0</v>
      </c>
      <c r="H305" s="133">
        <f t="shared" si="11"/>
        <v>0</v>
      </c>
    </row>
    <row r="306" spans="1:8" ht="56.25" x14ac:dyDescent="0.25">
      <c r="A306" s="193" t="s">
        <v>19779</v>
      </c>
      <c r="B306" s="194" t="s">
        <v>23788</v>
      </c>
      <c r="C306" s="188" t="s">
        <v>6</v>
      </c>
      <c r="D306" s="177"/>
      <c r="E306" s="201">
        <v>135</v>
      </c>
      <c r="F306" s="201">
        <v>0</v>
      </c>
      <c r="G306" s="133">
        <f t="shared" si="10"/>
        <v>0</v>
      </c>
      <c r="H306" s="133">
        <f t="shared" si="11"/>
        <v>0</v>
      </c>
    </row>
    <row r="307" spans="1:8" ht="33.75" x14ac:dyDescent="0.25">
      <c r="A307" s="193" t="s">
        <v>19780</v>
      </c>
      <c r="B307" s="194" t="s">
        <v>23789</v>
      </c>
      <c r="C307" s="188" t="s">
        <v>6</v>
      </c>
      <c r="D307" s="177"/>
      <c r="E307" s="201">
        <v>161</v>
      </c>
      <c r="F307" s="201">
        <v>0</v>
      </c>
      <c r="G307" s="133">
        <f t="shared" si="10"/>
        <v>0</v>
      </c>
      <c r="H307" s="133">
        <f t="shared" si="11"/>
        <v>0</v>
      </c>
    </row>
    <row r="308" spans="1:8" ht="45" x14ac:dyDescent="0.25">
      <c r="A308" s="193" t="s">
        <v>19781</v>
      </c>
      <c r="B308" s="194" t="s">
        <v>23790</v>
      </c>
      <c r="C308" s="188" t="s">
        <v>6</v>
      </c>
      <c r="D308" s="177"/>
      <c r="E308" s="201">
        <v>111</v>
      </c>
      <c r="F308" s="201">
        <v>0</v>
      </c>
      <c r="G308" s="133">
        <f t="shared" si="10"/>
        <v>0</v>
      </c>
      <c r="H308" s="133">
        <f t="shared" si="11"/>
        <v>0</v>
      </c>
    </row>
    <row r="309" spans="1:8" ht="45" x14ac:dyDescent="0.25">
      <c r="A309" s="193" t="s">
        <v>19782</v>
      </c>
      <c r="B309" s="194" t="s">
        <v>23791</v>
      </c>
      <c r="C309" s="188" t="s">
        <v>6</v>
      </c>
      <c r="D309" s="177"/>
      <c r="E309" s="201">
        <v>66</v>
      </c>
      <c r="F309" s="201">
        <v>0</v>
      </c>
      <c r="G309" s="133">
        <f t="shared" si="10"/>
        <v>0</v>
      </c>
      <c r="H309" s="133">
        <f t="shared" si="11"/>
        <v>0</v>
      </c>
    </row>
    <row r="310" spans="1:8" ht="45" x14ac:dyDescent="0.25">
      <c r="A310" s="193" t="s">
        <v>19783</v>
      </c>
      <c r="B310" s="194" t="s">
        <v>23792</v>
      </c>
      <c r="C310" s="188" t="s">
        <v>6</v>
      </c>
      <c r="D310" s="177"/>
      <c r="E310" s="201">
        <v>66</v>
      </c>
      <c r="F310" s="201">
        <v>0</v>
      </c>
      <c r="G310" s="133">
        <f t="shared" si="10"/>
        <v>0</v>
      </c>
      <c r="H310" s="133">
        <f t="shared" si="11"/>
        <v>0</v>
      </c>
    </row>
    <row r="311" spans="1:8" ht="45" x14ac:dyDescent="0.25">
      <c r="A311" s="193" t="s">
        <v>19784</v>
      </c>
      <c r="B311" s="194" t="s">
        <v>23793</v>
      </c>
      <c r="C311" s="188" t="s">
        <v>6</v>
      </c>
      <c r="D311" s="177"/>
      <c r="E311" s="201">
        <v>127</v>
      </c>
      <c r="F311" s="201">
        <v>0</v>
      </c>
      <c r="G311" s="133">
        <f t="shared" si="10"/>
        <v>0</v>
      </c>
      <c r="H311" s="133">
        <f t="shared" si="11"/>
        <v>0</v>
      </c>
    </row>
    <row r="312" spans="1:8" ht="45" x14ac:dyDescent="0.25">
      <c r="A312" s="193" t="s">
        <v>19785</v>
      </c>
      <c r="B312" s="194" t="s">
        <v>23794</v>
      </c>
      <c r="C312" s="188" t="s">
        <v>6</v>
      </c>
      <c r="D312" s="177"/>
      <c r="E312" s="201">
        <v>187</v>
      </c>
      <c r="F312" s="201">
        <v>0</v>
      </c>
      <c r="G312" s="133">
        <f t="shared" si="10"/>
        <v>0</v>
      </c>
      <c r="H312" s="133">
        <f t="shared" si="11"/>
        <v>0</v>
      </c>
    </row>
    <row r="313" spans="1:8" ht="33.75" x14ac:dyDescent="0.25">
      <c r="A313" s="193" t="s">
        <v>19786</v>
      </c>
      <c r="B313" s="194" t="s">
        <v>23795</v>
      </c>
      <c r="C313" s="188" t="s">
        <v>6</v>
      </c>
      <c r="D313" s="177"/>
      <c r="E313" s="201">
        <v>66</v>
      </c>
      <c r="F313" s="201">
        <v>0</v>
      </c>
      <c r="G313" s="133">
        <f t="shared" si="10"/>
        <v>0</v>
      </c>
      <c r="H313" s="133">
        <f t="shared" si="11"/>
        <v>0</v>
      </c>
    </row>
    <row r="314" spans="1:8" ht="67.5" x14ac:dyDescent="0.25">
      <c r="A314" s="193" t="s">
        <v>19787</v>
      </c>
      <c r="B314" s="194" t="s">
        <v>23796</v>
      </c>
      <c r="C314" s="188" t="s">
        <v>6</v>
      </c>
      <c r="D314" s="177"/>
      <c r="E314" s="201">
        <v>19.8</v>
      </c>
      <c r="F314" s="201">
        <v>0</v>
      </c>
      <c r="G314" s="133">
        <f t="shared" si="10"/>
        <v>0</v>
      </c>
      <c r="H314" s="133">
        <f t="shared" si="11"/>
        <v>0</v>
      </c>
    </row>
    <row r="315" spans="1:8" ht="56.25" x14ac:dyDescent="0.25">
      <c r="A315" s="193" t="s">
        <v>19788</v>
      </c>
      <c r="B315" s="194" t="s">
        <v>23797</v>
      </c>
      <c r="C315" s="188" t="s">
        <v>6</v>
      </c>
      <c r="D315" s="177"/>
      <c r="E315" s="201">
        <v>49.3</v>
      </c>
      <c r="F315" s="201">
        <v>0</v>
      </c>
      <c r="G315" s="133">
        <f t="shared" si="10"/>
        <v>0</v>
      </c>
      <c r="H315" s="133">
        <f t="shared" si="11"/>
        <v>0</v>
      </c>
    </row>
    <row r="316" spans="1:8" ht="45" x14ac:dyDescent="0.25">
      <c r="A316" s="193" t="s">
        <v>19789</v>
      </c>
      <c r="B316" s="194" t="s">
        <v>23798</v>
      </c>
      <c r="C316" s="188" t="s">
        <v>6</v>
      </c>
      <c r="D316" s="177"/>
      <c r="E316" s="201">
        <v>79</v>
      </c>
      <c r="F316" s="201">
        <v>0</v>
      </c>
      <c r="G316" s="133">
        <f t="shared" si="10"/>
        <v>0</v>
      </c>
      <c r="H316" s="133">
        <f t="shared" si="11"/>
        <v>0</v>
      </c>
    </row>
    <row r="317" spans="1:8" ht="45" x14ac:dyDescent="0.25">
      <c r="A317" s="195" t="s">
        <v>19790</v>
      </c>
      <c r="B317" s="196" t="s">
        <v>23799</v>
      </c>
      <c r="C317" s="198"/>
      <c r="D317" s="199"/>
      <c r="E317" s="199"/>
      <c r="F317" s="199"/>
      <c r="G317" s="199"/>
      <c r="H317" s="200"/>
    </row>
    <row r="318" spans="1:8" ht="22.5" x14ac:dyDescent="0.25">
      <c r="A318" s="193" t="s">
        <v>19791</v>
      </c>
      <c r="B318" s="194" t="s">
        <v>19792</v>
      </c>
      <c r="C318" s="188" t="s">
        <v>6</v>
      </c>
      <c r="D318" s="177"/>
      <c r="E318" s="201">
        <v>308</v>
      </c>
      <c r="F318" s="201">
        <v>0</v>
      </c>
      <c r="G318" s="133">
        <f t="shared" si="10"/>
        <v>0</v>
      </c>
      <c r="H318" s="133">
        <f t="shared" si="11"/>
        <v>0</v>
      </c>
    </row>
    <row r="319" spans="1:8" x14ac:dyDescent="0.25">
      <c r="A319" s="193" t="s">
        <v>19793</v>
      </c>
      <c r="B319" s="194" t="s">
        <v>19794</v>
      </c>
      <c r="C319" s="188" t="s">
        <v>6</v>
      </c>
      <c r="D319" s="177"/>
      <c r="E319" s="201">
        <v>154</v>
      </c>
      <c r="F319" s="201">
        <v>0</v>
      </c>
      <c r="G319" s="133">
        <f t="shared" si="10"/>
        <v>0</v>
      </c>
      <c r="H319" s="133">
        <f t="shared" si="11"/>
        <v>0</v>
      </c>
    </row>
    <row r="320" spans="1:8" ht="45" x14ac:dyDescent="0.25">
      <c r="A320" s="193" t="s">
        <v>19795</v>
      </c>
      <c r="B320" s="194" t="s">
        <v>23800</v>
      </c>
      <c r="C320" s="188" t="s">
        <v>6</v>
      </c>
      <c r="D320" s="177"/>
      <c r="E320" s="201">
        <v>66</v>
      </c>
      <c r="F320" s="201">
        <v>0</v>
      </c>
      <c r="G320" s="133">
        <f t="shared" si="10"/>
        <v>0</v>
      </c>
      <c r="H320" s="133">
        <f t="shared" si="11"/>
        <v>0</v>
      </c>
    </row>
    <row r="321" spans="1:8" ht="67.5" x14ac:dyDescent="0.25">
      <c r="A321" s="193" t="s">
        <v>19796</v>
      </c>
      <c r="B321" s="194" t="s">
        <v>23801</v>
      </c>
      <c r="C321" s="188" t="s">
        <v>6</v>
      </c>
      <c r="D321" s="177"/>
      <c r="E321" s="201">
        <v>135</v>
      </c>
      <c r="F321" s="201">
        <v>0</v>
      </c>
      <c r="G321" s="133">
        <f t="shared" si="10"/>
        <v>0</v>
      </c>
      <c r="H321" s="133">
        <f t="shared" si="11"/>
        <v>0</v>
      </c>
    </row>
    <row r="322" spans="1:8" ht="56.25" x14ac:dyDescent="0.25">
      <c r="A322" s="195" t="s">
        <v>19797</v>
      </c>
      <c r="B322" s="196" t="s">
        <v>23802</v>
      </c>
      <c r="C322" s="198"/>
      <c r="D322" s="199"/>
      <c r="E322" s="199"/>
      <c r="F322" s="199"/>
      <c r="G322" s="199"/>
      <c r="H322" s="200"/>
    </row>
    <row r="323" spans="1:8" ht="56.25" x14ac:dyDescent="0.25">
      <c r="A323" s="193" t="s">
        <v>19798</v>
      </c>
      <c r="B323" s="194" t="s">
        <v>19799</v>
      </c>
      <c r="C323" s="188" t="s">
        <v>6</v>
      </c>
      <c r="D323" s="177"/>
      <c r="E323" s="201">
        <v>54</v>
      </c>
      <c r="F323" s="201">
        <v>0</v>
      </c>
      <c r="G323" s="133">
        <f t="shared" si="10"/>
        <v>0</v>
      </c>
      <c r="H323" s="133">
        <f t="shared" si="11"/>
        <v>0</v>
      </c>
    </row>
    <row r="324" spans="1:8" ht="45" x14ac:dyDescent="0.25">
      <c r="A324" s="193" t="s">
        <v>19800</v>
      </c>
      <c r="B324" s="194" t="s">
        <v>19801</v>
      </c>
      <c r="C324" s="188" t="s">
        <v>6</v>
      </c>
      <c r="D324" s="177"/>
      <c r="E324" s="201">
        <v>21.8</v>
      </c>
      <c r="F324" s="201">
        <v>0</v>
      </c>
      <c r="G324" s="133">
        <f t="shared" si="10"/>
        <v>0</v>
      </c>
      <c r="H324" s="133">
        <f t="shared" si="11"/>
        <v>0</v>
      </c>
    </row>
    <row r="325" spans="1:8" ht="33.75" x14ac:dyDescent="0.25">
      <c r="A325" s="193" t="s">
        <v>19802</v>
      </c>
      <c r="B325" s="194" t="s">
        <v>19803</v>
      </c>
      <c r="C325" s="188" t="s">
        <v>6</v>
      </c>
      <c r="D325" s="177"/>
      <c r="E325" s="201">
        <v>79</v>
      </c>
      <c r="F325" s="201">
        <v>0</v>
      </c>
      <c r="G325" s="133">
        <f t="shared" ref="G325:G374" si="12">D325*E325</f>
        <v>0</v>
      </c>
      <c r="H325" s="133">
        <f t="shared" ref="H325:H374" si="13">D325*F325</f>
        <v>0</v>
      </c>
    </row>
    <row r="326" spans="1:8" x14ac:dyDescent="0.25">
      <c r="A326" s="193" t="s">
        <v>19804</v>
      </c>
      <c r="B326" s="194" t="s">
        <v>19805</v>
      </c>
      <c r="C326" s="188" t="s">
        <v>6</v>
      </c>
      <c r="D326" s="177"/>
      <c r="E326" s="201">
        <v>111</v>
      </c>
      <c r="F326" s="201">
        <v>0</v>
      </c>
      <c r="G326" s="133">
        <f t="shared" si="12"/>
        <v>0</v>
      </c>
      <c r="H326" s="133">
        <f t="shared" si="13"/>
        <v>0</v>
      </c>
    </row>
    <row r="327" spans="1:8" x14ac:dyDescent="0.25">
      <c r="A327" s="193" t="s">
        <v>19806</v>
      </c>
      <c r="B327" s="194" t="s">
        <v>19807</v>
      </c>
      <c r="C327" s="188" t="s">
        <v>6</v>
      </c>
      <c r="D327" s="177"/>
      <c r="E327" s="201">
        <v>187</v>
      </c>
      <c r="F327" s="201">
        <v>0</v>
      </c>
      <c r="G327" s="133">
        <f t="shared" si="12"/>
        <v>0</v>
      </c>
      <c r="H327" s="133">
        <f t="shared" si="13"/>
        <v>0</v>
      </c>
    </row>
    <row r="328" spans="1:8" ht="56.25" x14ac:dyDescent="0.25">
      <c r="A328" s="195" t="s">
        <v>19808</v>
      </c>
      <c r="B328" s="196" t="s">
        <v>23803</v>
      </c>
      <c r="C328" s="198"/>
      <c r="D328" s="199"/>
      <c r="E328" s="199"/>
      <c r="F328" s="199"/>
      <c r="G328" s="199"/>
      <c r="H328" s="200"/>
    </row>
    <row r="329" spans="1:8" ht="22.5" x14ac:dyDescent="0.25">
      <c r="A329" s="193" t="s">
        <v>19809</v>
      </c>
      <c r="B329" s="194" t="s">
        <v>19810</v>
      </c>
      <c r="C329" s="188" t="s">
        <v>6</v>
      </c>
      <c r="D329" s="177"/>
      <c r="E329" s="201">
        <v>56</v>
      </c>
      <c r="F329" s="201">
        <v>0</v>
      </c>
      <c r="G329" s="133">
        <f t="shared" si="12"/>
        <v>0</v>
      </c>
      <c r="H329" s="133">
        <f t="shared" si="13"/>
        <v>0</v>
      </c>
    </row>
    <row r="330" spans="1:8" ht="22.5" x14ac:dyDescent="0.25">
      <c r="A330" s="193" t="s">
        <v>19811</v>
      </c>
      <c r="B330" s="194" t="s">
        <v>19812</v>
      </c>
      <c r="C330" s="188" t="s">
        <v>6</v>
      </c>
      <c r="D330" s="177"/>
      <c r="E330" s="201">
        <v>37</v>
      </c>
      <c r="F330" s="201">
        <v>0</v>
      </c>
      <c r="G330" s="133">
        <f t="shared" si="12"/>
        <v>0</v>
      </c>
      <c r="H330" s="133">
        <f t="shared" si="13"/>
        <v>0</v>
      </c>
    </row>
    <row r="331" spans="1:8" x14ac:dyDescent="0.25">
      <c r="A331" s="193" t="s">
        <v>19813</v>
      </c>
      <c r="B331" s="194" t="s">
        <v>19814</v>
      </c>
      <c r="C331" s="188" t="s">
        <v>6</v>
      </c>
      <c r="D331" s="177"/>
      <c r="E331" s="201">
        <v>74</v>
      </c>
      <c r="F331" s="201">
        <v>0</v>
      </c>
      <c r="G331" s="133">
        <f t="shared" si="12"/>
        <v>0</v>
      </c>
      <c r="H331" s="133">
        <f t="shared" si="13"/>
        <v>0</v>
      </c>
    </row>
    <row r="332" spans="1:8" ht="33.75" x14ac:dyDescent="0.25">
      <c r="A332" s="193" t="s">
        <v>19815</v>
      </c>
      <c r="B332" s="194" t="s">
        <v>19816</v>
      </c>
      <c r="C332" s="188" t="s">
        <v>6</v>
      </c>
      <c r="D332" s="177"/>
      <c r="E332" s="201">
        <v>82</v>
      </c>
      <c r="F332" s="201">
        <v>0</v>
      </c>
      <c r="G332" s="133">
        <f t="shared" si="12"/>
        <v>0</v>
      </c>
      <c r="H332" s="133">
        <f t="shared" si="13"/>
        <v>0</v>
      </c>
    </row>
    <row r="333" spans="1:8" ht="56.25" x14ac:dyDescent="0.25">
      <c r="A333" s="195" t="s">
        <v>19817</v>
      </c>
      <c r="B333" s="196" t="s">
        <v>23804</v>
      </c>
      <c r="C333" s="198"/>
      <c r="D333" s="199"/>
      <c r="E333" s="199"/>
      <c r="F333" s="199"/>
      <c r="G333" s="199"/>
      <c r="H333" s="200"/>
    </row>
    <row r="334" spans="1:8" ht="22.5" x14ac:dyDescent="0.25">
      <c r="A334" s="193" t="s">
        <v>19818</v>
      </c>
      <c r="B334" s="194" t="s">
        <v>19810</v>
      </c>
      <c r="C334" s="188" t="s">
        <v>6</v>
      </c>
      <c r="D334" s="177"/>
      <c r="E334" s="201">
        <v>56</v>
      </c>
      <c r="F334" s="201">
        <v>0</v>
      </c>
      <c r="G334" s="133">
        <f t="shared" si="12"/>
        <v>0</v>
      </c>
      <c r="H334" s="133">
        <f t="shared" si="13"/>
        <v>0</v>
      </c>
    </row>
    <row r="335" spans="1:8" ht="22.5" x14ac:dyDescent="0.25">
      <c r="A335" s="193" t="s">
        <v>19819</v>
      </c>
      <c r="B335" s="194" t="s">
        <v>19820</v>
      </c>
      <c r="C335" s="188" t="s">
        <v>6</v>
      </c>
      <c r="D335" s="177"/>
      <c r="E335" s="201">
        <v>37</v>
      </c>
      <c r="F335" s="201">
        <v>0</v>
      </c>
      <c r="G335" s="133">
        <f t="shared" si="12"/>
        <v>0</v>
      </c>
      <c r="H335" s="133">
        <f t="shared" si="13"/>
        <v>0</v>
      </c>
    </row>
    <row r="336" spans="1:8" x14ac:dyDescent="0.25">
      <c r="A336" s="193" t="s">
        <v>19821</v>
      </c>
      <c r="B336" s="194" t="s">
        <v>19822</v>
      </c>
      <c r="C336" s="188" t="s">
        <v>6</v>
      </c>
      <c r="D336" s="177"/>
      <c r="E336" s="201">
        <v>111</v>
      </c>
      <c r="F336" s="201">
        <v>0</v>
      </c>
      <c r="G336" s="133">
        <f t="shared" si="12"/>
        <v>0</v>
      </c>
      <c r="H336" s="133">
        <f t="shared" si="13"/>
        <v>0</v>
      </c>
    </row>
    <row r="337" spans="1:8" ht="33.75" x14ac:dyDescent="0.25">
      <c r="A337" s="193" t="s">
        <v>19823</v>
      </c>
      <c r="B337" s="194" t="s">
        <v>19816</v>
      </c>
      <c r="C337" s="188" t="s">
        <v>6</v>
      </c>
      <c r="D337" s="177"/>
      <c r="E337" s="201">
        <v>118</v>
      </c>
      <c r="F337" s="201">
        <v>0</v>
      </c>
      <c r="G337" s="133">
        <f t="shared" si="12"/>
        <v>0</v>
      </c>
      <c r="H337" s="133">
        <f t="shared" si="13"/>
        <v>0</v>
      </c>
    </row>
    <row r="338" spans="1:8" ht="45" x14ac:dyDescent="0.25">
      <c r="A338" s="193" t="s">
        <v>19824</v>
      </c>
      <c r="B338" s="194" t="s">
        <v>23805</v>
      </c>
      <c r="C338" s="188" t="s">
        <v>6</v>
      </c>
      <c r="D338" s="177"/>
      <c r="E338" s="201">
        <v>44.4</v>
      </c>
      <c r="F338" s="201">
        <v>0</v>
      </c>
      <c r="G338" s="133">
        <f t="shared" si="12"/>
        <v>0</v>
      </c>
      <c r="H338" s="133">
        <f t="shared" si="13"/>
        <v>0</v>
      </c>
    </row>
    <row r="339" spans="1:8" ht="56.25" x14ac:dyDescent="0.25">
      <c r="A339" s="195" t="s">
        <v>19825</v>
      </c>
      <c r="B339" s="196" t="s">
        <v>23806</v>
      </c>
      <c r="C339" s="198"/>
      <c r="D339" s="199"/>
      <c r="E339" s="199"/>
      <c r="F339" s="199"/>
      <c r="G339" s="199"/>
      <c r="H339" s="200"/>
    </row>
    <row r="340" spans="1:8" ht="22.5" x14ac:dyDescent="0.25">
      <c r="A340" s="193" t="s">
        <v>19826</v>
      </c>
      <c r="B340" s="194" t="s">
        <v>19810</v>
      </c>
      <c r="C340" s="188" t="s">
        <v>6</v>
      </c>
      <c r="D340" s="177"/>
      <c r="E340" s="201">
        <v>56</v>
      </c>
      <c r="F340" s="201">
        <v>0</v>
      </c>
      <c r="G340" s="133">
        <f t="shared" si="12"/>
        <v>0</v>
      </c>
      <c r="H340" s="133">
        <f t="shared" si="13"/>
        <v>0</v>
      </c>
    </row>
    <row r="341" spans="1:8" ht="22.5" x14ac:dyDescent="0.25">
      <c r="A341" s="193" t="s">
        <v>19827</v>
      </c>
      <c r="B341" s="194" t="s">
        <v>19820</v>
      </c>
      <c r="C341" s="188" t="s">
        <v>6</v>
      </c>
      <c r="D341" s="177"/>
      <c r="E341" s="201">
        <v>37</v>
      </c>
      <c r="F341" s="201">
        <v>0</v>
      </c>
      <c r="G341" s="133">
        <f t="shared" si="12"/>
        <v>0</v>
      </c>
      <c r="H341" s="133">
        <f t="shared" si="13"/>
        <v>0</v>
      </c>
    </row>
    <row r="342" spans="1:8" x14ac:dyDescent="0.25">
      <c r="A342" s="193" t="s">
        <v>19828</v>
      </c>
      <c r="B342" s="194" t="s">
        <v>19829</v>
      </c>
      <c r="C342" s="188" t="s">
        <v>6</v>
      </c>
      <c r="D342" s="177"/>
      <c r="E342" s="201">
        <v>58</v>
      </c>
      <c r="F342" s="201">
        <v>0</v>
      </c>
      <c r="G342" s="133">
        <f t="shared" si="12"/>
        <v>0</v>
      </c>
      <c r="H342" s="133">
        <f t="shared" si="13"/>
        <v>0</v>
      </c>
    </row>
    <row r="343" spans="1:8" ht="45" x14ac:dyDescent="0.25">
      <c r="A343" s="193" t="s">
        <v>19830</v>
      </c>
      <c r="B343" s="194" t="s">
        <v>23807</v>
      </c>
      <c r="C343" s="188" t="s">
        <v>6</v>
      </c>
      <c r="D343" s="177"/>
      <c r="E343" s="201">
        <v>173</v>
      </c>
      <c r="F343" s="201">
        <v>0</v>
      </c>
      <c r="G343" s="133">
        <f t="shared" si="12"/>
        <v>0</v>
      </c>
      <c r="H343" s="133">
        <f t="shared" si="13"/>
        <v>0</v>
      </c>
    </row>
    <row r="344" spans="1:8" ht="45" x14ac:dyDescent="0.25">
      <c r="A344" s="193" t="s">
        <v>19831</v>
      </c>
      <c r="B344" s="194" t="s">
        <v>23808</v>
      </c>
      <c r="C344" s="188" t="s">
        <v>6</v>
      </c>
      <c r="D344" s="177"/>
      <c r="E344" s="201">
        <v>16.100000000000001</v>
      </c>
      <c r="F344" s="201">
        <v>0</v>
      </c>
      <c r="G344" s="133">
        <f t="shared" si="12"/>
        <v>0</v>
      </c>
      <c r="H344" s="133">
        <f t="shared" si="13"/>
        <v>0</v>
      </c>
    </row>
    <row r="345" spans="1:8" ht="78.75" x14ac:dyDescent="0.25">
      <c r="A345" s="193" t="s">
        <v>19832</v>
      </c>
      <c r="B345" s="194" t="s">
        <v>23809</v>
      </c>
      <c r="C345" s="188" t="s">
        <v>6</v>
      </c>
      <c r="D345" s="177"/>
      <c r="E345" s="201">
        <v>11.1</v>
      </c>
      <c r="F345" s="201">
        <v>0</v>
      </c>
      <c r="G345" s="133">
        <f t="shared" si="12"/>
        <v>0</v>
      </c>
      <c r="H345" s="133">
        <f t="shared" si="13"/>
        <v>0</v>
      </c>
    </row>
    <row r="346" spans="1:8" ht="56.25" x14ac:dyDescent="0.25">
      <c r="A346" s="193" t="s">
        <v>19833</v>
      </c>
      <c r="B346" s="194" t="s">
        <v>23810</v>
      </c>
      <c r="C346" s="188" t="s">
        <v>6</v>
      </c>
      <c r="D346" s="177"/>
      <c r="E346" s="201">
        <v>235</v>
      </c>
      <c r="F346" s="201">
        <v>0</v>
      </c>
      <c r="G346" s="133">
        <f t="shared" si="12"/>
        <v>0</v>
      </c>
      <c r="H346" s="133">
        <f t="shared" si="13"/>
        <v>0</v>
      </c>
    </row>
    <row r="347" spans="1:8" ht="57" customHeight="1" x14ac:dyDescent="0.25">
      <c r="A347" s="197" t="s">
        <v>23811</v>
      </c>
      <c r="B347" s="344" t="s">
        <v>23812</v>
      </c>
      <c r="C347" s="345"/>
      <c r="D347" s="345"/>
      <c r="E347" s="345"/>
      <c r="F347" s="345"/>
      <c r="G347" s="345"/>
      <c r="H347" s="346"/>
    </row>
    <row r="348" spans="1:8" ht="45" x14ac:dyDescent="0.25">
      <c r="A348" s="193" t="s">
        <v>19834</v>
      </c>
      <c r="B348" s="194" t="s">
        <v>23813</v>
      </c>
      <c r="C348" s="188" t="s">
        <v>6</v>
      </c>
      <c r="D348" s="177"/>
      <c r="E348" s="201">
        <v>7.4</v>
      </c>
      <c r="F348" s="201">
        <v>0</v>
      </c>
      <c r="G348" s="133">
        <f t="shared" si="12"/>
        <v>0</v>
      </c>
      <c r="H348" s="133">
        <f t="shared" si="13"/>
        <v>0</v>
      </c>
    </row>
    <row r="349" spans="1:8" ht="45" x14ac:dyDescent="0.25">
      <c r="A349" s="193" t="s">
        <v>19835</v>
      </c>
      <c r="B349" s="194" t="s">
        <v>23814</v>
      </c>
      <c r="C349" s="188" t="s">
        <v>6</v>
      </c>
      <c r="D349" s="177"/>
      <c r="E349" s="201">
        <v>56</v>
      </c>
      <c r="F349" s="201">
        <v>0</v>
      </c>
      <c r="G349" s="133">
        <f t="shared" si="12"/>
        <v>0</v>
      </c>
      <c r="H349" s="133">
        <f t="shared" si="13"/>
        <v>0</v>
      </c>
    </row>
    <row r="350" spans="1:8" ht="45" x14ac:dyDescent="0.25">
      <c r="A350" s="193" t="s">
        <v>19836</v>
      </c>
      <c r="B350" s="194" t="s">
        <v>23815</v>
      </c>
      <c r="C350" s="188" t="s">
        <v>6</v>
      </c>
      <c r="D350" s="177"/>
      <c r="E350" s="201">
        <v>68</v>
      </c>
      <c r="F350" s="201">
        <v>0</v>
      </c>
      <c r="G350" s="133">
        <f t="shared" si="12"/>
        <v>0</v>
      </c>
      <c r="H350" s="133">
        <f t="shared" si="13"/>
        <v>0</v>
      </c>
    </row>
    <row r="351" spans="1:8" ht="45" x14ac:dyDescent="0.25">
      <c r="A351" s="193" t="s">
        <v>19837</v>
      </c>
      <c r="B351" s="194" t="s">
        <v>23816</v>
      </c>
      <c r="C351" s="188" t="s">
        <v>6</v>
      </c>
      <c r="D351" s="177"/>
      <c r="E351" s="201">
        <v>111</v>
      </c>
      <c r="F351" s="201">
        <v>0</v>
      </c>
      <c r="G351" s="133">
        <f t="shared" si="12"/>
        <v>0</v>
      </c>
      <c r="H351" s="133">
        <f t="shared" si="13"/>
        <v>0</v>
      </c>
    </row>
    <row r="352" spans="1:8" ht="57" customHeight="1" x14ac:dyDescent="0.25">
      <c r="A352" s="197" t="s">
        <v>23817</v>
      </c>
      <c r="B352" s="344" t="s">
        <v>23818</v>
      </c>
      <c r="C352" s="345"/>
      <c r="D352" s="345"/>
      <c r="E352" s="345"/>
      <c r="F352" s="345"/>
      <c r="G352" s="345"/>
      <c r="H352" s="346"/>
    </row>
    <row r="353" spans="1:8" ht="56.25" x14ac:dyDescent="0.25">
      <c r="A353" s="195" t="s">
        <v>19838</v>
      </c>
      <c r="B353" s="196" t="s">
        <v>23819</v>
      </c>
      <c r="C353" s="198"/>
      <c r="D353" s="199"/>
      <c r="E353" s="199"/>
      <c r="F353" s="199"/>
      <c r="G353" s="199"/>
      <c r="H353" s="200"/>
    </row>
    <row r="354" spans="1:8" ht="22.5" x14ac:dyDescent="0.25">
      <c r="A354" s="193" t="s">
        <v>19839</v>
      </c>
      <c r="B354" s="194" t="s">
        <v>19840</v>
      </c>
      <c r="C354" s="188" t="s">
        <v>6</v>
      </c>
      <c r="D354" s="177"/>
      <c r="E354" s="201">
        <v>68</v>
      </c>
      <c r="F354" s="201">
        <v>0</v>
      </c>
      <c r="G354" s="133">
        <f t="shared" si="12"/>
        <v>0</v>
      </c>
      <c r="H354" s="133">
        <f t="shared" si="13"/>
        <v>0</v>
      </c>
    </row>
    <row r="355" spans="1:8" ht="22.5" x14ac:dyDescent="0.25">
      <c r="A355" s="193" t="s">
        <v>19841</v>
      </c>
      <c r="B355" s="194" t="s">
        <v>19842</v>
      </c>
      <c r="C355" s="188" t="s">
        <v>6</v>
      </c>
      <c r="D355" s="177"/>
      <c r="E355" s="201">
        <v>24.7</v>
      </c>
      <c r="F355" s="201">
        <v>0</v>
      </c>
      <c r="G355" s="133">
        <f t="shared" si="12"/>
        <v>0</v>
      </c>
      <c r="H355" s="133">
        <f t="shared" si="13"/>
        <v>0</v>
      </c>
    </row>
    <row r="356" spans="1:8" ht="33.75" x14ac:dyDescent="0.25">
      <c r="A356" s="193" t="s">
        <v>19843</v>
      </c>
      <c r="B356" s="194" t="s">
        <v>19844</v>
      </c>
      <c r="C356" s="188" t="s">
        <v>6</v>
      </c>
      <c r="D356" s="177"/>
      <c r="E356" s="201">
        <v>48</v>
      </c>
      <c r="F356" s="201">
        <v>0</v>
      </c>
      <c r="G356" s="133">
        <f t="shared" si="12"/>
        <v>0</v>
      </c>
      <c r="H356" s="133">
        <f t="shared" si="13"/>
        <v>0</v>
      </c>
    </row>
    <row r="357" spans="1:8" x14ac:dyDescent="0.25">
      <c r="A357" s="193" t="s">
        <v>19845</v>
      </c>
      <c r="B357" s="194" t="s">
        <v>19645</v>
      </c>
      <c r="C357" s="188" t="s">
        <v>6</v>
      </c>
      <c r="D357" s="177"/>
      <c r="E357" s="201">
        <v>135</v>
      </c>
      <c r="F357" s="201">
        <v>0</v>
      </c>
      <c r="G357" s="133">
        <f t="shared" si="12"/>
        <v>0</v>
      </c>
      <c r="H357" s="133">
        <f t="shared" si="13"/>
        <v>0</v>
      </c>
    </row>
    <row r="358" spans="1:8" ht="56.25" x14ac:dyDescent="0.25">
      <c r="A358" s="195" t="s">
        <v>19846</v>
      </c>
      <c r="B358" s="196" t="s">
        <v>23820</v>
      </c>
      <c r="C358" s="198"/>
      <c r="D358" s="199"/>
      <c r="E358" s="199"/>
      <c r="F358" s="199"/>
      <c r="G358" s="199"/>
      <c r="H358" s="200"/>
    </row>
    <row r="359" spans="1:8" ht="22.5" x14ac:dyDescent="0.25">
      <c r="A359" s="193" t="s">
        <v>19847</v>
      </c>
      <c r="B359" s="194" t="s">
        <v>19848</v>
      </c>
      <c r="C359" s="188" t="s">
        <v>6</v>
      </c>
      <c r="D359" s="177"/>
      <c r="E359" s="201">
        <v>68</v>
      </c>
      <c r="F359" s="201">
        <v>0</v>
      </c>
      <c r="G359" s="133">
        <f t="shared" si="12"/>
        <v>0</v>
      </c>
      <c r="H359" s="133">
        <f t="shared" si="13"/>
        <v>0</v>
      </c>
    </row>
    <row r="360" spans="1:8" ht="22.5" x14ac:dyDescent="0.25">
      <c r="A360" s="193" t="s">
        <v>19849</v>
      </c>
      <c r="B360" s="194" t="s">
        <v>19842</v>
      </c>
      <c r="C360" s="188" t="s">
        <v>6</v>
      </c>
      <c r="D360" s="177"/>
      <c r="E360" s="201">
        <v>24.7</v>
      </c>
      <c r="F360" s="201">
        <v>0</v>
      </c>
      <c r="G360" s="133">
        <f t="shared" si="12"/>
        <v>0</v>
      </c>
      <c r="H360" s="133">
        <f t="shared" si="13"/>
        <v>0</v>
      </c>
    </row>
    <row r="361" spans="1:8" ht="33.75" x14ac:dyDescent="0.25">
      <c r="A361" s="193" t="s">
        <v>19850</v>
      </c>
      <c r="B361" s="194" t="s">
        <v>19844</v>
      </c>
      <c r="C361" s="188" t="s">
        <v>6</v>
      </c>
      <c r="D361" s="177"/>
      <c r="E361" s="201">
        <v>47.7</v>
      </c>
      <c r="F361" s="201">
        <v>0</v>
      </c>
      <c r="G361" s="133">
        <f t="shared" si="12"/>
        <v>0</v>
      </c>
      <c r="H361" s="133">
        <f t="shared" si="13"/>
        <v>0</v>
      </c>
    </row>
    <row r="362" spans="1:8" x14ac:dyDescent="0.25">
      <c r="A362" s="193" t="s">
        <v>19851</v>
      </c>
      <c r="B362" s="194" t="s">
        <v>19645</v>
      </c>
      <c r="C362" s="188" t="s">
        <v>6</v>
      </c>
      <c r="D362" s="177"/>
      <c r="E362" s="201">
        <v>135</v>
      </c>
      <c r="F362" s="201">
        <v>0</v>
      </c>
      <c r="G362" s="133">
        <f t="shared" si="12"/>
        <v>0</v>
      </c>
      <c r="H362" s="133">
        <f t="shared" si="13"/>
        <v>0</v>
      </c>
    </row>
    <row r="363" spans="1:8" ht="56.25" x14ac:dyDescent="0.25">
      <c r="A363" s="195" t="s">
        <v>19852</v>
      </c>
      <c r="B363" s="196" t="s">
        <v>23821</v>
      </c>
      <c r="C363" s="198"/>
      <c r="D363" s="199"/>
      <c r="E363" s="199"/>
      <c r="F363" s="199"/>
      <c r="G363" s="199"/>
      <c r="H363" s="200"/>
    </row>
    <row r="364" spans="1:8" ht="22.5" x14ac:dyDescent="0.25">
      <c r="A364" s="193" t="s">
        <v>19853</v>
      </c>
      <c r="B364" s="194" t="s">
        <v>19854</v>
      </c>
      <c r="C364" s="188" t="s">
        <v>6</v>
      </c>
      <c r="D364" s="177"/>
      <c r="E364" s="201">
        <v>68</v>
      </c>
      <c r="F364" s="201">
        <v>0</v>
      </c>
      <c r="G364" s="133">
        <f t="shared" si="12"/>
        <v>0</v>
      </c>
      <c r="H364" s="133">
        <f t="shared" si="13"/>
        <v>0</v>
      </c>
    </row>
    <row r="365" spans="1:8" ht="22.5" x14ac:dyDescent="0.25">
      <c r="A365" s="193" t="s">
        <v>19855</v>
      </c>
      <c r="B365" s="194" t="s">
        <v>19842</v>
      </c>
      <c r="C365" s="188" t="s">
        <v>6</v>
      </c>
      <c r="D365" s="177"/>
      <c r="E365" s="201">
        <v>24.7</v>
      </c>
      <c r="F365" s="201">
        <v>0</v>
      </c>
      <c r="G365" s="133">
        <f t="shared" si="12"/>
        <v>0</v>
      </c>
      <c r="H365" s="133">
        <f t="shared" si="13"/>
        <v>0</v>
      </c>
    </row>
    <row r="366" spans="1:8" ht="33.75" x14ac:dyDescent="0.25">
      <c r="A366" s="193" t="s">
        <v>19856</v>
      </c>
      <c r="B366" s="194" t="s">
        <v>19844</v>
      </c>
      <c r="C366" s="188" t="s">
        <v>6</v>
      </c>
      <c r="D366" s="177"/>
      <c r="E366" s="201">
        <v>48</v>
      </c>
      <c r="F366" s="201">
        <v>0</v>
      </c>
      <c r="G366" s="133">
        <f t="shared" si="12"/>
        <v>0</v>
      </c>
      <c r="H366" s="133">
        <f t="shared" si="13"/>
        <v>0</v>
      </c>
    </row>
    <row r="367" spans="1:8" x14ac:dyDescent="0.25">
      <c r="A367" s="193" t="s">
        <v>19857</v>
      </c>
      <c r="B367" s="194" t="s">
        <v>19858</v>
      </c>
      <c r="C367" s="188" t="s">
        <v>6</v>
      </c>
      <c r="D367" s="177"/>
      <c r="E367" s="201">
        <v>135</v>
      </c>
      <c r="F367" s="201">
        <v>0</v>
      </c>
      <c r="G367" s="133">
        <f t="shared" si="12"/>
        <v>0</v>
      </c>
      <c r="H367" s="133">
        <f t="shared" si="13"/>
        <v>0</v>
      </c>
    </row>
    <row r="368" spans="1:8" ht="22.5" x14ac:dyDescent="0.25">
      <c r="A368" s="193" t="s">
        <v>19859</v>
      </c>
      <c r="B368" s="194" t="s">
        <v>19860</v>
      </c>
      <c r="C368" s="188" t="s">
        <v>6</v>
      </c>
      <c r="D368" s="177"/>
      <c r="E368" s="201">
        <v>240</v>
      </c>
      <c r="F368" s="201">
        <v>0</v>
      </c>
      <c r="G368" s="133">
        <f t="shared" si="12"/>
        <v>0</v>
      </c>
      <c r="H368" s="133">
        <f t="shared" si="13"/>
        <v>0</v>
      </c>
    </row>
    <row r="369" spans="1:9" ht="57" customHeight="1" x14ac:dyDescent="0.25">
      <c r="A369" s="197" t="s">
        <v>23822</v>
      </c>
      <c r="B369" s="344" t="s">
        <v>23823</v>
      </c>
      <c r="C369" s="345"/>
      <c r="D369" s="345"/>
      <c r="E369" s="345"/>
      <c r="F369" s="345"/>
      <c r="G369" s="345"/>
      <c r="H369" s="346"/>
    </row>
    <row r="370" spans="1:9" ht="371.25" x14ac:dyDescent="0.25">
      <c r="A370" s="195" t="s">
        <v>19861</v>
      </c>
      <c r="B370" s="196" t="s">
        <v>23824</v>
      </c>
      <c r="C370" s="198"/>
      <c r="D370" s="199"/>
      <c r="E370" s="199"/>
      <c r="F370" s="199"/>
      <c r="G370" s="199"/>
      <c r="H370" s="200"/>
    </row>
    <row r="371" spans="1:9" ht="33.75" x14ac:dyDescent="0.25">
      <c r="A371" s="193" t="s">
        <v>19862</v>
      </c>
      <c r="B371" s="194" t="s">
        <v>19863</v>
      </c>
      <c r="C371" s="188" t="s">
        <v>6</v>
      </c>
      <c r="D371" s="177"/>
      <c r="E371" s="201">
        <v>1671</v>
      </c>
      <c r="F371" s="201">
        <v>0</v>
      </c>
      <c r="G371" s="133">
        <f t="shared" si="12"/>
        <v>0</v>
      </c>
      <c r="H371" s="133">
        <f t="shared" si="13"/>
        <v>0</v>
      </c>
    </row>
    <row r="372" spans="1:9" ht="33.75" x14ac:dyDescent="0.25">
      <c r="A372" s="193" t="s">
        <v>19864</v>
      </c>
      <c r="B372" s="194" t="s">
        <v>19865</v>
      </c>
      <c r="C372" s="188" t="s">
        <v>6</v>
      </c>
      <c r="D372" s="177"/>
      <c r="E372" s="201">
        <v>320</v>
      </c>
      <c r="F372" s="201">
        <v>0</v>
      </c>
      <c r="G372" s="133">
        <f t="shared" si="12"/>
        <v>0</v>
      </c>
      <c r="H372" s="133">
        <f t="shared" si="13"/>
        <v>0</v>
      </c>
    </row>
    <row r="373" spans="1:9" ht="180" x14ac:dyDescent="0.25">
      <c r="A373" s="193" t="s">
        <v>19866</v>
      </c>
      <c r="B373" s="194" t="s">
        <v>23825</v>
      </c>
      <c r="C373" s="188" t="s">
        <v>6</v>
      </c>
      <c r="D373" s="177"/>
      <c r="E373" s="201">
        <v>289</v>
      </c>
      <c r="F373" s="201">
        <v>12</v>
      </c>
      <c r="G373" s="133">
        <f t="shared" si="12"/>
        <v>0</v>
      </c>
      <c r="H373" s="133">
        <f t="shared" si="13"/>
        <v>0</v>
      </c>
    </row>
    <row r="374" spans="1:9" ht="78.75" x14ac:dyDescent="0.25">
      <c r="A374" s="193" t="s">
        <v>19867</v>
      </c>
      <c r="B374" s="194" t="s">
        <v>23826</v>
      </c>
      <c r="C374" s="188" t="s">
        <v>6</v>
      </c>
      <c r="D374" s="177"/>
      <c r="E374" s="201">
        <v>59</v>
      </c>
      <c r="F374" s="201">
        <v>4</v>
      </c>
      <c r="G374" s="133">
        <f t="shared" si="12"/>
        <v>0</v>
      </c>
      <c r="H374" s="133">
        <f t="shared" si="13"/>
        <v>0</v>
      </c>
    </row>
    <row r="375" spans="1:9" s="2" customFormat="1" ht="20.100000000000001" customHeight="1" x14ac:dyDescent="0.25">
      <c r="A375" s="347" t="s">
        <v>19897</v>
      </c>
      <c r="B375" s="347"/>
      <c r="C375" s="347"/>
      <c r="D375" s="347"/>
      <c r="E375" s="347"/>
      <c r="F375" s="347"/>
      <c r="G375" s="138">
        <f>SUM(G3:G374)</f>
        <v>0</v>
      </c>
      <c r="H375" s="139">
        <f>SUM(H3:H374)</f>
        <v>0</v>
      </c>
      <c r="I375" s="4"/>
    </row>
    <row r="376" spans="1:9" x14ac:dyDescent="0.25">
      <c r="B376" s="17"/>
      <c r="C376" s="100"/>
      <c r="D376" s="97"/>
      <c r="E376" s="52"/>
      <c r="F376" s="134"/>
    </row>
    <row r="377" spans="1:9" x14ac:dyDescent="0.25">
      <c r="B377" s="17"/>
      <c r="C377" s="100"/>
      <c r="D377" s="97"/>
      <c r="E377" s="52"/>
      <c r="F377" s="134"/>
    </row>
    <row r="378" spans="1:9" x14ac:dyDescent="0.25">
      <c r="B378" s="17"/>
      <c r="C378" s="100"/>
      <c r="D378" s="97"/>
      <c r="E378" s="52"/>
      <c r="F378" s="134"/>
    </row>
    <row r="379" spans="1:9" x14ac:dyDescent="0.25">
      <c r="B379" s="16"/>
      <c r="C379" s="100"/>
      <c r="D379" s="97"/>
      <c r="E379" s="52"/>
      <c r="F379" s="134"/>
    </row>
    <row r="380" spans="1:9" x14ac:dyDescent="0.25">
      <c r="B380" s="17"/>
      <c r="C380" s="100"/>
      <c r="D380" s="97"/>
      <c r="E380" s="52"/>
      <c r="F380" s="134"/>
    </row>
    <row r="381" spans="1:9" x14ac:dyDescent="0.25">
      <c r="B381" s="17"/>
      <c r="C381" s="100"/>
      <c r="D381" s="97"/>
      <c r="E381" s="52"/>
      <c r="F381" s="134"/>
    </row>
    <row r="382" spans="1:9" x14ac:dyDescent="0.25">
      <c r="B382" s="16"/>
      <c r="C382" s="100"/>
      <c r="D382" s="97"/>
      <c r="E382" s="52"/>
      <c r="F382" s="134"/>
    </row>
    <row r="383" spans="1:9" x14ac:dyDescent="0.25">
      <c r="B383" s="17"/>
      <c r="C383" s="100"/>
      <c r="D383" s="97"/>
      <c r="E383" s="52"/>
      <c r="F383" s="134"/>
    </row>
    <row r="384" spans="1:9" x14ac:dyDescent="0.25">
      <c r="B384" s="17"/>
      <c r="C384" s="100"/>
      <c r="D384" s="97"/>
      <c r="E384" s="52"/>
      <c r="F384" s="134"/>
    </row>
    <row r="385" spans="2:6" x14ac:dyDescent="0.25">
      <c r="B385" s="17"/>
      <c r="C385" s="100"/>
      <c r="D385" s="97"/>
      <c r="E385" s="52"/>
      <c r="F385" s="134"/>
    </row>
    <row r="386" spans="2:6" x14ac:dyDescent="0.25">
      <c r="B386" s="17"/>
      <c r="C386" s="100"/>
      <c r="D386" s="97"/>
      <c r="E386" s="52"/>
      <c r="F386" s="134"/>
    </row>
    <row r="387" spans="2:6" x14ac:dyDescent="0.25">
      <c r="B387" s="16"/>
      <c r="C387" s="100"/>
      <c r="D387" s="97"/>
      <c r="E387" s="52"/>
      <c r="F387" s="134"/>
    </row>
    <row r="388" spans="2:6" x14ac:dyDescent="0.25">
      <c r="B388" s="17"/>
      <c r="C388" s="100"/>
      <c r="D388" s="97"/>
      <c r="E388" s="52"/>
      <c r="F388" s="134"/>
    </row>
    <row r="389" spans="2:6" x14ac:dyDescent="0.25">
      <c r="B389" s="17"/>
      <c r="C389" s="100"/>
      <c r="D389" s="97"/>
      <c r="E389" s="52"/>
      <c r="F389" s="134"/>
    </row>
    <row r="390" spans="2:6" x14ac:dyDescent="0.25">
      <c r="B390" s="17"/>
      <c r="C390" s="100"/>
      <c r="D390" s="97"/>
      <c r="E390" s="52"/>
      <c r="F390" s="134"/>
    </row>
    <row r="391" spans="2:6" x14ac:dyDescent="0.25">
      <c r="B391" s="17"/>
      <c r="C391" s="100"/>
      <c r="D391" s="97"/>
      <c r="E391" s="52"/>
      <c r="F391" s="134"/>
    </row>
    <row r="392" spans="2:6" x14ac:dyDescent="0.25">
      <c r="B392" s="17"/>
      <c r="C392" s="100"/>
      <c r="D392" s="97"/>
      <c r="E392" s="52"/>
      <c r="F392" s="134"/>
    </row>
    <row r="393" spans="2:6" x14ac:dyDescent="0.25">
      <c r="B393" s="17"/>
      <c r="C393" s="100"/>
      <c r="D393" s="97"/>
      <c r="E393" s="52"/>
      <c r="F393" s="134"/>
    </row>
    <row r="394" spans="2:6" x14ac:dyDescent="0.25">
      <c r="B394" s="17"/>
      <c r="C394" s="100"/>
      <c r="D394" s="97"/>
      <c r="E394" s="52"/>
      <c r="F394" s="134"/>
    </row>
    <row r="395" spans="2:6" x14ac:dyDescent="0.25">
      <c r="B395" s="17"/>
      <c r="C395" s="100"/>
      <c r="D395" s="97"/>
      <c r="E395" s="52"/>
      <c r="F395" s="134"/>
    </row>
    <row r="396" spans="2:6" x14ac:dyDescent="0.25">
      <c r="B396" s="17"/>
      <c r="C396" s="100"/>
      <c r="D396" s="97"/>
      <c r="E396" s="52"/>
      <c r="F396" s="134"/>
    </row>
    <row r="397" spans="2:6" x14ac:dyDescent="0.25">
      <c r="B397" s="17"/>
      <c r="C397" s="100"/>
      <c r="D397" s="97"/>
      <c r="E397" s="52"/>
      <c r="F397" s="134"/>
    </row>
    <row r="398" spans="2:6" x14ac:dyDescent="0.25">
      <c r="B398" s="17"/>
      <c r="C398" s="100"/>
      <c r="D398" s="97"/>
      <c r="E398" s="52"/>
      <c r="F398" s="134"/>
    </row>
    <row r="399" spans="2:6" x14ac:dyDescent="0.25">
      <c r="B399" s="17"/>
      <c r="C399" s="100"/>
      <c r="D399" s="97"/>
      <c r="E399" s="52"/>
      <c r="F399" s="134"/>
    </row>
    <row r="400" spans="2:6" x14ac:dyDescent="0.25">
      <c r="B400" s="17"/>
      <c r="C400" s="100"/>
      <c r="D400" s="97"/>
      <c r="E400" s="52"/>
      <c r="F400" s="134"/>
    </row>
    <row r="401" spans="2:6" x14ac:dyDescent="0.25">
      <c r="B401" s="17"/>
      <c r="C401" s="100"/>
      <c r="D401" s="97"/>
      <c r="E401" s="52"/>
      <c r="F401" s="134"/>
    </row>
    <row r="402" spans="2:6" x14ac:dyDescent="0.25">
      <c r="B402" s="16"/>
      <c r="C402" s="100"/>
      <c r="D402" s="97"/>
      <c r="E402" s="52"/>
      <c r="F402" s="134"/>
    </row>
    <row r="403" spans="2:6" x14ac:dyDescent="0.25">
      <c r="B403" s="17"/>
      <c r="C403" s="100"/>
      <c r="D403" s="97"/>
      <c r="E403" s="52"/>
      <c r="F403" s="134"/>
    </row>
    <row r="404" spans="2:6" x14ac:dyDescent="0.25">
      <c r="B404" s="17"/>
      <c r="C404" s="100"/>
      <c r="D404" s="97"/>
      <c r="E404" s="52"/>
      <c r="F404" s="134"/>
    </row>
    <row r="405" spans="2:6" x14ac:dyDescent="0.25">
      <c r="B405" s="17"/>
      <c r="C405" s="100"/>
      <c r="D405" s="97"/>
      <c r="E405" s="52"/>
      <c r="F405" s="134"/>
    </row>
    <row r="406" spans="2:6" x14ac:dyDescent="0.25">
      <c r="B406" s="17"/>
      <c r="C406" s="100"/>
      <c r="D406" s="97"/>
      <c r="E406" s="52"/>
      <c r="F406" s="134"/>
    </row>
    <row r="407" spans="2:6" x14ac:dyDescent="0.25">
      <c r="B407" s="17"/>
      <c r="C407" s="100"/>
      <c r="D407" s="97"/>
      <c r="E407" s="52"/>
      <c r="F407" s="134"/>
    </row>
    <row r="408" spans="2:6" x14ac:dyDescent="0.25">
      <c r="B408" s="17"/>
      <c r="C408" s="100"/>
      <c r="D408" s="97"/>
      <c r="E408" s="52"/>
      <c r="F408" s="134"/>
    </row>
    <row r="409" spans="2:6" x14ac:dyDescent="0.25">
      <c r="B409" s="16"/>
      <c r="C409" s="100"/>
      <c r="D409" s="97"/>
      <c r="E409" s="52"/>
      <c r="F409" s="134"/>
    </row>
    <row r="410" spans="2:6" x14ac:dyDescent="0.25">
      <c r="B410" s="17"/>
      <c r="C410" s="100"/>
      <c r="D410" s="97"/>
      <c r="E410" s="52"/>
      <c r="F410" s="134"/>
    </row>
    <row r="411" spans="2:6" x14ac:dyDescent="0.25">
      <c r="B411" s="17"/>
      <c r="C411" s="100"/>
      <c r="D411" s="97"/>
      <c r="E411" s="52"/>
      <c r="F411" s="134"/>
    </row>
    <row r="412" spans="2:6" x14ac:dyDescent="0.25">
      <c r="B412" s="17"/>
      <c r="C412" s="100"/>
      <c r="D412" s="97"/>
      <c r="E412" s="52"/>
      <c r="F412" s="134"/>
    </row>
    <row r="413" spans="2:6" x14ac:dyDescent="0.25">
      <c r="B413" s="17"/>
      <c r="C413" s="100"/>
      <c r="D413" s="97"/>
      <c r="E413" s="52"/>
      <c r="F413" s="134"/>
    </row>
    <row r="414" spans="2:6" x14ac:dyDescent="0.25">
      <c r="B414" s="17"/>
      <c r="C414" s="100"/>
      <c r="D414" s="97"/>
      <c r="E414" s="52"/>
      <c r="F414" s="134"/>
    </row>
    <row r="415" spans="2:6" x14ac:dyDescent="0.25">
      <c r="B415" s="17"/>
      <c r="C415" s="100"/>
      <c r="D415" s="97"/>
      <c r="E415" s="52"/>
      <c r="F415" s="134"/>
    </row>
    <row r="416" spans="2:6" x14ac:dyDescent="0.25">
      <c r="B416" s="17"/>
      <c r="C416" s="100"/>
      <c r="D416" s="97"/>
      <c r="E416" s="52"/>
      <c r="F416" s="134"/>
    </row>
    <row r="417" spans="2:6" x14ac:dyDescent="0.25">
      <c r="B417" s="17"/>
      <c r="C417" s="100"/>
      <c r="D417" s="97"/>
      <c r="E417" s="52"/>
      <c r="F417" s="134"/>
    </row>
    <row r="418" spans="2:6" x14ac:dyDescent="0.25">
      <c r="B418" s="17"/>
      <c r="C418" s="100"/>
      <c r="D418" s="97"/>
      <c r="E418" s="52"/>
      <c r="F418" s="134"/>
    </row>
    <row r="419" spans="2:6" x14ac:dyDescent="0.25">
      <c r="B419" s="17"/>
      <c r="C419" s="100"/>
      <c r="D419" s="97"/>
      <c r="E419" s="52"/>
      <c r="F419" s="134"/>
    </row>
    <row r="420" spans="2:6" x14ac:dyDescent="0.25">
      <c r="B420" s="17"/>
      <c r="C420" s="100"/>
      <c r="D420" s="97"/>
      <c r="E420" s="52"/>
      <c r="F420" s="134"/>
    </row>
    <row r="421" spans="2:6" x14ac:dyDescent="0.25">
      <c r="B421" s="17"/>
      <c r="C421" s="100"/>
      <c r="D421" s="97"/>
      <c r="E421" s="52"/>
      <c r="F421" s="134"/>
    </row>
    <row r="422" spans="2:6" x14ac:dyDescent="0.25">
      <c r="B422" s="17"/>
      <c r="C422" s="100"/>
      <c r="D422" s="97"/>
      <c r="E422" s="52"/>
      <c r="F422" s="134"/>
    </row>
    <row r="423" spans="2:6" x14ac:dyDescent="0.25">
      <c r="B423" s="17"/>
      <c r="C423" s="100"/>
      <c r="D423" s="97"/>
      <c r="E423" s="52"/>
      <c r="F423" s="134"/>
    </row>
    <row r="424" spans="2:6" x14ac:dyDescent="0.25">
      <c r="B424" s="16"/>
      <c r="C424" s="100"/>
      <c r="D424" s="97"/>
      <c r="E424" s="52"/>
      <c r="F424" s="134"/>
    </row>
    <row r="425" spans="2:6" x14ac:dyDescent="0.25">
      <c r="B425" s="17"/>
      <c r="C425" s="100"/>
      <c r="D425" s="97"/>
      <c r="E425" s="52"/>
      <c r="F425" s="134"/>
    </row>
    <row r="426" spans="2:6" x14ac:dyDescent="0.25">
      <c r="B426" s="17"/>
      <c r="C426" s="100"/>
      <c r="D426" s="97"/>
      <c r="E426" s="52"/>
      <c r="F426" s="134"/>
    </row>
    <row r="427" spans="2:6" x14ac:dyDescent="0.25">
      <c r="B427" s="17"/>
      <c r="C427" s="100"/>
      <c r="D427" s="97"/>
      <c r="E427" s="52"/>
      <c r="F427" s="134"/>
    </row>
    <row r="428" spans="2:6" x14ac:dyDescent="0.25">
      <c r="B428" s="17"/>
      <c r="C428" s="100"/>
      <c r="D428" s="97"/>
      <c r="E428" s="52"/>
      <c r="F428" s="134"/>
    </row>
    <row r="429" spans="2:6" x14ac:dyDescent="0.25">
      <c r="B429" s="17"/>
      <c r="C429" s="100"/>
      <c r="D429" s="97"/>
      <c r="E429" s="52"/>
      <c r="F429" s="134"/>
    </row>
    <row r="430" spans="2:6" x14ac:dyDescent="0.25">
      <c r="B430" s="17"/>
      <c r="C430" s="100"/>
      <c r="D430" s="97"/>
      <c r="E430" s="52"/>
      <c r="F430" s="134"/>
    </row>
    <row r="431" spans="2:6" x14ac:dyDescent="0.25">
      <c r="B431" s="17"/>
      <c r="C431" s="100"/>
      <c r="D431" s="97"/>
      <c r="E431" s="52"/>
      <c r="F431" s="134"/>
    </row>
    <row r="432" spans="2:6" x14ac:dyDescent="0.25">
      <c r="B432" s="17"/>
      <c r="C432" s="100"/>
      <c r="D432" s="97"/>
      <c r="E432" s="52"/>
      <c r="F432" s="134"/>
    </row>
    <row r="433" spans="2:6" x14ac:dyDescent="0.25">
      <c r="B433" s="17"/>
      <c r="C433" s="100"/>
      <c r="D433" s="97"/>
      <c r="E433" s="52"/>
      <c r="F433" s="134"/>
    </row>
    <row r="434" spans="2:6" x14ac:dyDescent="0.25">
      <c r="B434" s="17"/>
      <c r="C434" s="100"/>
      <c r="D434" s="97"/>
      <c r="E434" s="52"/>
      <c r="F434" s="134"/>
    </row>
    <row r="435" spans="2:6" x14ac:dyDescent="0.25">
      <c r="B435" s="17"/>
      <c r="C435" s="100"/>
      <c r="D435" s="97"/>
      <c r="E435" s="52"/>
      <c r="F435" s="134"/>
    </row>
    <row r="436" spans="2:6" x14ac:dyDescent="0.25">
      <c r="B436" s="17"/>
      <c r="C436" s="100"/>
      <c r="D436" s="97"/>
      <c r="E436" s="52"/>
      <c r="F436" s="134"/>
    </row>
    <row r="437" spans="2:6" x14ac:dyDescent="0.25">
      <c r="B437" s="17"/>
      <c r="C437" s="100"/>
      <c r="D437" s="97"/>
      <c r="E437" s="52"/>
      <c r="F437" s="134"/>
    </row>
    <row r="438" spans="2:6" x14ac:dyDescent="0.25">
      <c r="B438" s="17"/>
      <c r="C438" s="100"/>
      <c r="D438" s="97"/>
      <c r="E438" s="52"/>
      <c r="F438" s="134"/>
    </row>
    <row r="439" spans="2:6" x14ac:dyDescent="0.25">
      <c r="B439" s="16"/>
      <c r="C439" s="100"/>
      <c r="D439" s="97"/>
      <c r="E439" s="52"/>
      <c r="F439" s="134"/>
    </row>
    <row r="440" spans="2:6" x14ac:dyDescent="0.25">
      <c r="B440" s="17"/>
      <c r="C440" s="100"/>
      <c r="D440" s="97"/>
      <c r="E440" s="52"/>
      <c r="F440" s="134"/>
    </row>
    <row r="441" spans="2:6" x14ac:dyDescent="0.25">
      <c r="B441" s="17"/>
      <c r="C441" s="100"/>
      <c r="D441" s="97"/>
      <c r="E441" s="52"/>
      <c r="F441" s="134"/>
    </row>
    <row r="442" spans="2:6" x14ac:dyDescent="0.25">
      <c r="B442" s="17"/>
      <c r="C442" s="100"/>
      <c r="D442" s="97"/>
      <c r="E442" s="52"/>
      <c r="F442" s="134"/>
    </row>
    <row r="443" spans="2:6" x14ac:dyDescent="0.25">
      <c r="B443" s="17"/>
      <c r="C443" s="100"/>
      <c r="D443" s="97"/>
      <c r="E443" s="52"/>
      <c r="F443" s="134"/>
    </row>
    <row r="444" spans="2:6" x14ac:dyDescent="0.25">
      <c r="B444" s="17"/>
      <c r="C444" s="100"/>
      <c r="D444" s="97"/>
      <c r="E444" s="52"/>
      <c r="F444" s="134"/>
    </row>
    <row r="445" spans="2:6" x14ac:dyDescent="0.25">
      <c r="B445" s="17"/>
      <c r="C445" s="100"/>
      <c r="D445" s="97"/>
      <c r="E445" s="52"/>
      <c r="F445" s="134"/>
    </row>
    <row r="446" spans="2:6" x14ac:dyDescent="0.25">
      <c r="B446" s="17"/>
      <c r="C446" s="100"/>
      <c r="D446" s="97"/>
      <c r="E446" s="52"/>
      <c r="F446" s="134"/>
    </row>
    <row r="447" spans="2:6" x14ac:dyDescent="0.25">
      <c r="B447" s="17"/>
      <c r="C447" s="100"/>
      <c r="D447" s="97"/>
      <c r="E447" s="52"/>
      <c r="F447" s="134"/>
    </row>
    <row r="448" spans="2:6" x14ac:dyDescent="0.25">
      <c r="B448" s="17"/>
      <c r="C448" s="100"/>
      <c r="D448" s="97"/>
      <c r="E448" s="52"/>
      <c r="F448" s="134"/>
    </row>
    <row r="449" spans="2:6" x14ac:dyDescent="0.25">
      <c r="B449" s="17"/>
      <c r="C449" s="100"/>
      <c r="D449" s="97"/>
      <c r="E449" s="52"/>
      <c r="F449" s="134"/>
    </row>
    <row r="450" spans="2:6" x14ac:dyDescent="0.25">
      <c r="B450" s="17"/>
      <c r="C450" s="100"/>
      <c r="D450" s="97"/>
      <c r="E450" s="52"/>
      <c r="F450" s="134"/>
    </row>
    <row r="451" spans="2:6" x14ac:dyDescent="0.25">
      <c r="B451" s="17"/>
      <c r="C451" s="100"/>
      <c r="D451" s="97"/>
      <c r="E451" s="52"/>
      <c r="F451" s="134"/>
    </row>
    <row r="452" spans="2:6" x14ac:dyDescent="0.25">
      <c r="B452" s="16"/>
      <c r="C452" s="100"/>
      <c r="D452" s="97"/>
      <c r="E452" s="52"/>
      <c r="F452" s="134"/>
    </row>
    <row r="453" spans="2:6" x14ac:dyDescent="0.25">
      <c r="B453" s="17"/>
      <c r="C453" s="100"/>
      <c r="D453" s="97"/>
      <c r="E453" s="52"/>
      <c r="F453" s="134"/>
    </row>
    <row r="454" spans="2:6" x14ac:dyDescent="0.25">
      <c r="B454" s="17"/>
      <c r="C454" s="100"/>
      <c r="D454" s="97"/>
      <c r="E454" s="52"/>
      <c r="F454" s="134"/>
    </row>
    <row r="455" spans="2:6" x14ac:dyDescent="0.25">
      <c r="B455" s="17"/>
      <c r="C455" s="100"/>
      <c r="D455" s="97"/>
      <c r="E455" s="52"/>
      <c r="F455" s="134"/>
    </row>
    <row r="456" spans="2:6" x14ac:dyDescent="0.25">
      <c r="B456" s="17"/>
      <c r="C456" s="100"/>
      <c r="D456" s="97"/>
      <c r="E456" s="52"/>
      <c r="F456" s="134"/>
    </row>
    <row r="457" spans="2:6" x14ac:dyDescent="0.25">
      <c r="B457" s="17"/>
      <c r="C457" s="100"/>
      <c r="D457" s="97"/>
      <c r="E457" s="52"/>
      <c r="F457" s="134"/>
    </row>
    <row r="458" spans="2:6" x14ac:dyDescent="0.25">
      <c r="B458" s="16"/>
      <c r="C458" s="100"/>
      <c r="D458" s="97"/>
      <c r="E458" s="52"/>
      <c r="F458" s="134"/>
    </row>
    <row r="459" spans="2:6" x14ac:dyDescent="0.25">
      <c r="B459" s="17"/>
      <c r="C459" s="100"/>
      <c r="D459" s="97"/>
      <c r="E459" s="52"/>
      <c r="F459" s="134"/>
    </row>
    <row r="460" spans="2:6" x14ac:dyDescent="0.25">
      <c r="B460" s="17"/>
      <c r="C460" s="100"/>
      <c r="D460" s="97"/>
      <c r="E460" s="52"/>
      <c r="F460" s="134"/>
    </row>
    <row r="461" spans="2:6" x14ac:dyDescent="0.25">
      <c r="B461" s="17"/>
      <c r="C461" s="100"/>
      <c r="D461" s="97"/>
      <c r="E461" s="52"/>
      <c r="F461" s="134"/>
    </row>
    <row r="462" spans="2:6" x14ac:dyDescent="0.25">
      <c r="B462" s="17"/>
      <c r="C462" s="100"/>
      <c r="D462" s="97"/>
      <c r="E462" s="52"/>
      <c r="F462" s="134"/>
    </row>
    <row r="463" spans="2:6" x14ac:dyDescent="0.25">
      <c r="B463" s="17"/>
      <c r="C463" s="100"/>
      <c r="D463" s="97"/>
      <c r="E463" s="52"/>
      <c r="F463" s="134"/>
    </row>
    <row r="464" spans="2:6" x14ac:dyDescent="0.25">
      <c r="B464" s="16"/>
      <c r="C464" s="100"/>
      <c r="D464" s="97"/>
      <c r="E464" s="52"/>
      <c r="F464" s="134"/>
    </row>
    <row r="465" spans="2:6" x14ac:dyDescent="0.25">
      <c r="B465" s="17"/>
      <c r="C465" s="100"/>
      <c r="D465" s="97"/>
      <c r="E465" s="52"/>
      <c r="F465" s="134"/>
    </row>
    <row r="466" spans="2:6" x14ac:dyDescent="0.25">
      <c r="B466" s="17"/>
      <c r="C466" s="100"/>
      <c r="D466" s="97"/>
      <c r="E466" s="52"/>
      <c r="F466" s="134"/>
    </row>
    <row r="467" spans="2:6" x14ac:dyDescent="0.25">
      <c r="B467" s="17"/>
      <c r="C467" s="100"/>
      <c r="D467" s="97"/>
      <c r="E467" s="52"/>
      <c r="F467" s="134"/>
    </row>
    <row r="468" spans="2:6" x14ac:dyDescent="0.25">
      <c r="B468" s="17"/>
      <c r="C468" s="100"/>
      <c r="D468" s="97"/>
      <c r="E468" s="52"/>
      <c r="F468" s="134"/>
    </row>
    <row r="469" spans="2:6" x14ac:dyDescent="0.25">
      <c r="B469" s="17"/>
      <c r="C469" s="100"/>
      <c r="D469" s="97"/>
      <c r="E469" s="52"/>
      <c r="F469" s="134"/>
    </row>
    <row r="470" spans="2:6" x14ac:dyDescent="0.25">
      <c r="B470" s="16"/>
      <c r="C470" s="100"/>
      <c r="D470" s="97"/>
      <c r="E470" s="52"/>
      <c r="F470" s="134"/>
    </row>
    <row r="471" spans="2:6" x14ac:dyDescent="0.25">
      <c r="B471" s="17"/>
      <c r="C471" s="100"/>
      <c r="D471" s="97"/>
      <c r="E471" s="52"/>
      <c r="F471" s="134"/>
    </row>
    <row r="472" spans="2:6" x14ac:dyDescent="0.25">
      <c r="B472" s="17"/>
      <c r="C472" s="100"/>
      <c r="D472" s="97"/>
      <c r="E472" s="52"/>
      <c r="F472" s="134"/>
    </row>
    <row r="473" spans="2:6" x14ac:dyDescent="0.25">
      <c r="B473" s="17"/>
      <c r="C473" s="100"/>
      <c r="D473" s="97"/>
      <c r="E473" s="52"/>
      <c r="F473" s="134"/>
    </row>
    <row r="474" spans="2:6" x14ac:dyDescent="0.25">
      <c r="B474" s="17"/>
      <c r="C474" s="100"/>
      <c r="D474" s="97"/>
      <c r="E474" s="52"/>
      <c r="F474" s="134"/>
    </row>
    <row r="475" spans="2:6" x14ac:dyDescent="0.25">
      <c r="B475" s="16"/>
      <c r="C475" s="100"/>
      <c r="D475" s="97"/>
      <c r="E475" s="52"/>
      <c r="F475" s="134"/>
    </row>
    <row r="476" spans="2:6" x14ac:dyDescent="0.25">
      <c r="B476" s="17"/>
      <c r="C476" s="100"/>
      <c r="D476" s="97"/>
      <c r="E476" s="52"/>
      <c r="F476" s="134"/>
    </row>
    <row r="477" spans="2:6" x14ac:dyDescent="0.25">
      <c r="B477" s="17"/>
      <c r="C477" s="100"/>
      <c r="D477" s="97"/>
      <c r="E477" s="52"/>
      <c r="F477" s="134"/>
    </row>
    <row r="478" spans="2:6" x14ac:dyDescent="0.25">
      <c r="B478" s="17"/>
      <c r="C478" s="100"/>
      <c r="D478" s="97"/>
      <c r="E478" s="52"/>
      <c r="F478" s="134"/>
    </row>
    <row r="479" spans="2:6" x14ac:dyDescent="0.25">
      <c r="B479" s="17"/>
      <c r="C479" s="100"/>
      <c r="D479" s="97"/>
      <c r="E479" s="52"/>
      <c r="F479" s="134"/>
    </row>
    <row r="480" spans="2:6" x14ac:dyDescent="0.25">
      <c r="B480" s="17"/>
      <c r="C480" s="100"/>
      <c r="D480" s="97"/>
      <c r="E480" s="52"/>
      <c r="F480" s="134"/>
    </row>
    <row r="481" spans="2:6" x14ac:dyDescent="0.25">
      <c r="B481" s="17"/>
      <c r="C481" s="100"/>
      <c r="D481" s="97"/>
      <c r="E481" s="52"/>
      <c r="F481" s="134"/>
    </row>
    <row r="482" spans="2:6" x14ac:dyDescent="0.25">
      <c r="B482" s="16"/>
      <c r="C482" s="100"/>
      <c r="D482" s="97"/>
      <c r="E482" s="52"/>
      <c r="F482" s="134"/>
    </row>
    <row r="483" spans="2:6" x14ac:dyDescent="0.25">
      <c r="B483" s="17"/>
      <c r="C483" s="100"/>
      <c r="D483" s="97"/>
      <c r="E483" s="52"/>
      <c r="F483" s="134"/>
    </row>
    <row r="484" spans="2:6" x14ac:dyDescent="0.25">
      <c r="B484" s="17"/>
      <c r="C484" s="100"/>
      <c r="D484" s="97"/>
      <c r="E484" s="52"/>
      <c r="F484" s="134"/>
    </row>
    <row r="485" spans="2:6" x14ac:dyDescent="0.25">
      <c r="B485" s="16"/>
      <c r="C485" s="100"/>
      <c r="D485" s="97"/>
      <c r="E485" s="52"/>
      <c r="F485" s="134"/>
    </row>
    <row r="486" spans="2:6" x14ac:dyDescent="0.25">
      <c r="B486" s="17"/>
      <c r="C486" s="100"/>
      <c r="D486" s="97"/>
      <c r="E486" s="52"/>
      <c r="F486" s="134"/>
    </row>
    <row r="487" spans="2:6" x14ac:dyDescent="0.25">
      <c r="B487" s="17"/>
      <c r="C487" s="100"/>
      <c r="D487" s="97"/>
      <c r="E487" s="52"/>
      <c r="F487" s="134"/>
    </row>
    <row r="488" spans="2:6" x14ac:dyDescent="0.25">
      <c r="B488" s="17"/>
      <c r="C488" s="100"/>
      <c r="D488" s="97"/>
      <c r="E488" s="52"/>
      <c r="F488" s="134"/>
    </row>
    <row r="489" spans="2:6" x14ac:dyDescent="0.25">
      <c r="B489" s="17"/>
      <c r="C489" s="100"/>
      <c r="D489" s="97"/>
      <c r="E489" s="52"/>
      <c r="F489" s="134"/>
    </row>
    <row r="490" spans="2:6" x14ac:dyDescent="0.25">
      <c r="B490" s="17"/>
      <c r="C490" s="100"/>
      <c r="D490" s="97"/>
      <c r="E490" s="52"/>
      <c r="F490" s="134"/>
    </row>
    <row r="491" spans="2:6" x14ac:dyDescent="0.25">
      <c r="B491" s="17"/>
      <c r="C491" s="100"/>
      <c r="D491" s="97"/>
      <c r="E491" s="52"/>
      <c r="F491" s="134"/>
    </row>
    <row r="492" spans="2:6" x14ac:dyDescent="0.25">
      <c r="B492" s="16"/>
      <c r="C492" s="100"/>
      <c r="D492" s="97"/>
      <c r="E492" s="52"/>
      <c r="F492" s="134"/>
    </row>
    <row r="493" spans="2:6" x14ac:dyDescent="0.25">
      <c r="B493" s="17"/>
      <c r="C493" s="100"/>
      <c r="D493" s="97"/>
      <c r="E493" s="52"/>
      <c r="F493" s="134"/>
    </row>
    <row r="494" spans="2:6" x14ac:dyDescent="0.25">
      <c r="B494" s="17"/>
      <c r="C494" s="100"/>
      <c r="D494" s="97"/>
      <c r="E494" s="52"/>
      <c r="F494" s="134"/>
    </row>
    <row r="495" spans="2:6" x14ac:dyDescent="0.25">
      <c r="B495" s="17"/>
      <c r="C495" s="100"/>
      <c r="D495" s="97"/>
      <c r="E495" s="52"/>
      <c r="F495" s="134"/>
    </row>
    <row r="496" spans="2:6" x14ac:dyDescent="0.25">
      <c r="B496" s="17"/>
      <c r="C496" s="100"/>
      <c r="D496" s="97"/>
      <c r="E496" s="52"/>
      <c r="F496" s="134"/>
    </row>
    <row r="497" spans="2:6" x14ac:dyDescent="0.25">
      <c r="B497" s="17"/>
      <c r="C497" s="100"/>
      <c r="D497" s="97"/>
      <c r="E497" s="52"/>
      <c r="F497" s="134"/>
    </row>
    <row r="498" spans="2:6" x14ac:dyDescent="0.25">
      <c r="B498" s="17"/>
      <c r="C498" s="100"/>
      <c r="D498" s="97"/>
      <c r="E498" s="52"/>
      <c r="F498" s="134"/>
    </row>
    <row r="499" spans="2:6" x14ac:dyDescent="0.25">
      <c r="B499" s="17"/>
      <c r="C499" s="100"/>
      <c r="D499" s="97"/>
      <c r="E499" s="52"/>
      <c r="F499" s="134"/>
    </row>
    <row r="500" spans="2:6" x14ac:dyDescent="0.25">
      <c r="B500" s="17"/>
      <c r="C500" s="100"/>
      <c r="D500" s="97"/>
      <c r="E500" s="52"/>
      <c r="F500" s="134"/>
    </row>
    <row r="501" spans="2:6" x14ac:dyDescent="0.25">
      <c r="B501" s="16"/>
      <c r="C501" s="100"/>
      <c r="D501" s="97"/>
      <c r="E501" s="52"/>
      <c r="F501" s="134"/>
    </row>
    <row r="502" spans="2:6" x14ac:dyDescent="0.25">
      <c r="B502" s="17"/>
      <c r="C502" s="100"/>
      <c r="D502" s="97"/>
      <c r="E502" s="52"/>
      <c r="F502" s="134"/>
    </row>
    <row r="503" spans="2:6" x14ac:dyDescent="0.25">
      <c r="B503" s="17"/>
      <c r="C503" s="100"/>
      <c r="D503" s="97"/>
      <c r="E503" s="52"/>
      <c r="F503" s="134"/>
    </row>
    <row r="504" spans="2:6" x14ac:dyDescent="0.25">
      <c r="B504" s="17"/>
      <c r="C504" s="100"/>
      <c r="D504" s="97"/>
      <c r="E504" s="52"/>
      <c r="F504" s="134"/>
    </row>
    <row r="505" spans="2:6" x14ac:dyDescent="0.25">
      <c r="B505" s="17"/>
      <c r="C505" s="100"/>
      <c r="D505" s="97"/>
      <c r="E505" s="52"/>
      <c r="F505" s="134"/>
    </row>
    <row r="506" spans="2:6" x14ac:dyDescent="0.25">
      <c r="B506" s="17"/>
      <c r="C506" s="100"/>
      <c r="D506" s="97"/>
      <c r="E506" s="52"/>
      <c r="F506" s="134"/>
    </row>
    <row r="507" spans="2:6" x14ac:dyDescent="0.25">
      <c r="B507" s="17"/>
      <c r="C507" s="100"/>
      <c r="D507" s="97"/>
      <c r="E507" s="52"/>
      <c r="F507" s="134"/>
    </row>
    <row r="508" spans="2:6" x14ac:dyDescent="0.25">
      <c r="B508" s="17"/>
      <c r="C508" s="100"/>
      <c r="D508" s="97"/>
      <c r="E508" s="52"/>
      <c r="F508" s="134"/>
    </row>
    <row r="509" spans="2:6" x14ac:dyDescent="0.25">
      <c r="B509" s="17"/>
      <c r="C509" s="100"/>
      <c r="D509" s="97"/>
      <c r="E509" s="52"/>
      <c r="F509" s="134"/>
    </row>
    <row r="510" spans="2:6" x14ac:dyDescent="0.25">
      <c r="B510" s="17"/>
      <c r="C510" s="100"/>
      <c r="D510" s="97"/>
      <c r="E510" s="52"/>
      <c r="F510" s="134"/>
    </row>
    <row r="511" spans="2:6" x14ac:dyDescent="0.25">
      <c r="B511" s="16"/>
      <c r="C511" s="100"/>
      <c r="D511" s="97"/>
      <c r="E511" s="52"/>
      <c r="F511" s="134"/>
    </row>
    <row r="512" spans="2:6" x14ac:dyDescent="0.25">
      <c r="B512" s="17"/>
      <c r="C512" s="100"/>
      <c r="D512" s="97"/>
      <c r="E512" s="52"/>
      <c r="F512" s="134"/>
    </row>
    <row r="513" spans="2:6" x14ac:dyDescent="0.25">
      <c r="B513" s="17"/>
      <c r="C513" s="100"/>
      <c r="D513" s="97"/>
      <c r="E513" s="52"/>
      <c r="F513" s="134"/>
    </row>
    <row r="514" spans="2:6" x14ac:dyDescent="0.25">
      <c r="B514" s="17"/>
      <c r="C514" s="100"/>
      <c r="D514" s="97"/>
      <c r="E514" s="52"/>
      <c r="F514" s="134"/>
    </row>
    <row r="515" spans="2:6" x14ac:dyDescent="0.25">
      <c r="B515" s="17"/>
      <c r="C515" s="100"/>
      <c r="D515" s="97"/>
      <c r="E515" s="52"/>
      <c r="F515" s="134"/>
    </row>
    <row r="516" spans="2:6" x14ac:dyDescent="0.25">
      <c r="B516" s="17"/>
      <c r="C516" s="100"/>
      <c r="D516" s="97"/>
      <c r="E516" s="52"/>
      <c r="F516" s="134"/>
    </row>
    <row r="517" spans="2:6" x14ac:dyDescent="0.25">
      <c r="B517" s="17"/>
      <c r="C517" s="100"/>
      <c r="D517" s="97"/>
      <c r="E517" s="52"/>
      <c r="F517" s="134"/>
    </row>
    <row r="518" spans="2:6" x14ac:dyDescent="0.25">
      <c r="B518" s="17"/>
      <c r="C518" s="100"/>
      <c r="D518" s="97"/>
      <c r="E518" s="52"/>
      <c r="F518" s="134"/>
    </row>
    <row r="519" spans="2:6" x14ac:dyDescent="0.25">
      <c r="B519" s="17"/>
      <c r="C519" s="100"/>
      <c r="D519" s="97"/>
      <c r="E519" s="52"/>
      <c r="F519" s="134"/>
    </row>
    <row r="520" spans="2:6" x14ac:dyDescent="0.25">
      <c r="B520" s="16"/>
      <c r="C520" s="100"/>
      <c r="D520" s="97"/>
      <c r="E520" s="52"/>
      <c r="F520" s="134"/>
    </row>
    <row r="521" spans="2:6" x14ac:dyDescent="0.25">
      <c r="B521" s="17"/>
      <c r="C521" s="100"/>
      <c r="D521" s="97"/>
      <c r="E521" s="52"/>
      <c r="F521" s="134"/>
    </row>
    <row r="522" spans="2:6" x14ac:dyDescent="0.25">
      <c r="B522" s="17"/>
      <c r="C522" s="100"/>
      <c r="D522" s="97"/>
      <c r="E522" s="52"/>
      <c r="F522" s="134"/>
    </row>
    <row r="523" spans="2:6" x14ac:dyDescent="0.25">
      <c r="B523" s="17"/>
      <c r="C523" s="100"/>
      <c r="D523" s="97"/>
      <c r="E523" s="52"/>
      <c r="F523" s="134"/>
    </row>
    <row r="524" spans="2:6" x14ac:dyDescent="0.25">
      <c r="B524" s="17"/>
      <c r="C524" s="100"/>
      <c r="D524" s="97"/>
      <c r="E524" s="52"/>
      <c r="F524" s="134"/>
    </row>
    <row r="525" spans="2:6" x14ac:dyDescent="0.25">
      <c r="B525" s="17"/>
      <c r="C525" s="100"/>
      <c r="D525" s="97"/>
      <c r="E525" s="52"/>
      <c r="F525" s="134"/>
    </row>
    <row r="526" spans="2:6" x14ac:dyDescent="0.25">
      <c r="B526" s="17"/>
      <c r="C526" s="100"/>
      <c r="D526" s="97"/>
      <c r="E526" s="52"/>
      <c r="F526" s="134"/>
    </row>
    <row r="527" spans="2:6" x14ac:dyDescent="0.25">
      <c r="B527" s="17"/>
      <c r="C527" s="100"/>
      <c r="D527" s="97"/>
      <c r="E527" s="52"/>
      <c r="F527" s="134"/>
    </row>
    <row r="528" spans="2:6" x14ac:dyDescent="0.25">
      <c r="B528" s="17"/>
      <c r="C528" s="100"/>
      <c r="D528" s="97"/>
      <c r="E528" s="52"/>
      <c r="F528" s="134"/>
    </row>
    <row r="529" spans="2:6" x14ac:dyDescent="0.25">
      <c r="B529" s="16"/>
      <c r="C529" s="100"/>
      <c r="D529" s="97"/>
      <c r="E529" s="52"/>
      <c r="F529" s="134"/>
    </row>
    <row r="530" spans="2:6" x14ac:dyDescent="0.25">
      <c r="B530" s="17"/>
      <c r="C530" s="100"/>
      <c r="D530" s="97"/>
      <c r="E530" s="52"/>
      <c r="F530" s="134"/>
    </row>
    <row r="531" spans="2:6" x14ac:dyDescent="0.25">
      <c r="B531" s="17"/>
      <c r="C531" s="100"/>
      <c r="D531" s="97"/>
      <c r="E531" s="52"/>
      <c r="F531" s="134"/>
    </row>
    <row r="532" spans="2:6" x14ac:dyDescent="0.25">
      <c r="B532" s="17"/>
      <c r="C532" s="100"/>
      <c r="D532" s="97"/>
      <c r="E532" s="52"/>
      <c r="F532" s="134"/>
    </row>
    <row r="533" spans="2:6" x14ac:dyDescent="0.25">
      <c r="B533" s="17"/>
      <c r="C533" s="100"/>
      <c r="D533" s="97"/>
      <c r="E533" s="52"/>
      <c r="F533" s="134"/>
    </row>
    <row r="534" spans="2:6" x14ac:dyDescent="0.25">
      <c r="B534" s="16"/>
      <c r="C534" s="100"/>
      <c r="D534" s="97"/>
      <c r="E534" s="52"/>
      <c r="F534" s="134"/>
    </row>
    <row r="535" spans="2:6" x14ac:dyDescent="0.25">
      <c r="B535" s="17"/>
      <c r="C535" s="100"/>
      <c r="D535" s="97"/>
      <c r="E535" s="52"/>
      <c r="F535" s="134"/>
    </row>
    <row r="536" spans="2:6" x14ac:dyDescent="0.25">
      <c r="B536" s="17"/>
      <c r="C536" s="100"/>
      <c r="D536" s="97"/>
      <c r="E536" s="52"/>
      <c r="F536" s="134"/>
    </row>
    <row r="537" spans="2:6" x14ac:dyDescent="0.25">
      <c r="B537" s="17"/>
      <c r="C537" s="100"/>
      <c r="D537" s="97"/>
      <c r="E537" s="52"/>
      <c r="F537" s="134"/>
    </row>
    <row r="538" spans="2:6" x14ac:dyDescent="0.25">
      <c r="B538" s="17"/>
      <c r="C538" s="100"/>
      <c r="D538" s="97"/>
      <c r="E538" s="52"/>
      <c r="F538" s="134"/>
    </row>
    <row r="539" spans="2:6" x14ac:dyDescent="0.25">
      <c r="B539" s="17"/>
      <c r="C539" s="100"/>
      <c r="D539" s="97"/>
      <c r="E539" s="52"/>
      <c r="F539" s="134"/>
    </row>
    <row r="540" spans="2:6" x14ac:dyDescent="0.25">
      <c r="B540" s="17"/>
      <c r="C540" s="100"/>
      <c r="D540" s="97"/>
      <c r="E540" s="52"/>
      <c r="F540" s="134"/>
    </row>
    <row r="541" spans="2:6" x14ac:dyDescent="0.25">
      <c r="B541" s="17"/>
      <c r="C541" s="100"/>
      <c r="D541" s="97"/>
      <c r="E541" s="52"/>
      <c r="F541" s="134"/>
    </row>
    <row r="542" spans="2:6" x14ac:dyDescent="0.25">
      <c r="B542" s="17"/>
      <c r="C542" s="100"/>
      <c r="D542" s="97"/>
      <c r="E542" s="52"/>
      <c r="F542" s="134"/>
    </row>
    <row r="543" spans="2:6" x14ac:dyDescent="0.25">
      <c r="B543" s="16"/>
      <c r="C543" s="100"/>
      <c r="D543" s="97"/>
      <c r="E543" s="52"/>
      <c r="F543" s="134"/>
    </row>
    <row r="544" spans="2:6" x14ac:dyDescent="0.25">
      <c r="B544" s="17"/>
      <c r="C544" s="100"/>
      <c r="D544" s="97"/>
      <c r="E544" s="52"/>
      <c r="F544" s="134"/>
    </row>
    <row r="545" spans="2:6" x14ac:dyDescent="0.25">
      <c r="B545" s="17"/>
      <c r="C545" s="100"/>
      <c r="D545" s="97"/>
      <c r="E545" s="52"/>
      <c r="F545" s="134"/>
    </row>
    <row r="546" spans="2:6" x14ac:dyDescent="0.25">
      <c r="B546" s="17"/>
      <c r="C546" s="100"/>
      <c r="D546" s="97"/>
      <c r="E546" s="52"/>
      <c r="F546" s="134"/>
    </row>
    <row r="547" spans="2:6" x14ac:dyDescent="0.25">
      <c r="B547" s="17"/>
      <c r="C547" s="100"/>
      <c r="D547" s="97"/>
      <c r="E547" s="52"/>
      <c r="F547" s="134"/>
    </row>
    <row r="548" spans="2:6" x14ac:dyDescent="0.25">
      <c r="B548" s="17"/>
      <c r="C548" s="100"/>
      <c r="D548" s="97"/>
      <c r="E548" s="52"/>
      <c r="F548" s="134"/>
    </row>
    <row r="549" spans="2:6" x14ac:dyDescent="0.25">
      <c r="B549" s="17"/>
      <c r="C549" s="100"/>
      <c r="D549" s="97"/>
      <c r="E549" s="52"/>
      <c r="F549" s="134"/>
    </row>
    <row r="550" spans="2:6" x14ac:dyDescent="0.25">
      <c r="B550" s="17"/>
      <c r="C550" s="100"/>
      <c r="D550" s="97"/>
      <c r="E550" s="52"/>
      <c r="F550" s="134"/>
    </row>
    <row r="551" spans="2:6" x14ac:dyDescent="0.25">
      <c r="B551" s="17"/>
      <c r="C551" s="100"/>
      <c r="D551" s="97"/>
      <c r="E551" s="52"/>
      <c r="F551" s="134"/>
    </row>
    <row r="552" spans="2:6" x14ac:dyDescent="0.25">
      <c r="B552" s="17"/>
      <c r="C552" s="100"/>
      <c r="D552" s="97"/>
      <c r="E552" s="52"/>
      <c r="F552" s="134"/>
    </row>
    <row r="553" spans="2:6" x14ac:dyDescent="0.25">
      <c r="B553" s="17"/>
      <c r="C553" s="100"/>
      <c r="D553" s="97"/>
      <c r="E553" s="52"/>
      <c r="F553" s="134"/>
    </row>
    <row r="554" spans="2:6" x14ac:dyDescent="0.25">
      <c r="B554" s="17"/>
      <c r="C554" s="100"/>
      <c r="D554" s="97"/>
      <c r="E554" s="52"/>
      <c r="F554" s="134"/>
    </row>
    <row r="555" spans="2:6" x14ac:dyDescent="0.25">
      <c r="B555" s="17"/>
      <c r="C555" s="100"/>
      <c r="D555" s="97"/>
      <c r="E555" s="52"/>
      <c r="F555" s="134"/>
    </row>
    <row r="556" spans="2:6" x14ac:dyDescent="0.25">
      <c r="B556" s="17"/>
      <c r="C556" s="100"/>
      <c r="D556" s="97"/>
      <c r="E556" s="52"/>
      <c r="F556" s="134"/>
    </row>
    <row r="557" spans="2:6" x14ac:dyDescent="0.25">
      <c r="B557" s="17"/>
      <c r="C557" s="100"/>
      <c r="D557" s="97"/>
      <c r="E557" s="52"/>
      <c r="F557" s="134"/>
    </row>
    <row r="558" spans="2:6" x14ac:dyDescent="0.25">
      <c r="B558" s="17"/>
      <c r="C558" s="100"/>
      <c r="D558" s="97"/>
      <c r="E558" s="52"/>
      <c r="F558" s="134"/>
    </row>
    <row r="559" spans="2:6" x14ac:dyDescent="0.25">
      <c r="B559" s="17"/>
      <c r="C559" s="100"/>
      <c r="D559" s="97"/>
      <c r="E559" s="52"/>
      <c r="F559" s="134"/>
    </row>
    <row r="560" spans="2:6" x14ac:dyDescent="0.25">
      <c r="B560" s="17"/>
      <c r="C560" s="100"/>
      <c r="D560" s="97"/>
      <c r="E560" s="52"/>
      <c r="F560" s="134"/>
    </row>
    <row r="561" spans="2:6" x14ac:dyDescent="0.25">
      <c r="B561" s="17"/>
      <c r="C561" s="100"/>
      <c r="D561" s="97"/>
      <c r="E561" s="52"/>
      <c r="F561" s="134"/>
    </row>
    <row r="562" spans="2:6" x14ac:dyDescent="0.25">
      <c r="B562" s="17"/>
      <c r="C562" s="100"/>
      <c r="D562" s="97"/>
      <c r="E562" s="52"/>
      <c r="F562" s="134"/>
    </row>
    <row r="563" spans="2:6" x14ac:dyDescent="0.25">
      <c r="B563" s="17"/>
      <c r="C563" s="100"/>
      <c r="D563" s="97"/>
      <c r="E563" s="52"/>
      <c r="F563" s="134"/>
    </row>
    <row r="564" spans="2:6" x14ac:dyDescent="0.25">
      <c r="B564" s="17"/>
      <c r="C564" s="100"/>
      <c r="D564" s="97"/>
      <c r="E564" s="52"/>
      <c r="F564" s="134"/>
    </row>
    <row r="565" spans="2:6" x14ac:dyDescent="0.25">
      <c r="B565" s="17"/>
      <c r="C565" s="100"/>
      <c r="D565" s="97"/>
      <c r="E565" s="52"/>
      <c r="F565" s="134"/>
    </row>
    <row r="566" spans="2:6" x14ac:dyDescent="0.25">
      <c r="B566" s="16"/>
      <c r="C566" s="100"/>
      <c r="D566" s="97"/>
      <c r="E566" s="52"/>
      <c r="F566" s="134"/>
    </row>
    <row r="567" spans="2:6" x14ac:dyDescent="0.25">
      <c r="B567" s="17"/>
      <c r="C567" s="100"/>
      <c r="D567" s="97"/>
      <c r="E567" s="52"/>
      <c r="F567" s="134"/>
    </row>
    <row r="568" spans="2:6" x14ac:dyDescent="0.25">
      <c r="B568" s="17"/>
      <c r="C568" s="100"/>
      <c r="D568" s="97"/>
      <c r="E568" s="52"/>
      <c r="F568" s="134"/>
    </row>
    <row r="569" spans="2:6" x14ac:dyDescent="0.25">
      <c r="B569" s="17"/>
      <c r="C569" s="100"/>
      <c r="D569" s="97"/>
      <c r="E569" s="52"/>
      <c r="F569" s="134"/>
    </row>
    <row r="570" spans="2:6" x14ac:dyDescent="0.25">
      <c r="B570" s="17"/>
      <c r="C570" s="100"/>
      <c r="D570" s="97"/>
      <c r="E570" s="52"/>
      <c r="F570" s="134"/>
    </row>
    <row r="571" spans="2:6" x14ac:dyDescent="0.25">
      <c r="B571" s="17"/>
      <c r="C571" s="100"/>
      <c r="D571" s="97"/>
      <c r="E571" s="52"/>
      <c r="F571" s="134"/>
    </row>
    <row r="572" spans="2:6" x14ac:dyDescent="0.25">
      <c r="B572" s="17"/>
      <c r="C572" s="100"/>
      <c r="D572" s="97"/>
      <c r="E572" s="52"/>
      <c r="F572" s="134"/>
    </row>
    <row r="573" spans="2:6" x14ac:dyDescent="0.25">
      <c r="B573" s="17"/>
      <c r="C573" s="100"/>
      <c r="D573" s="97"/>
      <c r="E573" s="52"/>
      <c r="F573" s="134"/>
    </row>
    <row r="574" spans="2:6" x14ac:dyDescent="0.25">
      <c r="B574" s="17"/>
      <c r="C574" s="100"/>
      <c r="D574" s="97"/>
      <c r="E574" s="52"/>
      <c r="F574" s="134"/>
    </row>
    <row r="575" spans="2:6" x14ac:dyDescent="0.25">
      <c r="B575" s="16"/>
      <c r="C575" s="100"/>
      <c r="D575" s="97"/>
      <c r="E575" s="52"/>
      <c r="F575" s="134"/>
    </row>
    <row r="576" spans="2:6" x14ac:dyDescent="0.25">
      <c r="B576" s="17"/>
      <c r="C576" s="100"/>
      <c r="D576" s="97"/>
      <c r="E576" s="52"/>
      <c r="F576" s="134"/>
    </row>
    <row r="577" spans="2:6" x14ac:dyDescent="0.25">
      <c r="B577" s="17"/>
      <c r="C577" s="100"/>
      <c r="D577" s="97"/>
      <c r="E577" s="52"/>
      <c r="F577" s="134"/>
    </row>
    <row r="578" spans="2:6" x14ac:dyDescent="0.25">
      <c r="B578" s="17"/>
      <c r="C578" s="100"/>
      <c r="D578" s="97"/>
      <c r="E578" s="52"/>
      <c r="F578" s="134"/>
    </row>
    <row r="579" spans="2:6" x14ac:dyDescent="0.25">
      <c r="B579" s="17"/>
      <c r="C579" s="100"/>
      <c r="D579" s="97"/>
      <c r="E579" s="52"/>
      <c r="F579" s="134"/>
    </row>
    <row r="580" spans="2:6" x14ac:dyDescent="0.25">
      <c r="B580" s="17"/>
      <c r="C580" s="100"/>
      <c r="D580" s="97"/>
      <c r="E580" s="52"/>
      <c r="F580" s="134"/>
    </row>
    <row r="581" spans="2:6" x14ac:dyDescent="0.25">
      <c r="B581" s="17"/>
      <c r="C581" s="100"/>
      <c r="D581" s="97"/>
      <c r="E581" s="52"/>
      <c r="F581" s="134"/>
    </row>
    <row r="582" spans="2:6" x14ac:dyDescent="0.25">
      <c r="B582" s="17"/>
      <c r="C582" s="100"/>
      <c r="D582" s="97"/>
      <c r="E582" s="52"/>
      <c r="F582" s="134"/>
    </row>
    <row r="583" spans="2:6" x14ac:dyDescent="0.25">
      <c r="B583" s="17"/>
      <c r="C583" s="100"/>
      <c r="D583" s="97"/>
      <c r="E583" s="52"/>
      <c r="F583" s="134"/>
    </row>
    <row r="584" spans="2:6" x14ac:dyDescent="0.25">
      <c r="B584" s="17"/>
      <c r="C584" s="100"/>
      <c r="D584" s="97"/>
      <c r="E584" s="52"/>
      <c r="F584" s="134"/>
    </row>
    <row r="585" spans="2:6" x14ac:dyDescent="0.25">
      <c r="B585" s="17"/>
      <c r="C585" s="100"/>
      <c r="D585" s="97"/>
      <c r="E585" s="52"/>
      <c r="F585" s="134"/>
    </row>
    <row r="586" spans="2:6" x14ac:dyDescent="0.25">
      <c r="B586" s="17"/>
      <c r="C586" s="100"/>
      <c r="D586" s="97"/>
      <c r="E586" s="52"/>
      <c r="F586" s="134"/>
    </row>
    <row r="587" spans="2:6" x14ac:dyDescent="0.25">
      <c r="B587" s="17"/>
      <c r="C587" s="100"/>
      <c r="D587" s="97"/>
      <c r="E587" s="52"/>
      <c r="F587" s="134"/>
    </row>
    <row r="588" spans="2:6" x14ac:dyDescent="0.25">
      <c r="B588" s="17"/>
      <c r="C588" s="100"/>
      <c r="D588" s="97"/>
      <c r="E588" s="52"/>
      <c r="F588" s="134"/>
    </row>
    <row r="589" spans="2:6" x14ac:dyDescent="0.25">
      <c r="B589" s="17"/>
      <c r="C589" s="100"/>
      <c r="D589" s="97"/>
      <c r="E589" s="52"/>
      <c r="F589" s="134"/>
    </row>
    <row r="590" spans="2:6" x14ac:dyDescent="0.25">
      <c r="B590" s="17"/>
      <c r="C590" s="100"/>
      <c r="D590" s="97"/>
      <c r="E590" s="52"/>
      <c r="F590" s="134"/>
    </row>
    <row r="591" spans="2:6" x14ac:dyDescent="0.25">
      <c r="B591" s="16"/>
      <c r="C591" s="100"/>
      <c r="D591" s="97"/>
      <c r="E591" s="52"/>
      <c r="F591" s="134"/>
    </row>
    <row r="592" spans="2:6" x14ac:dyDescent="0.25">
      <c r="B592" s="17"/>
      <c r="C592" s="100"/>
      <c r="D592" s="97"/>
      <c r="E592" s="52"/>
      <c r="F592" s="134"/>
    </row>
    <row r="593" spans="2:6" x14ac:dyDescent="0.25">
      <c r="B593" s="17"/>
      <c r="C593" s="100"/>
      <c r="D593" s="97"/>
      <c r="E593" s="52"/>
      <c r="F593" s="134"/>
    </row>
    <row r="594" spans="2:6" x14ac:dyDescent="0.25">
      <c r="B594" s="17"/>
      <c r="C594" s="100"/>
      <c r="D594" s="97"/>
      <c r="E594" s="52"/>
      <c r="F594" s="134"/>
    </row>
    <row r="595" spans="2:6" x14ac:dyDescent="0.25">
      <c r="B595" s="17"/>
      <c r="C595" s="100"/>
      <c r="D595" s="97"/>
      <c r="E595" s="52"/>
      <c r="F595" s="134"/>
    </row>
    <row r="596" spans="2:6" x14ac:dyDescent="0.25">
      <c r="B596" s="17"/>
      <c r="C596" s="100"/>
      <c r="D596" s="97"/>
      <c r="E596" s="52"/>
      <c r="F596" s="134"/>
    </row>
    <row r="597" spans="2:6" x14ac:dyDescent="0.25">
      <c r="B597" s="17"/>
      <c r="C597" s="100"/>
      <c r="D597" s="97"/>
      <c r="E597" s="52"/>
      <c r="F597" s="134"/>
    </row>
    <row r="598" spans="2:6" x14ac:dyDescent="0.25">
      <c r="B598" s="16"/>
      <c r="C598" s="100"/>
      <c r="D598" s="97"/>
      <c r="E598" s="52"/>
      <c r="F598" s="134"/>
    </row>
    <row r="599" spans="2:6" x14ac:dyDescent="0.25">
      <c r="B599" s="17"/>
      <c r="C599" s="100"/>
      <c r="D599" s="97"/>
      <c r="E599" s="52"/>
      <c r="F599" s="134"/>
    </row>
    <row r="600" spans="2:6" x14ac:dyDescent="0.25">
      <c r="B600" s="17"/>
      <c r="C600" s="100"/>
      <c r="D600" s="97"/>
      <c r="E600" s="52"/>
      <c r="F600" s="134"/>
    </row>
    <row r="601" spans="2:6" x14ac:dyDescent="0.25">
      <c r="B601" s="17"/>
      <c r="C601" s="100"/>
      <c r="D601" s="97"/>
      <c r="E601" s="52"/>
      <c r="F601" s="134"/>
    </row>
    <row r="602" spans="2:6" x14ac:dyDescent="0.25">
      <c r="B602" s="17"/>
      <c r="C602" s="100"/>
      <c r="D602" s="97"/>
      <c r="E602" s="52"/>
      <c r="F602" s="134"/>
    </row>
    <row r="603" spans="2:6" x14ac:dyDescent="0.25">
      <c r="B603" s="17"/>
      <c r="C603" s="100"/>
      <c r="D603" s="97"/>
      <c r="E603" s="52"/>
      <c r="F603" s="134"/>
    </row>
    <row r="604" spans="2:6" x14ac:dyDescent="0.25">
      <c r="B604" s="17"/>
      <c r="C604" s="100"/>
      <c r="D604" s="97"/>
      <c r="E604" s="52"/>
      <c r="F604" s="134"/>
    </row>
    <row r="605" spans="2:6" x14ac:dyDescent="0.25">
      <c r="B605" s="17"/>
      <c r="C605" s="100"/>
      <c r="D605" s="97"/>
      <c r="E605" s="52"/>
      <c r="F605" s="134"/>
    </row>
    <row r="606" spans="2:6" x14ac:dyDescent="0.25">
      <c r="B606" s="16"/>
      <c r="C606" s="100"/>
      <c r="D606" s="97"/>
      <c r="E606" s="52"/>
      <c r="F606" s="134"/>
    </row>
    <row r="607" spans="2:6" x14ac:dyDescent="0.25">
      <c r="B607" s="17"/>
      <c r="C607" s="100"/>
      <c r="D607" s="97"/>
      <c r="E607" s="52"/>
      <c r="F607" s="134"/>
    </row>
    <row r="608" spans="2:6" x14ac:dyDescent="0.25">
      <c r="B608" s="17"/>
      <c r="C608" s="100"/>
      <c r="D608" s="97"/>
      <c r="E608" s="52"/>
      <c r="F608" s="134"/>
    </row>
    <row r="609" spans="2:6" x14ac:dyDescent="0.25">
      <c r="B609" s="17"/>
      <c r="C609" s="100"/>
      <c r="D609" s="97"/>
      <c r="E609" s="52"/>
      <c r="F609" s="134"/>
    </row>
    <row r="610" spans="2:6" x14ac:dyDescent="0.25">
      <c r="B610" s="17"/>
      <c r="C610" s="100"/>
      <c r="D610" s="97"/>
      <c r="E610" s="52"/>
      <c r="F610" s="134"/>
    </row>
    <row r="611" spans="2:6" x14ac:dyDescent="0.25">
      <c r="B611" s="17"/>
      <c r="C611" s="100"/>
      <c r="D611" s="97"/>
      <c r="E611" s="52"/>
      <c r="F611" s="134"/>
    </row>
    <row r="612" spans="2:6" x14ac:dyDescent="0.25">
      <c r="B612" s="17"/>
      <c r="C612" s="100"/>
      <c r="D612" s="97"/>
      <c r="E612" s="52"/>
      <c r="F612" s="134"/>
    </row>
    <row r="613" spans="2:6" x14ac:dyDescent="0.25">
      <c r="B613" s="17"/>
      <c r="C613" s="100"/>
      <c r="D613" s="97"/>
      <c r="E613" s="52"/>
      <c r="F613" s="134"/>
    </row>
    <row r="614" spans="2:6" x14ac:dyDescent="0.25">
      <c r="B614" s="17"/>
      <c r="C614" s="100"/>
      <c r="D614" s="97"/>
      <c r="E614" s="52"/>
      <c r="F614" s="134"/>
    </row>
    <row r="615" spans="2:6" x14ac:dyDescent="0.25">
      <c r="B615" s="17"/>
      <c r="C615" s="100"/>
      <c r="D615" s="97"/>
      <c r="E615" s="52"/>
      <c r="F615" s="134"/>
    </row>
    <row r="616" spans="2:6" x14ac:dyDescent="0.25">
      <c r="B616" s="17"/>
      <c r="C616" s="100"/>
      <c r="D616" s="97"/>
      <c r="E616" s="52"/>
      <c r="F616" s="134"/>
    </row>
    <row r="617" spans="2:6" x14ac:dyDescent="0.25">
      <c r="B617" s="17"/>
      <c r="C617" s="100"/>
      <c r="D617" s="97"/>
      <c r="E617" s="52"/>
      <c r="F617" s="134"/>
    </row>
    <row r="618" spans="2:6" x14ac:dyDescent="0.25">
      <c r="B618" s="17"/>
      <c r="C618" s="100"/>
      <c r="D618" s="97"/>
      <c r="E618" s="52"/>
      <c r="F618" s="134"/>
    </row>
    <row r="619" spans="2:6" x14ac:dyDescent="0.25">
      <c r="B619" s="17"/>
      <c r="C619" s="100"/>
      <c r="D619" s="97"/>
      <c r="E619" s="52"/>
      <c r="F619" s="134"/>
    </row>
    <row r="620" spans="2:6" x14ac:dyDescent="0.25">
      <c r="B620" s="16"/>
      <c r="C620" s="100"/>
      <c r="D620" s="97"/>
      <c r="E620" s="52"/>
      <c r="F620" s="134"/>
    </row>
    <row r="621" spans="2:6" x14ac:dyDescent="0.25">
      <c r="B621" s="17"/>
      <c r="C621" s="100"/>
      <c r="D621" s="97"/>
      <c r="E621" s="52"/>
      <c r="F621" s="134"/>
    </row>
    <row r="622" spans="2:6" x14ac:dyDescent="0.25">
      <c r="B622" s="17"/>
      <c r="C622" s="100"/>
      <c r="D622" s="97"/>
      <c r="E622" s="52"/>
      <c r="F622" s="134"/>
    </row>
    <row r="623" spans="2:6" x14ac:dyDescent="0.25">
      <c r="B623" s="17"/>
      <c r="C623" s="100"/>
      <c r="D623" s="97"/>
      <c r="E623" s="52"/>
      <c r="F623" s="134"/>
    </row>
    <row r="624" spans="2:6" x14ac:dyDescent="0.25">
      <c r="B624" s="17"/>
      <c r="C624" s="100"/>
      <c r="D624" s="97"/>
      <c r="E624" s="52"/>
      <c r="F624" s="134"/>
    </row>
    <row r="625" spans="2:6" x14ac:dyDescent="0.25">
      <c r="B625" s="17"/>
      <c r="C625" s="100"/>
      <c r="D625" s="97"/>
      <c r="E625" s="52"/>
      <c r="F625" s="134"/>
    </row>
    <row r="626" spans="2:6" x14ac:dyDescent="0.25">
      <c r="B626" s="17"/>
      <c r="C626" s="100"/>
      <c r="D626" s="97"/>
      <c r="E626" s="52"/>
      <c r="F626" s="134"/>
    </row>
    <row r="627" spans="2:6" x14ac:dyDescent="0.25">
      <c r="B627" s="17"/>
      <c r="C627" s="100"/>
      <c r="D627" s="97"/>
      <c r="E627" s="52"/>
      <c r="F627" s="134"/>
    </row>
    <row r="628" spans="2:6" x14ac:dyDescent="0.25">
      <c r="B628" s="17"/>
      <c r="C628" s="100"/>
      <c r="D628" s="97"/>
      <c r="E628" s="52"/>
      <c r="F628" s="134"/>
    </row>
    <row r="629" spans="2:6" x14ac:dyDescent="0.25">
      <c r="B629" s="17"/>
      <c r="C629" s="100"/>
      <c r="D629" s="97"/>
      <c r="E629" s="52"/>
      <c r="F629" s="134"/>
    </row>
    <row r="630" spans="2:6" x14ac:dyDescent="0.25">
      <c r="B630" s="17"/>
      <c r="C630" s="100"/>
      <c r="D630" s="97"/>
      <c r="E630" s="52"/>
      <c r="F630" s="134"/>
    </row>
    <row r="631" spans="2:6" x14ac:dyDescent="0.25">
      <c r="B631" s="17"/>
      <c r="C631" s="100"/>
      <c r="D631" s="97"/>
      <c r="E631" s="52"/>
      <c r="F631" s="134"/>
    </row>
    <row r="632" spans="2:6" x14ac:dyDescent="0.25">
      <c r="B632" s="17"/>
      <c r="C632" s="100"/>
      <c r="D632" s="97"/>
      <c r="E632" s="52"/>
      <c r="F632" s="134"/>
    </row>
    <row r="633" spans="2:6" x14ac:dyDescent="0.25">
      <c r="B633" s="17"/>
      <c r="C633" s="100"/>
      <c r="D633" s="97"/>
      <c r="E633" s="52"/>
      <c r="F633" s="134"/>
    </row>
    <row r="634" spans="2:6" x14ac:dyDescent="0.25">
      <c r="B634" s="17"/>
      <c r="C634" s="100"/>
      <c r="D634" s="97"/>
      <c r="E634" s="52"/>
      <c r="F634" s="134"/>
    </row>
    <row r="635" spans="2:6" x14ac:dyDescent="0.25">
      <c r="B635" s="17"/>
      <c r="C635" s="100"/>
      <c r="D635" s="97"/>
      <c r="E635" s="52"/>
      <c r="F635" s="134"/>
    </row>
    <row r="636" spans="2:6" x14ac:dyDescent="0.25">
      <c r="B636" s="17"/>
      <c r="C636" s="100"/>
      <c r="D636" s="97"/>
      <c r="E636" s="52"/>
      <c r="F636" s="134"/>
    </row>
    <row r="637" spans="2:6" x14ac:dyDescent="0.25">
      <c r="B637" s="17"/>
      <c r="C637" s="100"/>
      <c r="D637" s="97"/>
      <c r="E637" s="52"/>
      <c r="F637" s="134"/>
    </row>
    <row r="638" spans="2:6" x14ac:dyDescent="0.25">
      <c r="B638" s="17"/>
      <c r="C638" s="100"/>
      <c r="D638" s="97"/>
      <c r="E638" s="52"/>
      <c r="F638" s="134"/>
    </row>
    <row r="639" spans="2:6" x14ac:dyDescent="0.25">
      <c r="B639" s="17"/>
      <c r="C639" s="100"/>
      <c r="D639" s="97"/>
      <c r="E639" s="52"/>
      <c r="F639" s="134"/>
    </row>
    <row r="640" spans="2:6" x14ac:dyDescent="0.25">
      <c r="B640" s="17"/>
      <c r="C640" s="100"/>
      <c r="D640" s="97"/>
      <c r="E640" s="52"/>
      <c r="F640" s="134"/>
    </row>
    <row r="641" spans="2:6" x14ac:dyDescent="0.25">
      <c r="B641" s="17"/>
      <c r="C641" s="100"/>
      <c r="D641" s="97"/>
      <c r="E641" s="52"/>
      <c r="F641" s="134"/>
    </row>
    <row r="642" spans="2:6" x14ac:dyDescent="0.25">
      <c r="B642" s="17"/>
      <c r="C642" s="100"/>
      <c r="D642" s="97"/>
      <c r="E642" s="52"/>
      <c r="F642" s="134"/>
    </row>
    <row r="643" spans="2:6" x14ac:dyDescent="0.25">
      <c r="B643" s="17"/>
      <c r="C643" s="100"/>
      <c r="D643" s="97"/>
      <c r="E643" s="52"/>
      <c r="F643" s="134"/>
    </row>
    <row r="644" spans="2:6" x14ac:dyDescent="0.25">
      <c r="B644" s="17"/>
      <c r="C644" s="100"/>
      <c r="D644" s="97"/>
      <c r="E644" s="52"/>
      <c r="F644" s="134"/>
    </row>
    <row r="645" spans="2:6" x14ac:dyDescent="0.25">
      <c r="B645" s="17"/>
      <c r="C645" s="100"/>
      <c r="D645" s="97"/>
      <c r="E645" s="52"/>
      <c r="F645" s="134"/>
    </row>
    <row r="646" spans="2:6" x14ac:dyDescent="0.25">
      <c r="B646" s="16"/>
      <c r="C646" s="100"/>
      <c r="D646" s="97"/>
      <c r="E646" s="52"/>
      <c r="F646" s="134"/>
    </row>
    <row r="647" spans="2:6" x14ac:dyDescent="0.25">
      <c r="B647" s="17"/>
      <c r="C647" s="100"/>
      <c r="D647" s="97"/>
      <c r="E647" s="52"/>
      <c r="F647" s="134"/>
    </row>
    <row r="648" spans="2:6" x14ac:dyDescent="0.25">
      <c r="B648" s="17"/>
      <c r="C648" s="100"/>
      <c r="D648" s="97"/>
      <c r="E648" s="52"/>
      <c r="F648" s="134"/>
    </row>
    <row r="649" spans="2:6" x14ac:dyDescent="0.25">
      <c r="B649" s="17"/>
      <c r="C649" s="100"/>
      <c r="D649" s="97"/>
      <c r="E649" s="52"/>
      <c r="F649" s="134"/>
    </row>
    <row r="650" spans="2:6" x14ac:dyDescent="0.25">
      <c r="B650" s="17"/>
      <c r="C650" s="100"/>
      <c r="D650" s="97"/>
      <c r="E650" s="52"/>
      <c r="F650" s="134"/>
    </row>
    <row r="651" spans="2:6" x14ac:dyDescent="0.25">
      <c r="B651" s="17"/>
      <c r="C651" s="100"/>
      <c r="D651" s="97"/>
      <c r="E651" s="52"/>
      <c r="F651" s="134"/>
    </row>
    <row r="652" spans="2:6" x14ac:dyDescent="0.25">
      <c r="B652" s="16"/>
      <c r="C652" s="100"/>
      <c r="D652" s="97"/>
      <c r="E652" s="52"/>
      <c r="F652" s="134"/>
    </row>
    <row r="653" spans="2:6" x14ac:dyDescent="0.25">
      <c r="B653" s="17"/>
      <c r="C653" s="100"/>
      <c r="D653" s="97"/>
      <c r="E653" s="52"/>
      <c r="F653" s="134"/>
    </row>
    <row r="654" spans="2:6" x14ac:dyDescent="0.25">
      <c r="B654" s="17"/>
      <c r="C654" s="100"/>
      <c r="D654" s="97"/>
      <c r="E654" s="52"/>
      <c r="F654" s="134"/>
    </row>
    <row r="655" spans="2:6" x14ac:dyDescent="0.25">
      <c r="B655" s="17"/>
      <c r="C655" s="100"/>
      <c r="D655" s="97"/>
      <c r="E655" s="52"/>
      <c r="F655" s="134"/>
    </row>
    <row r="656" spans="2:6" x14ac:dyDescent="0.25">
      <c r="B656" s="17"/>
      <c r="C656" s="100"/>
      <c r="D656" s="97"/>
      <c r="E656" s="52"/>
      <c r="F656" s="134"/>
    </row>
    <row r="657" spans="2:6" x14ac:dyDescent="0.25">
      <c r="B657" s="17"/>
      <c r="C657" s="100"/>
      <c r="D657" s="97"/>
      <c r="E657" s="52"/>
      <c r="F657" s="134"/>
    </row>
    <row r="658" spans="2:6" x14ac:dyDescent="0.25">
      <c r="B658" s="16"/>
      <c r="C658" s="100"/>
      <c r="D658" s="97"/>
      <c r="E658" s="52"/>
      <c r="F658" s="134"/>
    </row>
    <row r="659" spans="2:6" x14ac:dyDescent="0.25">
      <c r="B659" s="17"/>
      <c r="C659" s="100"/>
      <c r="D659" s="97"/>
      <c r="E659" s="52"/>
      <c r="F659" s="134"/>
    </row>
    <row r="660" spans="2:6" x14ac:dyDescent="0.25">
      <c r="B660" s="17"/>
      <c r="C660" s="100"/>
      <c r="D660" s="97"/>
      <c r="E660" s="52"/>
      <c r="F660" s="134"/>
    </row>
    <row r="661" spans="2:6" x14ac:dyDescent="0.25">
      <c r="B661" s="17"/>
      <c r="C661" s="100"/>
      <c r="D661" s="97"/>
      <c r="E661" s="52"/>
      <c r="F661" s="134"/>
    </row>
    <row r="662" spans="2:6" x14ac:dyDescent="0.25">
      <c r="B662" s="17"/>
      <c r="C662" s="100"/>
      <c r="D662" s="97"/>
      <c r="E662" s="52"/>
      <c r="F662" s="134"/>
    </row>
    <row r="663" spans="2:6" x14ac:dyDescent="0.25">
      <c r="B663" s="17"/>
      <c r="C663" s="100"/>
      <c r="D663" s="97"/>
      <c r="E663" s="52"/>
      <c r="F663" s="134"/>
    </row>
    <row r="664" spans="2:6" x14ac:dyDescent="0.25">
      <c r="B664" s="16"/>
      <c r="C664" s="100"/>
      <c r="D664" s="97"/>
      <c r="E664" s="52"/>
      <c r="F664" s="134"/>
    </row>
    <row r="665" spans="2:6" x14ac:dyDescent="0.25">
      <c r="B665" s="17"/>
      <c r="C665" s="100"/>
      <c r="D665" s="97"/>
      <c r="E665" s="52"/>
      <c r="F665" s="134"/>
    </row>
    <row r="666" spans="2:6" x14ac:dyDescent="0.25">
      <c r="B666" s="17"/>
      <c r="C666" s="100"/>
      <c r="D666" s="97"/>
      <c r="E666" s="52"/>
      <c r="F666" s="134"/>
    </row>
    <row r="667" spans="2:6" x14ac:dyDescent="0.25">
      <c r="B667" s="17"/>
      <c r="C667" s="100"/>
      <c r="D667" s="97"/>
      <c r="E667" s="52"/>
      <c r="F667" s="134"/>
    </row>
    <row r="668" spans="2:6" x14ac:dyDescent="0.25">
      <c r="B668" s="17"/>
      <c r="C668" s="100"/>
      <c r="D668" s="97"/>
      <c r="E668" s="52"/>
      <c r="F668" s="134"/>
    </row>
    <row r="669" spans="2:6" x14ac:dyDescent="0.25">
      <c r="B669" s="17"/>
      <c r="C669" s="100"/>
      <c r="D669" s="97"/>
      <c r="E669" s="52"/>
      <c r="F669" s="134"/>
    </row>
    <row r="670" spans="2:6" x14ac:dyDescent="0.25">
      <c r="B670" s="16"/>
      <c r="C670" s="100"/>
      <c r="D670" s="97"/>
      <c r="E670" s="52"/>
      <c r="F670" s="134"/>
    </row>
    <row r="671" spans="2:6" x14ac:dyDescent="0.25">
      <c r="B671" s="17"/>
      <c r="C671" s="100"/>
      <c r="D671" s="97"/>
      <c r="E671" s="52"/>
      <c r="F671" s="134"/>
    </row>
    <row r="672" spans="2:6" x14ac:dyDescent="0.25">
      <c r="B672" s="17"/>
      <c r="C672" s="100"/>
      <c r="D672" s="97"/>
      <c r="E672" s="52"/>
      <c r="F672" s="134"/>
    </row>
    <row r="673" spans="2:6" x14ac:dyDescent="0.25">
      <c r="B673" s="17"/>
      <c r="C673" s="100"/>
      <c r="D673" s="97"/>
      <c r="E673" s="52"/>
      <c r="F673" s="134"/>
    </row>
    <row r="674" spans="2:6" x14ac:dyDescent="0.25">
      <c r="B674" s="17"/>
      <c r="C674" s="100"/>
      <c r="D674" s="97"/>
      <c r="E674" s="52"/>
      <c r="F674" s="134"/>
    </row>
    <row r="675" spans="2:6" x14ac:dyDescent="0.25">
      <c r="B675" s="17"/>
      <c r="C675" s="100"/>
      <c r="D675" s="97"/>
      <c r="E675" s="52"/>
      <c r="F675" s="134"/>
    </row>
    <row r="676" spans="2:6" x14ac:dyDescent="0.25">
      <c r="B676" s="17"/>
      <c r="C676" s="100"/>
      <c r="D676" s="97"/>
      <c r="E676" s="52"/>
      <c r="F676" s="134"/>
    </row>
    <row r="677" spans="2:6" x14ac:dyDescent="0.25">
      <c r="B677" s="16"/>
      <c r="C677" s="100"/>
      <c r="D677" s="97"/>
      <c r="E677" s="52"/>
      <c r="F677" s="134"/>
    </row>
    <row r="678" spans="2:6" x14ac:dyDescent="0.25">
      <c r="B678" s="17"/>
      <c r="C678" s="100"/>
      <c r="D678" s="97"/>
      <c r="E678" s="52"/>
      <c r="F678" s="134"/>
    </row>
    <row r="679" spans="2:6" x14ac:dyDescent="0.25">
      <c r="B679" s="17"/>
      <c r="C679" s="100"/>
      <c r="D679" s="97"/>
      <c r="E679" s="52"/>
      <c r="F679" s="134"/>
    </row>
    <row r="680" spans="2:6" x14ac:dyDescent="0.25">
      <c r="B680" s="17"/>
      <c r="C680" s="100"/>
      <c r="D680" s="97"/>
      <c r="E680" s="52"/>
      <c r="F680" s="134"/>
    </row>
    <row r="681" spans="2:6" x14ac:dyDescent="0.25">
      <c r="B681" s="17"/>
      <c r="C681" s="100"/>
      <c r="D681" s="97"/>
      <c r="E681" s="52"/>
      <c r="F681" s="134"/>
    </row>
    <row r="682" spans="2:6" x14ac:dyDescent="0.25">
      <c r="B682" s="17"/>
      <c r="C682" s="100"/>
      <c r="D682" s="97"/>
      <c r="E682" s="52"/>
      <c r="F682" s="134"/>
    </row>
    <row r="683" spans="2:6" x14ac:dyDescent="0.25">
      <c r="B683" s="17"/>
      <c r="C683" s="100"/>
      <c r="D683" s="97"/>
      <c r="E683" s="52"/>
      <c r="F683" s="134"/>
    </row>
    <row r="684" spans="2:6" x14ac:dyDescent="0.25">
      <c r="B684" s="17"/>
      <c r="C684" s="100"/>
      <c r="D684" s="97"/>
      <c r="E684" s="52"/>
      <c r="F684" s="134"/>
    </row>
    <row r="685" spans="2:6" x14ac:dyDescent="0.25">
      <c r="B685" s="17"/>
      <c r="C685" s="100"/>
      <c r="D685" s="97"/>
      <c r="E685" s="52"/>
      <c r="F685" s="134"/>
    </row>
    <row r="686" spans="2:6" x14ac:dyDescent="0.25">
      <c r="B686" s="17"/>
      <c r="C686" s="100"/>
      <c r="D686" s="97"/>
      <c r="E686" s="52"/>
      <c r="F686" s="134"/>
    </row>
    <row r="687" spans="2:6" x14ac:dyDescent="0.25">
      <c r="B687" s="17"/>
      <c r="C687" s="100"/>
      <c r="D687" s="97"/>
      <c r="E687" s="52"/>
      <c r="F687" s="134"/>
    </row>
    <row r="688" spans="2:6" x14ac:dyDescent="0.25">
      <c r="B688" s="17"/>
      <c r="C688" s="100"/>
      <c r="D688" s="97"/>
      <c r="E688" s="52"/>
      <c r="F688" s="134"/>
    </row>
    <row r="689" spans="2:6" x14ac:dyDescent="0.25">
      <c r="B689" s="17"/>
      <c r="C689" s="100"/>
      <c r="D689" s="97"/>
      <c r="E689" s="52"/>
      <c r="F689" s="134"/>
    </row>
    <row r="690" spans="2:6" x14ac:dyDescent="0.25">
      <c r="B690" s="17"/>
      <c r="C690" s="100"/>
      <c r="D690" s="97"/>
      <c r="E690" s="52"/>
      <c r="F690" s="134"/>
    </row>
    <row r="691" spans="2:6" x14ac:dyDescent="0.25">
      <c r="B691" s="17"/>
      <c r="C691" s="100"/>
      <c r="D691" s="97"/>
      <c r="E691" s="52"/>
      <c r="F691" s="134"/>
    </row>
    <row r="692" spans="2:6" x14ac:dyDescent="0.25">
      <c r="B692" s="17"/>
      <c r="C692" s="100"/>
      <c r="D692" s="97"/>
      <c r="E692" s="52"/>
      <c r="F692" s="134"/>
    </row>
    <row r="693" spans="2:6" x14ac:dyDescent="0.25">
      <c r="B693" s="17"/>
      <c r="C693" s="100"/>
      <c r="D693" s="97"/>
      <c r="E693" s="52"/>
      <c r="F693" s="134"/>
    </row>
    <row r="694" spans="2:6" x14ac:dyDescent="0.25">
      <c r="B694" s="16"/>
      <c r="C694" s="100"/>
      <c r="D694" s="97"/>
      <c r="E694" s="52"/>
      <c r="F694" s="134"/>
    </row>
    <row r="695" spans="2:6" x14ac:dyDescent="0.25">
      <c r="B695" s="17"/>
      <c r="C695" s="100"/>
      <c r="D695" s="97"/>
      <c r="E695" s="52"/>
      <c r="F695" s="134"/>
    </row>
    <row r="696" spans="2:6" x14ac:dyDescent="0.25">
      <c r="B696" s="17"/>
      <c r="C696" s="100"/>
      <c r="D696" s="97"/>
      <c r="E696" s="52"/>
      <c r="F696" s="134"/>
    </row>
    <row r="697" spans="2:6" x14ac:dyDescent="0.25">
      <c r="B697" s="17"/>
      <c r="C697" s="100"/>
      <c r="D697" s="97"/>
      <c r="E697" s="52"/>
      <c r="F697" s="134"/>
    </row>
    <row r="698" spans="2:6" x14ac:dyDescent="0.25">
      <c r="B698" s="17"/>
      <c r="C698" s="100"/>
      <c r="D698" s="97"/>
      <c r="E698" s="52"/>
      <c r="F698" s="134"/>
    </row>
    <row r="699" spans="2:6" x14ac:dyDescent="0.25">
      <c r="B699" s="17"/>
      <c r="C699" s="100"/>
      <c r="D699" s="97"/>
      <c r="E699" s="52"/>
      <c r="F699" s="134"/>
    </row>
    <row r="700" spans="2:6" x14ac:dyDescent="0.25">
      <c r="B700" s="17"/>
      <c r="C700" s="100"/>
      <c r="D700" s="97"/>
      <c r="E700" s="52"/>
      <c r="F700" s="134"/>
    </row>
    <row r="701" spans="2:6" x14ac:dyDescent="0.25">
      <c r="B701" s="17"/>
      <c r="C701" s="100"/>
      <c r="D701" s="97"/>
      <c r="E701" s="52"/>
      <c r="F701" s="134"/>
    </row>
    <row r="702" spans="2:6" x14ac:dyDescent="0.25">
      <c r="B702" s="17"/>
      <c r="C702" s="100"/>
      <c r="D702" s="97"/>
      <c r="E702" s="52"/>
      <c r="F702" s="134"/>
    </row>
    <row r="703" spans="2:6" x14ac:dyDescent="0.25">
      <c r="B703" s="17"/>
      <c r="C703" s="100"/>
      <c r="D703" s="97"/>
      <c r="E703" s="52"/>
      <c r="F703" s="134"/>
    </row>
    <row r="704" spans="2:6" x14ac:dyDescent="0.25">
      <c r="B704" s="17"/>
      <c r="C704" s="100"/>
      <c r="D704" s="97"/>
      <c r="E704" s="52"/>
      <c r="F704" s="134"/>
    </row>
    <row r="705" spans="2:6" x14ac:dyDescent="0.25">
      <c r="B705" s="17"/>
      <c r="C705" s="100"/>
      <c r="D705" s="97"/>
      <c r="E705" s="52"/>
      <c r="F705" s="134"/>
    </row>
    <row r="706" spans="2:6" x14ac:dyDescent="0.25">
      <c r="B706" s="17"/>
      <c r="C706" s="100"/>
      <c r="D706" s="97"/>
      <c r="E706" s="52"/>
      <c r="F706" s="134"/>
    </row>
    <row r="707" spans="2:6" x14ac:dyDescent="0.25">
      <c r="B707" s="16"/>
      <c r="C707" s="100"/>
      <c r="D707" s="97"/>
      <c r="E707" s="52"/>
      <c r="F707" s="134"/>
    </row>
    <row r="708" spans="2:6" x14ac:dyDescent="0.25">
      <c r="B708" s="17"/>
      <c r="C708" s="100"/>
      <c r="D708" s="97"/>
      <c r="E708" s="52"/>
      <c r="F708" s="134"/>
    </row>
    <row r="709" spans="2:6" x14ac:dyDescent="0.25">
      <c r="B709" s="17"/>
      <c r="C709" s="100"/>
      <c r="D709" s="97"/>
      <c r="E709" s="52"/>
      <c r="F709" s="134"/>
    </row>
    <row r="710" spans="2:6" x14ac:dyDescent="0.25">
      <c r="B710" s="17"/>
      <c r="C710" s="100"/>
      <c r="D710" s="97"/>
      <c r="E710" s="52"/>
      <c r="F710" s="134"/>
    </row>
    <row r="711" spans="2:6" x14ac:dyDescent="0.25">
      <c r="B711" s="17"/>
      <c r="C711" s="100"/>
      <c r="D711" s="97"/>
      <c r="E711" s="52"/>
      <c r="F711" s="134"/>
    </row>
    <row r="712" spans="2:6" x14ac:dyDescent="0.25">
      <c r="B712" s="17"/>
      <c r="C712" s="100"/>
      <c r="D712" s="97"/>
      <c r="E712" s="52"/>
      <c r="F712" s="134"/>
    </row>
    <row r="713" spans="2:6" x14ac:dyDescent="0.25">
      <c r="B713" s="17"/>
      <c r="C713" s="100"/>
      <c r="D713" s="97"/>
      <c r="E713" s="52"/>
      <c r="F713" s="134"/>
    </row>
    <row r="714" spans="2:6" x14ac:dyDescent="0.25">
      <c r="B714" s="17"/>
      <c r="C714" s="100"/>
      <c r="D714" s="97"/>
      <c r="E714" s="52"/>
      <c r="F714" s="134"/>
    </row>
    <row r="715" spans="2:6" x14ac:dyDescent="0.25">
      <c r="B715" s="17"/>
      <c r="C715" s="100"/>
      <c r="D715" s="97"/>
      <c r="E715" s="52"/>
      <c r="F715" s="134"/>
    </row>
    <row r="716" spans="2:6" x14ac:dyDescent="0.25">
      <c r="B716" s="17"/>
      <c r="C716" s="100"/>
      <c r="D716" s="97"/>
      <c r="E716" s="52"/>
      <c r="F716" s="134"/>
    </row>
    <row r="717" spans="2:6" x14ac:dyDescent="0.25">
      <c r="B717" s="17"/>
      <c r="C717" s="100"/>
      <c r="D717" s="97"/>
      <c r="E717" s="52"/>
      <c r="F717" s="134"/>
    </row>
    <row r="718" spans="2:6" x14ac:dyDescent="0.25">
      <c r="B718" s="17"/>
      <c r="C718" s="100"/>
      <c r="D718" s="97"/>
      <c r="E718" s="52"/>
      <c r="F718" s="134"/>
    </row>
    <row r="719" spans="2:6" x14ac:dyDescent="0.25">
      <c r="B719" s="16"/>
      <c r="C719" s="100"/>
      <c r="D719" s="97"/>
      <c r="E719" s="52"/>
      <c r="F719" s="134"/>
    </row>
    <row r="720" spans="2:6" x14ac:dyDescent="0.25">
      <c r="B720" s="17"/>
      <c r="C720" s="100"/>
      <c r="D720" s="97"/>
      <c r="E720" s="52"/>
      <c r="F720" s="134"/>
    </row>
    <row r="721" spans="2:6" x14ac:dyDescent="0.25">
      <c r="B721" s="17"/>
      <c r="C721" s="100"/>
      <c r="D721" s="97"/>
      <c r="E721" s="52"/>
      <c r="F721" s="134"/>
    </row>
    <row r="722" spans="2:6" x14ac:dyDescent="0.25">
      <c r="B722" s="17"/>
      <c r="C722" s="100"/>
      <c r="D722" s="97"/>
      <c r="E722" s="52"/>
      <c r="F722" s="134"/>
    </row>
    <row r="723" spans="2:6" x14ac:dyDescent="0.25">
      <c r="B723" s="17"/>
      <c r="C723" s="100"/>
      <c r="D723" s="97"/>
      <c r="E723" s="52"/>
      <c r="F723" s="134"/>
    </row>
    <row r="724" spans="2:6" x14ac:dyDescent="0.25">
      <c r="B724" s="17"/>
      <c r="C724" s="100"/>
      <c r="D724" s="97"/>
      <c r="E724" s="52"/>
      <c r="F724" s="134"/>
    </row>
    <row r="725" spans="2:6" x14ac:dyDescent="0.25">
      <c r="B725" s="17"/>
      <c r="C725" s="100"/>
      <c r="D725" s="97"/>
      <c r="E725" s="52"/>
      <c r="F725" s="134"/>
    </row>
    <row r="726" spans="2:6" x14ac:dyDescent="0.25">
      <c r="B726" s="17"/>
      <c r="C726" s="100"/>
      <c r="D726" s="97"/>
      <c r="E726" s="52"/>
      <c r="F726" s="134"/>
    </row>
    <row r="727" spans="2:6" x14ac:dyDescent="0.25">
      <c r="B727" s="17"/>
      <c r="C727" s="100"/>
      <c r="D727" s="97"/>
      <c r="E727" s="52"/>
      <c r="F727" s="134"/>
    </row>
    <row r="728" spans="2:6" x14ac:dyDescent="0.25">
      <c r="B728" s="17"/>
      <c r="C728" s="100"/>
      <c r="D728" s="97"/>
      <c r="E728" s="52"/>
      <c r="F728" s="134"/>
    </row>
    <row r="729" spans="2:6" x14ac:dyDescent="0.25">
      <c r="B729" s="16"/>
      <c r="C729" s="100"/>
      <c r="D729" s="97"/>
      <c r="E729" s="52"/>
      <c r="F729" s="134"/>
    </row>
    <row r="730" spans="2:6" x14ac:dyDescent="0.25">
      <c r="B730" s="17"/>
      <c r="C730" s="100"/>
      <c r="D730" s="97"/>
      <c r="E730" s="52"/>
      <c r="F730" s="134"/>
    </row>
    <row r="731" spans="2:6" x14ac:dyDescent="0.25">
      <c r="B731" s="17"/>
      <c r="C731" s="100"/>
      <c r="D731" s="97"/>
      <c r="E731" s="52"/>
      <c r="F731" s="134"/>
    </row>
    <row r="732" spans="2:6" x14ac:dyDescent="0.25">
      <c r="B732" s="17"/>
      <c r="C732" s="100"/>
      <c r="D732" s="97"/>
      <c r="E732" s="52"/>
      <c r="F732" s="134"/>
    </row>
    <row r="733" spans="2:6" x14ac:dyDescent="0.25">
      <c r="B733" s="17"/>
      <c r="C733" s="100"/>
      <c r="D733" s="97"/>
      <c r="E733" s="52"/>
      <c r="F733" s="134"/>
    </row>
    <row r="734" spans="2:6" x14ac:dyDescent="0.25">
      <c r="B734" s="17"/>
      <c r="C734" s="100"/>
      <c r="D734" s="97"/>
      <c r="E734" s="52"/>
      <c r="F734" s="134"/>
    </row>
    <row r="735" spans="2:6" x14ac:dyDescent="0.25">
      <c r="B735" s="17"/>
      <c r="C735" s="100"/>
      <c r="D735" s="97"/>
      <c r="E735" s="52"/>
      <c r="F735" s="134"/>
    </row>
    <row r="736" spans="2:6" x14ac:dyDescent="0.25">
      <c r="B736" s="17"/>
      <c r="C736" s="100"/>
      <c r="D736" s="97"/>
      <c r="E736" s="52"/>
      <c r="F736" s="134"/>
    </row>
    <row r="737" spans="2:6" x14ac:dyDescent="0.25">
      <c r="B737" s="17"/>
      <c r="C737" s="100"/>
      <c r="D737" s="97"/>
      <c r="E737" s="52"/>
      <c r="F737" s="134"/>
    </row>
    <row r="738" spans="2:6" x14ac:dyDescent="0.25">
      <c r="B738" s="17"/>
      <c r="C738" s="100"/>
      <c r="D738" s="97"/>
      <c r="E738" s="52"/>
      <c r="F738" s="134"/>
    </row>
    <row r="739" spans="2:6" x14ac:dyDescent="0.25">
      <c r="B739" s="17"/>
      <c r="C739" s="100"/>
      <c r="D739" s="97"/>
      <c r="E739" s="52"/>
      <c r="F739" s="134"/>
    </row>
    <row r="740" spans="2:6" x14ac:dyDescent="0.25">
      <c r="B740" s="17"/>
      <c r="C740" s="100"/>
      <c r="D740" s="97"/>
      <c r="E740" s="52"/>
      <c r="F740" s="134"/>
    </row>
    <row r="741" spans="2:6" x14ac:dyDescent="0.25">
      <c r="B741" s="17"/>
      <c r="C741" s="100"/>
      <c r="D741" s="97"/>
      <c r="E741" s="52"/>
      <c r="F741" s="134"/>
    </row>
    <row r="742" spans="2:6" x14ac:dyDescent="0.25">
      <c r="B742" s="17"/>
      <c r="C742" s="100"/>
      <c r="D742" s="97"/>
      <c r="E742" s="52"/>
      <c r="F742" s="134"/>
    </row>
    <row r="743" spans="2:6" x14ac:dyDescent="0.25">
      <c r="B743" s="16"/>
      <c r="C743" s="100"/>
      <c r="D743" s="97"/>
      <c r="E743" s="52"/>
      <c r="F743" s="134"/>
    </row>
    <row r="744" spans="2:6" x14ac:dyDescent="0.25">
      <c r="B744" s="17"/>
      <c r="C744" s="100"/>
      <c r="D744" s="97"/>
      <c r="E744" s="52"/>
      <c r="F744" s="134"/>
    </row>
    <row r="745" spans="2:6" x14ac:dyDescent="0.25">
      <c r="B745" s="17"/>
      <c r="C745" s="100"/>
      <c r="D745" s="97"/>
      <c r="E745" s="52"/>
      <c r="F745" s="134"/>
    </row>
    <row r="746" spans="2:6" x14ac:dyDescent="0.25">
      <c r="B746" s="17"/>
      <c r="C746" s="100"/>
      <c r="D746" s="97"/>
      <c r="E746" s="52"/>
      <c r="F746" s="134"/>
    </row>
    <row r="747" spans="2:6" x14ac:dyDescent="0.25">
      <c r="B747" s="17"/>
      <c r="C747" s="100"/>
      <c r="D747" s="97"/>
      <c r="E747" s="52"/>
      <c r="F747" s="134"/>
    </row>
    <row r="748" spans="2:6" x14ac:dyDescent="0.25">
      <c r="B748" s="17"/>
      <c r="C748" s="100"/>
      <c r="D748" s="97"/>
      <c r="E748" s="52"/>
      <c r="F748" s="134"/>
    </row>
    <row r="749" spans="2:6" x14ac:dyDescent="0.25">
      <c r="B749" s="17"/>
      <c r="C749" s="100"/>
      <c r="D749" s="97"/>
      <c r="E749" s="52"/>
      <c r="F749" s="134"/>
    </row>
    <row r="750" spans="2:6" x14ac:dyDescent="0.25">
      <c r="B750" s="17"/>
      <c r="C750" s="100"/>
      <c r="D750" s="97"/>
      <c r="E750" s="52"/>
      <c r="F750" s="134"/>
    </row>
    <row r="751" spans="2:6" x14ac:dyDescent="0.25">
      <c r="B751" s="17"/>
      <c r="C751" s="100"/>
      <c r="D751" s="97"/>
      <c r="E751" s="52"/>
      <c r="F751" s="134"/>
    </row>
    <row r="752" spans="2:6" x14ac:dyDescent="0.25">
      <c r="B752" s="17"/>
      <c r="C752" s="100"/>
      <c r="D752" s="97"/>
      <c r="E752" s="52"/>
      <c r="F752" s="134"/>
    </row>
    <row r="753" spans="2:6" x14ac:dyDescent="0.25">
      <c r="B753" s="17"/>
      <c r="C753" s="100"/>
      <c r="D753" s="97"/>
      <c r="E753" s="52"/>
      <c r="F753" s="134"/>
    </row>
    <row r="754" spans="2:6" x14ac:dyDescent="0.25">
      <c r="B754" s="17"/>
      <c r="C754" s="100"/>
      <c r="D754" s="97"/>
      <c r="E754" s="52"/>
      <c r="F754" s="134"/>
    </row>
    <row r="755" spans="2:6" x14ac:dyDescent="0.25">
      <c r="B755" s="17"/>
      <c r="C755" s="100"/>
      <c r="D755" s="97"/>
      <c r="E755" s="52"/>
      <c r="F755" s="134"/>
    </row>
    <row r="756" spans="2:6" x14ac:dyDescent="0.25">
      <c r="B756" s="17"/>
      <c r="C756" s="100"/>
      <c r="D756" s="97"/>
      <c r="E756" s="52"/>
      <c r="F756" s="134"/>
    </row>
    <row r="757" spans="2:6" x14ac:dyDescent="0.25">
      <c r="B757" s="17"/>
      <c r="C757" s="100"/>
      <c r="D757" s="97"/>
      <c r="E757" s="52"/>
      <c r="F757" s="134"/>
    </row>
    <row r="758" spans="2:6" x14ac:dyDescent="0.25">
      <c r="B758" s="17"/>
      <c r="C758" s="100"/>
      <c r="D758" s="97"/>
      <c r="E758" s="52"/>
      <c r="F758" s="134"/>
    </row>
    <row r="759" spans="2:6" x14ac:dyDescent="0.25">
      <c r="B759" s="17"/>
      <c r="C759" s="100"/>
      <c r="D759" s="97"/>
      <c r="E759" s="52"/>
      <c r="F759" s="134"/>
    </row>
    <row r="760" spans="2:6" x14ac:dyDescent="0.25">
      <c r="B760" s="17"/>
      <c r="C760" s="100"/>
      <c r="D760" s="97"/>
      <c r="E760" s="52"/>
      <c r="F760" s="134"/>
    </row>
    <row r="761" spans="2:6" x14ac:dyDescent="0.25">
      <c r="B761" s="17"/>
      <c r="C761" s="100"/>
      <c r="D761" s="97"/>
      <c r="E761" s="52"/>
      <c r="F761" s="134"/>
    </row>
    <row r="762" spans="2:6" x14ac:dyDescent="0.25">
      <c r="B762" s="17"/>
      <c r="C762" s="100"/>
      <c r="D762" s="97"/>
      <c r="E762" s="52"/>
      <c r="F762" s="134"/>
    </row>
    <row r="763" spans="2:6" x14ac:dyDescent="0.25">
      <c r="B763" s="17"/>
      <c r="C763" s="100"/>
      <c r="D763" s="97"/>
      <c r="E763" s="52"/>
      <c r="F763" s="134"/>
    </row>
    <row r="764" spans="2:6" x14ac:dyDescent="0.25">
      <c r="B764" s="17"/>
      <c r="C764" s="100"/>
      <c r="D764" s="97"/>
      <c r="E764" s="52"/>
      <c r="F764" s="134"/>
    </row>
    <row r="765" spans="2:6" x14ac:dyDescent="0.25">
      <c r="B765" s="17"/>
      <c r="C765" s="100"/>
      <c r="D765" s="97"/>
      <c r="E765" s="52"/>
      <c r="F765" s="134"/>
    </row>
    <row r="766" spans="2:6" x14ac:dyDescent="0.25">
      <c r="B766" s="17"/>
      <c r="C766" s="100"/>
      <c r="D766" s="97"/>
      <c r="E766" s="52"/>
      <c r="F766" s="134"/>
    </row>
    <row r="767" spans="2:6" x14ac:dyDescent="0.25">
      <c r="B767" s="17"/>
      <c r="C767" s="100"/>
      <c r="D767" s="97"/>
      <c r="E767" s="52"/>
      <c r="F767" s="134"/>
    </row>
    <row r="768" spans="2:6" x14ac:dyDescent="0.25">
      <c r="B768" s="16"/>
      <c r="C768" s="100"/>
      <c r="D768" s="97"/>
      <c r="E768" s="52"/>
      <c r="F768" s="134"/>
    </row>
    <row r="769" spans="2:6" x14ac:dyDescent="0.25">
      <c r="B769" s="17"/>
      <c r="C769" s="100"/>
      <c r="D769" s="97"/>
      <c r="E769" s="52"/>
      <c r="F769" s="134"/>
    </row>
    <row r="770" spans="2:6" x14ac:dyDescent="0.25">
      <c r="B770" s="17"/>
      <c r="C770" s="100"/>
      <c r="D770" s="97"/>
      <c r="E770" s="52"/>
      <c r="F770" s="134"/>
    </row>
    <row r="771" spans="2:6" x14ac:dyDescent="0.25">
      <c r="B771" s="17"/>
      <c r="C771" s="100"/>
      <c r="D771" s="97"/>
      <c r="E771" s="52"/>
      <c r="F771" s="134"/>
    </row>
    <row r="772" spans="2:6" x14ac:dyDescent="0.25">
      <c r="B772" s="17"/>
      <c r="C772" s="100"/>
      <c r="D772" s="97"/>
      <c r="E772" s="52"/>
      <c r="F772" s="134"/>
    </row>
    <row r="773" spans="2:6" x14ac:dyDescent="0.25">
      <c r="B773" s="17"/>
      <c r="C773" s="100"/>
      <c r="D773" s="97"/>
      <c r="E773" s="52"/>
      <c r="F773" s="134"/>
    </row>
    <row r="774" spans="2:6" x14ac:dyDescent="0.25">
      <c r="B774" s="17"/>
      <c r="C774" s="100"/>
      <c r="D774" s="97"/>
      <c r="E774" s="52"/>
      <c r="F774" s="134"/>
    </row>
    <row r="775" spans="2:6" x14ac:dyDescent="0.25">
      <c r="B775" s="17"/>
      <c r="C775" s="100"/>
      <c r="D775" s="97"/>
      <c r="E775" s="52"/>
      <c r="F775" s="134"/>
    </row>
    <row r="776" spans="2:6" x14ac:dyDescent="0.25">
      <c r="B776" s="17"/>
      <c r="C776" s="100"/>
      <c r="D776" s="97"/>
      <c r="E776" s="52"/>
      <c r="F776" s="134"/>
    </row>
    <row r="777" spans="2:6" x14ac:dyDescent="0.25">
      <c r="B777" s="17"/>
      <c r="C777" s="100"/>
      <c r="D777" s="97"/>
      <c r="E777" s="52"/>
      <c r="F777" s="134"/>
    </row>
    <row r="778" spans="2:6" x14ac:dyDescent="0.25">
      <c r="B778" s="17"/>
      <c r="C778" s="100"/>
      <c r="D778" s="97"/>
      <c r="E778" s="52"/>
      <c r="F778" s="134"/>
    </row>
    <row r="779" spans="2:6" x14ac:dyDescent="0.25">
      <c r="B779" s="17"/>
      <c r="C779" s="100"/>
      <c r="D779" s="97"/>
      <c r="E779" s="52"/>
      <c r="F779" s="134"/>
    </row>
    <row r="780" spans="2:6" x14ac:dyDescent="0.25">
      <c r="B780" s="17"/>
      <c r="C780" s="100"/>
      <c r="D780" s="97"/>
      <c r="E780" s="52"/>
      <c r="F780" s="134"/>
    </row>
    <row r="781" spans="2:6" x14ac:dyDescent="0.25">
      <c r="B781" s="17"/>
      <c r="C781" s="100"/>
      <c r="D781" s="97"/>
      <c r="E781" s="52"/>
      <c r="F781" s="134"/>
    </row>
    <row r="782" spans="2:6" x14ac:dyDescent="0.25">
      <c r="B782" s="17"/>
      <c r="C782" s="100"/>
      <c r="D782" s="97"/>
      <c r="E782" s="52"/>
      <c r="F782" s="134"/>
    </row>
    <row r="783" spans="2:6" x14ac:dyDescent="0.25">
      <c r="B783" s="17"/>
      <c r="C783" s="100"/>
      <c r="D783" s="97"/>
      <c r="E783" s="52"/>
      <c r="F783" s="134"/>
    </row>
    <row r="784" spans="2:6" x14ac:dyDescent="0.25">
      <c r="B784" s="17"/>
      <c r="C784" s="100"/>
      <c r="D784" s="97"/>
      <c r="E784" s="52"/>
      <c r="F784" s="134"/>
    </row>
    <row r="785" spans="2:6" x14ac:dyDescent="0.25">
      <c r="B785" s="16"/>
      <c r="C785" s="100"/>
      <c r="D785" s="97"/>
      <c r="E785" s="52"/>
      <c r="F785" s="134"/>
    </row>
    <row r="786" spans="2:6" x14ac:dyDescent="0.25">
      <c r="B786" s="17"/>
      <c r="C786" s="100"/>
      <c r="D786" s="97"/>
      <c r="E786" s="52"/>
      <c r="F786" s="134"/>
    </row>
    <row r="787" spans="2:6" x14ac:dyDescent="0.25">
      <c r="B787" s="17"/>
      <c r="C787" s="100"/>
      <c r="D787" s="97"/>
      <c r="E787" s="52"/>
      <c r="F787" s="134"/>
    </row>
    <row r="788" spans="2:6" x14ac:dyDescent="0.25">
      <c r="B788" s="17"/>
      <c r="C788" s="100"/>
      <c r="D788" s="97"/>
      <c r="E788" s="52"/>
      <c r="F788" s="134"/>
    </row>
    <row r="789" spans="2:6" x14ac:dyDescent="0.25">
      <c r="B789" s="17"/>
      <c r="C789" s="100"/>
      <c r="D789" s="97"/>
      <c r="E789" s="52"/>
      <c r="F789" s="134"/>
    </row>
    <row r="790" spans="2:6" x14ac:dyDescent="0.25">
      <c r="B790" s="17"/>
      <c r="C790" s="100"/>
      <c r="D790" s="97"/>
      <c r="E790" s="52"/>
      <c r="F790" s="134"/>
    </row>
    <row r="791" spans="2:6" x14ac:dyDescent="0.25">
      <c r="B791" s="17"/>
      <c r="C791" s="100"/>
      <c r="D791" s="97"/>
      <c r="E791" s="52"/>
      <c r="F791" s="134"/>
    </row>
    <row r="792" spans="2:6" x14ac:dyDescent="0.25">
      <c r="B792" s="17"/>
      <c r="C792" s="100"/>
      <c r="D792" s="97"/>
      <c r="E792" s="52"/>
      <c r="F792" s="134"/>
    </row>
    <row r="793" spans="2:6" x14ac:dyDescent="0.25">
      <c r="B793" s="17"/>
      <c r="C793" s="100"/>
      <c r="D793" s="97"/>
      <c r="E793" s="52"/>
      <c r="F793" s="134"/>
    </row>
    <row r="794" spans="2:6" x14ac:dyDescent="0.25">
      <c r="B794" s="17"/>
      <c r="C794" s="100"/>
      <c r="D794" s="97"/>
      <c r="E794" s="52"/>
      <c r="F794" s="134"/>
    </row>
    <row r="795" spans="2:6" x14ac:dyDescent="0.25">
      <c r="B795" s="17"/>
      <c r="C795" s="100"/>
      <c r="D795" s="97"/>
      <c r="E795" s="52"/>
      <c r="F795" s="134"/>
    </row>
    <row r="796" spans="2:6" x14ac:dyDescent="0.25">
      <c r="B796" s="17"/>
      <c r="C796" s="100"/>
      <c r="D796" s="97"/>
      <c r="E796" s="52"/>
      <c r="F796" s="134"/>
    </row>
    <row r="797" spans="2:6" x14ac:dyDescent="0.25">
      <c r="B797" s="17"/>
      <c r="C797" s="100"/>
      <c r="D797" s="97"/>
      <c r="E797" s="52"/>
      <c r="F797" s="134"/>
    </row>
    <row r="798" spans="2:6" x14ac:dyDescent="0.25">
      <c r="B798" s="17"/>
      <c r="C798" s="100"/>
      <c r="D798" s="97"/>
      <c r="E798" s="52"/>
      <c r="F798" s="134"/>
    </row>
    <row r="799" spans="2:6" x14ac:dyDescent="0.25">
      <c r="B799" s="17"/>
      <c r="C799" s="100"/>
      <c r="D799" s="97"/>
      <c r="E799" s="52"/>
      <c r="F799" s="134"/>
    </row>
    <row r="800" spans="2:6" x14ac:dyDescent="0.25">
      <c r="B800" s="17"/>
      <c r="C800" s="100"/>
      <c r="D800" s="97"/>
      <c r="E800" s="52"/>
      <c r="F800" s="134"/>
    </row>
    <row r="801" spans="2:6" x14ac:dyDescent="0.25">
      <c r="B801" s="17"/>
      <c r="C801" s="100"/>
      <c r="D801" s="97"/>
      <c r="E801" s="52"/>
      <c r="F801" s="134"/>
    </row>
    <row r="802" spans="2:6" x14ac:dyDescent="0.25">
      <c r="B802" s="16"/>
      <c r="C802" s="100"/>
      <c r="D802" s="97"/>
      <c r="E802" s="52"/>
      <c r="F802" s="134"/>
    </row>
    <row r="803" spans="2:6" x14ac:dyDescent="0.25">
      <c r="B803" s="17"/>
      <c r="C803" s="100"/>
      <c r="D803" s="97"/>
      <c r="E803" s="52"/>
      <c r="F803" s="134"/>
    </row>
    <row r="804" spans="2:6" x14ac:dyDescent="0.25">
      <c r="B804" s="17"/>
      <c r="C804" s="100"/>
      <c r="D804" s="97"/>
      <c r="E804" s="52"/>
      <c r="F804" s="134"/>
    </row>
    <row r="805" spans="2:6" x14ac:dyDescent="0.25">
      <c r="B805" s="17"/>
      <c r="C805" s="100"/>
      <c r="D805" s="97"/>
      <c r="E805" s="52"/>
      <c r="F805" s="134"/>
    </row>
    <row r="806" spans="2:6" x14ac:dyDescent="0.25">
      <c r="B806" s="17"/>
      <c r="C806" s="100"/>
      <c r="D806" s="97"/>
      <c r="E806" s="52"/>
      <c r="F806" s="134"/>
    </row>
    <row r="807" spans="2:6" x14ac:dyDescent="0.25">
      <c r="B807" s="17"/>
      <c r="C807" s="100"/>
      <c r="D807" s="97"/>
      <c r="E807" s="52"/>
      <c r="F807" s="134"/>
    </row>
    <row r="808" spans="2:6" x14ac:dyDescent="0.25">
      <c r="B808" s="17"/>
      <c r="C808" s="100"/>
      <c r="D808" s="97"/>
      <c r="E808" s="52"/>
      <c r="F808" s="134"/>
    </row>
    <row r="809" spans="2:6" x14ac:dyDescent="0.25">
      <c r="B809" s="17"/>
      <c r="C809" s="100"/>
      <c r="D809" s="97"/>
      <c r="E809" s="52"/>
      <c r="F809" s="134"/>
    </row>
    <row r="810" spans="2:6" x14ac:dyDescent="0.25">
      <c r="B810" s="17"/>
      <c r="C810" s="100"/>
      <c r="D810" s="97"/>
      <c r="E810" s="52"/>
      <c r="F810" s="134"/>
    </row>
    <row r="811" spans="2:6" x14ac:dyDescent="0.25">
      <c r="B811" s="17"/>
      <c r="C811" s="100"/>
      <c r="D811" s="97"/>
      <c r="E811" s="52"/>
      <c r="F811" s="134"/>
    </row>
    <row r="812" spans="2:6" x14ac:dyDescent="0.25">
      <c r="B812" s="17"/>
      <c r="C812" s="100"/>
      <c r="D812" s="97"/>
      <c r="E812" s="52"/>
      <c r="F812" s="134"/>
    </row>
    <row r="813" spans="2:6" x14ac:dyDescent="0.25">
      <c r="B813" s="17"/>
      <c r="C813" s="100"/>
      <c r="D813" s="97"/>
      <c r="E813" s="52"/>
      <c r="F813" s="134"/>
    </row>
    <row r="814" spans="2:6" x14ac:dyDescent="0.25">
      <c r="B814" s="17"/>
      <c r="C814" s="100"/>
      <c r="D814" s="97"/>
      <c r="E814" s="52"/>
      <c r="F814" s="134"/>
    </row>
    <row r="815" spans="2:6" x14ac:dyDescent="0.25">
      <c r="B815" s="17"/>
      <c r="C815" s="100"/>
      <c r="D815" s="97"/>
      <c r="E815" s="52"/>
      <c r="F815" s="134"/>
    </row>
    <row r="816" spans="2:6" x14ac:dyDescent="0.25">
      <c r="B816" s="17"/>
      <c r="C816" s="100"/>
      <c r="D816" s="97"/>
      <c r="E816" s="52"/>
      <c r="F816" s="134"/>
    </row>
    <row r="817" spans="2:6" x14ac:dyDescent="0.25">
      <c r="B817" s="17"/>
      <c r="C817" s="100"/>
      <c r="D817" s="97"/>
      <c r="E817" s="52"/>
      <c r="F817" s="134"/>
    </row>
    <row r="818" spans="2:6" x14ac:dyDescent="0.25">
      <c r="B818" s="16"/>
      <c r="C818" s="100"/>
      <c r="D818" s="97"/>
      <c r="E818" s="52"/>
      <c r="F818" s="134"/>
    </row>
    <row r="819" spans="2:6" x14ac:dyDescent="0.25">
      <c r="B819" s="17"/>
      <c r="C819" s="100"/>
      <c r="D819" s="97"/>
      <c r="E819" s="52"/>
      <c r="F819" s="134"/>
    </row>
    <row r="820" spans="2:6" x14ac:dyDescent="0.25">
      <c r="B820" s="17"/>
      <c r="C820" s="100"/>
      <c r="D820" s="97"/>
      <c r="E820" s="52"/>
      <c r="F820" s="134"/>
    </row>
    <row r="821" spans="2:6" x14ac:dyDescent="0.25">
      <c r="B821" s="17"/>
      <c r="C821" s="100"/>
      <c r="D821" s="97"/>
      <c r="E821" s="52"/>
      <c r="F821" s="134"/>
    </row>
    <row r="822" spans="2:6" x14ac:dyDescent="0.25">
      <c r="B822" s="17"/>
      <c r="C822" s="100"/>
      <c r="D822" s="97"/>
      <c r="E822" s="52"/>
      <c r="F822" s="134"/>
    </row>
    <row r="823" spans="2:6" x14ac:dyDescent="0.25">
      <c r="B823" s="17"/>
      <c r="C823" s="100"/>
      <c r="D823" s="97"/>
      <c r="E823" s="52"/>
      <c r="F823" s="134"/>
    </row>
    <row r="824" spans="2:6" x14ac:dyDescent="0.25">
      <c r="B824" s="17"/>
      <c r="C824" s="100"/>
      <c r="D824" s="97"/>
      <c r="E824" s="52"/>
      <c r="F824" s="134"/>
    </row>
    <row r="825" spans="2:6" x14ac:dyDescent="0.25">
      <c r="B825" s="17"/>
      <c r="C825" s="100"/>
      <c r="D825" s="97"/>
      <c r="E825" s="52"/>
      <c r="F825" s="134"/>
    </row>
    <row r="826" spans="2:6" x14ac:dyDescent="0.25">
      <c r="B826" s="17"/>
      <c r="C826" s="100"/>
      <c r="D826" s="97"/>
      <c r="E826" s="52"/>
      <c r="F826" s="134"/>
    </row>
    <row r="827" spans="2:6" x14ac:dyDescent="0.25">
      <c r="B827" s="17"/>
      <c r="C827" s="100"/>
      <c r="D827" s="97"/>
      <c r="E827" s="52"/>
      <c r="F827" s="134"/>
    </row>
    <row r="828" spans="2:6" x14ac:dyDescent="0.25">
      <c r="B828" s="17"/>
      <c r="C828" s="100"/>
      <c r="D828" s="97"/>
      <c r="E828" s="52"/>
      <c r="F828" s="134"/>
    </row>
    <row r="829" spans="2:6" x14ac:dyDescent="0.25">
      <c r="B829" s="17"/>
      <c r="C829" s="100"/>
      <c r="D829" s="97"/>
      <c r="E829" s="52"/>
      <c r="F829" s="134"/>
    </row>
    <row r="830" spans="2:6" x14ac:dyDescent="0.25">
      <c r="B830" s="17"/>
      <c r="C830" s="100"/>
      <c r="D830" s="97"/>
      <c r="E830" s="52"/>
      <c r="F830" s="134"/>
    </row>
    <row r="831" spans="2:6" x14ac:dyDescent="0.25">
      <c r="B831" s="17"/>
      <c r="C831" s="100"/>
      <c r="D831" s="97"/>
      <c r="E831" s="52"/>
      <c r="F831" s="134"/>
    </row>
    <row r="832" spans="2:6" x14ac:dyDescent="0.25">
      <c r="B832" s="17"/>
      <c r="C832" s="100"/>
      <c r="D832" s="97"/>
      <c r="E832" s="52"/>
      <c r="F832" s="134"/>
    </row>
    <row r="833" spans="2:6" x14ac:dyDescent="0.25">
      <c r="B833" s="17"/>
      <c r="C833" s="100"/>
      <c r="D833" s="97"/>
      <c r="E833" s="52"/>
      <c r="F833" s="134"/>
    </row>
    <row r="834" spans="2:6" x14ac:dyDescent="0.25">
      <c r="B834" s="16"/>
      <c r="C834" s="100"/>
      <c r="D834" s="97"/>
      <c r="E834" s="52"/>
      <c r="F834" s="134"/>
    </row>
    <row r="835" spans="2:6" x14ac:dyDescent="0.25">
      <c r="B835" s="17"/>
      <c r="C835" s="100"/>
      <c r="D835" s="97"/>
      <c r="E835" s="52"/>
      <c r="F835" s="134"/>
    </row>
    <row r="836" spans="2:6" x14ac:dyDescent="0.25">
      <c r="B836" s="17"/>
      <c r="C836" s="100"/>
      <c r="D836" s="97"/>
      <c r="E836" s="52"/>
      <c r="F836" s="134"/>
    </row>
    <row r="837" spans="2:6" x14ac:dyDescent="0.25">
      <c r="B837" s="16"/>
      <c r="C837" s="100"/>
      <c r="D837" s="97"/>
      <c r="E837" s="52"/>
      <c r="F837" s="134"/>
    </row>
    <row r="838" spans="2:6" x14ac:dyDescent="0.25">
      <c r="B838" s="17"/>
      <c r="C838" s="100"/>
      <c r="D838" s="97"/>
      <c r="E838" s="52"/>
      <c r="F838" s="134"/>
    </row>
    <row r="839" spans="2:6" x14ac:dyDescent="0.25">
      <c r="B839" s="17"/>
      <c r="C839" s="100"/>
      <c r="D839" s="97"/>
      <c r="E839" s="52"/>
      <c r="F839" s="134"/>
    </row>
    <row r="840" spans="2:6" x14ac:dyDescent="0.25">
      <c r="B840" s="17"/>
      <c r="C840" s="100"/>
      <c r="D840" s="97"/>
      <c r="E840" s="52"/>
      <c r="F840" s="134"/>
    </row>
    <row r="841" spans="2:6" x14ac:dyDescent="0.25">
      <c r="B841" s="17"/>
      <c r="C841" s="100"/>
      <c r="D841" s="97"/>
      <c r="E841" s="52"/>
      <c r="F841" s="134"/>
    </row>
    <row r="842" spans="2:6" x14ac:dyDescent="0.25">
      <c r="B842" s="17"/>
      <c r="C842" s="100"/>
      <c r="D842" s="97"/>
      <c r="E842" s="52"/>
      <c r="F842" s="134"/>
    </row>
    <row r="843" spans="2:6" x14ac:dyDescent="0.25">
      <c r="B843" s="16"/>
      <c r="C843" s="100"/>
      <c r="D843" s="97"/>
      <c r="E843" s="52"/>
      <c r="F843" s="134"/>
    </row>
    <row r="844" spans="2:6" x14ac:dyDescent="0.25">
      <c r="B844" s="17"/>
      <c r="C844" s="100"/>
      <c r="D844" s="97"/>
      <c r="E844" s="52"/>
      <c r="F844" s="134"/>
    </row>
    <row r="845" spans="2:6" x14ac:dyDescent="0.25">
      <c r="B845" s="17"/>
      <c r="C845" s="100"/>
      <c r="D845" s="97"/>
      <c r="E845" s="52"/>
      <c r="F845" s="134"/>
    </row>
    <row r="846" spans="2:6" x14ac:dyDescent="0.25">
      <c r="B846" s="17"/>
      <c r="C846" s="100"/>
      <c r="D846" s="97"/>
      <c r="E846" s="52"/>
      <c r="F846" s="134"/>
    </row>
    <row r="847" spans="2:6" x14ac:dyDescent="0.25">
      <c r="B847" s="17"/>
      <c r="C847" s="100"/>
      <c r="D847" s="97"/>
      <c r="E847" s="52"/>
      <c r="F847" s="134"/>
    </row>
    <row r="848" spans="2:6" x14ac:dyDescent="0.25">
      <c r="B848" s="16"/>
      <c r="C848" s="100"/>
      <c r="D848" s="97"/>
      <c r="E848" s="52"/>
      <c r="F848" s="134"/>
    </row>
    <row r="849" spans="2:6" x14ac:dyDescent="0.25">
      <c r="B849" s="17"/>
      <c r="C849" s="100"/>
      <c r="D849" s="97"/>
      <c r="E849" s="52"/>
      <c r="F849" s="134"/>
    </row>
    <row r="850" spans="2:6" x14ac:dyDescent="0.25">
      <c r="B850" s="17"/>
      <c r="C850" s="100"/>
      <c r="D850" s="97"/>
      <c r="E850" s="52"/>
      <c r="F850" s="134"/>
    </row>
    <row r="851" spans="2:6" x14ac:dyDescent="0.25">
      <c r="B851" s="17"/>
      <c r="C851" s="100"/>
      <c r="D851" s="97"/>
      <c r="E851" s="52"/>
      <c r="F851" s="134"/>
    </row>
    <row r="852" spans="2:6" x14ac:dyDescent="0.25">
      <c r="B852" s="16"/>
      <c r="C852" s="100"/>
      <c r="D852" s="97"/>
      <c r="E852" s="52"/>
      <c r="F852" s="134"/>
    </row>
    <row r="853" spans="2:6" x14ac:dyDescent="0.25">
      <c r="B853" s="17"/>
      <c r="C853" s="100"/>
      <c r="D853" s="97"/>
      <c r="E853" s="52"/>
      <c r="F853" s="134"/>
    </row>
    <row r="854" spans="2:6" x14ac:dyDescent="0.25">
      <c r="B854" s="17"/>
      <c r="C854" s="100"/>
      <c r="D854" s="97"/>
      <c r="E854" s="52"/>
      <c r="F854" s="134"/>
    </row>
    <row r="855" spans="2:6" x14ac:dyDescent="0.25">
      <c r="B855" s="17"/>
      <c r="C855" s="100"/>
      <c r="D855" s="97"/>
      <c r="E855" s="52"/>
      <c r="F855" s="134"/>
    </row>
    <row r="856" spans="2:6" x14ac:dyDescent="0.25">
      <c r="B856" s="17"/>
      <c r="C856" s="100"/>
      <c r="D856" s="97"/>
      <c r="E856" s="52"/>
      <c r="F856" s="134"/>
    </row>
    <row r="857" spans="2:6" x14ac:dyDescent="0.25">
      <c r="B857" s="16"/>
      <c r="C857" s="100"/>
      <c r="D857" s="97"/>
      <c r="E857" s="52"/>
      <c r="F857" s="134"/>
    </row>
    <row r="858" spans="2:6" x14ac:dyDescent="0.25">
      <c r="B858" s="17"/>
      <c r="C858" s="100"/>
      <c r="D858" s="97"/>
      <c r="E858" s="52"/>
      <c r="F858" s="134"/>
    </row>
    <row r="859" spans="2:6" x14ac:dyDescent="0.25">
      <c r="B859" s="17"/>
      <c r="C859" s="100"/>
      <c r="D859" s="97"/>
      <c r="E859" s="52"/>
      <c r="F859" s="134"/>
    </row>
    <row r="860" spans="2:6" x14ac:dyDescent="0.25">
      <c r="B860" s="17"/>
      <c r="C860" s="100"/>
      <c r="D860" s="97"/>
      <c r="E860" s="52"/>
      <c r="F860" s="134"/>
    </row>
    <row r="861" spans="2:6" x14ac:dyDescent="0.25">
      <c r="B861" s="17"/>
      <c r="C861" s="100"/>
      <c r="D861" s="97"/>
      <c r="E861" s="52"/>
      <c r="F861" s="134"/>
    </row>
    <row r="862" spans="2:6" x14ac:dyDescent="0.25">
      <c r="B862" s="16"/>
      <c r="C862" s="100"/>
      <c r="D862" s="97"/>
      <c r="E862" s="52"/>
      <c r="F862" s="134"/>
    </row>
    <row r="863" spans="2:6" x14ac:dyDescent="0.25">
      <c r="B863" s="17"/>
      <c r="C863" s="100"/>
      <c r="D863" s="97"/>
      <c r="E863" s="52"/>
      <c r="F863" s="134"/>
    </row>
    <row r="864" spans="2:6" x14ac:dyDescent="0.25">
      <c r="B864" s="17"/>
      <c r="C864" s="100"/>
      <c r="D864" s="97"/>
      <c r="E864" s="52"/>
      <c r="F864" s="134"/>
    </row>
    <row r="865" spans="2:6" x14ac:dyDescent="0.25">
      <c r="B865" s="17"/>
      <c r="C865" s="100"/>
      <c r="D865" s="97"/>
      <c r="E865" s="52"/>
      <c r="F865" s="134"/>
    </row>
    <row r="866" spans="2:6" x14ac:dyDescent="0.25">
      <c r="B866" s="17"/>
      <c r="C866" s="100"/>
      <c r="D866" s="97"/>
      <c r="E866" s="52"/>
      <c r="F866" s="134"/>
    </row>
    <row r="867" spans="2:6" x14ac:dyDescent="0.25">
      <c r="B867" s="16"/>
      <c r="C867" s="100"/>
      <c r="D867" s="97"/>
      <c r="E867" s="52"/>
      <c r="F867" s="134"/>
    </row>
    <row r="868" spans="2:6" x14ac:dyDescent="0.25">
      <c r="B868" s="17"/>
      <c r="C868" s="100"/>
      <c r="D868" s="97"/>
      <c r="E868" s="52"/>
      <c r="F868" s="134"/>
    </row>
    <row r="869" spans="2:6" x14ac:dyDescent="0.25">
      <c r="B869" s="17"/>
      <c r="C869" s="100"/>
      <c r="D869" s="97"/>
      <c r="E869" s="52"/>
      <c r="F869" s="134"/>
    </row>
    <row r="870" spans="2:6" x14ac:dyDescent="0.25">
      <c r="B870" s="17"/>
      <c r="C870" s="100"/>
      <c r="D870" s="97"/>
      <c r="E870" s="52"/>
      <c r="F870" s="134"/>
    </row>
    <row r="871" spans="2:6" x14ac:dyDescent="0.25">
      <c r="B871" s="17"/>
      <c r="C871" s="100"/>
      <c r="D871" s="97"/>
      <c r="E871" s="52"/>
      <c r="F871" s="134"/>
    </row>
    <row r="872" spans="2:6" x14ac:dyDescent="0.25">
      <c r="B872" s="16"/>
      <c r="C872" s="100"/>
      <c r="D872" s="97"/>
      <c r="E872" s="52"/>
      <c r="F872" s="134"/>
    </row>
    <row r="873" spans="2:6" x14ac:dyDescent="0.25">
      <c r="B873" s="17"/>
      <c r="C873" s="100"/>
      <c r="D873" s="97"/>
      <c r="E873" s="52"/>
      <c r="F873" s="134"/>
    </row>
    <row r="874" spans="2:6" x14ac:dyDescent="0.25">
      <c r="B874" s="17"/>
      <c r="C874" s="100"/>
      <c r="D874" s="97"/>
      <c r="E874" s="52"/>
      <c r="F874" s="134"/>
    </row>
    <row r="875" spans="2:6" x14ac:dyDescent="0.25">
      <c r="B875" s="17"/>
      <c r="C875" s="100"/>
      <c r="D875" s="97"/>
      <c r="E875" s="52"/>
      <c r="F875" s="134"/>
    </row>
    <row r="876" spans="2:6" x14ac:dyDescent="0.25">
      <c r="B876" s="17"/>
      <c r="C876" s="100"/>
      <c r="D876" s="97"/>
      <c r="E876" s="52"/>
      <c r="F876" s="134"/>
    </row>
    <row r="877" spans="2:6" x14ac:dyDescent="0.25">
      <c r="B877" s="16"/>
      <c r="C877" s="100"/>
      <c r="D877" s="97"/>
      <c r="E877" s="52"/>
      <c r="F877" s="134"/>
    </row>
    <row r="878" spans="2:6" x14ac:dyDescent="0.25">
      <c r="B878" s="17"/>
      <c r="C878" s="100"/>
      <c r="D878" s="97"/>
      <c r="E878" s="52"/>
      <c r="F878" s="134"/>
    </row>
    <row r="879" spans="2:6" x14ac:dyDescent="0.25">
      <c r="B879" s="17"/>
      <c r="C879" s="100"/>
      <c r="D879" s="97"/>
      <c r="E879" s="52"/>
      <c r="F879" s="134"/>
    </row>
    <row r="880" spans="2:6" x14ac:dyDescent="0.25">
      <c r="B880" s="17"/>
      <c r="C880" s="100"/>
      <c r="D880" s="97"/>
      <c r="E880" s="52"/>
      <c r="F880" s="134"/>
    </row>
    <row r="881" spans="2:6" x14ac:dyDescent="0.25">
      <c r="B881" s="17"/>
      <c r="C881" s="100"/>
      <c r="D881" s="97"/>
      <c r="E881" s="52"/>
      <c r="F881" s="134"/>
    </row>
    <row r="882" spans="2:6" x14ac:dyDescent="0.25">
      <c r="B882" s="16"/>
      <c r="C882" s="100"/>
      <c r="D882" s="97"/>
      <c r="E882" s="52"/>
      <c r="F882" s="134"/>
    </row>
    <row r="883" spans="2:6" x14ac:dyDescent="0.25">
      <c r="B883" s="17"/>
      <c r="C883" s="100"/>
      <c r="D883" s="97"/>
      <c r="E883" s="52"/>
      <c r="F883" s="134"/>
    </row>
    <row r="884" spans="2:6" x14ac:dyDescent="0.25">
      <c r="B884" s="17"/>
      <c r="C884" s="100"/>
      <c r="D884" s="97"/>
      <c r="E884" s="52"/>
      <c r="F884" s="134"/>
    </row>
    <row r="885" spans="2:6" x14ac:dyDescent="0.25">
      <c r="B885" s="17"/>
      <c r="C885" s="100"/>
      <c r="D885" s="97"/>
      <c r="E885" s="52"/>
      <c r="F885" s="134"/>
    </row>
    <row r="886" spans="2:6" x14ac:dyDescent="0.25">
      <c r="B886" s="17"/>
      <c r="C886" s="100"/>
      <c r="D886" s="97"/>
      <c r="E886" s="52"/>
      <c r="F886" s="134"/>
    </row>
    <row r="887" spans="2:6" x14ac:dyDescent="0.25">
      <c r="B887" s="17"/>
      <c r="C887" s="100"/>
      <c r="D887" s="97"/>
      <c r="E887" s="52"/>
      <c r="F887" s="134"/>
    </row>
    <row r="888" spans="2:6" x14ac:dyDescent="0.25">
      <c r="B888" s="17"/>
      <c r="C888" s="100"/>
      <c r="D888" s="97"/>
      <c r="E888" s="52"/>
      <c r="F888" s="134"/>
    </row>
    <row r="889" spans="2:6" x14ac:dyDescent="0.25">
      <c r="B889" s="16"/>
      <c r="C889" s="100"/>
      <c r="D889" s="97"/>
      <c r="E889" s="52"/>
      <c r="F889" s="134"/>
    </row>
    <row r="890" spans="2:6" x14ac:dyDescent="0.25">
      <c r="B890" s="17"/>
      <c r="C890" s="100"/>
      <c r="D890" s="97"/>
      <c r="E890" s="52"/>
      <c r="F890" s="134"/>
    </row>
    <row r="891" spans="2:6" x14ac:dyDescent="0.25">
      <c r="B891" s="17"/>
      <c r="C891" s="100"/>
      <c r="D891" s="97"/>
      <c r="E891" s="52"/>
      <c r="F891" s="134"/>
    </row>
    <row r="892" spans="2:6" x14ac:dyDescent="0.25">
      <c r="B892" s="17"/>
      <c r="C892" s="100"/>
      <c r="D892" s="97"/>
      <c r="E892" s="52"/>
      <c r="F892" s="134"/>
    </row>
    <row r="893" spans="2:6" x14ac:dyDescent="0.25">
      <c r="B893" s="17"/>
      <c r="C893" s="100"/>
      <c r="D893" s="97"/>
      <c r="E893" s="52"/>
      <c r="F893" s="134"/>
    </row>
    <row r="894" spans="2:6" x14ac:dyDescent="0.25">
      <c r="B894" s="17"/>
      <c r="C894" s="100"/>
      <c r="D894" s="97"/>
      <c r="E894" s="52"/>
      <c r="F894" s="134"/>
    </row>
    <row r="895" spans="2:6" x14ac:dyDescent="0.25">
      <c r="B895" s="17"/>
      <c r="C895" s="100"/>
      <c r="D895" s="97"/>
      <c r="E895" s="52"/>
      <c r="F895" s="134"/>
    </row>
    <row r="896" spans="2:6" x14ac:dyDescent="0.25">
      <c r="B896" s="16"/>
      <c r="C896" s="100"/>
      <c r="D896" s="97"/>
      <c r="E896" s="52"/>
      <c r="F896" s="134"/>
    </row>
    <row r="897" spans="2:6" x14ac:dyDescent="0.25">
      <c r="B897" s="17"/>
      <c r="C897" s="100"/>
      <c r="D897" s="97"/>
      <c r="E897" s="52"/>
      <c r="F897" s="134"/>
    </row>
    <row r="898" spans="2:6" x14ac:dyDescent="0.25">
      <c r="B898" s="17"/>
      <c r="C898" s="100"/>
      <c r="D898" s="97"/>
      <c r="E898" s="52"/>
      <c r="F898" s="134"/>
    </row>
    <row r="899" spans="2:6" x14ac:dyDescent="0.25">
      <c r="B899" s="17"/>
      <c r="C899" s="100"/>
      <c r="D899" s="97"/>
      <c r="E899" s="52"/>
      <c r="F899" s="134"/>
    </row>
    <row r="900" spans="2:6" x14ac:dyDescent="0.25">
      <c r="B900" s="16"/>
      <c r="C900" s="100"/>
      <c r="D900" s="97"/>
      <c r="E900" s="52"/>
      <c r="F900" s="134"/>
    </row>
    <row r="901" spans="2:6" x14ac:dyDescent="0.25">
      <c r="B901" s="17"/>
      <c r="C901" s="100"/>
      <c r="D901" s="97"/>
      <c r="E901" s="52"/>
      <c r="F901" s="134"/>
    </row>
    <row r="902" spans="2:6" x14ac:dyDescent="0.25">
      <c r="B902" s="17"/>
      <c r="C902" s="100"/>
      <c r="D902" s="97"/>
      <c r="E902" s="52"/>
      <c r="F902" s="134"/>
    </row>
    <row r="903" spans="2:6" x14ac:dyDescent="0.25">
      <c r="B903" s="17"/>
      <c r="C903" s="100"/>
      <c r="D903" s="97"/>
      <c r="E903" s="52"/>
      <c r="F903" s="134"/>
    </row>
    <row r="904" spans="2:6" x14ac:dyDescent="0.25">
      <c r="B904" s="17"/>
      <c r="C904" s="100"/>
      <c r="D904" s="97"/>
      <c r="E904" s="52"/>
      <c r="F904" s="134"/>
    </row>
    <row r="905" spans="2:6" x14ac:dyDescent="0.25">
      <c r="B905" s="16"/>
      <c r="C905" s="100"/>
      <c r="D905" s="97"/>
      <c r="E905" s="52"/>
      <c r="F905" s="134"/>
    </row>
    <row r="906" spans="2:6" x14ac:dyDescent="0.25">
      <c r="B906" s="17"/>
      <c r="C906" s="100"/>
      <c r="D906" s="97"/>
      <c r="E906" s="52"/>
      <c r="F906" s="134"/>
    </row>
    <row r="907" spans="2:6" x14ac:dyDescent="0.25">
      <c r="B907" s="17"/>
      <c r="C907" s="100"/>
      <c r="D907" s="97"/>
      <c r="E907" s="52"/>
      <c r="F907" s="134"/>
    </row>
    <row r="908" spans="2:6" x14ac:dyDescent="0.25">
      <c r="B908" s="17"/>
      <c r="C908" s="100"/>
      <c r="D908" s="97"/>
      <c r="E908" s="52"/>
      <c r="F908" s="134"/>
    </row>
    <row r="909" spans="2:6" x14ac:dyDescent="0.25">
      <c r="B909" s="17"/>
      <c r="C909" s="100"/>
      <c r="D909" s="97"/>
      <c r="E909" s="52"/>
      <c r="F909" s="134"/>
    </row>
    <row r="910" spans="2:6" x14ac:dyDescent="0.25">
      <c r="B910" s="16"/>
      <c r="C910" s="100"/>
      <c r="D910" s="97"/>
      <c r="E910" s="52"/>
      <c r="F910" s="134"/>
    </row>
    <row r="911" spans="2:6" x14ac:dyDescent="0.25">
      <c r="B911" s="17"/>
      <c r="C911" s="100"/>
      <c r="D911" s="97"/>
      <c r="E911" s="52"/>
      <c r="F911" s="134"/>
    </row>
    <row r="912" spans="2:6" x14ac:dyDescent="0.25">
      <c r="B912" s="17"/>
      <c r="C912" s="100"/>
      <c r="D912" s="97"/>
      <c r="E912" s="52"/>
      <c r="F912" s="134"/>
    </row>
    <row r="913" spans="2:6" x14ac:dyDescent="0.25">
      <c r="B913" s="17"/>
      <c r="C913" s="100"/>
      <c r="D913" s="97"/>
      <c r="E913" s="52"/>
      <c r="F913" s="134"/>
    </row>
    <row r="914" spans="2:6" x14ac:dyDescent="0.25">
      <c r="B914" s="17"/>
      <c r="C914" s="100"/>
      <c r="D914" s="97"/>
      <c r="E914" s="52"/>
      <c r="F914" s="134"/>
    </row>
    <row r="915" spans="2:6" x14ac:dyDescent="0.25">
      <c r="B915" s="16"/>
      <c r="C915" s="100"/>
      <c r="D915" s="97"/>
      <c r="E915" s="52"/>
      <c r="F915" s="134"/>
    </row>
    <row r="916" spans="2:6" x14ac:dyDescent="0.25">
      <c r="B916" s="17"/>
      <c r="C916" s="100"/>
      <c r="D916" s="97"/>
      <c r="E916" s="52"/>
      <c r="F916" s="134"/>
    </row>
    <row r="917" spans="2:6" x14ac:dyDescent="0.25">
      <c r="B917" s="17"/>
      <c r="C917" s="100"/>
      <c r="D917" s="97"/>
      <c r="E917" s="52"/>
      <c r="F917" s="134"/>
    </row>
    <row r="918" spans="2:6" x14ac:dyDescent="0.25">
      <c r="B918" s="17"/>
      <c r="C918" s="100"/>
      <c r="D918" s="97"/>
      <c r="E918" s="52"/>
      <c r="F918" s="134"/>
    </row>
    <row r="919" spans="2:6" x14ac:dyDescent="0.25">
      <c r="B919" s="17"/>
      <c r="C919" s="100"/>
      <c r="D919" s="97"/>
      <c r="E919" s="52"/>
      <c r="F919" s="134"/>
    </row>
    <row r="920" spans="2:6" x14ac:dyDescent="0.25">
      <c r="B920" s="16"/>
      <c r="C920" s="100"/>
      <c r="D920" s="97"/>
      <c r="E920" s="52"/>
      <c r="F920" s="134"/>
    </row>
    <row r="921" spans="2:6" x14ac:dyDescent="0.25">
      <c r="B921" s="17"/>
      <c r="C921" s="100"/>
      <c r="D921" s="97"/>
      <c r="E921" s="52"/>
      <c r="F921" s="134"/>
    </row>
    <row r="922" spans="2:6" x14ac:dyDescent="0.25">
      <c r="B922" s="17"/>
      <c r="C922" s="100"/>
      <c r="D922" s="97"/>
      <c r="E922" s="52"/>
      <c r="F922" s="134"/>
    </row>
    <row r="923" spans="2:6" x14ac:dyDescent="0.25">
      <c r="B923" s="17"/>
      <c r="C923" s="100"/>
      <c r="D923" s="97"/>
      <c r="E923" s="52"/>
      <c r="F923" s="134"/>
    </row>
    <row r="924" spans="2:6" x14ac:dyDescent="0.25">
      <c r="B924" s="17"/>
      <c r="C924" s="100"/>
      <c r="D924" s="97"/>
      <c r="E924" s="52"/>
      <c r="F924" s="134"/>
    </row>
    <row r="925" spans="2:6" x14ac:dyDescent="0.25">
      <c r="B925" s="16"/>
      <c r="C925" s="100"/>
      <c r="D925" s="97"/>
      <c r="E925" s="52"/>
      <c r="F925" s="134"/>
    </row>
    <row r="926" spans="2:6" x14ac:dyDescent="0.25">
      <c r="B926" s="17"/>
      <c r="C926" s="100"/>
      <c r="D926" s="97"/>
      <c r="E926" s="52"/>
      <c r="F926" s="134"/>
    </row>
    <row r="927" spans="2:6" x14ac:dyDescent="0.25">
      <c r="B927" s="17"/>
      <c r="C927" s="100"/>
      <c r="D927" s="97"/>
      <c r="E927" s="52"/>
      <c r="F927" s="134"/>
    </row>
    <row r="928" spans="2:6" x14ac:dyDescent="0.25">
      <c r="B928" s="17"/>
      <c r="C928" s="100"/>
      <c r="D928" s="97"/>
      <c r="E928" s="52"/>
      <c r="F928" s="134"/>
    </row>
    <row r="929" spans="2:6" x14ac:dyDescent="0.25">
      <c r="B929" s="17"/>
      <c r="C929" s="100"/>
      <c r="D929" s="97"/>
      <c r="E929" s="52"/>
      <c r="F929" s="134"/>
    </row>
    <row r="930" spans="2:6" x14ac:dyDescent="0.25">
      <c r="B930" s="16"/>
      <c r="C930" s="100"/>
      <c r="D930" s="97"/>
      <c r="E930" s="52"/>
      <c r="F930" s="134"/>
    </row>
    <row r="931" spans="2:6" x14ac:dyDescent="0.25">
      <c r="B931" s="17"/>
      <c r="C931" s="100"/>
      <c r="D931" s="97"/>
      <c r="E931" s="52"/>
      <c r="F931" s="134"/>
    </row>
    <row r="932" spans="2:6" x14ac:dyDescent="0.25">
      <c r="B932" s="17"/>
      <c r="C932" s="100"/>
      <c r="D932" s="97"/>
      <c r="E932" s="52"/>
      <c r="F932" s="134"/>
    </row>
    <row r="933" spans="2:6" x14ac:dyDescent="0.25">
      <c r="B933" s="17"/>
      <c r="C933" s="100"/>
      <c r="D933" s="97"/>
      <c r="E933" s="52"/>
      <c r="F933" s="134"/>
    </row>
    <row r="934" spans="2:6" x14ac:dyDescent="0.25">
      <c r="B934" s="17"/>
      <c r="C934" s="100"/>
      <c r="D934" s="97"/>
      <c r="E934" s="52"/>
      <c r="F934" s="134"/>
    </row>
    <row r="935" spans="2:6" x14ac:dyDescent="0.25">
      <c r="B935" s="16"/>
      <c r="C935" s="100"/>
      <c r="D935" s="97"/>
      <c r="E935" s="52"/>
      <c r="F935" s="134"/>
    </row>
    <row r="936" spans="2:6" x14ac:dyDescent="0.25">
      <c r="B936" s="17"/>
      <c r="C936" s="100"/>
      <c r="D936" s="97"/>
      <c r="E936" s="52"/>
      <c r="F936" s="134"/>
    </row>
    <row r="937" spans="2:6" x14ac:dyDescent="0.25">
      <c r="B937" s="17"/>
      <c r="C937" s="100"/>
      <c r="D937" s="97"/>
      <c r="E937" s="52"/>
      <c r="F937" s="134"/>
    </row>
    <row r="938" spans="2:6" x14ac:dyDescent="0.25">
      <c r="B938" s="17"/>
      <c r="C938" s="100"/>
      <c r="D938" s="97"/>
      <c r="E938" s="52"/>
      <c r="F938" s="134"/>
    </row>
    <row r="939" spans="2:6" x14ac:dyDescent="0.25">
      <c r="B939" s="17"/>
      <c r="C939" s="100"/>
      <c r="D939" s="97"/>
      <c r="E939" s="52"/>
      <c r="F939" s="134"/>
    </row>
    <row r="940" spans="2:6" x14ac:dyDescent="0.25">
      <c r="B940" s="17"/>
      <c r="C940" s="100"/>
      <c r="D940" s="97"/>
      <c r="E940" s="52"/>
      <c r="F940" s="134"/>
    </row>
    <row r="941" spans="2:6" x14ac:dyDescent="0.25">
      <c r="B941" s="17"/>
      <c r="C941" s="100"/>
      <c r="D941" s="97"/>
      <c r="E941" s="52"/>
      <c r="F941" s="134"/>
    </row>
    <row r="942" spans="2:6" x14ac:dyDescent="0.25">
      <c r="B942" s="17"/>
      <c r="C942" s="100"/>
      <c r="D942" s="97"/>
      <c r="E942" s="52"/>
      <c r="F942" s="134"/>
    </row>
    <row r="943" spans="2:6" x14ac:dyDescent="0.25">
      <c r="B943" s="17"/>
      <c r="C943" s="100"/>
      <c r="D943" s="97"/>
      <c r="E943" s="52"/>
      <c r="F943" s="134"/>
    </row>
    <row r="944" spans="2:6" x14ac:dyDescent="0.25">
      <c r="B944" s="17"/>
      <c r="C944" s="100"/>
      <c r="D944" s="97"/>
      <c r="E944" s="52"/>
      <c r="F944" s="134"/>
    </row>
    <row r="945" spans="2:6" x14ac:dyDescent="0.25">
      <c r="B945" s="16"/>
      <c r="C945" s="100"/>
      <c r="D945" s="97"/>
      <c r="E945" s="52"/>
      <c r="F945" s="134"/>
    </row>
    <row r="946" spans="2:6" x14ac:dyDescent="0.25">
      <c r="B946" s="17"/>
      <c r="C946" s="100"/>
      <c r="D946" s="97"/>
      <c r="E946" s="52"/>
      <c r="F946" s="134"/>
    </row>
    <row r="947" spans="2:6" x14ac:dyDescent="0.25">
      <c r="B947" s="17"/>
      <c r="C947" s="100"/>
      <c r="D947" s="97"/>
      <c r="E947" s="52"/>
      <c r="F947" s="134"/>
    </row>
    <row r="948" spans="2:6" x14ac:dyDescent="0.25">
      <c r="B948" s="17"/>
      <c r="C948" s="100"/>
      <c r="D948" s="97"/>
      <c r="E948" s="52"/>
      <c r="F948" s="134"/>
    </row>
    <row r="949" spans="2:6" x14ac:dyDescent="0.25">
      <c r="B949" s="17"/>
      <c r="C949" s="100"/>
      <c r="D949" s="97"/>
      <c r="E949" s="52"/>
      <c r="F949" s="134"/>
    </row>
    <row r="950" spans="2:6" x14ac:dyDescent="0.25">
      <c r="B950" s="17"/>
      <c r="C950" s="100"/>
      <c r="D950" s="97"/>
      <c r="E950" s="52"/>
      <c r="F950" s="134"/>
    </row>
    <row r="951" spans="2:6" x14ac:dyDescent="0.25">
      <c r="B951" s="17"/>
      <c r="C951" s="100"/>
      <c r="D951" s="97"/>
      <c r="E951" s="52"/>
      <c r="F951" s="134"/>
    </row>
    <row r="952" spans="2:6" x14ac:dyDescent="0.25">
      <c r="B952" s="17"/>
      <c r="C952" s="100"/>
      <c r="D952" s="97"/>
      <c r="E952" s="52"/>
      <c r="F952" s="134"/>
    </row>
    <row r="953" spans="2:6" x14ac:dyDescent="0.25">
      <c r="B953" s="17"/>
      <c r="C953" s="100"/>
      <c r="D953" s="97"/>
      <c r="E953" s="52"/>
      <c r="F953" s="134"/>
    </row>
    <row r="954" spans="2:6" x14ac:dyDescent="0.25">
      <c r="B954" s="17"/>
      <c r="C954" s="100"/>
      <c r="D954" s="97"/>
      <c r="E954" s="52"/>
      <c r="F954" s="134"/>
    </row>
    <row r="955" spans="2:6" x14ac:dyDescent="0.25">
      <c r="B955" s="16"/>
      <c r="C955" s="100"/>
      <c r="D955" s="97"/>
      <c r="E955" s="52"/>
      <c r="F955" s="134"/>
    </row>
    <row r="956" spans="2:6" x14ac:dyDescent="0.25">
      <c r="B956" s="17"/>
      <c r="C956" s="100"/>
      <c r="D956" s="97"/>
      <c r="E956" s="52"/>
      <c r="F956" s="134"/>
    </row>
    <row r="957" spans="2:6" x14ac:dyDescent="0.25">
      <c r="B957" s="17"/>
      <c r="C957" s="100"/>
      <c r="D957" s="97"/>
      <c r="E957" s="52"/>
      <c r="F957" s="134"/>
    </row>
    <row r="958" spans="2:6" x14ac:dyDescent="0.25">
      <c r="B958" s="17"/>
      <c r="C958" s="100"/>
      <c r="D958" s="97"/>
      <c r="E958" s="52"/>
      <c r="F958" s="134"/>
    </row>
    <row r="959" spans="2:6" x14ac:dyDescent="0.25">
      <c r="B959" s="17"/>
      <c r="C959" s="100"/>
      <c r="D959" s="97"/>
      <c r="E959" s="52"/>
      <c r="F959" s="134"/>
    </row>
    <row r="960" spans="2:6" x14ac:dyDescent="0.25">
      <c r="B960" s="17"/>
      <c r="C960" s="100"/>
      <c r="D960" s="97"/>
      <c r="E960" s="52"/>
      <c r="F960" s="134"/>
    </row>
    <row r="961" spans="2:6" x14ac:dyDescent="0.25">
      <c r="B961" s="16"/>
      <c r="C961" s="100"/>
      <c r="D961" s="97"/>
      <c r="E961" s="52"/>
      <c r="F961" s="134"/>
    </row>
    <row r="962" spans="2:6" x14ac:dyDescent="0.25">
      <c r="B962" s="17"/>
      <c r="C962" s="100"/>
      <c r="D962" s="97"/>
      <c r="E962" s="52"/>
      <c r="F962" s="134"/>
    </row>
    <row r="963" spans="2:6" x14ac:dyDescent="0.25">
      <c r="B963" s="17"/>
      <c r="C963" s="100"/>
      <c r="D963" s="97"/>
      <c r="E963" s="52"/>
      <c r="F963" s="134"/>
    </row>
    <row r="964" spans="2:6" x14ac:dyDescent="0.25">
      <c r="B964" s="17"/>
      <c r="C964" s="100"/>
      <c r="D964" s="97"/>
      <c r="E964" s="52"/>
      <c r="F964" s="134"/>
    </row>
    <row r="965" spans="2:6" x14ac:dyDescent="0.25">
      <c r="B965" s="17"/>
      <c r="C965" s="100"/>
      <c r="D965" s="97"/>
      <c r="E965" s="52"/>
      <c r="F965" s="134"/>
    </row>
    <row r="966" spans="2:6" x14ac:dyDescent="0.25">
      <c r="B966" s="17"/>
      <c r="C966" s="100"/>
      <c r="D966" s="97"/>
      <c r="E966" s="52"/>
      <c r="F966" s="134"/>
    </row>
    <row r="967" spans="2:6" x14ac:dyDescent="0.25">
      <c r="B967" s="16"/>
      <c r="C967" s="100"/>
      <c r="D967" s="97"/>
      <c r="E967" s="52"/>
      <c r="F967" s="134"/>
    </row>
    <row r="968" spans="2:6" x14ac:dyDescent="0.25">
      <c r="B968" s="17"/>
      <c r="C968" s="100"/>
      <c r="D968" s="97"/>
      <c r="E968" s="52"/>
      <c r="F968" s="134"/>
    </row>
    <row r="969" spans="2:6" x14ac:dyDescent="0.25">
      <c r="B969" s="17"/>
      <c r="C969" s="100"/>
      <c r="D969" s="97"/>
      <c r="E969" s="52"/>
      <c r="F969" s="134"/>
    </row>
    <row r="970" spans="2:6" x14ac:dyDescent="0.25">
      <c r="B970" s="17"/>
      <c r="C970" s="100"/>
      <c r="D970" s="97"/>
      <c r="E970" s="52"/>
      <c r="F970" s="134"/>
    </row>
    <row r="971" spans="2:6" x14ac:dyDescent="0.25">
      <c r="B971" s="17"/>
      <c r="C971" s="100"/>
      <c r="D971" s="97"/>
      <c r="E971" s="52"/>
      <c r="F971" s="134"/>
    </row>
    <row r="972" spans="2:6" x14ac:dyDescent="0.25">
      <c r="B972" s="17"/>
      <c r="C972" s="100"/>
      <c r="D972" s="97"/>
      <c r="E972" s="52"/>
      <c r="F972" s="134"/>
    </row>
    <row r="973" spans="2:6" x14ac:dyDescent="0.25">
      <c r="B973" s="17"/>
      <c r="C973" s="100"/>
      <c r="D973" s="97"/>
      <c r="E973" s="52"/>
      <c r="F973" s="134"/>
    </row>
    <row r="974" spans="2:6" x14ac:dyDescent="0.25">
      <c r="B974" s="17"/>
      <c r="C974" s="100"/>
      <c r="D974" s="97"/>
      <c r="E974" s="52"/>
      <c r="F974" s="134"/>
    </row>
    <row r="975" spans="2:6" x14ac:dyDescent="0.25">
      <c r="B975" s="16"/>
      <c r="C975" s="100"/>
      <c r="D975" s="97"/>
      <c r="E975" s="52"/>
      <c r="F975" s="134"/>
    </row>
    <row r="976" spans="2:6" x14ac:dyDescent="0.25">
      <c r="B976" s="17"/>
      <c r="C976" s="100"/>
      <c r="D976" s="97"/>
      <c r="E976" s="52"/>
      <c r="F976" s="134"/>
    </row>
    <row r="977" spans="2:6" x14ac:dyDescent="0.25">
      <c r="B977" s="17"/>
      <c r="C977" s="100"/>
      <c r="D977" s="97"/>
      <c r="E977" s="52"/>
      <c r="F977" s="134"/>
    </row>
    <row r="978" spans="2:6" x14ac:dyDescent="0.25">
      <c r="B978" s="17"/>
      <c r="C978" s="100"/>
      <c r="D978" s="97"/>
      <c r="E978" s="52"/>
      <c r="F978" s="134"/>
    </row>
    <row r="979" spans="2:6" x14ac:dyDescent="0.25">
      <c r="B979" s="17"/>
      <c r="C979" s="100"/>
      <c r="D979" s="97"/>
      <c r="E979" s="52"/>
      <c r="F979" s="134"/>
    </row>
    <row r="980" spans="2:6" x14ac:dyDescent="0.25">
      <c r="B980" s="17"/>
      <c r="C980" s="100"/>
      <c r="D980" s="97"/>
      <c r="E980" s="52"/>
      <c r="F980" s="134"/>
    </row>
    <row r="981" spans="2:6" x14ac:dyDescent="0.25">
      <c r="B981" s="17"/>
      <c r="C981" s="100"/>
      <c r="D981" s="97"/>
      <c r="E981" s="52"/>
      <c r="F981" s="134"/>
    </row>
    <row r="982" spans="2:6" x14ac:dyDescent="0.25">
      <c r="B982" s="17"/>
      <c r="C982" s="100"/>
      <c r="D982" s="97"/>
      <c r="E982" s="52"/>
      <c r="F982" s="134"/>
    </row>
    <row r="983" spans="2:6" x14ac:dyDescent="0.25">
      <c r="B983" s="16"/>
      <c r="C983" s="100"/>
      <c r="D983" s="97"/>
      <c r="E983" s="52"/>
      <c r="F983" s="134"/>
    </row>
    <row r="984" spans="2:6" x14ac:dyDescent="0.25">
      <c r="B984" s="17"/>
      <c r="C984" s="100"/>
      <c r="D984" s="97"/>
      <c r="E984" s="52"/>
      <c r="F984" s="134"/>
    </row>
    <row r="985" spans="2:6" x14ac:dyDescent="0.25">
      <c r="B985" s="17"/>
      <c r="C985" s="100"/>
      <c r="D985" s="97"/>
      <c r="E985" s="52"/>
      <c r="F985" s="134"/>
    </row>
    <row r="986" spans="2:6" x14ac:dyDescent="0.25">
      <c r="B986" s="17"/>
      <c r="C986" s="100"/>
      <c r="D986" s="97"/>
      <c r="E986" s="52"/>
      <c r="F986" s="134"/>
    </row>
    <row r="987" spans="2:6" x14ac:dyDescent="0.25">
      <c r="B987" s="17"/>
      <c r="C987" s="100"/>
      <c r="D987" s="97"/>
      <c r="E987" s="52"/>
      <c r="F987" s="134"/>
    </row>
    <row r="988" spans="2:6" x14ac:dyDescent="0.25">
      <c r="B988" s="17"/>
      <c r="C988" s="100"/>
      <c r="D988" s="97"/>
      <c r="E988" s="52"/>
      <c r="F988" s="134"/>
    </row>
    <row r="989" spans="2:6" x14ac:dyDescent="0.25">
      <c r="B989" s="16"/>
      <c r="C989" s="100"/>
      <c r="D989" s="97"/>
      <c r="E989" s="52"/>
      <c r="F989" s="134"/>
    </row>
    <row r="990" spans="2:6" x14ac:dyDescent="0.25">
      <c r="B990" s="17"/>
      <c r="C990" s="100"/>
      <c r="D990" s="97"/>
      <c r="E990" s="52"/>
      <c r="F990" s="134"/>
    </row>
    <row r="991" spans="2:6" x14ac:dyDescent="0.25">
      <c r="B991" s="17"/>
      <c r="C991" s="100"/>
      <c r="D991" s="97"/>
      <c r="E991" s="52"/>
      <c r="F991" s="134"/>
    </row>
    <row r="992" spans="2:6" x14ac:dyDescent="0.25">
      <c r="B992" s="17"/>
      <c r="C992" s="100"/>
      <c r="D992" s="97"/>
      <c r="E992" s="52"/>
      <c r="F992" s="134"/>
    </row>
    <row r="993" spans="2:6" x14ac:dyDescent="0.25">
      <c r="B993" s="17"/>
      <c r="C993" s="100"/>
      <c r="D993" s="97"/>
      <c r="E993" s="52"/>
      <c r="F993" s="134"/>
    </row>
    <row r="994" spans="2:6" x14ac:dyDescent="0.25">
      <c r="B994" s="17"/>
      <c r="C994" s="100"/>
      <c r="D994" s="97"/>
      <c r="E994" s="52"/>
      <c r="F994" s="134"/>
    </row>
    <row r="995" spans="2:6" x14ac:dyDescent="0.25">
      <c r="B995" s="16"/>
      <c r="C995" s="100"/>
      <c r="D995" s="97"/>
      <c r="E995" s="52"/>
      <c r="F995" s="134"/>
    </row>
    <row r="996" spans="2:6" x14ac:dyDescent="0.25">
      <c r="B996" s="17"/>
      <c r="C996" s="100"/>
      <c r="D996" s="97"/>
      <c r="E996" s="52"/>
      <c r="F996" s="134"/>
    </row>
    <row r="997" spans="2:6" x14ac:dyDescent="0.25">
      <c r="B997" s="17"/>
      <c r="C997" s="100"/>
      <c r="D997" s="97"/>
      <c r="E997" s="52"/>
      <c r="F997" s="134"/>
    </row>
    <row r="998" spans="2:6" x14ac:dyDescent="0.25">
      <c r="B998" s="17"/>
      <c r="C998" s="100"/>
      <c r="D998" s="97"/>
      <c r="E998" s="52"/>
      <c r="F998" s="134"/>
    </row>
    <row r="999" spans="2:6" x14ac:dyDescent="0.25">
      <c r="B999" s="17"/>
      <c r="C999" s="100"/>
      <c r="D999" s="97"/>
      <c r="E999" s="52"/>
      <c r="F999" s="134"/>
    </row>
    <row r="1000" spans="2:6" x14ac:dyDescent="0.25">
      <c r="B1000" s="16"/>
      <c r="C1000" s="100"/>
      <c r="D1000" s="97"/>
      <c r="E1000" s="52"/>
      <c r="F1000" s="134"/>
    </row>
    <row r="1001" spans="2:6" x14ac:dyDescent="0.25">
      <c r="B1001" s="17"/>
      <c r="C1001" s="100"/>
      <c r="D1001" s="97"/>
      <c r="E1001" s="52"/>
      <c r="F1001" s="134"/>
    </row>
    <row r="1002" spans="2:6" x14ac:dyDescent="0.25">
      <c r="B1002" s="17"/>
      <c r="C1002" s="100"/>
      <c r="D1002" s="97"/>
      <c r="E1002" s="52"/>
      <c r="F1002" s="134"/>
    </row>
    <row r="1003" spans="2:6" x14ac:dyDescent="0.25">
      <c r="B1003" s="17"/>
      <c r="C1003" s="100"/>
      <c r="D1003" s="97"/>
      <c r="E1003" s="52"/>
      <c r="F1003" s="134"/>
    </row>
    <row r="1004" spans="2:6" x14ac:dyDescent="0.25">
      <c r="B1004" s="17"/>
      <c r="C1004" s="100"/>
      <c r="D1004" s="97"/>
      <c r="E1004" s="52"/>
      <c r="F1004" s="134"/>
    </row>
    <row r="1005" spans="2:6" x14ac:dyDescent="0.25">
      <c r="B1005" s="16"/>
      <c r="C1005" s="100"/>
      <c r="D1005" s="97"/>
      <c r="E1005" s="52"/>
      <c r="F1005" s="134"/>
    </row>
    <row r="1006" spans="2:6" x14ac:dyDescent="0.25">
      <c r="B1006" s="17"/>
      <c r="C1006" s="100"/>
      <c r="D1006" s="97"/>
      <c r="E1006" s="52"/>
      <c r="F1006" s="134"/>
    </row>
    <row r="1007" spans="2:6" x14ac:dyDescent="0.25">
      <c r="B1007" s="17"/>
      <c r="C1007" s="100"/>
      <c r="D1007" s="97"/>
      <c r="E1007" s="52"/>
      <c r="F1007" s="134"/>
    </row>
    <row r="1008" spans="2:6" x14ac:dyDescent="0.25">
      <c r="B1008" s="17"/>
      <c r="C1008" s="100"/>
      <c r="D1008" s="97"/>
      <c r="E1008" s="52"/>
      <c r="F1008" s="134"/>
    </row>
    <row r="1009" spans="2:6" x14ac:dyDescent="0.25">
      <c r="B1009" s="17"/>
      <c r="C1009" s="100"/>
      <c r="D1009" s="97"/>
      <c r="E1009" s="52"/>
      <c r="F1009" s="134"/>
    </row>
    <row r="1010" spans="2:6" x14ac:dyDescent="0.25">
      <c r="B1010" s="17"/>
      <c r="C1010" s="100"/>
      <c r="D1010" s="97"/>
      <c r="E1010" s="52"/>
      <c r="F1010" s="134"/>
    </row>
    <row r="1011" spans="2:6" x14ac:dyDescent="0.25">
      <c r="B1011" s="17"/>
      <c r="C1011" s="100"/>
      <c r="D1011" s="97"/>
      <c r="E1011" s="52"/>
      <c r="F1011" s="134"/>
    </row>
    <row r="1012" spans="2:6" x14ac:dyDescent="0.25">
      <c r="B1012" s="16"/>
      <c r="C1012" s="100"/>
      <c r="D1012" s="97"/>
      <c r="E1012" s="52"/>
      <c r="F1012" s="134"/>
    </row>
    <row r="1013" spans="2:6" x14ac:dyDescent="0.25">
      <c r="B1013" s="17"/>
      <c r="C1013" s="100"/>
      <c r="D1013" s="97"/>
      <c r="E1013" s="52"/>
      <c r="F1013" s="134"/>
    </row>
    <row r="1014" spans="2:6" x14ac:dyDescent="0.25">
      <c r="B1014" s="17"/>
      <c r="C1014" s="100"/>
      <c r="D1014" s="97"/>
      <c r="E1014" s="52"/>
      <c r="F1014" s="134"/>
    </row>
    <row r="1015" spans="2:6" x14ac:dyDescent="0.25">
      <c r="B1015" s="17"/>
      <c r="C1015" s="100"/>
      <c r="D1015" s="97"/>
      <c r="E1015" s="52"/>
      <c r="F1015" s="134"/>
    </row>
    <row r="1016" spans="2:6" x14ac:dyDescent="0.25">
      <c r="B1016" s="17"/>
      <c r="C1016" s="100"/>
      <c r="D1016" s="97"/>
      <c r="E1016" s="52"/>
      <c r="F1016" s="134"/>
    </row>
    <row r="1017" spans="2:6" x14ac:dyDescent="0.25">
      <c r="B1017" s="16"/>
      <c r="C1017" s="100"/>
      <c r="D1017" s="97"/>
      <c r="E1017" s="52"/>
      <c r="F1017" s="134"/>
    </row>
    <row r="1018" spans="2:6" x14ac:dyDescent="0.25">
      <c r="B1018" s="17"/>
      <c r="C1018" s="100"/>
      <c r="D1018" s="97"/>
      <c r="E1018" s="52"/>
      <c r="F1018" s="134"/>
    </row>
    <row r="1019" spans="2:6" x14ac:dyDescent="0.25">
      <c r="B1019" s="17"/>
      <c r="C1019" s="100"/>
      <c r="D1019" s="97"/>
      <c r="E1019" s="52"/>
      <c r="F1019" s="134"/>
    </row>
    <row r="1020" spans="2:6" x14ac:dyDescent="0.25">
      <c r="B1020" s="17"/>
      <c r="C1020" s="100"/>
      <c r="D1020" s="97"/>
      <c r="E1020" s="52"/>
      <c r="F1020" s="134"/>
    </row>
    <row r="1021" spans="2:6" x14ac:dyDescent="0.25">
      <c r="B1021" s="17"/>
      <c r="C1021" s="100"/>
      <c r="D1021" s="97"/>
      <c r="E1021" s="52"/>
      <c r="F1021" s="134"/>
    </row>
    <row r="1022" spans="2:6" x14ac:dyDescent="0.25">
      <c r="B1022" s="16"/>
      <c r="C1022" s="100"/>
      <c r="D1022" s="97"/>
      <c r="E1022" s="52"/>
      <c r="F1022" s="134"/>
    </row>
    <row r="1023" spans="2:6" x14ac:dyDescent="0.25">
      <c r="B1023" s="17"/>
      <c r="C1023" s="100"/>
      <c r="D1023" s="97"/>
      <c r="E1023" s="52"/>
      <c r="F1023" s="134"/>
    </row>
    <row r="1024" spans="2:6" x14ac:dyDescent="0.25">
      <c r="B1024" s="17"/>
      <c r="C1024" s="100"/>
      <c r="D1024" s="97"/>
      <c r="E1024" s="52"/>
      <c r="F1024" s="134"/>
    </row>
    <row r="1025" spans="2:6" x14ac:dyDescent="0.25">
      <c r="B1025" s="17"/>
      <c r="C1025" s="100"/>
      <c r="D1025" s="97"/>
      <c r="E1025" s="52"/>
      <c r="F1025" s="134"/>
    </row>
    <row r="1026" spans="2:6" x14ac:dyDescent="0.25">
      <c r="B1026" s="17"/>
      <c r="C1026" s="100"/>
      <c r="D1026" s="97"/>
      <c r="E1026" s="52"/>
      <c r="F1026" s="134"/>
    </row>
    <row r="1027" spans="2:6" x14ac:dyDescent="0.25">
      <c r="B1027" s="16"/>
      <c r="C1027" s="100"/>
      <c r="D1027" s="97"/>
      <c r="E1027" s="52"/>
      <c r="F1027" s="134"/>
    </row>
    <row r="1028" spans="2:6" x14ac:dyDescent="0.25">
      <c r="B1028" s="17"/>
      <c r="C1028" s="100"/>
      <c r="D1028" s="97"/>
      <c r="E1028" s="52"/>
      <c r="F1028" s="134"/>
    </row>
    <row r="1029" spans="2:6" x14ac:dyDescent="0.25">
      <c r="B1029" s="17"/>
      <c r="C1029" s="100"/>
      <c r="D1029" s="97"/>
      <c r="E1029" s="52"/>
      <c r="F1029" s="134"/>
    </row>
    <row r="1030" spans="2:6" x14ac:dyDescent="0.25">
      <c r="B1030" s="17"/>
      <c r="C1030" s="100"/>
      <c r="D1030" s="97"/>
      <c r="E1030" s="52"/>
      <c r="F1030" s="134"/>
    </row>
    <row r="1031" spans="2:6" x14ac:dyDescent="0.25">
      <c r="B1031" s="17"/>
      <c r="C1031" s="100"/>
      <c r="D1031" s="97"/>
      <c r="E1031" s="52"/>
      <c r="F1031" s="134"/>
    </row>
    <row r="1032" spans="2:6" x14ac:dyDescent="0.25">
      <c r="B1032" s="17"/>
      <c r="C1032" s="100"/>
      <c r="D1032" s="97"/>
      <c r="E1032" s="52"/>
      <c r="F1032" s="134"/>
    </row>
    <row r="1033" spans="2:6" x14ac:dyDescent="0.25">
      <c r="B1033" s="17"/>
      <c r="C1033" s="100"/>
      <c r="D1033" s="97"/>
      <c r="E1033" s="52"/>
      <c r="F1033" s="134"/>
    </row>
    <row r="1034" spans="2:6" x14ac:dyDescent="0.25">
      <c r="B1034" s="17"/>
      <c r="C1034" s="100"/>
      <c r="D1034" s="97"/>
      <c r="E1034" s="52"/>
      <c r="F1034" s="134"/>
    </row>
    <row r="1035" spans="2:6" x14ac:dyDescent="0.25">
      <c r="B1035" s="17"/>
      <c r="C1035" s="100"/>
      <c r="D1035" s="97"/>
      <c r="E1035" s="52"/>
      <c r="F1035" s="134"/>
    </row>
    <row r="1036" spans="2:6" x14ac:dyDescent="0.25">
      <c r="B1036" s="17"/>
      <c r="C1036" s="100"/>
      <c r="D1036" s="97"/>
      <c r="E1036" s="52"/>
      <c r="F1036" s="134"/>
    </row>
    <row r="1037" spans="2:6" x14ac:dyDescent="0.25">
      <c r="B1037" s="17"/>
      <c r="C1037" s="100"/>
      <c r="D1037" s="97"/>
      <c r="E1037" s="52"/>
      <c r="F1037" s="134"/>
    </row>
    <row r="1038" spans="2:6" x14ac:dyDescent="0.25">
      <c r="B1038" s="16"/>
      <c r="C1038" s="100"/>
      <c r="D1038" s="97"/>
      <c r="E1038" s="52"/>
      <c r="F1038" s="134"/>
    </row>
    <row r="1039" spans="2:6" x14ac:dyDescent="0.25">
      <c r="B1039" s="17"/>
      <c r="C1039" s="100"/>
      <c r="D1039" s="97"/>
      <c r="E1039" s="52"/>
      <c r="F1039" s="134"/>
    </row>
    <row r="1040" spans="2:6" x14ac:dyDescent="0.25">
      <c r="B1040" s="17"/>
      <c r="C1040" s="100"/>
      <c r="D1040" s="97"/>
      <c r="E1040" s="52"/>
      <c r="F1040" s="134"/>
    </row>
    <row r="1041" spans="2:6" x14ac:dyDescent="0.25">
      <c r="B1041" s="17"/>
      <c r="C1041" s="100"/>
      <c r="D1041" s="97"/>
      <c r="E1041" s="52"/>
      <c r="F1041" s="134"/>
    </row>
    <row r="1042" spans="2:6" x14ac:dyDescent="0.25">
      <c r="B1042" s="17"/>
      <c r="C1042" s="100"/>
      <c r="D1042" s="97"/>
      <c r="E1042" s="52"/>
      <c r="F1042" s="134"/>
    </row>
    <row r="1043" spans="2:6" x14ac:dyDescent="0.25">
      <c r="B1043" s="17"/>
      <c r="C1043" s="100"/>
      <c r="D1043" s="97"/>
      <c r="E1043" s="52"/>
      <c r="F1043" s="134"/>
    </row>
    <row r="1044" spans="2:6" x14ac:dyDescent="0.25">
      <c r="B1044" s="17"/>
      <c r="C1044" s="100"/>
      <c r="D1044" s="97"/>
      <c r="E1044" s="52"/>
      <c r="F1044" s="134"/>
    </row>
    <row r="1045" spans="2:6" x14ac:dyDescent="0.25">
      <c r="B1045" s="17"/>
      <c r="C1045" s="100"/>
      <c r="D1045" s="97"/>
      <c r="E1045" s="52"/>
      <c r="F1045" s="134"/>
    </row>
    <row r="1046" spans="2:6" x14ac:dyDescent="0.25">
      <c r="B1046" s="17"/>
      <c r="C1046" s="100"/>
      <c r="D1046" s="97"/>
      <c r="E1046" s="52"/>
      <c r="F1046" s="134"/>
    </row>
    <row r="1047" spans="2:6" x14ac:dyDescent="0.25">
      <c r="B1047" s="17"/>
      <c r="C1047" s="100"/>
      <c r="D1047" s="97"/>
      <c r="E1047" s="52"/>
      <c r="F1047" s="134"/>
    </row>
    <row r="1048" spans="2:6" x14ac:dyDescent="0.25">
      <c r="B1048" s="17"/>
      <c r="C1048" s="100"/>
      <c r="D1048" s="97"/>
      <c r="E1048" s="52"/>
      <c r="F1048" s="134"/>
    </row>
    <row r="1049" spans="2:6" x14ac:dyDescent="0.25">
      <c r="B1049" s="16"/>
      <c r="C1049" s="100"/>
      <c r="D1049" s="97"/>
      <c r="E1049" s="52"/>
      <c r="F1049" s="134"/>
    </row>
    <row r="1050" spans="2:6" x14ac:dyDescent="0.25">
      <c r="B1050" s="17"/>
      <c r="C1050" s="100"/>
      <c r="D1050" s="97"/>
      <c r="E1050" s="52"/>
      <c r="F1050" s="134"/>
    </row>
    <row r="1051" spans="2:6" x14ac:dyDescent="0.25">
      <c r="B1051" s="17"/>
      <c r="C1051" s="100"/>
      <c r="D1051" s="97"/>
      <c r="E1051" s="52"/>
      <c r="F1051" s="134"/>
    </row>
    <row r="1052" spans="2:6" x14ac:dyDescent="0.25">
      <c r="B1052" s="17"/>
      <c r="C1052" s="100"/>
      <c r="D1052" s="97"/>
      <c r="E1052" s="52"/>
      <c r="F1052" s="134"/>
    </row>
    <row r="1053" spans="2:6" x14ac:dyDescent="0.25">
      <c r="B1053" s="17"/>
      <c r="C1053" s="100"/>
      <c r="D1053" s="97"/>
      <c r="E1053" s="52"/>
      <c r="F1053" s="134"/>
    </row>
    <row r="1054" spans="2:6" x14ac:dyDescent="0.25">
      <c r="B1054" s="16"/>
      <c r="C1054" s="100"/>
      <c r="D1054" s="97"/>
      <c r="E1054" s="52"/>
      <c r="F1054" s="134"/>
    </row>
    <row r="1055" spans="2:6" x14ac:dyDescent="0.25">
      <c r="B1055" s="17"/>
      <c r="C1055" s="100"/>
      <c r="D1055" s="97"/>
      <c r="E1055" s="52"/>
      <c r="F1055" s="134"/>
    </row>
    <row r="1056" spans="2:6" x14ac:dyDescent="0.25">
      <c r="B1056" s="17"/>
      <c r="C1056" s="100"/>
      <c r="D1056" s="97"/>
      <c r="E1056" s="52"/>
      <c r="F1056" s="134"/>
    </row>
    <row r="1057" spans="2:6" x14ac:dyDescent="0.25">
      <c r="B1057" s="17"/>
      <c r="C1057" s="100"/>
      <c r="D1057" s="97"/>
      <c r="E1057" s="52"/>
      <c r="F1057" s="134"/>
    </row>
    <row r="1058" spans="2:6" x14ac:dyDescent="0.25">
      <c r="B1058" s="17"/>
      <c r="C1058" s="100"/>
      <c r="D1058" s="97"/>
      <c r="E1058" s="52"/>
      <c r="F1058" s="134"/>
    </row>
    <row r="1059" spans="2:6" x14ac:dyDescent="0.25">
      <c r="B1059" s="16"/>
      <c r="C1059" s="100"/>
      <c r="D1059" s="97"/>
      <c r="E1059" s="52"/>
      <c r="F1059" s="134"/>
    </row>
    <row r="1060" spans="2:6" x14ac:dyDescent="0.25">
      <c r="B1060" s="17"/>
      <c r="C1060" s="100"/>
      <c r="D1060" s="97"/>
      <c r="E1060" s="52"/>
      <c r="F1060" s="134"/>
    </row>
    <row r="1061" spans="2:6" x14ac:dyDescent="0.25">
      <c r="B1061" s="17"/>
      <c r="C1061" s="100"/>
      <c r="D1061" s="97"/>
      <c r="E1061" s="52"/>
      <c r="F1061" s="134"/>
    </row>
    <row r="1062" spans="2:6" x14ac:dyDescent="0.25">
      <c r="B1062" s="17"/>
      <c r="C1062" s="100"/>
      <c r="D1062" s="97"/>
      <c r="E1062" s="52"/>
      <c r="F1062" s="134"/>
    </row>
    <row r="1063" spans="2:6" x14ac:dyDescent="0.25">
      <c r="B1063" s="17"/>
      <c r="C1063" s="100"/>
      <c r="D1063" s="97"/>
      <c r="E1063" s="52"/>
      <c r="F1063" s="134"/>
    </row>
    <row r="1064" spans="2:6" x14ac:dyDescent="0.25">
      <c r="B1064" s="16"/>
      <c r="C1064" s="100"/>
      <c r="D1064" s="97"/>
      <c r="E1064" s="52"/>
      <c r="F1064" s="134"/>
    </row>
    <row r="1065" spans="2:6" x14ac:dyDescent="0.25">
      <c r="B1065" s="17"/>
      <c r="C1065" s="100"/>
      <c r="D1065" s="97"/>
      <c r="E1065" s="52"/>
      <c r="F1065" s="134"/>
    </row>
    <row r="1066" spans="2:6" x14ac:dyDescent="0.25">
      <c r="B1066" s="17"/>
      <c r="C1066" s="100"/>
      <c r="D1066" s="97"/>
      <c r="E1066" s="52"/>
      <c r="F1066" s="134"/>
    </row>
    <row r="1067" spans="2:6" x14ac:dyDescent="0.25">
      <c r="B1067" s="17"/>
      <c r="C1067" s="100"/>
      <c r="D1067" s="97"/>
      <c r="E1067" s="52"/>
      <c r="F1067" s="134"/>
    </row>
    <row r="1068" spans="2:6" x14ac:dyDescent="0.25">
      <c r="B1068" s="17"/>
      <c r="C1068" s="100"/>
      <c r="D1068" s="97"/>
      <c r="E1068" s="52"/>
      <c r="F1068" s="134"/>
    </row>
    <row r="1069" spans="2:6" x14ac:dyDescent="0.25">
      <c r="B1069" s="17"/>
      <c r="C1069" s="100"/>
      <c r="D1069" s="97"/>
      <c r="E1069" s="52"/>
      <c r="F1069" s="134"/>
    </row>
    <row r="1070" spans="2:6" x14ac:dyDescent="0.25">
      <c r="B1070" s="16"/>
      <c r="C1070" s="100"/>
      <c r="D1070" s="97"/>
      <c r="E1070" s="52"/>
      <c r="F1070" s="134"/>
    </row>
    <row r="1071" spans="2:6" x14ac:dyDescent="0.25">
      <c r="B1071" s="17"/>
      <c r="C1071" s="100"/>
      <c r="D1071" s="97"/>
      <c r="E1071" s="52"/>
      <c r="F1071" s="134"/>
    </row>
    <row r="1072" spans="2:6" x14ac:dyDescent="0.25">
      <c r="B1072" s="17"/>
      <c r="C1072" s="100"/>
      <c r="D1072" s="97"/>
      <c r="E1072" s="52"/>
      <c r="F1072" s="134"/>
    </row>
    <row r="1073" spans="2:6" x14ac:dyDescent="0.25">
      <c r="B1073" s="17"/>
      <c r="C1073" s="100"/>
      <c r="D1073" s="97"/>
      <c r="E1073" s="52"/>
      <c r="F1073" s="134"/>
    </row>
    <row r="1074" spans="2:6" x14ac:dyDescent="0.25">
      <c r="B1074" s="16"/>
      <c r="C1074" s="100"/>
      <c r="D1074" s="97"/>
      <c r="E1074" s="52"/>
      <c r="F1074" s="134"/>
    </row>
    <row r="1075" spans="2:6" x14ac:dyDescent="0.25">
      <c r="B1075" s="17"/>
      <c r="C1075" s="100"/>
      <c r="D1075" s="97"/>
      <c r="E1075" s="52"/>
      <c r="F1075" s="134"/>
    </row>
    <row r="1076" spans="2:6" x14ac:dyDescent="0.25">
      <c r="B1076" s="17"/>
      <c r="C1076" s="100"/>
      <c r="D1076" s="97"/>
      <c r="E1076" s="52"/>
      <c r="F1076" s="134"/>
    </row>
    <row r="1077" spans="2:6" x14ac:dyDescent="0.25">
      <c r="B1077" s="17"/>
      <c r="C1077" s="100"/>
      <c r="D1077" s="97"/>
      <c r="E1077" s="52"/>
      <c r="F1077" s="134"/>
    </row>
    <row r="1078" spans="2:6" x14ac:dyDescent="0.25">
      <c r="B1078" s="16"/>
      <c r="C1078" s="100"/>
      <c r="D1078" s="97"/>
      <c r="E1078" s="52"/>
      <c r="F1078" s="134"/>
    </row>
    <row r="1079" spans="2:6" x14ac:dyDescent="0.25">
      <c r="B1079" s="17"/>
      <c r="C1079" s="100"/>
      <c r="D1079" s="97"/>
      <c r="E1079" s="52"/>
      <c r="F1079" s="134"/>
    </row>
    <row r="1080" spans="2:6" x14ac:dyDescent="0.25">
      <c r="B1080" s="17"/>
      <c r="C1080" s="100"/>
      <c r="D1080" s="97"/>
      <c r="E1080" s="52"/>
      <c r="F1080" s="134"/>
    </row>
    <row r="1081" spans="2:6" x14ac:dyDescent="0.25">
      <c r="B1081" s="17"/>
      <c r="C1081" s="100"/>
      <c r="D1081" s="97"/>
      <c r="E1081" s="52"/>
      <c r="F1081" s="134"/>
    </row>
    <row r="1082" spans="2:6" x14ac:dyDescent="0.25">
      <c r="B1082" s="17"/>
      <c r="C1082" s="100"/>
      <c r="D1082" s="97"/>
      <c r="E1082" s="52"/>
      <c r="F1082" s="134"/>
    </row>
    <row r="1083" spans="2:6" x14ac:dyDescent="0.25">
      <c r="B1083" s="16"/>
      <c r="C1083" s="100"/>
      <c r="D1083" s="97"/>
      <c r="E1083" s="52"/>
      <c r="F1083" s="134"/>
    </row>
    <row r="1084" spans="2:6" x14ac:dyDescent="0.25">
      <c r="B1084" s="17"/>
      <c r="C1084" s="100"/>
      <c r="D1084" s="97"/>
      <c r="E1084" s="52"/>
      <c r="F1084" s="134"/>
    </row>
    <row r="1085" spans="2:6" x14ac:dyDescent="0.25">
      <c r="B1085" s="17"/>
      <c r="C1085" s="100"/>
      <c r="D1085" s="97"/>
      <c r="E1085" s="52"/>
      <c r="F1085" s="134"/>
    </row>
    <row r="1086" spans="2:6" x14ac:dyDescent="0.25">
      <c r="B1086" s="17"/>
      <c r="C1086" s="100"/>
      <c r="D1086" s="97"/>
      <c r="E1086" s="52"/>
      <c r="F1086" s="134"/>
    </row>
    <row r="1087" spans="2:6" x14ac:dyDescent="0.25">
      <c r="B1087" s="17"/>
      <c r="C1087" s="100"/>
      <c r="D1087" s="97"/>
      <c r="E1087" s="52"/>
      <c r="F1087" s="134"/>
    </row>
    <row r="1088" spans="2:6" x14ac:dyDescent="0.25">
      <c r="B1088" s="17"/>
      <c r="C1088" s="100"/>
      <c r="D1088" s="97"/>
      <c r="E1088" s="52"/>
      <c r="F1088" s="134"/>
    </row>
    <row r="1089" spans="2:6" x14ac:dyDescent="0.25">
      <c r="B1089" s="17"/>
      <c r="C1089" s="100"/>
      <c r="D1089" s="97"/>
      <c r="E1089" s="52"/>
      <c r="F1089" s="134"/>
    </row>
    <row r="1090" spans="2:6" x14ac:dyDescent="0.25">
      <c r="B1090" s="17"/>
      <c r="C1090" s="100"/>
      <c r="D1090" s="97"/>
      <c r="E1090" s="52"/>
      <c r="F1090" s="134"/>
    </row>
    <row r="1091" spans="2:6" x14ac:dyDescent="0.25">
      <c r="B1091" s="16"/>
      <c r="C1091" s="100"/>
      <c r="D1091" s="97"/>
      <c r="E1091" s="52"/>
      <c r="F1091" s="134"/>
    </row>
    <row r="1092" spans="2:6" x14ac:dyDescent="0.25">
      <c r="B1092" s="17"/>
      <c r="C1092" s="100"/>
      <c r="D1092" s="97"/>
      <c r="E1092" s="52"/>
      <c r="F1092" s="134"/>
    </row>
    <row r="1093" spans="2:6" x14ac:dyDescent="0.25">
      <c r="B1093" s="17"/>
      <c r="C1093" s="100"/>
      <c r="D1093" s="97"/>
      <c r="E1093" s="52"/>
      <c r="F1093" s="134"/>
    </row>
    <row r="1094" spans="2:6" x14ac:dyDescent="0.25">
      <c r="B1094" s="17"/>
      <c r="C1094" s="100"/>
      <c r="D1094" s="97"/>
      <c r="E1094" s="52"/>
      <c r="F1094" s="134"/>
    </row>
    <row r="1095" spans="2:6" x14ac:dyDescent="0.25">
      <c r="B1095" s="17"/>
      <c r="C1095" s="100"/>
      <c r="D1095" s="97"/>
      <c r="E1095" s="52"/>
      <c r="F1095" s="134"/>
    </row>
    <row r="1096" spans="2:6" x14ac:dyDescent="0.25">
      <c r="B1096" s="17"/>
      <c r="C1096" s="100"/>
      <c r="D1096" s="97"/>
      <c r="E1096" s="52"/>
      <c r="F1096" s="134"/>
    </row>
    <row r="1097" spans="2:6" x14ac:dyDescent="0.25">
      <c r="B1097" s="17"/>
      <c r="C1097" s="100"/>
      <c r="D1097" s="97"/>
      <c r="E1097" s="52"/>
      <c r="F1097" s="134"/>
    </row>
    <row r="1098" spans="2:6" x14ac:dyDescent="0.25">
      <c r="B1098" s="17"/>
      <c r="C1098" s="100"/>
      <c r="D1098" s="97"/>
      <c r="E1098" s="52"/>
      <c r="F1098" s="134"/>
    </row>
    <row r="1099" spans="2:6" x14ac:dyDescent="0.25">
      <c r="B1099" s="17"/>
      <c r="C1099" s="100"/>
      <c r="D1099" s="97"/>
      <c r="E1099" s="52"/>
      <c r="F1099" s="134"/>
    </row>
    <row r="1100" spans="2:6" x14ac:dyDescent="0.25">
      <c r="B1100" s="16"/>
      <c r="C1100" s="100"/>
      <c r="D1100" s="97"/>
      <c r="E1100" s="52"/>
      <c r="F1100" s="134"/>
    </row>
    <row r="1101" spans="2:6" x14ac:dyDescent="0.25">
      <c r="B1101" s="17"/>
      <c r="C1101" s="100"/>
      <c r="D1101" s="97"/>
      <c r="E1101" s="52"/>
      <c r="F1101" s="134"/>
    </row>
    <row r="1102" spans="2:6" x14ac:dyDescent="0.25">
      <c r="B1102" s="17"/>
      <c r="C1102" s="100"/>
      <c r="D1102" s="97"/>
      <c r="E1102" s="52"/>
      <c r="F1102" s="134"/>
    </row>
    <row r="1103" spans="2:6" x14ac:dyDescent="0.25">
      <c r="B1103" s="17"/>
      <c r="C1103" s="100"/>
      <c r="D1103" s="97"/>
      <c r="E1103" s="52"/>
      <c r="F1103" s="134"/>
    </row>
    <row r="1104" spans="2:6" x14ac:dyDescent="0.25">
      <c r="B1104" s="17"/>
      <c r="C1104" s="100"/>
      <c r="D1104" s="97"/>
      <c r="E1104" s="52"/>
      <c r="F1104" s="134"/>
    </row>
    <row r="1105" spans="2:6" x14ac:dyDescent="0.25">
      <c r="B1105" s="17"/>
      <c r="C1105" s="100"/>
      <c r="D1105" s="97"/>
      <c r="E1105" s="52"/>
      <c r="F1105" s="134"/>
    </row>
    <row r="1106" spans="2:6" x14ac:dyDescent="0.25">
      <c r="B1106" s="17"/>
      <c r="C1106" s="100"/>
      <c r="D1106" s="97"/>
      <c r="E1106" s="52"/>
      <c r="F1106" s="134"/>
    </row>
    <row r="1107" spans="2:6" x14ac:dyDescent="0.25">
      <c r="B1107" s="17"/>
      <c r="C1107" s="100"/>
      <c r="D1107" s="97"/>
      <c r="E1107" s="52"/>
      <c r="F1107" s="134"/>
    </row>
    <row r="1108" spans="2:6" x14ac:dyDescent="0.25">
      <c r="B1108" s="17"/>
      <c r="C1108" s="100"/>
      <c r="D1108" s="97"/>
      <c r="E1108" s="52"/>
      <c r="F1108" s="134"/>
    </row>
    <row r="1109" spans="2:6" x14ac:dyDescent="0.25">
      <c r="B1109" s="17"/>
      <c r="C1109" s="100"/>
      <c r="D1109" s="97"/>
      <c r="E1109" s="52"/>
      <c r="F1109" s="134"/>
    </row>
    <row r="1110" spans="2:6" x14ac:dyDescent="0.25">
      <c r="B1110" s="17"/>
      <c r="C1110" s="100"/>
      <c r="D1110" s="97"/>
      <c r="E1110" s="52"/>
      <c r="F1110" s="134"/>
    </row>
    <row r="1111" spans="2:6" x14ac:dyDescent="0.25">
      <c r="B1111" s="17"/>
      <c r="C1111" s="100"/>
      <c r="D1111" s="97"/>
      <c r="E1111" s="52"/>
      <c r="F1111" s="134"/>
    </row>
    <row r="1112" spans="2:6" x14ac:dyDescent="0.25">
      <c r="B1112" s="17"/>
      <c r="C1112" s="100"/>
      <c r="D1112" s="97"/>
      <c r="E1112" s="52"/>
      <c r="F1112" s="134"/>
    </row>
    <row r="1113" spans="2:6" x14ac:dyDescent="0.25">
      <c r="B1113" s="17"/>
      <c r="C1113" s="100"/>
      <c r="D1113" s="97"/>
      <c r="E1113" s="52"/>
      <c r="F1113" s="134"/>
    </row>
    <row r="1114" spans="2:6" x14ac:dyDescent="0.25">
      <c r="B1114" s="17"/>
      <c r="C1114" s="100"/>
      <c r="D1114" s="97"/>
      <c r="E1114" s="52"/>
      <c r="F1114" s="134"/>
    </row>
    <row r="1115" spans="2:6" x14ac:dyDescent="0.25">
      <c r="B1115" s="17"/>
      <c r="C1115" s="100"/>
      <c r="D1115" s="97"/>
      <c r="E1115" s="52"/>
      <c r="F1115" s="134"/>
    </row>
    <row r="1116" spans="2:6" x14ac:dyDescent="0.25">
      <c r="B1116" s="17"/>
      <c r="C1116" s="100"/>
      <c r="D1116" s="97"/>
      <c r="E1116" s="52"/>
      <c r="F1116" s="134"/>
    </row>
    <row r="1117" spans="2:6" x14ac:dyDescent="0.25">
      <c r="B1117" s="17"/>
      <c r="C1117" s="100"/>
      <c r="D1117" s="97"/>
      <c r="E1117" s="52"/>
      <c r="F1117" s="134"/>
    </row>
    <row r="1118" spans="2:6" x14ac:dyDescent="0.25">
      <c r="B1118" s="17"/>
      <c r="C1118" s="100"/>
      <c r="D1118" s="97"/>
      <c r="E1118" s="52"/>
      <c r="F1118" s="134"/>
    </row>
    <row r="1119" spans="2:6" x14ac:dyDescent="0.25">
      <c r="B1119" s="17"/>
      <c r="C1119" s="100"/>
      <c r="D1119" s="97"/>
      <c r="E1119" s="52"/>
      <c r="F1119" s="134"/>
    </row>
    <row r="1120" spans="2:6" x14ac:dyDescent="0.25">
      <c r="B1120" s="17"/>
      <c r="C1120" s="100"/>
      <c r="D1120" s="97"/>
      <c r="E1120" s="52"/>
      <c r="F1120" s="134"/>
    </row>
    <row r="1121" spans="2:6" x14ac:dyDescent="0.25">
      <c r="B1121" s="17"/>
      <c r="C1121" s="100"/>
      <c r="D1121" s="97"/>
      <c r="E1121" s="52"/>
      <c r="F1121" s="134"/>
    </row>
    <row r="1122" spans="2:6" x14ac:dyDescent="0.25">
      <c r="B1122" s="17"/>
      <c r="C1122" s="100"/>
      <c r="D1122" s="97"/>
      <c r="E1122" s="52"/>
      <c r="F1122" s="134"/>
    </row>
    <row r="1123" spans="2:6" x14ac:dyDescent="0.25">
      <c r="B1123" s="17"/>
      <c r="C1123" s="100"/>
      <c r="D1123" s="97"/>
      <c r="E1123" s="52"/>
      <c r="F1123" s="134"/>
    </row>
    <row r="1124" spans="2:6" x14ac:dyDescent="0.25">
      <c r="B1124" s="17"/>
      <c r="C1124" s="100"/>
      <c r="D1124" s="97"/>
      <c r="E1124" s="52"/>
      <c r="F1124" s="134"/>
    </row>
    <row r="1125" spans="2:6" x14ac:dyDescent="0.25">
      <c r="B1125" s="17"/>
      <c r="C1125" s="100"/>
      <c r="D1125" s="97"/>
      <c r="E1125" s="52"/>
      <c r="F1125" s="134"/>
    </row>
    <row r="1126" spans="2:6" x14ac:dyDescent="0.25">
      <c r="B1126" s="16"/>
      <c r="C1126" s="100"/>
      <c r="D1126" s="97"/>
      <c r="E1126" s="52"/>
      <c r="F1126" s="134"/>
    </row>
    <row r="1127" spans="2:6" x14ac:dyDescent="0.25">
      <c r="B1127" s="17"/>
      <c r="C1127" s="100"/>
      <c r="D1127" s="97"/>
      <c r="E1127" s="52"/>
      <c r="F1127" s="134"/>
    </row>
    <row r="1128" spans="2:6" x14ac:dyDescent="0.25">
      <c r="B1128" s="17"/>
      <c r="C1128" s="100"/>
      <c r="D1128" s="97"/>
      <c r="E1128" s="52"/>
      <c r="F1128" s="134"/>
    </row>
    <row r="1129" spans="2:6" x14ac:dyDescent="0.25">
      <c r="B1129" s="17"/>
      <c r="C1129" s="100"/>
      <c r="D1129" s="97"/>
      <c r="E1129" s="52"/>
      <c r="F1129" s="134"/>
    </row>
    <row r="1130" spans="2:6" x14ac:dyDescent="0.25">
      <c r="B1130" s="17"/>
      <c r="C1130" s="100"/>
      <c r="D1130" s="97"/>
      <c r="E1130" s="52"/>
      <c r="F1130" s="134"/>
    </row>
    <row r="1131" spans="2:6" x14ac:dyDescent="0.25">
      <c r="B1131" s="16"/>
      <c r="C1131" s="100"/>
      <c r="D1131" s="97"/>
      <c r="E1131" s="52"/>
      <c r="F1131" s="134"/>
    </row>
    <row r="1132" spans="2:6" x14ac:dyDescent="0.25">
      <c r="B1132" s="17"/>
      <c r="C1132" s="100"/>
      <c r="D1132" s="97"/>
      <c r="E1132" s="52"/>
      <c r="F1132" s="134"/>
    </row>
    <row r="1133" spans="2:6" x14ac:dyDescent="0.25">
      <c r="B1133" s="17"/>
      <c r="C1133" s="100"/>
      <c r="D1133" s="97"/>
      <c r="E1133" s="52"/>
      <c r="F1133" s="134"/>
    </row>
    <row r="1134" spans="2:6" x14ac:dyDescent="0.25">
      <c r="B1134" s="17"/>
      <c r="C1134" s="100"/>
      <c r="D1134" s="97"/>
      <c r="E1134" s="52"/>
      <c r="F1134" s="134"/>
    </row>
    <row r="1135" spans="2:6" x14ac:dyDescent="0.25">
      <c r="B1135" s="17"/>
      <c r="C1135" s="100"/>
      <c r="D1135" s="97"/>
      <c r="E1135" s="52"/>
      <c r="F1135" s="134"/>
    </row>
    <row r="1136" spans="2:6" x14ac:dyDescent="0.25">
      <c r="B1136" s="17"/>
      <c r="C1136" s="100"/>
      <c r="D1136" s="97"/>
      <c r="E1136" s="52"/>
      <c r="F1136" s="134"/>
    </row>
    <row r="1137" spans="2:6" x14ac:dyDescent="0.25">
      <c r="B1137" s="17"/>
      <c r="C1137" s="100"/>
      <c r="D1137" s="97"/>
      <c r="E1137" s="52"/>
      <c r="F1137" s="134"/>
    </row>
    <row r="1138" spans="2:6" x14ac:dyDescent="0.25">
      <c r="B1138" s="16"/>
      <c r="C1138" s="100"/>
      <c r="D1138" s="97"/>
      <c r="E1138" s="52"/>
      <c r="F1138" s="134"/>
    </row>
    <row r="1139" spans="2:6" x14ac:dyDescent="0.25">
      <c r="B1139" s="17"/>
      <c r="C1139" s="100"/>
      <c r="D1139" s="97"/>
      <c r="E1139" s="52"/>
      <c r="F1139" s="134"/>
    </row>
    <row r="1140" spans="2:6" x14ac:dyDescent="0.25">
      <c r="B1140" s="17"/>
      <c r="C1140" s="100"/>
      <c r="D1140" s="97"/>
      <c r="E1140" s="52"/>
      <c r="F1140" s="134"/>
    </row>
    <row r="1141" spans="2:6" x14ac:dyDescent="0.25">
      <c r="B1141" s="17"/>
      <c r="C1141" s="100"/>
      <c r="D1141" s="97"/>
      <c r="E1141" s="52"/>
      <c r="F1141" s="134"/>
    </row>
    <row r="1142" spans="2:6" x14ac:dyDescent="0.25">
      <c r="B1142" s="17"/>
      <c r="C1142" s="100"/>
      <c r="D1142" s="97"/>
      <c r="E1142" s="52"/>
      <c r="F1142" s="134"/>
    </row>
    <row r="1143" spans="2:6" x14ac:dyDescent="0.25">
      <c r="B1143" s="17"/>
      <c r="C1143" s="100"/>
      <c r="D1143" s="97"/>
      <c r="E1143" s="52"/>
      <c r="F1143" s="134"/>
    </row>
    <row r="1144" spans="2:6" x14ac:dyDescent="0.25">
      <c r="B1144" s="17"/>
      <c r="C1144" s="100"/>
      <c r="D1144" s="97"/>
      <c r="E1144" s="52"/>
      <c r="F1144" s="134"/>
    </row>
    <row r="1145" spans="2:6" x14ac:dyDescent="0.25">
      <c r="B1145" s="17"/>
      <c r="C1145" s="100"/>
      <c r="D1145" s="97"/>
      <c r="E1145" s="52"/>
      <c r="F1145" s="134"/>
    </row>
    <row r="1146" spans="2:6" x14ac:dyDescent="0.25">
      <c r="B1146" s="17"/>
      <c r="C1146" s="100"/>
      <c r="D1146" s="97"/>
      <c r="E1146" s="52"/>
      <c r="F1146" s="134"/>
    </row>
    <row r="1147" spans="2:6" x14ac:dyDescent="0.25">
      <c r="B1147" s="17"/>
      <c r="C1147" s="100"/>
      <c r="D1147" s="97"/>
      <c r="E1147" s="52"/>
      <c r="F1147" s="134"/>
    </row>
    <row r="1148" spans="2:6" x14ac:dyDescent="0.25">
      <c r="B1148" s="17"/>
      <c r="C1148" s="100"/>
      <c r="D1148" s="97"/>
      <c r="E1148" s="52"/>
      <c r="F1148" s="134"/>
    </row>
    <row r="1149" spans="2:6" x14ac:dyDescent="0.25">
      <c r="B1149" s="17"/>
      <c r="C1149" s="100"/>
      <c r="D1149" s="97"/>
      <c r="E1149" s="52"/>
      <c r="F1149" s="134"/>
    </row>
    <row r="1150" spans="2:6" x14ac:dyDescent="0.25">
      <c r="B1150" s="16"/>
      <c r="C1150" s="100"/>
      <c r="D1150" s="97"/>
      <c r="E1150" s="52"/>
      <c r="F1150" s="134"/>
    </row>
    <row r="1151" spans="2:6" x14ac:dyDescent="0.25">
      <c r="B1151" s="17"/>
      <c r="C1151" s="100"/>
      <c r="D1151" s="97"/>
      <c r="E1151" s="52"/>
      <c r="F1151" s="134"/>
    </row>
    <row r="1152" spans="2:6" x14ac:dyDescent="0.25">
      <c r="B1152" s="17"/>
      <c r="C1152" s="100"/>
      <c r="D1152" s="97"/>
      <c r="E1152" s="52"/>
      <c r="F1152" s="134"/>
    </row>
    <row r="1153" spans="2:6" x14ac:dyDescent="0.25">
      <c r="B1153" s="17"/>
      <c r="C1153" s="100"/>
      <c r="D1153" s="97"/>
      <c r="E1153" s="52"/>
      <c r="F1153" s="134"/>
    </row>
    <row r="1154" spans="2:6" x14ac:dyDescent="0.25">
      <c r="B1154" s="16"/>
      <c r="C1154" s="100"/>
      <c r="D1154" s="97"/>
      <c r="E1154" s="52"/>
      <c r="F1154" s="134"/>
    </row>
    <row r="1155" spans="2:6" x14ac:dyDescent="0.25">
      <c r="B1155" s="17"/>
      <c r="C1155" s="100"/>
      <c r="D1155" s="97"/>
      <c r="E1155" s="52"/>
      <c r="F1155" s="134"/>
    </row>
    <row r="1156" spans="2:6" x14ac:dyDescent="0.25">
      <c r="B1156" s="17"/>
      <c r="C1156" s="100"/>
      <c r="D1156" s="97"/>
      <c r="E1156" s="52"/>
      <c r="F1156" s="134"/>
    </row>
    <row r="1157" spans="2:6" x14ac:dyDescent="0.25">
      <c r="B1157" s="17"/>
      <c r="C1157" s="100"/>
      <c r="D1157" s="97"/>
      <c r="E1157" s="52"/>
      <c r="F1157" s="134"/>
    </row>
    <row r="1158" spans="2:6" x14ac:dyDescent="0.25">
      <c r="B1158" s="17"/>
      <c r="C1158" s="100"/>
      <c r="D1158" s="97"/>
      <c r="E1158" s="52"/>
      <c r="F1158" s="134"/>
    </row>
    <row r="1159" spans="2:6" x14ac:dyDescent="0.25">
      <c r="B1159" s="16"/>
      <c r="C1159" s="100"/>
      <c r="D1159" s="97"/>
      <c r="E1159" s="52"/>
      <c r="F1159" s="134"/>
    </row>
    <row r="1160" spans="2:6" x14ac:dyDescent="0.25">
      <c r="B1160" s="17"/>
      <c r="C1160" s="100"/>
      <c r="D1160" s="97"/>
      <c r="E1160" s="52"/>
      <c r="F1160" s="134"/>
    </row>
    <row r="1161" spans="2:6" x14ac:dyDescent="0.25">
      <c r="B1161" s="17"/>
      <c r="C1161" s="100"/>
      <c r="D1161" s="97"/>
      <c r="E1161" s="52"/>
      <c r="F1161" s="134"/>
    </row>
    <row r="1162" spans="2:6" x14ac:dyDescent="0.25">
      <c r="B1162" s="17"/>
      <c r="C1162" s="100"/>
      <c r="D1162" s="97"/>
      <c r="E1162" s="52"/>
      <c r="F1162" s="134"/>
    </row>
    <row r="1163" spans="2:6" x14ac:dyDescent="0.25">
      <c r="B1163" s="17"/>
      <c r="C1163" s="100"/>
      <c r="D1163" s="97"/>
      <c r="E1163" s="52"/>
      <c r="F1163" s="134"/>
    </row>
    <row r="1164" spans="2:6" x14ac:dyDescent="0.25">
      <c r="B1164" s="16"/>
      <c r="C1164" s="100"/>
      <c r="D1164" s="97"/>
      <c r="E1164" s="52"/>
      <c r="F1164" s="134"/>
    </row>
    <row r="1165" spans="2:6" x14ac:dyDescent="0.25">
      <c r="B1165" s="17"/>
      <c r="C1165" s="100"/>
      <c r="D1165" s="97"/>
      <c r="E1165" s="52"/>
      <c r="F1165" s="134"/>
    </row>
    <row r="1166" spans="2:6" x14ac:dyDescent="0.25">
      <c r="B1166" s="17"/>
      <c r="C1166" s="100"/>
      <c r="D1166" s="97"/>
      <c r="E1166" s="52"/>
      <c r="F1166" s="134"/>
    </row>
    <row r="1167" spans="2:6" x14ac:dyDescent="0.25">
      <c r="B1167" s="17"/>
      <c r="C1167" s="100"/>
      <c r="D1167" s="97"/>
      <c r="E1167" s="52"/>
      <c r="F1167" s="134"/>
    </row>
    <row r="1168" spans="2:6" x14ac:dyDescent="0.25">
      <c r="B1168" s="17"/>
      <c r="C1168" s="100"/>
      <c r="D1168" s="97"/>
      <c r="E1168" s="52"/>
      <c r="F1168" s="134"/>
    </row>
    <row r="1169" spans="2:6" x14ac:dyDescent="0.25">
      <c r="B1169" s="16"/>
      <c r="C1169" s="100"/>
      <c r="D1169" s="97"/>
      <c r="E1169" s="52"/>
      <c r="F1169" s="134"/>
    </row>
    <row r="1170" spans="2:6" x14ac:dyDescent="0.25">
      <c r="B1170" s="17"/>
      <c r="C1170" s="100"/>
      <c r="D1170" s="97"/>
      <c r="E1170" s="52"/>
      <c r="F1170" s="134"/>
    </row>
    <row r="1171" spans="2:6" x14ac:dyDescent="0.25">
      <c r="B1171" s="17"/>
      <c r="C1171" s="100"/>
      <c r="D1171" s="97"/>
      <c r="E1171" s="52"/>
      <c r="F1171" s="134"/>
    </row>
    <row r="1172" spans="2:6" x14ac:dyDescent="0.25">
      <c r="B1172" s="17"/>
      <c r="C1172" s="100"/>
      <c r="D1172" s="97"/>
      <c r="E1172" s="52"/>
      <c r="F1172" s="134"/>
    </row>
    <row r="1173" spans="2:6" x14ac:dyDescent="0.25">
      <c r="B1173" s="17"/>
      <c r="C1173" s="100"/>
      <c r="D1173" s="97"/>
      <c r="E1173" s="52"/>
      <c r="F1173" s="134"/>
    </row>
    <row r="1174" spans="2:6" x14ac:dyDescent="0.25">
      <c r="B1174" s="17"/>
      <c r="C1174" s="100"/>
      <c r="D1174" s="97"/>
      <c r="E1174" s="52"/>
      <c r="F1174" s="134"/>
    </row>
    <row r="1175" spans="2:6" x14ac:dyDescent="0.25">
      <c r="B1175" s="17"/>
      <c r="C1175" s="100"/>
      <c r="D1175" s="97"/>
      <c r="E1175" s="52"/>
      <c r="F1175" s="134"/>
    </row>
    <row r="1176" spans="2:6" x14ac:dyDescent="0.25">
      <c r="B1176" s="16"/>
      <c r="C1176" s="100"/>
      <c r="D1176" s="97"/>
      <c r="E1176" s="52"/>
      <c r="F1176" s="134"/>
    </row>
    <row r="1177" spans="2:6" x14ac:dyDescent="0.25">
      <c r="B1177" s="17"/>
      <c r="C1177" s="100"/>
      <c r="D1177" s="97"/>
      <c r="E1177" s="52"/>
      <c r="F1177" s="134"/>
    </row>
    <row r="1178" spans="2:6" x14ac:dyDescent="0.25">
      <c r="B1178" s="17"/>
      <c r="C1178" s="100"/>
      <c r="D1178" s="97"/>
      <c r="E1178" s="52"/>
      <c r="F1178" s="134"/>
    </row>
    <row r="1179" spans="2:6" x14ac:dyDescent="0.25">
      <c r="B1179" s="17"/>
      <c r="C1179" s="100"/>
      <c r="D1179" s="97"/>
      <c r="E1179" s="52"/>
      <c r="F1179" s="134"/>
    </row>
    <row r="1180" spans="2:6" x14ac:dyDescent="0.25">
      <c r="B1180" s="17"/>
      <c r="C1180" s="100"/>
      <c r="D1180" s="97"/>
      <c r="E1180" s="52"/>
      <c r="F1180" s="134"/>
    </row>
    <row r="1181" spans="2:6" x14ac:dyDescent="0.25">
      <c r="B1181" s="17"/>
      <c r="C1181" s="100"/>
      <c r="D1181" s="97"/>
      <c r="E1181" s="52"/>
      <c r="F1181" s="134"/>
    </row>
    <row r="1182" spans="2:6" x14ac:dyDescent="0.25">
      <c r="B1182" s="17"/>
      <c r="C1182" s="100"/>
      <c r="D1182" s="97"/>
      <c r="E1182" s="52"/>
      <c r="F1182" s="134"/>
    </row>
    <row r="1183" spans="2:6" x14ac:dyDescent="0.25">
      <c r="B1183" s="16"/>
      <c r="C1183" s="100"/>
      <c r="D1183" s="97"/>
      <c r="E1183" s="52"/>
      <c r="F1183" s="134"/>
    </row>
    <row r="1184" spans="2:6" x14ac:dyDescent="0.25">
      <c r="B1184" s="17"/>
      <c r="C1184" s="100"/>
      <c r="D1184" s="97"/>
      <c r="E1184" s="52"/>
      <c r="F1184" s="134"/>
    </row>
    <row r="1185" spans="2:6" x14ac:dyDescent="0.25">
      <c r="B1185" s="17"/>
      <c r="C1185" s="100"/>
      <c r="D1185" s="97"/>
      <c r="E1185" s="52"/>
      <c r="F1185" s="134"/>
    </row>
    <row r="1186" spans="2:6" x14ac:dyDescent="0.25">
      <c r="B1186" s="17"/>
      <c r="C1186" s="100"/>
      <c r="D1186" s="97"/>
      <c r="E1186" s="52"/>
      <c r="F1186" s="134"/>
    </row>
    <row r="1187" spans="2:6" x14ac:dyDescent="0.25">
      <c r="B1187" s="17"/>
      <c r="C1187" s="100"/>
      <c r="D1187" s="97"/>
      <c r="E1187" s="52"/>
      <c r="F1187" s="134"/>
    </row>
    <row r="1188" spans="2:6" x14ac:dyDescent="0.25">
      <c r="B1188" s="17"/>
      <c r="C1188" s="100"/>
      <c r="D1188" s="97"/>
      <c r="E1188" s="52"/>
      <c r="F1188" s="134"/>
    </row>
    <row r="1189" spans="2:6" x14ac:dyDescent="0.25">
      <c r="B1189" s="17"/>
      <c r="C1189" s="100"/>
      <c r="D1189" s="97"/>
      <c r="E1189" s="52"/>
      <c r="F1189" s="134"/>
    </row>
    <row r="1190" spans="2:6" x14ac:dyDescent="0.25">
      <c r="B1190" s="16"/>
      <c r="C1190" s="100"/>
      <c r="D1190" s="97"/>
      <c r="E1190" s="52"/>
      <c r="F1190" s="134"/>
    </row>
    <row r="1191" spans="2:6" x14ac:dyDescent="0.25">
      <c r="B1191" s="17"/>
      <c r="C1191" s="100"/>
      <c r="D1191" s="97"/>
      <c r="E1191" s="52"/>
      <c r="F1191" s="134"/>
    </row>
    <row r="1192" spans="2:6" x14ac:dyDescent="0.25">
      <c r="B1192" s="17"/>
      <c r="C1192" s="100"/>
      <c r="D1192" s="97"/>
      <c r="E1192" s="52"/>
      <c r="F1192" s="134"/>
    </row>
    <row r="1193" spans="2:6" x14ac:dyDescent="0.25">
      <c r="B1193" s="17"/>
      <c r="C1193" s="100"/>
      <c r="D1193" s="97"/>
      <c r="E1193" s="52"/>
      <c r="F1193" s="134"/>
    </row>
    <row r="1194" spans="2:6" x14ac:dyDescent="0.25">
      <c r="B1194" s="17"/>
      <c r="C1194" s="100"/>
      <c r="D1194" s="97"/>
      <c r="E1194" s="52"/>
      <c r="F1194" s="134"/>
    </row>
    <row r="1195" spans="2:6" x14ac:dyDescent="0.25">
      <c r="B1195" s="17"/>
      <c r="C1195" s="100"/>
      <c r="D1195" s="97"/>
      <c r="E1195" s="52"/>
      <c r="F1195" s="134"/>
    </row>
    <row r="1196" spans="2:6" x14ac:dyDescent="0.25">
      <c r="B1196" s="17"/>
      <c r="C1196" s="100"/>
      <c r="D1196" s="97"/>
      <c r="E1196" s="52"/>
      <c r="F1196" s="134"/>
    </row>
    <row r="1197" spans="2:6" x14ac:dyDescent="0.25">
      <c r="B1197" s="16"/>
      <c r="C1197" s="100"/>
      <c r="D1197" s="97"/>
      <c r="E1197" s="52"/>
      <c r="F1197" s="134"/>
    </row>
    <row r="1198" spans="2:6" x14ac:dyDescent="0.25">
      <c r="B1198" s="17"/>
      <c r="C1198" s="100"/>
      <c r="D1198" s="97"/>
      <c r="E1198" s="52"/>
      <c r="F1198" s="134"/>
    </row>
    <row r="1199" spans="2:6" x14ac:dyDescent="0.25">
      <c r="B1199" s="17"/>
      <c r="C1199" s="100"/>
      <c r="D1199" s="97"/>
      <c r="E1199" s="52"/>
      <c r="F1199" s="134"/>
    </row>
    <row r="1200" spans="2:6" x14ac:dyDescent="0.25">
      <c r="B1200" s="17"/>
      <c r="C1200" s="100"/>
      <c r="D1200" s="97"/>
      <c r="E1200" s="52"/>
      <c r="F1200" s="134"/>
    </row>
    <row r="1201" spans="2:6" x14ac:dyDescent="0.25">
      <c r="B1201" s="17"/>
      <c r="C1201" s="100"/>
      <c r="D1201" s="97"/>
      <c r="E1201" s="52"/>
      <c r="F1201" s="134"/>
    </row>
    <row r="1202" spans="2:6" x14ac:dyDescent="0.25">
      <c r="B1202" s="17"/>
      <c r="C1202" s="100"/>
      <c r="D1202" s="97"/>
      <c r="E1202" s="52"/>
      <c r="F1202" s="134"/>
    </row>
    <row r="1203" spans="2:6" x14ac:dyDescent="0.25">
      <c r="B1203" s="17"/>
      <c r="C1203" s="100"/>
      <c r="D1203" s="97"/>
      <c r="E1203" s="52"/>
      <c r="F1203" s="134"/>
    </row>
    <row r="1204" spans="2:6" x14ac:dyDescent="0.25">
      <c r="B1204" s="17"/>
      <c r="C1204" s="100"/>
      <c r="D1204" s="97"/>
      <c r="E1204" s="52"/>
      <c r="F1204" s="134"/>
    </row>
    <row r="1205" spans="2:6" x14ac:dyDescent="0.25">
      <c r="B1205" s="17"/>
      <c r="C1205" s="100"/>
      <c r="D1205" s="97"/>
      <c r="E1205" s="52"/>
      <c r="F1205" s="134"/>
    </row>
    <row r="1206" spans="2:6" x14ac:dyDescent="0.25">
      <c r="B1206" s="17"/>
      <c r="C1206" s="100"/>
      <c r="D1206" s="97"/>
      <c r="E1206" s="52"/>
      <c r="F1206" s="134"/>
    </row>
    <row r="1207" spans="2:6" x14ac:dyDescent="0.25">
      <c r="B1207" s="17"/>
      <c r="C1207" s="100"/>
      <c r="D1207" s="97"/>
      <c r="E1207" s="52"/>
      <c r="F1207" s="134"/>
    </row>
    <row r="1208" spans="2:6" x14ac:dyDescent="0.25">
      <c r="B1208" s="17"/>
      <c r="C1208" s="100"/>
      <c r="D1208" s="97"/>
      <c r="E1208" s="52"/>
      <c r="F1208" s="134"/>
    </row>
    <row r="1209" spans="2:6" x14ac:dyDescent="0.25">
      <c r="B1209" s="16"/>
      <c r="C1209" s="100"/>
      <c r="D1209" s="97"/>
      <c r="E1209" s="52"/>
      <c r="F1209" s="134"/>
    </row>
    <row r="1210" spans="2:6" x14ac:dyDescent="0.25">
      <c r="B1210" s="17"/>
      <c r="C1210" s="100"/>
      <c r="D1210" s="97"/>
      <c r="E1210" s="52"/>
      <c r="F1210" s="134"/>
    </row>
    <row r="1211" spans="2:6" x14ac:dyDescent="0.25">
      <c r="B1211" s="17"/>
      <c r="C1211" s="100"/>
      <c r="D1211" s="97"/>
      <c r="E1211" s="52"/>
      <c r="F1211" s="134"/>
    </row>
    <row r="1212" spans="2:6" x14ac:dyDescent="0.25">
      <c r="B1212" s="17"/>
      <c r="C1212" s="100"/>
      <c r="D1212" s="97"/>
      <c r="E1212" s="52"/>
      <c r="F1212" s="134"/>
    </row>
    <row r="1213" spans="2:6" x14ac:dyDescent="0.25">
      <c r="B1213" s="17"/>
      <c r="C1213" s="100"/>
      <c r="D1213" s="97"/>
      <c r="E1213" s="52"/>
      <c r="F1213" s="134"/>
    </row>
    <row r="1214" spans="2:6" x14ac:dyDescent="0.25">
      <c r="B1214" s="17"/>
      <c r="C1214" s="100"/>
      <c r="D1214" s="97"/>
      <c r="E1214" s="52"/>
      <c r="F1214" s="134"/>
    </row>
    <row r="1215" spans="2:6" x14ac:dyDescent="0.25">
      <c r="B1215" s="17"/>
      <c r="C1215" s="100"/>
      <c r="D1215" s="97"/>
      <c r="E1215" s="52"/>
      <c r="F1215" s="134"/>
    </row>
    <row r="1216" spans="2:6" x14ac:dyDescent="0.25">
      <c r="B1216" s="17"/>
      <c r="C1216" s="100"/>
      <c r="D1216" s="97"/>
      <c r="E1216" s="52"/>
      <c r="F1216" s="134"/>
    </row>
    <row r="1217" spans="2:6" x14ac:dyDescent="0.25">
      <c r="B1217" s="16"/>
      <c r="C1217" s="100"/>
      <c r="D1217" s="97"/>
      <c r="E1217" s="52"/>
      <c r="F1217" s="134"/>
    </row>
    <row r="1218" spans="2:6" x14ac:dyDescent="0.25">
      <c r="B1218" s="17"/>
      <c r="C1218" s="100"/>
      <c r="D1218" s="97"/>
      <c r="E1218" s="52"/>
      <c r="F1218" s="134"/>
    </row>
    <row r="1219" spans="2:6" x14ac:dyDescent="0.25">
      <c r="B1219" s="17"/>
      <c r="C1219" s="100"/>
      <c r="D1219" s="97"/>
      <c r="E1219" s="52"/>
      <c r="F1219" s="134"/>
    </row>
    <row r="1220" spans="2:6" x14ac:dyDescent="0.25">
      <c r="B1220" s="17"/>
      <c r="C1220" s="100"/>
      <c r="D1220" s="97"/>
      <c r="E1220" s="52"/>
      <c r="F1220" s="134"/>
    </row>
    <row r="1221" spans="2:6" x14ac:dyDescent="0.25">
      <c r="B1221" s="16"/>
      <c r="C1221" s="100"/>
      <c r="D1221" s="97"/>
      <c r="E1221" s="52"/>
      <c r="F1221" s="134"/>
    </row>
    <row r="1222" spans="2:6" x14ac:dyDescent="0.25">
      <c r="B1222" s="17"/>
      <c r="C1222" s="100"/>
      <c r="D1222" s="97"/>
      <c r="E1222" s="52"/>
      <c r="F1222" s="134"/>
    </row>
    <row r="1223" spans="2:6" x14ac:dyDescent="0.25">
      <c r="B1223" s="17"/>
      <c r="C1223" s="100"/>
      <c r="D1223" s="97"/>
      <c r="E1223" s="52"/>
      <c r="F1223" s="134"/>
    </row>
    <row r="1224" spans="2:6" x14ac:dyDescent="0.25">
      <c r="B1224" s="17"/>
      <c r="C1224" s="100"/>
      <c r="D1224" s="97"/>
      <c r="E1224" s="52"/>
      <c r="F1224" s="134"/>
    </row>
    <row r="1225" spans="2:6" x14ac:dyDescent="0.25">
      <c r="B1225" s="16"/>
      <c r="C1225" s="100"/>
      <c r="D1225" s="97"/>
      <c r="E1225" s="52"/>
      <c r="F1225" s="134"/>
    </row>
    <row r="1226" spans="2:6" x14ac:dyDescent="0.25">
      <c r="B1226" s="17"/>
      <c r="C1226" s="100"/>
      <c r="D1226" s="97"/>
      <c r="E1226" s="52"/>
      <c r="F1226" s="134"/>
    </row>
    <row r="1227" spans="2:6" x14ac:dyDescent="0.25">
      <c r="B1227" s="17"/>
      <c r="C1227" s="100"/>
      <c r="D1227" s="97"/>
      <c r="E1227" s="52"/>
      <c r="F1227" s="134"/>
    </row>
    <row r="1228" spans="2:6" x14ac:dyDescent="0.25">
      <c r="B1228" s="17"/>
      <c r="C1228" s="100"/>
      <c r="D1228" s="97"/>
      <c r="E1228" s="52"/>
      <c r="F1228" s="134"/>
    </row>
    <row r="1229" spans="2:6" x14ac:dyDescent="0.25">
      <c r="B1229" s="16"/>
      <c r="C1229" s="100"/>
      <c r="D1229" s="97"/>
      <c r="E1229" s="52"/>
      <c r="F1229" s="134"/>
    </row>
    <row r="1230" spans="2:6" x14ac:dyDescent="0.25">
      <c r="B1230" s="17"/>
      <c r="C1230" s="100"/>
      <c r="D1230" s="97"/>
      <c r="E1230" s="52"/>
      <c r="F1230" s="134"/>
    </row>
    <row r="1231" spans="2:6" x14ac:dyDescent="0.25">
      <c r="B1231" s="17"/>
      <c r="C1231" s="100"/>
      <c r="D1231" s="97"/>
      <c r="E1231" s="52"/>
      <c r="F1231" s="134"/>
    </row>
    <row r="1232" spans="2:6" x14ac:dyDescent="0.25">
      <c r="B1232" s="17"/>
      <c r="C1232" s="100"/>
      <c r="D1232" s="97"/>
      <c r="E1232" s="52"/>
      <c r="F1232" s="134"/>
    </row>
    <row r="1233" spans="2:6" x14ac:dyDescent="0.25">
      <c r="B1233" s="16"/>
      <c r="C1233" s="100"/>
      <c r="D1233" s="97"/>
      <c r="E1233" s="52"/>
      <c r="F1233" s="134"/>
    </row>
    <row r="1234" spans="2:6" x14ac:dyDescent="0.25">
      <c r="B1234" s="17"/>
      <c r="C1234" s="100"/>
      <c r="D1234" s="97"/>
      <c r="E1234" s="52"/>
      <c r="F1234" s="134"/>
    </row>
    <row r="1235" spans="2:6" x14ac:dyDescent="0.25">
      <c r="B1235" s="17"/>
      <c r="C1235" s="100"/>
      <c r="D1235" s="97"/>
      <c r="E1235" s="52"/>
      <c r="F1235" s="134"/>
    </row>
    <row r="1236" spans="2:6" x14ac:dyDescent="0.25">
      <c r="B1236" s="17"/>
      <c r="C1236" s="100"/>
      <c r="D1236" s="97"/>
      <c r="E1236" s="52"/>
      <c r="F1236" s="134"/>
    </row>
    <row r="1237" spans="2:6" x14ac:dyDescent="0.25">
      <c r="B1237" s="16"/>
      <c r="C1237" s="100"/>
      <c r="D1237" s="97"/>
      <c r="E1237" s="52"/>
      <c r="F1237" s="134"/>
    </row>
    <row r="1238" spans="2:6" x14ac:dyDescent="0.25">
      <c r="B1238" s="17"/>
      <c r="C1238" s="100"/>
      <c r="D1238" s="97"/>
      <c r="E1238" s="52"/>
      <c r="F1238" s="134"/>
    </row>
    <row r="1239" spans="2:6" x14ac:dyDescent="0.25">
      <c r="B1239" s="17"/>
      <c r="C1239" s="100"/>
      <c r="D1239" s="97"/>
      <c r="E1239" s="52"/>
      <c r="F1239" s="134"/>
    </row>
    <row r="1240" spans="2:6" x14ac:dyDescent="0.25">
      <c r="B1240" s="17"/>
      <c r="C1240" s="100"/>
      <c r="D1240" s="97"/>
      <c r="E1240" s="52"/>
      <c r="F1240" s="134"/>
    </row>
    <row r="1241" spans="2:6" x14ac:dyDescent="0.25">
      <c r="B1241" s="17"/>
      <c r="C1241" s="100"/>
      <c r="D1241" s="97"/>
      <c r="E1241" s="52"/>
      <c r="F1241" s="134"/>
    </row>
    <row r="1242" spans="2:6" x14ac:dyDescent="0.25">
      <c r="B1242" s="16"/>
      <c r="C1242" s="100"/>
      <c r="D1242" s="97"/>
      <c r="E1242" s="52"/>
      <c r="F1242" s="134"/>
    </row>
    <row r="1243" spans="2:6" x14ac:dyDescent="0.25">
      <c r="B1243" s="17"/>
      <c r="C1243" s="100"/>
      <c r="D1243" s="97"/>
      <c r="E1243" s="52"/>
      <c r="F1243" s="134"/>
    </row>
    <row r="1244" spans="2:6" x14ac:dyDescent="0.25">
      <c r="B1244" s="17"/>
      <c r="C1244" s="100"/>
      <c r="D1244" s="97"/>
      <c r="E1244" s="52"/>
      <c r="F1244" s="134"/>
    </row>
    <row r="1245" spans="2:6" x14ac:dyDescent="0.25">
      <c r="B1245" s="17"/>
      <c r="C1245" s="100"/>
      <c r="D1245" s="97"/>
      <c r="E1245" s="52"/>
      <c r="F1245" s="134"/>
    </row>
    <row r="1246" spans="2:6" x14ac:dyDescent="0.25">
      <c r="B1246" s="17"/>
      <c r="C1246" s="100"/>
      <c r="D1246" s="97"/>
      <c r="E1246" s="52"/>
      <c r="F1246" s="134"/>
    </row>
    <row r="1247" spans="2:6" x14ac:dyDescent="0.25">
      <c r="B1247" s="16"/>
      <c r="C1247" s="100"/>
      <c r="D1247" s="97"/>
      <c r="E1247" s="52"/>
      <c r="F1247" s="134"/>
    </row>
    <row r="1248" spans="2:6" x14ac:dyDescent="0.25">
      <c r="B1248" s="17"/>
      <c r="C1248" s="100"/>
      <c r="D1248" s="97"/>
      <c r="E1248" s="52"/>
      <c r="F1248" s="134"/>
    </row>
    <row r="1249" spans="2:6" x14ac:dyDescent="0.25">
      <c r="B1249" s="17"/>
      <c r="C1249" s="100"/>
      <c r="D1249" s="97"/>
      <c r="E1249" s="52"/>
      <c r="F1249" s="134"/>
    </row>
    <row r="1250" spans="2:6" x14ac:dyDescent="0.25">
      <c r="B1250" s="17"/>
      <c r="C1250" s="100"/>
      <c r="D1250" s="97"/>
      <c r="E1250" s="52"/>
      <c r="F1250" s="134"/>
    </row>
    <row r="1251" spans="2:6" x14ac:dyDescent="0.25">
      <c r="B1251" s="16"/>
      <c r="C1251" s="100"/>
      <c r="D1251" s="97"/>
      <c r="E1251" s="52"/>
      <c r="F1251" s="134"/>
    </row>
    <row r="1252" spans="2:6" x14ac:dyDescent="0.25">
      <c r="B1252" s="17"/>
      <c r="C1252" s="100"/>
      <c r="D1252" s="97"/>
      <c r="E1252" s="52"/>
      <c r="F1252" s="134"/>
    </row>
    <row r="1253" spans="2:6" x14ac:dyDescent="0.25">
      <c r="B1253" s="17"/>
      <c r="C1253" s="100"/>
      <c r="D1253" s="97"/>
      <c r="E1253" s="52"/>
      <c r="F1253" s="134"/>
    </row>
    <row r="1254" spans="2:6" x14ac:dyDescent="0.25">
      <c r="B1254" s="17"/>
      <c r="C1254" s="100"/>
      <c r="D1254" s="97"/>
      <c r="E1254" s="52"/>
      <c r="F1254" s="134"/>
    </row>
    <row r="1255" spans="2:6" x14ac:dyDescent="0.25">
      <c r="B1255" s="16"/>
      <c r="C1255" s="100"/>
      <c r="D1255" s="97"/>
      <c r="E1255" s="52"/>
      <c r="F1255" s="134"/>
    </row>
    <row r="1256" spans="2:6" x14ac:dyDescent="0.25">
      <c r="B1256" s="17"/>
      <c r="C1256" s="100"/>
      <c r="D1256" s="97"/>
      <c r="E1256" s="52"/>
      <c r="F1256" s="134"/>
    </row>
    <row r="1257" spans="2:6" x14ac:dyDescent="0.25">
      <c r="B1257" s="17"/>
      <c r="C1257" s="100"/>
      <c r="D1257" s="97"/>
      <c r="E1257" s="52"/>
      <c r="F1257" s="134"/>
    </row>
    <row r="1258" spans="2:6" x14ac:dyDescent="0.25">
      <c r="B1258" s="17"/>
      <c r="C1258" s="100"/>
      <c r="D1258" s="97"/>
      <c r="E1258" s="52"/>
      <c r="F1258" s="134"/>
    </row>
    <row r="1259" spans="2:6" x14ac:dyDescent="0.25">
      <c r="B1259" s="17"/>
      <c r="C1259" s="100"/>
      <c r="D1259" s="97"/>
      <c r="E1259" s="52"/>
      <c r="F1259" s="134"/>
    </row>
    <row r="1260" spans="2:6" x14ac:dyDescent="0.25">
      <c r="B1260" s="17"/>
      <c r="C1260" s="100"/>
      <c r="D1260" s="97"/>
      <c r="E1260" s="52"/>
      <c r="F1260" s="134"/>
    </row>
    <row r="1261" spans="2:6" x14ac:dyDescent="0.25">
      <c r="B1261" s="17"/>
      <c r="C1261" s="100"/>
      <c r="D1261" s="97"/>
      <c r="E1261" s="52"/>
      <c r="F1261" s="134"/>
    </row>
    <row r="1262" spans="2:6" x14ac:dyDescent="0.25">
      <c r="B1262" s="17"/>
      <c r="C1262" s="100"/>
      <c r="D1262" s="97"/>
      <c r="E1262" s="52"/>
      <c r="F1262" s="134"/>
    </row>
    <row r="1263" spans="2:6" x14ac:dyDescent="0.25">
      <c r="B1263" s="16"/>
      <c r="C1263" s="100"/>
      <c r="D1263" s="97"/>
      <c r="E1263" s="52"/>
      <c r="F1263" s="134"/>
    </row>
    <row r="1264" spans="2:6" x14ac:dyDescent="0.25">
      <c r="B1264" s="17"/>
      <c r="C1264" s="100"/>
      <c r="D1264" s="97"/>
      <c r="E1264" s="52"/>
      <c r="F1264" s="134"/>
    </row>
    <row r="1265" spans="2:6" x14ac:dyDescent="0.25">
      <c r="B1265" s="17"/>
      <c r="C1265" s="100"/>
      <c r="D1265" s="97"/>
      <c r="E1265" s="52"/>
      <c r="F1265" s="134"/>
    </row>
    <row r="1266" spans="2:6" x14ac:dyDescent="0.25">
      <c r="B1266" s="17"/>
      <c r="C1266" s="100"/>
      <c r="D1266" s="97"/>
      <c r="E1266" s="52"/>
      <c r="F1266" s="134"/>
    </row>
    <row r="1267" spans="2:6" x14ac:dyDescent="0.25">
      <c r="B1267" s="17"/>
      <c r="C1267" s="100"/>
      <c r="D1267" s="97"/>
      <c r="E1267" s="52"/>
      <c r="F1267" s="134"/>
    </row>
    <row r="1268" spans="2:6" x14ac:dyDescent="0.25">
      <c r="B1268" s="17"/>
      <c r="C1268" s="100"/>
      <c r="D1268" s="97"/>
      <c r="E1268" s="52"/>
      <c r="F1268" s="134"/>
    </row>
    <row r="1269" spans="2:6" x14ac:dyDescent="0.25">
      <c r="B1269" s="17"/>
      <c r="C1269" s="100"/>
      <c r="D1269" s="97"/>
      <c r="E1269" s="52"/>
      <c r="F1269" s="134"/>
    </row>
    <row r="1270" spans="2:6" x14ac:dyDescent="0.25">
      <c r="B1270" s="17"/>
      <c r="C1270" s="100"/>
      <c r="D1270" s="97"/>
      <c r="E1270" s="52"/>
      <c r="F1270" s="134"/>
    </row>
    <row r="1271" spans="2:6" x14ac:dyDescent="0.25">
      <c r="B1271" s="16"/>
      <c r="C1271" s="100"/>
      <c r="D1271" s="97"/>
      <c r="E1271" s="52"/>
      <c r="F1271" s="134"/>
    </row>
    <row r="1272" spans="2:6" x14ac:dyDescent="0.25">
      <c r="B1272" s="17"/>
      <c r="C1272" s="100"/>
      <c r="D1272" s="97"/>
      <c r="E1272" s="52"/>
      <c r="F1272" s="134"/>
    </row>
    <row r="1273" spans="2:6" x14ac:dyDescent="0.25">
      <c r="B1273" s="17"/>
      <c r="C1273" s="100"/>
      <c r="D1273" s="97"/>
      <c r="E1273" s="52"/>
      <c r="F1273" s="134"/>
    </row>
    <row r="1274" spans="2:6" x14ac:dyDescent="0.25">
      <c r="B1274" s="17"/>
      <c r="C1274" s="100"/>
      <c r="D1274" s="97"/>
      <c r="E1274" s="52"/>
      <c r="F1274" s="134"/>
    </row>
    <row r="1275" spans="2:6" x14ac:dyDescent="0.25">
      <c r="B1275" s="17"/>
      <c r="C1275" s="100"/>
      <c r="D1275" s="97"/>
      <c r="E1275" s="52"/>
      <c r="F1275" s="134"/>
    </row>
    <row r="1276" spans="2:6" x14ac:dyDescent="0.25">
      <c r="B1276" s="17"/>
      <c r="C1276" s="100"/>
      <c r="D1276" s="97"/>
      <c r="E1276" s="52"/>
      <c r="F1276" s="134"/>
    </row>
    <row r="1277" spans="2:6" x14ac:dyDescent="0.25">
      <c r="B1277" s="17"/>
      <c r="C1277" s="100"/>
      <c r="D1277" s="97"/>
      <c r="E1277" s="52"/>
      <c r="F1277" s="134"/>
    </row>
    <row r="1278" spans="2:6" x14ac:dyDescent="0.25">
      <c r="B1278" s="17"/>
      <c r="C1278" s="100"/>
      <c r="D1278" s="97"/>
      <c r="E1278" s="52"/>
      <c r="F1278" s="134"/>
    </row>
    <row r="1279" spans="2:6" x14ac:dyDescent="0.25">
      <c r="B1279" s="16"/>
      <c r="C1279" s="100"/>
      <c r="D1279" s="97"/>
      <c r="E1279" s="52"/>
      <c r="F1279" s="134"/>
    </row>
    <row r="1280" spans="2:6" x14ac:dyDescent="0.25">
      <c r="B1280" s="17"/>
      <c r="C1280" s="100"/>
      <c r="D1280" s="97"/>
      <c r="E1280" s="52"/>
      <c r="F1280" s="134"/>
    </row>
    <row r="1281" spans="2:6" x14ac:dyDescent="0.25">
      <c r="B1281" s="17"/>
      <c r="C1281" s="100"/>
      <c r="D1281" s="97"/>
      <c r="E1281" s="52"/>
      <c r="F1281" s="134"/>
    </row>
    <row r="1282" spans="2:6" x14ac:dyDescent="0.25">
      <c r="B1282" s="17"/>
      <c r="C1282" s="100"/>
      <c r="D1282" s="97"/>
      <c r="E1282" s="52"/>
      <c r="F1282" s="134"/>
    </row>
    <row r="1283" spans="2:6" x14ac:dyDescent="0.25">
      <c r="B1283" s="17"/>
      <c r="C1283" s="100"/>
      <c r="D1283" s="97"/>
      <c r="E1283" s="52"/>
      <c r="F1283" s="134"/>
    </row>
    <row r="1284" spans="2:6" x14ac:dyDescent="0.25">
      <c r="B1284" s="17"/>
      <c r="C1284" s="100"/>
      <c r="D1284" s="97"/>
      <c r="E1284" s="52"/>
      <c r="F1284" s="134"/>
    </row>
    <row r="1285" spans="2:6" x14ac:dyDescent="0.25">
      <c r="B1285" s="17"/>
      <c r="C1285" s="100"/>
      <c r="D1285" s="97"/>
      <c r="E1285" s="52"/>
      <c r="F1285" s="134"/>
    </row>
    <row r="1286" spans="2:6" x14ac:dyDescent="0.25">
      <c r="B1286" s="17"/>
      <c r="C1286" s="100"/>
      <c r="D1286" s="97"/>
      <c r="E1286" s="52"/>
      <c r="F1286" s="134"/>
    </row>
    <row r="1287" spans="2:6" x14ac:dyDescent="0.25">
      <c r="B1287" s="16"/>
      <c r="C1287" s="100"/>
      <c r="D1287" s="97"/>
      <c r="E1287" s="52"/>
      <c r="F1287" s="134"/>
    </row>
    <row r="1288" spans="2:6" x14ac:dyDescent="0.25">
      <c r="B1288" s="17"/>
      <c r="C1288" s="100"/>
      <c r="D1288" s="97"/>
      <c r="E1288" s="52"/>
      <c r="F1288" s="134"/>
    </row>
    <row r="1289" spans="2:6" x14ac:dyDescent="0.25">
      <c r="B1289" s="17"/>
      <c r="C1289" s="100"/>
      <c r="D1289" s="97"/>
      <c r="E1289" s="52"/>
      <c r="F1289" s="134"/>
    </row>
    <row r="1290" spans="2:6" x14ac:dyDescent="0.25">
      <c r="B1290" s="17"/>
      <c r="C1290" s="100"/>
      <c r="D1290" s="97"/>
      <c r="E1290" s="52"/>
      <c r="F1290" s="134"/>
    </row>
    <row r="1291" spans="2:6" x14ac:dyDescent="0.25">
      <c r="B1291" s="17"/>
      <c r="C1291" s="100"/>
      <c r="D1291" s="97"/>
      <c r="E1291" s="52"/>
      <c r="F1291" s="134"/>
    </row>
    <row r="1292" spans="2:6" x14ac:dyDescent="0.25">
      <c r="B1292" s="17"/>
      <c r="C1292" s="100"/>
      <c r="D1292" s="97"/>
      <c r="E1292" s="52"/>
      <c r="F1292" s="134"/>
    </row>
    <row r="1293" spans="2:6" x14ac:dyDescent="0.25">
      <c r="B1293" s="17"/>
      <c r="C1293" s="100"/>
      <c r="D1293" s="97"/>
      <c r="E1293" s="52"/>
      <c r="F1293" s="134"/>
    </row>
    <row r="1294" spans="2:6" x14ac:dyDescent="0.25">
      <c r="B1294" s="17"/>
      <c r="C1294" s="100"/>
      <c r="D1294" s="97"/>
      <c r="E1294" s="52"/>
      <c r="F1294" s="134"/>
    </row>
    <row r="1295" spans="2:6" x14ac:dyDescent="0.25">
      <c r="B1295" s="16"/>
      <c r="C1295" s="100"/>
      <c r="D1295" s="97"/>
      <c r="E1295" s="52"/>
      <c r="F1295" s="134"/>
    </row>
    <row r="1296" spans="2:6" x14ac:dyDescent="0.25">
      <c r="B1296" s="17"/>
      <c r="C1296" s="100"/>
      <c r="D1296" s="97"/>
      <c r="E1296" s="52"/>
      <c r="F1296" s="134"/>
    </row>
    <row r="1297" spans="2:6" x14ac:dyDescent="0.25">
      <c r="B1297" s="17"/>
      <c r="C1297" s="100"/>
      <c r="D1297" s="97"/>
      <c r="E1297" s="52"/>
      <c r="F1297" s="134"/>
    </row>
    <row r="1298" spans="2:6" x14ac:dyDescent="0.25">
      <c r="B1298" s="17"/>
      <c r="C1298" s="100"/>
      <c r="D1298" s="97"/>
      <c r="E1298" s="52"/>
      <c r="F1298" s="134"/>
    </row>
    <row r="1299" spans="2:6" x14ac:dyDescent="0.25">
      <c r="B1299" s="17"/>
      <c r="C1299" s="100"/>
      <c r="D1299" s="97"/>
      <c r="E1299" s="52"/>
      <c r="F1299" s="134"/>
    </row>
    <row r="1300" spans="2:6" x14ac:dyDescent="0.25">
      <c r="B1300" s="17"/>
      <c r="C1300" s="100"/>
      <c r="D1300" s="97"/>
      <c r="E1300" s="52"/>
      <c r="F1300" s="134"/>
    </row>
    <row r="1301" spans="2:6" x14ac:dyDescent="0.25">
      <c r="B1301" s="17"/>
      <c r="C1301" s="100"/>
      <c r="D1301" s="97"/>
      <c r="E1301" s="52"/>
      <c r="F1301" s="134"/>
    </row>
    <row r="1302" spans="2:6" x14ac:dyDescent="0.25">
      <c r="B1302" s="17"/>
      <c r="C1302" s="100"/>
      <c r="D1302" s="97"/>
      <c r="E1302" s="52"/>
      <c r="F1302" s="134"/>
    </row>
    <row r="1303" spans="2:6" x14ac:dyDescent="0.25">
      <c r="B1303" s="17"/>
      <c r="C1303" s="100"/>
      <c r="D1303" s="97"/>
      <c r="E1303" s="52"/>
      <c r="F1303" s="134"/>
    </row>
    <row r="1304" spans="2:6" x14ac:dyDescent="0.25">
      <c r="B1304" s="17"/>
      <c r="C1304" s="100"/>
      <c r="D1304" s="97"/>
      <c r="E1304" s="52"/>
      <c r="F1304" s="134"/>
    </row>
    <row r="1305" spans="2:6" x14ac:dyDescent="0.25">
      <c r="B1305" s="16"/>
      <c r="C1305" s="100"/>
      <c r="D1305" s="97"/>
      <c r="E1305" s="52"/>
      <c r="F1305" s="134"/>
    </row>
    <row r="1306" spans="2:6" x14ac:dyDescent="0.25">
      <c r="B1306" s="17"/>
      <c r="C1306" s="100"/>
      <c r="D1306" s="97"/>
      <c r="E1306" s="52"/>
      <c r="F1306" s="134"/>
    </row>
    <row r="1307" spans="2:6" x14ac:dyDescent="0.25">
      <c r="B1307" s="17"/>
      <c r="C1307" s="100"/>
      <c r="D1307" s="97"/>
      <c r="E1307" s="52"/>
      <c r="F1307" s="134"/>
    </row>
    <row r="1308" spans="2:6" x14ac:dyDescent="0.25">
      <c r="B1308" s="17"/>
      <c r="C1308" s="100"/>
      <c r="D1308" s="97"/>
      <c r="E1308" s="52"/>
      <c r="F1308" s="134"/>
    </row>
    <row r="1309" spans="2:6" x14ac:dyDescent="0.25">
      <c r="B1309" s="17"/>
      <c r="C1309" s="100"/>
      <c r="D1309" s="97"/>
      <c r="E1309" s="52"/>
      <c r="F1309" s="134"/>
    </row>
    <row r="1310" spans="2:6" x14ac:dyDescent="0.25">
      <c r="B1310" s="17"/>
      <c r="C1310" s="100"/>
      <c r="D1310" s="97"/>
      <c r="E1310" s="52"/>
      <c r="F1310" s="134"/>
    </row>
    <row r="1311" spans="2:6" x14ac:dyDescent="0.25">
      <c r="B1311" s="17"/>
      <c r="C1311" s="100"/>
      <c r="D1311" s="97"/>
      <c r="E1311" s="52"/>
      <c r="F1311" s="134"/>
    </row>
    <row r="1312" spans="2:6" x14ac:dyDescent="0.25">
      <c r="B1312" s="17"/>
      <c r="C1312" s="100"/>
      <c r="D1312" s="97"/>
      <c r="E1312" s="52"/>
      <c r="F1312" s="134"/>
    </row>
    <row r="1313" spans="2:6" x14ac:dyDescent="0.25">
      <c r="B1313" s="17"/>
      <c r="C1313" s="100"/>
      <c r="D1313" s="97"/>
      <c r="E1313" s="52"/>
      <c r="F1313" s="134"/>
    </row>
    <row r="1314" spans="2:6" x14ac:dyDescent="0.25">
      <c r="B1314" s="17"/>
      <c r="C1314" s="100"/>
      <c r="D1314" s="97"/>
      <c r="E1314" s="52"/>
      <c r="F1314" s="134"/>
    </row>
    <row r="1315" spans="2:6" x14ac:dyDescent="0.25">
      <c r="B1315" s="16"/>
      <c r="C1315" s="100"/>
      <c r="D1315" s="97"/>
      <c r="E1315" s="52"/>
      <c r="F1315" s="134"/>
    </row>
    <row r="1316" spans="2:6" x14ac:dyDescent="0.25">
      <c r="B1316" s="17"/>
      <c r="C1316" s="100"/>
      <c r="D1316" s="97"/>
      <c r="E1316" s="52"/>
      <c r="F1316" s="134"/>
    </row>
    <row r="1317" spans="2:6" x14ac:dyDescent="0.25">
      <c r="B1317" s="17"/>
      <c r="C1317" s="100"/>
      <c r="D1317" s="97"/>
      <c r="E1317" s="52"/>
      <c r="F1317" s="134"/>
    </row>
    <row r="1318" spans="2:6" x14ac:dyDescent="0.25">
      <c r="B1318" s="17"/>
      <c r="C1318" s="100"/>
      <c r="D1318" s="97"/>
      <c r="E1318" s="52"/>
      <c r="F1318" s="134"/>
    </row>
    <row r="1319" spans="2:6" x14ac:dyDescent="0.25">
      <c r="B1319" s="17"/>
      <c r="C1319" s="100"/>
      <c r="D1319" s="97"/>
      <c r="E1319" s="52"/>
      <c r="F1319" s="134"/>
    </row>
    <row r="1320" spans="2:6" x14ac:dyDescent="0.25">
      <c r="B1320" s="17"/>
      <c r="C1320" s="100"/>
      <c r="D1320" s="97"/>
      <c r="E1320" s="52"/>
      <c r="F1320" s="134"/>
    </row>
    <row r="1321" spans="2:6" x14ac:dyDescent="0.25">
      <c r="B1321" s="17"/>
      <c r="C1321" s="100"/>
      <c r="D1321" s="97"/>
      <c r="E1321" s="52"/>
      <c r="F1321" s="134"/>
    </row>
    <row r="1322" spans="2:6" x14ac:dyDescent="0.25">
      <c r="B1322" s="17"/>
      <c r="C1322" s="100"/>
      <c r="D1322" s="97"/>
      <c r="E1322" s="52"/>
      <c r="F1322" s="134"/>
    </row>
    <row r="1323" spans="2:6" x14ac:dyDescent="0.25">
      <c r="B1323" s="17"/>
      <c r="C1323" s="100"/>
      <c r="D1323" s="97"/>
      <c r="E1323" s="52"/>
      <c r="F1323" s="134"/>
    </row>
    <row r="1324" spans="2:6" x14ac:dyDescent="0.25">
      <c r="B1324" s="17"/>
      <c r="C1324" s="100"/>
      <c r="D1324" s="97"/>
      <c r="E1324" s="52"/>
      <c r="F1324" s="134"/>
    </row>
    <row r="1325" spans="2:6" x14ac:dyDescent="0.25">
      <c r="B1325" s="16"/>
      <c r="C1325" s="100"/>
      <c r="D1325" s="97"/>
      <c r="E1325" s="52"/>
      <c r="F1325" s="134"/>
    </row>
    <row r="1326" spans="2:6" x14ac:dyDescent="0.25">
      <c r="B1326" s="17"/>
      <c r="C1326" s="100"/>
      <c r="D1326" s="97"/>
      <c r="E1326" s="52"/>
      <c r="F1326" s="134"/>
    </row>
    <row r="1327" spans="2:6" x14ac:dyDescent="0.25">
      <c r="B1327" s="17"/>
      <c r="C1327" s="100"/>
      <c r="D1327" s="97"/>
      <c r="E1327" s="52"/>
      <c r="F1327" s="134"/>
    </row>
    <row r="1328" spans="2:6" x14ac:dyDescent="0.25">
      <c r="B1328" s="17"/>
      <c r="C1328" s="100"/>
      <c r="D1328" s="97"/>
      <c r="E1328" s="52"/>
      <c r="F1328" s="134"/>
    </row>
    <row r="1329" spans="2:6" x14ac:dyDescent="0.25">
      <c r="B1329" s="17"/>
      <c r="C1329" s="100"/>
      <c r="D1329" s="97"/>
      <c r="E1329" s="52"/>
      <c r="F1329" s="134"/>
    </row>
    <row r="1330" spans="2:6" x14ac:dyDescent="0.25">
      <c r="B1330" s="17"/>
      <c r="C1330" s="100"/>
      <c r="D1330" s="97"/>
      <c r="E1330" s="52"/>
      <c r="F1330" s="134"/>
    </row>
    <row r="1331" spans="2:6" x14ac:dyDescent="0.25">
      <c r="B1331" s="17"/>
      <c r="C1331" s="100"/>
      <c r="D1331" s="97"/>
      <c r="E1331" s="52"/>
      <c r="F1331" s="134"/>
    </row>
    <row r="1332" spans="2:6" x14ac:dyDescent="0.25">
      <c r="B1332" s="17"/>
      <c r="C1332" s="100"/>
      <c r="D1332" s="97"/>
      <c r="E1332" s="52"/>
      <c r="F1332" s="134"/>
    </row>
    <row r="1333" spans="2:6" x14ac:dyDescent="0.25">
      <c r="B1333" s="17"/>
      <c r="C1333" s="100"/>
      <c r="D1333" s="97"/>
      <c r="E1333" s="52"/>
      <c r="F1333" s="134"/>
    </row>
    <row r="1334" spans="2:6" x14ac:dyDescent="0.25">
      <c r="B1334" s="17"/>
      <c r="C1334" s="100"/>
      <c r="D1334" s="97"/>
      <c r="E1334" s="52"/>
      <c r="F1334" s="134"/>
    </row>
    <row r="1335" spans="2:6" x14ac:dyDescent="0.25">
      <c r="B1335" s="16"/>
      <c r="C1335" s="100"/>
      <c r="D1335" s="97"/>
      <c r="E1335" s="52"/>
      <c r="F1335" s="134"/>
    </row>
    <row r="1336" spans="2:6" x14ac:dyDescent="0.25">
      <c r="B1336" s="17"/>
      <c r="C1336" s="100"/>
      <c r="D1336" s="97"/>
      <c r="E1336" s="52"/>
      <c r="F1336" s="134"/>
    </row>
    <row r="1337" spans="2:6" x14ac:dyDescent="0.25">
      <c r="B1337" s="17"/>
      <c r="C1337" s="100"/>
      <c r="D1337" s="97"/>
      <c r="E1337" s="52"/>
      <c r="F1337" s="134"/>
    </row>
    <row r="1338" spans="2:6" x14ac:dyDescent="0.25">
      <c r="B1338" s="17"/>
      <c r="C1338" s="100"/>
      <c r="D1338" s="97"/>
      <c r="E1338" s="52"/>
      <c r="F1338" s="134"/>
    </row>
    <row r="1339" spans="2:6" x14ac:dyDescent="0.25">
      <c r="B1339" s="17"/>
      <c r="C1339" s="100"/>
      <c r="D1339" s="97"/>
      <c r="E1339" s="52"/>
      <c r="F1339" s="134"/>
    </row>
    <row r="1340" spans="2:6" x14ac:dyDescent="0.25">
      <c r="B1340" s="17"/>
      <c r="C1340" s="100"/>
      <c r="D1340" s="97"/>
      <c r="E1340" s="52"/>
      <c r="F1340" s="134"/>
    </row>
    <row r="1341" spans="2:6" x14ac:dyDescent="0.25">
      <c r="B1341" s="17"/>
      <c r="C1341" s="100"/>
      <c r="D1341" s="97"/>
      <c r="E1341" s="52"/>
      <c r="F1341" s="134"/>
    </row>
    <row r="1342" spans="2:6" x14ac:dyDescent="0.25">
      <c r="B1342" s="17"/>
      <c r="C1342" s="100"/>
      <c r="D1342" s="97"/>
      <c r="E1342" s="52"/>
      <c r="F1342" s="134"/>
    </row>
    <row r="1343" spans="2:6" x14ac:dyDescent="0.25">
      <c r="B1343" s="17"/>
      <c r="C1343" s="100"/>
      <c r="D1343" s="97"/>
      <c r="E1343" s="52"/>
      <c r="F1343" s="134"/>
    </row>
    <row r="1344" spans="2:6" x14ac:dyDescent="0.25">
      <c r="B1344" s="17"/>
      <c r="C1344" s="100"/>
      <c r="D1344" s="97"/>
      <c r="E1344" s="52"/>
      <c r="F1344" s="134"/>
    </row>
    <row r="1345" spans="2:6" x14ac:dyDescent="0.25">
      <c r="B1345" s="16"/>
      <c r="C1345" s="100"/>
      <c r="D1345" s="97"/>
      <c r="E1345" s="52"/>
      <c r="F1345" s="134"/>
    </row>
    <row r="1346" spans="2:6" x14ac:dyDescent="0.25">
      <c r="B1346" s="17"/>
      <c r="C1346" s="100"/>
      <c r="D1346" s="97"/>
      <c r="E1346" s="52"/>
      <c r="F1346" s="134"/>
    </row>
    <row r="1347" spans="2:6" x14ac:dyDescent="0.25">
      <c r="B1347" s="17"/>
      <c r="C1347" s="100"/>
      <c r="D1347" s="97"/>
      <c r="E1347" s="52"/>
      <c r="F1347" s="134"/>
    </row>
    <row r="1348" spans="2:6" x14ac:dyDescent="0.25">
      <c r="B1348" s="17"/>
      <c r="C1348" s="100"/>
      <c r="D1348" s="97"/>
      <c r="E1348" s="52"/>
      <c r="F1348" s="134"/>
    </row>
    <row r="1349" spans="2:6" x14ac:dyDescent="0.25">
      <c r="B1349" s="17"/>
      <c r="C1349" s="100"/>
      <c r="D1349" s="97"/>
      <c r="E1349" s="52"/>
      <c r="F1349" s="134"/>
    </row>
    <row r="1350" spans="2:6" x14ac:dyDescent="0.25">
      <c r="B1350" s="17"/>
      <c r="C1350" s="100"/>
      <c r="D1350" s="97"/>
      <c r="E1350" s="52"/>
      <c r="F1350" s="134"/>
    </row>
    <row r="1351" spans="2:6" x14ac:dyDescent="0.25">
      <c r="B1351" s="17"/>
      <c r="C1351" s="100"/>
      <c r="D1351" s="97"/>
      <c r="E1351" s="52"/>
      <c r="F1351" s="134"/>
    </row>
    <row r="1352" spans="2:6" x14ac:dyDescent="0.25">
      <c r="B1352" s="17"/>
      <c r="C1352" s="100"/>
      <c r="D1352" s="97"/>
      <c r="E1352" s="52"/>
      <c r="F1352" s="134"/>
    </row>
    <row r="1353" spans="2:6" x14ac:dyDescent="0.25">
      <c r="B1353" s="17"/>
      <c r="C1353" s="100"/>
      <c r="D1353" s="97"/>
      <c r="E1353" s="52"/>
      <c r="F1353" s="134"/>
    </row>
    <row r="1354" spans="2:6" x14ac:dyDescent="0.25">
      <c r="B1354" s="17"/>
      <c r="C1354" s="100"/>
      <c r="D1354" s="97"/>
      <c r="E1354" s="52"/>
      <c r="F1354" s="134"/>
    </row>
    <row r="1355" spans="2:6" x14ac:dyDescent="0.25">
      <c r="B1355" s="16"/>
      <c r="C1355" s="100"/>
      <c r="D1355" s="97"/>
      <c r="E1355" s="52"/>
      <c r="F1355" s="134"/>
    </row>
    <row r="1356" spans="2:6" x14ac:dyDescent="0.25">
      <c r="B1356" s="17"/>
      <c r="C1356" s="100"/>
      <c r="D1356" s="97"/>
      <c r="E1356" s="52"/>
      <c r="F1356" s="134"/>
    </row>
    <row r="1357" spans="2:6" x14ac:dyDescent="0.25">
      <c r="B1357" s="17"/>
      <c r="C1357" s="100"/>
      <c r="D1357" s="97"/>
      <c r="E1357" s="52"/>
      <c r="F1357" s="134"/>
    </row>
    <row r="1358" spans="2:6" x14ac:dyDescent="0.25">
      <c r="B1358" s="17"/>
      <c r="C1358" s="100"/>
      <c r="D1358" s="97"/>
      <c r="E1358" s="52"/>
      <c r="F1358" s="134"/>
    </row>
    <row r="1359" spans="2:6" x14ac:dyDescent="0.25">
      <c r="B1359" s="17"/>
      <c r="C1359" s="100"/>
      <c r="D1359" s="97"/>
      <c r="E1359" s="52"/>
      <c r="F1359" s="134"/>
    </row>
    <row r="1360" spans="2:6" x14ac:dyDescent="0.25">
      <c r="B1360" s="17"/>
      <c r="C1360" s="100"/>
      <c r="D1360" s="97"/>
      <c r="E1360" s="52"/>
      <c r="F1360" s="134"/>
    </row>
    <row r="1361" spans="2:6" x14ac:dyDescent="0.25">
      <c r="B1361" s="17"/>
      <c r="C1361" s="100"/>
      <c r="D1361" s="97"/>
      <c r="E1361" s="52"/>
      <c r="F1361" s="134"/>
    </row>
    <row r="1362" spans="2:6" x14ac:dyDescent="0.25">
      <c r="B1362" s="17"/>
      <c r="C1362" s="100"/>
      <c r="D1362" s="97"/>
      <c r="E1362" s="52"/>
      <c r="F1362" s="134"/>
    </row>
    <row r="1363" spans="2:6" x14ac:dyDescent="0.25">
      <c r="B1363" s="17"/>
      <c r="C1363" s="100"/>
      <c r="D1363" s="97"/>
      <c r="E1363" s="52"/>
      <c r="F1363" s="134"/>
    </row>
    <row r="1364" spans="2:6" x14ac:dyDescent="0.25">
      <c r="B1364" s="17"/>
      <c r="C1364" s="100"/>
      <c r="D1364" s="97"/>
      <c r="E1364" s="52"/>
      <c r="F1364" s="134"/>
    </row>
    <row r="1365" spans="2:6" x14ac:dyDescent="0.25">
      <c r="B1365" s="16"/>
      <c r="C1365" s="100"/>
      <c r="D1365" s="97"/>
      <c r="E1365" s="52"/>
      <c r="F1365" s="134"/>
    </row>
    <row r="1366" spans="2:6" x14ac:dyDescent="0.25">
      <c r="B1366" s="17"/>
      <c r="C1366" s="100"/>
      <c r="D1366" s="97"/>
      <c r="E1366" s="52"/>
      <c r="F1366" s="134"/>
    </row>
    <row r="1367" spans="2:6" x14ac:dyDescent="0.25">
      <c r="B1367" s="17"/>
      <c r="C1367" s="100"/>
      <c r="D1367" s="97"/>
      <c r="E1367" s="52"/>
      <c r="F1367" s="134"/>
    </row>
    <row r="1368" spans="2:6" x14ac:dyDescent="0.25">
      <c r="B1368" s="17"/>
      <c r="C1368" s="100"/>
      <c r="D1368" s="97"/>
      <c r="E1368" s="52"/>
      <c r="F1368" s="134"/>
    </row>
    <row r="1369" spans="2:6" x14ac:dyDescent="0.25">
      <c r="B1369" s="17"/>
      <c r="C1369" s="100"/>
      <c r="D1369" s="97"/>
      <c r="E1369" s="52"/>
      <c r="F1369" s="134"/>
    </row>
    <row r="1370" spans="2:6" x14ac:dyDescent="0.25">
      <c r="B1370" s="17"/>
      <c r="C1370" s="100"/>
      <c r="D1370" s="97"/>
      <c r="E1370" s="52"/>
      <c r="F1370" s="134"/>
    </row>
    <row r="1371" spans="2:6" x14ac:dyDescent="0.25">
      <c r="B1371" s="17"/>
      <c r="C1371" s="100"/>
      <c r="D1371" s="97"/>
      <c r="E1371" s="52"/>
      <c r="F1371" s="134"/>
    </row>
    <row r="1372" spans="2:6" x14ac:dyDescent="0.25">
      <c r="B1372" s="17"/>
      <c r="C1372" s="100"/>
      <c r="D1372" s="97"/>
      <c r="E1372" s="52"/>
      <c r="F1372" s="134"/>
    </row>
    <row r="1373" spans="2:6" x14ac:dyDescent="0.25">
      <c r="B1373" s="17"/>
      <c r="C1373" s="100"/>
      <c r="D1373" s="97"/>
      <c r="E1373" s="52"/>
      <c r="F1373" s="134"/>
    </row>
    <row r="1374" spans="2:6" x14ac:dyDescent="0.25">
      <c r="B1374" s="17"/>
      <c r="C1374" s="100"/>
      <c r="D1374" s="97"/>
      <c r="E1374" s="52"/>
      <c r="F1374" s="134"/>
    </row>
    <row r="1375" spans="2:6" x14ac:dyDescent="0.25">
      <c r="B1375" s="16"/>
      <c r="C1375" s="100"/>
      <c r="D1375" s="97"/>
      <c r="E1375" s="52"/>
      <c r="F1375" s="134"/>
    </row>
    <row r="1376" spans="2:6" x14ac:dyDescent="0.25">
      <c r="B1376" s="17"/>
      <c r="C1376" s="100"/>
      <c r="D1376" s="97"/>
      <c r="E1376" s="52"/>
      <c r="F1376" s="134"/>
    </row>
    <row r="1377" spans="2:6" x14ac:dyDescent="0.25">
      <c r="B1377" s="17"/>
      <c r="C1377" s="100"/>
      <c r="D1377" s="97"/>
      <c r="E1377" s="52"/>
      <c r="F1377" s="134"/>
    </row>
    <row r="1378" spans="2:6" x14ac:dyDescent="0.25">
      <c r="B1378" s="17"/>
      <c r="C1378" s="100"/>
      <c r="D1378" s="97"/>
      <c r="E1378" s="52"/>
      <c r="F1378" s="134"/>
    </row>
    <row r="1379" spans="2:6" x14ac:dyDescent="0.25">
      <c r="B1379" s="17"/>
      <c r="C1379" s="100"/>
      <c r="D1379" s="97"/>
      <c r="E1379" s="52"/>
      <c r="F1379" s="134"/>
    </row>
    <row r="1380" spans="2:6" x14ac:dyDescent="0.25">
      <c r="B1380" s="17"/>
      <c r="C1380" s="100"/>
      <c r="D1380" s="97"/>
      <c r="E1380" s="52"/>
      <c r="F1380" s="134"/>
    </row>
    <row r="1381" spans="2:6" x14ac:dyDescent="0.25">
      <c r="B1381" s="17"/>
      <c r="C1381" s="100"/>
      <c r="D1381" s="97"/>
      <c r="E1381" s="52"/>
      <c r="F1381" s="134"/>
    </row>
    <row r="1382" spans="2:6" x14ac:dyDescent="0.25">
      <c r="B1382" s="17"/>
      <c r="C1382" s="100"/>
      <c r="D1382" s="97"/>
      <c r="E1382" s="52"/>
      <c r="F1382" s="134"/>
    </row>
    <row r="1383" spans="2:6" x14ac:dyDescent="0.25">
      <c r="B1383" s="17"/>
      <c r="C1383" s="100"/>
      <c r="D1383" s="97"/>
      <c r="E1383" s="52"/>
      <c r="F1383" s="134"/>
    </row>
    <row r="1384" spans="2:6" x14ac:dyDescent="0.25">
      <c r="B1384" s="17"/>
      <c r="C1384" s="100"/>
      <c r="D1384" s="97"/>
      <c r="E1384" s="52"/>
      <c r="F1384" s="134"/>
    </row>
    <row r="1385" spans="2:6" x14ac:dyDescent="0.25">
      <c r="B1385" s="17"/>
      <c r="C1385" s="100"/>
      <c r="D1385" s="97"/>
      <c r="E1385" s="52"/>
      <c r="F1385" s="134"/>
    </row>
    <row r="1386" spans="2:6" x14ac:dyDescent="0.25">
      <c r="B1386" s="17"/>
      <c r="C1386" s="100"/>
      <c r="D1386" s="97"/>
      <c r="E1386" s="52"/>
      <c r="F1386" s="134"/>
    </row>
    <row r="1387" spans="2:6" x14ac:dyDescent="0.25">
      <c r="B1387" s="17"/>
      <c r="C1387" s="100"/>
      <c r="D1387" s="97"/>
      <c r="E1387" s="52"/>
      <c r="F1387" s="134"/>
    </row>
    <row r="1388" spans="2:6" x14ac:dyDescent="0.25">
      <c r="B1388" s="17"/>
      <c r="C1388" s="100"/>
      <c r="D1388" s="97"/>
      <c r="E1388" s="52"/>
      <c r="F1388" s="134"/>
    </row>
    <row r="1389" spans="2:6" x14ac:dyDescent="0.25">
      <c r="B1389" s="16"/>
      <c r="C1389" s="100"/>
      <c r="D1389" s="97"/>
      <c r="E1389" s="52"/>
      <c r="F1389" s="134"/>
    </row>
    <row r="1390" spans="2:6" x14ac:dyDescent="0.25">
      <c r="B1390" s="17"/>
      <c r="C1390" s="100"/>
      <c r="D1390" s="97"/>
      <c r="E1390" s="52"/>
      <c r="F1390" s="134"/>
    </row>
    <row r="1391" spans="2:6" x14ac:dyDescent="0.25">
      <c r="B1391" s="17"/>
      <c r="C1391" s="100"/>
      <c r="D1391" s="97"/>
      <c r="E1391" s="52"/>
      <c r="F1391" s="134"/>
    </row>
    <row r="1392" spans="2:6" x14ac:dyDescent="0.25">
      <c r="B1392" s="17"/>
      <c r="C1392" s="100"/>
      <c r="D1392" s="97"/>
      <c r="E1392" s="52"/>
      <c r="F1392" s="134"/>
    </row>
    <row r="1393" spans="2:6" x14ac:dyDescent="0.25">
      <c r="B1393" s="16"/>
      <c r="C1393" s="100"/>
      <c r="D1393" s="97"/>
      <c r="E1393" s="52"/>
      <c r="F1393" s="134"/>
    </row>
    <row r="1394" spans="2:6" x14ac:dyDescent="0.25">
      <c r="B1394" s="17"/>
      <c r="C1394" s="100"/>
      <c r="D1394" s="97"/>
      <c r="E1394" s="52"/>
      <c r="F1394" s="134"/>
    </row>
    <row r="1395" spans="2:6" x14ac:dyDescent="0.25">
      <c r="B1395" s="17"/>
      <c r="C1395" s="100"/>
      <c r="D1395" s="97"/>
      <c r="E1395" s="52"/>
      <c r="F1395" s="134"/>
    </row>
    <row r="1396" spans="2:6" x14ac:dyDescent="0.25">
      <c r="B1396" s="17"/>
      <c r="C1396" s="100"/>
      <c r="D1396" s="97"/>
      <c r="E1396" s="52"/>
      <c r="F1396" s="134"/>
    </row>
    <row r="1397" spans="2:6" x14ac:dyDescent="0.25">
      <c r="B1397" s="17"/>
      <c r="C1397" s="100"/>
      <c r="D1397" s="97"/>
      <c r="E1397" s="52"/>
      <c r="F1397" s="134"/>
    </row>
    <row r="1398" spans="2:6" x14ac:dyDescent="0.25">
      <c r="B1398" s="17"/>
      <c r="C1398" s="100"/>
      <c r="D1398" s="97"/>
      <c r="E1398" s="52"/>
      <c r="F1398" s="134"/>
    </row>
    <row r="1399" spans="2:6" x14ac:dyDescent="0.25">
      <c r="B1399" s="17"/>
      <c r="C1399" s="100"/>
      <c r="D1399" s="97"/>
      <c r="E1399" s="52"/>
      <c r="F1399" s="134"/>
    </row>
    <row r="1400" spans="2:6" x14ac:dyDescent="0.25">
      <c r="B1400" s="17"/>
      <c r="C1400" s="100"/>
      <c r="D1400" s="97"/>
      <c r="E1400" s="52"/>
      <c r="F1400" s="134"/>
    </row>
    <row r="1401" spans="2:6" x14ac:dyDescent="0.25">
      <c r="B1401" s="17"/>
      <c r="C1401" s="100"/>
      <c r="D1401" s="97"/>
      <c r="E1401" s="52"/>
      <c r="F1401" s="134"/>
    </row>
    <row r="1402" spans="2:6" x14ac:dyDescent="0.25">
      <c r="B1402" s="17"/>
      <c r="C1402" s="100"/>
      <c r="D1402" s="97"/>
      <c r="E1402" s="52"/>
      <c r="F1402" s="134"/>
    </row>
    <row r="1403" spans="2:6" x14ac:dyDescent="0.25">
      <c r="B1403" s="17"/>
      <c r="C1403" s="100"/>
      <c r="D1403" s="97"/>
      <c r="E1403" s="52"/>
      <c r="F1403" s="134"/>
    </row>
    <row r="1404" spans="2:6" x14ac:dyDescent="0.25">
      <c r="B1404" s="17"/>
      <c r="C1404" s="100"/>
      <c r="D1404" s="97"/>
      <c r="E1404" s="52"/>
      <c r="F1404" s="134"/>
    </row>
    <row r="1405" spans="2:6" x14ac:dyDescent="0.25">
      <c r="B1405" s="17"/>
      <c r="C1405" s="100"/>
      <c r="D1405" s="97"/>
      <c r="E1405" s="52"/>
      <c r="F1405" s="134"/>
    </row>
    <row r="1406" spans="2:6" x14ac:dyDescent="0.25">
      <c r="B1406" s="17"/>
      <c r="C1406" s="100"/>
      <c r="D1406" s="97"/>
      <c r="E1406" s="52"/>
      <c r="F1406" s="134"/>
    </row>
    <row r="1407" spans="2:6" x14ac:dyDescent="0.25">
      <c r="B1407" s="17"/>
      <c r="C1407" s="100"/>
      <c r="D1407" s="97"/>
      <c r="E1407" s="52"/>
      <c r="F1407" s="134"/>
    </row>
    <row r="1408" spans="2:6" x14ac:dyDescent="0.25">
      <c r="B1408" s="17"/>
      <c r="C1408" s="100"/>
      <c r="D1408" s="97"/>
      <c r="E1408" s="52"/>
      <c r="F1408" s="134"/>
    </row>
    <row r="1409" spans="2:6" x14ac:dyDescent="0.25">
      <c r="B1409" s="17"/>
      <c r="C1409" s="100"/>
      <c r="D1409" s="97"/>
      <c r="E1409" s="52"/>
      <c r="F1409" s="134"/>
    </row>
    <row r="1410" spans="2:6" x14ac:dyDescent="0.25">
      <c r="B1410" s="17"/>
      <c r="C1410" s="100"/>
      <c r="D1410" s="97"/>
      <c r="E1410" s="52"/>
      <c r="F1410" s="134"/>
    </row>
    <row r="1411" spans="2:6" x14ac:dyDescent="0.25">
      <c r="B1411" s="17"/>
      <c r="C1411" s="100"/>
      <c r="D1411" s="97"/>
      <c r="E1411" s="52"/>
      <c r="F1411" s="134"/>
    </row>
    <row r="1412" spans="2:6" x14ac:dyDescent="0.25">
      <c r="B1412" s="17"/>
      <c r="C1412" s="100"/>
      <c r="D1412" s="97"/>
      <c r="E1412" s="52"/>
      <c r="F1412" s="134"/>
    </row>
    <row r="1413" spans="2:6" x14ac:dyDescent="0.25">
      <c r="B1413" s="17"/>
      <c r="C1413" s="100"/>
      <c r="D1413" s="97"/>
      <c r="E1413" s="52"/>
      <c r="F1413" s="134"/>
    </row>
    <row r="1414" spans="2:6" x14ac:dyDescent="0.25">
      <c r="B1414" s="17"/>
      <c r="C1414" s="100"/>
      <c r="D1414" s="97"/>
      <c r="E1414" s="52"/>
      <c r="F1414" s="134"/>
    </row>
    <row r="1415" spans="2:6" x14ac:dyDescent="0.25">
      <c r="B1415" s="17"/>
      <c r="C1415" s="100"/>
      <c r="D1415" s="97"/>
      <c r="E1415" s="52"/>
      <c r="F1415" s="134"/>
    </row>
    <row r="1416" spans="2:6" x14ac:dyDescent="0.25">
      <c r="B1416" s="17"/>
      <c r="C1416" s="100"/>
      <c r="D1416" s="97"/>
      <c r="E1416" s="52"/>
      <c r="F1416" s="134"/>
    </row>
    <row r="1417" spans="2:6" x14ac:dyDescent="0.25">
      <c r="B1417" s="17"/>
      <c r="C1417" s="100"/>
      <c r="D1417" s="97"/>
      <c r="E1417" s="52"/>
      <c r="F1417" s="134"/>
    </row>
    <row r="1418" spans="2:6" x14ac:dyDescent="0.25">
      <c r="B1418" s="17"/>
      <c r="C1418" s="100"/>
      <c r="D1418" s="97"/>
      <c r="E1418" s="52"/>
      <c r="F1418" s="134"/>
    </row>
    <row r="1419" spans="2:6" x14ac:dyDescent="0.25">
      <c r="B1419" s="17"/>
      <c r="C1419" s="100"/>
      <c r="D1419" s="97"/>
      <c r="E1419" s="52"/>
      <c r="F1419" s="134"/>
    </row>
    <row r="1420" spans="2:6" x14ac:dyDescent="0.25">
      <c r="B1420" s="17"/>
      <c r="C1420" s="100"/>
      <c r="D1420" s="97"/>
      <c r="E1420" s="52"/>
      <c r="F1420" s="134"/>
    </row>
    <row r="1421" spans="2:6" x14ac:dyDescent="0.25">
      <c r="B1421" s="17"/>
      <c r="C1421" s="100"/>
      <c r="D1421" s="97"/>
      <c r="E1421" s="52"/>
      <c r="F1421" s="134"/>
    </row>
    <row r="1422" spans="2:6" x14ac:dyDescent="0.25">
      <c r="B1422" s="17"/>
      <c r="C1422" s="100"/>
      <c r="D1422" s="97"/>
      <c r="E1422" s="52"/>
      <c r="F1422" s="134"/>
    </row>
    <row r="1423" spans="2:6" x14ac:dyDescent="0.25">
      <c r="B1423" s="16"/>
      <c r="C1423" s="100"/>
      <c r="D1423" s="97"/>
      <c r="E1423" s="52"/>
      <c r="F1423" s="134"/>
    </row>
    <row r="1424" spans="2:6" x14ac:dyDescent="0.25">
      <c r="B1424" s="17"/>
      <c r="C1424" s="100"/>
      <c r="D1424" s="97"/>
      <c r="E1424" s="52"/>
      <c r="F1424" s="134"/>
    </row>
    <row r="1425" spans="2:6" x14ac:dyDescent="0.25">
      <c r="B1425" s="17"/>
      <c r="C1425" s="100"/>
      <c r="D1425" s="97"/>
      <c r="E1425" s="52"/>
      <c r="F1425" s="134"/>
    </row>
    <row r="1426" spans="2:6" x14ac:dyDescent="0.25">
      <c r="B1426" s="17"/>
      <c r="C1426" s="100"/>
      <c r="D1426" s="97"/>
      <c r="E1426" s="52"/>
      <c r="F1426" s="134"/>
    </row>
    <row r="1427" spans="2:6" x14ac:dyDescent="0.25">
      <c r="B1427" s="17"/>
      <c r="C1427" s="100"/>
      <c r="D1427" s="97"/>
      <c r="E1427" s="52"/>
      <c r="F1427" s="134"/>
    </row>
    <row r="1428" spans="2:6" x14ac:dyDescent="0.25">
      <c r="B1428" s="17"/>
      <c r="C1428" s="100"/>
      <c r="D1428" s="97"/>
      <c r="E1428" s="52"/>
      <c r="F1428" s="134"/>
    </row>
    <row r="1429" spans="2:6" x14ac:dyDescent="0.25">
      <c r="B1429" s="17"/>
      <c r="C1429" s="100"/>
      <c r="D1429" s="97"/>
      <c r="E1429" s="52"/>
      <c r="F1429" s="134"/>
    </row>
    <row r="1430" spans="2:6" x14ac:dyDescent="0.25">
      <c r="B1430" s="17"/>
      <c r="C1430" s="100"/>
      <c r="D1430" s="97"/>
      <c r="E1430" s="52"/>
      <c r="F1430" s="134"/>
    </row>
    <row r="1431" spans="2:6" x14ac:dyDescent="0.25">
      <c r="B1431" s="17"/>
      <c r="C1431" s="100"/>
      <c r="D1431" s="97"/>
      <c r="E1431" s="52"/>
      <c r="F1431" s="134"/>
    </row>
    <row r="1432" spans="2:6" x14ac:dyDescent="0.25">
      <c r="B1432" s="17"/>
      <c r="C1432" s="100"/>
      <c r="D1432" s="97"/>
      <c r="E1432" s="52"/>
      <c r="F1432" s="134"/>
    </row>
    <row r="1433" spans="2:6" x14ac:dyDescent="0.25">
      <c r="B1433" s="17"/>
      <c r="C1433" s="100"/>
      <c r="D1433" s="97"/>
      <c r="E1433" s="52"/>
      <c r="F1433" s="134"/>
    </row>
    <row r="1434" spans="2:6" x14ac:dyDescent="0.25">
      <c r="B1434" s="17"/>
      <c r="C1434" s="100"/>
      <c r="D1434" s="97"/>
      <c r="E1434" s="52"/>
      <c r="F1434" s="134"/>
    </row>
    <row r="1435" spans="2:6" x14ac:dyDescent="0.25">
      <c r="B1435" s="17"/>
      <c r="C1435" s="100"/>
      <c r="D1435" s="97"/>
      <c r="E1435" s="52"/>
      <c r="F1435" s="134"/>
    </row>
    <row r="1436" spans="2:6" x14ac:dyDescent="0.25">
      <c r="B1436" s="17"/>
      <c r="C1436" s="100"/>
      <c r="D1436" s="97"/>
      <c r="E1436" s="52"/>
      <c r="F1436" s="134"/>
    </row>
    <row r="1437" spans="2:6" x14ac:dyDescent="0.25">
      <c r="B1437" s="17"/>
      <c r="C1437" s="100"/>
      <c r="D1437" s="97"/>
      <c r="E1437" s="52"/>
      <c r="F1437" s="134"/>
    </row>
    <row r="1438" spans="2:6" x14ac:dyDescent="0.25">
      <c r="B1438" s="17"/>
      <c r="C1438" s="100"/>
      <c r="D1438" s="97"/>
      <c r="E1438" s="52"/>
      <c r="F1438" s="134"/>
    </row>
    <row r="1439" spans="2:6" x14ac:dyDescent="0.25">
      <c r="B1439" s="17"/>
      <c r="C1439" s="100"/>
      <c r="D1439" s="97"/>
      <c r="E1439" s="52"/>
      <c r="F1439" s="134"/>
    </row>
    <row r="1440" spans="2:6" x14ac:dyDescent="0.25">
      <c r="B1440" s="17"/>
      <c r="C1440" s="100"/>
      <c r="D1440" s="97"/>
      <c r="E1440" s="52"/>
      <c r="F1440" s="134"/>
    </row>
    <row r="1441" spans="2:6" x14ac:dyDescent="0.25">
      <c r="B1441" s="17"/>
      <c r="C1441" s="100"/>
      <c r="D1441" s="97"/>
      <c r="E1441" s="52"/>
      <c r="F1441" s="134"/>
    </row>
    <row r="1442" spans="2:6" x14ac:dyDescent="0.25">
      <c r="B1442" s="17"/>
      <c r="C1442" s="100"/>
      <c r="D1442" s="97"/>
      <c r="E1442" s="52"/>
      <c r="F1442" s="134"/>
    </row>
    <row r="1443" spans="2:6" x14ac:dyDescent="0.25">
      <c r="B1443" s="17"/>
      <c r="C1443" s="100"/>
      <c r="D1443" s="97"/>
      <c r="E1443" s="52"/>
      <c r="F1443" s="134"/>
    </row>
    <row r="1444" spans="2:6" x14ac:dyDescent="0.25">
      <c r="B1444" s="17"/>
      <c r="C1444" s="100"/>
      <c r="D1444" s="97"/>
      <c r="E1444" s="52"/>
      <c r="F1444" s="134"/>
    </row>
    <row r="1445" spans="2:6" x14ac:dyDescent="0.25">
      <c r="B1445" s="17"/>
      <c r="C1445" s="100"/>
      <c r="D1445" s="97"/>
      <c r="E1445" s="52"/>
      <c r="F1445" s="134"/>
    </row>
    <row r="1446" spans="2:6" x14ac:dyDescent="0.25">
      <c r="B1446" s="17"/>
      <c r="C1446" s="100"/>
      <c r="D1446" s="97"/>
      <c r="E1446" s="52"/>
      <c r="F1446" s="134"/>
    </row>
    <row r="1447" spans="2:6" x14ac:dyDescent="0.25">
      <c r="B1447" s="17"/>
      <c r="C1447" s="100"/>
      <c r="D1447" s="97"/>
      <c r="E1447" s="52"/>
      <c r="F1447" s="134"/>
    </row>
    <row r="1448" spans="2:6" x14ac:dyDescent="0.25">
      <c r="B1448" s="17"/>
      <c r="C1448" s="100"/>
      <c r="D1448" s="97"/>
      <c r="E1448" s="52"/>
      <c r="F1448" s="134"/>
    </row>
    <row r="1449" spans="2:6" x14ac:dyDescent="0.25">
      <c r="B1449" s="17"/>
      <c r="C1449" s="100"/>
      <c r="D1449" s="97"/>
      <c r="E1449" s="52"/>
      <c r="F1449" s="134"/>
    </row>
    <row r="1450" spans="2:6" x14ac:dyDescent="0.25">
      <c r="B1450" s="17"/>
      <c r="C1450" s="100"/>
      <c r="D1450" s="97"/>
      <c r="E1450" s="52"/>
      <c r="F1450" s="134"/>
    </row>
    <row r="1451" spans="2:6" x14ac:dyDescent="0.25">
      <c r="B1451" s="17"/>
      <c r="C1451" s="100"/>
      <c r="D1451" s="97"/>
      <c r="E1451" s="52"/>
      <c r="F1451" s="134"/>
    </row>
    <row r="1452" spans="2:6" x14ac:dyDescent="0.25">
      <c r="B1452" s="17"/>
      <c r="C1452" s="100"/>
      <c r="D1452" s="97"/>
      <c r="E1452" s="52"/>
      <c r="F1452" s="134"/>
    </row>
    <row r="1453" spans="2:6" x14ac:dyDescent="0.25">
      <c r="B1453" s="16"/>
      <c r="C1453" s="100"/>
      <c r="D1453" s="97"/>
      <c r="E1453" s="52"/>
      <c r="F1453" s="134"/>
    </row>
    <row r="1454" spans="2:6" x14ac:dyDescent="0.25">
      <c r="B1454" s="17"/>
      <c r="C1454" s="100"/>
      <c r="D1454" s="97"/>
      <c r="E1454" s="52"/>
      <c r="F1454" s="134"/>
    </row>
    <row r="1455" spans="2:6" x14ac:dyDescent="0.25">
      <c r="B1455" s="17"/>
      <c r="C1455" s="100"/>
      <c r="D1455" s="97"/>
      <c r="E1455" s="52"/>
      <c r="F1455" s="134"/>
    </row>
    <row r="1456" spans="2:6" x14ac:dyDescent="0.25">
      <c r="B1456" s="17"/>
      <c r="C1456" s="100"/>
      <c r="D1456" s="97"/>
      <c r="E1456" s="52"/>
      <c r="F1456" s="134"/>
    </row>
    <row r="1457" spans="2:6" x14ac:dyDescent="0.25">
      <c r="B1457" s="17"/>
      <c r="C1457" s="100"/>
      <c r="D1457" s="97"/>
      <c r="E1457" s="52"/>
      <c r="F1457" s="134"/>
    </row>
    <row r="1458" spans="2:6" x14ac:dyDescent="0.25">
      <c r="B1458" s="17"/>
      <c r="C1458" s="100"/>
      <c r="D1458" s="97"/>
      <c r="E1458" s="52"/>
      <c r="F1458" s="134"/>
    </row>
    <row r="1459" spans="2:6" x14ac:dyDescent="0.25">
      <c r="B1459" s="17"/>
      <c r="C1459" s="100"/>
      <c r="D1459" s="97"/>
      <c r="E1459" s="52"/>
      <c r="F1459" s="134"/>
    </row>
    <row r="1460" spans="2:6" x14ac:dyDescent="0.25">
      <c r="B1460" s="17"/>
      <c r="C1460" s="100"/>
      <c r="D1460" s="97"/>
      <c r="E1460" s="52"/>
      <c r="F1460" s="134"/>
    </row>
    <row r="1461" spans="2:6" x14ac:dyDescent="0.25">
      <c r="B1461" s="17"/>
      <c r="C1461" s="100"/>
      <c r="D1461" s="97"/>
      <c r="E1461" s="52"/>
      <c r="F1461" s="134"/>
    </row>
    <row r="1462" spans="2:6" x14ac:dyDescent="0.25">
      <c r="B1462" s="17"/>
      <c r="C1462" s="100"/>
      <c r="D1462" s="97"/>
      <c r="E1462" s="52"/>
      <c r="F1462" s="134"/>
    </row>
    <row r="1463" spans="2:6" x14ac:dyDescent="0.25">
      <c r="B1463" s="17"/>
      <c r="C1463" s="100"/>
      <c r="D1463" s="97"/>
      <c r="E1463" s="52"/>
      <c r="F1463" s="134"/>
    </row>
    <row r="1464" spans="2:6" x14ac:dyDescent="0.25">
      <c r="B1464" s="17"/>
      <c r="C1464" s="100"/>
      <c r="D1464" s="97"/>
      <c r="E1464" s="52"/>
      <c r="F1464" s="134"/>
    </row>
    <row r="1465" spans="2:6" x14ac:dyDescent="0.25">
      <c r="B1465" s="17"/>
      <c r="C1465" s="100"/>
      <c r="D1465" s="97"/>
      <c r="E1465" s="52"/>
      <c r="F1465" s="134"/>
    </row>
    <row r="1466" spans="2:6" x14ac:dyDescent="0.25">
      <c r="B1466" s="17"/>
      <c r="C1466" s="100"/>
      <c r="D1466" s="97"/>
      <c r="E1466" s="52"/>
      <c r="F1466" s="134"/>
    </row>
    <row r="1467" spans="2:6" x14ac:dyDescent="0.25">
      <c r="B1467" s="17"/>
      <c r="C1467" s="100"/>
      <c r="D1467" s="97"/>
      <c r="E1467" s="52"/>
      <c r="F1467" s="134"/>
    </row>
    <row r="1468" spans="2:6" x14ac:dyDescent="0.25">
      <c r="B1468" s="17"/>
      <c r="C1468" s="100"/>
      <c r="D1468" s="97"/>
      <c r="E1468" s="52"/>
      <c r="F1468" s="134"/>
    </row>
    <row r="1469" spans="2:6" x14ac:dyDescent="0.25">
      <c r="B1469" s="17"/>
      <c r="C1469" s="100"/>
      <c r="D1469" s="97"/>
      <c r="E1469" s="52"/>
      <c r="F1469" s="134"/>
    </row>
    <row r="1470" spans="2:6" x14ac:dyDescent="0.25">
      <c r="B1470" s="17"/>
      <c r="C1470" s="100"/>
      <c r="D1470" s="97"/>
      <c r="E1470" s="52"/>
      <c r="F1470" s="134"/>
    </row>
    <row r="1471" spans="2:6" x14ac:dyDescent="0.25">
      <c r="B1471" s="17"/>
      <c r="C1471" s="100"/>
      <c r="D1471" s="97"/>
      <c r="E1471" s="52"/>
      <c r="F1471" s="134"/>
    </row>
    <row r="1472" spans="2:6" x14ac:dyDescent="0.25">
      <c r="B1472" s="17"/>
      <c r="C1472" s="100"/>
      <c r="D1472" s="97"/>
      <c r="E1472" s="52"/>
      <c r="F1472" s="134"/>
    </row>
    <row r="1473" spans="2:6" x14ac:dyDescent="0.25">
      <c r="B1473" s="17"/>
      <c r="C1473" s="100"/>
      <c r="D1473" s="97"/>
      <c r="E1473" s="52"/>
      <c r="F1473" s="134"/>
    </row>
    <row r="1474" spans="2:6" x14ac:dyDescent="0.25">
      <c r="B1474" s="17"/>
      <c r="C1474" s="100"/>
      <c r="D1474" s="97"/>
      <c r="E1474" s="52"/>
      <c r="F1474" s="134"/>
    </row>
    <row r="1475" spans="2:6" x14ac:dyDescent="0.25">
      <c r="B1475" s="17"/>
      <c r="C1475" s="100"/>
      <c r="D1475" s="97"/>
      <c r="E1475" s="52"/>
      <c r="F1475" s="134"/>
    </row>
    <row r="1476" spans="2:6" x14ac:dyDescent="0.25">
      <c r="B1476" s="17"/>
      <c r="C1476" s="100"/>
      <c r="D1476" s="97"/>
      <c r="E1476" s="52"/>
      <c r="F1476" s="134"/>
    </row>
    <row r="1477" spans="2:6" x14ac:dyDescent="0.25">
      <c r="B1477" s="17"/>
      <c r="C1477" s="100"/>
      <c r="D1477" s="97"/>
      <c r="E1477" s="52"/>
      <c r="F1477" s="134"/>
    </row>
    <row r="1478" spans="2:6" x14ac:dyDescent="0.25">
      <c r="B1478" s="17"/>
      <c r="C1478" s="100"/>
      <c r="D1478" s="97"/>
      <c r="E1478" s="52"/>
      <c r="F1478" s="134"/>
    </row>
    <row r="1479" spans="2:6" x14ac:dyDescent="0.25">
      <c r="B1479" s="17"/>
      <c r="C1479" s="100"/>
      <c r="D1479" s="97"/>
      <c r="E1479" s="52"/>
      <c r="F1479" s="134"/>
    </row>
    <row r="1480" spans="2:6" x14ac:dyDescent="0.25">
      <c r="B1480" s="17"/>
      <c r="C1480" s="100"/>
      <c r="D1480" s="97"/>
      <c r="E1480" s="52"/>
      <c r="F1480" s="134"/>
    </row>
    <row r="1481" spans="2:6" x14ac:dyDescent="0.25">
      <c r="B1481" s="17"/>
      <c r="C1481" s="100"/>
      <c r="D1481" s="97"/>
      <c r="E1481" s="52"/>
      <c r="F1481" s="134"/>
    </row>
    <row r="1482" spans="2:6" x14ac:dyDescent="0.25">
      <c r="B1482" s="17"/>
      <c r="C1482" s="100"/>
      <c r="D1482" s="97"/>
      <c r="E1482" s="52"/>
      <c r="F1482" s="134"/>
    </row>
    <row r="1483" spans="2:6" x14ac:dyDescent="0.25">
      <c r="B1483" s="16"/>
      <c r="C1483" s="100"/>
      <c r="D1483" s="97"/>
      <c r="E1483" s="52"/>
      <c r="F1483" s="134"/>
    </row>
    <row r="1484" spans="2:6" x14ac:dyDescent="0.25">
      <c r="B1484" s="17"/>
      <c r="C1484" s="100"/>
      <c r="D1484" s="97"/>
      <c r="E1484" s="52"/>
      <c r="F1484" s="134"/>
    </row>
    <row r="1485" spans="2:6" x14ac:dyDescent="0.25">
      <c r="B1485" s="17"/>
      <c r="C1485" s="100"/>
      <c r="D1485" s="97"/>
      <c r="E1485" s="52"/>
      <c r="F1485" s="134"/>
    </row>
    <row r="1486" spans="2:6" x14ac:dyDescent="0.25">
      <c r="B1486" s="17"/>
      <c r="C1486" s="100"/>
      <c r="D1486" s="97"/>
      <c r="E1486" s="52"/>
      <c r="F1486" s="134"/>
    </row>
    <row r="1487" spans="2:6" x14ac:dyDescent="0.25">
      <c r="B1487" s="17"/>
      <c r="C1487" s="100"/>
      <c r="D1487" s="97"/>
      <c r="E1487" s="52"/>
      <c r="F1487" s="134"/>
    </row>
    <row r="1488" spans="2:6" x14ac:dyDescent="0.25">
      <c r="B1488" s="17"/>
      <c r="C1488" s="100"/>
      <c r="D1488" s="97"/>
      <c r="E1488" s="52"/>
      <c r="F1488" s="134"/>
    </row>
    <row r="1489" spans="2:6" x14ac:dyDescent="0.25">
      <c r="B1489" s="17"/>
      <c r="C1489" s="100"/>
      <c r="D1489" s="97"/>
      <c r="E1489" s="52"/>
      <c r="F1489" s="134"/>
    </row>
    <row r="1490" spans="2:6" x14ac:dyDescent="0.25">
      <c r="B1490" s="17"/>
      <c r="C1490" s="100"/>
      <c r="D1490" s="97"/>
      <c r="E1490" s="52"/>
      <c r="F1490" s="134"/>
    </row>
    <row r="1491" spans="2:6" x14ac:dyDescent="0.25">
      <c r="B1491" s="17"/>
      <c r="C1491" s="100"/>
      <c r="D1491" s="97"/>
      <c r="E1491" s="52"/>
      <c r="F1491" s="134"/>
    </row>
    <row r="1492" spans="2:6" x14ac:dyDescent="0.25">
      <c r="B1492" s="17"/>
      <c r="C1492" s="100"/>
      <c r="D1492" s="97"/>
      <c r="E1492" s="52"/>
      <c r="F1492" s="134"/>
    </row>
    <row r="1493" spans="2:6" x14ac:dyDescent="0.25">
      <c r="B1493" s="17"/>
      <c r="C1493" s="100"/>
      <c r="D1493" s="97"/>
      <c r="E1493" s="52"/>
      <c r="F1493" s="134"/>
    </row>
    <row r="1494" spans="2:6" x14ac:dyDescent="0.25">
      <c r="B1494" s="17"/>
      <c r="C1494" s="100"/>
      <c r="D1494" s="97"/>
      <c r="E1494" s="52"/>
      <c r="F1494" s="134"/>
    </row>
    <row r="1495" spans="2:6" x14ac:dyDescent="0.25">
      <c r="B1495" s="17"/>
      <c r="C1495" s="100"/>
      <c r="D1495" s="97"/>
      <c r="E1495" s="52"/>
      <c r="F1495" s="134"/>
    </row>
    <row r="1496" spans="2:6" x14ac:dyDescent="0.25">
      <c r="B1496" s="17"/>
      <c r="C1496" s="100"/>
      <c r="D1496" s="97"/>
      <c r="E1496" s="52"/>
      <c r="F1496" s="134"/>
    </row>
    <row r="1497" spans="2:6" x14ac:dyDescent="0.25">
      <c r="B1497" s="17"/>
      <c r="C1497" s="100"/>
      <c r="D1497" s="97"/>
      <c r="E1497" s="52"/>
      <c r="F1497" s="134"/>
    </row>
    <row r="1498" spans="2:6" x14ac:dyDescent="0.25">
      <c r="B1498" s="17"/>
      <c r="C1498" s="100"/>
      <c r="D1498" s="97"/>
      <c r="E1498" s="52"/>
      <c r="F1498" s="134"/>
    </row>
    <row r="1499" spans="2:6" x14ac:dyDescent="0.25">
      <c r="B1499" s="17"/>
      <c r="C1499" s="100"/>
      <c r="D1499" s="97"/>
      <c r="E1499" s="52"/>
      <c r="F1499" s="134"/>
    </row>
    <row r="1500" spans="2:6" x14ac:dyDescent="0.25">
      <c r="B1500" s="17"/>
      <c r="C1500" s="100"/>
      <c r="D1500" s="97"/>
      <c r="E1500" s="52"/>
      <c r="F1500" s="134"/>
    </row>
    <row r="1501" spans="2:6" x14ac:dyDescent="0.25">
      <c r="B1501" s="17"/>
      <c r="C1501" s="100"/>
      <c r="D1501" s="97"/>
      <c r="E1501" s="52"/>
      <c r="F1501" s="134"/>
    </row>
    <row r="1502" spans="2:6" x14ac:dyDescent="0.25">
      <c r="B1502" s="17"/>
      <c r="C1502" s="100"/>
      <c r="D1502" s="97"/>
      <c r="E1502" s="52"/>
      <c r="F1502" s="134"/>
    </row>
    <row r="1503" spans="2:6" x14ac:dyDescent="0.25">
      <c r="B1503" s="17"/>
      <c r="C1503" s="100"/>
      <c r="D1503" s="97"/>
      <c r="E1503" s="52"/>
      <c r="F1503" s="134"/>
    </row>
    <row r="1504" spans="2:6" x14ac:dyDescent="0.25">
      <c r="B1504" s="17"/>
      <c r="C1504" s="100"/>
      <c r="D1504" s="97"/>
      <c r="E1504" s="52"/>
      <c r="F1504" s="134"/>
    </row>
    <row r="1505" spans="2:6" x14ac:dyDescent="0.25">
      <c r="B1505" s="17"/>
      <c r="C1505" s="100"/>
      <c r="D1505" s="97"/>
      <c r="E1505" s="52"/>
      <c r="F1505" s="134"/>
    </row>
    <row r="1506" spans="2:6" x14ac:dyDescent="0.25">
      <c r="B1506" s="17"/>
      <c r="C1506" s="100"/>
      <c r="D1506" s="97"/>
      <c r="E1506" s="52"/>
      <c r="F1506" s="134"/>
    </row>
    <row r="1507" spans="2:6" x14ac:dyDescent="0.25">
      <c r="B1507" s="17"/>
      <c r="C1507" s="100"/>
      <c r="D1507" s="97"/>
      <c r="E1507" s="52"/>
      <c r="F1507" s="134"/>
    </row>
    <row r="1508" spans="2:6" x14ac:dyDescent="0.25">
      <c r="B1508" s="17"/>
      <c r="C1508" s="100"/>
      <c r="D1508" s="97"/>
      <c r="E1508" s="52"/>
      <c r="F1508" s="134"/>
    </row>
    <row r="1509" spans="2:6" x14ac:dyDescent="0.25">
      <c r="B1509" s="17"/>
      <c r="C1509" s="100"/>
      <c r="D1509" s="97"/>
      <c r="E1509" s="52"/>
      <c r="F1509" s="134"/>
    </row>
    <row r="1510" spans="2:6" x14ac:dyDescent="0.25">
      <c r="B1510" s="17"/>
      <c r="C1510" s="100"/>
      <c r="D1510" s="97"/>
      <c r="E1510" s="52"/>
      <c r="F1510" s="134"/>
    </row>
    <row r="1511" spans="2:6" x14ac:dyDescent="0.25">
      <c r="B1511" s="17"/>
      <c r="C1511" s="100"/>
      <c r="D1511" s="97"/>
      <c r="E1511" s="52"/>
      <c r="F1511" s="134"/>
    </row>
    <row r="1512" spans="2:6" x14ac:dyDescent="0.25">
      <c r="B1512" s="17"/>
      <c r="C1512" s="100"/>
      <c r="D1512" s="97"/>
      <c r="E1512" s="52"/>
      <c r="F1512" s="134"/>
    </row>
    <row r="1513" spans="2:6" x14ac:dyDescent="0.25">
      <c r="B1513" s="16"/>
      <c r="C1513" s="100"/>
      <c r="D1513" s="97"/>
      <c r="E1513" s="52"/>
      <c r="F1513" s="134"/>
    </row>
    <row r="1514" spans="2:6" x14ac:dyDescent="0.25">
      <c r="B1514" s="17"/>
      <c r="C1514" s="100"/>
      <c r="D1514" s="97"/>
      <c r="E1514" s="52"/>
      <c r="F1514" s="134"/>
    </row>
    <row r="1515" spans="2:6" x14ac:dyDescent="0.25">
      <c r="B1515" s="17"/>
      <c r="C1515" s="100"/>
      <c r="D1515" s="97"/>
      <c r="E1515" s="52"/>
      <c r="F1515" s="134"/>
    </row>
    <row r="1516" spans="2:6" x14ac:dyDescent="0.25">
      <c r="B1516" s="17"/>
      <c r="C1516" s="100"/>
      <c r="D1516" s="97"/>
      <c r="E1516" s="52"/>
      <c r="F1516" s="134"/>
    </row>
    <row r="1517" spans="2:6" x14ac:dyDescent="0.25">
      <c r="B1517" s="17"/>
      <c r="C1517" s="100"/>
      <c r="D1517" s="97"/>
      <c r="E1517" s="52"/>
      <c r="F1517" s="134"/>
    </row>
    <row r="1518" spans="2:6" x14ac:dyDescent="0.25">
      <c r="B1518" s="17"/>
      <c r="C1518" s="100"/>
      <c r="D1518" s="97"/>
      <c r="E1518" s="52"/>
      <c r="F1518" s="134"/>
    </row>
    <row r="1519" spans="2:6" x14ac:dyDescent="0.25">
      <c r="B1519" s="17"/>
      <c r="C1519" s="100"/>
      <c r="D1519" s="97"/>
      <c r="E1519" s="52"/>
      <c r="F1519" s="134"/>
    </row>
    <row r="1520" spans="2:6" x14ac:dyDescent="0.25">
      <c r="B1520" s="17"/>
      <c r="C1520" s="100"/>
      <c r="D1520" s="97"/>
      <c r="E1520" s="52"/>
      <c r="F1520" s="134"/>
    </row>
    <row r="1521" spans="2:6" x14ac:dyDescent="0.25">
      <c r="B1521" s="17"/>
      <c r="C1521" s="100"/>
      <c r="D1521" s="97"/>
      <c r="E1521" s="52"/>
      <c r="F1521" s="134"/>
    </row>
    <row r="1522" spans="2:6" x14ac:dyDescent="0.25">
      <c r="B1522" s="17"/>
      <c r="C1522" s="100"/>
      <c r="D1522" s="97"/>
      <c r="E1522" s="52"/>
      <c r="F1522" s="134"/>
    </row>
    <row r="1523" spans="2:6" x14ac:dyDescent="0.25">
      <c r="B1523" s="17"/>
      <c r="C1523" s="100"/>
      <c r="D1523" s="97"/>
      <c r="E1523" s="52"/>
      <c r="F1523" s="134"/>
    </row>
    <row r="1524" spans="2:6" x14ac:dyDescent="0.25">
      <c r="B1524" s="17"/>
      <c r="C1524" s="100"/>
      <c r="D1524" s="97"/>
      <c r="E1524" s="52"/>
      <c r="F1524" s="134"/>
    </row>
    <row r="1525" spans="2:6" x14ac:dyDescent="0.25">
      <c r="B1525" s="17"/>
      <c r="C1525" s="100"/>
      <c r="D1525" s="97"/>
      <c r="E1525" s="52"/>
      <c r="F1525" s="134"/>
    </row>
    <row r="1526" spans="2:6" x14ac:dyDescent="0.25">
      <c r="B1526" s="17"/>
      <c r="C1526" s="100"/>
      <c r="D1526" s="97"/>
      <c r="E1526" s="52"/>
      <c r="F1526" s="134"/>
    </row>
    <row r="1527" spans="2:6" x14ac:dyDescent="0.25">
      <c r="B1527" s="17"/>
      <c r="C1527" s="100"/>
      <c r="D1527" s="97"/>
      <c r="E1527" s="52"/>
      <c r="F1527" s="134"/>
    </row>
    <row r="1528" spans="2:6" x14ac:dyDescent="0.25">
      <c r="B1528" s="17"/>
      <c r="C1528" s="100"/>
      <c r="D1528" s="97"/>
      <c r="E1528" s="52"/>
      <c r="F1528" s="134"/>
    </row>
    <row r="1529" spans="2:6" x14ac:dyDescent="0.25">
      <c r="B1529" s="17"/>
      <c r="C1529" s="100"/>
      <c r="D1529" s="97"/>
      <c r="E1529" s="52"/>
      <c r="F1529" s="134"/>
    </row>
    <row r="1530" spans="2:6" x14ac:dyDescent="0.25">
      <c r="B1530" s="17"/>
      <c r="C1530" s="100"/>
      <c r="D1530" s="97"/>
      <c r="E1530" s="52"/>
      <c r="F1530" s="134"/>
    </row>
    <row r="1531" spans="2:6" x14ac:dyDescent="0.25">
      <c r="B1531" s="17"/>
      <c r="C1531" s="100"/>
      <c r="D1531" s="97"/>
      <c r="E1531" s="52"/>
      <c r="F1531" s="134"/>
    </row>
    <row r="1532" spans="2:6" x14ac:dyDescent="0.25">
      <c r="B1532" s="17"/>
      <c r="C1532" s="100"/>
      <c r="D1532" s="97"/>
      <c r="E1532" s="52"/>
      <c r="F1532" s="134"/>
    </row>
    <row r="1533" spans="2:6" x14ac:dyDescent="0.25">
      <c r="B1533" s="17"/>
      <c r="C1533" s="100"/>
      <c r="D1533" s="97"/>
      <c r="E1533" s="52"/>
      <c r="F1533" s="134"/>
    </row>
    <row r="1534" spans="2:6" x14ac:dyDescent="0.25">
      <c r="B1534" s="17"/>
      <c r="C1534" s="100"/>
      <c r="D1534" s="97"/>
      <c r="E1534" s="52"/>
      <c r="F1534" s="134"/>
    </row>
    <row r="1535" spans="2:6" x14ac:dyDescent="0.25">
      <c r="B1535" s="17"/>
      <c r="C1535" s="100"/>
      <c r="D1535" s="97"/>
      <c r="E1535" s="52"/>
      <c r="F1535" s="134"/>
    </row>
    <row r="1536" spans="2:6" x14ac:dyDescent="0.25">
      <c r="B1536" s="17"/>
      <c r="C1536" s="100"/>
      <c r="D1536" s="97"/>
      <c r="E1536" s="52"/>
      <c r="F1536" s="134"/>
    </row>
    <row r="1537" spans="2:6" x14ac:dyDescent="0.25">
      <c r="B1537" s="17"/>
      <c r="C1537" s="100"/>
      <c r="D1537" s="97"/>
      <c r="E1537" s="52"/>
      <c r="F1537" s="134"/>
    </row>
    <row r="1538" spans="2:6" x14ac:dyDescent="0.25">
      <c r="B1538" s="17"/>
      <c r="C1538" s="100"/>
      <c r="D1538" s="97"/>
      <c r="E1538" s="52"/>
      <c r="F1538" s="134"/>
    </row>
    <row r="1539" spans="2:6" x14ac:dyDescent="0.25">
      <c r="B1539" s="17"/>
      <c r="C1539" s="100"/>
      <c r="D1539" s="97"/>
      <c r="E1539" s="52"/>
      <c r="F1539" s="134"/>
    </row>
    <row r="1540" spans="2:6" x14ac:dyDescent="0.25">
      <c r="B1540" s="17"/>
      <c r="C1540" s="100"/>
      <c r="D1540" s="97"/>
      <c r="E1540" s="52"/>
      <c r="F1540" s="134"/>
    </row>
    <row r="1541" spans="2:6" x14ac:dyDescent="0.25">
      <c r="B1541" s="17"/>
      <c r="C1541" s="100"/>
      <c r="D1541" s="97"/>
      <c r="E1541" s="52"/>
      <c r="F1541" s="134"/>
    </row>
    <row r="1542" spans="2:6" x14ac:dyDescent="0.25">
      <c r="B1542" s="17"/>
      <c r="C1542" s="100"/>
      <c r="D1542" s="97"/>
      <c r="E1542" s="52"/>
      <c r="F1542" s="134"/>
    </row>
    <row r="1543" spans="2:6" x14ac:dyDescent="0.25">
      <c r="B1543" s="16"/>
      <c r="C1543" s="100"/>
      <c r="D1543" s="97"/>
      <c r="E1543" s="52"/>
      <c r="F1543" s="134"/>
    </row>
    <row r="1544" spans="2:6" x14ac:dyDescent="0.25">
      <c r="B1544" s="17"/>
      <c r="C1544" s="100"/>
      <c r="D1544" s="97"/>
      <c r="E1544" s="52"/>
      <c r="F1544" s="134"/>
    </row>
    <row r="1545" spans="2:6" x14ac:dyDescent="0.25">
      <c r="B1545" s="17"/>
      <c r="C1545" s="100"/>
      <c r="D1545" s="97"/>
      <c r="E1545" s="52"/>
      <c r="F1545" s="134"/>
    </row>
    <row r="1546" spans="2:6" x14ac:dyDescent="0.25">
      <c r="B1546" s="17"/>
      <c r="C1546" s="100"/>
      <c r="D1546" s="97"/>
      <c r="E1546" s="52"/>
      <c r="F1546" s="134"/>
    </row>
    <row r="1547" spans="2:6" x14ac:dyDescent="0.25">
      <c r="B1547" s="17"/>
      <c r="C1547" s="100"/>
      <c r="D1547" s="97"/>
      <c r="E1547" s="52"/>
      <c r="F1547" s="134"/>
    </row>
    <row r="1548" spans="2:6" x14ac:dyDescent="0.25">
      <c r="B1548" s="17"/>
      <c r="C1548" s="100"/>
      <c r="D1548" s="97"/>
      <c r="E1548" s="52"/>
      <c r="F1548" s="134"/>
    </row>
    <row r="1549" spans="2:6" x14ac:dyDescent="0.25">
      <c r="B1549" s="17"/>
      <c r="C1549" s="100"/>
      <c r="D1549" s="97"/>
      <c r="E1549" s="52"/>
      <c r="F1549" s="134"/>
    </row>
    <row r="1550" spans="2:6" x14ac:dyDescent="0.25">
      <c r="B1550" s="17"/>
      <c r="C1550" s="100"/>
      <c r="D1550" s="97"/>
      <c r="E1550" s="52"/>
      <c r="F1550" s="134"/>
    </row>
    <row r="1551" spans="2:6" x14ac:dyDescent="0.25">
      <c r="B1551" s="17"/>
      <c r="C1551" s="100"/>
      <c r="D1551" s="97"/>
      <c r="E1551" s="52"/>
      <c r="F1551" s="134"/>
    </row>
    <row r="1552" spans="2:6" x14ac:dyDescent="0.25">
      <c r="B1552" s="17"/>
      <c r="C1552" s="100"/>
      <c r="D1552" s="97"/>
      <c r="E1552" s="52"/>
      <c r="F1552" s="134"/>
    </row>
    <row r="1553" spans="2:6" x14ac:dyDescent="0.25">
      <c r="B1553" s="17"/>
      <c r="C1553" s="100"/>
      <c r="D1553" s="97"/>
      <c r="E1553" s="52"/>
      <c r="F1553" s="134"/>
    </row>
    <row r="1554" spans="2:6" x14ac:dyDescent="0.25">
      <c r="B1554" s="17"/>
      <c r="C1554" s="100"/>
      <c r="D1554" s="97"/>
      <c r="E1554" s="52"/>
      <c r="F1554" s="134"/>
    </row>
    <row r="1555" spans="2:6" x14ac:dyDescent="0.25">
      <c r="B1555" s="17"/>
      <c r="C1555" s="100"/>
      <c r="D1555" s="97"/>
      <c r="E1555" s="52"/>
      <c r="F1555" s="134"/>
    </row>
    <row r="1556" spans="2:6" x14ac:dyDescent="0.25">
      <c r="B1556" s="17"/>
      <c r="C1556" s="100"/>
      <c r="D1556" s="97"/>
      <c r="E1556" s="52"/>
      <c r="F1556" s="134"/>
    </row>
    <row r="1557" spans="2:6" x14ac:dyDescent="0.25">
      <c r="B1557" s="17"/>
      <c r="C1557" s="100"/>
      <c r="D1557" s="97"/>
      <c r="E1557" s="52"/>
      <c r="F1557" s="134"/>
    </row>
    <row r="1558" spans="2:6" x14ac:dyDescent="0.25">
      <c r="B1558" s="17"/>
      <c r="C1558" s="100"/>
      <c r="D1558" s="97"/>
      <c r="E1558" s="52"/>
      <c r="F1558" s="134"/>
    </row>
    <row r="1559" spans="2:6" x14ac:dyDescent="0.25">
      <c r="B1559" s="17"/>
      <c r="C1559" s="100"/>
      <c r="D1559" s="97"/>
      <c r="E1559" s="52"/>
      <c r="F1559" s="134"/>
    </row>
    <row r="1560" spans="2:6" x14ac:dyDescent="0.25">
      <c r="B1560" s="17"/>
      <c r="C1560" s="100"/>
      <c r="D1560" s="97"/>
      <c r="E1560" s="52"/>
      <c r="F1560" s="134"/>
    </row>
    <row r="1561" spans="2:6" x14ac:dyDescent="0.25">
      <c r="B1561" s="17"/>
      <c r="C1561" s="100"/>
      <c r="D1561" s="97"/>
      <c r="E1561" s="52"/>
      <c r="F1561" s="134"/>
    </row>
    <row r="1562" spans="2:6" x14ac:dyDescent="0.25">
      <c r="B1562" s="17"/>
      <c r="C1562" s="100"/>
      <c r="D1562" s="97"/>
      <c r="E1562" s="52"/>
      <c r="F1562" s="134"/>
    </row>
    <row r="1563" spans="2:6" x14ac:dyDescent="0.25">
      <c r="B1563" s="17"/>
      <c r="C1563" s="100"/>
      <c r="D1563" s="97"/>
      <c r="E1563" s="52"/>
      <c r="F1563" s="134"/>
    </row>
    <row r="1564" spans="2:6" x14ac:dyDescent="0.25">
      <c r="B1564" s="17"/>
      <c r="C1564" s="100"/>
      <c r="D1564" s="97"/>
      <c r="E1564" s="52"/>
      <c r="F1564" s="134"/>
    </row>
    <row r="1565" spans="2:6" x14ac:dyDescent="0.25">
      <c r="B1565" s="17"/>
      <c r="C1565" s="100"/>
      <c r="D1565" s="97"/>
      <c r="E1565" s="52"/>
      <c r="F1565" s="134"/>
    </row>
    <row r="1566" spans="2:6" x14ac:dyDescent="0.25">
      <c r="B1566" s="17"/>
      <c r="C1566" s="100"/>
      <c r="D1566" s="97"/>
      <c r="E1566" s="52"/>
      <c r="F1566" s="134"/>
    </row>
    <row r="1567" spans="2:6" x14ac:dyDescent="0.25">
      <c r="B1567" s="17"/>
      <c r="C1567" s="100"/>
      <c r="D1567" s="97"/>
      <c r="E1567" s="52"/>
      <c r="F1567" s="134"/>
    </row>
    <row r="1568" spans="2:6" x14ac:dyDescent="0.25">
      <c r="B1568" s="17"/>
      <c r="C1568" s="100"/>
      <c r="D1568" s="97"/>
      <c r="E1568" s="52"/>
      <c r="F1568" s="134"/>
    </row>
    <row r="1569" spans="2:6" x14ac:dyDescent="0.25">
      <c r="B1569" s="17"/>
      <c r="C1569" s="100"/>
      <c r="D1569" s="97"/>
      <c r="E1569" s="52"/>
      <c r="F1569" s="134"/>
    </row>
    <row r="1570" spans="2:6" x14ac:dyDescent="0.25">
      <c r="B1570" s="17"/>
      <c r="C1570" s="100"/>
      <c r="D1570" s="97"/>
      <c r="E1570" s="52"/>
      <c r="F1570" s="134"/>
    </row>
    <row r="1571" spans="2:6" x14ac:dyDescent="0.25">
      <c r="B1571" s="17"/>
      <c r="C1571" s="100"/>
      <c r="D1571" s="97"/>
      <c r="E1571" s="52"/>
      <c r="F1571" s="134"/>
    </row>
    <row r="1572" spans="2:6" x14ac:dyDescent="0.25">
      <c r="B1572" s="17"/>
      <c r="C1572" s="100"/>
      <c r="D1572" s="97"/>
      <c r="E1572" s="52"/>
      <c r="F1572" s="134"/>
    </row>
    <row r="1573" spans="2:6" x14ac:dyDescent="0.25">
      <c r="B1573" s="16"/>
      <c r="C1573" s="100"/>
      <c r="D1573" s="97"/>
      <c r="E1573" s="52"/>
      <c r="F1573" s="134"/>
    </row>
    <row r="1574" spans="2:6" x14ac:dyDescent="0.25">
      <c r="B1574" s="17"/>
      <c r="C1574" s="100"/>
      <c r="D1574" s="97"/>
      <c r="E1574" s="52"/>
      <c r="F1574" s="134"/>
    </row>
    <row r="1575" spans="2:6" x14ac:dyDescent="0.25">
      <c r="B1575" s="17"/>
      <c r="C1575" s="100"/>
      <c r="D1575" s="97"/>
      <c r="E1575" s="52"/>
      <c r="F1575" s="134"/>
    </row>
    <row r="1576" spans="2:6" x14ac:dyDescent="0.25">
      <c r="B1576" s="17"/>
      <c r="C1576" s="100"/>
      <c r="D1576" s="97"/>
      <c r="E1576" s="52"/>
      <c r="F1576" s="134"/>
    </row>
    <row r="1577" spans="2:6" x14ac:dyDescent="0.25">
      <c r="B1577" s="17"/>
      <c r="C1577" s="100"/>
      <c r="D1577" s="97"/>
      <c r="E1577" s="52"/>
      <c r="F1577" s="134"/>
    </row>
    <row r="1578" spans="2:6" x14ac:dyDescent="0.25">
      <c r="B1578" s="17"/>
      <c r="C1578" s="100"/>
      <c r="D1578" s="97"/>
      <c r="E1578" s="52"/>
      <c r="F1578" s="134"/>
    </row>
    <row r="1579" spans="2:6" x14ac:dyDescent="0.25">
      <c r="B1579" s="17"/>
      <c r="C1579" s="100"/>
      <c r="D1579" s="97"/>
      <c r="E1579" s="52"/>
      <c r="F1579" s="134"/>
    </row>
    <row r="1580" spans="2:6" x14ac:dyDescent="0.25">
      <c r="B1580" s="17"/>
      <c r="C1580" s="100"/>
      <c r="D1580" s="97"/>
      <c r="E1580" s="52"/>
      <c r="F1580" s="134"/>
    </row>
    <row r="1581" spans="2:6" x14ac:dyDescent="0.25">
      <c r="B1581" s="17"/>
      <c r="C1581" s="100"/>
      <c r="D1581" s="97"/>
      <c r="E1581" s="52"/>
      <c r="F1581" s="134"/>
    </row>
    <row r="1582" spans="2:6" x14ac:dyDescent="0.25">
      <c r="B1582" s="17"/>
      <c r="C1582" s="100"/>
      <c r="D1582" s="97"/>
      <c r="E1582" s="52"/>
      <c r="F1582" s="134"/>
    </row>
    <row r="1583" spans="2:6" x14ac:dyDescent="0.25">
      <c r="B1583" s="17"/>
      <c r="C1583" s="100"/>
      <c r="D1583" s="97"/>
      <c r="E1583" s="52"/>
      <c r="F1583" s="134"/>
    </row>
    <row r="1584" spans="2:6" x14ac:dyDescent="0.25">
      <c r="B1584" s="17"/>
      <c r="C1584" s="100"/>
      <c r="D1584" s="97"/>
      <c r="E1584" s="52"/>
      <c r="F1584" s="134"/>
    </row>
    <row r="1585" spans="2:6" x14ac:dyDescent="0.25">
      <c r="B1585" s="17"/>
      <c r="C1585" s="100"/>
      <c r="D1585" s="97"/>
      <c r="E1585" s="52"/>
      <c r="F1585" s="134"/>
    </row>
    <row r="1586" spans="2:6" x14ac:dyDescent="0.25">
      <c r="B1586" s="17"/>
      <c r="C1586" s="100"/>
      <c r="D1586" s="97"/>
      <c r="E1586" s="52"/>
      <c r="F1586" s="134"/>
    </row>
    <row r="1587" spans="2:6" x14ac:dyDescent="0.25">
      <c r="B1587" s="17"/>
      <c r="C1587" s="100"/>
      <c r="D1587" s="97"/>
      <c r="E1587" s="52"/>
      <c r="F1587" s="134"/>
    </row>
    <row r="1588" spans="2:6" x14ac:dyDescent="0.25">
      <c r="B1588" s="17"/>
      <c r="C1588" s="100"/>
      <c r="D1588" s="97"/>
      <c r="E1588" s="52"/>
      <c r="F1588" s="134"/>
    </row>
    <row r="1589" spans="2:6" x14ac:dyDescent="0.25">
      <c r="B1589" s="17"/>
      <c r="C1589" s="100"/>
      <c r="D1589" s="97"/>
      <c r="E1589" s="52"/>
      <c r="F1589" s="134"/>
    </row>
    <row r="1590" spans="2:6" x14ac:dyDescent="0.25">
      <c r="B1590" s="17"/>
      <c r="C1590" s="100"/>
      <c r="D1590" s="97"/>
      <c r="E1590" s="52"/>
      <c r="F1590" s="134"/>
    </row>
    <row r="1591" spans="2:6" x14ac:dyDescent="0.25">
      <c r="B1591" s="17"/>
      <c r="C1591" s="100"/>
      <c r="D1591" s="97"/>
      <c r="E1591" s="52"/>
      <c r="F1591" s="134"/>
    </row>
    <row r="1592" spans="2:6" x14ac:dyDescent="0.25">
      <c r="B1592" s="17"/>
      <c r="C1592" s="100"/>
      <c r="D1592" s="97"/>
      <c r="E1592" s="52"/>
      <c r="F1592" s="134"/>
    </row>
    <row r="1593" spans="2:6" x14ac:dyDescent="0.25">
      <c r="B1593" s="17"/>
      <c r="C1593" s="100"/>
      <c r="D1593" s="97"/>
      <c r="E1593" s="52"/>
      <c r="F1593" s="134"/>
    </row>
    <row r="1594" spans="2:6" x14ac:dyDescent="0.25">
      <c r="B1594" s="17"/>
      <c r="C1594" s="100"/>
      <c r="D1594" s="97"/>
      <c r="E1594" s="52"/>
      <c r="F1594" s="134"/>
    </row>
    <row r="1595" spans="2:6" x14ac:dyDescent="0.25">
      <c r="B1595" s="17"/>
      <c r="C1595" s="100"/>
      <c r="D1595" s="97"/>
      <c r="E1595" s="52"/>
      <c r="F1595" s="134"/>
    </row>
    <row r="1596" spans="2:6" x14ac:dyDescent="0.25">
      <c r="B1596" s="17"/>
      <c r="C1596" s="100"/>
      <c r="D1596" s="97"/>
      <c r="E1596" s="52"/>
      <c r="F1596" s="134"/>
    </row>
    <row r="1597" spans="2:6" x14ac:dyDescent="0.25">
      <c r="B1597" s="17"/>
      <c r="C1597" s="100"/>
      <c r="D1597" s="97"/>
      <c r="E1597" s="52"/>
      <c r="F1597" s="134"/>
    </row>
    <row r="1598" spans="2:6" x14ac:dyDescent="0.25">
      <c r="B1598" s="17"/>
      <c r="C1598" s="100"/>
      <c r="D1598" s="97"/>
      <c r="E1598" s="52"/>
      <c r="F1598" s="134"/>
    </row>
    <row r="1599" spans="2:6" x14ac:dyDescent="0.25">
      <c r="B1599" s="17"/>
      <c r="C1599" s="100"/>
      <c r="D1599" s="97"/>
      <c r="E1599" s="52"/>
      <c r="F1599" s="134"/>
    </row>
    <row r="1600" spans="2:6" x14ac:dyDescent="0.25">
      <c r="B1600" s="17"/>
      <c r="C1600" s="100"/>
      <c r="D1600" s="97"/>
      <c r="E1600" s="52"/>
      <c r="F1600" s="134"/>
    </row>
    <row r="1601" spans="2:6" x14ac:dyDescent="0.25">
      <c r="B1601" s="17"/>
      <c r="C1601" s="100"/>
      <c r="D1601" s="97"/>
      <c r="E1601" s="52"/>
      <c r="F1601" s="134"/>
    </row>
    <row r="1602" spans="2:6" x14ac:dyDescent="0.25">
      <c r="B1602" s="17"/>
      <c r="C1602" s="100"/>
      <c r="D1602" s="97"/>
      <c r="E1602" s="52"/>
      <c r="F1602" s="134"/>
    </row>
    <row r="1603" spans="2:6" x14ac:dyDescent="0.25">
      <c r="B1603" s="16"/>
      <c r="C1603" s="100"/>
      <c r="D1603" s="97"/>
      <c r="E1603" s="52"/>
      <c r="F1603" s="134"/>
    </row>
    <row r="1604" spans="2:6" x14ac:dyDescent="0.25">
      <c r="B1604" s="17"/>
      <c r="C1604" s="100"/>
      <c r="D1604" s="97"/>
      <c r="E1604" s="52"/>
      <c r="F1604" s="134"/>
    </row>
    <row r="1605" spans="2:6" x14ac:dyDescent="0.25">
      <c r="B1605" s="17"/>
      <c r="C1605" s="100"/>
      <c r="D1605" s="97"/>
      <c r="E1605" s="52"/>
      <c r="F1605" s="134"/>
    </row>
    <row r="1606" spans="2:6" x14ac:dyDescent="0.25">
      <c r="B1606" s="17"/>
      <c r="C1606" s="100"/>
      <c r="D1606" s="97"/>
      <c r="E1606" s="52"/>
      <c r="F1606" s="134"/>
    </row>
    <row r="1607" spans="2:6" x14ac:dyDescent="0.25">
      <c r="B1607" s="17"/>
      <c r="C1607" s="100"/>
      <c r="D1607" s="97"/>
      <c r="E1607" s="52"/>
      <c r="F1607" s="134"/>
    </row>
    <row r="1608" spans="2:6" x14ac:dyDescent="0.25">
      <c r="B1608" s="17"/>
      <c r="C1608" s="100"/>
      <c r="D1608" s="97"/>
      <c r="E1608" s="52"/>
      <c r="F1608" s="134"/>
    </row>
    <row r="1609" spans="2:6" x14ac:dyDescent="0.25">
      <c r="B1609" s="17"/>
      <c r="C1609" s="100"/>
      <c r="D1609" s="97"/>
      <c r="E1609" s="52"/>
      <c r="F1609" s="134"/>
    </row>
    <row r="1610" spans="2:6" x14ac:dyDescent="0.25">
      <c r="B1610" s="17"/>
      <c r="C1610" s="100"/>
      <c r="D1610" s="97"/>
      <c r="E1610" s="52"/>
      <c r="F1610" s="134"/>
    </row>
    <row r="1611" spans="2:6" x14ac:dyDescent="0.25">
      <c r="B1611" s="17"/>
      <c r="C1611" s="100"/>
      <c r="D1611" s="97"/>
      <c r="E1611" s="52"/>
      <c r="F1611" s="134"/>
    </row>
    <row r="1612" spans="2:6" x14ac:dyDescent="0.25">
      <c r="B1612" s="17"/>
      <c r="C1612" s="100"/>
      <c r="D1612" s="97"/>
      <c r="E1612" s="52"/>
      <c r="F1612" s="134"/>
    </row>
    <row r="1613" spans="2:6" x14ac:dyDescent="0.25">
      <c r="B1613" s="17"/>
      <c r="C1613" s="100"/>
      <c r="D1613" s="97"/>
      <c r="E1613" s="52"/>
      <c r="F1613" s="134"/>
    </row>
    <row r="1614" spans="2:6" x14ac:dyDescent="0.25">
      <c r="B1614" s="17"/>
      <c r="C1614" s="100"/>
      <c r="D1614" s="97"/>
      <c r="E1614" s="52"/>
      <c r="F1614" s="134"/>
    </row>
    <row r="1615" spans="2:6" x14ac:dyDescent="0.25">
      <c r="B1615" s="17"/>
      <c r="C1615" s="100"/>
      <c r="D1615" s="97"/>
      <c r="E1615" s="52"/>
      <c r="F1615" s="134"/>
    </row>
    <row r="1616" spans="2:6" x14ac:dyDescent="0.25">
      <c r="B1616" s="17"/>
      <c r="C1616" s="100"/>
      <c r="D1616" s="97"/>
      <c r="E1616" s="52"/>
      <c r="F1616" s="134"/>
    </row>
    <row r="1617" spans="2:6" x14ac:dyDescent="0.25">
      <c r="B1617" s="17"/>
      <c r="C1617" s="100"/>
      <c r="D1617" s="97"/>
      <c r="E1617" s="52"/>
      <c r="F1617" s="134"/>
    </row>
    <row r="1618" spans="2:6" x14ac:dyDescent="0.25">
      <c r="B1618" s="17"/>
      <c r="C1618" s="100"/>
      <c r="D1618" s="97"/>
      <c r="E1618" s="52"/>
      <c r="F1618" s="134"/>
    </row>
    <row r="1619" spans="2:6" x14ac:dyDescent="0.25">
      <c r="B1619" s="17"/>
      <c r="C1619" s="100"/>
      <c r="D1619" s="97"/>
      <c r="E1619" s="52"/>
      <c r="F1619" s="134"/>
    </row>
    <row r="1620" spans="2:6" x14ac:dyDescent="0.25">
      <c r="B1620" s="17"/>
      <c r="C1620" s="100"/>
      <c r="D1620" s="97"/>
      <c r="E1620" s="52"/>
      <c r="F1620" s="134"/>
    </row>
    <row r="1621" spans="2:6" x14ac:dyDescent="0.25">
      <c r="B1621" s="17"/>
      <c r="C1621" s="100"/>
      <c r="D1621" s="97"/>
      <c r="E1621" s="52"/>
      <c r="F1621" s="134"/>
    </row>
    <row r="1622" spans="2:6" x14ac:dyDescent="0.25">
      <c r="B1622" s="17"/>
      <c r="C1622" s="100"/>
      <c r="D1622" s="97"/>
      <c r="E1622" s="52"/>
      <c r="F1622" s="134"/>
    </row>
    <row r="1623" spans="2:6" x14ac:dyDescent="0.25">
      <c r="B1623" s="17"/>
      <c r="C1623" s="100"/>
      <c r="D1623" s="97"/>
      <c r="E1623" s="52"/>
      <c r="F1623" s="134"/>
    </row>
    <row r="1624" spans="2:6" x14ac:dyDescent="0.25">
      <c r="B1624" s="17"/>
      <c r="C1624" s="100"/>
      <c r="D1624" s="97"/>
      <c r="E1624" s="52"/>
      <c r="F1624" s="134"/>
    </row>
    <row r="1625" spans="2:6" x14ac:dyDescent="0.25">
      <c r="B1625" s="17"/>
      <c r="C1625" s="100"/>
      <c r="D1625" s="97"/>
      <c r="E1625" s="52"/>
      <c r="F1625" s="134"/>
    </row>
    <row r="1626" spans="2:6" x14ac:dyDescent="0.25">
      <c r="B1626" s="17"/>
      <c r="C1626" s="100"/>
      <c r="D1626" s="97"/>
      <c r="E1626" s="52"/>
      <c r="F1626" s="134"/>
    </row>
    <row r="1627" spans="2:6" x14ac:dyDescent="0.25">
      <c r="B1627" s="17"/>
      <c r="C1627" s="100"/>
      <c r="D1627" s="97"/>
      <c r="E1627" s="52"/>
      <c r="F1627" s="134"/>
    </row>
    <row r="1628" spans="2:6" x14ac:dyDescent="0.25">
      <c r="B1628" s="17"/>
      <c r="C1628" s="100"/>
      <c r="D1628" s="97"/>
      <c r="E1628" s="52"/>
      <c r="F1628" s="134"/>
    </row>
    <row r="1629" spans="2:6" x14ac:dyDescent="0.25">
      <c r="B1629" s="17"/>
      <c r="C1629" s="100"/>
      <c r="D1629" s="97"/>
      <c r="E1629" s="52"/>
      <c r="F1629" s="134"/>
    </row>
    <row r="1630" spans="2:6" x14ac:dyDescent="0.25">
      <c r="B1630" s="17"/>
      <c r="C1630" s="100"/>
      <c r="D1630" s="97"/>
      <c r="E1630" s="52"/>
      <c r="F1630" s="134"/>
    </row>
    <row r="1631" spans="2:6" x14ac:dyDescent="0.25">
      <c r="B1631" s="17"/>
      <c r="C1631" s="100"/>
      <c r="D1631" s="97"/>
      <c r="E1631" s="52"/>
      <c r="F1631" s="134"/>
    </row>
    <row r="1632" spans="2:6" x14ac:dyDescent="0.25">
      <c r="B1632" s="17"/>
      <c r="C1632" s="100"/>
      <c r="D1632" s="97"/>
      <c r="E1632" s="52"/>
      <c r="F1632" s="134"/>
    </row>
    <row r="1633" spans="2:6" x14ac:dyDescent="0.25">
      <c r="B1633" s="16"/>
      <c r="C1633" s="100"/>
      <c r="D1633" s="97"/>
      <c r="E1633" s="52"/>
      <c r="F1633" s="134"/>
    </row>
    <row r="1634" spans="2:6" x14ac:dyDescent="0.25">
      <c r="B1634" s="17"/>
      <c r="C1634" s="100"/>
      <c r="D1634" s="97"/>
      <c r="E1634" s="52"/>
      <c r="F1634" s="134"/>
    </row>
    <row r="1635" spans="2:6" x14ac:dyDescent="0.25">
      <c r="B1635" s="17"/>
      <c r="C1635" s="100"/>
      <c r="D1635" s="97"/>
      <c r="E1635" s="52"/>
      <c r="F1635" s="134"/>
    </row>
    <row r="1636" spans="2:6" x14ac:dyDescent="0.25">
      <c r="B1636" s="17"/>
      <c r="C1636" s="100"/>
      <c r="D1636" s="97"/>
      <c r="E1636" s="52"/>
      <c r="F1636" s="134"/>
    </row>
    <row r="1637" spans="2:6" x14ac:dyDescent="0.25">
      <c r="B1637" s="17"/>
      <c r="C1637" s="100"/>
      <c r="D1637" s="97"/>
      <c r="E1637" s="52"/>
      <c r="F1637" s="134"/>
    </row>
    <row r="1638" spans="2:6" x14ac:dyDescent="0.25">
      <c r="B1638" s="17"/>
      <c r="C1638" s="100"/>
      <c r="D1638" s="97"/>
      <c r="E1638" s="52"/>
      <c r="F1638" s="134"/>
    </row>
    <row r="1639" spans="2:6" x14ac:dyDescent="0.25">
      <c r="B1639" s="17"/>
      <c r="C1639" s="100"/>
      <c r="D1639" s="97"/>
      <c r="E1639" s="52"/>
      <c r="F1639" s="134"/>
    </row>
    <row r="1640" spans="2:6" x14ac:dyDescent="0.25">
      <c r="B1640" s="17"/>
      <c r="C1640" s="100"/>
      <c r="D1640" s="97"/>
      <c r="E1640" s="52"/>
      <c r="F1640" s="134"/>
    </row>
    <row r="1641" spans="2:6" x14ac:dyDescent="0.25">
      <c r="B1641" s="17"/>
      <c r="C1641" s="100"/>
      <c r="D1641" s="97"/>
      <c r="E1641" s="52"/>
      <c r="F1641" s="134"/>
    </row>
    <row r="1642" spans="2:6" x14ac:dyDescent="0.25">
      <c r="B1642" s="17"/>
      <c r="C1642" s="100"/>
      <c r="D1642" s="97"/>
      <c r="E1642" s="52"/>
      <c r="F1642" s="134"/>
    </row>
    <row r="1643" spans="2:6" x14ac:dyDescent="0.25">
      <c r="B1643" s="17"/>
      <c r="C1643" s="100"/>
      <c r="D1643" s="97"/>
      <c r="E1643" s="52"/>
      <c r="F1643" s="134"/>
    </row>
    <row r="1644" spans="2:6" x14ac:dyDescent="0.25">
      <c r="B1644" s="17"/>
      <c r="C1644" s="100"/>
      <c r="D1644" s="97"/>
      <c r="E1644" s="52"/>
      <c r="F1644" s="134"/>
    </row>
    <row r="1645" spans="2:6" x14ac:dyDescent="0.25">
      <c r="B1645" s="17"/>
      <c r="C1645" s="100"/>
      <c r="D1645" s="97"/>
      <c r="E1645" s="52"/>
      <c r="F1645" s="134"/>
    </row>
    <row r="1646" spans="2:6" x14ac:dyDescent="0.25">
      <c r="B1646" s="17"/>
      <c r="C1646" s="100"/>
      <c r="D1646" s="97"/>
      <c r="E1646" s="52"/>
      <c r="F1646" s="134"/>
    </row>
    <row r="1647" spans="2:6" x14ac:dyDescent="0.25">
      <c r="B1647" s="17"/>
      <c r="C1647" s="100"/>
      <c r="D1647" s="97"/>
      <c r="E1647" s="52"/>
      <c r="F1647" s="134"/>
    </row>
    <row r="1648" spans="2:6" x14ac:dyDescent="0.25">
      <c r="B1648" s="17"/>
      <c r="C1648" s="100"/>
      <c r="D1648" s="97"/>
      <c r="E1648" s="52"/>
      <c r="F1648" s="134"/>
    </row>
    <row r="1649" spans="2:6" x14ac:dyDescent="0.25">
      <c r="B1649" s="17"/>
      <c r="C1649" s="100"/>
      <c r="D1649" s="97"/>
      <c r="E1649" s="52"/>
      <c r="F1649" s="134"/>
    </row>
    <row r="1650" spans="2:6" x14ac:dyDescent="0.25">
      <c r="B1650" s="17"/>
      <c r="C1650" s="100"/>
      <c r="D1650" s="97"/>
      <c r="E1650" s="52"/>
      <c r="F1650" s="134"/>
    </row>
    <row r="1651" spans="2:6" x14ac:dyDescent="0.25">
      <c r="B1651" s="17"/>
      <c r="C1651" s="100"/>
      <c r="D1651" s="97"/>
      <c r="E1651" s="52"/>
      <c r="F1651" s="134"/>
    </row>
    <row r="1652" spans="2:6" x14ac:dyDescent="0.25">
      <c r="B1652" s="17"/>
      <c r="C1652" s="100"/>
      <c r="D1652" s="97"/>
      <c r="E1652" s="52"/>
      <c r="F1652" s="134"/>
    </row>
    <row r="1653" spans="2:6" x14ac:dyDescent="0.25">
      <c r="B1653" s="17"/>
      <c r="C1653" s="100"/>
      <c r="D1653" s="97"/>
      <c r="E1653" s="52"/>
      <c r="F1653" s="134"/>
    </row>
    <row r="1654" spans="2:6" x14ac:dyDescent="0.25">
      <c r="B1654" s="17"/>
      <c r="C1654" s="100"/>
      <c r="D1654" s="97"/>
      <c r="E1654" s="52"/>
      <c r="F1654" s="134"/>
    </row>
    <row r="1655" spans="2:6" x14ac:dyDescent="0.25">
      <c r="B1655" s="17"/>
      <c r="C1655" s="100"/>
      <c r="D1655" s="97"/>
      <c r="E1655" s="52"/>
      <c r="F1655" s="134"/>
    </row>
    <row r="1656" spans="2:6" x14ac:dyDescent="0.25">
      <c r="B1656" s="17"/>
      <c r="C1656" s="100"/>
      <c r="D1656" s="97"/>
      <c r="E1656" s="52"/>
      <c r="F1656" s="134"/>
    </row>
    <row r="1657" spans="2:6" x14ac:dyDescent="0.25">
      <c r="B1657" s="17"/>
      <c r="C1657" s="100"/>
      <c r="D1657" s="97"/>
      <c r="E1657" s="52"/>
      <c r="F1657" s="134"/>
    </row>
    <row r="1658" spans="2:6" x14ac:dyDescent="0.25">
      <c r="B1658" s="17"/>
      <c r="C1658" s="100"/>
      <c r="D1658" s="97"/>
      <c r="E1658" s="52"/>
      <c r="F1658" s="134"/>
    </row>
    <row r="1659" spans="2:6" x14ac:dyDescent="0.25">
      <c r="B1659" s="17"/>
      <c r="C1659" s="100"/>
      <c r="D1659" s="97"/>
      <c r="E1659" s="52"/>
      <c r="F1659" s="134"/>
    </row>
    <row r="1660" spans="2:6" x14ac:dyDescent="0.25">
      <c r="B1660" s="17"/>
      <c r="C1660" s="100"/>
      <c r="D1660" s="97"/>
      <c r="E1660" s="52"/>
      <c r="F1660" s="134"/>
    </row>
    <row r="1661" spans="2:6" x14ac:dyDescent="0.25">
      <c r="B1661" s="17"/>
      <c r="C1661" s="100"/>
      <c r="D1661" s="97"/>
      <c r="E1661" s="52"/>
      <c r="F1661" s="134"/>
    </row>
    <row r="1662" spans="2:6" x14ac:dyDescent="0.25">
      <c r="B1662" s="17"/>
      <c r="C1662" s="100"/>
      <c r="D1662" s="97"/>
      <c r="E1662" s="52"/>
      <c r="F1662" s="134"/>
    </row>
    <row r="1663" spans="2:6" x14ac:dyDescent="0.25">
      <c r="B1663" s="16"/>
      <c r="C1663" s="100"/>
      <c r="D1663" s="97"/>
      <c r="E1663" s="52"/>
      <c r="F1663" s="134"/>
    </row>
    <row r="1664" spans="2:6" x14ac:dyDescent="0.25">
      <c r="B1664" s="17"/>
      <c r="C1664" s="100"/>
      <c r="D1664" s="97"/>
      <c r="E1664" s="52"/>
      <c r="F1664" s="134"/>
    </row>
    <row r="1665" spans="2:6" x14ac:dyDescent="0.25">
      <c r="B1665" s="17"/>
      <c r="C1665" s="100"/>
      <c r="D1665" s="97"/>
      <c r="E1665" s="52"/>
      <c r="F1665" s="134"/>
    </row>
    <row r="1666" spans="2:6" x14ac:dyDescent="0.25">
      <c r="B1666" s="17"/>
      <c r="C1666" s="100"/>
      <c r="D1666" s="97"/>
      <c r="E1666" s="52"/>
      <c r="F1666" s="134"/>
    </row>
    <row r="1667" spans="2:6" x14ac:dyDescent="0.25">
      <c r="B1667" s="17"/>
      <c r="C1667" s="100"/>
      <c r="D1667" s="97"/>
      <c r="E1667" s="52"/>
      <c r="F1667" s="134"/>
    </row>
    <row r="1668" spans="2:6" x14ac:dyDescent="0.25">
      <c r="B1668" s="17"/>
      <c r="C1668" s="100"/>
      <c r="D1668" s="97"/>
      <c r="E1668" s="52"/>
      <c r="F1668" s="134"/>
    </row>
    <row r="1669" spans="2:6" x14ac:dyDescent="0.25">
      <c r="B1669" s="17"/>
      <c r="C1669" s="100"/>
      <c r="D1669" s="97"/>
      <c r="E1669" s="52"/>
      <c r="F1669" s="134"/>
    </row>
    <row r="1670" spans="2:6" x14ac:dyDescent="0.25">
      <c r="B1670" s="17"/>
      <c r="C1670" s="100"/>
      <c r="D1670" s="97"/>
      <c r="E1670" s="52"/>
      <c r="F1670" s="134"/>
    </row>
    <row r="1671" spans="2:6" x14ac:dyDescent="0.25">
      <c r="B1671" s="17"/>
      <c r="C1671" s="100"/>
      <c r="D1671" s="97"/>
      <c r="E1671" s="52"/>
      <c r="F1671" s="134"/>
    </row>
    <row r="1672" spans="2:6" x14ac:dyDescent="0.25">
      <c r="B1672" s="17"/>
      <c r="C1672" s="100"/>
      <c r="D1672" s="97"/>
      <c r="E1672" s="52"/>
      <c r="F1672" s="134"/>
    </row>
    <row r="1673" spans="2:6" x14ac:dyDescent="0.25">
      <c r="B1673" s="17"/>
      <c r="C1673" s="100"/>
      <c r="D1673" s="97"/>
      <c r="E1673" s="52"/>
      <c r="F1673" s="134"/>
    </row>
    <row r="1674" spans="2:6" x14ac:dyDescent="0.25">
      <c r="B1674" s="17"/>
      <c r="C1674" s="100"/>
      <c r="D1674" s="97"/>
      <c r="E1674" s="52"/>
      <c r="F1674" s="134"/>
    </row>
    <row r="1675" spans="2:6" x14ac:dyDescent="0.25">
      <c r="B1675" s="17"/>
      <c r="C1675" s="100"/>
      <c r="D1675" s="97"/>
      <c r="E1675" s="52"/>
      <c r="F1675" s="134"/>
    </row>
    <row r="1676" spans="2:6" x14ac:dyDescent="0.25">
      <c r="B1676" s="17"/>
      <c r="C1676" s="100"/>
      <c r="D1676" s="97"/>
      <c r="E1676" s="52"/>
      <c r="F1676" s="134"/>
    </row>
    <row r="1677" spans="2:6" x14ac:dyDescent="0.25">
      <c r="B1677" s="17"/>
      <c r="C1677" s="100"/>
      <c r="D1677" s="97"/>
      <c r="E1677" s="52"/>
      <c r="F1677" s="134"/>
    </row>
    <row r="1678" spans="2:6" x14ac:dyDescent="0.25">
      <c r="B1678" s="17"/>
      <c r="C1678" s="100"/>
      <c r="D1678" s="97"/>
      <c r="E1678" s="52"/>
      <c r="F1678" s="134"/>
    </row>
    <row r="1679" spans="2:6" x14ac:dyDescent="0.25">
      <c r="B1679" s="17"/>
      <c r="C1679" s="100"/>
      <c r="D1679" s="97"/>
      <c r="E1679" s="52"/>
      <c r="F1679" s="134"/>
    </row>
    <row r="1680" spans="2:6" x14ac:dyDescent="0.25">
      <c r="B1680" s="17"/>
      <c r="C1680" s="100"/>
      <c r="D1680" s="97"/>
      <c r="E1680" s="52"/>
      <c r="F1680" s="134"/>
    </row>
    <row r="1681" spans="2:6" x14ac:dyDescent="0.25">
      <c r="B1681" s="17"/>
      <c r="C1681" s="100"/>
      <c r="D1681" s="97"/>
      <c r="E1681" s="52"/>
      <c r="F1681" s="134"/>
    </row>
    <row r="1682" spans="2:6" x14ac:dyDescent="0.25">
      <c r="B1682" s="17"/>
      <c r="C1682" s="100"/>
      <c r="D1682" s="97"/>
      <c r="E1682" s="52"/>
      <c r="F1682" s="134"/>
    </row>
    <row r="1683" spans="2:6" x14ac:dyDescent="0.25">
      <c r="B1683" s="17"/>
      <c r="C1683" s="100"/>
      <c r="D1683" s="97"/>
      <c r="E1683" s="52"/>
      <c r="F1683" s="134"/>
    </row>
    <row r="1684" spans="2:6" x14ac:dyDescent="0.25">
      <c r="B1684" s="17"/>
      <c r="C1684" s="100"/>
      <c r="D1684" s="97"/>
      <c r="E1684" s="52"/>
      <c r="F1684" s="134"/>
    </row>
    <row r="1685" spans="2:6" x14ac:dyDescent="0.25">
      <c r="B1685" s="17"/>
      <c r="C1685" s="100"/>
      <c r="D1685" s="97"/>
      <c r="E1685" s="52"/>
      <c r="F1685" s="134"/>
    </row>
    <row r="1686" spans="2:6" x14ac:dyDescent="0.25">
      <c r="B1686" s="17"/>
      <c r="C1686" s="100"/>
      <c r="D1686" s="97"/>
      <c r="E1686" s="52"/>
      <c r="F1686" s="134"/>
    </row>
    <row r="1687" spans="2:6" x14ac:dyDescent="0.25">
      <c r="B1687" s="17"/>
      <c r="C1687" s="100"/>
      <c r="D1687" s="97"/>
      <c r="E1687" s="52"/>
      <c r="F1687" s="134"/>
    </row>
    <row r="1688" spans="2:6" x14ac:dyDescent="0.25">
      <c r="B1688" s="17"/>
      <c r="C1688" s="100"/>
      <c r="D1688" s="97"/>
      <c r="E1688" s="52"/>
      <c r="F1688" s="134"/>
    </row>
    <row r="1689" spans="2:6" x14ac:dyDescent="0.25">
      <c r="B1689" s="17"/>
      <c r="C1689" s="100"/>
      <c r="D1689" s="97"/>
      <c r="E1689" s="52"/>
      <c r="F1689" s="134"/>
    </row>
    <row r="1690" spans="2:6" x14ac:dyDescent="0.25">
      <c r="B1690" s="17"/>
      <c r="C1690" s="100"/>
      <c r="D1690" s="97"/>
      <c r="E1690" s="52"/>
      <c r="F1690" s="134"/>
    </row>
    <row r="1691" spans="2:6" x14ac:dyDescent="0.25">
      <c r="B1691" s="17"/>
      <c r="C1691" s="100"/>
      <c r="D1691" s="97"/>
      <c r="E1691" s="52"/>
      <c r="F1691" s="134"/>
    </row>
    <row r="1692" spans="2:6" x14ac:dyDescent="0.25">
      <c r="B1692" s="17"/>
      <c r="C1692" s="100"/>
      <c r="D1692" s="97"/>
      <c r="E1692" s="52"/>
      <c r="F1692" s="134"/>
    </row>
    <row r="1693" spans="2:6" x14ac:dyDescent="0.25">
      <c r="B1693" s="16"/>
      <c r="C1693" s="100"/>
      <c r="D1693" s="97"/>
      <c r="E1693" s="52"/>
      <c r="F1693" s="134"/>
    </row>
    <row r="1694" spans="2:6" x14ac:dyDescent="0.25">
      <c r="B1694" s="17"/>
      <c r="C1694" s="100"/>
      <c r="D1694" s="97"/>
      <c r="E1694" s="52"/>
      <c r="F1694" s="134"/>
    </row>
    <row r="1695" spans="2:6" x14ac:dyDescent="0.25">
      <c r="B1695" s="17"/>
      <c r="C1695" s="100"/>
      <c r="D1695" s="97"/>
      <c r="E1695" s="52"/>
      <c r="F1695" s="134"/>
    </row>
    <row r="1696" spans="2:6" x14ac:dyDescent="0.25">
      <c r="B1696" s="17"/>
      <c r="C1696" s="100"/>
      <c r="D1696" s="97"/>
      <c r="E1696" s="52"/>
      <c r="F1696" s="134"/>
    </row>
    <row r="1697" spans="2:6" x14ac:dyDescent="0.25">
      <c r="B1697" s="17"/>
      <c r="C1697" s="100"/>
      <c r="D1697" s="97"/>
      <c r="E1697" s="52"/>
      <c r="F1697" s="134"/>
    </row>
    <row r="1698" spans="2:6" x14ac:dyDescent="0.25">
      <c r="B1698" s="17"/>
      <c r="C1698" s="100"/>
      <c r="D1698" s="97"/>
      <c r="E1698" s="52"/>
      <c r="F1698" s="134"/>
    </row>
    <row r="1699" spans="2:6" x14ac:dyDescent="0.25">
      <c r="B1699" s="17"/>
      <c r="C1699" s="100"/>
      <c r="D1699" s="97"/>
      <c r="E1699" s="52"/>
      <c r="F1699" s="134"/>
    </row>
    <row r="1700" spans="2:6" x14ac:dyDescent="0.25">
      <c r="B1700" s="17"/>
      <c r="C1700" s="100"/>
      <c r="D1700" s="97"/>
      <c r="E1700" s="52"/>
      <c r="F1700" s="134"/>
    </row>
    <row r="1701" spans="2:6" x14ac:dyDescent="0.25">
      <c r="B1701" s="17"/>
      <c r="C1701" s="100"/>
      <c r="D1701" s="97"/>
      <c r="E1701" s="52"/>
      <c r="F1701" s="134"/>
    </row>
    <row r="1702" spans="2:6" x14ac:dyDescent="0.25">
      <c r="B1702" s="17"/>
      <c r="C1702" s="100"/>
      <c r="D1702" s="97"/>
      <c r="E1702" s="52"/>
      <c r="F1702" s="134"/>
    </row>
    <row r="1703" spans="2:6" x14ac:dyDescent="0.25">
      <c r="B1703" s="17"/>
      <c r="C1703" s="100"/>
      <c r="D1703" s="97"/>
      <c r="E1703" s="52"/>
      <c r="F1703" s="134"/>
    </row>
    <row r="1704" spans="2:6" x14ac:dyDescent="0.25">
      <c r="B1704" s="17"/>
      <c r="C1704" s="100"/>
      <c r="D1704" s="97"/>
      <c r="E1704" s="52"/>
      <c r="F1704" s="134"/>
    </row>
    <row r="1705" spans="2:6" x14ac:dyDescent="0.25">
      <c r="B1705" s="17"/>
      <c r="C1705" s="100"/>
      <c r="D1705" s="97"/>
      <c r="E1705" s="52"/>
      <c r="F1705" s="134"/>
    </row>
    <row r="1706" spans="2:6" x14ac:dyDescent="0.25">
      <c r="B1706" s="17"/>
      <c r="C1706" s="100"/>
      <c r="D1706" s="97"/>
      <c r="E1706" s="52"/>
      <c r="F1706" s="134"/>
    </row>
    <row r="1707" spans="2:6" x14ac:dyDescent="0.25">
      <c r="B1707" s="17"/>
      <c r="C1707" s="100"/>
      <c r="D1707" s="97"/>
      <c r="E1707" s="52"/>
      <c r="F1707" s="134"/>
    </row>
    <row r="1708" spans="2:6" x14ac:dyDescent="0.25">
      <c r="B1708" s="17"/>
      <c r="C1708" s="100"/>
      <c r="D1708" s="97"/>
      <c r="E1708" s="52"/>
      <c r="F1708" s="134"/>
    </row>
    <row r="1709" spans="2:6" x14ac:dyDescent="0.25">
      <c r="B1709" s="17"/>
      <c r="C1709" s="100"/>
      <c r="D1709" s="97"/>
      <c r="E1709" s="52"/>
      <c r="F1709" s="134"/>
    </row>
    <row r="1710" spans="2:6" x14ac:dyDescent="0.25">
      <c r="B1710" s="17"/>
      <c r="C1710" s="100"/>
      <c r="D1710" s="97"/>
      <c r="E1710" s="52"/>
      <c r="F1710" s="134"/>
    </row>
    <row r="1711" spans="2:6" x14ac:dyDescent="0.25">
      <c r="B1711" s="17"/>
      <c r="C1711" s="100"/>
      <c r="D1711" s="97"/>
      <c r="E1711" s="52"/>
      <c r="F1711" s="134"/>
    </row>
    <row r="1712" spans="2:6" x14ac:dyDescent="0.25">
      <c r="B1712" s="17"/>
      <c r="C1712" s="100"/>
      <c r="D1712" s="97"/>
      <c r="E1712" s="52"/>
      <c r="F1712" s="134"/>
    </row>
    <row r="1713" spans="2:6" x14ac:dyDescent="0.25">
      <c r="B1713" s="17"/>
      <c r="C1713" s="100"/>
      <c r="D1713" s="97"/>
      <c r="E1713" s="52"/>
      <c r="F1713" s="134"/>
    </row>
    <row r="1714" spans="2:6" x14ac:dyDescent="0.25">
      <c r="B1714" s="17"/>
      <c r="C1714" s="100"/>
      <c r="D1714" s="97"/>
      <c r="E1714" s="52"/>
      <c r="F1714" s="134"/>
    </row>
    <row r="1715" spans="2:6" x14ac:dyDescent="0.25">
      <c r="B1715" s="17"/>
      <c r="C1715" s="100"/>
      <c r="D1715" s="97"/>
      <c r="E1715" s="52"/>
      <c r="F1715" s="134"/>
    </row>
    <row r="1716" spans="2:6" x14ac:dyDescent="0.25">
      <c r="B1716" s="17"/>
      <c r="C1716" s="100"/>
      <c r="D1716" s="97"/>
      <c r="E1716" s="52"/>
      <c r="F1716" s="134"/>
    </row>
    <row r="1717" spans="2:6" x14ac:dyDescent="0.25">
      <c r="B1717" s="17"/>
      <c r="C1717" s="100"/>
      <c r="D1717" s="97"/>
      <c r="E1717" s="52"/>
      <c r="F1717" s="134"/>
    </row>
    <row r="1718" spans="2:6" x14ac:dyDescent="0.25">
      <c r="B1718" s="17"/>
      <c r="C1718" s="100"/>
      <c r="D1718" s="97"/>
      <c r="E1718" s="52"/>
      <c r="F1718" s="134"/>
    </row>
    <row r="1719" spans="2:6" x14ac:dyDescent="0.25">
      <c r="B1719" s="17"/>
      <c r="C1719" s="100"/>
      <c r="D1719" s="97"/>
      <c r="E1719" s="52"/>
      <c r="F1719" s="134"/>
    </row>
    <row r="1720" spans="2:6" x14ac:dyDescent="0.25">
      <c r="B1720" s="17"/>
      <c r="C1720" s="100"/>
      <c r="D1720" s="97"/>
      <c r="E1720" s="52"/>
      <c r="F1720" s="134"/>
    </row>
    <row r="1721" spans="2:6" x14ac:dyDescent="0.25">
      <c r="B1721" s="17"/>
      <c r="C1721" s="100"/>
      <c r="D1721" s="97"/>
      <c r="E1721" s="52"/>
      <c r="F1721" s="134"/>
    </row>
    <row r="1722" spans="2:6" x14ac:dyDescent="0.25">
      <c r="B1722" s="17"/>
      <c r="C1722" s="100"/>
      <c r="D1722" s="97"/>
      <c r="E1722" s="52"/>
      <c r="F1722" s="134"/>
    </row>
    <row r="1723" spans="2:6" x14ac:dyDescent="0.25">
      <c r="B1723" s="16"/>
      <c r="C1723" s="100"/>
      <c r="D1723" s="97"/>
      <c r="E1723" s="52"/>
      <c r="F1723" s="134"/>
    </row>
    <row r="1724" spans="2:6" x14ac:dyDescent="0.25">
      <c r="B1724" s="17"/>
      <c r="C1724" s="100"/>
      <c r="D1724" s="97"/>
      <c r="E1724" s="52"/>
      <c r="F1724" s="134"/>
    </row>
    <row r="1725" spans="2:6" x14ac:dyDescent="0.25">
      <c r="B1725" s="17"/>
      <c r="C1725" s="100"/>
      <c r="D1725" s="97"/>
      <c r="E1725" s="52"/>
      <c r="F1725" s="134"/>
    </row>
    <row r="1726" spans="2:6" x14ac:dyDescent="0.25">
      <c r="B1726" s="17"/>
      <c r="C1726" s="100"/>
      <c r="D1726" s="97"/>
      <c r="E1726" s="52"/>
      <c r="F1726" s="134"/>
    </row>
    <row r="1727" spans="2:6" x14ac:dyDescent="0.25">
      <c r="B1727" s="17"/>
      <c r="C1727" s="100"/>
      <c r="D1727" s="97"/>
      <c r="E1727" s="52"/>
      <c r="F1727" s="134"/>
    </row>
    <row r="1728" spans="2:6" x14ac:dyDescent="0.25">
      <c r="B1728" s="17"/>
      <c r="C1728" s="100"/>
      <c r="D1728" s="97"/>
      <c r="E1728" s="52"/>
      <c r="F1728" s="134"/>
    </row>
    <row r="1729" spans="2:6" x14ac:dyDescent="0.25">
      <c r="B1729" s="17"/>
      <c r="C1729" s="100"/>
      <c r="D1729" s="97"/>
      <c r="E1729" s="52"/>
      <c r="F1729" s="134"/>
    </row>
    <row r="1730" spans="2:6" x14ac:dyDescent="0.25">
      <c r="B1730" s="17"/>
      <c r="C1730" s="100"/>
      <c r="D1730" s="97"/>
      <c r="E1730" s="52"/>
      <c r="F1730" s="134"/>
    </row>
    <row r="1731" spans="2:6" x14ac:dyDescent="0.25">
      <c r="B1731" s="17"/>
      <c r="C1731" s="100"/>
      <c r="D1731" s="97"/>
      <c r="E1731" s="52"/>
      <c r="F1731" s="134"/>
    </row>
    <row r="1732" spans="2:6" x14ac:dyDescent="0.25">
      <c r="B1732" s="17"/>
      <c r="C1732" s="100"/>
      <c r="D1732" s="97"/>
      <c r="E1732" s="52"/>
      <c r="F1732" s="134"/>
    </row>
    <row r="1733" spans="2:6" x14ac:dyDescent="0.25">
      <c r="B1733" s="17"/>
      <c r="C1733" s="100"/>
      <c r="D1733" s="97"/>
      <c r="E1733" s="52"/>
      <c r="F1733" s="134"/>
    </row>
    <row r="1734" spans="2:6" x14ac:dyDescent="0.25">
      <c r="B1734" s="17"/>
      <c r="C1734" s="100"/>
      <c r="D1734" s="97"/>
      <c r="E1734" s="52"/>
      <c r="F1734" s="134"/>
    </row>
    <row r="1735" spans="2:6" x14ac:dyDescent="0.25">
      <c r="B1735" s="17"/>
      <c r="C1735" s="100"/>
      <c r="D1735" s="97"/>
      <c r="E1735" s="52"/>
      <c r="F1735" s="134"/>
    </row>
    <row r="1736" spans="2:6" x14ac:dyDescent="0.25">
      <c r="B1736" s="17"/>
      <c r="C1736" s="100"/>
      <c r="D1736" s="97"/>
      <c r="E1736" s="52"/>
      <c r="F1736" s="134"/>
    </row>
    <row r="1737" spans="2:6" x14ac:dyDescent="0.25">
      <c r="B1737" s="17"/>
      <c r="C1737" s="100"/>
      <c r="D1737" s="97"/>
      <c r="E1737" s="52"/>
      <c r="F1737" s="134"/>
    </row>
    <row r="1738" spans="2:6" x14ac:dyDescent="0.25">
      <c r="B1738" s="17"/>
      <c r="C1738" s="100"/>
      <c r="D1738" s="97"/>
      <c r="E1738" s="52"/>
      <c r="F1738" s="134"/>
    </row>
    <row r="1739" spans="2:6" x14ac:dyDescent="0.25">
      <c r="B1739" s="17"/>
      <c r="C1739" s="100"/>
      <c r="D1739" s="97"/>
      <c r="E1739" s="52"/>
      <c r="F1739" s="134"/>
    </row>
    <row r="1740" spans="2:6" x14ac:dyDescent="0.25">
      <c r="B1740" s="17"/>
      <c r="C1740" s="100"/>
      <c r="D1740" s="97"/>
      <c r="E1740" s="52"/>
      <c r="F1740" s="134"/>
    </row>
    <row r="1741" spans="2:6" x14ac:dyDescent="0.25">
      <c r="B1741" s="17"/>
      <c r="C1741" s="100"/>
      <c r="D1741" s="97"/>
      <c r="E1741" s="52"/>
      <c r="F1741" s="134"/>
    </row>
    <row r="1742" spans="2:6" x14ac:dyDescent="0.25">
      <c r="B1742" s="17"/>
      <c r="C1742" s="100"/>
      <c r="D1742" s="97"/>
      <c r="E1742" s="52"/>
      <c r="F1742" s="134"/>
    </row>
    <row r="1743" spans="2:6" x14ac:dyDescent="0.25">
      <c r="B1743" s="17"/>
      <c r="C1743" s="100"/>
      <c r="D1743" s="97"/>
      <c r="E1743" s="52"/>
      <c r="F1743" s="134"/>
    </row>
    <row r="1744" spans="2:6" x14ac:dyDescent="0.25">
      <c r="B1744" s="17"/>
      <c r="C1744" s="100"/>
      <c r="D1744" s="97"/>
      <c r="E1744" s="52"/>
      <c r="F1744" s="134"/>
    </row>
    <row r="1745" spans="2:6" x14ac:dyDescent="0.25">
      <c r="B1745" s="17"/>
      <c r="C1745" s="100"/>
      <c r="D1745" s="97"/>
      <c r="E1745" s="52"/>
      <c r="F1745" s="134"/>
    </row>
    <row r="1746" spans="2:6" x14ac:dyDescent="0.25">
      <c r="B1746" s="17"/>
      <c r="C1746" s="100"/>
      <c r="D1746" s="97"/>
      <c r="E1746" s="52"/>
      <c r="F1746" s="134"/>
    </row>
    <row r="1747" spans="2:6" x14ac:dyDescent="0.25">
      <c r="B1747" s="17"/>
      <c r="C1747" s="100"/>
      <c r="D1747" s="97"/>
      <c r="E1747" s="52"/>
      <c r="F1747" s="134"/>
    </row>
    <row r="1748" spans="2:6" x14ac:dyDescent="0.25">
      <c r="B1748" s="17"/>
      <c r="C1748" s="100"/>
      <c r="D1748" s="97"/>
      <c r="E1748" s="52"/>
      <c r="F1748" s="134"/>
    </row>
    <row r="1749" spans="2:6" x14ac:dyDescent="0.25">
      <c r="B1749" s="17"/>
      <c r="C1749" s="100"/>
      <c r="D1749" s="97"/>
      <c r="E1749" s="52"/>
      <c r="F1749" s="134"/>
    </row>
    <row r="1750" spans="2:6" x14ac:dyDescent="0.25">
      <c r="B1750" s="17"/>
      <c r="C1750" s="100"/>
      <c r="D1750" s="97"/>
      <c r="E1750" s="52"/>
      <c r="F1750" s="134"/>
    </row>
    <row r="1751" spans="2:6" x14ac:dyDescent="0.25">
      <c r="B1751" s="17"/>
      <c r="C1751" s="100"/>
      <c r="D1751" s="97"/>
      <c r="E1751" s="52"/>
      <c r="F1751" s="134"/>
    </row>
    <row r="1752" spans="2:6" x14ac:dyDescent="0.25">
      <c r="B1752" s="17"/>
      <c r="C1752" s="100"/>
      <c r="D1752" s="97"/>
      <c r="E1752" s="52"/>
      <c r="F1752" s="134"/>
    </row>
    <row r="1753" spans="2:6" x14ac:dyDescent="0.25">
      <c r="B1753" s="16"/>
      <c r="C1753" s="100"/>
      <c r="D1753" s="97"/>
      <c r="E1753" s="52"/>
      <c r="F1753" s="134"/>
    </row>
    <row r="1754" spans="2:6" x14ac:dyDescent="0.25">
      <c r="B1754" s="17"/>
      <c r="C1754" s="100"/>
      <c r="D1754" s="97"/>
      <c r="E1754" s="52"/>
      <c r="F1754" s="134"/>
    </row>
    <row r="1755" spans="2:6" x14ac:dyDescent="0.25">
      <c r="B1755" s="17"/>
      <c r="C1755" s="100"/>
      <c r="D1755" s="97"/>
      <c r="E1755" s="52"/>
      <c r="F1755" s="134"/>
    </row>
    <row r="1756" spans="2:6" x14ac:dyDescent="0.25">
      <c r="B1756" s="17"/>
      <c r="C1756" s="100"/>
      <c r="D1756" s="97"/>
      <c r="E1756" s="52"/>
      <c r="F1756" s="134"/>
    </row>
    <row r="1757" spans="2:6" x14ac:dyDescent="0.25">
      <c r="B1757" s="17"/>
      <c r="C1757" s="100"/>
      <c r="D1757" s="97"/>
      <c r="E1757" s="52"/>
      <c r="F1757" s="134"/>
    </row>
    <row r="1758" spans="2:6" x14ac:dyDescent="0.25">
      <c r="B1758" s="17"/>
      <c r="C1758" s="100"/>
      <c r="D1758" s="97"/>
      <c r="E1758" s="52"/>
      <c r="F1758" s="134"/>
    </row>
    <row r="1759" spans="2:6" x14ac:dyDescent="0.25">
      <c r="B1759" s="17"/>
      <c r="C1759" s="100"/>
      <c r="D1759" s="97"/>
      <c r="E1759" s="52"/>
      <c r="F1759" s="134"/>
    </row>
    <row r="1760" spans="2:6" x14ac:dyDescent="0.25">
      <c r="B1760" s="17"/>
      <c r="C1760" s="100"/>
      <c r="D1760" s="97"/>
      <c r="E1760" s="52"/>
      <c r="F1760" s="134"/>
    </row>
    <row r="1761" spans="2:6" x14ac:dyDescent="0.25">
      <c r="B1761" s="17"/>
      <c r="C1761" s="100"/>
      <c r="D1761" s="97"/>
      <c r="E1761" s="52"/>
      <c r="F1761" s="134"/>
    </row>
    <row r="1762" spans="2:6" x14ac:dyDescent="0.25">
      <c r="B1762" s="17"/>
      <c r="C1762" s="100"/>
      <c r="D1762" s="97"/>
      <c r="E1762" s="52"/>
      <c r="F1762" s="134"/>
    </row>
    <row r="1763" spans="2:6" x14ac:dyDescent="0.25">
      <c r="B1763" s="17"/>
      <c r="C1763" s="100"/>
      <c r="D1763" s="97"/>
      <c r="E1763" s="52"/>
      <c r="F1763" s="134"/>
    </row>
    <row r="1764" spans="2:6" x14ac:dyDescent="0.25">
      <c r="B1764" s="17"/>
      <c r="C1764" s="100"/>
      <c r="D1764" s="97"/>
      <c r="E1764" s="52"/>
      <c r="F1764" s="134"/>
    </row>
    <row r="1765" spans="2:6" x14ac:dyDescent="0.25">
      <c r="B1765" s="17"/>
      <c r="C1765" s="100"/>
      <c r="D1765" s="97"/>
      <c r="E1765" s="52"/>
      <c r="F1765" s="134"/>
    </row>
    <row r="1766" spans="2:6" x14ac:dyDescent="0.25">
      <c r="B1766" s="17"/>
      <c r="C1766" s="100"/>
      <c r="D1766" s="97"/>
      <c r="E1766" s="52"/>
      <c r="F1766" s="134"/>
    </row>
    <row r="1767" spans="2:6" x14ac:dyDescent="0.25">
      <c r="B1767" s="17"/>
      <c r="C1767" s="100"/>
      <c r="D1767" s="97"/>
      <c r="E1767" s="52"/>
      <c r="F1767" s="134"/>
    </row>
    <row r="1768" spans="2:6" x14ac:dyDescent="0.25">
      <c r="B1768" s="17"/>
      <c r="C1768" s="100"/>
      <c r="D1768" s="97"/>
      <c r="E1768" s="52"/>
      <c r="F1768" s="134"/>
    </row>
    <row r="1769" spans="2:6" x14ac:dyDescent="0.25">
      <c r="B1769" s="17"/>
      <c r="C1769" s="100"/>
      <c r="D1769" s="97"/>
      <c r="E1769" s="52"/>
      <c r="F1769" s="134"/>
    </row>
    <row r="1770" spans="2:6" x14ac:dyDescent="0.25">
      <c r="B1770" s="17"/>
      <c r="C1770" s="100"/>
      <c r="D1770" s="97"/>
      <c r="E1770" s="52"/>
      <c r="F1770" s="134"/>
    </row>
    <row r="1771" spans="2:6" x14ac:dyDescent="0.25">
      <c r="B1771" s="17"/>
      <c r="C1771" s="100"/>
      <c r="D1771" s="97"/>
      <c r="E1771" s="52"/>
      <c r="F1771" s="134"/>
    </row>
    <row r="1772" spans="2:6" x14ac:dyDescent="0.25">
      <c r="B1772" s="17"/>
      <c r="C1772" s="100"/>
      <c r="D1772" s="97"/>
      <c r="E1772" s="52"/>
      <c r="F1772" s="134"/>
    </row>
    <row r="1773" spans="2:6" x14ac:dyDescent="0.25">
      <c r="B1773" s="17"/>
      <c r="C1773" s="100"/>
      <c r="D1773" s="97"/>
      <c r="E1773" s="52"/>
      <c r="F1773" s="134"/>
    </row>
    <row r="1774" spans="2:6" x14ac:dyDescent="0.25">
      <c r="B1774" s="17"/>
      <c r="C1774" s="100"/>
      <c r="D1774" s="97"/>
      <c r="E1774" s="52"/>
      <c r="F1774" s="134"/>
    </row>
    <row r="1775" spans="2:6" x14ac:dyDescent="0.25">
      <c r="B1775" s="17"/>
      <c r="C1775" s="100"/>
      <c r="D1775" s="97"/>
      <c r="E1775" s="52"/>
      <c r="F1775" s="134"/>
    </row>
    <row r="1776" spans="2:6" x14ac:dyDescent="0.25">
      <c r="B1776" s="17"/>
      <c r="C1776" s="100"/>
      <c r="D1776" s="97"/>
      <c r="E1776" s="52"/>
      <c r="F1776" s="134"/>
    </row>
    <row r="1777" spans="2:6" x14ac:dyDescent="0.25">
      <c r="B1777" s="17"/>
      <c r="C1777" s="100"/>
      <c r="D1777" s="97"/>
      <c r="E1777" s="52"/>
      <c r="F1777" s="134"/>
    </row>
    <row r="1778" spans="2:6" x14ac:dyDescent="0.25">
      <c r="B1778" s="17"/>
      <c r="C1778" s="100"/>
      <c r="D1778" s="97"/>
      <c r="E1778" s="52"/>
      <c r="F1778" s="134"/>
    </row>
    <row r="1779" spans="2:6" x14ac:dyDescent="0.25">
      <c r="B1779" s="17"/>
      <c r="C1779" s="100"/>
      <c r="D1779" s="97"/>
      <c r="E1779" s="52"/>
      <c r="F1779" s="134"/>
    </row>
    <row r="1780" spans="2:6" x14ac:dyDescent="0.25">
      <c r="B1780" s="17"/>
      <c r="C1780" s="100"/>
      <c r="D1780" s="97"/>
      <c r="E1780" s="52"/>
      <c r="F1780" s="134"/>
    </row>
    <row r="1781" spans="2:6" x14ac:dyDescent="0.25">
      <c r="B1781" s="17"/>
      <c r="C1781" s="100"/>
      <c r="D1781" s="97"/>
      <c r="E1781" s="52"/>
      <c r="F1781" s="134"/>
    </row>
    <row r="1782" spans="2:6" x14ac:dyDescent="0.25">
      <c r="B1782" s="17"/>
      <c r="C1782" s="100"/>
      <c r="D1782" s="97"/>
      <c r="E1782" s="52"/>
      <c r="F1782" s="134"/>
    </row>
    <row r="1783" spans="2:6" x14ac:dyDescent="0.25">
      <c r="B1783" s="16"/>
      <c r="C1783" s="100"/>
      <c r="D1783" s="97"/>
      <c r="E1783" s="52"/>
      <c r="F1783" s="134"/>
    </row>
    <row r="1784" spans="2:6" x14ac:dyDescent="0.25">
      <c r="B1784" s="17"/>
      <c r="C1784" s="100"/>
      <c r="D1784" s="97"/>
      <c r="E1784" s="52"/>
      <c r="F1784" s="134"/>
    </row>
    <row r="1785" spans="2:6" x14ac:dyDescent="0.25">
      <c r="B1785" s="17"/>
      <c r="C1785" s="100"/>
      <c r="D1785" s="97"/>
      <c r="E1785" s="52"/>
      <c r="F1785" s="134"/>
    </row>
    <row r="1786" spans="2:6" x14ac:dyDescent="0.25">
      <c r="B1786" s="17"/>
      <c r="C1786" s="100"/>
      <c r="D1786" s="97"/>
      <c r="E1786" s="52"/>
      <c r="F1786" s="134"/>
    </row>
    <row r="1787" spans="2:6" x14ac:dyDescent="0.25">
      <c r="B1787" s="17"/>
      <c r="C1787" s="100"/>
      <c r="D1787" s="97"/>
      <c r="E1787" s="52"/>
      <c r="F1787" s="134"/>
    </row>
    <row r="1788" spans="2:6" x14ac:dyDescent="0.25">
      <c r="B1788" s="17"/>
      <c r="C1788" s="100"/>
      <c r="D1788" s="97"/>
      <c r="E1788" s="52"/>
      <c r="F1788" s="134"/>
    </row>
    <row r="1789" spans="2:6" x14ac:dyDescent="0.25">
      <c r="B1789" s="17"/>
      <c r="C1789" s="100"/>
      <c r="D1789" s="97"/>
      <c r="E1789" s="52"/>
      <c r="F1789" s="134"/>
    </row>
    <row r="1790" spans="2:6" x14ac:dyDescent="0.25">
      <c r="B1790" s="17"/>
      <c r="C1790" s="100"/>
      <c r="D1790" s="97"/>
      <c r="E1790" s="52"/>
      <c r="F1790" s="134"/>
    </row>
    <row r="1791" spans="2:6" x14ac:dyDescent="0.25">
      <c r="B1791" s="17"/>
      <c r="C1791" s="100"/>
      <c r="D1791" s="97"/>
      <c r="E1791" s="52"/>
      <c r="F1791" s="134"/>
    </row>
    <row r="1792" spans="2:6" x14ac:dyDescent="0.25">
      <c r="B1792" s="17"/>
      <c r="C1792" s="100"/>
      <c r="D1792" s="97"/>
      <c r="E1792" s="52"/>
      <c r="F1792" s="134"/>
    </row>
    <row r="1793" spans="2:6" x14ac:dyDescent="0.25">
      <c r="B1793" s="17"/>
      <c r="C1793" s="100"/>
      <c r="D1793" s="97"/>
      <c r="E1793" s="52"/>
      <c r="F1793" s="134"/>
    </row>
    <row r="1794" spans="2:6" x14ac:dyDescent="0.25">
      <c r="B1794" s="17"/>
      <c r="C1794" s="100"/>
      <c r="D1794" s="97"/>
      <c r="E1794" s="52"/>
      <c r="F1794" s="134"/>
    </row>
    <row r="1795" spans="2:6" x14ac:dyDescent="0.25">
      <c r="B1795" s="17"/>
      <c r="C1795" s="100"/>
      <c r="D1795" s="97"/>
      <c r="E1795" s="52"/>
      <c r="F1795" s="134"/>
    </row>
    <row r="1796" spans="2:6" x14ac:dyDescent="0.25">
      <c r="B1796" s="17"/>
      <c r="C1796" s="100"/>
      <c r="D1796" s="97"/>
      <c r="E1796" s="52"/>
      <c r="F1796" s="134"/>
    </row>
    <row r="1797" spans="2:6" x14ac:dyDescent="0.25">
      <c r="B1797" s="17"/>
      <c r="C1797" s="100"/>
      <c r="D1797" s="97"/>
      <c r="E1797" s="52"/>
      <c r="F1797" s="134"/>
    </row>
    <row r="1798" spans="2:6" x14ac:dyDescent="0.25">
      <c r="B1798" s="17"/>
      <c r="C1798" s="100"/>
      <c r="D1798" s="97"/>
      <c r="E1798" s="52"/>
      <c r="F1798" s="134"/>
    </row>
    <row r="1799" spans="2:6" x14ac:dyDescent="0.25">
      <c r="B1799" s="17"/>
      <c r="C1799" s="100"/>
      <c r="D1799" s="97"/>
      <c r="E1799" s="52"/>
      <c r="F1799" s="134"/>
    </row>
    <row r="1800" spans="2:6" x14ac:dyDescent="0.25">
      <c r="B1800" s="17"/>
      <c r="C1800" s="100"/>
      <c r="D1800" s="97"/>
      <c r="E1800" s="52"/>
      <c r="F1800" s="134"/>
    </row>
    <row r="1801" spans="2:6" x14ac:dyDescent="0.25">
      <c r="B1801" s="17"/>
      <c r="C1801" s="100"/>
      <c r="D1801" s="97"/>
      <c r="E1801" s="52"/>
      <c r="F1801" s="134"/>
    </row>
    <row r="1802" spans="2:6" x14ac:dyDescent="0.25">
      <c r="B1802" s="17"/>
      <c r="C1802" s="100"/>
      <c r="D1802" s="97"/>
      <c r="E1802" s="52"/>
      <c r="F1802" s="134"/>
    </row>
    <row r="1803" spans="2:6" x14ac:dyDescent="0.25">
      <c r="B1803" s="17"/>
      <c r="C1803" s="100"/>
      <c r="D1803" s="97"/>
      <c r="E1803" s="52"/>
      <c r="F1803" s="134"/>
    </row>
    <row r="1804" spans="2:6" x14ac:dyDescent="0.25">
      <c r="B1804" s="17"/>
      <c r="C1804" s="100"/>
      <c r="D1804" s="97"/>
      <c r="E1804" s="52"/>
      <c r="F1804" s="134"/>
    </row>
    <row r="1805" spans="2:6" x14ac:dyDescent="0.25">
      <c r="B1805" s="17"/>
      <c r="C1805" s="100"/>
      <c r="D1805" s="97"/>
      <c r="E1805" s="52"/>
      <c r="F1805" s="134"/>
    </row>
    <row r="1806" spans="2:6" x14ac:dyDescent="0.25">
      <c r="B1806" s="17"/>
      <c r="C1806" s="100"/>
      <c r="D1806" s="97"/>
      <c r="E1806" s="52"/>
      <c r="F1806" s="134"/>
    </row>
    <row r="1807" spans="2:6" x14ac:dyDescent="0.25">
      <c r="B1807" s="17"/>
      <c r="C1807" s="100"/>
      <c r="D1807" s="97"/>
      <c r="E1807" s="52"/>
      <c r="F1807" s="134"/>
    </row>
    <row r="1808" spans="2:6" x14ac:dyDescent="0.25">
      <c r="B1808" s="17"/>
      <c r="C1808" s="100"/>
      <c r="D1808" s="97"/>
      <c r="E1808" s="52"/>
      <c r="F1808" s="134"/>
    </row>
    <row r="1809" spans="2:6" x14ac:dyDescent="0.25">
      <c r="B1809" s="17"/>
      <c r="C1809" s="100"/>
      <c r="D1809" s="97"/>
      <c r="E1809" s="52"/>
      <c r="F1809" s="134"/>
    </row>
    <row r="1810" spans="2:6" x14ac:dyDescent="0.25">
      <c r="B1810" s="17"/>
      <c r="C1810" s="100"/>
      <c r="D1810" s="97"/>
      <c r="E1810" s="52"/>
      <c r="F1810" s="134"/>
    </row>
    <row r="1811" spans="2:6" x14ac:dyDescent="0.25">
      <c r="B1811" s="17"/>
      <c r="C1811" s="100"/>
      <c r="D1811" s="97"/>
      <c r="E1811" s="52"/>
      <c r="F1811" s="134"/>
    </row>
    <row r="1812" spans="2:6" x14ac:dyDescent="0.25">
      <c r="B1812" s="17"/>
      <c r="C1812" s="100"/>
      <c r="D1812" s="97"/>
      <c r="E1812" s="52"/>
      <c r="F1812" s="134"/>
    </row>
    <row r="1813" spans="2:6" x14ac:dyDescent="0.25">
      <c r="B1813" s="16"/>
      <c r="C1813" s="100"/>
      <c r="D1813" s="97"/>
      <c r="E1813" s="52"/>
      <c r="F1813" s="134"/>
    </row>
    <row r="1814" spans="2:6" x14ac:dyDescent="0.25">
      <c r="B1814" s="17"/>
      <c r="C1814" s="100"/>
      <c r="D1814" s="97"/>
      <c r="E1814" s="52"/>
      <c r="F1814" s="134"/>
    </row>
    <row r="1815" spans="2:6" x14ac:dyDescent="0.25">
      <c r="B1815" s="17"/>
      <c r="C1815" s="100"/>
      <c r="D1815" s="97"/>
      <c r="E1815" s="52"/>
      <c r="F1815" s="134"/>
    </row>
    <row r="1816" spans="2:6" x14ac:dyDescent="0.25">
      <c r="B1816" s="16"/>
      <c r="C1816" s="100"/>
      <c r="D1816" s="97"/>
      <c r="E1816" s="52"/>
      <c r="F1816" s="134"/>
    </row>
    <row r="1817" spans="2:6" x14ac:dyDescent="0.25">
      <c r="B1817" s="17"/>
      <c r="C1817" s="100"/>
      <c r="D1817" s="97"/>
      <c r="E1817" s="52"/>
      <c r="F1817" s="134"/>
    </row>
    <row r="1818" spans="2:6" x14ac:dyDescent="0.25">
      <c r="B1818" s="17"/>
      <c r="C1818" s="100"/>
      <c r="D1818" s="97"/>
      <c r="E1818" s="52"/>
      <c r="F1818" s="134"/>
    </row>
    <row r="1819" spans="2:6" x14ac:dyDescent="0.25">
      <c r="B1819" s="16"/>
      <c r="C1819" s="100"/>
      <c r="D1819" s="97"/>
      <c r="E1819" s="52"/>
      <c r="F1819" s="134"/>
    </row>
    <row r="1820" spans="2:6" x14ac:dyDescent="0.25">
      <c r="B1820" s="17"/>
      <c r="C1820" s="100"/>
      <c r="D1820" s="97"/>
      <c r="E1820" s="52"/>
      <c r="F1820" s="134"/>
    </row>
    <row r="1821" spans="2:6" x14ac:dyDescent="0.25">
      <c r="B1821" s="17"/>
      <c r="C1821" s="100"/>
      <c r="D1821" s="97"/>
      <c r="E1821" s="52"/>
      <c r="F1821" s="134"/>
    </row>
    <row r="1822" spans="2:6" x14ac:dyDescent="0.25">
      <c r="B1822" s="16"/>
      <c r="C1822" s="100"/>
      <c r="D1822" s="97"/>
      <c r="E1822" s="52"/>
      <c r="F1822" s="134"/>
    </row>
    <row r="1823" spans="2:6" x14ac:dyDescent="0.25">
      <c r="B1823" s="17"/>
      <c r="C1823" s="100"/>
      <c r="D1823" s="97"/>
      <c r="E1823" s="52"/>
      <c r="F1823" s="134"/>
    </row>
    <row r="1824" spans="2:6" x14ac:dyDescent="0.25">
      <c r="B1824" s="17"/>
      <c r="C1824" s="100"/>
      <c r="D1824" s="97"/>
      <c r="E1824" s="52"/>
      <c r="F1824" s="134"/>
    </row>
    <row r="1825" spans="2:6" x14ac:dyDescent="0.25">
      <c r="B1825" s="16"/>
      <c r="C1825" s="100"/>
      <c r="D1825" s="97"/>
      <c r="E1825" s="52"/>
      <c r="F1825" s="134"/>
    </row>
    <row r="1826" spans="2:6" x14ac:dyDescent="0.25">
      <c r="B1826" s="17"/>
      <c r="C1826" s="100"/>
      <c r="D1826" s="97"/>
      <c r="E1826" s="52"/>
      <c r="F1826" s="134"/>
    </row>
    <row r="1827" spans="2:6" x14ac:dyDescent="0.25">
      <c r="B1827" s="17"/>
      <c r="C1827" s="100"/>
      <c r="D1827" s="97"/>
      <c r="E1827" s="52"/>
      <c r="F1827" s="134"/>
    </row>
    <row r="1828" spans="2:6" x14ac:dyDescent="0.25">
      <c r="B1828" s="16"/>
      <c r="C1828" s="100"/>
      <c r="D1828" s="97"/>
      <c r="E1828" s="52"/>
      <c r="F1828" s="134"/>
    </row>
    <row r="1829" spans="2:6" x14ac:dyDescent="0.25">
      <c r="B1829" s="17"/>
      <c r="C1829" s="100"/>
      <c r="D1829" s="97"/>
      <c r="E1829" s="52"/>
      <c r="F1829" s="134"/>
    </row>
    <row r="1830" spans="2:6" x14ac:dyDescent="0.25">
      <c r="B1830" s="17"/>
      <c r="C1830" s="100"/>
      <c r="D1830" s="97"/>
      <c r="E1830" s="52"/>
      <c r="F1830" s="134"/>
    </row>
    <row r="1831" spans="2:6" x14ac:dyDescent="0.25">
      <c r="B1831" s="16"/>
      <c r="C1831" s="100"/>
      <c r="D1831" s="97"/>
      <c r="E1831" s="52"/>
      <c r="F1831" s="134"/>
    </row>
    <row r="1832" spans="2:6" x14ac:dyDescent="0.25">
      <c r="B1832" s="17"/>
      <c r="C1832" s="100"/>
      <c r="D1832" s="97"/>
      <c r="E1832" s="52"/>
      <c r="F1832" s="134"/>
    </row>
    <row r="1833" spans="2:6" x14ac:dyDescent="0.25">
      <c r="B1833" s="17"/>
      <c r="C1833" s="100"/>
      <c r="D1833" s="97"/>
      <c r="E1833" s="52"/>
      <c r="F1833" s="134"/>
    </row>
    <row r="1834" spans="2:6" x14ac:dyDescent="0.25">
      <c r="B1834" s="16"/>
      <c r="C1834" s="100"/>
      <c r="D1834" s="97"/>
      <c r="E1834" s="52"/>
      <c r="F1834" s="134"/>
    </row>
    <row r="1835" spans="2:6" x14ac:dyDescent="0.25">
      <c r="B1835" s="17"/>
      <c r="C1835" s="100"/>
      <c r="D1835" s="97"/>
      <c r="E1835" s="52"/>
      <c r="F1835" s="134"/>
    </row>
    <row r="1836" spans="2:6" x14ac:dyDescent="0.25">
      <c r="B1836" s="17"/>
      <c r="C1836" s="100"/>
      <c r="D1836" s="97"/>
      <c r="E1836" s="52"/>
      <c r="F1836" s="134"/>
    </row>
    <row r="1837" spans="2:6" x14ac:dyDescent="0.25">
      <c r="B1837" s="16"/>
      <c r="C1837" s="100"/>
      <c r="D1837" s="97"/>
      <c r="E1837" s="52"/>
      <c r="F1837" s="134"/>
    </row>
    <row r="1838" spans="2:6" x14ac:dyDescent="0.25">
      <c r="B1838" s="17"/>
      <c r="C1838" s="100"/>
      <c r="D1838" s="97"/>
      <c r="E1838" s="52"/>
      <c r="F1838" s="134"/>
    </row>
    <row r="1839" spans="2:6" x14ac:dyDescent="0.25">
      <c r="B1839" s="17"/>
      <c r="C1839" s="100"/>
      <c r="D1839" s="97"/>
      <c r="E1839" s="52"/>
      <c r="F1839" s="134"/>
    </row>
    <row r="1840" spans="2:6" x14ac:dyDescent="0.25">
      <c r="B1840" s="16"/>
      <c r="C1840" s="100"/>
      <c r="D1840" s="97"/>
      <c r="E1840" s="52"/>
      <c r="F1840" s="134"/>
    </row>
    <row r="1841" spans="2:6" x14ac:dyDescent="0.25">
      <c r="B1841" s="17"/>
      <c r="C1841" s="100"/>
      <c r="D1841" s="97"/>
      <c r="E1841" s="52"/>
      <c r="F1841" s="134"/>
    </row>
    <row r="1842" spans="2:6" x14ac:dyDescent="0.25">
      <c r="B1842" s="17"/>
      <c r="C1842" s="100"/>
      <c r="D1842" s="97"/>
      <c r="E1842" s="52"/>
      <c r="F1842" s="134"/>
    </row>
    <row r="1843" spans="2:6" x14ac:dyDescent="0.25">
      <c r="B1843" s="16"/>
      <c r="C1843" s="100"/>
      <c r="D1843" s="97"/>
      <c r="E1843" s="52"/>
      <c r="F1843" s="134"/>
    </row>
    <row r="1844" spans="2:6" x14ac:dyDescent="0.25">
      <c r="B1844" s="17"/>
      <c r="C1844" s="100"/>
      <c r="D1844" s="97"/>
      <c r="E1844" s="52"/>
      <c r="F1844" s="134"/>
    </row>
    <row r="1845" spans="2:6" x14ac:dyDescent="0.25">
      <c r="B1845" s="17"/>
      <c r="C1845" s="100"/>
      <c r="D1845" s="97"/>
      <c r="E1845" s="52"/>
      <c r="F1845" s="134"/>
    </row>
    <row r="1846" spans="2:6" x14ac:dyDescent="0.25">
      <c r="B1846" s="16"/>
      <c r="C1846" s="100"/>
      <c r="D1846" s="97"/>
      <c r="E1846" s="52"/>
      <c r="F1846" s="134"/>
    </row>
    <row r="1847" spans="2:6" x14ac:dyDescent="0.25">
      <c r="B1847" s="17"/>
      <c r="C1847" s="100"/>
      <c r="D1847" s="97"/>
      <c r="E1847" s="52"/>
      <c r="F1847" s="134"/>
    </row>
    <row r="1848" spans="2:6" x14ac:dyDescent="0.25">
      <c r="B1848" s="17"/>
      <c r="C1848" s="100"/>
      <c r="D1848" s="97"/>
      <c r="E1848" s="52"/>
      <c r="F1848" s="134"/>
    </row>
    <row r="1849" spans="2:6" x14ac:dyDescent="0.25">
      <c r="B1849" s="16"/>
      <c r="C1849" s="100"/>
      <c r="D1849" s="97"/>
      <c r="E1849" s="52"/>
      <c r="F1849" s="134"/>
    </row>
    <row r="1850" spans="2:6" x14ac:dyDescent="0.25">
      <c r="B1850" s="17"/>
      <c r="C1850" s="100"/>
      <c r="D1850" s="97"/>
      <c r="E1850" s="52"/>
      <c r="F1850" s="134"/>
    </row>
    <row r="1851" spans="2:6" x14ac:dyDescent="0.25">
      <c r="B1851" s="17"/>
      <c r="C1851" s="100"/>
      <c r="D1851" s="97"/>
      <c r="E1851" s="52"/>
      <c r="F1851" s="134"/>
    </row>
    <row r="1852" spans="2:6" x14ac:dyDescent="0.25">
      <c r="B1852" s="16"/>
      <c r="C1852" s="100"/>
      <c r="D1852" s="97"/>
      <c r="E1852" s="52"/>
      <c r="F1852" s="134"/>
    </row>
    <row r="1853" spans="2:6" x14ac:dyDescent="0.25">
      <c r="B1853" s="17"/>
      <c r="C1853" s="100"/>
      <c r="D1853" s="97"/>
      <c r="E1853" s="52"/>
      <c r="F1853" s="134"/>
    </row>
    <row r="1854" spans="2:6" x14ac:dyDescent="0.25">
      <c r="B1854" s="17"/>
      <c r="C1854" s="100"/>
      <c r="D1854" s="97"/>
      <c r="E1854" s="52"/>
      <c r="F1854" s="134"/>
    </row>
    <row r="1855" spans="2:6" x14ac:dyDescent="0.25">
      <c r="B1855" s="16"/>
      <c r="C1855" s="100"/>
      <c r="D1855" s="97"/>
      <c r="E1855" s="52"/>
      <c r="F1855" s="134"/>
    </row>
    <row r="1856" spans="2:6" x14ac:dyDescent="0.25">
      <c r="B1856" s="17"/>
      <c r="C1856" s="100"/>
      <c r="D1856" s="97"/>
      <c r="E1856" s="52"/>
      <c r="F1856" s="134"/>
    </row>
    <row r="1857" spans="2:6" x14ac:dyDescent="0.25">
      <c r="B1857" s="17"/>
      <c r="C1857" s="100"/>
      <c r="D1857" s="97"/>
      <c r="E1857" s="52"/>
      <c r="F1857" s="134"/>
    </row>
    <row r="1858" spans="2:6" x14ac:dyDescent="0.25">
      <c r="B1858" s="16"/>
      <c r="C1858" s="100"/>
      <c r="D1858" s="97"/>
      <c r="E1858" s="52"/>
      <c r="F1858" s="134"/>
    </row>
    <row r="1859" spans="2:6" x14ac:dyDescent="0.25">
      <c r="B1859" s="17"/>
      <c r="C1859" s="100"/>
      <c r="D1859" s="97"/>
      <c r="E1859" s="52"/>
      <c r="F1859" s="134"/>
    </row>
    <row r="1860" spans="2:6" x14ac:dyDescent="0.25">
      <c r="B1860" s="17"/>
      <c r="C1860" s="100"/>
      <c r="D1860" s="97"/>
      <c r="E1860" s="52"/>
      <c r="F1860" s="134"/>
    </row>
    <row r="1861" spans="2:6" x14ac:dyDescent="0.25">
      <c r="B1861" s="16"/>
      <c r="C1861" s="100"/>
      <c r="D1861" s="97"/>
      <c r="E1861" s="52"/>
      <c r="F1861" s="134"/>
    </row>
    <row r="1862" spans="2:6" x14ac:dyDescent="0.25">
      <c r="B1862" s="17"/>
      <c r="C1862" s="100"/>
      <c r="D1862" s="97"/>
      <c r="E1862" s="52"/>
      <c r="F1862" s="134"/>
    </row>
    <row r="1863" spans="2:6" x14ac:dyDescent="0.25">
      <c r="B1863" s="17"/>
      <c r="C1863" s="100"/>
      <c r="D1863" s="97"/>
      <c r="E1863" s="52"/>
      <c r="F1863" s="134"/>
    </row>
    <row r="1864" spans="2:6" x14ac:dyDescent="0.25">
      <c r="B1864" s="16"/>
      <c r="C1864" s="100"/>
      <c r="D1864" s="97"/>
      <c r="E1864" s="52"/>
      <c r="F1864" s="134"/>
    </row>
    <row r="1865" spans="2:6" x14ac:dyDescent="0.25">
      <c r="B1865" s="17"/>
      <c r="C1865" s="100"/>
      <c r="D1865" s="97"/>
      <c r="E1865" s="52"/>
      <c r="F1865" s="134"/>
    </row>
    <row r="1866" spans="2:6" x14ac:dyDescent="0.25">
      <c r="B1866" s="17"/>
      <c r="C1866" s="100"/>
      <c r="D1866" s="97"/>
      <c r="E1866" s="52"/>
      <c r="F1866" s="134"/>
    </row>
    <row r="1867" spans="2:6" x14ac:dyDescent="0.25">
      <c r="B1867" s="16"/>
      <c r="C1867" s="100"/>
      <c r="D1867" s="97"/>
      <c r="E1867" s="52"/>
      <c r="F1867" s="134"/>
    </row>
    <row r="1868" spans="2:6" x14ac:dyDescent="0.25">
      <c r="B1868" s="17"/>
      <c r="C1868" s="100"/>
      <c r="D1868" s="97"/>
      <c r="E1868" s="52"/>
      <c r="F1868" s="134"/>
    </row>
    <row r="1869" spans="2:6" x14ac:dyDescent="0.25">
      <c r="B1869" s="17"/>
      <c r="C1869" s="100"/>
      <c r="D1869" s="97"/>
      <c r="E1869" s="52"/>
      <c r="F1869" s="134"/>
    </row>
    <row r="1870" spans="2:6" x14ac:dyDescent="0.25">
      <c r="B1870" s="16"/>
      <c r="C1870" s="100"/>
      <c r="D1870" s="97"/>
      <c r="E1870" s="52"/>
      <c r="F1870" s="134"/>
    </row>
    <row r="1871" spans="2:6" x14ac:dyDescent="0.25">
      <c r="B1871" s="17"/>
      <c r="C1871" s="100"/>
      <c r="D1871" s="97"/>
      <c r="E1871" s="52"/>
      <c r="F1871" s="134"/>
    </row>
    <row r="1872" spans="2:6" x14ac:dyDescent="0.25">
      <c r="B1872" s="17"/>
      <c r="C1872" s="100"/>
      <c r="D1872" s="97"/>
      <c r="E1872" s="52"/>
      <c r="F1872" s="134"/>
    </row>
    <row r="1873" spans="2:6" x14ac:dyDescent="0.25">
      <c r="B1873" s="16"/>
      <c r="C1873" s="100"/>
      <c r="D1873" s="97"/>
      <c r="E1873" s="52"/>
      <c r="F1873" s="134"/>
    </row>
    <row r="1874" spans="2:6" x14ac:dyDescent="0.25">
      <c r="B1874" s="17"/>
      <c r="C1874" s="100"/>
      <c r="D1874" s="97"/>
      <c r="E1874" s="52"/>
      <c r="F1874" s="134"/>
    </row>
    <row r="1875" spans="2:6" x14ac:dyDescent="0.25">
      <c r="B1875" s="17"/>
      <c r="C1875" s="100"/>
      <c r="D1875" s="97"/>
      <c r="E1875" s="52"/>
      <c r="F1875" s="134"/>
    </row>
    <row r="1876" spans="2:6" x14ac:dyDescent="0.25">
      <c r="B1876" s="16"/>
      <c r="C1876" s="100"/>
      <c r="D1876" s="97"/>
      <c r="E1876" s="52"/>
      <c r="F1876" s="134"/>
    </row>
    <row r="1877" spans="2:6" x14ac:dyDescent="0.25">
      <c r="B1877" s="17"/>
      <c r="C1877" s="100"/>
      <c r="D1877" s="97"/>
      <c r="E1877" s="52"/>
      <c r="F1877" s="134"/>
    </row>
    <row r="1878" spans="2:6" x14ac:dyDescent="0.25">
      <c r="B1878" s="17"/>
      <c r="C1878" s="100"/>
      <c r="D1878" s="97"/>
      <c r="E1878" s="52"/>
      <c r="F1878" s="134"/>
    </row>
    <row r="1879" spans="2:6" x14ac:dyDescent="0.25">
      <c r="B1879" s="16"/>
      <c r="C1879" s="100"/>
      <c r="D1879" s="97"/>
      <c r="E1879" s="52"/>
      <c r="F1879" s="134"/>
    </row>
    <row r="1880" spans="2:6" x14ac:dyDescent="0.25">
      <c r="B1880" s="17"/>
      <c r="C1880" s="100"/>
      <c r="D1880" s="97"/>
      <c r="E1880" s="52"/>
      <c r="F1880" s="134"/>
    </row>
    <row r="1881" spans="2:6" x14ac:dyDescent="0.25">
      <c r="B1881" s="17"/>
      <c r="C1881" s="100"/>
      <c r="D1881" s="97"/>
      <c r="E1881" s="52"/>
      <c r="F1881" s="134"/>
    </row>
    <row r="1882" spans="2:6" x14ac:dyDescent="0.25">
      <c r="B1882" s="16"/>
      <c r="C1882" s="100"/>
      <c r="D1882" s="97"/>
      <c r="E1882" s="52"/>
      <c r="F1882" s="134"/>
    </row>
    <row r="1883" spans="2:6" x14ac:dyDescent="0.25">
      <c r="B1883" s="17"/>
      <c r="C1883" s="100"/>
      <c r="D1883" s="97"/>
      <c r="E1883" s="52"/>
      <c r="F1883" s="134"/>
    </row>
    <row r="1884" spans="2:6" x14ac:dyDescent="0.25">
      <c r="B1884" s="17"/>
      <c r="C1884" s="100"/>
      <c r="D1884" s="97"/>
      <c r="E1884" s="52"/>
      <c r="F1884" s="134"/>
    </row>
    <row r="1885" spans="2:6" x14ac:dyDescent="0.25">
      <c r="B1885" s="17"/>
      <c r="C1885" s="100"/>
      <c r="D1885" s="97"/>
      <c r="E1885" s="52"/>
      <c r="F1885" s="134"/>
    </row>
    <row r="1886" spans="2:6" x14ac:dyDescent="0.25">
      <c r="B1886" s="17"/>
      <c r="C1886" s="100"/>
      <c r="D1886" s="97"/>
      <c r="E1886" s="52"/>
      <c r="F1886" s="134"/>
    </row>
    <row r="1887" spans="2:6" x14ac:dyDescent="0.25">
      <c r="B1887" s="17"/>
      <c r="C1887" s="100"/>
      <c r="D1887" s="97"/>
      <c r="E1887" s="52"/>
      <c r="F1887" s="134"/>
    </row>
    <row r="1888" spans="2:6" x14ac:dyDescent="0.25">
      <c r="B1888" s="16"/>
      <c r="C1888" s="100"/>
      <c r="D1888" s="97"/>
      <c r="E1888" s="52"/>
      <c r="F1888" s="134"/>
    </row>
    <row r="1889" spans="2:6" x14ac:dyDescent="0.25">
      <c r="B1889" s="17"/>
      <c r="C1889" s="100"/>
      <c r="D1889" s="97"/>
      <c r="E1889" s="52"/>
      <c r="F1889" s="134"/>
    </row>
    <row r="1890" spans="2:6" x14ac:dyDescent="0.25">
      <c r="B1890" s="17"/>
      <c r="C1890" s="100"/>
      <c r="D1890" s="97"/>
      <c r="E1890" s="52"/>
      <c r="F1890" s="134"/>
    </row>
    <row r="1891" spans="2:6" x14ac:dyDescent="0.25">
      <c r="B1891" s="16"/>
      <c r="C1891" s="100"/>
      <c r="D1891" s="97"/>
      <c r="E1891" s="52"/>
      <c r="F1891" s="134"/>
    </row>
    <row r="1892" spans="2:6" x14ac:dyDescent="0.25">
      <c r="B1892" s="17"/>
      <c r="C1892" s="100"/>
      <c r="D1892" s="97"/>
      <c r="E1892" s="52"/>
      <c r="F1892" s="134"/>
    </row>
    <row r="1893" spans="2:6" x14ac:dyDescent="0.25">
      <c r="B1893" s="17"/>
      <c r="C1893" s="100"/>
      <c r="D1893" s="97"/>
      <c r="E1893" s="52"/>
      <c r="F1893" s="134"/>
    </row>
    <row r="1894" spans="2:6" x14ac:dyDescent="0.25">
      <c r="B1894" s="16"/>
      <c r="C1894" s="100"/>
      <c r="D1894" s="97"/>
      <c r="E1894" s="52"/>
      <c r="F1894" s="134"/>
    </row>
    <row r="1895" spans="2:6" x14ac:dyDescent="0.25">
      <c r="B1895" s="17"/>
      <c r="C1895" s="100"/>
      <c r="D1895" s="97"/>
      <c r="E1895" s="52"/>
      <c r="F1895" s="134"/>
    </row>
    <row r="1896" spans="2:6" x14ac:dyDescent="0.25">
      <c r="B1896" s="17"/>
      <c r="C1896" s="100"/>
      <c r="D1896" s="97"/>
      <c r="E1896" s="52"/>
      <c r="F1896" s="134"/>
    </row>
    <row r="1897" spans="2:6" x14ac:dyDescent="0.25">
      <c r="B1897" s="16"/>
      <c r="C1897" s="100"/>
      <c r="D1897" s="97"/>
      <c r="E1897" s="52"/>
      <c r="F1897" s="134"/>
    </row>
    <row r="1898" spans="2:6" x14ac:dyDescent="0.25">
      <c r="B1898" s="17"/>
      <c r="C1898" s="100"/>
      <c r="D1898" s="97"/>
      <c r="E1898" s="52"/>
      <c r="F1898" s="134"/>
    </row>
    <row r="1899" spans="2:6" x14ac:dyDescent="0.25">
      <c r="B1899" s="17"/>
      <c r="C1899" s="100"/>
      <c r="D1899" s="97"/>
      <c r="E1899" s="52"/>
      <c r="F1899" s="134"/>
    </row>
    <row r="1900" spans="2:6" x14ac:dyDescent="0.25">
      <c r="B1900" s="16"/>
      <c r="C1900" s="100"/>
      <c r="D1900" s="97"/>
      <c r="E1900" s="52"/>
      <c r="F1900" s="134"/>
    </row>
    <row r="1901" spans="2:6" x14ac:dyDescent="0.25">
      <c r="B1901" s="17"/>
      <c r="C1901" s="100"/>
      <c r="D1901" s="97"/>
      <c r="E1901" s="52"/>
      <c r="F1901" s="134"/>
    </row>
    <row r="1902" spans="2:6" x14ac:dyDescent="0.25">
      <c r="B1902" s="17"/>
      <c r="C1902" s="100"/>
      <c r="D1902" s="97"/>
      <c r="E1902" s="52"/>
      <c r="F1902" s="134"/>
    </row>
    <row r="1903" spans="2:6" x14ac:dyDescent="0.25">
      <c r="B1903" s="17"/>
      <c r="C1903" s="100"/>
      <c r="D1903" s="97"/>
      <c r="E1903" s="52"/>
      <c r="F1903" s="134"/>
    </row>
    <row r="1904" spans="2:6" x14ac:dyDescent="0.25">
      <c r="B1904" s="17"/>
      <c r="C1904" s="100"/>
      <c r="D1904" s="97"/>
      <c r="E1904" s="52"/>
      <c r="F1904" s="134"/>
    </row>
    <row r="1905" spans="2:6" x14ac:dyDescent="0.25">
      <c r="B1905" s="16"/>
      <c r="C1905" s="100"/>
      <c r="D1905" s="97"/>
      <c r="E1905" s="52"/>
      <c r="F1905" s="134"/>
    </row>
    <row r="1906" spans="2:6" x14ac:dyDescent="0.25">
      <c r="B1906" s="17"/>
      <c r="C1906" s="100"/>
      <c r="D1906" s="97"/>
      <c r="E1906" s="52"/>
      <c r="F1906" s="134"/>
    </row>
    <row r="1907" spans="2:6" x14ac:dyDescent="0.25">
      <c r="B1907" s="17"/>
      <c r="C1907" s="100"/>
      <c r="D1907" s="97"/>
      <c r="E1907" s="52"/>
      <c r="F1907" s="134"/>
    </row>
    <row r="1908" spans="2:6" x14ac:dyDescent="0.25">
      <c r="B1908" s="16"/>
      <c r="C1908" s="100"/>
      <c r="D1908" s="97"/>
      <c r="E1908" s="52"/>
      <c r="F1908" s="134"/>
    </row>
    <row r="1909" spans="2:6" x14ac:dyDescent="0.25">
      <c r="B1909" s="17"/>
      <c r="C1909" s="100"/>
      <c r="D1909" s="97"/>
      <c r="E1909" s="52"/>
      <c r="F1909" s="134"/>
    </row>
    <row r="1910" spans="2:6" x14ac:dyDescent="0.25">
      <c r="B1910" s="17"/>
      <c r="C1910" s="100"/>
      <c r="D1910" s="97"/>
      <c r="E1910" s="52"/>
      <c r="F1910" s="134"/>
    </row>
    <row r="1911" spans="2:6" x14ac:dyDescent="0.25">
      <c r="B1911" s="16"/>
      <c r="C1911" s="100"/>
      <c r="D1911" s="97"/>
      <c r="E1911" s="52"/>
      <c r="F1911" s="134"/>
    </row>
    <row r="1912" spans="2:6" x14ac:dyDescent="0.25">
      <c r="B1912" s="17"/>
      <c r="C1912" s="100"/>
      <c r="D1912" s="97"/>
      <c r="E1912" s="52"/>
      <c r="F1912" s="134"/>
    </row>
    <row r="1913" spans="2:6" x14ac:dyDescent="0.25">
      <c r="B1913" s="17"/>
      <c r="C1913" s="100"/>
      <c r="D1913" s="97"/>
      <c r="E1913" s="52"/>
      <c r="F1913" s="134"/>
    </row>
    <row r="1914" spans="2:6" x14ac:dyDescent="0.25">
      <c r="B1914" s="17"/>
      <c r="C1914" s="100"/>
      <c r="D1914" s="97"/>
      <c r="E1914" s="52"/>
      <c r="F1914" s="134"/>
    </row>
    <row r="1915" spans="2:6" x14ac:dyDescent="0.25">
      <c r="B1915" s="17"/>
      <c r="C1915" s="100"/>
      <c r="D1915" s="97"/>
      <c r="E1915" s="52"/>
      <c r="F1915" s="134"/>
    </row>
    <row r="1916" spans="2:6" x14ac:dyDescent="0.25">
      <c r="B1916" s="17"/>
      <c r="C1916" s="100"/>
      <c r="D1916" s="97"/>
      <c r="E1916" s="52"/>
      <c r="F1916" s="134"/>
    </row>
    <row r="1917" spans="2:6" x14ac:dyDescent="0.25">
      <c r="B1917" s="17"/>
      <c r="C1917" s="100"/>
      <c r="D1917" s="97"/>
      <c r="E1917" s="52"/>
      <c r="F1917" s="134"/>
    </row>
    <row r="1918" spans="2:6" x14ac:dyDescent="0.25">
      <c r="B1918" s="17"/>
      <c r="C1918" s="100"/>
      <c r="D1918" s="97"/>
      <c r="E1918" s="52"/>
      <c r="F1918" s="134"/>
    </row>
    <row r="1919" spans="2:6" x14ac:dyDescent="0.25">
      <c r="B1919" s="17"/>
      <c r="C1919" s="100"/>
      <c r="D1919" s="97"/>
      <c r="E1919" s="52"/>
      <c r="F1919" s="134"/>
    </row>
    <row r="1920" spans="2:6" x14ac:dyDescent="0.25">
      <c r="B1920" s="17"/>
      <c r="C1920" s="100"/>
      <c r="D1920" s="97"/>
      <c r="E1920" s="52"/>
      <c r="F1920" s="134"/>
    </row>
    <row r="1921" spans="2:6" x14ac:dyDescent="0.25">
      <c r="B1921" s="17"/>
      <c r="C1921" s="100"/>
      <c r="D1921" s="97"/>
      <c r="E1921" s="52"/>
      <c r="F1921" s="134"/>
    </row>
    <row r="1922" spans="2:6" x14ac:dyDescent="0.25">
      <c r="B1922" s="17"/>
      <c r="C1922" s="100"/>
      <c r="D1922" s="97"/>
      <c r="E1922" s="52"/>
      <c r="F1922" s="134"/>
    </row>
    <row r="1923" spans="2:6" x14ac:dyDescent="0.25">
      <c r="B1923" s="17"/>
      <c r="C1923" s="100"/>
      <c r="D1923" s="97"/>
      <c r="E1923" s="52"/>
      <c r="F1923" s="134"/>
    </row>
    <row r="1924" spans="2:6" x14ac:dyDescent="0.25">
      <c r="B1924" s="17"/>
      <c r="C1924" s="100"/>
      <c r="D1924" s="97"/>
      <c r="E1924" s="52"/>
      <c r="F1924" s="134"/>
    </row>
    <row r="1925" spans="2:6" x14ac:dyDescent="0.25">
      <c r="B1925" s="17"/>
      <c r="C1925" s="100"/>
      <c r="D1925" s="97"/>
      <c r="E1925" s="52"/>
      <c r="F1925" s="134"/>
    </row>
    <row r="1926" spans="2:6" x14ac:dyDescent="0.25">
      <c r="B1926" s="17"/>
      <c r="C1926" s="100"/>
      <c r="D1926" s="97"/>
      <c r="E1926" s="52"/>
      <c r="F1926" s="134"/>
    </row>
    <row r="1927" spans="2:6" x14ac:dyDescent="0.25">
      <c r="B1927" s="17"/>
      <c r="C1927" s="100"/>
      <c r="D1927" s="97"/>
      <c r="E1927" s="52"/>
      <c r="F1927" s="134"/>
    </row>
    <row r="1928" spans="2:6" x14ac:dyDescent="0.25">
      <c r="B1928" s="17"/>
      <c r="C1928" s="100"/>
      <c r="D1928" s="97"/>
      <c r="E1928" s="52"/>
      <c r="F1928" s="134"/>
    </row>
    <row r="1929" spans="2:6" x14ac:dyDescent="0.25">
      <c r="B1929" s="17"/>
      <c r="C1929" s="100"/>
      <c r="D1929" s="97"/>
      <c r="E1929" s="52"/>
      <c r="F1929" s="134"/>
    </row>
    <row r="1930" spans="2:6" x14ac:dyDescent="0.25">
      <c r="B1930" s="17"/>
      <c r="C1930" s="100"/>
      <c r="D1930" s="97"/>
      <c r="E1930" s="52"/>
      <c r="F1930" s="134"/>
    </row>
    <row r="1931" spans="2:6" x14ac:dyDescent="0.25">
      <c r="B1931" s="17"/>
      <c r="C1931" s="100"/>
      <c r="D1931" s="97"/>
      <c r="E1931" s="52"/>
      <c r="F1931" s="134"/>
    </row>
    <row r="1932" spans="2:6" x14ac:dyDescent="0.25">
      <c r="B1932" s="16"/>
      <c r="C1932" s="100"/>
      <c r="D1932" s="97"/>
      <c r="E1932" s="52"/>
      <c r="F1932" s="134"/>
    </row>
    <row r="1933" spans="2:6" x14ac:dyDescent="0.25">
      <c r="B1933" s="17"/>
      <c r="C1933" s="100"/>
      <c r="D1933" s="97"/>
      <c r="E1933" s="52"/>
      <c r="F1933" s="134"/>
    </row>
    <row r="1934" spans="2:6" x14ac:dyDescent="0.25">
      <c r="B1934" s="17"/>
      <c r="C1934" s="100"/>
      <c r="D1934" s="97"/>
      <c r="E1934" s="52"/>
      <c r="F1934" s="134"/>
    </row>
    <row r="1935" spans="2:6" x14ac:dyDescent="0.25">
      <c r="B1935" s="17"/>
      <c r="C1935" s="100"/>
      <c r="D1935" s="97"/>
      <c r="E1935" s="52"/>
      <c r="F1935" s="134"/>
    </row>
    <row r="1936" spans="2:6" x14ac:dyDescent="0.25">
      <c r="B1936" s="17"/>
      <c r="C1936" s="100"/>
      <c r="D1936" s="97"/>
      <c r="E1936" s="52"/>
      <c r="F1936" s="134"/>
    </row>
    <row r="1937" spans="2:6" x14ac:dyDescent="0.25">
      <c r="B1937" s="17"/>
      <c r="C1937" s="100"/>
      <c r="D1937" s="97"/>
      <c r="E1937" s="52"/>
      <c r="F1937" s="134"/>
    </row>
    <row r="1938" spans="2:6" x14ac:dyDescent="0.25">
      <c r="B1938" s="17"/>
      <c r="C1938" s="100"/>
      <c r="D1938" s="97"/>
      <c r="E1938" s="52"/>
      <c r="F1938" s="134"/>
    </row>
    <row r="1939" spans="2:6" x14ac:dyDescent="0.25">
      <c r="B1939" s="17"/>
      <c r="C1939" s="100"/>
      <c r="D1939" s="97"/>
      <c r="E1939" s="52"/>
      <c r="F1939" s="134"/>
    </row>
    <row r="1940" spans="2:6" x14ac:dyDescent="0.25">
      <c r="B1940" s="17"/>
      <c r="C1940" s="100"/>
      <c r="D1940" s="97"/>
      <c r="E1940" s="52"/>
      <c r="F1940" s="134"/>
    </row>
    <row r="1941" spans="2:6" x14ac:dyDescent="0.25">
      <c r="B1941" s="17"/>
      <c r="C1941" s="100"/>
      <c r="D1941" s="97"/>
      <c r="E1941" s="52"/>
      <c r="F1941" s="134"/>
    </row>
    <row r="1942" spans="2:6" x14ac:dyDescent="0.25">
      <c r="B1942" s="16"/>
      <c r="C1942" s="100"/>
      <c r="D1942" s="97"/>
      <c r="E1942" s="52"/>
      <c r="F1942" s="134"/>
    </row>
    <row r="1943" spans="2:6" x14ac:dyDescent="0.25">
      <c r="B1943" s="17"/>
      <c r="C1943" s="100"/>
      <c r="D1943" s="97"/>
      <c r="E1943" s="52"/>
      <c r="F1943" s="134"/>
    </row>
    <row r="1944" spans="2:6" x14ac:dyDescent="0.25">
      <c r="B1944" s="17"/>
      <c r="C1944" s="100"/>
      <c r="D1944" s="97"/>
      <c r="E1944" s="52"/>
      <c r="F1944" s="134"/>
    </row>
    <row r="1945" spans="2:6" x14ac:dyDescent="0.25">
      <c r="B1945" s="17"/>
      <c r="C1945" s="100"/>
      <c r="D1945" s="97"/>
      <c r="E1945" s="52"/>
      <c r="F1945" s="134"/>
    </row>
    <row r="1946" spans="2:6" x14ac:dyDescent="0.25">
      <c r="B1946" s="17"/>
      <c r="C1946" s="100"/>
      <c r="D1946" s="97"/>
      <c r="E1946" s="52"/>
      <c r="F1946" s="134"/>
    </row>
    <row r="1947" spans="2:6" x14ac:dyDescent="0.25">
      <c r="B1947" s="17"/>
      <c r="C1947" s="100"/>
      <c r="D1947" s="97"/>
      <c r="E1947" s="52"/>
      <c r="F1947" s="134"/>
    </row>
    <row r="1948" spans="2:6" x14ac:dyDescent="0.25">
      <c r="B1948" s="17"/>
      <c r="C1948" s="100"/>
      <c r="D1948" s="97"/>
      <c r="E1948" s="52"/>
      <c r="F1948" s="134"/>
    </row>
    <row r="1949" spans="2:6" x14ac:dyDescent="0.25">
      <c r="B1949" s="17"/>
      <c r="C1949" s="100"/>
      <c r="D1949" s="97"/>
      <c r="E1949" s="52"/>
      <c r="F1949" s="134"/>
    </row>
    <row r="1950" spans="2:6" x14ac:dyDescent="0.25">
      <c r="B1950" s="16"/>
      <c r="C1950" s="100"/>
      <c r="D1950" s="97"/>
      <c r="E1950" s="52"/>
      <c r="F1950" s="134"/>
    </row>
    <row r="1951" spans="2:6" x14ac:dyDescent="0.25">
      <c r="B1951" s="17"/>
      <c r="C1951" s="100"/>
      <c r="D1951" s="97"/>
      <c r="E1951" s="52"/>
      <c r="F1951" s="134"/>
    </row>
    <row r="1952" spans="2:6" x14ac:dyDescent="0.25">
      <c r="B1952" s="17"/>
      <c r="C1952" s="100"/>
      <c r="D1952" s="97"/>
      <c r="E1952" s="52"/>
      <c r="F1952" s="134"/>
    </row>
    <row r="1953" spans="2:6" x14ac:dyDescent="0.25">
      <c r="B1953" s="17"/>
      <c r="C1953" s="100"/>
      <c r="D1953" s="97"/>
      <c r="E1953" s="52"/>
      <c r="F1953" s="134"/>
    </row>
    <row r="1954" spans="2:6" x14ac:dyDescent="0.25">
      <c r="B1954" s="17"/>
      <c r="C1954" s="100"/>
      <c r="D1954" s="97"/>
      <c r="E1954" s="52"/>
      <c r="F1954" s="134"/>
    </row>
    <row r="1955" spans="2:6" x14ac:dyDescent="0.25">
      <c r="B1955" s="17"/>
      <c r="C1955" s="100"/>
      <c r="D1955" s="97"/>
      <c r="E1955" s="52"/>
      <c r="F1955" s="134"/>
    </row>
    <row r="1956" spans="2:6" x14ac:dyDescent="0.25">
      <c r="B1956" s="16"/>
      <c r="C1956" s="100"/>
      <c r="D1956" s="97"/>
      <c r="E1956" s="52"/>
      <c r="F1956" s="134"/>
    </row>
    <row r="1957" spans="2:6" x14ac:dyDescent="0.25">
      <c r="B1957" s="17"/>
      <c r="C1957" s="100"/>
      <c r="D1957" s="97"/>
      <c r="E1957" s="52"/>
      <c r="F1957" s="134"/>
    </row>
    <row r="1958" spans="2:6" x14ac:dyDescent="0.25">
      <c r="B1958" s="17"/>
      <c r="C1958" s="100"/>
      <c r="D1958" s="97"/>
      <c r="E1958" s="52"/>
      <c r="F1958" s="134"/>
    </row>
    <row r="1959" spans="2:6" x14ac:dyDescent="0.25">
      <c r="B1959" s="17"/>
      <c r="C1959" s="100"/>
      <c r="D1959" s="97"/>
      <c r="E1959" s="52"/>
      <c r="F1959" s="134"/>
    </row>
    <row r="1960" spans="2:6" x14ac:dyDescent="0.25">
      <c r="B1960" s="17"/>
      <c r="C1960" s="100"/>
      <c r="D1960" s="97"/>
      <c r="E1960" s="52"/>
      <c r="F1960" s="134"/>
    </row>
    <row r="1961" spans="2:6" x14ac:dyDescent="0.25">
      <c r="B1961" s="17"/>
      <c r="C1961" s="100"/>
      <c r="D1961" s="97"/>
      <c r="E1961" s="52"/>
      <c r="F1961" s="134"/>
    </row>
    <row r="1962" spans="2:6" x14ac:dyDescent="0.25">
      <c r="B1962" s="17"/>
      <c r="C1962" s="100"/>
      <c r="D1962" s="97"/>
      <c r="E1962" s="52"/>
      <c r="F1962" s="134"/>
    </row>
    <row r="1963" spans="2:6" x14ac:dyDescent="0.25">
      <c r="B1963" s="17"/>
      <c r="C1963" s="100"/>
      <c r="D1963" s="97"/>
      <c r="E1963" s="52"/>
      <c r="F1963" s="134"/>
    </row>
    <row r="1964" spans="2:6" x14ac:dyDescent="0.25">
      <c r="B1964" s="17"/>
      <c r="C1964" s="100"/>
      <c r="D1964" s="97"/>
      <c r="E1964" s="52"/>
      <c r="F1964" s="134"/>
    </row>
    <row r="1965" spans="2:6" x14ac:dyDescent="0.25">
      <c r="B1965" s="17"/>
      <c r="C1965" s="100"/>
      <c r="D1965" s="97"/>
      <c r="E1965" s="52"/>
      <c r="F1965" s="134"/>
    </row>
    <row r="1966" spans="2:6" x14ac:dyDescent="0.25">
      <c r="B1966" s="17"/>
      <c r="C1966" s="100"/>
      <c r="D1966" s="97"/>
      <c r="E1966" s="52"/>
      <c r="F1966" s="134"/>
    </row>
    <row r="1967" spans="2:6" x14ac:dyDescent="0.25">
      <c r="B1967" s="17"/>
      <c r="C1967" s="100"/>
      <c r="D1967" s="97"/>
      <c r="E1967" s="52"/>
      <c r="F1967" s="134"/>
    </row>
    <row r="1968" spans="2:6" x14ac:dyDescent="0.25">
      <c r="B1968" s="17"/>
      <c r="C1968" s="100"/>
      <c r="D1968" s="97"/>
      <c r="E1968" s="52"/>
      <c r="F1968" s="134"/>
    </row>
    <row r="1969" spans="2:6" x14ac:dyDescent="0.25">
      <c r="B1969" s="16"/>
      <c r="C1969" s="100"/>
      <c r="D1969" s="97"/>
      <c r="E1969" s="52"/>
      <c r="F1969" s="134"/>
    </row>
    <row r="1970" spans="2:6" x14ac:dyDescent="0.25">
      <c r="B1970" s="17"/>
      <c r="C1970" s="100"/>
      <c r="D1970" s="97"/>
      <c r="E1970" s="52"/>
      <c r="F1970" s="134"/>
    </row>
    <row r="1971" spans="2:6" x14ac:dyDescent="0.25">
      <c r="B1971" s="17"/>
      <c r="C1971" s="100"/>
      <c r="D1971" s="97"/>
      <c r="E1971" s="52"/>
      <c r="F1971" s="134"/>
    </row>
    <row r="1972" spans="2:6" x14ac:dyDescent="0.25">
      <c r="B1972" s="17"/>
      <c r="C1972" s="100"/>
      <c r="D1972" s="97"/>
      <c r="E1972" s="52"/>
      <c r="F1972" s="134"/>
    </row>
    <row r="1973" spans="2:6" x14ac:dyDescent="0.25">
      <c r="B1973" s="17"/>
      <c r="C1973" s="100"/>
      <c r="D1973" s="97"/>
      <c r="E1973" s="52"/>
      <c r="F1973" s="134"/>
    </row>
    <row r="1974" spans="2:6" x14ac:dyDescent="0.25">
      <c r="B1974" s="17"/>
      <c r="C1974" s="100"/>
      <c r="D1974" s="97"/>
      <c r="E1974" s="52"/>
      <c r="F1974" s="134"/>
    </row>
    <row r="1975" spans="2:6" x14ac:dyDescent="0.25">
      <c r="B1975" s="17"/>
      <c r="C1975" s="100"/>
      <c r="D1975" s="97"/>
      <c r="E1975" s="52"/>
      <c r="F1975" s="134"/>
    </row>
    <row r="1976" spans="2:6" x14ac:dyDescent="0.25">
      <c r="B1976" s="16"/>
      <c r="C1976" s="100"/>
      <c r="D1976" s="97"/>
      <c r="E1976" s="52"/>
      <c r="F1976" s="134"/>
    </row>
    <row r="1977" spans="2:6" x14ac:dyDescent="0.25">
      <c r="B1977" s="17"/>
      <c r="C1977" s="100"/>
      <c r="D1977" s="97"/>
      <c r="E1977" s="52"/>
      <c r="F1977" s="134"/>
    </row>
    <row r="1978" spans="2:6" x14ac:dyDescent="0.25">
      <c r="B1978" s="17"/>
      <c r="C1978" s="100"/>
      <c r="D1978" s="97"/>
      <c r="E1978" s="52"/>
      <c r="F1978" s="134"/>
    </row>
    <row r="1979" spans="2:6" x14ac:dyDescent="0.25">
      <c r="B1979" s="17"/>
      <c r="C1979" s="100"/>
      <c r="D1979" s="97"/>
      <c r="E1979" s="52"/>
      <c r="F1979" s="134"/>
    </row>
    <row r="1980" spans="2:6" x14ac:dyDescent="0.25">
      <c r="B1980" s="17"/>
      <c r="C1980" s="100"/>
      <c r="D1980" s="97"/>
      <c r="E1980" s="52"/>
      <c r="F1980" s="134"/>
    </row>
    <row r="1981" spans="2:6" x14ac:dyDescent="0.25">
      <c r="B1981" s="17"/>
      <c r="C1981" s="100"/>
      <c r="D1981" s="97"/>
      <c r="E1981" s="52"/>
      <c r="F1981" s="134"/>
    </row>
    <row r="1982" spans="2:6" x14ac:dyDescent="0.25">
      <c r="B1982" s="17"/>
      <c r="C1982" s="100"/>
      <c r="D1982" s="97"/>
      <c r="E1982" s="52"/>
      <c r="F1982" s="134"/>
    </row>
    <row r="1983" spans="2:6" x14ac:dyDescent="0.25">
      <c r="B1983" s="17"/>
      <c r="C1983" s="100"/>
      <c r="D1983" s="97"/>
      <c r="E1983" s="52"/>
      <c r="F1983" s="134"/>
    </row>
    <row r="1984" spans="2:6" x14ac:dyDescent="0.25">
      <c r="B1984" s="17"/>
      <c r="C1984" s="100"/>
      <c r="D1984" s="97"/>
      <c r="E1984" s="52"/>
      <c r="F1984" s="134"/>
    </row>
    <row r="1985" spans="2:6" x14ac:dyDescent="0.25">
      <c r="B1985" s="17"/>
      <c r="C1985" s="100"/>
      <c r="D1985" s="97"/>
      <c r="E1985" s="52"/>
      <c r="F1985" s="134"/>
    </row>
    <row r="1986" spans="2:6" x14ac:dyDescent="0.25">
      <c r="B1986" s="17"/>
      <c r="C1986" s="100"/>
      <c r="D1986" s="97"/>
      <c r="E1986" s="52"/>
      <c r="F1986" s="134"/>
    </row>
    <row r="1987" spans="2:6" x14ac:dyDescent="0.25">
      <c r="B1987" s="17"/>
      <c r="C1987" s="100"/>
      <c r="D1987" s="97"/>
      <c r="E1987" s="52"/>
      <c r="F1987" s="134"/>
    </row>
    <row r="1988" spans="2:6" x14ac:dyDescent="0.25">
      <c r="B1988" s="17"/>
      <c r="C1988" s="100"/>
      <c r="D1988" s="97"/>
      <c r="E1988" s="52"/>
      <c r="F1988" s="134"/>
    </row>
    <row r="1989" spans="2:6" x14ac:dyDescent="0.25">
      <c r="B1989" s="17"/>
      <c r="C1989" s="100"/>
      <c r="D1989" s="97"/>
      <c r="E1989" s="52"/>
      <c r="F1989" s="134"/>
    </row>
    <row r="1990" spans="2:6" x14ac:dyDescent="0.25">
      <c r="B1990" s="17"/>
      <c r="C1990" s="100"/>
      <c r="D1990" s="97"/>
      <c r="E1990" s="52"/>
      <c r="F1990" s="134"/>
    </row>
    <row r="1991" spans="2:6" x14ac:dyDescent="0.25">
      <c r="B1991" s="16"/>
      <c r="C1991" s="100"/>
      <c r="D1991" s="97"/>
      <c r="E1991" s="52"/>
      <c r="F1991" s="134"/>
    </row>
    <row r="1992" spans="2:6" x14ac:dyDescent="0.25">
      <c r="B1992" s="17"/>
      <c r="C1992" s="100"/>
      <c r="D1992" s="97"/>
      <c r="E1992" s="52"/>
      <c r="F1992" s="134"/>
    </row>
    <row r="1993" spans="2:6" x14ac:dyDescent="0.25">
      <c r="B1993" s="17"/>
      <c r="C1993" s="100"/>
      <c r="D1993" s="97"/>
      <c r="E1993" s="52"/>
      <c r="F1993" s="134"/>
    </row>
    <row r="1994" spans="2:6" x14ac:dyDescent="0.25">
      <c r="B1994" s="17"/>
      <c r="C1994" s="100"/>
      <c r="D1994" s="97"/>
      <c r="E1994" s="52"/>
      <c r="F1994" s="134"/>
    </row>
    <row r="1995" spans="2:6" x14ac:dyDescent="0.25">
      <c r="B1995" s="17"/>
      <c r="C1995" s="100"/>
      <c r="D1995" s="97"/>
      <c r="E1995" s="52"/>
      <c r="F1995" s="134"/>
    </row>
    <row r="1996" spans="2:6" x14ac:dyDescent="0.25">
      <c r="B1996" s="17"/>
      <c r="C1996" s="100"/>
      <c r="D1996" s="97"/>
      <c r="E1996" s="52"/>
      <c r="F1996" s="134"/>
    </row>
    <row r="1997" spans="2:6" x14ac:dyDescent="0.25">
      <c r="B1997" s="17"/>
      <c r="C1997" s="100"/>
      <c r="D1997" s="97"/>
      <c r="E1997" s="52"/>
      <c r="F1997" s="134"/>
    </row>
    <row r="1998" spans="2:6" x14ac:dyDescent="0.25">
      <c r="B1998" s="17"/>
      <c r="C1998" s="100"/>
      <c r="D1998" s="97"/>
      <c r="E1998" s="52"/>
      <c r="F1998" s="134"/>
    </row>
    <row r="1999" spans="2:6" x14ac:dyDescent="0.25">
      <c r="B1999" s="17"/>
      <c r="C1999" s="100"/>
      <c r="D1999" s="97"/>
      <c r="E1999" s="52"/>
      <c r="F1999" s="134"/>
    </row>
    <row r="2000" spans="2:6" x14ac:dyDescent="0.25">
      <c r="B2000" s="17"/>
      <c r="C2000" s="100"/>
      <c r="D2000" s="97"/>
      <c r="E2000" s="52"/>
      <c r="F2000" s="134"/>
    </row>
    <row r="2001" spans="2:6" x14ac:dyDescent="0.25">
      <c r="B2001" s="17"/>
      <c r="C2001" s="100"/>
      <c r="D2001" s="97"/>
      <c r="E2001" s="52"/>
      <c r="F2001" s="134"/>
    </row>
    <row r="2002" spans="2:6" x14ac:dyDescent="0.25">
      <c r="B2002" s="17"/>
      <c r="C2002" s="100"/>
      <c r="D2002" s="97"/>
      <c r="E2002" s="52"/>
      <c r="F2002" s="134"/>
    </row>
    <row r="2003" spans="2:6" x14ac:dyDescent="0.25">
      <c r="B2003" s="17"/>
      <c r="C2003" s="100"/>
      <c r="D2003" s="97"/>
      <c r="E2003" s="52"/>
      <c r="F2003" s="134"/>
    </row>
    <row r="2004" spans="2:6" x14ac:dyDescent="0.25">
      <c r="B2004" s="16"/>
      <c r="C2004" s="100"/>
      <c r="D2004" s="97"/>
      <c r="E2004" s="52"/>
      <c r="F2004" s="134"/>
    </row>
    <row r="2005" spans="2:6" x14ac:dyDescent="0.25">
      <c r="B2005" s="17"/>
      <c r="C2005" s="100"/>
      <c r="D2005" s="97"/>
      <c r="E2005" s="52"/>
      <c r="F2005" s="134"/>
    </row>
    <row r="2006" spans="2:6" x14ac:dyDescent="0.25">
      <c r="B2006" s="17"/>
      <c r="C2006" s="100"/>
      <c r="D2006" s="97"/>
      <c r="E2006" s="52"/>
      <c r="F2006" s="134"/>
    </row>
    <row r="2007" spans="2:6" x14ac:dyDescent="0.25">
      <c r="B2007" s="17"/>
      <c r="C2007" s="100"/>
      <c r="D2007" s="97"/>
      <c r="E2007" s="52"/>
      <c r="F2007" s="134"/>
    </row>
    <row r="2008" spans="2:6" x14ac:dyDescent="0.25">
      <c r="B2008" s="17"/>
      <c r="C2008" s="100"/>
      <c r="D2008" s="97"/>
      <c r="E2008" s="52"/>
      <c r="F2008" s="134"/>
    </row>
    <row r="2009" spans="2:6" x14ac:dyDescent="0.25">
      <c r="B2009" s="17"/>
      <c r="C2009" s="100"/>
      <c r="D2009" s="97"/>
      <c r="E2009" s="52"/>
      <c r="F2009" s="134"/>
    </row>
    <row r="2010" spans="2:6" x14ac:dyDescent="0.25">
      <c r="B2010" s="17"/>
      <c r="C2010" s="100"/>
      <c r="D2010" s="97"/>
      <c r="E2010" s="52"/>
      <c r="F2010" s="134"/>
    </row>
    <row r="2011" spans="2:6" x14ac:dyDescent="0.25">
      <c r="B2011" s="16"/>
      <c r="C2011" s="100"/>
      <c r="D2011" s="97"/>
      <c r="E2011" s="52"/>
      <c r="F2011" s="134"/>
    </row>
    <row r="2012" spans="2:6" x14ac:dyDescent="0.25">
      <c r="B2012" s="17"/>
      <c r="C2012" s="100"/>
      <c r="D2012" s="97"/>
      <c r="E2012" s="52"/>
      <c r="F2012" s="134"/>
    </row>
    <row r="2013" spans="2:6" x14ac:dyDescent="0.25">
      <c r="B2013" s="17"/>
      <c r="C2013" s="100"/>
      <c r="D2013" s="97"/>
      <c r="E2013" s="52"/>
      <c r="F2013" s="134"/>
    </row>
    <row r="2014" spans="2:6" x14ac:dyDescent="0.25">
      <c r="B2014" s="17"/>
      <c r="C2014" s="100"/>
      <c r="D2014" s="97"/>
      <c r="E2014" s="52"/>
      <c r="F2014" s="134"/>
    </row>
    <row r="2015" spans="2:6" x14ac:dyDescent="0.25">
      <c r="B2015" s="17"/>
      <c r="C2015" s="100"/>
      <c r="D2015" s="97"/>
      <c r="E2015" s="52"/>
      <c r="F2015" s="134"/>
    </row>
    <row r="2016" spans="2:6" x14ac:dyDescent="0.25">
      <c r="B2016" s="17"/>
      <c r="C2016" s="100"/>
      <c r="D2016" s="97"/>
      <c r="E2016" s="52"/>
      <c r="F2016" s="134"/>
    </row>
    <row r="2017" spans="2:6" x14ac:dyDescent="0.25">
      <c r="B2017" s="17"/>
      <c r="C2017" s="100"/>
      <c r="D2017" s="97"/>
      <c r="E2017" s="52"/>
      <c r="F2017" s="134"/>
    </row>
    <row r="2018" spans="2:6" x14ac:dyDescent="0.25">
      <c r="B2018" s="17"/>
      <c r="C2018" s="100"/>
      <c r="D2018" s="97"/>
      <c r="E2018" s="52"/>
      <c r="F2018" s="134"/>
    </row>
    <row r="2019" spans="2:6" x14ac:dyDescent="0.25">
      <c r="B2019" s="17"/>
      <c r="C2019" s="100"/>
      <c r="D2019" s="97"/>
      <c r="E2019" s="52"/>
      <c r="F2019" s="134"/>
    </row>
    <row r="2020" spans="2:6" x14ac:dyDescent="0.25">
      <c r="B2020" s="17"/>
      <c r="C2020" s="100"/>
      <c r="D2020" s="97"/>
      <c r="E2020" s="52"/>
      <c r="F2020" s="134"/>
    </row>
    <row r="2021" spans="2:6" x14ac:dyDescent="0.25">
      <c r="B2021" s="17"/>
      <c r="C2021" s="100"/>
      <c r="D2021" s="97"/>
      <c r="E2021" s="52"/>
      <c r="F2021" s="134"/>
    </row>
    <row r="2022" spans="2:6" x14ac:dyDescent="0.25">
      <c r="B2022" s="17"/>
      <c r="C2022" s="100"/>
      <c r="D2022" s="97"/>
      <c r="E2022" s="52"/>
      <c r="F2022" s="134"/>
    </row>
    <row r="2023" spans="2:6" x14ac:dyDescent="0.25">
      <c r="B2023" s="17"/>
      <c r="C2023" s="100"/>
      <c r="D2023" s="97"/>
      <c r="E2023" s="52"/>
      <c r="F2023" s="134"/>
    </row>
    <row r="2024" spans="2:6" x14ac:dyDescent="0.25">
      <c r="B2024" s="17"/>
      <c r="C2024" s="100"/>
      <c r="D2024" s="97"/>
      <c r="E2024" s="52"/>
      <c r="F2024" s="134"/>
    </row>
    <row r="2025" spans="2:6" x14ac:dyDescent="0.25">
      <c r="B2025" s="17"/>
      <c r="C2025" s="100"/>
      <c r="D2025" s="97"/>
      <c r="E2025" s="52"/>
      <c r="F2025" s="134"/>
    </row>
    <row r="2026" spans="2:6" x14ac:dyDescent="0.25">
      <c r="B2026" s="17"/>
      <c r="C2026" s="100"/>
      <c r="D2026" s="97"/>
      <c r="E2026" s="52"/>
      <c r="F2026" s="134"/>
    </row>
    <row r="2027" spans="2:6" x14ac:dyDescent="0.25">
      <c r="B2027" s="17"/>
      <c r="C2027" s="100"/>
      <c r="D2027" s="97"/>
      <c r="E2027" s="52"/>
      <c r="F2027" s="134"/>
    </row>
    <row r="2028" spans="2:6" x14ac:dyDescent="0.25">
      <c r="B2028" s="16"/>
      <c r="C2028" s="100"/>
      <c r="D2028" s="97"/>
      <c r="E2028" s="52"/>
      <c r="F2028" s="134"/>
    </row>
    <row r="2029" spans="2:6" x14ac:dyDescent="0.25">
      <c r="B2029" s="17"/>
      <c r="C2029" s="100"/>
      <c r="D2029" s="97"/>
      <c r="E2029" s="52"/>
      <c r="F2029" s="134"/>
    </row>
    <row r="2030" spans="2:6" x14ac:dyDescent="0.25">
      <c r="B2030" s="17"/>
      <c r="C2030" s="100"/>
      <c r="D2030" s="97"/>
      <c r="E2030" s="52"/>
      <c r="F2030" s="134"/>
    </row>
    <row r="2031" spans="2:6" x14ac:dyDescent="0.25">
      <c r="B2031" s="17"/>
      <c r="C2031" s="100"/>
      <c r="D2031" s="97"/>
      <c r="E2031" s="52"/>
      <c r="F2031" s="134"/>
    </row>
    <row r="2032" spans="2:6" x14ac:dyDescent="0.25">
      <c r="B2032" s="17"/>
      <c r="C2032" s="100"/>
      <c r="D2032" s="97"/>
      <c r="E2032" s="52"/>
      <c r="F2032" s="134"/>
    </row>
    <row r="2033" spans="2:6" x14ac:dyDescent="0.25">
      <c r="B2033" s="17"/>
      <c r="C2033" s="100"/>
      <c r="D2033" s="97"/>
      <c r="E2033" s="52"/>
      <c r="F2033" s="134"/>
    </row>
    <row r="2034" spans="2:6" x14ac:dyDescent="0.25">
      <c r="B2034" s="17"/>
      <c r="C2034" s="100"/>
      <c r="D2034" s="97"/>
      <c r="E2034" s="52"/>
      <c r="F2034" s="134"/>
    </row>
    <row r="2035" spans="2:6" x14ac:dyDescent="0.25">
      <c r="B2035" s="17"/>
      <c r="C2035" s="100"/>
      <c r="D2035" s="97"/>
      <c r="E2035" s="52"/>
      <c r="F2035" s="134"/>
    </row>
    <row r="2036" spans="2:6" x14ac:dyDescent="0.25">
      <c r="B2036" s="17"/>
      <c r="C2036" s="100"/>
      <c r="D2036" s="97"/>
      <c r="E2036" s="52"/>
      <c r="F2036" s="134"/>
    </row>
    <row r="2037" spans="2:6" x14ac:dyDescent="0.25">
      <c r="B2037" s="17"/>
      <c r="C2037" s="100"/>
      <c r="D2037" s="97"/>
      <c r="E2037" s="52"/>
      <c r="F2037" s="134"/>
    </row>
    <row r="2038" spans="2:6" x14ac:dyDescent="0.25">
      <c r="B2038" s="17"/>
      <c r="C2038" s="100"/>
      <c r="D2038" s="97"/>
      <c r="E2038" s="52"/>
      <c r="F2038" s="134"/>
    </row>
    <row r="2039" spans="2:6" x14ac:dyDescent="0.25">
      <c r="B2039" s="17"/>
      <c r="C2039" s="100"/>
      <c r="D2039" s="97"/>
      <c r="E2039" s="52"/>
      <c r="F2039" s="134"/>
    </row>
    <row r="2040" spans="2:6" x14ac:dyDescent="0.25">
      <c r="B2040" s="17"/>
      <c r="C2040" s="100"/>
      <c r="D2040" s="97"/>
      <c r="E2040" s="52"/>
      <c r="F2040" s="134"/>
    </row>
    <row r="2041" spans="2:6" x14ac:dyDescent="0.25">
      <c r="B2041" s="17"/>
      <c r="C2041" s="100"/>
      <c r="D2041" s="97"/>
      <c r="E2041" s="52"/>
      <c r="F2041" s="134"/>
    </row>
    <row r="2042" spans="2:6" x14ac:dyDescent="0.25">
      <c r="B2042" s="17"/>
      <c r="C2042" s="100"/>
      <c r="D2042" s="97"/>
      <c r="E2042" s="52"/>
      <c r="F2042" s="134"/>
    </row>
    <row r="2043" spans="2:6" x14ac:dyDescent="0.25">
      <c r="B2043" s="17"/>
      <c r="C2043" s="100"/>
      <c r="D2043" s="97"/>
      <c r="E2043" s="52"/>
      <c r="F2043" s="134"/>
    </row>
    <row r="2044" spans="2:6" x14ac:dyDescent="0.25">
      <c r="B2044" s="17"/>
      <c r="C2044" s="100"/>
      <c r="D2044" s="97"/>
      <c r="E2044" s="52"/>
      <c r="F2044" s="134"/>
    </row>
    <row r="2045" spans="2:6" x14ac:dyDescent="0.25">
      <c r="B2045" s="17"/>
      <c r="C2045" s="100"/>
      <c r="D2045" s="97"/>
      <c r="E2045" s="52"/>
      <c r="F2045" s="134"/>
    </row>
    <row r="2046" spans="2:6" x14ac:dyDescent="0.25">
      <c r="B2046" s="17"/>
      <c r="C2046" s="100"/>
      <c r="D2046" s="97"/>
      <c r="E2046" s="52"/>
      <c r="F2046" s="134"/>
    </row>
    <row r="2047" spans="2:6" x14ac:dyDescent="0.25">
      <c r="B2047" s="17"/>
      <c r="C2047" s="100"/>
      <c r="D2047" s="97"/>
      <c r="E2047" s="52"/>
      <c r="F2047" s="134"/>
    </row>
    <row r="2048" spans="2:6" x14ac:dyDescent="0.25">
      <c r="B2048" s="17"/>
      <c r="C2048" s="100"/>
      <c r="D2048" s="97"/>
      <c r="E2048" s="52"/>
      <c r="F2048" s="134"/>
    </row>
    <row r="2049" spans="2:6" x14ac:dyDescent="0.25">
      <c r="B2049" s="17"/>
      <c r="C2049" s="100"/>
      <c r="D2049" s="97"/>
      <c r="E2049" s="52"/>
      <c r="F2049" s="134"/>
    </row>
    <row r="2050" spans="2:6" x14ac:dyDescent="0.25">
      <c r="B2050" s="17"/>
      <c r="C2050" s="100"/>
      <c r="D2050" s="97"/>
      <c r="E2050" s="52"/>
      <c r="F2050" s="134"/>
    </row>
    <row r="2051" spans="2:6" x14ac:dyDescent="0.25">
      <c r="B2051" s="17"/>
      <c r="C2051" s="100"/>
      <c r="D2051" s="97"/>
      <c r="E2051" s="52"/>
      <c r="F2051" s="134"/>
    </row>
    <row r="2052" spans="2:6" x14ac:dyDescent="0.25">
      <c r="B2052" s="17"/>
      <c r="C2052" s="100"/>
      <c r="D2052" s="97"/>
      <c r="E2052" s="52"/>
      <c r="F2052" s="134"/>
    </row>
    <row r="2053" spans="2:6" x14ac:dyDescent="0.25">
      <c r="B2053" s="17"/>
      <c r="C2053" s="100"/>
      <c r="D2053" s="97"/>
      <c r="E2053" s="52"/>
      <c r="F2053" s="134"/>
    </row>
    <row r="2054" spans="2:6" x14ac:dyDescent="0.25">
      <c r="B2054" s="17"/>
      <c r="C2054" s="100"/>
      <c r="D2054" s="97"/>
      <c r="E2054" s="52"/>
      <c r="F2054" s="134"/>
    </row>
    <row r="2055" spans="2:6" x14ac:dyDescent="0.25">
      <c r="B2055" s="17"/>
      <c r="C2055" s="100"/>
      <c r="D2055" s="97"/>
      <c r="E2055" s="52"/>
      <c r="F2055" s="134"/>
    </row>
    <row r="2056" spans="2:6" x14ac:dyDescent="0.25">
      <c r="B2056" s="17"/>
      <c r="C2056" s="100"/>
      <c r="D2056" s="97"/>
      <c r="E2056" s="52"/>
      <c r="F2056" s="134"/>
    </row>
    <row r="2057" spans="2:6" x14ac:dyDescent="0.25">
      <c r="B2057" s="16"/>
      <c r="C2057" s="100"/>
      <c r="D2057" s="97"/>
      <c r="E2057" s="52"/>
      <c r="F2057" s="134"/>
    </row>
    <row r="2058" spans="2:6" x14ac:dyDescent="0.25">
      <c r="B2058" s="17"/>
      <c r="C2058" s="100"/>
      <c r="D2058" s="97"/>
      <c r="E2058" s="52"/>
      <c r="F2058" s="134"/>
    </row>
    <row r="2059" spans="2:6" x14ac:dyDescent="0.25">
      <c r="B2059" s="17"/>
      <c r="C2059" s="100"/>
      <c r="D2059" s="97"/>
      <c r="E2059" s="52"/>
      <c r="F2059" s="134"/>
    </row>
    <row r="2060" spans="2:6" x14ac:dyDescent="0.25">
      <c r="B2060" s="17"/>
      <c r="C2060" s="100"/>
      <c r="D2060" s="97"/>
      <c r="E2060" s="52"/>
      <c r="F2060" s="134"/>
    </row>
    <row r="2061" spans="2:6" x14ac:dyDescent="0.25">
      <c r="B2061" s="17"/>
      <c r="C2061" s="100"/>
      <c r="D2061" s="97"/>
      <c r="E2061" s="52"/>
      <c r="F2061" s="134"/>
    </row>
    <row r="2062" spans="2:6" x14ac:dyDescent="0.25">
      <c r="B2062" s="17"/>
      <c r="C2062" s="100"/>
      <c r="D2062" s="97"/>
      <c r="E2062" s="52"/>
      <c r="F2062" s="134"/>
    </row>
    <row r="2063" spans="2:6" x14ac:dyDescent="0.25">
      <c r="B2063" s="17"/>
      <c r="C2063" s="100"/>
      <c r="D2063" s="97"/>
      <c r="E2063" s="52"/>
      <c r="F2063" s="134"/>
    </row>
    <row r="2064" spans="2:6" x14ac:dyDescent="0.25">
      <c r="B2064" s="17"/>
      <c r="C2064" s="100"/>
      <c r="D2064" s="97"/>
      <c r="E2064" s="52"/>
      <c r="F2064" s="134"/>
    </row>
    <row r="2065" spans="2:6" x14ac:dyDescent="0.25">
      <c r="B2065" s="17"/>
      <c r="C2065" s="100"/>
      <c r="D2065" s="97"/>
      <c r="E2065" s="52"/>
      <c r="F2065" s="134"/>
    </row>
    <row r="2066" spans="2:6" x14ac:dyDescent="0.25">
      <c r="B2066" s="17"/>
      <c r="C2066" s="100"/>
      <c r="D2066" s="97"/>
      <c r="E2066" s="52"/>
      <c r="F2066" s="134"/>
    </row>
    <row r="2067" spans="2:6" x14ac:dyDescent="0.25">
      <c r="B2067" s="17"/>
      <c r="C2067" s="100"/>
      <c r="D2067" s="97"/>
      <c r="E2067" s="52"/>
      <c r="F2067" s="134"/>
    </row>
    <row r="2068" spans="2:6" x14ac:dyDescent="0.25">
      <c r="B2068" s="17"/>
      <c r="C2068" s="100"/>
      <c r="D2068" s="97"/>
      <c r="E2068" s="52"/>
      <c r="F2068" s="134"/>
    </row>
    <row r="2069" spans="2:6" x14ac:dyDescent="0.25">
      <c r="B2069" s="17"/>
      <c r="C2069" s="100"/>
      <c r="D2069" s="97"/>
      <c r="E2069" s="52"/>
      <c r="F2069" s="134"/>
    </row>
    <row r="2070" spans="2:6" x14ac:dyDescent="0.25">
      <c r="B2070" s="17"/>
      <c r="C2070" s="100"/>
      <c r="D2070" s="97"/>
      <c r="E2070" s="52"/>
      <c r="F2070" s="134"/>
    </row>
    <row r="2071" spans="2:6" x14ac:dyDescent="0.25">
      <c r="B2071" s="17"/>
      <c r="C2071" s="100"/>
      <c r="D2071" s="97"/>
      <c r="E2071" s="52"/>
      <c r="F2071" s="134"/>
    </row>
    <row r="2072" spans="2:6" x14ac:dyDescent="0.25">
      <c r="B2072" s="17"/>
      <c r="C2072" s="100"/>
      <c r="D2072" s="97"/>
      <c r="E2072" s="52"/>
      <c r="F2072" s="134"/>
    </row>
    <row r="2073" spans="2:6" x14ac:dyDescent="0.25">
      <c r="B2073" s="17"/>
      <c r="C2073" s="100"/>
      <c r="D2073" s="97"/>
      <c r="E2073" s="52"/>
      <c r="F2073" s="134"/>
    </row>
    <row r="2074" spans="2:6" x14ac:dyDescent="0.25">
      <c r="B2074" s="17"/>
      <c r="C2074" s="100"/>
      <c r="D2074" s="97"/>
      <c r="E2074" s="52"/>
      <c r="F2074" s="134"/>
    </row>
    <row r="2075" spans="2:6" x14ac:dyDescent="0.25">
      <c r="B2075" s="17"/>
      <c r="C2075" s="100"/>
      <c r="D2075" s="97"/>
      <c r="E2075" s="52"/>
      <c r="F2075" s="134"/>
    </row>
    <row r="2076" spans="2:6" x14ac:dyDescent="0.25">
      <c r="B2076" s="17"/>
      <c r="C2076" s="100"/>
      <c r="D2076" s="97"/>
      <c r="E2076" s="52"/>
      <c r="F2076" s="134"/>
    </row>
    <row r="2077" spans="2:6" x14ac:dyDescent="0.25">
      <c r="B2077" s="17"/>
      <c r="C2077" s="100"/>
      <c r="D2077" s="97"/>
      <c r="E2077" s="52"/>
      <c r="F2077" s="134"/>
    </row>
    <row r="2078" spans="2:6" x14ac:dyDescent="0.25">
      <c r="B2078" s="17"/>
      <c r="C2078" s="100"/>
      <c r="D2078" s="97"/>
      <c r="E2078" s="52"/>
      <c r="F2078" s="134"/>
    </row>
    <row r="2079" spans="2:6" x14ac:dyDescent="0.25">
      <c r="B2079" s="17"/>
      <c r="C2079" s="100"/>
      <c r="D2079" s="97"/>
      <c r="E2079" s="52"/>
      <c r="F2079" s="134"/>
    </row>
    <row r="2080" spans="2:6" x14ac:dyDescent="0.25">
      <c r="B2080" s="17"/>
      <c r="C2080" s="100"/>
      <c r="D2080" s="97"/>
      <c r="E2080" s="52"/>
      <c r="F2080" s="134"/>
    </row>
    <row r="2081" spans="2:6" x14ac:dyDescent="0.25">
      <c r="B2081" s="17"/>
      <c r="C2081" s="100"/>
      <c r="D2081" s="97"/>
      <c r="E2081" s="52"/>
      <c r="F2081" s="134"/>
    </row>
    <row r="2082" spans="2:6" x14ac:dyDescent="0.25">
      <c r="B2082" s="17"/>
      <c r="C2082" s="100"/>
      <c r="D2082" s="97"/>
      <c r="E2082" s="52"/>
      <c r="F2082" s="134"/>
    </row>
    <row r="2083" spans="2:6" x14ac:dyDescent="0.25">
      <c r="B2083" s="17"/>
      <c r="C2083" s="100"/>
      <c r="D2083" s="97"/>
      <c r="E2083" s="52"/>
      <c r="F2083" s="134"/>
    </row>
    <row r="2084" spans="2:6" x14ac:dyDescent="0.25">
      <c r="B2084" s="17"/>
      <c r="C2084" s="100"/>
      <c r="D2084" s="97"/>
      <c r="E2084" s="52"/>
      <c r="F2084" s="134"/>
    </row>
    <row r="2085" spans="2:6" x14ac:dyDescent="0.25">
      <c r="B2085" s="17"/>
      <c r="C2085" s="100"/>
      <c r="D2085" s="97"/>
      <c r="E2085" s="52"/>
      <c r="F2085" s="134"/>
    </row>
    <row r="2086" spans="2:6" x14ac:dyDescent="0.25">
      <c r="B2086" s="16"/>
      <c r="C2086" s="100"/>
      <c r="D2086" s="97"/>
      <c r="E2086" s="52"/>
      <c r="F2086" s="134"/>
    </row>
    <row r="2087" spans="2:6" x14ac:dyDescent="0.25">
      <c r="B2087" s="17"/>
      <c r="C2087" s="100"/>
      <c r="D2087" s="97"/>
      <c r="E2087" s="52"/>
      <c r="F2087" s="134"/>
    </row>
    <row r="2088" spans="2:6" x14ac:dyDescent="0.25">
      <c r="B2088" s="17"/>
      <c r="C2088" s="100"/>
      <c r="D2088" s="97"/>
      <c r="E2088" s="52"/>
      <c r="F2088" s="134"/>
    </row>
    <row r="2089" spans="2:6" x14ac:dyDescent="0.25">
      <c r="B2089" s="17"/>
      <c r="C2089" s="100"/>
      <c r="D2089" s="97"/>
      <c r="E2089" s="52"/>
      <c r="F2089" s="134"/>
    </row>
    <row r="2090" spans="2:6" x14ac:dyDescent="0.25">
      <c r="B2090" s="17"/>
      <c r="C2090" s="100"/>
      <c r="D2090" s="97"/>
      <c r="E2090" s="52"/>
      <c r="F2090" s="134"/>
    </row>
    <row r="2091" spans="2:6" x14ac:dyDescent="0.25">
      <c r="B2091" s="17"/>
      <c r="C2091" s="100"/>
      <c r="D2091" s="97"/>
      <c r="E2091" s="52"/>
      <c r="F2091" s="134"/>
    </row>
    <row r="2092" spans="2:6" x14ac:dyDescent="0.25">
      <c r="B2092" s="17"/>
      <c r="C2092" s="100"/>
      <c r="D2092" s="97"/>
      <c r="E2092" s="52"/>
      <c r="F2092" s="134"/>
    </row>
    <row r="2093" spans="2:6" x14ac:dyDescent="0.25">
      <c r="B2093" s="17"/>
      <c r="C2093" s="100"/>
      <c r="D2093" s="97"/>
      <c r="E2093" s="52"/>
      <c r="F2093" s="134"/>
    </row>
    <row r="2094" spans="2:6" x14ac:dyDescent="0.25">
      <c r="B2094" s="17"/>
      <c r="C2094" s="100"/>
      <c r="D2094" s="97"/>
      <c r="E2094" s="52"/>
      <c r="F2094" s="134"/>
    </row>
    <row r="2095" spans="2:6" x14ac:dyDescent="0.25">
      <c r="B2095" s="17"/>
      <c r="C2095" s="100"/>
      <c r="D2095" s="97"/>
      <c r="E2095" s="52"/>
      <c r="F2095" s="134"/>
    </row>
    <row r="2096" spans="2:6" x14ac:dyDescent="0.25">
      <c r="B2096" s="17"/>
      <c r="C2096" s="100"/>
      <c r="D2096" s="97"/>
      <c r="E2096" s="52"/>
      <c r="F2096" s="134"/>
    </row>
    <row r="2097" spans="2:6" x14ac:dyDescent="0.25">
      <c r="B2097" s="17"/>
      <c r="C2097" s="100"/>
      <c r="D2097" s="97"/>
      <c r="E2097" s="52"/>
      <c r="F2097" s="134"/>
    </row>
    <row r="2098" spans="2:6" x14ac:dyDescent="0.25">
      <c r="B2098" s="17"/>
      <c r="C2098" s="100"/>
      <c r="D2098" s="97"/>
      <c r="E2098" s="52"/>
      <c r="F2098" s="134"/>
    </row>
    <row r="2099" spans="2:6" x14ac:dyDescent="0.25">
      <c r="B2099" s="17"/>
      <c r="C2099" s="100"/>
      <c r="D2099" s="97"/>
      <c r="E2099" s="52"/>
      <c r="F2099" s="134"/>
    </row>
    <row r="2100" spans="2:6" x14ac:dyDescent="0.25">
      <c r="B2100" s="17"/>
      <c r="C2100" s="100"/>
      <c r="D2100" s="97"/>
      <c r="E2100" s="52"/>
      <c r="F2100" s="134"/>
    </row>
    <row r="2101" spans="2:6" x14ac:dyDescent="0.25">
      <c r="B2101" s="16"/>
      <c r="C2101" s="100"/>
      <c r="D2101" s="97"/>
      <c r="E2101" s="52"/>
      <c r="F2101" s="134"/>
    </row>
    <row r="2102" spans="2:6" x14ac:dyDescent="0.25">
      <c r="B2102" s="17"/>
      <c r="C2102" s="100"/>
      <c r="D2102" s="97"/>
      <c r="E2102" s="52"/>
      <c r="F2102" s="134"/>
    </row>
    <row r="2103" spans="2:6" x14ac:dyDescent="0.25">
      <c r="B2103" s="17"/>
      <c r="C2103" s="100"/>
      <c r="D2103" s="97"/>
      <c r="E2103" s="52"/>
      <c r="F2103" s="134"/>
    </row>
    <row r="2104" spans="2:6" x14ac:dyDescent="0.25">
      <c r="B2104" s="17"/>
      <c r="C2104" s="100"/>
      <c r="D2104" s="97"/>
      <c r="E2104" s="52"/>
      <c r="F2104" s="134"/>
    </row>
    <row r="2105" spans="2:6" x14ac:dyDescent="0.25">
      <c r="B2105" s="17"/>
      <c r="C2105" s="100"/>
      <c r="D2105" s="97"/>
      <c r="E2105" s="52"/>
      <c r="F2105" s="134"/>
    </row>
    <row r="2106" spans="2:6" x14ac:dyDescent="0.25">
      <c r="B2106" s="17"/>
      <c r="C2106" s="100"/>
      <c r="D2106" s="97"/>
      <c r="E2106" s="52"/>
      <c r="F2106" s="134"/>
    </row>
    <row r="2107" spans="2:6" x14ac:dyDescent="0.25">
      <c r="B2107" s="17"/>
      <c r="C2107" s="100"/>
      <c r="D2107" s="97"/>
      <c r="E2107" s="52"/>
      <c r="F2107" s="134"/>
    </row>
    <row r="2108" spans="2:6" x14ac:dyDescent="0.25">
      <c r="B2108" s="17"/>
      <c r="C2108" s="100"/>
      <c r="D2108" s="97"/>
      <c r="E2108" s="52"/>
      <c r="F2108" s="134"/>
    </row>
    <row r="2109" spans="2:6" x14ac:dyDescent="0.25">
      <c r="B2109" s="17"/>
      <c r="C2109" s="100"/>
      <c r="D2109" s="97"/>
      <c r="E2109" s="52"/>
      <c r="F2109" s="134"/>
    </row>
    <row r="2110" spans="2:6" x14ac:dyDescent="0.25">
      <c r="B2110" s="17"/>
      <c r="C2110" s="100"/>
      <c r="D2110" s="97"/>
      <c r="E2110" s="52"/>
      <c r="F2110" s="134"/>
    </row>
    <row r="2111" spans="2:6" x14ac:dyDescent="0.25">
      <c r="B2111" s="17"/>
      <c r="C2111" s="100"/>
      <c r="D2111" s="97"/>
      <c r="E2111" s="52"/>
      <c r="F2111" s="134"/>
    </row>
    <row r="2112" spans="2:6" x14ac:dyDescent="0.25">
      <c r="B2112" s="17"/>
      <c r="C2112" s="100"/>
      <c r="D2112" s="97"/>
      <c r="E2112" s="52"/>
      <c r="F2112" s="134"/>
    </row>
    <row r="2113" spans="2:6" x14ac:dyDescent="0.25">
      <c r="B2113" s="17"/>
      <c r="C2113" s="100"/>
      <c r="D2113" s="97"/>
      <c r="E2113" s="52"/>
      <c r="F2113" s="134"/>
    </row>
    <row r="2114" spans="2:6" x14ac:dyDescent="0.25">
      <c r="B2114" s="17"/>
      <c r="C2114" s="100"/>
      <c r="D2114" s="97"/>
      <c r="E2114" s="52"/>
      <c r="F2114" s="134"/>
    </row>
    <row r="2115" spans="2:6" x14ac:dyDescent="0.25">
      <c r="B2115" s="17"/>
      <c r="C2115" s="100"/>
      <c r="D2115" s="97"/>
      <c r="E2115" s="52"/>
      <c r="F2115" s="134"/>
    </row>
    <row r="2116" spans="2:6" x14ac:dyDescent="0.25">
      <c r="B2116" s="17"/>
      <c r="C2116" s="100"/>
      <c r="D2116" s="97"/>
      <c r="E2116" s="52"/>
      <c r="F2116" s="134"/>
    </row>
    <row r="2117" spans="2:6" x14ac:dyDescent="0.25">
      <c r="B2117" s="17"/>
      <c r="C2117" s="100"/>
      <c r="D2117" s="97"/>
      <c r="E2117" s="52"/>
      <c r="F2117" s="134"/>
    </row>
    <row r="2118" spans="2:6" x14ac:dyDescent="0.25">
      <c r="B2118" s="17"/>
      <c r="C2118" s="100"/>
      <c r="D2118" s="97"/>
      <c r="E2118" s="52"/>
      <c r="F2118" s="134"/>
    </row>
    <row r="2119" spans="2:6" x14ac:dyDescent="0.25">
      <c r="B2119" s="17"/>
      <c r="C2119" s="100"/>
      <c r="D2119" s="97"/>
      <c r="E2119" s="52"/>
      <c r="F2119" s="134"/>
    </row>
    <row r="2120" spans="2:6" x14ac:dyDescent="0.25">
      <c r="B2120" s="17"/>
      <c r="C2120" s="100"/>
      <c r="D2120" s="97"/>
      <c r="E2120" s="52"/>
      <c r="F2120" s="134"/>
    </row>
    <row r="2121" spans="2:6" x14ac:dyDescent="0.25">
      <c r="B2121" s="16"/>
      <c r="C2121" s="100"/>
      <c r="D2121" s="97"/>
      <c r="E2121" s="52"/>
      <c r="F2121" s="134"/>
    </row>
    <row r="2122" spans="2:6" x14ac:dyDescent="0.25">
      <c r="B2122" s="17"/>
      <c r="C2122" s="100"/>
      <c r="D2122" s="97"/>
      <c r="E2122" s="52"/>
      <c r="F2122" s="134"/>
    </row>
    <row r="2123" spans="2:6" x14ac:dyDescent="0.25">
      <c r="B2123" s="17"/>
      <c r="C2123" s="100"/>
      <c r="D2123" s="97"/>
      <c r="E2123" s="52"/>
      <c r="F2123" s="134"/>
    </row>
    <row r="2124" spans="2:6" x14ac:dyDescent="0.25">
      <c r="B2124" s="17"/>
      <c r="C2124" s="100"/>
      <c r="D2124" s="97"/>
      <c r="E2124" s="52"/>
      <c r="F2124" s="134"/>
    </row>
    <row r="2125" spans="2:6" x14ac:dyDescent="0.25">
      <c r="B2125" s="17"/>
      <c r="C2125" s="100"/>
      <c r="D2125" s="97"/>
      <c r="E2125" s="52"/>
      <c r="F2125" s="134"/>
    </row>
    <row r="2126" spans="2:6" x14ac:dyDescent="0.25">
      <c r="B2126" s="17"/>
      <c r="C2126" s="100"/>
      <c r="D2126" s="97"/>
      <c r="E2126" s="52"/>
      <c r="F2126" s="134"/>
    </row>
    <row r="2127" spans="2:6" x14ac:dyDescent="0.25">
      <c r="B2127" s="17"/>
      <c r="C2127" s="100"/>
      <c r="D2127" s="97"/>
      <c r="E2127" s="52"/>
      <c r="F2127" s="134"/>
    </row>
    <row r="2128" spans="2:6" x14ac:dyDescent="0.25">
      <c r="B2128" s="17"/>
      <c r="C2128" s="100"/>
      <c r="D2128" s="97"/>
      <c r="E2128" s="52"/>
      <c r="F2128" s="134"/>
    </row>
    <row r="2129" spans="2:6" x14ac:dyDescent="0.25">
      <c r="B2129" s="17"/>
      <c r="C2129" s="100"/>
      <c r="D2129" s="97"/>
      <c r="E2129" s="52"/>
      <c r="F2129" s="134"/>
    </row>
    <row r="2130" spans="2:6" x14ac:dyDescent="0.25">
      <c r="B2130" s="17"/>
      <c r="C2130" s="100"/>
      <c r="D2130" s="97"/>
      <c r="E2130" s="52"/>
      <c r="F2130" s="134"/>
    </row>
    <row r="2131" spans="2:6" x14ac:dyDescent="0.25">
      <c r="B2131" s="17"/>
      <c r="C2131" s="100"/>
      <c r="D2131" s="97"/>
      <c r="E2131" s="52"/>
      <c r="F2131" s="134"/>
    </row>
    <row r="2132" spans="2:6" x14ac:dyDescent="0.25">
      <c r="B2132" s="17"/>
      <c r="C2132" s="100"/>
      <c r="D2132" s="97"/>
      <c r="E2132" s="52"/>
      <c r="F2132" s="134"/>
    </row>
    <row r="2133" spans="2:6" x14ac:dyDescent="0.25">
      <c r="B2133" s="17"/>
      <c r="C2133" s="100"/>
      <c r="D2133" s="97"/>
      <c r="E2133" s="52"/>
      <c r="F2133" s="134"/>
    </row>
    <row r="2134" spans="2:6" x14ac:dyDescent="0.25">
      <c r="B2134" s="17"/>
      <c r="C2134" s="100"/>
      <c r="D2134" s="97"/>
      <c r="E2134" s="52"/>
      <c r="F2134" s="134"/>
    </row>
    <row r="2135" spans="2:6" x14ac:dyDescent="0.25">
      <c r="B2135" s="17"/>
      <c r="C2135" s="100"/>
      <c r="D2135" s="97"/>
      <c r="E2135" s="52"/>
      <c r="F2135" s="134"/>
    </row>
    <row r="2136" spans="2:6" x14ac:dyDescent="0.25">
      <c r="B2136" s="17"/>
      <c r="C2136" s="100"/>
      <c r="D2136" s="97"/>
      <c r="E2136" s="52"/>
      <c r="F2136" s="134"/>
    </row>
    <row r="2137" spans="2:6" x14ac:dyDescent="0.25">
      <c r="B2137" s="17"/>
      <c r="C2137" s="100"/>
      <c r="D2137" s="97"/>
      <c r="E2137" s="52"/>
      <c r="F2137" s="134"/>
    </row>
    <row r="2138" spans="2:6" x14ac:dyDescent="0.25">
      <c r="B2138" s="17"/>
      <c r="C2138" s="100"/>
      <c r="D2138" s="97"/>
      <c r="E2138" s="52"/>
      <c r="F2138" s="134"/>
    </row>
    <row r="2139" spans="2:6" x14ac:dyDescent="0.25">
      <c r="B2139" s="17"/>
      <c r="C2139" s="100"/>
      <c r="D2139" s="97"/>
      <c r="E2139" s="52"/>
      <c r="F2139" s="134"/>
    </row>
    <row r="2140" spans="2:6" x14ac:dyDescent="0.25">
      <c r="B2140" s="17"/>
      <c r="C2140" s="100"/>
      <c r="D2140" s="97"/>
      <c r="E2140" s="52"/>
      <c r="F2140" s="134"/>
    </row>
    <row r="2141" spans="2:6" x14ac:dyDescent="0.25">
      <c r="B2141" s="16"/>
      <c r="C2141" s="100"/>
      <c r="D2141" s="97"/>
      <c r="E2141" s="52"/>
      <c r="F2141" s="134"/>
    </row>
    <row r="2142" spans="2:6" x14ac:dyDescent="0.25">
      <c r="B2142" s="17"/>
      <c r="C2142" s="100"/>
      <c r="D2142" s="97"/>
      <c r="E2142" s="52"/>
      <c r="F2142" s="134"/>
    </row>
    <row r="2143" spans="2:6" x14ac:dyDescent="0.25">
      <c r="B2143" s="17"/>
      <c r="C2143" s="100"/>
      <c r="D2143" s="97"/>
      <c r="E2143" s="52"/>
      <c r="F2143" s="134"/>
    </row>
    <row r="2144" spans="2:6" x14ac:dyDescent="0.25">
      <c r="B2144" s="17"/>
      <c r="C2144" s="100"/>
      <c r="D2144" s="97"/>
      <c r="E2144" s="52"/>
      <c r="F2144" s="134"/>
    </row>
    <row r="2145" spans="2:6" x14ac:dyDescent="0.25">
      <c r="B2145" s="17"/>
      <c r="C2145" s="100"/>
      <c r="D2145" s="97"/>
      <c r="E2145" s="52"/>
      <c r="F2145" s="134"/>
    </row>
    <row r="2146" spans="2:6" x14ac:dyDescent="0.25">
      <c r="B2146" s="17"/>
      <c r="C2146" s="100"/>
      <c r="D2146" s="97"/>
      <c r="E2146" s="52"/>
      <c r="F2146" s="134"/>
    </row>
    <row r="2147" spans="2:6" x14ac:dyDescent="0.25">
      <c r="B2147" s="16"/>
      <c r="C2147" s="100"/>
      <c r="D2147" s="97"/>
      <c r="E2147" s="52"/>
      <c r="F2147" s="134"/>
    </row>
    <row r="2148" spans="2:6" x14ac:dyDescent="0.25">
      <c r="B2148" s="17"/>
      <c r="C2148" s="100"/>
      <c r="D2148" s="97"/>
      <c r="E2148" s="52"/>
      <c r="F2148" s="134"/>
    </row>
    <row r="2149" spans="2:6" x14ac:dyDescent="0.25">
      <c r="B2149" s="17"/>
      <c r="C2149" s="100"/>
      <c r="D2149" s="97"/>
      <c r="E2149" s="52"/>
      <c r="F2149" s="134"/>
    </row>
    <row r="2150" spans="2:6" x14ac:dyDescent="0.25">
      <c r="B2150" s="17"/>
      <c r="C2150" s="100"/>
      <c r="D2150" s="97"/>
      <c r="E2150" s="52"/>
      <c r="F2150" s="134"/>
    </row>
    <row r="2151" spans="2:6" x14ac:dyDescent="0.25">
      <c r="B2151" s="17"/>
      <c r="C2151" s="100"/>
      <c r="D2151" s="97"/>
      <c r="E2151" s="52"/>
      <c r="F2151" s="134"/>
    </row>
    <row r="2152" spans="2:6" x14ac:dyDescent="0.25">
      <c r="B2152" s="17"/>
      <c r="C2152" s="100"/>
      <c r="D2152" s="97"/>
      <c r="E2152" s="52"/>
      <c r="F2152" s="134"/>
    </row>
    <row r="2153" spans="2:6" x14ac:dyDescent="0.25">
      <c r="B2153" s="17"/>
      <c r="C2153" s="100"/>
      <c r="D2153" s="97"/>
      <c r="E2153" s="52"/>
      <c r="F2153" s="134"/>
    </row>
    <row r="2154" spans="2:6" x14ac:dyDescent="0.25">
      <c r="B2154" s="17"/>
      <c r="C2154" s="100"/>
      <c r="D2154" s="97"/>
      <c r="E2154" s="52"/>
      <c r="F2154" s="134"/>
    </row>
    <row r="2155" spans="2:6" x14ac:dyDescent="0.25">
      <c r="B2155" s="17"/>
      <c r="C2155" s="100"/>
      <c r="D2155" s="97"/>
      <c r="E2155" s="52"/>
      <c r="F2155" s="134"/>
    </row>
    <row r="2156" spans="2:6" x14ac:dyDescent="0.25">
      <c r="B2156" s="17"/>
      <c r="C2156" s="100"/>
      <c r="D2156" s="97"/>
      <c r="E2156" s="52"/>
      <c r="F2156" s="134"/>
    </row>
    <row r="2157" spans="2:6" x14ac:dyDescent="0.25">
      <c r="B2157" s="17"/>
      <c r="C2157" s="100"/>
      <c r="D2157" s="97"/>
      <c r="E2157" s="52"/>
      <c r="F2157" s="134"/>
    </row>
    <row r="2158" spans="2:6" x14ac:dyDescent="0.25">
      <c r="B2158" s="17"/>
      <c r="C2158" s="100"/>
      <c r="D2158" s="97"/>
      <c r="E2158" s="52"/>
      <c r="F2158" s="134"/>
    </row>
    <row r="2159" spans="2:6" x14ac:dyDescent="0.25">
      <c r="B2159" s="17"/>
      <c r="C2159" s="100"/>
      <c r="D2159" s="97"/>
      <c r="E2159" s="52"/>
      <c r="F2159" s="134"/>
    </row>
    <row r="2160" spans="2:6" x14ac:dyDescent="0.25">
      <c r="B2160" s="17"/>
      <c r="C2160" s="100"/>
      <c r="D2160" s="97"/>
      <c r="E2160" s="52"/>
      <c r="F2160" s="134"/>
    </row>
    <row r="2161" spans="2:6" x14ac:dyDescent="0.25">
      <c r="B2161" s="17"/>
      <c r="C2161" s="100"/>
      <c r="D2161" s="97"/>
      <c r="E2161" s="52"/>
      <c r="F2161" s="134"/>
    </row>
    <row r="2162" spans="2:6" x14ac:dyDescent="0.25">
      <c r="B2162" s="17"/>
      <c r="C2162" s="100"/>
      <c r="D2162" s="97"/>
      <c r="E2162" s="52"/>
      <c r="F2162" s="134"/>
    </row>
    <row r="2163" spans="2:6" x14ac:dyDescent="0.25">
      <c r="B2163" s="17"/>
      <c r="C2163" s="100"/>
      <c r="D2163" s="97"/>
      <c r="E2163" s="52"/>
      <c r="F2163" s="134"/>
    </row>
    <row r="2164" spans="2:6" x14ac:dyDescent="0.25">
      <c r="B2164" s="17"/>
      <c r="C2164" s="100"/>
      <c r="D2164" s="97"/>
      <c r="E2164" s="52"/>
      <c r="F2164" s="134"/>
    </row>
    <row r="2165" spans="2:6" x14ac:dyDescent="0.25">
      <c r="B2165" s="17"/>
      <c r="C2165" s="100"/>
      <c r="D2165" s="97"/>
      <c r="E2165" s="52"/>
      <c r="F2165" s="134"/>
    </row>
    <row r="2166" spans="2:6" x14ac:dyDescent="0.25">
      <c r="B2166" s="17"/>
      <c r="C2166" s="100"/>
      <c r="D2166" s="97"/>
      <c r="E2166" s="52"/>
      <c r="F2166" s="134"/>
    </row>
    <row r="2167" spans="2:6" x14ac:dyDescent="0.25">
      <c r="B2167" s="17"/>
      <c r="C2167" s="100"/>
      <c r="D2167" s="97"/>
      <c r="E2167" s="52"/>
      <c r="F2167" s="134"/>
    </row>
    <row r="2168" spans="2:6" x14ac:dyDescent="0.25">
      <c r="B2168" s="17"/>
      <c r="C2168" s="100"/>
      <c r="D2168" s="97"/>
      <c r="E2168" s="52"/>
      <c r="F2168" s="134"/>
    </row>
    <row r="2169" spans="2:6" x14ac:dyDescent="0.25">
      <c r="B2169" s="17"/>
      <c r="C2169" s="100"/>
      <c r="D2169" s="97"/>
      <c r="E2169" s="52"/>
      <c r="F2169" s="134"/>
    </row>
    <row r="2170" spans="2:6" x14ac:dyDescent="0.25">
      <c r="B2170" s="17"/>
      <c r="C2170" s="100"/>
      <c r="D2170" s="97"/>
      <c r="E2170" s="52"/>
      <c r="F2170" s="134"/>
    </row>
    <row r="2171" spans="2:6" x14ac:dyDescent="0.25">
      <c r="B2171" s="17"/>
      <c r="C2171" s="100"/>
      <c r="D2171" s="97"/>
      <c r="E2171" s="52"/>
      <c r="F2171" s="134"/>
    </row>
    <row r="2172" spans="2:6" x14ac:dyDescent="0.25">
      <c r="B2172" s="17"/>
      <c r="C2172" s="100"/>
      <c r="D2172" s="97"/>
      <c r="E2172" s="52"/>
      <c r="F2172" s="134"/>
    </row>
    <row r="2173" spans="2:6" x14ac:dyDescent="0.25">
      <c r="B2173" s="17"/>
      <c r="C2173" s="100"/>
      <c r="D2173" s="97"/>
      <c r="E2173" s="52"/>
      <c r="F2173" s="134"/>
    </row>
    <row r="2174" spans="2:6" x14ac:dyDescent="0.25">
      <c r="B2174" s="17"/>
      <c r="C2174" s="100"/>
      <c r="D2174" s="97"/>
      <c r="E2174" s="52"/>
      <c r="F2174" s="134"/>
    </row>
    <row r="2175" spans="2:6" x14ac:dyDescent="0.25">
      <c r="B2175" s="16"/>
      <c r="C2175" s="100"/>
      <c r="D2175" s="97"/>
      <c r="E2175" s="52"/>
      <c r="F2175" s="134"/>
    </row>
    <row r="2176" spans="2:6" x14ac:dyDescent="0.25">
      <c r="B2176" s="17"/>
      <c r="C2176" s="100"/>
      <c r="D2176" s="97"/>
      <c r="E2176" s="52"/>
      <c r="F2176" s="134"/>
    </row>
    <row r="2177" spans="2:6" x14ac:dyDescent="0.25">
      <c r="B2177" s="17"/>
      <c r="C2177" s="100"/>
      <c r="D2177" s="97"/>
      <c r="E2177" s="52"/>
      <c r="F2177" s="134"/>
    </row>
    <row r="2178" spans="2:6" x14ac:dyDescent="0.25">
      <c r="B2178" s="17"/>
      <c r="C2178" s="100"/>
      <c r="D2178" s="97"/>
      <c r="E2178" s="52"/>
      <c r="F2178" s="134"/>
    </row>
    <row r="2179" spans="2:6" x14ac:dyDescent="0.25">
      <c r="B2179" s="17"/>
      <c r="C2179" s="100"/>
      <c r="D2179" s="97"/>
      <c r="E2179" s="52"/>
      <c r="F2179" s="134"/>
    </row>
    <row r="2180" spans="2:6" x14ac:dyDescent="0.25">
      <c r="B2180" s="17"/>
      <c r="C2180" s="100"/>
      <c r="D2180" s="97"/>
      <c r="E2180" s="52"/>
      <c r="F2180" s="134"/>
    </row>
    <row r="2181" spans="2:6" x14ac:dyDescent="0.25">
      <c r="B2181" s="17"/>
      <c r="C2181" s="100"/>
      <c r="D2181" s="97"/>
      <c r="E2181" s="52"/>
      <c r="F2181" s="134"/>
    </row>
    <row r="2182" spans="2:6" x14ac:dyDescent="0.25">
      <c r="B2182" s="17"/>
      <c r="C2182" s="100"/>
      <c r="D2182" s="97"/>
      <c r="E2182" s="52"/>
      <c r="F2182" s="134"/>
    </row>
    <row r="2183" spans="2:6" x14ac:dyDescent="0.25">
      <c r="B2183" s="17"/>
      <c r="C2183" s="100"/>
      <c r="D2183" s="97"/>
      <c r="E2183" s="52"/>
      <c r="F2183" s="134"/>
    </row>
    <row r="2184" spans="2:6" x14ac:dyDescent="0.25">
      <c r="B2184" s="17"/>
      <c r="C2184" s="100"/>
      <c r="D2184" s="97"/>
      <c r="E2184" s="52"/>
      <c r="F2184" s="134"/>
    </row>
    <row r="2185" spans="2:6" x14ac:dyDescent="0.25">
      <c r="B2185" s="17"/>
      <c r="C2185" s="100"/>
      <c r="D2185" s="97"/>
      <c r="E2185" s="52"/>
      <c r="F2185" s="134"/>
    </row>
    <row r="2186" spans="2:6" x14ac:dyDescent="0.25">
      <c r="B2186" s="17"/>
      <c r="C2186" s="100"/>
      <c r="D2186" s="97"/>
      <c r="E2186" s="52"/>
      <c r="F2186" s="134"/>
    </row>
    <row r="2187" spans="2:6" x14ac:dyDescent="0.25">
      <c r="B2187" s="17"/>
      <c r="C2187" s="100"/>
      <c r="D2187" s="97"/>
      <c r="E2187" s="52"/>
      <c r="F2187" s="134"/>
    </row>
    <row r="2188" spans="2:6" x14ac:dyDescent="0.25">
      <c r="B2188" s="17"/>
      <c r="C2188" s="100"/>
      <c r="D2188" s="97"/>
      <c r="E2188" s="52"/>
      <c r="F2188" s="134"/>
    </row>
    <row r="2189" spans="2:6" x14ac:dyDescent="0.25">
      <c r="B2189" s="17"/>
      <c r="C2189" s="100"/>
      <c r="D2189" s="97"/>
      <c r="E2189" s="52"/>
      <c r="F2189" s="134"/>
    </row>
    <row r="2190" spans="2:6" x14ac:dyDescent="0.25">
      <c r="B2190" s="17"/>
      <c r="C2190" s="100"/>
      <c r="D2190" s="97"/>
      <c r="E2190" s="52"/>
      <c r="F2190" s="134"/>
    </row>
    <row r="2191" spans="2:6" x14ac:dyDescent="0.25">
      <c r="B2191" s="17"/>
      <c r="C2191" s="100"/>
      <c r="D2191" s="97"/>
      <c r="E2191" s="52"/>
      <c r="F2191" s="134"/>
    </row>
    <row r="2192" spans="2:6" x14ac:dyDescent="0.25">
      <c r="B2192" s="17"/>
      <c r="C2192" s="100"/>
      <c r="D2192" s="97"/>
      <c r="E2192" s="52"/>
      <c r="F2192" s="134"/>
    </row>
    <row r="2193" spans="2:6" x14ac:dyDescent="0.25">
      <c r="B2193" s="17"/>
      <c r="C2193" s="100"/>
      <c r="D2193" s="97"/>
      <c r="E2193" s="52"/>
      <c r="F2193" s="134"/>
    </row>
    <row r="2194" spans="2:6" x14ac:dyDescent="0.25">
      <c r="B2194" s="17"/>
      <c r="C2194" s="100"/>
      <c r="D2194" s="97"/>
      <c r="E2194" s="52"/>
      <c r="F2194" s="134"/>
    </row>
    <row r="2195" spans="2:6" x14ac:dyDescent="0.25">
      <c r="B2195" s="17"/>
      <c r="C2195" s="100"/>
      <c r="D2195" s="97"/>
      <c r="E2195" s="52"/>
      <c r="F2195" s="134"/>
    </row>
    <row r="2196" spans="2:6" x14ac:dyDescent="0.25">
      <c r="B2196" s="17"/>
      <c r="C2196" s="100"/>
      <c r="D2196" s="97"/>
      <c r="E2196" s="52"/>
      <c r="F2196" s="134"/>
    </row>
    <row r="2197" spans="2:6" x14ac:dyDescent="0.25">
      <c r="B2197" s="17"/>
      <c r="C2197" s="100"/>
      <c r="D2197" s="97"/>
      <c r="E2197" s="52"/>
      <c r="F2197" s="134"/>
    </row>
    <row r="2198" spans="2:6" x14ac:dyDescent="0.25">
      <c r="B2198" s="17"/>
      <c r="C2198" s="100"/>
      <c r="D2198" s="97"/>
      <c r="E2198" s="52"/>
      <c r="F2198" s="134"/>
    </row>
    <row r="2199" spans="2:6" x14ac:dyDescent="0.25">
      <c r="B2199" s="17"/>
      <c r="C2199" s="100"/>
      <c r="D2199" s="97"/>
      <c r="E2199" s="52"/>
      <c r="F2199" s="134"/>
    </row>
    <row r="2200" spans="2:6" x14ac:dyDescent="0.25">
      <c r="B2200" s="17"/>
      <c r="C2200" s="100"/>
      <c r="D2200" s="97"/>
      <c r="E2200" s="52"/>
      <c r="F2200" s="134"/>
    </row>
    <row r="2201" spans="2:6" x14ac:dyDescent="0.25">
      <c r="B2201" s="17"/>
      <c r="C2201" s="100"/>
      <c r="D2201" s="97"/>
      <c r="E2201" s="52"/>
      <c r="F2201" s="134"/>
    </row>
    <row r="2202" spans="2:6" x14ac:dyDescent="0.25">
      <c r="B2202" s="17"/>
      <c r="C2202" s="100"/>
      <c r="D2202" s="97"/>
      <c r="E2202" s="52"/>
      <c r="F2202" s="134"/>
    </row>
    <row r="2203" spans="2:6" x14ac:dyDescent="0.25">
      <c r="B2203" s="17"/>
      <c r="C2203" s="100"/>
      <c r="D2203" s="97"/>
      <c r="E2203" s="52"/>
      <c r="F2203" s="134"/>
    </row>
    <row r="2204" spans="2:6" x14ac:dyDescent="0.25">
      <c r="B2204" s="17"/>
      <c r="C2204" s="100"/>
      <c r="D2204" s="97"/>
      <c r="E2204" s="52"/>
      <c r="F2204" s="134"/>
    </row>
    <row r="2205" spans="2:6" x14ac:dyDescent="0.25">
      <c r="B2205" s="17"/>
      <c r="C2205" s="100"/>
      <c r="D2205" s="97"/>
      <c r="E2205" s="52"/>
      <c r="F2205" s="134"/>
    </row>
    <row r="2206" spans="2:6" x14ac:dyDescent="0.25">
      <c r="B2206" s="16"/>
      <c r="C2206" s="100"/>
      <c r="D2206" s="97"/>
      <c r="E2206" s="52"/>
      <c r="F2206" s="134"/>
    </row>
    <row r="2207" spans="2:6" x14ac:dyDescent="0.25">
      <c r="B2207" s="17"/>
      <c r="C2207" s="100"/>
      <c r="D2207" s="97"/>
      <c r="E2207" s="52"/>
      <c r="F2207" s="134"/>
    </row>
    <row r="2208" spans="2:6" x14ac:dyDescent="0.25">
      <c r="B2208" s="17"/>
      <c r="C2208" s="100"/>
      <c r="D2208" s="97"/>
      <c r="E2208" s="52"/>
      <c r="F2208" s="134"/>
    </row>
    <row r="2209" spans="2:6" x14ac:dyDescent="0.25">
      <c r="B2209" s="17"/>
      <c r="C2209" s="100"/>
      <c r="D2209" s="97"/>
      <c r="E2209" s="52"/>
      <c r="F2209" s="134"/>
    </row>
    <row r="2210" spans="2:6" x14ac:dyDescent="0.25">
      <c r="B2210" s="17"/>
      <c r="C2210" s="100"/>
      <c r="D2210" s="97"/>
      <c r="E2210" s="52"/>
      <c r="F2210" s="134"/>
    </row>
    <row r="2211" spans="2:6" x14ac:dyDescent="0.25">
      <c r="B2211" s="17"/>
      <c r="C2211" s="100"/>
      <c r="D2211" s="97"/>
      <c r="E2211" s="52"/>
      <c r="F2211" s="134"/>
    </row>
    <row r="2212" spans="2:6" x14ac:dyDescent="0.25">
      <c r="B2212" s="17"/>
      <c r="C2212" s="100"/>
      <c r="D2212" s="97"/>
      <c r="E2212" s="52"/>
      <c r="F2212" s="134"/>
    </row>
    <row r="2213" spans="2:6" x14ac:dyDescent="0.25">
      <c r="B2213" s="17"/>
      <c r="C2213" s="100"/>
      <c r="D2213" s="97"/>
      <c r="E2213" s="52"/>
      <c r="F2213" s="134"/>
    </row>
    <row r="2214" spans="2:6" x14ac:dyDescent="0.25">
      <c r="B2214" s="17"/>
      <c r="C2214" s="100"/>
      <c r="D2214" s="97"/>
      <c r="E2214" s="52"/>
      <c r="F2214" s="134"/>
    </row>
    <row r="2215" spans="2:6" x14ac:dyDescent="0.25">
      <c r="B2215" s="17"/>
      <c r="C2215" s="100"/>
      <c r="D2215" s="97"/>
      <c r="E2215" s="52"/>
      <c r="F2215" s="134"/>
    </row>
    <row r="2216" spans="2:6" x14ac:dyDescent="0.25">
      <c r="B2216" s="17"/>
      <c r="C2216" s="100"/>
      <c r="D2216" s="97"/>
      <c r="E2216" s="52"/>
      <c r="F2216" s="134"/>
    </row>
    <row r="2217" spans="2:6" x14ac:dyDescent="0.25">
      <c r="B2217" s="17"/>
      <c r="C2217" s="100"/>
      <c r="D2217" s="97"/>
      <c r="E2217" s="52"/>
      <c r="F2217" s="134"/>
    </row>
    <row r="2218" spans="2:6" x14ac:dyDescent="0.25">
      <c r="B2218" s="17"/>
      <c r="C2218" s="100"/>
      <c r="D2218" s="97"/>
      <c r="E2218" s="52"/>
      <c r="F2218" s="134"/>
    </row>
    <row r="2219" spans="2:6" x14ac:dyDescent="0.25">
      <c r="B2219" s="17"/>
      <c r="C2219" s="100"/>
      <c r="D2219" s="97"/>
      <c r="E2219" s="52"/>
      <c r="F2219" s="134"/>
    </row>
    <row r="2220" spans="2:6" x14ac:dyDescent="0.25">
      <c r="B2220" s="17"/>
      <c r="C2220" s="100"/>
      <c r="D2220" s="97"/>
      <c r="E2220" s="52"/>
      <c r="F2220" s="134"/>
    </row>
    <row r="2221" spans="2:6" x14ac:dyDescent="0.25">
      <c r="B2221" s="17"/>
      <c r="C2221" s="100"/>
      <c r="D2221" s="97"/>
      <c r="E2221" s="52"/>
      <c r="F2221" s="134"/>
    </row>
    <row r="2222" spans="2:6" x14ac:dyDescent="0.25">
      <c r="B2222" s="17"/>
      <c r="C2222" s="100"/>
      <c r="D2222" s="97"/>
      <c r="E2222" s="52"/>
      <c r="F2222" s="134"/>
    </row>
    <row r="2223" spans="2:6" x14ac:dyDescent="0.25">
      <c r="B2223" s="17"/>
      <c r="C2223" s="100"/>
      <c r="D2223" s="97"/>
      <c r="E2223" s="52"/>
      <c r="F2223" s="134"/>
    </row>
    <row r="2224" spans="2:6" x14ac:dyDescent="0.25">
      <c r="B2224" s="17"/>
      <c r="C2224" s="100"/>
      <c r="D2224" s="97"/>
      <c r="E2224" s="52"/>
      <c r="F2224" s="134"/>
    </row>
    <row r="2225" spans="2:6" x14ac:dyDescent="0.25">
      <c r="B2225" s="17"/>
      <c r="C2225" s="100"/>
      <c r="D2225" s="97"/>
      <c r="E2225" s="52"/>
      <c r="F2225" s="134"/>
    </row>
    <row r="2226" spans="2:6" x14ac:dyDescent="0.25">
      <c r="B2226" s="17"/>
      <c r="C2226" s="100"/>
      <c r="D2226" s="97"/>
      <c r="E2226" s="52"/>
      <c r="F2226" s="134"/>
    </row>
    <row r="2227" spans="2:6" x14ac:dyDescent="0.25">
      <c r="B2227" s="17"/>
      <c r="C2227" s="100"/>
      <c r="D2227" s="97"/>
      <c r="E2227" s="52"/>
      <c r="F2227" s="134"/>
    </row>
    <row r="2228" spans="2:6" x14ac:dyDescent="0.25">
      <c r="B2228" s="17"/>
      <c r="C2228" s="100"/>
      <c r="D2228" s="97"/>
      <c r="E2228" s="52"/>
      <c r="F2228" s="134"/>
    </row>
    <row r="2229" spans="2:6" x14ac:dyDescent="0.25">
      <c r="B2229" s="17"/>
      <c r="C2229" s="100"/>
      <c r="D2229" s="97"/>
      <c r="E2229" s="52"/>
      <c r="F2229" s="134"/>
    </row>
    <row r="2230" spans="2:6" x14ac:dyDescent="0.25">
      <c r="B2230" s="17"/>
      <c r="C2230" s="100"/>
      <c r="D2230" s="97"/>
      <c r="E2230" s="52"/>
      <c r="F2230" s="134"/>
    </row>
    <row r="2231" spans="2:6" x14ac:dyDescent="0.25">
      <c r="B2231" s="17"/>
      <c r="C2231" s="100"/>
      <c r="D2231" s="97"/>
      <c r="E2231" s="52"/>
      <c r="F2231" s="134"/>
    </row>
    <row r="2232" spans="2:6" x14ac:dyDescent="0.25">
      <c r="B2232" s="16"/>
      <c r="C2232" s="100"/>
      <c r="D2232" s="97"/>
      <c r="E2232" s="52"/>
      <c r="F2232" s="134"/>
    </row>
    <row r="2233" spans="2:6" x14ac:dyDescent="0.25">
      <c r="B2233" s="17"/>
      <c r="C2233" s="100"/>
      <c r="D2233" s="97"/>
      <c r="E2233" s="52"/>
      <c r="F2233" s="134"/>
    </row>
    <row r="2234" spans="2:6" x14ac:dyDescent="0.25">
      <c r="B2234" s="17"/>
      <c r="C2234" s="100"/>
      <c r="D2234" s="97"/>
      <c r="E2234" s="52"/>
      <c r="F2234" s="134"/>
    </row>
    <row r="2235" spans="2:6" x14ac:dyDescent="0.25">
      <c r="B2235" s="16"/>
      <c r="C2235" s="100"/>
      <c r="D2235" s="97"/>
      <c r="E2235" s="52"/>
      <c r="F2235" s="134"/>
    </row>
    <row r="2236" spans="2:6" x14ac:dyDescent="0.25">
      <c r="B2236" s="17"/>
      <c r="C2236" s="100"/>
      <c r="D2236" s="97"/>
      <c r="E2236" s="52"/>
      <c r="F2236" s="134"/>
    </row>
    <row r="2237" spans="2:6" x14ac:dyDescent="0.25">
      <c r="B2237" s="17"/>
      <c r="C2237" s="100"/>
      <c r="D2237" s="97"/>
      <c r="E2237" s="52"/>
      <c r="F2237" s="134"/>
    </row>
    <row r="2238" spans="2:6" x14ac:dyDescent="0.25">
      <c r="B2238" s="16"/>
      <c r="C2238" s="100"/>
      <c r="D2238" s="97"/>
      <c r="E2238" s="52"/>
      <c r="F2238" s="134"/>
    </row>
    <row r="2239" spans="2:6" x14ac:dyDescent="0.25">
      <c r="B2239" s="17"/>
      <c r="C2239" s="100"/>
      <c r="D2239" s="97"/>
      <c r="E2239" s="52"/>
      <c r="F2239" s="134"/>
    </row>
    <row r="2240" spans="2:6" x14ac:dyDescent="0.25">
      <c r="B2240" s="17"/>
      <c r="C2240" s="100"/>
      <c r="D2240" s="97"/>
      <c r="E2240" s="52"/>
      <c r="F2240" s="134"/>
    </row>
    <row r="2241" spans="2:6" x14ac:dyDescent="0.25">
      <c r="B2241" s="17"/>
      <c r="C2241" s="100"/>
      <c r="D2241" s="97"/>
      <c r="E2241" s="52"/>
      <c r="F2241" s="134"/>
    </row>
    <row r="2242" spans="2:6" x14ac:dyDescent="0.25">
      <c r="B2242" s="17"/>
      <c r="C2242" s="100"/>
      <c r="D2242" s="97"/>
      <c r="E2242" s="52"/>
      <c r="F2242" s="134"/>
    </row>
    <row r="2243" spans="2:6" x14ac:dyDescent="0.25">
      <c r="B2243" s="17"/>
      <c r="C2243" s="100"/>
      <c r="D2243" s="97"/>
      <c r="E2243" s="52"/>
      <c r="F2243" s="134"/>
    </row>
    <row r="2244" spans="2:6" x14ac:dyDescent="0.25">
      <c r="B2244" s="17"/>
      <c r="C2244" s="100"/>
      <c r="D2244" s="97"/>
      <c r="E2244" s="52"/>
      <c r="F2244" s="134"/>
    </row>
    <row r="2245" spans="2:6" x14ac:dyDescent="0.25">
      <c r="B2245" s="17"/>
      <c r="C2245" s="100"/>
      <c r="D2245" s="97"/>
      <c r="E2245" s="52"/>
      <c r="F2245" s="134"/>
    </row>
    <row r="2246" spans="2:6" x14ac:dyDescent="0.25">
      <c r="B2246" s="17"/>
      <c r="C2246" s="100"/>
      <c r="D2246" s="97"/>
      <c r="E2246" s="52"/>
      <c r="F2246" s="134"/>
    </row>
    <row r="2247" spans="2:6" x14ac:dyDescent="0.25">
      <c r="B2247" s="17"/>
      <c r="C2247" s="100"/>
      <c r="D2247" s="97"/>
      <c r="E2247" s="52"/>
      <c r="F2247" s="134"/>
    </row>
    <row r="2248" spans="2:6" x14ac:dyDescent="0.25">
      <c r="B2248" s="17"/>
      <c r="C2248" s="100"/>
      <c r="D2248" s="97"/>
      <c r="E2248" s="52"/>
      <c r="F2248" s="134"/>
    </row>
    <row r="2249" spans="2:6" x14ac:dyDescent="0.25">
      <c r="B2249" s="17"/>
      <c r="C2249" s="100"/>
      <c r="D2249" s="97"/>
      <c r="E2249" s="52"/>
      <c r="F2249" s="134"/>
    </row>
    <row r="2250" spans="2:6" x14ac:dyDescent="0.25">
      <c r="B2250" s="17"/>
      <c r="C2250" s="100"/>
      <c r="D2250" s="97"/>
      <c r="E2250" s="52"/>
      <c r="F2250" s="134"/>
    </row>
    <row r="2251" spans="2:6" x14ac:dyDescent="0.25">
      <c r="B2251" s="17"/>
      <c r="C2251" s="100"/>
      <c r="D2251" s="97"/>
      <c r="E2251" s="52"/>
      <c r="F2251" s="134"/>
    </row>
    <row r="2252" spans="2:6" x14ac:dyDescent="0.25">
      <c r="B2252" s="16"/>
      <c r="C2252" s="100"/>
      <c r="D2252" s="97"/>
      <c r="E2252" s="52"/>
      <c r="F2252" s="134"/>
    </row>
    <row r="2253" spans="2:6" x14ac:dyDescent="0.25">
      <c r="B2253" s="17"/>
      <c r="C2253" s="100"/>
      <c r="D2253" s="97"/>
      <c r="E2253" s="52"/>
      <c r="F2253" s="134"/>
    </row>
    <row r="2254" spans="2:6" x14ac:dyDescent="0.25">
      <c r="B2254" s="17"/>
      <c r="C2254" s="100"/>
      <c r="D2254" s="97"/>
      <c r="E2254" s="52"/>
      <c r="F2254" s="134"/>
    </row>
    <row r="2255" spans="2:6" x14ac:dyDescent="0.25">
      <c r="B2255" s="17"/>
      <c r="C2255" s="100"/>
      <c r="D2255" s="97"/>
      <c r="E2255" s="52"/>
      <c r="F2255" s="134"/>
    </row>
    <row r="2256" spans="2:6" x14ac:dyDescent="0.25">
      <c r="B2256" s="17"/>
      <c r="C2256" s="100"/>
      <c r="D2256" s="97"/>
      <c r="E2256" s="52"/>
      <c r="F2256" s="134"/>
    </row>
    <row r="2257" spans="2:6" x14ac:dyDescent="0.25">
      <c r="B2257" s="16"/>
      <c r="C2257" s="100"/>
      <c r="D2257" s="97"/>
      <c r="E2257" s="52"/>
      <c r="F2257" s="134"/>
    </row>
    <row r="2258" spans="2:6" x14ac:dyDescent="0.25">
      <c r="B2258" s="17"/>
      <c r="C2258" s="100"/>
      <c r="D2258" s="97"/>
      <c r="E2258" s="52"/>
      <c r="F2258" s="134"/>
    </row>
    <row r="2259" spans="2:6" x14ac:dyDescent="0.25">
      <c r="B2259" s="17"/>
      <c r="C2259" s="100"/>
      <c r="D2259" s="97"/>
      <c r="E2259" s="52"/>
      <c r="F2259" s="134"/>
    </row>
    <row r="2260" spans="2:6" x14ac:dyDescent="0.25">
      <c r="B2260" s="17"/>
      <c r="C2260" s="100"/>
      <c r="D2260" s="97"/>
      <c r="E2260" s="52"/>
      <c r="F2260" s="134"/>
    </row>
    <row r="2261" spans="2:6" x14ac:dyDescent="0.25">
      <c r="B2261" s="17"/>
      <c r="C2261" s="100"/>
      <c r="D2261" s="97"/>
      <c r="E2261" s="52"/>
      <c r="F2261" s="134"/>
    </row>
    <row r="2262" spans="2:6" x14ac:dyDescent="0.25">
      <c r="B2262" s="16"/>
      <c r="C2262" s="100"/>
      <c r="D2262" s="97"/>
      <c r="E2262" s="52"/>
      <c r="F2262" s="134"/>
    </row>
    <row r="2263" spans="2:6" x14ac:dyDescent="0.25">
      <c r="B2263" s="17"/>
      <c r="C2263" s="100"/>
      <c r="D2263" s="97"/>
      <c r="E2263" s="52"/>
      <c r="F2263" s="134"/>
    </row>
    <row r="2264" spans="2:6" x14ac:dyDescent="0.25">
      <c r="B2264" s="17"/>
      <c r="C2264" s="100"/>
      <c r="D2264" s="97"/>
      <c r="E2264" s="52"/>
      <c r="F2264" s="134"/>
    </row>
    <row r="2265" spans="2:6" x14ac:dyDescent="0.25">
      <c r="B2265" s="17"/>
      <c r="C2265" s="100"/>
      <c r="D2265" s="97"/>
      <c r="E2265" s="52"/>
      <c r="F2265" s="134"/>
    </row>
    <row r="2266" spans="2:6" x14ac:dyDescent="0.25">
      <c r="B2266" s="17"/>
      <c r="C2266" s="100"/>
      <c r="D2266" s="97"/>
      <c r="E2266" s="52"/>
      <c r="F2266" s="134"/>
    </row>
    <row r="2267" spans="2:6" x14ac:dyDescent="0.25">
      <c r="B2267" s="16"/>
      <c r="C2267" s="100"/>
      <c r="D2267" s="97"/>
      <c r="E2267" s="52"/>
      <c r="F2267" s="134"/>
    </row>
    <row r="2268" spans="2:6" x14ac:dyDescent="0.25">
      <c r="B2268" s="17"/>
      <c r="C2268" s="100"/>
      <c r="D2268" s="97"/>
      <c r="E2268" s="52"/>
      <c r="F2268" s="134"/>
    </row>
    <row r="2269" spans="2:6" x14ac:dyDescent="0.25">
      <c r="B2269" s="17"/>
      <c r="C2269" s="100"/>
      <c r="D2269" s="97"/>
      <c r="E2269" s="52"/>
      <c r="F2269" s="134"/>
    </row>
    <row r="2270" spans="2:6" x14ac:dyDescent="0.25">
      <c r="B2270" s="17"/>
      <c r="C2270" s="100"/>
      <c r="D2270" s="97"/>
      <c r="E2270" s="52"/>
      <c r="F2270" s="134"/>
    </row>
    <row r="2271" spans="2:6" x14ac:dyDescent="0.25">
      <c r="B2271" s="17"/>
      <c r="C2271" s="100"/>
      <c r="D2271" s="97"/>
      <c r="E2271" s="52"/>
      <c r="F2271" s="134"/>
    </row>
    <row r="2272" spans="2:6" x14ac:dyDescent="0.25">
      <c r="B2272" s="16"/>
      <c r="C2272" s="100"/>
      <c r="D2272" s="97"/>
      <c r="E2272" s="52"/>
      <c r="F2272" s="134"/>
    </row>
    <row r="2273" spans="2:6" x14ac:dyDescent="0.25">
      <c r="B2273" s="17"/>
      <c r="C2273" s="100"/>
      <c r="D2273" s="97"/>
      <c r="E2273" s="52"/>
      <c r="F2273" s="134"/>
    </row>
    <row r="2274" spans="2:6" x14ac:dyDescent="0.25">
      <c r="B2274" s="17"/>
      <c r="C2274" s="100"/>
      <c r="D2274" s="97"/>
      <c r="E2274" s="52"/>
      <c r="F2274" s="134"/>
    </row>
    <row r="2275" spans="2:6" x14ac:dyDescent="0.25">
      <c r="B2275" s="17"/>
      <c r="C2275" s="100"/>
      <c r="D2275" s="97"/>
      <c r="E2275" s="52"/>
      <c r="F2275" s="134"/>
    </row>
    <row r="2276" spans="2:6" x14ac:dyDescent="0.25">
      <c r="B2276" s="17"/>
      <c r="C2276" s="100"/>
      <c r="D2276" s="97"/>
      <c r="E2276" s="52"/>
      <c r="F2276" s="134"/>
    </row>
    <row r="2277" spans="2:6" x14ac:dyDescent="0.25">
      <c r="B2277" s="16"/>
      <c r="C2277" s="100"/>
      <c r="D2277" s="97"/>
      <c r="E2277" s="52"/>
      <c r="F2277" s="134"/>
    </row>
    <row r="2278" spans="2:6" x14ac:dyDescent="0.25">
      <c r="B2278" s="17"/>
      <c r="C2278" s="100"/>
      <c r="D2278" s="97"/>
      <c r="E2278" s="52"/>
      <c r="F2278" s="134"/>
    </row>
    <row r="2279" spans="2:6" x14ac:dyDescent="0.25">
      <c r="B2279" s="17"/>
      <c r="C2279" s="100"/>
      <c r="D2279" s="97"/>
      <c r="E2279" s="52"/>
      <c r="F2279" s="134"/>
    </row>
    <row r="2280" spans="2:6" x14ac:dyDescent="0.25">
      <c r="B2280" s="17"/>
      <c r="C2280" s="100"/>
      <c r="D2280" s="97"/>
      <c r="E2280" s="52"/>
      <c r="F2280" s="134"/>
    </row>
    <row r="2281" spans="2:6" x14ac:dyDescent="0.25">
      <c r="B2281" s="17"/>
      <c r="C2281" s="100"/>
      <c r="D2281" s="97"/>
      <c r="E2281" s="52"/>
      <c r="F2281" s="134"/>
    </row>
    <row r="2282" spans="2:6" x14ac:dyDescent="0.25">
      <c r="B2282" s="16"/>
      <c r="C2282" s="100"/>
      <c r="D2282" s="97"/>
      <c r="E2282" s="52"/>
      <c r="F2282" s="134"/>
    </row>
    <row r="2283" spans="2:6" x14ac:dyDescent="0.25">
      <c r="B2283" s="17"/>
      <c r="C2283" s="100"/>
      <c r="D2283" s="97"/>
      <c r="E2283" s="52"/>
      <c r="F2283" s="134"/>
    </row>
    <row r="2284" spans="2:6" x14ac:dyDescent="0.25">
      <c r="B2284" s="17"/>
      <c r="C2284" s="100"/>
      <c r="D2284" s="97"/>
      <c r="E2284" s="52"/>
      <c r="F2284" s="134"/>
    </row>
    <row r="2285" spans="2:6" x14ac:dyDescent="0.25">
      <c r="B2285" s="17"/>
      <c r="C2285" s="100"/>
      <c r="D2285" s="97"/>
      <c r="E2285" s="52"/>
      <c r="F2285" s="134"/>
    </row>
    <row r="2286" spans="2:6" x14ac:dyDescent="0.25">
      <c r="B2286" s="17"/>
      <c r="C2286" s="100"/>
      <c r="D2286" s="97"/>
      <c r="E2286" s="52"/>
      <c r="F2286" s="134"/>
    </row>
    <row r="2287" spans="2:6" x14ac:dyDescent="0.25">
      <c r="B2287" s="16"/>
      <c r="C2287" s="100"/>
      <c r="D2287" s="97"/>
      <c r="E2287" s="52"/>
      <c r="F2287" s="134"/>
    </row>
    <row r="2288" spans="2:6" x14ac:dyDescent="0.25">
      <c r="B2288" s="17"/>
      <c r="C2288" s="100"/>
      <c r="D2288" s="97"/>
      <c r="E2288" s="52"/>
      <c r="F2288" s="134"/>
    </row>
    <row r="2289" spans="2:6" x14ac:dyDescent="0.25">
      <c r="B2289" s="17"/>
      <c r="C2289" s="100"/>
      <c r="D2289" s="97"/>
      <c r="E2289" s="52"/>
      <c r="F2289" s="134"/>
    </row>
    <row r="2290" spans="2:6" x14ac:dyDescent="0.25">
      <c r="B2290" s="17"/>
      <c r="C2290" s="100"/>
      <c r="D2290" s="97"/>
      <c r="E2290" s="52"/>
      <c r="F2290" s="134"/>
    </row>
    <row r="2291" spans="2:6" x14ac:dyDescent="0.25">
      <c r="B2291" s="17"/>
      <c r="C2291" s="100"/>
      <c r="D2291" s="97"/>
      <c r="E2291" s="52"/>
      <c r="F2291" s="134"/>
    </row>
    <row r="2292" spans="2:6" x14ac:dyDescent="0.25">
      <c r="B2292" s="16"/>
      <c r="C2292" s="100"/>
      <c r="D2292" s="97"/>
      <c r="E2292" s="52"/>
      <c r="F2292" s="134"/>
    </row>
    <row r="2293" spans="2:6" x14ac:dyDescent="0.25">
      <c r="B2293" s="17"/>
      <c r="C2293" s="100"/>
      <c r="D2293" s="97"/>
      <c r="E2293" s="52"/>
      <c r="F2293" s="134"/>
    </row>
    <row r="2294" spans="2:6" x14ac:dyDescent="0.25">
      <c r="B2294" s="17"/>
      <c r="C2294" s="100"/>
      <c r="D2294" s="97"/>
      <c r="E2294" s="52"/>
      <c r="F2294" s="134"/>
    </row>
    <row r="2295" spans="2:6" x14ac:dyDescent="0.25">
      <c r="B2295" s="17"/>
      <c r="C2295" s="100"/>
      <c r="D2295" s="97"/>
      <c r="E2295" s="52"/>
      <c r="F2295" s="134"/>
    </row>
    <row r="2296" spans="2:6" x14ac:dyDescent="0.25">
      <c r="B2296" s="17"/>
      <c r="C2296" s="100"/>
      <c r="D2296" s="97"/>
      <c r="E2296" s="52"/>
      <c r="F2296" s="134"/>
    </row>
    <row r="2297" spans="2:6" x14ac:dyDescent="0.25">
      <c r="B2297" s="17"/>
      <c r="C2297" s="100"/>
      <c r="D2297" s="97"/>
      <c r="E2297" s="52"/>
      <c r="F2297" s="134"/>
    </row>
    <row r="2298" spans="2:6" x14ac:dyDescent="0.25">
      <c r="B2298" s="16"/>
      <c r="C2298" s="100"/>
      <c r="D2298" s="97"/>
      <c r="E2298" s="52"/>
      <c r="F2298" s="134"/>
    </row>
    <row r="2299" spans="2:6" x14ac:dyDescent="0.25">
      <c r="B2299" s="17"/>
      <c r="C2299" s="100"/>
      <c r="D2299" s="97"/>
      <c r="E2299" s="52"/>
      <c r="F2299" s="134"/>
    </row>
    <row r="2300" spans="2:6" x14ac:dyDescent="0.25">
      <c r="B2300" s="17"/>
      <c r="C2300" s="100"/>
      <c r="D2300" s="97"/>
      <c r="E2300" s="52"/>
      <c r="F2300" s="134"/>
    </row>
    <row r="2301" spans="2:6" x14ac:dyDescent="0.25">
      <c r="B2301" s="17"/>
      <c r="C2301" s="100"/>
      <c r="D2301" s="97"/>
      <c r="E2301" s="52"/>
      <c r="F2301" s="134"/>
    </row>
    <row r="2302" spans="2:6" x14ac:dyDescent="0.25">
      <c r="B2302" s="17"/>
      <c r="C2302" s="100"/>
      <c r="D2302" s="97"/>
      <c r="E2302" s="52"/>
      <c r="F2302" s="134"/>
    </row>
    <row r="2303" spans="2:6" x14ac:dyDescent="0.25">
      <c r="B2303" s="17"/>
      <c r="C2303" s="100"/>
      <c r="D2303" s="97"/>
      <c r="E2303" s="52"/>
      <c r="F2303" s="134"/>
    </row>
    <row r="2304" spans="2:6" x14ac:dyDescent="0.25">
      <c r="B2304" s="16"/>
      <c r="C2304" s="100"/>
      <c r="D2304" s="97"/>
      <c r="E2304" s="52"/>
      <c r="F2304" s="134"/>
    </row>
    <row r="2305" spans="2:6" x14ac:dyDescent="0.25">
      <c r="B2305" s="17"/>
      <c r="C2305" s="100"/>
      <c r="D2305" s="97"/>
      <c r="E2305" s="52"/>
      <c r="F2305" s="134"/>
    </row>
    <row r="2306" spans="2:6" x14ac:dyDescent="0.25">
      <c r="B2306" s="17"/>
      <c r="C2306" s="100"/>
      <c r="D2306" s="97"/>
      <c r="E2306" s="52"/>
      <c r="F2306" s="134"/>
    </row>
    <row r="2307" spans="2:6" x14ac:dyDescent="0.25">
      <c r="B2307" s="17"/>
      <c r="C2307" s="100"/>
      <c r="D2307" s="97"/>
      <c r="E2307" s="52"/>
      <c r="F2307" s="134"/>
    </row>
    <row r="2308" spans="2:6" x14ac:dyDescent="0.25">
      <c r="B2308" s="17"/>
      <c r="C2308" s="100"/>
      <c r="D2308" s="97"/>
      <c r="E2308" s="52"/>
      <c r="F2308" s="134"/>
    </row>
    <row r="2309" spans="2:6" x14ac:dyDescent="0.25">
      <c r="B2309" s="17"/>
      <c r="C2309" s="100"/>
      <c r="D2309" s="97"/>
      <c r="E2309" s="52"/>
      <c r="F2309" s="134"/>
    </row>
    <row r="2310" spans="2:6" x14ac:dyDescent="0.25">
      <c r="B2310" s="17"/>
      <c r="C2310" s="100"/>
      <c r="D2310" s="97"/>
      <c r="E2310" s="52"/>
      <c r="F2310" s="134"/>
    </row>
    <row r="2311" spans="2:6" x14ac:dyDescent="0.25">
      <c r="B2311" s="16"/>
      <c r="C2311" s="100"/>
      <c r="D2311" s="97"/>
      <c r="E2311" s="52"/>
      <c r="F2311" s="134"/>
    </row>
    <row r="2312" spans="2:6" x14ac:dyDescent="0.25">
      <c r="B2312" s="17"/>
      <c r="C2312" s="100"/>
      <c r="D2312" s="97"/>
      <c r="E2312" s="52"/>
      <c r="F2312" s="134"/>
    </row>
    <row r="2313" spans="2:6" x14ac:dyDescent="0.25">
      <c r="B2313" s="17"/>
      <c r="C2313" s="100"/>
      <c r="D2313" s="97"/>
      <c r="E2313" s="52"/>
      <c r="F2313" s="134"/>
    </row>
    <row r="2314" spans="2:6" x14ac:dyDescent="0.25">
      <c r="B2314" s="17"/>
      <c r="C2314" s="100"/>
      <c r="D2314" s="97"/>
      <c r="E2314" s="52"/>
      <c r="F2314" s="134"/>
    </row>
    <row r="2315" spans="2:6" x14ac:dyDescent="0.25">
      <c r="B2315" s="17"/>
      <c r="C2315" s="100"/>
      <c r="D2315" s="97"/>
      <c r="E2315" s="52"/>
      <c r="F2315" s="134"/>
    </row>
    <row r="2316" spans="2:6" x14ac:dyDescent="0.25">
      <c r="B2316" s="17"/>
      <c r="C2316" s="100"/>
      <c r="D2316" s="97"/>
      <c r="E2316" s="52"/>
      <c r="F2316" s="134"/>
    </row>
    <row r="2317" spans="2:6" x14ac:dyDescent="0.25">
      <c r="B2317" s="17"/>
      <c r="C2317" s="100"/>
      <c r="D2317" s="97"/>
      <c r="E2317" s="52"/>
      <c r="F2317" s="134"/>
    </row>
    <row r="2318" spans="2:6" x14ac:dyDescent="0.25">
      <c r="B2318" s="16"/>
      <c r="C2318" s="100"/>
      <c r="D2318" s="97"/>
      <c r="E2318" s="52"/>
      <c r="F2318" s="134"/>
    </row>
    <row r="2319" spans="2:6" x14ac:dyDescent="0.25">
      <c r="B2319" s="17"/>
      <c r="C2319" s="100"/>
      <c r="D2319" s="97"/>
      <c r="E2319" s="52"/>
      <c r="F2319" s="134"/>
    </row>
    <row r="2320" spans="2:6" x14ac:dyDescent="0.25">
      <c r="B2320" s="17"/>
      <c r="C2320" s="100"/>
      <c r="D2320" s="97"/>
      <c r="E2320" s="52"/>
      <c r="F2320" s="134"/>
    </row>
    <row r="2321" spans="2:6" x14ac:dyDescent="0.25">
      <c r="B2321" s="17"/>
      <c r="C2321" s="100"/>
      <c r="D2321" s="97"/>
      <c r="E2321" s="52"/>
      <c r="F2321" s="134"/>
    </row>
    <row r="2322" spans="2:6" x14ac:dyDescent="0.25">
      <c r="B2322" s="17"/>
      <c r="C2322" s="100"/>
      <c r="D2322" s="97"/>
      <c r="E2322" s="52"/>
      <c r="F2322" s="134"/>
    </row>
    <row r="2323" spans="2:6" x14ac:dyDescent="0.25">
      <c r="B2323" s="16"/>
      <c r="C2323" s="100"/>
      <c r="D2323" s="97"/>
      <c r="E2323" s="52"/>
      <c r="F2323" s="134"/>
    </row>
    <row r="2324" spans="2:6" x14ac:dyDescent="0.25">
      <c r="B2324" s="17"/>
      <c r="C2324" s="100"/>
      <c r="D2324" s="97"/>
      <c r="E2324" s="52"/>
      <c r="F2324" s="134"/>
    </row>
    <row r="2325" spans="2:6" x14ac:dyDescent="0.25">
      <c r="B2325" s="17"/>
      <c r="C2325" s="100"/>
      <c r="D2325" s="97"/>
      <c r="E2325" s="52"/>
      <c r="F2325" s="134"/>
    </row>
    <row r="2326" spans="2:6" x14ac:dyDescent="0.25">
      <c r="B2326" s="17"/>
      <c r="C2326" s="100"/>
      <c r="D2326" s="97"/>
      <c r="E2326" s="52"/>
      <c r="F2326" s="134"/>
    </row>
    <row r="2327" spans="2:6" x14ac:dyDescent="0.25">
      <c r="B2327" s="17"/>
      <c r="C2327" s="100"/>
      <c r="D2327" s="97"/>
      <c r="E2327" s="52"/>
      <c r="F2327" s="134"/>
    </row>
    <row r="2328" spans="2:6" x14ac:dyDescent="0.25">
      <c r="B2328" s="17"/>
      <c r="C2328" s="100"/>
      <c r="D2328" s="97"/>
      <c r="E2328" s="52"/>
      <c r="F2328" s="134"/>
    </row>
    <row r="2329" spans="2:6" x14ac:dyDescent="0.25">
      <c r="B2329" s="17"/>
      <c r="C2329" s="100"/>
      <c r="D2329" s="97"/>
      <c r="E2329" s="52"/>
      <c r="F2329" s="134"/>
    </row>
    <row r="2330" spans="2:6" x14ac:dyDescent="0.25">
      <c r="B2330" s="17"/>
      <c r="C2330" s="100"/>
      <c r="D2330" s="97"/>
      <c r="E2330" s="52"/>
      <c r="F2330" s="134"/>
    </row>
    <row r="2331" spans="2:6" x14ac:dyDescent="0.25">
      <c r="B2331" s="17"/>
      <c r="C2331" s="100"/>
      <c r="D2331" s="97"/>
      <c r="E2331" s="52"/>
      <c r="F2331" s="134"/>
    </row>
    <row r="2332" spans="2:6" x14ac:dyDescent="0.25">
      <c r="B2332" s="17"/>
      <c r="C2332" s="100"/>
      <c r="D2332" s="97"/>
      <c r="E2332" s="52"/>
      <c r="F2332" s="134"/>
    </row>
    <row r="2333" spans="2:6" x14ac:dyDescent="0.25">
      <c r="B2333" s="17"/>
      <c r="C2333" s="100"/>
      <c r="D2333" s="97"/>
      <c r="E2333" s="52"/>
      <c r="F2333" s="134"/>
    </row>
    <row r="2334" spans="2:6" x14ac:dyDescent="0.25">
      <c r="B2334" s="17"/>
      <c r="C2334" s="100"/>
      <c r="D2334" s="97"/>
      <c r="E2334" s="52"/>
      <c r="F2334" s="134"/>
    </row>
    <row r="2335" spans="2:6" x14ac:dyDescent="0.25">
      <c r="B2335" s="17"/>
      <c r="C2335" s="100"/>
      <c r="D2335" s="97"/>
      <c r="E2335" s="52"/>
      <c r="F2335" s="134"/>
    </row>
    <row r="2336" spans="2:6" x14ac:dyDescent="0.25">
      <c r="B2336" s="17"/>
      <c r="C2336" s="100"/>
      <c r="D2336" s="97"/>
      <c r="E2336" s="52"/>
      <c r="F2336" s="134"/>
    </row>
    <row r="2337" spans="2:6" x14ac:dyDescent="0.25">
      <c r="B2337" s="17"/>
      <c r="C2337" s="100"/>
      <c r="D2337" s="97"/>
      <c r="E2337" s="52"/>
      <c r="F2337" s="134"/>
    </row>
    <row r="2338" spans="2:6" x14ac:dyDescent="0.25">
      <c r="B2338" s="17"/>
      <c r="C2338" s="100"/>
      <c r="D2338" s="97"/>
      <c r="E2338" s="52"/>
      <c r="F2338" s="134"/>
    </row>
    <row r="2339" spans="2:6" x14ac:dyDescent="0.25">
      <c r="B2339" s="17"/>
      <c r="C2339" s="100"/>
      <c r="D2339" s="97"/>
      <c r="E2339" s="52"/>
      <c r="F2339" s="134"/>
    </row>
    <row r="2340" spans="2:6" x14ac:dyDescent="0.25">
      <c r="B2340" s="17"/>
      <c r="C2340" s="100"/>
      <c r="D2340" s="97"/>
      <c r="E2340" s="52"/>
      <c r="F2340" s="134"/>
    </row>
    <row r="2341" spans="2:6" x14ac:dyDescent="0.25">
      <c r="B2341" s="17"/>
      <c r="C2341" s="100"/>
      <c r="D2341" s="97"/>
      <c r="E2341" s="52"/>
      <c r="F2341" s="134"/>
    </row>
    <row r="2342" spans="2:6" x14ac:dyDescent="0.25">
      <c r="B2342" s="16"/>
      <c r="C2342" s="100"/>
      <c r="D2342" s="97"/>
      <c r="E2342" s="52"/>
      <c r="F2342" s="134"/>
    </row>
    <row r="2343" spans="2:6" x14ac:dyDescent="0.25">
      <c r="B2343" s="17"/>
      <c r="C2343" s="100"/>
      <c r="D2343" s="97"/>
      <c r="E2343" s="52"/>
      <c r="F2343" s="134"/>
    </row>
    <row r="2344" spans="2:6" x14ac:dyDescent="0.25">
      <c r="B2344" s="17"/>
      <c r="C2344" s="100"/>
      <c r="D2344" s="97"/>
      <c r="E2344" s="52"/>
      <c r="F2344" s="134"/>
    </row>
    <row r="2345" spans="2:6" x14ac:dyDescent="0.25">
      <c r="B2345" s="16"/>
      <c r="C2345" s="100"/>
      <c r="D2345" s="97"/>
      <c r="E2345" s="52"/>
      <c r="F2345" s="134"/>
    </row>
    <row r="2346" spans="2:6" x14ac:dyDescent="0.25">
      <c r="B2346" s="17"/>
      <c r="C2346" s="100"/>
      <c r="D2346" s="97"/>
      <c r="E2346" s="52"/>
      <c r="F2346" s="134"/>
    </row>
    <row r="2347" spans="2:6" x14ac:dyDescent="0.25">
      <c r="B2347" s="17"/>
      <c r="C2347" s="100"/>
      <c r="D2347" s="97"/>
      <c r="E2347" s="52"/>
      <c r="F2347" s="134"/>
    </row>
    <row r="2348" spans="2:6" x14ac:dyDescent="0.25">
      <c r="B2348" s="16"/>
      <c r="C2348" s="100"/>
      <c r="D2348" s="97"/>
      <c r="E2348" s="52"/>
      <c r="F2348" s="134"/>
    </row>
    <row r="2349" spans="2:6" x14ac:dyDescent="0.25">
      <c r="B2349" s="17"/>
      <c r="C2349" s="100"/>
      <c r="D2349" s="97"/>
      <c r="E2349" s="52"/>
      <c r="F2349" s="134"/>
    </row>
    <row r="2350" spans="2:6" x14ac:dyDescent="0.25">
      <c r="B2350" s="17"/>
      <c r="C2350" s="100"/>
      <c r="D2350" s="97"/>
      <c r="E2350" s="52"/>
      <c r="F2350" s="134"/>
    </row>
    <row r="2351" spans="2:6" x14ac:dyDescent="0.25">
      <c r="B2351" s="16"/>
      <c r="C2351" s="100"/>
      <c r="D2351" s="97"/>
      <c r="E2351" s="52"/>
      <c r="F2351" s="134"/>
    </row>
    <row r="2352" spans="2:6" x14ac:dyDescent="0.25">
      <c r="B2352" s="17"/>
      <c r="C2352" s="100"/>
      <c r="D2352" s="97"/>
      <c r="E2352" s="52"/>
      <c r="F2352" s="134"/>
    </row>
    <row r="2353" spans="2:6" x14ac:dyDescent="0.25">
      <c r="B2353" s="17"/>
      <c r="C2353" s="100"/>
      <c r="D2353" s="97"/>
      <c r="E2353" s="52"/>
      <c r="F2353" s="134"/>
    </row>
    <row r="2354" spans="2:6" x14ac:dyDescent="0.25">
      <c r="B2354" s="17"/>
      <c r="C2354" s="100"/>
      <c r="D2354" s="97"/>
      <c r="E2354" s="52"/>
      <c r="F2354" s="134"/>
    </row>
    <row r="2355" spans="2:6" x14ac:dyDescent="0.25">
      <c r="B2355" s="17"/>
      <c r="C2355" s="100"/>
      <c r="D2355" s="97"/>
      <c r="E2355" s="52"/>
      <c r="F2355" s="134"/>
    </row>
    <row r="2356" spans="2:6" x14ac:dyDescent="0.25">
      <c r="B2356" s="17"/>
      <c r="C2356" s="100"/>
      <c r="D2356" s="97"/>
      <c r="E2356" s="52"/>
      <c r="F2356" s="134"/>
    </row>
    <row r="2357" spans="2:6" x14ac:dyDescent="0.25">
      <c r="B2357" s="17"/>
      <c r="C2357" s="100"/>
      <c r="D2357" s="97"/>
      <c r="E2357" s="52"/>
      <c r="F2357" s="134"/>
    </row>
    <row r="2358" spans="2:6" x14ac:dyDescent="0.25">
      <c r="B2358" s="16"/>
      <c r="C2358" s="100"/>
      <c r="D2358" s="97"/>
      <c r="E2358" s="52"/>
      <c r="F2358" s="134"/>
    </row>
    <row r="2359" spans="2:6" x14ac:dyDescent="0.25">
      <c r="B2359" s="17"/>
      <c r="C2359" s="100"/>
      <c r="D2359" s="97"/>
      <c r="E2359" s="52"/>
      <c r="F2359" s="134"/>
    </row>
    <row r="2360" spans="2:6" x14ac:dyDescent="0.25">
      <c r="B2360" s="17"/>
      <c r="C2360" s="100"/>
      <c r="D2360" s="97"/>
      <c r="E2360" s="52"/>
      <c r="F2360" s="134"/>
    </row>
    <row r="2361" spans="2:6" x14ac:dyDescent="0.25">
      <c r="B2361" s="17"/>
      <c r="C2361" s="100"/>
      <c r="D2361" s="97"/>
      <c r="E2361" s="52"/>
      <c r="F2361" s="134"/>
    </row>
    <row r="2362" spans="2:6" x14ac:dyDescent="0.25">
      <c r="B2362" s="17"/>
      <c r="C2362" s="100"/>
      <c r="D2362" s="97"/>
      <c r="E2362" s="52"/>
      <c r="F2362" s="134"/>
    </row>
    <row r="2363" spans="2:6" x14ac:dyDescent="0.25">
      <c r="B2363" s="17"/>
      <c r="C2363" s="100"/>
      <c r="D2363" s="97"/>
      <c r="E2363" s="52"/>
      <c r="F2363" s="134"/>
    </row>
    <row r="2364" spans="2:6" x14ac:dyDescent="0.25">
      <c r="B2364" s="17"/>
      <c r="C2364" s="100"/>
      <c r="D2364" s="97"/>
      <c r="E2364" s="52"/>
      <c r="F2364" s="134"/>
    </row>
    <row r="2365" spans="2:6" x14ac:dyDescent="0.25">
      <c r="B2365" s="16"/>
      <c r="C2365" s="100"/>
      <c r="D2365" s="97"/>
      <c r="E2365" s="52"/>
      <c r="F2365" s="134"/>
    </row>
    <row r="2366" spans="2:6" x14ac:dyDescent="0.25">
      <c r="B2366" s="17"/>
      <c r="C2366" s="100"/>
      <c r="D2366" s="97"/>
      <c r="E2366" s="52"/>
      <c r="F2366" s="134"/>
    </row>
    <row r="2367" spans="2:6" x14ac:dyDescent="0.25">
      <c r="B2367" s="17"/>
      <c r="C2367" s="100"/>
      <c r="D2367" s="97"/>
      <c r="E2367" s="52"/>
      <c r="F2367" s="134"/>
    </row>
    <row r="2368" spans="2:6" x14ac:dyDescent="0.25">
      <c r="B2368" s="16"/>
      <c r="C2368" s="100"/>
      <c r="D2368" s="97"/>
      <c r="E2368" s="52"/>
      <c r="F2368" s="134"/>
    </row>
    <row r="2369" spans="2:6" x14ac:dyDescent="0.25">
      <c r="B2369" s="16"/>
      <c r="C2369" s="100"/>
      <c r="D2369" s="97"/>
      <c r="E2369" s="52"/>
      <c r="F2369" s="134"/>
    </row>
    <row r="2370" spans="2:6" x14ac:dyDescent="0.25">
      <c r="B2370" s="16"/>
      <c r="C2370" s="100"/>
      <c r="D2370" s="97"/>
      <c r="E2370" s="52"/>
      <c r="F2370" s="134"/>
    </row>
    <row r="2371" spans="2:6" x14ac:dyDescent="0.25">
      <c r="B2371" s="16"/>
      <c r="C2371" s="100"/>
      <c r="D2371" s="97"/>
      <c r="E2371" s="52"/>
      <c r="F2371" s="134"/>
    </row>
    <row r="2372" spans="2:6" x14ac:dyDescent="0.25">
      <c r="B2372" s="16"/>
      <c r="C2372" s="100"/>
      <c r="D2372" s="97"/>
      <c r="E2372" s="52"/>
      <c r="F2372" s="134"/>
    </row>
    <row r="2373" spans="2:6" x14ac:dyDescent="0.25">
      <c r="B2373" s="16"/>
      <c r="C2373" s="100"/>
      <c r="D2373" s="97"/>
      <c r="E2373" s="52"/>
      <c r="F2373" s="134"/>
    </row>
    <row r="2374" spans="2:6" x14ac:dyDescent="0.25">
      <c r="B2374" s="16"/>
      <c r="C2374" s="100"/>
      <c r="D2374" s="97"/>
      <c r="E2374" s="52"/>
      <c r="F2374" s="134"/>
    </row>
    <row r="2375" spans="2:6" x14ac:dyDescent="0.25">
      <c r="B2375" s="16"/>
      <c r="C2375" s="100"/>
      <c r="D2375" s="97"/>
      <c r="E2375" s="52"/>
      <c r="F2375" s="134"/>
    </row>
    <row r="2376" spans="2:6" x14ac:dyDescent="0.25">
      <c r="B2376" s="16"/>
      <c r="C2376" s="100"/>
      <c r="D2376" s="97"/>
      <c r="E2376" s="52"/>
      <c r="F2376" s="134"/>
    </row>
    <row r="2377" spans="2:6" x14ac:dyDescent="0.25">
      <c r="B2377" s="16"/>
      <c r="C2377" s="100"/>
      <c r="D2377" s="97"/>
      <c r="E2377" s="52"/>
      <c r="F2377" s="134"/>
    </row>
    <row r="2378" spans="2:6" x14ac:dyDescent="0.25">
      <c r="B2378" s="16"/>
      <c r="C2378" s="100"/>
      <c r="D2378" s="97"/>
      <c r="E2378" s="52"/>
      <c r="F2378" s="134"/>
    </row>
    <row r="2379" spans="2:6" x14ac:dyDescent="0.25">
      <c r="B2379" s="16"/>
      <c r="C2379" s="100"/>
      <c r="D2379" s="97"/>
      <c r="E2379" s="52"/>
      <c r="F2379" s="134"/>
    </row>
    <row r="2380" spans="2:6" x14ac:dyDescent="0.25">
      <c r="B2380" s="16"/>
      <c r="C2380" s="100"/>
      <c r="D2380" s="97"/>
      <c r="E2380" s="52"/>
      <c r="F2380" s="134"/>
    </row>
    <row r="2381" spans="2:6" x14ac:dyDescent="0.25">
      <c r="B2381" s="16"/>
      <c r="C2381" s="100"/>
      <c r="D2381" s="97"/>
      <c r="E2381" s="52"/>
      <c r="F2381" s="134"/>
    </row>
    <row r="2382" spans="2:6" x14ac:dyDescent="0.25">
      <c r="B2382" s="16"/>
      <c r="C2382" s="100"/>
      <c r="D2382" s="97"/>
      <c r="E2382" s="52"/>
      <c r="F2382" s="134"/>
    </row>
    <row r="2383" spans="2:6" x14ac:dyDescent="0.25">
      <c r="B2383" s="16"/>
      <c r="C2383" s="100"/>
      <c r="D2383" s="97"/>
      <c r="E2383" s="52"/>
      <c r="F2383" s="134"/>
    </row>
    <row r="2384" spans="2:6" x14ac:dyDescent="0.25">
      <c r="B2384" s="16"/>
      <c r="C2384" s="100"/>
      <c r="D2384" s="97"/>
      <c r="E2384" s="52"/>
      <c r="F2384" s="134"/>
    </row>
    <row r="2385" spans="2:6" x14ac:dyDescent="0.25">
      <c r="B2385" s="16"/>
      <c r="C2385" s="100"/>
      <c r="D2385" s="97"/>
      <c r="E2385" s="52"/>
      <c r="F2385" s="134"/>
    </row>
    <row r="2386" spans="2:6" x14ac:dyDescent="0.25">
      <c r="B2386" s="16"/>
      <c r="C2386" s="100"/>
      <c r="D2386" s="97"/>
      <c r="E2386" s="52"/>
      <c r="F2386" s="134"/>
    </row>
    <row r="2387" spans="2:6" x14ac:dyDescent="0.25">
      <c r="B2387" s="16"/>
      <c r="C2387" s="100"/>
      <c r="D2387" s="97"/>
      <c r="E2387" s="52"/>
      <c r="F2387" s="134"/>
    </row>
    <row r="2388" spans="2:6" x14ac:dyDescent="0.25">
      <c r="B2388" s="16"/>
      <c r="C2388" s="100"/>
      <c r="D2388" s="97"/>
      <c r="E2388" s="52"/>
      <c r="F2388" s="134"/>
    </row>
    <row r="2389" spans="2:6" x14ac:dyDescent="0.25">
      <c r="B2389" s="16"/>
      <c r="C2389" s="100"/>
      <c r="D2389" s="97"/>
      <c r="E2389" s="52"/>
      <c r="F2389" s="134"/>
    </row>
    <row r="2390" spans="2:6" x14ac:dyDescent="0.25">
      <c r="B2390" s="16"/>
      <c r="C2390" s="100"/>
      <c r="D2390" s="97"/>
      <c r="E2390" s="52"/>
      <c r="F2390" s="134"/>
    </row>
    <row r="2391" spans="2:6" x14ac:dyDescent="0.25">
      <c r="B2391" s="16"/>
      <c r="C2391" s="100"/>
      <c r="D2391" s="97"/>
      <c r="E2391" s="52"/>
      <c r="F2391" s="134"/>
    </row>
    <row r="2392" spans="2:6" x14ac:dyDescent="0.25">
      <c r="B2392" s="16"/>
      <c r="C2392" s="100"/>
      <c r="D2392" s="97"/>
      <c r="E2392" s="52"/>
      <c r="F2392" s="134"/>
    </row>
    <row r="2393" spans="2:6" x14ac:dyDescent="0.25">
      <c r="B2393" s="16"/>
      <c r="C2393" s="100"/>
      <c r="D2393" s="97"/>
      <c r="E2393" s="52"/>
      <c r="F2393" s="134"/>
    </row>
    <row r="2394" spans="2:6" x14ac:dyDescent="0.25">
      <c r="B2394" s="16"/>
      <c r="C2394" s="100"/>
      <c r="D2394" s="97"/>
      <c r="E2394" s="52"/>
      <c r="F2394" s="134"/>
    </row>
    <row r="2395" spans="2:6" x14ac:dyDescent="0.25">
      <c r="B2395" s="16"/>
      <c r="C2395" s="100"/>
      <c r="D2395" s="97"/>
      <c r="E2395" s="52"/>
      <c r="F2395" s="134"/>
    </row>
    <row r="2396" spans="2:6" x14ac:dyDescent="0.25">
      <c r="B2396" s="16"/>
      <c r="C2396" s="100"/>
      <c r="D2396" s="97"/>
      <c r="E2396" s="52"/>
      <c r="F2396" s="134"/>
    </row>
    <row r="2397" spans="2:6" x14ac:dyDescent="0.25">
      <c r="B2397" s="16"/>
      <c r="C2397" s="100"/>
      <c r="D2397" s="97"/>
      <c r="E2397" s="52"/>
      <c r="F2397" s="134"/>
    </row>
    <row r="2398" spans="2:6" x14ac:dyDescent="0.25">
      <c r="B2398" s="16"/>
      <c r="C2398" s="100"/>
      <c r="D2398" s="97"/>
      <c r="E2398" s="52"/>
      <c r="F2398" s="134"/>
    </row>
    <row r="2399" spans="2:6" x14ac:dyDescent="0.25">
      <c r="B2399" s="16"/>
      <c r="C2399" s="100"/>
      <c r="D2399" s="97"/>
      <c r="E2399" s="52"/>
      <c r="F2399" s="134"/>
    </row>
    <row r="2400" spans="2:6" x14ac:dyDescent="0.25">
      <c r="B2400" s="16"/>
      <c r="C2400" s="100"/>
      <c r="D2400" s="97"/>
      <c r="E2400" s="52"/>
      <c r="F2400" s="134"/>
    </row>
    <row r="2401" spans="2:6" x14ac:dyDescent="0.25">
      <c r="B2401" s="16"/>
      <c r="C2401" s="100"/>
      <c r="D2401" s="97"/>
      <c r="E2401" s="52"/>
      <c r="F2401" s="134"/>
    </row>
    <row r="2402" spans="2:6" x14ac:dyDescent="0.25">
      <c r="B2402" s="16"/>
      <c r="C2402" s="100"/>
      <c r="D2402" s="97"/>
      <c r="E2402" s="52"/>
      <c r="F2402" s="134"/>
    </row>
    <row r="2403" spans="2:6" x14ac:dyDescent="0.25">
      <c r="B2403" s="16"/>
      <c r="C2403" s="100"/>
      <c r="D2403" s="97"/>
      <c r="E2403" s="52"/>
      <c r="F2403" s="134"/>
    </row>
    <row r="2404" spans="2:6" x14ac:dyDescent="0.25">
      <c r="B2404" s="16"/>
      <c r="C2404" s="100"/>
      <c r="D2404" s="97"/>
      <c r="E2404" s="52"/>
      <c r="F2404" s="134"/>
    </row>
    <row r="2405" spans="2:6" x14ac:dyDescent="0.25">
      <c r="B2405" s="16"/>
      <c r="C2405" s="100"/>
      <c r="D2405" s="97"/>
      <c r="E2405" s="52"/>
      <c r="F2405" s="134"/>
    </row>
    <row r="2406" spans="2:6" x14ac:dyDescent="0.25">
      <c r="B2406" s="16"/>
      <c r="C2406" s="100"/>
      <c r="D2406" s="97"/>
      <c r="E2406" s="52"/>
      <c r="F2406" s="134"/>
    </row>
    <row r="2407" spans="2:6" x14ac:dyDescent="0.25">
      <c r="B2407" s="16"/>
      <c r="C2407" s="100"/>
      <c r="D2407" s="97"/>
      <c r="E2407" s="52"/>
      <c r="F2407" s="134"/>
    </row>
    <row r="2408" spans="2:6" x14ac:dyDescent="0.25">
      <c r="B2408" s="16"/>
      <c r="C2408" s="100"/>
      <c r="D2408" s="97"/>
      <c r="E2408" s="52"/>
      <c r="F2408" s="134"/>
    </row>
    <row r="2409" spans="2:6" x14ac:dyDescent="0.25">
      <c r="B2409" s="16"/>
      <c r="C2409" s="100"/>
      <c r="D2409" s="97"/>
      <c r="E2409" s="52"/>
      <c r="F2409" s="134"/>
    </row>
    <row r="2410" spans="2:6" x14ac:dyDescent="0.25">
      <c r="B2410" s="16"/>
      <c r="C2410" s="100"/>
      <c r="D2410" s="97"/>
      <c r="E2410" s="52"/>
      <c r="F2410" s="134"/>
    </row>
    <row r="2411" spans="2:6" x14ac:dyDescent="0.25">
      <c r="B2411" s="16"/>
      <c r="C2411" s="100"/>
      <c r="D2411" s="97"/>
      <c r="E2411" s="52"/>
      <c r="F2411" s="134"/>
    </row>
    <row r="2412" spans="2:6" x14ac:dyDescent="0.25">
      <c r="B2412" s="16"/>
      <c r="C2412" s="100"/>
      <c r="D2412" s="97"/>
      <c r="E2412" s="52"/>
      <c r="F2412" s="134"/>
    </row>
    <row r="2413" spans="2:6" x14ac:dyDescent="0.25">
      <c r="B2413" s="16"/>
      <c r="C2413" s="100"/>
      <c r="D2413" s="97"/>
      <c r="E2413" s="52"/>
      <c r="F2413" s="134"/>
    </row>
    <row r="2414" spans="2:6" x14ac:dyDescent="0.25">
      <c r="B2414" s="16"/>
      <c r="C2414" s="100"/>
      <c r="D2414" s="97"/>
      <c r="E2414" s="52"/>
      <c r="F2414" s="134"/>
    </row>
    <row r="2415" spans="2:6" x14ac:dyDescent="0.25">
      <c r="B2415" s="16"/>
      <c r="C2415" s="100"/>
      <c r="D2415" s="97"/>
      <c r="E2415" s="52"/>
      <c r="F2415" s="134"/>
    </row>
    <row r="2416" spans="2:6" x14ac:dyDescent="0.25">
      <c r="B2416" s="16"/>
      <c r="C2416" s="100"/>
      <c r="D2416" s="97"/>
      <c r="E2416" s="52"/>
      <c r="F2416" s="134"/>
    </row>
    <row r="2417" spans="2:6" x14ac:dyDescent="0.25">
      <c r="B2417" s="16"/>
      <c r="C2417" s="100"/>
      <c r="D2417" s="97"/>
      <c r="E2417" s="52"/>
      <c r="F2417" s="134"/>
    </row>
    <row r="2418" spans="2:6" x14ac:dyDescent="0.25">
      <c r="B2418" s="16"/>
      <c r="C2418" s="100"/>
      <c r="D2418" s="97"/>
      <c r="E2418" s="52"/>
      <c r="F2418" s="134"/>
    </row>
    <row r="2419" spans="2:6" x14ac:dyDescent="0.25">
      <c r="B2419" s="16"/>
      <c r="C2419" s="100"/>
      <c r="D2419" s="97"/>
      <c r="E2419" s="52"/>
      <c r="F2419" s="134"/>
    </row>
    <row r="2420" spans="2:6" x14ac:dyDescent="0.25">
      <c r="B2420" s="16"/>
      <c r="C2420" s="100"/>
      <c r="D2420" s="97"/>
      <c r="E2420" s="52"/>
      <c r="F2420" s="134"/>
    </row>
    <row r="2421" spans="2:6" x14ac:dyDescent="0.25">
      <c r="B2421" s="16"/>
      <c r="C2421" s="100"/>
      <c r="D2421" s="97"/>
      <c r="E2421" s="52"/>
      <c r="F2421" s="134"/>
    </row>
    <row r="2422" spans="2:6" x14ac:dyDescent="0.25">
      <c r="B2422" s="16"/>
      <c r="C2422" s="100"/>
      <c r="D2422" s="97"/>
      <c r="E2422" s="52"/>
      <c r="F2422" s="134"/>
    </row>
    <row r="2423" spans="2:6" x14ac:dyDescent="0.25">
      <c r="B2423" s="16"/>
      <c r="C2423" s="100"/>
      <c r="D2423" s="97"/>
      <c r="E2423" s="52"/>
      <c r="F2423" s="134"/>
    </row>
    <row r="2424" spans="2:6" x14ac:dyDescent="0.25">
      <c r="B2424" s="16"/>
      <c r="C2424" s="100"/>
      <c r="D2424" s="97"/>
      <c r="E2424" s="52"/>
      <c r="F2424" s="134"/>
    </row>
    <row r="2425" spans="2:6" x14ac:dyDescent="0.25">
      <c r="B2425" s="16"/>
      <c r="C2425" s="100"/>
      <c r="D2425" s="97"/>
      <c r="E2425" s="52"/>
      <c r="F2425" s="134"/>
    </row>
    <row r="2426" spans="2:6" x14ac:dyDescent="0.25">
      <c r="B2426" s="16"/>
      <c r="C2426" s="100"/>
      <c r="D2426" s="97"/>
      <c r="E2426" s="52"/>
      <c r="F2426" s="134"/>
    </row>
    <row r="2427" spans="2:6" x14ac:dyDescent="0.25">
      <c r="B2427" s="16"/>
      <c r="C2427" s="100"/>
      <c r="D2427" s="97"/>
      <c r="E2427" s="52"/>
      <c r="F2427" s="134"/>
    </row>
    <row r="2428" spans="2:6" x14ac:dyDescent="0.25">
      <c r="B2428" s="16"/>
      <c r="C2428" s="100"/>
      <c r="D2428" s="97"/>
      <c r="E2428" s="52"/>
      <c r="F2428" s="134"/>
    </row>
    <row r="2429" spans="2:6" x14ac:dyDescent="0.25">
      <c r="B2429" s="16"/>
      <c r="C2429" s="100"/>
      <c r="D2429" s="97"/>
      <c r="E2429" s="52"/>
      <c r="F2429" s="134"/>
    </row>
    <row r="2430" spans="2:6" x14ac:dyDescent="0.25">
      <c r="B2430" s="16"/>
      <c r="C2430" s="100"/>
      <c r="D2430" s="97"/>
      <c r="E2430" s="52"/>
      <c r="F2430" s="134"/>
    </row>
    <row r="2431" spans="2:6" x14ac:dyDescent="0.25">
      <c r="B2431" s="16"/>
      <c r="C2431" s="100"/>
      <c r="D2431" s="97"/>
      <c r="E2431" s="52"/>
      <c r="F2431" s="134"/>
    </row>
    <row r="2432" spans="2:6" x14ac:dyDescent="0.25">
      <c r="B2432" s="16"/>
      <c r="C2432" s="100"/>
      <c r="D2432" s="97"/>
      <c r="E2432" s="52"/>
      <c r="F2432" s="134"/>
    </row>
    <row r="2433" spans="2:6" x14ac:dyDescent="0.25">
      <c r="B2433" s="16"/>
      <c r="C2433" s="100"/>
      <c r="D2433" s="97"/>
      <c r="E2433" s="52"/>
      <c r="F2433" s="134"/>
    </row>
    <row r="2434" spans="2:6" x14ac:dyDescent="0.25">
      <c r="B2434" s="16"/>
      <c r="C2434" s="100"/>
      <c r="D2434" s="97"/>
      <c r="E2434" s="52"/>
      <c r="F2434" s="134"/>
    </row>
    <row r="2435" spans="2:6" x14ac:dyDescent="0.25">
      <c r="B2435" s="16"/>
      <c r="C2435" s="100"/>
      <c r="D2435" s="97"/>
      <c r="E2435" s="52"/>
      <c r="F2435" s="134"/>
    </row>
    <row r="2436" spans="2:6" x14ac:dyDescent="0.25">
      <c r="B2436" s="16"/>
      <c r="C2436" s="100"/>
      <c r="D2436" s="97"/>
      <c r="E2436" s="52"/>
      <c r="F2436" s="134"/>
    </row>
    <row r="2437" spans="2:6" x14ac:dyDescent="0.25">
      <c r="B2437" s="16"/>
      <c r="C2437" s="100"/>
      <c r="D2437" s="97"/>
      <c r="E2437" s="52"/>
      <c r="F2437" s="134"/>
    </row>
    <row r="2438" spans="2:6" x14ac:dyDescent="0.25">
      <c r="B2438" s="16"/>
      <c r="C2438" s="100"/>
      <c r="D2438" s="97"/>
      <c r="E2438" s="52"/>
      <c r="F2438" s="134"/>
    </row>
    <row r="2439" spans="2:6" x14ac:dyDescent="0.25">
      <c r="B2439" s="16"/>
      <c r="C2439" s="100"/>
      <c r="D2439" s="97"/>
      <c r="E2439" s="52"/>
      <c r="F2439" s="134"/>
    </row>
    <row r="2440" spans="2:6" x14ac:dyDescent="0.25">
      <c r="B2440" s="16"/>
      <c r="C2440" s="100"/>
      <c r="D2440" s="97"/>
      <c r="E2440" s="52"/>
      <c r="F2440" s="134"/>
    </row>
    <row r="2441" spans="2:6" x14ac:dyDescent="0.25">
      <c r="B2441" s="16"/>
      <c r="C2441" s="100"/>
      <c r="D2441" s="97"/>
      <c r="E2441" s="52"/>
      <c r="F2441" s="134"/>
    </row>
    <row r="2442" spans="2:6" x14ac:dyDescent="0.25">
      <c r="B2442" s="16"/>
      <c r="C2442" s="100"/>
      <c r="D2442" s="97"/>
      <c r="E2442" s="52"/>
      <c r="F2442" s="134"/>
    </row>
    <row r="2443" spans="2:6" x14ac:dyDescent="0.25">
      <c r="B2443" s="16"/>
      <c r="C2443" s="100"/>
      <c r="D2443" s="97"/>
      <c r="E2443" s="52"/>
      <c r="F2443" s="134"/>
    </row>
    <row r="2444" spans="2:6" x14ac:dyDescent="0.25">
      <c r="B2444" s="16"/>
      <c r="C2444" s="100"/>
      <c r="D2444" s="97"/>
      <c r="E2444" s="52"/>
      <c r="F2444" s="134"/>
    </row>
    <row r="2445" spans="2:6" x14ac:dyDescent="0.25">
      <c r="B2445" s="16"/>
      <c r="C2445" s="100"/>
      <c r="D2445" s="97"/>
      <c r="E2445" s="52"/>
      <c r="F2445" s="134"/>
    </row>
    <row r="2446" spans="2:6" x14ac:dyDescent="0.25">
      <c r="B2446" s="16"/>
      <c r="C2446" s="100"/>
      <c r="D2446" s="97"/>
      <c r="E2446" s="52"/>
      <c r="F2446" s="134"/>
    </row>
    <row r="2447" spans="2:6" x14ac:dyDescent="0.25">
      <c r="B2447" s="16"/>
      <c r="C2447" s="100"/>
      <c r="D2447" s="97"/>
      <c r="E2447" s="52"/>
      <c r="F2447" s="134"/>
    </row>
    <row r="2448" spans="2:6" x14ac:dyDescent="0.25">
      <c r="B2448" s="16"/>
      <c r="C2448" s="100"/>
      <c r="D2448" s="97"/>
      <c r="E2448" s="52"/>
      <c r="F2448" s="134"/>
    </row>
    <row r="2449" spans="2:6" x14ac:dyDescent="0.25">
      <c r="B2449" s="16"/>
      <c r="C2449" s="100"/>
      <c r="D2449" s="97"/>
      <c r="E2449" s="52"/>
      <c r="F2449" s="134"/>
    </row>
    <row r="2450" spans="2:6" x14ac:dyDescent="0.25">
      <c r="B2450" s="16"/>
      <c r="C2450" s="100"/>
      <c r="D2450" s="97"/>
      <c r="E2450" s="52"/>
      <c r="F2450" s="134"/>
    </row>
    <row r="2451" spans="2:6" x14ac:dyDescent="0.25">
      <c r="B2451" s="16"/>
      <c r="C2451" s="100"/>
      <c r="D2451" s="97"/>
      <c r="E2451" s="52"/>
      <c r="F2451" s="134"/>
    </row>
    <row r="2452" spans="2:6" x14ac:dyDescent="0.25">
      <c r="B2452" s="16"/>
      <c r="C2452" s="100"/>
      <c r="D2452" s="97"/>
      <c r="E2452" s="52"/>
      <c r="F2452" s="134"/>
    </row>
    <row r="2453" spans="2:6" x14ac:dyDescent="0.25">
      <c r="B2453" s="16"/>
      <c r="C2453" s="100"/>
      <c r="D2453" s="97"/>
      <c r="E2453" s="52"/>
      <c r="F2453" s="134"/>
    </row>
    <row r="2454" spans="2:6" x14ac:dyDescent="0.25">
      <c r="B2454" s="16"/>
      <c r="C2454" s="100"/>
      <c r="D2454" s="97"/>
      <c r="E2454" s="52"/>
      <c r="F2454" s="134"/>
    </row>
    <row r="2455" spans="2:6" x14ac:dyDescent="0.25">
      <c r="B2455" s="16"/>
      <c r="C2455" s="100"/>
      <c r="D2455" s="97"/>
      <c r="E2455" s="52"/>
      <c r="F2455" s="134"/>
    </row>
    <row r="2456" spans="2:6" x14ac:dyDescent="0.25">
      <c r="B2456" s="16"/>
      <c r="C2456" s="100"/>
      <c r="D2456" s="97"/>
      <c r="E2456" s="52"/>
      <c r="F2456" s="134"/>
    </row>
    <row r="2457" spans="2:6" x14ac:dyDescent="0.25">
      <c r="B2457" s="16"/>
      <c r="C2457" s="100"/>
      <c r="D2457" s="97"/>
      <c r="E2457" s="52"/>
      <c r="F2457" s="134"/>
    </row>
    <row r="2458" spans="2:6" x14ac:dyDescent="0.25">
      <c r="B2458" s="16"/>
      <c r="C2458" s="100"/>
      <c r="D2458" s="97"/>
      <c r="E2458" s="52"/>
      <c r="F2458" s="134"/>
    </row>
    <row r="2459" spans="2:6" x14ac:dyDescent="0.25">
      <c r="B2459" s="16"/>
      <c r="C2459" s="100"/>
      <c r="D2459" s="97"/>
      <c r="E2459" s="52"/>
      <c r="F2459" s="134"/>
    </row>
    <row r="2460" spans="2:6" x14ac:dyDescent="0.25">
      <c r="B2460" s="16"/>
      <c r="C2460" s="100"/>
      <c r="D2460" s="97"/>
      <c r="E2460" s="52"/>
      <c r="F2460" s="134"/>
    </row>
    <row r="2461" spans="2:6" x14ac:dyDescent="0.25">
      <c r="B2461" s="16"/>
      <c r="C2461" s="100"/>
      <c r="D2461" s="97"/>
      <c r="E2461" s="52"/>
      <c r="F2461" s="134"/>
    </row>
    <row r="2462" spans="2:6" x14ac:dyDescent="0.25">
      <c r="B2462" s="16"/>
      <c r="C2462" s="100"/>
      <c r="D2462" s="97"/>
      <c r="E2462" s="52"/>
      <c r="F2462" s="134"/>
    </row>
    <row r="2463" spans="2:6" x14ac:dyDescent="0.25">
      <c r="B2463" s="16"/>
      <c r="C2463" s="100"/>
      <c r="D2463" s="97"/>
      <c r="E2463" s="52"/>
      <c r="F2463" s="134"/>
    </row>
    <row r="2464" spans="2:6" x14ac:dyDescent="0.25">
      <c r="B2464" s="16"/>
      <c r="C2464" s="100"/>
      <c r="D2464" s="97"/>
      <c r="E2464" s="52"/>
      <c r="F2464" s="134"/>
    </row>
    <row r="2465" spans="2:6" x14ac:dyDescent="0.25">
      <c r="B2465" s="16"/>
      <c r="C2465" s="100"/>
      <c r="D2465" s="97"/>
      <c r="E2465" s="52"/>
      <c r="F2465" s="134"/>
    </row>
    <row r="2466" spans="2:6" x14ac:dyDescent="0.25">
      <c r="B2466" s="16"/>
      <c r="C2466" s="100"/>
      <c r="D2466" s="97"/>
      <c r="E2466" s="52"/>
      <c r="F2466" s="134"/>
    </row>
    <row r="2467" spans="2:6" x14ac:dyDescent="0.25">
      <c r="B2467" s="16"/>
      <c r="C2467" s="100"/>
      <c r="D2467" s="97"/>
      <c r="E2467" s="52"/>
      <c r="F2467" s="134"/>
    </row>
    <row r="2468" spans="2:6" x14ac:dyDescent="0.25">
      <c r="B2468" s="16"/>
      <c r="C2468" s="100"/>
      <c r="D2468" s="97"/>
      <c r="E2468" s="52"/>
      <c r="F2468" s="134"/>
    </row>
    <row r="2469" spans="2:6" x14ac:dyDescent="0.25">
      <c r="B2469" s="16"/>
      <c r="C2469" s="100"/>
      <c r="D2469" s="97"/>
      <c r="E2469" s="52"/>
      <c r="F2469" s="134"/>
    </row>
    <row r="2470" spans="2:6" x14ac:dyDescent="0.25">
      <c r="B2470" s="16"/>
      <c r="C2470" s="100"/>
      <c r="D2470" s="97"/>
      <c r="E2470" s="52"/>
      <c r="F2470" s="134"/>
    </row>
    <row r="2471" spans="2:6" x14ac:dyDescent="0.25">
      <c r="B2471" s="16"/>
      <c r="C2471" s="100"/>
      <c r="D2471" s="97"/>
      <c r="E2471" s="52"/>
      <c r="F2471" s="134"/>
    </row>
    <row r="2472" spans="2:6" x14ac:dyDescent="0.25">
      <c r="B2472" s="16"/>
      <c r="C2472" s="100"/>
      <c r="D2472" s="97"/>
      <c r="E2472" s="52"/>
      <c r="F2472" s="134"/>
    </row>
    <row r="2473" spans="2:6" x14ac:dyDescent="0.25">
      <c r="B2473" s="16"/>
      <c r="C2473" s="100"/>
      <c r="D2473" s="97"/>
      <c r="E2473" s="52"/>
      <c r="F2473" s="134"/>
    </row>
    <row r="2474" spans="2:6" x14ac:dyDescent="0.25">
      <c r="B2474" s="16"/>
      <c r="C2474" s="100"/>
      <c r="D2474" s="97"/>
      <c r="E2474" s="52"/>
      <c r="F2474" s="134"/>
    </row>
    <row r="2475" spans="2:6" x14ac:dyDescent="0.25">
      <c r="B2475" s="16"/>
      <c r="C2475" s="100"/>
      <c r="D2475" s="97"/>
      <c r="E2475" s="52"/>
      <c r="F2475" s="134"/>
    </row>
    <row r="2476" spans="2:6" x14ac:dyDescent="0.25">
      <c r="B2476" s="16"/>
      <c r="C2476" s="100"/>
      <c r="D2476" s="97"/>
      <c r="E2476" s="52"/>
      <c r="F2476" s="134"/>
    </row>
    <row r="2477" spans="2:6" x14ac:dyDescent="0.25">
      <c r="B2477" s="16"/>
      <c r="C2477" s="100"/>
      <c r="D2477" s="97"/>
      <c r="E2477" s="52"/>
      <c r="F2477" s="134"/>
    </row>
    <row r="2478" spans="2:6" x14ac:dyDescent="0.25">
      <c r="B2478" s="16"/>
      <c r="C2478" s="100"/>
      <c r="D2478" s="97"/>
      <c r="E2478" s="52"/>
      <c r="F2478" s="134"/>
    </row>
    <row r="2479" spans="2:6" x14ac:dyDescent="0.25">
      <c r="B2479" s="16"/>
      <c r="C2479" s="100"/>
      <c r="D2479" s="97"/>
      <c r="E2479" s="52"/>
      <c r="F2479" s="134"/>
    </row>
    <row r="2480" spans="2:6" x14ac:dyDescent="0.25">
      <c r="B2480" s="16"/>
      <c r="C2480" s="100"/>
      <c r="D2480" s="97"/>
      <c r="E2480" s="52"/>
      <c r="F2480" s="134"/>
    </row>
    <row r="2481" spans="2:6" x14ac:dyDescent="0.25">
      <c r="B2481" s="16"/>
      <c r="C2481" s="100"/>
      <c r="D2481" s="97"/>
      <c r="E2481" s="52"/>
      <c r="F2481" s="134"/>
    </row>
    <row r="2482" spans="2:6" x14ac:dyDescent="0.25">
      <c r="B2482" s="16"/>
      <c r="C2482" s="100"/>
      <c r="D2482" s="97"/>
      <c r="E2482" s="52"/>
      <c r="F2482" s="134"/>
    </row>
    <row r="2483" spans="2:6" x14ac:dyDescent="0.25">
      <c r="B2483" s="16"/>
      <c r="C2483" s="100"/>
      <c r="D2483" s="97"/>
      <c r="E2483" s="52"/>
      <c r="F2483" s="134"/>
    </row>
    <row r="2484" spans="2:6" x14ac:dyDescent="0.25">
      <c r="B2484" s="16"/>
      <c r="C2484" s="100"/>
      <c r="D2484" s="97"/>
      <c r="E2484" s="52"/>
      <c r="F2484" s="134"/>
    </row>
    <row r="2485" spans="2:6" x14ac:dyDescent="0.25">
      <c r="B2485" s="16"/>
      <c r="C2485" s="100"/>
      <c r="D2485" s="97"/>
      <c r="E2485" s="52"/>
      <c r="F2485" s="134"/>
    </row>
    <row r="2486" spans="2:6" x14ac:dyDescent="0.25">
      <c r="B2486" s="16"/>
      <c r="C2486" s="100"/>
      <c r="D2486" s="97"/>
      <c r="E2486" s="52"/>
      <c r="F2486" s="134"/>
    </row>
    <row r="2487" spans="2:6" x14ac:dyDescent="0.25">
      <c r="B2487" s="16"/>
      <c r="C2487" s="100"/>
      <c r="D2487" s="97"/>
      <c r="E2487" s="52"/>
      <c r="F2487" s="134"/>
    </row>
    <row r="2488" spans="2:6" x14ac:dyDescent="0.25">
      <c r="B2488" s="16"/>
      <c r="C2488" s="100"/>
      <c r="D2488" s="97"/>
      <c r="E2488" s="52"/>
      <c r="F2488" s="134"/>
    </row>
    <row r="2489" spans="2:6" x14ac:dyDescent="0.25">
      <c r="B2489" s="16"/>
      <c r="C2489" s="100"/>
      <c r="D2489" s="97"/>
      <c r="E2489" s="52"/>
      <c r="F2489" s="134"/>
    </row>
    <row r="2490" spans="2:6" x14ac:dyDescent="0.25">
      <c r="B2490" s="16"/>
      <c r="C2490" s="100"/>
      <c r="D2490" s="97"/>
      <c r="E2490" s="52"/>
      <c r="F2490" s="134"/>
    </row>
    <row r="2491" spans="2:6" x14ac:dyDescent="0.25">
      <c r="B2491" s="16"/>
      <c r="C2491" s="100"/>
      <c r="D2491" s="97"/>
      <c r="E2491" s="52"/>
      <c r="F2491" s="134"/>
    </row>
    <row r="2492" spans="2:6" x14ac:dyDescent="0.25">
      <c r="B2492" s="16"/>
      <c r="C2492" s="100"/>
      <c r="D2492" s="97"/>
      <c r="E2492" s="52"/>
      <c r="F2492" s="134"/>
    </row>
    <row r="2493" spans="2:6" x14ac:dyDescent="0.25">
      <c r="B2493" s="16"/>
      <c r="C2493" s="100"/>
      <c r="D2493" s="97"/>
      <c r="E2493" s="52"/>
      <c r="F2493" s="134"/>
    </row>
    <row r="2494" spans="2:6" x14ac:dyDescent="0.25">
      <c r="B2494" s="16"/>
      <c r="C2494" s="100"/>
      <c r="D2494" s="97"/>
      <c r="E2494" s="52"/>
      <c r="F2494" s="134"/>
    </row>
    <row r="2495" spans="2:6" x14ac:dyDescent="0.25">
      <c r="B2495" s="16"/>
      <c r="C2495" s="100"/>
      <c r="D2495" s="97"/>
      <c r="E2495" s="52"/>
      <c r="F2495" s="134"/>
    </row>
    <row r="2496" spans="2:6" x14ac:dyDescent="0.25">
      <c r="B2496" s="16"/>
      <c r="C2496" s="100"/>
      <c r="D2496" s="97"/>
      <c r="E2496" s="52"/>
      <c r="F2496" s="134"/>
    </row>
    <row r="2497" spans="2:6" x14ac:dyDescent="0.25">
      <c r="B2497" s="16"/>
      <c r="C2497" s="100"/>
      <c r="D2497" s="97"/>
      <c r="E2497" s="52"/>
      <c r="F2497" s="134"/>
    </row>
    <row r="2498" spans="2:6" x14ac:dyDescent="0.25">
      <c r="B2498" s="16"/>
      <c r="C2498" s="100"/>
      <c r="D2498" s="97"/>
      <c r="E2498" s="52"/>
      <c r="F2498" s="134"/>
    </row>
    <row r="2499" spans="2:6" x14ac:dyDescent="0.25">
      <c r="B2499" s="16"/>
      <c r="C2499" s="100"/>
      <c r="D2499" s="97"/>
      <c r="E2499" s="52"/>
      <c r="F2499" s="134"/>
    </row>
    <row r="2500" spans="2:6" x14ac:dyDescent="0.25">
      <c r="B2500" s="16"/>
      <c r="C2500" s="100"/>
      <c r="D2500" s="97"/>
      <c r="E2500" s="52"/>
      <c r="F2500" s="134"/>
    </row>
    <row r="2501" spans="2:6" x14ac:dyDescent="0.25">
      <c r="B2501" s="16"/>
      <c r="C2501" s="100"/>
      <c r="D2501" s="97"/>
      <c r="E2501" s="52"/>
      <c r="F2501" s="134"/>
    </row>
    <row r="2502" spans="2:6" x14ac:dyDescent="0.25">
      <c r="B2502" s="16"/>
      <c r="C2502" s="100"/>
      <c r="D2502" s="97"/>
      <c r="E2502" s="52"/>
      <c r="F2502" s="134"/>
    </row>
    <row r="2503" spans="2:6" x14ac:dyDescent="0.25">
      <c r="B2503" s="16"/>
      <c r="C2503" s="100"/>
      <c r="D2503" s="97"/>
      <c r="E2503" s="52"/>
      <c r="F2503" s="134"/>
    </row>
    <row r="2504" spans="2:6" x14ac:dyDescent="0.25">
      <c r="B2504" s="16"/>
      <c r="C2504" s="100"/>
      <c r="D2504" s="97"/>
      <c r="E2504" s="52"/>
      <c r="F2504" s="134"/>
    </row>
    <row r="2505" spans="2:6" x14ac:dyDescent="0.25">
      <c r="B2505" s="16"/>
      <c r="C2505" s="100"/>
      <c r="D2505" s="97"/>
      <c r="E2505" s="52"/>
      <c r="F2505" s="134"/>
    </row>
    <row r="2506" spans="2:6" x14ac:dyDescent="0.25">
      <c r="B2506" s="16"/>
      <c r="C2506" s="100"/>
      <c r="D2506" s="97"/>
      <c r="E2506" s="52"/>
      <c r="F2506" s="134"/>
    </row>
    <row r="2507" spans="2:6" x14ac:dyDescent="0.25">
      <c r="B2507" s="16"/>
      <c r="C2507" s="100"/>
      <c r="D2507" s="97"/>
      <c r="E2507" s="52"/>
      <c r="F2507" s="134"/>
    </row>
    <row r="2508" spans="2:6" x14ac:dyDescent="0.25">
      <c r="B2508" s="16"/>
      <c r="C2508" s="100"/>
      <c r="D2508" s="97"/>
      <c r="E2508" s="52"/>
      <c r="F2508" s="134"/>
    </row>
    <row r="2509" spans="2:6" x14ac:dyDescent="0.25">
      <c r="B2509" s="16"/>
      <c r="C2509" s="100"/>
      <c r="D2509" s="97"/>
      <c r="E2509" s="52"/>
      <c r="F2509" s="134"/>
    </row>
    <row r="2510" spans="2:6" x14ac:dyDescent="0.25">
      <c r="B2510" s="16"/>
      <c r="C2510" s="100"/>
      <c r="D2510" s="97"/>
      <c r="E2510" s="52"/>
      <c r="F2510" s="134"/>
    </row>
    <row r="2511" spans="2:6" x14ac:dyDescent="0.25">
      <c r="B2511" s="16"/>
      <c r="C2511" s="100"/>
      <c r="D2511" s="97"/>
      <c r="E2511" s="52"/>
      <c r="F2511" s="134"/>
    </row>
    <row r="2512" spans="2:6" x14ac:dyDescent="0.25">
      <c r="B2512" s="16"/>
      <c r="C2512" s="100"/>
      <c r="D2512" s="97"/>
      <c r="E2512" s="52"/>
      <c r="F2512" s="134"/>
    </row>
    <row r="2513" spans="2:6" x14ac:dyDescent="0.25">
      <c r="B2513" s="16"/>
      <c r="C2513" s="100"/>
      <c r="D2513" s="97"/>
      <c r="E2513" s="52"/>
      <c r="F2513" s="134"/>
    </row>
    <row r="2514" spans="2:6" x14ac:dyDescent="0.25">
      <c r="B2514" s="16"/>
      <c r="C2514" s="100"/>
      <c r="D2514" s="97"/>
      <c r="E2514" s="52"/>
      <c r="F2514" s="134"/>
    </row>
    <row r="2515" spans="2:6" x14ac:dyDescent="0.25">
      <c r="B2515" s="16"/>
      <c r="C2515" s="100"/>
      <c r="D2515" s="97"/>
      <c r="E2515" s="52"/>
      <c r="F2515" s="134"/>
    </row>
    <row r="2516" spans="2:6" x14ac:dyDescent="0.25">
      <c r="B2516" s="16"/>
      <c r="C2516" s="100"/>
      <c r="D2516" s="97"/>
      <c r="E2516" s="52"/>
      <c r="F2516" s="134"/>
    </row>
    <row r="2517" spans="2:6" x14ac:dyDescent="0.25">
      <c r="B2517" s="16"/>
      <c r="C2517" s="100"/>
      <c r="D2517" s="97"/>
      <c r="E2517" s="52"/>
      <c r="F2517" s="134"/>
    </row>
    <row r="2518" spans="2:6" x14ac:dyDescent="0.25">
      <c r="B2518" s="16"/>
      <c r="C2518" s="100"/>
      <c r="D2518" s="97"/>
      <c r="E2518" s="52"/>
      <c r="F2518" s="134"/>
    </row>
    <row r="2519" spans="2:6" x14ac:dyDescent="0.25">
      <c r="B2519" s="16"/>
      <c r="C2519" s="100"/>
      <c r="D2519" s="97"/>
      <c r="E2519" s="52"/>
      <c r="F2519" s="134"/>
    </row>
    <row r="2520" spans="2:6" x14ac:dyDescent="0.25">
      <c r="B2520" s="16"/>
      <c r="C2520" s="100"/>
      <c r="D2520" s="97"/>
      <c r="E2520" s="52"/>
      <c r="F2520" s="134"/>
    </row>
    <row r="2521" spans="2:6" x14ac:dyDescent="0.25">
      <c r="B2521" s="16"/>
      <c r="C2521" s="100"/>
      <c r="D2521" s="97"/>
      <c r="E2521" s="52"/>
      <c r="F2521" s="134"/>
    </row>
    <row r="2522" spans="2:6" x14ac:dyDescent="0.25">
      <c r="B2522" s="16"/>
      <c r="C2522" s="100"/>
      <c r="D2522" s="97"/>
      <c r="E2522" s="52"/>
      <c r="F2522" s="134"/>
    </row>
    <row r="2523" spans="2:6" x14ac:dyDescent="0.25">
      <c r="B2523" s="16"/>
      <c r="C2523" s="100"/>
      <c r="D2523" s="97"/>
      <c r="E2523" s="52"/>
      <c r="F2523" s="134"/>
    </row>
    <row r="2524" spans="2:6" x14ac:dyDescent="0.25">
      <c r="B2524" s="16"/>
      <c r="C2524" s="100"/>
      <c r="D2524" s="97"/>
      <c r="E2524" s="52"/>
      <c r="F2524" s="134"/>
    </row>
    <row r="2525" spans="2:6" x14ac:dyDescent="0.25">
      <c r="B2525" s="16"/>
      <c r="C2525" s="100"/>
      <c r="D2525" s="97"/>
      <c r="E2525" s="52"/>
      <c r="F2525" s="134"/>
    </row>
    <row r="2526" spans="2:6" x14ac:dyDescent="0.25">
      <c r="B2526" s="16"/>
      <c r="C2526" s="100"/>
      <c r="D2526" s="97"/>
      <c r="E2526" s="52"/>
      <c r="F2526" s="134"/>
    </row>
    <row r="2527" spans="2:6" x14ac:dyDescent="0.25">
      <c r="B2527" s="16"/>
      <c r="C2527" s="100"/>
      <c r="D2527" s="97"/>
      <c r="E2527" s="52"/>
      <c r="F2527" s="134"/>
    </row>
    <row r="2528" spans="2:6" x14ac:dyDescent="0.25">
      <c r="B2528" s="16"/>
      <c r="C2528" s="100"/>
      <c r="D2528" s="97"/>
      <c r="E2528" s="52"/>
      <c r="F2528" s="134"/>
    </row>
    <row r="2529" spans="2:6" x14ac:dyDescent="0.25">
      <c r="B2529" s="16"/>
      <c r="C2529" s="100"/>
      <c r="D2529" s="97"/>
      <c r="E2529" s="52"/>
      <c r="F2529" s="134"/>
    </row>
    <row r="2530" spans="2:6" x14ac:dyDescent="0.25">
      <c r="B2530" s="16"/>
      <c r="C2530" s="100"/>
      <c r="D2530" s="97"/>
      <c r="E2530" s="52"/>
      <c r="F2530" s="134"/>
    </row>
    <row r="2531" spans="2:6" x14ac:dyDescent="0.25">
      <c r="B2531" s="16"/>
      <c r="C2531" s="100"/>
      <c r="D2531" s="97"/>
      <c r="E2531" s="52"/>
      <c r="F2531" s="134"/>
    </row>
    <row r="2532" spans="2:6" x14ac:dyDescent="0.25">
      <c r="B2532" s="16"/>
      <c r="C2532" s="100"/>
      <c r="D2532" s="97"/>
      <c r="E2532" s="52"/>
      <c r="F2532" s="134"/>
    </row>
    <row r="2533" spans="2:6" x14ac:dyDescent="0.25">
      <c r="B2533" s="16"/>
      <c r="C2533" s="100"/>
      <c r="D2533" s="97"/>
      <c r="E2533" s="52"/>
      <c r="F2533" s="134"/>
    </row>
    <row r="2534" spans="2:6" x14ac:dyDescent="0.25">
      <c r="B2534" s="16"/>
      <c r="C2534" s="100"/>
      <c r="D2534" s="97"/>
      <c r="E2534" s="52"/>
      <c r="F2534" s="134"/>
    </row>
    <row r="2535" spans="2:6" x14ac:dyDescent="0.25">
      <c r="B2535" s="16"/>
      <c r="C2535" s="100"/>
      <c r="D2535" s="97"/>
      <c r="E2535" s="52"/>
      <c r="F2535" s="134"/>
    </row>
    <row r="2536" spans="2:6" x14ac:dyDescent="0.25">
      <c r="B2536" s="16"/>
      <c r="C2536" s="100"/>
      <c r="D2536" s="97"/>
      <c r="E2536" s="52"/>
      <c r="F2536" s="134"/>
    </row>
    <row r="2537" spans="2:6" x14ac:dyDescent="0.25">
      <c r="B2537" s="16"/>
      <c r="C2537" s="100"/>
      <c r="D2537" s="97"/>
      <c r="E2537" s="52"/>
      <c r="F2537" s="134"/>
    </row>
    <row r="2538" spans="2:6" x14ac:dyDescent="0.25">
      <c r="B2538" s="16"/>
      <c r="C2538" s="100"/>
      <c r="D2538" s="97"/>
      <c r="E2538" s="52"/>
      <c r="F2538" s="134"/>
    </row>
    <row r="2539" spans="2:6" x14ac:dyDescent="0.25">
      <c r="B2539" s="16"/>
      <c r="C2539" s="100"/>
      <c r="D2539" s="97"/>
      <c r="E2539" s="52"/>
      <c r="F2539" s="134"/>
    </row>
    <row r="2540" spans="2:6" x14ac:dyDescent="0.25">
      <c r="B2540" s="16"/>
      <c r="C2540" s="100"/>
      <c r="D2540" s="97"/>
      <c r="E2540" s="52"/>
      <c r="F2540" s="134"/>
    </row>
    <row r="2541" spans="2:6" x14ac:dyDescent="0.25">
      <c r="B2541" s="16"/>
      <c r="C2541" s="100"/>
      <c r="D2541" s="97"/>
      <c r="E2541" s="52"/>
      <c r="F2541" s="134"/>
    </row>
    <row r="2542" spans="2:6" x14ac:dyDescent="0.25">
      <c r="B2542" s="16"/>
      <c r="C2542" s="100"/>
      <c r="D2542" s="97"/>
      <c r="E2542" s="52"/>
      <c r="F2542" s="134"/>
    </row>
    <row r="2543" spans="2:6" x14ac:dyDescent="0.25">
      <c r="B2543" s="16"/>
      <c r="C2543" s="100"/>
      <c r="D2543" s="97"/>
      <c r="E2543" s="52"/>
      <c r="F2543" s="134"/>
    </row>
    <row r="2544" spans="2:6" x14ac:dyDescent="0.25">
      <c r="B2544" s="16"/>
      <c r="C2544" s="100"/>
      <c r="D2544" s="97"/>
      <c r="E2544" s="52"/>
      <c r="F2544" s="134"/>
    </row>
    <row r="2545" spans="2:6" x14ac:dyDescent="0.25">
      <c r="B2545" s="16"/>
      <c r="C2545" s="100"/>
      <c r="D2545" s="97"/>
      <c r="E2545" s="52"/>
      <c r="F2545" s="134"/>
    </row>
    <row r="2546" spans="2:6" x14ac:dyDescent="0.25">
      <c r="B2546" s="16"/>
      <c r="C2546" s="100"/>
      <c r="D2546" s="97"/>
      <c r="E2546" s="52"/>
      <c r="F2546" s="134"/>
    </row>
    <row r="2547" spans="2:6" x14ac:dyDescent="0.25">
      <c r="B2547" s="16"/>
      <c r="C2547" s="100"/>
      <c r="D2547" s="97"/>
      <c r="E2547" s="52"/>
      <c r="F2547" s="134"/>
    </row>
    <row r="2548" spans="2:6" x14ac:dyDescent="0.25">
      <c r="B2548" s="16"/>
      <c r="C2548" s="100"/>
      <c r="D2548" s="97"/>
      <c r="E2548" s="52"/>
      <c r="F2548" s="134"/>
    </row>
    <row r="2549" spans="2:6" x14ac:dyDescent="0.25">
      <c r="B2549" s="16"/>
      <c r="C2549" s="100"/>
      <c r="D2549" s="97"/>
      <c r="E2549" s="52"/>
      <c r="F2549" s="134"/>
    </row>
    <row r="2550" spans="2:6" x14ac:dyDescent="0.25">
      <c r="B2550" s="16"/>
      <c r="C2550" s="100"/>
      <c r="D2550" s="97"/>
      <c r="E2550" s="52"/>
      <c r="F2550" s="134"/>
    </row>
    <row r="2551" spans="2:6" x14ac:dyDescent="0.25">
      <c r="B2551" s="16"/>
      <c r="C2551" s="100"/>
      <c r="D2551" s="97"/>
      <c r="E2551" s="52"/>
      <c r="F2551" s="134"/>
    </row>
    <row r="2552" spans="2:6" x14ac:dyDescent="0.25">
      <c r="B2552" s="16"/>
      <c r="C2552" s="100"/>
      <c r="D2552" s="97"/>
      <c r="E2552" s="52"/>
      <c r="F2552" s="134"/>
    </row>
    <row r="2553" spans="2:6" x14ac:dyDescent="0.25">
      <c r="B2553" s="16"/>
      <c r="C2553" s="100"/>
      <c r="D2553" s="97"/>
      <c r="E2553" s="52"/>
      <c r="F2553" s="134"/>
    </row>
    <row r="2554" spans="2:6" x14ac:dyDescent="0.25">
      <c r="B2554" s="16"/>
      <c r="C2554" s="100"/>
      <c r="D2554" s="97"/>
      <c r="E2554" s="52"/>
      <c r="F2554" s="134"/>
    </row>
    <row r="2555" spans="2:6" x14ac:dyDescent="0.25">
      <c r="B2555" s="16"/>
      <c r="C2555" s="100"/>
      <c r="D2555" s="97"/>
      <c r="E2555" s="52"/>
      <c r="F2555" s="134"/>
    </row>
    <row r="2556" spans="2:6" x14ac:dyDescent="0.25">
      <c r="B2556" s="16"/>
      <c r="C2556" s="100"/>
      <c r="D2556" s="97"/>
      <c r="E2556" s="52"/>
      <c r="F2556" s="134"/>
    </row>
    <row r="2557" spans="2:6" x14ac:dyDescent="0.25">
      <c r="B2557" s="16"/>
      <c r="C2557" s="100"/>
      <c r="D2557" s="97"/>
      <c r="E2557" s="52"/>
      <c r="F2557" s="134"/>
    </row>
    <row r="2558" spans="2:6" x14ac:dyDescent="0.25">
      <c r="B2558" s="16"/>
      <c r="C2558" s="100"/>
      <c r="D2558" s="97"/>
      <c r="E2558" s="52"/>
      <c r="F2558" s="134"/>
    </row>
    <row r="2559" spans="2:6" x14ac:dyDescent="0.25">
      <c r="B2559" s="16"/>
      <c r="C2559" s="100"/>
      <c r="D2559" s="97"/>
      <c r="E2559" s="52"/>
      <c r="F2559" s="134"/>
    </row>
    <row r="2560" spans="2:6" x14ac:dyDescent="0.25">
      <c r="B2560" s="16"/>
      <c r="C2560" s="100"/>
      <c r="D2560" s="97"/>
      <c r="E2560" s="52"/>
      <c r="F2560" s="134"/>
    </row>
    <row r="2561" spans="2:6" x14ac:dyDescent="0.25">
      <c r="B2561" s="16"/>
      <c r="C2561" s="100"/>
      <c r="D2561" s="97"/>
      <c r="E2561" s="52"/>
      <c r="F2561" s="134"/>
    </row>
    <row r="2562" spans="2:6" x14ac:dyDescent="0.25">
      <c r="B2562" s="16"/>
      <c r="C2562" s="100"/>
      <c r="D2562" s="97"/>
      <c r="E2562" s="52"/>
      <c r="F2562" s="134"/>
    </row>
    <row r="2563" spans="2:6" x14ac:dyDescent="0.25">
      <c r="B2563" s="16"/>
      <c r="C2563" s="100"/>
      <c r="D2563" s="97"/>
      <c r="E2563" s="52"/>
      <c r="F2563" s="134"/>
    </row>
    <row r="2564" spans="2:6" x14ac:dyDescent="0.25">
      <c r="B2564" s="16"/>
      <c r="C2564" s="100"/>
      <c r="D2564" s="97"/>
      <c r="E2564" s="52"/>
      <c r="F2564" s="134"/>
    </row>
    <row r="2565" spans="2:6" x14ac:dyDescent="0.25">
      <c r="B2565" s="16"/>
      <c r="C2565" s="100"/>
      <c r="D2565" s="97"/>
      <c r="E2565" s="52"/>
      <c r="F2565" s="134"/>
    </row>
    <row r="2566" spans="2:6" x14ac:dyDescent="0.25">
      <c r="B2566" s="16"/>
      <c r="C2566" s="100"/>
      <c r="D2566" s="97"/>
      <c r="E2566" s="52"/>
      <c r="F2566" s="134"/>
    </row>
    <row r="2567" spans="2:6" x14ac:dyDescent="0.25">
      <c r="B2567" s="16"/>
      <c r="C2567" s="100"/>
      <c r="D2567" s="97"/>
      <c r="E2567" s="52"/>
      <c r="F2567" s="134"/>
    </row>
    <row r="2568" spans="2:6" x14ac:dyDescent="0.25">
      <c r="B2568" s="16"/>
      <c r="C2568" s="100"/>
      <c r="D2568" s="97"/>
      <c r="E2568" s="52"/>
      <c r="F2568" s="134"/>
    </row>
    <row r="2569" spans="2:6" x14ac:dyDescent="0.25">
      <c r="B2569" s="16"/>
      <c r="C2569" s="100"/>
      <c r="D2569" s="97"/>
      <c r="E2569" s="52"/>
      <c r="F2569" s="134"/>
    </row>
    <row r="2570" spans="2:6" x14ac:dyDescent="0.25">
      <c r="B2570" s="16"/>
      <c r="C2570" s="100"/>
      <c r="D2570" s="97"/>
      <c r="E2570" s="52"/>
      <c r="F2570" s="134"/>
    </row>
    <row r="2571" spans="2:6" x14ac:dyDescent="0.25">
      <c r="B2571" s="16"/>
      <c r="C2571" s="100"/>
      <c r="D2571" s="97"/>
      <c r="E2571" s="52"/>
      <c r="F2571" s="134"/>
    </row>
    <row r="2572" spans="2:6" x14ac:dyDescent="0.25">
      <c r="B2572" s="16"/>
      <c r="C2572" s="100"/>
      <c r="D2572" s="97"/>
      <c r="E2572" s="52"/>
      <c r="F2572" s="134"/>
    </row>
    <row r="2573" spans="2:6" x14ac:dyDescent="0.25">
      <c r="B2573" s="16"/>
      <c r="C2573" s="100"/>
      <c r="D2573" s="97"/>
      <c r="E2573" s="52"/>
      <c r="F2573" s="134"/>
    </row>
    <row r="2574" spans="2:6" x14ac:dyDescent="0.25">
      <c r="B2574" s="16"/>
      <c r="C2574" s="100"/>
      <c r="D2574" s="97"/>
      <c r="E2574" s="52"/>
      <c r="F2574" s="134"/>
    </row>
    <row r="2575" spans="2:6" x14ac:dyDescent="0.25">
      <c r="B2575" s="16"/>
      <c r="C2575" s="100"/>
      <c r="D2575" s="97"/>
      <c r="E2575" s="52"/>
      <c r="F2575" s="134"/>
    </row>
    <row r="2576" spans="2:6" x14ac:dyDescent="0.25">
      <c r="B2576" s="16"/>
      <c r="C2576" s="100"/>
      <c r="D2576" s="97"/>
      <c r="E2576" s="52"/>
      <c r="F2576" s="134"/>
    </row>
    <row r="2577" spans="2:6" x14ac:dyDescent="0.25">
      <c r="B2577" s="16"/>
      <c r="C2577" s="100"/>
      <c r="D2577" s="97"/>
      <c r="E2577" s="52"/>
      <c r="F2577" s="134"/>
    </row>
    <row r="2578" spans="2:6" x14ac:dyDescent="0.25">
      <c r="B2578" s="16"/>
      <c r="C2578" s="100"/>
      <c r="D2578" s="97"/>
      <c r="E2578" s="52"/>
      <c r="F2578" s="134"/>
    </row>
    <row r="2579" spans="2:6" x14ac:dyDescent="0.25">
      <c r="B2579" s="16"/>
      <c r="C2579" s="100"/>
      <c r="D2579" s="97"/>
      <c r="E2579" s="52"/>
      <c r="F2579" s="134"/>
    </row>
    <row r="2580" spans="2:6" x14ac:dyDescent="0.25">
      <c r="B2580" s="16"/>
      <c r="C2580" s="100"/>
      <c r="D2580" s="97"/>
      <c r="E2580" s="52"/>
      <c r="F2580" s="134"/>
    </row>
    <row r="2581" spans="2:6" x14ac:dyDescent="0.25">
      <c r="B2581" s="16"/>
      <c r="C2581" s="100"/>
      <c r="D2581" s="97"/>
      <c r="E2581" s="52"/>
      <c r="F2581" s="134"/>
    </row>
    <row r="2582" spans="2:6" x14ac:dyDescent="0.25">
      <c r="B2582" s="16"/>
      <c r="C2582" s="100"/>
      <c r="D2582" s="97"/>
      <c r="E2582" s="52"/>
      <c r="F2582" s="134"/>
    </row>
    <row r="2583" spans="2:6" x14ac:dyDescent="0.25">
      <c r="B2583" s="16"/>
      <c r="C2583" s="100"/>
      <c r="D2583" s="97"/>
      <c r="E2583" s="52"/>
      <c r="F2583" s="134"/>
    </row>
    <row r="2584" spans="2:6" x14ac:dyDescent="0.25">
      <c r="B2584" s="16"/>
      <c r="C2584" s="100"/>
      <c r="D2584" s="97"/>
      <c r="E2584" s="52"/>
      <c r="F2584" s="134"/>
    </row>
    <row r="2585" spans="2:6" x14ac:dyDescent="0.25">
      <c r="B2585" s="16"/>
      <c r="C2585" s="100"/>
      <c r="D2585" s="97"/>
      <c r="E2585" s="52"/>
      <c r="F2585" s="134"/>
    </row>
    <row r="2586" spans="2:6" x14ac:dyDescent="0.25">
      <c r="B2586" s="16"/>
      <c r="C2586" s="100"/>
      <c r="D2586" s="97"/>
      <c r="E2586" s="52"/>
      <c r="F2586" s="134"/>
    </row>
    <row r="2587" spans="2:6" x14ac:dyDescent="0.25">
      <c r="B2587" s="16"/>
      <c r="C2587" s="100"/>
      <c r="D2587" s="97"/>
      <c r="E2587" s="52"/>
      <c r="F2587" s="134"/>
    </row>
  </sheetData>
  <mergeCells count="28">
    <mergeCell ref="B369:H369"/>
    <mergeCell ref="B347:H347"/>
    <mergeCell ref="B352:H352"/>
    <mergeCell ref="B276:H276"/>
    <mergeCell ref="B291:H291"/>
    <mergeCell ref="B142:H142"/>
    <mergeCell ref="B160:H160"/>
    <mergeCell ref="B252:H252"/>
    <mergeCell ref="B265:H265"/>
    <mergeCell ref="B226:H226"/>
    <mergeCell ref="B214:H214"/>
    <mergeCell ref="B218:H218"/>
    <mergeCell ref="B123:H123"/>
    <mergeCell ref="B132:H132"/>
    <mergeCell ref="A375:F375"/>
    <mergeCell ref="B3:H3"/>
    <mergeCell ref="B23:H23"/>
    <mergeCell ref="B54:H54"/>
    <mergeCell ref="B60:H60"/>
    <mergeCell ref="B65:H65"/>
    <mergeCell ref="B72:H72"/>
    <mergeCell ref="B96:H96"/>
    <mergeCell ref="B109:H109"/>
    <mergeCell ref="B113:H113"/>
    <mergeCell ref="B169:H169"/>
    <mergeCell ref="B179:H179"/>
    <mergeCell ref="B183:H183"/>
    <mergeCell ref="B189:H189"/>
  </mergeCells>
  <pageMargins left="0.39370078740157483" right="0.39370078740157483" top="0.74803149606299213" bottom="0.74803149606299213" header="0.31496062992125984" footer="0.31496062992125984"/>
  <pageSetup paperSize="9" orientation="landscape"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8"/>
  <sheetViews>
    <sheetView workbookViewId="0">
      <selection activeCell="K3" sqref="K3"/>
    </sheetView>
  </sheetViews>
  <sheetFormatPr defaultRowHeight="15" x14ac:dyDescent="0.25"/>
  <cols>
    <col min="1" max="1" width="10.7109375" style="48" customWidth="1"/>
    <col min="2" max="2" width="45.7109375" style="43" customWidth="1"/>
    <col min="3" max="3" width="9.7109375" style="83" customWidth="1"/>
    <col min="4" max="4" width="12.7109375" style="84" customWidth="1"/>
    <col min="5" max="5" width="10.7109375" style="53" customWidth="1"/>
    <col min="6" max="6" width="10.7109375" style="55" customWidth="1"/>
    <col min="7" max="7" width="15.7109375" style="93" customWidth="1"/>
    <col min="8" max="8" width="15.7109375" style="57" customWidth="1"/>
    <col min="9" max="16384" width="9.140625" style="15"/>
  </cols>
  <sheetData>
    <row r="1" spans="1:10" s="75" customFormat="1" ht="25.5" customHeight="1" x14ac:dyDescent="0.25">
      <c r="A1" s="5" t="s">
        <v>561</v>
      </c>
      <c r="B1" s="6" t="s">
        <v>562</v>
      </c>
      <c r="C1" s="5" t="s">
        <v>563</v>
      </c>
      <c r="D1" s="7" t="s">
        <v>564</v>
      </c>
      <c r="E1" s="44" t="s">
        <v>565</v>
      </c>
      <c r="F1" s="44" t="s">
        <v>566</v>
      </c>
      <c r="G1" s="25" t="s">
        <v>567</v>
      </c>
      <c r="H1" s="10" t="s">
        <v>568</v>
      </c>
      <c r="I1" s="94"/>
      <c r="J1" s="87"/>
    </row>
    <row r="2" spans="1:10" s="14" customFormat="1" ht="50.1" customHeight="1" x14ac:dyDescent="0.25">
      <c r="A2" s="21" t="s">
        <v>0</v>
      </c>
      <c r="B2" s="21" t="s">
        <v>1</v>
      </c>
      <c r="C2" s="21" t="s">
        <v>2</v>
      </c>
      <c r="D2" s="9" t="s">
        <v>560</v>
      </c>
      <c r="E2" s="26" t="s">
        <v>3</v>
      </c>
      <c r="F2" s="26" t="s">
        <v>4</v>
      </c>
      <c r="G2" s="26" t="s">
        <v>570</v>
      </c>
      <c r="H2" s="11" t="s">
        <v>569</v>
      </c>
      <c r="I2" s="19"/>
    </row>
    <row r="3" spans="1:10" ht="57" customHeight="1" x14ac:dyDescent="0.25">
      <c r="A3" s="63"/>
      <c r="B3" s="22"/>
      <c r="C3" s="77"/>
      <c r="D3" s="177"/>
      <c r="E3" s="187"/>
      <c r="F3" s="187"/>
      <c r="G3" s="88">
        <f>D3*E3</f>
        <v>0</v>
      </c>
      <c r="H3" s="65">
        <f>D3*F3</f>
        <v>0</v>
      </c>
      <c r="I3" s="42"/>
    </row>
    <row r="4" spans="1:10" ht="57" customHeight="1" x14ac:dyDescent="0.25">
      <c r="A4" s="63"/>
      <c r="B4" s="23"/>
      <c r="C4" s="77"/>
      <c r="D4" s="177"/>
      <c r="E4" s="187"/>
      <c r="F4" s="187"/>
      <c r="G4" s="88">
        <f>D4*E4</f>
        <v>0</v>
      </c>
      <c r="H4" s="65">
        <f>D4*F4</f>
        <v>0</v>
      </c>
      <c r="I4" s="42"/>
    </row>
    <row r="5" spans="1:10" ht="57" customHeight="1" x14ac:dyDescent="0.25">
      <c r="A5" s="63"/>
      <c r="B5" s="23"/>
      <c r="C5" s="77"/>
      <c r="D5" s="177"/>
      <c r="E5" s="187"/>
      <c r="F5" s="187"/>
      <c r="G5" s="88">
        <f t="shared" ref="G5:G25" si="0">D5*E5</f>
        <v>0</v>
      </c>
      <c r="H5" s="65">
        <f t="shared" ref="H5:H25" si="1">D5*F5</f>
        <v>0</v>
      </c>
      <c r="I5" s="42"/>
    </row>
    <row r="6" spans="1:10" ht="57" customHeight="1" x14ac:dyDescent="0.25">
      <c r="A6" s="63"/>
      <c r="B6" s="23"/>
      <c r="C6" s="77"/>
      <c r="D6" s="177"/>
      <c r="E6" s="187"/>
      <c r="F6" s="187"/>
      <c r="G6" s="88">
        <f t="shared" si="0"/>
        <v>0</v>
      </c>
      <c r="H6" s="65">
        <f t="shared" si="1"/>
        <v>0</v>
      </c>
      <c r="I6" s="42"/>
    </row>
    <row r="7" spans="1:10" ht="57" customHeight="1" x14ac:dyDescent="0.25">
      <c r="A7" s="63"/>
      <c r="B7" s="22"/>
      <c r="C7" s="77"/>
      <c r="D7" s="177"/>
      <c r="E7" s="187"/>
      <c r="F7" s="187"/>
      <c r="G7" s="88">
        <f t="shared" si="0"/>
        <v>0</v>
      </c>
      <c r="H7" s="65">
        <f t="shared" si="1"/>
        <v>0</v>
      </c>
      <c r="I7" s="42"/>
    </row>
    <row r="8" spans="1:10" ht="57" customHeight="1" x14ac:dyDescent="0.25">
      <c r="A8" s="63"/>
      <c r="B8" s="22"/>
      <c r="C8" s="77"/>
      <c r="D8" s="177"/>
      <c r="E8" s="187"/>
      <c r="F8" s="187"/>
      <c r="G8" s="88">
        <f t="shared" ref="G8" si="2">D8*E8</f>
        <v>0</v>
      </c>
      <c r="H8" s="65">
        <f t="shared" ref="H8" si="3">D8*F8</f>
        <v>0</v>
      </c>
      <c r="I8" s="42"/>
    </row>
    <row r="9" spans="1:10" ht="57" customHeight="1" x14ac:dyDescent="0.25">
      <c r="A9" s="63"/>
      <c r="B9" s="23"/>
      <c r="C9" s="77"/>
      <c r="D9" s="177"/>
      <c r="E9" s="187"/>
      <c r="F9" s="187"/>
      <c r="G9" s="88">
        <f t="shared" si="0"/>
        <v>0</v>
      </c>
      <c r="H9" s="65">
        <f t="shared" si="1"/>
        <v>0</v>
      </c>
      <c r="I9" s="42"/>
    </row>
    <row r="10" spans="1:10" ht="57" customHeight="1" x14ac:dyDescent="0.25">
      <c r="A10" s="63"/>
      <c r="B10" s="23"/>
      <c r="C10" s="77"/>
      <c r="D10" s="177"/>
      <c r="E10" s="187"/>
      <c r="F10" s="187"/>
      <c r="G10" s="88">
        <f t="shared" si="0"/>
        <v>0</v>
      </c>
      <c r="H10" s="65">
        <f t="shared" si="1"/>
        <v>0</v>
      </c>
      <c r="I10" s="42"/>
    </row>
    <row r="11" spans="1:10" ht="57" customHeight="1" x14ac:dyDescent="0.25">
      <c r="A11" s="63"/>
      <c r="B11" s="22"/>
      <c r="C11" s="77"/>
      <c r="D11" s="177"/>
      <c r="E11" s="187"/>
      <c r="F11" s="187"/>
      <c r="G11" s="88">
        <f t="shared" si="0"/>
        <v>0</v>
      </c>
      <c r="H11" s="65">
        <f t="shared" si="1"/>
        <v>0</v>
      </c>
      <c r="I11" s="42"/>
    </row>
    <row r="12" spans="1:10" ht="57" customHeight="1" x14ac:dyDescent="0.25">
      <c r="A12" s="63"/>
      <c r="B12" s="22"/>
      <c r="C12" s="77"/>
      <c r="D12" s="177"/>
      <c r="E12" s="187"/>
      <c r="F12" s="187"/>
      <c r="G12" s="88">
        <f t="shared" ref="G12" si="4">D12*E12</f>
        <v>0</v>
      </c>
      <c r="H12" s="65">
        <f t="shared" ref="H12" si="5">D12*F12</f>
        <v>0</v>
      </c>
      <c r="I12" s="42"/>
    </row>
    <row r="13" spans="1:10" ht="57" customHeight="1" x14ac:dyDescent="0.25">
      <c r="A13" s="63"/>
      <c r="B13" s="23"/>
      <c r="C13" s="77"/>
      <c r="D13" s="177"/>
      <c r="E13" s="187"/>
      <c r="F13" s="187"/>
      <c r="G13" s="88">
        <f t="shared" si="0"/>
        <v>0</v>
      </c>
      <c r="H13" s="65">
        <f t="shared" si="1"/>
        <v>0</v>
      </c>
      <c r="I13" s="42"/>
    </row>
    <row r="14" spans="1:10" ht="57" customHeight="1" x14ac:dyDescent="0.25">
      <c r="A14" s="63"/>
      <c r="B14" s="23"/>
      <c r="C14" s="77"/>
      <c r="D14" s="177"/>
      <c r="E14" s="187"/>
      <c r="F14" s="187"/>
      <c r="G14" s="88">
        <f t="shared" si="0"/>
        <v>0</v>
      </c>
      <c r="H14" s="65">
        <f t="shared" si="1"/>
        <v>0</v>
      </c>
      <c r="I14" s="42"/>
    </row>
    <row r="15" spans="1:10" ht="57" customHeight="1" x14ac:dyDescent="0.25">
      <c r="A15" s="63"/>
      <c r="B15" s="23"/>
      <c r="C15" s="77"/>
      <c r="D15" s="177"/>
      <c r="E15" s="187"/>
      <c r="F15" s="187"/>
      <c r="G15" s="88">
        <f t="shared" si="0"/>
        <v>0</v>
      </c>
      <c r="H15" s="65">
        <f t="shared" si="1"/>
        <v>0</v>
      </c>
      <c r="I15" s="42"/>
    </row>
    <row r="16" spans="1:10" ht="57" customHeight="1" x14ac:dyDescent="0.25">
      <c r="A16" s="63"/>
      <c r="B16" s="22"/>
      <c r="C16" s="77"/>
      <c r="D16" s="177"/>
      <c r="E16" s="187"/>
      <c r="F16" s="187"/>
      <c r="G16" s="88">
        <f t="shared" si="0"/>
        <v>0</v>
      </c>
      <c r="H16" s="65">
        <f t="shared" si="1"/>
        <v>0</v>
      </c>
      <c r="I16" s="42"/>
    </row>
    <row r="17" spans="1:9" ht="57" customHeight="1" x14ac:dyDescent="0.25">
      <c r="A17" s="63"/>
      <c r="B17" s="22"/>
      <c r="C17" s="77"/>
      <c r="D17" s="177"/>
      <c r="E17" s="187"/>
      <c r="F17" s="187"/>
      <c r="G17" s="88">
        <f t="shared" si="0"/>
        <v>0</v>
      </c>
      <c r="H17" s="65">
        <f t="shared" si="1"/>
        <v>0</v>
      </c>
      <c r="I17" s="42"/>
    </row>
    <row r="18" spans="1:9" ht="57" customHeight="1" x14ac:dyDescent="0.25">
      <c r="A18" s="63"/>
      <c r="B18" s="22"/>
      <c r="C18" s="77"/>
      <c r="D18" s="177"/>
      <c r="E18" s="187"/>
      <c r="F18" s="187"/>
      <c r="G18" s="88">
        <f t="shared" si="0"/>
        <v>0</v>
      </c>
      <c r="H18" s="65">
        <f t="shared" si="1"/>
        <v>0</v>
      </c>
      <c r="I18" s="42"/>
    </row>
    <row r="19" spans="1:9" ht="57" customHeight="1" x14ac:dyDescent="0.25">
      <c r="A19" s="63"/>
      <c r="B19" s="22"/>
      <c r="C19" s="77"/>
      <c r="D19" s="177"/>
      <c r="E19" s="187"/>
      <c r="F19" s="187"/>
      <c r="G19" s="88">
        <f t="shared" si="0"/>
        <v>0</v>
      </c>
      <c r="H19" s="65">
        <f t="shared" si="1"/>
        <v>0</v>
      </c>
      <c r="I19" s="42"/>
    </row>
    <row r="20" spans="1:9" ht="57" customHeight="1" x14ac:dyDescent="0.25">
      <c r="A20" s="63"/>
      <c r="B20" s="22"/>
      <c r="C20" s="77"/>
      <c r="D20" s="177"/>
      <c r="E20" s="187"/>
      <c r="F20" s="187"/>
      <c r="G20" s="88">
        <f t="shared" ref="G20" si="6">D20*E20</f>
        <v>0</v>
      </c>
      <c r="H20" s="65">
        <f t="shared" ref="H20" si="7">D20*F20</f>
        <v>0</v>
      </c>
      <c r="I20" s="42"/>
    </row>
    <row r="21" spans="1:9" ht="57" customHeight="1" x14ac:dyDescent="0.25">
      <c r="A21" s="63"/>
      <c r="B21" s="23"/>
      <c r="C21" s="77"/>
      <c r="D21" s="177"/>
      <c r="E21" s="187"/>
      <c r="F21" s="187"/>
      <c r="G21" s="88">
        <f t="shared" si="0"/>
        <v>0</v>
      </c>
      <c r="H21" s="65">
        <f t="shared" si="1"/>
        <v>0</v>
      </c>
      <c r="I21" s="42"/>
    </row>
    <row r="22" spans="1:9" ht="57" customHeight="1" x14ac:dyDescent="0.25">
      <c r="A22" s="63"/>
      <c r="B22" s="23"/>
      <c r="C22" s="77"/>
      <c r="D22" s="177"/>
      <c r="E22" s="187"/>
      <c r="F22" s="187"/>
      <c r="G22" s="88">
        <f t="shared" si="0"/>
        <v>0</v>
      </c>
      <c r="H22" s="65">
        <f t="shared" si="1"/>
        <v>0</v>
      </c>
      <c r="I22" s="42"/>
    </row>
    <row r="23" spans="1:9" ht="57" customHeight="1" x14ac:dyDescent="0.25">
      <c r="A23" s="63"/>
      <c r="B23" s="22"/>
      <c r="C23" s="77"/>
      <c r="D23" s="177"/>
      <c r="E23" s="187"/>
      <c r="F23" s="187"/>
      <c r="G23" s="88">
        <f t="shared" ref="G23" si="8">D23*E23</f>
        <v>0</v>
      </c>
      <c r="H23" s="65">
        <f t="shared" ref="H23" si="9">D23*F23</f>
        <v>0</v>
      </c>
      <c r="I23" s="42"/>
    </row>
    <row r="24" spans="1:9" ht="57" customHeight="1" x14ac:dyDescent="0.25">
      <c r="A24" s="63"/>
      <c r="B24" s="23"/>
      <c r="C24" s="77"/>
      <c r="D24" s="177"/>
      <c r="E24" s="187"/>
      <c r="F24" s="187"/>
      <c r="G24" s="88">
        <f t="shared" si="0"/>
        <v>0</v>
      </c>
      <c r="H24" s="65">
        <f t="shared" si="1"/>
        <v>0</v>
      </c>
      <c r="I24" s="42"/>
    </row>
    <row r="25" spans="1:9" ht="57" customHeight="1" x14ac:dyDescent="0.25">
      <c r="A25" s="63"/>
      <c r="B25" s="23"/>
      <c r="C25" s="77"/>
      <c r="D25" s="177"/>
      <c r="E25" s="187"/>
      <c r="F25" s="187"/>
      <c r="G25" s="88">
        <f t="shared" si="0"/>
        <v>0</v>
      </c>
      <c r="H25" s="65">
        <f t="shared" si="1"/>
        <v>0</v>
      </c>
      <c r="I25" s="42"/>
    </row>
    <row r="26" spans="1:9" s="2" customFormat="1" ht="15.75" x14ac:dyDescent="0.25">
      <c r="A26" s="347" t="s">
        <v>19897</v>
      </c>
      <c r="B26" s="347"/>
      <c r="C26" s="347"/>
      <c r="D26" s="347"/>
      <c r="E26" s="347"/>
      <c r="F26" s="347"/>
      <c r="G26" s="138">
        <f>SUM(G3:G25)</f>
        <v>0</v>
      </c>
      <c r="H26" s="139">
        <f>SUM(H3:H25)</f>
        <v>0</v>
      </c>
      <c r="I26" s="4"/>
    </row>
    <row r="27" spans="1:9" x14ac:dyDescent="0.25">
      <c r="B27" s="17"/>
      <c r="C27" s="96"/>
      <c r="D27" s="97"/>
      <c r="E27" s="52"/>
      <c r="F27" s="54"/>
      <c r="G27" s="95"/>
      <c r="I27" s="40"/>
    </row>
    <row r="28" spans="1:9" x14ac:dyDescent="0.25">
      <c r="B28" s="17"/>
      <c r="C28" s="96"/>
      <c r="D28" s="97"/>
      <c r="E28" s="52"/>
      <c r="F28" s="54"/>
      <c r="G28" s="95"/>
      <c r="I28" s="40"/>
    </row>
    <row r="29" spans="1:9" x14ac:dyDescent="0.25">
      <c r="B29" s="17"/>
      <c r="C29" s="96"/>
      <c r="D29" s="97"/>
      <c r="E29" s="52"/>
      <c r="F29" s="54"/>
      <c r="G29" s="95"/>
      <c r="I29" s="40"/>
    </row>
    <row r="30" spans="1:9" x14ac:dyDescent="0.25">
      <c r="B30" s="17"/>
      <c r="C30" s="96"/>
      <c r="D30" s="97"/>
      <c r="E30" s="52"/>
      <c r="F30" s="54"/>
      <c r="G30" s="95"/>
      <c r="I30" s="40"/>
    </row>
    <row r="31" spans="1:9" x14ac:dyDescent="0.25">
      <c r="B31" s="17"/>
      <c r="C31" s="96"/>
      <c r="D31" s="97"/>
      <c r="E31" s="52"/>
      <c r="F31" s="54"/>
      <c r="G31" s="95"/>
      <c r="I31" s="40"/>
    </row>
    <row r="32" spans="1:9" x14ac:dyDescent="0.25">
      <c r="B32" s="17"/>
      <c r="C32" s="96"/>
      <c r="D32" s="97"/>
      <c r="E32" s="52"/>
      <c r="F32" s="54"/>
      <c r="G32" s="95"/>
      <c r="I32" s="40"/>
    </row>
    <row r="33" spans="2:9" x14ac:dyDescent="0.25">
      <c r="B33" s="17"/>
      <c r="C33" s="96"/>
      <c r="D33" s="97"/>
      <c r="E33" s="52"/>
      <c r="F33" s="54"/>
      <c r="G33" s="95"/>
      <c r="I33" s="40"/>
    </row>
    <row r="34" spans="2:9" x14ac:dyDescent="0.25">
      <c r="B34" s="17"/>
      <c r="C34" s="96"/>
      <c r="D34" s="97"/>
      <c r="E34" s="52"/>
      <c r="F34" s="54"/>
      <c r="G34" s="95"/>
      <c r="I34" s="40"/>
    </row>
    <row r="35" spans="2:9" x14ac:dyDescent="0.25">
      <c r="B35" s="17"/>
      <c r="C35" s="96"/>
      <c r="D35" s="97"/>
      <c r="E35" s="52"/>
      <c r="F35" s="54"/>
      <c r="G35" s="95"/>
      <c r="I35" s="40"/>
    </row>
    <row r="36" spans="2:9" x14ac:dyDescent="0.25">
      <c r="B36" s="17"/>
      <c r="C36" s="96"/>
      <c r="D36" s="97"/>
      <c r="E36" s="52"/>
      <c r="F36" s="54"/>
      <c r="G36" s="95"/>
      <c r="I36" s="40"/>
    </row>
    <row r="37" spans="2:9" x14ac:dyDescent="0.25">
      <c r="B37" s="17"/>
      <c r="C37" s="96"/>
      <c r="D37" s="97"/>
      <c r="E37" s="52"/>
      <c r="F37" s="54"/>
      <c r="G37" s="95"/>
      <c r="I37" s="40"/>
    </row>
    <row r="38" spans="2:9" x14ac:dyDescent="0.25">
      <c r="B38" s="17"/>
      <c r="C38" s="96"/>
      <c r="D38" s="97"/>
      <c r="E38" s="52"/>
      <c r="F38" s="54"/>
      <c r="G38" s="95"/>
      <c r="I38" s="40"/>
    </row>
    <row r="39" spans="2:9" x14ac:dyDescent="0.25">
      <c r="B39" s="17"/>
      <c r="C39" s="96"/>
      <c r="D39" s="97"/>
      <c r="E39" s="52"/>
      <c r="F39" s="54"/>
      <c r="G39" s="95"/>
      <c r="I39" s="40"/>
    </row>
    <row r="40" spans="2:9" x14ac:dyDescent="0.25">
      <c r="B40" s="17"/>
      <c r="C40" s="96"/>
      <c r="D40" s="97"/>
      <c r="E40" s="52"/>
      <c r="F40" s="54"/>
      <c r="G40" s="95"/>
      <c r="I40" s="40"/>
    </row>
    <row r="41" spans="2:9" x14ac:dyDescent="0.25">
      <c r="B41" s="17"/>
      <c r="C41" s="96"/>
      <c r="D41" s="97"/>
      <c r="E41" s="52"/>
      <c r="F41" s="54"/>
      <c r="G41" s="95"/>
      <c r="I41" s="40"/>
    </row>
    <row r="42" spans="2:9" x14ac:dyDescent="0.25">
      <c r="B42" s="17"/>
      <c r="C42" s="96"/>
      <c r="D42" s="97"/>
      <c r="E42" s="52"/>
      <c r="F42" s="54"/>
      <c r="G42" s="95"/>
      <c r="I42" s="40"/>
    </row>
    <row r="43" spans="2:9" x14ac:dyDescent="0.25">
      <c r="B43" s="17"/>
      <c r="C43" s="96"/>
      <c r="D43" s="97"/>
      <c r="E43" s="52"/>
      <c r="F43" s="54"/>
      <c r="G43" s="95"/>
      <c r="I43" s="40"/>
    </row>
    <row r="44" spans="2:9" x14ac:dyDescent="0.25">
      <c r="B44" s="17"/>
      <c r="C44" s="96"/>
      <c r="D44" s="97"/>
      <c r="E44" s="52"/>
      <c r="F44" s="54"/>
      <c r="G44" s="95"/>
      <c r="I44" s="40"/>
    </row>
    <row r="45" spans="2:9" x14ac:dyDescent="0.25">
      <c r="B45" s="17"/>
      <c r="C45" s="96"/>
      <c r="D45" s="97"/>
      <c r="E45" s="52"/>
      <c r="F45" s="54"/>
      <c r="G45" s="95"/>
      <c r="I45" s="40"/>
    </row>
    <row r="46" spans="2:9" x14ac:dyDescent="0.25">
      <c r="B46" s="17"/>
      <c r="C46" s="96"/>
      <c r="D46" s="97"/>
      <c r="E46" s="52"/>
      <c r="F46" s="54"/>
      <c r="G46" s="95"/>
      <c r="I46" s="40"/>
    </row>
    <row r="47" spans="2:9" x14ac:dyDescent="0.25">
      <c r="B47" s="17"/>
      <c r="C47" s="96"/>
      <c r="D47" s="97"/>
      <c r="E47" s="52"/>
      <c r="F47" s="54"/>
      <c r="G47" s="95"/>
      <c r="I47" s="40"/>
    </row>
    <row r="48" spans="2:9" x14ac:dyDescent="0.25">
      <c r="B48" s="17"/>
      <c r="C48" s="96"/>
      <c r="D48" s="97"/>
      <c r="E48" s="52"/>
      <c r="F48" s="54"/>
      <c r="G48" s="95"/>
      <c r="I48" s="40"/>
    </row>
    <row r="49" spans="2:9" x14ac:dyDescent="0.25">
      <c r="B49" s="17"/>
      <c r="C49" s="96"/>
      <c r="D49" s="97"/>
      <c r="E49" s="52"/>
      <c r="F49" s="54"/>
      <c r="G49" s="95"/>
      <c r="I49" s="40"/>
    </row>
    <row r="50" spans="2:9" x14ac:dyDescent="0.25">
      <c r="B50" s="17"/>
      <c r="C50" s="96"/>
      <c r="D50" s="97"/>
      <c r="E50" s="52"/>
      <c r="F50" s="54"/>
      <c r="G50" s="95"/>
      <c r="I50" s="40"/>
    </row>
    <row r="51" spans="2:9" x14ac:dyDescent="0.25">
      <c r="B51" s="17"/>
      <c r="C51" s="96"/>
      <c r="D51" s="97"/>
      <c r="E51" s="52"/>
      <c r="F51" s="54"/>
      <c r="G51" s="95"/>
      <c r="I51" s="40"/>
    </row>
    <row r="52" spans="2:9" x14ac:dyDescent="0.25">
      <c r="B52" s="17"/>
      <c r="C52" s="96"/>
      <c r="D52" s="97"/>
      <c r="E52" s="52"/>
      <c r="F52" s="54"/>
      <c r="G52" s="95"/>
      <c r="I52" s="40"/>
    </row>
    <row r="53" spans="2:9" x14ac:dyDescent="0.25">
      <c r="B53" s="17"/>
      <c r="C53" s="96"/>
      <c r="D53" s="97"/>
      <c r="E53" s="52"/>
      <c r="F53" s="54"/>
      <c r="G53" s="95"/>
      <c r="I53" s="40"/>
    </row>
    <row r="54" spans="2:9" x14ac:dyDescent="0.25">
      <c r="B54" s="17"/>
      <c r="C54" s="96"/>
      <c r="D54" s="97"/>
      <c r="E54" s="52"/>
      <c r="F54" s="54"/>
      <c r="G54" s="95"/>
      <c r="I54" s="40"/>
    </row>
    <row r="55" spans="2:9" x14ac:dyDescent="0.25">
      <c r="B55" s="17"/>
      <c r="C55" s="96"/>
      <c r="D55" s="97"/>
      <c r="E55" s="52"/>
      <c r="F55" s="54"/>
      <c r="G55" s="95"/>
      <c r="I55" s="40"/>
    </row>
    <row r="56" spans="2:9" x14ac:dyDescent="0.25">
      <c r="B56" s="17"/>
      <c r="C56" s="96"/>
      <c r="D56" s="97"/>
      <c r="E56" s="52"/>
      <c r="F56" s="54"/>
      <c r="G56" s="95"/>
      <c r="I56" s="40"/>
    </row>
    <row r="57" spans="2:9" x14ac:dyDescent="0.25">
      <c r="B57" s="17"/>
      <c r="C57" s="96"/>
      <c r="D57" s="97"/>
      <c r="E57" s="52"/>
      <c r="F57" s="54"/>
      <c r="G57" s="95"/>
      <c r="I57" s="40"/>
    </row>
    <row r="58" spans="2:9" x14ac:dyDescent="0.25">
      <c r="B58" s="17"/>
      <c r="C58" s="96"/>
      <c r="D58" s="97"/>
      <c r="E58" s="52"/>
      <c r="F58" s="54"/>
      <c r="G58" s="95"/>
      <c r="I58" s="40"/>
    </row>
    <row r="59" spans="2:9" x14ac:dyDescent="0.25">
      <c r="B59" s="17"/>
      <c r="C59" s="96"/>
      <c r="D59" s="97"/>
      <c r="E59" s="52"/>
      <c r="F59" s="54"/>
      <c r="G59" s="95"/>
      <c r="I59" s="40"/>
    </row>
    <row r="60" spans="2:9" x14ac:dyDescent="0.25">
      <c r="B60" s="17"/>
      <c r="C60" s="96"/>
      <c r="D60" s="97"/>
      <c r="E60" s="52"/>
      <c r="F60" s="54"/>
      <c r="G60" s="95"/>
      <c r="I60" s="40"/>
    </row>
    <row r="61" spans="2:9" x14ac:dyDescent="0.25">
      <c r="B61" s="17"/>
      <c r="C61" s="96"/>
      <c r="D61" s="97"/>
      <c r="E61" s="52"/>
      <c r="F61" s="54"/>
      <c r="G61" s="95"/>
      <c r="I61" s="40"/>
    </row>
    <row r="62" spans="2:9" x14ac:dyDescent="0.25">
      <c r="B62" s="17"/>
      <c r="C62" s="96"/>
      <c r="D62" s="97"/>
      <c r="E62" s="52"/>
      <c r="F62" s="54"/>
      <c r="G62" s="95"/>
      <c r="I62" s="40"/>
    </row>
    <row r="63" spans="2:9" x14ac:dyDescent="0.25">
      <c r="B63" s="17"/>
      <c r="C63" s="96"/>
      <c r="D63" s="97"/>
      <c r="E63" s="52"/>
      <c r="F63" s="54"/>
      <c r="G63" s="95"/>
      <c r="I63" s="40"/>
    </row>
    <row r="64" spans="2:9" x14ac:dyDescent="0.25">
      <c r="B64" s="17"/>
      <c r="C64" s="96"/>
      <c r="D64" s="97"/>
      <c r="E64" s="52"/>
      <c r="F64" s="54"/>
      <c r="G64" s="95"/>
      <c r="I64" s="40"/>
    </row>
    <row r="65" spans="2:9" x14ac:dyDescent="0.25">
      <c r="B65" s="17"/>
      <c r="C65" s="96"/>
      <c r="D65" s="97"/>
      <c r="E65" s="52"/>
      <c r="F65" s="54"/>
      <c r="G65" s="95"/>
      <c r="I65" s="40"/>
    </row>
    <row r="66" spans="2:9" x14ac:dyDescent="0.25">
      <c r="B66" s="17"/>
      <c r="C66" s="96"/>
      <c r="D66" s="97"/>
      <c r="E66" s="52"/>
      <c r="F66" s="54"/>
      <c r="G66" s="95"/>
      <c r="I66" s="40"/>
    </row>
    <row r="67" spans="2:9" x14ac:dyDescent="0.25">
      <c r="B67" s="17"/>
      <c r="C67" s="96"/>
      <c r="D67" s="97"/>
      <c r="E67" s="52"/>
      <c r="F67" s="54"/>
      <c r="G67" s="95"/>
      <c r="I67" s="40"/>
    </row>
    <row r="68" spans="2:9" x14ac:dyDescent="0.25">
      <c r="B68" s="17"/>
      <c r="C68" s="96"/>
      <c r="D68" s="97"/>
      <c r="E68" s="52"/>
      <c r="F68" s="54"/>
      <c r="G68" s="95"/>
      <c r="I68" s="40"/>
    </row>
    <row r="69" spans="2:9" x14ac:dyDescent="0.25">
      <c r="B69" s="17"/>
      <c r="C69" s="96"/>
      <c r="D69" s="97"/>
      <c r="E69" s="52"/>
      <c r="F69" s="54"/>
      <c r="G69" s="95"/>
      <c r="I69" s="40"/>
    </row>
    <row r="70" spans="2:9" x14ac:dyDescent="0.25">
      <c r="B70" s="17"/>
      <c r="C70" s="96"/>
      <c r="D70" s="97"/>
      <c r="E70" s="52"/>
      <c r="F70" s="54"/>
      <c r="G70" s="95"/>
      <c r="I70" s="40"/>
    </row>
    <row r="71" spans="2:9" x14ac:dyDescent="0.25">
      <c r="B71" s="17"/>
      <c r="C71" s="96"/>
      <c r="D71" s="97"/>
      <c r="E71" s="52"/>
      <c r="F71" s="54"/>
      <c r="G71" s="95"/>
      <c r="I71" s="40"/>
    </row>
    <row r="72" spans="2:9" x14ac:dyDescent="0.25">
      <c r="B72" s="17"/>
      <c r="C72" s="96"/>
      <c r="D72" s="97"/>
      <c r="E72" s="52"/>
      <c r="F72" s="54"/>
      <c r="G72" s="95"/>
      <c r="I72" s="40"/>
    </row>
    <row r="73" spans="2:9" x14ac:dyDescent="0.25">
      <c r="B73" s="17"/>
      <c r="C73" s="96"/>
      <c r="D73" s="97"/>
      <c r="E73" s="52"/>
      <c r="F73" s="54"/>
      <c r="G73" s="95"/>
      <c r="I73" s="40"/>
    </row>
    <row r="74" spans="2:9" x14ac:dyDescent="0.25">
      <c r="B74" s="17"/>
      <c r="C74" s="96"/>
      <c r="D74" s="97"/>
      <c r="E74" s="52"/>
      <c r="F74" s="54"/>
      <c r="G74" s="95"/>
      <c r="I74" s="40"/>
    </row>
    <row r="75" spans="2:9" x14ac:dyDescent="0.25">
      <c r="B75" s="17"/>
      <c r="C75" s="96"/>
      <c r="D75" s="97"/>
      <c r="E75" s="52"/>
      <c r="F75" s="54"/>
      <c r="G75" s="95"/>
      <c r="I75" s="40"/>
    </row>
    <row r="76" spans="2:9" x14ac:dyDescent="0.25">
      <c r="B76" s="17"/>
      <c r="C76" s="96"/>
      <c r="D76" s="97"/>
      <c r="E76" s="52"/>
      <c r="F76" s="54"/>
      <c r="G76" s="95"/>
      <c r="I76" s="40"/>
    </row>
    <row r="77" spans="2:9" x14ac:dyDescent="0.25">
      <c r="B77" s="17"/>
      <c r="C77" s="96"/>
      <c r="D77" s="97"/>
      <c r="E77" s="52"/>
      <c r="F77" s="54"/>
      <c r="G77" s="95"/>
      <c r="I77" s="40"/>
    </row>
    <row r="78" spans="2:9" x14ac:dyDescent="0.25">
      <c r="B78" s="17"/>
      <c r="C78" s="96"/>
      <c r="D78" s="97"/>
      <c r="E78" s="52"/>
      <c r="F78" s="54"/>
      <c r="G78" s="95"/>
      <c r="I78" s="40"/>
    </row>
    <row r="79" spans="2:9" x14ac:dyDescent="0.25">
      <c r="B79" s="17"/>
      <c r="C79" s="96"/>
      <c r="D79" s="97"/>
      <c r="E79" s="52"/>
      <c r="F79" s="54"/>
      <c r="G79" s="95"/>
      <c r="I79" s="40"/>
    </row>
    <row r="80" spans="2:9" x14ac:dyDescent="0.25">
      <c r="B80" s="17"/>
      <c r="C80" s="96"/>
      <c r="D80" s="97"/>
      <c r="E80" s="52"/>
      <c r="F80" s="54"/>
      <c r="G80" s="95"/>
      <c r="I80" s="40"/>
    </row>
    <row r="81" spans="2:9" x14ac:dyDescent="0.25">
      <c r="B81" s="17"/>
      <c r="C81" s="96"/>
      <c r="D81" s="97"/>
      <c r="E81" s="52"/>
      <c r="F81" s="54"/>
      <c r="G81" s="95"/>
      <c r="I81" s="40"/>
    </row>
    <row r="82" spans="2:9" x14ac:dyDescent="0.25">
      <c r="B82" s="17"/>
      <c r="C82" s="96"/>
      <c r="D82" s="97"/>
      <c r="E82" s="52"/>
      <c r="F82" s="54"/>
      <c r="G82" s="95"/>
      <c r="I82" s="40"/>
    </row>
    <row r="83" spans="2:9" x14ac:dyDescent="0.25">
      <c r="B83" s="17"/>
      <c r="C83" s="96"/>
      <c r="D83" s="97"/>
      <c r="E83" s="52"/>
      <c r="F83" s="54"/>
      <c r="G83" s="95"/>
      <c r="I83" s="40"/>
    </row>
    <row r="84" spans="2:9" x14ac:dyDescent="0.25">
      <c r="B84" s="17"/>
      <c r="C84" s="96"/>
      <c r="D84" s="97"/>
      <c r="E84" s="52"/>
      <c r="F84" s="54"/>
      <c r="G84" s="95"/>
      <c r="I84" s="40"/>
    </row>
    <row r="85" spans="2:9" x14ac:dyDescent="0.25">
      <c r="B85" s="17"/>
      <c r="C85" s="96"/>
      <c r="D85" s="97"/>
      <c r="E85" s="52"/>
      <c r="F85" s="54"/>
      <c r="G85" s="95"/>
      <c r="I85" s="40"/>
    </row>
    <row r="86" spans="2:9" x14ac:dyDescent="0.25">
      <c r="B86" s="17"/>
      <c r="C86" s="96"/>
      <c r="D86" s="97"/>
      <c r="E86" s="52"/>
      <c r="F86" s="54"/>
      <c r="G86" s="95"/>
      <c r="I86" s="40"/>
    </row>
    <row r="87" spans="2:9" x14ac:dyDescent="0.25">
      <c r="B87" s="17"/>
      <c r="C87" s="96"/>
      <c r="D87" s="97"/>
      <c r="E87" s="52"/>
      <c r="F87" s="54"/>
      <c r="G87" s="95"/>
      <c r="I87" s="40"/>
    </row>
    <row r="88" spans="2:9" x14ac:dyDescent="0.25">
      <c r="B88" s="17"/>
      <c r="C88" s="96"/>
      <c r="D88" s="97"/>
      <c r="E88" s="52"/>
      <c r="F88" s="54"/>
      <c r="G88" s="95"/>
      <c r="I88" s="40"/>
    </row>
    <row r="89" spans="2:9" x14ac:dyDescent="0.25">
      <c r="B89" s="17"/>
      <c r="C89" s="96"/>
      <c r="D89" s="97"/>
      <c r="E89" s="52"/>
      <c r="F89" s="54"/>
      <c r="G89" s="95"/>
      <c r="I89" s="40"/>
    </row>
    <row r="90" spans="2:9" x14ac:dyDescent="0.25">
      <c r="B90" s="17"/>
      <c r="C90" s="96"/>
      <c r="D90" s="97"/>
      <c r="E90" s="52"/>
      <c r="F90" s="54"/>
      <c r="G90" s="95"/>
      <c r="I90" s="40"/>
    </row>
    <row r="91" spans="2:9" x14ac:dyDescent="0.25">
      <c r="B91" s="17"/>
      <c r="C91" s="96"/>
      <c r="D91" s="97"/>
      <c r="E91" s="52"/>
      <c r="F91" s="54"/>
      <c r="G91" s="95"/>
      <c r="I91" s="40"/>
    </row>
    <row r="92" spans="2:9" x14ac:dyDescent="0.25">
      <c r="B92" s="17"/>
      <c r="C92" s="96"/>
      <c r="D92" s="97"/>
      <c r="E92" s="52"/>
      <c r="F92" s="54"/>
      <c r="G92" s="95"/>
      <c r="I92" s="40"/>
    </row>
    <row r="93" spans="2:9" x14ac:dyDescent="0.25">
      <c r="B93" s="17"/>
      <c r="C93" s="96"/>
      <c r="D93" s="97"/>
      <c r="E93" s="52"/>
      <c r="F93" s="54"/>
      <c r="G93" s="95"/>
      <c r="I93" s="40"/>
    </row>
    <row r="94" spans="2:9" x14ac:dyDescent="0.25">
      <c r="B94" s="17"/>
      <c r="C94" s="96"/>
      <c r="D94" s="97"/>
      <c r="E94" s="52"/>
      <c r="F94" s="54"/>
      <c r="G94" s="95"/>
      <c r="I94" s="40"/>
    </row>
    <row r="95" spans="2:9" x14ac:dyDescent="0.25">
      <c r="B95" s="17"/>
      <c r="C95" s="96"/>
      <c r="D95" s="97"/>
      <c r="E95" s="52"/>
      <c r="F95" s="54"/>
      <c r="G95" s="95"/>
      <c r="I95" s="40"/>
    </row>
    <row r="96" spans="2:9" x14ac:dyDescent="0.25">
      <c r="B96" s="17"/>
      <c r="C96" s="96"/>
      <c r="D96" s="97"/>
      <c r="E96" s="52"/>
      <c r="F96" s="54"/>
      <c r="G96" s="95"/>
      <c r="I96" s="40"/>
    </row>
    <row r="97" spans="2:9" x14ac:dyDescent="0.25">
      <c r="B97" s="17"/>
      <c r="C97" s="96"/>
      <c r="D97" s="97"/>
      <c r="E97" s="52"/>
      <c r="F97" s="54"/>
      <c r="G97" s="95"/>
      <c r="I97" s="40"/>
    </row>
    <row r="98" spans="2:9" x14ac:dyDescent="0.25">
      <c r="B98" s="17"/>
      <c r="C98" s="96"/>
      <c r="D98" s="97"/>
      <c r="E98" s="52"/>
      <c r="F98" s="54"/>
      <c r="G98" s="95"/>
      <c r="I98" s="40"/>
    </row>
    <row r="99" spans="2:9" x14ac:dyDescent="0.25">
      <c r="B99" s="17"/>
      <c r="C99" s="96"/>
      <c r="D99" s="97"/>
      <c r="E99" s="52"/>
      <c r="F99" s="54"/>
      <c r="G99" s="95"/>
      <c r="I99" s="40"/>
    </row>
    <row r="100" spans="2:9" x14ac:dyDescent="0.25">
      <c r="B100" s="17"/>
      <c r="C100" s="96"/>
      <c r="D100" s="97"/>
      <c r="E100" s="52"/>
      <c r="F100" s="54"/>
      <c r="G100" s="95"/>
      <c r="I100" s="40"/>
    </row>
    <row r="101" spans="2:9" x14ac:dyDescent="0.25">
      <c r="B101" s="17"/>
      <c r="C101" s="96"/>
      <c r="D101" s="97"/>
      <c r="E101" s="52"/>
      <c r="F101" s="54"/>
      <c r="G101" s="95"/>
      <c r="I101" s="40"/>
    </row>
    <row r="102" spans="2:9" x14ac:dyDescent="0.25">
      <c r="B102" s="17"/>
      <c r="C102" s="96"/>
      <c r="D102" s="97"/>
      <c r="E102" s="52"/>
      <c r="F102" s="54"/>
      <c r="G102" s="95"/>
      <c r="I102" s="40"/>
    </row>
    <row r="103" spans="2:9" x14ac:dyDescent="0.25">
      <c r="B103" s="17"/>
      <c r="C103" s="96"/>
      <c r="D103" s="97"/>
      <c r="E103" s="52"/>
      <c r="F103" s="54"/>
      <c r="G103" s="95"/>
      <c r="I103" s="40"/>
    </row>
    <row r="104" spans="2:9" x14ac:dyDescent="0.25">
      <c r="B104" s="17"/>
      <c r="C104" s="96"/>
      <c r="D104" s="97"/>
      <c r="E104" s="52"/>
      <c r="F104" s="54"/>
      <c r="G104" s="95"/>
      <c r="I104" s="40"/>
    </row>
    <row r="105" spans="2:9" x14ac:dyDescent="0.25">
      <c r="B105" s="17"/>
      <c r="C105" s="96"/>
      <c r="D105" s="97"/>
      <c r="E105" s="52"/>
      <c r="F105" s="54"/>
      <c r="G105" s="95"/>
      <c r="I105" s="40"/>
    </row>
    <row r="106" spans="2:9" x14ac:dyDescent="0.25">
      <c r="B106" s="17"/>
      <c r="C106" s="96"/>
      <c r="D106" s="97"/>
      <c r="E106" s="52"/>
      <c r="F106" s="54"/>
      <c r="G106" s="95"/>
      <c r="I106" s="40"/>
    </row>
    <row r="107" spans="2:9" x14ac:dyDescent="0.25">
      <c r="B107" s="17"/>
      <c r="C107" s="96"/>
      <c r="D107" s="97"/>
      <c r="E107" s="52"/>
      <c r="F107" s="54"/>
      <c r="G107" s="95"/>
      <c r="I107" s="40"/>
    </row>
    <row r="108" spans="2:9" x14ac:dyDescent="0.25">
      <c r="B108" s="17"/>
      <c r="C108" s="96"/>
      <c r="D108" s="97"/>
      <c r="E108" s="52"/>
      <c r="F108" s="54"/>
      <c r="G108" s="95"/>
      <c r="I108" s="40"/>
    </row>
    <row r="109" spans="2:9" x14ac:dyDescent="0.25">
      <c r="B109" s="17"/>
      <c r="C109" s="96"/>
      <c r="D109" s="97"/>
      <c r="E109" s="52"/>
      <c r="F109" s="54"/>
      <c r="G109" s="95"/>
      <c r="I109" s="40"/>
    </row>
    <row r="110" spans="2:9" x14ac:dyDescent="0.25">
      <c r="B110" s="17"/>
      <c r="C110" s="96"/>
      <c r="D110" s="97"/>
      <c r="E110" s="52"/>
      <c r="F110" s="54"/>
      <c r="G110" s="95"/>
      <c r="I110" s="40"/>
    </row>
    <row r="111" spans="2:9" x14ac:dyDescent="0.25">
      <c r="B111" s="17"/>
      <c r="C111" s="96"/>
      <c r="D111" s="97"/>
      <c r="E111" s="52"/>
      <c r="F111" s="54"/>
      <c r="G111" s="95"/>
      <c r="I111" s="40"/>
    </row>
    <row r="112" spans="2:9" x14ac:dyDescent="0.25">
      <c r="B112" s="17"/>
      <c r="C112" s="96"/>
      <c r="D112" s="97"/>
      <c r="E112" s="52"/>
      <c r="F112" s="54"/>
      <c r="G112" s="95"/>
      <c r="I112" s="40"/>
    </row>
    <row r="113" spans="2:9" x14ac:dyDescent="0.25">
      <c r="B113" s="17"/>
      <c r="C113" s="96"/>
      <c r="D113" s="97"/>
      <c r="E113" s="52"/>
      <c r="F113" s="54"/>
      <c r="G113" s="95"/>
      <c r="I113" s="40"/>
    </row>
    <row r="114" spans="2:9" x14ac:dyDescent="0.25">
      <c r="B114" s="17"/>
      <c r="C114" s="96"/>
      <c r="D114" s="97"/>
      <c r="E114" s="52"/>
      <c r="F114" s="54"/>
      <c r="G114" s="95"/>
      <c r="I114" s="40"/>
    </row>
    <row r="115" spans="2:9" x14ac:dyDescent="0.25">
      <c r="B115" s="17"/>
      <c r="C115" s="96"/>
      <c r="D115" s="97"/>
      <c r="E115" s="52"/>
      <c r="F115" s="54"/>
      <c r="G115" s="95"/>
      <c r="I115" s="40"/>
    </row>
    <row r="116" spans="2:9" x14ac:dyDescent="0.25">
      <c r="B116" s="17"/>
      <c r="C116" s="96"/>
      <c r="D116" s="97"/>
      <c r="E116" s="52"/>
      <c r="F116" s="54"/>
      <c r="G116" s="95"/>
      <c r="I116" s="40"/>
    </row>
    <row r="117" spans="2:9" x14ac:dyDescent="0.25">
      <c r="B117" s="17"/>
      <c r="C117" s="96"/>
      <c r="D117" s="97"/>
      <c r="E117" s="52"/>
      <c r="F117" s="54"/>
      <c r="G117" s="95"/>
      <c r="I117" s="40"/>
    </row>
    <row r="118" spans="2:9" x14ac:dyDescent="0.25">
      <c r="B118" s="17"/>
      <c r="C118" s="96"/>
      <c r="D118" s="97"/>
      <c r="E118" s="52"/>
      <c r="F118" s="54"/>
      <c r="G118" s="95"/>
      <c r="I118" s="40"/>
    </row>
    <row r="119" spans="2:9" x14ac:dyDescent="0.25">
      <c r="B119" s="17"/>
      <c r="C119" s="96"/>
      <c r="D119" s="97"/>
      <c r="E119" s="52"/>
      <c r="F119" s="54"/>
      <c r="G119" s="95"/>
      <c r="I119" s="40"/>
    </row>
    <row r="120" spans="2:9" x14ac:dyDescent="0.25">
      <c r="B120" s="17"/>
      <c r="C120" s="96"/>
      <c r="D120" s="97"/>
      <c r="E120" s="52"/>
      <c r="F120" s="54"/>
      <c r="G120" s="95"/>
      <c r="I120" s="40"/>
    </row>
    <row r="121" spans="2:9" x14ac:dyDescent="0.25">
      <c r="B121" s="17"/>
      <c r="C121" s="96"/>
      <c r="D121" s="97"/>
      <c r="E121" s="52"/>
      <c r="F121" s="54"/>
      <c r="G121" s="95"/>
      <c r="I121" s="40"/>
    </row>
    <row r="122" spans="2:9" x14ac:dyDescent="0.25">
      <c r="B122" s="17"/>
      <c r="C122" s="96"/>
      <c r="D122" s="97"/>
      <c r="E122" s="52"/>
      <c r="F122" s="54"/>
      <c r="G122" s="95"/>
      <c r="I122" s="40"/>
    </row>
    <row r="123" spans="2:9" x14ac:dyDescent="0.25">
      <c r="B123" s="17"/>
      <c r="C123" s="96"/>
      <c r="D123" s="97"/>
      <c r="E123" s="52"/>
      <c r="F123" s="54"/>
      <c r="G123" s="95"/>
      <c r="I123" s="40"/>
    </row>
    <row r="124" spans="2:9" x14ac:dyDescent="0.25">
      <c r="B124" s="17"/>
      <c r="C124" s="96"/>
      <c r="D124" s="97"/>
      <c r="E124" s="52"/>
      <c r="F124" s="54"/>
      <c r="G124" s="95"/>
      <c r="I124" s="40"/>
    </row>
    <row r="125" spans="2:9" x14ac:dyDescent="0.25">
      <c r="B125" s="17"/>
      <c r="C125" s="96"/>
      <c r="D125" s="97"/>
      <c r="E125" s="52"/>
      <c r="F125" s="54"/>
      <c r="G125" s="95"/>
      <c r="I125" s="40"/>
    </row>
    <row r="126" spans="2:9" x14ac:dyDescent="0.25">
      <c r="B126" s="17"/>
      <c r="C126" s="96"/>
      <c r="D126" s="97"/>
      <c r="E126" s="52"/>
      <c r="F126" s="54"/>
      <c r="G126" s="95"/>
      <c r="I126" s="40"/>
    </row>
    <row r="127" spans="2:9" x14ac:dyDescent="0.25">
      <c r="B127" s="17"/>
      <c r="C127" s="96"/>
      <c r="D127" s="97"/>
      <c r="E127" s="52"/>
      <c r="F127" s="54"/>
      <c r="G127" s="95"/>
      <c r="I127" s="40"/>
    </row>
    <row r="128" spans="2:9" x14ac:dyDescent="0.25">
      <c r="B128" s="17"/>
      <c r="C128" s="96"/>
      <c r="D128" s="97"/>
      <c r="E128" s="52"/>
      <c r="F128" s="54"/>
      <c r="G128" s="95"/>
      <c r="I128" s="40"/>
    </row>
    <row r="129" spans="2:9" x14ac:dyDescent="0.25">
      <c r="B129" s="17"/>
      <c r="C129" s="96"/>
      <c r="D129" s="97"/>
      <c r="E129" s="52"/>
      <c r="F129" s="54"/>
      <c r="G129" s="95"/>
      <c r="I129" s="40"/>
    </row>
    <row r="130" spans="2:9" x14ac:dyDescent="0.25">
      <c r="B130" s="17"/>
      <c r="C130" s="96"/>
      <c r="D130" s="97"/>
      <c r="E130" s="52"/>
      <c r="F130" s="54"/>
      <c r="G130" s="95"/>
      <c r="I130" s="40"/>
    </row>
    <row r="131" spans="2:9" x14ac:dyDescent="0.25">
      <c r="B131" s="17"/>
      <c r="C131" s="96"/>
      <c r="D131" s="97"/>
      <c r="E131" s="52"/>
      <c r="F131" s="54"/>
      <c r="G131" s="95"/>
      <c r="I131" s="40"/>
    </row>
    <row r="132" spans="2:9" x14ac:dyDescent="0.25">
      <c r="B132" s="17"/>
      <c r="C132" s="96"/>
      <c r="D132" s="97"/>
      <c r="E132" s="52"/>
      <c r="F132" s="54"/>
      <c r="G132" s="95"/>
      <c r="I132" s="40"/>
    </row>
    <row r="133" spans="2:9" x14ac:dyDescent="0.25">
      <c r="B133" s="17"/>
      <c r="C133" s="96"/>
      <c r="D133" s="97"/>
      <c r="E133" s="52"/>
      <c r="F133" s="54"/>
      <c r="G133" s="95"/>
      <c r="I133" s="40"/>
    </row>
    <row r="134" spans="2:9" x14ac:dyDescent="0.25">
      <c r="B134" s="17"/>
      <c r="C134" s="96"/>
      <c r="D134" s="97"/>
      <c r="E134" s="52"/>
      <c r="F134" s="54"/>
      <c r="G134" s="95"/>
      <c r="I134" s="40"/>
    </row>
    <row r="135" spans="2:9" x14ac:dyDescent="0.25">
      <c r="B135" s="17"/>
      <c r="C135" s="96"/>
      <c r="D135" s="97"/>
      <c r="E135" s="52"/>
      <c r="F135" s="54"/>
      <c r="G135" s="95"/>
      <c r="I135" s="40"/>
    </row>
    <row r="136" spans="2:9" x14ac:dyDescent="0.25">
      <c r="B136" s="17"/>
      <c r="C136" s="96"/>
      <c r="D136" s="97"/>
      <c r="E136" s="52"/>
      <c r="F136" s="54"/>
      <c r="G136" s="95"/>
      <c r="I136" s="40"/>
    </row>
    <row r="137" spans="2:9" x14ac:dyDescent="0.25">
      <c r="B137" s="17"/>
      <c r="C137" s="96"/>
      <c r="D137" s="97"/>
      <c r="E137" s="52"/>
      <c r="F137" s="54"/>
      <c r="G137" s="95"/>
      <c r="I137" s="40"/>
    </row>
    <row r="138" spans="2:9" x14ac:dyDescent="0.25">
      <c r="B138" s="17"/>
      <c r="C138" s="96"/>
      <c r="D138" s="97"/>
      <c r="E138" s="52"/>
      <c r="F138" s="54"/>
      <c r="G138" s="95"/>
      <c r="I138" s="40"/>
    </row>
    <row r="139" spans="2:9" x14ac:dyDescent="0.25">
      <c r="B139" s="17"/>
      <c r="C139" s="96"/>
      <c r="D139" s="97"/>
      <c r="E139" s="52"/>
      <c r="F139" s="54"/>
      <c r="G139" s="95"/>
      <c r="I139" s="40"/>
    </row>
    <row r="140" spans="2:9" x14ac:dyDescent="0.25">
      <c r="B140" s="17"/>
      <c r="C140" s="96"/>
      <c r="D140" s="97"/>
      <c r="E140" s="52"/>
      <c r="F140" s="54"/>
      <c r="G140" s="95"/>
      <c r="I140" s="40"/>
    </row>
    <row r="141" spans="2:9" x14ac:dyDescent="0.25">
      <c r="B141" s="17"/>
      <c r="C141" s="96"/>
      <c r="D141" s="97"/>
      <c r="E141" s="52"/>
      <c r="F141" s="54"/>
      <c r="G141" s="95"/>
      <c r="I141" s="40"/>
    </row>
    <row r="142" spans="2:9" x14ac:dyDescent="0.25">
      <c r="B142" s="17"/>
      <c r="C142" s="96"/>
      <c r="D142" s="97"/>
      <c r="E142" s="52"/>
      <c r="F142" s="54"/>
      <c r="G142" s="95"/>
      <c r="I142" s="40"/>
    </row>
    <row r="143" spans="2:9" x14ac:dyDescent="0.25">
      <c r="B143" s="17"/>
      <c r="C143" s="96"/>
      <c r="D143" s="97"/>
      <c r="E143" s="52"/>
      <c r="F143" s="54"/>
      <c r="G143" s="95"/>
      <c r="I143" s="40"/>
    </row>
    <row r="144" spans="2:9" x14ac:dyDescent="0.25">
      <c r="B144" s="17"/>
      <c r="C144" s="96"/>
      <c r="D144" s="97"/>
      <c r="E144" s="52"/>
      <c r="F144" s="54"/>
      <c r="G144" s="95"/>
      <c r="I144" s="40"/>
    </row>
    <row r="145" spans="2:9" x14ac:dyDescent="0.25">
      <c r="B145" s="17"/>
      <c r="C145" s="96"/>
      <c r="D145" s="97"/>
      <c r="E145" s="52"/>
      <c r="F145" s="54"/>
      <c r="G145" s="95"/>
      <c r="I145" s="40"/>
    </row>
    <row r="146" spans="2:9" x14ac:dyDescent="0.25">
      <c r="B146" s="17"/>
      <c r="C146" s="96"/>
      <c r="D146" s="97"/>
      <c r="E146" s="52"/>
      <c r="F146" s="54"/>
      <c r="G146" s="95"/>
      <c r="I146" s="40"/>
    </row>
    <row r="147" spans="2:9" x14ac:dyDescent="0.25">
      <c r="B147" s="17"/>
      <c r="C147" s="96"/>
      <c r="D147" s="97"/>
      <c r="E147" s="52"/>
      <c r="F147" s="54"/>
      <c r="G147" s="95"/>
      <c r="I147" s="40"/>
    </row>
    <row r="148" spans="2:9" x14ac:dyDescent="0.25">
      <c r="B148" s="17"/>
      <c r="C148" s="96"/>
      <c r="D148" s="97"/>
      <c r="E148" s="52"/>
      <c r="F148" s="54"/>
      <c r="G148" s="95"/>
      <c r="I148" s="40"/>
    </row>
    <row r="149" spans="2:9" x14ac:dyDescent="0.25">
      <c r="B149" s="17"/>
      <c r="C149" s="96"/>
      <c r="D149" s="97"/>
      <c r="E149" s="52"/>
      <c r="F149" s="54"/>
      <c r="G149" s="95"/>
      <c r="I149" s="40"/>
    </row>
    <row r="150" spans="2:9" x14ac:dyDescent="0.25">
      <c r="B150" s="17"/>
      <c r="C150" s="96"/>
      <c r="D150" s="97"/>
      <c r="E150" s="52"/>
      <c r="F150" s="54"/>
      <c r="G150" s="95"/>
      <c r="I150" s="40"/>
    </row>
    <row r="151" spans="2:9" x14ac:dyDescent="0.25">
      <c r="B151" s="17"/>
      <c r="C151" s="96"/>
      <c r="D151" s="97"/>
      <c r="E151" s="52"/>
      <c r="F151" s="54"/>
      <c r="G151" s="95"/>
      <c r="I151" s="40"/>
    </row>
    <row r="152" spans="2:9" x14ac:dyDescent="0.25">
      <c r="B152" s="17"/>
      <c r="C152" s="96"/>
      <c r="D152" s="97"/>
      <c r="E152" s="52"/>
      <c r="F152" s="54"/>
      <c r="G152" s="95"/>
      <c r="I152" s="40"/>
    </row>
    <row r="153" spans="2:9" x14ac:dyDescent="0.25">
      <c r="B153" s="17"/>
      <c r="C153" s="96"/>
      <c r="D153" s="97"/>
      <c r="E153" s="52"/>
      <c r="F153" s="54"/>
      <c r="G153" s="95"/>
      <c r="I153" s="40"/>
    </row>
    <row r="154" spans="2:9" x14ac:dyDescent="0.25">
      <c r="B154" s="17"/>
      <c r="C154" s="96"/>
      <c r="D154" s="97"/>
      <c r="E154" s="52"/>
      <c r="F154" s="54"/>
      <c r="G154" s="95"/>
      <c r="I154" s="40"/>
    </row>
    <row r="155" spans="2:9" x14ac:dyDescent="0.25">
      <c r="B155" s="17"/>
      <c r="C155" s="96"/>
      <c r="D155" s="97"/>
      <c r="E155" s="52"/>
      <c r="F155" s="54"/>
      <c r="G155" s="95"/>
      <c r="I155" s="40"/>
    </row>
    <row r="156" spans="2:9" x14ac:dyDescent="0.25">
      <c r="B156" s="17"/>
      <c r="C156" s="96"/>
      <c r="D156" s="97"/>
      <c r="E156" s="52"/>
      <c r="F156" s="54"/>
      <c r="G156" s="95"/>
      <c r="I156" s="40"/>
    </row>
    <row r="157" spans="2:9" x14ac:dyDescent="0.25">
      <c r="B157" s="17"/>
      <c r="C157" s="96"/>
      <c r="D157" s="97"/>
      <c r="E157" s="52"/>
      <c r="F157" s="54"/>
      <c r="G157" s="95"/>
      <c r="I157" s="40"/>
    </row>
    <row r="158" spans="2:9" x14ac:dyDescent="0.25">
      <c r="B158" s="17"/>
      <c r="C158" s="96"/>
      <c r="D158" s="97"/>
      <c r="E158" s="52"/>
      <c r="F158" s="54"/>
      <c r="G158" s="95"/>
      <c r="I158" s="40"/>
    </row>
    <row r="159" spans="2:9" x14ac:dyDescent="0.25">
      <c r="B159" s="17"/>
      <c r="C159" s="96"/>
      <c r="D159" s="97"/>
      <c r="E159" s="52"/>
      <c r="F159" s="54"/>
      <c r="G159" s="95"/>
      <c r="I159" s="40"/>
    </row>
    <row r="160" spans="2:9" x14ac:dyDescent="0.25">
      <c r="B160" s="17"/>
      <c r="C160" s="96"/>
      <c r="D160" s="97"/>
      <c r="E160" s="52"/>
      <c r="F160" s="54"/>
      <c r="G160" s="95"/>
      <c r="I160" s="40"/>
    </row>
    <row r="161" spans="2:9" x14ac:dyDescent="0.25">
      <c r="B161" s="17"/>
      <c r="C161" s="96"/>
      <c r="D161" s="97"/>
      <c r="E161" s="52"/>
      <c r="F161" s="54"/>
      <c r="G161" s="95"/>
      <c r="I161" s="40"/>
    </row>
    <row r="162" spans="2:9" x14ac:dyDescent="0.25">
      <c r="B162" s="17"/>
      <c r="C162" s="96"/>
      <c r="D162" s="97"/>
      <c r="E162" s="52"/>
      <c r="F162" s="54"/>
      <c r="G162" s="95"/>
      <c r="I162" s="40"/>
    </row>
    <row r="163" spans="2:9" x14ac:dyDescent="0.25">
      <c r="B163" s="17"/>
      <c r="C163" s="96"/>
      <c r="D163" s="97"/>
      <c r="E163" s="52"/>
      <c r="F163" s="54"/>
      <c r="G163" s="95"/>
      <c r="I163" s="40"/>
    </row>
    <row r="164" spans="2:9" x14ac:dyDescent="0.25">
      <c r="B164" s="17"/>
      <c r="C164" s="96"/>
      <c r="D164" s="97"/>
      <c r="E164" s="52"/>
      <c r="F164" s="54"/>
      <c r="G164" s="95"/>
      <c r="I164" s="40"/>
    </row>
    <row r="165" spans="2:9" x14ac:dyDescent="0.25">
      <c r="B165" s="17"/>
      <c r="C165" s="96"/>
      <c r="D165" s="97"/>
      <c r="E165" s="52"/>
      <c r="F165" s="54"/>
      <c r="G165" s="95"/>
      <c r="I165" s="40"/>
    </row>
    <row r="166" spans="2:9" x14ac:dyDescent="0.25">
      <c r="B166" s="17"/>
      <c r="C166" s="96"/>
      <c r="D166" s="97"/>
      <c r="E166" s="52"/>
      <c r="F166" s="54"/>
      <c r="G166" s="95"/>
      <c r="I166" s="40"/>
    </row>
    <row r="167" spans="2:9" x14ac:dyDescent="0.25">
      <c r="B167" s="17"/>
      <c r="C167" s="96"/>
      <c r="D167" s="97"/>
      <c r="E167" s="52"/>
      <c r="F167" s="54"/>
      <c r="G167" s="95"/>
      <c r="I167" s="40"/>
    </row>
    <row r="168" spans="2:9" x14ac:dyDescent="0.25">
      <c r="B168" s="17"/>
      <c r="C168" s="96"/>
      <c r="D168" s="97"/>
      <c r="E168" s="52"/>
      <c r="F168" s="54"/>
      <c r="G168" s="95"/>
      <c r="I168" s="40"/>
    </row>
    <row r="169" spans="2:9" x14ac:dyDescent="0.25">
      <c r="B169" s="17"/>
      <c r="C169" s="96"/>
      <c r="D169" s="97"/>
      <c r="E169" s="52"/>
      <c r="F169" s="54"/>
      <c r="G169" s="95"/>
      <c r="I169" s="40"/>
    </row>
    <row r="170" spans="2:9" x14ac:dyDescent="0.25">
      <c r="B170" s="17"/>
      <c r="C170" s="96"/>
      <c r="D170" s="97"/>
      <c r="E170" s="52"/>
      <c r="F170" s="54"/>
      <c r="G170" s="95"/>
      <c r="I170" s="40"/>
    </row>
    <row r="171" spans="2:9" x14ac:dyDescent="0.25">
      <c r="B171" s="17"/>
      <c r="C171" s="96"/>
      <c r="D171" s="97"/>
      <c r="E171" s="52"/>
      <c r="F171" s="54"/>
      <c r="G171" s="95"/>
      <c r="I171" s="40"/>
    </row>
    <row r="172" spans="2:9" x14ac:dyDescent="0.25">
      <c r="B172" s="17"/>
      <c r="C172" s="96"/>
      <c r="D172" s="97"/>
      <c r="E172" s="52"/>
      <c r="F172" s="54"/>
      <c r="G172" s="95"/>
      <c r="I172" s="40"/>
    </row>
    <row r="173" spans="2:9" x14ac:dyDescent="0.25">
      <c r="B173" s="17"/>
      <c r="C173" s="96"/>
      <c r="D173" s="97"/>
      <c r="E173" s="52"/>
      <c r="F173" s="54"/>
      <c r="G173" s="95"/>
      <c r="I173" s="40"/>
    </row>
    <row r="174" spans="2:9" x14ac:dyDescent="0.25">
      <c r="B174" s="17"/>
      <c r="C174" s="96"/>
      <c r="D174" s="97"/>
      <c r="E174" s="52"/>
      <c r="F174" s="54"/>
      <c r="G174" s="95"/>
      <c r="I174" s="40"/>
    </row>
    <row r="175" spans="2:9" x14ac:dyDescent="0.25">
      <c r="B175" s="17"/>
      <c r="C175" s="96"/>
      <c r="D175" s="97"/>
      <c r="E175" s="52"/>
      <c r="F175" s="54"/>
      <c r="G175" s="95"/>
      <c r="I175" s="40"/>
    </row>
    <row r="176" spans="2:9" x14ac:dyDescent="0.25">
      <c r="B176" s="17"/>
      <c r="C176" s="96"/>
      <c r="D176" s="97"/>
      <c r="E176" s="52"/>
      <c r="F176" s="54"/>
      <c r="G176" s="95"/>
      <c r="I176" s="40"/>
    </row>
    <row r="177" spans="2:9" x14ac:dyDescent="0.25">
      <c r="B177" s="17"/>
      <c r="C177" s="96"/>
      <c r="D177" s="97"/>
      <c r="E177" s="52"/>
      <c r="F177" s="54"/>
      <c r="G177" s="95"/>
      <c r="I177" s="40"/>
    </row>
    <row r="178" spans="2:9" x14ac:dyDescent="0.25">
      <c r="B178" s="17"/>
      <c r="C178" s="96"/>
      <c r="D178" s="97"/>
      <c r="E178" s="52"/>
      <c r="F178" s="54"/>
      <c r="G178" s="95"/>
      <c r="I178" s="40"/>
    </row>
    <row r="179" spans="2:9" x14ac:dyDescent="0.25">
      <c r="B179" s="17"/>
      <c r="C179" s="96"/>
      <c r="D179" s="97"/>
      <c r="E179" s="52"/>
      <c r="F179" s="54"/>
      <c r="G179" s="95"/>
      <c r="I179" s="40"/>
    </row>
    <row r="180" spans="2:9" x14ac:dyDescent="0.25">
      <c r="B180" s="17"/>
      <c r="C180" s="96"/>
      <c r="D180" s="97"/>
      <c r="E180" s="52"/>
      <c r="F180" s="54"/>
      <c r="G180" s="95"/>
      <c r="I180" s="40"/>
    </row>
    <row r="181" spans="2:9" x14ac:dyDescent="0.25">
      <c r="B181" s="17"/>
      <c r="C181" s="96"/>
      <c r="D181" s="97"/>
      <c r="E181" s="52"/>
      <c r="F181" s="54"/>
      <c r="G181" s="95"/>
      <c r="I181" s="40"/>
    </row>
    <row r="182" spans="2:9" x14ac:dyDescent="0.25">
      <c r="B182" s="17"/>
      <c r="C182" s="96"/>
      <c r="D182" s="97"/>
      <c r="E182" s="52"/>
      <c r="F182" s="54"/>
      <c r="G182" s="95"/>
      <c r="I182" s="40"/>
    </row>
    <row r="183" spans="2:9" x14ac:dyDescent="0.25">
      <c r="B183" s="17"/>
      <c r="C183" s="96"/>
      <c r="D183" s="97"/>
      <c r="E183" s="52"/>
      <c r="F183" s="54"/>
      <c r="G183" s="95"/>
      <c r="I183" s="40"/>
    </row>
    <row r="184" spans="2:9" x14ac:dyDescent="0.25">
      <c r="B184" s="17"/>
      <c r="C184" s="96"/>
      <c r="D184" s="97"/>
      <c r="E184" s="52"/>
      <c r="F184" s="54"/>
      <c r="G184" s="95"/>
      <c r="I184" s="40"/>
    </row>
    <row r="185" spans="2:9" x14ac:dyDescent="0.25">
      <c r="B185" s="17"/>
      <c r="C185" s="96"/>
      <c r="D185" s="97"/>
      <c r="E185" s="52"/>
      <c r="F185" s="54"/>
      <c r="G185" s="95"/>
      <c r="I185" s="40"/>
    </row>
    <row r="186" spans="2:9" x14ac:dyDescent="0.25">
      <c r="B186" s="17"/>
      <c r="C186" s="96"/>
      <c r="D186" s="97"/>
      <c r="E186" s="52"/>
      <c r="F186" s="54"/>
      <c r="G186" s="95"/>
      <c r="I186" s="40"/>
    </row>
    <row r="187" spans="2:9" x14ac:dyDescent="0.25">
      <c r="B187" s="17"/>
      <c r="C187" s="96"/>
      <c r="D187" s="97"/>
      <c r="E187" s="52"/>
      <c r="F187" s="54"/>
      <c r="G187" s="95"/>
      <c r="I187" s="40"/>
    </row>
    <row r="188" spans="2:9" x14ac:dyDescent="0.25">
      <c r="B188" s="17"/>
      <c r="C188" s="96"/>
      <c r="D188" s="97"/>
      <c r="E188" s="52"/>
      <c r="F188" s="54"/>
      <c r="G188" s="95"/>
      <c r="I188" s="40"/>
    </row>
    <row r="189" spans="2:9" x14ac:dyDescent="0.25">
      <c r="B189" s="17"/>
      <c r="C189" s="96"/>
      <c r="D189" s="97"/>
      <c r="E189" s="52"/>
      <c r="F189" s="54"/>
      <c r="G189" s="95"/>
      <c r="I189" s="40"/>
    </row>
    <row r="190" spans="2:9" x14ac:dyDescent="0.25">
      <c r="B190" s="17"/>
      <c r="C190" s="96"/>
      <c r="D190" s="97"/>
      <c r="E190" s="52"/>
      <c r="F190" s="54"/>
      <c r="G190" s="95"/>
      <c r="I190" s="40"/>
    </row>
    <row r="191" spans="2:9" x14ac:dyDescent="0.25">
      <c r="B191" s="17"/>
      <c r="C191" s="96"/>
      <c r="D191" s="97"/>
      <c r="E191" s="52"/>
      <c r="F191" s="54"/>
      <c r="G191" s="95"/>
      <c r="I191" s="40"/>
    </row>
    <row r="192" spans="2:9" x14ac:dyDescent="0.25">
      <c r="B192" s="17"/>
      <c r="C192" s="96"/>
      <c r="D192" s="97"/>
      <c r="E192" s="52"/>
      <c r="F192" s="54"/>
      <c r="G192" s="95"/>
      <c r="I192" s="40"/>
    </row>
    <row r="193" spans="2:9" x14ac:dyDescent="0.25">
      <c r="B193" s="17"/>
      <c r="C193" s="96"/>
      <c r="D193" s="97"/>
      <c r="E193" s="52"/>
      <c r="F193" s="54"/>
      <c r="G193" s="95"/>
      <c r="I193" s="40"/>
    </row>
    <row r="194" spans="2:9" x14ac:dyDescent="0.25">
      <c r="B194" s="17"/>
      <c r="C194" s="96"/>
      <c r="D194" s="97"/>
      <c r="E194" s="52"/>
      <c r="F194" s="54"/>
      <c r="G194" s="95"/>
      <c r="I194" s="40"/>
    </row>
    <row r="195" spans="2:9" x14ac:dyDescent="0.25">
      <c r="B195" s="17"/>
      <c r="C195" s="96"/>
      <c r="D195" s="97"/>
      <c r="E195" s="52"/>
      <c r="F195" s="54"/>
      <c r="G195" s="95"/>
      <c r="I195" s="40"/>
    </row>
    <row r="196" spans="2:9" x14ac:dyDescent="0.25">
      <c r="B196" s="17"/>
      <c r="C196" s="96"/>
      <c r="D196" s="97"/>
      <c r="E196" s="52"/>
      <c r="F196" s="54"/>
      <c r="G196" s="95"/>
      <c r="I196" s="40"/>
    </row>
    <row r="197" spans="2:9" x14ac:dyDescent="0.25">
      <c r="B197" s="17"/>
      <c r="C197" s="96"/>
      <c r="D197" s="97"/>
      <c r="E197" s="52"/>
      <c r="F197" s="54"/>
      <c r="G197" s="95"/>
      <c r="I197" s="40"/>
    </row>
    <row r="198" spans="2:9" x14ac:dyDescent="0.25">
      <c r="B198" s="17"/>
      <c r="C198" s="96"/>
      <c r="D198" s="97"/>
      <c r="E198" s="52"/>
      <c r="F198" s="54"/>
      <c r="G198" s="95"/>
      <c r="I198" s="40"/>
    </row>
    <row r="199" spans="2:9" x14ac:dyDescent="0.25">
      <c r="B199" s="17"/>
      <c r="C199" s="96"/>
      <c r="D199" s="97"/>
      <c r="E199" s="52"/>
      <c r="F199" s="54"/>
      <c r="G199" s="95"/>
      <c r="I199" s="40"/>
    </row>
    <row r="200" spans="2:9" x14ac:dyDescent="0.25">
      <c r="B200" s="17"/>
      <c r="C200" s="96"/>
      <c r="D200" s="97"/>
      <c r="E200" s="52"/>
      <c r="F200" s="54"/>
      <c r="G200" s="95"/>
      <c r="I200" s="40"/>
    </row>
    <row r="201" spans="2:9" x14ac:dyDescent="0.25">
      <c r="B201" s="17"/>
      <c r="C201" s="96"/>
      <c r="D201" s="97"/>
      <c r="E201" s="52"/>
      <c r="F201" s="54"/>
      <c r="G201" s="95"/>
      <c r="I201" s="40"/>
    </row>
    <row r="202" spans="2:9" x14ac:dyDescent="0.25">
      <c r="B202" s="17"/>
      <c r="C202" s="96"/>
      <c r="D202" s="97"/>
      <c r="E202" s="52"/>
      <c r="F202" s="54"/>
      <c r="G202" s="95"/>
      <c r="I202" s="40"/>
    </row>
    <row r="203" spans="2:9" x14ac:dyDescent="0.25">
      <c r="B203" s="17"/>
      <c r="C203" s="96"/>
      <c r="D203" s="97"/>
      <c r="E203" s="52"/>
      <c r="F203" s="54"/>
      <c r="G203" s="95"/>
      <c r="I203" s="40"/>
    </row>
    <row r="204" spans="2:9" x14ac:dyDescent="0.25">
      <c r="B204" s="17"/>
      <c r="C204" s="96"/>
      <c r="D204" s="97"/>
      <c r="E204" s="52"/>
      <c r="F204" s="54"/>
      <c r="G204" s="95"/>
      <c r="I204" s="40"/>
    </row>
    <row r="205" spans="2:9" x14ac:dyDescent="0.25">
      <c r="B205" s="17"/>
      <c r="C205" s="96"/>
      <c r="D205" s="97"/>
      <c r="E205" s="52"/>
      <c r="F205" s="54"/>
      <c r="G205" s="95"/>
      <c r="I205" s="40"/>
    </row>
    <row r="206" spans="2:9" x14ac:dyDescent="0.25">
      <c r="B206" s="17"/>
      <c r="C206" s="96"/>
      <c r="D206" s="97"/>
      <c r="E206" s="52"/>
      <c r="F206" s="54"/>
      <c r="G206" s="95"/>
      <c r="I206" s="40"/>
    </row>
    <row r="207" spans="2:9" x14ac:dyDescent="0.25">
      <c r="B207" s="17"/>
      <c r="C207" s="96"/>
      <c r="D207" s="97"/>
      <c r="E207" s="52"/>
      <c r="F207" s="54"/>
      <c r="G207" s="95"/>
      <c r="I207" s="40"/>
    </row>
    <row r="208" spans="2:9" x14ac:dyDescent="0.25">
      <c r="B208" s="17"/>
      <c r="C208" s="96"/>
      <c r="D208" s="97"/>
      <c r="E208" s="52"/>
      <c r="F208" s="54"/>
      <c r="G208" s="95"/>
      <c r="I208" s="40"/>
    </row>
    <row r="209" spans="2:9" x14ac:dyDescent="0.25">
      <c r="B209" s="17"/>
      <c r="C209" s="96"/>
      <c r="D209" s="97"/>
      <c r="E209" s="52"/>
      <c r="F209" s="54"/>
      <c r="G209" s="95"/>
      <c r="I209" s="40"/>
    </row>
    <row r="210" spans="2:9" x14ac:dyDescent="0.25">
      <c r="B210" s="17"/>
      <c r="C210" s="96"/>
      <c r="D210" s="97"/>
      <c r="E210" s="52"/>
      <c r="F210" s="54"/>
      <c r="G210" s="95"/>
      <c r="I210" s="40"/>
    </row>
    <row r="211" spans="2:9" x14ac:dyDescent="0.25">
      <c r="B211" s="17"/>
      <c r="C211" s="96"/>
      <c r="D211" s="97"/>
      <c r="E211" s="52"/>
      <c r="F211" s="54"/>
      <c r="G211" s="95"/>
      <c r="I211" s="40"/>
    </row>
    <row r="212" spans="2:9" x14ac:dyDescent="0.25">
      <c r="B212" s="17"/>
      <c r="C212" s="96"/>
      <c r="D212" s="97"/>
      <c r="E212" s="52"/>
      <c r="F212" s="54"/>
      <c r="G212" s="95"/>
      <c r="I212" s="40"/>
    </row>
    <row r="213" spans="2:9" x14ac:dyDescent="0.25">
      <c r="B213" s="17"/>
      <c r="C213" s="96"/>
      <c r="D213" s="97"/>
      <c r="E213" s="52"/>
      <c r="F213" s="54"/>
      <c r="G213" s="95"/>
      <c r="I213" s="40"/>
    </row>
    <row r="214" spans="2:9" x14ac:dyDescent="0.25">
      <c r="B214" s="17"/>
      <c r="C214" s="96"/>
      <c r="D214" s="97"/>
      <c r="E214" s="52"/>
      <c r="F214" s="54"/>
      <c r="G214" s="95"/>
      <c r="I214" s="40"/>
    </row>
    <row r="215" spans="2:9" x14ac:dyDescent="0.25">
      <c r="B215" s="17"/>
      <c r="C215" s="96"/>
      <c r="D215" s="97"/>
      <c r="E215" s="52"/>
      <c r="F215" s="54"/>
      <c r="G215" s="95"/>
      <c r="I215" s="40"/>
    </row>
    <row r="216" spans="2:9" x14ac:dyDescent="0.25">
      <c r="B216" s="17"/>
      <c r="C216" s="96"/>
      <c r="D216" s="97"/>
      <c r="E216" s="52"/>
      <c r="F216" s="54"/>
      <c r="G216" s="95"/>
      <c r="I216" s="40"/>
    </row>
    <row r="217" spans="2:9" x14ac:dyDescent="0.25">
      <c r="B217" s="17"/>
      <c r="C217" s="96"/>
      <c r="D217" s="97"/>
      <c r="E217" s="52"/>
      <c r="F217" s="54"/>
      <c r="G217" s="95"/>
      <c r="I217" s="40"/>
    </row>
    <row r="218" spans="2:9" x14ac:dyDescent="0.25">
      <c r="B218" s="17"/>
      <c r="C218" s="96"/>
      <c r="D218" s="97"/>
      <c r="E218" s="52"/>
      <c r="F218" s="54"/>
      <c r="G218" s="95"/>
      <c r="I218" s="40"/>
    </row>
    <row r="219" spans="2:9" x14ac:dyDescent="0.25">
      <c r="B219" s="17"/>
      <c r="C219" s="96"/>
      <c r="D219" s="97"/>
      <c r="E219" s="52"/>
      <c r="F219" s="54"/>
      <c r="G219" s="95"/>
      <c r="I219" s="40"/>
    </row>
    <row r="220" spans="2:9" x14ac:dyDescent="0.25">
      <c r="B220" s="17"/>
      <c r="C220" s="96"/>
      <c r="D220" s="97"/>
      <c r="E220" s="52"/>
      <c r="F220" s="54"/>
      <c r="G220" s="95"/>
      <c r="I220" s="40"/>
    </row>
    <row r="221" spans="2:9" x14ac:dyDescent="0.25">
      <c r="B221" s="17"/>
      <c r="C221" s="96"/>
      <c r="D221" s="97"/>
      <c r="E221" s="52"/>
      <c r="F221" s="54"/>
      <c r="G221" s="95"/>
      <c r="I221" s="40"/>
    </row>
    <row r="222" spans="2:9" x14ac:dyDescent="0.25">
      <c r="B222" s="17"/>
      <c r="C222" s="96"/>
      <c r="D222" s="97"/>
      <c r="E222" s="52"/>
      <c r="F222" s="54"/>
      <c r="G222" s="95"/>
      <c r="I222" s="40"/>
    </row>
    <row r="223" spans="2:9" x14ac:dyDescent="0.25">
      <c r="B223" s="17"/>
      <c r="C223" s="96"/>
      <c r="D223" s="97"/>
      <c r="E223" s="52"/>
      <c r="F223" s="54"/>
      <c r="G223" s="95"/>
      <c r="I223" s="40"/>
    </row>
    <row r="224" spans="2:9" x14ac:dyDescent="0.25">
      <c r="B224" s="17"/>
      <c r="C224" s="96"/>
      <c r="D224" s="97"/>
      <c r="E224" s="52"/>
      <c r="F224" s="54"/>
      <c r="G224" s="95"/>
      <c r="I224" s="40"/>
    </row>
    <row r="225" spans="2:9" x14ac:dyDescent="0.25">
      <c r="B225" s="17"/>
      <c r="C225" s="96"/>
      <c r="D225" s="97"/>
      <c r="E225" s="52"/>
      <c r="F225" s="54"/>
      <c r="G225" s="95"/>
      <c r="I225" s="40"/>
    </row>
    <row r="226" spans="2:9" x14ac:dyDescent="0.25">
      <c r="B226" s="17"/>
      <c r="C226" s="96"/>
      <c r="D226" s="97"/>
      <c r="E226" s="52"/>
      <c r="F226" s="54"/>
      <c r="G226" s="95"/>
      <c r="I226" s="40"/>
    </row>
    <row r="227" spans="2:9" x14ac:dyDescent="0.25">
      <c r="B227" s="17"/>
      <c r="C227" s="96"/>
      <c r="D227" s="97"/>
      <c r="E227" s="52"/>
      <c r="F227" s="54"/>
      <c r="G227" s="95"/>
      <c r="I227" s="40"/>
    </row>
    <row r="228" spans="2:9" x14ac:dyDescent="0.25">
      <c r="B228" s="17"/>
      <c r="C228" s="96"/>
      <c r="D228" s="97"/>
      <c r="E228" s="52"/>
      <c r="F228" s="54"/>
      <c r="G228" s="95"/>
      <c r="I228" s="40"/>
    </row>
    <row r="229" spans="2:9" x14ac:dyDescent="0.25">
      <c r="B229" s="17"/>
      <c r="C229" s="96"/>
      <c r="D229" s="97"/>
      <c r="E229" s="52"/>
      <c r="F229" s="54"/>
      <c r="G229" s="95"/>
      <c r="I229" s="40"/>
    </row>
    <row r="230" spans="2:9" x14ac:dyDescent="0.25">
      <c r="B230" s="17"/>
      <c r="C230" s="96"/>
      <c r="D230" s="97"/>
      <c r="E230" s="52"/>
      <c r="F230" s="54"/>
      <c r="G230" s="95"/>
      <c r="I230" s="40"/>
    </row>
    <row r="231" spans="2:9" x14ac:dyDescent="0.25">
      <c r="B231" s="17"/>
      <c r="C231" s="96"/>
      <c r="D231" s="97"/>
      <c r="E231" s="52"/>
      <c r="F231" s="54"/>
      <c r="G231" s="95"/>
      <c r="I231" s="40"/>
    </row>
    <row r="232" spans="2:9" x14ac:dyDescent="0.25">
      <c r="B232" s="17"/>
      <c r="C232" s="96"/>
      <c r="D232" s="97"/>
      <c r="E232" s="52"/>
      <c r="F232" s="54"/>
      <c r="G232" s="95"/>
      <c r="I232" s="40"/>
    </row>
    <row r="233" spans="2:9" x14ac:dyDescent="0.25">
      <c r="B233" s="17"/>
      <c r="C233" s="96"/>
      <c r="D233" s="97"/>
      <c r="E233" s="52"/>
      <c r="F233" s="54"/>
      <c r="G233" s="95"/>
      <c r="I233" s="40"/>
    </row>
    <row r="234" spans="2:9" x14ac:dyDescent="0.25">
      <c r="B234" s="17"/>
      <c r="C234" s="96"/>
      <c r="D234" s="97"/>
      <c r="E234" s="52"/>
      <c r="F234" s="54"/>
      <c r="G234" s="95"/>
      <c r="I234" s="40"/>
    </row>
    <row r="235" spans="2:9" x14ac:dyDescent="0.25">
      <c r="B235" s="17"/>
      <c r="C235" s="96"/>
      <c r="D235" s="97"/>
      <c r="E235" s="52"/>
      <c r="F235" s="54"/>
      <c r="G235" s="95"/>
      <c r="I235" s="40"/>
    </row>
    <row r="236" spans="2:9" x14ac:dyDescent="0.25">
      <c r="B236" s="17"/>
      <c r="C236" s="96"/>
      <c r="D236" s="97"/>
      <c r="E236" s="52"/>
      <c r="F236" s="54"/>
      <c r="G236" s="95"/>
      <c r="I236" s="40"/>
    </row>
    <row r="237" spans="2:9" x14ac:dyDescent="0.25">
      <c r="B237" s="17"/>
      <c r="C237" s="96"/>
      <c r="D237" s="97"/>
      <c r="E237" s="52"/>
      <c r="F237" s="54"/>
      <c r="G237" s="95"/>
      <c r="I237" s="40"/>
    </row>
    <row r="238" spans="2:9" x14ac:dyDescent="0.25">
      <c r="B238" s="17"/>
      <c r="C238" s="96"/>
      <c r="D238" s="97"/>
      <c r="E238" s="52"/>
      <c r="F238" s="54"/>
      <c r="G238" s="95"/>
      <c r="I238" s="40"/>
    </row>
    <row r="239" spans="2:9" x14ac:dyDescent="0.25">
      <c r="B239" s="17"/>
      <c r="C239" s="96"/>
      <c r="D239" s="97"/>
      <c r="E239" s="52"/>
      <c r="F239" s="54"/>
      <c r="G239" s="95"/>
      <c r="I239" s="40"/>
    </row>
    <row r="240" spans="2:9" x14ac:dyDescent="0.25">
      <c r="B240" s="17"/>
      <c r="C240" s="96"/>
      <c r="D240" s="97"/>
      <c r="E240" s="52"/>
      <c r="F240" s="54"/>
      <c r="G240" s="95"/>
      <c r="I240" s="40"/>
    </row>
    <row r="241" spans="2:9" x14ac:dyDescent="0.25">
      <c r="B241" s="17"/>
      <c r="C241" s="96"/>
      <c r="D241" s="97"/>
      <c r="E241" s="52"/>
      <c r="F241" s="54"/>
      <c r="G241" s="95"/>
      <c r="I241" s="40"/>
    </row>
    <row r="242" spans="2:9" x14ac:dyDescent="0.25">
      <c r="B242" s="17"/>
      <c r="C242" s="96"/>
      <c r="D242" s="97"/>
      <c r="E242" s="52"/>
      <c r="F242" s="54"/>
      <c r="G242" s="95"/>
      <c r="I242" s="40"/>
    </row>
    <row r="243" spans="2:9" x14ac:dyDescent="0.25">
      <c r="B243" s="17"/>
      <c r="C243" s="96"/>
      <c r="D243" s="97"/>
      <c r="E243" s="52"/>
      <c r="F243" s="54"/>
      <c r="G243" s="95"/>
      <c r="I243" s="40"/>
    </row>
    <row r="244" spans="2:9" x14ac:dyDescent="0.25">
      <c r="B244" s="17"/>
      <c r="C244" s="96"/>
      <c r="D244" s="97"/>
      <c r="E244" s="52"/>
      <c r="F244" s="54"/>
      <c r="G244" s="95"/>
      <c r="I244" s="40"/>
    </row>
    <row r="245" spans="2:9" x14ac:dyDescent="0.25">
      <c r="B245" s="17"/>
      <c r="C245" s="96"/>
      <c r="D245" s="97"/>
      <c r="E245" s="52"/>
      <c r="F245" s="54"/>
      <c r="G245" s="95"/>
      <c r="I245" s="40"/>
    </row>
    <row r="246" spans="2:9" x14ac:dyDescent="0.25">
      <c r="B246" s="17"/>
      <c r="C246" s="96"/>
      <c r="D246" s="97"/>
      <c r="E246" s="52"/>
      <c r="F246" s="54"/>
      <c r="G246" s="95"/>
      <c r="I246" s="40"/>
    </row>
    <row r="247" spans="2:9" x14ac:dyDescent="0.25">
      <c r="B247" s="17"/>
      <c r="C247" s="96"/>
      <c r="D247" s="97"/>
      <c r="E247" s="52"/>
      <c r="F247" s="54"/>
      <c r="G247" s="95"/>
      <c r="I247" s="40"/>
    </row>
    <row r="248" spans="2:9" x14ac:dyDescent="0.25">
      <c r="B248" s="17"/>
      <c r="C248" s="96"/>
      <c r="D248" s="97"/>
      <c r="E248" s="52"/>
      <c r="F248" s="54"/>
      <c r="G248" s="95"/>
      <c r="I248" s="40"/>
    </row>
    <row r="249" spans="2:9" x14ac:dyDescent="0.25">
      <c r="B249" s="17"/>
      <c r="C249" s="96"/>
      <c r="D249" s="97"/>
      <c r="E249" s="52"/>
      <c r="F249" s="54"/>
      <c r="G249" s="95"/>
      <c r="I249" s="40"/>
    </row>
    <row r="250" spans="2:9" x14ac:dyDescent="0.25">
      <c r="B250" s="17"/>
      <c r="C250" s="96"/>
      <c r="D250" s="97"/>
      <c r="E250" s="52"/>
      <c r="F250" s="54"/>
      <c r="G250" s="95"/>
      <c r="I250" s="40"/>
    </row>
    <row r="251" spans="2:9" x14ac:dyDescent="0.25">
      <c r="B251" s="17"/>
      <c r="C251" s="96"/>
      <c r="D251" s="97"/>
      <c r="E251" s="52"/>
      <c r="F251" s="54"/>
      <c r="G251" s="95"/>
      <c r="I251" s="40"/>
    </row>
    <row r="252" spans="2:9" x14ac:dyDescent="0.25">
      <c r="B252" s="17"/>
      <c r="C252" s="96"/>
      <c r="D252" s="97"/>
      <c r="E252" s="52"/>
      <c r="F252" s="54"/>
      <c r="G252" s="95"/>
      <c r="I252" s="40"/>
    </row>
    <row r="253" spans="2:9" x14ac:dyDescent="0.25">
      <c r="B253" s="17"/>
      <c r="C253" s="96"/>
      <c r="D253" s="97"/>
      <c r="E253" s="52"/>
      <c r="F253" s="54"/>
      <c r="G253" s="95"/>
      <c r="I253" s="40"/>
    </row>
    <row r="254" spans="2:9" x14ac:dyDescent="0.25">
      <c r="B254" s="17"/>
      <c r="C254" s="96"/>
      <c r="D254" s="97"/>
      <c r="E254" s="52"/>
      <c r="F254" s="54"/>
      <c r="G254" s="95"/>
      <c r="I254" s="40"/>
    </row>
    <row r="255" spans="2:9" x14ac:dyDescent="0.25">
      <c r="B255" s="17"/>
      <c r="C255" s="96"/>
      <c r="D255" s="97"/>
      <c r="E255" s="52"/>
      <c r="F255" s="54"/>
      <c r="G255" s="95"/>
      <c r="I255" s="40"/>
    </row>
    <row r="256" spans="2:9" x14ac:dyDescent="0.25">
      <c r="B256" s="17"/>
      <c r="C256" s="96"/>
      <c r="D256" s="97"/>
      <c r="E256" s="52"/>
      <c r="F256" s="54"/>
      <c r="G256" s="95"/>
      <c r="I256" s="40"/>
    </row>
    <row r="257" spans="2:9" x14ac:dyDescent="0.25">
      <c r="B257" s="17"/>
      <c r="C257" s="96"/>
      <c r="D257" s="97"/>
      <c r="E257" s="52"/>
      <c r="F257" s="54"/>
      <c r="G257" s="95"/>
      <c r="I257" s="40"/>
    </row>
    <row r="258" spans="2:9" x14ac:dyDescent="0.25">
      <c r="B258" s="17"/>
      <c r="C258" s="96"/>
      <c r="D258" s="97"/>
      <c r="E258" s="52"/>
      <c r="F258" s="54"/>
      <c r="G258" s="95"/>
      <c r="I258" s="40"/>
    </row>
  </sheetData>
  <mergeCells count="1">
    <mergeCell ref="A26:F2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62"/>
  <sheetViews>
    <sheetView topLeftCell="A23" zoomScaleNormal="100" workbookViewId="0">
      <selection activeCell="B31" sqref="B31"/>
    </sheetView>
  </sheetViews>
  <sheetFormatPr defaultRowHeight="12.75" x14ac:dyDescent="0.2"/>
  <cols>
    <col min="1" max="1" width="10.7109375" style="250" customWidth="1"/>
    <col min="2" max="2" width="55.7109375" style="110" customWidth="1"/>
    <col min="3" max="3" width="6.7109375" style="111" customWidth="1"/>
    <col min="4" max="4" width="12.7109375" style="73" customWidth="1"/>
    <col min="5" max="6" width="10.7109375" style="113" customWidth="1"/>
    <col min="7" max="8" width="15.7109375" style="135" customWidth="1"/>
    <col min="9" max="16384" width="9.140625" style="104"/>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11" t="s">
        <v>570</v>
      </c>
      <c r="H2" s="11" t="s">
        <v>569</v>
      </c>
      <c r="I2" s="19"/>
    </row>
    <row r="3" spans="1:10" ht="51.75" customHeight="1" x14ac:dyDescent="0.2">
      <c r="A3" s="255" t="s">
        <v>23839</v>
      </c>
      <c r="B3" s="384" t="s">
        <v>23840</v>
      </c>
      <c r="C3" s="385"/>
      <c r="D3" s="385"/>
      <c r="E3" s="385"/>
      <c r="F3" s="385"/>
      <c r="G3" s="385"/>
      <c r="H3" s="386"/>
    </row>
    <row r="4" spans="1:10" ht="269.25" customHeight="1" x14ac:dyDescent="0.2">
      <c r="A4" s="256" t="s">
        <v>19869</v>
      </c>
      <c r="B4" s="212" t="s">
        <v>23841</v>
      </c>
      <c r="C4" s="257"/>
      <c r="D4" s="258"/>
      <c r="E4" s="258"/>
      <c r="F4" s="258"/>
      <c r="G4" s="258"/>
      <c r="H4" s="259"/>
    </row>
    <row r="5" spans="1:10" ht="22.5" customHeight="1" x14ac:dyDescent="0.2">
      <c r="A5" s="248" t="s">
        <v>19870</v>
      </c>
      <c r="B5" s="137" t="s">
        <v>19871</v>
      </c>
      <c r="C5" s="117" t="s">
        <v>19868</v>
      </c>
      <c r="D5" s="176">
        <v>1</v>
      </c>
      <c r="E5" s="201">
        <v>185</v>
      </c>
      <c r="F5" s="201">
        <v>98</v>
      </c>
      <c r="G5" s="133">
        <f t="shared" ref="G5:G13" si="0">D5*E5</f>
        <v>185</v>
      </c>
      <c r="H5" s="136">
        <f t="shared" ref="H5:H13" si="1">D5*F5</f>
        <v>98</v>
      </c>
    </row>
    <row r="6" spans="1:10" ht="23.25" customHeight="1" x14ac:dyDescent="0.2">
      <c r="A6" s="248" t="s">
        <v>19872</v>
      </c>
      <c r="B6" s="137" t="s">
        <v>19873</v>
      </c>
      <c r="C6" s="117" t="s">
        <v>19868</v>
      </c>
      <c r="D6" s="176">
        <v>1</v>
      </c>
      <c r="E6" s="201">
        <v>149</v>
      </c>
      <c r="F6" s="201">
        <v>74</v>
      </c>
      <c r="G6" s="133">
        <f t="shared" si="0"/>
        <v>149</v>
      </c>
      <c r="H6" s="136">
        <f t="shared" si="1"/>
        <v>74</v>
      </c>
    </row>
    <row r="7" spans="1:10" ht="296.25" customHeight="1" x14ac:dyDescent="0.2">
      <c r="A7" s="256" t="s">
        <v>19874</v>
      </c>
      <c r="B7" s="212" t="s">
        <v>23842</v>
      </c>
      <c r="C7" s="257"/>
      <c r="D7" s="258"/>
      <c r="E7" s="258"/>
      <c r="F7" s="258"/>
      <c r="G7" s="258"/>
      <c r="H7" s="259"/>
    </row>
    <row r="8" spans="1:10" ht="39" customHeight="1" x14ac:dyDescent="0.2">
      <c r="A8" s="248" t="s">
        <v>19875</v>
      </c>
      <c r="B8" s="137" t="s">
        <v>19876</v>
      </c>
      <c r="C8" s="117" t="s">
        <v>19868</v>
      </c>
      <c r="D8" s="176">
        <v>1</v>
      </c>
      <c r="E8" s="201">
        <v>91</v>
      </c>
      <c r="F8" s="201">
        <v>43</v>
      </c>
      <c r="G8" s="133">
        <f t="shared" si="0"/>
        <v>91</v>
      </c>
      <c r="H8" s="136">
        <f t="shared" si="1"/>
        <v>43</v>
      </c>
    </row>
    <row r="9" spans="1:10" ht="33.75" customHeight="1" x14ac:dyDescent="0.2">
      <c r="A9" s="248" t="s">
        <v>19877</v>
      </c>
      <c r="B9" s="137" t="s">
        <v>19878</v>
      </c>
      <c r="C9" s="117" t="s">
        <v>19868</v>
      </c>
      <c r="D9" s="176">
        <v>1</v>
      </c>
      <c r="E9" s="201">
        <v>50</v>
      </c>
      <c r="F9" s="201">
        <v>19</v>
      </c>
      <c r="G9" s="133">
        <f t="shared" si="0"/>
        <v>50</v>
      </c>
      <c r="H9" s="136">
        <f t="shared" si="1"/>
        <v>19</v>
      </c>
    </row>
    <row r="10" spans="1:10" ht="57" customHeight="1" x14ac:dyDescent="0.2">
      <c r="A10" s="255" t="s">
        <v>23844</v>
      </c>
      <c r="B10" s="384" t="s">
        <v>23843</v>
      </c>
      <c r="C10" s="385"/>
      <c r="D10" s="385"/>
      <c r="E10" s="385"/>
      <c r="F10" s="385"/>
      <c r="G10" s="385"/>
      <c r="H10" s="386"/>
    </row>
    <row r="11" spans="1:10" ht="358.5" customHeight="1" x14ac:dyDescent="0.2">
      <c r="A11" s="248" t="s">
        <v>23959</v>
      </c>
      <c r="B11" s="137" t="s">
        <v>23958</v>
      </c>
      <c r="C11" s="117" t="s">
        <v>259</v>
      </c>
      <c r="D11" s="176"/>
      <c r="E11" s="201">
        <v>17.3</v>
      </c>
      <c r="F11" s="201">
        <v>0.52</v>
      </c>
      <c r="G11" s="133">
        <f t="shared" si="0"/>
        <v>0</v>
      </c>
      <c r="H11" s="136">
        <f t="shared" si="1"/>
        <v>0</v>
      </c>
    </row>
    <row r="12" spans="1:10" x14ac:dyDescent="0.2">
      <c r="A12" s="248" t="s">
        <v>23960</v>
      </c>
      <c r="B12" s="137" t="s">
        <v>23961</v>
      </c>
      <c r="C12" s="117" t="s">
        <v>15</v>
      </c>
      <c r="D12" s="176">
        <v>400</v>
      </c>
      <c r="E12" s="201">
        <v>13.7</v>
      </c>
      <c r="F12" s="201">
        <v>7</v>
      </c>
      <c r="G12" s="133">
        <f t="shared" ref="G12" si="2">D12*E12</f>
        <v>5480</v>
      </c>
      <c r="H12" s="136">
        <f t="shared" ref="H12" si="3">D12*F12</f>
        <v>2800</v>
      </c>
    </row>
    <row r="13" spans="1:10" ht="202.5" x14ac:dyDescent="0.2">
      <c r="A13" s="248" t="s">
        <v>19879</v>
      </c>
      <c r="B13" s="12" t="s">
        <v>23845</v>
      </c>
      <c r="C13" s="117" t="s">
        <v>259</v>
      </c>
      <c r="D13" s="176">
        <v>12</v>
      </c>
      <c r="E13" s="201">
        <v>33.5</v>
      </c>
      <c r="F13" s="201">
        <v>2.62</v>
      </c>
      <c r="G13" s="133">
        <f t="shared" si="0"/>
        <v>402</v>
      </c>
      <c r="H13" s="136">
        <f t="shared" si="1"/>
        <v>31.44</v>
      </c>
    </row>
    <row r="14" spans="1:10" ht="57" customHeight="1" x14ac:dyDescent="0.2">
      <c r="A14" s="387" t="s">
        <v>23854</v>
      </c>
      <c r="B14" s="388"/>
      <c r="C14" s="388"/>
      <c r="D14" s="388"/>
      <c r="E14" s="388"/>
      <c r="F14" s="388"/>
      <c r="G14" s="388"/>
      <c r="H14" s="389"/>
    </row>
    <row r="15" spans="1:10" ht="57" customHeight="1" x14ac:dyDescent="0.2">
      <c r="A15" s="255" t="s">
        <v>23853</v>
      </c>
      <c r="B15" s="384" t="s">
        <v>23855</v>
      </c>
      <c r="C15" s="385"/>
      <c r="D15" s="385"/>
      <c r="E15" s="385"/>
      <c r="F15" s="385"/>
      <c r="G15" s="385"/>
      <c r="H15" s="386"/>
    </row>
    <row r="16" spans="1:10" ht="157.5" x14ac:dyDescent="0.2">
      <c r="A16" s="256" t="s">
        <v>19881</v>
      </c>
      <c r="B16" s="212" t="s">
        <v>23856</v>
      </c>
      <c r="C16" s="257"/>
      <c r="D16" s="258"/>
      <c r="E16" s="258"/>
      <c r="F16" s="258"/>
      <c r="G16" s="258"/>
      <c r="H16" s="259"/>
    </row>
    <row r="17" spans="1:9" x14ac:dyDescent="0.2">
      <c r="A17" s="248" t="s">
        <v>19882</v>
      </c>
      <c r="B17" s="137" t="s">
        <v>19883</v>
      </c>
      <c r="C17" s="117" t="s">
        <v>19880</v>
      </c>
      <c r="D17" s="176">
        <v>60</v>
      </c>
      <c r="E17" s="201">
        <v>0.18</v>
      </c>
      <c r="F17" s="201">
        <v>0</v>
      </c>
      <c r="G17" s="133">
        <f t="shared" ref="G17:G19" si="4">D17*E17</f>
        <v>10.799999999999999</v>
      </c>
      <c r="H17" s="136">
        <f t="shared" ref="H17:H19" si="5">D17*F17</f>
        <v>0</v>
      </c>
    </row>
    <row r="18" spans="1:9" ht="123.75" x14ac:dyDescent="0.2">
      <c r="A18" s="256" t="s">
        <v>19884</v>
      </c>
      <c r="B18" s="212" t="s">
        <v>23857</v>
      </c>
      <c r="C18" s="257"/>
      <c r="D18" s="258"/>
      <c r="E18" s="258"/>
      <c r="F18" s="258"/>
      <c r="G18" s="258"/>
      <c r="H18" s="259"/>
    </row>
    <row r="19" spans="1:9" x14ac:dyDescent="0.2">
      <c r="A19" s="248" t="s">
        <v>19885</v>
      </c>
      <c r="B19" s="137" t="s">
        <v>19886</v>
      </c>
      <c r="C19" s="117" t="s">
        <v>19880</v>
      </c>
      <c r="D19" s="176">
        <v>60</v>
      </c>
      <c r="E19" s="201">
        <v>0.12</v>
      </c>
      <c r="F19" s="201">
        <v>0</v>
      </c>
      <c r="G19" s="133">
        <f t="shared" si="4"/>
        <v>7.1999999999999993</v>
      </c>
      <c r="H19" s="136">
        <f t="shared" si="5"/>
        <v>0</v>
      </c>
    </row>
    <row r="20" spans="1:9" ht="57" customHeight="1" x14ac:dyDescent="0.2">
      <c r="A20" s="255" t="s">
        <v>23860</v>
      </c>
      <c r="B20" s="384" t="s">
        <v>23861</v>
      </c>
      <c r="C20" s="385"/>
      <c r="D20" s="385"/>
      <c r="E20" s="385"/>
      <c r="F20" s="385"/>
      <c r="G20" s="385"/>
      <c r="H20" s="386"/>
    </row>
    <row r="21" spans="1:9" ht="157.5" x14ac:dyDescent="0.2">
      <c r="A21" s="256" t="s">
        <v>19887</v>
      </c>
      <c r="B21" s="212" t="s">
        <v>23862</v>
      </c>
      <c r="C21" s="257"/>
      <c r="D21" s="258"/>
      <c r="E21" s="258"/>
      <c r="F21" s="258"/>
      <c r="G21" s="258"/>
      <c r="H21" s="259"/>
    </row>
    <row r="22" spans="1:9" x14ac:dyDescent="0.2">
      <c r="A22" s="248" t="s">
        <v>19888</v>
      </c>
      <c r="B22" s="137" t="s">
        <v>19889</v>
      </c>
      <c r="C22" s="117" t="s">
        <v>19880</v>
      </c>
      <c r="D22" s="176">
        <v>1</v>
      </c>
      <c r="E22" s="201">
        <v>101</v>
      </c>
      <c r="F22" s="201">
        <v>0</v>
      </c>
      <c r="G22" s="133">
        <f t="shared" ref="G22:G27" si="6">D22*E22</f>
        <v>101</v>
      </c>
      <c r="H22" s="136">
        <f t="shared" ref="H22:H27" si="7">D22*F22</f>
        <v>0</v>
      </c>
    </row>
    <row r="23" spans="1:9" x14ac:dyDescent="0.2">
      <c r="A23" s="248" t="s">
        <v>19890</v>
      </c>
      <c r="B23" s="137" t="s">
        <v>19891</v>
      </c>
      <c r="C23" s="117" t="s">
        <v>19880</v>
      </c>
      <c r="D23" s="176">
        <v>1</v>
      </c>
      <c r="E23" s="201">
        <v>5.6</v>
      </c>
      <c r="F23" s="201">
        <v>0</v>
      </c>
      <c r="G23" s="133">
        <f t="shared" si="6"/>
        <v>5.6</v>
      </c>
      <c r="H23" s="136">
        <f t="shared" si="7"/>
        <v>0</v>
      </c>
    </row>
    <row r="24" spans="1:9" ht="57" customHeight="1" x14ac:dyDescent="0.2">
      <c r="A24" s="255" t="s">
        <v>23863</v>
      </c>
      <c r="B24" s="384" t="s">
        <v>23864</v>
      </c>
      <c r="C24" s="385"/>
      <c r="D24" s="385"/>
      <c r="E24" s="385"/>
      <c r="F24" s="385"/>
      <c r="G24" s="385"/>
      <c r="H24" s="386"/>
    </row>
    <row r="25" spans="1:9" ht="101.25" x14ac:dyDescent="0.2">
      <c r="A25" s="256" t="s">
        <v>19892</v>
      </c>
      <c r="B25" s="212" t="s">
        <v>23865</v>
      </c>
      <c r="C25" s="257"/>
      <c r="D25" s="258"/>
      <c r="E25" s="258"/>
      <c r="F25" s="258"/>
      <c r="G25" s="258"/>
      <c r="H25" s="259"/>
    </row>
    <row r="26" spans="1:9" x14ac:dyDescent="0.2">
      <c r="A26" s="248" t="s">
        <v>19893</v>
      </c>
      <c r="B26" s="137" t="s">
        <v>19894</v>
      </c>
      <c r="C26" s="117" t="s">
        <v>19868</v>
      </c>
      <c r="D26" s="176">
        <v>1</v>
      </c>
      <c r="E26" s="201">
        <v>0.84</v>
      </c>
      <c r="F26" s="201">
        <v>0</v>
      </c>
      <c r="G26" s="133">
        <f t="shared" si="6"/>
        <v>0.84</v>
      </c>
      <c r="H26" s="136">
        <f t="shared" si="7"/>
        <v>0</v>
      </c>
    </row>
    <row r="27" spans="1:9" x14ac:dyDescent="0.2">
      <c r="A27" s="248" t="s">
        <v>19895</v>
      </c>
      <c r="B27" s="137" t="s">
        <v>19896</v>
      </c>
      <c r="C27" s="117" t="s">
        <v>19868</v>
      </c>
      <c r="D27" s="176">
        <v>1</v>
      </c>
      <c r="E27" s="201">
        <v>0.108</v>
      </c>
      <c r="F27" s="201">
        <v>0</v>
      </c>
      <c r="G27" s="133">
        <f t="shared" si="6"/>
        <v>0.108</v>
      </c>
      <c r="H27" s="136">
        <f t="shared" si="7"/>
        <v>0</v>
      </c>
    </row>
    <row r="28" spans="1:9" s="307" customFormat="1" ht="20.100000000000001" customHeight="1" x14ac:dyDescent="0.25">
      <c r="A28" s="347" t="s">
        <v>19897</v>
      </c>
      <c r="B28" s="347"/>
      <c r="C28" s="347"/>
      <c r="D28" s="347"/>
      <c r="E28" s="347"/>
      <c r="F28" s="347"/>
      <c r="G28" s="138">
        <f>SUM(G3:G27)</f>
        <v>6482.5480000000007</v>
      </c>
      <c r="H28" s="139">
        <f>SUM(H3:H27)</f>
        <v>3065.44</v>
      </c>
      <c r="I28" s="306"/>
    </row>
    <row r="29" spans="1:9" s="315" customFormat="1" x14ac:dyDescent="0.2">
      <c r="A29" s="309"/>
      <c r="B29" s="310"/>
      <c r="C29" s="311"/>
      <c r="D29" s="312"/>
      <c r="E29" s="313"/>
      <c r="F29" s="313"/>
      <c r="G29" s="314"/>
      <c r="H29" s="314"/>
    </row>
    <row r="30" spans="1:9" s="315" customFormat="1" x14ac:dyDescent="0.2">
      <c r="A30" s="309"/>
      <c r="B30" s="310"/>
      <c r="C30" s="311"/>
      <c r="D30" s="312"/>
      <c r="E30" s="313"/>
      <c r="F30" s="313"/>
      <c r="G30" s="314"/>
      <c r="H30" s="314"/>
    </row>
    <row r="31" spans="1:9" s="315" customFormat="1" x14ac:dyDescent="0.2">
      <c r="A31" s="309"/>
      <c r="B31" s="310"/>
      <c r="C31" s="311"/>
      <c r="D31" s="312"/>
      <c r="E31" s="313"/>
      <c r="F31" s="313"/>
      <c r="G31" s="314"/>
      <c r="H31" s="314"/>
    </row>
    <row r="32" spans="1:9" s="315" customFormat="1" x14ac:dyDescent="0.2">
      <c r="A32" s="309"/>
      <c r="B32" s="310"/>
      <c r="C32" s="311"/>
      <c r="D32" s="312"/>
      <c r="E32" s="313"/>
      <c r="F32" s="313"/>
      <c r="G32" s="314"/>
      <c r="H32" s="314"/>
    </row>
    <row r="33" spans="1:8" s="315" customFormat="1" x14ac:dyDescent="0.2">
      <c r="A33" s="309"/>
      <c r="B33" s="310"/>
      <c r="C33" s="311"/>
      <c r="D33" s="312"/>
      <c r="E33" s="313"/>
      <c r="F33" s="313"/>
      <c r="G33" s="314"/>
      <c r="H33" s="314"/>
    </row>
    <row r="34" spans="1:8" s="315" customFormat="1" x14ac:dyDescent="0.2">
      <c r="A34" s="309"/>
      <c r="B34" s="310"/>
      <c r="C34" s="311"/>
      <c r="D34" s="312"/>
      <c r="E34" s="313"/>
      <c r="F34" s="313"/>
      <c r="G34" s="314"/>
      <c r="H34" s="314"/>
    </row>
    <row r="35" spans="1:8" s="315" customFormat="1" x14ac:dyDescent="0.2">
      <c r="A35" s="309"/>
      <c r="B35" s="310"/>
      <c r="C35" s="311"/>
      <c r="D35" s="312"/>
      <c r="E35" s="313"/>
      <c r="F35" s="313"/>
      <c r="G35" s="314"/>
      <c r="H35" s="314"/>
    </row>
    <row r="36" spans="1:8" s="315" customFormat="1" x14ac:dyDescent="0.2">
      <c r="A36" s="309"/>
      <c r="B36" s="310"/>
      <c r="C36" s="311"/>
      <c r="D36" s="312"/>
      <c r="E36" s="313"/>
      <c r="F36" s="313"/>
      <c r="G36" s="314"/>
      <c r="H36" s="314"/>
    </row>
    <row r="37" spans="1:8" s="315" customFormat="1" x14ac:dyDescent="0.2">
      <c r="A37" s="309"/>
      <c r="B37" s="310"/>
      <c r="C37" s="311"/>
      <c r="D37" s="312"/>
      <c r="E37" s="313"/>
      <c r="F37" s="313"/>
      <c r="G37" s="314"/>
      <c r="H37" s="314"/>
    </row>
    <row r="38" spans="1:8" s="315" customFormat="1" x14ac:dyDescent="0.2">
      <c r="A38" s="309"/>
      <c r="B38" s="310"/>
      <c r="C38" s="311"/>
      <c r="D38" s="312"/>
      <c r="E38" s="313"/>
      <c r="F38" s="313"/>
      <c r="G38" s="314"/>
      <c r="H38" s="314"/>
    </row>
    <row r="39" spans="1:8" s="315" customFormat="1" x14ac:dyDescent="0.2">
      <c r="A39" s="309"/>
      <c r="B39" s="310"/>
      <c r="C39" s="311"/>
      <c r="D39" s="312"/>
      <c r="E39" s="313"/>
      <c r="F39" s="313"/>
      <c r="G39" s="314"/>
      <c r="H39" s="314"/>
    </row>
    <row r="40" spans="1:8" s="315" customFormat="1" x14ac:dyDescent="0.2">
      <c r="A40" s="309"/>
      <c r="B40" s="310"/>
      <c r="C40" s="311"/>
      <c r="D40" s="312"/>
      <c r="E40" s="313"/>
      <c r="F40" s="313"/>
      <c r="G40" s="314"/>
      <c r="H40" s="314"/>
    </row>
    <row r="41" spans="1:8" s="315" customFormat="1" x14ac:dyDescent="0.2">
      <c r="A41" s="309"/>
      <c r="B41" s="316"/>
      <c r="C41" s="311"/>
      <c r="D41" s="312"/>
      <c r="E41" s="313"/>
      <c r="F41" s="313"/>
      <c r="G41" s="314"/>
      <c r="H41" s="314"/>
    </row>
    <row r="42" spans="1:8" s="315" customFormat="1" x14ac:dyDescent="0.2">
      <c r="A42" s="309"/>
      <c r="B42" s="316"/>
      <c r="C42" s="311"/>
      <c r="D42" s="312"/>
      <c r="E42" s="313"/>
      <c r="F42" s="313"/>
      <c r="G42" s="314"/>
      <c r="H42" s="314"/>
    </row>
    <row r="43" spans="1:8" s="315" customFormat="1" x14ac:dyDescent="0.2">
      <c r="A43" s="309"/>
      <c r="B43" s="316"/>
      <c r="C43" s="311"/>
      <c r="D43" s="312"/>
      <c r="E43" s="313"/>
      <c r="F43" s="313"/>
      <c r="G43" s="314"/>
      <c r="H43" s="314"/>
    </row>
    <row r="44" spans="1:8" s="315" customFormat="1" x14ac:dyDescent="0.2">
      <c r="A44" s="309"/>
      <c r="B44" s="316"/>
      <c r="C44" s="311"/>
      <c r="D44" s="312"/>
      <c r="E44" s="313"/>
      <c r="F44" s="313"/>
      <c r="G44" s="314"/>
      <c r="H44" s="314"/>
    </row>
    <row r="45" spans="1:8" s="315" customFormat="1" x14ac:dyDescent="0.2">
      <c r="A45" s="309"/>
      <c r="B45" s="316"/>
      <c r="C45" s="311"/>
      <c r="D45" s="312"/>
      <c r="E45" s="313"/>
      <c r="F45" s="313"/>
      <c r="G45" s="314"/>
      <c r="H45" s="314"/>
    </row>
    <row r="46" spans="1:8" s="315" customFormat="1" x14ac:dyDescent="0.2">
      <c r="A46" s="309"/>
      <c r="B46" s="316"/>
      <c r="C46" s="311"/>
      <c r="D46" s="312"/>
      <c r="E46" s="313"/>
      <c r="F46" s="313"/>
      <c r="G46" s="314"/>
      <c r="H46" s="314"/>
    </row>
    <row r="47" spans="1:8" s="315" customFormat="1" x14ac:dyDescent="0.2">
      <c r="A47" s="309"/>
      <c r="B47" s="316"/>
      <c r="C47" s="311"/>
      <c r="D47" s="312"/>
      <c r="E47" s="313"/>
      <c r="F47" s="313"/>
      <c r="G47" s="314"/>
      <c r="H47" s="314"/>
    </row>
    <row r="48" spans="1:8" s="315" customFormat="1" x14ac:dyDescent="0.2">
      <c r="A48" s="309"/>
      <c r="B48" s="316"/>
      <c r="C48" s="311"/>
      <c r="D48" s="312"/>
      <c r="E48" s="313"/>
      <c r="F48" s="313"/>
      <c r="G48" s="314"/>
      <c r="H48" s="314"/>
    </row>
    <row r="49" spans="1:8" s="315" customFormat="1" x14ac:dyDescent="0.2">
      <c r="A49" s="309"/>
      <c r="B49" s="316"/>
      <c r="C49" s="311"/>
      <c r="D49" s="312"/>
      <c r="E49" s="313"/>
      <c r="F49" s="313"/>
      <c r="G49" s="314"/>
      <c r="H49" s="314"/>
    </row>
    <row r="50" spans="1:8" s="315" customFormat="1" x14ac:dyDescent="0.2">
      <c r="A50" s="309"/>
      <c r="B50" s="316"/>
      <c r="C50" s="311"/>
      <c r="D50" s="312"/>
      <c r="E50" s="313"/>
      <c r="F50" s="313"/>
      <c r="G50" s="314"/>
      <c r="H50" s="314"/>
    </row>
    <row r="51" spans="1:8" s="315" customFormat="1" x14ac:dyDescent="0.2">
      <c r="A51" s="309"/>
      <c r="B51" s="316"/>
      <c r="C51" s="311"/>
      <c r="D51" s="312"/>
      <c r="E51" s="313"/>
      <c r="F51" s="313"/>
      <c r="G51" s="314"/>
      <c r="H51" s="314"/>
    </row>
    <row r="52" spans="1:8" s="315" customFormat="1" x14ac:dyDescent="0.2">
      <c r="A52" s="309"/>
      <c r="B52" s="316"/>
      <c r="C52" s="311"/>
      <c r="D52" s="312"/>
      <c r="E52" s="313"/>
      <c r="F52" s="313"/>
      <c r="G52" s="314"/>
      <c r="H52" s="314"/>
    </row>
    <row r="53" spans="1:8" s="315" customFormat="1" x14ac:dyDescent="0.2">
      <c r="A53" s="309"/>
      <c r="B53" s="316"/>
      <c r="C53" s="311"/>
      <c r="D53" s="312"/>
      <c r="E53" s="313"/>
      <c r="F53" s="313"/>
      <c r="G53" s="314"/>
      <c r="H53" s="314"/>
    </row>
    <row r="54" spans="1:8" s="315" customFormat="1" x14ac:dyDescent="0.2">
      <c r="A54" s="309"/>
      <c r="B54" s="316"/>
      <c r="C54" s="311"/>
      <c r="D54" s="312"/>
      <c r="E54" s="313"/>
      <c r="F54" s="313"/>
      <c r="G54" s="314"/>
      <c r="H54" s="314"/>
    </row>
    <row r="55" spans="1:8" s="315" customFormat="1" x14ac:dyDescent="0.2">
      <c r="A55" s="309"/>
      <c r="B55" s="316"/>
      <c r="C55" s="311"/>
      <c r="D55" s="312"/>
      <c r="E55" s="313"/>
      <c r="F55" s="313"/>
      <c r="G55" s="314"/>
      <c r="H55" s="314"/>
    </row>
    <row r="56" spans="1:8" s="315" customFormat="1" x14ac:dyDescent="0.2">
      <c r="A56" s="309"/>
      <c r="B56" s="316"/>
      <c r="C56" s="311"/>
      <c r="D56" s="312"/>
      <c r="E56" s="313"/>
      <c r="F56" s="313"/>
      <c r="G56" s="314"/>
      <c r="H56" s="314"/>
    </row>
    <row r="57" spans="1:8" s="315" customFormat="1" x14ac:dyDescent="0.2">
      <c r="A57" s="309"/>
      <c r="B57" s="316"/>
      <c r="C57" s="311"/>
      <c r="D57" s="312"/>
      <c r="E57" s="313"/>
      <c r="F57" s="313"/>
      <c r="G57" s="314"/>
      <c r="H57" s="314"/>
    </row>
    <row r="58" spans="1:8" s="315" customFormat="1" x14ac:dyDescent="0.2">
      <c r="A58" s="309"/>
      <c r="B58" s="316"/>
      <c r="C58" s="311"/>
      <c r="D58" s="312"/>
      <c r="E58" s="313"/>
      <c r="F58" s="313"/>
      <c r="G58" s="314"/>
      <c r="H58" s="314"/>
    </row>
    <row r="59" spans="1:8" s="315" customFormat="1" x14ac:dyDescent="0.2">
      <c r="A59" s="309"/>
      <c r="B59" s="316"/>
      <c r="C59" s="311"/>
      <c r="D59" s="312"/>
      <c r="E59" s="313"/>
      <c r="F59" s="313"/>
      <c r="G59" s="314"/>
      <c r="H59" s="314"/>
    </row>
    <row r="60" spans="1:8" s="315" customFormat="1" x14ac:dyDescent="0.2">
      <c r="A60" s="305"/>
      <c r="B60" s="316"/>
      <c r="C60" s="311"/>
      <c r="D60" s="312"/>
      <c r="E60" s="313"/>
      <c r="F60" s="313"/>
      <c r="G60" s="314"/>
      <c r="H60" s="314"/>
    </row>
    <row r="61" spans="1:8" s="315" customFormat="1" x14ac:dyDescent="0.2">
      <c r="A61" s="305"/>
      <c r="B61" s="316"/>
      <c r="C61" s="311"/>
      <c r="D61" s="312"/>
      <c r="E61" s="313"/>
      <c r="F61" s="313"/>
      <c r="G61" s="314"/>
      <c r="H61" s="314"/>
    </row>
    <row r="62" spans="1:8" s="315" customFormat="1" x14ac:dyDescent="0.2">
      <c r="A62" s="305"/>
      <c r="B62" s="316"/>
      <c r="C62" s="311"/>
      <c r="D62" s="312"/>
      <c r="E62" s="313"/>
      <c r="F62" s="313"/>
      <c r="G62" s="314"/>
      <c r="H62" s="314"/>
    </row>
    <row r="63" spans="1:8" s="315" customFormat="1" x14ac:dyDescent="0.2">
      <c r="A63" s="305"/>
      <c r="B63" s="316"/>
      <c r="C63" s="311"/>
      <c r="D63" s="312"/>
      <c r="E63" s="313"/>
      <c r="F63" s="313"/>
      <c r="G63" s="314"/>
      <c r="H63" s="314"/>
    </row>
    <row r="64" spans="1:8" s="315" customFormat="1" x14ac:dyDescent="0.2">
      <c r="A64" s="305"/>
      <c r="B64" s="316"/>
      <c r="C64" s="311"/>
      <c r="D64" s="312"/>
      <c r="E64" s="313"/>
      <c r="F64" s="313"/>
      <c r="G64" s="314"/>
      <c r="H64" s="314"/>
    </row>
    <row r="65" spans="1:8" s="315" customFormat="1" x14ac:dyDescent="0.2">
      <c r="A65" s="305"/>
      <c r="B65" s="316"/>
      <c r="C65" s="311"/>
      <c r="D65" s="312"/>
      <c r="E65" s="313"/>
      <c r="F65" s="313"/>
      <c r="G65" s="314"/>
      <c r="H65" s="314"/>
    </row>
    <row r="66" spans="1:8" s="315" customFormat="1" x14ac:dyDescent="0.2">
      <c r="A66" s="305"/>
      <c r="B66" s="316"/>
      <c r="C66" s="311"/>
      <c r="D66" s="312"/>
      <c r="E66" s="313"/>
      <c r="F66" s="313"/>
      <c r="G66" s="314"/>
      <c r="H66" s="314"/>
    </row>
    <row r="67" spans="1:8" s="315" customFormat="1" x14ac:dyDescent="0.2">
      <c r="A67" s="305"/>
      <c r="B67" s="316"/>
      <c r="C67" s="311"/>
      <c r="D67" s="312"/>
      <c r="E67" s="313"/>
      <c r="F67" s="313"/>
      <c r="G67" s="314"/>
      <c r="H67" s="314"/>
    </row>
    <row r="68" spans="1:8" s="315" customFormat="1" x14ac:dyDescent="0.2">
      <c r="A68" s="305"/>
      <c r="B68" s="316"/>
      <c r="C68" s="311"/>
      <c r="D68" s="312"/>
      <c r="E68" s="313"/>
      <c r="F68" s="313"/>
      <c r="G68" s="314"/>
      <c r="H68" s="314"/>
    </row>
    <row r="69" spans="1:8" s="315" customFormat="1" x14ac:dyDescent="0.2">
      <c r="A69" s="305"/>
      <c r="B69" s="316"/>
      <c r="C69" s="311"/>
      <c r="D69" s="312"/>
      <c r="E69" s="313"/>
      <c r="F69" s="313"/>
      <c r="G69" s="314"/>
      <c r="H69" s="314"/>
    </row>
    <row r="70" spans="1:8" s="315" customFormat="1" x14ac:dyDescent="0.2">
      <c r="A70" s="305"/>
      <c r="B70" s="316"/>
      <c r="C70" s="311"/>
      <c r="D70" s="312"/>
      <c r="E70" s="313"/>
      <c r="F70" s="313"/>
      <c r="G70" s="314"/>
      <c r="H70" s="314"/>
    </row>
    <row r="71" spans="1:8" s="315" customFormat="1" x14ac:dyDescent="0.2">
      <c r="A71" s="305"/>
      <c r="B71" s="316"/>
      <c r="C71" s="311"/>
      <c r="D71" s="312"/>
      <c r="E71" s="313"/>
      <c r="F71" s="313"/>
      <c r="G71" s="314"/>
      <c r="H71" s="314"/>
    </row>
    <row r="72" spans="1:8" s="315" customFormat="1" x14ac:dyDescent="0.2">
      <c r="A72" s="305"/>
      <c r="B72" s="316"/>
      <c r="C72" s="311"/>
      <c r="D72" s="312"/>
      <c r="E72" s="313"/>
      <c r="F72" s="313"/>
      <c r="G72" s="314"/>
      <c r="H72" s="314"/>
    </row>
    <row r="73" spans="1:8" s="315" customFormat="1" x14ac:dyDescent="0.2">
      <c r="A73" s="305"/>
      <c r="B73" s="316"/>
      <c r="C73" s="311"/>
      <c r="D73" s="312"/>
      <c r="E73" s="313"/>
      <c r="F73" s="313"/>
      <c r="G73" s="314"/>
      <c r="H73" s="314"/>
    </row>
    <row r="74" spans="1:8" s="315" customFormat="1" x14ac:dyDescent="0.2">
      <c r="A74" s="305"/>
      <c r="B74" s="316"/>
      <c r="C74" s="311"/>
      <c r="D74" s="312"/>
      <c r="E74" s="313"/>
      <c r="F74" s="313"/>
      <c r="G74" s="314"/>
      <c r="H74" s="314"/>
    </row>
    <row r="75" spans="1:8" s="315" customFormat="1" x14ac:dyDescent="0.2">
      <c r="A75" s="305"/>
      <c r="B75" s="316"/>
      <c r="C75" s="311"/>
      <c r="D75" s="312"/>
      <c r="E75" s="313"/>
      <c r="F75" s="313"/>
      <c r="G75" s="314"/>
      <c r="H75" s="314"/>
    </row>
    <row r="76" spans="1:8" s="315" customFormat="1" x14ac:dyDescent="0.2">
      <c r="A76" s="305"/>
      <c r="B76" s="316"/>
      <c r="C76" s="311"/>
      <c r="D76" s="312"/>
      <c r="E76" s="313"/>
      <c r="F76" s="313"/>
      <c r="G76" s="314"/>
      <c r="H76" s="314"/>
    </row>
    <row r="77" spans="1:8" s="315" customFormat="1" x14ac:dyDescent="0.2">
      <c r="A77" s="305"/>
      <c r="B77" s="316"/>
      <c r="C77" s="311"/>
      <c r="D77" s="312"/>
      <c r="E77" s="313"/>
      <c r="F77" s="313"/>
      <c r="G77" s="314"/>
      <c r="H77" s="314"/>
    </row>
    <row r="78" spans="1:8" s="315" customFormat="1" x14ac:dyDescent="0.2">
      <c r="A78" s="305"/>
      <c r="B78" s="316"/>
      <c r="C78" s="311"/>
      <c r="D78" s="312"/>
      <c r="E78" s="313"/>
      <c r="F78" s="313"/>
      <c r="G78" s="314"/>
      <c r="H78" s="314"/>
    </row>
    <row r="79" spans="1:8" s="315" customFormat="1" x14ac:dyDescent="0.2">
      <c r="A79" s="305"/>
      <c r="B79" s="316"/>
      <c r="C79" s="311"/>
      <c r="D79" s="312"/>
      <c r="E79" s="313"/>
      <c r="F79" s="313"/>
      <c r="G79" s="314"/>
      <c r="H79" s="314"/>
    </row>
    <row r="80" spans="1:8" s="315" customFormat="1" x14ac:dyDescent="0.2">
      <c r="A80" s="305"/>
      <c r="B80" s="316"/>
      <c r="C80" s="311"/>
      <c r="D80" s="312"/>
      <c r="E80" s="313"/>
      <c r="F80" s="313"/>
      <c r="G80" s="314"/>
      <c r="H80" s="314"/>
    </row>
    <row r="81" spans="1:8" s="315" customFormat="1" x14ac:dyDescent="0.2">
      <c r="A81" s="305"/>
      <c r="B81" s="316"/>
      <c r="C81" s="311"/>
      <c r="D81" s="312"/>
      <c r="E81" s="313"/>
      <c r="F81" s="313"/>
      <c r="G81" s="314"/>
      <c r="H81" s="314"/>
    </row>
    <row r="82" spans="1:8" s="315" customFormat="1" x14ac:dyDescent="0.2">
      <c r="A82" s="305"/>
      <c r="B82" s="316"/>
      <c r="C82" s="311"/>
      <c r="D82" s="312"/>
      <c r="E82" s="313"/>
      <c r="F82" s="313"/>
      <c r="G82" s="314"/>
      <c r="H82" s="314"/>
    </row>
    <row r="83" spans="1:8" s="315" customFormat="1" x14ac:dyDescent="0.2">
      <c r="A83" s="305"/>
      <c r="B83" s="316"/>
      <c r="C83" s="311"/>
      <c r="D83" s="312"/>
      <c r="E83" s="313"/>
      <c r="F83" s="313"/>
      <c r="G83" s="314"/>
      <c r="H83" s="314"/>
    </row>
    <row r="84" spans="1:8" s="315" customFormat="1" x14ac:dyDescent="0.2">
      <c r="A84" s="305"/>
      <c r="B84" s="316"/>
      <c r="C84" s="311"/>
      <c r="D84" s="312"/>
      <c r="E84" s="313"/>
      <c r="F84" s="313"/>
      <c r="G84" s="314"/>
      <c r="H84" s="314"/>
    </row>
    <row r="85" spans="1:8" s="315" customFormat="1" x14ac:dyDescent="0.2">
      <c r="A85" s="305"/>
      <c r="B85" s="316"/>
      <c r="C85" s="311"/>
      <c r="D85" s="312"/>
      <c r="E85" s="313"/>
      <c r="F85" s="313"/>
      <c r="G85" s="314"/>
      <c r="H85" s="314"/>
    </row>
    <row r="86" spans="1:8" s="315" customFormat="1" x14ac:dyDescent="0.2">
      <c r="A86" s="305"/>
      <c r="B86" s="316"/>
      <c r="C86" s="311"/>
      <c r="D86" s="312"/>
      <c r="E86" s="313"/>
      <c r="F86" s="313"/>
      <c r="G86" s="314"/>
      <c r="H86" s="314"/>
    </row>
    <row r="87" spans="1:8" s="315" customFormat="1" x14ac:dyDescent="0.2">
      <c r="A87" s="305"/>
      <c r="B87" s="316"/>
      <c r="C87" s="311"/>
      <c r="D87" s="312"/>
      <c r="E87" s="313"/>
      <c r="F87" s="313"/>
      <c r="G87" s="314"/>
      <c r="H87" s="314"/>
    </row>
    <row r="88" spans="1:8" s="315" customFormat="1" x14ac:dyDescent="0.2">
      <c r="A88" s="305"/>
      <c r="B88" s="316"/>
      <c r="C88" s="311"/>
      <c r="D88" s="312"/>
      <c r="E88" s="313"/>
      <c r="F88" s="313"/>
      <c r="G88" s="314"/>
      <c r="H88" s="314"/>
    </row>
    <row r="89" spans="1:8" s="315" customFormat="1" x14ac:dyDescent="0.2">
      <c r="A89" s="305"/>
      <c r="B89" s="316"/>
      <c r="C89" s="311"/>
      <c r="D89" s="312"/>
      <c r="E89" s="313"/>
      <c r="F89" s="313"/>
      <c r="G89" s="314"/>
      <c r="H89" s="314"/>
    </row>
    <row r="90" spans="1:8" s="315" customFormat="1" x14ac:dyDescent="0.2">
      <c r="A90" s="305"/>
      <c r="B90" s="316"/>
      <c r="C90" s="311"/>
      <c r="D90" s="312"/>
      <c r="E90" s="313"/>
      <c r="F90" s="313"/>
      <c r="G90" s="314"/>
      <c r="H90" s="314"/>
    </row>
    <row r="91" spans="1:8" s="315" customFormat="1" x14ac:dyDescent="0.2">
      <c r="A91" s="305"/>
      <c r="B91" s="316"/>
      <c r="C91" s="311"/>
      <c r="D91" s="312"/>
      <c r="E91" s="313"/>
      <c r="F91" s="313"/>
      <c r="G91" s="314"/>
      <c r="H91" s="314"/>
    </row>
    <row r="92" spans="1:8" s="315" customFormat="1" x14ac:dyDescent="0.2">
      <c r="A92" s="305"/>
      <c r="B92" s="316"/>
      <c r="C92" s="311"/>
      <c r="D92" s="312"/>
      <c r="E92" s="313"/>
      <c r="F92" s="313"/>
      <c r="G92" s="314"/>
      <c r="H92" s="314"/>
    </row>
    <row r="93" spans="1:8" s="315" customFormat="1" x14ac:dyDescent="0.2">
      <c r="A93" s="305"/>
      <c r="B93" s="316"/>
      <c r="C93" s="311"/>
      <c r="D93" s="312"/>
      <c r="E93" s="313"/>
      <c r="F93" s="313"/>
      <c r="G93" s="314"/>
      <c r="H93" s="314"/>
    </row>
    <row r="94" spans="1:8" s="315" customFormat="1" x14ac:dyDescent="0.2">
      <c r="A94" s="305"/>
      <c r="B94" s="316"/>
      <c r="C94" s="311"/>
      <c r="D94" s="312"/>
      <c r="E94" s="313"/>
      <c r="F94" s="313"/>
      <c r="G94" s="314"/>
      <c r="H94" s="314"/>
    </row>
    <row r="95" spans="1:8" s="315" customFormat="1" x14ac:dyDescent="0.2">
      <c r="A95" s="305"/>
      <c r="B95" s="316"/>
      <c r="C95" s="311"/>
      <c r="D95" s="312"/>
      <c r="E95" s="313"/>
      <c r="F95" s="313"/>
      <c r="G95" s="314"/>
      <c r="H95" s="314"/>
    </row>
    <row r="96" spans="1:8" s="315" customFormat="1" x14ac:dyDescent="0.2">
      <c r="A96" s="305"/>
      <c r="B96" s="316"/>
      <c r="C96" s="311"/>
      <c r="D96" s="312"/>
      <c r="E96" s="313"/>
      <c r="F96" s="313"/>
      <c r="G96" s="314"/>
      <c r="H96" s="314"/>
    </row>
    <row r="97" spans="1:8" s="315" customFormat="1" x14ac:dyDescent="0.2">
      <c r="A97" s="305"/>
      <c r="B97" s="316"/>
      <c r="C97" s="311"/>
      <c r="D97" s="312"/>
      <c r="E97" s="313"/>
      <c r="F97" s="313"/>
      <c r="G97" s="314"/>
      <c r="H97" s="314"/>
    </row>
    <row r="98" spans="1:8" s="315" customFormat="1" x14ac:dyDescent="0.2">
      <c r="A98" s="305"/>
      <c r="B98" s="316"/>
      <c r="C98" s="311"/>
      <c r="D98" s="312"/>
      <c r="E98" s="313"/>
      <c r="F98" s="313"/>
      <c r="G98" s="314"/>
      <c r="H98" s="314"/>
    </row>
    <row r="99" spans="1:8" s="315" customFormat="1" x14ac:dyDescent="0.2">
      <c r="A99" s="305"/>
      <c r="B99" s="316"/>
      <c r="C99" s="311"/>
      <c r="D99" s="312"/>
      <c r="E99" s="313"/>
      <c r="F99" s="313"/>
      <c r="G99" s="314"/>
      <c r="H99" s="314"/>
    </row>
    <row r="100" spans="1:8" s="315" customFormat="1" x14ac:dyDescent="0.2">
      <c r="A100" s="305"/>
      <c r="B100" s="316"/>
      <c r="C100" s="311"/>
      <c r="D100" s="312"/>
      <c r="E100" s="313"/>
      <c r="F100" s="313"/>
      <c r="G100" s="314"/>
      <c r="H100" s="314"/>
    </row>
    <row r="101" spans="1:8" s="315" customFormat="1" x14ac:dyDescent="0.2">
      <c r="A101" s="305"/>
      <c r="B101" s="316"/>
      <c r="C101" s="311"/>
      <c r="D101" s="312"/>
      <c r="E101" s="313"/>
      <c r="F101" s="313"/>
      <c r="G101" s="314"/>
      <c r="H101" s="314"/>
    </row>
    <row r="102" spans="1:8" s="315" customFormat="1" x14ac:dyDescent="0.2">
      <c r="A102" s="305"/>
      <c r="B102" s="316"/>
      <c r="C102" s="311"/>
      <c r="D102" s="312"/>
      <c r="E102" s="313"/>
      <c r="F102" s="313"/>
      <c r="G102" s="314"/>
      <c r="H102" s="314"/>
    </row>
    <row r="103" spans="1:8" s="315" customFormat="1" x14ac:dyDescent="0.2">
      <c r="A103" s="305"/>
      <c r="B103" s="316"/>
      <c r="C103" s="311"/>
      <c r="D103" s="312"/>
      <c r="E103" s="313"/>
      <c r="F103" s="313"/>
      <c r="G103" s="314"/>
      <c r="H103" s="314"/>
    </row>
    <row r="104" spans="1:8" s="315" customFormat="1" x14ac:dyDescent="0.2">
      <c r="A104" s="305"/>
      <c r="B104" s="316"/>
      <c r="C104" s="311"/>
      <c r="D104" s="312"/>
      <c r="E104" s="313"/>
      <c r="F104" s="313"/>
      <c r="G104" s="314"/>
      <c r="H104" s="314"/>
    </row>
    <row r="105" spans="1:8" s="315" customFormat="1" x14ac:dyDescent="0.2">
      <c r="A105" s="305"/>
      <c r="B105" s="316"/>
      <c r="C105" s="311"/>
      <c r="D105" s="312"/>
      <c r="E105" s="313"/>
      <c r="F105" s="313"/>
      <c r="G105" s="314"/>
      <c r="H105" s="314"/>
    </row>
    <row r="106" spans="1:8" s="315" customFormat="1" x14ac:dyDescent="0.2">
      <c r="A106" s="305"/>
      <c r="B106" s="316"/>
      <c r="C106" s="311"/>
      <c r="D106" s="312"/>
      <c r="E106" s="313"/>
      <c r="F106" s="313"/>
      <c r="G106" s="314"/>
      <c r="H106" s="314"/>
    </row>
    <row r="107" spans="1:8" s="315" customFormat="1" x14ac:dyDescent="0.2">
      <c r="A107" s="305"/>
      <c r="B107" s="316"/>
      <c r="C107" s="311"/>
      <c r="D107" s="312"/>
      <c r="E107" s="313"/>
      <c r="F107" s="313"/>
      <c r="G107" s="314"/>
      <c r="H107" s="314"/>
    </row>
    <row r="108" spans="1:8" s="315" customFormat="1" x14ac:dyDescent="0.2">
      <c r="A108" s="305"/>
      <c r="B108" s="316"/>
      <c r="C108" s="311"/>
      <c r="D108" s="312"/>
      <c r="E108" s="313"/>
      <c r="F108" s="313"/>
      <c r="G108" s="314"/>
      <c r="H108" s="314"/>
    </row>
    <row r="109" spans="1:8" s="315" customFormat="1" x14ac:dyDescent="0.2">
      <c r="A109" s="305"/>
      <c r="B109" s="316"/>
      <c r="C109" s="311"/>
      <c r="D109" s="312"/>
      <c r="E109" s="313"/>
      <c r="F109" s="313"/>
      <c r="G109" s="314"/>
      <c r="H109" s="314"/>
    </row>
    <row r="110" spans="1:8" s="315" customFormat="1" x14ac:dyDescent="0.2">
      <c r="A110" s="305"/>
      <c r="B110" s="316"/>
      <c r="C110" s="311"/>
      <c r="D110" s="312"/>
      <c r="E110" s="313"/>
      <c r="F110" s="313"/>
      <c r="G110" s="314"/>
      <c r="H110" s="314"/>
    </row>
    <row r="111" spans="1:8" s="315" customFormat="1" x14ac:dyDescent="0.2">
      <c r="A111" s="305"/>
      <c r="B111" s="316"/>
      <c r="C111" s="311"/>
      <c r="D111" s="312"/>
      <c r="E111" s="313"/>
      <c r="F111" s="313"/>
      <c r="G111" s="314"/>
      <c r="H111" s="314"/>
    </row>
    <row r="112" spans="1:8" s="315" customFormat="1" x14ac:dyDescent="0.2">
      <c r="A112" s="305"/>
      <c r="B112" s="316"/>
      <c r="C112" s="311"/>
      <c r="D112" s="312"/>
      <c r="E112" s="313"/>
      <c r="F112" s="313"/>
      <c r="G112" s="314"/>
      <c r="H112" s="314"/>
    </row>
    <row r="113" spans="1:8" s="315" customFormat="1" x14ac:dyDescent="0.2">
      <c r="A113" s="305"/>
      <c r="B113" s="316"/>
      <c r="C113" s="311"/>
      <c r="D113" s="312"/>
      <c r="E113" s="313"/>
      <c r="F113" s="313"/>
      <c r="G113" s="314"/>
      <c r="H113" s="314"/>
    </row>
    <row r="114" spans="1:8" s="315" customFormat="1" x14ac:dyDescent="0.2">
      <c r="A114" s="305"/>
      <c r="B114" s="316"/>
      <c r="C114" s="311"/>
      <c r="D114" s="312"/>
      <c r="E114" s="313"/>
      <c r="F114" s="313"/>
      <c r="G114" s="314"/>
      <c r="H114" s="314"/>
    </row>
    <row r="115" spans="1:8" s="315" customFormat="1" x14ac:dyDescent="0.2">
      <c r="A115" s="305"/>
      <c r="B115" s="316"/>
      <c r="C115" s="311"/>
      <c r="D115" s="312"/>
      <c r="E115" s="313"/>
      <c r="F115" s="313"/>
      <c r="G115" s="314"/>
      <c r="H115" s="314"/>
    </row>
    <row r="116" spans="1:8" s="315" customFormat="1" x14ac:dyDescent="0.2">
      <c r="A116" s="305"/>
      <c r="B116" s="316"/>
      <c r="C116" s="311"/>
      <c r="D116" s="312"/>
      <c r="E116" s="313"/>
      <c r="F116" s="313"/>
      <c r="G116" s="314"/>
      <c r="H116" s="314"/>
    </row>
    <row r="117" spans="1:8" s="315" customFormat="1" x14ac:dyDescent="0.2">
      <c r="A117" s="305"/>
      <c r="B117" s="316"/>
      <c r="C117" s="311"/>
      <c r="D117" s="312"/>
      <c r="E117" s="313"/>
      <c r="F117" s="313"/>
      <c r="G117" s="314"/>
      <c r="H117" s="314"/>
    </row>
    <row r="118" spans="1:8" s="315" customFormat="1" x14ac:dyDescent="0.2">
      <c r="A118" s="305"/>
      <c r="B118" s="316"/>
      <c r="C118" s="311"/>
      <c r="D118" s="312"/>
      <c r="E118" s="313"/>
      <c r="F118" s="313"/>
      <c r="G118" s="314"/>
      <c r="H118" s="314"/>
    </row>
    <row r="119" spans="1:8" s="315" customFormat="1" x14ac:dyDescent="0.2">
      <c r="A119" s="305"/>
      <c r="B119" s="316"/>
      <c r="C119" s="311"/>
      <c r="D119" s="312"/>
      <c r="E119" s="313"/>
      <c r="F119" s="313"/>
      <c r="G119" s="314"/>
      <c r="H119" s="314"/>
    </row>
    <row r="120" spans="1:8" s="315" customFormat="1" x14ac:dyDescent="0.2">
      <c r="A120" s="305"/>
      <c r="B120" s="316"/>
      <c r="C120" s="311"/>
      <c r="D120" s="312"/>
      <c r="E120" s="313"/>
      <c r="F120" s="313"/>
      <c r="G120" s="314"/>
      <c r="H120" s="314"/>
    </row>
    <row r="121" spans="1:8" s="315" customFormat="1" x14ac:dyDescent="0.2">
      <c r="A121" s="305"/>
      <c r="B121" s="316"/>
      <c r="C121" s="311"/>
      <c r="D121" s="312"/>
      <c r="E121" s="313"/>
      <c r="F121" s="313"/>
      <c r="G121" s="314"/>
      <c r="H121" s="314"/>
    </row>
    <row r="122" spans="1:8" s="315" customFormat="1" x14ac:dyDescent="0.2">
      <c r="A122" s="305"/>
      <c r="B122" s="316"/>
      <c r="C122" s="311"/>
      <c r="D122" s="312"/>
      <c r="E122" s="313"/>
      <c r="F122" s="313"/>
      <c r="G122" s="314"/>
      <c r="H122" s="314"/>
    </row>
    <row r="123" spans="1:8" s="315" customFormat="1" x14ac:dyDescent="0.2">
      <c r="A123" s="305"/>
      <c r="B123" s="316"/>
      <c r="C123" s="311"/>
      <c r="D123" s="312"/>
      <c r="E123" s="313"/>
      <c r="F123" s="313"/>
      <c r="G123" s="314"/>
      <c r="H123" s="314"/>
    </row>
    <row r="124" spans="1:8" s="315" customFormat="1" x14ac:dyDescent="0.2">
      <c r="A124" s="305"/>
      <c r="B124" s="316"/>
      <c r="C124" s="311"/>
      <c r="D124" s="312"/>
      <c r="E124" s="313"/>
      <c r="F124" s="313"/>
      <c r="G124" s="314"/>
      <c r="H124" s="314"/>
    </row>
    <row r="125" spans="1:8" s="315" customFormat="1" x14ac:dyDescent="0.2">
      <c r="A125" s="305"/>
      <c r="B125" s="316"/>
      <c r="C125" s="311"/>
      <c r="D125" s="312"/>
      <c r="E125" s="313"/>
      <c r="F125" s="313"/>
      <c r="G125" s="314"/>
      <c r="H125" s="314"/>
    </row>
    <row r="126" spans="1:8" s="315" customFormat="1" x14ac:dyDescent="0.2">
      <c r="A126" s="305"/>
      <c r="B126" s="316"/>
      <c r="C126" s="311"/>
      <c r="D126" s="312"/>
      <c r="E126" s="313"/>
      <c r="F126" s="313"/>
      <c r="G126" s="314"/>
      <c r="H126" s="314"/>
    </row>
    <row r="127" spans="1:8" s="315" customFormat="1" x14ac:dyDescent="0.2">
      <c r="A127" s="305"/>
      <c r="B127" s="316"/>
      <c r="C127" s="311"/>
      <c r="D127" s="312"/>
      <c r="E127" s="313"/>
      <c r="F127" s="313"/>
      <c r="G127" s="314"/>
      <c r="H127" s="314"/>
    </row>
    <row r="128" spans="1:8" s="315" customFormat="1" x14ac:dyDescent="0.2">
      <c r="A128" s="305"/>
      <c r="B128" s="316"/>
      <c r="C128" s="311"/>
      <c r="D128" s="312"/>
      <c r="E128" s="313"/>
      <c r="F128" s="313"/>
      <c r="G128" s="314"/>
      <c r="H128" s="314"/>
    </row>
    <row r="129" spans="1:8" s="315" customFormat="1" x14ac:dyDescent="0.2">
      <c r="A129" s="305"/>
      <c r="B129" s="316"/>
      <c r="C129" s="311"/>
      <c r="D129" s="312"/>
      <c r="E129" s="313"/>
      <c r="F129" s="313"/>
      <c r="G129" s="314"/>
      <c r="H129" s="314"/>
    </row>
    <row r="130" spans="1:8" s="315" customFormat="1" x14ac:dyDescent="0.2">
      <c r="A130" s="305"/>
      <c r="B130" s="316"/>
      <c r="C130" s="311"/>
      <c r="D130" s="312"/>
      <c r="E130" s="313"/>
      <c r="F130" s="313"/>
      <c r="G130" s="314"/>
      <c r="H130" s="314"/>
    </row>
    <row r="131" spans="1:8" s="315" customFormat="1" x14ac:dyDescent="0.2">
      <c r="A131" s="305"/>
      <c r="B131" s="316"/>
      <c r="C131" s="311"/>
      <c r="D131" s="312"/>
      <c r="E131" s="313"/>
      <c r="F131" s="313"/>
      <c r="G131" s="314"/>
      <c r="H131" s="314"/>
    </row>
    <row r="132" spans="1:8" s="315" customFormat="1" x14ac:dyDescent="0.2">
      <c r="A132" s="305"/>
      <c r="B132" s="316"/>
      <c r="C132" s="311"/>
      <c r="D132" s="312"/>
      <c r="E132" s="313"/>
      <c r="F132" s="313"/>
      <c r="G132" s="314"/>
      <c r="H132" s="314"/>
    </row>
    <row r="133" spans="1:8" x14ac:dyDescent="0.2">
      <c r="A133" s="249"/>
      <c r="B133" s="308"/>
      <c r="C133" s="115"/>
      <c r="D133" s="116"/>
      <c r="E133" s="251"/>
      <c r="F133" s="252"/>
    </row>
    <row r="134" spans="1:8" x14ac:dyDescent="0.2">
      <c r="A134" s="249"/>
      <c r="B134" s="107"/>
      <c r="C134" s="106"/>
      <c r="D134" s="114"/>
      <c r="E134" s="253"/>
      <c r="F134" s="254"/>
    </row>
    <row r="135" spans="1:8" x14ac:dyDescent="0.2">
      <c r="A135" s="249"/>
      <c r="B135" s="107"/>
      <c r="C135" s="106"/>
      <c r="D135" s="114"/>
      <c r="E135" s="253"/>
      <c r="F135" s="254"/>
    </row>
    <row r="136" spans="1:8" x14ac:dyDescent="0.2">
      <c r="A136" s="249"/>
      <c r="B136" s="107"/>
      <c r="C136" s="106"/>
      <c r="D136" s="114"/>
      <c r="E136" s="253"/>
      <c r="F136" s="254"/>
    </row>
    <row r="137" spans="1:8" x14ac:dyDescent="0.2">
      <c r="A137" s="249"/>
      <c r="B137" s="107"/>
      <c r="C137" s="106"/>
      <c r="D137" s="114"/>
      <c r="E137" s="253"/>
      <c r="F137" s="254"/>
    </row>
    <row r="138" spans="1:8" x14ac:dyDescent="0.2">
      <c r="A138" s="249"/>
      <c r="B138" s="107"/>
      <c r="C138" s="106"/>
      <c r="D138" s="114"/>
      <c r="E138" s="253"/>
      <c r="F138" s="254"/>
    </row>
    <row r="139" spans="1:8" x14ac:dyDescent="0.2">
      <c r="A139" s="249"/>
      <c r="B139" s="107"/>
      <c r="C139" s="106"/>
      <c r="D139" s="114"/>
      <c r="E139" s="253"/>
      <c r="F139" s="254"/>
    </row>
    <row r="140" spans="1:8" x14ac:dyDescent="0.2">
      <c r="A140" s="249"/>
      <c r="B140" s="107"/>
      <c r="C140" s="106"/>
      <c r="D140" s="114"/>
      <c r="E140" s="253"/>
      <c r="F140" s="254"/>
    </row>
    <row r="141" spans="1:8" x14ac:dyDescent="0.2">
      <c r="A141" s="249"/>
      <c r="B141" s="105"/>
      <c r="C141" s="106"/>
      <c r="D141" s="114"/>
      <c r="E141" s="253"/>
      <c r="F141" s="254"/>
    </row>
    <row r="142" spans="1:8" x14ac:dyDescent="0.2">
      <c r="A142" s="249"/>
      <c r="B142" s="107"/>
      <c r="C142" s="106"/>
      <c r="D142" s="114"/>
      <c r="E142" s="253"/>
      <c r="F142" s="254"/>
    </row>
    <row r="143" spans="1:8" x14ac:dyDescent="0.2">
      <c r="A143" s="249"/>
      <c r="B143" s="107"/>
      <c r="C143" s="106"/>
      <c r="D143" s="114"/>
      <c r="E143" s="253"/>
      <c r="F143" s="254"/>
    </row>
    <row r="144" spans="1:8" x14ac:dyDescent="0.2">
      <c r="A144" s="249"/>
      <c r="B144" s="107"/>
      <c r="C144" s="106"/>
      <c r="D144" s="114"/>
      <c r="E144" s="253"/>
      <c r="F144" s="254"/>
    </row>
    <row r="145" spans="1:6" x14ac:dyDescent="0.2">
      <c r="A145" s="249"/>
      <c r="B145" s="107"/>
      <c r="C145" s="106"/>
      <c r="D145" s="114"/>
      <c r="E145" s="253"/>
      <c r="F145" s="254"/>
    </row>
    <row r="146" spans="1:6" x14ac:dyDescent="0.2">
      <c r="A146" s="249"/>
      <c r="B146" s="107"/>
      <c r="C146" s="106"/>
      <c r="D146" s="114"/>
      <c r="E146" s="253"/>
      <c r="F146" s="254"/>
    </row>
    <row r="147" spans="1:6" x14ac:dyDescent="0.2">
      <c r="A147" s="249"/>
      <c r="B147" s="107"/>
      <c r="C147" s="106"/>
      <c r="D147" s="114"/>
      <c r="E147" s="253"/>
      <c r="F147" s="254"/>
    </row>
    <row r="148" spans="1:6" x14ac:dyDescent="0.2">
      <c r="A148" s="249"/>
      <c r="B148" s="107"/>
      <c r="C148" s="106"/>
      <c r="D148" s="114"/>
      <c r="E148" s="253"/>
      <c r="F148" s="254"/>
    </row>
    <row r="149" spans="1:6" x14ac:dyDescent="0.2">
      <c r="A149" s="249"/>
      <c r="B149" s="107"/>
      <c r="C149" s="106"/>
      <c r="D149" s="114"/>
      <c r="E149" s="253"/>
      <c r="F149" s="254"/>
    </row>
    <row r="150" spans="1:6" x14ac:dyDescent="0.2">
      <c r="A150" s="249"/>
      <c r="B150" s="105"/>
      <c r="C150" s="106"/>
      <c r="D150" s="114"/>
      <c r="E150" s="253"/>
      <c r="F150" s="254"/>
    </row>
    <row r="151" spans="1:6" x14ac:dyDescent="0.2">
      <c r="A151" s="249"/>
      <c r="B151" s="107"/>
      <c r="C151" s="106"/>
      <c r="D151" s="114"/>
      <c r="E151" s="253"/>
      <c r="F151" s="254"/>
    </row>
    <row r="152" spans="1:6" x14ac:dyDescent="0.2">
      <c r="A152" s="249"/>
      <c r="B152" s="107"/>
      <c r="C152" s="106"/>
      <c r="D152" s="114"/>
      <c r="E152" s="253"/>
      <c r="F152" s="254"/>
    </row>
    <row r="153" spans="1:6" x14ac:dyDescent="0.2">
      <c r="A153" s="249"/>
      <c r="B153" s="107"/>
      <c r="C153" s="106"/>
      <c r="D153" s="114"/>
      <c r="E153" s="253"/>
      <c r="F153" s="254"/>
    </row>
    <row r="154" spans="1:6" x14ac:dyDescent="0.2">
      <c r="A154" s="249"/>
      <c r="B154" s="107"/>
      <c r="C154" s="106"/>
      <c r="D154" s="114"/>
      <c r="E154" s="253"/>
      <c r="F154" s="254"/>
    </row>
    <row r="155" spans="1:6" x14ac:dyDescent="0.2">
      <c r="A155" s="249"/>
      <c r="B155" s="107"/>
      <c r="C155" s="106"/>
      <c r="D155" s="114"/>
      <c r="E155" s="253"/>
      <c r="F155" s="254"/>
    </row>
    <row r="156" spans="1:6" x14ac:dyDescent="0.2">
      <c r="A156" s="249"/>
      <c r="B156" s="107"/>
      <c r="C156" s="106"/>
      <c r="D156" s="114"/>
      <c r="E156" s="253"/>
      <c r="F156" s="254"/>
    </row>
    <row r="157" spans="1:6" x14ac:dyDescent="0.2">
      <c r="A157" s="249"/>
      <c r="B157" s="107"/>
      <c r="C157" s="106"/>
      <c r="D157" s="114"/>
      <c r="E157" s="253"/>
      <c r="F157" s="254"/>
    </row>
    <row r="158" spans="1:6" x14ac:dyDescent="0.2">
      <c r="A158" s="249"/>
      <c r="B158" s="107"/>
      <c r="C158" s="106"/>
      <c r="D158" s="114"/>
      <c r="E158" s="253"/>
      <c r="F158" s="254"/>
    </row>
    <row r="159" spans="1:6" x14ac:dyDescent="0.2">
      <c r="A159" s="249"/>
      <c r="B159" s="107"/>
      <c r="C159" s="106"/>
      <c r="D159" s="114"/>
      <c r="E159" s="253"/>
      <c r="F159" s="254"/>
    </row>
    <row r="160" spans="1:6" x14ac:dyDescent="0.2">
      <c r="A160" s="249"/>
      <c r="B160" s="107"/>
      <c r="C160" s="106"/>
      <c r="D160" s="114"/>
      <c r="E160" s="253"/>
      <c r="F160" s="254"/>
    </row>
    <row r="161" spans="1:6" x14ac:dyDescent="0.2">
      <c r="A161" s="249"/>
      <c r="B161" s="107"/>
      <c r="C161" s="106"/>
      <c r="D161" s="114"/>
      <c r="E161" s="253"/>
      <c r="F161" s="254"/>
    </row>
    <row r="162" spans="1:6" x14ac:dyDescent="0.2">
      <c r="A162" s="249"/>
      <c r="B162" s="107"/>
      <c r="C162" s="106"/>
      <c r="D162" s="114"/>
      <c r="E162" s="253"/>
      <c r="F162" s="254"/>
    </row>
    <row r="163" spans="1:6" x14ac:dyDescent="0.2">
      <c r="A163" s="249"/>
      <c r="B163" s="107"/>
      <c r="C163" s="106"/>
      <c r="D163" s="114"/>
      <c r="E163" s="253"/>
      <c r="F163" s="254"/>
    </row>
    <row r="164" spans="1:6" x14ac:dyDescent="0.2">
      <c r="A164" s="249"/>
      <c r="B164" s="107"/>
      <c r="C164" s="106"/>
      <c r="D164" s="114"/>
      <c r="E164" s="253"/>
      <c r="F164" s="254"/>
    </row>
    <row r="165" spans="1:6" x14ac:dyDescent="0.2">
      <c r="A165" s="249"/>
      <c r="B165" s="107"/>
      <c r="C165" s="106"/>
      <c r="D165" s="114"/>
      <c r="E165" s="253"/>
      <c r="F165" s="254"/>
    </row>
    <row r="166" spans="1:6" x14ac:dyDescent="0.2">
      <c r="A166" s="249"/>
      <c r="B166" s="105"/>
      <c r="C166" s="106"/>
      <c r="D166" s="114"/>
      <c r="E166" s="253"/>
      <c r="F166" s="254"/>
    </row>
    <row r="167" spans="1:6" x14ac:dyDescent="0.2">
      <c r="A167" s="249"/>
      <c r="B167" s="107"/>
      <c r="C167" s="106"/>
      <c r="D167" s="114"/>
      <c r="E167" s="253"/>
      <c r="F167" s="254"/>
    </row>
    <row r="168" spans="1:6" x14ac:dyDescent="0.2">
      <c r="A168" s="249"/>
      <c r="B168" s="107"/>
      <c r="C168" s="106"/>
      <c r="D168" s="114"/>
      <c r="E168" s="253"/>
      <c r="F168" s="254"/>
    </row>
    <row r="169" spans="1:6" x14ac:dyDescent="0.2">
      <c r="A169" s="249"/>
      <c r="B169" s="107"/>
      <c r="C169" s="106"/>
      <c r="D169" s="114"/>
      <c r="E169" s="253"/>
      <c r="F169" s="254"/>
    </row>
    <row r="170" spans="1:6" x14ac:dyDescent="0.2">
      <c r="A170" s="249"/>
      <c r="B170" s="107"/>
      <c r="C170" s="106"/>
      <c r="D170" s="114"/>
      <c r="E170" s="253"/>
      <c r="F170" s="254"/>
    </row>
    <row r="171" spans="1:6" x14ac:dyDescent="0.2">
      <c r="A171" s="249"/>
      <c r="B171" s="107"/>
      <c r="C171" s="106"/>
      <c r="D171" s="114"/>
      <c r="E171" s="253"/>
      <c r="F171" s="254"/>
    </row>
    <row r="172" spans="1:6" x14ac:dyDescent="0.2">
      <c r="A172" s="249"/>
      <c r="B172" s="107"/>
      <c r="C172" s="106"/>
      <c r="D172" s="114"/>
      <c r="E172" s="253"/>
      <c r="F172" s="254"/>
    </row>
    <row r="173" spans="1:6" x14ac:dyDescent="0.2">
      <c r="A173" s="249"/>
      <c r="B173" s="105"/>
      <c r="C173" s="106"/>
      <c r="D173" s="114"/>
      <c r="E173" s="253"/>
      <c r="F173" s="254"/>
    </row>
    <row r="174" spans="1:6" x14ac:dyDescent="0.2">
      <c r="A174" s="249"/>
      <c r="B174" s="107"/>
      <c r="C174" s="106"/>
      <c r="D174" s="114"/>
      <c r="E174" s="253"/>
      <c r="F174" s="254"/>
    </row>
    <row r="175" spans="1:6" x14ac:dyDescent="0.2">
      <c r="A175" s="249"/>
      <c r="B175" s="107"/>
      <c r="C175" s="106"/>
      <c r="D175" s="114"/>
      <c r="E175" s="253"/>
      <c r="F175" s="254"/>
    </row>
    <row r="176" spans="1:6" x14ac:dyDescent="0.2">
      <c r="A176" s="249"/>
      <c r="B176" s="107"/>
      <c r="C176" s="106"/>
      <c r="D176" s="114"/>
      <c r="E176" s="253"/>
      <c r="F176" s="254"/>
    </row>
    <row r="177" spans="1:6" x14ac:dyDescent="0.2">
      <c r="A177" s="249"/>
      <c r="B177" s="107"/>
      <c r="C177" s="106"/>
      <c r="D177" s="114"/>
      <c r="E177" s="253"/>
      <c r="F177" s="254"/>
    </row>
    <row r="178" spans="1:6" x14ac:dyDescent="0.2">
      <c r="A178" s="249"/>
      <c r="B178" s="107"/>
      <c r="C178" s="106"/>
      <c r="D178" s="114"/>
      <c r="E178" s="253"/>
      <c r="F178" s="254"/>
    </row>
    <row r="179" spans="1:6" x14ac:dyDescent="0.2">
      <c r="A179" s="249"/>
      <c r="B179" s="107"/>
      <c r="C179" s="106"/>
      <c r="D179" s="114"/>
      <c r="E179" s="253"/>
      <c r="F179" s="254"/>
    </row>
    <row r="180" spans="1:6" x14ac:dyDescent="0.2">
      <c r="A180" s="249"/>
      <c r="B180" s="107"/>
      <c r="C180" s="106"/>
      <c r="D180" s="114"/>
      <c r="E180" s="253"/>
      <c r="F180" s="254"/>
    </row>
    <row r="181" spans="1:6" x14ac:dyDescent="0.2">
      <c r="A181" s="249"/>
      <c r="B181" s="105"/>
      <c r="C181" s="106"/>
      <c r="D181" s="114"/>
      <c r="E181" s="253"/>
      <c r="F181" s="254"/>
    </row>
    <row r="182" spans="1:6" x14ac:dyDescent="0.2">
      <c r="A182" s="249"/>
      <c r="B182" s="107"/>
      <c r="C182" s="106"/>
      <c r="D182" s="114"/>
      <c r="E182" s="253"/>
      <c r="F182" s="254"/>
    </row>
    <row r="183" spans="1:6" x14ac:dyDescent="0.2">
      <c r="A183" s="249"/>
      <c r="B183" s="107"/>
      <c r="C183" s="106"/>
      <c r="D183" s="114"/>
      <c r="E183" s="253"/>
      <c r="F183" s="254"/>
    </row>
    <row r="184" spans="1:6" x14ac:dyDescent="0.2">
      <c r="A184" s="249"/>
      <c r="B184" s="107"/>
      <c r="C184" s="106"/>
      <c r="D184" s="114"/>
      <c r="E184" s="253"/>
      <c r="F184" s="254"/>
    </row>
    <row r="185" spans="1:6" x14ac:dyDescent="0.2">
      <c r="A185" s="249"/>
      <c r="B185" s="107"/>
      <c r="C185" s="106"/>
      <c r="D185" s="114"/>
      <c r="E185" s="253"/>
      <c r="F185" s="254"/>
    </row>
    <row r="186" spans="1:6" x14ac:dyDescent="0.2">
      <c r="A186" s="249"/>
      <c r="B186" s="107"/>
      <c r="C186" s="106"/>
      <c r="D186" s="114"/>
      <c r="E186" s="253"/>
      <c r="F186" s="254"/>
    </row>
    <row r="187" spans="1:6" x14ac:dyDescent="0.2">
      <c r="A187" s="249"/>
      <c r="B187" s="107"/>
      <c r="C187" s="106"/>
      <c r="D187" s="114"/>
      <c r="E187" s="253"/>
      <c r="F187" s="254"/>
    </row>
    <row r="188" spans="1:6" x14ac:dyDescent="0.2">
      <c r="A188" s="249"/>
      <c r="B188" s="107"/>
      <c r="C188" s="106"/>
      <c r="D188" s="114"/>
      <c r="E188" s="253"/>
      <c r="F188" s="254"/>
    </row>
    <row r="189" spans="1:6" x14ac:dyDescent="0.2">
      <c r="A189" s="249"/>
      <c r="B189" s="107"/>
      <c r="C189" s="106"/>
      <c r="D189" s="114"/>
      <c r="E189" s="253"/>
      <c r="F189" s="254"/>
    </row>
    <row r="190" spans="1:6" x14ac:dyDescent="0.2">
      <c r="A190" s="249"/>
      <c r="B190" s="107"/>
      <c r="C190" s="106"/>
      <c r="D190" s="114"/>
      <c r="E190" s="253"/>
      <c r="F190" s="254"/>
    </row>
    <row r="191" spans="1:6" x14ac:dyDescent="0.2">
      <c r="A191" s="249"/>
      <c r="B191" s="107"/>
      <c r="C191" s="106"/>
      <c r="D191" s="114"/>
      <c r="E191" s="253"/>
      <c r="F191" s="254"/>
    </row>
    <row r="192" spans="1:6" x14ac:dyDescent="0.2">
      <c r="A192" s="249"/>
      <c r="B192" s="107"/>
      <c r="C192" s="106"/>
      <c r="D192" s="114"/>
      <c r="E192" s="253"/>
      <c r="F192" s="254"/>
    </row>
    <row r="193" spans="1:6" x14ac:dyDescent="0.2">
      <c r="A193" s="249"/>
      <c r="B193" s="107"/>
      <c r="C193" s="106"/>
      <c r="D193" s="114"/>
      <c r="E193" s="253"/>
      <c r="F193" s="254"/>
    </row>
    <row r="194" spans="1:6" x14ac:dyDescent="0.2">
      <c r="A194" s="249"/>
      <c r="B194" s="107"/>
      <c r="C194" s="106"/>
      <c r="D194" s="114"/>
      <c r="E194" s="253"/>
      <c r="F194" s="254"/>
    </row>
    <row r="195" spans="1:6" x14ac:dyDescent="0.2">
      <c r="A195" s="249"/>
      <c r="B195" s="105"/>
      <c r="C195" s="106"/>
      <c r="D195" s="114"/>
      <c r="E195" s="253"/>
      <c r="F195" s="254"/>
    </row>
    <row r="196" spans="1:6" x14ac:dyDescent="0.2">
      <c r="A196" s="249"/>
      <c r="B196" s="107"/>
      <c r="C196" s="106"/>
      <c r="D196" s="114"/>
      <c r="E196" s="253"/>
      <c r="F196" s="254"/>
    </row>
    <row r="197" spans="1:6" x14ac:dyDescent="0.2">
      <c r="A197" s="249"/>
      <c r="B197" s="107"/>
      <c r="C197" s="106"/>
      <c r="D197" s="114"/>
      <c r="E197" s="253"/>
      <c r="F197" s="254"/>
    </row>
    <row r="198" spans="1:6" x14ac:dyDescent="0.2">
      <c r="A198" s="249"/>
      <c r="B198" s="107"/>
      <c r="C198" s="106"/>
      <c r="D198" s="114"/>
      <c r="E198" s="253"/>
      <c r="F198" s="254"/>
    </row>
    <row r="199" spans="1:6" x14ac:dyDescent="0.2">
      <c r="A199" s="249"/>
      <c r="B199" s="107"/>
      <c r="C199" s="106"/>
      <c r="D199" s="114"/>
      <c r="E199" s="253"/>
      <c r="F199" s="254"/>
    </row>
    <row r="200" spans="1:6" x14ac:dyDescent="0.2">
      <c r="A200" s="249"/>
      <c r="B200" s="107"/>
      <c r="C200" s="106"/>
      <c r="D200" s="114"/>
      <c r="E200" s="253"/>
      <c r="F200" s="254"/>
    </row>
    <row r="201" spans="1:6" x14ac:dyDescent="0.2">
      <c r="A201" s="249"/>
      <c r="B201" s="107"/>
      <c r="C201" s="106"/>
      <c r="D201" s="114"/>
      <c r="E201" s="253"/>
      <c r="F201" s="254"/>
    </row>
    <row r="202" spans="1:6" x14ac:dyDescent="0.2">
      <c r="A202" s="249"/>
      <c r="B202" s="107"/>
      <c r="C202" s="106"/>
      <c r="D202" s="114"/>
      <c r="E202" s="253"/>
      <c r="F202" s="254"/>
    </row>
    <row r="203" spans="1:6" x14ac:dyDescent="0.2">
      <c r="A203" s="249"/>
      <c r="B203" s="107"/>
      <c r="C203" s="106"/>
      <c r="D203" s="114"/>
      <c r="E203" s="253"/>
      <c r="F203" s="254"/>
    </row>
    <row r="204" spans="1:6" x14ac:dyDescent="0.2">
      <c r="A204" s="249"/>
      <c r="B204" s="107"/>
      <c r="C204" s="106"/>
      <c r="D204" s="114"/>
      <c r="E204" s="253"/>
      <c r="F204" s="254"/>
    </row>
    <row r="205" spans="1:6" x14ac:dyDescent="0.2">
      <c r="A205" s="249"/>
      <c r="B205" s="107"/>
      <c r="C205" s="106"/>
      <c r="D205" s="114"/>
      <c r="E205" s="253"/>
      <c r="F205" s="254"/>
    </row>
    <row r="206" spans="1:6" x14ac:dyDescent="0.2">
      <c r="A206" s="249"/>
      <c r="B206" s="107"/>
      <c r="C206" s="106"/>
      <c r="D206" s="114"/>
      <c r="E206" s="253"/>
      <c r="F206" s="254"/>
    </row>
    <row r="207" spans="1:6" x14ac:dyDescent="0.2">
      <c r="A207" s="249"/>
      <c r="B207" s="107"/>
      <c r="C207" s="106"/>
      <c r="D207" s="114"/>
      <c r="E207" s="253"/>
      <c r="F207" s="254"/>
    </row>
    <row r="208" spans="1:6" x14ac:dyDescent="0.2">
      <c r="A208" s="249"/>
      <c r="B208" s="107"/>
      <c r="C208" s="106"/>
      <c r="D208" s="114"/>
      <c r="E208" s="253"/>
      <c r="F208" s="254"/>
    </row>
    <row r="209" spans="1:6" x14ac:dyDescent="0.2">
      <c r="A209" s="249"/>
      <c r="B209" s="107"/>
      <c r="C209" s="106"/>
      <c r="D209" s="114"/>
      <c r="E209" s="253"/>
      <c r="F209" s="254"/>
    </row>
    <row r="210" spans="1:6" x14ac:dyDescent="0.2">
      <c r="A210" s="249"/>
      <c r="B210" s="107"/>
      <c r="C210" s="106"/>
      <c r="D210" s="114"/>
      <c r="E210" s="253"/>
      <c r="F210" s="254"/>
    </row>
    <row r="211" spans="1:6" x14ac:dyDescent="0.2">
      <c r="A211" s="249"/>
      <c r="B211" s="107"/>
      <c r="C211" s="106"/>
      <c r="D211" s="114"/>
      <c r="E211" s="253"/>
      <c r="F211" s="254"/>
    </row>
    <row r="212" spans="1:6" x14ac:dyDescent="0.2">
      <c r="A212" s="249"/>
      <c r="B212" s="107"/>
      <c r="C212" s="106"/>
      <c r="D212" s="114"/>
      <c r="E212" s="253"/>
      <c r="F212" s="254"/>
    </row>
    <row r="213" spans="1:6" x14ac:dyDescent="0.2">
      <c r="A213" s="249"/>
      <c r="B213" s="107"/>
      <c r="C213" s="106"/>
      <c r="D213" s="114"/>
      <c r="E213" s="253"/>
      <c r="F213" s="254"/>
    </row>
    <row r="214" spans="1:6" x14ac:dyDescent="0.2">
      <c r="A214" s="249"/>
      <c r="B214" s="107"/>
      <c r="C214" s="106"/>
      <c r="D214" s="114"/>
      <c r="E214" s="253"/>
      <c r="F214" s="254"/>
    </row>
    <row r="215" spans="1:6" x14ac:dyDescent="0.2">
      <c r="A215" s="249"/>
      <c r="B215" s="107"/>
      <c r="C215" s="106"/>
      <c r="D215" s="114"/>
      <c r="E215" s="253"/>
      <c r="F215" s="254"/>
    </row>
    <row r="216" spans="1:6" x14ac:dyDescent="0.2">
      <c r="A216" s="249"/>
      <c r="B216" s="107"/>
      <c r="C216" s="106"/>
      <c r="D216" s="114"/>
      <c r="E216" s="253"/>
      <c r="F216" s="254"/>
    </row>
    <row r="217" spans="1:6" x14ac:dyDescent="0.2">
      <c r="A217" s="249"/>
      <c r="B217" s="107"/>
      <c r="C217" s="106"/>
      <c r="D217" s="114"/>
      <c r="E217" s="253"/>
      <c r="F217" s="254"/>
    </row>
    <row r="218" spans="1:6" x14ac:dyDescent="0.2">
      <c r="A218" s="249"/>
      <c r="B218" s="107"/>
      <c r="C218" s="106"/>
      <c r="D218" s="114"/>
      <c r="E218" s="253"/>
      <c r="F218" s="254"/>
    </row>
    <row r="219" spans="1:6" x14ac:dyDescent="0.2">
      <c r="A219" s="249"/>
      <c r="B219" s="107"/>
      <c r="C219" s="106"/>
      <c r="D219" s="114"/>
      <c r="E219" s="253"/>
      <c r="F219" s="254"/>
    </row>
    <row r="220" spans="1:6" x14ac:dyDescent="0.2">
      <c r="A220" s="249"/>
      <c r="B220" s="107"/>
      <c r="C220" s="106"/>
      <c r="D220" s="114"/>
      <c r="E220" s="253"/>
      <c r="F220" s="254"/>
    </row>
    <row r="221" spans="1:6" x14ac:dyDescent="0.2">
      <c r="A221" s="249"/>
      <c r="B221" s="105"/>
      <c r="C221" s="106"/>
      <c r="D221" s="114"/>
      <c r="E221" s="253"/>
      <c r="F221" s="254"/>
    </row>
    <row r="222" spans="1:6" x14ac:dyDescent="0.2">
      <c r="A222" s="249"/>
      <c r="B222" s="107"/>
      <c r="C222" s="106"/>
      <c r="D222" s="114"/>
      <c r="E222" s="253"/>
      <c r="F222" s="254"/>
    </row>
    <row r="223" spans="1:6" x14ac:dyDescent="0.2">
      <c r="A223" s="249"/>
      <c r="B223" s="107"/>
      <c r="C223" s="106"/>
      <c r="D223" s="114"/>
      <c r="E223" s="253"/>
      <c r="F223" s="254"/>
    </row>
    <row r="224" spans="1:6" x14ac:dyDescent="0.2">
      <c r="A224" s="249"/>
      <c r="B224" s="107"/>
      <c r="C224" s="106"/>
      <c r="D224" s="114"/>
      <c r="E224" s="253"/>
      <c r="F224" s="254"/>
    </row>
    <row r="225" spans="1:6" x14ac:dyDescent="0.2">
      <c r="A225" s="249"/>
      <c r="B225" s="107"/>
      <c r="C225" s="106"/>
      <c r="D225" s="114"/>
      <c r="E225" s="253"/>
      <c r="F225" s="254"/>
    </row>
    <row r="226" spans="1:6" x14ac:dyDescent="0.2">
      <c r="A226" s="249"/>
      <c r="B226" s="107"/>
      <c r="C226" s="106"/>
      <c r="D226" s="114"/>
      <c r="E226" s="253"/>
      <c r="F226" s="254"/>
    </row>
    <row r="227" spans="1:6" x14ac:dyDescent="0.2">
      <c r="A227" s="249"/>
      <c r="B227" s="105"/>
      <c r="C227" s="106"/>
      <c r="D227" s="114"/>
      <c r="E227" s="253"/>
      <c r="F227" s="254"/>
    </row>
    <row r="228" spans="1:6" x14ac:dyDescent="0.2">
      <c r="A228" s="249"/>
      <c r="B228" s="107"/>
      <c r="C228" s="106"/>
      <c r="D228" s="114"/>
      <c r="E228" s="253"/>
      <c r="F228" s="254"/>
    </row>
    <row r="229" spans="1:6" x14ac:dyDescent="0.2">
      <c r="A229" s="249"/>
      <c r="B229" s="107"/>
      <c r="C229" s="106"/>
      <c r="D229" s="114"/>
      <c r="E229" s="253"/>
      <c r="F229" s="254"/>
    </row>
    <row r="230" spans="1:6" x14ac:dyDescent="0.2">
      <c r="A230" s="249"/>
      <c r="B230" s="107"/>
      <c r="C230" s="106"/>
      <c r="D230" s="114"/>
      <c r="E230" s="253"/>
      <c r="F230" s="254"/>
    </row>
    <row r="231" spans="1:6" x14ac:dyDescent="0.2">
      <c r="A231" s="249"/>
      <c r="B231" s="107"/>
      <c r="C231" s="106"/>
      <c r="D231" s="114"/>
      <c r="E231" s="253"/>
      <c r="F231" s="254"/>
    </row>
    <row r="232" spans="1:6" x14ac:dyDescent="0.2">
      <c r="A232" s="249"/>
      <c r="B232" s="107"/>
      <c r="C232" s="106"/>
      <c r="D232" s="114"/>
      <c r="E232" s="253"/>
      <c r="F232" s="254"/>
    </row>
    <row r="233" spans="1:6" x14ac:dyDescent="0.2">
      <c r="A233" s="249"/>
      <c r="B233" s="105"/>
      <c r="C233" s="106"/>
      <c r="D233" s="114"/>
      <c r="E233" s="253"/>
      <c r="F233" s="254"/>
    </row>
    <row r="234" spans="1:6" x14ac:dyDescent="0.2">
      <c r="A234" s="249"/>
      <c r="B234" s="107"/>
      <c r="C234" s="106"/>
      <c r="D234" s="114"/>
      <c r="E234" s="253"/>
      <c r="F234" s="254"/>
    </row>
    <row r="235" spans="1:6" x14ac:dyDescent="0.2">
      <c r="A235" s="249"/>
      <c r="B235" s="107"/>
      <c r="C235" s="106"/>
      <c r="D235" s="114"/>
      <c r="E235" s="253"/>
      <c r="F235" s="254"/>
    </row>
    <row r="236" spans="1:6" x14ac:dyDescent="0.2">
      <c r="A236" s="249"/>
      <c r="B236" s="107"/>
      <c r="C236" s="106"/>
      <c r="D236" s="114"/>
      <c r="E236" s="253"/>
      <c r="F236" s="254"/>
    </row>
    <row r="237" spans="1:6" x14ac:dyDescent="0.2">
      <c r="A237" s="249"/>
      <c r="B237" s="107"/>
      <c r="C237" s="106"/>
      <c r="D237" s="114"/>
      <c r="E237" s="253"/>
      <c r="F237" s="254"/>
    </row>
    <row r="238" spans="1:6" x14ac:dyDescent="0.2">
      <c r="A238" s="249"/>
      <c r="B238" s="107"/>
      <c r="C238" s="106"/>
      <c r="D238" s="114"/>
      <c r="E238" s="253"/>
      <c r="F238" s="254"/>
    </row>
    <row r="239" spans="1:6" x14ac:dyDescent="0.2">
      <c r="A239" s="249"/>
      <c r="B239" s="105"/>
      <c r="C239" s="106"/>
      <c r="D239" s="114"/>
      <c r="E239" s="253"/>
      <c r="F239" s="254"/>
    </row>
    <row r="240" spans="1:6" x14ac:dyDescent="0.2">
      <c r="A240" s="249"/>
      <c r="B240" s="107"/>
      <c r="C240" s="106"/>
      <c r="D240" s="114"/>
      <c r="E240" s="253"/>
      <c r="F240" s="254"/>
    </row>
    <row r="241" spans="1:6" x14ac:dyDescent="0.2">
      <c r="A241" s="249"/>
      <c r="B241" s="107"/>
      <c r="C241" s="106"/>
      <c r="D241" s="114"/>
      <c r="E241" s="253"/>
      <c r="F241" s="254"/>
    </row>
    <row r="242" spans="1:6" x14ac:dyDescent="0.2">
      <c r="A242" s="249"/>
      <c r="B242" s="107"/>
      <c r="C242" s="106"/>
      <c r="D242" s="114"/>
      <c r="E242" s="253"/>
      <c r="F242" s="254"/>
    </row>
    <row r="243" spans="1:6" x14ac:dyDescent="0.2">
      <c r="A243" s="249"/>
      <c r="B243" s="107"/>
      <c r="C243" s="106"/>
      <c r="D243" s="114"/>
      <c r="E243" s="253"/>
      <c r="F243" s="254"/>
    </row>
    <row r="244" spans="1:6" x14ac:dyDescent="0.2">
      <c r="A244" s="249"/>
      <c r="B244" s="107"/>
      <c r="C244" s="106"/>
      <c r="D244" s="114"/>
      <c r="E244" s="253"/>
      <c r="F244" s="254"/>
    </row>
    <row r="245" spans="1:6" x14ac:dyDescent="0.2">
      <c r="A245" s="249"/>
      <c r="B245" s="105"/>
      <c r="C245" s="106"/>
      <c r="D245" s="114"/>
      <c r="E245" s="253"/>
      <c r="F245" s="254"/>
    </row>
    <row r="246" spans="1:6" x14ac:dyDescent="0.2">
      <c r="A246" s="249"/>
      <c r="B246" s="107"/>
      <c r="C246" s="106"/>
      <c r="D246" s="114"/>
      <c r="E246" s="253"/>
      <c r="F246" s="254"/>
    </row>
    <row r="247" spans="1:6" x14ac:dyDescent="0.2">
      <c r="A247" s="249"/>
      <c r="B247" s="107"/>
      <c r="C247" s="106"/>
      <c r="D247" s="114"/>
      <c r="E247" s="253"/>
      <c r="F247" s="254"/>
    </row>
    <row r="248" spans="1:6" x14ac:dyDescent="0.2">
      <c r="A248" s="249"/>
      <c r="B248" s="107"/>
      <c r="C248" s="106"/>
      <c r="D248" s="114"/>
      <c r="E248" s="253"/>
      <c r="F248" s="254"/>
    </row>
    <row r="249" spans="1:6" x14ac:dyDescent="0.2">
      <c r="A249" s="249"/>
      <c r="B249" s="107"/>
      <c r="C249" s="106"/>
      <c r="D249" s="114"/>
      <c r="E249" s="253"/>
      <c r="F249" s="254"/>
    </row>
    <row r="250" spans="1:6" x14ac:dyDescent="0.2">
      <c r="A250" s="249"/>
      <c r="B250" s="107"/>
      <c r="C250" s="106"/>
      <c r="D250" s="114"/>
      <c r="E250" s="253"/>
      <c r="F250" s="254"/>
    </row>
    <row r="251" spans="1:6" x14ac:dyDescent="0.2">
      <c r="A251" s="249"/>
      <c r="B251" s="107"/>
      <c r="C251" s="106"/>
      <c r="D251" s="114"/>
      <c r="E251" s="253"/>
      <c r="F251" s="254"/>
    </row>
    <row r="252" spans="1:6" x14ac:dyDescent="0.2">
      <c r="A252" s="249"/>
      <c r="B252" s="105"/>
      <c r="C252" s="106"/>
      <c r="D252" s="114"/>
      <c r="E252" s="253"/>
      <c r="F252" s="254"/>
    </row>
    <row r="253" spans="1:6" x14ac:dyDescent="0.2">
      <c r="A253" s="249"/>
      <c r="B253" s="107"/>
      <c r="C253" s="106"/>
      <c r="D253" s="114"/>
      <c r="E253" s="253"/>
      <c r="F253" s="254"/>
    </row>
    <row r="254" spans="1:6" x14ac:dyDescent="0.2">
      <c r="A254" s="249"/>
      <c r="B254" s="107"/>
      <c r="C254" s="106"/>
      <c r="D254" s="114"/>
      <c r="E254" s="253"/>
      <c r="F254" s="254"/>
    </row>
    <row r="255" spans="1:6" x14ac:dyDescent="0.2">
      <c r="A255" s="249"/>
      <c r="B255" s="107"/>
      <c r="C255" s="106"/>
      <c r="D255" s="114"/>
      <c r="E255" s="253"/>
      <c r="F255" s="254"/>
    </row>
    <row r="256" spans="1:6" x14ac:dyDescent="0.2">
      <c r="A256" s="249"/>
      <c r="B256" s="107"/>
      <c r="C256" s="106"/>
      <c r="D256" s="114"/>
      <c r="E256" s="253"/>
      <c r="F256" s="254"/>
    </row>
    <row r="257" spans="1:6" x14ac:dyDescent="0.2">
      <c r="A257" s="249"/>
      <c r="B257" s="107"/>
      <c r="C257" s="106"/>
      <c r="D257" s="114"/>
      <c r="E257" s="253"/>
      <c r="F257" s="254"/>
    </row>
    <row r="258" spans="1:6" x14ac:dyDescent="0.2">
      <c r="A258" s="249"/>
      <c r="B258" s="107"/>
      <c r="C258" s="106"/>
      <c r="D258" s="114"/>
      <c r="E258" s="253"/>
      <c r="F258" s="254"/>
    </row>
    <row r="259" spans="1:6" x14ac:dyDescent="0.2">
      <c r="A259" s="249"/>
      <c r="B259" s="107"/>
      <c r="C259" s="106"/>
      <c r="D259" s="114"/>
      <c r="E259" s="253"/>
      <c r="F259" s="254"/>
    </row>
    <row r="260" spans="1:6" x14ac:dyDescent="0.2">
      <c r="A260" s="249"/>
      <c r="B260" s="107"/>
      <c r="C260" s="106"/>
      <c r="D260" s="114"/>
      <c r="E260" s="253"/>
      <c r="F260" s="254"/>
    </row>
    <row r="261" spans="1:6" x14ac:dyDescent="0.2">
      <c r="A261" s="249"/>
      <c r="B261" s="107"/>
      <c r="C261" s="106"/>
      <c r="D261" s="114"/>
      <c r="E261" s="253"/>
      <c r="F261" s="254"/>
    </row>
    <row r="262" spans="1:6" x14ac:dyDescent="0.2">
      <c r="A262" s="249"/>
      <c r="B262" s="107"/>
      <c r="C262" s="106"/>
      <c r="D262" s="114"/>
      <c r="E262" s="253"/>
      <c r="F262" s="254"/>
    </row>
    <row r="263" spans="1:6" x14ac:dyDescent="0.2">
      <c r="A263" s="249"/>
      <c r="B263" s="107"/>
      <c r="C263" s="106"/>
      <c r="D263" s="114"/>
      <c r="E263" s="253"/>
      <c r="F263" s="254"/>
    </row>
    <row r="264" spans="1:6" x14ac:dyDescent="0.2">
      <c r="A264" s="249"/>
      <c r="B264" s="107"/>
      <c r="C264" s="106"/>
      <c r="D264" s="114"/>
      <c r="E264" s="253"/>
      <c r="F264" s="254"/>
    </row>
    <row r="265" spans="1:6" x14ac:dyDescent="0.2">
      <c r="A265" s="249"/>
      <c r="B265" s="107"/>
      <c r="C265" s="106"/>
      <c r="D265" s="114"/>
      <c r="E265" s="253"/>
      <c r="F265" s="254"/>
    </row>
    <row r="266" spans="1:6" x14ac:dyDescent="0.2">
      <c r="A266" s="249"/>
      <c r="B266" s="107"/>
      <c r="C266" s="106"/>
      <c r="D266" s="114"/>
      <c r="E266" s="253"/>
      <c r="F266" s="254"/>
    </row>
    <row r="267" spans="1:6" x14ac:dyDescent="0.2">
      <c r="A267" s="249"/>
      <c r="B267" s="107"/>
      <c r="C267" s="106"/>
      <c r="D267" s="114"/>
      <c r="E267" s="253"/>
      <c r="F267" s="254"/>
    </row>
    <row r="268" spans="1:6" x14ac:dyDescent="0.2">
      <c r="A268" s="249"/>
      <c r="B268" s="107"/>
      <c r="C268" s="106"/>
      <c r="D268" s="114"/>
      <c r="E268" s="253"/>
      <c r="F268" s="254"/>
    </row>
    <row r="269" spans="1:6" x14ac:dyDescent="0.2">
      <c r="A269" s="249"/>
      <c r="B269" s="105"/>
      <c r="C269" s="106"/>
      <c r="D269" s="114"/>
      <c r="E269" s="253"/>
      <c r="F269" s="254"/>
    </row>
    <row r="270" spans="1:6" x14ac:dyDescent="0.2">
      <c r="A270" s="249"/>
      <c r="B270" s="107"/>
      <c r="C270" s="106"/>
      <c r="D270" s="114"/>
      <c r="E270" s="253"/>
      <c r="F270" s="254"/>
    </row>
    <row r="271" spans="1:6" x14ac:dyDescent="0.2">
      <c r="A271" s="249"/>
      <c r="B271" s="107"/>
      <c r="C271" s="106"/>
      <c r="D271" s="114"/>
      <c r="E271" s="253"/>
      <c r="F271" s="254"/>
    </row>
    <row r="272" spans="1:6" x14ac:dyDescent="0.2">
      <c r="A272" s="249"/>
      <c r="B272" s="107"/>
      <c r="C272" s="106"/>
      <c r="D272" s="114"/>
      <c r="E272" s="253"/>
      <c r="F272" s="254"/>
    </row>
    <row r="273" spans="1:6" x14ac:dyDescent="0.2">
      <c r="A273" s="249"/>
      <c r="B273" s="107"/>
      <c r="C273" s="106"/>
      <c r="D273" s="114"/>
      <c r="E273" s="253"/>
      <c r="F273" s="254"/>
    </row>
    <row r="274" spans="1:6" x14ac:dyDescent="0.2">
      <c r="A274" s="249"/>
      <c r="B274" s="107"/>
      <c r="C274" s="106"/>
      <c r="D274" s="114"/>
      <c r="E274" s="253"/>
      <c r="F274" s="254"/>
    </row>
    <row r="275" spans="1:6" x14ac:dyDescent="0.2">
      <c r="A275" s="249"/>
      <c r="B275" s="107"/>
      <c r="C275" s="106"/>
      <c r="D275" s="114"/>
      <c r="E275" s="253"/>
      <c r="F275" s="254"/>
    </row>
    <row r="276" spans="1:6" x14ac:dyDescent="0.2">
      <c r="A276" s="249"/>
      <c r="B276" s="107"/>
      <c r="C276" s="106"/>
      <c r="D276" s="114"/>
      <c r="E276" s="253"/>
      <c r="F276" s="254"/>
    </row>
    <row r="277" spans="1:6" x14ac:dyDescent="0.2">
      <c r="A277" s="249"/>
      <c r="B277" s="107"/>
      <c r="C277" s="106"/>
      <c r="D277" s="114"/>
      <c r="E277" s="253"/>
      <c r="F277" s="254"/>
    </row>
    <row r="278" spans="1:6" x14ac:dyDescent="0.2">
      <c r="A278" s="249"/>
      <c r="B278" s="107"/>
      <c r="C278" s="106"/>
      <c r="D278" s="114"/>
      <c r="E278" s="253"/>
      <c r="F278" s="254"/>
    </row>
    <row r="279" spans="1:6" x14ac:dyDescent="0.2">
      <c r="A279" s="249"/>
      <c r="B279" s="107"/>
      <c r="C279" s="106"/>
      <c r="D279" s="114"/>
      <c r="E279" s="253"/>
      <c r="F279" s="254"/>
    </row>
    <row r="280" spans="1:6" x14ac:dyDescent="0.2">
      <c r="A280" s="249"/>
      <c r="B280" s="107"/>
      <c r="C280" s="106"/>
      <c r="D280" s="114"/>
      <c r="E280" s="253"/>
      <c r="F280" s="254"/>
    </row>
    <row r="281" spans="1:6" x14ac:dyDescent="0.2">
      <c r="A281" s="249"/>
      <c r="B281" s="107"/>
      <c r="C281" s="106"/>
      <c r="D281" s="114"/>
      <c r="E281" s="253"/>
      <c r="F281" s="254"/>
    </row>
    <row r="282" spans="1:6" x14ac:dyDescent="0.2">
      <c r="A282" s="249"/>
      <c r="B282" s="105"/>
      <c r="C282" s="106"/>
      <c r="D282" s="114"/>
      <c r="E282" s="253"/>
      <c r="F282" s="254"/>
    </row>
    <row r="283" spans="1:6" x14ac:dyDescent="0.2">
      <c r="A283" s="249"/>
      <c r="B283" s="107"/>
      <c r="C283" s="106"/>
      <c r="D283" s="114"/>
      <c r="E283" s="253"/>
      <c r="F283" s="254"/>
    </row>
    <row r="284" spans="1:6" x14ac:dyDescent="0.2">
      <c r="A284" s="249"/>
      <c r="B284" s="107"/>
      <c r="C284" s="106"/>
      <c r="D284" s="114"/>
      <c r="E284" s="253"/>
      <c r="F284" s="254"/>
    </row>
    <row r="285" spans="1:6" x14ac:dyDescent="0.2">
      <c r="A285" s="249"/>
      <c r="B285" s="107"/>
      <c r="C285" s="106"/>
      <c r="D285" s="114"/>
      <c r="E285" s="253"/>
      <c r="F285" s="254"/>
    </row>
    <row r="286" spans="1:6" x14ac:dyDescent="0.2">
      <c r="A286" s="249"/>
      <c r="B286" s="107"/>
      <c r="C286" s="106"/>
      <c r="D286" s="114"/>
      <c r="E286" s="253"/>
      <c r="F286" s="254"/>
    </row>
    <row r="287" spans="1:6" x14ac:dyDescent="0.2">
      <c r="A287" s="249"/>
      <c r="B287" s="107"/>
      <c r="C287" s="106"/>
      <c r="D287" s="114"/>
      <c r="E287" s="253"/>
      <c r="F287" s="254"/>
    </row>
    <row r="288" spans="1:6" x14ac:dyDescent="0.2">
      <c r="A288" s="249"/>
      <c r="B288" s="107"/>
      <c r="C288" s="106"/>
      <c r="D288" s="114"/>
      <c r="E288" s="253"/>
      <c r="F288" s="254"/>
    </row>
    <row r="289" spans="1:6" x14ac:dyDescent="0.2">
      <c r="A289" s="249"/>
      <c r="B289" s="107"/>
      <c r="C289" s="106"/>
      <c r="D289" s="114"/>
      <c r="E289" s="253"/>
      <c r="F289" s="254"/>
    </row>
    <row r="290" spans="1:6" x14ac:dyDescent="0.2">
      <c r="A290" s="249"/>
      <c r="B290" s="107"/>
      <c r="C290" s="106"/>
      <c r="D290" s="114"/>
      <c r="E290" s="253"/>
      <c r="F290" s="254"/>
    </row>
    <row r="291" spans="1:6" x14ac:dyDescent="0.2">
      <c r="A291" s="249"/>
      <c r="B291" s="107"/>
      <c r="C291" s="106"/>
      <c r="D291" s="114"/>
      <c r="E291" s="253"/>
      <c r="F291" s="254"/>
    </row>
    <row r="292" spans="1:6" x14ac:dyDescent="0.2">
      <c r="A292" s="249"/>
      <c r="B292" s="107"/>
      <c r="C292" s="106"/>
      <c r="D292" s="114"/>
      <c r="E292" s="253"/>
      <c r="F292" s="254"/>
    </row>
    <row r="293" spans="1:6" x14ac:dyDescent="0.2">
      <c r="A293" s="249"/>
      <c r="B293" s="107"/>
      <c r="C293" s="106"/>
      <c r="D293" s="114"/>
      <c r="E293" s="253"/>
      <c r="F293" s="254"/>
    </row>
    <row r="294" spans="1:6" x14ac:dyDescent="0.2">
      <c r="A294" s="249"/>
      <c r="B294" s="105"/>
      <c r="C294" s="106"/>
      <c r="D294" s="114"/>
      <c r="E294" s="253"/>
      <c r="F294" s="254"/>
    </row>
    <row r="295" spans="1:6" x14ac:dyDescent="0.2">
      <c r="A295" s="249"/>
      <c r="B295" s="107"/>
      <c r="C295" s="106"/>
      <c r="D295" s="114"/>
      <c r="E295" s="253"/>
      <c r="F295" s="254"/>
    </row>
    <row r="296" spans="1:6" x14ac:dyDescent="0.2">
      <c r="A296" s="249"/>
      <c r="B296" s="107"/>
      <c r="C296" s="106"/>
      <c r="D296" s="114"/>
      <c r="E296" s="253"/>
      <c r="F296" s="254"/>
    </row>
    <row r="297" spans="1:6" x14ac:dyDescent="0.2">
      <c r="A297" s="249"/>
      <c r="B297" s="107"/>
      <c r="C297" s="106"/>
      <c r="D297" s="114"/>
      <c r="E297" s="253"/>
      <c r="F297" s="254"/>
    </row>
    <row r="298" spans="1:6" x14ac:dyDescent="0.2">
      <c r="A298" s="249"/>
      <c r="B298" s="107"/>
      <c r="C298" s="106"/>
      <c r="D298" s="114"/>
      <c r="E298" s="253"/>
      <c r="F298" s="254"/>
    </row>
    <row r="299" spans="1:6" x14ac:dyDescent="0.2">
      <c r="A299" s="249"/>
      <c r="B299" s="107"/>
      <c r="C299" s="106"/>
      <c r="D299" s="114"/>
      <c r="E299" s="253"/>
      <c r="F299" s="254"/>
    </row>
    <row r="300" spans="1:6" x14ac:dyDescent="0.2">
      <c r="A300" s="249"/>
      <c r="B300" s="107"/>
      <c r="C300" s="106"/>
      <c r="D300" s="114"/>
      <c r="E300" s="253"/>
      <c r="F300" s="254"/>
    </row>
    <row r="301" spans="1:6" x14ac:dyDescent="0.2">
      <c r="A301" s="249"/>
      <c r="B301" s="107"/>
      <c r="C301" s="106"/>
      <c r="D301" s="114"/>
      <c r="E301" s="253"/>
      <c r="F301" s="254"/>
    </row>
    <row r="302" spans="1:6" x14ac:dyDescent="0.2">
      <c r="A302" s="249"/>
      <c r="B302" s="107"/>
      <c r="C302" s="106"/>
      <c r="D302" s="114"/>
      <c r="E302" s="253"/>
      <c r="F302" s="254"/>
    </row>
    <row r="303" spans="1:6" x14ac:dyDescent="0.2">
      <c r="A303" s="249"/>
      <c r="B303" s="107"/>
      <c r="C303" s="106"/>
      <c r="D303" s="114"/>
      <c r="E303" s="253"/>
      <c r="F303" s="254"/>
    </row>
    <row r="304" spans="1:6" x14ac:dyDescent="0.2">
      <c r="A304" s="249"/>
      <c r="B304" s="105"/>
      <c r="C304" s="106"/>
      <c r="D304" s="114"/>
      <c r="E304" s="253"/>
      <c r="F304" s="254"/>
    </row>
    <row r="305" spans="1:6" x14ac:dyDescent="0.2">
      <c r="A305" s="249"/>
      <c r="B305" s="107"/>
      <c r="C305" s="106"/>
      <c r="D305" s="114"/>
      <c r="E305" s="253"/>
      <c r="F305" s="254"/>
    </row>
    <row r="306" spans="1:6" x14ac:dyDescent="0.2">
      <c r="A306" s="249"/>
      <c r="B306" s="107"/>
      <c r="C306" s="106"/>
      <c r="D306" s="114"/>
      <c r="E306" s="253"/>
      <c r="F306" s="254"/>
    </row>
    <row r="307" spans="1:6" x14ac:dyDescent="0.2">
      <c r="A307" s="249"/>
      <c r="B307" s="107"/>
      <c r="C307" s="106"/>
      <c r="D307" s="114"/>
      <c r="E307" s="253"/>
      <c r="F307" s="254"/>
    </row>
    <row r="308" spans="1:6" x14ac:dyDescent="0.2">
      <c r="A308" s="249"/>
      <c r="B308" s="107"/>
      <c r="C308" s="106"/>
      <c r="D308" s="114"/>
      <c r="E308" s="253"/>
      <c r="F308" s="254"/>
    </row>
    <row r="309" spans="1:6" x14ac:dyDescent="0.2">
      <c r="A309" s="249"/>
      <c r="B309" s="107"/>
      <c r="C309" s="106"/>
      <c r="D309" s="114"/>
      <c r="E309" s="253"/>
      <c r="F309" s="254"/>
    </row>
    <row r="310" spans="1:6" x14ac:dyDescent="0.2">
      <c r="A310" s="249"/>
      <c r="B310" s="107"/>
      <c r="C310" s="106"/>
      <c r="D310" s="114"/>
      <c r="E310" s="253"/>
      <c r="F310" s="254"/>
    </row>
    <row r="311" spans="1:6" x14ac:dyDescent="0.2">
      <c r="A311" s="249"/>
      <c r="B311" s="107"/>
      <c r="C311" s="106"/>
      <c r="D311" s="114"/>
      <c r="E311" s="253"/>
      <c r="F311" s="254"/>
    </row>
    <row r="312" spans="1:6" x14ac:dyDescent="0.2">
      <c r="A312" s="249"/>
      <c r="B312" s="107"/>
      <c r="C312" s="106"/>
      <c r="D312" s="114"/>
      <c r="E312" s="253"/>
      <c r="F312" s="254"/>
    </row>
    <row r="313" spans="1:6" x14ac:dyDescent="0.2">
      <c r="A313" s="249"/>
      <c r="B313" s="107"/>
      <c r="C313" s="106"/>
      <c r="D313" s="114"/>
      <c r="E313" s="253"/>
      <c r="F313" s="254"/>
    </row>
    <row r="314" spans="1:6" x14ac:dyDescent="0.2">
      <c r="A314" s="249"/>
      <c r="B314" s="107"/>
      <c r="C314" s="106"/>
      <c r="D314" s="114"/>
      <c r="E314" s="253"/>
      <c r="F314" s="254"/>
    </row>
    <row r="315" spans="1:6" x14ac:dyDescent="0.2">
      <c r="A315" s="249"/>
      <c r="B315" s="107"/>
      <c r="C315" s="106"/>
      <c r="D315" s="114"/>
      <c r="E315" s="253"/>
      <c r="F315" s="254"/>
    </row>
    <row r="316" spans="1:6" x14ac:dyDescent="0.2">
      <c r="A316" s="249"/>
      <c r="B316" s="107"/>
      <c r="C316" s="106"/>
      <c r="D316" s="114"/>
      <c r="E316" s="253"/>
      <c r="F316" s="254"/>
    </row>
    <row r="317" spans="1:6" x14ac:dyDescent="0.2">
      <c r="A317" s="249"/>
      <c r="B317" s="107"/>
      <c r="C317" s="106"/>
      <c r="D317" s="114"/>
      <c r="E317" s="253"/>
      <c r="F317" s="254"/>
    </row>
    <row r="318" spans="1:6" x14ac:dyDescent="0.2">
      <c r="A318" s="249"/>
      <c r="B318" s="105"/>
      <c r="C318" s="106"/>
      <c r="D318" s="114"/>
      <c r="E318" s="253"/>
      <c r="F318" s="254"/>
    </row>
    <row r="319" spans="1:6" x14ac:dyDescent="0.2">
      <c r="A319" s="249"/>
      <c r="B319" s="107"/>
      <c r="C319" s="106"/>
      <c r="D319" s="114"/>
      <c r="E319" s="253"/>
      <c r="F319" s="254"/>
    </row>
    <row r="320" spans="1:6" x14ac:dyDescent="0.2">
      <c r="A320" s="249"/>
      <c r="B320" s="107"/>
      <c r="C320" s="106"/>
      <c r="D320" s="114"/>
      <c r="E320" s="253"/>
      <c r="F320" s="254"/>
    </row>
    <row r="321" spans="1:6" x14ac:dyDescent="0.2">
      <c r="A321" s="249"/>
      <c r="B321" s="107"/>
      <c r="C321" s="106"/>
      <c r="D321" s="114"/>
      <c r="E321" s="253"/>
      <c r="F321" s="254"/>
    </row>
    <row r="322" spans="1:6" x14ac:dyDescent="0.2">
      <c r="A322" s="249"/>
      <c r="B322" s="107"/>
      <c r="C322" s="106"/>
      <c r="D322" s="114"/>
      <c r="E322" s="253"/>
      <c r="F322" s="254"/>
    </row>
    <row r="323" spans="1:6" x14ac:dyDescent="0.2">
      <c r="A323" s="249"/>
      <c r="B323" s="107"/>
      <c r="C323" s="106"/>
      <c r="D323" s="114"/>
      <c r="E323" s="253"/>
      <c r="F323" s="254"/>
    </row>
    <row r="324" spans="1:6" x14ac:dyDescent="0.2">
      <c r="A324" s="249"/>
      <c r="B324" s="107"/>
      <c r="C324" s="106"/>
      <c r="D324" s="114"/>
      <c r="E324" s="253"/>
      <c r="F324" s="254"/>
    </row>
    <row r="325" spans="1:6" x14ac:dyDescent="0.2">
      <c r="A325" s="249"/>
      <c r="B325" s="107"/>
      <c r="C325" s="106"/>
      <c r="D325" s="114"/>
      <c r="E325" s="253"/>
      <c r="F325" s="254"/>
    </row>
    <row r="326" spans="1:6" x14ac:dyDescent="0.2">
      <c r="A326" s="249"/>
      <c r="B326" s="107"/>
      <c r="C326" s="106"/>
      <c r="D326" s="114"/>
      <c r="E326" s="253"/>
      <c r="F326" s="254"/>
    </row>
    <row r="327" spans="1:6" x14ac:dyDescent="0.2">
      <c r="A327" s="249"/>
      <c r="B327" s="107"/>
      <c r="C327" s="106"/>
      <c r="D327" s="114"/>
      <c r="E327" s="253"/>
      <c r="F327" s="254"/>
    </row>
    <row r="328" spans="1:6" x14ac:dyDescent="0.2">
      <c r="A328" s="249"/>
      <c r="B328" s="107"/>
      <c r="C328" s="106"/>
      <c r="D328" s="114"/>
      <c r="E328" s="253"/>
      <c r="F328" s="254"/>
    </row>
    <row r="329" spans="1:6" x14ac:dyDescent="0.2">
      <c r="A329" s="249"/>
      <c r="B329" s="107"/>
      <c r="C329" s="106"/>
      <c r="D329" s="114"/>
      <c r="E329" s="253"/>
      <c r="F329" s="254"/>
    </row>
    <row r="330" spans="1:6" x14ac:dyDescent="0.2">
      <c r="A330" s="249"/>
      <c r="B330" s="107"/>
      <c r="C330" s="106"/>
      <c r="D330" s="114"/>
      <c r="E330" s="253"/>
      <c r="F330" s="254"/>
    </row>
    <row r="331" spans="1:6" x14ac:dyDescent="0.2">
      <c r="A331" s="249"/>
      <c r="B331" s="107"/>
      <c r="C331" s="106"/>
      <c r="D331" s="114"/>
      <c r="E331" s="253"/>
      <c r="F331" s="254"/>
    </row>
    <row r="332" spans="1:6" x14ac:dyDescent="0.2">
      <c r="A332" s="249"/>
      <c r="B332" s="107"/>
      <c r="C332" s="106"/>
      <c r="D332" s="114"/>
      <c r="E332" s="253"/>
      <c r="F332" s="254"/>
    </row>
    <row r="333" spans="1:6" x14ac:dyDescent="0.2">
      <c r="A333" s="249"/>
      <c r="B333" s="107"/>
      <c r="C333" s="106"/>
      <c r="D333" s="114"/>
      <c r="E333" s="253"/>
      <c r="F333" s="254"/>
    </row>
    <row r="334" spans="1:6" x14ac:dyDescent="0.2">
      <c r="A334" s="249"/>
      <c r="B334" s="107"/>
      <c r="C334" s="106"/>
      <c r="D334" s="114"/>
      <c r="E334" s="253"/>
      <c r="F334" s="254"/>
    </row>
    <row r="335" spans="1:6" x14ac:dyDescent="0.2">
      <c r="A335" s="249"/>
      <c r="B335" s="107"/>
      <c r="C335" s="106"/>
      <c r="D335" s="114"/>
      <c r="E335" s="253"/>
      <c r="F335" s="254"/>
    </row>
    <row r="336" spans="1:6" x14ac:dyDescent="0.2">
      <c r="A336" s="249"/>
      <c r="B336" s="107"/>
      <c r="C336" s="106"/>
      <c r="D336" s="114"/>
      <c r="E336" s="253"/>
      <c r="F336" s="254"/>
    </row>
    <row r="337" spans="1:6" x14ac:dyDescent="0.2">
      <c r="A337" s="249"/>
      <c r="B337" s="107"/>
      <c r="C337" s="106"/>
      <c r="D337" s="114"/>
      <c r="E337" s="253"/>
      <c r="F337" s="254"/>
    </row>
    <row r="338" spans="1:6" x14ac:dyDescent="0.2">
      <c r="A338" s="249"/>
      <c r="B338" s="107"/>
      <c r="C338" s="106"/>
      <c r="D338" s="114"/>
      <c r="E338" s="253"/>
      <c r="F338" s="254"/>
    </row>
    <row r="339" spans="1:6" x14ac:dyDescent="0.2">
      <c r="A339" s="249"/>
      <c r="B339" s="107"/>
      <c r="C339" s="106"/>
      <c r="D339" s="114"/>
      <c r="E339" s="253"/>
      <c r="F339" s="254"/>
    </row>
    <row r="340" spans="1:6" x14ac:dyDescent="0.2">
      <c r="A340" s="249"/>
      <c r="B340" s="107"/>
      <c r="C340" s="106"/>
      <c r="D340" s="114"/>
      <c r="E340" s="253"/>
      <c r="F340" s="254"/>
    </row>
    <row r="341" spans="1:6" x14ac:dyDescent="0.2">
      <c r="A341" s="249"/>
      <c r="B341" s="107"/>
      <c r="C341" s="106"/>
      <c r="D341" s="114"/>
      <c r="E341" s="253"/>
      <c r="F341" s="254"/>
    </row>
    <row r="342" spans="1:6" x14ac:dyDescent="0.2">
      <c r="A342" s="249"/>
      <c r="B342" s="107"/>
      <c r="C342" s="106"/>
      <c r="D342" s="114"/>
      <c r="E342" s="253"/>
      <c r="F342" s="254"/>
    </row>
    <row r="343" spans="1:6" x14ac:dyDescent="0.2">
      <c r="A343" s="249"/>
      <c r="B343" s="105"/>
      <c r="C343" s="106"/>
      <c r="D343" s="114"/>
      <c r="E343" s="253"/>
      <c r="F343" s="254"/>
    </row>
    <row r="344" spans="1:6" x14ac:dyDescent="0.2">
      <c r="A344" s="249"/>
      <c r="B344" s="107"/>
      <c r="C344" s="106"/>
      <c r="D344" s="114"/>
      <c r="E344" s="253"/>
      <c r="F344" s="254"/>
    </row>
    <row r="345" spans="1:6" x14ac:dyDescent="0.2">
      <c r="A345" s="249"/>
      <c r="B345" s="107"/>
      <c r="C345" s="106"/>
      <c r="D345" s="114"/>
      <c r="E345" s="253"/>
      <c r="F345" s="254"/>
    </row>
    <row r="346" spans="1:6" x14ac:dyDescent="0.2">
      <c r="A346" s="249"/>
      <c r="B346" s="107"/>
      <c r="C346" s="106"/>
      <c r="D346" s="114"/>
      <c r="E346" s="253"/>
      <c r="F346" s="254"/>
    </row>
    <row r="347" spans="1:6" x14ac:dyDescent="0.2">
      <c r="A347" s="249"/>
      <c r="B347" s="107"/>
      <c r="C347" s="106"/>
      <c r="D347" s="114"/>
      <c r="E347" s="253"/>
      <c r="F347" s="254"/>
    </row>
    <row r="348" spans="1:6" x14ac:dyDescent="0.2">
      <c r="A348" s="249"/>
      <c r="B348" s="107"/>
      <c r="C348" s="106"/>
      <c r="D348" s="114"/>
      <c r="E348" s="253"/>
      <c r="F348" s="254"/>
    </row>
    <row r="349" spans="1:6" x14ac:dyDescent="0.2">
      <c r="A349" s="249"/>
      <c r="B349" s="107"/>
      <c r="C349" s="106"/>
      <c r="D349" s="114"/>
      <c r="E349" s="253"/>
      <c r="F349" s="254"/>
    </row>
    <row r="350" spans="1:6" x14ac:dyDescent="0.2">
      <c r="A350" s="249"/>
      <c r="B350" s="107"/>
      <c r="C350" s="106"/>
      <c r="D350" s="114"/>
      <c r="E350" s="253"/>
      <c r="F350" s="254"/>
    </row>
    <row r="351" spans="1:6" x14ac:dyDescent="0.2">
      <c r="A351" s="249"/>
      <c r="B351" s="107"/>
      <c r="C351" s="106"/>
      <c r="D351" s="114"/>
      <c r="E351" s="253"/>
      <c r="F351" s="254"/>
    </row>
    <row r="352" spans="1:6" x14ac:dyDescent="0.2">
      <c r="A352" s="249"/>
      <c r="B352" s="107"/>
      <c r="C352" s="106"/>
      <c r="D352" s="114"/>
      <c r="E352" s="253"/>
      <c r="F352" s="254"/>
    </row>
    <row r="353" spans="1:6" x14ac:dyDescent="0.2">
      <c r="A353" s="249"/>
      <c r="B353" s="107"/>
      <c r="C353" s="106"/>
      <c r="D353" s="114"/>
      <c r="E353" s="253"/>
      <c r="F353" s="254"/>
    </row>
    <row r="354" spans="1:6" x14ac:dyDescent="0.2">
      <c r="A354" s="249"/>
      <c r="B354" s="107"/>
      <c r="C354" s="106"/>
      <c r="D354" s="114"/>
      <c r="E354" s="253"/>
      <c r="F354" s="254"/>
    </row>
    <row r="355" spans="1:6" x14ac:dyDescent="0.2">
      <c r="A355" s="249"/>
      <c r="B355" s="107"/>
      <c r="C355" s="106"/>
      <c r="D355" s="114"/>
      <c r="E355" s="253"/>
      <c r="F355" s="254"/>
    </row>
    <row r="356" spans="1:6" x14ac:dyDescent="0.2">
      <c r="A356" s="249"/>
      <c r="B356" s="107"/>
      <c r="C356" s="106"/>
      <c r="D356" s="114"/>
      <c r="E356" s="253"/>
      <c r="F356" s="254"/>
    </row>
    <row r="357" spans="1:6" x14ac:dyDescent="0.2">
      <c r="A357" s="249"/>
      <c r="B357" s="107"/>
      <c r="C357" s="106"/>
      <c r="D357" s="114"/>
      <c r="E357" s="253"/>
      <c r="F357" s="254"/>
    </row>
    <row r="358" spans="1:6" x14ac:dyDescent="0.2">
      <c r="A358" s="249"/>
      <c r="B358" s="107"/>
      <c r="C358" s="106"/>
      <c r="D358" s="114"/>
      <c r="E358" s="253"/>
      <c r="F358" s="254"/>
    </row>
    <row r="359" spans="1:6" x14ac:dyDescent="0.2">
      <c r="A359" s="249"/>
      <c r="B359" s="107"/>
      <c r="C359" s="106"/>
      <c r="D359" s="114"/>
      <c r="E359" s="253"/>
      <c r="F359" s="254"/>
    </row>
    <row r="360" spans="1:6" x14ac:dyDescent="0.2">
      <c r="A360" s="249"/>
      <c r="B360" s="105"/>
      <c r="C360" s="106"/>
      <c r="D360" s="114"/>
      <c r="E360" s="253"/>
      <c r="F360" s="254"/>
    </row>
    <row r="361" spans="1:6" x14ac:dyDescent="0.2">
      <c r="A361" s="249"/>
      <c r="B361" s="107"/>
      <c r="C361" s="106"/>
      <c r="D361" s="114"/>
      <c r="E361" s="253"/>
      <c r="F361" s="254"/>
    </row>
    <row r="362" spans="1:6" x14ac:dyDescent="0.2">
      <c r="A362" s="249"/>
      <c r="B362" s="107"/>
      <c r="C362" s="106"/>
      <c r="D362" s="114"/>
      <c r="E362" s="253"/>
      <c r="F362" s="254"/>
    </row>
    <row r="363" spans="1:6" x14ac:dyDescent="0.2">
      <c r="A363" s="249"/>
      <c r="B363" s="107"/>
      <c r="C363" s="106"/>
      <c r="D363" s="114"/>
      <c r="E363" s="253"/>
      <c r="F363" s="254"/>
    </row>
    <row r="364" spans="1:6" x14ac:dyDescent="0.2">
      <c r="A364" s="249"/>
      <c r="B364" s="107"/>
      <c r="C364" s="106"/>
      <c r="D364" s="114"/>
      <c r="E364" s="253"/>
      <c r="F364" s="254"/>
    </row>
    <row r="365" spans="1:6" x14ac:dyDescent="0.2">
      <c r="A365" s="249"/>
      <c r="B365" s="107"/>
      <c r="C365" s="106"/>
      <c r="D365" s="114"/>
      <c r="E365" s="253"/>
      <c r="F365" s="254"/>
    </row>
    <row r="366" spans="1:6" x14ac:dyDescent="0.2">
      <c r="A366" s="249"/>
      <c r="B366" s="107"/>
      <c r="C366" s="106"/>
      <c r="D366" s="114"/>
      <c r="E366" s="253"/>
      <c r="F366" s="254"/>
    </row>
    <row r="367" spans="1:6" x14ac:dyDescent="0.2">
      <c r="A367" s="249"/>
      <c r="B367" s="107"/>
      <c r="C367" s="106"/>
      <c r="D367" s="114"/>
      <c r="E367" s="253"/>
      <c r="F367" s="254"/>
    </row>
    <row r="368" spans="1:6" x14ac:dyDescent="0.2">
      <c r="A368" s="249"/>
      <c r="B368" s="107"/>
      <c r="C368" s="106"/>
      <c r="D368" s="114"/>
      <c r="E368" s="253"/>
      <c r="F368" s="254"/>
    </row>
    <row r="369" spans="1:6" x14ac:dyDescent="0.2">
      <c r="A369" s="249"/>
      <c r="B369" s="107"/>
      <c r="C369" s="106"/>
      <c r="D369" s="114"/>
      <c r="E369" s="253"/>
      <c r="F369" s="254"/>
    </row>
    <row r="370" spans="1:6" x14ac:dyDescent="0.2">
      <c r="A370" s="249"/>
      <c r="B370" s="107"/>
      <c r="C370" s="106"/>
      <c r="D370" s="114"/>
      <c r="E370" s="253"/>
      <c r="F370" s="254"/>
    </row>
    <row r="371" spans="1:6" x14ac:dyDescent="0.2">
      <c r="A371" s="249"/>
      <c r="B371" s="107"/>
      <c r="C371" s="106"/>
      <c r="D371" s="114"/>
      <c r="E371" s="253"/>
      <c r="F371" s="254"/>
    </row>
    <row r="372" spans="1:6" x14ac:dyDescent="0.2">
      <c r="A372" s="249"/>
      <c r="B372" s="107"/>
      <c r="C372" s="106"/>
      <c r="D372" s="114"/>
      <c r="E372" s="253"/>
      <c r="F372" s="254"/>
    </row>
    <row r="373" spans="1:6" x14ac:dyDescent="0.2">
      <c r="A373" s="249"/>
      <c r="B373" s="107"/>
      <c r="C373" s="106"/>
      <c r="D373" s="114"/>
      <c r="E373" s="253"/>
      <c r="F373" s="254"/>
    </row>
    <row r="374" spans="1:6" x14ac:dyDescent="0.2">
      <c r="A374" s="249"/>
      <c r="B374" s="107"/>
      <c r="C374" s="106"/>
      <c r="D374" s="114"/>
      <c r="E374" s="253"/>
      <c r="F374" s="254"/>
    </row>
    <row r="375" spans="1:6" x14ac:dyDescent="0.2">
      <c r="A375" s="249"/>
      <c r="B375" s="107"/>
      <c r="C375" s="106"/>
      <c r="D375" s="114"/>
      <c r="E375" s="253"/>
      <c r="F375" s="254"/>
    </row>
    <row r="376" spans="1:6" x14ac:dyDescent="0.2">
      <c r="A376" s="249"/>
      <c r="B376" s="107"/>
      <c r="C376" s="106"/>
      <c r="D376" s="114"/>
      <c r="E376" s="253"/>
      <c r="F376" s="254"/>
    </row>
    <row r="377" spans="1:6" x14ac:dyDescent="0.2">
      <c r="A377" s="249"/>
      <c r="B377" s="105"/>
      <c r="C377" s="106"/>
      <c r="D377" s="114"/>
      <c r="E377" s="253"/>
      <c r="F377" s="254"/>
    </row>
    <row r="378" spans="1:6" x14ac:dyDescent="0.2">
      <c r="A378" s="249"/>
      <c r="B378" s="107"/>
      <c r="C378" s="106"/>
      <c r="D378" s="114"/>
      <c r="E378" s="253"/>
      <c r="F378" s="254"/>
    </row>
    <row r="379" spans="1:6" x14ac:dyDescent="0.2">
      <c r="A379" s="249"/>
      <c r="B379" s="107"/>
      <c r="C379" s="106"/>
      <c r="D379" s="114"/>
      <c r="E379" s="253"/>
      <c r="F379" s="254"/>
    </row>
    <row r="380" spans="1:6" x14ac:dyDescent="0.2">
      <c r="A380" s="249"/>
      <c r="B380" s="107"/>
      <c r="C380" s="106"/>
      <c r="D380" s="114"/>
      <c r="E380" s="253"/>
      <c r="F380" s="254"/>
    </row>
    <row r="381" spans="1:6" x14ac:dyDescent="0.2">
      <c r="A381" s="249"/>
      <c r="B381" s="107"/>
      <c r="C381" s="106"/>
      <c r="D381" s="114"/>
      <c r="E381" s="253"/>
      <c r="F381" s="254"/>
    </row>
    <row r="382" spans="1:6" x14ac:dyDescent="0.2">
      <c r="A382" s="249"/>
      <c r="B382" s="107"/>
      <c r="C382" s="106"/>
      <c r="D382" s="114"/>
      <c r="E382" s="253"/>
      <c r="F382" s="254"/>
    </row>
    <row r="383" spans="1:6" x14ac:dyDescent="0.2">
      <c r="A383" s="249"/>
      <c r="B383" s="107"/>
      <c r="C383" s="106"/>
      <c r="D383" s="114"/>
      <c r="E383" s="253"/>
      <c r="F383" s="254"/>
    </row>
    <row r="384" spans="1:6" x14ac:dyDescent="0.2">
      <c r="A384" s="249"/>
      <c r="B384" s="107"/>
      <c r="C384" s="106"/>
      <c r="D384" s="114"/>
      <c r="E384" s="253"/>
      <c r="F384" s="254"/>
    </row>
    <row r="385" spans="1:6" x14ac:dyDescent="0.2">
      <c r="A385" s="249"/>
      <c r="B385" s="107"/>
      <c r="C385" s="106"/>
      <c r="D385" s="114"/>
      <c r="E385" s="253"/>
      <c r="F385" s="254"/>
    </row>
    <row r="386" spans="1:6" x14ac:dyDescent="0.2">
      <c r="A386" s="249"/>
      <c r="B386" s="107"/>
      <c r="C386" s="106"/>
      <c r="D386" s="114"/>
      <c r="E386" s="253"/>
      <c r="F386" s="254"/>
    </row>
    <row r="387" spans="1:6" x14ac:dyDescent="0.2">
      <c r="A387" s="249"/>
      <c r="B387" s="107"/>
      <c r="C387" s="106"/>
      <c r="D387" s="114"/>
      <c r="E387" s="253"/>
      <c r="F387" s="254"/>
    </row>
    <row r="388" spans="1:6" x14ac:dyDescent="0.2">
      <c r="A388" s="249"/>
      <c r="B388" s="107"/>
      <c r="C388" s="106"/>
      <c r="D388" s="114"/>
      <c r="E388" s="253"/>
      <c r="F388" s="254"/>
    </row>
    <row r="389" spans="1:6" x14ac:dyDescent="0.2">
      <c r="A389" s="249"/>
      <c r="B389" s="107"/>
      <c r="C389" s="106"/>
      <c r="D389" s="114"/>
      <c r="E389" s="253"/>
      <c r="F389" s="254"/>
    </row>
    <row r="390" spans="1:6" x14ac:dyDescent="0.2">
      <c r="A390" s="249"/>
      <c r="B390" s="107"/>
      <c r="C390" s="106"/>
      <c r="D390" s="114"/>
      <c r="E390" s="253"/>
      <c r="F390" s="254"/>
    </row>
    <row r="391" spans="1:6" x14ac:dyDescent="0.2">
      <c r="A391" s="249"/>
      <c r="B391" s="107"/>
      <c r="C391" s="106"/>
      <c r="D391" s="114"/>
      <c r="E391" s="253"/>
      <c r="F391" s="254"/>
    </row>
    <row r="392" spans="1:6" x14ac:dyDescent="0.2">
      <c r="A392" s="249"/>
      <c r="B392" s="107"/>
      <c r="C392" s="106"/>
      <c r="D392" s="114"/>
      <c r="E392" s="253"/>
      <c r="F392" s="254"/>
    </row>
    <row r="393" spans="1:6" x14ac:dyDescent="0.2">
      <c r="A393" s="249"/>
      <c r="B393" s="105"/>
      <c r="C393" s="106"/>
      <c r="D393" s="114"/>
      <c r="E393" s="253"/>
      <c r="F393" s="254"/>
    </row>
    <row r="394" spans="1:6" x14ac:dyDescent="0.2">
      <c r="A394" s="249"/>
      <c r="B394" s="107"/>
      <c r="C394" s="106"/>
      <c r="D394" s="114"/>
      <c r="E394" s="253"/>
      <c r="F394" s="254"/>
    </row>
    <row r="395" spans="1:6" x14ac:dyDescent="0.2">
      <c r="A395" s="249"/>
      <c r="B395" s="107"/>
      <c r="C395" s="106"/>
      <c r="D395" s="114"/>
      <c r="E395" s="253"/>
      <c r="F395" s="254"/>
    </row>
    <row r="396" spans="1:6" x14ac:dyDescent="0.2">
      <c r="A396" s="249"/>
      <c r="B396" s="107"/>
      <c r="C396" s="106"/>
      <c r="D396" s="114"/>
      <c r="E396" s="253"/>
      <c r="F396" s="254"/>
    </row>
    <row r="397" spans="1:6" x14ac:dyDescent="0.2">
      <c r="A397" s="249"/>
      <c r="B397" s="107"/>
      <c r="C397" s="106"/>
      <c r="D397" s="114"/>
      <c r="E397" s="253"/>
      <c r="F397" s="254"/>
    </row>
    <row r="398" spans="1:6" x14ac:dyDescent="0.2">
      <c r="A398" s="249"/>
      <c r="B398" s="107"/>
      <c r="C398" s="106"/>
      <c r="D398" s="114"/>
      <c r="E398" s="253"/>
      <c r="F398" s="254"/>
    </row>
    <row r="399" spans="1:6" x14ac:dyDescent="0.2">
      <c r="A399" s="249"/>
      <c r="B399" s="107"/>
      <c r="C399" s="106"/>
      <c r="D399" s="114"/>
      <c r="E399" s="253"/>
      <c r="F399" s="254"/>
    </row>
    <row r="400" spans="1:6" x14ac:dyDescent="0.2">
      <c r="A400" s="249"/>
      <c r="B400" s="107"/>
      <c r="C400" s="106"/>
      <c r="D400" s="114"/>
      <c r="E400" s="253"/>
      <c r="F400" s="254"/>
    </row>
    <row r="401" spans="1:6" x14ac:dyDescent="0.2">
      <c r="A401" s="249"/>
      <c r="B401" s="107"/>
      <c r="C401" s="106"/>
      <c r="D401" s="114"/>
      <c r="E401" s="253"/>
      <c r="F401" s="254"/>
    </row>
    <row r="402" spans="1:6" x14ac:dyDescent="0.2">
      <c r="A402" s="249"/>
      <c r="B402" s="107"/>
      <c r="C402" s="106"/>
      <c r="D402" s="114"/>
      <c r="E402" s="253"/>
      <c r="F402" s="254"/>
    </row>
    <row r="403" spans="1:6" x14ac:dyDescent="0.2">
      <c r="A403" s="249"/>
      <c r="B403" s="107"/>
      <c r="C403" s="106"/>
      <c r="D403" s="114"/>
      <c r="E403" s="253"/>
      <c r="F403" s="254"/>
    </row>
    <row r="404" spans="1:6" x14ac:dyDescent="0.2">
      <c r="A404" s="249"/>
      <c r="B404" s="107"/>
      <c r="C404" s="106"/>
      <c r="D404" s="114"/>
      <c r="E404" s="253"/>
      <c r="F404" s="254"/>
    </row>
    <row r="405" spans="1:6" x14ac:dyDescent="0.2">
      <c r="A405" s="249"/>
      <c r="B405" s="107"/>
      <c r="C405" s="106"/>
      <c r="D405" s="114"/>
      <c r="E405" s="253"/>
      <c r="F405" s="254"/>
    </row>
    <row r="406" spans="1:6" x14ac:dyDescent="0.2">
      <c r="A406" s="249"/>
      <c r="B406" s="107"/>
      <c r="C406" s="106"/>
      <c r="D406" s="114"/>
      <c r="E406" s="253"/>
      <c r="F406" s="254"/>
    </row>
    <row r="407" spans="1:6" x14ac:dyDescent="0.2">
      <c r="A407" s="249"/>
      <c r="B407" s="107"/>
      <c r="C407" s="106"/>
      <c r="D407" s="114"/>
      <c r="E407" s="253"/>
      <c r="F407" s="254"/>
    </row>
    <row r="408" spans="1:6" x14ac:dyDescent="0.2">
      <c r="A408" s="249"/>
      <c r="B408" s="107"/>
      <c r="C408" s="106"/>
      <c r="D408" s="114"/>
      <c r="E408" s="253"/>
      <c r="F408" s="254"/>
    </row>
    <row r="409" spans="1:6" x14ac:dyDescent="0.2">
      <c r="A409" s="249"/>
      <c r="B409" s="105"/>
      <c r="C409" s="106"/>
      <c r="D409" s="114"/>
      <c r="E409" s="253"/>
      <c r="F409" s="254"/>
    </row>
    <row r="410" spans="1:6" x14ac:dyDescent="0.2">
      <c r="A410" s="249"/>
      <c r="B410" s="107"/>
      <c r="C410" s="106"/>
      <c r="D410" s="114"/>
      <c r="E410" s="253"/>
      <c r="F410" s="254"/>
    </row>
    <row r="411" spans="1:6" x14ac:dyDescent="0.2">
      <c r="A411" s="249"/>
      <c r="B411" s="107"/>
      <c r="C411" s="106"/>
      <c r="D411" s="114"/>
      <c r="E411" s="253"/>
      <c r="F411" s="254"/>
    </row>
    <row r="412" spans="1:6" x14ac:dyDescent="0.2">
      <c r="A412" s="249"/>
      <c r="B412" s="105"/>
      <c r="C412" s="106"/>
      <c r="D412" s="114"/>
      <c r="E412" s="253"/>
      <c r="F412" s="254"/>
    </row>
    <row r="413" spans="1:6" x14ac:dyDescent="0.2">
      <c r="A413" s="249"/>
      <c r="B413" s="107"/>
      <c r="C413" s="106"/>
      <c r="D413" s="114"/>
      <c r="E413" s="253"/>
      <c r="F413" s="254"/>
    </row>
    <row r="414" spans="1:6" x14ac:dyDescent="0.2">
      <c r="A414" s="249"/>
      <c r="B414" s="107"/>
      <c r="C414" s="106"/>
      <c r="D414" s="114"/>
      <c r="E414" s="253"/>
      <c r="F414" s="254"/>
    </row>
    <row r="415" spans="1:6" x14ac:dyDescent="0.2">
      <c r="A415" s="249"/>
      <c r="B415" s="107"/>
      <c r="C415" s="106"/>
      <c r="D415" s="114"/>
      <c r="E415" s="253"/>
      <c r="F415" s="254"/>
    </row>
    <row r="416" spans="1:6" x14ac:dyDescent="0.2">
      <c r="A416" s="249"/>
      <c r="B416" s="107"/>
      <c r="C416" s="106"/>
      <c r="D416" s="114"/>
      <c r="E416" s="253"/>
      <c r="F416" s="254"/>
    </row>
    <row r="417" spans="1:6" x14ac:dyDescent="0.2">
      <c r="A417" s="249"/>
      <c r="B417" s="107"/>
      <c r="C417" s="106"/>
      <c r="D417" s="114"/>
      <c r="E417" s="253"/>
      <c r="F417" s="254"/>
    </row>
    <row r="418" spans="1:6" x14ac:dyDescent="0.2">
      <c r="A418" s="249"/>
      <c r="B418" s="105"/>
      <c r="C418" s="106"/>
      <c r="D418" s="114"/>
      <c r="E418" s="253"/>
      <c r="F418" s="254"/>
    </row>
    <row r="419" spans="1:6" x14ac:dyDescent="0.2">
      <c r="A419" s="249"/>
      <c r="B419" s="107"/>
      <c r="C419" s="106"/>
      <c r="D419" s="114"/>
      <c r="E419" s="253"/>
      <c r="F419" s="254"/>
    </row>
    <row r="420" spans="1:6" x14ac:dyDescent="0.2">
      <c r="A420" s="249"/>
      <c r="B420" s="107"/>
      <c r="C420" s="106"/>
      <c r="D420" s="114"/>
      <c r="E420" s="253"/>
      <c r="F420" s="254"/>
    </row>
    <row r="421" spans="1:6" x14ac:dyDescent="0.2">
      <c r="A421" s="249"/>
      <c r="B421" s="107"/>
      <c r="C421" s="106"/>
      <c r="D421" s="114"/>
      <c r="E421" s="253"/>
      <c r="F421" s="254"/>
    </row>
    <row r="422" spans="1:6" x14ac:dyDescent="0.2">
      <c r="A422" s="249"/>
      <c r="B422" s="107"/>
      <c r="C422" s="106"/>
      <c r="D422" s="114"/>
      <c r="E422" s="253"/>
      <c r="F422" s="254"/>
    </row>
    <row r="423" spans="1:6" x14ac:dyDescent="0.2">
      <c r="A423" s="249"/>
      <c r="B423" s="105"/>
      <c r="C423" s="106"/>
      <c r="D423" s="114"/>
      <c r="E423" s="253"/>
      <c r="F423" s="254"/>
    </row>
    <row r="424" spans="1:6" x14ac:dyDescent="0.2">
      <c r="A424" s="249"/>
      <c r="B424" s="107"/>
      <c r="C424" s="106"/>
      <c r="D424" s="114"/>
      <c r="E424" s="253"/>
      <c r="F424" s="254"/>
    </row>
    <row r="425" spans="1:6" x14ac:dyDescent="0.2">
      <c r="A425" s="249"/>
      <c r="B425" s="107"/>
      <c r="C425" s="106"/>
      <c r="D425" s="114"/>
      <c r="E425" s="253"/>
      <c r="F425" s="254"/>
    </row>
    <row r="426" spans="1:6" x14ac:dyDescent="0.2">
      <c r="A426" s="249"/>
      <c r="B426" s="107"/>
      <c r="C426" s="106"/>
      <c r="D426" s="114"/>
      <c r="E426" s="253"/>
      <c r="F426" s="254"/>
    </row>
    <row r="427" spans="1:6" x14ac:dyDescent="0.2">
      <c r="A427" s="249"/>
      <c r="B427" s="105"/>
      <c r="C427" s="106"/>
      <c r="D427" s="114"/>
      <c r="E427" s="253"/>
      <c r="F427" s="254"/>
    </row>
    <row r="428" spans="1:6" x14ac:dyDescent="0.2">
      <c r="A428" s="249"/>
      <c r="B428" s="107"/>
      <c r="C428" s="106"/>
      <c r="D428" s="114"/>
      <c r="E428" s="253"/>
      <c r="F428" s="254"/>
    </row>
    <row r="429" spans="1:6" x14ac:dyDescent="0.2">
      <c r="A429" s="249"/>
      <c r="B429" s="107"/>
      <c r="C429" s="106"/>
      <c r="D429" s="114"/>
      <c r="E429" s="253"/>
      <c r="F429" s="254"/>
    </row>
    <row r="430" spans="1:6" x14ac:dyDescent="0.2">
      <c r="A430" s="249"/>
      <c r="B430" s="107"/>
      <c r="C430" s="106"/>
      <c r="D430" s="114"/>
      <c r="E430" s="253"/>
      <c r="F430" s="254"/>
    </row>
    <row r="431" spans="1:6" x14ac:dyDescent="0.2">
      <c r="A431" s="249"/>
      <c r="B431" s="107"/>
      <c r="C431" s="106"/>
      <c r="D431" s="114"/>
      <c r="E431" s="253"/>
      <c r="F431" s="254"/>
    </row>
    <row r="432" spans="1:6" x14ac:dyDescent="0.2">
      <c r="A432" s="249"/>
      <c r="B432" s="105"/>
      <c r="C432" s="106"/>
      <c r="D432" s="114"/>
      <c r="E432" s="253"/>
      <c r="F432" s="254"/>
    </row>
    <row r="433" spans="1:6" x14ac:dyDescent="0.2">
      <c r="A433" s="249"/>
      <c r="B433" s="107"/>
      <c r="C433" s="106"/>
      <c r="D433" s="114"/>
      <c r="E433" s="253"/>
      <c r="F433" s="254"/>
    </row>
    <row r="434" spans="1:6" x14ac:dyDescent="0.2">
      <c r="A434" s="249"/>
      <c r="B434" s="107"/>
      <c r="C434" s="106"/>
      <c r="D434" s="114"/>
      <c r="E434" s="253"/>
      <c r="F434" s="254"/>
    </row>
    <row r="435" spans="1:6" x14ac:dyDescent="0.2">
      <c r="A435" s="249"/>
      <c r="B435" s="107"/>
      <c r="C435" s="106"/>
      <c r="D435" s="114"/>
      <c r="E435" s="253"/>
      <c r="F435" s="254"/>
    </row>
    <row r="436" spans="1:6" x14ac:dyDescent="0.2">
      <c r="A436" s="249"/>
      <c r="B436" s="107"/>
      <c r="C436" s="106"/>
      <c r="D436" s="114"/>
      <c r="E436" s="253"/>
      <c r="F436" s="254"/>
    </row>
    <row r="437" spans="1:6" x14ac:dyDescent="0.2">
      <c r="A437" s="249"/>
      <c r="B437" s="105"/>
      <c r="C437" s="106"/>
      <c r="D437" s="114"/>
      <c r="E437" s="253"/>
      <c r="F437" s="254"/>
    </row>
    <row r="438" spans="1:6" x14ac:dyDescent="0.2">
      <c r="A438" s="249"/>
      <c r="B438" s="107"/>
      <c r="C438" s="106"/>
      <c r="D438" s="114"/>
      <c r="E438" s="253"/>
      <c r="F438" s="254"/>
    </row>
    <row r="439" spans="1:6" x14ac:dyDescent="0.2">
      <c r="A439" s="249"/>
      <c r="B439" s="107"/>
      <c r="C439" s="106"/>
      <c r="D439" s="114"/>
      <c r="E439" s="253"/>
      <c r="F439" s="254"/>
    </row>
    <row r="440" spans="1:6" x14ac:dyDescent="0.2">
      <c r="A440" s="249"/>
      <c r="B440" s="107"/>
      <c r="C440" s="106"/>
      <c r="D440" s="114"/>
      <c r="E440" s="253"/>
      <c r="F440" s="254"/>
    </row>
    <row r="441" spans="1:6" x14ac:dyDescent="0.2">
      <c r="A441" s="249"/>
      <c r="B441" s="107"/>
      <c r="C441" s="106"/>
      <c r="D441" s="114"/>
      <c r="E441" s="253"/>
      <c r="F441" s="254"/>
    </row>
    <row r="442" spans="1:6" x14ac:dyDescent="0.2">
      <c r="A442" s="249"/>
      <c r="B442" s="105"/>
      <c r="C442" s="106"/>
      <c r="D442" s="114"/>
      <c r="E442" s="253"/>
      <c r="F442" s="254"/>
    </row>
    <row r="443" spans="1:6" x14ac:dyDescent="0.2">
      <c r="A443" s="249"/>
      <c r="B443" s="107"/>
      <c r="C443" s="106"/>
      <c r="D443" s="114"/>
      <c r="E443" s="253"/>
      <c r="F443" s="254"/>
    </row>
    <row r="444" spans="1:6" x14ac:dyDescent="0.2">
      <c r="A444" s="249"/>
      <c r="B444" s="107"/>
      <c r="C444" s="106"/>
      <c r="D444" s="114"/>
      <c r="E444" s="253"/>
      <c r="F444" s="254"/>
    </row>
    <row r="445" spans="1:6" x14ac:dyDescent="0.2">
      <c r="A445" s="249"/>
      <c r="B445" s="107"/>
      <c r="C445" s="106"/>
      <c r="D445" s="114"/>
      <c r="E445" s="253"/>
      <c r="F445" s="254"/>
    </row>
    <row r="446" spans="1:6" x14ac:dyDescent="0.2">
      <c r="A446" s="249"/>
      <c r="B446" s="107"/>
      <c r="C446" s="106"/>
      <c r="D446" s="114"/>
      <c r="E446" s="253"/>
      <c r="F446" s="254"/>
    </row>
    <row r="447" spans="1:6" x14ac:dyDescent="0.2">
      <c r="A447" s="249"/>
      <c r="B447" s="105"/>
      <c r="C447" s="106"/>
      <c r="D447" s="114"/>
      <c r="E447" s="253"/>
      <c r="F447" s="254"/>
    </row>
    <row r="448" spans="1:6" x14ac:dyDescent="0.2">
      <c r="A448" s="249"/>
      <c r="B448" s="107"/>
      <c r="C448" s="106"/>
      <c r="D448" s="114"/>
      <c r="E448" s="253"/>
      <c r="F448" s="254"/>
    </row>
    <row r="449" spans="1:6" x14ac:dyDescent="0.2">
      <c r="A449" s="249"/>
      <c r="B449" s="107"/>
      <c r="C449" s="106"/>
      <c r="D449" s="114"/>
      <c r="E449" s="253"/>
      <c r="F449" s="254"/>
    </row>
    <row r="450" spans="1:6" x14ac:dyDescent="0.2">
      <c r="A450" s="249"/>
      <c r="B450" s="107"/>
      <c r="C450" s="106"/>
      <c r="D450" s="114"/>
      <c r="E450" s="253"/>
      <c r="F450" s="254"/>
    </row>
    <row r="451" spans="1:6" x14ac:dyDescent="0.2">
      <c r="A451" s="249"/>
      <c r="B451" s="107"/>
      <c r="C451" s="106"/>
      <c r="D451" s="114"/>
      <c r="E451" s="253"/>
      <c r="F451" s="254"/>
    </row>
    <row r="452" spans="1:6" x14ac:dyDescent="0.2">
      <c r="A452" s="249"/>
      <c r="B452" s="105"/>
      <c r="C452" s="106"/>
      <c r="D452" s="114"/>
      <c r="E452" s="253"/>
      <c r="F452" s="254"/>
    </row>
    <row r="453" spans="1:6" x14ac:dyDescent="0.2">
      <c r="A453" s="249"/>
      <c r="B453" s="107"/>
      <c r="C453" s="106"/>
      <c r="D453" s="114"/>
      <c r="E453" s="253"/>
      <c r="F453" s="254"/>
    </row>
    <row r="454" spans="1:6" x14ac:dyDescent="0.2">
      <c r="A454" s="249"/>
      <c r="B454" s="107"/>
      <c r="C454" s="106"/>
      <c r="D454" s="114"/>
      <c r="E454" s="253"/>
      <c r="F454" s="254"/>
    </row>
    <row r="455" spans="1:6" x14ac:dyDescent="0.2">
      <c r="A455" s="249"/>
      <c r="B455" s="107"/>
      <c r="C455" s="106"/>
      <c r="D455" s="114"/>
      <c r="E455" s="253"/>
      <c r="F455" s="254"/>
    </row>
    <row r="456" spans="1:6" x14ac:dyDescent="0.2">
      <c r="A456" s="249"/>
      <c r="B456" s="107"/>
      <c r="C456" s="106"/>
      <c r="D456" s="114"/>
      <c r="E456" s="253"/>
      <c r="F456" s="254"/>
    </row>
    <row r="457" spans="1:6" x14ac:dyDescent="0.2">
      <c r="A457" s="249"/>
      <c r="B457" s="105"/>
      <c r="C457" s="106"/>
      <c r="D457" s="114"/>
      <c r="E457" s="253"/>
      <c r="F457" s="254"/>
    </row>
    <row r="458" spans="1:6" x14ac:dyDescent="0.2">
      <c r="A458" s="249"/>
      <c r="B458" s="107"/>
      <c r="C458" s="106"/>
      <c r="D458" s="114"/>
      <c r="E458" s="253"/>
      <c r="F458" s="254"/>
    </row>
    <row r="459" spans="1:6" x14ac:dyDescent="0.2">
      <c r="A459" s="249"/>
      <c r="B459" s="107"/>
      <c r="C459" s="106"/>
      <c r="D459" s="114"/>
      <c r="E459" s="253"/>
      <c r="F459" s="254"/>
    </row>
    <row r="460" spans="1:6" x14ac:dyDescent="0.2">
      <c r="A460" s="249"/>
      <c r="B460" s="107"/>
      <c r="C460" s="106"/>
      <c r="D460" s="114"/>
      <c r="E460" s="253"/>
      <c r="F460" s="254"/>
    </row>
    <row r="461" spans="1:6" x14ac:dyDescent="0.2">
      <c r="A461" s="249"/>
      <c r="B461" s="107"/>
      <c r="C461" s="106"/>
      <c r="D461" s="114"/>
      <c r="E461" s="253"/>
      <c r="F461" s="254"/>
    </row>
    <row r="462" spans="1:6" x14ac:dyDescent="0.2">
      <c r="A462" s="249"/>
      <c r="B462" s="107"/>
      <c r="C462" s="106"/>
      <c r="D462" s="114"/>
      <c r="E462" s="253"/>
      <c r="F462" s="254"/>
    </row>
    <row r="463" spans="1:6" x14ac:dyDescent="0.2">
      <c r="A463" s="249"/>
      <c r="B463" s="107"/>
      <c r="C463" s="106"/>
      <c r="D463" s="114"/>
      <c r="E463" s="253"/>
      <c r="F463" s="254"/>
    </row>
    <row r="464" spans="1:6" x14ac:dyDescent="0.2">
      <c r="A464" s="249"/>
      <c r="B464" s="105"/>
      <c r="C464" s="106"/>
      <c r="D464" s="114"/>
      <c r="E464" s="253"/>
      <c r="F464" s="254"/>
    </row>
    <row r="465" spans="1:6" x14ac:dyDescent="0.2">
      <c r="A465" s="249"/>
      <c r="B465" s="107"/>
      <c r="C465" s="106"/>
      <c r="D465" s="114"/>
      <c r="E465" s="253"/>
      <c r="F465" s="254"/>
    </row>
    <row r="466" spans="1:6" x14ac:dyDescent="0.2">
      <c r="A466" s="249"/>
      <c r="B466" s="107"/>
      <c r="C466" s="106"/>
      <c r="D466" s="114"/>
      <c r="E466" s="253"/>
      <c r="F466" s="254"/>
    </row>
    <row r="467" spans="1:6" x14ac:dyDescent="0.2">
      <c r="A467" s="249"/>
      <c r="B467" s="107"/>
      <c r="C467" s="106"/>
      <c r="D467" s="114"/>
      <c r="E467" s="253"/>
      <c r="F467" s="254"/>
    </row>
    <row r="468" spans="1:6" x14ac:dyDescent="0.2">
      <c r="A468" s="249"/>
      <c r="B468" s="107"/>
      <c r="C468" s="106"/>
      <c r="D468" s="114"/>
      <c r="E468" s="253"/>
      <c r="F468" s="254"/>
    </row>
    <row r="469" spans="1:6" x14ac:dyDescent="0.2">
      <c r="A469" s="249"/>
      <c r="B469" s="107"/>
      <c r="C469" s="106"/>
      <c r="D469" s="114"/>
      <c r="E469" s="253"/>
      <c r="F469" s="254"/>
    </row>
    <row r="470" spans="1:6" x14ac:dyDescent="0.2">
      <c r="A470" s="249"/>
      <c r="B470" s="107"/>
      <c r="C470" s="106"/>
      <c r="D470" s="114"/>
      <c r="E470" s="253"/>
      <c r="F470" s="254"/>
    </row>
    <row r="471" spans="1:6" x14ac:dyDescent="0.2">
      <c r="A471" s="249"/>
      <c r="B471" s="105"/>
      <c r="C471" s="106"/>
      <c r="D471" s="114"/>
      <c r="E471" s="253"/>
      <c r="F471" s="254"/>
    </row>
    <row r="472" spans="1:6" x14ac:dyDescent="0.2">
      <c r="A472" s="249"/>
      <c r="B472" s="107"/>
      <c r="C472" s="106"/>
      <c r="D472" s="114"/>
      <c r="E472" s="253"/>
      <c r="F472" s="254"/>
    </row>
    <row r="473" spans="1:6" x14ac:dyDescent="0.2">
      <c r="A473" s="249"/>
      <c r="B473" s="107"/>
      <c r="C473" s="106"/>
      <c r="D473" s="114"/>
      <c r="E473" s="253"/>
      <c r="F473" s="254"/>
    </row>
    <row r="474" spans="1:6" x14ac:dyDescent="0.2">
      <c r="A474" s="249"/>
      <c r="B474" s="107"/>
      <c r="C474" s="106"/>
      <c r="D474" s="114"/>
      <c r="E474" s="253"/>
      <c r="F474" s="254"/>
    </row>
    <row r="475" spans="1:6" x14ac:dyDescent="0.2">
      <c r="A475" s="249"/>
      <c r="B475" s="105"/>
      <c r="C475" s="106"/>
      <c r="D475" s="114"/>
      <c r="E475" s="253"/>
      <c r="F475" s="254"/>
    </row>
    <row r="476" spans="1:6" x14ac:dyDescent="0.2">
      <c r="A476" s="249"/>
      <c r="B476" s="107"/>
      <c r="C476" s="106"/>
      <c r="D476" s="114"/>
      <c r="E476" s="253"/>
      <c r="F476" s="254"/>
    </row>
    <row r="477" spans="1:6" x14ac:dyDescent="0.2">
      <c r="A477" s="249"/>
      <c r="B477" s="107"/>
      <c r="C477" s="106"/>
      <c r="D477" s="114"/>
      <c r="E477" s="253"/>
      <c r="F477" s="254"/>
    </row>
    <row r="478" spans="1:6" x14ac:dyDescent="0.2">
      <c r="A478" s="249"/>
      <c r="B478" s="107"/>
      <c r="C478" s="106"/>
      <c r="D478" s="114"/>
      <c r="E478" s="253"/>
      <c r="F478" s="254"/>
    </row>
    <row r="479" spans="1:6" x14ac:dyDescent="0.2">
      <c r="A479" s="249"/>
      <c r="B479" s="107"/>
      <c r="C479" s="106"/>
      <c r="D479" s="114"/>
      <c r="E479" s="253"/>
      <c r="F479" s="254"/>
    </row>
    <row r="480" spans="1:6" x14ac:dyDescent="0.2">
      <c r="A480" s="249"/>
      <c r="B480" s="105"/>
      <c r="C480" s="106"/>
      <c r="D480" s="114"/>
      <c r="E480" s="253"/>
      <c r="F480" s="254"/>
    </row>
    <row r="481" spans="1:6" x14ac:dyDescent="0.2">
      <c r="A481" s="249"/>
      <c r="B481" s="107"/>
      <c r="C481" s="106"/>
      <c r="D481" s="114"/>
      <c r="E481" s="253"/>
      <c r="F481" s="254"/>
    </row>
    <row r="482" spans="1:6" x14ac:dyDescent="0.2">
      <c r="A482" s="249"/>
      <c r="B482" s="107"/>
      <c r="C482" s="106"/>
      <c r="D482" s="114"/>
      <c r="E482" s="253"/>
      <c r="F482" s="254"/>
    </row>
    <row r="483" spans="1:6" x14ac:dyDescent="0.2">
      <c r="A483" s="249"/>
      <c r="B483" s="107"/>
      <c r="C483" s="106"/>
      <c r="D483" s="114"/>
      <c r="E483" s="253"/>
      <c r="F483" s="254"/>
    </row>
    <row r="484" spans="1:6" x14ac:dyDescent="0.2">
      <c r="A484" s="249"/>
      <c r="B484" s="107"/>
      <c r="C484" s="106"/>
      <c r="D484" s="114"/>
      <c r="E484" s="253"/>
      <c r="F484" s="254"/>
    </row>
    <row r="485" spans="1:6" x14ac:dyDescent="0.2">
      <c r="A485" s="249"/>
      <c r="B485" s="105"/>
      <c r="C485" s="106"/>
      <c r="D485" s="114"/>
      <c r="E485" s="253"/>
      <c r="F485" s="254"/>
    </row>
    <row r="486" spans="1:6" x14ac:dyDescent="0.2">
      <c r="A486" s="249"/>
      <c r="B486" s="107"/>
      <c r="C486" s="106"/>
      <c r="D486" s="114"/>
      <c r="E486" s="253"/>
      <c r="F486" s="254"/>
    </row>
    <row r="487" spans="1:6" x14ac:dyDescent="0.2">
      <c r="A487" s="249"/>
      <c r="B487" s="107"/>
      <c r="C487" s="106"/>
      <c r="D487" s="114"/>
      <c r="E487" s="253"/>
      <c r="F487" s="254"/>
    </row>
    <row r="488" spans="1:6" x14ac:dyDescent="0.2">
      <c r="A488" s="249"/>
      <c r="B488" s="107"/>
      <c r="C488" s="106"/>
      <c r="D488" s="114"/>
      <c r="E488" s="253"/>
      <c r="F488" s="254"/>
    </row>
    <row r="489" spans="1:6" x14ac:dyDescent="0.2">
      <c r="A489" s="249"/>
      <c r="B489" s="107"/>
      <c r="C489" s="106"/>
      <c r="D489" s="114"/>
      <c r="E489" s="253"/>
      <c r="F489" s="254"/>
    </row>
    <row r="490" spans="1:6" x14ac:dyDescent="0.2">
      <c r="A490" s="249"/>
      <c r="B490" s="105"/>
      <c r="C490" s="106"/>
      <c r="D490" s="114"/>
      <c r="E490" s="253"/>
      <c r="F490" s="254"/>
    </row>
    <row r="491" spans="1:6" x14ac:dyDescent="0.2">
      <c r="A491" s="249"/>
      <c r="B491" s="107"/>
      <c r="C491" s="106"/>
      <c r="D491" s="114"/>
      <c r="E491" s="253"/>
      <c r="F491" s="254"/>
    </row>
    <row r="492" spans="1:6" x14ac:dyDescent="0.2">
      <c r="A492" s="249"/>
      <c r="B492" s="107"/>
      <c r="C492" s="106"/>
      <c r="D492" s="114"/>
      <c r="E492" s="253"/>
      <c r="F492" s="254"/>
    </row>
    <row r="493" spans="1:6" x14ac:dyDescent="0.2">
      <c r="A493" s="249"/>
      <c r="B493" s="107"/>
      <c r="C493" s="106"/>
      <c r="D493" s="114"/>
      <c r="E493" s="253"/>
      <c r="F493" s="254"/>
    </row>
    <row r="494" spans="1:6" x14ac:dyDescent="0.2">
      <c r="A494" s="249"/>
      <c r="B494" s="107"/>
      <c r="C494" s="106"/>
      <c r="D494" s="114"/>
      <c r="E494" s="253"/>
      <c r="F494" s="254"/>
    </row>
    <row r="495" spans="1:6" x14ac:dyDescent="0.2">
      <c r="A495" s="249"/>
      <c r="B495" s="105"/>
      <c r="C495" s="106"/>
      <c r="D495" s="114"/>
      <c r="E495" s="253"/>
      <c r="F495" s="254"/>
    </row>
    <row r="496" spans="1:6" x14ac:dyDescent="0.2">
      <c r="A496" s="249"/>
      <c r="B496" s="107"/>
      <c r="C496" s="106"/>
      <c r="D496" s="114"/>
      <c r="E496" s="253"/>
      <c r="F496" s="254"/>
    </row>
    <row r="497" spans="1:6" x14ac:dyDescent="0.2">
      <c r="A497" s="249"/>
      <c r="B497" s="107"/>
      <c r="C497" s="106"/>
      <c r="D497" s="114"/>
      <c r="E497" s="253"/>
      <c r="F497" s="254"/>
    </row>
    <row r="498" spans="1:6" x14ac:dyDescent="0.2">
      <c r="A498" s="249"/>
      <c r="B498" s="107"/>
      <c r="C498" s="106"/>
      <c r="D498" s="114"/>
      <c r="E498" s="253"/>
      <c r="F498" s="254"/>
    </row>
    <row r="499" spans="1:6" x14ac:dyDescent="0.2">
      <c r="A499" s="249"/>
      <c r="B499" s="107"/>
      <c r="C499" s="106"/>
      <c r="D499" s="114"/>
      <c r="E499" s="253"/>
      <c r="F499" s="254"/>
    </row>
    <row r="500" spans="1:6" x14ac:dyDescent="0.2">
      <c r="A500" s="249"/>
      <c r="B500" s="105"/>
      <c r="C500" s="106"/>
      <c r="D500" s="114"/>
      <c r="E500" s="253"/>
      <c r="F500" s="254"/>
    </row>
    <row r="501" spans="1:6" x14ac:dyDescent="0.2">
      <c r="A501" s="249"/>
      <c r="B501" s="107"/>
      <c r="C501" s="106"/>
      <c r="D501" s="114"/>
      <c r="E501" s="253"/>
      <c r="F501" s="254"/>
    </row>
    <row r="502" spans="1:6" x14ac:dyDescent="0.2">
      <c r="A502" s="249"/>
      <c r="B502" s="107"/>
      <c r="C502" s="106"/>
      <c r="D502" s="114"/>
      <c r="E502" s="253"/>
      <c r="F502" s="254"/>
    </row>
    <row r="503" spans="1:6" x14ac:dyDescent="0.2">
      <c r="A503" s="249"/>
      <c r="B503" s="107"/>
      <c r="C503" s="106"/>
      <c r="D503" s="114"/>
      <c r="E503" s="253"/>
      <c r="F503" s="254"/>
    </row>
    <row r="504" spans="1:6" x14ac:dyDescent="0.2">
      <c r="A504" s="249"/>
      <c r="B504" s="107"/>
      <c r="C504" s="106"/>
      <c r="D504" s="114"/>
      <c r="E504" s="253"/>
      <c r="F504" s="254"/>
    </row>
    <row r="505" spans="1:6" x14ac:dyDescent="0.2">
      <c r="A505" s="249"/>
      <c r="B505" s="105"/>
      <c r="C505" s="106"/>
      <c r="D505" s="114"/>
      <c r="E505" s="253"/>
      <c r="F505" s="254"/>
    </row>
    <row r="506" spans="1:6" x14ac:dyDescent="0.2">
      <c r="A506" s="249"/>
      <c r="B506" s="107"/>
      <c r="C506" s="106"/>
      <c r="D506" s="114"/>
      <c r="E506" s="253"/>
      <c r="F506" s="254"/>
    </row>
    <row r="507" spans="1:6" x14ac:dyDescent="0.2">
      <c r="A507" s="249"/>
      <c r="B507" s="107"/>
      <c r="C507" s="106"/>
      <c r="D507" s="114"/>
      <c r="E507" s="253"/>
      <c r="F507" s="254"/>
    </row>
    <row r="508" spans="1:6" x14ac:dyDescent="0.2">
      <c r="A508" s="249"/>
      <c r="B508" s="107"/>
      <c r="C508" s="106"/>
      <c r="D508" s="114"/>
      <c r="E508" s="253"/>
      <c r="F508" s="254"/>
    </row>
    <row r="509" spans="1:6" x14ac:dyDescent="0.2">
      <c r="A509" s="249"/>
      <c r="B509" s="107"/>
      <c r="C509" s="106"/>
      <c r="D509" s="114"/>
      <c r="E509" s="253"/>
      <c r="F509" s="254"/>
    </row>
    <row r="510" spans="1:6" x14ac:dyDescent="0.2">
      <c r="A510" s="249"/>
      <c r="B510" s="105"/>
      <c r="C510" s="106"/>
      <c r="D510" s="114"/>
      <c r="E510" s="253"/>
      <c r="F510" s="254"/>
    </row>
    <row r="511" spans="1:6" x14ac:dyDescent="0.2">
      <c r="A511" s="249"/>
      <c r="B511" s="107"/>
      <c r="C511" s="106"/>
      <c r="D511" s="114"/>
      <c r="E511" s="253"/>
      <c r="F511" s="254"/>
    </row>
    <row r="512" spans="1:6" x14ac:dyDescent="0.2">
      <c r="A512" s="249"/>
      <c r="B512" s="107"/>
      <c r="C512" s="106"/>
      <c r="D512" s="114"/>
      <c r="E512" s="253"/>
      <c r="F512" s="254"/>
    </row>
    <row r="513" spans="1:6" x14ac:dyDescent="0.2">
      <c r="A513" s="249"/>
      <c r="B513" s="107"/>
      <c r="C513" s="106"/>
      <c r="D513" s="114"/>
      <c r="E513" s="253"/>
      <c r="F513" s="254"/>
    </row>
    <row r="514" spans="1:6" x14ac:dyDescent="0.2">
      <c r="A514" s="249"/>
      <c r="B514" s="107"/>
      <c r="C514" s="106"/>
      <c r="D514" s="114"/>
      <c r="E514" s="253"/>
      <c r="F514" s="254"/>
    </row>
    <row r="515" spans="1:6" x14ac:dyDescent="0.2">
      <c r="A515" s="249"/>
      <c r="B515" s="107"/>
      <c r="C515" s="106"/>
      <c r="D515" s="114"/>
      <c r="E515" s="253"/>
      <c r="F515" s="254"/>
    </row>
    <row r="516" spans="1:6" x14ac:dyDescent="0.2">
      <c r="A516" s="249"/>
      <c r="B516" s="107"/>
      <c r="C516" s="106"/>
      <c r="D516" s="114"/>
      <c r="E516" s="253"/>
      <c r="F516" s="254"/>
    </row>
    <row r="517" spans="1:6" x14ac:dyDescent="0.2">
      <c r="A517" s="249"/>
      <c r="B517" s="107"/>
      <c r="C517" s="106"/>
      <c r="D517" s="114"/>
      <c r="E517" s="253"/>
      <c r="F517" s="254"/>
    </row>
    <row r="518" spans="1:6" x14ac:dyDescent="0.2">
      <c r="A518" s="249"/>
      <c r="B518" s="107"/>
      <c r="C518" s="106"/>
      <c r="D518" s="114"/>
      <c r="E518" s="253"/>
      <c r="F518" s="254"/>
    </row>
    <row r="519" spans="1:6" x14ac:dyDescent="0.2">
      <c r="A519" s="249"/>
      <c r="B519" s="107"/>
      <c r="C519" s="106"/>
      <c r="D519" s="114"/>
      <c r="E519" s="253"/>
      <c r="F519" s="254"/>
    </row>
    <row r="520" spans="1:6" x14ac:dyDescent="0.2">
      <c r="A520" s="249"/>
      <c r="B520" s="105"/>
      <c r="C520" s="106"/>
      <c r="D520" s="114"/>
      <c r="E520" s="253"/>
      <c r="F520" s="254"/>
    </row>
    <row r="521" spans="1:6" x14ac:dyDescent="0.2">
      <c r="A521" s="249"/>
      <c r="B521" s="107"/>
      <c r="C521" s="106"/>
      <c r="D521" s="114"/>
      <c r="E521" s="253"/>
      <c r="F521" s="254"/>
    </row>
    <row r="522" spans="1:6" x14ac:dyDescent="0.2">
      <c r="A522" s="249"/>
      <c r="B522" s="107"/>
      <c r="C522" s="106"/>
      <c r="D522" s="114"/>
      <c r="E522" s="253"/>
      <c r="F522" s="254"/>
    </row>
    <row r="523" spans="1:6" x14ac:dyDescent="0.2">
      <c r="A523" s="249"/>
      <c r="B523" s="107"/>
      <c r="C523" s="106"/>
      <c r="D523" s="114"/>
      <c r="E523" s="253"/>
      <c r="F523" s="254"/>
    </row>
    <row r="524" spans="1:6" x14ac:dyDescent="0.2">
      <c r="A524" s="249"/>
      <c r="B524" s="107"/>
      <c r="C524" s="106"/>
      <c r="D524" s="114"/>
      <c r="E524" s="253"/>
      <c r="F524" s="254"/>
    </row>
    <row r="525" spans="1:6" x14ac:dyDescent="0.2">
      <c r="A525" s="249"/>
      <c r="B525" s="107"/>
      <c r="C525" s="106"/>
      <c r="D525" s="114"/>
      <c r="E525" s="253"/>
      <c r="F525" s="254"/>
    </row>
    <row r="526" spans="1:6" x14ac:dyDescent="0.2">
      <c r="A526" s="249"/>
      <c r="B526" s="107"/>
      <c r="C526" s="106"/>
      <c r="D526" s="114"/>
      <c r="E526" s="253"/>
      <c r="F526" s="254"/>
    </row>
    <row r="527" spans="1:6" x14ac:dyDescent="0.2">
      <c r="A527" s="249"/>
      <c r="B527" s="107"/>
      <c r="C527" s="106"/>
      <c r="D527" s="114"/>
      <c r="E527" s="253"/>
      <c r="F527" s="254"/>
    </row>
    <row r="528" spans="1:6" x14ac:dyDescent="0.2">
      <c r="A528" s="249"/>
      <c r="B528" s="107"/>
      <c r="C528" s="106"/>
      <c r="D528" s="114"/>
      <c r="E528" s="253"/>
      <c r="F528" s="254"/>
    </row>
    <row r="529" spans="1:6" x14ac:dyDescent="0.2">
      <c r="A529" s="249"/>
      <c r="B529" s="107"/>
      <c r="C529" s="106"/>
      <c r="D529" s="114"/>
      <c r="E529" s="253"/>
      <c r="F529" s="254"/>
    </row>
    <row r="530" spans="1:6" x14ac:dyDescent="0.2">
      <c r="A530" s="249"/>
      <c r="B530" s="105"/>
      <c r="C530" s="106"/>
      <c r="D530" s="114"/>
      <c r="E530" s="253"/>
      <c r="F530" s="254"/>
    </row>
    <row r="531" spans="1:6" x14ac:dyDescent="0.2">
      <c r="A531" s="249"/>
      <c r="B531" s="107"/>
      <c r="C531" s="106"/>
      <c r="D531" s="114"/>
      <c r="E531" s="253"/>
      <c r="F531" s="254"/>
    </row>
    <row r="532" spans="1:6" x14ac:dyDescent="0.2">
      <c r="A532" s="249"/>
      <c r="B532" s="107"/>
      <c r="C532" s="106"/>
      <c r="D532" s="114"/>
      <c r="E532" s="253"/>
      <c r="F532" s="254"/>
    </row>
    <row r="533" spans="1:6" x14ac:dyDescent="0.2">
      <c r="A533" s="249"/>
      <c r="B533" s="107"/>
      <c r="C533" s="106"/>
      <c r="D533" s="114"/>
      <c r="E533" s="253"/>
      <c r="F533" s="254"/>
    </row>
    <row r="534" spans="1:6" x14ac:dyDescent="0.2">
      <c r="A534" s="249"/>
      <c r="B534" s="107"/>
      <c r="C534" s="106"/>
      <c r="D534" s="114"/>
      <c r="E534" s="253"/>
      <c r="F534" s="254"/>
    </row>
    <row r="535" spans="1:6" x14ac:dyDescent="0.2">
      <c r="A535" s="249"/>
      <c r="B535" s="107"/>
      <c r="C535" s="106"/>
      <c r="D535" s="114"/>
      <c r="E535" s="253"/>
      <c r="F535" s="254"/>
    </row>
    <row r="536" spans="1:6" x14ac:dyDescent="0.2">
      <c r="A536" s="249"/>
      <c r="B536" s="105"/>
      <c r="C536" s="106"/>
      <c r="D536" s="114"/>
      <c r="E536" s="253"/>
      <c r="F536" s="254"/>
    </row>
    <row r="537" spans="1:6" x14ac:dyDescent="0.2">
      <c r="A537" s="249"/>
      <c r="B537" s="107"/>
      <c r="C537" s="106"/>
      <c r="D537" s="114"/>
      <c r="E537" s="253"/>
      <c r="F537" s="254"/>
    </row>
    <row r="538" spans="1:6" x14ac:dyDescent="0.2">
      <c r="A538" s="249"/>
      <c r="B538" s="107"/>
      <c r="C538" s="106"/>
      <c r="D538" s="114"/>
      <c r="E538" s="253"/>
      <c r="F538" s="254"/>
    </row>
    <row r="539" spans="1:6" x14ac:dyDescent="0.2">
      <c r="A539" s="249"/>
      <c r="B539" s="107"/>
      <c r="C539" s="106"/>
      <c r="D539" s="114"/>
      <c r="E539" s="253"/>
      <c r="F539" s="254"/>
    </row>
    <row r="540" spans="1:6" x14ac:dyDescent="0.2">
      <c r="A540" s="249"/>
      <c r="B540" s="107"/>
      <c r="C540" s="106"/>
      <c r="D540" s="114"/>
      <c r="E540" s="253"/>
      <c r="F540" s="254"/>
    </row>
    <row r="541" spans="1:6" x14ac:dyDescent="0.2">
      <c r="A541" s="249"/>
      <c r="B541" s="107"/>
      <c r="C541" s="106"/>
      <c r="D541" s="114"/>
      <c r="E541" s="253"/>
      <c r="F541" s="254"/>
    </row>
    <row r="542" spans="1:6" x14ac:dyDescent="0.2">
      <c r="A542" s="249"/>
      <c r="B542" s="105"/>
      <c r="C542" s="106"/>
      <c r="D542" s="114"/>
      <c r="E542" s="253"/>
      <c r="F542" s="254"/>
    </row>
    <row r="543" spans="1:6" x14ac:dyDescent="0.2">
      <c r="A543" s="249"/>
      <c r="B543" s="107"/>
      <c r="C543" s="106"/>
      <c r="D543" s="114"/>
      <c r="E543" s="253"/>
      <c r="F543" s="254"/>
    </row>
    <row r="544" spans="1:6" x14ac:dyDescent="0.2">
      <c r="A544" s="249"/>
      <c r="B544" s="107"/>
      <c r="C544" s="106"/>
      <c r="D544" s="114"/>
      <c r="E544" s="253"/>
      <c r="F544" s="254"/>
    </row>
    <row r="545" spans="1:6" x14ac:dyDescent="0.2">
      <c r="A545" s="249"/>
      <c r="B545" s="107"/>
      <c r="C545" s="106"/>
      <c r="D545" s="114"/>
      <c r="E545" s="253"/>
      <c r="F545" s="254"/>
    </row>
    <row r="546" spans="1:6" x14ac:dyDescent="0.2">
      <c r="A546" s="249"/>
      <c r="B546" s="107"/>
      <c r="C546" s="106"/>
      <c r="D546" s="114"/>
      <c r="E546" s="253"/>
      <c r="F546" s="254"/>
    </row>
    <row r="547" spans="1:6" x14ac:dyDescent="0.2">
      <c r="A547" s="249"/>
      <c r="B547" s="107"/>
      <c r="C547" s="106"/>
      <c r="D547" s="114"/>
      <c r="E547" s="253"/>
      <c r="F547" s="254"/>
    </row>
    <row r="548" spans="1:6" x14ac:dyDescent="0.2">
      <c r="A548" s="249"/>
      <c r="B548" s="107"/>
      <c r="C548" s="106"/>
      <c r="D548" s="114"/>
      <c r="E548" s="253"/>
      <c r="F548" s="254"/>
    </row>
    <row r="549" spans="1:6" x14ac:dyDescent="0.2">
      <c r="A549" s="249"/>
      <c r="B549" s="107"/>
      <c r="C549" s="106"/>
      <c r="D549" s="114"/>
      <c r="E549" s="253"/>
      <c r="F549" s="254"/>
    </row>
    <row r="550" spans="1:6" x14ac:dyDescent="0.2">
      <c r="A550" s="249"/>
      <c r="B550" s="105"/>
      <c r="C550" s="106"/>
      <c r="D550" s="114"/>
      <c r="E550" s="253"/>
      <c r="F550" s="254"/>
    </row>
    <row r="551" spans="1:6" x14ac:dyDescent="0.2">
      <c r="A551" s="249"/>
      <c r="B551" s="107"/>
      <c r="C551" s="106"/>
      <c r="D551" s="114"/>
      <c r="E551" s="253"/>
      <c r="F551" s="254"/>
    </row>
    <row r="552" spans="1:6" x14ac:dyDescent="0.2">
      <c r="A552" s="249"/>
      <c r="B552" s="107"/>
      <c r="C552" s="106"/>
      <c r="D552" s="114"/>
      <c r="E552" s="253"/>
      <c r="F552" s="254"/>
    </row>
    <row r="553" spans="1:6" x14ac:dyDescent="0.2">
      <c r="A553" s="249"/>
      <c r="B553" s="107"/>
      <c r="C553" s="106"/>
      <c r="D553" s="114"/>
      <c r="E553" s="253"/>
      <c r="F553" s="254"/>
    </row>
    <row r="554" spans="1:6" x14ac:dyDescent="0.2">
      <c r="A554" s="249"/>
      <c r="B554" s="107"/>
      <c r="C554" s="106"/>
      <c r="D554" s="114"/>
      <c r="E554" s="253"/>
      <c r="F554" s="254"/>
    </row>
    <row r="555" spans="1:6" x14ac:dyDescent="0.2">
      <c r="A555" s="249"/>
      <c r="B555" s="107"/>
      <c r="C555" s="106"/>
      <c r="D555" s="114"/>
      <c r="E555" s="253"/>
      <c r="F555" s="254"/>
    </row>
    <row r="556" spans="1:6" x14ac:dyDescent="0.2">
      <c r="A556" s="249"/>
      <c r="B556" s="107"/>
      <c r="C556" s="106"/>
      <c r="D556" s="114"/>
      <c r="E556" s="253"/>
      <c r="F556" s="254"/>
    </row>
    <row r="557" spans="1:6" x14ac:dyDescent="0.2">
      <c r="A557" s="249"/>
      <c r="B557" s="107"/>
      <c r="C557" s="106"/>
      <c r="D557" s="114"/>
      <c r="E557" s="253"/>
      <c r="F557" s="254"/>
    </row>
    <row r="558" spans="1:6" x14ac:dyDescent="0.2">
      <c r="A558" s="249"/>
      <c r="B558" s="105"/>
      <c r="C558" s="106"/>
      <c r="D558" s="114"/>
      <c r="E558" s="253"/>
      <c r="F558" s="254"/>
    </row>
    <row r="559" spans="1:6" x14ac:dyDescent="0.2">
      <c r="A559" s="249"/>
      <c r="B559" s="107"/>
      <c r="C559" s="106"/>
      <c r="D559" s="114"/>
      <c r="E559" s="253"/>
      <c r="F559" s="254"/>
    </row>
    <row r="560" spans="1:6" x14ac:dyDescent="0.2">
      <c r="A560" s="249"/>
      <c r="B560" s="107"/>
      <c r="C560" s="106"/>
      <c r="D560" s="114"/>
      <c r="E560" s="253"/>
      <c r="F560" s="254"/>
    </row>
    <row r="561" spans="1:6" x14ac:dyDescent="0.2">
      <c r="A561" s="249"/>
      <c r="B561" s="107"/>
      <c r="C561" s="106"/>
      <c r="D561" s="114"/>
      <c r="E561" s="253"/>
      <c r="F561" s="254"/>
    </row>
    <row r="562" spans="1:6" x14ac:dyDescent="0.2">
      <c r="A562" s="249"/>
      <c r="B562" s="107"/>
      <c r="C562" s="106"/>
      <c r="D562" s="114"/>
      <c r="E562" s="253"/>
      <c r="F562" s="254"/>
    </row>
    <row r="563" spans="1:6" x14ac:dyDescent="0.2">
      <c r="A563" s="249"/>
      <c r="B563" s="107"/>
      <c r="C563" s="106"/>
      <c r="D563" s="114"/>
      <c r="E563" s="253"/>
      <c r="F563" s="254"/>
    </row>
    <row r="564" spans="1:6" x14ac:dyDescent="0.2">
      <c r="A564" s="249"/>
      <c r="B564" s="105"/>
      <c r="C564" s="106"/>
      <c r="D564" s="114"/>
      <c r="E564" s="253"/>
      <c r="F564" s="254"/>
    </row>
    <row r="565" spans="1:6" x14ac:dyDescent="0.2">
      <c r="A565" s="249"/>
      <c r="B565" s="107"/>
      <c r="C565" s="106"/>
      <c r="D565" s="114"/>
      <c r="E565" s="253"/>
      <c r="F565" s="254"/>
    </row>
    <row r="566" spans="1:6" x14ac:dyDescent="0.2">
      <c r="A566" s="249"/>
      <c r="B566" s="107"/>
      <c r="C566" s="106"/>
      <c r="D566" s="114"/>
      <c r="E566" s="253"/>
      <c r="F566" s="254"/>
    </row>
    <row r="567" spans="1:6" x14ac:dyDescent="0.2">
      <c r="A567" s="249"/>
      <c r="B567" s="107"/>
      <c r="C567" s="106"/>
      <c r="D567" s="114"/>
      <c r="E567" s="253"/>
      <c r="F567" s="254"/>
    </row>
    <row r="568" spans="1:6" x14ac:dyDescent="0.2">
      <c r="A568" s="249"/>
      <c r="B568" s="107"/>
      <c r="C568" s="106"/>
      <c r="D568" s="114"/>
      <c r="E568" s="253"/>
      <c r="F568" s="254"/>
    </row>
    <row r="569" spans="1:6" x14ac:dyDescent="0.2">
      <c r="A569" s="249"/>
      <c r="B569" s="107"/>
      <c r="C569" s="106"/>
      <c r="D569" s="114"/>
      <c r="E569" s="253"/>
      <c r="F569" s="254"/>
    </row>
    <row r="570" spans="1:6" x14ac:dyDescent="0.2">
      <c r="A570" s="249"/>
      <c r="B570" s="105"/>
      <c r="C570" s="106"/>
      <c r="D570" s="114"/>
      <c r="E570" s="253"/>
      <c r="F570" s="254"/>
    </row>
    <row r="571" spans="1:6" x14ac:dyDescent="0.2">
      <c r="A571" s="249"/>
      <c r="B571" s="107"/>
      <c r="C571" s="106"/>
      <c r="D571" s="114"/>
      <c r="E571" s="253"/>
      <c r="F571" s="254"/>
    </row>
    <row r="572" spans="1:6" x14ac:dyDescent="0.2">
      <c r="A572" s="249"/>
      <c r="B572" s="107"/>
      <c r="C572" s="106"/>
      <c r="D572" s="114"/>
      <c r="E572" s="253"/>
      <c r="F572" s="254"/>
    </row>
    <row r="573" spans="1:6" x14ac:dyDescent="0.2">
      <c r="A573" s="249"/>
      <c r="B573" s="107"/>
      <c r="C573" s="106"/>
      <c r="D573" s="114"/>
      <c r="E573" s="253"/>
      <c r="F573" s="254"/>
    </row>
    <row r="574" spans="1:6" x14ac:dyDescent="0.2">
      <c r="A574" s="249"/>
      <c r="B574" s="107"/>
      <c r="C574" s="106"/>
      <c r="D574" s="114"/>
      <c r="E574" s="253"/>
      <c r="F574" s="254"/>
    </row>
    <row r="575" spans="1:6" x14ac:dyDescent="0.2">
      <c r="A575" s="249"/>
      <c r="B575" s="105"/>
      <c r="C575" s="106"/>
      <c r="D575" s="114"/>
      <c r="E575" s="253"/>
      <c r="F575" s="254"/>
    </row>
    <row r="576" spans="1:6" x14ac:dyDescent="0.2">
      <c r="A576" s="249"/>
      <c r="B576" s="107"/>
      <c r="C576" s="106"/>
      <c r="D576" s="114"/>
      <c r="E576" s="253"/>
      <c r="F576" s="254"/>
    </row>
    <row r="577" spans="1:6" x14ac:dyDescent="0.2">
      <c r="A577" s="249"/>
      <c r="B577" s="107"/>
      <c r="C577" s="106"/>
      <c r="D577" s="114"/>
      <c r="E577" s="253"/>
      <c r="F577" s="254"/>
    </row>
    <row r="578" spans="1:6" x14ac:dyDescent="0.2">
      <c r="A578" s="249"/>
      <c r="B578" s="107"/>
      <c r="C578" s="106"/>
      <c r="D578" s="114"/>
      <c r="E578" s="253"/>
      <c r="F578" s="254"/>
    </row>
    <row r="579" spans="1:6" x14ac:dyDescent="0.2">
      <c r="A579" s="249"/>
      <c r="B579" s="107"/>
      <c r="C579" s="106"/>
      <c r="D579" s="114"/>
      <c r="E579" s="253"/>
      <c r="F579" s="254"/>
    </row>
    <row r="580" spans="1:6" x14ac:dyDescent="0.2">
      <c r="A580" s="249"/>
      <c r="B580" s="105"/>
      <c r="C580" s="106"/>
      <c r="D580" s="114"/>
      <c r="E580" s="253"/>
      <c r="F580" s="254"/>
    </row>
    <row r="581" spans="1:6" x14ac:dyDescent="0.2">
      <c r="A581" s="249"/>
      <c r="B581" s="107"/>
      <c r="C581" s="106"/>
      <c r="D581" s="114"/>
      <c r="E581" s="253"/>
      <c r="F581" s="254"/>
    </row>
    <row r="582" spans="1:6" x14ac:dyDescent="0.2">
      <c r="A582" s="249"/>
      <c r="B582" s="107"/>
      <c r="C582" s="106"/>
      <c r="D582" s="114"/>
      <c r="E582" s="253"/>
      <c r="F582" s="254"/>
    </row>
    <row r="583" spans="1:6" x14ac:dyDescent="0.2">
      <c r="A583" s="249"/>
      <c r="B583" s="107"/>
      <c r="C583" s="106"/>
      <c r="D583" s="114"/>
      <c r="E583" s="253"/>
      <c r="F583" s="254"/>
    </row>
    <row r="584" spans="1:6" x14ac:dyDescent="0.2">
      <c r="A584" s="249"/>
      <c r="B584" s="107"/>
      <c r="C584" s="106"/>
      <c r="D584" s="114"/>
      <c r="E584" s="253"/>
      <c r="F584" s="254"/>
    </row>
    <row r="585" spans="1:6" x14ac:dyDescent="0.2">
      <c r="A585" s="249"/>
      <c r="B585" s="107"/>
      <c r="C585" s="106"/>
      <c r="D585" s="114"/>
      <c r="E585" s="253"/>
      <c r="F585" s="254"/>
    </row>
    <row r="586" spans="1:6" x14ac:dyDescent="0.2">
      <c r="A586" s="249"/>
      <c r="B586" s="107"/>
      <c r="C586" s="106"/>
      <c r="D586" s="114"/>
      <c r="E586" s="253"/>
      <c r="F586" s="254"/>
    </row>
    <row r="587" spans="1:6" x14ac:dyDescent="0.2">
      <c r="A587" s="249"/>
      <c r="B587" s="105"/>
      <c r="C587" s="106"/>
      <c r="D587" s="114"/>
      <c r="E587" s="253"/>
      <c r="F587" s="254"/>
    </row>
    <row r="588" spans="1:6" x14ac:dyDescent="0.2">
      <c r="A588" s="249"/>
      <c r="B588" s="107"/>
      <c r="C588" s="106"/>
      <c r="D588" s="114"/>
      <c r="E588" s="253"/>
      <c r="F588" s="254"/>
    </row>
    <row r="589" spans="1:6" x14ac:dyDescent="0.2">
      <c r="A589" s="249"/>
      <c r="B589" s="107"/>
      <c r="C589" s="106"/>
      <c r="D589" s="114"/>
      <c r="E589" s="253"/>
      <c r="F589" s="254"/>
    </row>
    <row r="590" spans="1:6" x14ac:dyDescent="0.2">
      <c r="A590" s="249"/>
      <c r="B590" s="107"/>
      <c r="C590" s="106"/>
      <c r="D590" s="114"/>
      <c r="E590" s="253"/>
      <c r="F590" s="254"/>
    </row>
    <row r="591" spans="1:6" x14ac:dyDescent="0.2">
      <c r="A591" s="249"/>
      <c r="B591" s="107"/>
      <c r="C591" s="106"/>
      <c r="D591" s="114"/>
      <c r="E591" s="253"/>
      <c r="F591" s="254"/>
    </row>
    <row r="592" spans="1:6" x14ac:dyDescent="0.2">
      <c r="A592" s="249"/>
      <c r="B592" s="105"/>
      <c r="C592" s="106"/>
      <c r="D592" s="114"/>
      <c r="E592" s="253"/>
      <c r="F592" s="254"/>
    </row>
    <row r="593" spans="1:6" x14ac:dyDescent="0.2">
      <c r="A593" s="249"/>
      <c r="B593" s="107"/>
      <c r="C593" s="106"/>
      <c r="D593" s="114"/>
      <c r="E593" s="253"/>
      <c r="F593" s="254"/>
    </row>
    <row r="594" spans="1:6" x14ac:dyDescent="0.2">
      <c r="A594" s="249"/>
      <c r="B594" s="107"/>
      <c r="C594" s="106"/>
      <c r="D594" s="114"/>
      <c r="E594" s="253"/>
      <c r="F594" s="254"/>
    </row>
    <row r="595" spans="1:6" x14ac:dyDescent="0.2">
      <c r="A595" s="249"/>
      <c r="B595" s="107"/>
      <c r="C595" s="106"/>
      <c r="D595" s="114"/>
      <c r="E595" s="253"/>
      <c r="F595" s="254"/>
    </row>
    <row r="596" spans="1:6" x14ac:dyDescent="0.2">
      <c r="A596" s="249"/>
      <c r="B596" s="107"/>
      <c r="C596" s="106"/>
      <c r="D596" s="114"/>
      <c r="E596" s="253"/>
      <c r="F596" s="254"/>
    </row>
    <row r="597" spans="1:6" x14ac:dyDescent="0.2">
      <c r="A597" s="249"/>
      <c r="B597" s="105"/>
      <c r="C597" s="106"/>
      <c r="D597" s="114"/>
      <c r="E597" s="253"/>
      <c r="F597" s="254"/>
    </row>
    <row r="598" spans="1:6" x14ac:dyDescent="0.2">
      <c r="A598" s="249"/>
      <c r="B598" s="107"/>
      <c r="C598" s="106"/>
      <c r="D598" s="114"/>
      <c r="E598" s="253"/>
      <c r="F598" s="254"/>
    </row>
    <row r="599" spans="1:6" x14ac:dyDescent="0.2">
      <c r="A599" s="249"/>
      <c r="B599" s="107"/>
      <c r="C599" s="106"/>
      <c r="D599" s="114"/>
      <c r="E599" s="253"/>
      <c r="F599" s="254"/>
    </row>
    <row r="600" spans="1:6" x14ac:dyDescent="0.2">
      <c r="A600" s="249"/>
      <c r="B600" s="107"/>
      <c r="C600" s="106"/>
      <c r="D600" s="114"/>
      <c r="E600" s="253"/>
      <c r="F600" s="254"/>
    </row>
    <row r="601" spans="1:6" x14ac:dyDescent="0.2">
      <c r="A601" s="249"/>
      <c r="B601" s="107"/>
      <c r="C601" s="106"/>
      <c r="D601" s="114"/>
      <c r="E601" s="253"/>
      <c r="F601" s="254"/>
    </row>
    <row r="602" spans="1:6" x14ac:dyDescent="0.2">
      <c r="A602" s="249"/>
      <c r="B602" s="105"/>
      <c r="C602" s="106"/>
      <c r="D602" s="114"/>
      <c r="E602" s="253"/>
      <c r="F602" s="254"/>
    </row>
    <row r="603" spans="1:6" x14ac:dyDescent="0.2">
      <c r="A603" s="249"/>
      <c r="B603" s="107"/>
      <c r="C603" s="106"/>
      <c r="D603" s="114"/>
      <c r="E603" s="253"/>
      <c r="F603" s="254"/>
    </row>
    <row r="604" spans="1:6" x14ac:dyDescent="0.2">
      <c r="A604" s="249"/>
      <c r="B604" s="107"/>
      <c r="C604" s="106"/>
      <c r="D604" s="114"/>
      <c r="E604" s="253"/>
      <c r="F604" s="254"/>
    </row>
    <row r="605" spans="1:6" x14ac:dyDescent="0.2">
      <c r="A605" s="249"/>
      <c r="B605" s="107"/>
      <c r="C605" s="106"/>
      <c r="D605" s="114"/>
      <c r="E605" s="253"/>
      <c r="F605" s="254"/>
    </row>
    <row r="606" spans="1:6" x14ac:dyDescent="0.2">
      <c r="A606" s="249"/>
      <c r="B606" s="107"/>
      <c r="C606" s="106"/>
      <c r="D606" s="114"/>
      <c r="E606" s="253"/>
      <c r="F606" s="254"/>
    </row>
    <row r="607" spans="1:6" x14ac:dyDescent="0.2">
      <c r="A607" s="249"/>
      <c r="B607" s="107"/>
      <c r="C607" s="106"/>
      <c r="D607" s="114"/>
      <c r="E607" s="253"/>
      <c r="F607" s="254"/>
    </row>
    <row r="608" spans="1:6" x14ac:dyDescent="0.2">
      <c r="A608" s="249"/>
      <c r="B608" s="107"/>
      <c r="C608" s="106"/>
      <c r="D608" s="114"/>
      <c r="E608" s="253"/>
      <c r="F608" s="254"/>
    </row>
    <row r="609" spans="1:6" x14ac:dyDescent="0.2">
      <c r="A609" s="249"/>
      <c r="B609" s="107"/>
      <c r="C609" s="106"/>
      <c r="D609" s="114"/>
      <c r="E609" s="253"/>
      <c r="F609" s="254"/>
    </row>
    <row r="610" spans="1:6" x14ac:dyDescent="0.2">
      <c r="A610" s="249"/>
      <c r="B610" s="107"/>
      <c r="C610" s="106"/>
      <c r="D610" s="114"/>
      <c r="E610" s="253"/>
      <c r="F610" s="254"/>
    </row>
    <row r="611" spans="1:6" x14ac:dyDescent="0.2">
      <c r="A611" s="249"/>
      <c r="B611" s="107"/>
      <c r="C611" s="106"/>
      <c r="D611" s="114"/>
      <c r="E611" s="253"/>
      <c r="F611" s="254"/>
    </row>
    <row r="612" spans="1:6" x14ac:dyDescent="0.2">
      <c r="A612" s="249"/>
      <c r="B612" s="107"/>
      <c r="C612" s="106"/>
      <c r="D612" s="114"/>
      <c r="E612" s="253"/>
      <c r="F612" s="254"/>
    </row>
    <row r="613" spans="1:6" x14ac:dyDescent="0.2">
      <c r="A613" s="249"/>
      <c r="B613" s="105"/>
      <c r="C613" s="106"/>
      <c r="D613" s="114"/>
      <c r="E613" s="253"/>
      <c r="F613" s="254"/>
    </row>
    <row r="614" spans="1:6" x14ac:dyDescent="0.2">
      <c r="A614" s="249"/>
      <c r="B614" s="107"/>
      <c r="C614" s="106"/>
      <c r="D614" s="114"/>
      <c r="E614" s="253"/>
      <c r="F614" s="254"/>
    </row>
    <row r="615" spans="1:6" x14ac:dyDescent="0.2">
      <c r="A615" s="249"/>
      <c r="B615" s="107"/>
      <c r="C615" s="106"/>
      <c r="D615" s="114"/>
      <c r="E615" s="253"/>
      <c r="F615" s="254"/>
    </row>
    <row r="616" spans="1:6" x14ac:dyDescent="0.2">
      <c r="A616" s="249"/>
      <c r="B616" s="107"/>
      <c r="C616" s="106"/>
      <c r="D616" s="114"/>
      <c r="E616" s="253"/>
      <c r="F616" s="254"/>
    </row>
    <row r="617" spans="1:6" x14ac:dyDescent="0.2">
      <c r="A617" s="249"/>
      <c r="B617" s="107"/>
      <c r="C617" s="106"/>
      <c r="D617" s="114"/>
      <c r="E617" s="253"/>
      <c r="F617" s="254"/>
    </row>
    <row r="618" spans="1:6" x14ac:dyDescent="0.2">
      <c r="A618" s="249"/>
      <c r="B618" s="107"/>
      <c r="C618" s="106"/>
      <c r="D618" s="114"/>
      <c r="E618" s="253"/>
      <c r="F618" s="254"/>
    </row>
    <row r="619" spans="1:6" x14ac:dyDescent="0.2">
      <c r="A619" s="249"/>
      <c r="B619" s="107"/>
      <c r="C619" s="106"/>
      <c r="D619" s="114"/>
      <c r="E619" s="253"/>
      <c r="F619" s="254"/>
    </row>
    <row r="620" spans="1:6" x14ac:dyDescent="0.2">
      <c r="A620" s="249"/>
      <c r="B620" s="107"/>
      <c r="C620" s="106"/>
      <c r="D620" s="114"/>
      <c r="E620" s="253"/>
      <c r="F620" s="254"/>
    </row>
    <row r="621" spans="1:6" x14ac:dyDescent="0.2">
      <c r="A621" s="249"/>
      <c r="B621" s="107"/>
      <c r="C621" s="106"/>
      <c r="D621" s="114"/>
      <c r="E621" s="253"/>
      <c r="F621" s="254"/>
    </row>
    <row r="622" spans="1:6" x14ac:dyDescent="0.2">
      <c r="A622" s="249"/>
      <c r="B622" s="107"/>
      <c r="C622" s="106"/>
      <c r="D622" s="114"/>
      <c r="E622" s="253"/>
      <c r="F622" s="254"/>
    </row>
    <row r="623" spans="1:6" x14ac:dyDescent="0.2">
      <c r="A623" s="249"/>
      <c r="B623" s="107"/>
      <c r="C623" s="106"/>
      <c r="D623" s="114"/>
      <c r="E623" s="253"/>
      <c r="F623" s="254"/>
    </row>
    <row r="624" spans="1:6" x14ac:dyDescent="0.2">
      <c r="A624" s="249"/>
      <c r="B624" s="105"/>
      <c r="C624" s="106"/>
      <c r="D624" s="114"/>
      <c r="E624" s="253"/>
      <c r="F624" s="254"/>
    </row>
    <row r="625" spans="1:6" x14ac:dyDescent="0.2">
      <c r="A625" s="249"/>
      <c r="B625" s="107"/>
      <c r="C625" s="106"/>
      <c r="D625" s="114"/>
      <c r="E625" s="253"/>
      <c r="F625" s="254"/>
    </row>
    <row r="626" spans="1:6" x14ac:dyDescent="0.2">
      <c r="A626" s="249"/>
      <c r="B626" s="107"/>
      <c r="C626" s="106"/>
      <c r="D626" s="114"/>
      <c r="E626" s="253"/>
      <c r="F626" s="254"/>
    </row>
    <row r="627" spans="1:6" x14ac:dyDescent="0.2">
      <c r="A627" s="249"/>
      <c r="B627" s="107"/>
      <c r="C627" s="106"/>
      <c r="D627" s="114"/>
      <c r="E627" s="253"/>
      <c r="F627" s="254"/>
    </row>
    <row r="628" spans="1:6" x14ac:dyDescent="0.2">
      <c r="A628" s="249"/>
      <c r="B628" s="107"/>
      <c r="C628" s="106"/>
      <c r="D628" s="114"/>
      <c r="E628" s="253"/>
      <c r="F628" s="254"/>
    </row>
    <row r="629" spans="1:6" x14ac:dyDescent="0.2">
      <c r="A629" s="249"/>
      <c r="B629" s="105"/>
      <c r="C629" s="106"/>
      <c r="D629" s="114"/>
      <c r="E629" s="253"/>
      <c r="F629" s="254"/>
    </row>
    <row r="630" spans="1:6" x14ac:dyDescent="0.2">
      <c r="A630" s="249"/>
      <c r="B630" s="107"/>
      <c r="C630" s="106"/>
      <c r="D630" s="114"/>
      <c r="E630" s="253"/>
      <c r="F630" s="254"/>
    </row>
    <row r="631" spans="1:6" x14ac:dyDescent="0.2">
      <c r="A631" s="249"/>
      <c r="B631" s="107"/>
      <c r="C631" s="106"/>
      <c r="D631" s="114"/>
      <c r="E631" s="253"/>
      <c r="F631" s="254"/>
    </row>
    <row r="632" spans="1:6" x14ac:dyDescent="0.2">
      <c r="A632" s="249"/>
      <c r="B632" s="107"/>
      <c r="C632" s="106"/>
      <c r="D632" s="114"/>
      <c r="E632" s="253"/>
      <c r="F632" s="254"/>
    </row>
    <row r="633" spans="1:6" x14ac:dyDescent="0.2">
      <c r="A633" s="249"/>
      <c r="B633" s="107"/>
      <c r="C633" s="106"/>
      <c r="D633" s="114"/>
      <c r="E633" s="253"/>
      <c r="F633" s="254"/>
    </row>
    <row r="634" spans="1:6" x14ac:dyDescent="0.2">
      <c r="A634" s="249"/>
      <c r="B634" s="105"/>
      <c r="C634" s="106"/>
      <c r="D634" s="114"/>
      <c r="E634" s="253"/>
      <c r="F634" s="254"/>
    </row>
    <row r="635" spans="1:6" x14ac:dyDescent="0.2">
      <c r="A635" s="249"/>
      <c r="B635" s="107"/>
      <c r="C635" s="106"/>
      <c r="D635" s="114"/>
      <c r="E635" s="253"/>
      <c r="F635" s="254"/>
    </row>
    <row r="636" spans="1:6" x14ac:dyDescent="0.2">
      <c r="A636" s="249"/>
      <c r="B636" s="107"/>
      <c r="C636" s="106"/>
      <c r="D636" s="114"/>
      <c r="E636" s="253"/>
      <c r="F636" s="254"/>
    </row>
    <row r="637" spans="1:6" x14ac:dyDescent="0.2">
      <c r="A637" s="249"/>
      <c r="B637" s="107"/>
      <c r="C637" s="106"/>
      <c r="D637" s="114"/>
      <c r="E637" s="253"/>
      <c r="F637" s="254"/>
    </row>
    <row r="638" spans="1:6" x14ac:dyDescent="0.2">
      <c r="A638" s="249"/>
      <c r="B638" s="107"/>
      <c r="C638" s="106"/>
      <c r="D638" s="114"/>
      <c r="E638" s="253"/>
      <c r="F638" s="254"/>
    </row>
    <row r="639" spans="1:6" x14ac:dyDescent="0.2">
      <c r="A639" s="249"/>
      <c r="B639" s="105"/>
      <c r="C639" s="106"/>
      <c r="D639" s="114"/>
      <c r="E639" s="253"/>
      <c r="F639" s="254"/>
    </row>
    <row r="640" spans="1:6" x14ac:dyDescent="0.2">
      <c r="A640" s="249"/>
      <c r="B640" s="107"/>
      <c r="C640" s="106"/>
      <c r="D640" s="114"/>
      <c r="E640" s="253"/>
      <c r="F640" s="254"/>
    </row>
    <row r="641" spans="1:6" x14ac:dyDescent="0.2">
      <c r="A641" s="249"/>
      <c r="B641" s="107"/>
      <c r="C641" s="106"/>
      <c r="D641" s="114"/>
      <c r="E641" s="253"/>
      <c r="F641" s="254"/>
    </row>
    <row r="642" spans="1:6" x14ac:dyDescent="0.2">
      <c r="A642" s="249"/>
      <c r="B642" s="107"/>
      <c r="C642" s="106"/>
      <c r="D642" s="114"/>
      <c r="E642" s="253"/>
      <c r="F642" s="254"/>
    </row>
    <row r="643" spans="1:6" x14ac:dyDescent="0.2">
      <c r="A643" s="249"/>
      <c r="B643" s="107"/>
      <c r="C643" s="106"/>
      <c r="D643" s="114"/>
      <c r="E643" s="253"/>
      <c r="F643" s="254"/>
    </row>
    <row r="644" spans="1:6" x14ac:dyDescent="0.2">
      <c r="A644" s="249"/>
      <c r="B644" s="107"/>
      <c r="C644" s="106"/>
      <c r="D644" s="114"/>
      <c r="E644" s="253"/>
      <c r="F644" s="254"/>
    </row>
    <row r="645" spans="1:6" x14ac:dyDescent="0.2">
      <c r="A645" s="249"/>
      <c r="B645" s="105"/>
      <c r="C645" s="106"/>
      <c r="D645" s="114"/>
      <c r="E645" s="253"/>
      <c r="F645" s="254"/>
    </row>
    <row r="646" spans="1:6" x14ac:dyDescent="0.2">
      <c r="A646" s="249"/>
      <c r="B646" s="107"/>
      <c r="C646" s="106"/>
      <c r="D646" s="114"/>
      <c r="E646" s="253"/>
      <c r="F646" s="254"/>
    </row>
    <row r="647" spans="1:6" x14ac:dyDescent="0.2">
      <c r="A647" s="249"/>
      <c r="B647" s="107"/>
      <c r="C647" s="106"/>
      <c r="D647" s="114"/>
      <c r="E647" s="253"/>
      <c r="F647" s="254"/>
    </row>
    <row r="648" spans="1:6" x14ac:dyDescent="0.2">
      <c r="A648" s="249"/>
      <c r="B648" s="107"/>
      <c r="C648" s="106"/>
      <c r="D648" s="114"/>
      <c r="E648" s="253"/>
      <c r="F648" s="254"/>
    </row>
    <row r="649" spans="1:6" x14ac:dyDescent="0.2">
      <c r="A649" s="249"/>
      <c r="B649" s="105"/>
      <c r="C649" s="106"/>
      <c r="D649" s="114"/>
      <c r="E649" s="253"/>
      <c r="F649" s="254"/>
    </row>
    <row r="650" spans="1:6" x14ac:dyDescent="0.2">
      <c r="A650" s="249"/>
      <c r="B650" s="107"/>
      <c r="C650" s="106"/>
      <c r="D650" s="114"/>
      <c r="E650" s="253"/>
      <c r="F650" s="254"/>
    </row>
    <row r="651" spans="1:6" x14ac:dyDescent="0.2">
      <c r="A651" s="249"/>
      <c r="B651" s="107"/>
      <c r="C651" s="106"/>
      <c r="D651" s="114"/>
      <c r="E651" s="253"/>
      <c r="F651" s="254"/>
    </row>
    <row r="652" spans="1:6" x14ac:dyDescent="0.2">
      <c r="A652" s="249"/>
      <c r="B652" s="107"/>
      <c r="C652" s="106"/>
      <c r="D652" s="114"/>
      <c r="E652" s="253"/>
      <c r="F652" s="254"/>
    </row>
    <row r="653" spans="1:6" x14ac:dyDescent="0.2">
      <c r="A653" s="249"/>
      <c r="B653" s="105"/>
      <c r="C653" s="106"/>
      <c r="D653" s="114"/>
      <c r="E653" s="253"/>
      <c r="F653" s="254"/>
    </row>
    <row r="654" spans="1:6" x14ac:dyDescent="0.2">
      <c r="A654" s="249"/>
      <c r="B654" s="107"/>
      <c r="C654" s="106"/>
      <c r="D654" s="114"/>
      <c r="E654" s="253"/>
      <c r="F654" s="254"/>
    </row>
    <row r="655" spans="1:6" x14ac:dyDescent="0.2">
      <c r="A655" s="249"/>
      <c r="B655" s="107"/>
      <c r="C655" s="106"/>
      <c r="D655" s="114"/>
      <c r="E655" s="253"/>
      <c r="F655" s="254"/>
    </row>
    <row r="656" spans="1:6" x14ac:dyDescent="0.2">
      <c r="A656" s="249"/>
      <c r="B656" s="107"/>
      <c r="C656" s="106"/>
      <c r="D656" s="114"/>
      <c r="E656" s="253"/>
      <c r="F656" s="254"/>
    </row>
    <row r="657" spans="1:6" x14ac:dyDescent="0.2">
      <c r="A657" s="249"/>
      <c r="B657" s="107"/>
      <c r="C657" s="106"/>
      <c r="D657" s="114"/>
      <c r="E657" s="253"/>
      <c r="F657" s="254"/>
    </row>
    <row r="658" spans="1:6" x14ac:dyDescent="0.2">
      <c r="A658" s="249"/>
      <c r="B658" s="105"/>
      <c r="C658" s="106"/>
      <c r="D658" s="114"/>
      <c r="E658" s="253"/>
      <c r="F658" s="254"/>
    </row>
    <row r="659" spans="1:6" x14ac:dyDescent="0.2">
      <c r="A659" s="249"/>
      <c r="B659" s="107"/>
      <c r="C659" s="106"/>
      <c r="D659" s="114"/>
      <c r="E659" s="253"/>
      <c r="F659" s="254"/>
    </row>
    <row r="660" spans="1:6" x14ac:dyDescent="0.2">
      <c r="A660" s="249"/>
      <c r="B660" s="107"/>
      <c r="C660" s="106"/>
      <c r="D660" s="114"/>
      <c r="E660" s="253"/>
      <c r="F660" s="254"/>
    </row>
    <row r="661" spans="1:6" x14ac:dyDescent="0.2">
      <c r="A661" s="249"/>
      <c r="B661" s="107"/>
      <c r="C661" s="106"/>
      <c r="D661" s="114"/>
      <c r="E661" s="253"/>
      <c r="F661" s="254"/>
    </row>
    <row r="662" spans="1:6" x14ac:dyDescent="0.2">
      <c r="A662" s="249"/>
      <c r="B662" s="107"/>
      <c r="C662" s="106"/>
      <c r="D662" s="114"/>
      <c r="E662" s="253"/>
      <c r="F662" s="254"/>
    </row>
    <row r="663" spans="1:6" x14ac:dyDescent="0.2">
      <c r="A663" s="249"/>
      <c r="B663" s="107"/>
      <c r="C663" s="106"/>
      <c r="D663" s="114"/>
      <c r="E663" s="253"/>
      <c r="F663" s="254"/>
    </row>
    <row r="664" spans="1:6" x14ac:dyDescent="0.2">
      <c r="A664" s="249"/>
      <c r="B664" s="107"/>
      <c r="C664" s="106"/>
      <c r="D664" s="114"/>
      <c r="E664" s="253"/>
      <c r="F664" s="254"/>
    </row>
    <row r="665" spans="1:6" x14ac:dyDescent="0.2">
      <c r="A665" s="249"/>
      <c r="B665" s="107"/>
      <c r="C665" s="106"/>
      <c r="D665" s="114"/>
      <c r="E665" s="253"/>
      <c r="F665" s="254"/>
    </row>
    <row r="666" spans="1:6" x14ac:dyDescent="0.2">
      <c r="A666" s="249"/>
      <c r="B666" s="105"/>
      <c r="C666" s="106"/>
      <c r="D666" s="114"/>
      <c r="E666" s="253"/>
      <c r="F666" s="254"/>
    </row>
    <row r="667" spans="1:6" x14ac:dyDescent="0.2">
      <c r="A667" s="249"/>
      <c r="B667" s="107"/>
      <c r="C667" s="106"/>
      <c r="D667" s="114"/>
      <c r="E667" s="253"/>
      <c r="F667" s="254"/>
    </row>
    <row r="668" spans="1:6" x14ac:dyDescent="0.2">
      <c r="A668" s="249"/>
      <c r="B668" s="107"/>
      <c r="C668" s="106"/>
      <c r="D668" s="114"/>
      <c r="E668" s="253"/>
      <c r="F668" s="254"/>
    </row>
    <row r="669" spans="1:6" x14ac:dyDescent="0.2">
      <c r="A669" s="249"/>
      <c r="B669" s="107"/>
      <c r="C669" s="106"/>
      <c r="D669" s="114"/>
      <c r="E669" s="253"/>
      <c r="F669" s="254"/>
    </row>
    <row r="670" spans="1:6" x14ac:dyDescent="0.2">
      <c r="A670" s="249"/>
      <c r="B670" s="107"/>
      <c r="C670" s="106"/>
      <c r="D670" s="114"/>
      <c r="E670" s="253"/>
      <c r="F670" s="254"/>
    </row>
    <row r="671" spans="1:6" x14ac:dyDescent="0.2">
      <c r="A671" s="249"/>
      <c r="B671" s="107"/>
      <c r="C671" s="106"/>
      <c r="D671" s="114"/>
      <c r="E671" s="253"/>
      <c r="F671" s="254"/>
    </row>
    <row r="672" spans="1:6" x14ac:dyDescent="0.2">
      <c r="A672" s="249"/>
      <c r="B672" s="107"/>
      <c r="C672" s="106"/>
      <c r="D672" s="114"/>
      <c r="E672" s="253"/>
      <c r="F672" s="254"/>
    </row>
    <row r="673" spans="1:6" x14ac:dyDescent="0.2">
      <c r="A673" s="249"/>
      <c r="B673" s="107"/>
      <c r="C673" s="106"/>
      <c r="D673" s="114"/>
      <c r="E673" s="253"/>
      <c r="F673" s="254"/>
    </row>
    <row r="674" spans="1:6" x14ac:dyDescent="0.2">
      <c r="A674" s="249"/>
      <c r="B674" s="107"/>
      <c r="C674" s="106"/>
      <c r="D674" s="114"/>
      <c r="E674" s="253"/>
      <c r="F674" s="254"/>
    </row>
    <row r="675" spans="1:6" x14ac:dyDescent="0.2">
      <c r="A675" s="249"/>
      <c r="B675" s="105"/>
      <c r="C675" s="106"/>
      <c r="D675" s="114"/>
      <c r="E675" s="253"/>
      <c r="F675" s="254"/>
    </row>
    <row r="676" spans="1:6" x14ac:dyDescent="0.2">
      <c r="A676" s="249"/>
      <c r="B676" s="107"/>
      <c r="C676" s="106"/>
      <c r="D676" s="114"/>
      <c r="E676" s="253"/>
      <c r="F676" s="254"/>
    </row>
    <row r="677" spans="1:6" x14ac:dyDescent="0.2">
      <c r="A677" s="249"/>
      <c r="B677" s="107"/>
      <c r="C677" s="106"/>
      <c r="D677" s="114"/>
      <c r="E677" s="253"/>
      <c r="F677" s="254"/>
    </row>
    <row r="678" spans="1:6" x14ac:dyDescent="0.2">
      <c r="A678" s="249"/>
      <c r="B678" s="107"/>
      <c r="C678" s="106"/>
      <c r="D678" s="114"/>
      <c r="E678" s="253"/>
      <c r="F678" s="254"/>
    </row>
    <row r="679" spans="1:6" x14ac:dyDescent="0.2">
      <c r="A679" s="249"/>
      <c r="B679" s="107"/>
      <c r="C679" s="106"/>
      <c r="D679" s="114"/>
      <c r="E679" s="253"/>
      <c r="F679" s="254"/>
    </row>
    <row r="680" spans="1:6" x14ac:dyDescent="0.2">
      <c r="A680" s="249"/>
      <c r="B680" s="107"/>
      <c r="C680" s="106"/>
      <c r="D680" s="114"/>
      <c r="E680" s="253"/>
      <c r="F680" s="254"/>
    </row>
    <row r="681" spans="1:6" x14ac:dyDescent="0.2">
      <c r="A681" s="249"/>
      <c r="B681" s="107"/>
      <c r="C681" s="106"/>
      <c r="D681" s="114"/>
      <c r="E681" s="253"/>
      <c r="F681" s="254"/>
    </row>
    <row r="682" spans="1:6" x14ac:dyDescent="0.2">
      <c r="A682" s="249"/>
      <c r="B682" s="107"/>
      <c r="C682" s="106"/>
      <c r="D682" s="114"/>
      <c r="E682" s="253"/>
      <c r="F682" s="254"/>
    </row>
    <row r="683" spans="1:6" x14ac:dyDescent="0.2">
      <c r="A683" s="249"/>
      <c r="B683" s="107"/>
      <c r="C683" s="106"/>
      <c r="D683" s="114"/>
      <c r="E683" s="253"/>
      <c r="F683" s="254"/>
    </row>
    <row r="684" spans="1:6" x14ac:dyDescent="0.2">
      <c r="A684" s="249"/>
      <c r="B684" s="107"/>
      <c r="C684" s="106"/>
      <c r="D684" s="114"/>
      <c r="E684" s="253"/>
      <c r="F684" s="254"/>
    </row>
    <row r="685" spans="1:6" x14ac:dyDescent="0.2">
      <c r="A685" s="249"/>
      <c r="B685" s="107"/>
      <c r="C685" s="106"/>
      <c r="D685" s="114"/>
      <c r="E685" s="253"/>
      <c r="F685" s="254"/>
    </row>
    <row r="686" spans="1:6" x14ac:dyDescent="0.2">
      <c r="A686" s="249"/>
      <c r="B686" s="107"/>
      <c r="C686" s="106"/>
      <c r="D686" s="114"/>
      <c r="E686" s="253"/>
      <c r="F686" s="254"/>
    </row>
    <row r="687" spans="1:6" x14ac:dyDescent="0.2">
      <c r="A687" s="249"/>
      <c r="B687" s="107"/>
      <c r="C687" s="106"/>
      <c r="D687" s="114"/>
      <c r="E687" s="253"/>
      <c r="F687" s="254"/>
    </row>
    <row r="688" spans="1:6" x14ac:dyDescent="0.2">
      <c r="A688" s="249"/>
      <c r="B688" s="107"/>
      <c r="C688" s="106"/>
      <c r="D688" s="114"/>
      <c r="E688" s="253"/>
      <c r="F688" s="254"/>
    </row>
    <row r="689" spans="1:6" x14ac:dyDescent="0.2">
      <c r="A689" s="249"/>
      <c r="B689" s="107"/>
      <c r="C689" s="106"/>
      <c r="D689" s="114"/>
      <c r="E689" s="253"/>
      <c r="F689" s="254"/>
    </row>
    <row r="690" spans="1:6" x14ac:dyDescent="0.2">
      <c r="A690" s="249"/>
      <c r="B690" s="107"/>
      <c r="C690" s="106"/>
      <c r="D690" s="114"/>
      <c r="E690" s="253"/>
      <c r="F690" s="254"/>
    </row>
    <row r="691" spans="1:6" x14ac:dyDescent="0.2">
      <c r="A691" s="249"/>
      <c r="B691" s="107"/>
      <c r="C691" s="106"/>
      <c r="D691" s="114"/>
      <c r="E691" s="253"/>
      <c r="F691" s="254"/>
    </row>
    <row r="692" spans="1:6" x14ac:dyDescent="0.2">
      <c r="A692" s="249"/>
      <c r="B692" s="107"/>
      <c r="C692" s="106"/>
      <c r="D692" s="114"/>
      <c r="E692" s="253"/>
      <c r="F692" s="254"/>
    </row>
    <row r="693" spans="1:6" x14ac:dyDescent="0.2">
      <c r="A693" s="249"/>
      <c r="B693" s="107"/>
      <c r="C693" s="106"/>
      <c r="D693" s="114"/>
      <c r="E693" s="253"/>
      <c r="F693" s="254"/>
    </row>
    <row r="694" spans="1:6" x14ac:dyDescent="0.2">
      <c r="A694" s="249"/>
      <c r="B694" s="107"/>
      <c r="C694" s="106"/>
      <c r="D694" s="114"/>
      <c r="E694" s="253"/>
      <c r="F694" s="254"/>
    </row>
    <row r="695" spans="1:6" x14ac:dyDescent="0.2">
      <c r="A695" s="249"/>
      <c r="B695" s="107"/>
      <c r="C695" s="106"/>
      <c r="D695" s="114"/>
      <c r="E695" s="253"/>
      <c r="F695" s="254"/>
    </row>
    <row r="696" spans="1:6" x14ac:dyDescent="0.2">
      <c r="A696" s="249"/>
      <c r="B696" s="107"/>
      <c r="C696" s="106"/>
      <c r="D696" s="114"/>
      <c r="E696" s="253"/>
      <c r="F696" s="254"/>
    </row>
    <row r="697" spans="1:6" x14ac:dyDescent="0.2">
      <c r="A697" s="249"/>
      <c r="B697" s="107"/>
      <c r="C697" s="106"/>
      <c r="D697" s="114"/>
      <c r="E697" s="253"/>
      <c r="F697" s="254"/>
    </row>
    <row r="698" spans="1:6" x14ac:dyDescent="0.2">
      <c r="A698" s="249"/>
      <c r="B698" s="107"/>
      <c r="C698" s="106"/>
      <c r="D698" s="114"/>
      <c r="E698" s="253"/>
      <c r="F698" s="254"/>
    </row>
    <row r="699" spans="1:6" x14ac:dyDescent="0.2">
      <c r="A699" s="249"/>
      <c r="B699" s="107"/>
      <c r="C699" s="106"/>
      <c r="D699" s="114"/>
      <c r="E699" s="253"/>
      <c r="F699" s="254"/>
    </row>
    <row r="700" spans="1:6" x14ac:dyDescent="0.2">
      <c r="A700" s="249"/>
      <c r="B700" s="107"/>
      <c r="C700" s="106"/>
      <c r="D700" s="114"/>
      <c r="E700" s="253"/>
      <c r="F700" s="254"/>
    </row>
    <row r="701" spans="1:6" x14ac:dyDescent="0.2">
      <c r="A701" s="249"/>
      <c r="B701" s="105"/>
      <c r="C701" s="106"/>
      <c r="D701" s="114"/>
      <c r="E701" s="253"/>
      <c r="F701" s="254"/>
    </row>
    <row r="702" spans="1:6" x14ac:dyDescent="0.2">
      <c r="A702" s="249"/>
      <c r="B702" s="107"/>
      <c r="C702" s="106"/>
      <c r="D702" s="114"/>
      <c r="E702" s="253"/>
      <c r="F702" s="254"/>
    </row>
    <row r="703" spans="1:6" x14ac:dyDescent="0.2">
      <c r="A703" s="249"/>
      <c r="B703" s="107"/>
      <c r="C703" s="106"/>
      <c r="D703" s="114"/>
      <c r="E703" s="253"/>
      <c r="F703" s="254"/>
    </row>
    <row r="704" spans="1:6" x14ac:dyDescent="0.2">
      <c r="A704" s="249"/>
      <c r="B704" s="107"/>
      <c r="C704" s="106"/>
      <c r="D704" s="114"/>
      <c r="E704" s="253"/>
      <c r="F704" s="254"/>
    </row>
    <row r="705" spans="1:6" x14ac:dyDescent="0.2">
      <c r="A705" s="249"/>
      <c r="B705" s="107"/>
      <c r="C705" s="106"/>
      <c r="D705" s="114"/>
      <c r="E705" s="253"/>
      <c r="F705" s="254"/>
    </row>
    <row r="706" spans="1:6" x14ac:dyDescent="0.2">
      <c r="A706" s="249"/>
      <c r="B706" s="105"/>
      <c r="C706" s="106"/>
      <c r="D706" s="114"/>
      <c r="E706" s="253"/>
      <c r="F706" s="254"/>
    </row>
    <row r="707" spans="1:6" x14ac:dyDescent="0.2">
      <c r="A707" s="249"/>
      <c r="B707" s="107"/>
      <c r="C707" s="106"/>
      <c r="D707" s="114"/>
      <c r="E707" s="253"/>
      <c r="F707" s="254"/>
    </row>
    <row r="708" spans="1:6" x14ac:dyDescent="0.2">
      <c r="A708" s="249"/>
      <c r="B708" s="107"/>
      <c r="C708" s="106"/>
      <c r="D708" s="114"/>
      <c r="E708" s="253"/>
      <c r="F708" s="254"/>
    </row>
    <row r="709" spans="1:6" x14ac:dyDescent="0.2">
      <c r="A709" s="249"/>
      <c r="B709" s="107"/>
      <c r="C709" s="106"/>
      <c r="D709" s="114"/>
      <c r="E709" s="253"/>
      <c r="F709" s="254"/>
    </row>
    <row r="710" spans="1:6" x14ac:dyDescent="0.2">
      <c r="A710" s="249"/>
      <c r="B710" s="107"/>
      <c r="C710" s="106"/>
      <c r="D710" s="114"/>
      <c r="E710" s="253"/>
      <c r="F710" s="254"/>
    </row>
    <row r="711" spans="1:6" x14ac:dyDescent="0.2">
      <c r="A711" s="249"/>
      <c r="B711" s="107"/>
      <c r="C711" s="106"/>
      <c r="D711" s="114"/>
      <c r="E711" s="253"/>
      <c r="F711" s="254"/>
    </row>
    <row r="712" spans="1:6" x14ac:dyDescent="0.2">
      <c r="A712" s="249"/>
      <c r="B712" s="107"/>
      <c r="C712" s="106"/>
      <c r="D712" s="114"/>
      <c r="E712" s="253"/>
      <c r="F712" s="254"/>
    </row>
    <row r="713" spans="1:6" x14ac:dyDescent="0.2">
      <c r="A713" s="249"/>
      <c r="B713" s="105"/>
      <c r="C713" s="106"/>
      <c r="D713" s="114"/>
      <c r="E713" s="253"/>
      <c r="F713" s="254"/>
    </row>
    <row r="714" spans="1:6" x14ac:dyDescent="0.2">
      <c r="A714" s="249"/>
      <c r="B714" s="107"/>
      <c r="C714" s="106"/>
      <c r="D714" s="114"/>
      <c r="E714" s="253"/>
      <c r="F714" s="254"/>
    </row>
    <row r="715" spans="1:6" x14ac:dyDescent="0.2">
      <c r="A715" s="249"/>
      <c r="B715" s="107"/>
      <c r="C715" s="106"/>
      <c r="D715" s="114"/>
      <c r="E715" s="253"/>
      <c r="F715" s="254"/>
    </row>
    <row r="716" spans="1:6" x14ac:dyDescent="0.2">
      <c r="A716" s="249"/>
      <c r="B716" s="107"/>
      <c r="C716" s="106"/>
      <c r="D716" s="114"/>
      <c r="E716" s="253"/>
      <c r="F716" s="254"/>
    </row>
    <row r="717" spans="1:6" x14ac:dyDescent="0.2">
      <c r="A717" s="249"/>
      <c r="B717" s="107"/>
      <c r="C717" s="106"/>
      <c r="D717" s="114"/>
      <c r="E717" s="253"/>
      <c r="F717" s="254"/>
    </row>
    <row r="718" spans="1:6" x14ac:dyDescent="0.2">
      <c r="A718" s="249"/>
      <c r="B718" s="107"/>
      <c r="C718" s="106"/>
      <c r="D718" s="114"/>
      <c r="E718" s="253"/>
      <c r="F718" s="254"/>
    </row>
    <row r="719" spans="1:6" x14ac:dyDescent="0.2">
      <c r="A719" s="249"/>
      <c r="B719" s="107"/>
      <c r="C719" s="106"/>
      <c r="D719" s="114"/>
      <c r="E719" s="253"/>
      <c r="F719" s="254"/>
    </row>
    <row r="720" spans="1:6" x14ac:dyDescent="0.2">
      <c r="A720" s="249"/>
      <c r="B720" s="107"/>
      <c r="C720" s="106"/>
      <c r="D720" s="114"/>
      <c r="E720" s="253"/>
      <c r="F720" s="254"/>
    </row>
    <row r="721" spans="1:6" x14ac:dyDescent="0.2">
      <c r="A721" s="249"/>
      <c r="B721" s="107"/>
      <c r="C721" s="106"/>
      <c r="D721" s="114"/>
      <c r="E721" s="253"/>
      <c r="F721" s="254"/>
    </row>
    <row r="722" spans="1:6" x14ac:dyDescent="0.2">
      <c r="A722" s="249"/>
      <c r="B722" s="107"/>
      <c r="C722" s="106"/>
      <c r="D722" s="114"/>
      <c r="E722" s="253"/>
      <c r="F722" s="254"/>
    </row>
    <row r="723" spans="1:6" x14ac:dyDescent="0.2">
      <c r="A723" s="249"/>
      <c r="B723" s="107"/>
      <c r="C723" s="106"/>
      <c r="D723" s="114"/>
      <c r="E723" s="253"/>
      <c r="F723" s="254"/>
    </row>
    <row r="724" spans="1:6" x14ac:dyDescent="0.2">
      <c r="A724" s="249"/>
      <c r="B724" s="107"/>
      <c r="C724" s="106"/>
      <c r="D724" s="114"/>
      <c r="E724" s="253"/>
      <c r="F724" s="254"/>
    </row>
    <row r="725" spans="1:6" x14ac:dyDescent="0.2">
      <c r="A725" s="249"/>
      <c r="B725" s="105"/>
      <c r="C725" s="106"/>
      <c r="D725" s="114"/>
      <c r="E725" s="253"/>
      <c r="F725" s="254"/>
    </row>
    <row r="726" spans="1:6" x14ac:dyDescent="0.2">
      <c r="A726" s="249"/>
      <c r="B726" s="107"/>
      <c r="C726" s="106"/>
      <c r="D726" s="114"/>
      <c r="E726" s="253"/>
      <c r="F726" s="254"/>
    </row>
    <row r="727" spans="1:6" x14ac:dyDescent="0.2">
      <c r="A727" s="249"/>
      <c r="B727" s="107"/>
      <c r="C727" s="106"/>
      <c r="D727" s="114"/>
      <c r="E727" s="253"/>
      <c r="F727" s="254"/>
    </row>
    <row r="728" spans="1:6" x14ac:dyDescent="0.2">
      <c r="A728" s="249"/>
      <c r="B728" s="107"/>
      <c r="C728" s="106"/>
      <c r="D728" s="114"/>
      <c r="E728" s="253"/>
      <c r="F728" s="254"/>
    </row>
    <row r="729" spans="1:6" x14ac:dyDescent="0.2">
      <c r="A729" s="249"/>
      <c r="B729" s="105"/>
      <c r="C729" s="106"/>
      <c r="D729" s="114"/>
      <c r="E729" s="253"/>
      <c r="F729" s="254"/>
    </row>
    <row r="730" spans="1:6" x14ac:dyDescent="0.2">
      <c r="A730" s="249"/>
      <c r="B730" s="107"/>
      <c r="C730" s="106"/>
      <c r="D730" s="114"/>
      <c r="E730" s="253"/>
      <c r="F730" s="254"/>
    </row>
    <row r="731" spans="1:6" x14ac:dyDescent="0.2">
      <c r="A731" s="249"/>
      <c r="B731" s="107"/>
      <c r="C731" s="106"/>
      <c r="D731" s="114"/>
      <c r="E731" s="253"/>
      <c r="F731" s="254"/>
    </row>
    <row r="732" spans="1:6" x14ac:dyDescent="0.2">
      <c r="A732" s="249"/>
      <c r="B732" s="107"/>
      <c r="C732" s="106"/>
      <c r="D732" s="114"/>
      <c r="E732" s="253"/>
      <c r="F732" s="254"/>
    </row>
    <row r="733" spans="1:6" x14ac:dyDescent="0.2">
      <c r="A733" s="249"/>
      <c r="B733" s="107"/>
      <c r="C733" s="106"/>
      <c r="D733" s="114"/>
      <c r="E733" s="253"/>
      <c r="F733" s="254"/>
    </row>
    <row r="734" spans="1:6" x14ac:dyDescent="0.2">
      <c r="A734" s="249"/>
      <c r="B734" s="105"/>
      <c r="C734" s="106"/>
      <c r="D734" s="114"/>
      <c r="E734" s="253"/>
      <c r="F734" s="254"/>
    </row>
    <row r="735" spans="1:6" x14ac:dyDescent="0.2">
      <c r="A735" s="249"/>
      <c r="B735" s="107"/>
      <c r="C735" s="106"/>
      <c r="D735" s="114"/>
      <c r="E735" s="253"/>
      <c r="F735" s="254"/>
    </row>
    <row r="736" spans="1:6" x14ac:dyDescent="0.2">
      <c r="A736" s="249"/>
      <c r="B736" s="107"/>
      <c r="C736" s="106"/>
      <c r="D736" s="114"/>
      <c r="E736" s="253"/>
      <c r="F736" s="254"/>
    </row>
    <row r="737" spans="1:6" x14ac:dyDescent="0.2">
      <c r="A737" s="249"/>
      <c r="B737" s="107"/>
      <c r="C737" s="106"/>
      <c r="D737" s="114"/>
      <c r="E737" s="253"/>
      <c r="F737" s="254"/>
    </row>
    <row r="738" spans="1:6" x14ac:dyDescent="0.2">
      <c r="A738" s="249"/>
      <c r="B738" s="107"/>
      <c r="C738" s="106"/>
      <c r="D738" s="114"/>
      <c r="E738" s="253"/>
      <c r="F738" s="254"/>
    </row>
    <row r="739" spans="1:6" x14ac:dyDescent="0.2">
      <c r="A739" s="249"/>
      <c r="B739" s="105"/>
      <c r="C739" s="106"/>
      <c r="D739" s="114"/>
      <c r="E739" s="253"/>
      <c r="F739" s="254"/>
    </row>
    <row r="740" spans="1:6" x14ac:dyDescent="0.2">
      <c r="A740" s="249"/>
      <c r="B740" s="107"/>
      <c r="C740" s="106"/>
      <c r="D740" s="114"/>
      <c r="E740" s="253"/>
      <c r="F740" s="254"/>
    </row>
    <row r="741" spans="1:6" x14ac:dyDescent="0.2">
      <c r="A741" s="249"/>
      <c r="B741" s="107"/>
      <c r="C741" s="106"/>
      <c r="D741" s="114"/>
      <c r="E741" s="253"/>
      <c r="F741" s="254"/>
    </row>
    <row r="742" spans="1:6" x14ac:dyDescent="0.2">
      <c r="A742" s="249"/>
      <c r="B742" s="107"/>
      <c r="C742" s="106"/>
      <c r="D742" s="114"/>
      <c r="E742" s="253"/>
      <c r="F742" s="254"/>
    </row>
    <row r="743" spans="1:6" x14ac:dyDescent="0.2">
      <c r="A743" s="249"/>
      <c r="B743" s="107"/>
      <c r="C743" s="106"/>
      <c r="D743" s="114"/>
      <c r="E743" s="253"/>
      <c r="F743" s="254"/>
    </row>
    <row r="744" spans="1:6" x14ac:dyDescent="0.2">
      <c r="A744" s="249"/>
      <c r="B744" s="105"/>
      <c r="C744" s="106"/>
      <c r="D744" s="114"/>
      <c r="E744" s="253"/>
      <c r="F744" s="254"/>
    </row>
    <row r="745" spans="1:6" x14ac:dyDescent="0.2">
      <c r="A745" s="249"/>
      <c r="B745" s="107"/>
      <c r="C745" s="106"/>
      <c r="D745" s="114"/>
      <c r="E745" s="253"/>
      <c r="F745" s="254"/>
    </row>
    <row r="746" spans="1:6" x14ac:dyDescent="0.2">
      <c r="A746" s="249"/>
      <c r="B746" s="107"/>
      <c r="C746" s="106"/>
      <c r="D746" s="114"/>
      <c r="E746" s="253"/>
      <c r="F746" s="254"/>
    </row>
    <row r="747" spans="1:6" x14ac:dyDescent="0.2">
      <c r="A747" s="249"/>
      <c r="B747" s="107"/>
      <c r="C747" s="106"/>
      <c r="D747" s="114"/>
      <c r="E747" s="253"/>
      <c r="F747" s="254"/>
    </row>
    <row r="748" spans="1:6" x14ac:dyDescent="0.2">
      <c r="A748" s="249"/>
      <c r="B748" s="107"/>
      <c r="C748" s="106"/>
      <c r="D748" s="114"/>
      <c r="E748" s="253"/>
      <c r="F748" s="254"/>
    </row>
    <row r="749" spans="1:6" x14ac:dyDescent="0.2">
      <c r="A749" s="249"/>
      <c r="B749" s="107"/>
      <c r="C749" s="106"/>
      <c r="D749" s="114"/>
      <c r="E749" s="253"/>
      <c r="F749" s="254"/>
    </row>
    <row r="750" spans="1:6" x14ac:dyDescent="0.2">
      <c r="A750" s="249"/>
      <c r="B750" s="107"/>
      <c r="C750" s="106"/>
      <c r="D750" s="114"/>
      <c r="E750" s="253"/>
      <c r="F750" s="254"/>
    </row>
    <row r="751" spans="1:6" x14ac:dyDescent="0.2">
      <c r="A751" s="249"/>
      <c r="B751" s="105"/>
      <c r="C751" s="106"/>
      <c r="D751" s="114"/>
      <c r="E751" s="253"/>
      <c r="F751" s="254"/>
    </row>
    <row r="752" spans="1:6" x14ac:dyDescent="0.2">
      <c r="A752" s="249"/>
      <c r="B752" s="107"/>
      <c r="C752" s="106"/>
      <c r="D752" s="114"/>
      <c r="E752" s="253"/>
      <c r="F752" s="254"/>
    </row>
    <row r="753" spans="1:6" x14ac:dyDescent="0.2">
      <c r="A753" s="249"/>
      <c r="B753" s="107"/>
      <c r="C753" s="106"/>
      <c r="D753" s="114"/>
      <c r="E753" s="253"/>
      <c r="F753" s="254"/>
    </row>
    <row r="754" spans="1:6" x14ac:dyDescent="0.2">
      <c r="A754" s="249"/>
      <c r="B754" s="107"/>
      <c r="C754" s="106"/>
      <c r="D754" s="114"/>
      <c r="E754" s="253"/>
      <c r="F754" s="254"/>
    </row>
    <row r="755" spans="1:6" x14ac:dyDescent="0.2">
      <c r="A755" s="249"/>
      <c r="B755" s="107"/>
      <c r="C755" s="106"/>
      <c r="D755" s="114"/>
      <c r="E755" s="253"/>
      <c r="F755" s="254"/>
    </row>
    <row r="756" spans="1:6" x14ac:dyDescent="0.2">
      <c r="A756" s="249"/>
      <c r="B756" s="107"/>
      <c r="C756" s="106"/>
      <c r="D756" s="114"/>
      <c r="E756" s="253"/>
      <c r="F756" s="254"/>
    </row>
    <row r="757" spans="1:6" x14ac:dyDescent="0.2">
      <c r="A757" s="249"/>
      <c r="B757" s="107"/>
      <c r="C757" s="106"/>
      <c r="D757" s="114"/>
      <c r="E757" s="253"/>
      <c r="F757" s="254"/>
    </row>
    <row r="758" spans="1:6" x14ac:dyDescent="0.2">
      <c r="A758" s="249"/>
      <c r="B758" s="105"/>
      <c r="C758" s="106"/>
      <c r="D758" s="114"/>
      <c r="E758" s="253"/>
      <c r="F758" s="254"/>
    </row>
    <row r="759" spans="1:6" x14ac:dyDescent="0.2">
      <c r="A759" s="249"/>
      <c r="B759" s="107"/>
      <c r="C759" s="106"/>
      <c r="D759" s="114"/>
      <c r="E759" s="253"/>
      <c r="F759" s="254"/>
    </row>
    <row r="760" spans="1:6" x14ac:dyDescent="0.2">
      <c r="A760" s="249"/>
      <c r="B760" s="107"/>
      <c r="C760" s="106"/>
      <c r="D760" s="114"/>
      <c r="E760" s="253"/>
      <c r="F760" s="254"/>
    </row>
    <row r="761" spans="1:6" x14ac:dyDescent="0.2">
      <c r="A761" s="249"/>
      <c r="B761" s="107"/>
      <c r="C761" s="106"/>
      <c r="D761" s="114"/>
      <c r="E761" s="253"/>
      <c r="F761" s="254"/>
    </row>
    <row r="762" spans="1:6" x14ac:dyDescent="0.2">
      <c r="A762" s="249"/>
      <c r="B762" s="107"/>
      <c r="C762" s="106"/>
      <c r="D762" s="114"/>
      <c r="E762" s="253"/>
      <c r="F762" s="254"/>
    </row>
    <row r="763" spans="1:6" x14ac:dyDescent="0.2">
      <c r="A763" s="249"/>
      <c r="B763" s="107"/>
      <c r="C763" s="106"/>
      <c r="D763" s="114"/>
      <c r="E763" s="253"/>
      <c r="F763" s="254"/>
    </row>
    <row r="764" spans="1:6" x14ac:dyDescent="0.2">
      <c r="A764" s="249"/>
      <c r="B764" s="107"/>
      <c r="C764" s="106"/>
      <c r="D764" s="114"/>
      <c r="E764" s="253"/>
      <c r="F764" s="254"/>
    </row>
    <row r="765" spans="1:6" x14ac:dyDescent="0.2">
      <c r="A765" s="249"/>
      <c r="B765" s="105"/>
      <c r="C765" s="106"/>
      <c r="D765" s="114"/>
      <c r="E765" s="253"/>
      <c r="F765" s="254"/>
    </row>
    <row r="766" spans="1:6" x14ac:dyDescent="0.2">
      <c r="A766" s="249"/>
      <c r="B766" s="107"/>
      <c r="C766" s="106"/>
      <c r="D766" s="114"/>
      <c r="E766" s="253"/>
      <c r="F766" s="254"/>
    </row>
    <row r="767" spans="1:6" x14ac:dyDescent="0.2">
      <c r="A767" s="249"/>
      <c r="B767" s="107"/>
      <c r="C767" s="106"/>
      <c r="D767" s="114"/>
      <c r="E767" s="253"/>
      <c r="F767" s="254"/>
    </row>
    <row r="768" spans="1:6" x14ac:dyDescent="0.2">
      <c r="A768" s="249"/>
      <c r="B768" s="107"/>
      <c r="C768" s="106"/>
      <c r="D768" s="114"/>
      <c r="E768" s="253"/>
      <c r="F768" s="254"/>
    </row>
    <row r="769" spans="1:6" x14ac:dyDescent="0.2">
      <c r="A769" s="249"/>
      <c r="B769" s="107"/>
      <c r="C769" s="106"/>
      <c r="D769" s="114"/>
      <c r="E769" s="253"/>
      <c r="F769" s="254"/>
    </row>
    <row r="770" spans="1:6" x14ac:dyDescent="0.2">
      <c r="A770" s="249"/>
      <c r="B770" s="107"/>
      <c r="C770" s="106"/>
      <c r="D770" s="114"/>
      <c r="E770" s="253"/>
      <c r="F770" s="254"/>
    </row>
    <row r="771" spans="1:6" x14ac:dyDescent="0.2">
      <c r="A771" s="249"/>
      <c r="B771" s="107"/>
      <c r="C771" s="106"/>
      <c r="D771" s="114"/>
      <c r="E771" s="253"/>
      <c r="F771" s="254"/>
    </row>
    <row r="772" spans="1:6" x14ac:dyDescent="0.2">
      <c r="A772" s="249"/>
      <c r="B772" s="105"/>
      <c r="C772" s="106"/>
      <c r="D772" s="114"/>
      <c r="E772" s="253"/>
      <c r="F772" s="254"/>
    </row>
    <row r="773" spans="1:6" x14ac:dyDescent="0.2">
      <c r="A773" s="249"/>
      <c r="B773" s="107"/>
      <c r="C773" s="106"/>
      <c r="D773" s="114"/>
      <c r="E773" s="253"/>
      <c r="F773" s="254"/>
    </row>
    <row r="774" spans="1:6" x14ac:dyDescent="0.2">
      <c r="A774" s="249"/>
      <c r="B774" s="107"/>
      <c r="C774" s="106"/>
      <c r="D774" s="114"/>
      <c r="E774" s="253"/>
      <c r="F774" s="254"/>
    </row>
    <row r="775" spans="1:6" x14ac:dyDescent="0.2">
      <c r="A775" s="249"/>
      <c r="B775" s="107"/>
      <c r="C775" s="106"/>
      <c r="D775" s="114"/>
      <c r="E775" s="253"/>
      <c r="F775" s="254"/>
    </row>
    <row r="776" spans="1:6" x14ac:dyDescent="0.2">
      <c r="A776" s="249"/>
      <c r="B776" s="107"/>
      <c r="C776" s="106"/>
      <c r="D776" s="114"/>
      <c r="E776" s="253"/>
      <c r="F776" s="254"/>
    </row>
    <row r="777" spans="1:6" x14ac:dyDescent="0.2">
      <c r="A777" s="249"/>
      <c r="B777" s="107"/>
      <c r="C777" s="106"/>
      <c r="D777" s="114"/>
      <c r="E777" s="253"/>
      <c r="F777" s="254"/>
    </row>
    <row r="778" spans="1:6" x14ac:dyDescent="0.2">
      <c r="A778" s="249"/>
      <c r="B778" s="107"/>
      <c r="C778" s="106"/>
      <c r="D778" s="114"/>
      <c r="E778" s="253"/>
      <c r="F778" s="254"/>
    </row>
    <row r="779" spans="1:6" x14ac:dyDescent="0.2">
      <c r="A779" s="249"/>
      <c r="B779" s="107"/>
      <c r="C779" s="106"/>
      <c r="D779" s="114"/>
      <c r="E779" s="253"/>
      <c r="F779" s="254"/>
    </row>
    <row r="780" spans="1:6" x14ac:dyDescent="0.2">
      <c r="A780" s="249"/>
      <c r="B780" s="107"/>
      <c r="C780" s="106"/>
      <c r="D780" s="114"/>
      <c r="E780" s="253"/>
      <c r="F780" s="254"/>
    </row>
    <row r="781" spans="1:6" x14ac:dyDescent="0.2">
      <c r="A781" s="249"/>
      <c r="B781" s="107"/>
      <c r="C781" s="106"/>
      <c r="D781" s="114"/>
      <c r="E781" s="253"/>
      <c r="F781" s="254"/>
    </row>
    <row r="782" spans="1:6" x14ac:dyDescent="0.2">
      <c r="A782" s="249"/>
      <c r="B782" s="107"/>
      <c r="C782" s="106"/>
      <c r="D782" s="114"/>
      <c r="E782" s="253"/>
      <c r="F782" s="254"/>
    </row>
    <row r="783" spans="1:6" x14ac:dyDescent="0.2">
      <c r="A783" s="249"/>
      <c r="B783" s="107"/>
      <c r="C783" s="106"/>
      <c r="D783" s="114"/>
      <c r="E783" s="253"/>
      <c r="F783" s="254"/>
    </row>
    <row r="784" spans="1:6" x14ac:dyDescent="0.2">
      <c r="A784" s="249"/>
      <c r="B784" s="105"/>
      <c r="C784" s="106"/>
      <c r="D784" s="114"/>
      <c r="E784" s="253"/>
      <c r="F784" s="254"/>
    </row>
    <row r="785" spans="1:6" x14ac:dyDescent="0.2">
      <c r="A785" s="249"/>
      <c r="B785" s="107"/>
      <c r="C785" s="106"/>
      <c r="D785" s="114"/>
      <c r="E785" s="253"/>
      <c r="F785" s="254"/>
    </row>
    <row r="786" spans="1:6" x14ac:dyDescent="0.2">
      <c r="A786" s="249"/>
      <c r="B786" s="107"/>
      <c r="C786" s="106"/>
      <c r="D786" s="114"/>
      <c r="E786" s="253"/>
      <c r="F786" s="254"/>
    </row>
    <row r="787" spans="1:6" x14ac:dyDescent="0.2">
      <c r="A787" s="249"/>
      <c r="B787" s="107"/>
      <c r="C787" s="106"/>
      <c r="D787" s="114"/>
      <c r="E787" s="253"/>
      <c r="F787" s="254"/>
    </row>
    <row r="788" spans="1:6" x14ac:dyDescent="0.2">
      <c r="A788" s="249"/>
      <c r="B788" s="107"/>
      <c r="C788" s="106"/>
      <c r="D788" s="114"/>
      <c r="E788" s="253"/>
      <c r="F788" s="254"/>
    </row>
    <row r="789" spans="1:6" x14ac:dyDescent="0.2">
      <c r="A789" s="249"/>
      <c r="B789" s="107"/>
      <c r="C789" s="106"/>
      <c r="D789" s="114"/>
      <c r="E789" s="253"/>
      <c r="F789" s="254"/>
    </row>
    <row r="790" spans="1:6" x14ac:dyDescent="0.2">
      <c r="A790" s="249"/>
      <c r="B790" s="107"/>
      <c r="C790" s="106"/>
      <c r="D790" s="114"/>
      <c r="E790" s="253"/>
      <c r="F790" s="254"/>
    </row>
    <row r="791" spans="1:6" x14ac:dyDescent="0.2">
      <c r="A791" s="249"/>
      <c r="B791" s="107"/>
      <c r="C791" s="106"/>
      <c r="D791" s="114"/>
      <c r="E791" s="253"/>
      <c r="F791" s="254"/>
    </row>
    <row r="792" spans="1:6" x14ac:dyDescent="0.2">
      <c r="A792" s="249"/>
      <c r="B792" s="105"/>
      <c r="C792" s="106"/>
      <c r="D792" s="114"/>
      <c r="E792" s="253"/>
      <c r="F792" s="254"/>
    </row>
    <row r="793" spans="1:6" x14ac:dyDescent="0.2">
      <c r="A793" s="249"/>
      <c r="B793" s="107"/>
      <c r="C793" s="106"/>
      <c r="D793" s="114"/>
      <c r="E793" s="253"/>
      <c r="F793" s="254"/>
    </row>
    <row r="794" spans="1:6" x14ac:dyDescent="0.2">
      <c r="A794" s="249"/>
      <c r="B794" s="107"/>
      <c r="C794" s="106"/>
      <c r="D794" s="114"/>
      <c r="E794" s="253"/>
      <c r="F794" s="254"/>
    </row>
    <row r="795" spans="1:6" x14ac:dyDescent="0.2">
      <c r="A795" s="249"/>
      <c r="B795" s="107"/>
      <c r="C795" s="106"/>
      <c r="D795" s="114"/>
      <c r="E795" s="253"/>
      <c r="F795" s="254"/>
    </row>
    <row r="796" spans="1:6" x14ac:dyDescent="0.2">
      <c r="A796" s="249"/>
      <c r="B796" s="105"/>
      <c r="C796" s="106"/>
      <c r="D796" s="114"/>
      <c r="E796" s="253"/>
      <c r="F796" s="254"/>
    </row>
    <row r="797" spans="1:6" x14ac:dyDescent="0.2">
      <c r="A797" s="249"/>
      <c r="B797" s="107"/>
      <c r="C797" s="106"/>
      <c r="D797" s="114"/>
      <c r="E797" s="253"/>
      <c r="F797" s="254"/>
    </row>
    <row r="798" spans="1:6" x14ac:dyDescent="0.2">
      <c r="A798" s="249"/>
      <c r="B798" s="107"/>
      <c r="C798" s="106"/>
      <c r="D798" s="114"/>
      <c r="E798" s="253"/>
      <c r="F798" s="254"/>
    </row>
    <row r="799" spans="1:6" x14ac:dyDescent="0.2">
      <c r="A799" s="249"/>
      <c r="B799" s="107"/>
      <c r="C799" s="106"/>
      <c r="D799" s="114"/>
      <c r="E799" s="253"/>
      <c r="F799" s="254"/>
    </row>
    <row r="800" spans="1:6" x14ac:dyDescent="0.2">
      <c r="A800" s="249"/>
      <c r="B800" s="105"/>
      <c r="C800" s="106"/>
      <c r="D800" s="114"/>
      <c r="E800" s="253"/>
      <c r="F800" s="254"/>
    </row>
    <row r="801" spans="1:6" x14ac:dyDescent="0.2">
      <c r="A801" s="249"/>
      <c r="B801" s="107"/>
      <c r="C801" s="106"/>
      <c r="D801" s="114"/>
      <c r="E801" s="253"/>
      <c r="F801" s="254"/>
    </row>
    <row r="802" spans="1:6" x14ac:dyDescent="0.2">
      <c r="A802" s="249"/>
      <c r="B802" s="107"/>
      <c r="C802" s="106"/>
      <c r="D802" s="114"/>
      <c r="E802" s="253"/>
      <c r="F802" s="254"/>
    </row>
    <row r="803" spans="1:6" x14ac:dyDescent="0.2">
      <c r="A803" s="249"/>
      <c r="B803" s="107"/>
      <c r="C803" s="106"/>
      <c r="D803" s="114"/>
      <c r="E803" s="253"/>
      <c r="F803" s="254"/>
    </row>
    <row r="804" spans="1:6" x14ac:dyDescent="0.2">
      <c r="A804" s="249"/>
      <c r="B804" s="105"/>
      <c r="C804" s="106"/>
      <c r="D804" s="114"/>
      <c r="E804" s="253"/>
      <c r="F804" s="254"/>
    </row>
    <row r="805" spans="1:6" x14ac:dyDescent="0.2">
      <c r="A805" s="249"/>
      <c r="B805" s="107"/>
      <c r="C805" s="106"/>
      <c r="D805" s="114"/>
      <c r="E805" s="253"/>
      <c r="F805" s="254"/>
    </row>
    <row r="806" spans="1:6" x14ac:dyDescent="0.2">
      <c r="A806" s="249"/>
      <c r="B806" s="107"/>
      <c r="C806" s="106"/>
      <c r="D806" s="114"/>
      <c r="E806" s="253"/>
      <c r="F806" s="254"/>
    </row>
    <row r="807" spans="1:6" x14ac:dyDescent="0.2">
      <c r="A807" s="249"/>
      <c r="B807" s="107"/>
      <c r="C807" s="106"/>
      <c r="D807" s="114"/>
      <c r="E807" s="253"/>
      <c r="F807" s="254"/>
    </row>
    <row r="808" spans="1:6" x14ac:dyDescent="0.2">
      <c r="A808" s="249"/>
      <c r="B808" s="105"/>
      <c r="C808" s="106"/>
      <c r="D808" s="114"/>
      <c r="E808" s="253"/>
      <c r="F808" s="254"/>
    </row>
    <row r="809" spans="1:6" x14ac:dyDescent="0.2">
      <c r="A809" s="249"/>
      <c r="B809" s="107"/>
      <c r="C809" s="106"/>
      <c r="D809" s="114"/>
      <c r="E809" s="253"/>
      <c r="F809" s="254"/>
    </row>
    <row r="810" spans="1:6" x14ac:dyDescent="0.2">
      <c r="A810" s="249"/>
      <c r="B810" s="107"/>
      <c r="C810" s="106"/>
      <c r="D810" s="114"/>
      <c r="E810" s="253"/>
      <c r="F810" s="254"/>
    </row>
    <row r="811" spans="1:6" x14ac:dyDescent="0.2">
      <c r="A811" s="249"/>
      <c r="B811" s="107"/>
      <c r="C811" s="106"/>
      <c r="D811" s="114"/>
      <c r="E811" s="253"/>
      <c r="F811" s="254"/>
    </row>
    <row r="812" spans="1:6" x14ac:dyDescent="0.2">
      <c r="A812" s="249"/>
      <c r="B812" s="105"/>
      <c r="C812" s="106"/>
      <c r="D812" s="114"/>
      <c r="E812" s="253"/>
      <c r="F812" s="254"/>
    </row>
    <row r="813" spans="1:6" x14ac:dyDescent="0.2">
      <c r="A813" s="249"/>
      <c r="B813" s="107"/>
      <c r="C813" s="106"/>
      <c r="D813" s="114"/>
      <c r="E813" s="253"/>
      <c r="F813" s="254"/>
    </row>
    <row r="814" spans="1:6" x14ac:dyDescent="0.2">
      <c r="A814" s="249"/>
      <c r="B814" s="107"/>
      <c r="C814" s="106"/>
      <c r="D814" s="114"/>
      <c r="E814" s="253"/>
      <c r="F814" s="254"/>
    </row>
    <row r="815" spans="1:6" x14ac:dyDescent="0.2">
      <c r="A815" s="249"/>
      <c r="B815" s="107"/>
      <c r="C815" s="106"/>
      <c r="D815" s="114"/>
      <c r="E815" s="253"/>
      <c r="F815" s="254"/>
    </row>
    <row r="816" spans="1:6" x14ac:dyDescent="0.2">
      <c r="A816" s="249"/>
      <c r="B816" s="107"/>
      <c r="C816" s="106"/>
      <c r="D816" s="114"/>
      <c r="E816" s="253"/>
      <c r="F816" s="254"/>
    </row>
    <row r="817" spans="1:6" x14ac:dyDescent="0.2">
      <c r="A817" s="249"/>
      <c r="B817" s="105"/>
      <c r="C817" s="106"/>
      <c r="D817" s="114"/>
      <c r="E817" s="253"/>
      <c r="F817" s="254"/>
    </row>
    <row r="818" spans="1:6" x14ac:dyDescent="0.2">
      <c r="A818" s="249"/>
      <c r="B818" s="107"/>
      <c r="C818" s="106"/>
      <c r="D818" s="114"/>
      <c r="E818" s="253"/>
      <c r="F818" s="254"/>
    </row>
    <row r="819" spans="1:6" x14ac:dyDescent="0.2">
      <c r="A819" s="249"/>
      <c r="B819" s="107"/>
      <c r="C819" s="106"/>
      <c r="D819" s="114"/>
      <c r="E819" s="253"/>
      <c r="F819" s="254"/>
    </row>
    <row r="820" spans="1:6" x14ac:dyDescent="0.2">
      <c r="A820" s="249"/>
      <c r="B820" s="107"/>
      <c r="C820" s="106"/>
      <c r="D820" s="114"/>
      <c r="E820" s="253"/>
      <c r="F820" s="254"/>
    </row>
    <row r="821" spans="1:6" x14ac:dyDescent="0.2">
      <c r="A821" s="249"/>
      <c r="B821" s="107"/>
      <c r="C821" s="106"/>
      <c r="D821" s="114"/>
      <c r="E821" s="253"/>
      <c r="F821" s="254"/>
    </row>
    <row r="822" spans="1:6" x14ac:dyDescent="0.2">
      <c r="A822" s="249"/>
      <c r="B822" s="105"/>
      <c r="C822" s="106"/>
      <c r="D822" s="114"/>
      <c r="E822" s="253"/>
      <c r="F822" s="254"/>
    </row>
    <row r="823" spans="1:6" x14ac:dyDescent="0.2">
      <c r="A823" s="249"/>
      <c r="B823" s="107"/>
      <c r="C823" s="106"/>
      <c r="D823" s="114"/>
      <c r="E823" s="253"/>
      <c r="F823" s="254"/>
    </row>
    <row r="824" spans="1:6" x14ac:dyDescent="0.2">
      <c r="A824" s="249"/>
      <c r="B824" s="107"/>
      <c r="C824" s="106"/>
      <c r="D824" s="114"/>
      <c r="E824" s="253"/>
      <c r="F824" s="254"/>
    </row>
    <row r="825" spans="1:6" x14ac:dyDescent="0.2">
      <c r="A825" s="249"/>
      <c r="B825" s="107"/>
      <c r="C825" s="106"/>
      <c r="D825" s="114"/>
      <c r="E825" s="253"/>
      <c r="F825" s="254"/>
    </row>
    <row r="826" spans="1:6" x14ac:dyDescent="0.2">
      <c r="A826" s="249"/>
      <c r="B826" s="105"/>
      <c r="C826" s="106"/>
      <c r="D826" s="114"/>
      <c r="E826" s="253"/>
      <c r="F826" s="254"/>
    </row>
    <row r="827" spans="1:6" x14ac:dyDescent="0.2">
      <c r="A827" s="249"/>
      <c r="B827" s="107"/>
      <c r="C827" s="106"/>
      <c r="D827" s="114"/>
      <c r="E827" s="253"/>
      <c r="F827" s="254"/>
    </row>
    <row r="828" spans="1:6" x14ac:dyDescent="0.2">
      <c r="A828" s="249"/>
      <c r="B828" s="107"/>
      <c r="C828" s="106"/>
      <c r="D828" s="114"/>
      <c r="E828" s="253"/>
      <c r="F828" s="254"/>
    </row>
    <row r="829" spans="1:6" x14ac:dyDescent="0.2">
      <c r="A829" s="249"/>
      <c r="B829" s="107"/>
      <c r="C829" s="106"/>
      <c r="D829" s="114"/>
      <c r="E829" s="253"/>
      <c r="F829" s="254"/>
    </row>
    <row r="830" spans="1:6" x14ac:dyDescent="0.2">
      <c r="A830" s="249"/>
      <c r="B830" s="105"/>
      <c r="C830" s="106"/>
      <c r="D830" s="114"/>
      <c r="E830" s="253"/>
      <c r="F830" s="254"/>
    </row>
    <row r="831" spans="1:6" x14ac:dyDescent="0.2">
      <c r="A831" s="249"/>
      <c r="B831" s="107"/>
      <c r="C831" s="106"/>
      <c r="D831" s="114"/>
      <c r="E831" s="253"/>
      <c r="F831" s="254"/>
    </row>
    <row r="832" spans="1:6" x14ac:dyDescent="0.2">
      <c r="A832" s="249"/>
      <c r="B832" s="107"/>
      <c r="C832" s="106"/>
      <c r="D832" s="114"/>
      <c r="E832" s="253"/>
      <c r="F832" s="254"/>
    </row>
    <row r="833" spans="1:6" x14ac:dyDescent="0.2">
      <c r="A833" s="249"/>
      <c r="B833" s="107"/>
      <c r="C833" s="106"/>
      <c r="D833" s="114"/>
      <c r="E833" s="253"/>
      <c r="F833" s="254"/>
    </row>
    <row r="834" spans="1:6" x14ac:dyDescent="0.2">
      <c r="A834" s="249"/>
      <c r="B834" s="107"/>
      <c r="C834" s="106"/>
      <c r="D834" s="114"/>
      <c r="E834" s="253"/>
      <c r="F834" s="254"/>
    </row>
    <row r="835" spans="1:6" x14ac:dyDescent="0.2">
      <c r="A835" s="249"/>
      <c r="B835" s="107"/>
      <c r="C835" s="106"/>
      <c r="D835" s="114"/>
      <c r="E835" s="253"/>
      <c r="F835" s="254"/>
    </row>
    <row r="836" spans="1:6" x14ac:dyDescent="0.2">
      <c r="A836" s="249"/>
      <c r="B836" s="107"/>
      <c r="C836" s="106"/>
      <c r="D836" s="114"/>
      <c r="E836" s="253"/>
      <c r="F836" s="254"/>
    </row>
    <row r="837" spans="1:6" x14ac:dyDescent="0.2">
      <c r="A837" s="249"/>
      <c r="B837" s="107"/>
      <c r="C837" s="106"/>
      <c r="D837" s="114"/>
      <c r="E837" s="253"/>
      <c r="F837" s="254"/>
    </row>
    <row r="838" spans="1:6" x14ac:dyDescent="0.2">
      <c r="A838" s="249"/>
      <c r="B838" s="105"/>
      <c r="C838" s="106"/>
      <c r="D838" s="114"/>
      <c r="E838" s="253"/>
      <c r="F838" s="254"/>
    </row>
    <row r="839" spans="1:6" x14ac:dyDescent="0.2">
      <c r="A839" s="249"/>
      <c r="B839" s="107"/>
      <c r="C839" s="106"/>
      <c r="D839" s="114"/>
      <c r="E839" s="253"/>
      <c r="F839" s="254"/>
    </row>
    <row r="840" spans="1:6" x14ac:dyDescent="0.2">
      <c r="A840" s="249"/>
      <c r="B840" s="107"/>
      <c r="C840" s="106"/>
      <c r="D840" s="114"/>
      <c r="E840" s="253"/>
      <c r="F840" s="254"/>
    </row>
    <row r="841" spans="1:6" x14ac:dyDescent="0.2">
      <c r="A841" s="249"/>
      <c r="B841" s="107"/>
      <c r="C841" s="106"/>
      <c r="D841" s="114"/>
      <c r="E841" s="253"/>
      <c r="F841" s="254"/>
    </row>
    <row r="842" spans="1:6" x14ac:dyDescent="0.2">
      <c r="A842" s="249"/>
      <c r="B842" s="107"/>
      <c r="C842" s="106"/>
      <c r="D842" s="114"/>
      <c r="E842" s="253"/>
      <c r="F842" s="254"/>
    </row>
    <row r="843" spans="1:6" x14ac:dyDescent="0.2">
      <c r="A843" s="249"/>
      <c r="B843" s="107"/>
      <c r="C843" s="106"/>
      <c r="D843" s="114"/>
      <c r="E843" s="253"/>
      <c r="F843" s="254"/>
    </row>
    <row r="844" spans="1:6" x14ac:dyDescent="0.2">
      <c r="A844" s="249"/>
      <c r="B844" s="107"/>
      <c r="C844" s="106"/>
      <c r="D844" s="114"/>
      <c r="E844" s="253"/>
      <c r="F844" s="254"/>
    </row>
    <row r="845" spans="1:6" x14ac:dyDescent="0.2">
      <c r="A845" s="249"/>
      <c r="B845" s="107"/>
      <c r="C845" s="106"/>
      <c r="D845" s="114"/>
      <c r="E845" s="253"/>
      <c r="F845" s="254"/>
    </row>
    <row r="846" spans="1:6" x14ac:dyDescent="0.2">
      <c r="A846" s="249"/>
      <c r="B846" s="105"/>
      <c r="C846" s="106"/>
      <c r="D846" s="114"/>
      <c r="E846" s="253"/>
      <c r="F846" s="254"/>
    </row>
    <row r="847" spans="1:6" x14ac:dyDescent="0.2">
      <c r="A847" s="249"/>
      <c r="B847" s="107"/>
      <c r="C847" s="106"/>
      <c r="D847" s="114"/>
      <c r="E847" s="253"/>
      <c r="F847" s="254"/>
    </row>
    <row r="848" spans="1:6" x14ac:dyDescent="0.2">
      <c r="A848" s="249"/>
      <c r="B848" s="107"/>
      <c r="C848" s="106"/>
      <c r="D848" s="114"/>
      <c r="E848" s="253"/>
      <c r="F848" s="254"/>
    </row>
    <row r="849" spans="1:6" x14ac:dyDescent="0.2">
      <c r="A849" s="249"/>
      <c r="B849" s="107"/>
      <c r="C849" s="106"/>
      <c r="D849" s="114"/>
      <c r="E849" s="253"/>
      <c r="F849" s="254"/>
    </row>
    <row r="850" spans="1:6" x14ac:dyDescent="0.2">
      <c r="A850" s="249"/>
      <c r="B850" s="107"/>
      <c r="C850" s="106"/>
      <c r="D850" s="114"/>
      <c r="E850" s="253"/>
      <c r="F850" s="254"/>
    </row>
    <row r="851" spans="1:6" x14ac:dyDescent="0.2">
      <c r="A851" s="249"/>
      <c r="B851" s="107"/>
      <c r="C851" s="106"/>
      <c r="D851" s="114"/>
      <c r="E851" s="253"/>
      <c r="F851" s="254"/>
    </row>
    <row r="852" spans="1:6" x14ac:dyDescent="0.2">
      <c r="A852" s="249"/>
      <c r="B852" s="107"/>
      <c r="C852" s="106"/>
      <c r="D852" s="114"/>
      <c r="E852" s="253"/>
      <c r="F852" s="254"/>
    </row>
    <row r="853" spans="1:6" x14ac:dyDescent="0.2">
      <c r="A853" s="249"/>
      <c r="B853" s="107"/>
      <c r="C853" s="106"/>
      <c r="D853" s="114"/>
      <c r="E853" s="253"/>
      <c r="F853" s="254"/>
    </row>
    <row r="854" spans="1:6" x14ac:dyDescent="0.2">
      <c r="A854" s="249"/>
      <c r="B854" s="105"/>
      <c r="C854" s="106"/>
      <c r="D854" s="114"/>
      <c r="E854" s="253"/>
      <c r="F854" s="254"/>
    </row>
    <row r="855" spans="1:6" x14ac:dyDescent="0.2">
      <c r="A855" s="249"/>
      <c r="B855" s="107"/>
      <c r="C855" s="106"/>
      <c r="D855" s="114"/>
      <c r="E855" s="253"/>
      <c r="F855" s="254"/>
    </row>
    <row r="856" spans="1:6" x14ac:dyDescent="0.2">
      <c r="A856" s="249"/>
      <c r="B856" s="107"/>
      <c r="C856" s="106"/>
      <c r="D856" s="114"/>
      <c r="E856" s="253"/>
      <c r="F856" s="254"/>
    </row>
    <row r="857" spans="1:6" x14ac:dyDescent="0.2">
      <c r="A857" s="249"/>
      <c r="B857" s="107"/>
      <c r="C857" s="106"/>
      <c r="D857" s="114"/>
      <c r="E857" s="253"/>
      <c r="F857" s="254"/>
    </row>
    <row r="858" spans="1:6" x14ac:dyDescent="0.2">
      <c r="A858" s="249"/>
      <c r="B858" s="107"/>
      <c r="C858" s="106"/>
      <c r="D858" s="114"/>
      <c r="E858" s="253"/>
      <c r="F858" s="254"/>
    </row>
    <row r="859" spans="1:6" x14ac:dyDescent="0.2">
      <c r="A859" s="249"/>
      <c r="B859" s="107"/>
      <c r="C859" s="106"/>
      <c r="D859" s="114"/>
      <c r="E859" s="253"/>
      <c r="F859" s="254"/>
    </row>
    <row r="860" spans="1:6" x14ac:dyDescent="0.2">
      <c r="A860" s="249"/>
      <c r="B860" s="107"/>
      <c r="C860" s="106"/>
      <c r="D860" s="114"/>
      <c r="E860" s="253"/>
      <c r="F860" s="254"/>
    </row>
    <row r="861" spans="1:6" x14ac:dyDescent="0.2">
      <c r="A861" s="249"/>
      <c r="B861" s="107"/>
      <c r="C861" s="106"/>
      <c r="D861" s="114"/>
      <c r="E861" s="253"/>
      <c r="F861" s="254"/>
    </row>
    <row r="862" spans="1:6" x14ac:dyDescent="0.2">
      <c r="A862" s="249"/>
      <c r="B862" s="105"/>
      <c r="C862" s="106"/>
      <c r="D862" s="114"/>
      <c r="E862" s="253"/>
      <c r="F862" s="254"/>
    </row>
    <row r="863" spans="1:6" x14ac:dyDescent="0.2">
      <c r="A863" s="249"/>
      <c r="B863" s="107"/>
      <c r="C863" s="106"/>
      <c r="D863" s="114"/>
      <c r="E863" s="253"/>
      <c r="F863" s="254"/>
    </row>
    <row r="864" spans="1:6" x14ac:dyDescent="0.2">
      <c r="A864" s="249"/>
      <c r="B864" s="107"/>
      <c r="C864" s="106"/>
      <c r="D864" s="114"/>
      <c r="E864" s="253"/>
      <c r="F864" s="254"/>
    </row>
    <row r="865" spans="1:6" x14ac:dyDescent="0.2">
      <c r="A865" s="249"/>
      <c r="B865" s="107"/>
      <c r="C865" s="106"/>
      <c r="D865" s="114"/>
      <c r="E865" s="253"/>
      <c r="F865" s="254"/>
    </row>
    <row r="866" spans="1:6" x14ac:dyDescent="0.2">
      <c r="A866" s="249"/>
      <c r="B866" s="107"/>
      <c r="C866" s="106"/>
      <c r="D866" s="114"/>
      <c r="E866" s="253"/>
      <c r="F866" s="254"/>
    </row>
    <row r="867" spans="1:6" x14ac:dyDescent="0.2">
      <c r="A867" s="249"/>
      <c r="B867" s="107"/>
      <c r="C867" s="106"/>
      <c r="D867" s="114"/>
      <c r="E867" s="253"/>
      <c r="F867" s="254"/>
    </row>
    <row r="868" spans="1:6" x14ac:dyDescent="0.2">
      <c r="A868" s="249"/>
      <c r="B868" s="107"/>
      <c r="C868" s="106"/>
      <c r="D868" s="114"/>
      <c r="E868" s="253"/>
      <c r="F868" s="254"/>
    </row>
    <row r="869" spans="1:6" x14ac:dyDescent="0.2">
      <c r="A869" s="249"/>
      <c r="B869" s="107"/>
      <c r="C869" s="106"/>
      <c r="D869" s="114"/>
      <c r="E869" s="253"/>
      <c r="F869" s="254"/>
    </row>
    <row r="870" spans="1:6" x14ac:dyDescent="0.2">
      <c r="A870" s="249"/>
      <c r="B870" s="105"/>
      <c r="C870" s="106"/>
      <c r="D870" s="114"/>
      <c r="E870" s="253"/>
      <c r="F870" s="254"/>
    </row>
    <row r="871" spans="1:6" x14ac:dyDescent="0.2">
      <c r="A871" s="249"/>
      <c r="B871" s="107"/>
      <c r="C871" s="106"/>
      <c r="D871" s="114"/>
      <c r="E871" s="253"/>
      <c r="F871" s="254"/>
    </row>
    <row r="872" spans="1:6" x14ac:dyDescent="0.2">
      <c r="A872" s="249"/>
      <c r="B872" s="107"/>
      <c r="C872" s="106"/>
      <c r="D872" s="114"/>
      <c r="E872" s="253"/>
      <c r="F872" s="254"/>
    </row>
    <row r="873" spans="1:6" x14ac:dyDescent="0.2">
      <c r="A873" s="249"/>
      <c r="B873" s="107"/>
      <c r="C873" s="106"/>
      <c r="D873" s="114"/>
      <c r="E873" s="253"/>
      <c r="F873" s="254"/>
    </row>
    <row r="874" spans="1:6" x14ac:dyDescent="0.2">
      <c r="A874" s="249"/>
      <c r="B874" s="107"/>
      <c r="C874" s="106"/>
      <c r="D874" s="114"/>
      <c r="E874" s="253"/>
      <c r="F874" s="254"/>
    </row>
    <row r="875" spans="1:6" x14ac:dyDescent="0.2">
      <c r="A875" s="249"/>
      <c r="B875" s="107"/>
      <c r="C875" s="106"/>
      <c r="D875" s="114"/>
      <c r="E875" s="253"/>
      <c r="F875" s="254"/>
    </row>
    <row r="876" spans="1:6" x14ac:dyDescent="0.2">
      <c r="A876" s="249"/>
      <c r="B876" s="107"/>
      <c r="C876" s="106"/>
      <c r="D876" s="114"/>
      <c r="E876" s="253"/>
      <c r="F876" s="254"/>
    </row>
    <row r="877" spans="1:6" x14ac:dyDescent="0.2">
      <c r="A877" s="249"/>
      <c r="B877" s="107"/>
      <c r="C877" s="106"/>
      <c r="D877" s="114"/>
      <c r="E877" s="253"/>
      <c r="F877" s="254"/>
    </row>
    <row r="878" spans="1:6" x14ac:dyDescent="0.2">
      <c r="A878" s="249"/>
      <c r="B878" s="107"/>
      <c r="C878" s="106"/>
      <c r="D878" s="114"/>
      <c r="E878" s="253"/>
      <c r="F878" s="254"/>
    </row>
    <row r="879" spans="1:6" x14ac:dyDescent="0.2">
      <c r="A879" s="249"/>
      <c r="B879" s="107"/>
      <c r="C879" s="106"/>
      <c r="D879" s="114"/>
      <c r="E879" s="253"/>
      <c r="F879" s="254"/>
    </row>
    <row r="880" spans="1:6" x14ac:dyDescent="0.2">
      <c r="A880" s="249"/>
      <c r="B880" s="105"/>
      <c r="C880" s="106"/>
      <c r="D880" s="114"/>
      <c r="E880" s="253"/>
      <c r="F880" s="254"/>
    </row>
    <row r="881" spans="1:6" x14ac:dyDescent="0.2">
      <c r="A881" s="249"/>
      <c r="B881" s="107"/>
      <c r="C881" s="106"/>
      <c r="D881" s="114"/>
      <c r="E881" s="253"/>
      <c r="F881" s="254"/>
    </row>
    <row r="882" spans="1:6" x14ac:dyDescent="0.2">
      <c r="A882" s="249"/>
      <c r="B882" s="107"/>
      <c r="C882" s="106"/>
      <c r="D882" s="114"/>
      <c r="E882" s="253"/>
      <c r="F882" s="254"/>
    </row>
    <row r="883" spans="1:6" x14ac:dyDescent="0.2">
      <c r="A883" s="249"/>
      <c r="B883" s="107"/>
      <c r="C883" s="106"/>
      <c r="D883" s="114"/>
      <c r="E883" s="253"/>
      <c r="F883" s="254"/>
    </row>
    <row r="884" spans="1:6" x14ac:dyDescent="0.2">
      <c r="A884" s="249"/>
      <c r="B884" s="107"/>
      <c r="C884" s="106"/>
      <c r="D884" s="114"/>
      <c r="E884" s="253"/>
      <c r="F884" s="254"/>
    </row>
    <row r="885" spans="1:6" x14ac:dyDescent="0.2">
      <c r="A885" s="249"/>
      <c r="B885" s="107"/>
      <c r="C885" s="106"/>
      <c r="D885" s="114"/>
      <c r="E885" s="253"/>
      <c r="F885" s="254"/>
    </row>
    <row r="886" spans="1:6" x14ac:dyDescent="0.2">
      <c r="A886" s="249"/>
      <c r="B886" s="107"/>
      <c r="C886" s="106"/>
      <c r="D886" s="114"/>
      <c r="E886" s="253"/>
      <c r="F886" s="254"/>
    </row>
    <row r="887" spans="1:6" x14ac:dyDescent="0.2">
      <c r="A887" s="249"/>
      <c r="B887" s="107"/>
      <c r="C887" s="106"/>
      <c r="D887" s="114"/>
      <c r="E887" s="253"/>
      <c r="F887" s="254"/>
    </row>
    <row r="888" spans="1:6" x14ac:dyDescent="0.2">
      <c r="A888" s="249"/>
      <c r="B888" s="107"/>
      <c r="C888" s="106"/>
      <c r="D888" s="114"/>
      <c r="E888" s="253"/>
      <c r="F888" s="254"/>
    </row>
    <row r="889" spans="1:6" x14ac:dyDescent="0.2">
      <c r="A889" s="249"/>
      <c r="B889" s="107"/>
      <c r="C889" s="106"/>
      <c r="D889" s="114"/>
      <c r="E889" s="253"/>
      <c r="F889" s="254"/>
    </row>
    <row r="890" spans="1:6" x14ac:dyDescent="0.2">
      <c r="A890" s="249"/>
      <c r="B890" s="105"/>
      <c r="C890" s="106"/>
      <c r="D890" s="114"/>
      <c r="E890" s="253"/>
      <c r="F890" s="254"/>
    </row>
    <row r="891" spans="1:6" x14ac:dyDescent="0.2">
      <c r="A891" s="249"/>
      <c r="B891" s="107"/>
      <c r="C891" s="106"/>
      <c r="D891" s="114"/>
      <c r="E891" s="253"/>
      <c r="F891" s="254"/>
    </row>
    <row r="892" spans="1:6" x14ac:dyDescent="0.2">
      <c r="A892" s="249"/>
      <c r="B892" s="107"/>
      <c r="C892" s="106"/>
      <c r="D892" s="114"/>
      <c r="E892" s="253"/>
      <c r="F892" s="254"/>
    </row>
    <row r="893" spans="1:6" x14ac:dyDescent="0.2">
      <c r="A893" s="249"/>
      <c r="B893" s="107"/>
      <c r="C893" s="106"/>
      <c r="D893" s="114"/>
      <c r="E893" s="253"/>
      <c r="F893" s="254"/>
    </row>
    <row r="894" spans="1:6" x14ac:dyDescent="0.2">
      <c r="A894" s="249"/>
      <c r="B894" s="107"/>
      <c r="C894" s="106"/>
      <c r="D894" s="114"/>
      <c r="E894" s="253"/>
      <c r="F894" s="254"/>
    </row>
    <row r="895" spans="1:6" x14ac:dyDescent="0.2">
      <c r="A895" s="249"/>
      <c r="B895" s="107"/>
      <c r="C895" s="106"/>
      <c r="D895" s="114"/>
      <c r="E895" s="253"/>
      <c r="F895" s="254"/>
    </row>
    <row r="896" spans="1:6" x14ac:dyDescent="0.2">
      <c r="A896" s="249"/>
      <c r="B896" s="107"/>
      <c r="C896" s="106"/>
      <c r="D896" s="114"/>
      <c r="E896" s="253"/>
      <c r="F896" s="254"/>
    </row>
    <row r="897" spans="1:6" x14ac:dyDescent="0.2">
      <c r="A897" s="249"/>
      <c r="B897" s="107"/>
      <c r="C897" s="106"/>
      <c r="D897" s="114"/>
      <c r="E897" s="253"/>
      <c r="F897" s="254"/>
    </row>
    <row r="898" spans="1:6" x14ac:dyDescent="0.2">
      <c r="A898" s="249"/>
      <c r="B898" s="107"/>
      <c r="C898" s="106"/>
      <c r="D898" s="114"/>
      <c r="E898" s="253"/>
      <c r="F898" s="254"/>
    </row>
    <row r="899" spans="1:6" x14ac:dyDescent="0.2">
      <c r="A899" s="249"/>
      <c r="B899" s="107"/>
      <c r="C899" s="106"/>
      <c r="D899" s="114"/>
      <c r="E899" s="253"/>
      <c r="F899" s="254"/>
    </row>
    <row r="900" spans="1:6" x14ac:dyDescent="0.2">
      <c r="A900" s="249"/>
      <c r="B900" s="105"/>
      <c r="C900" s="106"/>
      <c r="D900" s="114"/>
      <c r="E900" s="253"/>
      <c r="F900" s="254"/>
    </row>
    <row r="901" spans="1:6" x14ac:dyDescent="0.2">
      <c r="A901" s="249"/>
      <c r="B901" s="107"/>
      <c r="C901" s="106"/>
      <c r="D901" s="114"/>
      <c r="E901" s="253"/>
      <c r="F901" s="254"/>
    </row>
    <row r="902" spans="1:6" x14ac:dyDescent="0.2">
      <c r="A902" s="249"/>
      <c r="B902" s="107"/>
      <c r="C902" s="106"/>
      <c r="D902" s="114"/>
      <c r="E902" s="253"/>
      <c r="F902" s="254"/>
    </row>
    <row r="903" spans="1:6" x14ac:dyDescent="0.2">
      <c r="A903" s="249"/>
      <c r="B903" s="107"/>
      <c r="C903" s="106"/>
      <c r="D903" s="114"/>
      <c r="E903" s="253"/>
      <c r="F903" s="254"/>
    </row>
    <row r="904" spans="1:6" x14ac:dyDescent="0.2">
      <c r="A904" s="249"/>
      <c r="B904" s="107"/>
      <c r="C904" s="106"/>
      <c r="D904" s="114"/>
      <c r="E904" s="253"/>
      <c r="F904" s="254"/>
    </row>
    <row r="905" spans="1:6" x14ac:dyDescent="0.2">
      <c r="A905" s="249"/>
      <c r="B905" s="107"/>
      <c r="C905" s="106"/>
      <c r="D905" s="114"/>
      <c r="E905" s="253"/>
      <c r="F905" s="254"/>
    </row>
    <row r="906" spans="1:6" x14ac:dyDescent="0.2">
      <c r="A906" s="249"/>
      <c r="B906" s="107"/>
      <c r="C906" s="106"/>
      <c r="D906" s="114"/>
      <c r="E906" s="253"/>
      <c r="F906" s="254"/>
    </row>
    <row r="907" spans="1:6" x14ac:dyDescent="0.2">
      <c r="A907" s="249"/>
      <c r="B907" s="107"/>
      <c r="C907" s="106"/>
      <c r="D907" s="114"/>
      <c r="E907" s="253"/>
      <c r="F907" s="254"/>
    </row>
    <row r="908" spans="1:6" x14ac:dyDescent="0.2">
      <c r="A908" s="249"/>
      <c r="B908" s="107"/>
      <c r="C908" s="106"/>
      <c r="D908" s="114"/>
      <c r="E908" s="253"/>
      <c r="F908" s="254"/>
    </row>
    <row r="909" spans="1:6" x14ac:dyDescent="0.2">
      <c r="A909" s="249"/>
      <c r="B909" s="107"/>
      <c r="C909" s="106"/>
      <c r="D909" s="114"/>
      <c r="E909" s="253"/>
      <c r="F909" s="254"/>
    </row>
    <row r="910" spans="1:6" x14ac:dyDescent="0.2">
      <c r="A910" s="249"/>
      <c r="B910" s="105"/>
      <c r="C910" s="106"/>
      <c r="D910" s="114"/>
      <c r="E910" s="253"/>
      <c r="F910" s="254"/>
    </row>
    <row r="911" spans="1:6" x14ac:dyDescent="0.2">
      <c r="A911" s="249"/>
      <c r="B911" s="107"/>
      <c r="C911" s="106"/>
      <c r="D911" s="114"/>
      <c r="E911" s="253"/>
      <c r="F911" s="254"/>
    </row>
    <row r="912" spans="1:6" x14ac:dyDescent="0.2">
      <c r="A912" s="249"/>
      <c r="B912" s="107"/>
      <c r="C912" s="106"/>
      <c r="D912" s="114"/>
      <c r="E912" s="253"/>
      <c r="F912" s="254"/>
    </row>
    <row r="913" spans="1:6" x14ac:dyDescent="0.2">
      <c r="A913" s="249"/>
      <c r="B913" s="107"/>
      <c r="C913" s="106"/>
      <c r="D913" s="114"/>
      <c r="E913" s="253"/>
      <c r="F913" s="254"/>
    </row>
    <row r="914" spans="1:6" x14ac:dyDescent="0.2">
      <c r="A914" s="249"/>
      <c r="B914" s="107"/>
      <c r="C914" s="106"/>
      <c r="D914" s="114"/>
      <c r="E914" s="253"/>
      <c r="F914" s="254"/>
    </row>
    <row r="915" spans="1:6" x14ac:dyDescent="0.2">
      <c r="A915" s="249"/>
      <c r="B915" s="107"/>
      <c r="C915" s="106"/>
      <c r="D915" s="114"/>
      <c r="E915" s="253"/>
      <c r="F915" s="254"/>
    </row>
    <row r="916" spans="1:6" x14ac:dyDescent="0.2">
      <c r="A916" s="249"/>
      <c r="B916" s="107"/>
      <c r="C916" s="106"/>
      <c r="D916" s="114"/>
      <c r="E916" s="253"/>
      <c r="F916" s="254"/>
    </row>
    <row r="917" spans="1:6" x14ac:dyDescent="0.2">
      <c r="A917" s="249"/>
      <c r="B917" s="107"/>
      <c r="C917" s="106"/>
      <c r="D917" s="114"/>
      <c r="E917" s="253"/>
      <c r="F917" s="254"/>
    </row>
    <row r="918" spans="1:6" x14ac:dyDescent="0.2">
      <c r="A918" s="249"/>
      <c r="B918" s="107"/>
      <c r="C918" s="106"/>
      <c r="D918" s="114"/>
      <c r="E918" s="253"/>
      <c r="F918" s="254"/>
    </row>
    <row r="919" spans="1:6" x14ac:dyDescent="0.2">
      <c r="A919" s="249"/>
      <c r="B919" s="107"/>
      <c r="C919" s="106"/>
      <c r="D919" s="114"/>
      <c r="E919" s="253"/>
      <c r="F919" s="254"/>
    </row>
    <row r="920" spans="1:6" x14ac:dyDescent="0.2">
      <c r="A920" s="249"/>
      <c r="B920" s="105"/>
      <c r="C920" s="106"/>
      <c r="D920" s="114"/>
      <c r="E920" s="253"/>
      <c r="F920" s="254"/>
    </row>
    <row r="921" spans="1:6" x14ac:dyDescent="0.2">
      <c r="A921" s="249"/>
      <c r="B921" s="107"/>
      <c r="C921" s="106"/>
      <c r="D921" s="114"/>
      <c r="E921" s="253"/>
      <c r="F921" s="254"/>
    </row>
    <row r="922" spans="1:6" x14ac:dyDescent="0.2">
      <c r="A922" s="249"/>
      <c r="B922" s="107"/>
      <c r="C922" s="106"/>
      <c r="D922" s="114"/>
      <c r="E922" s="253"/>
      <c r="F922" s="254"/>
    </row>
    <row r="923" spans="1:6" x14ac:dyDescent="0.2">
      <c r="A923" s="249"/>
      <c r="B923" s="107"/>
      <c r="C923" s="106"/>
      <c r="D923" s="114"/>
      <c r="E923" s="253"/>
      <c r="F923" s="254"/>
    </row>
    <row r="924" spans="1:6" x14ac:dyDescent="0.2">
      <c r="A924" s="249"/>
      <c r="B924" s="107"/>
      <c r="C924" s="106"/>
      <c r="D924" s="114"/>
      <c r="E924" s="253"/>
      <c r="F924" s="254"/>
    </row>
    <row r="925" spans="1:6" x14ac:dyDescent="0.2">
      <c r="A925" s="249"/>
      <c r="B925" s="107"/>
      <c r="C925" s="106"/>
      <c r="D925" s="114"/>
      <c r="E925" s="253"/>
      <c r="F925" s="254"/>
    </row>
    <row r="926" spans="1:6" x14ac:dyDescent="0.2">
      <c r="A926" s="249"/>
      <c r="B926" s="107"/>
      <c r="C926" s="106"/>
      <c r="D926" s="114"/>
      <c r="E926" s="253"/>
      <c r="F926" s="254"/>
    </row>
    <row r="927" spans="1:6" x14ac:dyDescent="0.2">
      <c r="A927" s="249"/>
      <c r="B927" s="107"/>
      <c r="C927" s="106"/>
      <c r="D927" s="114"/>
      <c r="E927" s="253"/>
      <c r="F927" s="254"/>
    </row>
    <row r="928" spans="1:6" x14ac:dyDescent="0.2">
      <c r="A928" s="249"/>
      <c r="B928" s="107"/>
      <c r="C928" s="106"/>
      <c r="D928" s="114"/>
      <c r="E928" s="253"/>
      <c r="F928" s="254"/>
    </row>
    <row r="929" spans="1:6" x14ac:dyDescent="0.2">
      <c r="A929" s="249"/>
      <c r="B929" s="107"/>
      <c r="C929" s="106"/>
      <c r="D929" s="114"/>
      <c r="E929" s="253"/>
      <c r="F929" s="254"/>
    </row>
    <row r="930" spans="1:6" x14ac:dyDescent="0.2">
      <c r="A930" s="249"/>
      <c r="B930" s="105"/>
      <c r="C930" s="106"/>
      <c r="D930" s="114"/>
      <c r="E930" s="253"/>
      <c r="F930" s="254"/>
    </row>
    <row r="931" spans="1:6" x14ac:dyDescent="0.2">
      <c r="A931" s="249"/>
      <c r="B931" s="107"/>
      <c r="C931" s="106"/>
      <c r="D931" s="114"/>
      <c r="E931" s="253"/>
      <c r="F931" s="254"/>
    </row>
    <row r="932" spans="1:6" x14ac:dyDescent="0.2">
      <c r="A932" s="249"/>
      <c r="B932" s="107"/>
      <c r="C932" s="106"/>
      <c r="D932" s="114"/>
      <c r="E932" s="253"/>
      <c r="F932" s="254"/>
    </row>
    <row r="933" spans="1:6" x14ac:dyDescent="0.2">
      <c r="A933" s="249"/>
      <c r="B933" s="107"/>
      <c r="C933" s="106"/>
      <c r="D933" s="114"/>
      <c r="E933" s="253"/>
      <c r="F933" s="254"/>
    </row>
    <row r="934" spans="1:6" x14ac:dyDescent="0.2">
      <c r="A934" s="249"/>
      <c r="B934" s="107"/>
      <c r="C934" s="106"/>
      <c r="D934" s="114"/>
      <c r="E934" s="253"/>
      <c r="F934" s="254"/>
    </row>
    <row r="935" spans="1:6" x14ac:dyDescent="0.2">
      <c r="A935" s="249"/>
      <c r="B935" s="107"/>
      <c r="C935" s="106"/>
      <c r="D935" s="114"/>
      <c r="E935" s="253"/>
      <c r="F935" s="254"/>
    </row>
    <row r="936" spans="1:6" x14ac:dyDescent="0.2">
      <c r="A936" s="249"/>
      <c r="B936" s="107"/>
      <c r="C936" s="106"/>
      <c r="D936" s="114"/>
      <c r="E936" s="253"/>
      <c r="F936" s="254"/>
    </row>
    <row r="937" spans="1:6" x14ac:dyDescent="0.2">
      <c r="A937" s="249"/>
      <c r="B937" s="107"/>
      <c r="C937" s="106"/>
      <c r="D937" s="114"/>
      <c r="E937" s="253"/>
      <c r="F937" s="254"/>
    </row>
    <row r="938" spans="1:6" x14ac:dyDescent="0.2">
      <c r="A938" s="249"/>
      <c r="B938" s="107"/>
      <c r="C938" s="106"/>
      <c r="D938" s="114"/>
      <c r="E938" s="253"/>
      <c r="F938" s="254"/>
    </row>
    <row r="939" spans="1:6" x14ac:dyDescent="0.2">
      <c r="A939" s="249"/>
      <c r="B939" s="107"/>
      <c r="C939" s="106"/>
      <c r="D939" s="114"/>
      <c r="E939" s="253"/>
      <c r="F939" s="254"/>
    </row>
    <row r="940" spans="1:6" x14ac:dyDescent="0.2">
      <c r="A940" s="249"/>
      <c r="B940" s="105"/>
      <c r="C940" s="106"/>
      <c r="D940" s="114"/>
      <c r="E940" s="253"/>
      <c r="F940" s="254"/>
    </row>
    <row r="941" spans="1:6" x14ac:dyDescent="0.2">
      <c r="A941" s="249"/>
      <c r="B941" s="107"/>
      <c r="C941" s="106"/>
      <c r="D941" s="114"/>
      <c r="E941" s="253"/>
      <c r="F941" s="254"/>
    </row>
    <row r="942" spans="1:6" x14ac:dyDescent="0.2">
      <c r="A942" s="249"/>
      <c r="B942" s="107"/>
      <c r="C942" s="106"/>
      <c r="D942" s="114"/>
      <c r="E942" s="253"/>
      <c r="F942" s="254"/>
    </row>
    <row r="943" spans="1:6" x14ac:dyDescent="0.2">
      <c r="A943" s="249"/>
      <c r="B943" s="107"/>
      <c r="C943" s="106"/>
      <c r="D943" s="114"/>
      <c r="E943" s="253"/>
      <c r="F943" s="254"/>
    </row>
    <row r="944" spans="1:6" x14ac:dyDescent="0.2">
      <c r="A944" s="249"/>
      <c r="B944" s="107"/>
      <c r="C944" s="106"/>
      <c r="D944" s="114"/>
      <c r="E944" s="253"/>
      <c r="F944" s="254"/>
    </row>
    <row r="945" spans="1:6" x14ac:dyDescent="0.2">
      <c r="A945" s="249"/>
      <c r="B945" s="107"/>
      <c r="C945" s="106"/>
      <c r="D945" s="114"/>
      <c r="E945" s="253"/>
      <c r="F945" s="254"/>
    </row>
    <row r="946" spans="1:6" x14ac:dyDescent="0.2">
      <c r="A946" s="249"/>
      <c r="B946" s="107"/>
      <c r="C946" s="106"/>
      <c r="D946" s="114"/>
      <c r="E946" s="253"/>
      <c r="F946" s="254"/>
    </row>
    <row r="947" spans="1:6" x14ac:dyDescent="0.2">
      <c r="A947" s="249"/>
      <c r="B947" s="107"/>
      <c r="C947" s="106"/>
      <c r="D947" s="114"/>
      <c r="E947" s="253"/>
      <c r="F947" s="254"/>
    </row>
    <row r="948" spans="1:6" x14ac:dyDescent="0.2">
      <c r="A948" s="249"/>
      <c r="B948" s="107"/>
      <c r="C948" s="106"/>
      <c r="D948" s="114"/>
      <c r="E948" s="253"/>
      <c r="F948" s="254"/>
    </row>
    <row r="949" spans="1:6" x14ac:dyDescent="0.2">
      <c r="A949" s="249"/>
      <c r="B949" s="107"/>
      <c r="C949" s="106"/>
      <c r="D949" s="114"/>
      <c r="E949" s="253"/>
      <c r="F949" s="254"/>
    </row>
    <row r="950" spans="1:6" x14ac:dyDescent="0.2">
      <c r="A950" s="249"/>
      <c r="B950" s="105"/>
      <c r="C950" s="106"/>
      <c r="D950" s="114"/>
      <c r="E950" s="253"/>
      <c r="F950" s="254"/>
    </row>
    <row r="951" spans="1:6" x14ac:dyDescent="0.2">
      <c r="A951" s="249"/>
      <c r="B951" s="107"/>
      <c r="C951" s="106"/>
      <c r="D951" s="114"/>
      <c r="E951" s="253"/>
      <c r="F951" s="254"/>
    </row>
    <row r="952" spans="1:6" x14ac:dyDescent="0.2">
      <c r="A952" s="249"/>
      <c r="B952" s="107"/>
      <c r="C952" s="106"/>
      <c r="D952" s="114"/>
      <c r="E952" s="253"/>
      <c r="F952" s="254"/>
    </row>
    <row r="953" spans="1:6" x14ac:dyDescent="0.2">
      <c r="A953" s="249"/>
      <c r="B953" s="107"/>
      <c r="C953" s="106"/>
      <c r="D953" s="114"/>
      <c r="E953" s="253"/>
      <c r="F953" s="254"/>
    </row>
    <row r="954" spans="1:6" x14ac:dyDescent="0.2">
      <c r="A954" s="249"/>
      <c r="B954" s="107"/>
      <c r="C954" s="106"/>
      <c r="D954" s="114"/>
      <c r="E954" s="253"/>
      <c r="F954" s="254"/>
    </row>
    <row r="955" spans="1:6" x14ac:dyDescent="0.2">
      <c r="A955" s="249"/>
      <c r="B955" s="107"/>
      <c r="C955" s="106"/>
      <c r="D955" s="114"/>
      <c r="E955" s="253"/>
      <c r="F955" s="254"/>
    </row>
    <row r="956" spans="1:6" x14ac:dyDescent="0.2">
      <c r="A956" s="249"/>
      <c r="B956" s="107"/>
      <c r="C956" s="106"/>
      <c r="D956" s="114"/>
      <c r="E956" s="253"/>
      <c r="F956" s="254"/>
    </row>
    <row r="957" spans="1:6" x14ac:dyDescent="0.2">
      <c r="A957" s="249"/>
      <c r="B957" s="107"/>
      <c r="C957" s="106"/>
      <c r="D957" s="114"/>
      <c r="E957" s="253"/>
      <c r="F957" s="254"/>
    </row>
    <row r="958" spans="1:6" x14ac:dyDescent="0.2">
      <c r="A958" s="249"/>
      <c r="B958" s="107"/>
      <c r="C958" s="106"/>
      <c r="D958" s="114"/>
      <c r="E958" s="253"/>
      <c r="F958" s="254"/>
    </row>
    <row r="959" spans="1:6" x14ac:dyDescent="0.2">
      <c r="A959" s="249"/>
      <c r="B959" s="107"/>
      <c r="C959" s="106"/>
      <c r="D959" s="114"/>
      <c r="E959" s="253"/>
      <c r="F959" s="254"/>
    </row>
    <row r="960" spans="1:6" x14ac:dyDescent="0.2">
      <c r="A960" s="249"/>
      <c r="B960" s="107"/>
      <c r="C960" s="106"/>
      <c r="D960" s="114"/>
      <c r="E960" s="253"/>
      <c r="F960" s="254"/>
    </row>
    <row r="961" spans="1:6" x14ac:dyDescent="0.2">
      <c r="A961" s="249"/>
      <c r="B961" s="107"/>
      <c r="C961" s="106"/>
      <c r="D961" s="114"/>
      <c r="E961" s="253"/>
      <c r="F961" s="254"/>
    </row>
    <row r="962" spans="1:6" x14ac:dyDescent="0.2">
      <c r="A962" s="249"/>
      <c r="B962" s="107"/>
      <c r="C962" s="106"/>
      <c r="D962" s="114"/>
      <c r="E962" s="253"/>
      <c r="F962" s="254"/>
    </row>
    <row r="963" spans="1:6" x14ac:dyDescent="0.2">
      <c r="A963" s="249"/>
      <c r="B963" s="107"/>
      <c r="C963" s="106"/>
      <c r="D963" s="114"/>
      <c r="E963" s="253"/>
      <c r="F963" s="254"/>
    </row>
    <row r="964" spans="1:6" x14ac:dyDescent="0.2">
      <c r="A964" s="249"/>
      <c r="B964" s="105"/>
      <c r="C964" s="106"/>
      <c r="D964" s="114"/>
      <c r="E964" s="253"/>
      <c r="F964" s="254"/>
    </row>
    <row r="965" spans="1:6" x14ac:dyDescent="0.2">
      <c r="A965" s="249"/>
      <c r="B965" s="107"/>
      <c r="C965" s="106"/>
      <c r="D965" s="114"/>
      <c r="E965" s="253"/>
      <c r="F965" s="254"/>
    </row>
    <row r="966" spans="1:6" x14ac:dyDescent="0.2">
      <c r="A966" s="249"/>
      <c r="B966" s="107"/>
      <c r="C966" s="106"/>
      <c r="D966" s="114"/>
      <c r="E966" s="253"/>
      <c r="F966" s="254"/>
    </row>
    <row r="967" spans="1:6" x14ac:dyDescent="0.2">
      <c r="A967" s="249"/>
      <c r="B967" s="107"/>
      <c r="C967" s="106"/>
      <c r="D967" s="114"/>
      <c r="E967" s="253"/>
      <c r="F967" s="254"/>
    </row>
    <row r="968" spans="1:6" x14ac:dyDescent="0.2">
      <c r="A968" s="249"/>
      <c r="B968" s="105"/>
      <c r="C968" s="106"/>
      <c r="D968" s="114"/>
      <c r="E968" s="253"/>
      <c r="F968" s="254"/>
    </row>
    <row r="969" spans="1:6" x14ac:dyDescent="0.2">
      <c r="A969" s="249"/>
      <c r="B969" s="107"/>
      <c r="C969" s="106"/>
      <c r="D969" s="114"/>
      <c r="E969" s="253"/>
      <c r="F969" s="254"/>
    </row>
    <row r="970" spans="1:6" x14ac:dyDescent="0.2">
      <c r="A970" s="249"/>
      <c r="B970" s="107"/>
      <c r="C970" s="106"/>
      <c r="D970" s="114"/>
      <c r="E970" s="253"/>
      <c r="F970" s="254"/>
    </row>
    <row r="971" spans="1:6" x14ac:dyDescent="0.2">
      <c r="A971" s="249"/>
      <c r="B971" s="107"/>
      <c r="C971" s="106"/>
      <c r="D971" s="114"/>
      <c r="E971" s="253"/>
      <c r="F971" s="254"/>
    </row>
    <row r="972" spans="1:6" x14ac:dyDescent="0.2">
      <c r="A972" s="249"/>
      <c r="B972" s="107"/>
      <c r="C972" s="106"/>
      <c r="D972" s="114"/>
      <c r="E972" s="253"/>
      <c r="F972" s="254"/>
    </row>
    <row r="973" spans="1:6" x14ac:dyDescent="0.2">
      <c r="A973" s="249"/>
      <c r="B973" s="107"/>
      <c r="C973" s="106"/>
      <c r="D973" s="114"/>
      <c r="E973" s="253"/>
      <c r="F973" s="254"/>
    </row>
    <row r="974" spans="1:6" x14ac:dyDescent="0.2">
      <c r="A974" s="249"/>
      <c r="B974" s="107"/>
      <c r="C974" s="106"/>
      <c r="D974" s="114"/>
      <c r="E974" s="253"/>
      <c r="F974" s="254"/>
    </row>
    <row r="975" spans="1:6" x14ac:dyDescent="0.2">
      <c r="A975" s="249"/>
      <c r="B975" s="107"/>
      <c r="C975" s="106"/>
      <c r="D975" s="114"/>
      <c r="E975" s="253"/>
      <c r="F975" s="254"/>
    </row>
    <row r="976" spans="1:6" x14ac:dyDescent="0.2">
      <c r="A976" s="249"/>
      <c r="B976" s="107"/>
      <c r="C976" s="106"/>
      <c r="D976" s="114"/>
      <c r="E976" s="253"/>
      <c r="F976" s="254"/>
    </row>
    <row r="977" spans="1:6" x14ac:dyDescent="0.2">
      <c r="A977" s="249"/>
      <c r="B977" s="107"/>
      <c r="C977" s="106"/>
      <c r="D977" s="114"/>
      <c r="E977" s="253"/>
      <c r="F977" s="254"/>
    </row>
    <row r="978" spans="1:6" x14ac:dyDescent="0.2">
      <c r="A978" s="249"/>
      <c r="B978" s="107"/>
      <c r="C978" s="106"/>
      <c r="D978" s="114"/>
      <c r="E978" s="253"/>
      <c r="F978" s="254"/>
    </row>
    <row r="979" spans="1:6" x14ac:dyDescent="0.2">
      <c r="A979" s="249"/>
      <c r="B979" s="107"/>
      <c r="C979" s="106"/>
      <c r="D979" s="114"/>
      <c r="E979" s="253"/>
      <c r="F979" s="254"/>
    </row>
    <row r="980" spans="1:6" x14ac:dyDescent="0.2">
      <c r="A980" s="249"/>
      <c r="B980" s="107"/>
      <c r="C980" s="106"/>
      <c r="D980" s="114"/>
      <c r="E980" s="253"/>
      <c r="F980" s="254"/>
    </row>
    <row r="981" spans="1:6" x14ac:dyDescent="0.2">
      <c r="A981" s="249"/>
      <c r="B981" s="107"/>
      <c r="C981" s="106"/>
      <c r="D981" s="114"/>
      <c r="E981" s="253"/>
      <c r="F981" s="254"/>
    </row>
    <row r="982" spans="1:6" x14ac:dyDescent="0.2">
      <c r="A982" s="249"/>
      <c r="B982" s="107"/>
      <c r="C982" s="106"/>
      <c r="D982" s="114"/>
      <c r="E982" s="253"/>
      <c r="F982" s="254"/>
    </row>
    <row r="983" spans="1:6" x14ac:dyDescent="0.2">
      <c r="A983" s="249"/>
      <c r="B983" s="107"/>
      <c r="C983" s="106"/>
      <c r="D983" s="114"/>
      <c r="E983" s="253"/>
      <c r="F983" s="254"/>
    </row>
    <row r="984" spans="1:6" x14ac:dyDescent="0.2">
      <c r="A984" s="249"/>
      <c r="B984" s="107"/>
      <c r="C984" s="106"/>
      <c r="D984" s="114"/>
      <c r="E984" s="253"/>
      <c r="F984" s="254"/>
    </row>
    <row r="985" spans="1:6" x14ac:dyDescent="0.2">
      <c r="A985" s="249"/>
      <c r="B985" s="107"/>
      <c r="C985" s="106"/>
      <c r="D985" s="114"/>
      <c r="E985" s="253"/>
      <c r="F985" s="254"/>
    </row>
    <row r="986" spans="1:6" x14ac:dyDescent="0.2">
      <c r="A986" s="249"/>
      <c r="B986" s="107"/>
      <c r="C986" s="106"/>
      <c r="D986" s="114"/>
      <c r="E986" s="253"/>
      <c r="F986" s="254"/>
    </row>
    <row r="987" spans="1:6" x14ac:dyDescent="0.2">
      <c r="A987" s="249"/>
      <c r="B987" s="107"/>
      <c r="C987" s="106"/>
      <c r="D987" s="114"/>
      <c r="E987" s="253"/>
      <c r="F987" s="254"/>
    </row>
    <row r="988" spans="1:6" x14ac:dyDescent="0.2">
      <c r="A988" s="249"/>
      <c r="B988" s="107"/>
      <c r="C988" s="106"/>
      <c r="D988" s="114"/>
      <c r="E988" s="253"/>
      <c r="F988" s="254"/>
    </row>
    <row r="989" spans="1:6" x14ac:dyDescent="0.2">
      <c r="A989" s="249"/>
      <c r="B989" s="107"/>
      <c r="C989" s="106"/>
      <c r="D989" s="114"/>
      <c r="E989" s="253"/>
      <c r="F989" s="254"/>
    </row>
    <row r="990" spans="1:6" x14ac:dyDescent="0.2">
      <c r="A990" s="249"/>
      <c r="B990" s="107"/>
      <c r="C990" s="106"/>
      <c r="D990" s="114"/>
      <c r="E990" s="253"/>
      <c r="F990" s="254"/>
    </row>
    <row r="991" spans="1:6" x14ac:dyDescent="0.2">
      <c r="A991" s="249"/>
      <c r="B991" s="107"/>
      <c r="C991" s="106"/>
      <c r="D991" s="114"/>
      <c r="E991" s="253"/>
      <c r="F991" s="254"/>
    </row>
    <row r="992" spans="1:6" x14ac:dyDescent="0.2">
      <c r="A992" s="249"/>
      <c r="B992" s="107"/>
      <c r="C992" s="106"/>
      <c r="D992" s="114"/>
      <c r="E992" s="253"/>
      <c r="F992" s="254"/>
    </row>
    <row r="993" spans="1:6" x14ac:dyDescent="0.2">
      <c r="A993" s="249"/>
      <c r="B993" s="107"/>
      <c r="C993" s="106"/>
      <c r="D993" s="114"/>
      <c r="E993" s="253"/>
      <c r="F993" s="254"/>
    </row>
    <row r="994" spans="1:6" x14ac:dyDescent="0.2">
      <c r="A994" s="249"/>
      <c r="B994" s="107"/>
      <c r="C994" s="106"/>
      <c r="D994" s="114"/>
      <c r="E994" s="253"/>
      <c r="F994" s="254"/>
    </row>
    <row r="995" spans="1:6" x14ac:dyDescent="0.2">
      <c r="A995" s="249"/>
      <c r="B995" s="107"/>
      <c r="C995" s="106"/>
      <c r="D995" s="114"/>
      <c r="E995" s="253"/>
      <c r="F995" s="254"/>
    </row>
    <row r="996" spans="1:6" x14ac:dyDescent="0.2">
      <c r="A996" s="249"/>
      <c r="B996" s="107"/>
      <c r="C996" s="106"/>
      <c r="D996" s="114"/>
      <c r="E996" s="253"/>
      <c r="F996" s="254"/>
    </row>
    <row r="997" spans="1:6" x14ac:dyDescent="0.2">
      <c r="A997" s="249"/>
      <c r="B997" s="107"/>
      <c r="C997" s="106"/>
      <c r="D997" s="114"/>
      <c r="E997" s="253"/>
      <c r="F997" s="254"/>
    </row>
    <row r="998" spans="1:6" x14ac:dyDescent="0.2">
      <c r="A998" s="249"/>
      <c r="B998" s="105"/>
      <c r="C998" s="106"/>
      <c r="D998" s="114"/>
      <c r="E998" s="253"/>
      <c r="F998" s="254"/>
    </row>
    <row r="999" spans="1:6" x14ac:dyDescent="0.2">
      <c r="A999" s="249"/>
      <c r="B999" s="107"/>
      <c r="C999" s="106"/>
      <c r="D999" s="114"/>
      <c r="E999" s="253"/>
      <c r="F999" s="254"/>
    </row>
    <row r="1000" spans="1:6" x14ac:dyDescent="0.2">
      <c r="A1000" s="249"/>
      <c r="B1000" s="107"/>
      <c r="C1000" s="106"/>
      <c r="D1000" s="114"/>
      <c r="E1000" s="253"/>
      <c r="F1000" s="254"/>
    </row>
    <row r="1001" spans="1:6" x14ac:dyDescent="0.2">
      <c r="A1001" s="249"/>
      <c r="B1001" s="107"/>
      <c r="C1001" s="106"/>
      <c r="D1001" s="114"/>
      <c r="E1001" s="253"/>
      <c r="F1001" s="254"/>
    </row>
    <row r="1002" spans="1:6" x14ac:dyDescent="0.2">
      <c r="A1002" s="249"/>
      <c r="B1002" s="107"/>
      <c r="C1002" s="106"/>
      <c r="D1002" s="114"/>
      <c r="E1002" s="253"/>
      <c r="F1002" s="254"/>
    </row>
    <row r="1003" spans="1:6" x14ac:dyDescent="0.2">
      <c r="A1003" s="249"/>
      <c r="B1003" s="107"/>
      <c r="C1003" s="106"/>
      <c r="D1003" s="114"/>
      <c r="E1003" s="253"/>
      <c r="F1003" s="254"/>
    </row>
    <row r="1004" spans="1:6" x14ac:dyDescent="0.2">
      <c r="A1004" s="249"/>
      <c r="B1004" s="107"/>
      <c r="C1004" s="106"/>
      <c r="D1004" s="114"/>
      <c r="E1004" s="253"/>
      <c r="F1004" s="254"/>
    </row>
    <row r="1005" spans="1:6" x14ac:dyDescent="0.2">
      <c r="A1005" s="249"/>
      <c r="B1005" s="107"/>
      <c r="C1005" s="106"/>
      <c r="D1005" s="114"/>
      <c r="E1005" s="253"/>
      <c r="F1005" s="254"/>
    </row>
    <row r="1006" spans="1:6" x14ac:dyDescent="0.2">
      <c r="A1006" s="249"/>
      <c r="B1006" s="107"/>
      <c r="C1006" s="106"/>
      <c r="D1006" s="114"/>
      <c r="E1006" s="253"/>
      <c r="F1006" s="254"/>
    </row>
    <row r="1007" spans="1:6" x14ac:dyDescent="0.2">
      <c r="A1007" s="249"/>
      <c r="B1007" s="107"/>
      <c r="C1007" s="106"/>
      <c r="D1007" s="114"/>
      <c r="E1007" s="253"/>
      <c r="F1007" s="254"/>
    </row>
    <row r="1008" spans="1:6" x14ac:dyDescent="0.2">
      <c r="A1008" s="249"/>
      <c r="B1008" s="107"/>
      <c r="C1008" s="106"/>
      <c r="D1008" s="114"/>
      <c r="E1008" s="253"/>
      <c r="F1008" s="254"/>
    </row>
    <row r="1009" spans="1:6" x14ac:dyDescent="0.2">
      <c r="A1009" s="249"/>
      <c r="B1009" s="107"/>
      <c r="C1009" s="106"/>
      <c r="D1009" s="114"/>
      <c r="E1009" s="253"/>
      <c r="F1009" s="254"/>
    </row>
    <row r="1010" spans="1:6" x14ac:dyDescent="0.2">
      <c r="A1010" s="249"/>
      <c r="B1010" s="107"/>
      <c r="C1010" s="106"/>
      <c r="D1010" s="114"/>
      <c r="E1010" s="253"/>
      <c r="F1010" s="254"/>
    </row>
    <row r="1011" spans="1:6" x14ac:dyDescent="0.2">
      <c r="A1011" s="249"/>
      <c r="B1011" s="107"/>
      <c r="C1011" s="106"/>
      <c r="D1011" s="114"/>
      <c r="E1011" s="253"/>
      <c r="F1011" s="254"/>
    </row>
    <row r="1012" spans="1:6" x14ac:dyDescent="0.2">
      <c r="A1012" s="249"/>
      <c r="B1012" s="107"/>
      <c r="C1012" s="106"/>
      <c r="D1012" s="114"/>
      <c r="E1012" s="253"/>
      <c r="F1012" s="254"/>
    </row>
    <row r="1013" spans="1:6" x14ac:dyDescent="0.2">
      <c r="A1013" s="249"/>
      <c r="B1013" s="107"/>
      <c r="C1013" s="106"/>
      <c r="D1013" s="114"/>
      <c r="E1013" s="253"/>
      <c r="F1013" s="254"/>
    </row>
    <row r="1014" spans="1:6" x14ac:dyDescent="0.2">
      <c r="A1014" s="249"/>
      <c r="B1014" s="107"/>
      <c r="C1014" s="106"/>
      <c r="D1014" s="114"/>
      <c r="E1014" s="253"/>
      <c r="F1014" s="254"/>
    </row>
    <row r="1015" spans="1:6" x14ac:dyDescent="0.2">
      <c r="A1015" s="249"/>
      <c r="B1015" s="107"/>
      <c r="C1015" s="106"/>
      <c r="D1015" s="114"/>
      <c r="E1015" s="253"/>
      <c r="F1015" s="254"/>
    </row>
    <row r="1016" spans="1:6" x14ac:dyDescent="0.2">
      <c r="A1016" s="249"/>
      <c r="B1016" s="107"/>
      <c r="C1016" s="106"/>
      <c r="D1016" s="114"/>
      <c r="E1016" s="253"/>
      <c r="F1016" s="254"/>
    </row>
    <row r="1017" spans="1:6" x14ac:dyDescent="0.2">
      <c r="A1017" s="249"/>
      <c r="B1017" s="107"/>
      <c r="C1017" s="106"/>
      <c r="D1017" s="114"/>
      <c r="E1017" s="253"/>
      <c r="F1017" s="254"/>
    </row>
    <row r="1018" spans="1:6" x14ac:dyDescent="0.2">
      <c r="A1018" s="249"/>
      <c r="B1018" s="107"/>
      <c r="C1018" s="106"/>
      <c r="D1018" s="114"/>
      <c r="E1018" s="253"/>
      <c r="F1018" s="254"/>
    </row>
    <row r="1019" spans="1:6" x14ac:dyDescent="0.2">
      <c r="A1019" s="249"/>
      <c r="B1019" s="107"/>
      <c r="C1019" s="106"/>
      <c r="D1019" s="114"/>
      <c r="E1019" s="253"/>
      <c r="F1019" s="254"/>
    </row>
    <row r="1020" spans="1:6" x14ac:dyDescent="0.2">
      <c r="A1020" s="249"/>
      <c r="B1020" s="107"/>
      <c r="C1020" s="106"/>
      <c r="D1020" s="114"/>
      <c r="E1020" s="253"/>
      <c r="F1020" s="254"/>
    </row>
    <row r="1021" spans="1:6" x14ac:dyDescent="0.2">
      <c r="A1021" s="249"/>
      <c r="B1021" s="107"/>
      <c r="C1021" s="106"/>
      <c r="D1021" s="114"/>
      <c r="E1021" s="253"/>
      <c r="F1021" s="254"/>
    </row>
    <row r="1022" spans="1:6" x14ac:dyDescent="0.2">
      <c r="A1022" s="249"/>
      <c r="B1022" s="107"/>
      <c r="C1022" s="106"/>
      <c r="D1022" s="114"/>
      <c r="E1022" s="253"/>
      <c r="F1022" s="254"/>
    </row>
    <row r="1023" spans="1:6" x14ac:dyDescent="0.2">
      <c r="A1023" s="249"/>
      <c r="B1023" s="107"/>
      <c r="C1023" s="106"/>
      <c r="D1023" s="114"/>
      <c r="E1023" s="253"/>
      <c r="F1023" s="254"/>
    </row>
    <row r="1024" spans="1:6" x14ac:dyDescent="0.2">
      <c r="A1024" s="249"/>
      <c r="B1024" s="107"/>
      <c r="C1024" s="106"/>
      <c r="D1024" s="114"/>
      <c r="E1024" s="253"/>
      <c r="F1024" s="254"/>
    </row>
    <row r="1025" spans="1:6" x14ac:dyDescent="0.2">
      <c r="A1025" s="249"/>
      <c r="B1025" s="107"/>
      <c r="C1025" s="106"/>
      <c r="D1025" s="114"/>
      <c r="E1025" s="253"/>
      <c r="F1025" s="254"/>
    </row>
    <row r="1026" spans="1:6" x14ac:dyDescent="0.2">
      <c r="A1026" s="249"/>
      <c r="B1026" s="107"/>
      <c r="C1026" s="106"/>
      <c r="D1026" s="114"/>
      <c r="E1026" s="253"/>
      <c r="F1026" s="254"/>
    </row>
    <row r="1027" spans="1:6" x14ac:dyDescent="0.2">
      <c r="A1027" s="249"/>
      <c r="B1027" s="107"/>
      <c r="C1027" s="106"/>
      <c r="D1027" s="114"/>
      <c r="E1027" s="253"/>
      <c r="F1027" s="254"/>
    </row>
    <row r="1028" spans="1:6" x14ac:dyDescent="0.2">
      <c r="A1028" s="249"/>
      <c r="B1028" s="105"/>
      <c r="C1028" s="106"/>
      <c r="D1028" s="114"/>
      <c r="E1028" s="253"/>
      <c r="F1028" s="254"/>
    </row>
    <row r="1029" spans="1:6" x14ac:dyDescent="0.2">
      <c r="A1029" s="249"/>
      <c r="B1029" s="107"/>
      <c r="C1029" s="106"/>
      <c r="D1029" s="114"/>
      <c r="E1029" s="253"/>
      <c r="F1029" s="254"/>
    </row>
    <row r="1030" spans="1:6" x14ac:dyDescent="0.2">
      <c r="A1030" s="249"/>
      <c r="B1030" s="107"/>
      <c r="C1030" s="106"/>
      <c r="D1030" s="114"/>
      <c r="E1030" s="253"/>
      <c r="F1030" s="254"/>
    </row>
    <row r="1031" spans="1:6" x14ac:dyDescent="0.2">
      <c r="A1031" s="249"/>
      <c r="B1031" s="107"/>
      <c r="C1031" s="106"/>
      <c r="D1031" s="114"/>
      <c r="E1031" s="253"/>
      <c r="F1031" s="254"/>
    </row>
    <row r="1032" spans="1:6" x14ac:dyDescent="0.2">
      <c r="A1032" s="249"/>
      <c r="B1032" s="107"/>
      <c r="C1032" s="106"/>
      <c r="D1032" s="114"/>
      <c r="E1032" s="253"/>
      <c r="F1032" s="254"/>
    </row>
    <row r="1033" spans="1:6" x14ac:dyDescent="0.2">
      <c r="A1033" s="249"/>
      <c r="B1033" s="107"/>
      <c r="C1033" s="106"/>
      <c r="D1033" s="114"/>
      <c r="E1033" s="253"/>
      <c r="F1033" s="254"/>
    </row>
    <row r="1034" spans="1:6" x14ac:dyDescent="0.2">
      <c r="A1034" s="249"/>
      <c r="B1034" s="107"/>
      <c r="C1034" s="106"/>
      <c r="D1034" s="114"/>
      <c r="E1034" s="253"/>
      <c r="F1034" s="254"/>
    </row>
    <row r="1035" spans="1:6" x14ac:dyDescent="0.2">
      <c r="A1035" s="249"/>
      <c r="B1035" s="107"/>
      <c r="C1035" s="106"/>
      <c r="D1035" s="114"/>
      <c r="E1035" s="253"/>
      <c r="F1035" s="254"/>
    </row>
    <row r="1036" spans="1:6" x14ac:dyDescent="0.2">
      <c r="A1036" s="249"/>
      <c r="B1036" s="107"/>
      <c r="C1036" s="106"/>
      <c r="D1036" s="114"/>
      <c r="E1036" s="253"/>
      <c r="F1036" s="254"/>
    </row>
    <row r="1037" spans="1:6" x14ac:dyDescent="0.2">
      <c r="A1037" s="249"/>
      <c r="B1037" s="107"/>
      <c r="C1037" s="106"/>
      <c r="D1037" s="114"/>
      <c r="E1037" s="253"/>
      <c r="F1037" s="254"/>
    </row>
    <row r="1038" spans="1:6" x14ac:dyDescent="0.2">
      <c r="A1038" s="249"/>
      <c r="B1038" s="107"/>
      <c r="C1038" s="106"/>
      <c r="D1038" s="114"/>
      <c r="E1038" s="253"/>
      <c r="F1038" s="254"/>
    </row>
    <row r="1039" spans="1:6" x14ac:dyDescent="0.2">
      <c r="A1039" s="249"/>
      <c r="B1039" s="107"/>
      <c r="C1039" s="106"/>
      <c r="D1039" s="114"/>
      <c r="E1039" s="253"/>
      <c r="F1039" s="254"/>
    </row>
    <row r="1040" spans="1:6" x14ac:dyDescent="0.2">
      <c r="A1040" s="249"/>
      <c r="B1040" s="107"/>
      <c r="C1040" s="106"/>
      <c r="D1040" s="114"/>
      <c r="E1040" s="253"/>
      <c r="F1040" s="254"/>
    </row>
    <row r="1041" spans="1:6" x14ac:dyDescent="0.2">
      <c r="A1041" s="249"/>
      <c r="B1041" s="107"/>
      <c r="C1041" s="106"/>
      <c r="D1041" s="114"/>
      <c r="E1041" s="253"/>
      <c r="F1041" s="254"/>
    </row>
    <row r="1042" spans="1:6" x14ac:dyDescent="0.2">
      <c r="A1042" s="249"/>
      <c r="B1042" s="107"/>
      <c r="C1042" s="106"/>
      <c r="D1042" s="114"/>
      <c r="E1042" s="253"/>
      <c r="F1042" s="254"/>
    </row>
    <row r="1043" spans="1:6" x14ac:dyDescent="0.2">
      <c r="A1043" s="249"/>
      <c r="B1043" s="107"/>
      <c r="C1043" s="106"/>
      <c r="D1043" s="114"/>
      <c r="E1043" s="253"/>
      <c r="F1043" s="254"/>
    </row>
    <row r="1044" spans="1:6" x14ac:dyDescent="0.2">
      <c r="A1044" s="249"/>
      <c r="B1044" s="107"/>
      <c r="C1044" s="106"/>
      <c r="D1044" s="114"/>
      <c r="E1044" s="253"/>
      <c r="F1044" s="254"/>
    </row>
    <row r="1045" spans="1:6" x14ac:dyDescent="0.2">
      <c r="A1045" s="249"/>
      <c r="B1045" s="107"/>
      <c r="C1045" s="106"/>
      <c r="D1045" s="114"/>
      <c r="E1045" s="253"/>
      <c r="F1045" s="254"/>
    </row>
    <row r="1046" spans="1:6" x14ac:dyDescent="0.2">
      <c r="A1046" s="249"/>
      <c r="B1046" s="107"/>
      <c r="C1046" s="106"/>
      <c r="D1046" s="114"/>
      <c r="E1046" s="253"/>
      <c r="F1046" s="254"/>
    </row>
    <row r="1047" spans="1:6" x14ac:dyDescent="0.2">
      <c r="A1047" s="249"/>
      <c r="B1047" s="107"/>
      <c r="C1047" s="106"/>
      <c r="D1047" s="114"/>
      <c r="E1047" s="253"/>
      <c r="F1047" s="254"/>
    </row>
    <row r="1048" spans="1:6" x14ac:dyDescent="0.2">
      <c r="A1048" s="249"/>
      <c r="B1048" s="107"/>
      <c r="C1048" s="106"/>
      <c r="D1048" s="114"/>
      <c r="E1048" s="253"/>
      <c r="F1048" s="254"/>
    </row>
    <row r="1049" spans="1:6" x14ac:dyDescent="0.2">
      <c r="A1049" s="249"/>
      <c r="B1049" s="107"/>
      <c r="C1049" s="106"/>
      <c r="D1049" s="114"/>
      <c r="E1049" s="253"/>
      <c r="F1049" s="254"/>
    </row>
    <row r="1050" spans="1:6" x14ac:dyDescent="0.2">
      <c r="A1050" s="249"/>
      <c r="B1050" s="107"/>
      <c r="C1050" s="106"/>
      <c r="D1050" s="114"/>
      <c r="E1050" s="253"/>
      <c r="F1050" s="254"/>
    </row>
    <row r="1051" spans="1:6" x14ac:dyDescent="0.2">
      <c r="A1051" s="249"/>
      <c r="B1051" s="107"/>
      <c r="C1051" s="106"/>
      <c r="D1051" s="114"/>
      <c r="E1051" s="253"/>
      <c r="F1051" s="254"/>
    </row>
    <row r="1052" spans="1:6" x14ac:dyDescent="0.2">
      <c r="A1052" s="249"/>
      <c r="B1052" s="107"/>
      <c r="C1052" s="106"/>
      <c r="D1052" s="114"/>
      <c r="E1052" s="253"/>
      <c r="F1052" s="254"/>
    </row>
    <row r="1053" spans="1:6" x14ac:dyDescent="0.2">
      <c r="A1053" s="249"/>
      <c r="B1053" s="107"/>
      <c r="C1053" s="106"/>
      <c r="D1053" s="114"/>
      <c r="E1053" s="253"/>
      <c r="F1053" s="254"/>
    </row>
    <row r="1054" spans="1:6" x14ac:dyDescent="0.2">
      <c r="A1054" s="249"/>
      <c r="B1054" s="107"/>
      <c r="C1054" s="106"/>
      <c r="D1054" s="114"/>
      <c r="E1054" s="253"/>
      <c r="F1054" s="254"/>
    </row>
    <row r="1055" spans="1:6" x14ac:dyDescent="0.2">
      <c r="A1055" s="249"/>
      <c r="B1055" s="107"/>
      <c r="C1055" s="106"/>
      <c r="D1055" s="114"/>
      <c r="E1055" s="253"/>
      <c r="F1055" s="254"/>
    </row>
    <row r="1056" spans="1:6" x14ac:dyDescent="0.2">
      <c r="A1056" s="249"/>
      <c r="B1056" s="107"/>
      <c r="C1056" s="106"/>
      <c r="D1056" s="114"/>
      <c r="E1056" s="253"/>
      <c r="F1056" s="254"/>
    </row>
    <row r="1057" spans="1:6" x14ac:dyDescent="0.2">
      <c r="A1057" s="249"/>
      <c r="B1057" s="107"/>
      <c r="C1057" s="106"/>
      <c r="D1057" s="114"/>
      <c r="E1057" s="253"/>
      <c r="F1057" s="254"/>
    </row>
    <row r="1058" spans="1:6" x14ac:dyDescent="0.2">
      <c r="A1058" s="249"/>
      <c r="B1058" s="105"/>
      <c r="C1058" s="106"/>
      <c r="D1058" s="114"/>
      <c r="E1058" s="253"/>
      <c r="F1058" s="254"/>
    </row>
    <row r="1059" spans="1:6" x14ac:dyDescent="0.2">
      <c r="A1059" s="249"/>
      <c r="B1059" s="107"/>
      <c r="C1059" s="106"/>
      <c r="D1059" s="114"/>
      <c r="E1059" s="253"/>
      <c r="F1059" s="254"/>
    </row>
    <row r="1060" spans="1:6" x14ac:dyDescent="0.2">
      <c r="A1060" s="249"/>
      <c r="B1060" s="107"/>
      <c r="C1060" s="106"/>
      <c r="D1060" s="114"/>
      <c r="E1060" s="253"/>
      <c r="F1060" s="254"/>
    </row>
    <row r="1061" spans="1:6" x14ac:dyDescent="0.2">
      <c r="A1061" s="249"/>
      <c r="B1061" s="107"/>
      <c r="C1061" s="106"/>
      <c r="D1061" s="114"/>
      <c r="E1061" s="253"/>
      <c r="F1061" s="254"/>
    </row>
    <row r="1062" spans="1:6" x14ac:dyDescent="0.2">
      <c r="A1062" s="249"/>
      <c r="B1062" s="107"/>
      <c r="C1062" s="106"/>
      <c r="D1062" s="114"/>
      <c r="E1062" s="253"/>
      <c r="F1062" s="254"/>
    </row>
    <row r="1063" spans="1:6" x14ac:dyDescent="0.2">
      <c r="A1063" s="249"/>
      <c r="B1063" s="107"/>
      <c r="C1063" s="106"/>
      <c r="D1063" s="114"/>
      <c r="E1063" s="253"/>
      <c r="F1063" s="254"/>
    </row>
    <row r="1064" spans="1:6" x14ac:dyDescent="0.2">
      <c r="A1064" s="249"/>
      <c r="B1064" s="107"/>
      <c r="C1064" s="106"/>
      <c r="D1064" s="114"/>
      <c r="E1064" s="253"/>
      <c r="F1064" s="254"/>
    </row>
    <row r="1065" spans="1:6" x14ac:dyDescent="0.2">
      <c r="A1065" s="249"/>
      <c r="B1065" s="107"/>
      <c r="C1065" s="106"/>
      <c r="D1065" s="114"/>
      <c r="E1065" s="253"/>
      <c r="F1065" s="254"/>
    </row>
    <row r="1066" spans="1:6" x14ac:dyDescent="0.2">
      <c r="A1066" s="249"/>
      <c r="B1066" s="107"/>
      <c r="C1066" s="106"/>
      <c r="D1066" s="114"/>
      <c r="E1066" s="253"/>
      <c r="F1066" s="254"/>
    </row>
    <row r="1067" spans="1:6" x14ac:dyDescent="0.2">
      <c r="A1067" s="249"/>
      <c r="B1067" s="107"/>
      <c r="C1067" s="106"/>
      <c r="D1067" s="114"/>
      <c r="E1067" s="253"/>
      <c r="F1067" s="254"/>
    </row>
    <row r="1068" spans="1:6" x14ac:dyDescent="0.2">
      <c r="A1068" s="249"/>
      <c r="B1068" s="107"/>
      <c r="C1068" s="106"/>
      <c r="D1068" s="114"/>
      <c r="E1068" s="253"/>
      <c r="F1068" s="254"/>
    </row>
    <row r="1069" spans="1:6" x14ac:dyDescent="0.2">
      <c r="A1069" s="249"/>
      <c r="B1069" s="107"/>
      <c r="C1069" s="106"/>
      <c r="D1069" s="114"/>
      <c r="E1069" s="253"/>
      <c r="F1069" s="254"/>
    </row>
    <row r="1070" spans="1:6" x14ac:dyDescent="0.2">
      <c r="A1070" s="249"/>
      <c r="B1070" s="107"/>
      <c r="C1070" s="106"/>
      <c r="D1070" s="114"/>
      <c r="E1070" s="253"/>
      <c r="F1070" s="254"/>
    </row>
    <row r="1071" spans="1:6" x14ac:dyDescent="0.2">
      <c r="A1071" s="249"/>
      <c r="B1071" s="107"/>
      <c r="C1071" s="106"/>
      <c r="D1071" s="114"/>
      <c r="E1071" s="253"/>
      <c r="F1071" s="254"/>
    </row>
    <row r="1072" spans="1:6" x14ac:dyDescent="0.2">
      <c r="A1072" s="249"/>
      <c r="B1072" s="107"/>
      <c r="C1072" s="106"/>
      <c r="D1072" s="114"/>
      <c r="E1072" s="253"/>
      <c r="F1072" s="254"/>
    </row>
    <row r="1073" spans="1:6" x14ac:dyDescent="0.2">
      <c r="A1073" s="249"/>
      <c r="B1073" s="107"/>
      <c r="C1073" s="106"/>
      <c r="D1073" s="114"/>
      <c r="E1073" s="253"/>
      <c r="F1073" s="254"/>
    </row>
    <row r="1074" spans="1:6" x14ac:dyDescent="0.2">
      <c r="A1074" s="249"/>
      <c r="B1074" s="107"/>
      <c r="C1074" s="106"/>
      <c r="D1074" s="114"/>
      <c r="E1074" s="253"/>
      <c r="F1074" s="254"/>
    </row>
    <row r="1075" spans="1:6" x14ac:dyDescent="0.2">
      <c r="A1075" s="249"/>
      <c r="B1075" s="107"/>
      <c r="C1075" s="106"/>
      <c r="D1075" s="114"/>
      <c r="E1075" s="253"/>
      <c r="F1075" s="254"/>
    </row>
    <row r="1076" spans="1:6" x14ac:dyDescent="0.2">
      <c r="A1076" s="249"/>
      <c r="B1076" s="107"/>
      <c r="C1076" s="106"/>
      <c r="D1076" s="114"/>
      <c r="E1076" s="253"/>
      <c r="F1076" s="254"/>
    </row>
    <row r="1077" spans="1:6" x14ac:dyDescent="0.2">
      <c r="A1077" s="249"/>
      <c r="B1077" s="107"/>
      <c r="C1077" s="106"/>
      <c r="D1077" s="114"/>
      <c r="E1077" s="253"/>
      <c r="F1077" s="254"/>
    </row>
    <row r="1078" spans="1:6" x14ac:dyDescent="0.2">
      <c r="A1078" s="249"/>
      <c r="B1078" s="107"/>
      <c r="C1078" s="106"/>
      <c r="D1078" s="114"/>
      <c r="E1078" s="253"/>
      <c r="F1078" s="254"/>
    </row>
    <row r="1079" spans="1:6" x14ac:dyDescent="0.2">
      <c r="A1079" s="249"/>
      <c r="B1079" s="107"/>
      <c r="C1079" s="106"/>
      <c r="D1079" s="114"/>
      <c r="E1079" s="253"/>
      <c r="F1079" s="254"/>
    </row>
    <row r="1080" spans="1:6" x14ac:dyDescent="0.2">
      <c r="A1080" s="249"/>
      <c r="B1080" s="107"/>
      <c r="C1080" s="106"/>
      <c r="D1080" s="114"/>
      <c r="E1080" s="253"/>
      <c r="F1080" s="254"/>
    </row>
    <row r="1081" spans="1:6" x14ac:dyDescent="0.2">
      <c r="A1081" s="249"/>
      <c r="B1081" s="107"/>
      <c r="C1081" s="106"/>
      <c r="D1081" s="114"/>
      <c r="E1081" s="253"/>
      <c r="F1081" s="254"/>
    </row>
    <row r="1082" spans="1:6" x14ac:dyDescent="0.2">
      <c r="A1082" s="249"/>
      <c r="B1082" s="107"/>
      <c r="C1082" s="106"/>
      <c r="D1082" s="114"/>
      <c r="E1082" s="253"/>
      <c r="F1082" s="254"/>
    </row>
    <row r="1083" spans="1:6" x14ac:dyDescent="0.2">
      <c r="A1083" s="249"/>
      <c r="B1083" s="107"/>
      <c r="C1083" s="106"/>
      <c r="D1083" s="114"/>
      <c r="E1083" s="253"/>
      <c r="F1083" s="254"/>
    </row>
    <row r="1084" spans="1:6" x14ac:dyDescent="0.2">
      <c r="A1084" s="249"/>
      <c r="B1084" s="107"/>
      <c r="C1084" s="106"/>
      <c r="D1084" s="114"/>
      <c r="E1084" s="253"/>
      <c r="F1084" s="254"/>
    </row>
    <row r="1085" spans="1:6" x14ac:dyDescent="0.2">
      <c r="A1085" s="249"/>
      <c r="B1085" s="107"/>
      <c r="C1085" s="106"/>
      <c r="D1085" s="114"/>
      <c r="E1085" s="253"/>
      <c r="F1085" s="254"/>
    </row>
    <row r="1086" spans="1:6" x14ac:dyDescent="0.2">
      <c r="A1086" s="249"/>
      <c r="B1086" s="107"/>
      <c r="C1086" s="106"/>
      <c r="D1086" s="114"/>
      <c r="E1086" s="253"/>
      <c r="F1086" s="254"/>
    </row>
    <row r="1087" spans="1:6" x14ac:dyDescent="0.2">
      <c r="A1087" s="249"/>
      <c r="B1087" s="107"/>
      <c r="C1087" s="106"/>
      <c r="D1087" s="114"/>
      <c r="E1087" s="253"/>
      <c r="F1087" s="254"/>
    </row>
    <row r="1088" spans="1:6" x14ac:dyDescent="0.2">
      <c r="A1088" s="249"/>
      <c r="B1088" s="105"/>
      <c r="C1088" s="106"/>
      <c r="D1088" s="114"/>
      <c r="E1088" s="253"/>
      <c r="F1088" s="254"/>
    </row>
    <row r="1089" spans="1:6" x14ac:dyDescent="0.2">
      <c r="A1089" s="249"/>
      <c r="B1089" s="107"/>
      <c r="C1089" s="106"/>
      <c r="D1089" s="114"/>
      <c r="E1089" s="253"/>
      <c r="F1089" s="254"/>
    </row>
    <row r="1090" spans="1:6" x14ac:dyDescent="0.2">
      <c r="A1090" s="249"/>
      <c r="B1090" s="107"/>
      <c r="C1090" s="106"/>
      <c r="D1090" s="114"/>
      <c r="E1090" s="253"/>
      <c r="F1090" s="254"/>
    </row>
    <row r="1091" spans="1:6" x14ac:dyDescent="0.2">
      <c r="A1091" s="249"/>
      <c r="B1091" s="107"/>
      <c r="C1091" s="106"/>
      <c r="D1091" s="114"/>
      <c r="E1091" s="253"/>
      <c r="F1091" s="254"/>
    </row>
    <row r="1092" spans="1:6" x14ac:dyDescent="0.2">
      <c r="A1092" s="249"/>
      <c r="B1092" s="107"/>
      <c r="C1092" s="106"/>
      <c r="D1092" s="114"/>
      <c r="E1092" s="253"/>
      <c r="F1092" s="254"/>
    </row>
    <row r="1093" spans="1:6" x14ac:dyDescent="0.2">
      <c r="A1093" s="249"/>
      <c r="B1093" s="107"/>
      <c r="C1093" s="106"/>
      <c r="D1093" s="114"/>
      <c r="E1093" s="253"/>
      <c r="F1093" s="254"/>
    </row>
    <row r="1094" spans="1:6" x14ac:dyDescent="0.2">
      <c r="A1094" s="249"/>
      <c r="B1094" s="107"/>
      <c r="C1094" s="106"/>
      <c r="D1094" s="114"/>
      <c r="E1094" s="253"/>
      <c r="F1094" s="254"/>
    </row>
    <row r="1095" spans="1:6" x14ac:dyDescent="0.2">
      <c r="A1095" s="249"/>
      <c r="B1095" s="107"/>
      <c r="C1095" s="106"/>
      <c r="D1095" s="114"/>
      <c r="E1095" s="253"/>
      <c r="F1095" s="254"/>
    </row>
    <row r="1096" spans="1:6" x14ac:dyDescent="0.2">
      <c r="A1096" s="249"/>
      <c r="B1096" s="107"/>
      <c r="C1096" s="106"/>
      <c r="D1096" s="114"/>
      <c r="E1096" s="253"/>
      <c r="F1096" s="254"/>
    </row>
    <row r="1097" spans="1:6" x14ac:dyDescent="0.2">
      <c r="A1097" s="249"/>
      <c r="B1097" s="107"/>
      <c r="C1097" s="106"/>
      <c r="D1097" s="114"/>
      <c r="E1097" s="253"/>
      <c r="F1097" s="254"/>
    </row>
    <row r="1098" spans="1:6" x14ac:dyDescent="0.2">
      <c r="A1098" s="249"/>
      <c r="B1098" s="107"/>
      <c r="C1098" s="106"/>
      <c r="D1098" s="114"/>
      <c r="E1098" s="253"/>
      <c r="F1098" s="254"/>
    </row>
    <row r="1099" spans="1:6" x14ac:dyDescent="0.2">
      <c r="A1099" s="249"/>
      <c r="B1099" s="107"/>
      <c r="C1099" s="106"/>
      <c r="D1099" s="114"/>
      <c r="E1099" s="253"/>
      <c r="F1099" s="254"/>
    </row>
    <row r="1100" spans="1:6" x14ac:dyDescent="0.2">
      <c r="A1100" s="249"/>
      <c r="B1100" s="107"/>
      <c r="C1100" s="106"/>
      <c r="D1100" s="114"/>
      <c r="E1100" s="253"/>
      <c r="F1100" s="254"/>
    </row>
    <row r="1101" spans="1:6" x14ac:dyDescent="0.2">
      <c r="A1101" s="249"/>
      <c r="B1101" s="107"/>
      <c r="C1101" s="106"/>
      <c r="D1101" s="114"/>
      <c r="E1101" s="253"/>
      <c r="F1101" s="254"/>
    </row>
    <row r="1102" spans="1:6" x14ac:dyDescent="0.2">
      <c r="A1102" s="249"/>
      <c r="B1102" s="107"/>
      <c r="C1102" s="106"/>
      <c r="D1102" s="114"/>
      <c r="E1102" s="253"/>
      <c r="F1102" s="254"/>
    </row>
    <row r="1103" spans="1:6" x14ac:dyDescent="0.2">
      <c r="A1103" s="249"/>
      <c r="B1103" s="107"/>
      <c r="C1103" s="106"/>
      <c r="D1103" s="114"/>
      <c r="E1103" s="253"/>
      <c r="F1103" s="254"/>
    </row>
    <row r="1104" spans="1:6" x14ac:dyDescent="0.2">
      <c r="A1104" s="249"/>
      <c r="B1104" s="107"/>
      <c r="C1104" s="106"/>
      <c r="D1104" s="114"/>
      <c r="E1104" s="253"/>
      <c r="F1104" s="254"/>
    </row>
    <row r="1105" spans="1:6" x14ac:dyDescent="0.2">
      <c r="A1105" s="249"/>
      <c r="B1105" s="107"/>
      <c r="C1105" s="106"/>
      <c r="D1105" s="114"/>
      <c r="E1105" s="253"/>
      <c r="F1105" s="254"/>
    </row>
    <row r="1106" spans="1:6" x14ac:dyDescent="0.2">
      <c r="A1106" s="249"/>
      <c r="B1106" s="107"/>
      <c r="C1106" s="106"/>
      <c r="D1106" s="114"/>
      <c r="E1106" s="253"/>
      <c r="F1106" s="254"/>
    </row>
    <row r="1107" spans="1:6" x14ac:dyDescent="0.2">
      <c r="A1107" s="249"/>
      <c r="B1107" s="107"/>
      <c r="C1107" s="106"/>
      <c r="D1107" s="114"/>
      <c r="E1107" s="253"/>
      <c r="F1107" s="254"/>
    </row>
    <row r="1108" spans="1:6" x14ac:dyDescent="0.2">
      <c r="A1108" s="249"/>
      <c r="B1108" s="107"/>
      <c r="C1108" s="106"/>
      <c r="D1108" s="114"/>
      <c r="E1108" s="253"/>
      <c r="F1108" s="254"/>
    </row>
    <row r="1109" spans="1:6" x14ac:dyDescent="0.2">
      <c r="A1109" s="249"/>
      <c r="B1109" s="107"/>
      <c r="C1109" s="106"/>
      <c r="D1109" s="114"/>
      <c r="E1109" s="253"/>
      <c r="F1109" s="254"/>
    </row>
    <row r="1110" spans="1:6" x14ac:dyDescent="0.2">
      <c r="A1110" s="249"/>
      <c r="B1110" s="107"/>
      <c r="C1110" s="106"/>
      <c r="D1110" s="114"/>
      <c r="E1110" s="253"/>
      <c r="F1110" s="254"/>
    </row>
    <row r="1111" spans="1:6" x14ac:dyDescent="0.2">
      <c r="A1111" s="249"/>
      <c r="B1111" s="107"/>
      <c r="C1111" s="106"/>
      <c r="D1111" s="114"/>
      <c r="E1111" s="253"/>
      <c r="F1111" s="254"/>
    </row>
    <row r="1112" spans="1:6" x14ac:dyDescent="0.2">
      <c r="A1112" s="249"/>
      <c r="B1112" s="107"/>
      <c r="C1112" s="106"/>
      <c r="D1112" s="114"/>
      <c r="E1112" s="253"/>
      <c r="F1112" s="254"/>
    </row>
    <row r="1113" spans="1:6" x14ac:dyDescent="0.2">
      <c r="A1113" s="249"/>
      <c r="B1113" s="107"/>
      <c r="C1113" s="106"/>
      <c r="D1113" s="114"/>
      <c r="E1113" s="253"/>
      <c r="F1113" s="254"/>
    </row>
    <row r="1114" spans="1:6" x14ac:dyDescent="0.2">
      <c r="A1114" s="249"/>
      <c r="B1114" s="107"/>
      <c r="C1114" s="106"/>
      <c r="D1114" s="114"/>
      <c r="E1114" s="253"/>
      <c r="F1114" s="254"/>
    </row>
    <row r="1115" spans="1:6" x14ac:dyDescent="0.2">
      <c r="A1115" s="249"/>
      <c r="B1115" s="107"/>
      <c r="C1115" s="106"/>
      <c r="D1115" s="114"/>
      <c r="E1115" s="253"/>
      <c r="F1115" s="254"/>
    </row>
    <row r="1116" spans="1:6" x14ac:dyDescent="0.2">
      <c r="A1116" s="249"/>
      <c r="B1116" s="107"/>
      <c r="C1116" s="106"/>
      <c r="D1116" s="114"/>
      <c r="E1116" s="253"/>
      <c r="F1116" s="254"/>
    </row>
    <row r="1117" spans="1:6" x14ac:dyDescent="0.2">
      <c r="A1117" s="249"/>
      <c r="B1117" s="107"/>
      <c r="C1117" s="106"/>
      <c r="D1117" s="114"/>
      <c r="E1117" s="253"/>
      <c r="F1117" s="254"/>
    </row>
    <row r="1118" spans="1:6" x14ac:dyDescent="0.2">
      <c r="A1118" s="249"/>
      <c r="B1118" s="105"/>
      <c r="C1118" s="106"/>
      <c r="D1118" s="114"/>
      <c r="E1118" s="253"/>
      <c r="F1118" s="254"/>
    </row>
    <row r="1119" spans="1:6" x14ac:dyDescent="0.2">
      <c r="A1119" s="249"/>
      <c r="B1119" s="107"/>
      <c r="C1119" s="106"/>
      <c r="D1119" s="114"/>
      <c r="E1119" s="253"/>
      <c r="F1119" s="254"/>
    </row>
    <row r="1120" spans="1:6" x14ac:dyDescent="0.2">
      <c r="A1120" s="249"/>
      <c r="B1120" s="107"/>
      <c r="C1120" s="106"/>
      <c r="D1120" s="114"/>
      <c r="E1120" s="253"/>
      <c r="F1120" s="254"/>
    </row>
    <row r="1121" spans="1:6" x14ac:dyDescent="0.2">
      <c r="A1121" s="249"/>
      <c r="B1121" s="107"/>
      <c r="C1121" s="106"/>
      <c r="D1121" s="114"/>
      <c r="E1121" s="253"/>
      <c r="F1121" s="254"/>
    </row>
    <row r="1122" spans="1:6" x14ac:dyDescent="0.2">
      <c r="A1122" s="249"/>
      <c r="B1122" s="107"/>
      <c r="C1122" s="106"/>
      <c r="D1122" s="114"/>
      <c r="E1122" s="253"/>
      <c r="F1122" s="254"/>
    </row>
    <row r="1123" spans="1:6" x14ac:dyDescent="0.2">
      <c r="A1123" s="249"/>
      <c r="B1123" s="107"/>
      <c r="C1123" s="106"/>
      <c r="D1123" s="114"/>
      <c r="E1123" s="253"/>
      <c r="F1123" s="254"/>
    </row>
    <row r="1124" spans="1:6" x14ac:dyDescent="0.2">
      <c r="A1124" s="249"/>
      <c r="B1124" s="107"/>
      <c r="C1124" s="106"/>
      <c r="D1124" s="114"/>
      <c r="E1124" s="253"/>
      <c r="F1124" s="254"/>
    </row>
    <row r="1125" spans="1:6" x14ac:dyDescent="0.2">
      <c r="A1125" s="249"/>
      <c r="B1125" s="107"/>
      <c r="C1125" s="106"/>
      <c r="D1125" s="114"/>
      <c r="E1125" s="253"/>
      <c r="F1125" s="254"/>
    </row>
    <row r="1126" spans="1:6" x14ac:dyDescent="0.2">
      <c r="A1126" s="249"/>
      <c r="B1126" s="107"/>
      <c r="C1126" s="106"/>
      <c r="D1126" s="114"/>
      <c r="E1126" s="253"/>
      <c r="F1126" s="254"/>
    </row>
    <row r="1127" spans="1:6" x14ac:dyDescent="0.2">
      <c r="A1127" s="249"/>
      <c r="B1127" s="107"/>
      <c r="C1127" s="106"/>
      <c r="D1127" s="114"/>
      <c r="E1127" s="253"/>
      <c r="F1127" s="254"/>
    </row>
    <row r="1128" spans="1:6" x14ac:dyDescent="0.2">
      <c r="A1128" s="249"/>
      <c r="B1128" s="107"/>
      <c r="C1128" s="106"/>
      <c r="D1128" s="114"/>
      <c r="E1128" s="253"/>
      <c r="F1128" s="254"/>
    </row>
    <row r="1129" spans="1:6" x14ac:dyDescent="0.2">
      <c r="A1129" s="249"/>
      <c r="B1129" s="107"/>
      <c r="C1129" s="106"/>
      <c r="D1129" s="114"/>
      <c r="E1129" s="253"/>
      <c r="F1129" s="254"/>
    </row>
    <row r="1130" spans="1:6" x14ac:dyDescent="0.2">
      <c r="A1130" s="249"/>
      <c r="B1130" s="107"/>
      <c r="C1130" s="106"/>
      <c r="D1130" s="114"/>
      <c r="E1130" s="253"/>
      <c r="F1130" s="254"/>
    </row>
    <row r="1131" spans="1:6" x14ac:dyDescent="0.2">
      <c r="A1131" s="249"/>
      <c r="B1131" s="107"/>
      <c r="C1131" s="106"/>
      <c r="D1131" s="114"/>
      <c r="E1131" s="253"/>
      <c r="F1131" s="254"/>
    </row>
    <row r="1132" spans="1:6" x14ac:dyDescent="0.2">
      <c r="A1132" s="249"/>
      <c r="B1132" s="107"/>
      <c r="C1132" s="106"/>
      <c r="D1132" s="114"/>
      <c r="E1132" s="253"/>
      <c r="F1132" s="254"/>
    </row>
    <row r="1133" spans="1:6" x14ac:dyDescent="0.2">
      <c r="A1133" s="249"/>
      <c r="B1133" s="107"/>
      <c r="C1133" s="106"/>
      <c r="D1133" s="114"/>
      <c r="E1133" s="253"/>
      <c r="F1133" s="254"/>
    </row>
    <row r="1134" spans="1:6" x14ac:dyDescent="0.2">
      <c r="A1134" s="249"/>
      <c r="B1134" s="107"/>
      <c r="C1134" s="106"/>
      <c r="D1134" s="114"/>
      <c r="E1134" s="253"/>
      <c r="F1134" s="254"/>
    </row>
    <row r="1135" spans="1:6" x14ac:dyDescent="0.2">
      <c r="A1135" s="249"/>
      <c r="B1135" s="107"/>
      <c r="C1135" s="106"/>
      <c r="D1135" s="114"/>
      <c r="E1135" s="253"/>
      <c r="F1135" s="254"/>
    </row>
    <row r="1136" spans="1:6" x14ac:dyDescent="0.2">
      <c r="A1136" s="249"/>
      <c r="B1136" s="107"/>
      <c r="C1136" s="106"/>
      <c r="D1136" s="114"/>
      <c r="E1136" s="253"/>
      <c r="F1136" s="254"/>
    </row>
    <row r="1137" spans="1:6" x14ac:dyDescent="0.2">
      <c r="A1137" s="249"/>
      <c r="B1137" s="107"/>
      <c r="C1137" s="106"/>
      <c r="D1137" s="114"/>
      <c r="E1137" s="253"/>
      <c r="F1137" s="254"/>
    </row>
    <row r="1138" spans="1:6" x14ac:dyDescent="0.2">
      <c r="A1138" s="249"/>
      <c r="B1138" s="107"/>
      <c r="C1138" s="106"/>
      <c r="D1138" s="114"/>
      <c r="E1138" s="253"/>
      <c r="F1138" s="254"/>
    </row>
    <row r="1139" spans="1:6" x14ac:dyDescent="0.2">
      <c r="A1139" s="249"/>
      <c r="B1139" s="107"/>
      <c r="C1139" s="106"/>
      <c r="D1139" s="114"/>
      <c r="E1139" s="253"/>
      <c r="F1139" s="254"/>
    </row>
    <row r="1140" spans="1:6" x14ac:dyDescent="0.2">
      <c r="A1140" s="249"/>
      <c r="B1140" s="107"/>
      <c r="C1140" s="106"/>
      <c r="D1140" s="114"/>
      <c r="E1140" s="253"/>
      <c r="F1140" s="254"/>
    </row>
    <row r="1141" spans="1:6" x14ac:dyDescent="0.2">
      <c r="A1141" s="249"/>
      <c r="B1141" s="107"/>
      <c r="C1141" s="106"/>
      <c r="D1141" s="114"/>
      <c r="E1141" s="253"/>
      <c r="F1141" s="254"/>
    </row>
    <row r="1142" spans="1:6" x14ac:dyDescent="0.2">
      <c r="A1142" s="249"/>
      <c r="B1142" s="107"/>
      <c r="C1142" s="106"/>
      <c r="D1142" s="114"/>
      <c r="E1142" s="253"/>
      <c r="F1142" s="254"/>
    </row>
    <row r="1143" spans="1:6" x14ac:dyDescent="0.2">
      <c r="A1143" s="249"/>
      <c r="B1143" s="107"/>
      <c r="C1143" s="106"/>
      <c r="D1143" s="114"/>
      <c r="E1143" s="253"/>
      <c r="F1143" s="254"/>
    </row>
    <row r="1144" spans="1:6" x14ac:dyDescent="0.2">
      <c r="A1144" s="249"/>
      <c r="B1144" s="107"/>
      <c r="C1144" s="106"/>
      <c r="D1144" s="114"/>
      <c r="E1144" s="253"/>
      <c r="F1144" s="254"/>
    </row>
    <row r="1145" spans="1:6" x14ac:dyDescent="0.2">
      <c r="A1145" s="249"/>
      <c r="B1145" s="107"/>
      <c r="C1145" s="106"/>
      <c r="D1145" s="114"/>
      <c r="E1145" s="253"/>
      <c r="F1145" s="254"/>
    </row>
    <row r="1146" spans="1:6" x14ac:dyDescent="0.2">
      <c r="A1146" s="249"/>
      <c r="B1146" s="107"/>
      <c r="C1146" s="106"/>
      <c r="D1146" s="114"/>
      <c r="E1146" s="253"/>
      <c r="F1146" s="254"/>
    </row>
    <row r="1147" spans="1:6" x14ac:dyDescent="0.2">
      <c r="A1147" s="249"/>
      <c r="B1147" s="107"/>
      <c r="C1147" s="106"/>
      <c r="D1147" s="114"/>
      <c r="E1147" s="253"/>
      <c r="F1147" s="254"/>
    </row>
    <row r="1148" spans="1:6" x14ac:dyDescent="0.2">
      <c r="A1148" s="249"/>
      <c r="B1148" s="105"/>
      <c r="C1148" s="106"/>
      <c r="D1148" s="114"/>
      <c r="E1148" s="253"/>
      <c r="F1148" s="254"/>
    </row>
    <row r="1149" spans="1:6" x14ac:dyDescent="0.2">
      <c r="A1149" s="249"/>
      <c r="B1149" s="107"/>
      <c r="C1149" s="106"/>
      <c r="D1149" s="114"/>
      <c r="E1149" s="253"/>
      <c r="F1149" s="254"/>
    </row>
    <row r="1150" spans="1:6" x14ac:dyDescent="0.2">
      <c r="A1150" s="249"/>
      <c r="B1150" s="107"/>
      <c r="C1150" s="106"/>
      <c r="D1150" s="114"/>
      <c r="E1150" s="253"/>
      <c r="F1150" s="254"/>
    </row>
    <row r="1151" spans="1:6" x14ac:dyDescent="0.2">
      <c r="A1151" s="249"/>
      <c r="B1151" s="107"/>
      <c r="C1151" s="106"/>
      <c r="D1151" s="114"/>
      <c r="E1151" s="253"/>
      <c r="F1151" s="254"/>
    </row>
    <row r="1152" spans="1:6" x14ac:dyDescent="0.2">
      <c r="A1152" s="249"/>
      <c r="B1152" s="107"/>
      <c r="C1152" s="106"/>
      <c r="D1152" s="114"/>
      <c r="E1152" s="253"/>
      <c r="F1152" s="254"/>
    </row>
    <row r="1153" spans="1:6" x14ac:dyDescent="0.2">
      <c r="A1153" s="249"/>
      <c r="B1153" s="107"/>
      <c r="C1153" s="106"/>
      <c r="D1153" s="114"/>
      <c r="E1153" s="253"/>
      <c r="F1153" s="254"/>
    </row>
    <row r="1154" spans="1:6" x14ac:dyDescent="0.2">
      <c r="A1154" s="249"/>
      <c r="B1154" s="107"/>
      <c r="C1154" s="106"/>
      <c r="D1154" s="114"/>
      <c r="E1154" s="253"/>
      <c r="F1154" s="254"/>
    </row>
    <row r="1155" spans="1:6" x14ac:dyDescent="0.2">
      <c r="A1155" s="249"/>
      <c r="B1155" s="107"/>
      <c r="C1155" s="106"/>
      <c r="D1155" s="114"/>
      <c r="E1155" s="253"/>
      <c r="F1155" s="254"/>
    </row>
    <row r="1156" spans="1:6" x14ac:dyDescent="0.2">
      <c r="A1156" s="249"/>
      <c r="B1156" s="107"/>
      <c r="C1156" s="106"/>
      <c r="D1156" s="114"/>
      <c r="E1156" s="253"/>
      <c r="F1156" s="254"/>
    </row>
    <row r="1157" spans="1:6" x14ac:dyDescent="0.2">
      <c r="A1157" s="249"/>
      <c r="B1157" s="107"/>
      <c r="C1157" s="106"/>
      <c r="D1157" s="114"/>
      <c r="E1157" s="253"/>
      <c r="F1157" s="254"/>
    </row>
    <row r="1158" spans="1:6" x14ac:dyDescent="0.2">
      <c r="A1158" s="249"/>
      <c r="B1158" s="107"/>
      <c r="C1158" s="106"/>
      <c r="D1158" s="114"/>
      <c r="E1158" s="253"/>
      <c r="F1158" s="254"/>
    </row>
    <row r="1159" spans="1:6" x14ac:dyDescent="0.2">
      <c r="A1159" s="249"/>
      <c r="B1159" s="107"/>
      <c r="C1159" s="106"/>
      <c r="D1159" s="114"/>
      <c r="E1159" s="253"/>
      <c r="F1159" s="254"/>
    </row>
    <row r="1160" spans="1:6" x14ac:dyDescent="0.2">
      <c r="A1160" s="249"/>
      <c r="B1160" s="107"/>
      <c r="C1160" s="106"/>
      <c r="D1160" s="114"/>
      <c r="E1160" s="253"/>
      <c r="F1160" s="254"/>
    </row>
    <row r="1161" spans="1:6" x14ac:dyDescent="0.2">
      <c r="A1161" s="249"/>
      <c r="B1161" s="107"/>
      <c r="C1161" s="106"/>
      <c r="D1161" s="114"/>
      <c r="E1161" s="253"/>
      <c r="F1161" s="254"/>
    </row>
    <row r="1162" spans="1:6" x14ac:dyDescent="0.2">
      <c r="A1162" s="249"/>
      <c r="B1162" s="107"/>
      <c r="C1162" s="106"/>
      <c r="D1162" s="114"/>
      <c r="E1162" s="253"/>
      <c r="F1162" s="254"/>
    </row>
    <row r="1163" spans="1:6" x14ac:dyDescent="0.2">
      <c r="A1163" s="249"/>
      <c r="B1163" s="107"/>
      <c r="C1163" s="106"/>
      <c r="D1163" s="114"/>
      <c r="E1163" s="253"/>
      <c r="F1163" s="254"/>
    </row>
    <row r="1164" spans="1:6" x14ac:dyDescent="0.2">
      <c r="A1164" s="249"/>
      <c r="B1164" s="107"/>
      <c r="C1164" s="106"/>
      <c r="D1164" s="114"/>
      <c r="E1164" s="253"/>
      <c r="F1164" s="254"/>
    </row>
    <row r="1165" spans="1:6" x14ac:dyDescent="0.2">
      <c r="A1165" s="249"/>
      <c r="B1165" s="107"/>
      <c r="C1165" s="106"/>
      <c r="D1165" s="114"/>
      <c r="E1165" s="253"/>
      <c r="F1165" s="254"/>
    </row>
    <row r="1166" spans="1:6" x14ac:dyDescent="0.2">
      <c r="A1166" s="249"/>
      <c r="B1166" s="107"/>
      <c r="C1166" s="106"/>
      <c r="D1166" s="114"/>
      <c r="E1166" s="253"/>
      <c r="F1166" s="254"/>
    </row>
    <row r="1167" spans="1:6" x14ac:dyDescent="0.2">
      <c r="A1167" s="249"/>
      <c r="B1167" s="107"/>
      <c r="C1167" s="106"/>
      <c r="D1167" s="114"/>
      <c r="E1167" s="253"/>
      <c r="F1167" s="254"/>
    </row>
    <row r="1168" spans="1:6" x14ac:dyDescent="0.2">
      <c r="A1168" s="249"/>
      <c r="B1168" s="107"/>
      <c r="C1168" s="106"/>
      <c r="D1168" s="114"/>
      <c r="E1168" s="253"/>
      <c r="F1168" s="254"/>
    </row>
    <row r="1169" spans="1:6" x14ac:dyDescent="0.2">
      <c r="A1169" s="249"/>
      <c r="B1169" s="107"/>
      <c r="C1169" s="106"/>
      <c r="D1169" s="114"/>
      <c r="E1169" s="253"/>
      <c r="F1169" s="254"/>
    </row>
    <row r="1170" spans="1:6" x14ac:dyDescent="0.2">
      <c r="A1170" s="249"/>
      <c r="B1170" s="107"/>
      <c r="C1170" s="106"/>
      <c r="D1170" s="114"/>
      <c r="E1170" s="253"/>
      <c r="F1170" s="254"/>
    </row>
    <row r="1171" spans="1:6" x14ac:dyDescent="0.2">
      <c r="A1171" s="249"/>
      <c r="B1171" s="107"/>
      <c r="C1171" s="106"/>
      <c r="D1171" s="114"/>
      <c r="E1171" s="253"/>
      <c r="F1171" s="254"/>
    </row>
    <row r="1172" spans="1:6" x14ac:dyDescent="0.2">
      <c r="A1172" s="249"/>
      <c r="B1172" s="107"/>
      <c r="C1172" s="106"/>
      <c r="D1172" s="114"/>
      <c r="E1172" s="253"/>
      <c r="F1172" s="254"/>
    </row>
    <row r="1173" spans="1:6" x14ac:dyDescent="0.2">
      <c r="A1173" s="249"/>
      <c r="B1173" s="107"/>
      <c r="C1173" s="106"/>
      <c r="D1173" s="114"/>
      <c r="E1173" s="253"/>
      <c r="F1173" s="254"/>
    </row>
    <row r="1174" spans="1:6" x14ac:dyDescent="0.2">
      <c r="A1174" s="249"/>
      <c r="B1174" s="107"/>
      <c r="C1174" s="106"/>
      <c r="D1174" s="114"/>
      <c r="E1174" s="253"/>
      <c r="F1174" s="254"/>
    </row>
    <row r="1175" spans="1:6" x14ac:dyDescent="0.2">
      <c r="A1175" s="249"/>
      <c r="B1175" s="107"/>
      <c r="C1175" s="106"/>
      <c r="D1175" s="114"/>
      <c r="E1175" s="253"/>
      <c r="F1175" s="254"/>
    </row>
    <row r="1176" spans="1:6" x14ac:dyDescent="0.2">
      <c r="A1176" s="249"/>
      <c r="B1176" s="107"/>
      <c r="C1176" s="106"/>
      <c r="D1176" s="114"/>
      <c r="E1176" s="253"/>
      <c r="F1176" s="254"/>
    </row>
    <row r="1177" spans="1:6" x14ac:dyDescent="0.2">
      <c r="A1177" s="249"/>
      <c r="B1177" s="107"/>
      <c r="C1177" s="106"/>
      <c r="D1177" s="114"/>
      <c r="E1177" s="253"/>
      <c r="F1177" s="254"/>
    </row>
    <row r="1178" spans="1:6" x14ac:dyDescent="0.2">
      <c r="A1178" s="249"/>
      <c r="B1178" s="105"/>
      <c r="C1178" s="106"/>
      <c r="D1178" s="114"/>
      <c r="E1178" s="253"/>
      <c r="F1178" s="254"/>
    </row>
    <row r="1179" spans="1:6" x14ac:dyDescent="0.2">
      <c r="A1179" s="249"/>
      <c r="B1179" s="107"/>
      <c r="C1179" s="106"/>
      <c r="D1179" s="114"/>
      <c r="E1179" s="253"/>
      <c r="F1179" s="254"/>
    </row>
    <row r="1180" spans="1:6" x14ac:dyDescent="0.2">
      <c r="A1180" s="249"/>
      <c r="B1180" s="107"/>
      <c r="C1180" s="106"/>
      <c r="D1180" s="114"/>
      <c r="E1180" s="253"/>
      <c r="F1180" s="254"/>
    </row>
    <row r="1181" spans="1:6" x14ac:dyDescent="0.2">
      <c r="A1181" s="249"/>
      <c r="B1181" s="107"/>
      <c r="C1181" s="106"/>
      <c r="D1181" s="114"/>
      <c r="E1181" s="253"/>
      <c r="F1181" s="254"/>
    </row>
    <row r="1182" spans="1:6" x14ac:dyDescent="0.2">
      <c r="A1182" s="249"/>
      <c r="B1182" s="107"/>
      <c r="C1182" s="106"/>
      <c r="D1182" s="114"/>
      <c r="E1182" s="253"/>
      <c r="F1182" s="254"/>
    </row>
    <row r="1183" spans="1:6" x14ac:dyDescent="0.2">
      <c r="A1183" s="249"/>
      <c r="B1183" s="107"/>
      <c r="C1183" s="106"/>
      <c r="D1183" s="114"/>
      <c r="E1183" s="253"/>
      <c r="F1183" s="254"/>
    </row>
    <row r="1184" spans="1:6" x14ac:dyDescent="0.2">
      <c r="A1184" s="249"/>
      <c r="B1184" s="107"/>
      <c r="C1184" s="106"/>
      <c r="D1184" s="114"/>
      <c r="E1184" s="253"/>
      <c r="F1184" s="254"/>
    </row>
    <row r="1185" spans="1:6" x14ac:dyDescent="0.2">
      <c r="A1185" s="249"/>
      <c r="B1185" s="107"/>
      <c r="C1185" s="106"/>
      <c r="D1185" s="114"/>
      <c r="E1185" s="253"/>
      <c r="F1185" s="254"/>
    </row>
    <row r="1186" spans="1:6" x14ac:dyDescent="0.2">
      <c r="A1186" s="249"/>
      <c r="B1186" s="107"/>
      <c r="C1186" s="106"/>
      <c r="D1186" s="114"/>
      <c r="E1186" s="253"/>
      <c r="F1186" s="254"/>
    </row>
    <row r="1187" spans="1:6" x14ac:dyDescent="0.2">
      <c r="A1187" s="249"/>
      <c r="B1187" s="107"/>
      <c r="C1187" s="106"/>
      <c r="D1187" s="114"/>
      <c r="E1187" s="253"/>
      <c r="F1187" s="254"/>
    </row>
    <row r="1188" spans="1:6" x14ac:dyDescent="0.2">
      <c r="A1188" s="249"/>
      <c r="B1188" s="107"/>
      <c r="C1188" s="106"/>
      <c r="D1188" s="114"/>
      <c r="E1188" s="253"/>
      <c r="F1188" s="254"/>
    </row>
    <row r="1189" spans="1:6" x14ac:dyDescent="0.2">
      <c r="A1189" s="249"/>
      <c r="B1189" s="107"/>
      <c r="C1189" s="106"/>
      <c r="D1189" s="114"/>
      <c r="E1189" s="253"/>
      <c r="F1189" s="254"/>
    </row>
    <row r="1190" spans="1:6" x14ac:dyDescent="0.2">
      <c r="A1190" s="249"/>
      <c r="B1190" s="107"/>
      <c r="C1190" s="106"/>
      <c r="D1190" s="114"/>
      <c r="E1190" s="253"/>
      <c r="F1190" s="254"/>
    </row>
    <row r="1191" spans="1:6" x14ac:dyDescent="0.2">
      <c r="A1191" s="249"/>
      <c r="B1191" s="107"/>
      <c r="C1191" s="106"/>
      <c r="D1191" s="114"/>
      <c r="E1191" s="253"/>
      <c r="F1191" s="254"/>
    </row>
    <row r="1192" spans="1:6" x14ac:dyDescent="0.2">
      <c r="A1192" s="249"/>
      <c r="B1192" s="107"/>
      <c r="C1192" s="106"/>
      <c r="D1192" s="114"/>
      <c r="E1192" s="253"/>
      <c r="F1192" s="254"/>
    </row>
    <row r="1193" spans="1:6" x14ac:dyDescent="0.2">
      <c r="A1193" s="249"/>
      <c r="B1193" s="107"/>
      <c r="C1193" s="106"/>
      <c r="D1193" s="114"/>
      <c r="E1193" s="253"/>
      <c r="F1193" s="254"/>
    </row>
    <row r="1194" spans="1:6" x14ac:dyDescent="0.2">
      <c r="A1194" s="249"/>
      <c r="B1194" s="107"/>
      <c r="C1194" s="106"/>
      <c r="D1194" s="114"/>
      <c r="E1194" s="253"/>
      <c r="F1194" s="254"/>
    </row>
    <row r="1195" spans="1:6" x14ac:dyDescent="0.2">
      <c r="A1195" s="249"/>
      <c r="B1195" s="107"/>
      <c r="C1195" s="106"/>
      <c r="D1195" s="114"/>
      <c r="E1195" s="253"/>
      <c r="F1195" s="254"/>
    </row>
    <row r="1196" spans="1:6" x14ac:dyDescent="0.2">
      <c r="A1196" s="249"/>
      <c r="B1196" s="107"/>
      <c r="C1196" s="106"/>
      <c r="D1196" s="114"/>
      <c r="E1196" s="253"/>
      <c r="F1196" s="254"/>
    </row>
    <row r="1197" spans="1:6" x14ac:dyDescent="0.2">
      <c r="A1197" s="249"/>
      <c r="B1197" s="107"/>
      <c r="C1197" s="106"/>
      <c r="D1197" s="114"/>
      <c r="E1197" s="253"/>
      <c r="F1197" s="254"/>
    </row>
    <row r="1198" spans="1:6" x14ac:dyDescent="0.2">
      <c r="A1198" s="249"/>
      <c r="B1198" s="107"/>
      <c r="C1198" s="106"/>
      <c r="D1198" s="114"/>
      <c r="E1198" s="253"/>
      <c r="F1198" s="254"/>
    </row>
    <row r="1199" spans="1:6" x14ac:dyDescent="0.2">
      <c r="A1199" s="249"/>
      <c r="B1199" s="107"/>
      <c r="C1199" s="106"/>
      <c r="D1199" s="114"/>
      <c r="E1199" s="253"/>
      <c r="F1199" s="254"/>
    </row>
    <row r="1200" spans="1:6" x14ac:dyDescent="0.2">
      <c r="A1200" s="249"/>
      <c r="B1200" s="107"/>
      <c r="C1200" s="106"/>
      <c r="D1200" s="114"/>
      <c r="E1200" s="253"/>
      <c r="F1200" s="254"/>
    </row>
    <row r="1201" spans="1:6" x14ac:dyDescent="0.2">
      <c r="A1201" s="249"/>
      <c r="B1201" s="107"/>
      <c r="C1201" s="106"/>
      <c r="D1201" s="114"/>
      <c r="E1201" s="253"/>
      <c r="F1201" s="254"/>
    </row>
    <row r="1202" spans="1:6" x14ac:dyDescent="0.2">
      <c r="A1202" s="249"/>
      <c r="B1202" s="107"/>
      <c r="C1202" s="106"/>
      <c r="D1202" s="114"/>
      <c r="E1202" s="253"/>
      <c r="F1202" s="254"/>
    </row>
    <row r="1203" spans="1:6" x14ac:dyDescent="0.2">
      <c r="A1203" s="249"/>
      <c r="B1203" s="107"/>
      <c r="C1203" s="106"/>
      <c r="D1203" s="114"/>
      <c r="E1203" s="253"/>
      <c r="F1203" s="254"/>
    </row>
    <row r="1204" spans="1:6" x14ac:dyDescent="0.2">
      <c r="A1204" s="249"/>
      <c r="B1204" s="107"/>
      <c r="C1204" s="106"/>
      <c r="D1204" s="114"/>
      <c r="E1204" s="253"/>
      <c r="F1204" s="254"/>
    </row>
    <row r="1205" spans="1:6" x14ac:dyDescent="0.2">
      <c r="A1205" s="249"/>
      <c r="B1205" s="107"/>
      <c r="C1205" s="106"/>
      <c r="D1205" s="114"/>
      <c r="E1205" s="253"/>
      <c r="F1205" s="254"/>
    </row>
    <row r="1206" spans="1:6" x14ac:dyDescent="0.2">
      <c r="A1206" s="249"/>
      <c r="B1206" s="107"/>
      <c r="C1206" s="106"/>
      <c r="D1206" s="114"/>
      <c r="E1206" s="253"/>
      <c r="F1206" s="254"/>
    </row>
    <row r="1207" spans="1:6" x14ac:dyDescent="0.2">
      <c r="A1207" s="249"/>
      <c r="B1207" s="107"/>
      <c r="C1207" s="106"/>
      <c r="D1207" s="114"/>
      <c r="E1207" s="253"/>
      <c r="F1207" s="254"/>
    </row>
    <row r="1208" spans="1:6" x14ac:dyDescent="0.2">
      <c r="A1208" s="249"/>
      <c r="B1208" s="105"/>
      <c r="C1208" s="106"/>
      <c r="D1208" s="114"/>
      <c r="E1208" s="253"/>
      <c r="F1208" s="254"/>
    </row>
    <row r="1209" spans="1:6" x14ac:dyDescent="0.2">
      <c r="A1209" s="249"/>
      <c r="B1209" s="107"/>
      <c r="C1209" s="106"/>
      <c r="D1209" s="114"/>
      <c r="E1209" s="253"/>
      <c r="F1209" s="254"/>
    </row>
    <row r="1210" spans="1:6" x14ac:dyDescent="0.2">
      <c r="A1210" s="249"/>
      <c r="B1210" s="107"/>
      <c r="C1210" s="106"/>
      <c r="D1210" s="114"/>
      <c r="E1210" s="253"/>
      <c r="F1210" s="254"/>
    </row>
    <row r="1211" spans="1:6" x14ac:dyDescent="0.2">
      <c r="A1211" s="249"/>
      <c r="B1211" s="107"/>
      <c r="C1211" s="106"/>
      <c r="D1211" s="114"/>
      <c r="E1211" s="253"/>
      <c r="F1211" s="254"/>
    </row>
    <row r="1212" spans="1:6" x14ac:dyDescent="0.2">
      <c r="A1212" s="249"/>
      <c r="B1212" s="107"/>
      <c r="C1212" s="106"/>
      <c r="D1212" s="114"/>
      <c r="E1212" s="253"/>
      <c r="F1212" s="254"/>
    </row>
    <row r="1213" spans="1:6" x14ac:dyDescent="0.2">
      <c r="A1213" s="249"/>
      <c r="B1213" s="107"/>
      <c r="C1213" s="106"/>
      <c r="D1213" s="114"/>
      <c r="E1213" s="253"/>
      <c r="F1213" s="254"/>
    </row>
    <row r="1214" spans="1:6" x14ac:dyDescent="0.2">
      <c r="A1214" s="249"/>
      <c r="B1214" s="107"/>
      <c r="C1214" s="106"/>
      <c r="D1214" s="114"/>
      <c r="E1214" s="253"/>
      <c r="F1214" s="254"/>
    </row>
    <row r="1215" spans="1:6" x14ac:dyDescent="0.2">
      <c r="A1215" s="249"/>
      <c r="B1215" s="107"/>
      <c r="C1215" s="106"/>
      <c r="D1215" s="114"/>
      <c r="E1215" s="253"/>
      <c r="F1215" s="254"/>
    </row>
    <row r="1216" spans="1:6" x14ac:dyDescent="0.2">
      <c r="A1216" s="249"/>
      <c r="B1216" s="107"/>
      <c r="C1216" s="106"/>
      <c r="D1216" s="114"/>
      <c r="E1216" s="253"/>
      <c r="F1216" s="254"/>
    </row>
    <row r="1217" spans="1:6" x14ac:dyDescent="0.2">
      <c r="A1217" s="249"/>
      <c r="B1217" s="107"/>
      <c r="C1217" s="106"/>
      <c r="D1217" s="114"/>
      <c r="E1217" s="253"/>
      <c r="F1217" s="254"/>
    </row>
    <row r="1218" spans="1:6" x14ac:dyDescent="0.2">
      <c r="A1218" s="249"/>
      <c r="B1218" s="107"/>
      <c r="C1218" s="106"/>
      <c r="D1218" s="114"/>
      <c r="E1218" s="253"/>
      <c r="F1218" s="254"/>
    </row>
    <row r="1219" spans="1:6" x14ac:dyDescent="0.2">
      <c r="A1219" s="249"/>
      <c r="B1219" s="107"/>
      <c r="C1219" s="106"/>
      <c r="D1219" s="114"/>
      <c r="E1219" s="253"/>
      <c r="F1219" s="254"/>
    </row>
    <row r="1220" spans="1:6" x14ac:dyDescent="0.2">
      <c r="A1220" s="249"/>
      <c r="B1220" s="107"/>
      <c r="C1220" s="106"/>
      <c r="D1220" s="114"/>
      <c r="E1220" s="253"/>
      <c r="F1220" s="254"/>
    </row>
    <row r="1221" spans="1:6" x14ac:dyDescent="0.2">
      <c r="A1221" s="249"/>
      <c r="B1221" s="107"/>
      <c r="C1221" s="106"/>
      <c r="D1221" s="114"/>
      <c r="E1221" s="253"/>
      <c r="F1221" s="254"/>
    </row>
    <row r="1222" spans="1:6" x14ac:dyDescent="0.2">
      <c r="A1222" s="249"/>
      <c r="B1222" s="107"/>
      <c r="C1222" s="106"/>
      <c r="D1222" s="114"/>
      <c r="E1222" s="253"/>
      <c r="F1222" s="254"/>
    </row>
    <row r="1223" spans="1:6" x14ac:dyDescent="0.2">
      <c r="A1223" s="249"/>
      <c r="B1223" s="107"/>
      <c r="C1223" s="106"/>
      <c r="D1223" s="114"/>
      <c r="E1223" s="253"/>
      <c r="F1223" s="254"/>
    </row>
    <row r="1224" spans="1:6" x14ac:dyDescent="0.2">
      <c r="A1224" s="249"/>
      <c r="B1224" s="107"/>
      <c r="C1224" s="106"/>
      <c r="D1224" s="114"/>
      <c r="E1224" s="253"/>
      <c r="F1224" s="254"/>
    </row>
    <row r="1225" spans="1:6" x14ac:dyDescent="0.2">
      <c r="A1225" s="249"/>
      <c r="B1225" s="107"/>
      <c r="C1225" s="106"/>
      <c r="D1225" s="114"/>
      <c r="E1225" s="253"/>
      <c r="F1225" s="254"/>
    </row>
    <row r="1226" spans="1:6" x14ac:dyDescent="0.2">
      <c r="A1226" s="249"/>
      <c r="B1226" s="107"/>
      <c r="C1226" s="106"/>
      <c r="D1226" s="114"/>
      <c r="E1226" s="253"/>
      <c r="F1226" s="254"/>
    </row>
    <row r="1227" spans="1:6" x14ac:dyDescent="0.2">
      <c r="A1227" s="249"/>
      <c r="B1227" s="107"/>
      <c r="C1227" s="106"/>
      <c r="D1227" s="114"/>
      <c r="E1227" s="253"/>
      <c r="F1227" s="254"/>
    </row>
    <row r="1228" spans="1:6" x14ac:dyDescent="0.2">
      <c r="A1228" s="249"/>
      <c r="B1228" s="107"/>
      <c r="C1228" s="106"/>
      <c r="D1228" s="114"/>
      <c r="E1228" s="253"/>
      <c r="F1228" s="254"/>
    </row>
    <row r="1229" spans="1:6" x14ac:dyDescent="0.2">
      <c r="A1229" s="249"/>
      <c r="B1229" s="107"/>
      <c r="C1229" s="106"/>
      <c r="D1229" s="114"/>
      <c r="E1229" s="253"/>
      <c r="F1229" s="254"/>
    </row>
    <row r="1230" spans="1:6" x14ac:dyDescent="0.2">
      <c r="A1230" s="249"/>
      <c r="B1230" s="107"/>
      <c r="C1230" s="106"/>
      <c r="D1230" s="114"/>
      <c r="E1230" s="253"/>
      <c r="F1230" s="254"/>
    </row>
    <row r="1231" spans="1:6" x14ac:dyDescent="0.2">
      <c r="A1231" s="249"/>
      <c r="B1231" s="107"/>
      <c r="C1231" s="106"/>
      <c r="D1231" s="114"/>
      <c r="E1231" s="253"/>
      <c r="F1231" s="254"/>
    </row>
    <row r="1232" spans="1:6" x14ac:dyDescent="0.2">
      <c r="A1232" s="249"/>
      <c r="B1232" s="107"/>
      <c r="C1232" s="106"/>
      <c r="D1232" s="114"/>
      <c r="E1232" s="253"/>
      <c r="F1232" s="254"/>
    </row>
    <row r="1233" spans="1:6" x14ac:dyDescent="0.2">
      <c r="A1233" s="249"/>
      <c r="B1233" s="107"/>
      <c r="C1233" s="106"/>
      <c r="D1233" s="114"/>
      <c r="E1233" s="253"/>
      <c r="F1233" s="254"/>
    </row>
    <row r="1234" spans="1:6" x14ac:dyDescent="0.2">
      <c r="A1234" s="249"/>
      <c r="B1234" s="107"/>
      <c r="C1234" s="106"/>
      <c r="D1234" s="114"/>
      <c r="E1234" s="253"/>
      <c r="F1234" s="254"/>
    </row>
    <row r="1235" spans="1:6" x14ac:dyDescent="0.2">
      <c r="A1235" s="249"/>
      <c r="B1235" s="107"/>
      <c r="C1235" s="106"/>
      <c r="D1235" s="114"/>
      <c r="E1235" s="253"/>
      <c r="F1235" s="254"/>
    </row>
    <row r="1236" spans="1:6" x14ac:dyDescent="0.2">
      <c r="A1236" s="249"/>
      <c r="B1236" s="107"/>
      <c r="C1236" s="106"/>
      <c r="D1236" s="114"/>
      <c r="E1236" s="253"/>
      <c r="F1236" s="254"/>
    </row>
    <row r="1237" spans="1:6" x14ac:dyDescent="0.2">
      <c r="A1237" s="249"/>
      <c r="B1237" s="107"/>
      <c r="C1237" s="106"/>
      <c r="D1237" s="114"/>
      <c r="E1237" s="253"/>
      <c r="F1237" s="254"/>
    </row>
    <row r="1238" spans="1:6" x14ac:dyDescent="0.2">
      <c r="A1238" s="249"/>
      <c r="B1238" s="105"/>
      <c r="C1238" s="106"/>
      <c r="D1238" s="114"/>
      <c r="E1238" s="253"/>
      <c r="F1238" s="254"/>
    </row>
    <row r="1239" spans="1:6" x14ac:dyDescent="0.2">
      <c r="A1239" s="249"/>
      <c r="B1239" s="107"/>
      <c r="C1239" s="106"/>
      <c r="D1239" s="114"/>
      <c r="E1239" s="253"/>
      <c r="F1239" s="254"/>
    </row>
    <row r="1240" spans="1:6" x14ac:dyDescent="0.2">
      <c r="A1240" s="249"/>
      <c r="B1240" s="107"/>
      <c r="C1240" s="106"/>
      <c r="D1240" s="114"/>
      <c r="E1240" s="253"/>
      <c r="F1240" s="254"/>
    </row>
    <row r="1241" spans="1:6" x14ac:dyDescent="0.2">
      <c r="A1241" s="249"/>
      <c r="B1241" s="107"/>
      <c r="C1241" s="106"/>
      <c r="D1241" s="114"/>
      <c r="E1241" s="253"/>
      <c r="F1241" s="254"/>
    </row>
    <row r="1242" spans="1:6" x14ac:dyDescent="0.2">
      <c r="A1242" s="249"/>
      <c r="B1242" s="107"/>
      <c r="C1242" s="106"/>
      <c r="D1242" s="114"/>
      <c r="E1242" s="253"/>
      <c r="F1242" s="254"/>
    </row>
    <row r="1243" spans="1:6" x14ac:dyDescent="0.2">
      <c r="A1243" s="249"/>
      <c r="B1243" s="107"/>
      <c r="C1243" s="106"/>
      <c r="D1243" s="114"/>
      <c r="E1243" s="253"/>
      <c r="F1243" s="254"/>
    </row>
    <row r="1244" spans="1:6" x14ac:dyDescent="0.2">
      <c r="A1244" s="249"/>
      <c r="B1244" s="107"/>
      <c r="C1244" s="106"/>
      <c r="D1244" s="114"/>
      <c r="E1244" s="253"/>
      <c r="F1244" s="254"/>
    </row>
    <row r="1245" spans="1:6" x14ac:dyDescent="0.2">
      <c r="A1245" s="249"/>
      <c r="B1245" s="107"/>
      <c r="C1245" s="106"/>
      <c r="D1245" s="114"/>
      <c r="E1245" s="253"/>
      <c r="F1245" s="254"/>
    </row>
    <row r="1246" spans="1:6" x14ac:dyDescent="0.2">
      <c r="A1246" s="249"/>
      <c r="B1246" s="107"/>
      <c r="C1246" s="106"/>
      <c r="D1246" s="114"/>
      <c r="E1246" s="253"/>
      <c r="F1246" s="254"/>
    </row>
    <row r="1247" spans="1:6" x14ac:dyDescent="0.2">
      <c r="A1247" s="249"/>
      <c r="B1247" s="107"/>
      <c r="C1247" s="106"/>
      <c r="D1247" s="114"/>
      <c r="E1247" s="253"/>
      <c r="F1247" s="254"/>
    </row>
    <row r="1248" spans="1:6" x14ac:dyDescent="0.2">
      <c r="A1248" s="249"/>
      <c r="B1248" s="107"/>
      <c r="C1248" s="106"/>
      <c r="D1248" s="114"/>
      <c r="E1248" s="253"/>
      <c r="F1248" s="254"/>
    </row>
    <row r="1249" spans="1:6" x14ac:dyDescent="0.2">
      <c r="A1249" s="249"/>
      <c r="B1249" s="107"/>
      <c r="C1249" s="106"/>
      <c r="D1249" s="114"/>
      <c r="E1249" s="253"/>
      <c r="F1249" s="254"/>
    </row>
    <row r="1250" spans="1:6" x14ac:dyDescent="0.2">
      <c r="A1250" s="249"/>
      <c r="B1250" s="107"/>
      <c r="C1250" s="106"/>
      <c r="D1250" s="114"/>
      <c r="E1250" s="253"/>
      <c r="F1250" s="254"/>
    </row>
    <row r="1251" spans="1:6" x14ac:dyDescent="0.2">
      <c r="A1251" s="249"/>
      <c r="B1251" s="107"/>
      <c r="C1251" s="106"/>
      <c r="D1251" s="114"/>
      <c r="E1251" s="253"/>
      <c r="F1251" s="254"/>
    </row>
    <row r="1252" spans="1:6" x14ac:dyDescent="0.2">
      <c r="A1252" s="249"/>
      <c r="B1252" s="107"/>
      <c r="C1252" s="106"/>
      <c r="D1252" s="114"/>
      <c r="E1252" s="253"/>
      <c r="F1252" s="254"/>
    </row>
    <row r="1253" spans="1:6" x14ac:dyDescent="0.2">
      <c r="A1253" s="249"/>
      <c r="B1253" s="107"/>
      <c r="C1253" s="106"/>
      <c r="D1253" s="114"/>
      <c r="E1253" s="253"/>
      <c r="F1253" s="254"/>
    </row>
    <row r="1254" spans="1:6" x14ac:dyDescent="0.2">
      <c r="A1254" s="249"/>
      <c r="B1254" s="107"/>
      <c r="C1254" s="106"/>
      <c r="D1254" s="114"/>
      <c r="E1254" s="253"/>
      <c r="F1254" s="254"/>
    </row>
    <row r="1255" spans="1:6" x14ac:dyDescent="0.2">
      <c r="A1255" s="249"/>
      <c r="B1255" s="107"/>
      <c r="C1255" s="106"/>
      <c r="D1255" s="114"/>
      <c r="E1255" s="253"/>
      <c r="F1255" s="254"/>
    </row>
    <row r="1256" spans="1:6" x14ac:dyDescent="0.2">
      <c r="A1256" s="249"/>
      <c r="B1256" s="107"/>
      <c r="C1256" s="106"/>
      <c r="D1256" s="114"/>
      <c r="E1256" s="253"/>
      <c r="F1256" s="254"/>
    </row>
    <row r="1257" spans="1:6" x14ac:dyDescent="0.2">
      <c r="A1257" s="249"/>
      <c r="B1257" s="107"/>
      <c r="C1257" s="106"/>
      <c r="D1257" s="114"/>
      <c r="E1257" s="253"/>
      <c r="F1257" s="254"/>
    </row>
    <row r="1258" spans="1:6" x14ac:dyDescent="0.2">
      <c r="A1258" s="249"/>
      <c r="B1258" s="107"/>
      <c r="C1258" s="106"/>
      <c r="D1258" s="114"/>
      <c r="E1258" s="253"/>
      <c r="F1258" s="254"/>
    </row>
    <row r="1259" spans="1:6" x14ac:dyDescent="0.2">
      <c r="A1259" s="249"/>
      <c r="B1259" s="107"/>
      <c r="C1259" s="106"/>
      <c r="D1259" s="114"/>
      <c r="E1259" s="253"/>
      <c r="F1259" s="254"/>
    </row>
    <row r="1260" spans="1:6" x14ac:dyDescent="0.2">
      <c r="A1260" s="249"/>
      <c r="B1260" s="107"/>
      <c r="C1260" s="106"/>
      <c r="D1260" s="114"/>
      <c r="E1260" s="253"/>
      <c r="F1260" s="254"/>
    </row>
    <row r="1261" spans="1:6" x14ac:dyDescent="0.2">
      <c r="A1261" s="249"/>
      <c r="B1261" s="107"/>
      <c r="C1261" s="106"/>
      <c r="D1261" s="114"/>
      <c r="E1261" s="253"/>
      <c r="F1261" s="254"/>
    </row>
    <row r="1262" spans="1:6" x14ac:dyDescent="0.2">
      <c r="A1262" s="249"/>
      <c r="B1262" s="107"/>
      <c r="C1262" s="106"/>
      <c r="D1262" s="114"/>
      <c r="E1262" s="253"/>
      <c r="F1262" s="254"/>
    </row>
    <row r="1263" spans="1:6" x14ac:dyDescent="0.2">
      <c r="A1263" s="249"/>
      <c r="B1263" s="107"/>
      <c r="C1263" s="106"/>
      <c r="D1263" s="114"/>
      <c r="E1263" s="253"/>
      <c r="F1263" s="254"/>
    </row>
    <row r="1264" spans="1:6" x14ac:dyDescent="0.2">
      <c r="A1264" s="249"/>
      <c r="B1264" s="107"/>
      <c r="C1264" s="106"/>
      <c r="D1264" s="114"/>
      <c r="E1264" s="253"/>
      <c r="F1264" s="254"/>
    </row>
    <row r="1265" spans="1:6" x14ac:dyDescent="0.2">
      <c r="A1265" s="249"/>
      <c r="B1265" s="107"/>
      <c r="C1265" s="106"/>
      <c r="D1265" s="114"/>
      <c r="E1265" s="253"/>
      <c r="F1265" s="254"/>
    </row>
    <row r="1266" spans="1:6" x14ac:dyDescent="0.2">
      <c r="A1266" s="249"/>
      <c r="B1266" s="107"/>
      <c r="C1266" s="106"/>
      <c r="D1266" s="114"/>
      <c r="E1266" s="253"/>
      <c r="F1266" s="254"/>
    </row>
    <row r="1267" spans="1:6" x14ac:dyDescent="0.2">
      <c r="A1267" s="249"/>
      <c r="B1267" s="107"/>
      <c r="C1267" s="106"/>
      <c r="D1267" s="114"/>
      <c r="E1267" s="253"/>
      <c r="F1267" s="254"/>
    </row>
    <row r="1268" spans="1:6" x14ac:dyDescent="0.2">
      <c r="A1268" s="249"/>
      <c r="B1268" s="105"/>
      <c r="C1268" s="106"/>
      <c r="D1268" s="114"/>
      <c r="E1268" s="253"/>
      <c r="F1268" s="254"/>
    </row>
    <row r="1269" spans="1:6" x14ac:dyDescent="0.2">
      <c r="A1269" s="249"/>
      <c r="B1269" s="107"/>
      <c r="C1269" s="106"/>
      <c r="D1269" s="114"/>
      <c r="E1269" s="253"/>
      <c r="F1269" s="254"/>
    </row>
    <row r="1270" spans="1:6" x14ac:dyDescent="0.2">
      <c r="A1270" s="249"/>
      <c r="B1270" s="107"/>
      <c r="C1270" s="106"/>
      <c r="D1270" s="114"/>
      <c r="E1270" s="253"/>
      <c r="F1270" s="254"/>
    </row>
    <row r="1271" spans="1:6" x14ac:dyDescent="0.2">
      <c r="A1271" s="249"/>
      <c r="B1271" s="107"/>
      <c r="C1271" s="106"/>
      <c r="D1271" s="114"/>
      <c r="E1271" s="253"/>
      <c r="F1271" s="254"/>
    </row>
    <row r="1272" spans="1:6" x14ac:dyDescent="0.2">
      <c r="A1272" s="249"/>
      <c r="B1272" s="107"/>
      <c r="C1272" s="106"/>
      <c r="D1272" s="114"/>
      <c r="E1272" s="253"/>
      <c r="F1272" s="254"/>
    </row>
    <row r="1273" spans="1:6" x14ac:dyDescent="0.2">
      <c r="A1273" s="249"/>
      <c r="B1273" s="107"/>
      <c r="C1273" s="106"/>
      <c r="D1273" s="114"/>
      <c r="E1273" s="253"/>
      <c r="F1273" s="254"/>
    </row>
    <row r="1274" spans="1:6" x14ac:dyDescent="0.2">
      <c r="A1274" s="249"/>
      <c r="B1274" s="107"/>
      <c r="C1274" s="106"/>
      <c r="D1274" s="114"/>
      <c r="E1274" s="253"/>
      <c r="F1274" s="254"/>
    </row>
    <row r="1275" spans="1:6" x14ac:dyDescent="0.2">
      <c r="A1275" s="249"/>
      <c r="B1275" s="107"/>
      <c r="C1275" s="106"/>
      <c r="D1275" s="114"/>
      <c r="E1275" s="253"/>
      <c r="F1275" s="254"/>
    </row>
    <row r="1276" spans="1:6" x14ac:dyDescent="0.2">
      <c r="A1276" s="249"/>
      <c r="B1276" s="107"/>
      <c r="C1276" s="106"/>
      <c r="D1276" s="114"/>
      <c r="E1276" s="253"/>
      <c r="F1276" s="254"/>
    </row>
    <row r="1277" spans="1:6" x14ac:dyDescent="0.2">
      <c r="A1277" s="249"/>
      <c r="B1277" s="107"/>
      <c r="C1277" s="106"/>
      <c r="D1277" s="114"/>
      <c r="E1277" s="253"/>
      <c r="F1277" s="254"/>
    </row>
    <row r="1278" spans="1:6" x14ac:dyDescent="0.2">
      <c r="A1278" s="249"/>
      <c r="B1278" s="107"/>
      <c r="C1278" s="106"/>
      <c r="D1278" s="114"/>
      <c r="E1278" s="253"/>
      <c r="F1278" s="254"/>
    </row>
    <row r="1279" spans="1:6" x14ac:dyDescent="0.2">
      <c r="A1279" s="249"/>
      <c r="B1279" s="107"/>
      <c r="C1279" s="106"/>
      <c r="D1279" s="114"/>
      <c r="E1279" s="253"/>
      <c r="F1279" s="254"/>
    </row>
    <row r="1280" spans="1:6" x14ac:dyDescent="0.2">
      <c r="A1280" s="249"/>
      <c r="B1280" s="107"/>
      <c r="C1280" s="106"/>
      <c r="D1280" s="114"/>
      <c r="E1280" s="253"/>
      <c r="F1280" s="254"/>
    </row>
    <row r="1281" spans="1:6" x14ac:dyDescent="0.2">
      <c r="A1281" s="249"/>
      <c r="B1281" s="107"/>
      <c r="C1281" s="106"/>
      <c r="D1281" s="114"/>
      <c r="E1281" s="253"/>
      <c r="F1281" s="254"/>
    </row>
    <row r="1282" spans="1:6" x14ac:dyDescent="0.2">
      <c r="A1282" s="249"/>
      <c r="B1282" s="107"/>
      <c r="C1282" s="106"/>
      <c r="D1282" s="114"/>
      <c r="E1282" s="253"/>
      <c r="F1282" s="254"/>
    </row>
    <row r="1283" spans="1:6" x14ac:dyDescent="0.2">
      <c r="A1283" s="249"/>
      <c r="B1283" s="107"/>
      <c r="C1283" s="106"/>
      <c r="D1283" s="114"/>
      <c r="E1283" s="253"/>
      <c r="F1283" s="254"/>
    </row>
    <row r="1284" spans="1:6" x14ac:dyDescent="0.2">
      <c r="A1284" s="249"/>
      <c r="B1284" s="107"/>
      <c r="C1284" s="106"/>
      <c r="D1284" s="114"/>
      <c r="E1284" s="253"/>
      <c r="F1284" s="254"/>
    </row>
    <row r="1285" spans="1:6" x14ac:dyDescent="0.2">
      <c r="A1285" s="249"/>
      <c r="B1285" s="107"/>
      <c r="C1285" s="106"/>
      <c r="D1285" s="114"/>
      <c r="E1285" s="253"/>
      <c r="F1285" s="254"/>
    </row>
    <row r="1286" spans="1:6" x14ac:dyDescent="0.2">
      <c r="A1286" s="249"/>
      <c r="B1286" s="107"/>
      <c r="C1286" s="106"/>
      <c r="D1286" s="114"/>
      <c r="E1286" s="253"/>
      <c r="F1286" s="254"/>
    </row>
    <row r="1287" spans="1:6" x14ac:dyDescent="0.2">
      <c r="A1287" s="249"/>
      <c r="B1287" s="107"/>
      <c r="C1287" s="106"/>
      <c r="D1287" s="114"/>
      <c r="E1287" s="253"/>
      <c r="F1287" s="254"/>
    </row>
    <row r="1288" spans="1:6" x14ac:dyDescent="0.2">
      <c r="A1288" s="249"/>
      <c r="B1288" s="107"/>
      <c r="C1288" s="106"/>
      <c r="D1288" s="114"/>
      <c r="E1288" s="253"/>
      <c r="F1288" s="254"/>
    </row>
    <row r="1289" spans="1:6" x14ac:dyDescent="0.2">
      <c r="A1289" s="249"/>
      <c r="B1289" s="107"/>
      <c r="C1289" s="106"/>
      <c r="D1289" s="114"/>
      <c r="E1289" s="253"/>
      <c r="F1289" s="254"/>
    </row>
    <row r="1290" spans="1:6" x14ac:dyDescent="0.2">
      <c r="A1290" s="249"/>
      <c r="B1290" s="107"/>
      <c r="C1290" s="106"/>
      <c r="D1290" s="114"/>
      <c r="E1290" s="253"/>
      <c r="F1290" s="254"/>
    </row>
    <row r="1291" spans="1:6" x14ac:dyDescent="0.2">
      <c r="A1291" s="249"/>
      <c r="B1291" s="107"/>
      <c r="C1291" s="106"/>
      <c r="D1291" s="114"/>
      <c r="E1291" s="253"/>
      <c r="F1291" s="254"/>
    </row>
    <row r="1292" spans="1:6" x14ac:dyDescent="0.2">
      <c r="A1292" s="249"/>
      <c r="B1292" s="107"/>
      <c r="C1292" s="106"/>
      <c r="D1292" s="114"/>
      <c r="E1292" s="253"/>
      <c r="F1292" s="254"/>
    </row>
    <row r="1293" spans="1:6" x14ac:dyDescent="0.2">
      <c r="A1293" s="249"/>
      <c r="B1293" s="107"/>
      <c r="C1293" s="106"/>
      <c r="D1293" s="114"/>
      <c r="E1293" s="253"/>
      <c r="F1293" s="254"/>
    </row>
    <row r="1294" spans="1:6" x14ac:dyDescent="0.2">
      <c r="A1294" s="249"/>
      <c r="B1294" s="107"/>
      <c r="C1294" s="106"/>
      <c r="D1294" s="114"/>
      <c r="E1294" s="253"/>
      <c r="F1294" s="254"/>
    </row>
    <row r="1295" spans="1:6" x14ac:dyDescent="0.2">
      <c r="A1295" s="249"/>
      <c r="B1295" s="107"/>
      <c r="C1295" s="106"/>
      <c r="D1295" s="114"/>
      <c r="E1295" s="253"/>
      <c r="F1295" s="254"/>
    </row>
    <row r="1296" spans="1:6" x14ac:dyDescent="0.2">
      <c r="A1296" s="249"/>
      <c r="B1296" s="107"/>
      <c r="C1296" s="106"/>
      <c r="D1296" s="114"/>
      <c r="E1296" s="253"/>
      <c r="F1296" s="254"/>
    </row>
    <row r="1297" spans="1:6" x14ac:dyDescent="0.2">
      <c r="A1297" s="249"/>
      <c r="B1297" s="107"/>
      <c r="C1297" s="106"/>
      <c r="D1297" s="114"/>
      <c r="E1297" s="253"/>
      <c r="F1297" s="254"/>
    </row>
    <row r="1298" spans="1:6" x14ac:dyDescent="0.2">
      <c r="A1298" s="249"/>
      <c r="B1298" s="105"/>
      <c r="C1298" s="106"/>
      <c r="D1298" s="114"/>
      <c r="E1298" s="253"/>
      <c r="F1298" s="254"/>
    </row>
    <row r="1299" spans="1:6" x14ac:dyDescent="0.2">
      <c r="A1299" s="249"/>
      <c r="B1299" s="107"/>
      <c r="C1299" s="106"/>
      <c r="D1299" s="114"/>
      <c r="E1299" s="253"/>
      <c r="F1299" s="254"/>
    </row>
    <row r="1300" spans="1:6" x14ac:dyDescent="0.2">
      <c r="A1300" s="249"/>
      <c r="B1300" s="107"/>
      <c r="C1300" s="106"/>
      <c r="D1300" s="114"/>
      <c r="E1300" s="253"/>
      <c r="F1300" s="254"/>
    </row>
    <row r="1301" spans="1:6" x14ac:dyDescent="0.2">
      <c r="A1301" s="249"/>
      <c r="B1301" s="107"/>
      <c r="C1301" s="106"/>
      <c r="D1301" s="114"/>
      <c r="E1301" s="253"/>
      <c r="F1301" s="254"/>
    </row>
    <row r="1302" spans="1:6" x14ac:dyDescent="0.2">
      <c r="A1302" s="249"/>
      <c r="B1302" s="107"/>
      <c r="C1302" s="106"/>
      <c r="D1302" s="114"/>
      <c r="E1302" s="253"/>
      <c r="F1302" s="254"/>
    </row>
    <row r="1303" spans="1:6" x14ac:dyDescent="0.2">
      <c r="A1303" s="249"/>
      <c r="B1303" s="107"/>
      <c r="C1303" s="106"/>
      <c r="D1303" s="114"/>
      <c r="E1303" s="253"/>
      <c r="F1303" s="254"/>
    </row>
    <row r="1304" spans="1:6" x14ac:dyDescent="0.2">
      <c r="A1304" s="249"/>
      <c r="B1304" s="107"/>
      <c r="C1304" s="106"/>
      <c r="D1304" s="114"/>
      <c r="E1304" s="253"/>
      <c r="F1304" s="254"/>
    </row>
    <row r="1305" spans="1:6" x14ac:dyDescent="0.2">
      <c r="A1305" s="249"/>
      <c r="B1305" s="107"/>
      <c r="C1305" s="106"/>
      <c r="D1305" s="114"/>
      <c r="E1305" s="253"/>
      <c r="F1305" s="254"/>
    </row>
    <row r="1306" spans="1:6" x14ac:dyDescent="0.2">
      <c r="A1306" s="249"/>
      <c r="B1306" s="107"/>
      <c r="C1306" s="106"/>
      <c r="D1306" s="114"/>
      <c r="E1306" s="253"/>
      <c r="F1306" s="254"/>
    </row>
    <row r="1307" spans="1:6" x14ac:dyDescent="0.2">
      <c r="A1307" s="249"/>
      <c r="B1307" s="107"/>
      <c r="C1307" s="106"/>
      <c r="D1307" s="114"/>
      <c r="E1307" s="253"/>
      <c r="F1307" s="254"/>
    </row>
    <row r="1308" spans="1:6" x14ac:dyDescent="0.2">
      <c r="A1308" s="249"/>
      <c r="B1308" s="107"/>
      <c r="C1308" s="106"/>
      <c r="D1308" s="114"/>
      <c r="E1308" s="253"/>
      <c r="F1308" s="254"/>
    </row>
    <row r="1309" spans="1:6" x14ac:dyDescent="0.2">
      <c r="A1309" s="249"/>
      <c r="B1309" s="107"/>
      <c r="C1309" s="106"/>
      <c r="D1309" s="114"/>
      <c r="E1309" s="253"/>
      <c r="F1309" s="254"/>
    </row>
    <row r="1310" spans="1:6" x14ac:dyDescent="0.2">
      <c r="A1310" s="249"/>
      <c r="B1310" s="107"/>
      <c r="C1310" s="106"/>
      <c r="D1310" s="114"/>
      <c r="E1310" s="253"/>
      <c r="F1310" s="254"/>
    </row>
    <row r="1311" spans="1:6" x14ac:dyDescent="0.2">
      <c r="A1311" s="249"/>
      <c r="B1311" s="107"/>
      <c r="C1311" s="106"/>
      <c r="D1311" s="114"/>
      <c r="E1311" s="253"/>
      <c r="F1311" s="254"/>
    </row>
    <row r="1312" spans="1:6" x14ac:dyDescent="0.2">
      <c r="A1312" s="249"/>
      <c r="B1312" s="107"/>
      <c r="C1312" s="106"/>
      <c r="D1312" s="114"/>
      <c r="E1312" s="253"/>
      <c r="F1312" s="254"/>
    </row>
    <row r="1313" spans="1:6" x14ac:dyDescent="0.2">
      <c r="A1313" s="249"/>
      <c r="B1313" s="107"/>
      <c r="C1313" s="106"/>
      <c r="D1313" s="114"/>
      <c r="E1313" s="253"/>
      <c r="F1313" s="254"/>
    </row>
    <row r="1314" spans="1:6" x14ac:dyDescent="0.2">
      <c r="A1314" s="249"/>
      <c r="B1314" s="107"/>
      <c r="C1314" s="106"/>
      <c r="D1314" s="114"/>
      <c r="E1314" s="253"/>
      <c r="F1314" s="254"/>
    </row>
    <row r="1315" spans="1:6" x14ac:dyDescent="0.2">
      <c r="A1315" s="249"/>
      <c r="B1315" s="107"/>
      <c r="C1315" s="106"/>
      <c r="D1315" s="114"/>
      <c r="E1315" s="253"/>
      <c r="F1315" s="254"/>
    </row>
    <row r="1316" spans="1:6" x14ac:dyDescent="0.2">
      <c r="A1316" s="249"/>
      <c r="B1316" s="107"/>
      <c r="C1316" s="106"/>
      <c r="D1316" s="114"/>
      <c r="E1316" s="253"/>
      <c r="F1316" s="254"/>
    </row>
    <row r="1317" spans="1:6" x14ac:dyDescent="0.2">
      <c r="A1317" s="249"/>
      <c r="B1317" s="107"/>
      <c r="C1317" s="106"/>
      <c r="D1317" s="114"/>
      <c r="E1317" s="253"/>
      <c r="F1317" s="254"/>
    </row>
    <row r="1318" spans="1:6" x14ac:dyDescent="0.2">
      <c r="A1318" s="249"/>
      <c r="B1318" s="107"/>
      <c r="C1318" s="106"/>
      <c r="D1318" s="114"/>
      <c r="E1318" s="253"/>
      <c r="F1318" s="254"/>
    </row>
    <row r="1319" spans="1:6" x14ac:dyDescent="0.2">
      <c r="A1319" s="249"/>
      <c r="B1319" s="107"/>
      <c r="C1319" s="106"/>
      <c r="D1319" s="114"/>
      <c r="E1319" s="253"/>
      <c r="F1319" s="254"/>
    </row>
    <row r="1320" spans="1:6" x14ac:dyDescent="0.2">
      <c r="A1320" s="249"/>
      <c r="B1320" s="107"/>
      <c r="C1320" s="106"/>
      <c r="D1320" s="114"/>
      <c r="E1320" s="253"/>
      <c r="F1320" s="254"/>
    </row>
    <row r="1321" spans="1:6" x14ac:dyDescent="0.2">
      <c r="A1321" s="249"/>
      <c r="B1321" s="107"/>
      <c r="C1321" s="106"/>
      <c r="D1321" s="114"/>
      <c r="E1321" s="253"/>
      <c r="F1321" s="254"/>
    </row>
    <row r="1322" spans="1:6" x14ac:dyDescent="0.2">
      <c r="A1322" s="249"/>
      <c r="B1322" s="107"/>
      <c r="C1322" s="106"/>
      <c r="D1322" s="114"/>
      <c r="E1322" s="253"/>
      <c r="F1322" s="254"/>
    </row>
    <row r="1323" spans="1:6" x14ac:dyDescent="0.2">
      <c r="A1323" s="249"/>
      <c r="B1323" s="107"/>
      <c r="C1323" s="106"/>
      <c r="D1323" s="114"/>
      <c r="E1323" s="253"/>
      <c r="F1323" s="254"/>
    </row>
    <row r="1324" spans="1:6" x14ac:dyDescent="0.2">
      <c r="A1324" s="249"/>
      <c r="B1324" s="107"/>
      <c r="C1324" s="106"/>
      <c r="D1324" s="114"/>
      <c r="E1324" s="253"/>
      <c r="F1324" s="254"/>
    </row>
    <row r="1325" spans="1:6" x14ac:dyDescent="0.2">
      <c r="A1325" s="249"/>
      <c r="B1325" s="107"/>
      <c r="C1325" s="106"/>
      <c r="D1325" s="114"/>
      <c r="E1325" s="253"/>
      <c r="F1325" s="254"/>
    </row>
    <row r="1326" spans="1:6" x14ac:dyDescent="0.2">
      <c r="A1326" s="249"/>
      <c r="B1326" s="107"/>
      <c r="C1326" s="106"/>
      <c r="D1326" s="114"/>
      <c r="E1326" s="253"/>
      <c r="F1326" s="254"/>
    </row>
    <row r="1327" spans="1:6" x14ac:dyDescent="0.2">
      <c r="A1327" s="249"/>
      <c r="B1327" s="107"/>
      <c r="C1327" s="106"/>
      <c r="D1327" s="114"/>
      <c r="E1327" s="253"/>
      <c r="F1327" s="254"/>
    </row>
    <row r="1328" spans="1:6" x14ac:dyDescent="0.2">
      <c r="A1328" s="249"/>
      <c r="B1328" s="105"/>
      <c r="C1328" s="106"/>
      <c r="D1328" s="114"/>
      <c r="E1328" s="253"/>
      <c r="F1328" s="254"/>
    </row>
    <row r="1329" spans="1:6" x14ac:dyDescent="0.2">
      <c r="A1329" s="249"/>
      <c r="B1329" s="107"/>
      <c r="C1329" s="106"/>
      <c r="D1329" s="114"/>
      <c r="E1329" s="253"/>
      <c r="F1329" s="254"/>
    </row>
    <row r="1330" spans="1:6" x14ac:dyDescent="0.2">
      <c r="A1330" s="249"/>
      <c r="B1330" s="107"/>
      <c r="C1330" s="106"/>
      <c r="D1330" s="114"/>
      <c r="E1330" s="253"/>
      <c r="F1330" s="254"/>
    </row>
    <row r="1331" spans="1:6" x14ac:dyDescent="0.2">
      <c r="A1331" s="249"/>
      <c r="B1331" s="107"/>
      <c r="C1331" s="106"/>
      <c r="D1331" s="114"/>
      <c r="E1331" s="253"/>
      <c r="F1331" s="254"/>
    </row>
    <row r="1332" spans="1:6" x14ac:dyDescent="0.2">
      <c r="A1332" s="249"/>
      <c r="B1332" s="107"/>
      <c r="C1332" s="106"/>
      <c r="D1332" s="114"/>
      <c r="E1332" s="253"/>
      <c r="F1332" s="254"/>
    </row>
    <row r="1333" spans="1:6" x14ac:dyDescent="0.2">
      <c r="A1333" s="249"/>
      <c r="B1333" s="107"/>
      <c r="C1333" s="106"/>
      <c r="D1333" s="114"/>
      <c r="E1333" s="253"/>
      <c r="F1333" s="254"/>
    </row>
    <row r="1334" spans="1:6" x14ac:dyDescent="0.2">
      <c r="A1334" s="249"/>
      <c r="B1334" s="107"/>
      <c r="C1334" s="106"/>
      <c r="D1334" s="114"/>
      <c r="E1334" s="253"/>
      <c r="F1334" s="254"/>
    </row>
    <row r="1335" spans="1:6" x14ac:dyDescent="0.2">
      <c r="A1335" s="249"/>
      <c r="B1335" s="107"/>
      <c r="C1335" s="106"/>
      <c r="D1335" s="114"/>
      <c r="E1335" s="253"/>
      <c r="F1335" s="254"/>
    </row>
    <row r="1336" spans="1:6" x14ac:dyDescent="0.2">
      <c r="A1336" s="249"/>
      <c r="B1336" s="107"/>
      <c r="C1336" s="106"/>
      <c r="D1336" s="114"/>
      <c r="E1336" s="253"/>
      <c r="F1336" s="254"/>
    </row>
    <row r="1337" spans="1:6" x14ac:dyDescent="0.2">
      <c r="A1337" s="249"/>
      <c r="B1337" s="107"/>
      <c r="C1337" s="106"/>
      <c r="D1337" s="114"/>
      <c r="E1337" s="253"/>
      <c r="F1337" s="254"/>
    </row>
    <row r="1338" spans="1:6" x14ac:dyDescent="0.2">
      <c r="A1338" s="249"/>
      <c r="B1338" s="107"/>
      <c r="C1338" s="106"/>
      <c r="D1338" s="114"/>
      <c r="E1338" s="253"/>
      <c r="F1338" s="254"/>
    </row>
    <row r="1339" spans="1:6" x14ac:dyDescent="0.2">
      <c r="A1339" s="249"/>
      <c r="B1339" s="107"/>
      <c r="C1339" s="106"/>
      <c r="D1339" s="114"/>
      <c r="E1339" s="253"/>
      <c r="F1339" s="254"/>
    </row>
    <row r="1340" spans="1:6" x14ac:dyDescent="0.2">
      <c r="A1340" s="249"/>
      <c r="B1340" s="107"/>
      <c r="C1340" s="106"/>
      <c r="D1340" s="114"/>
      <c r="E1340" s="253"/>
      <c r="F1340" s="254"/>
    </row>
    <row r="1341" spans="1:6" x14ac:dyDescent="0.2">
      <c r="A1341" s="249"/>
      <c r="B1341" s="107"/>
      <c r="C1341" s="106"/>
      <c r="D1341" s="114"/>
      <c r="E1341" s="253"/>
      <c r="F1341" s="254"/>
    </row>
    <row r="1342" spans="1:6" x14ac:dyDescent="0.2">
      <c r="A1342" s="249"/>
      <c r="B1342" s="107"/>
      <c r="C1342" s="106"/>
      <c r="D1342" s="114"/>
      <c r="E1342" s="253"/>
      <c r="F1342" s="254"/>
    </row>
    <row r="1343" spans="1:6" x14ac:dyDescent="0.2">
      <c r="A1343" s="249"/>
      <c r="B1343" s="107"/>
      <c r="C1343" s="106"/>
      <c r="D1343" s="114"/>
      <c r="E1343" s="253"/>
      <c r="F1343" s="254"/>
    </row>
    <row r="1344" spans="1:6" x14ac:dyDescent="0.2">
      <c r="A1344" s="249"/>
      <c r="B1344" s="107"/>
      <c r="C1344" s="106"/>
      <c r="D1344" s="114"/>
      <c r="E1344" s="253"/>
      <c r="F1344" s="254"/>
    </row>
    <row r="1345" spans="1:6" x14ac:dyDescent="0.2">
      <c r="A1345" s="249"/>
      <c r="B1345" s="107"/>
      <c r="C1345" s="106"/>
      <c r="D1345" s="114"/>
      <c r="E1345" s="253"/>
      <c r="F1345" s="254"/>
    </row>
    <row r="1346" spans="1:6" x14ac:dyDescent="0.2">
      <c r="A1346" s="249"/>
      <c r="B1346" s="107"/>
      <c r="C1346" s="106"/>
      <c r="D1346" s="114"/>
      <c r="E1346" s="253"/>
      <c r="F1346" s="254"/>
    </row>
    <row r="1347" spans="1:6" x14ac:dyDescent="0.2">
      <c r="A1347" s="249"/>
      <c r="B1347" s="107"/>
      <c r="C1347" s="106"/>
      <c r="D1347" s="114"/>
      <c r="E1347" s="253"/>
      <c r="F1347" s="254"/>
    </row>
    <row r="1348" spans="1:6" x14ac:dyDescent="0.2">
      <c r="A1348" s="249"/>
      <c r="B1348" s="107"/>
      <c r="C1348" s="106"/>
      <c r="D1348" s="114"/>
      <c r="E1348" s="253"/>
      <c r="F1348" s="254"/>
    </row>
    <row r="1349" spans="1:6" x14ac:dyDescent="0.2">
      <c r="A1349" s="249"/>
      <c r="B1349" s="107"/>
      <c r="C1349" s="106"/>
      <c r="D1349" s="114"/>
      <c r="E1349" s="253"/>
      <c r="F1349" s="254"/>
    </row>
    <row r="1350" spans="1:6" x14ac:dyDescent="0.2">
      <c r="A1350" s="249"/>
      <c r="B1350" s="107"/>
      <c r="C1350" s="106"/>
      <c r="D1350" s="114"/>
      <c r="E1350" s="253"/>
      <c r="F1350" s="254"/>
    </row>
    <row r="1351" spans="1:6" x14ac:dyDescent="0.2">
      <c r="A1351" s="249"/>
      <c r="B1351" s="107"/>
      <c r="C1351" s="106"/>
      <c r="D1351" s="114"/>
      <c r="E1351" s="253"/>
      <c r="F1351" s="254"/>
    </row>
    <row r="1352" spans="1:6" x14ac:dyDescent="0.2">
      <c r="A1352" s="249"/>
      <c r="B1352" s="107"/>
      <c r="C1352" s="106"/>
      <c r="D1352" s="114"/>
      <c r="E1352" s="253"/>
      <c r="F1352" s="254"/>
    </row>
    <row r="1353" spans="1:6" x14ac:dyDescent="0.2">
      <c r="A1353" s="249"/>
      <c r="B1353" s="107"/>
      <c r="C1353" s="106"/>
      <c r="D1353" s="114"/>
      <c r="E1353" s="253"/>
      <c r="F1353" s="254"/>
    </row>
    <row r="1354" spans="1:6" x14ac:dyDescent="0.2">
      <c r="A1354" s="249"/>
      <c r="B1354" s="107"/>
      <c r="C1354" s="106"/>
      <c r="D1354" s="114"/>
      <c r="E1354" s="253"/>
      <c r="F1354" s="254"/>
    </row>
    <row r="1355" spans="1:6" x14ac:dyDescent="0.2">
      <c r="A1355" s="249"/>
      <c r="B1355" s="107"/>
      <c r="C1355" s="106"/>
      <c r="D1355" s="114"/>
      <c r="E1355" s="253"/>
      <c r="F1355" s="254"/>
    </row>
    <row r="1356" spans="1:6" x14ac:dyDescent="0.2">
      <c r="A1356" s="249"/>
      <c r="B1356" s="107"/>
      <c r="C1356" s="106"/>
      <c r="D1356" s="114"/>
      <c r="E1356" s="253"/>
      <c r="F1356" s="254"/>
    </row>
    <row r="1357" spans="1:6" x14ac:dyDescent="0.2">
      <c r="A1357" s="249"/>
      <c r="B1357" s="107"/>
      <c r="C1357" s="106"/>
      <c r="D1357" s="114"/>
      <c r="E1357" s="253"/>
      <c r="F1357" s="254"/>
    </row>
    <row r="1358" spans="1:6" x14ac:dyDescent="0.2">
      <c r="A1358" s="249"/>
      <c r="B1358" s="105"/>
      <c r="C1358" s="106"/>
      <c r="D1358" s="114"/>
      <c r="E1358" s="253"/>
      <c r="F1358" s="254"/>
    </row>
    <row r="1359" spans="1:6" x14ac:dyDescent="0.2">
      <c r="A1359" s="249"/>
      <c r="B1359" s="107"/>
      <c r="C1359" s="106"/>
      <c r="D1359" s="114"/>
      <c r="E1359" s="253"/>
      <c r="F1359" s="254"/>
    </row>
    <row r="1360" spans="1:6" x14ac:dyDescent="0.2">
      <c r="A1360" s="249"/>
      <c r="B1360" s="107"/>
      <c r="C1360" s="106"/>
      <c r="D1360" s="114"/>
      <c r="E1360" s="253"/>
      <c r="F1360" s="254"/>
    </row>
    <row r="1361" spans="1:6" x14ac:dyDescent="0.2">
      <c r="A1361" s="249"/>
      <c r="B1361" s="107"/>
      <c r="C1361" s="106"/>
      <c r="D1361" s="114"/>
      <c r="E1361" s="253"/>
      <c r="F1361" s="254"/>
    </row>
    <row r="1362" spans="1:6" x14ac:dyDescent="0.2">
      <c r="A1362" s="249"/>
      <c r="B1362" s="107"/>
      <c r="C1362" s="106"/>
      <c r="D1362" s="114"/>
      <c r="E1362" s="253"/>
      <c r="F1362" s="254"/>
    </row>
    <row r="1363" spans="1:6" x14ac:dyDescent="0.2">
      <c r="A1363" s="249"/>
      <c r="B1363" s="107"/>
      <c r="C1363" s="106"/>
      <c r="D1363" s="114"/>
      <c r="E1363" s="253"/>
      <c r="F1363" s="254"/>
    </row>
    <row r="1364" spans="1:6" x14ac:dyDescent="0.2">
      <c r="A1364" s="249"/>
      <c r="B1364" s="107"/>
      <c r="C1364" s="106"/>
      <c r="D1364" s="114"/>
      <c r="E1364" s="253"/>
      <c r="F1364" s="254"/>
    </row>
    <row r="1365" spans="1:6" x14ac:dyDescent="0.2">
      <c r="A1365" s="249"/>
      <c r="B1365" s="107"/>
      <c r="C1365" s="106"/>
      <c r="D1365" s="114"/>
      <c r="E1365" s="253"/>
      <c r="F1365" s="254"/>
    </row>
    <row r="1366" spans="1:6" x14ac:dyDescent="0.2">
      <c r="A1366" s="249"/>
      <c r="B1366" s="107"/>
      <c r="C1366" s="106"/>
      <c r="D1366" s="114"/>
      <c r="E1366" s="253"/>
      <c r="F1366" s="254"/>
    </row>
    <row r="1367" spans="1:6" x14ac:dyDescent="0.2">
      <c r="A1367" s="249"/>
      <c r="B1367" s="107"/>
      <c r="C1367" s="106"/>
      <c r="D1367" s="114"/>
      <c r="E1367" s="253"/>
      <c r="F1367" s="254"/>
    </row>
    <row r="1368" spans="1:6" x14ac:dyDescent="0.2">
      <c r="A1368" s="249"/>
      <c r="B1368" s="107"/>
      <c r="C1368" s="106"/>
      <c r="D1368" s="114"/>
      <c r="E1368" s="253"/>
      <c r="F1368" s="254"/>
    </row>
    <row r="1369" spans="1:6" x14ac:dyDescent="0.2">
      <c r="A1369" s="249"/>
      <c r="B1369" s="107"/>
      <c r="C1369" s="106"/>
      <c r="D1369" s="114"/>
      <c r="E1369" s="253"/>
      <c r="F1369" s="254"/>
    </row>
    <row r="1370" spans="1:6" x14ac:dyDescent="0.2">
      <c r="A1370" s="249"/>
      <c r="B1370" s="107"/>
      <c r="C1370" s="106"/>
      <c r="D1370" s="114"/>
      <c r="E1370" s="253"/>
      <c r="F1370" s="254"/>
    </row>
    <row r="1371" spans="1:6" x14ac:dyDescent="0.2">
      <c r="A1371" s="249"/>
      <c r="B1371" s="107"/>
      <c r="C1371" s="106"/>
      <c r="D1371" s="114"/>
      <c r="E1371" s="253"/>
      <c r="F1371" s="254"/>
    </row>
    <row r="1372" spans="1:6" x14ac:dyDescent="0.2">
      <c r="A1372" s="249"/>
      <c r="B1372" s="107"/>
      <c r="C1372" s="106"/>
      <c r="D1372" s="114"/>
      <c r="E1372" s="253"/>
      <c r="F1372" s="254"/>
    </row>
    <row r="1373" spans="1:6" x14ac:dyDescent="0.2">
      <c r="A1373" s="249"/>
      <c r="B1373" s="107"/>
      <c r="C1373" s="106"/>
      <c r="D1373" s="114"/>
      <c r="E1373" s="253"/>
      <c r="F1373" s="254"/>
    </row>
    <row r="1374" spans="1:6" x14ac:dyDescent="0.2">
      <c r="A1374" s="249"/>
      <c r="B1374" s="107"/>
      <c r="C1374" s="106"/>
      <c r="D1374" s="114"/>
      <c r="E1374" s="253"/>
      <c r="F1374" s="254"/>
    </row>
    <row r="1375" spans="1:6" x14ac:dyDescent="0.2">
      <c r="A1375" s="249"/>
      <c r="B1375" s="107"/>
      <c r="C1375" s="106"/>
      <c r="D1375" s="114"/>
      <c r="E1375" s="253"/>
      <c r="F1375" s="254"/>
    </row>
    <row r="1376" spans="1:6" x14ac:dyDescent="0.2">
      <c r="A1376" s="249"/>
      <c r="B1376" s="107"/>
      <c r="C1376" s="106"/>
      <c r="D1376" s="114"/>
      <c r="E1376" s="253"/>
      <c r="F1376" s="254"/>
    </row>
    <row r="1377" spans="1:6" x14ac:dyDescent="0.2">
      <c r="A1377" s="249"/>
      <c r="B1377" s="107"/>
      <c r="C1377" s="106"/>
      <c r="D1377" s="114"/>
      <c r="E1377" s="253"/>
      <c r="F1377" s="254"/>
    </row>
    <row r="1378" spans="1:6" x14ac:dyDescent="0.2">
      <c r="A1378" s="249"/>
      <c r="B1378" s="107"/>
      <c r="C1378" s="106"/>
      <c r="D1378" s="114"/>
      <c r="E1378" s="253"/>
      <c r="F1378" s="254"/>
    </row>
    <row r="1379" spans="1:6" x14ac:dyDescent="0.2">
      <c r="A1379" s="249"/>
      <c r="B1379" s="107"/>
      <c r="C1379" s="106"/>
      <c r="D1379" s="114"/>
      <c r="E1379" s="253"/>
      <c r="F1379" s="254"/>
    </row>
    <row r="1380" spans="1:6" x14ac:dyDescent="0.2">
      <c r="A1380" s="249"/>
      <c r="B1380" s="107"/>
      <c r="C1380" s="106"/>
      <c r="D1380" s="114"/>
      <c r="E1380" s="253"/>
      <c r="F1380" s="254"/>
    </row>
    <row r="1381" spans="1:6" x14ac:dyDescent="0.2">
      <c r="A1381" s="249"/>
      <c r="B1381" s="107"/>
      <c r="C1381" s="106"/>
      <c r="D1381" s="114"/>
      <c r="E1381" s="253"/>
      <c r="F1381" s="254"/>
    </row>
    <row r="1382" spans="1:6" x14ac:dyDescent="0.2">
      <c r="A1382" s="249"/>
      <c r="B1382" s="107"/>
      <c r="C1382" s="106"/>
      <c r="D1382" s="114"/>
      <c r="E1382" s="253"/>
      <c r="F1382" s="254"/>
    </row>
    <row r="1383" spans="1:6" x14ac:dyDescent="0.2">
      <c r="A1383" s="249"/>
      <c r="B1383" s="107"/>
      <c r="C1383" s="106"/>
      <c r="D1383" s="114"/>
      <c r="E1383" s="253"/>
      <c r="F1383" s="254"/>
    </row>
    <row r="1384" spans="1:6" x14ac:dyDescent="0.2">
      <c r="A1384" s="249"/>
      <c r="B1384" s="107"/>
      <c r="C1384" s="106"/>
      <c r="D1384" s="114"/>
      <c r="E1384" s="253"/>
      <c r="F1384" s="254"/>
    </row>
    <row r="1385" spans="1:6" x14ac:dyDescent="0.2">
      <c r="A1385" s="249"/>
      <c r="B1385" s="107"/>
      <c r="C1385" s="106"/>
      <c r="D1385" s="114"/>
      <c r="E1385" s="253"/>
      <c r="F1385" s="254"/>
    </row>
    <row r="1386" spans="1:6" x14ac:dyDescent="0.2">
      <c r="A1386" s="249"/>
      <c r="B1386" s="107"/>
      <c r="C1386" s="106"/>
      <c r="D1386" s="114"/>
      <c r="E1386" s="253"/>
      <c r="F1386" s="254"/>
    </row>
    <row r="1387" spans="1:6" x14ac:dyDescent="0.2">
      <c r="A1387" s="249"/>
      <c r="B1387" s="107"/>
      <c r="C1387" s="106"/>
      <c r="D1387" s="114"/>
      <c r="E1387" s="253"/>
      <c r="F1387" s="254"/>
    </row>
    <row r="1388" spans="1:6" x14ac:dyDescent="0.2">
      <c r="A1388" s="249"/>
      <c r="B1388" s="105"/>
      <c r="C1388" s="106"/>
      <c r="D1388" s="114"/>
      <c r="E1388" s="253"/>
      <c r="F1388" s="254"/>
    </row>
    <row r="1389" spans="1:6" x14ac:dyDescent="0.2">
      <c r="A1389" s="249"/>
      <c r="B1389" s="107"/>
      <c r="C1389" s="106"/>
      <c r="D1389" s="114"/>
      <c r="E1389" s="253"/>
      <c r="F1389" s="254"/>
    </row>
    <row r="1390" spans="1:6" x14ac:dyDescent="0.2">
      <c r="A1390" s="249"/>
      <c r="B1390" s="107"/>
      <c r="C1390" s="106"/>
      <c r="D1390" s="114"/>
      <c r="E1390" s="253"/>
      <c r="F1390" s="254"/>
    </row>
    <row r="1391" spans="1:6" x14ac:dyDescent="0.2">
      <c r="A1391" s="249"/>
      <c r="B1391" s="105"/>
      <c r="C1391" s="106"/>
      <c r="D1391" s="114"/>
      <c r="E1391" s="253"/>
      <c r="F1391" s="254"/>
    </row>
    <row r="1392" spans="1:6" x14ac:dyDescent="0.2">
      <c r="A1392" s="249"/>
      <c r="B1392" s="107"/>
      <c r="C1392" s="106"/>
      <c r="D1392" s="114"/>
      <c r="E1392" s="253"/>
      <c r="F1392" s="254"/>
    </row>
    <row r="1393" spans="1:6" x14ac:dyDescent="0.2">
      <c r="A1393" s="249"/>
      <c r="B1393" s="107"/>
      <c r="C1393" s="106"/>
      <c r="D1393" s="114"/>
      <c r="E1393" s="253"/>
      <c r="F1393" s="254"/>
    </row>
    <row r="1394" spans="1:6" x14ac:dyDescent="0.2">
      <c r="A1394" s="249"/>
      <c r="B1394" s="105"/>
      <c r="C1394" s="106"/>
      <c r="D1394" s="114"/>
      <c r="E1394" s="253"/>
      <c r="F1394" s="254"/>
    </row>
    <row r="1395" spans="1:6" x14ac:dyDescent="0.2">
      <c r="A1395" s="249"/>
      <c r="B1395" s="107"/>
      <c r="C1395" s="106"/>
      <c r="D1395" s="114"/>
      <c r="E1395" s="253"/>
      <c r="F1395" s="254"/>
    </row>
    <row r="1396" spans="1:6" x14ac:dyDescent="0.2">
      <c r="A1396" s="249"/>
      <c r="B1396" s="107"/>
      <c r="C1396" s="106"/>
      <c r="D1396" s="114"/>
      <c r="E1396" s="253"/>
      <c r="F1396" s="254"/>
    </row>
    <row r="1397" spans="1:6" x14ac:dyDescent="0.2">
      <c r="A1397" s="249"/>
      <c r="B1397" s="105"/>
      <c r="C1397" s="106"/>
      <c r="D1397" s="114"/>
      <c r="E1397" s="253"/>
      <c r="F1397" s="254"/>
    </row>
    <row r="1398" spans="1:6" x14ac:dyDescent="0.2">
      <c r="A1398" s="249"/>
      <c r="B1398" s="107"/>
      <c r="C1398" s="106"/>
      <c r="D1398" s="114"/>
      <c r="E1398" s="253"/>
      <c r="F1398" s="254"/>
    </row>
    <row r="1399" spans="1:6" x14ac:dyDescent="0.2">
      <c r="A1399" s="249"/>
      <c r="B1399" s="107"/>
      <c r="C1399" s="106"/>
      <c r="D1399" s="114"/>
      <c r="E1399" s="253"/>
      <c r="F1399" s="254"/>
    </row>
    <row r="1400" spans="1:6" x14ac:dyDescent="0.2">
      <c r="A1400" s="249"/>
      <c r="B1400" s="105"/>
      <c r="C1400" s="106"/>
      <c r="D1400" s="114"/>
      <c r="E1400" s="253"/>
      <c r="F1400" s="254"/>
    </row>
    <row r="1401" spans="1:6" x14ac:dyDescent="0.2">
      <c r="A1401" s="249"/>
      <c r="B1401" s="107"/>
      <c r="C1401" s="106"/>
      <c r="D1401" s="114"/>
      <c r="E1401" s="253"/>
      <c r="F1401" s="254"/>
    </row>
    <row r="1402" spans="1:6" x14ac:dyDescent="0.2">
      <c r="A1402" s="249"/>
      <c r="B1402" s="107"/>
      <c r="C1402" s="106"/>
      <c r="D1402" s="114"/>
      <c r="E1402" s="253"/>
      <c r="F1402" s="254"/>
    </row>
    <row r="1403" spans="1:6" x14ac:dyDescent="0.2">
      <c r="A1403" s="249"/>
      <c r="B1403" s="105"/>
      <c r="C1403" s="106"/>
      <c r="D1403" s="114"/>
      <c r="E1403" s="253"/>
      <c r="F1403" s="254"/>
    </row>
    <row r="1404" spans="1:6" x14ac:dyDescent="0.2">
      <c r="A1404" s="249"/>
      <c r="B1404" s="107"/>
      <c r="C1404" s="106"/>
      <c r="D1404" s="114"/>
      <c r="E1404" s="253"/>
      <c r="F1404" s="254"/>
    </row>
    <row r="1405" spans="1:6" x14ac:dyDescent="0.2">
      <c r="A1405" s="249"/>
      <c r="B1405" s="107"/>
      <c r="C1405" s="106"/>
      <c r="D1405" s="114"/>
      <c r="E1405" s="253"/>
      <c r="F1405" s="254"/>
    </row>
    <row r="1406" spans="1:6" x14ac:dyDescent="0.2">
      <c r="A1406" s="249"/>
      <c r="B1406" s="105"/>
      <c r="C1406" s="106"/>
      <c r="D1406" s="114"/>
      <c r="E1406" s="253"/>
      <c r="F1406" s="254"/>
    </row>
    <row r="1407" spans="1:6" x14ac:dyDescent="0.2">
      <c r="A1407" s="249"/>
      <c r="B1407" s="107"/>
      <c r="C1407" s="106"/>
      <c r="D1407" s="114"/>
      <c r="E1407" s="253"/>
      <c r="F1407" s="254"/>
    </row>
    <row r="1408" spans="1:6" x14ac:dyDescent="0.2">
      <c r="A1408" s="249"/>
      <c r="B1408" s="107"/>
      <c r="C1408" s="106"/>
      <c r="D1408" s="114"/>
      <c r="E1408" s="253"/>
      <c r="F1408" s="254"/>
    </row>
    <row r="1409" spans="1:6" x14ac:dyDescent="0.2">
      <c r="A1409" s="249"/>
      <c r="B1409" s="105"/>
      <c r="C1409" s="106"/>
      <c r="D1409" s="114"/>
      <c r="E1409" s="253"/>
      <c r="F1409" s="254"/>
    </row>
    <row r="1410" spans="1:6" x14ac:dyDescent="0.2">
      <c r="A1410" s="249"/>
      <c r="B1410" s="107"/>
      <c r="C1410" s="106"/>
      <c r="D1410" s="114"/>
      <c r="E1410" s="253"/>
      <c r="F1410" s="254"/>
    </row>
    <row r="1411" spans="1:6" x14ac:dyDescent="0.2">
      <c r="A1411" s="249"/>
      <c r="B1411" s="107"/>
      <c r="C1411" s="106"/>
      <c r="D1411" s="114"/>
      <c r="E1411" s="253"/>
      <c r="F1411" s="254"/>
    </row>
    <row r="1412" spans="1:6" x14ac:dyDescent="0.2">
      <c r="A1412" s="249"/>
      <c r="B1412" s="105"/>
      <c r="C1412" s="106"/>
      <c r="D1412" s="114"/>
      <c r="E1412" s="253"/>
      <c r="F1412" s="254"/>
    </row>
    <row r="1413" spans="1:6" x14ac:dyDescent="0.2">
      <c r="A1413" s="249"/>
      <c r="B1413" s="107"/>
      <c r="C1413" s="106"/>
      <c r="D1413" s="114"/>
      <c r="E1413" s="253"/>
      <c r="F1413" s="254"/>
    </row>
    <row r="1414" spans="1:6" x14ac:dyDescent="0.2">
      <c r="A1414" s="249"/>
      <c r="B1414" s="107"/>
      <c r="C1414" s="106"/>
      <c r="D1414" s="114"/>
      <c r="E1414" s="253"/>
      <c r="F1414" s="254"/>
    </row>
    <row r="1415" spans="1:6" x14ac:dyDescent="0.2">
      <c r="A1415" s="249"/>
      <c r="B1415" s="105"/>
      <c r="C1415" s="106"/>
      <c r="D1415" s="114"/>
      <c r="E1415" s="253"/>
      <c r="F1415" s="254"/>
    </row>
    <row r="1416" spans="1:6" x14ac:dyDescent="0.2">
      <c r="A1416" s="249"/>
      <c r="B1416" s="107"/>
      <c r="C1416" s="106"/>
      <c r="D1416" s="114"/>
      <c r="E1416" s="253"/>
      <c r="F1416" s="254"/>
    </row>
    <row r="1417" spans="1:6" x14ac:dyDescent="0.2">
      <c r="A1417" s="249"/>
      <c r="B1417" s="107"/>
      <c r="C1417" s="106"/>
      <c r="D1417" s="114"/>
      <c r="E1417" s="253"/>
      <c r="F1417" s="254"/>
    </row>
    <row r="1418" spans="1:6" x14ac:dyDescent="0.2">
      <c r="A1418" s="249"/>
      <c r="B1418" s="105"/>
      <c r="C1418" s="106"/>
      <c r="D1418" s="114"/>
      <c r="E1418" s="253"/>
      <c r="F1418" s="254"/>
    </row>
    <row r="1419" spans="1:6" x14ac:dyDescent="0.2">
      <c r="A1419" s="249"/>
      <c r="B1419" s="107"/>
      <c r="C1419" s="106"/>
      <c r="D1419" s="114"/>
      <c r="E1419" s="253"/>
      <c r="F1419" s="254"/>
    </row>
    <row r="1420" spans="1:6" x14ac:dyDescent="0.2">
      <c r="A1420" s="249"/>
      <c r="B1420" s="107"/>
      <c r="C1420" s="106"/>
      <c r="D1420" s="114"/>
      <c r="E1420" s="253"/>
      <c r="F1420" s="254"/>
    </row>
    <row r="1421" spans="1:6" x14ac:dyDescent="0.2">
      <c r="A1421" s="249"/>
      <c r="B1421" s="105"/>
      <c r="C1421" s="106"/>
      <c r="D1421" s="114"/>
      <c r="E1421" s="253"/>
      <c r="F1421" s="254"/>
    </row>
    <row r="1422" spans="1:6" x14ac:dyDescent="0.2">
      <c r="A1422" s="249"/>
      <c r="B1422" s="107"/>
      <c r="C1422" s="106"/>
      <c r="D1422" s="114"/>
      <c r="E1422" s="253"/>
      <c r="F1422" s="254"/>
    </row>
    <row r="1423" spans="1:6" x14ac:dyDescent="0.2">
      <c r="A1423" s="249"/>
      <c r="B1423" s="107"/>
      <c r="C1423" s="106"/>
      <c r="D1423" s="114"/>
      <c r="E1423" s="253"/>
      <c r="F1423" s="254"/>
    </row>
    <row r="1424" spans="1:6" x14ac:dyDescent="0.2">
      <c r="A1424" s="249"/>
      <c r="B1424" s="105"/>
      <c r="C1424" s="106"/>
      <c r="D1424" s="114"/>
      <c r="E1424" s="253"/>
      <c r="F1424" s="254"/>
    </row>
    <row r="1425" spans="1:6" x14ac:dyDescent="0.2">
      <c r="A1425" s="249"/>
      <c r="B1425" s="107"/>
      <c r="C1425" s="106"/>
      <c r="D1425" s="114"/>
      <c r="E1425" s="253"/>
      <c r="F1425" s="254"/>
    </row>
    <row r="1426" spans="1:6" x14ac:dyDescent="0.2">
      <c r="A1426" s="249"/>
      <c r="B1426" s="107"/>
      <c r="C1426" s="106"/>
      <c r="D1426" s="114"/>
      <c r="E1426" s="253"/>
      <c r="F1426" s="254"/>
    </row>
    <row r="1427" spans="1:6" x14ac:dyDescent="0.2">
      <c r="A1427" s="249"/>
      <c r="B1427" s="105"/>
      <c r="C1427" s="106"/>
      <c r="D1427" s="114"/>
      <c r="E1427" s="253"/>
      <c r="F1427" s="254"/>
    </row>
    <row r="1428" spans="1:6" x14ac:dyDescent="0.2">
      <c r="A1428" s="249"/>
      <c r="B1428" s="107"/>
      <c r="C1428" s="106"/>
      <c r="D1428" s="114"/>
      <c r="E1428" s="253"/>
      <c r="F1428" s="254"/>
    </row>
    <row r="1429" spans="1:6" x14ac:dyDescent="0.2">
      <c r="A1429" s="249"/>
      <c r="B1429" s="107"/>
      <c r="C1429" s="106"/>
      <c r="D1429" s="114"/>
      <c r="E1429" s="253"/>
      <c r="F1429" s="254"/>
    </row>
    <row r="1430" spans="1:6" x14ac:dyDescent="0.2">
      <c r="A1430" s="249"/>
      <c r="B1430" s="105"/>
      <c r="C1430" s="106"/>
      <c r="D1430" s="114"/>
      <c r="E1430" s="253"/>
      <c r="F1430" s="254"/>
    </row>
    <row r="1431" spans="1:6" x14ac:dyDescent="0.2">
      <c r="A1431" s="249"/>
      <c r="B1431" s="107"/>
      <c r="C1431" s="106"/>
      <c r="D1431" s="114"/>
      <c r="E1431" s="253"/>
      <c r="F1431" s="254"/>
    </row>
    <row r="1432" spans="1:6" x14ac:dyDescent="0.2">
      <c r="A1432" s="249"/>
      <c r="B1432" s="107"/>
      <c r="C1432" s="106"/>
      <c r="D1432" s="114"/>
      <c r="E1432" s="253"/>
      <c r="F1432" s="254"/>
    </row>
    <row r="1433" spans="1:6" x14ac:dyDescent="0.2">
      <c r="A1433" s="249"/>
      <c r="B1433" s="105"/>
      <c r="C1433" s="106"/>
      <c r="D1433" s="114"/>
      <c r="E1433" s="253"/>
      <c r="F1433" s="254"/>
    </row>
    <row r="1434" spans="1:6" x14ac:dyDescent="0.2">
      <c r="A1434" s="249"/>
      <c r="B1434" s="107"/>
      <c r="C1434" s="106"/>
      <c r="D1434" s="114"/>
      <c r="E1434" s="253"/>
      <c r="F1434" s="254"/>
    </row>
    <row r="1435" spans="1:6" x14ac:dyDescent="0.2">
      <c r="A1435" s="249"/>
      <c r="B1435" s="107"/>
      <c r="C1435" s="106"/>
      <c r="D1435" s="114"/>
      <c r="E1435" s="253"/>
      <c r="F1435" s="254"/>
    </row>
    <row r="1436" spans="1:6" x14ac:dyDescent="0.2">
      <c r="A1436" s="249"/>
      <c r="B1436" s="105"/>
      <c r="C1436" s="106"/>
      <c r="D1436" s="114"/>
      <c r="E1436" s="253"/>
      <c r="F1436" s="254"/>
    </row>
    <row r="1437" spans="1:6" x14ac:dyDescent="0.2">
      <c r="A1437" s="249"/>
      <c r="B1437" s="107"/>
      <c r="C1437" s="106"/>
      <c r="D1437" s="114"/>
      <c r="E1437" s="253"/>
      <c r="F1437" s="254"/>
    </row>
    <row r="1438" spans="1:6" x14ac:dyDescent="0.2">
      <c r="A1438" s="249"/>
      <c r="B1438" s="107"/>
      <c r="C1438" s="106"/>
      <c r="D1438" s="114"/>
      <c r="E1438" s="253"/>
      <c r="F1438" s="254"/>
    </row>
    <row r="1439" spans="1:6" x14ac:dyDescent="0.2">
      <c r="A1439" s="249"/>
      <c r="B1439" s="105"/>
      <c r="C1439" s="106"/>
      <c r="D1439" s="114"/>
      <c r="E1439" s="253"/>
      <c r="F1439" s="254"/>
    </row>
    <row r="1440" spans="1:6" x14ac:dyDescent="0.2">
      <c r="A1440" s="249"/>
      <c r="B1440" s="107"/>
      <c r="C1440" s="106"/>
      <c r="D1440" s="114"/>
      <c r="E1440" s="253"/>
      <c r="F1440" s="254"/>
    </row>
    <row r="1441" spans="1:6" x14ac:dyDescent="0.2">
      <c r="A1441" s="249"/>
      <c r="B1441" s="107"/>
      <c r="C1441" s="106"/>
      <c r="D1441" s="114"/>
      <c r="E1441" s="253"/>
      <c r="F1441" s="254"/>
    </row>
    <row r="1442" spans="1:6" x14ac:dyDescent="0.2">
      <c r="A1442" s="249"/>
      <c r="B1442" s="105"/>
      <c r="C1442" s="106"/>
      <c r="D1442" s="114"/>
      <c r="E1442" s="253"/>
      <c r="F1442" s="254"/>
    </row>
    <row r="1443" spans="1:6" x14ac:dyDescent="0.2">
      <c r="A1443" s="249"/>
      <c r="B1443" s="107"/>
      <c r="C1443" s="106"/>
      <c r="D1443" s="114"/>
      <c r="E1443" s="253"/>
      <c r="F1443" s="254"/>
    </row>
    <row r="1444" spans="1:6" x14ac:dyDescent="0.2">
      <c r="A1444" s="249"/>
      <c r="B1444" s="107"/>
      <c r="C1444" s="106"/>
      <c r="D1444" s="114"/>
      <c r="E1444" s="253"/>
      <c r="F1444" s="254"/>
    </row>
    <row r="1445" spans="1:6" x14ac:dyDescent="0.2">
      <c r="A1445" s="249"/>
      <c r="B1445" s="105"/>
      <c r="C1445" s="106"/>
      <c r="D1445" s="114"/>
      <c r="E1445" s="253"/>
      <c r="F1445" s="254"/>
    </row>
    <row r="1446" spans="1:6" x14ac:dyDescent="0.2">
      <c r="A1446" s="249"/>
      <c r="B1446" s="107"/>
      <c r="C1446" s="106"/>
      <c r="D1446" s="114"/>
      <c r="E1446" s="253"/>
      <c r="F1446" s="254"/>
    </row>
    <row r="1447" spans="1:6" x14ac:dyDescent="0.2">
      <c r="A1447" s="249"/>
      <c r="B1447" s="107"/>
      <c r="C1447" s="106"/>
      <c r="D1447" s="114"/>
      <c r="E1447" s="253"/>
      <c r="F1447" s="254"/>
    </row>
    <row r="1448" spans="1:6" x14ac:dyDescent="0.2">
      <c r="A1448" s="249"/>
      <c r="B1448" s="105"/>
      <c r="C1448" s="106"/>
      <c r="D1448" s="114"/>
      <c r="E1448" s="253"/>
      <c r="F1448" s="254"/>
    </row>
    <row r="1449" spans="1:6" x14ac:dyDescent="0.2">
      <c r="A1449" s="249"/>
      <c r="B1449" s="107"/>
      <c r="C1449" s="106"/>
      <c r="D1449" s="114"/>
      <c r="E1449" s="253"/>
      <c r="F1449" s="254"/>
    </row>
    <row r="1450" spans="1:6" x14ac:dyDescent="0.2">
      <c r="A1450" s="249"/>
      <c r="B1450" s="107"/>
      <c r="C1450" s="106"/>
      <c r="D1450" s="114"/>
      <c r="E1450" s="253"/>
      <c r="F1450" s="254"/>
    </row>
    <row r="1451" spans="1:6" x14ac:dyDescent="0.2">
      <c r="A1451" s="249"/>
      <c r="B1451" s="105"/>
      <c r="C1451" s="106"/>
      <c r="D1451" s="114"/>
      <c r="E1451" s="253"/>
      <c r="F1451" s="254"/>
    </row>
    <row r="1452" spans="1:6" x14ac:dyDescent="0.2">
      <c r="A1452" s="249"/>
      <c r="B1452" s="107"/>
      <c r="C1452" s="106"/>
      <c r="D1452" s="114"/>
      <c r="E1452" s="253"/>
      <c r="F1452" s="254"/>
    </row>
    <row r="1453" spans="1:6" x14ac:dyDescent="0.2">
      <c r="A1453" s="249"/>
      <c r="B1453" s="107"/>
      <c r="C1453" s="106"/>
      <c r="D1453" s="114"/>
      <c r="E1453" s="253"/>
      <c r="F1453" s="254"/>
    </row>
    <row r="1454" spans="1:6" x14ac:dyDescent="0.2">
      <c r="A1454" s="249"/>
      <c r="B1454" s="105"/>
      <c r="C1454" s="106"/>
      <c r="D1454" s="114"/>
      <c r="E1454" s="253"/>
      <c r="F1454" s="254"/>
    </row>
    <row r="1455" spans="1:6" x14ac:dyDescent="0.2">
      <c r="A1455" s="249"/>
      <c r="B1455" s="107"/>
      <c r="C1455" s="106"/>
      <c r="D1455" s="114"/>
      <c r="E1455" s="253"/>
      <c r="F1455" s="254"/>
    </row>
    <row r="1456" spans="1:6" x14ac:dyDescent="0.2">
      <c r="A1456" s="249"/>
      <c r="B1456" s="107"/>
      <c r="C1456" s="106"/>
      <c r="D1456" s="114"/>
      <c r="E1456" s="253"/>
      <c r="F1456" s="254"/>
    </row>
    <row r="1457" spans="1:6" x14ac:dyDescent="0.2">
      <c r="A1457" s="249"/>
      <c r="B1457" s="105"/>
      <c r="C1457" s="106"/>
      <c r="D1457" s="114"/>
      <c r="E1457" s="253"/>
      <c r="F1457" s="254"/>
    </row>
    <row r="1458" spans="1:6" x14ac:dyDescent="0.2">
      <c r="A1458" s="249"/>
      <c r="B1458" s="107"/>
      <c r="C1458" s="106"/>
      <c r="D1458" s="114"/>
      <c r="E1458" s="253"/>
      <c r="F1458" s="254"/>
    </row>
    <row r="1459" spans="1:6" x14ac:dyDescent="0.2">
      <c r="A1459" s="249"/>
      <c r="B1459" s="107"/>
      <c r="C1459" s="106"/>
      <c r="D1459" s="114"/>
      <c r="E1459" s="253"/>
      <c r="F1459" s="254"/>
    </row>
    <row r="1460" spans="1:6" x14ac:dyDescent="0.2">
      <c r="A1460" s="249"/>
      <c r="B1460" s="107"/>
      <c r="C1460" s="106"/>
      <c r="D1460" s="114"/>
      <c r="E1460" s="253"/>
      <c r="F1460" s="254"/>
    </row>
    <row r="1461" spans="1:6" x14ac:dyDescent="0.2">
      <c r="A1461" s="249"/>
      <c r="B1461" s="107"/>
      <c r="C1461" s="106"/>
      <c r="D1461" s="114"/>
      <c r="E1461" s="253"/>
      <c r="F1461" s="254"/>
    </row>
    <row r="1462" spans="1:6" x14ac:dyDescent="0.2">
      <c r="A1462" s="249"/>
      <c r="B1462" s="107"/>
      <c r="C1462" s="106"/>
      <c r="D1462" s="114"/>
      <c r="E1462" s="253"/>
      <c r="F1462" s="254"/>
    </row>
    <row r="1463" spans="1:6" x14ac:dyDescent="0.2">
      <c r="A1463" s="249"/>
      <c r="B1463" s="105"/>
      <c r="C1463" s="106"/>
      <c r="D1463" s="114"/>
      <c r="E1463" s="253"/>
      <c r="F1463" s="254"/>
    </row>
    <row r="1464" spans="1:6" x14ac:dyDescent="0.2">
      <c r="A1464" s="249"/>
      <c r="B1464" s="107"/>
      <c r="C1464" s="106"/>
      <c r="D1464" s="114"/>
      <c r="E1464" s="253"/>
      <c r="F1464" s="254"/>
    </row>
    <row r="1465" spans="1:6" x14ac:dyDescent="0.2">
      <c r="A1465" s="249"/>
      <c r="B1465" s="107"/>
      <c r="C1465" s="106"/>
      <c r="D1465" s="114"/>
      <c r="E1465" s="253"/>
      <c r="F1465" s="254"/>
    </row>
    <row r="1466" spans="1:6" x14ac:dyDescent="0.2">
      <c r="A1466" s="249"/>
      <c r="B1466" s="105"/>
      <c r="C1466" s="106"/>
      <c r="D1466" s="114"/>
      <c r="E1466" s="253"/>
      <c r="F1466" s="254"/>
    </row>
    <row r="1467" spans="1:6" x14ac:dyDescent="0.2">
      <c r="A1467" s="249"/>
      <c r="B1467" s="107"/>
      <c r="C1467" s="106"/>
      <c r="D1467" s="114"/>
      <c r="E1467" s="253"/>
      <c r="F1467" s="254"/>
    </row>
    <row r="1468" spans="1:6" x14ac:dyDescent="0.2">
      <c r="A1468" s="249"/>
      <c r="B1468" s="107"/>
      <c r="C1468" s="106"/>
      <c r="D1468" s="114"/>
      <c r="E1468" s="253"/>
      <c r="F1468" s="254"/>
    </row>
    <row r="1469" spans="1:6" x14ac:dyDescent="0.2">
      <c r="A1469" s="249"/>
      <c r="B1469" s="105"/>
      <c r="C1469" s="106"/>
      <c r="D1469" s="114"/>
      <c r="E1469" s="253"/>
      <c r="F1469" s="254"/>
    </row>
    <row r="1470" spans="1:6" x14ac:dyDescent="0.2">
      <c r="A1470" s="249"/>
      <c r="B1470" s="107"/>
      <c r="C1470" s="106"/>
      <c r="D1470" s="114"/>
      <c r="E1470" s="253"/>
      <c r="F1470" s="254"/>
    </row>
    <row r="1471" spans="1:6" x14ac:dyDescent="0.2">
      <c r="A1471" s="249"/>
      <c r="B1471" s="107"/>
      <c r="C1471" s="106"/>
      <c r="D1471" s="114"/>
      <c r="E1471" s="253"/>
      <c r="F1471" s="254"/>
    </row>
    <row r="1472" spans="1:6" x14ac:dyDescent="0.2">
      <c r="A1472" s="249"/>
      <c r="B1472" s="105"/>
      <c r="C1472" s="106"/>
      <c r="D1472" s="114"/>
      <c r="E1472" s="253"/>
      <c r="F1472" s="254"/>
    </row>
    <row r="1473" spans="1:6" x14ac:dyDescent="0.2">
      <c r="A1473" s="249"/>
      <c r="B1473" s="107"/>
      <c r="C1473" s="106"/>
      <c r="D1473" s="114"/>
      <c r="E1473" s="253"/>
      <c r="F1473" s="254"/>
    </row>
    <row r="1474" spans="1:6" x14ac:dyDescent="0.2">
      <c r="A1474" s="249"/>
      <c r="B1474" s="107"/>
      <c r="C1474" s="106"/>
      <c r="D1474" s="114"/>
      <c r="E1474" s="253"/>
      <c r="F1474" s="254"/>
    </row>
    <row r="1475" spans="1:6" x14ac:dyDescent="0.2">
      <c r="A1475" s="249"/>
      <c r="B1475" s="105"/>
      <c r="C1475" s="106"/>
      <c r="D1475" s="114"/>
      <c r="E1475" s="253"/>
      <c r="F1475" s="254"/>
    </row>
    <row r="1476" spans="1:6" x14ac:dyDescent="0.2">
      <c r="A1476" s="249"/>
      <c r="B1476" s="107"/>
      <c r="C1476" s="106"/>
      <c r="D1476" s="114"/>
      <c r="E1476" s="253"/>
      <c r="F1476" s="254"/>
    </row>
    <row r="1477" spans="1:6" x14ac:dyDescent="0.2">
      <c r="A1477" s="249"/>
      <c r="B1477" s="107"/>
      <c r="C1477" s="106"/>
      <c r="D1477" s="114"/>
      <c r="E1477" s="253"/>
      <c r="F1477" s="254"/>
    </row>
    <row r="1478" spans="1:6" x14ac:dyDescent="0.2">
      <c r="A1478" s="249"/>
      <c r="B1478" s="107"/>
      <c r="C1478" s="106"/>
      <c r="D1478" s="114"/>
      <c r="E1478" s="253"/>
      <c r="F1478" s="254"/>
    </row>
    <row r="1479" spans="1:6" x14ac:dyDescent="0.2">
      <c r="A1479" s="249"/>
      <c r="B1479" s="107"/>
      <c r="C1479" s="106"/>
      <c r="D1479" s="114"/>
      <c r="E1479" s="253"/>
      <c r="F1479" s="254"/>
    </row>
    <row r="1480" spans="1:6" x14ac:dyDescent="0.2">
      <c r="A1480" s="249"/>
      <c r="B1480" s="105"/>
      <c r="C1480" s="106"/>
      <c r="D1480" s="114"/>
      <c r="E1480" s="253"/>
      <c r="F1480" s="254"/>
    </row>
    <row r="1481" spans="1:6" x14ac:dyDescent="0.2">
      <c r="A1481" s="249"/>
      <c r="B1481" s="107"/>
      <c r="C1481" s="106"/>
      <c r="D1481" s="114"/>
      <c r="E1481" s="253"/>
      <c r="F1481" s="254"/>
    </row>
    <row r="1482" spans="1:6" x14ac:dyDescent="0.2">
      <c r="A1482" s="249"/>
      <c r="B1482" s="107"/>
      <c r="C1482" s="106"/>
      <c r="D1482" s="114"/>
      <c r="E1482" s="253"/>
      <c r="F1482" s="254"/>
    </row>
    <row r="1483" spans="1:6" x14ac:dyDescent="0.2">
      <c r="A1483" s="249"/>
      <c r="B1483" s="105"/>
      <c r="C1483" s="106"/>
      <c r="D1483" s="114"/>
      <c r="E1483" s="253"/>
      <c r="F1483" s="254"/>
    </row>
    <row r="1484" spans="1:6" x14ac:dyDescent="0.2">
      <c r="A1484" s="249"/>
      <c r="B1484" s="107"/>
      <c r="C1484" s="106"/>
      <c r="D1484" s="114"/>
      <c r="E1484" s="253"/>
      <c r="F1484" s="254"/>
    </row>
    <row r="1485" spans="1:6" x14ac:dyDescent="0.2">
      <c r="A1485" s="249"/>
      <c r="B1485" s="107"/>
      <c r="C1485" s="106"/>
      <c r="D1485" s="114"/>
      <c r="E1485" s="253"/>
      <c r="F1485" s="254"/>
    </row>
    <row r="1486" spans="1:6" x14ac:dyDescent="0.2">
      <c r="A1486" s="249"/>
      <c r="B1486" s="105"/>
      <c r="C1486" s="106"/>
      <c r="D1486" s="114"/>
      <c r="E1486" s="253"/>
      <c r="F1486" s="254"/>
    </row>
    <row r="1487" spans="1:6" x14ac:dyDescent="0.2">
      <c r="A1487" s="249"/>
      <c r="B1487" s="107"/>
      <c r="C1487" s="106"/>
      <c r="D1487" s="114"/>
      <c r="E1487" s="253"/>
      <c r="F1487" s="254"/>
    </row>
    <row r="1488" spans="1:6" x14ac:dyDescent="0.2">
      <c r="A1488" s="249"/>
      <c r="B1488" s="107"/>
      <c r="C1488" s="106"/>
      <c r="D1488" s="114"/>
      <c r="E1488" s="253"/>
      <c r="F1488" s="254"/>
    </row>
    <row r="1489" spans="1:6" x14ac:dyDescent="0.2">
      <c r="A1489" s="249"/>
      <c r="B1489" s="107"/>
      <c r="C1489" s="106"/>
      <c r="D1489" s="114"/>
      <c r="E1489" s="253"/>
      <c r="F1489" s="254"/>
    </row>
    <row r="1490" spans="1:6" x14ac:dyDescent="0.2">
      <c r="A1490" s="249"/>
      <c r="B1490" s="107"/>
      <c r="C1490" s="106"/>
      <c r="D1490" s="114"/>
      <c r="E1490" s="253"/>
      <c r="F1490" s="254"/>
    </row>
    <row r="1491" spans="1:6" x14ac:dyDescent="0.2">
      <c r="A1491" s="249"/>
      <c r="B1491" s="107"/>
      <c r="C1491" s="106"/>
      <c r="D1491" s="114"/>
      <c r="E1491" s="253"/>
      <c r="F1491" s="254"/>
    </row>
    <row r="1492" spans="1:6" x14ac:dyDescent="0.2">
      <c r="A1492" s="249"/>
      <c r="B1492" s="107"/>
      <c r="C1492" s="106"/>
      <c r="D1492" s="114"/>
      <c r="E1492" s="253"/>
      <c r="F1492" s="254"/>
    </row>
    <row r="1493" spans="1:6" x14ac:dyDescent="0.2">
      <c r="A1493" s="249"/>
      <c r="B1493" s="107"/>
      <c r="C1493" s="106"/>
      <c r="D1493" s="114"/>
      <c r="E1493" s="253"/>
      <c r="F1493" s="254"/>
    </row>
    <row r="1494" spans="1:6" x14ac:dyDescent="0.2">
      <c r="A1494" s="249"/>
      <c r="B1494" s="107"/>
      <c r="C1494" s="106"/>
      <c r="D1494" s="114"/>
      <c r="E1494" s="253"/>
      <c r="F1494" s="254"/>
    </row>
    <row r="1495" spans="1:6" x14ac:dyDescent="0.2">
      <c r="A1495" s="249"/>
      <c r="B1495" s="107"/>
      <c r="C1495" s="106"/>
      <c r="D1495" s="114"/>
      <c r="E1495" s="253"/>
      <c r="F1495" s="254"/>
    </row>
    <row r="1496" spans="1:6" x14ac:dyDescent="0.2">
      <c r="A1496" s="249"/>
      <c r="B1496" s="107"/>
      <c r="C1496" s="106"/>
      <c r="D1496" s="114"/>
      <c r="E1496" s="253"/>
      <c r="F1496" s="254"/>
    </row>
    <row r="1497" spans="1:6" x14ac:dyDescent="0.2">
      <c r="A1497" s="249"/>
      <c r="B1497" s="107"/>
      <c r="C1497" s="106"/>
      <c r="D1497" s="114"/>
      <c r="E1497" s="253"/>
      <c r="F1497" s="254"/>
    </row>
    <row r="1498" spans="1:6" x14ac:dyDescent="0.2">
      <c r="A1498" s="249"/>
      <c r="B1498" s="107"/>
      <c r="C1498" s="106"/>
      <c r="D1498" s="114"/>
      <c r="E1498" s="253"/>
      <c r="F1498" s="254"/>
    </row>
    <row r="1499" spans="1:6" x14ac:dyDescent="0.2">
      <c r="A1499" s="249"/>
      <c r="B1499" s="107"/>
      <c r="C1499" s="106"/>
      <c r="D1499" s="114"/>
      <c r="E1499" s="253"/>
      <c r="F1499" s="254"/>
    </row>
    <row r="1500" spans="1:6" x14ac:dyDescent="0.2">
      <c r="A1500" s="249"/>
      <c r="B1500" s="107"/>
      <c r="C1500" s="106"/>
      <c r="D1500" s="114"/>
      <c r="E1500" s="253"/>
      <c r="F1500" s="254"/>
    </row>
    <row r="1501" spans="1:6" x14ac:dyDescent="0.2">
      <c r="A1501" s="249"/>
      <c r="B1501" s="107"/>
      <c r="C1501" s="106"/>
      <c r="D1501" s="114"/>
      <c r="E1501" s="253"/>
      <c r="F1501" s="254"/>
    </row>
    <row r="1502" spans="1:6" x14ac:dyDescent="0.2">
      <c r="A1502" s="249"/>
      <c r="B1502" s="107"/>
      <c r="C1502" s="106"/>
      <c r="D1502" s="114"/>
      <c r="E1502" s="253"/>
      <c r="F1502" s="254"/>
    </row>
    <row r="1503" spans="1:6" x14ac:dyDescent="0.2">
      <c r="A1503" s="249"/>
      <c r="B1503" s="107"/>
      <c r="C1503" s="106"/>
      <c r="D1503" s="114"/>
      <c r="E1503" s="253"/>
      <c r="F1503" s="254"/>
    </row>
    <row r="1504" spans="1:6" x14ac:dyDescent="0.2">
      <c r="A1504" s="249"/>
      <c r="B1504" s="107"/>
      <c r="C1504" s="106"/>
      <c r="D1504" s="114"/>
      <c r="E1504" s="253"/>
      <c r="F1504" s="254"/>
    </row>
    <row r="1505" spans="1:6" x14ac:dyDescent="0.2">
      <c r="A1505" s="249"/>
      <c r="B1505" s="107"/>
      <c r="C1505" s="106"/>
      <c r="D1505" s="114"/>
      <c r="E1505" s="253"/>
      <c r="F1505" s="254"/>
    </row>
    <row r="1506" spans="1:6" x14ac:dyDescent="0.2">
      <c r="A1506" s="249"/>
      <c r="B1506" s="107"/>
      <c r="C1506" s="106"/>
      <c r="D1506" s="114"/>
      <c r="E1506" s="253"/>
      <c r="F1506" s="254"/>
    </row>
    <row r="1507" spans="1:6" x14ac:dyDescent="0.2">
      <c r="A1507" s="249"/>
      <c r="B1507" s="105"/>
      <c r="C1507" s="106"/>
      <c r="D1507" s="114"/>
      <c r="E1507" s="253"/>
      <c r="F1507" s="254"/>
    </row>
    <row r="1508" spans="1:6" x14ac:dyDescent="0.2">
      <c r="A1508" s="249"/>
      <c r="B1508" s="107"/>
      <c r="C1508" s="106"/>
      <c r="D1508" s="114"/>
      <c r="E1508" s="253"/>
      <c r="F1508" s="254"/>
    </row>
    <row r="1509" spans="1:6" x14ac:dyDescent="0.2">
      <c r="A1509" s="249"/>
      <c r="B1509" s="107"/>
      <c r="C1509" s="106"/>
      <c r="D1509" s="114"/>
      <c r="E1509" s="253"/>
      <c r="F1509" s="254"/>
    </row>
    <row r="1510" spans="1:6" x14ac:dyDescent="0.2">
      <c r="A1510" s="249"/>
      <c r="B1510" s="107"/>
      <c r="C1510" s="106"/>
      <c r="D1510" s="114"/>
      <c r="E1510" s="253"/>
      <c r="F1510" s="254"/>
    </row>
    <row r="1511" spans="1:6" x14ac:dyDescent="0.2">
      <c r="A1511" s="249"/>
      <c r="B1511" s="107"/>
      <c r="C1511" s="106"/>
      <c r="D1511" s="114"/>
      <c r="E1511" s="253"/>
      <c r="F1511" s="254"/>
    </row>
    <row r="1512" spans="1:6" x14ac:dyDescent="0.2">
      <c r="A1512" s="249"/>
      <c r="B1512" s="107"/>
      <c r="C1512" s="106"/>
      <c r="D1512" s="114"/>
      <c r="E1512" s="253"/>
      <c r="F1512" s="254"/>
    </row>
    <row r="1513" spans="1:6" x14ac:dyDescent="0.2">
      <c r="A1513" s="249"/>
      <c r="B1513" s="107"/>
      <c r="C1513" s="106"/>
      <c r="D1513" s="114"/>
      <c r="E1513" s="253"/>
      <c r="F1513" s="254"/>
    </row>
    <row r="1514" spans="1:6" x14ac:dyDescent="0.2">
      <c r="A1514" s="249"/>
      <c r="B1514" s="107"/>
      <c r="C1514" s="106"/>
      <c r="D1514" s="114"/>
      <c r="E1514" s="253"/>
      <c r="F1514" s="254"/>
    </row>
    <row r="1515" spans="1:6" x14ac:dyDescent="0.2">
      <c r="A1515" s="249"/>
      <c r="B1515" s="107"/>
      <c r="C1515" s="106"/>
      <c r="D1515" s="114"/>
      <c r="E1515" s="253"/>
      <c r="F1515" s="254"/>
    </row>
    <row r="1516" spans="1:6" x14ac:dyDescent="0.2">
      <c r="A1516" s="249"/>
      <c r="B1516" s="107"/>
      <c r="C1516" s="106"/>
      <c r="D1516" s="114"/>
      <c r="E1516" s="253"/>
      <c r="F1516" s="254"/>
    </row>
    <row r="1517" spans="1:6" x14ac:dyDescent="0.2">
      <c r="A1517" s="249"/>
      <c r="B1517" s="105"/>
      <c r="C1517" s="106"/>
      <c r="D1517" s="114"/>
      <c r="E1517" s="253"/>
      <c r="F1517" s="254"/>
    </row>
    <row r="1518" spans="1:6" x14ac:dyDescent="0.2">
      <c r="A1518" s="249"/>
      <c r="B1518" s="107"/>
      <c r="C1518" s="106"/>
      <c r="D1518" s="114"/>
      <c r="E1518" s="253"/>
      <c r="F1518" s="254"/>
    </row>
    <row r="1519" spans="1:6" x14ac:dyDescent="0.2">
      <c r="A1519" s="249"/>
      <c r="B1519" s="107"/>
      <c r="C1519" s="106"/>
      <c r="D1519" s="114"/>
      <c r="E1519" s="253"/>
      <c r="F1519" s="254"/>
    </row>
    <row r="1520" spans="1:6" x14ac:dyDescent="0.2">
      <c r="A1520" s="249"/>
      <c r="B1520" s="107"/>
      <c r="C1520" s="106"/>
      <c r="D1520" s="114"/>
      <c r="E1520" s="253"/>
      <c r="F1520" s="254"/>
    </row>
    <row r="1521" spans="1:6" x14ac:dyDescent="0.2">
      <c r="A1521" s="249"/>
      <c r="B1521" s="107"/>
      <c r="C1521" s="106"/>
      <c r="D1521" s="114"/>
      <c r="E1521" s="253"/>
      <c r="F1521" s="254"/>
    </row>
    <row r="1522" spans="1:6" x14ac:dyDescent="0.2">
      <c r="A1522" s="249"/>
      <c r="B1522" s="107"/>
      <c r="C1522" s="106"/>
      <c r="D1522" s="114"/>
      <c r="E1522" s="253"/>
      <c r="F1522" s="254"/>
    </row>
    <row r="1523" spans="1:6" x14ac:dyDescent="0.2">
      <c r="A1523" s="249"/>
      <c r="B1523" s="107"/>
      <c r="C1523" s="106"/>
      <c r="D1523" s="114"/>
      <c r="E1523" s="253"/>
      <c r="F1523" s="254"/>
    </row>
    <row r="1524" spans="1:6" x14ac:dyDescent="0.2">
      <c r="A1524" s="249"/>
      <c r="B1524" s="107"/>
      <c r="C1524" s="106"/>
      <c r="D1524" s="114"/>
      <c r="E1524" s="253"/>
      <c r="F1524" s="254"/>
    </row>
    <row r="1525" spans="1:6" x14ac:dyDescent="0.2">
      <c r="A1525" s="249"/>
      <c r="B1525" s="105"/>
      <c r="C1525" s="106"/>
      <c r="D1525" s="114"/>
      <c r="E1525" s="253"/>
      <c r="F1525" s="254"/>
    </row>
    <row r="1526" spans="1:6" x14ac:dyDescent="0.2">
      <c r="A1526" s="249"/>
      <c r="B1526" s="107"/>
      <c r="C1526" s="106"/>
      <c r="D1526" s="114"/>
      <c r="E1526" s="253"/>
      <c r="F1526" s="254"/>
    </row>
    <row r="1527" spans="1:6" x14ac:dyDescent="0.2">
      <c r="A1527" s="249"/>
      <c r="B1527" s="107"/>
      <c r="C1527" s="106"/>
      <c r="D1527" s="114"/>
      <c r="E1527" s="253"/>
      <c r="F1527" s="254"/>
    </row>
    <row r="1528" spans="1:6" x14ac:dyDescent="0.2">
      <c r="A1528" s="249"/>
      <c r="B1528" s="107"/>
      <c r="C1528" s="106"/>
      <c r="D1528" s="114"/>
      <c r="E1528" s="253"/>
      <c r="F1528" s="254"/>
    </row>
    <row r="1529" spans="1:6" x14ac:dyDescent="0.2">
      <c r="A1529" s="249"/>
      <c r="B1529" s="107"/>
      <c r="C1529" s="106"/>
      <c r="D1529" s="114"/>
      <c r="E1529" s="253"/>
      <c r="F1529" s="254"/>
    </row>
    <row r="1530" spans="1:6" x14ac:dyDescent="0.2">
      <c r="A1530" s="249"/>
      <c r="B1530" s="107"/>
      <c r="C1530" s="106"/>
      <c r="D1530" s="114"/>
      <c r="E1530" s="253"/>
      <c r="F1530" s="254"/>
    </row>
    <row r="1531" spans="1:6" x14ac:dyDescent="0.2">
      <c r="A1531" s="249"/>
      <c r="B1531" s="105"/>
      <c r="C1531" s="106"/>
      <c r="D1531" s="114"/>
      <c r="E1531" s="253"/>
      <c r="F1531" s="254"/>
    </row>
    <row r="1532" spans="1:6" x14ac:dyDescent="0.2">
      <c r="A1532" s="249"/>
      <c r="B1532" s="107"/>
      <c r="C1532" s="106"/>
      <c r="D1532" s="114"/>
      <c r="E1532" s="253"/>
      <c r="F1532" s="254"/>
    </row>
    <row r="1533" spans="1:6" x14ac:dyDescent="0.2">
      <c r="A1533" s="249"/>
      <c r="B1533" s="107"/>
      <c r="C1533" s="106"/>
      <c r="D1533" s="114"/>
      <c r="E1533" s="253"/>
      <c r="F1533" s="254"/>
    </row>
    <row r="1534" spans="1:6" x14ac:dyDescent="0.2">
      <c r="A1534" s="249"/>
      <c r="B1534" s="107"/>
      <c r="C1534" s="106"/>
      <c r="D1534" s="114"/>
      <c r="E1534" s="253"/>
      <c r="F1534" s="254"/>
    </row>
    <row r="1535" spans="1:6" x14ac:dyDescent="0.2">
      <c r="A1535" s="249"/>
      <c r="B1535" s="107"/>
      <c r="C1535" s="106"/>
      <c r="D1535" s="114"/>
      <c r="E1535" s="253"/>
      <c r="F1535" s="254"/>
    </row>
    <row r="1536" spans="1:6" x14ac:dyDescent="0.2">
      <c r="A1536" s="249"/>
      <c r="B1536" s="107"/>
      <c r="C1536" s="106"/>
      <c r="D1536" s="114"/>
      <c r="E1536" s="253"/>
      <c r="F1536" s="254"/>
    </row>
    <row r="1537" spans="1:6" x14ac:dyDescent="0.2">
      <c r="A1537" s="249"/>
      <c r="B1537" s="107"/>
      <c r="C1537" s="106"/>
      <c r="D1537" s="114"/>
      <c r="E1537" s="253"/>
      <c r="F1537" s="254"/>
    </row>
    <row r="1538" spans="1:6" x14ac:dyDescent="0.2">
      <c r="A1538" s="249"/>
      <c r="B1538" s="107"/>
      <c r="C1538" s="106"/>
      <c r="D1538" s="114"/>
      <c r="E1538" s="253"/>
      <c r="F1538" s="254"/>
    </row>
    <row r="1539" spans="1:6" x14ac:dyDescent="0.2">
      <c r="A1539" s="249"/>
      <c r="B1539" s="107"/>
      <c r="C1539" s="106"/>
      <c r="D1539" s="114"/>
      <c r="E1539" s="253"/>
      <c r="F1539" s="254"/>
    </row>
    <row r="1540" spans="1:6" x14ac:dyDescent="0.2">
      <c r="A1540" s="249"/>
      <c r="B1540" s="107"/>
      <c r="C1540" s="106"/>
      <c r="D1540" s="114"/>
      <c r="E1540" s="253"/>
      <c r="F1540" s="254"/>
    </row>
    <row r="1541" spans="1:6" x14ac:dyDescent="0.2">
      <c r="A1541" s="249"/>
      <c r="B1541" s="107"/>
      <c r="C1541" s="106"/>
      <c r="D1541" s="114"/>
      <c r="E1541" s="253"/>
      <c r="F1541" s="254"/>
    </row>
    <row r="1542" spans="1:6" x14ac:dyDescent="0.2">
      <c r="A1542" s="249"/>
      <c r="B1542" s="107"/>
      <c r="C1542" s="106"/>
      <c r="D1542" s="114"/>
      <c r="E1542" s="253"/>
      <c r="F1542" s="254"/>
    </row>
    <row r="1543" spans="1:6" x14ac:dyDescent="0.2">
      <c r="A1543" s="249"/>
      <c r="B1543" s="107"/>
      <c r="C1543" s="106"/>
      <c r="D1543" s="114"/>
      <c r="E1543" s="253"/>
      <c r="F1543" s="254"/>
    </row>
    <row r="1544" spans="1:6" x14ac:dyDescent="0.2">
      <c r="A1544" s="249"/>
      <c r="B1544" s="105"/>
      <c r="C1544" s="106"/>
      <c r="D1544" s="114"/>
      <c r="E1544" s="253"/>
      <c r="F1544" s="254"/>
    </row>
    <row r="1545" spans="1:6" x14ac:dyDescent="0.2">
      <c r="A1545" s="249"/>
      <c r="B1545" s="107"/>
      <c r="C1545" s="106"/>
      <c r="D1545" s="114"/>
      <c r="E1545" s="253"/>
      <c r="F1545" s="254"/>
    </row>
    <row r="1546" spans="1:6" x14ac:dyDescent="0.2">
      <c r="A1546" s="249"/>
      <c r="B1546" s="107"/>
      <c r="C1546" s="106"/>
      <c r="D1546" s="114"/>
      <c r="E1546" s="253"/>
      <c r="F1546" s="254"/>
    </row>
    <row r="1547" spans="1:6" x14ac:dyDescent="0.2">
      <c r="A1547" s="249"/>
      <c r="B1547" s="107"/>
      <c r="C1547" s="106"/>
      <c r="D1547" s="114"/>
      <c r="E1547" s="253"/>
      <c r="F1547" s="254"/>
    </row>
    <row r="1548" spans="1:6" x14ac:dyDescent="0.2">
      <c r="A1548" s="249"/>
      <c r="B1548" s="107"/>
      <c r="C1548" s="106"/>
      <c r="D1548" s="114"/>
      <c r="E1548" s="253"/>
      <c r="F1548" s="254"/>
    </row>
    <row r="1549" spans="1:6" x14ac:dyDescent="0.2">
      <c r="A1549" s="249"/>
      <c r="B1549" s="107"/>
      <c r="C1549" s="106"/>
      <c r="D1549" s="114"/>
      <c r="E1549" s="253"/>
      <c r="F1549" s="254"/>
    </row>
    <row r="1550" spans="1:6" x14ac:dyDescent="0.2">
      <c r="A1550" s="249"/>
      <c r="B1550" s="107"/>
      <c r="C1550" s="106"/>
      <c r="D1550" s="114"/>
      <c r="E1550" s="253"/>
      <c r="F1550" s="254"/>
    </row>
    <row r="1551" spans="1:6" x14ac:dyDescent="0.2">
      <c r="A1551" s="249"/>
      <c r="B1551" s="105"/>
      <c r="C1551" s="106"/>
      <c r="D1551" s="114"/>
      <c r="E1551" s="253"/>
      <c r="F1551" s="254"/>
    </row>
    <row r="1552" spans="1:6" x14ac:dyDescent="0.2">
      <c r="A1552" s="249"/>
      <c r="B1552" s="107"/>
      <c r="C1552" s="106"/>
      <c r="D1552" s="114"/>
      <c r="E1552" s="253"/>
      <c r="F1552" s="254"/>
    </row>
    <row r="1553" spans="1:6" x14ac:dyDescent="0.2">
      <c r="A1553" s="249"/>
      <c r="B1553" s="107"/>
      <c r="C1553" s="106"/>
      <c r="D1553" s="114"/>
      <c r="E1553" s="253"/>
      <c r="F1553" s="254"/>
    </row>
    <row r="1554" spans="1:6" x14ac:dyDescent="0.2">
      <c r="A1554" s="249"/>
      <c r="B1554" s="107"/>
      <c r="C1554" s="106"/>
      <c r="D1554" s="114"/>
      <c r="E1554" s="253"/>
      <c r="F1554" s="254"/>
    </row>
    <row r="1555" spans="1:6" x14ac:dyDescent="0.2">
      <c r="A1555" s="249"/>
      <c r="B1555" s="107"/>
      <c r="C1555" s="106"/>
      <c r="D1555" s="114"/>
      <c r="E1555" s="253"/>
      <c r="F1555" s="254"/>
    </row>
    <row r="1556" spans="1:6" x14ac:dyDescent="0.2">
      <c r="A1556" s="249"/>
      <c r="B1556" s="107"/>
      <c r="C1556" s="106"/>
      <c r="D1556" s="114"/>
      <c r="E1556" s="253"/>
      <c r="F1556" s="254"/>
    </row>
    <row r="1557" spans="1:6" x14ac:dyDescent="0.2">
      <c r="A1557" s="249"/>
      <c r="B1557" s="107"/>
      <c r="C1557" s="106"/>
      <c r="D1557" s="114"/>
      <c r="E1557" s="253"/>
      <c r="F1557" s="254"/>
    </row>
    <row r="1558" spans="1:6" x14ac:dyDescent="0.2">
      <c r="A1558" s="249"/>
      <c r="B1558" s="107"/>
      <c r="C1558" s="106"/>
      <c r="D1558" s="114"/>
      <c r="E1558" s="253"/>
      <c r="F1558" s="254"/>
    </row>
    <row r="1559" spans="1:6" x14ac:dyDescent="0.2">
      <c r="A1559" s="249"/>
      <c r="B1559" s="107"/>
      <c r="C1559" s="106"/>
      <c r="D1559" s="114"/>
      <c r="E1559" s="253"/>
      <c r="F1559" s="254"/>
    </row>
    <row r="1560" spans="1:6" x14ac:dyDescent="0.2">
      <c r="A1560" s="249"/>
      <c r="B1560" s="107"/>
      <c r="C1560" s="106"/>
      <c r="D1560" s="114"/>
      <c r="E1560" s="253"/>
      <c r="F1560" s="254"/>
    </row>
    <row r="1561" spans="1:6" x14ac:dyDescent="0.2">
      <c r="A1561" s="249"/>
      <c r="B1561" s="107"/>
      <c r="C1561" s="106"/>
      <c r="D1561" s="114"/>
      <c r="E1561" s="253"/>
      <c r="F1561" s="254"/>
    </row>
    <row r="1562" spans="1:6" x14ac:dyDescent="0.2">
      <c r="A1562" s="249"/>
      <c r="B1562" s="107"/>
      <c r="C1562" s="106"/>
      <c r="D1562" s="114"/>
      <c r="E1562" s="253"/>
      <c r="F1562" s="254"/>
    </row>
    <row r="1563" spans="1:6" x14ac:dyDescent="0.2">
      <c r="A1563" s="249"/>
      <c r="B1563" s="107"/>
      <c r="C1563" s="106"/>
      <c r="D1563" s="114"/>
      <c r="E1563" s="253"/>
      <c r="F1563" s="254"/>
    </row>
    <row r="1564" spans="1:6" x14ac:dyDescent="0.2">
      <c r="A1564" s="249"/>
      <c r="B1564" s="107"/>
      <c r="C1564" s="106"/>
      <c r="D1564" s="114"/>
      <c r="E1564" s="253"/>
      <c r="F1564" s="254"/>
    </row>
    <row r="1565" spans="1:6" x14ac:dyDescent="0.2">
      <c r="A1565" s="249"/>
      <c r="B1565" s="107"/>
      <c r="C1565" s="106"/>
      <c r="D1565" s="114"/>
      <c r="E1565" s="253"/>
      <c r="F1565" s="254"/>
    </row>
    <row r="1566" spans="1:6" x14ac:dyDescent="0.2">
      <c r="B1566" s="105"/>
      <c r="C1566" s="106"/>
      <c r="D1566" s="114"/>
      <c r="E1566" s="253"/>
      <c r="F1566" s="253"/>
    </row>
    <row r="1567" spans="1:6" x14ac:dyDescent="0.2">
      <c r="B1567" s="107"/>
      <c r="C1567" s="106"/>
      <c r="D1567" s="114"/>
      <c r="E1567" s="253"/>
      <c r="F1567" s="253"/>
    </row>
    <row r="1568" spans="1:6" x14ac:dyDescent="0.2">
      <c r="B1568" s="107"/>
      <c r="C1568" s="106"/>
      <c r="D1568" s="114"/>
      <c r="E1568" s="253"/>
      <c r="F1568" s="253"/>
    </row>
    <row r="1569" spans="2:6" x14ac:dyDescent="0.2">
      <c r="B1569" s="107"/>
      <c r="C1569" s="106"/>
      <c r="D1569" s="114"/>
      <c r="E1569" s="253"/>
      <c r="F1569" s="253"/>
    </row>
    <row r="1570" spans="2:6" x14ac:dyDescent="0.2">
      <c r="B1570" s="107"/>
      <c r="C1570" s="106"/>
      <c r="D1570" s="114"/>
      <c r="E1570" s="253"/>
      <c r="F1570" s="253"/>
    </row>
    <row r="1571" spans="2:6" x14ac:dyDescent="0.2">
      <c r="B1571" s="107"/>
      <c r="C1571" s="106"/>
      <c r="D1571" s="114"/>
      <c r="E1571" s="253"/>
      <c r="F1571" s="253"/>
    </row>
    <row r="1572" spans="2:6" x14ac:dyDescent="0.2">
      <c r="B1572" s="107"/>
      <c r="C1572" s="106"/>
      <c r="D1572" s="114"/>
      <c r="E1572" s="253"/>
      <c r="F1572" s="253"/>
    </row>
    <row r="1573" spans="2:6" x14ac:dyDescent="0.2">
      <c r="B1573" s="107"/>
      <c r="C1573" s="106"/>
      <c r="D1573" s="114"/>
      <c r="E1573" s="253"/>
      <c r="F1573" s="253"/>
    </row>
    <row r="1574" spans="2:6" x14ac:dyDescent="0.2">
      <c r="B1574" s="107"/>
      <c r="C1574" s="106"/>
      <c r="D1574" s="114"/>
      <c r="E1574" s="253"/>
      <c r="F1574" s="253"/>
    </row>
    <row r="1575" spans="2:6" x14ac:dyDescent="0.2">
      <c r="B1575" s="107"/>
      <c r="C1575" s="106"/>
      <c r="D1575" s="114"/>
      <c r="E1575" s="253"/>
      <c r="F1575" s="253"/>
    </row>
    <row r="1576" spans="2:6" x14ac:dyDescent="0.2">
      <c r="B1576" s="107"/>
      <c r="C1576" s="106"/>
      <c r="D1576" s="114"/>
      <c r="E1576" s="253"/>
      <c r="F1576" s="253"/>
    </row>
    <row r="1577" spans="2:6" x14ac:dyDescent="0.2">
      <c r="B1577" s="107"/>
      <c r="C1577" s="106"/>
      <c r="D1577" s="114"/>
      <c r="E1577" s="253"/>
      <c r="F1577" s="253"/>
    </row>
    <row r="1578" spans="2:6" x14ac:dyDescent="0.2">
      <c r="B1578" s="107"/>
      <c r="C1578" s="106"/>
      <c r="D1578" s="114"/>
      <c r="E1578" s="253"/>
      <c r="F1578" s="253"/>
    </row>
    <row r="1579" spans="2:6" x14ac:dyDescent="0.2">
      <c r="B1579" s="105"/>
      <c r="C1579" s="106"/>
      <c r="D1579" s="114"/>
      <c r="E1579" s="253"/>
      <c r="F1579" s="253"/>
    </row>
    <row r="1580" spans="2:6" x14ac:dyDescent="0.2">
      <c r="B1580" s="107"/>
      <c r="C1580" s="106"/>
      <c r="D1580" s="114"/>
      <c r="E1580" s="253"/>
      <c r="F1580" s="253"/>
    </row>
    <row r="1581" spans="2:6" x14ac:dyDescent="0.2">
      <c r="B1581" s="107"/>
      <c r="C1581" s="106"/>
      <c r="D1581" s="114"/>
      <c r="E1581" s="253"/>
      <c r="F1581" s="253"/>
    </row>
    <row r="1582" spans="2:6" x14ac:dyDescent="0.2">
      <c r="B1582" s="107"/>
      <c r="C1582" s="106"/>
      <c r="D1582" s="114"/>
      <c r="E1582" s="253"/>
      <c r="F1582" s="253"/>
    </row>
    <row r="1583" spans="2:6" x14ac:dyDescent="0.2">
      <c r="B1583" s="107"/>
      <c r="C1583" s="106"/>
      <c r="D1583" s="114"/>
      <c r="E1583" s="253"/>
      <c r="F1583" s="253"/>
    </row>
    <row r="1584" spans="2:6" x14ac:dyDescent="0.2">
      <c r="B1584" s="107"/>
      <c r="C1584" s="106"/>
      <c r="D1584" s="114"/>
      <c r="E1584" s="253"/>
      <c r="F1584" s="253"/>
    </row>
    <row r="1585" spans="2:6" x14ac:dyDescent="0.2">
      <c r="B1585" s="107"/>
      <c r="C1585" s="106"/>
      <c r="D1585" s="114"/>
      <c r="E1585" s="253"/>
      <c r="F1585" s="253"/>
    </row>
    <row r="1586" spans="2:6" x14ac:dyDescent="0.2">
      <c r="B1586" s="105"/>
      <c r="C1586" s="106"/>
      <c r="D1586" s="114"/>
      <c r="E1586" s="253"/>
      <c r="F1586" s="253"/>
    </row>
    <row r="1587" spans="2:6" x14ac:dyDescent="0.2">
      <c r="B1587" s="107"/>
      <c r="C1587" s="106"/>
      <c r="D1587" s="114"/>
      <c r="E1587" s="253"/>
      <c r="F1587" s="253"/>
    </row>
    <row r="1588" spans="2:6" x14ac:dyDescent="0.2">
      <c r="B1588" s="107"/>
      <c r="C1588" s="106"/>
      <c r="D1588" s="114"/>
      <c r="E1588" s="253"/>
      <c r="F1588" s="253"/>
    </row>
    <row r="1589" spans="2:6" x14ac:dyDescent="0.2">
      <c r="B1589" s="107"/>
      <c r="C1589" s="106"/>
      <c r="D1589" s="114"/>
      <c r="E1589" s="253"/>
      <c r="F1589" s="253"/>
    </row>
    <row r="1590" spans="2:6" x14ac:dyDescent="0.2">
      <c r="B1590" s="107"/>
      <c r="C1590" s="106"/>
      <c r="D1590" s="114"/>
      <c r="E1590" s="253"/>
      <c r="F1590" s="253"/>
    </row>
    <row r="1591" spans="2:6" x14ac:dyDescent="0.2">
      <c r="B1591" s="107"/>
      <c r="C1591" s="106"/>
      <c r="D1591" s="114"/>
      <c r="E1591" s="253"/>
      <c r="F1591" s="253"/>
    </row>
    <row r="1592" spans="2:6" x14ac:dyDescent="0.2">
      <c r="B1592" s="107"/>
      <c r="C1592" s="106"/>
      <c r="D1592" s="114"/>
      <c r="E1592" s="253"/>
      <c r="F1592" s="253"/>
    </row>
    <row r="1593" spans="2:6" x14ac:dyDescent="0.2">
      <c r="B1593" s="107"/>
      <c r="C1593" s="106"/>
      <c r="D1593" s="114"/>
      <c r="E1593" s="253"/>
      <c r="F1593" s="253"/>
    </row>
    <row r="1594" spans="2:6" x14ac:dyDescent="0.2">
      <c r="B1594" s="107"/>
      <c r="C1594" s="106"/>
      <c r="D1594" s="114"/>
      <c r="E1594" s="253"/>
      <c r="F1594" s="253"/>
    </row>
    <row r="1595" spans="2:6" x14ac:dyDescent="0.2">
      <c r="B1595" s="107"/>
      <c r="C1595" s="106"/>
      <c r="D1595" s="114"/>
      <c r="E1595" s="253"/>
      <c r="F1595" s="253"/>
    </row>
    <row r="1596" spans="2:6" x14ac:dyDescent="0.2">
      <c r="B1596" s="107"/>
      <c r="C1596" s="106"/>
      <c r="D1596" s="114"/>
      <c r="E1596" s="253"/>
      <c r="F1596" s="253"/>
    </row>
    <row r="1597" spans="2:6" x14ac:dyDescent="0.2">
      <c r="B1597" s="107"/>
      <c r="C1597" s="106"/>
      <c r="D1597" s="114"/>
      <c r="E1597" s="253"/>
      <c r="F1597" s="253"/>
    </row>
    <row r="1598" spans="2:6" x14ac:dyDescent="0.2">
      <c r="B1598" s="107"/>
      <c r="C1598" s="106"/>
      <c r="D1598" s="114"/>
      <c r="E1598" s="253"/>
      <c r="F1598" s="253"/>
    </row>
    <row r="1599" spans="2:6" x14ac:dyDescent="0.2">
      <c r="B1599" s="107"/>
      <c r="C1599" s="106"/>
      <c r="D1599" s="114"/>
      <c r="E1599" s="253"/>
      <c r="F1599" s="253"/>
    </row>
    <row r="1600" spans="2:6" x14ac:dyDescent="0.2">
      <c r="B1600" s="107"/>
      <c r="C1600" s="106"/>
      <c r="D1600" s="114"/>
      <c r="E1600" s="253"/>
      <c r="F1600" s="253"/>
    </row>
    <row r="1601" spans="2:6" x14ac:dyDescent="0.2">
      <c r="B1601" s="107"/>
      <c r="C1601" s="106"/>
      <c r="D1601" s="114"/>
      <c r="E1601" s="253"/>
      <c r="F1601" s="253"/>
    </row>
    <row r="1602" spans="2:6" x14ac:dyDescent="0.2">
      <c r="B1602" s="107"/>
      <c r="C1602" s="106"/>
      <c r="D1602" s="114"/>
      <c r="E1602" s="253"/>
      <c r="F1602" s="253"/>
    </row>
    <row r="1603" spans="2:6" x14ac:dyDescent="0.2">
      <c r="B1603" s="105"/>
      <c r="C1603" s="106"/>
      <c r="D1603" s="114"/>
      <c r="E1603" s="253"/>
      <c r="F1603" s="253"/>
    </row>
    <row r="1604" spans="2:6" x14ac:dyDescent="0.2">
      <c r="B1604" s="107"/>
      <c r="C1604" s="106"/>
      <c r="D1604" s="114"/>
      <c r="E1604" s="253"/>
      <c r="F1604" s="253"/>
    </row>
    <row r="1605" spans="2:6" x14ac:dyDescent="0.2">
      <c r="B1605" s="107"/>
      <c r="C1605" s="106"/>
      <c r="D1605" s="114"/>
      <c r="E1605" s="253"/>
      <c r="F1605" s="253"/>
    </row>
    <row r="1606" spans="2:6" x14ac:dyDescent="0.2">
      <c r="B1606" s="107"/>
      <c r="C1606" s="106"/>
      <c r="D1606" s="114"/>
      <c r="E1606" s="253"/>
      <c r="F1606" s="253"/>
    </row>
    <row r="1607" spans="2:6" x14ac:dyDescent="0.2">
      <c r="B1607" s="107"/>
      <c r="C1607" s="106"/>
      <c r="D1607" s="114"/>
      <c r="E1607" s="253"/>
      <c r="F1607" s="253"/>
    </row>
    <row r="1608" spans="2:6" x14ac:dyDescent="0.2">
      <c r="B1608" s="107"/>
      <c r="C1608" s="106"/>
      <c r="D1608" s="114"/>
      <c r="E1608" s="253"/>
      <c r="F1608" s="253"/>
    </row>
    <row r="1609" spans="2:6" x14ac:dyDescent="0.2">
      <c r="B1609" s="107"/>
      <c r="C1609" s="106"/>
      <c r="D1609" s="114"/>
      <c r="E1609" s="253"/>
      <c r="F1609" s="253"/>
    </row>
    <row r="1610" spans="2:6" x14ac:dyDescent="0.2">
      <c r="B1610" s="107"/>
      <c r="C1610" s="106"/>
      <c r="D1610" s="114"/>
      <c r="E1610" s="253"/>
      <c r="F1610" s="253"/>
    </row>
    <row r="1611" spans="2:6" x14ac:dyDescent="0.2">
      <c r="B1611" s="107"/>
      <c r="C1611" s="106"/>
      <c r="D1611" s="114"/>
      <c r="E1611" s="253"/>
      <c r="F1611" s="253"/>
    </row>
    <row r="1612" spans="2:6" x14ac:dyDescent="0.2">
      <c r="B1612" s="107"/>
      <c r="C1612" s="106"/>
      <c r="D1612" s="114"/>
      <c r="E1612" s="253"/>
      <c r="F1612" s="253"/>
    </row>
    <row r="1613" spans="2:6" x14ac:dyDescent="0.2">
      <c r="B1613" s="107"/>
      <c r="C1613" s="106"/>
      <c r="D1613" s="114"/>
      <c r="E1613" s="253"/>
      <c r="F1613" s="253"/>
    </row>
    <row r="1614" spans="2:6" x14ac:dyDescent="0.2">
      <c r="B1614" s="107"/>
      <c r="C1614" s="106"/>
      <c r="D1614" s="114"/>
      <c r="E1614" s="253"/>
      <c r="F1614" s="253"/>
    </row>
    <row r="1615" spans="2:6" x14ac:dyDescent="0.2">
      <c r="B1615" s="107"/>
      <c r="C1615" s="106"/>
      <c r="D1615" s="114"/>
      <c r="E1615" s="253"/>
      <c r="F1615" s="253"/>
    </row>
    <row r="1616" spans="2:6" x14ac:dyDescent="0.2">
      <c r="B1616" s="107"/>
      <c r="C1616" s="106"/>
      <c r="D1616" s="114"/>
      <c r="E1616" s="253"/>
      <c r="F1616" s="253"/>
    </row>
    <row r="1617" spans="2:6" x14ac:dyDescent="0.2">
      <c r="B1617" s="107"/>
      <c r="C1617" s="106"/>
      <c r="D1617" s="114"/>
      <c r="E1617" s="253"/>
      <c r="F1617" s="253"/>
    </row>
    <row r="1618" spans="2:6" x14ac:dyDescent="0.2">
      <c r="B1618" s="107"/>
      <c r="C1618" s="106"/>
      <c r="D1618" s="114"/>
      <c r="E1618" s="253"/>
      <c r="F1618" s="253"/>
    </row>
    <row r="1619" spans="2:6" x14ac:dyDescent="0.2">
      <c r="B1619" s="107"/>
      <c r="C1619" s="106"/>
      <c r="D1619" s="114"/>
      <c r="E1619" s="253"/>
      <c r="F1619" s="253"/>
    </row>
    <row r="1620" spans="2:6" x14ac:dyDescent="0.2">
      <c r="B1620" s="107"/>
      <c r="C1620" s="106"/>
      <c r="D1620" s="114"/>
      <c r="E1620" s="253"/>
      <c r="F1620" s="253"/>
    </row>
    <row r="1621" spans="2:6" x14ac:dyDescent="0.2">
      <c r="B1621" s="107"/>
      <c r="C1621" s="106"/>
      <c r="D1621" s="114"/>
      <c r="E1621" s="253"/>
      <c r="F1621" s="253"/>
    </row>
    <row r="1622" spans="2:6" x14ac:dyDescent="0.2">
      <c r="B1622" s="107"/>
      <c r="C1622" s="106"/>
      <c r="D1622" s="114"/>
      <c r="E1622" s="253"/>
      <c r="F1622" s="253"/>
    </row>
    <row r="1623" spans="2:6" x14ac:dyDescent="0.2">
      <c r="B1623" s="107"/>
      <c r="C1623" s="106"/>
      <c r="D1623" s="114"/>
      <c r="E1623" s="253"/>
      <c r="F1623" s="253"/>
    </row>
    <row r="1624" spans="2:6" x14ac:dyDescent="0.2">
      <c r="B1624" s="107"/>
      <c r="C1624" s="106"/>
      <c r="D1624" s="114"/>
      <c r="E1624" s="253"/>
      <c r="F1624" s="253"/>
    </row>
    <row r="1625" spans="2:6" x14ac:dyDescent="0.2">
      <c r="B1625" s="107"/>
      <c r="C1625" s="106"/>
      <c r="D1625" s="114"/>
      <c r="E1625" s="253"/>
      <c r="F1625" s="253"/>
    </row>
    <row r="1626" spans="2:6" x14ac:dyDescent="0.2">
      <c r="B1626" s="107"/>
      <c r="C1626" s="106"/>
      <c r="D1626" s="114"/>
      <c r="E1626" s="253"/>
      <c r="F1626" s="253"/>
    </row>
    <row r="1627" spans="2:6" x14ac:dyDescent="0.2">
      <c r="B1627" s="107"/>
      <c r="C1627" s="106"/>
      <c r="D1627" s="114"/>
      <c r="E1627" s="253"/>
      <c r="F1627" s="253"/>
    </row>
    <row r="1628" spans="2:6" x14ac:dyDescent="0.2">
      <c r="B1628" s="107"/>
      <c r="C1628" s="106"/>
      <c r="D1628" s="114"/>
      <c r="E1628" s="253"/>
      <c r="F1628" s="253"/>
    </row>
    <row r="1629" spans="2:6" x14ac:dyDescent="0.2">
      <c r="B1629" s="107"/>
      <c r="C1629" s="106"/>
      <c r="D1629" s="114"/>
      <c r="E1629" s="253"/>
      <c r="F1629" s="253"/>
    </row>
    <row r="1630" spans="2:6" x14ac:dyDescent="0.2">
      <c r="B1630" s="107"/>
      <c r="C1630" s="106"/>
      <c r="D1630" s="114"/>
      <c r="E1630" s="253"/>
      <c r="F1630" s="253"/>
    </row>
    <row r="1631" spans="2:6" x14ac:dyDescent="0.2">
      <c r="B1631" s="107"/>
      <c r="C1631" s="106"/>
      <c r="D1631" s="114"/>
      <c r="E1631" s="253"/>
      <c r="F1631" s="253"/>
    </row>
    <row r="1632" spans="2:6" x14ac:dyDescent="0.2">
      <c r="B1632" s="105"/>
      <c r="C1632" s="106"/>
      <c r="D1632" s="114"/>
      <c r="E1632" s="253"/>
      <c r="F1632" s="253"/>
    </row>
    <row r="1633" spans="2:6" x14ac:dyDescent="0.2">
      <c r="B1633" s="107"/>
      <c r="C1633" s="106"/>
      <c r="D1633" s="114"/>
      <c r="E1633" s="253"/>
      <c r="F1633" s="253"/>
    </row>
    <row r="1634" spans="2:6" x14ac:dyDescent="0.2">
      <c r="B1634" s="107"/>
      <c r="C1634" s="106"/>
      <c r="D1634" s="114"/>
      <c r="E1634" s="253"/>
      <c r="F1634" s="253"/>
    </row>
    <row r="1635" spans="2:6" x14ac:dyDescent="0.2">
      <c r="B1635" s="107"/>
      <c r="C1635" s="106"/>
      <c r="D1635" s="114"/>
      <c r="E1635" s="253"/>
      <c r="F1635" s="253"/>
    </row>
    <row r="1636" spans="2:6" x14ac:dyDescent="0.2">
      <c r="B1636" s="107"/>
      <c r="C1636" s="106"/>
      <c r="D1636" s="114"/>
      <c r="E1636" s="253"/>
      <c r="F1636" s="253"/>
    </row>
    <row r="1637" spans="2:6" x14ac:dyDescent="0.2">
      <c r="B1637" s="107"/>
      <c r="C1637" s="106"/>
      <c r="D1637" s="114"/>
      <c r="E1637" s="253"/>
      <c r="F1637" s="253"/>
    </row>
    <row r="1638" spans="2:6" x14ac:dyDescent="0.2">
      <c r="B1638" s="107"/>
      <c r="C1638" s="106"/>
      <c r="D1638" s="114"/>
      <c r="E1638" s="253"/>
      <c r="F1638" s="253"/>
    </row>
    <row r="1639" spans="2:6" x14ac:dyDescent="0.2">
      <c r="B1639" s="107"/>
      <c r="C1639" s="106"/>
      <c r="D1639" s="114"/>
      <c r="E1639" s="253"/>
      <c r="F1639" s="253"/>
    </row>
    <row r="1640" spans="2:6" x14ac:dyDescent="0.2">
      <c r="B1640" s="107"/>
      <c r="C1640" s="106"/>
      <c r="D1640" s="114"/>
      <c r="E1640" s="253"/>
      <c r="F1640" s="253"/>
    </row>
    <row r="1641" spans="2:6" x14ac:dyDescent="0.2">
      <c r="B1641" s="107"/>
      <c r="C1641" s="106"/>
      <c r="D1641" s="114"/>
      <c r="E1641" s="253"/>
      <c r="F1641" s="253"/>
    </row>
    <row r="1642" spans="2:6" x14ac:dyDescent="0.2">
      <c r="B1642" s="107"/>
      <c r="C1642" s="106"/>
      <c r="D1642" s="114"/>
      <c r="E1642" s="253"/>
      <c r="F1642" s="253"/>
    </row>
    <row r="1643" spans="2:6" x14ac:dyDescent="0.2">
      <c r="B1643" s="107"/>
      <c r="C1643" s="106"/>
      <c r="D1643" s="114"/>
      <c r="E1643" s="253"/>
      <c r="F1643" s="253"/>
    </row>
    <row r="1644" spans="2:6" x14ac:dyDescent="0.2">
      <c r="B1644" s="107"/>
      <c r="C1644" s="106"/>
      <c r="D1644" s="114"/>
      <c r="E1644" s="253"/>
      <c r="F1644" s="253"/>
    </row>
    <row r="1645" spans="2:6" x14ac:dyDescent="0.2">
      <c r="B1645" s="107"/>
      <c r="C1645" s="106"/>
      <c r="D1645" s="114"/>
      <c r="E1645" s="253"/>
      <c r="F1645" s="253"/>
    </row>
    <row r="1646" spans="2:6" x14ac:dyDescent="0.2">
      <c r="B1646" s="107"/>
      <c r="C1646" s="106"/>
      <c r="D1646" s="114"/>
      <c r="E1646" s="253"/>
      <c r="F1646" s="253"/>
    </row>
    <row r="1647" spans="2:6" x14ac:dyDescent="0.2">
      <c r="B1647" s="107"/>
      <c r="C1647" s="106"/>
      <c r="D1647" s="114"/>
      <c r="E1647" s="253"/>
      <c r="F1647" s="253"/>
    </row>
    <row r="1648" spans="2:6" x14ac:dyDescent="0.2">
      <c r="B1648" s="107"/>
      <c r="C1648" s="106"/>
      <c r="D1648" s="114"/>
      <c r="E1648" s="253"/>
      <c r="F1648" s="253"/>
    </row>
    <row r="1649" spans="2:6" x14ac:dyDescent="0.2">
      <c r="B1649" s="107"/>
      <c r="C1649" s="106"/>
      <c r="D1649" s="114"/>
      <c r="E1649" s="253"/>
      <c r="F1649" s="253"/>
    </row>
    <row r="1650" spans="2:6" x14ac:dyDescent="0.2">
      <c r="B1650" s="107"/>
      <c r="C1650" s="106"/>
      <c r="D1650" s="114"/>
      <c r="E1650" s="253"/>
      <c r="F1650" s="253"/>
    </row>
    <row r="1651" spans="2:6" x14ac:dyDescent="0.2">
      <c r="B1651" s="107"/>
      <c r="C1651" s="106"/>
      <c r="D1651" s="114"/>
      <c r="E1651" s="253"/>
      <c r="F1651" s="253"/>
    </row>
    <row r="1652" spans="2:6" x14ac:dyDescent="0.2">
      <c r="B1652" s="107"/>
      <c r="C1652" s="106"/>
      <c r="D1652" s="114"/>
      <c r="E1652" s="253"/>
      <c r="F1652" s="253"/>
    </row>
    <row r="1653" spans="2:6" x14ac:dyDescent="0.2">
      <c r="B1653" s="107"/>
      <c r="C1653" s="106"/>
      <c r="D1653" s="114"/>
      <c r="E1653" s="253"/>
      <c r="F1653" s="253"/>
    </row>
    <row r="1654" spans="2:6" x14ac:dyDescent="0.2">
      <c r="B1654" s="107"/>
      <c r="C1654" s="106"/>
      <c r="D1654" s="114"/>
      <c r="E1654" s="253"/>
      <c r="F1654" s="253"/>
    </row>
    <row r="1655" spans="2:6" x14ac:dyDescent="0.2">
      <c r="B1655" s="107"/>
      <c r="C1655" s="106"/>
      <c r="D1655" s="114"/>
      <c r="E1655" s="253"/>
      <c r="F1655" s="253"/>
    </row>
    <row r="1656" spans="2:6" x14ac:dyDescent="0.2">
      <c r="B1656" s="107"/>
      <c r="C1656" s="106"/>
      <c r="D1656" s="114"/>
      <c r="E1656" s="253"/>
      <c r="F1656" s="253"/>
    </row>
    <row r="1657" spans="2:6" x14ac:dyDescent="0.2">
      <c r="B1657" s="107"/>
      <c r="C1657" s="106"/>
      <c r="D1657" s="114"/>
      <c r="E1657" s="253"/>
      <c r="F1657" s="253"/>
    </row>
    <row r="1658" spans="2:6" x14ac:dyDescent="0.2">
      <c r="B1658" s="107"/>
      <c r="C1658" s="106"/>
      <c r="D1658" s="114"/>
      <c r="E1658" s="253"/>
      <c r="F1658" s="253"/>
    </row>
    <row r="1659" spans="2:6" x14ac:dyDescent="0.2">
      <c r="B1659" s="107"/>
      <c r="C1659" s="106"/>
      <c r="D1659" s="114"/>
      <c r="E1659" s="253"/>
      <c r="F1659" s="253"/>
    </row>
    <row r="1660" spans="2:6" x14ac:dyDescent="0.2">
      <c r="B1660" s="107"/>
      <c r="C1660" s="106"/>
      <c r="D1660" s="114"/>
      <c r="E1660" s="253"/>
      <c r="F1660" s="253"/>
    </row>
    <row r="1661" spans="2:6" x14ac:dyDescent="0.2">
      <c r="B1661" s="105"/>
      <c r="C1661" s="106"/>
      <c r="D1661" s="114"/>
      <c r="E1661" s="253"/>
      <c r="F1661" s="253"/>
    </row>
    <row r="1662" spans="2:6" x14ac:dyDescent="0.2">
      <c r="B1662" s="107"/>
      <c r="C1662" s="106"/>
      <c r="D1662" s="114"/>
      <c r="E1662" s="253"/>
      <c r="F1662" s="253"/>
    </row>
    <row r="1663" spans="2:6" x14ac:dyDescent="0.2">
      <c r="B1663" s="107"/>
      <c r="C1663" s="106"/>
      <c r="D1663" s="114"/>
      <c r="E1663" s="253"/>
      <c r="F1663" s="253"/>
    </row>
    <row r="1664" spans="2:6" x14ac:dyDescent="0.2">
      <c r="B1664" s="107"/>
      <c r="C1664" s="106"/>
      <c r="D1664" s="114"/>
      <c r="E1664" s="253"/>
      <c r="F1664" s="253"/>
    </row>
    <row r="1665" spans="2:6" x14ac:dyDescent="0.2">
      <c r="B1665" s="107"/>
      <c r="C1665" s="106"/>
      <c r="D1665" s="114"/>
      <c r="E1665" s="253"/>
      <c r="F1665" s="253"/>
    </row>
    <row r="1666" spans="2:6" x14ac:dyDescent="0.2">
      <c r="B1666" s="107"/>
      <c r="C1666" s="106"/>
      <c r="D1666" s="114"/>
      <c r="E1666" s="253"/>
      <c r="F1666" s="253"/>
    </row>
    <row r="1667" spans="2:6" x14ac:dyDescent="0.2">
      <c r="B1667" s="107"/>
      <c r="C1667" s="106"/>
      <c r="D1667" s="114"/>
      <c r="E1667" s="253"/>
      <c r="F1667" s="253"/>
    </row>
    <row r="1668" spans="2:6" x14ac:dyDescent="0.2">
      <c r="B1668" s="107"/>
      <c r="C1668" s="106"/>
      <c r="D1668" s="114"/>
      <c r="E1668" s="253"/>
      <c r="F1668" s="253"/>
    </row>
    <row r="1669" spans="2:6" x14ac:dyDescent="0.2">
      <c r="B1669" s="107"/>
      <c r="C1669" s="106"/>
      <c r="D1669" s="114"/>
      <c r="E1669" s="253"/>
      <c r="F1669" s="253"/>
    </row>
    <row r="1670" spans="2:6" x14ac:dyDescent="0.2">
      <c r="B1670" s="107"/>
      <c r="C1670" s="106"/>
      <c r="D1670" s="114"/>
      <c r="E1670" s="253"/>
      <c r="F1670" s="253"/>
    </row>
    <row r="1671" spans="2:6" x14ac:dyDescent="0.2">
      <c r="B1671" s="107"/>
      <c r="C1671" s="106"/>
      <c r="D1671" s="114"/>
      <c r="E1671" s="253"/>
      <c r="F1671" s="253"/>
    </row>
    <row r="1672" spans="2:6" x14ac:dyDescent="0.2">
      <c r="B1672" s="107"/>
      <c r="C1672" s="106"/>
      <c r="D1672" s="114"/>
      <c r="E1672" s="253"/>
      <c r="F1672" s="253"/>
    </row>
    <row r="1673" spans="2:6" x14ac:dyDescent="0.2">
      <c r="B1673" s="107"/>
      <c r="C1673" s="106"/>
      <c r="D1673" s="114"/>
      <c r="E1673" s="253"/>
      <c r="F1673" s="253"/>
    </row>
    <row r="1674" spans="2:6" x14ac:dyDescent="0.2">
      <c r="B1674" s="107"/>
      <c r="C1674" s="106"/>
      <c r="D1674" s="114"/>
      <c r="E1674" s="253"/>
      <c r="F1674" s="253"/>
    </row>
    <row r="1675" spans="2:6" x14ac:dyDescent="0.2">
      <c r="B1675" s="107"/>
      <c r="C1675" s="106"/>
      <c r="D1675" s="114"/>
      <c r="E1675" s="253"/>
      <c r="F1675" s="253"/>
    </row>
    <row r="1676" spans="2:6" x14ac:dyDescent="0.2">
      <c r="B1676" s="105"/>
      <c r="C1676" s="106"/>
      <c r="D1676" s="114"/>
      <c r="E1676" s="253"/>
      <c r="F1676" s="253"/>
    </row>
    <row r="1677" spans="2:6" x14ac:dyDescent="0.2">
      <c r="B1677" s="107"/>
      <c r="C1677" s="106"/>
      <c r="D1677" s="114"/>
      <c r="E1677" s="253"/>
      <c r="F1677" s="253"/>
    </row>
    <row r="1678" spans="2:6" x14ac:dyDescent="0.2">
      <c r="B1678" s="107"/>
      <c r="C1678" s="106"/>
      <c r="D1678" s="114"/>
      <c r="E1678" s="253"/>
      <c r="F1678" s="253"/>
    </row>
    <row r="1679" spans="2:6" x14ac:dyDescent="0.2">
      <c r="B1679" s="107"/>
      <c r="C1679" s="106"/>
      <c r="D1679" s="114"/>
      <c r="E1679" s="253"/>
      <c r="F1679" s="253"/>
    </row>
    <row r="1680" spans="2:6" x14ac:dyDescent="0.2">
      <c r="B1680" s="107"/>
      <c r="C1680" s="106"/>
      <c r="D1680" s="114"/>
      <c r="E1680" s="253"/>
      <c r="F1680" s="253"/>
    </row>
    <row r="1681" spans="2:6" x14ac:dyDescent="0.2">
      <c r="B1681" s="107"/>
      <c r="C1681" s="106"/>
      <c r="D1681" s="114"/>
      <c r="E1681" s="253"/>
      <c r="F1681" s="253"/>
    </row>
    <row r="1682" spans="2:6" x14ac:dyDescent="0.2">
      <c r="B1682" s="107"/>
      <c r="C1682" s="106"/>
      <c r="D1682" s="114"/>
      <c r="E1682" s="253"/>
      <c r="F1682" s="253"/>
    </row>
    <row r="1683" spans="2:6" x14ac:dyDescent="0.2">
      <c r="B1683" s="107"/>
      <c r="C1683" s="106"/>
      <c r="D1683" s="114"/>
      <c r="E1683" s="253"/>
      <c r="F1683" s="253"/>
    </row>
    <row r="1684" spans="2:6" x14ac:dyDescent="0.2">
      <c r="B1684" s="107"/>
      <c r="C1684" s="106"/>
      <c r="D1684" s="114"/>
      <c r="E1684" s="253"/>
      <c r="F1684" s="253"/>
    </row>
    <row r="1685" spans="2:6" x14ac:dyDescent="0.2">
      <c r="B1685" s="107"/>
      <c r="C1685" s="106"/>
      <c r="D1685" s="114"/>
      <c r="E1685" s="253"/>
      <c r="F1685" s="253"/>
    </row>
    <row r="1686" spans="2:6" x14ac:dyDescent="0.2">
      <c r="B1686" s="107"/>
      <c r="C1686" s="106"/>
      <c r="D1686" s="114"/>
      <c r="E1686" s="253"/>
      <c r="F1686" s="253"/>
    </row>
    <row r="1687" spans="2:6" x14ac:dyDescent="0.2">
      <c r="B1687" s="107"/>
      <c r="C1687" s="106"/>
      <c r="D1687" s="114"/>
      <c r="E1687" s="253"/>
      <c r="F1687" s="253"/>
    </row>
    <row r="1688" spans="2:6" x14ac:dyDescent="0.2">
      <c r="B1688" s="107"/>
      <c r="C1688" s="106"/>
      <c r="D1688" s="114"/>
      <c r="E1688" s="253"/>
      <c r="F1688" s="253"/>
    </row>
    <row r="1689" spans="2:6" x14ac:dyDescent="0.2">
      <c r="B1689" s="107"/>
      <c r="C1689" s="106"/>
      <c r="D1689" s="114"/>
      <c r="E1689" s="253"/>
      <c r="F1689" s="253"/>
    </row>
    <row r="1690" spans="2:6" x14ac:dyDescent="0.2">
      <c r="B1690" s="107"/>
      <c r="C1690" s="106"/>
      <c r="D1690" s="114"/>
      <c r="E1690" s="253"/>
      <c r="F1690" s="253"/>
    </row>
    <row r="1691" spans="2:6" x14ac:dyDescent="0.2">
      <c r="B1691" s="107"/>
      <c r="C1691" s="106"/>
      <c r="D1691" s="114"/>
      <c r="E1691" s="253"/>
      <c r="F1691" s="253"/>
    </row>
    <row r="1692" spans="2:6" x14ac:dyDescent="0.2">
      <c r="B1692" s="107"/>
      <c r="C1692" s="106"/>
      <c r="D1692" s="114"/>
      <c r="E1692" s="253"/>
      <c r="F1692" s="253"/>
    </row>
    <row r="1693" spans="2:6" x14ac:dyDescent="0.2">
      <c r="B1693" s="107"/>
      <c r="C1693" s="106"/>
      <c r="D1693" s="114"/>
      <c r="E1693" s="253"/>
      <c r="F1693" s="253"/>
    </row>
    <row r="1694" spans="2:6" x14ac:dyDescent="0.2">
      <c r="B1694" s="107"/>
      <c r="C1694" s="106"/>
      <c r="D1694" s="114"/>
      <c r="E1694" s="253"/>
      <c r="F1694" s="253"/>
    </row>
    <row r="1695" spans="2:6" x14ac:dyDescent="0.2">
      <c r="B1695" s="107"/>
      <c r="C1695" s="106"/>
      <c r="D1695" s="114"/>
      <c r="E1695" s="253"/>
      <c r="F1695" s="253"/>
    </row>
    <row r="1696" spans="2:6" x14ac:dyDescent="0.2">
      <c r="B1696" s="105"/>
      <c r="C1696" s="106"/>
      <c r="D1696" s="114"/>
      <c r="E1696" s="253"/>
      <c r="F1696" s="253"/>
    </row>
    <row r="1697" spans="2:6" x14ac:dyDescent="0.2">
      <c r="B1697" s="107"/>
      <c r="C1697" s="106"/>
      <c r="D1697" s="114"/>
      <c r="E1697" s="253"/>
      <c r="F1697" s="253"/>
    </row>
    <row r="1698" spans="2:6" x14ac:dyDescent="0.2">
      <c r="B1698" s="107"/>
      <c r="C1698" s="106"/>
      <c r="D1698" s="114"/>
      <c r="E1698" s="253"/>
      <c r="F1698" s="253"/>
    </row>
    <row r="1699" spans="2:6" x14ac:dyDescent="0.2">
      <c r="B1699" s="107"/>
      <c r="C1699" s="106"/>
      <c r="D1699" s="114"/>
      <c r="E1699" s="253"/>
      <c r="F1699" s="253"/>
    </row>
    <row r="1700" spans="2:6" x14ac:dyDescent="0.2">
      <c r="B1700" s="107"/>
      <c r="C1700" s="106"/>
      <c r="D1700" s="114"/>
      <c r="E1700" s="253"/>
      <c r="F1700" s="253"/>
    </row>
    <row r="1701" spans="2:6" x14ac:dyDescent="0.2">
      <c r="B1701" s="107"/>
      <c r="C1701" s="106"/>
      <c r="D1701" s="114"/>
      <c r="E1701" s="253"/>
      <c r="F1701" s="253"/>
    </row>
    <row r="1702" spans="2:6" x14ac:dyDescent="0.2">
      <c r="B1702" s="107"/>
      <c r="C1702" s="106"/>
      <c r="D1702" s="114"/>
      <c r="E1702" s="253"/>
      <c r="F1702" s="253"/>
    </row>
    <row r="1703" spans="2:6" x14ac:dyDescent="0.2">
      <c r="B1703" s="107"/>
      <c r="C1703" s="106"/>
      <c r="D1703" s="114"/>
      <c r="E1703" s="253"/>
      <c r="F1703" s="253"/>
    </row>
    <row r="1704" spans="2:6" x14ac:dyDescent="0.2">
      <c r="B1704" s="107"/>
      <c r="C1704" s="106"/>
      <c r="D1704" s="114"/>
      <c r="E1704" s="253"/>
      <c r="F1704" s="253"/>
    </row>
    <row r="1705" spans="2:6" x14ac:dyDescent="0.2">
      <c r="B1705" s="107"/>
      <c r="C1705" s="106"/>
      <c r="D1705" s="114"/>
      <c r="E1705" s="253"/>
      <c r="F1705" s="253"/>
    </row>
    <row r="1706" spans="2:6" x14ac:dyDescent="0.2">
      <c r="B1706" s="107"/>
      <c r="C1706" s="106"/>
      <c r="D1706" s="114"/>
      <c r="E1706" s="253"/>
      <c r="F1706" s="253"/>
    </row>
    <row r="1707" spans="2:6" x14ac:dyDescent="0.2">
      <c r="B1707" s="107"/>
      <c r="C1707" s="106"/>
      <c r="D1707" s="114"/>
      <c r="E1707" s="253"/>
      <c r="F1707" s="253"/>
    </row>
    <row r="1708" spans="2:6" x14ac:dyDescent="0.2">
      <c r="B1708" s="107"/>
      <c r="C1708" s="106"/>
      <c r="D1708" s="114"/>
      <c r="E1708" s="253"/>
      <c r="F1708" s="253"/>
    </row>
    <row r="1709" spans="2:6" x14ac:dyDescent="0.2">
      <c r="B1709" s="107"/>
      <c r="C1709" s="106"/>
      <c r="D1709" s="114"/>
      <c r="E1709" s="253"/>
      <c r="F1709" s="253"/>
    </row>
    <row r="1710" spans="2:6" x14ac:dyDescent="0.2">
      <c r="B1710" s="107"/>
      <c r="C1710" s="106"/>
      <c r="D1710" s="114"/>
      <c r="E1710" s="253"/>
      <c r="F1710" s="253"/>
    </row>
    <row r="1711" spans="2:6" x14ac:dyDescent="0.2">
      <c r="B1711" s="107"/>
      <c r="C1711" s="106"/>
      <c r="D1711" s="114"/>
      <c r="E1711" s="253"/>
      <c r="F1711" s="253"/>
    </row>
    <row r="1712" spans="2:6" x14ac:dyDescent="0.2">
      <c r="B1712" s="107"/>
      <c r="C1712" s="106"/>
      <c r="D1712" s="114"/>
      <c r="E1712" s="253"/>
      <c r="F1712" s="253"/>
    </row>
    <row r="1713" spans="2:6" x14ac:dyDescent="0.2">
      <c r="B1713" s="107"/>
      <c r="C1713" s="106"/>
      <c r="D1713" s="114"/>
      <c r="E1713" s="253"/>
      <c r="F1713" s="253"/>
    </row>
    <row r="1714" spans="2:6" x14ac:dyDescent="0.2">
      <c r="B1714" s="107"/>
      <c r="C1714" s="106"/>
      <c r="D1714" s="114"/>
      <c r="E1714" s="253"/>
      <c r="F1714" s="253"/>
    </row>
    <row r="1715" spans="2:6" x14ac:dyDescent="0.2">
      <c r="B1715" s="107"/>
      <c r="C1715" s="106"/>
      <c r="D1715" s="114"/>
      <c r="E1715" s="253"/>
      <c r="F1715" s="253"/>
    </row>
    <row r="1716" spans="2:6" x14ac:dyDescent="0.2">
      <c r="B1716" s="105"/>
      <c r="C1716" s="106"/>
      <c r="D1716" s="114"/>
      <c r="E1716" s="253"/>
      <c r="F1716" s="253"/>
    </row>
    <row r="1717" spans="2:6" x14ac:dyDescent="0.2">
      <c r="B1717" s="107"/>
      <c r="C1717" s="106"/>
      <c r="D1717" s="114"/>
      <c r="E1717" s="253"/>
      <c r="F1717" s="253"/>
    </row>
    <row r="1718" spans="2:6" x14ac:dyDescent="0.2">
      <c r="B1718" s="107"/>
      <c r="C1718" s="106"/>
      <c r="D1718" s="114"/>
      <c r="E1718" s="253"/>
      <c r="F1718" s="253"/>
    </row>
    <row r="1719" spans="2:6" x14ac:dyDescent="0.2">
      <c r="B1719" s="107"/>
      <c r="C1719" s="106"/>
      <c r="D1719" s="114"/>
      <c r="E1719" s="253"/>
      <c r="F1719" s="253"/>
    </row>
    <row r="1720" spans="2:6" x14ac:dyDescent="0.2">
      <c r="B1720" s="107"/>
      <c r="C1720" s="106"/>
      <c r="D1720" s="114"/>
      <c r="E1720" s="253"/>
      <c r="F1720" s="253"/>
    </row>
    <row r="1721" spans="2:6" x14ac:dyDescent="0.2">
      <c r="B1721" s="107"/>
      <c r="C1721" s="106"/>
      <c r="D1721" s="114"/>
      <c r="E1721" s="253"/>
      <c r="F1721" s="253"/>
    </row>
    <row r="1722" spans="2:6" x14ac:dyDescent="0.2">
      <c r="B1722" s="105"/>
      <c r="C1722" s="106"/>
      <c r="D1722" s="114"/>
      <c r="E1722" s="253"/>
      <c r="F1722" s="253"/>
    </row>
    <row r="1723" spans="2:6" x14ac:dyDescent="0.2">
      <c r="B1723" s="107"/>
      <c r="C1723" s="106"/>
      <c r="D1723" s="114"/>
      <c r="E1723" s="253"/>
      <c r="F1723" s="253"/>
    </row>
    <row r="1724" spans="2:6" x14ac:dyDescent="0.2">
      <c r="B1724" s="107"/>
      <c r="C1724" s="106"/>
      <c r="D1724" s="114"/>
      <c r="E1724" s="253"/>
      <c r="F1724" s="253"/>
    </row>
    <row r="1725" spans="2:6" x14ac:dyDescent="0.2">
      <c r="B1725" s="107"/>
      <c r="C1725" s="106"/>
      <c r="D1725" s="114"/>
      <c r="E1725" s="253"/>
      <c r="F1725" s="253"/>
    </row>
    <row r="1726" spans="2:6" x14ac:dyDescent="0.2">
      <c r="B1726" s="107"/>
      <c r="C1726" s="106"/>
      <c r="D1726" s="114"/>
      <c r="E1726" s="253"/>
      <c r="F1726" s="253"/>
    </row>
    <row r="1727" spans="2:6" x14ac:dyDescent="0.2">
      <c r="B1727" s="107"/>
      <c r="C1727" s="106"/>
      <c r="D1727" s="114"/>
      <c r="E1727" s="253"/>
      <c r="F1727" s="253"/>
    </row>
    <row r="1728" spans="2:6" x14ac:dyDescent="0.2">
      <c r="B1728" s="107"/>
      <c r="C1728" s="106"/>
      <c r="D1728" s="114"/>
      <c r="E1728" s="253"/>
      <c r="F1728" s="253"/>
    </row>
    <row r="1729" spans="2:6" x14ac:dyDescent="0.2">
      <c r="B1729" s="107"/>
      <c r="C1729" s="106"/>
      <c r="D1729" s="114"/>
      <c r="E1729" s="253"/>
      <c r="F1729" s="253"/>
    </row>
    <row r="1730" spans="2:6" x14ac:dyDescent="0.2">
      <c r="B1730" s="107"/>
      <c r="C1730" s="106"/>
      <c r="D1730" s="114"/>
      <c r="E1730" s="253"/>
      <c r="F1730" s="253"/>
    </row>
    <row r="1731" spans="2:6" x14ac:dyDescent="0.2">
      <c r="B1731" s="107"/>
      <c r="C1731" s="106"/>
      <c r="D1731" s="114"/>
      <c r="E1731" s="253"/>
      <c r="F1731" s="253"/>
    </row>
    <row r="1732" spans="2:6" x14ac:dyDescent="0.2">
      <c r="B1732" s="107"/>
      <c r="C1732" s="106"/>
      <c r="D1732" s="114"/>
      <c r="E1732" s="253"/>
      <c r="F1732" s="253"/>
    </row>
    <row r="1733" spans="2:6" x14ac:dyDescent="0.2">
      <c r="B1733" s="107"/>
      <c r="C1733" s="106"/>
      <c r="D1733" s="114"/>
      <c r="E1733" s="253"/>
      <c r="F1733" s="253"/>
    </row>
    <row r="1734" spans="2:6" x14ac:dyDescent="0.2">
      <c r="B1734" s="107"/>
      <c r="C1734" s="106"/>
      <c r="D1734" s="114"/>
      <c r="E1734" s="253"/>
      <c r="F1734" s="253"/>
    </row>
    <row r="1735" spans="2:6" x14ac:dyDescent="0.2">
      <c r="B1735" s="107"/>
      <c r="C1735" s="106"/>
      <c r="D1735" s="114"/>
      <c r="E1735" s="253"/>
      <c r="F1735" s="253"/>
    </row>
    <row r="1736" spans="2:6" x14ac:dyDescent="0.2">
      <c r="B1736" s="107"/>
      <c r="C1736" s="106"/>
      <c r="D1736" s="114"/>
      <c r="E1736" s="253"/>
      <c r="F1736" s="253"/>
    </row>
    <row r="1737" spans="2:6" x14ac:dyDescent="0.2">
      <c r="B1737" s="107"/>
      <c r="C1737" s="106"/>
      <c r="D1737" s="114"/>
      <c r="E1737" s="253"/>
      <c r="F1737" s="253"/>
    </row>
    <row r="1738" spans="2:6" x14ac:dyDescent="0.2">
      <c r="B1738" s="107"/>
      <c r="C1738" s="106"/>
      <c r="D1738" s="114"/>
      <c r="E1738" s="253"/>
      <c r="F1738" s="253"/>
    </row>
    <row r="1739" spans="2:6" x14ac:dyDescent="0.2">
      <c r="B1739" s="107"/>
      <c r="C1739" s="106"/>
      <c r="D1739" s="114"/>
      <c r="E1739" s="253"/>
      <c r="F1739" s="253"/>
    </row>
    <row r="1740" spans="2:6" x14ac:dyDescent="0.2">
      <c r="B1740" s="107"/>
      <c r="C1740" s="106"/>
      <c r="D1740" s="114"/>
      <c r="E1740" s="253"/>
      <c r="F1740" s="253"/>
    </row>
    <row r="1741" spans="2:6" x14ac:dyDescent="0.2">
      <c r="B1741" s="107"/>
      <c r="C1741" s="106"/>
      <c r="D1741" s="114"/>
      <c r="E1741" s="253"/>
      <c r="F1741" s="253"/>
    </row>
    <row r="1742" spans="2:6" x14ac:dyDescent="0.2">
      <c r="B1742" s="107"/>
      <c r="C1742" s="106"/>
      <c r="D1742" s="114"/>
      <c r="E1742" s="253"/>
      <c r="F1742" s="253"/>
    </row>
    <row r="1743" spans="2:6" x14ac:dyDescent="0.2">
      <c r="B1743" s="107"/>
      <c r="C1743" s="106"/>
      <c r="D1743" s="114"/>
      <c r="E1743" s="253"/>
      <c r="F1743" s="253"/>
    </row>
    <row r="1744" spans="2:6" x14ac:dyDescent="0.2">
      <c r="B1744" s="107"/>
      <c r="C1744" s="106"/>
      <c r="D1744" s="114"/>
      <c r="E1744" s="253"/>
      <c r="F1744" s="253"/>
    </row>
    <row r="1745" spans="2:6" x14ac:dyDescent="0.2">
      <c r="B1745" s="107"/>
      <c r="C1745" s="106"/>
      <c r="D1745" s="114"/>
      <c r="E1745" s="253"/>
      <c r="F1745" s="253"/>
    </row>
    <row r="1746" spans="2:6" x14ac:dyDescent="0.2">
      <c r="B1746" s="107"/>
      <c r="C1746" s="106"/>
      <c r="D1746" s="114"/>
      <c r="E1746" s="253"/>
      <c r="F1746" s="253"/>
    </row>
    <row r="1747" spans="2:6" x14ac:dyDescent="0.2">
      <c r="B1747" s="107"/>
      <c r="C1747" s="106"/>
      <c r="D1747" s="114"/>
      <c r="E1747" s="253"/>
      <c r="F1747" s="253"/>
    </row>
    <row r="1748" spans="2:6" x14ac:dyDescent="0.2">
      <c r="B1748" s="107"/>
      <c r="C1748" s="106"/>
      <c r="D1748" s="114"/>
      <c r="E1748" s="253"/>
      <c r="F1748" s="253"/>
    </row>
    <row r="1749" spans="2:6" x14ac:dyDescent="0.2">
      <c r="B1749" s="107"/>
      <c r="C1749" s="106"/>
      <c r="D1749" s="114"/>
      <c r="E1749" s="253"/>
      <c r="F1749" s="253"/>
    </row>
    <row r="1750" spans="2:6" x14ac:dyDescent="0.2">
      <c r="B1750" s="105"/>
      <c r="C1750" s="106"/>
      <c r="D1750" s="114"/>
      <c r="E1750" s="253"/>
      <c r="F1750" s="253"/>
    </row>
    <row r="1751" spans="2:6" x14ac:dyDescent="0.2">
      <c r="B1751" s="107"/>
      <c r="C1751" s="106"/>
      <c r="D1751" s="114"/>
      <c r="E1751" s="253"/>
      <c r="F1751" s="253"/>
    </row>
    <row r="1752" spans="2:6" x14ac:dyDescent="0.2">
      <c r="B1752" s="107"/>
      <c r="C1752" s="106"/>
      <c r="D1752" s="114"/>
      <c r="E1752" s="253"/>
      <c r="F1752" s="253"/>
    </row>
    <row r="1753" spans="2:6" x14ac:dyDescent="0.2">
      <c r="B1753" s="107"/>
      <c r="C1753" s="106"/>
      <c r="D1753" s="114"/>
      <c r="E1753" s="253"/>
      <c r="F1753" s="253"/>
    </row>
    <row r="1754" spans="2:6" x14ac:dyDescent="0.2">
      <c r="B1754" s="107"/>
      <c r="C1754" s="106"/>
      <c r="D1754" s="114"/>
      <c r="E1754" s="253"/>
      <c r="F1754" s="253"/>
    </row>
    <row r="1755" spans="2:6" x14ac:dyDescent="0.2">
      <c r="B1755" s="107"/>
      <c r="C1755" s="106"/>
      <c r="D1755" s="114"/>
      <c r="E1755" s="253"/>
      <c r="F1755" s="253"/>
    </row>
    <row r="1756" spans="2:6" x14ac:dyDescent="0.2">
      <c r="B1756" s="107"/>
      <c r="C1756" s="106"/>
      <c r="D1756" s="114"/>
      <c r="E1756" s="253"/>
      <c r="F1756" s="253"/>
    </row>
    <row r="1757" spans="2:6" x14ac:dyDescent="0.2">
      <c r="B1757" s="107"/>
      <c r="C1757" s="106"/>
      <c r="D1757" s="114"/>
      <c r="E1757" s="253"/>
      <c r="F1757" s="253"/>
    </row>
    <row r="1758" spans="2:6" x14ac:dyDescent="0.2">
      <c r="B1758" s="107"/>
      <c r="C1758" s="106"/>
      <c r="D1758" s="114"/>
      <c r="E1758" s="253"/>
      <c r="F1758" s="253"/>
    </row>
    <row r="1759" spans="2:6" x14ac:dyDescent="0.2">
      <c r="B1759" s="107"/>
      <c r="C1759" s="106"/>
      <c r="D1759" s="114"/>
      <c r="E1759" s="253"/>
      <c r="F1759" s="253"/>
    </row>
    <row r="1760" spans="2:6" x14ac:dyDescent="0.2">
      <c r="B1760" s="107"/>
      <c r="C1760" s="106"/>
      <c r="D1760" s="114"/>
      <c r="E1760" s="253"/>
      <c r="F1760" s="253"/>
    </row>
    <row r="1761" spans="2:6" x14ac:dyDescent="0.2">
      <c r="B1761" s="107"/>
      <c r="C1761" s="106"/>
      <c r="D1761" s="114"/>
      <c r="E1761" s="253"/>
      <c r="F1761" s="253"/>
    </row>
    <row r="1762" spans="2:6" x14ac:dyDescent="0.2">
      <c r="B1762" s="107"/>
      <c r="C1762" s="106"/>
      <c r="D1762" s="114"/>
      <c r="E1762" s="253"/>
      <c r="F1762" s="253"/>
    </row>
    <row r="1763" spans="2:6" x14ac:dyDescent="0.2">
      <c r="B1763" s="107"/>
      <c r="C1763" s="106"/>
      <c r="D1763" s="114"/>
      <c r="E1763" s="253"/>
      <c r="F1763" s="253"/>
    </row>
    <row r="1764" spans="2:6" x14ac:dyDescent="0.2">
      <c r="B1764" s="107"/>
      <c r="C1764" s="106"/>
      <c r="D1764" s="114"/>
      <c r="E1764" s="253"/>
      <c r="F1764" s="253"/>
    </row>
    <row r="1765" spans="2:6" x14ac:dyDescent="0.2">
      <c r="B1765" s="107"/>
      <c r="C1765" s="106"/>
      <c r="D1765" s="114"/>
      <c r="E1765" s="253"/>
      <c r="F1765" s="253"/>
    </row>
    <row r="1766" spans="2:6" x14ac:dyDescent="0.2">
      <c r="B1766" s="107"/>
      <c r="C1766" s="106"/>
      <c r="D1766" s="114"/>
      <c r="E1766" s="253"/>
      <c r="F1766" s="253"/>
    </row>
    <row r="1767" spans="2:6" x14ac:dyDescent="0.2">
      <c r="B1767" s="107"/>
      <c r="C1767" s="106"/>
      <c r="D1767" s="114"/>
      <c r="E1767" s="253"/>
      <c r="F1767" s="253"/>
    </row>
    <row r="1768" spans="2:6" x14ac:dyDescent="0.2">
      <c r="B1768" s="107"/>
      <c r="C1768" s="106"/>
      <c r="D1768" s="114"/>
      <c r="E1768" s="253"/>
      <c r="F1768" s="253"/>
    </row>
    <row r="1769" spans="2:6" x14ac:dyDescent="0.2">
      <c r="B1769" s="107"/>
      <c r="C1769" s="106"/>
      <c r="D1769" s="114"/>
      <c r="E1769" s="253"/>
      <c r="F1769" s="253"/>
    </row>
    <row r="1770" spans="2:6" x14ac:dyDescent="0.2">
      <c r="B1770" s="107"/>
      <c r="C1770" s="106"/>
      <c r="D1770" s="114"/>
      <c r="E1770" s="253"/>
      <c r="F1770" s="253"/>
    </row>
    <row r="1771" spans="2:6" x14ac:dyDescent="0.2">
      <c r="B1771" s="107"/>
      <c r="C1771" s="106"/>
      <c r="D1771" s="114"/>
      <c r="E1771" s="253"/>
      <c r="F1771" s="253"/>
    </row>
    <row r="1772" spans="2:6" x14ac:dyDescent="0.2">
      <c r="B1772" s="107"/>
      <c r="C1772" s="106"/>
      <c r="D1772" s="114"/>
      <c r="E1772" s="253"/>
      <c r="F1772" s="253"/>
    </row>
    <row r="1773" spans="2:6" x14ac:dyDescent="0.2">
      <c r="B1773" s="107"/>
      <c r="C1773" s="106"/>
      <c r="D1773" s="114"/>
      <c r="E1773" s="253"/>
      <c r="F1773" s="253"/>
    </row>
    <row r="1774" spans="2:6" x14ac:dyDescent="0.2">
      <c r="B1774" s="107"/>
      <c r="C1774" s="106"/>
      <c r="D1774" s="114"/>
      <c r="E1774" s="253"/>
      <c r="F1774" s="253"/>
    </row>
    <row r="1775" spans="2:6" x14ac:dyDescent="0.2">
      <c r="B1775" s="107"/>
      <c r="C1775" s="106"/>
      <c r="D1775" s="114"/>
      <c r="E1775" s="253"/>
      <c r="F1775" s="253"/>
    </row>
    <row r="1776" spans="2:6" x14ac:dyDescent="0.2">
      <c r="B1776" s="107"/>
      <c r="C1776" s="106"/>
      <c r="D1776" s="114"/>
      <c r="E1776" s="253"/>
      <c r="F1776" s="253"/>
    </row>
    <row r="1777" spans="2:6" x14ac:dyDescent="0.2">
      <c r="B1777" s="107"/>
      <c r="C1777" s="106"/>
      <c r="D1777" s="114"/>
      <c r="E1777" s="253"/>
      <c r="F1777" s="253"/>
    </row>
    <row r="1778" spans="2:6" x14ac:dyDescent="0.2">
      <c r="B1778" s="107"/>
      <c r="C1778" s="106"/>
      <c r="D1778" s="114"/>
      <c r="E1778" s="253"/>
      <c r="F1778" s="253"/>
    </row>
    <row r="1779" spans="2:6" x14ac:dyDescent="0.2">
      <c r="B1779" s="107"/>
      <c r="C1779" s="106"/>
      <c r="D1779" s="114"/>
      <c r="E1779" s="253"/>
      <c r="F1779" s="253"/>
    </row>
    <row r="1780" spans="2:6" x14ac:dyDescent="0.2">
      <c r="B1780" s="107"/>
      <c r="C1780" s="106"/>
      <c r="D1780" s="114"/>
      <c r="E1780" s="253"/>
      <c r="F1780" s="253"/>
    </row>
    <row r="1781" spans="2:6" x14ac:dyDescent="0.2">
      <c r="B1781" s="105"/>
      <c r="C1781" s="106"/>
      <c r="D1781" s="114"/>
      <c r="E1781" s="253"/>
      <c r="F1781" s="253"/>
    </row>
    <row r="1782" spans="2:6" x14ac:dyDescent="0.2">
      <c r="B1782" s="107"/>
      <c r="C1782" s="106"/>
      <c r="D1782" s="114"/>
      <c r="E1782" s="253"/>
      <c r="F1782" s="253"/>
    </row>
    <row r="1783" spans="2:6" x14ac:dyDescent="0.2">
      <c r="B1783" s="107"/>
      <c r="C1783" s="106"/>
      <c r="D1783" s="114"/>
      <c r="E1783" s="253"/>
      <c r="F1783" s="253"/>
    </row>
    <row r="1784" spans="2:6" x14ac:dyDescent="0.2">
      <c r="B1784" s="107"/>
      <c r="C1784" s="106"/>
      <c r="D1784" s="114"/>
      <c r="E1784" s="253"/>
      <c r="F1784" s="253"/>
    </row>
    <row r="1785" spans="2:6" x14ac:dyDescent="0.2">
      <c r="B1785" s="107"/>
      <c r="C1785" s="106"/>
      <c r="D1785" s="114"/>
      <c r="E1785" s="253"/>
      <c r="F1785" s="253"/>
    </row>
    <row r="1786" spans="2:6" x14ac:dyDescent="0.2">
      <c r="B1786" s="107"/>
      <c r="C1786" s="106"/>
      <c r="D1786" s="114"/>
      <c r="E1786" s="253"/>
      <c r="F1786" s="253"/>
    </row>
    <row r="1787" spans="2:6" x14ac:dyDescent="0.2">
      <c r="B1787" s="107"/>
      <c r="C1787" s="106"/>
      <c r="D1787" s="114"/>
      <c r="E1787" s="253"/>
      <c r="F1787" s="253"/>
    </row>
    <row r="1788" spans="2:6" x14ac:dyDescent="0.2">
      <c r="B1788" s="107"/>
      <c r="C1788" s="106"/>
      <c r="D1788" s="114"/>
      <c r="E1788" s="253"/>
      <c r="F1788" s="253"/>
    </row>
    <row r="1789" spans="2:6" x14ac:dyDescent="0.2">
      <c r="B1789" s="107"/>
      <c r="C1789" s="106"/>
      <c r="D1789" s="114"/>
      <c r="E1789" s="253"/>
      <c r="F1789" s="253"/>
    </row>
    <row r="1790" spans="2:6" x14ac:dyDescent="0.2">
      <c r="B1790" s="107"/>
      <c r="C1790" s="106"/>
      <c r="D1790" s="114"/>
      <c r="E1790" s="253"/>
      <c r="F1790" s="253"/>
    </row>
    <row r="1791" spans="2:6" x14ac:dyDescent="0.2">
      <c r="B1791" s="107"/>
      <c r="C1791" s="106"/>
      <c r="D1791" s="114"/>
      <c r="E1791" s="253"/>
      <c r="F1791" s="253"/>
    </row>
    <row r="1792" spans="2:6" x14ac:dyDescent="0.2">
      <c r="B1792" s="107"/>
      <c r="C1792" s="106"/>
      <c r="D1792" s="114"/>
      <c r="E1792" s="253"/>
      <c r="F1792" s="253"/>
    </row>
    <row r="1793" spans="2:6" x14ac:dyDescent="0.2">
      <c r="B1793" s="107"/>
      <c r="C1793" s="106"/>
      <c r="D1793" s="114"/>
      <c r="E1793" s="253"/>
      <c r="F1793" s="253"/>
    </row>
    <row r="1794" spans="2:6" x14ac:dyDescent="0.2">
      <c r="B1794" s="107"/>
      <c r="C1794" s="106"/>
      <c r="D1794" s="114"/>
      <c r="E1794" s="253"/>
      <c r="F1794" s="253"/>
    </row>
    <row r="1795" spans="2:6" x14ac:dyDescent="0.2">
      <c r="B1795" s="107"/>
      <c r="C1795" s="106"/>
      <c r="D1795" s="114"/>
      <c r="E1795" s="253"/>
      <c r="F1795" s="253"/>
    </row>
    <row r="1796" spans="2:6" x14ac:dyDescent="0.2">
      <c r="B1796" s="107"/>
      <c r="C1796" s="106"/>
      <c r="D1796" s="114"/>
      <c r="E1796" s="253"/>
      <c r="F1796" s="253"/>
    </row>
    <row r="1797" spans="2:6" x14ac:dyDescent="0.2">
      <c r="B1797" s="107"/>
      <c r="C1797" s="106"/>
      <c r="D1797" s="114"/>
      <c r="E1797" s="253"/>
      <c r="F1797" s="253"/>
    </row>
    <row r="1798" spans="2:6" x14ac:dyDescent="0.2">
      <c r="B1798" s="107"/>
      <c r="C1798" s="106"/>
      <c r="D1798" s="114"/>
      <c r="E1798" s="253"/>
      <c r="F1798" s="253"/>
    </row>
    <row r="1799" spans="2:6" x14ac:dyDescent="0.2">
      <c r="B1799" s="107"/>
      <c r="C1799" s="106"/>
      <c r="D1799" s="114"/>
      <c r="E1799" s="253"/>
      <c r="F1799" s="253"/>
    </row>
    <row r="1800" spans="2:6" x14ac:dyDescent="0.2">
      <c r="B1800" s="107"/>
      <c r="C1800" s="106"/>
      <c r="D1800" s="114"/>
      <c r="E1800" s="253"/>
      <c r="F1800" s="253"/>
    </row>
    <row r="1801" spans="2:6" x14ac:dyDescent="0.2">
      <c r="B1801" s="107"/>
      <c r="C1801" s="106"/>
      <c r="D1801" s="114"/>
      <c r="E1801" s="253"/>
      <c r="F1801" s="253"/>
    </row>
    <row r="1802" spans="2:6" x14ac:dyDescent="0.2">
      <c r="B1802" s="107"/>
      <c r="C1802" s="106"/>
      <c r="D1802" s="114"/>
      <c r="E1802" s="253"/>
      <c r="F1802" s="253"/>
    </row>
    <row r="1803" spans="2:6" x14ac:dyDescent="0.2">
      <c r="B1803" s="107"/>
      <c r="C1803" s="106"/>
      <c r="D1803" s="114"/>
      <c r="E1803" s="253"/>
      <c r="F1803" s="253"/>
    </row>
    <row r="1804" spans="2:6" x14ac:dyDescent="0.2">
      <c r="B1804" s="107"/>
      <c r="C1804" s="106"/>
      <c r="D1804" s="114"/>
      <c r="E1804" s="253"/>
      <c r="F1804" s="253"/>
    </row>
    <row r="1805" spans="2:6" x14ac:dyDescent="0.2">
      <c r="B1805" s="107"/>
      <c r="C1805" s="106"/>
      <c r="D1805" s="114"/>
      <c r="E1805" s="253"/>
      <c r="F1805" s="253"/>
    </row>
    <row r="1806" spans="2:6" x14ac:dyDescent="0.2">
      <c r="B1806" s="107"/>
      <c r="C1806" s="106"/>
      <c r="D1806" s="114"/>
      <c r="E1806" s="253"/>
      <c r="F1806" s="253"/>
    </row>
    <row r="1807" spans="2:6" x14ac:dyDescent="0.2">
      <c r="B1807" s="105"/>
      <c r="C1807" s="106"/>
      <c r="D1807" s="114"/>
      <c r="E1807" s="253"/>
      <c r="F1807" s="253"/>
    </row>
    <row r="1808" spans="2:6" x14ac:dyDescent="0.2">
      <c r="B1808" s="107"/>
      <c r="C1808" s="106"/>
      <c r="D1808" s="114"/>
      <c r="E1808" s="253"/>
      <c r="F1808" s="253"/>
    </row>
    <row r="1809" spans="2:6" x14ac:dyDescent="0.2">
      <c r="B1809" s="107"/>
      <c r="C1809" s="106"/>
      <c r="D1809" s="114"/>
      <c r="E1809" s="253"/>
      <c r="F1809" s="253"/>
    </row>
    <row r="1810" spans="2:6" x14ac:dyDescent="0.2">
      <c r="B1810" s="105"/>
      <c r="C1810" s="106"/>
      <c r="D1810" s="114"/>
      <c r="E1810" s="253"/>
      <c r="F1810" s="253"/>
    </row>
    <row r="1811" spans="2:6" x14ac:dyDescent="0.2">
      <c r="B1811" s="107"/>
      <c r="C1811" s="106"/>
      <c r="D1811" s="114"/>
      <c r="E1811" s="253"/>
      <c r="F1811" s="253"/>
    </row>
    <row r="1812" spans="2:6" x14ac:dyDescent="0.2">
      <c r="B1812" s="107"/>
      <c r="C1812" s="106"/>
      <c r="D1812" s="114"/>
      <c r="E1812" s="253"/>
      <c r="F1812" s="253"/>
    </row>
    <row r="1813" spans="2:6" x14ac:dyDescent="0.2">
      <c r="B1813" s="105"/>
      <c r="C1813" s="106"/>
      <c r="D1813" s="114"/>
      <c r="E1813" s="253"/>
      <c r="F1813" s="253"/>
    </row>
    <row r="1814" spans="2:6" x14ac:dyDescent="0.2">
      <c r="B1814" s="107"/>
      <c r="C1814" s="106"/>
      <c r="D1814" s="114"/>
      <c r="E1814" s="253"/>
      <c r="F1814" s="253"/>
    </row>
    <row r="1815" spans="2:6" x14ac:dyDescent="0.2">
      <c r="B1815" s="107"/>
      <c r="C1815" s="106"/>
      <c r="D1815" s="114"/>
      <c r="E1815" s="253"/>
      <c r="F1815" s="253"/>
    </row>
    <row r="1816" spans="2:6" x14ac:dyDescent="0.2">
      <c r="B1816" s="107"/>
      <c r="C1816" s="106"/>
      <c r="D1816" s="114"/>
      <c r="E1816" s="253"/>
      <c r="F1816" s="253"/>
    </row>
    <row r="1817" spans="2:6" x14ac:dyDescent="0.2">
      <c r="B1817" s="107"/>
      <c r="C1817" s="106"/>
      <c r="D1817" s="114"/>
      <c r="E1817" s="253"/>
      <c r="F1817" s="253"/>
    </row>
    <row r="1818" spans="2:6" x14ac:dyDescent="0.2">
      <c r="B1818" s="107"/>
      <c r="C1818" s="106"/>
      <c r="D1818" s="114"/>
      <c r="E1818" s="253"/>
      <c r="F1818" s="253"/>
    </row>
    <row r="1819" spans="2:6" x14ac:dyDescent="0.2">
      <c r="B1819" s="107"/>
      <c r="C1819" s="106"/>
      <c r="D1819" s="114"/>
      <c r="E1819" s="253"/>
      <c r="F1819" s="253"/>
    </row>
    <row r="1820" spans="2:6" x14ac:dyDescent="0.2">
      <c r="B1820" s="107"/>
      <c r="C1820" s="106"/>
      <c r="D1820" s="114"/>
      <c r="E1820" s="253"/>
      <c r="F1820" s="253"/>
    </row>
    <row r="1821" spans="2:6" x14ac:dyDescent="0.2">
      <c r="B1821" s="107"/>
      <c r="C1821" s="106"/>
      <c r="D1821" s="114"/>
      <c r="E1821" s="253"/>
      <c r="F1821" s="253"/>
    </row>
    <row r="1822" spans="2:6" x14ac:dyDescent="0.2">
      <c r="B1822" s="107"/>
      <c r="C1822" s="106"/>
      <c r="D1822" s="114"/>
      <c r="E1822" s="253"/>
      <c r="F1822" s="253"/>
    </row>
    <row r="1823" spans="2:6" x14ac:dyDescent="0.2">
      <c r="B1823" s="107"/>
      <c r="C1823" s="106"/>
      <c r="D1823" s="114"/>
      <c r="E1823" s="253"/>
      <c r="F1823" s="253"/>
    </row>
    <row r="1824" spans="2:6" x14ac:dyDescent="0.2">
      <c r="B1824" s="107"/>
      <c r="C1824" s="106"/>
      <c r="D1824" s="114"/>
      <c r="E1824" s="253"/>
      <c r="F1824" s="253"/>
    </row>
    <row r="1825" spans="2:6" x14ac:dyDescent="0.2">
      <c r="B1825" s="107"/>
      <c r="C1825" s="106"/>
      <c r="D1825" s="114"/>
      <c r="E1825" s="253"/>
      <c r="F1825" s="253"/>
    </row>
    <row r="1826" spans="2:6" x14ac:dyDescent="0.2">
      <c r="B1826" s="107"/>
      <c r="C1826" s="106"/>
      <c r="D1826" s="114"/>
      <c r="E1826" s="253"/>
      <c r="F1826" s="253"/>
    </row>
    <row r="1827" spans="2:6" x14ac:dyDescent="0.2">
      <c r="B1827" s="105"/>
      <c r="C1827" s="106"/>
      <c r="D1827" s="114"/>
      <c r="E1827" s="253"/>
      <c r="F1827" s="253"/>
    </row>
    <row r="1828" spans="2:6" x14ac:dyDescent="0.2">
      <c r="B1828" s="107"/>
      <c r="C1828" s="106"/>
      <c r="D1828" s="114"/>
      <c r="E1828" s="253"/>
      <c r="F1828" s="253"/>
    </row>
    <row r="1829" spans="2:6" x14ac:dyDescent="0.2">
      <c r="B1829" s="107"/>
      <c r="C1829" s="106"/>
      <c r="D1829" s="114"/>
      <c r="E1829" s="253"/>
      <c r="F1829" s="253"/>
    </row>
    <row r="1830" spans="2:6" x14ac:dyDescent="0.2">
      <c r="B1830" s="107"/>
      <c r="C1830" s="106"/>
      <c r="D1830" s="114"/>
      <c r="E1830" s="253"/>
      <c r="F1830" s="253"/>
    </row>
    <row r="1831" spans="2:6" x14ac:dyDescent="0.2">
      <c r="B1831" s="107"/>
      <c r="C1831" s="106"/>
      <c r="D1831" s="114"/>
      <c r="E1831" s="253"/>
      <c r="F1831" s="253"/>
    </row>
    <row r="1832" spans="2:6" x14ac:dyDescent="0.2">
      <c r="B1832" s="105"/>
      <c r="C1832" s="106"/>
      <c r="D1832" s="114"/>
      <c r="E1832" s="253"/>
      <c r="F1832" s="253"/>
    </row>
    <row r="1833" spans="2:6" x14ac:dyDescent="0.2">
      <c r="B1833" s="107"/>
      <c r="C1833" s="106"/>
      <c r="D1833" s="114"/>
      <c r="E1833" s="253"/>
      <c r="F1833" s="253"/>
    </row>
    <row r="1834" spans="2:6" x14ac:dyDescent="0.2">
      <c r="B1834" s="107"/>
      <c r="C1834" s="106"/>
      <c r="D1834" s="114"/>
      <c r="E1834" s="253"/>
      <c r="F1834" s="253"/>
    </row>
    <row r="1835" spans="2:6" x14ac:dyDescent="0.2">
      <c r="B1835" s="107"/>
      <c r="C1835" s="106"/>
      <c r="D1835" s="114"/>
      <c r="E1835" s="253"/>
      <c r="F1835" s="253"/>
    </row>
    <row r="1836" spans="2:6" x14ac:dyDescent="0.2">
      <c r="B1836" s="107"/>
      <c r="C1836" s="106"/>
      <c r="D1836" s="114"/>
      <c r="E1836" s="253"/>
      <c r="F1836" s="253"/>
    </row>
    <row r="1837" spans="2:6" x14ac:dyDescent="0.2">
      <c r="B1837" s="105"/>
      <c r="C1837" s="106"/>
      <c r="D1837" s="114"/>
      <c r="E1837" s="253"/>
      <c r="F1837" s="253"/>
    </row>
    <row r="1838" spans="2:6" x14ac:dyDescent="0.2">
      <c r="B1838" s="107"/>
      <c r="C1838" s="106"/>
      <c r="D1838" s="114"/>
      <c r="E1838" s="253"/>
      <c r="F1838" s="253"/>
    </row>
    <row r="1839" spans="2:6" x14ac:dyDescent="0.2">
      <c r="B1839" s="107"/>
      <c r="C1839" s="106"/>
      <c r="D1839" s="114"/>
      <c r="E1839" s="253"/>
      <c r="F1839" s="253"/>
    </row>
    <row r="1840" spans="2:6" x14ac:dyDescent="0.2">
      <c r="B1840" s="107"/>
      <c r="C1840" s="106"/>
      <c r="D1840" s="114"/>
      <c r="E1840" s="253"/>
      <c r="F1840" s="253"/>
    </row>
    <row r="1841" spans="2:6" x14ac:dyDescent="0.2">
      <c r="B1841" s="107"/>
      <c r="C1841" s="106"/>
      <c r="D1841" s="114"/>
      <c r="E1841" s="253"/>
      <c r="F1841" s="253"/>
    </row>
    <row r="1842" spans="2:6" x14ac:dyDescent="0.2">
      <c r="B1842" s="105"/>
      <c r="C1842" s="106"/>
      <c r="D1842" s="114"/>
      <c r="E1842" s="253"/>
      <c r="F1842" s="253"/>
    </row>
    <row r="1843" spans="2:6" x14ac:dyDescent="0.2">
      <c r="B1843" s="107"/>
      <c r="C1843" s="106"/>
      <c r="D1843" s="114"/>
      <c r="E1843" s="253"/>
      <c r="F1843" s="253"/>
    </row>
    <row r="1844" spans="2:6" x14ac:dyDescent="0.2">
      <c r="B1844" s="107"/>
      <c r="C1844" s="106"/>
      <c r="D1844" s="114"/>
      <c r="E1844" s="253"/>
      <c r="F1844" s="253"/>
    </row>
    <row r="1845" spans="2:6" x14ac:dyDescent="0.2">
      <c r="B1845" s="107"/>
      <c r="C1845" s="106"/>
      <c r="D1845" s="114"/>
      <c r="E1845" s="253"/>
      <c r="F1845" s="253"/>
    </row>
    <row r="1846" spans="2:6" x14ac:dyDescent="0.2">
      <c r="B1846" s="107"/>
      <c r="C1846" s="106"/>
      <c r="D1846" s="114"/>
      <c r="E1846" s="253"/>
      <c r="F1846" s="253"/>
    </row>
    <row r="1847" spans="2:6" x14ac:dyDescent="0.2">
      <c r="B1847" s="105"/>
      <c r="C1847" s="106"/>
      <c r="D1847" s="114"/>
      <c r="E1847" s="253"/>
      <c r="F1847" s="253"/>
    </row>
    <row r="1848" spans="2:6" x14ac:dyDescent="0.2">
      <c r="B1848" s="107"/>
      <c r="C1848" s="106"/>
      <c r="D1848" s="114"/>
      <c r="E1848" s="253"/>
      <c r="F1848" s="253"/>
    </row>
    <row r="1849" spans="2:6" x14ac:dyDescent="0.2">
      <c r="B1849" s="107"/>
      <c r="C1849" s="106"/>
      <c r="D1849" s="114"/>
      <c r="E1849" s="253"/>
      <c r="F1849" s="253"/>
    </row>
    <row r="1850" spans="2:6" x14ac:dyDescent="0.2">
      <c r="B1850" s="107"/>
      <c r="C1850" s="106"/>
      <c r="D1850" s="114"/>
      <c r="E1850" s="253"/>
      <c r="F1850" s="253"/>
    </row>
    <row r="1851" spans="2:6" x14ac:dyDescent="0.2">
      <c r="B1851" s="107"/>
      <c r="C1851" s="106"/>
      <c r="D1851" s="114"/>
      <c r="E1851" s="253"/>
      <c r="F1851" s="253"/>
    </row>
    <row r="1852" spans="2:6" x14ac:dyDescent="0.2">
      <c r="B1852" s="105"/>
      <c r="C1852" s="106"/>
      <c r="D1852" s="114"/>
      <c r="E1852" s="253"/>
      <c r="F1852" s="253"/>
    </row>
    <row r="1853" spans="2:6" x14ac:dyDescent="0.2">
      <c r="B1853" s="107"/>
      <c r="C1853" s="106"/>
      <c r="D1853" s="114"/>
      <c r="E1853" s="253"/>
      <c r="F1853" s="253"/>
    </row>
    <row r="1854" spans="2:6" x14ac:dyDescent="0.2">
      <c r="B1854" s="107"/>
      <c r="C1854" s="106"/>
      <c r="D1854" s="114"/>
      <c r="E1854" s="253"/>
      <c r="F1854" s="253"/>
    </row>
    <row r="1855" spans="2:6" x14ac:dyDescent="0.2">
      <c r="B1855" s="107"/>
      <c r="C1855" s="106"/>
      <c r="D1855" s="114"/>
      <c r="E1855" s="253"/>
      <c r="F1855" s="253"/>
    </row>
    <row r="1856" spans="2:6" x14ac:dyDescent="0.2">
      <c r="B1856" s="107"/>
      <c r="C1856" s="106"/>
      <c r="D1856" s="114"/>
      <c r="E1856" s="253"/>
      <c r="F1856" s="253"/>
    </row>
    <row r="1857" spans="2:6" x14ac:dyDescent="0.2">
      <c r="B1857" s="105"/>
      <c r="C1857" s="106"/>
      <c r="D1857" s="114"/>
      <c r="E1857" s="253"/>
      <c r="F1857" s="253"/>
    </row>
    <row r="1858" spans="2:6" x14ac:dyDescent="0.2">
      <c r="B1858" s="107"/>
      <c r="C1858" s="106"/>
      <c r="D1858" s="114"/>
      <c r="E1858" s="253"/>
      <c r="F1858" s="253"/>
    </row>
    <row r="1859" spans="2:6" x14ac:dyDescent="0.2">
      <c r="B1859" s="107"/>
      <c r="C1859" s="106"/>
      <c r="D1859" s="114"/>
      <c r="E1859" s="253"/>
      <c r="F1859" s="253"/>
    </row>
    <row r="1860" spans="2:6" x14ac:dyDescent="0.2">
      <c r="B1860" s="107"/>
      <c r="C1860" s="106"/>
      <c r="D1860" s="114"/>
      <c r="E1860" s="253"/>
      <c r="F1860" s="253"/>
    </row>
    <row r="1861" spans="2:6" x14ac:dyDescent="0.2">
      <c r="B1861" s="107"/>
      <c r="C1861" s="106"/>
      <c r="D1861" s="114"/>
      <c r="E1861" s="253"/>
      <c r="F1861" s="253"/>
    </row>
    <row r="1862" spans="2:6" x14ac:dyDescent="0.2">
      <c r="B1862" s="105"/>
      <c r="C1862" s="106"/>
      <c r="D1862" s="114"/>
      <c r="E1862" s="253"/>
      <c r="F1862" s="253"/>
    </row>
    <row r="1863" spans="2:6" x14ac:dyDescent="0.2">
      <c r="B1863" s="107"/>
      <c r="C1863" s="106"/>
      <c r="D1863" s="114"/>
      <c r="E1863" s="253"/>
      <c r="F1863" s="253"/>
    </row>
    <row r="1864" spans="2:6" x14ac:dyDescent="0.2">
      <c r="B1864" s="107"/>
      <c r="C1864" s="106"/>
      <c r="D1864" s="114"/>
      <c r="E1864" s="253"/>
      <c r="F1864" s="253"/>
    </row>
    <row r="1865" spans="2:6" x14ac:dyDescent="0.2">
      <c r="B1865" s="107"/>
      <c r="C1865" s="106"/>
      <c r="D1865" s="114"/>
      <c r="E1865" s="253"/>
      <c r="F1865" s="253"/>
    </row>
    <row r="1866" spans="2:6" x14ac:dyDescent="0.2">
      <c r="B1866" s="107"/>
      <c r="C1866" s="106"/>
      <c r="D1866" s="114"/>
      <c r="E1866" s="253"/>
      <c r="F1866" s="253"/>
    </row>
    <row r="1867" spans="2:6" x14ac:dyDescent="0.2">
      <c r="B1867" s="105"/>
      <c r="C1867" s="106"/>
      <c r="D1867" s="114"/>
      <c r="E1867" s="253"/>
      <c r="F1867" s="253"/>
    </row>
    <row r="1868" spans="2:6" x14ac:dyDescent="0.2">
      <c r="B1868" s="107"/>
      <c r="C1868" s="106"/>
      <c r="D1868" s="114"/>
      <c r="E1868" s="253"/>
      <c r="F1868" s="253"/>
    </row>
    <row r="1869" spans="2:6" x14ac:dyDescent="0.2">
      <c r="B1869" s="107"/>
      <c r="C1869" s="106"/>
      <c r="D1869" s="114"/>
      <c r="E1869" s="253"/>
      <c r="F1869" s="253"/>
    </row>
    <row r="1870" spans="2:6" x14ac:dyDescent="0.2">
      <c r="B1870" s="107"/>
      <c r="C1870" s="106"/>
      <c r="D1870" s="114"/>
      <c r="E1870" s="253"/>
      <c r="F1870" s="253"/>
    </row>
    <row r="1871" spans="2:6" x14ac:dyDescent="0.2">
      <c r="B1871" s="107"/>
      <c r="C1871" s="106"/>
      <c r="D1871" s="114"/>
      <c r="E1871" s="253"/>
      <c r="F1871" s="253"/>
    </row>
    <row r="1872" spans="2:6" x14ac:dyDescent="0.2">
      <c r="B1872" s="107"/>
      <c r="C1872" s="106"/>
      <c r="D1872" s="114"/>
      <c r="E1872" s="253"/>
      <c r="F1872" s="253"/>
    </row>
    <row r="1873" spans="2:6" x14ac:dyDescent="0.2">
      <c r="B1873" s="105"/>
      <c r="C1873" s="106"/>
      <c r="D1873" s="114"/>
      <c r="E1873" s="253"/>
      <c r="F1873" s="253"/>
    </row>
    <row r="1874" spans="2:6" x14ac:dyDescent="0.2">
      <c r="B1874" s="107"/>
      <c r="C1874" s="106"/>
      <c r="D1874" s="114"/>
      <c r="E1874" s="253"/>
      <c r="F1874" s="253"/>
    </row>
    <row r="1875" spans="2:6" x14ac:dyDescent="0.2">
      <c r="B1875" s="107"/>
      <c r="C1875" s="106"/>
      <c r="D1875" s="114"/>
      <c r="E1875" s="253"/>
      <c r="F1875" s="253"/>
    </row>
    <row r="1876" spans="2:6" x14ac:dyDescent="0.2">
      <c r="B1876" s="107"/>
      <c r="C1876" s="106"/>
      <c r="D1876" s="114"/>
      <c r="E1876" s="253"/>
      <c r="F1876" s="253"/>
    </row>
    <row r="1877" spans="2:6" x14ac:dyDescent="0.2">
      <c r="B1877" s="107"/>
      <c r="C1877" s="106"/>
      <c r="D1877" s="114"/>
      <c r="E1877" s="253"/>
      <c r="F1877" s="253"/>
    </row>
    <row r="1878" spans="2:6" x14ac:dyDescent="0.2">
      <c r="B1878" s="107"/>
      <c r="C1878" s="106"/>
      <c r="D1878" s="114"/>
      <c r="E1878" s="253"/>
      <c r="F1878" s="253"/>
    </row>
    <row r="1879" spans="2:6" x14ac:dyDescent="0.2">
      <c r="B1879" s="105"/>
      <c r="C1879" s="106"/>
      <c r="D1879" s="114"/>
      <c r="E1879" s="253"/>
      <c r="F1879" s="253"/>
    </row>
    <row r="1880" spans="2:6" x14ac:dyDescent="0.2">
      <c r="B1880" s="107"/>
      <c r="C1880" s="106"/>
      <c r="D1880" s="114"/>
      <c r="E1880" s="253"/>
      <c r="F1880" s="253"/>
    </row>
    <row r="1881" spans="2:6" x14ac:dyDescent="0.2">
      <c r="B1881" s="107"/>
      <c r="C1881" s="106"/>
      <c r="D1881" s="114"/>
      <c r="E1881" s="253"/>
      <c r="F1881" s="253"/>
    </row>
    <row r="1882" spans="2:6" x14ac:dyDescent="0.2">
      <c r="B1882" s="107"/>
      <c r="C1882" s="106"/>
      <c r="D1882" s="114"/>
      <c r="E1882" s="253"/>
      <c r="F1882" s="253"/>
    </row>
    <row r="1883" spans="2:6" x14ac:dyDescent="0.2">
      <c r="B1883" s="107"/>
      <c r="C1883" s="106"/>
      <c r="D1883" s="114"/>
      <c r="E1883" s="253"/>
      <c r="F1883" s="253"/>
    </row>
    <row r="1884" spans="2:6" x14ac:dyDescent="0.2">
      <c r="B1884" s="107"/>
      <c r="C1884" s="106"/>
      <c r="D1884" s="114"/>
      <c r="E1884" s="253"/>
      <c r="F1884" s="253"/>
    </row>
    <row r="1885" spans="2:6" x14ac:dyDescent="0.2">
      <c r="B1885" s="107"/>
      <c r="C1885" s="106"/>
      <c r="D1885" s="114"/>
      <c r="E1885" s="253"/>
      <c r="F1885" s="253"/>
    </row>
    <row r="1886" spans="2:6" x14ac:dyDescent="0.2">
      <c r="B1886" s="105"/>
      <c r="C1886" s="106"/>
      <c r="D1886" s="114"/>
      <c r="E1886" s="253"/>
      <c r="F1886" s="253"/>
    </row>
    <row r="1887" spans="2:6" x14ac:dyDescent="0.2">
      <c r="B1887" s="107"/>
      <c r="C1887" s="106"/>
      <c r="D1887" s="114"/>
      <c r="E1887" s="253"/>
      <c r="F1887" s="253"/>
    </row>
    <row r="1888" spans="2:6" x14ac:dyDescent="0.2">
      <c r="B1888" s="107"/>
      <c r="C1888" s="106"/>
      <c r="D1888" s="114"/>
      <c r="E1888" s="253"/>
      <c r="F1888" s="253"/>
    </row>
    <row r="1889" spans="2:6" x14ac:dyDescent="0.2">
      <c r="B1889" s="107"/>
      <c r="C1889" s="106"/>
      <c r="D1889" s="114"/>
      <c r="E1889" s="253"/>
      <c r="F1889" s="253"/>
    </row>
    <row r="1890" spans="2:6" x14ac:dyDescent="0.2">
      <c r="B1890" s="107"/>
      <c r="C1890" s="106"/>
      <c r="D1890" s="114"/>
      <c r="E1890" s="253"/>
      <c r="F1890" s="253"/>
    </row>
    <row r="1891" spans="2:6" x14ac:dyDescent="0.2">
      <c r="B1891" s="107"/>
      <c r="C1891" s="106"/>
      <c r="D1891" s="114"/>
      <c r="E1891" s="253"/>
      <c r="F1891" s="253"/>
    </row>
    <row r="1892" spans="2:6" x14ac:dyDescent="0.2">
      <c r="B1892" s="107"/>
      <c r="C1892" s="106"/>
      <c r="D1892" s="114"/>
      <c r="E1892" s="253"/>
      <c r="F1892" s="253"/>
    </row>
    <row r="1893" spans="2:6" x14ac:dyDescent="0.2">
      <c r="B1893" s="105"/>
      <c r="C1893" s="106"/>
      <c r="D1893" s="114"/>
      <c r="E1893" s="253"/>
      <c r="F1893" s="253"/>
    </row>
    <row r="1894" spans="2:6" x14ac:dyDescent="0.2">
      <c r="B1894" s="107"/>
      <c r="C1894" s="106"/>
      <c r="D1894" s="114"/>
      <c r="E1894" s="253"/>
      <c r="F1894" s="253"/>
    </row>
    <row r="1895" spans="2:6" x14ac:dyDescent="0.2">
      <c r="B1895" s="107"/>
      <c r="C1895" s="106"/>
      <c r="D1895" s="114"/>
      <c r="E1895" s="253"/>
      <c r="F1895" s="253"/>
    </row>
    <row r="1896" spans="2:6" x14ac:dyDescent="0.2">
      <c r="B1896" s="107"/>
      <c r="C1896" s="106"/>
      <c r="D1896" s="114"/>
      <c r="E1896" s="253"/>
      <c r="F1896" s="253"/>
    </row>
    <row r="1897" spans="2:6" x14ac:dyDescent="0.2">
      <c r="B1897" s="107"/>
      <c r="C1897" s="106"/>
      <c r="D1897" s="114"/>
      <c r="E1897" s="253"/>
      <c r="F1897" s="253"/>
    </row>
    <row r="1898" spans="2:6" x14ac:dyDescent="0.2">
      <c r="B1898" s="105"/>
      <c r="C1898" s="106"/>
      <c r="D1898" s="114"/>
      <c r="E1898" s="253"/>
      <c r="F1898" s="253"/>
    </row>
    <row r="1899" spans="2:6" x14ac:dyDescent="0.2">
      <c r="B1899" s="107"/>
      <c r="C1899" s="106"/>
      <c r="D1899" s="114"/>
      <c r="E1899" s="253"/>
      <c r="F1899" s="253"/>
    </row>
    <row r="1900" spans="2:6" x14ac:dyDescent="0.2">
      <c r="B1900" s="107"/>
      <c r="C1900" s="106"/>
      <c r="D1900" s="114"/>
      <c r="E1900" s="253"/>
      <c r="F1900" s="253"/>
    </row>
    <row r="1901" spans="2:6" x14ac:dyDescent="0.2">
      <c r="B1901" s="107"/>
      <c r="C1901" s="106"/>
      <c r="D1901" s="114"/>
      <c r="E1901" s="253"/>
      <c r="F1901" s="253"/>
    </row>
    <row r="1902" spans="2:6" x14ac:dyDescent="0.2">
      <c r="B1902" s="107"/>
      <c r="C1902" s="106"/>
      <c r="D1902" s="114"/>
      <c r="E1902" s="253"/>
      <c r="F1902" s="253"/>
    </row>
    <row r="1903" spans="2:6" x14ac:dyDescent="0.2">
      <c r="B1903" s="107"/>
      <c r="C1903" s="106"/>
      <c r="D1903" s="114"/>
      <c r="E1903" s="253"/>
      <c r="F1903" s="253"/>
    </row>
    <row r="1904" spans="2:6" x14ac:dyDescent="0.2">
      <c r="B1904" s="107"/>
      <c r="C1904" s="106"/>
      <c r="D1904" s="114"/>
      <c r="E1904" s="253"/>
      <c r="F1904" s="253"/>
    </row>
    <row r="1905" spans="2:6" x14ac:dyDescent="0.2">
      <c r="B1905" s="107"/>
      <c r="C1905" s="106"/>
      <c r="D1905" s="114"/>
      <c r="E1905" s="253"/>
      <c r="F1905" s="253"/>
    </row>
    <row r="1906" spans="2:6" x14ac:dyDescent="0.2">
      <c r="B1906" s="107"/>
      <c r="C1906" s="106"/>
      <c r="D1906" s="114"/>
      <c r="E1906" s="253"/>
      <c r="F1906" s="253"/>
    </row>
    <row r="1907" spans="2:6" x14ac:dyDescent="0.2">
      <c r="B1907" s="107"/>
      <c r="C1907" s="106"/>
      <c r="D1907" s="114"/>
      <c r="E1907" s="253"/>
      <c r="F1907" s="253"/>
    </row>
    <row r="1908" spans="2:6" x14ac:dyDescent="0.2">
      <c r="B1908" s="107"/>
      <c r="C1908" s="106"/>
      <c r="D1908" s="114"/>
      <c r="E1908" s="253"/>
      <c r="F1908" s="253"/>
    </row>
    <row r="1909" spans="2:6" x14ac:dyDescent="0.2">
      <c r="B1909" s="107"/>
      <c r="C1909" s="106"/>
      <c r="D1909" s="114"/>
      <c r="E1909" s="253"/>
      <c r="F1909" s="253"/>
    </row>
    <row r="1910" spans="2:6" x14ac:dyDescent="0.2">
      <c r="B1910" s="107"/>
      <c r="C1910" s="106"/>
      <c r="D1910" s="114"/>
      <c r="E1910" s="253"/>
      <c r="F1910" s="253"/>
    </row>
    <row r="1911" spans="2:6" x14ac:dyDescent="0.2">
      <c r="B1911" s="107"/>
      <c r="C1911" s="106"/>
      <c r="D1911" s="114"/>
      <c r="E1911" s="253"/>
      <c r="F1911" s="253"/>
    </row>
    <row r="1912" spans="2:6" x14ac:dyDescent="0.2">
      <c r="B1912" s="107"/>
      <c r="C1912" s="106"/>
      <c r="D1912" s="114"/>
      <c r="E1912" s="253"/>
      <c r="F1912" s="253"/>
    </row>
    <row r="1913" spans="2:6" x14ac:dyDescent="0.2">
      <c r="B1913" s="107"/>
      <c r="C1913" s="106"/>
      <c r="D1913" s="114"/>
      <c r="E1913" s="253"/>
      <c r="F1913" s="253"/>
    </row>
    <row r="1914" spans="2:6" x14ac:dyDescent="0.2">
      <c r="B1914" s="107"/>
      <c r="C1914" s="106"/>
      <c r="D1914" s="114"/>
      <c r="E1914" s="253"/>
      <c r="F1914" s="253"/>
    </row>
    <row r="1915" spans="2:6" x14ac:dyDescent="0.2">
      <c r="B1915" s="107"/>
      <c r="C1915" s="106"/>
      <c r="D1915" s="114"/>
      <c r="E1915" s="253"/>
      <c r="F1915" s="253"/>
    </row>
    <row r="1916" spans="2:6" x14ac:dyDescent="0.2">
      <c r="B1916" s="107"/>
      <c r="C1916" s="106"/>
      <c r="D1916" s="114"/>
      <c r="E1916" s="253"/>
      <c r="F1916" s="253"/>
    </row>
    <row r="1917" spans="2:6" x14ac:dyDescent="0.2">
      <c r="B1917" s="105"/>
      <c r="C1917" s="106"/>
      <c r="D1917" s="114"/>
      <c r="E1917" s="253"/>
      <c r="F1917" s="253"/>
    </row>
    <row r="1918" spans="2:6" x14ac:dyDescent="0.2">
      <c r="B1918" s="107"/>
      <c r="C1918" s="106"/>
      <c r="D1918" s="114"/>
      <c r="E1918" s="253"/>
      <c r="F1918" s="253"/>
    </row>
    <row r="1919" spans="2:6" x14ac:dyDescent="0.2">
      <c r="B1919" s="107"/>
      <c r="C1919" s="106"/>
      <c r="D1919" s="114"/>
      <c r="E1919" s="253"/>
      <c r="F1919" s="253"/>
    </row>
    <row r="1920" spans="2:6" x14ac:dyDescent="0.2">
      <c r="B1920" s="105"/>
      <c r="C1920" s="106"/>
      <c r="D1920" s="114"/>
      <c r="E1920" s="253"/>
      <c r="F1920" s="253"/>
    </row>
    <row r="1921" spans="2:6" x14ac:dyDescent="0.2">
      <c r="B1921" s="107"/>
      <c r="C1921" s="106"/>
      <c r="D1921" s="114"/>
      <c r="E1921" s="253"/>
      <c r="F1921" s="253"/>
    </row>
    <row r="1922" spans="2:6" x14ac:dyDescent="0.2">
      <c r="B1922" s="107"/>
      <c r="C1922" s="106"/>
      <c r="D1922" s="114"/>
      <c r="E1922" s="253"/>
      <c r="F1922" s="253"/>
    </row>
    <row r="1923" spans="2:6" x14ac:dyDescent="0.2">
      <c r="B1923" s="105"/>
      <c r="C1923" s="106"/>
      <c r="D1923" s="114"/>
      <c r="E1923" s="253"/>
      <c r="F1923" s="253"/>
    </row>
    <row r="1924" spans="2:6" x14ac:dyDescent="0.2">
      <c r="B1924" s="107"/>
      <c r="C1924" s="106"/>
      <c r="D1924" s="114"/>
      <c r="E1924" s="253"/>
      <c r="F1924" s="253"/>
    </row>
    <row r="1925" spans="2:6" x14ac:dyDescent="0.2">
      <c r="B1925" s="107"/>
      <c r="C1925" s="106"/>
      <c r="D1925" s="114"/>
      <c r="E1925" s="253"/>
      <c r="F1925" s="253"/>
    </row>
    <row r="1926" spans="2:6" x14ac:dyDescent="0.2">
      <c r="B1926" s="105"/>
      <c r="C1926" s="106"/>
      <c r="D1926" s="114"/>
      <c r="E1926" s="253"/>
      <c r="F1926" s="253"/>
    </row>
    <row r="1927" spans="2:6" x14ac:dyDescent="0.2">
      <c r="B1927" s="107"/>
      <c r="C1927" s="106"/>
      <c r="D1927" s="114"/>
      <c r="E1927" s="253"/>
      <c r="F1927" s="253"/>
    </row>
    <row r="1928" spans="2:6" x14ac:dyDescent="0.2">
      <c r="B1928" s="107"/>
      <c r="C1928" s="106"/>
      <c r="D1928" s="114"/>
      <c r="E1928" s="253"/>
      <c r="F1928" s="253"/>
    </row>
    <row r="1929" spans="2:6" x14ac:dyDescent="0.2">
      <c r="B1929" s="107"/>
      <c r="C1929" s="106"/>
      <c r="D1929" s="114"/>
      <c r="E1929" s="253"/>
      <c r="F1929" s="253"/>
    </row>
    <row r="1930" spans="2:6" x14ac:dyDescent="0.2">
      <c r="B1930" s="107"/>
      <c r="C1930" s="106"/>
      <c r="D1930" s="114"/>
      <c r="E1930" s="253"/>
      <c r="F1930" s="253"/>
    </row>
    <row r="1931" spans="2:6" x14ac:dyDescent="0.2">
      <c r="B1931" s="107"/>
      <c r="C1931" s="106"/>
      <c r="D1931" s="114"/>
      <c r="E1931" s="253"/>
      <c r="F1931" s="253"/>
    </row>
    <row r="1932" spans="2:6" x14ac:dyDescent="0.2">
      <c r="B1932" s="107"/>
      <c r="C1932" s="106"/>
      <c r="D1932" s="114"/>
      <c r="E1932" s="253"/>
      <c r="F1932" s="253"/>
    </row>
    <row r="1933" spans="2:6" x14ac:dyDescent="0.2">
      <c r="B1933" s="105"/>
      <c r="C1933" s="106"/>
      <c r="D1933" s="114"/>
      <c r="E1933" s="253"/>
      <c r="F1933" s="253"/>
    </row>
    <row r="1934" spans="2:6" x14ac:dyDescent="0.2">
      <c r="B1934" s="107"/>
      <c r="C1934" s="106"/>
      <c r="D1934" s="114"/>
      <c r="E1934" s="253"/>
      <c r="F1934" s="253"/>
    </row>
    <row r="1935" spans="2:6" x14ac:dyDescent="0.2">
      <c r="B1935" s="107"/>
      <c r="C1935" s="106"/>
      <c r="D1935" s="114"/>
      <c r="E1935" s="253"/>
      <c r="F1935" s="253"/>
    </row>
    <row r="1936" spans="2:6" x14ac:dyDescent="0.2">
      <c r="B1936" s="107"/>
      <c r="C1936" s="106"/>
      <c r="D1936" s="114"/>
      <c r="E1936" s="253"/>
      <c r="F1936" s="253"/>
    </row>
    <row r="1937" spans="2:6" x14ac:dyDescent="0.2">
      <c r="B1937" s="107"/>
      <c r="C1937" s="106"/>
      <c r="D1937" s="114"/>
      <c r="E1937" s="253"/>
      <c r="F1937" s="253"/>
    </row>
    <row r="1938" spans="2:6" x14ac:dyDescent="0.2">
      <c r="B1938" s="107"/>
      <c r="C1938" s="106"/>
      <c r="D1938" s="114"/>
      <c r="E1938" s="253"/>
      <c r="F1938" s="253"/>
    </row>
    <row r="1939" spans="2:6" x14ac:dyDescent="0.2">
      <c r="B1939" s="107"/>
      <c r="C1939" s="106"/>
      <c r="D1939" s="114"/>
      <c r="E1939" s="253"/>
      <c r="F1939" s="253"/>
    </row>
    <row r="1940" spans="2:6" x14ac:dyDescent="0.2">
      <c r="B1940" s="105"/>
      <c r="C1940" s="106"/>
      <c r="D1940" s="114"/>
      <c r="E1940" s="253"/>
      <c r="F1940" s="253"/>
    </row>
    <row r="1941" spans="2:6" x14ac:dyDescent="0.2">
      <c r="B1941" s="107"/>
      <c r="C1941" s="106"/>
      <c r="D1941" s="114"/>
      <c r="E1941" s="253"/>
      <c r="F1941" s="253"/>
    </row>
    <row r="1942" spans="2:6" x14ac:dyDescent="0.2">
      <c r="B1942" s="107"/>
      <c r="C1942" s="106"/>
      <c r="D1942" s="114"/>
      <c r="E1942" s="253"/>
      <c r="F1942" s="253"/>
    </row>
    <row r="1943" spans="2:6" x14ac:dyDescent="0.2">
      <c r="B1943" s="105"/>
      <c r="C1943" s="106"/>
      <c r="D1943" s="114"/>
      <c r="E1943" s="253"/>
      <c r="F1943" s="253"/>
    </row>
    <row r="1944" spans="2:6" x14ac:dyDescent="0.2">
      <c r="B1944" s="105"/>
      <c r="C1944" s="106"/>
      <c r="D1944" s="114"/>
      <c r="E1944" s="253"/>
      <c r="F1944" s="253"/>
    </row>
    <row r="1945" spans="2:6" x14ac:dyDescent="0.2">
      <c r="B1945" s="105"/>
      <c r="C1945" s="106"/>
      <c r="D1945" s="114"/>
      <c r="E1945" s="253"/>
      <c r="F1945" s="253"/>
    </row>
    <row r="1946" spans="2:6" x14ac:dyDescent="0.2">
      <c r="B1946" s="105"/>
      <c r="C1946" s="106"/>
      <c r="D1946" s="114"/>
      <c r="E1946" s="253"/>
      <c r="F1946" s="253"/>
    </row>
    <row r="1947" spans="2:6" x14ac:dyDescent="0.2">
      <c r="B1947" s="105"/>
      <c r="C1947" s="106"/>
      <c r="D1947" s="114"/>
      <c r="E1947" s="253"/>
      <c r="F1947" s="253"/>
    </row>
    <row r="1948" spans="2:6" x14ac:dyDescent="0.2">
      <c r="B1948" s="105"/>
      <c r="C1948" s="106"/>
      <c r="D1948" s="114"/>
      <c r="E1948" s="253"/>
      <c r="F1948" s="253"/>
    </row>
    <row r="1949" spans="2:6" x14ac:dyDescent="0.2">
      <c r="B1949" s="105"/>
      <c r="C1949" s="106"/>
      <c r="D1949" s="114"/>
      <c r="E1949" s="253"/>
      <c r="F1949" s="253"/>
    </row>
    <row r="1950" spans="2:6" x14ac:dyDescent="0.2">
      <c r="B1950" s="105"/>
      <c r="C1950" s="106"/>
      <c r="D1950" s="114"/>
      <c r="E1950" s="253"/>
      <c r="F1950" s="253"/>
    </row>
    <row r="1951" spans="2:6" x14ac:dyDescent="0.2">
      <c r="B1951" s="105"/>
      <c r="C1951" s="106"/>
      <c r="D1951" s="114"/>
      <c r="E1951" s="253"/>
      <c r="F1951" s="253"/>
    </row>
    <row r="1952" spans="2:6" x14ac:dyDescent="0.2">
      <c r="B1952" s="105"/>
      <c r="C1952" s="106"/>
      <c r="D1952" s="114"/>
      <c r="E1952" s="253"/>
      <c r="F1952" s="253"/>
    </row>
    <row r="1953" spans="2:6" x14ac:dyDescent="0.2">
      <c r="B1953" s="105"/>
      <c r="C1953" s="106"/>
      <c r="D1953" s="114"/>
      <c r="E1953" s="253"/>
      <c r="F1953" s="253"/>
    </row>
    <row r="1954" spans="2:6" x14ac:dyDescent="0.2">
      <c r="B1954" s="105"/>
      <c r="C1954" s="106"/>
      <c r="D1954" s="114"/>
      <c r="E1954" s="253"/>
      <c r="F1954" s="253"/>
    </row>
    <row r="1955" spans="2:6" x14ac:dyDescent="0.2">
      <c r="B1955" s="105"/>
      <c r="C1955" s="106"/>
      <c r="D1955" s="114"/>
      <c r="E1955" s="253"/>
      <c r="F1955" s="253"/>
    </row>
    <row r="1956" spans="2:6" x14ac:dyDescent="0.2">
      <c r="B1956" s="105"/>
      <c r="C1956" s="106"/>
      <c r="D1956" s="114"/>
      <c r="E1956" s="253"/>
      <c r="F1956" s="253"/>
    </row>
    <row r="1957" spans="2:6" x14ac:dyDescent="0.2">
      <c r="B1957" s="105"/>
      <c r="C1957" s="106"/>
      <c r="D1957" s="114"/>
      <c r="E1957" s="253"/>
      <c r="F1957" s="253"/>
    </row>
    <row r="1958" spans="2:6" x14ac:dyDescent="0.2">
      <c r="B1958" s="105"/>
      <c r="C1958" s="106"/>
      <c r="D1958" s="114"/>
      <c r="E1958" s="253"/>
      <c r="F1958" s="253"/>
    </row>
    <row r="1959" spans="2:6" x14ac:dyDescent="0.2">
      <c r="B1959" s="105"/>
      <c r="C1959" s="106"/>
      <c r="D1959" s="114"/>
      <c r="E1959" s="253"/>
      <c r="F1959" s="253"/>
    </row>
    <row r="1960" spans="2:6" x14ac:dyDescent="0.2">
      <c r="B1960" s="105"/>
      <c r="C1960" s="106"/>
      <c r="D1960" s="114"/>
      <c r="E1960" s="253"/>
      <c r="F1960" s="253"/>
    </row>
    <row r="1961" spans="2:6" x14ac:dyDescent="0.2">
      <c r="B1961" s="105"/>
      <c r="C1961" s="106"/>
      <c r="D1961" s="114"/>
      <c r="E1961" s="253"/>
      <c r="F1961" s="253"/>
    </row>
    <row r="1962" spans="2:6" x14ac:dyDescent="0.2">
      <c r="B1962" s="105"/>
      <c r="C1962" s="106"/>
      <c r="D1962" s="114"/>
      <c r="E1962" s="253"/>
      <c r="F1962" s="253"/>
    </row>
    <row r="1963" spans="2:6" x14ac:dyDescent="0.2">
      <c r="B1963" s="105"/>
      <c r="C1963" s="106"/>
      <c r="D1963" s="114"/>
      <c r="E1963" s="253"/>
      <c r="F1963" s="253"/>
    </row>
    <row r="1964" spans="2:6" x14ac:dyDescent="0.2">
      <c r="B1964" s="105"/>
      <c r="C1964" s="106"/>
      <c r="D1964" s="114"/>
      <c r="E1964" s="253"/>
      <c r="F1964" s="253"/>
    </row>
    <row r="1965" spans="2:6" x14ac:dyDescent="0.2">
      <c r="B1965" s="105"/>
      <c r="C1965" s="106"/>
      <c r="D1965" s="114"/>
      <c r="E1965" s="253"/>
      <c r="F1965" s="253"/>
    </row>
    <row r="1966" spans="2:6" x14ac:dyDescent="0.2">
      <c r="B1966" s="105"/>
      <c r="C1966" s="106"/>
      <c r="D1966" s="114"/>
      <c r="E1966" s="253"/>
      <c r="F1966" s="253"/>
    </row>
    <row r="1967" spans="2:6" x14ac:dyDescent="0.2">
      <c r="B1967" s="105"/>
      <c r="C1967" s="106"/>
      <c r="D1967" s="114"/>
      <c r="E1967" s="253"/>
      <c r="F1967" s="253"/>
    </row>
    <row r="1968" spans="2:6" x14ac:dyDescent="0.2">
      <c r="B1968" s="105"/>
      <c r="C1968" s="106"/>
      <c r="D1968" s="114"/>
      <c r="E1968" s="253"/>
      <c r="F1968" s="253"/>
    </row>
    <row r="1969" spans="2:6" x14ac:dyDescent="0.2">
      <c r="B1969" s="105"/>
      <c r="C1969" s="106"/>
      <c r="D1969" s="114"/>
      <c r="E1969" s="253"/>
      <c r="F1969" s="253"/>
    </row>
    <row r="1970" spans="2:6" x14ac:dyDescent="0.2">
      <c r="B1970" s="105"/>
      <c r="C1970" s="106"/>
      <c r="D1970" s="114"/>
      <c r="E1970" s="253"/>
      <c r="F1970" s="253"/>
    </row>
    <row r="1971" spans="2:6" x14ac:dyDescent="0.2">
      <c r="B1971" s="105"/>
      <c r="C1971" s="106"/>
      <c r="D1971" s="114"/>
      <c r="E1971" s="253"/>
      <c r="F1971" s="253"/>
    </row>
    <row r="1972" spans="2:6" x14ac:dyDescent="0.2">
      <c r="B1972" s="105"/>
      <c r="C1972" s="106"/>
      <c r="D1972" s="114"/>
      <c r="E1972" s="253"/>
      <c r="F1972" s="253"/>
    </row>
    <row r="1973" spans="2:6" x14ac:dyDescent="0.2">
      <c r="B1973" s="105"/>
      <c r="C1973" s="106"/>
      <c r="D1973" s="114"/>
      <c r="E1973" s="253"/>
      <c r="F1973" s="253"/>
    </row>
    <row r="1974" spans="2:6" x14ac:dyDescent="0.2">
      <c r="B1974" s="105"/>
      <c r="C1974" s="106"/>
      <c r="D1974" s="114"/>
      <c r="E1974" s="253"/>
      <c r="F1974" s="253"/>
    </row>
    <row r="1975" spans="2:6" x14ac:dyDescent="0.2">
      <c r="B1975" s="105"/>
      <c r="C1975" s="106"/>
      <c r="D1975" s="114"/>
      <c r="E1975" s="253"/>
      <c r="F1975" s="253"/>
    </row>
    <row r="1976" spans="2:6" x14ac:dyDescent="0.2">
      <c r="B1976" s="105"/>
      <c r="C1976" s="106"/>
      <c r="D1976" s="114"/>
      <c r="E1976" s="253"/>
      <c r="F1976" s="253"/>
    </row>
    <row r="1977" spans="2:6" x14ac:dyDescent="0.2">
      <c r="B1977" s="105"/>
      <c r="C1977" s="106"/>
      <c r="D1977" s="114"/>
      <c r="E1977" s="253"/>
      <c r="F1977" s="253"/>
    </row>
    <row r="1978" spans="2:6" x14ac:dyDescent="0.2">
      <c r="B1978" s="105"/>
      <c r="C1978" s="106"/>
      <c r="D1978" s="114"/>
      <c r="E1978" s="253"/>
      <c r="F1978" s="253"/>
    </row>
    <row r="1979" spans="2:6" x14ac:dyDescent="0.2">
      <c r="B1979" s="105"/>
      <c r="C1979" s="106"/>
      <c r="D1979" s="114"/>
      <c r="E1979" s="253"/>
      <c r="F1979" s="253"/>
    </row>
    <row r="1980" spans="2:6" x14ac:dyDescent="0.2">
      <c r="B1980" s="105"/>
      <c r="C1980" s="106"/>
      <c r="D1980" s="114"/>
      <c r="E1980" s="253"/>
      <c r="F1980" s="253"/>
    </row>
    <row r="1981" spans="2:6" x14ac:dyDescent="0.2">
      <c r="B1981" s="105"/>
      <c r="C1981" s="106"/>
      <c r="D1981" s="114"/>
      <c r="E1981" s="253"/>
      <c r="F1981" s="253"/>
    </row>
    <row r="1982" spans="2:6" x14ac:dyDescent="0.2">
      <c r="B1982" s="105"/>
      <c r="C1982" s="106"/>
      <c r="D1982" s="114"/>
      <c r="E1982" s="253"/>
      <c r="F1982" s="253"/>
    </row>
    <row r="1983" spans="2:6" x14ac:dyDescent="0.2">
      <c r="B1983" s="105"/>
      <c r="C1983" s="106"/>
      <c r="D1983" s="114"/>
      <c r="E1983" s="253"/>
      <c r="F1983" s="253"/>
    </row>
    <row r="1984" spans="2:6" x14ac:dyDescent="0.2">
      <c r="B1984" s="105"/>
      <c r="C1984" s="106"/>
      <c r="D1984" s="114"/>
      <c r="E1984" s="253"/>
      <c r="F1984" s="253"/>
    </row>
    <row r="1985" spans="2:6" x14ac:dyDescent="0.2">
      <c r="B1985" s="105"/>
      <c r="C1985" s="106"/>
      <c r="D1985" s="114"/>
      <c r="E1985" s="253"/>
      <c r="F1985" s="253"/>
    </row>
    <row r="1986" spans="2:6" x14ac:dyDescent="0.2">
      <c r="B1986" s="105"/>
      <c r="C1986" s="106"/>
      <c r="D1986" s="114"/>
      <c r="E1986" s="253"/>
      <c r="F1986" s="253"/>
    </row>
    <row r="1987" spans="2:6" x14ac:dyDescent="0.2">
      <c r="B1987" s="105"/>
      <c r="C1987" s="106"/>
      <c r="D1987" s="114"/>
      <c r="E1987" s="253"/>
      <c r="F1987" s="253"/>
    </row>
    <row r="1988" spans="2:6" x14ac:dyDescent="0.2">
      <c r="B1988" s="105"/>
      <c r="C1988" s="106"/>
      <c r="D1988" s="114"/>
      <c r="E1988" s="253"/>
      <c r="F1988" s="253"/>
    </row>
    <row r="1989" spans="2:6" x14ac:dyDescent="0.2">
      <c r="B1989" s="105"/>
      <c r="C1989" s="106"/>
      <c r="D1989" s="114"/>
      <c r="E1989" s="253"/>
      <c r="F1989" s="253"/>
    </row>
    <row r="1990" spans="2:6" x14ac:dyDescent="0.2">
      <c r="B1990" s="105"/>
      <c r="C1990" s="106"/>
      <c r="D1990" s="114"/>
      <c r="E1990" s="253"/>
      <c r="F1990" s="253"/>
    </row>
    <row r="1991" spans="2:6" x14ac:dyDescent="0.2">
      <c r="B1991" s="105"/>
      <c r="C1991" s="106"/>
      <c r="D1991" s="114"/>
      <c r="E1991" s="253"/>
      <c r="F1991" s="253"/>
    </row>
    <row r="1992" spans="2:6" x14ac:dyDescent="0.2">
      <c r="B1992" s="105"/>
      <c r="C1992" s="106"/>
      <c r="D1992" s="114"/>
      <c r="E1992" s="253"/>
      <c r="F1992" s="253"/>
    </row>
    <row r="1993" spans="2:6" x14ac:dyDescent="0.2">
      <c r="B1993" s="105"/>
      <c r="C1993" s="106"/>
      <c r="D1993" s="114"/>
      <c r="E1993" s="253"/>
      <c r="F1993" s="253"/>
    </row>
    <row r="1994" spans="2:6" x14ac:dyDescent="0.2">
      <c r="B1994" s="105"/>
      <c r="C1994" s="106"/>
      <c r="D1994" s="114"/>
      <c r="E1994" s="253"/>
      <c r="F1994" s="253"/>
    </row>
    <row r="1995" spans="2:6" x14ac:dyDescent="0.2">
      <c r="B1995" s="105"/>
      <c r="C1995" s="106"/>
      <c r="D1995" s="114"/>
      <c r="E1995" s="253"/>
      <c r="F1995" s="253"/>
    </row>
    <row r="1996" spans="2:6" x14ac:dyDescent="0.2">
      <c r="B1996" s="105"/>
      <c r="C1996" s="106"/>
      <c r="D1996" s="114"/>
      <c r="E1996" s="253"/>
      <c r="F1996" s="253"/>
    </row>
    <row r="1997" spans="2:6" x14ac:dyDescent="0.2">
      <c r="B1997" s="105"/>
      <c r="C1997" s="106"/>
      <c r="D1997" s="114"/>
      <c r="E1997" s="253"/>
      <c r="F1997" s="253"/>
    </row>
    <row r="1998" spans="2:6" x14ac:dyDescent="0.2">
      <c r="B1998" s="105"/>
      <c r="C1998" s="106"/>
      <c r="D1998" s="114"/>
      <c r="E1998" s="253"/>
      <c r="F1998" s="253"/>
    </row>
    <row r="1999" spans="2:6" x14ac:dyDescent="0.2">
      <c r="B1999" s="105"/>
      <c r="C1999" s="106"/>
      <c r="D1999" s="114"/>
      <c r="E1999" s="253"/>
      <c r="F1999" s="253"/>
    </row>
    <row r="2000" spans="2:6" x14ac:dyDescent="0.2">
      <c r="B2000" s="105"/>
      <c r="C2000" s="106"/>
      <c r="D2000" s="114"/>
      <c r="E2000" s="253"/>
      <c r="F2000" s="253"/>
    </row>
    <row r="2001" spans="2:6" x14ac:dyDescent="0.2">
      <c r="B2001" s="105"/>
      <c r="C2001" s="106"/>
      <c r="D2001" s="114"/>
      <c r="E2001" s="253"/>
      <c r="F2001" s="253"/>
    </row>
    <row r="2002" spans="2:6" x14ac:dyDescent="0.2">
      <c r="B2002" s="105"/>
      <c r="C2002" s="106"/>
      <c r="D2002" s="114"/>
      <c r="E2002" s="253"/>
      <c r="F2002" s="253"/>
    </row>
    <row r="2003" spans="2:6" x14ac:dyDescent="0.2">
      <c r="B2003" s="105"/>
      <c r="C2003" s="106"/>
      <c r="D2003" s="114"/>
      <c r="E2003" s="253"/>
      <c r="F2003" s="253"/>
    </row>
    <row r="2004" spans="2:6" x14ac:dyDescent="0.2">
      <c r="B2004" s="105"/>
      <c r="C2004" s="106"/>
      <c r="D2004" s="114"/>
      <c r="E2004" s="253"/>
      <c r="F2004" s="253"/>
    </row>
    <row r="2005" spans="2:6" x14ac:dyDescent="0.2">
      <c r="B2005" s="105"/>
      <c r="C2005" s="106"/>
      <c r="D2005" s="114"/>
      <c r="E2005" s="253"/>
      <c r="F2005" s="253"/>
    </row>
    <row r="2006" spans="2:6" x14ac:dyDescent="0.2">
      <c r="B2006" s="105"/>
      <c r="C2006" s="106"/>
      <c r="D2006" s="114"/>
      <c r="E2006" s="253"/>
      <c r="F2006" s="253"/>
    </row>
    <row r="2007" spans="2:6" x14ac:dyDescent="0.2">
      <c r="B2007" s="105"/>
      <c r="C2007" s="106"/>
      <c r="D2007" s="114"/>
      <c r="E2007" s="253"/>
      <c r="F2007" s="253"/>
    </row>
    <row r="2008" spans="2:6" x14ac:dyDescent="0.2">
      <c r="B2008" s="105"/>
      <c r="C2008" s="106"/>
      <c r="D2008" s="114"/>
      <c r="E2008" s="253"/>
      <c r="F2008" s="253"/>
    </row>
    <row r="2009" spans="2:6" x14ac:dyDescent="0.2">
      <c r="B2009" s="105"/>
      <c r="C2009" s="106"/>
      <c r="D2009" s="114"/>
      <c r="E2009" s="253"/>
      <c r="F2009" s="253"/>
    </row>
    <row r="2010" spans="2:6" x14ac:dyDescent="0.2">
      <c r="B2010" s="105"/>
      <c r="C2010" s="106"/>
      <c r="D2010" s="114"/>
      <c r="E2010" s="253"/>
      <c r="F2010" s="253"/>
    </row>
    <row r="2011" spans="2:6" x14ac:dyDescent="0.2">
      <c r="B2011" s="105"/>
      <c r="C2011" s="106"/>
      <c r="D2011" s="114"/>
      <c r="E2011" s="253"/>
      <c r="F2011" s="253"/>
    </row>
    <row r="2012" spans="2:6" x14ac:dyDescent="0.2">
      <c r="B2012" s="105"/>
      <c r="C2012" s="106"/>
      <c r="D2012" s="114"/>
      <c r="E2012" s="253"/>
      <c r="F2012" s="253"/>
    </row>
    <row r="2013" spans="2:6" x14ac:dyDescent="0.2">
      <c r="B2013" s="105"/>
      <c r="C2013" s="106"/>
      <c r="D2013" s="114"/>
      <c r="E2013" s="253"/>
      <c r="F2013" s="253"/>
    </row>
    <row r="2014" spans="2:6" x14ac:dyDescent="0.2">
      <c r="B2014" s="105"/>
      <c r="C2014" s="106"/>
      <c r="D2014" s="114"/>
      <c r="E2014" s="253"/>
      <c r="F2014" s="253"/>
    </row>
    <row r="2015" spans="2:6" x14ac:dyDescent="0.2">
      <c r="B2015" s="105"/>
      <c r="C2015" s="106"/>
      <c r="D2015" s="114"/>
      <c r="E2015" s="253"/>
      <c r="F2015" s="253"/>
    </row>
    <row r="2016" spans="2:6" x14ac:dyDescent="0.2">
      <c r="B2016" s="105"/>
      <c r="C2016" s="106"/>
      <c r="D2016" s="114"/>
      <c r="E2016" s="253"/>
      <c r="F2016" s="253"/>
    </row>
    <row r="2017" spans="2:6" x14ac:dyDescent="0.2">
      <c r="B2017" s="105"/>
      <c r="C2017" s="106"/>
      <c r="D2017" s="114"/>
      <c r="E2017" s="253"/>
      <c r="F2017" s="253"/>
    </row>
    <row r="2018" spans="2:6" x14ac:dyDescent="0.2">
      <c r="B2018" s="105"/>
      <c r="C2018" s="106"/>
      <c r="D2018" s="114"/>
      <c r="E2018" s="253"/>
      <c r="F2018" s="253"/>
    </row>
    <row r="2019" spans="2:6" x14ac:dyDescent="0.2">
      <c r="B2019" s="105"/>
      <c r="C2019" s="106"/>
      <c r="D2019" s="114"/>
      <c r="E2019" s="253"/>
      <c r="F2019" s="253"/>
    </row>
    <row r="2020" spans="2:6" x14ac:dyDescent="0.2">
      <c r="B2020" s="105"/>
      <c r="C2020" s="106"/>
      <c r="D2020" s="114"/>
      <c r="E2020" s="253"/>
      <c r="F2020" s="253"/>
    </row>
    <row r="2021" spans="2:6" x14ac:dyDescent="0.2">
      <c r="B2021" s="105"/>
      <c r="C2021" s="106"/>
      <c r="D2021" s="114"/>
      <c r="E2021" s="253"/>
      <c r="F2021" s="253"/>
    </row>
    <row r="2022" spans="2:6" x14ac:dyDescent="0.2">
      <c r="B2022" s="105"/>
      <c r="C2022" s="106"/>
      <c r="D2022" s="114"/>
      <c r="E2022" s="253"/>
      <c r="F2022" s="253"/>
    </row>
    <row r="2023" spans="2:6" x14ac:dyDescent="0.2">
      <c r="B2023" s="105"/>
      <c r="C2023" s="106"/>
      <c r="D2023" s="114"/>
      <c r="E2023" s="253"/>
      <c r="F2023" s="253"/>
    </row>
    <row r="2024" spans="2:6" x14ac:dyDescent="0.2">
      <c r="B2024" s="105"/>
      <c r="C2024" s="106"/>
      <c r="D2024" s="114"/>
      <c r="E2024" s="253"/>
      <c r="F2024" s="253"/>
    </row>
    <row r="2025" spans="2:6" x14ac:dyDescent="0.2">
      <c r="B2025" s="105"/>
      <c r="C2025" s="106"/>
      <c r="D2025" s="114"/>
      <c r="E2025" s="253"/>
      <c r="F2025" s="253"/>
    </row>
    <row r="2026" spans="2:6" x14ac:dyDescent="0.2">
      <c r="B2026" s="105"/>
      <c r="C2026" s="106"/>
      <c r="D2026" s="114"/>
      <c r="E2026" s="253"/>
      <c r="F2026" s="253"/>
    </row>
    <row r="2027" spans="2:6" x14ac:dyDescent="0.2">
      <c r="B2027" s="105"/>
      <c r="C2027" s="106"/>
      <c r="D2027" s="114"/>
      <c r="E2027" s="253"/>
      <c r="F2027" s="253"/>
    </row>
    <row r="2028" spans="2:6" x14ac:dyDescent="0.2">
      <c r="B2028" s="105"/>
      <c r="C2028" s="106"/>
      <c r="D2028" s="114"/>
      <c r="E2028" s="253"/>
      <c r="F2028" s="253"/>
    </row>
    <row r="2029" spans="2:6" x14ac:dyDescent="0.2">
      <c r="B2029" s="105"/>
      <c r="C2029" s="106"/>
      <c r="D2029" s="114"/>
      <c r="E2029" s="253"/>
      <c r="F2029" s="253"/>
    </row>
    <row r="2030" spans="2:6" x14ac:dyDescent="0.2">
      <c r="B2030" s="105"/>
      <c r="C2030" s="106"/>
      <c r="D2030" s="114"/>
      <c r="E2030" s="253"/>
      <c r="F2030" s="253"/>
    </row>
    <row r="2031" spans="2:6" x14ac:dyDescent="0.2">
      <c r="B2031" s="105"/>
      <c r="C2031" s="106"/>
      <c r="D2031" s="114"/>
      <c r="E2031" s="253"/>
      <c r="F2031" s="253"/>
    </row>
    <row r="2032" spans="2:6" x14ac:dyDescent="0.2">
      <c r="B2032" s="105"/>
      <c r="C2032" s="106"/>
      <c r="D2032" s="114"/>
      <c r="E2032" s="253"/>
      <c r="F2032" s="253"/>
    </row>
    <row r="2033" spans="2:6" x14ac:dyDescent="0.2">
      <c r="B2033" s="105"/>
      <c r="C2033" s="106"/>
      <c r="D2033" s="114"/>
      <c r="E2033" s="253"/>
      <c r="F2033" s="253"/>
    </row>
    <row r="2034" spans="2:6" x14ac:dyDescent="0.2">
      <c r="B2034" s="105"/>
      <c r="C2034" s="106"/>
      <c r="D2034" s="114"/>
      <c r="E2034" s="253"/>
      <c r="F2034" s="253"/>
    </row>
    <row r="2035" spans="2:6" x14ac:dyDescent="0.2">
      <c r="B2035" s="105"/>
      <c r="C2035" s="106"/>
      <c r="D2035" s="114"/>
      <c r="E2035" s="253"/>
      <c r="F2035" s="253"/>
    </row>
    <row r="2036" spans="2:6" x14ac:dyDescent="0.2">
      <c r="B2036" s="105"/>
      <c r="C2036" s="106"/>
      <c r="D2036" s="114"/>
      <c r="E2036" s="253"/>
      <c r="F2036" s="253"/>
    </row>
    <row r="2037" spans="2:6" x14ac:dyDescent="0.2">
      <c r="B2037" s="105"/>
      <c r="C2037" s="106"/>
      <c r="D2037" s="114"/>
      <c r="E2037" s="253"/>
      <c r="F2037" s="253"/>
    </row>
    <row r="2038" spans="2:6" x14ac:dyDescent="0.2">
      <c r="B2038" s="105"/>
      <c r="C2038" s="106"/>
      <c r="D2038" s="114"/>
      <c r="E2038" s="253"/>
      <c r="F2038" s="253"/>
    </row>
    <row r="2039" spans="2:6" x14ac:dyDescent="0.2">
      <c r="B2039" s="105"/>
      <c r="C2039" s="106"/>
      <c r="D2039" s="114"/>
      <c r="E2039" s="253"/>
      <c r="F2039" s="253"/>
    </row>
    <row r="2040" spans="2:6" x14ac:dyDescent="0.2">
      <c r="B2040" s="105"/>
      <c r="C2040" s="106"/>
      <c r="D2040" s="114"/>
      <c r="E2040" s="253"/>
      <c r="F2040" s="253"/>
    </row>
    <row r="2041" spans="2:6" x14ac:dyDescent="0.2">
      <c r="B2041" s="105"/>
      <c r="C2041" s="106"/>
      <c r="D2041" s="114"/>
      <c r="E2041" s="253"/>
      <c r="F2041" s="253"/>
    </row>
    <row r="2042" spans="2:6" x14ac:dyDescent="0.2">
      <c r="B2042" s="105"/>
      <c r="C2042" s="106"/>
      <c r="D2042" s="114"/>
      <c r="E2042" s="253"/>
      <c r="F2042" s="253"/>
    </row>
    <row r="2043" spans="2:6" x14ac:dyDescent="0.2">
      <c r="B2043" s="105"/>
      <c r="C2043" s="106"/>
      <c r="D2043" s="114"/>
      <c r="E2043" s="253"/>
      <c r="F2043" s="253"/>
    </row>
    <row r="2044" spans="2:6" x14ac:dyDescent="0.2">
      <c r="B2044" s="105"/>
      <c r="C2044" s="106"/>
      <c r="D2044" s="114"/>
      <c r="E2044" s="253"/>
      <c r="F2044" s="253"/>
    </row>
    <row r="2045" spans="2:6" x14ac:dyDescent="0.2">
      <c r="B2045" s="105"/>
      <c r="C2045" s="106"/>
      <c r="D2045" s="114"/>
      <c r="E2045" s="253"/>
      <c r="F2045" s="253"/>
    </row>
    <row r="2046" spans="2:6" x14ac:dyDescent="0.2">
      <c r="B2046" s="105"/>
      <c r="C2046" s="106"/>
      <c r="D2046" s="114"/>
      <c r="E2046" s="253"/>
      <c r="F2046" s="253"/>
    </row>
    <row r="2047" spans="2:6" x14ac:dyDescent="0.2">
      <c r="B2047" s="105"/>
      <c r="C2047" s="106"/>
      <c r="D2047" s="114"/>
      <c r="E2047" s="253"/>
      <c r="F2047" s="253"/>
    </row>
    <row r="2048" spans="2:6" x14ac:dyDescent="0.2">
      <c r="B2048" s="105"/>
      <c r="C2048" s="106"/>
      <c r="D2048" s="114"/>
      <c r="E2048" s="253"/>
      <c r="F2048" s="253"/>
    </row>
    <row r="2049" spans="2:6" x14ac:dyDescent="0.2">
      <c r="B2049" s="105"/>
      <c r="C2049" s="106"/>
      <c r="D2049" s="114"/>
      <c r="E2049" s="253"/>
      <c r="F2049" s="253"/>
    </row>
    <row r="2050" spans="2:6" x14ac:dyDescent="0.2">
      <c r="B2050" s="105"/>
      <c r="C2050" s="106"/>
      <c r="D2050" s="114"/>
      <c r="E2050" s="253"/>
      <c r="F2050" s="253"/>
    </row>
    <row r="2051" spans="2:6" x14ac:dyDescent="0.2">
      <c r="B2051" s="105"/>
      <c r="C2051" s="106"/>
      <c r="D2051" s="114"/>
      <c r="E2051" s="253"/>
      <c r="F2051" s="253"/>
    </row>
    <row r="2052" spans="2:6" x14ac:dyDescent="0.2">
      <c r="B2052" s="105"/>
      <c r="C2052" s="106"/>
      <c r="D2052" s="114"/>
      <c r="E2052" s="253"/>
      <c r="F2052" s="253"/>
    </row>
    <row r="2053" spans="2:6" x14ac:dyDescent="0.2">
      <c r="B2053" s="105"/>
      <c r="C2053" s="106"/>
      <c r="D2053" s="114"/>
      <c r="E2053" s="253"/>
      <c r="F2053" s="253"/>
    </row>
    <row r="2054" spans="2:6" x14ac:dyDescent="0.2">
      <c r="B2054" s="105"/>
      <c r="C2054" s="106"/>
      <c r="D2054" s="114"/>
      <c r="E2054" s="253"/>
      <c r="F2054" s="253"/>
    </row>
    <row r="2055" spans="2:6" x14ac:dyDescent="0.2">
      <c r="B2055" s="105"/>
      <c r="C2055" s="106"/>
      <c r="D2055" s="114"/>
      <c r="E2055" s="253"/>
      <c r="F2055" s="253"/>
    </row>
    <row r="2056" spans="2:6" x14ac:dyDescent="0.2">
      <c r="B2056" s="105"/>
      <c r="C2056" s="106"/>
      <c r="D2056" s="114"/>
      <c r="E2056" s="253"/>
      <c r="F2056" s="253"/>
    </row>
    <row r="2057" spans="2:6" x14ac:dyDescent="0.2">
      <c r="B2057" s="105"/>
      <c r="C2057" s="106"/>
      <c r="D2057" s="114"/>
      <c r="E2057" s="253"/>
      <c r="F2057" s="253"/>
    </row>
    <row r="2058" spans="2:6" x14ac:dyDescent="0.2">
      <c r="B2058" s="105"/>
      <c r="C2058" s="106"/>
      <c r="D2058" s="114"/>
      <c r="E2058" s="253"/>
      <c r="F2058" s="253"/>
    </row>
    <row r="2059" spans="2:6" x14ac:dyDescent="0.2">
      <c r="B2059" s="105"/>
      <c r="C2059" s="106"/>
      <c r="D2059" s="114"/>
      <c r="E2059" s="253"/>
      <c r="F2059" s="253"/>
    </row>
    <row r="2060" spans="2:6" x14ac:dyDescent="0.2">
      <c r="B2060" s="105"/>
      <c r="C2060" s="106"/>
      <c r="D2060" s="114"/>
      <c r="E2060" s="253"/>
      <c r="F2060" s="253"/>
    </row>
    <row r="2061" spans="2:6" x14ac:dyDescent="0.2">
      <c r="B2061" s="105"/>
      <c r="C2061" s="106"/>
      <c r="D2061" s="114"/>
      <c r="E2061" s="253"/>
      <c r="F2061" s="253"/>
    </row>
    <row r="2062" spans="2:6" x14ac:dyDescent="0.2">
      <c r="B2062" s="105"/>
      <c r="C2062" s="106"/>
      <c r="D2062" s="114"/>
      <c r="E2062" s="253"/>
      <c r="F2062" s="253"/>
    </row>
    <row r="2063" spans="2:6" x14ac:dyDescent="0.2">
      <c r="B2063" s="105"/>
      <c r="C2063" s="106"/>
      <c r="D2063" s="114"/>
      <c r="E2063" s="253"/>
      <c r="F2063" s="253"/>
    </row>
    <row r="2064" spans="2:6" x14ac:dyDescent="0.2">
      <c r="B2064" s="105"/>
      <c r="C2064" s="106"/>
      <c r="D2064" s="114"/>
      <c r="E2064" s="253"/>
      <c r="F2064" s="253"/>
    </row>
    <row r="2065" spans="2:6" x14ac:dyDescent="0.2">
      <c r="B2065" s="105"/>
      <c r="C2065" s="106"/>
      <c r="D2065" s="114"/>
      <c r="E2065" s="253"/>
      <c r="F2065" s="253"/>
    </row>
    <row r="2066" spans="2:6" x14ac:dyDescent="0.2">
      <c r="B2066" s="105"/>
      <c r="C2066" s="106"/>
      <c r="D2066" s="114"/>
      <c r="E2066" s="253"/>
      <c r="F2066" s="253"/>
    </row>
    <row r="2067" spans="2:6" x14ac:dyDescent="0.2">
      <c r="B2067" s="105"/>
      <c r="C2067" s="106"/>
      <c r="D2067" s="114"/>
      <c r="E2067" s="253"/>
      <c r="F2067" s="253"/>
    </row>
    <row r="2068" spans="2:6" x14ac:dyDescent="0.2">
      <c r="B2068" s="105"/>
      <c r="C2068" s="106"/>
      <c r="D2068" s="114"/>
      <c r="E2068" s="253"/>
      <c r="F2068" s="253"/>
    </row>
    <row r="2069" spans="2:6" x14ac:dyDescent="0.2">
      <c r="B2069" s="105"/>
      <c r="C2069" s="106"/>
      <c r="D2069" s="114"/>
      <c r="E2069" s="253"/>
      <c r="F2069" s="253"/>
    </row>
    <row r="2070" spans="2:6" x14ac:dyDescent="0.2">
      <c r="B2070" s="105"/>
      <c r="C2070" s="106"/>
      <c r="D2070" s="114"/>
      <c r="E2070" s="253"/>
      <c r="F2070" s="253"/>
    </row>
    <row r="2071" spans="2:6" x14ac:dyDescent="0.2">
      <c r="B2071" s="105"/>
      <c r="C2071" s="106"/>
      <c r="D2071" s="114"/>
      <c r="E2071" s="253"/>
      <c r="F2071" s="253"/>
    </row>
    <row r="2072" spans="2:6" x14ac:dyDescent="0.2">
      <c r="B2072" s="105"/>
      <c r="C2072" s="106"/>
      <c r="D2072" s="114"/>
      <c r="E2072" s="253"/>
      <c r="F2072" s="253"/>
    </row>
    <row r="2073" spans="2:6" x14ac:dyDescent="0.2">
      <c r="B2073" s="105"/>
      <c r="C2073" s="106"/>
      <c r="D2073" s="114"/>
      <c r="E2073" s="253"/>
      <c r="F2073" s="253"/>
    </row>
    <row r="2074" spans="2:6" x14ac:dyDescent="0.2">
      <c r="B2074" s="105"/>
      <c r="C2074" s="106"/>
      <c r="D2074" s="114"/>
      <c r="E2074" s="253"/>
      <c r="F2074" s="253"/>
    </row>
    <row r="2075" spans="2:6" x14ac:dyDescent="0.2">
      <c r="B2075" s="105"/>
      <c r="C2075" s="106"/>
      <c r="D2075" s="114"/>
      <c r="E2075" s="253"/>
      <c r="F2075" s="253"/>
    </row>
    <row r="2076" spans="2:6" x14ac:dyDescent="0.2">
      <c r="B2076" s="105"/>
      <c r="C2076" s="106"/>
      <c r="D2076" s="114"/>
      <c r="E2076" s="253"/>
      <c r="F2076" s="253"/>
    </row>
    <row r="2077" spans="2:6" x14ac:dyDescent="0.2">
      <c r="B2077" s="105"/>
      <c r="C2077" s="106"/>
      <c r="D2077" s="114"/>
      <c r="E2077" s="253"/>
      <c r="F2077" s="253"/>
    </row>
    <row r="2078" spans="2:6" x14ac:dyDescent="0.2">
      <c r="B2078" s="105"/>
      <c r="C2078" s="106"/>
      <c r="D2078" s="114"/>
      <c r="E2078" s="253"/>
      <c r="F2078" s="253"/>
    </row>
    <row r="2079" spans="2:6" x14ac:dyDescent="0.2">
      <c r="B2079" s="105"/>
      <c r="C2079" s="106"/>
      <c r="D2079" s="114"/>
      <c r="E2079" s="253"/>
      <c r="F2079" s="253"/>
    </row>
    <row r="2080" spans="2:6" x14ac:dyDescent="0.2">
      <c r="B2080" s="105"/>
      <c r="C2080" s="106"/>
      <c r="D2080" s="114"/>
      <c r="E2080" s="253"/>
      <c r="F2080" s="253"/>
    </row>
    <row r="2081" spans="2:6" x14ac:dyDescent="0.2">
      <c r="B2081" s="105"/>
      <c r="C2081" s="106"/>
      <c r="D2081" s="114"/>
      <c r="E2081" s="253"/>
      <c r="F2081" s="253"/>
    </row>
    <row r="2082" spans="2:6" x14ac:dyDescent="0.2">
      <c r="B2082" s="105"/>
      <c r="C2082" s="106"/>
      <c r="D2082" s="114"/>
      <c r="E2082" s="253"/>
      <c r="F2082" s="253"/>
    </row>
    <row r="2083" spans="2:6" x14ac:dyDescent="0.2">
      <c r="B2083" s="105"/>
      <c r="C2083" s="106"/>
      <c r="D2083" s="114"/>
      <c r="E2083" s="253"/>
      <c r="F2083" s="253"/>
    </row>
    <row r="2084" spans="2:6" x14ac:dyDescent="0.2">
      <c r="B2084" s="105"/>
      <c r="C2084" s="106"/>
      <c r="D2084" s="114"/>
      <c r="E2084" s="253"/>
      <c r="F2084" s="253"/>
    </row>
    <row r="2085" spans="2:6" x14ac:dyDescent="0.2">
      <c r="B2085" s="105"/>
      <c r="C2085" s="106"/>
      <c r="D2085" s="114"/>
      <c r="E2085" s="253"/>
      <c r="F2085" s="253"/>
    </row>
    <row r="2086" spans="2:6" x14ac:dyDescent="0.2">
      <c r="B2086" s="105"/>
      <c r="C2086" s="106"/>
      <c r="D2086" s="114"/>
      <c r="E2086" s="253"/>
      <c r="F2086" s="253"/>
    </row>
    <row r="2087" spans="2:6" x14ac:dyDescent="0.2">
      <c r="B2087" s="105"/>
      <c r="C2087" s="106"/>
      <c r="D2087" s="114"/>
      <c r="E2087" s="253"/>
      <c r="F2087" s="253"/>
    </row>
    <row r="2088" spans="2:6" x14ac:dyDescent="0.2">
      <c r="B2088" s="105"/>
      <c r="C2088" s="106"/>
      <c r="D2088" s="114"/>
      <c r="E2088" s="253"/>
      <c r="F2088" s="253"/>
    </row>
    <row r="2089" spans="2:6" x14ac:dyDescent="0.2">
      <c r="B2089" s="105"/>
      <c r="C2089" s="106"/>
      <c r="D2089" s="114"/>
      <c r="E2089" s="253"/>
      <c r="F2089" s="253"/>
    </row>
    <row r="2090" spans="2:6" x14ac:dyDescent="0.2">
      <c r="B2090" s="105"/>
      <c r="C2090" s="106"/>
      <c r="D2090" s="114"/>
      <c r="E2090" s="253"/>
      <c r="F2090" s="253"/>
    </row>
    <row r="2091" spans="2:6" x14ac:dyDescent="0.2">
      <c r="B2091" s="105"/>
      <c r="C2091" s="106"/>
      <c r="D2091" s="114"/>
      <c r="E2091" s="253"/>
      <c r="F2091" s="253"/>
    </row>
    <row r="2092" spans="2:6" x14ac:dyDescent="0.2">
      <c r="B2092" s="105"/>
      <c r="C2092" s="106"/>
      <c r="D2092" s="114"/>
      <c r="E2092" s="253"/>
      <c r="F2092" s="253"/>
    </row>
    <row r="2093" spans="2:6" x14ac:dyDescent="0.2">
      <c r="B2093" s="105"/>
      <c r="C2093" s="106"/>
      <c r="D2093" s="114"/>
      <c r="E2093" s="253"/>
      <c r="F2093" s="253"/>
    </row>
    <row r="2094" spans="2:6" x14ac:dyDescent="0.2">
      <c r="B2094" s="105"/>
      <c r="C2094" s="106"/>
      <c r="D2094" s="114"/>
      <c r="E2094" s="253"/>
      <c r="F2094" s="253"/>
    </row>
    <row r="2095" spans="2:6" x14ac:dyDescent="0.2">
      <c r="B2095" s="105"/>
      <c r="C2095" s="106"/>
      <c r="D2095" s="114"/>
      <c r="E2095" s="253"/>
      <c r="F2095" s="253"/>
    </row>
    <row r="2096" spans="2:6" x14ac:dyDescent="0.2">
      <c r="B2096" s="105"/>
      <c r="C2096" s="106"/>
      <c r="D2096" s="114"/>
      <c r="E2096" s="253"/>
      <c r="F2096" s="253"/>
    </row>
    <row r="2097" spans="2:6" x14ac:dyDescent="0.2">
      <c r="B2097" s="105"/>
      <c r="C2097" s="106"/>
      <c r="D2097" s="114"/>
      <c r="E2097" s="253"/>
      <c r="F2097" s="253"/>
    </row>
    <row r="2098" spans="2:6" x14ac:dyDescent="0.2">
      <c r="B2098" s="105"/>
      <c r="C2098" s="106"/>
      <c r="D2098" s="114"/>
      <c r="E2098" s="253"/>
      <c r="F2098" s="253"/>
    </row>
    <row r="2099" spans="2:6" x14ac:dyDescent="0.2">
      <c r="B2099" s="105"/>
      <c r="C2099" s="106"/>
      <c r="D2099" s="114"/>
      <c r="E2099" s="253"/>
      <c r="F2099" s="253"/>
    </row>
    <row r="2100" spans="2:6" x14ac:dyDescent="0.2">
      <c r="B2100" s="105"/>
      <c r="C2100" s="106"/>
      <c r="D2100" s="114"/>
      <c r="E2100" s="253"/>
      <c r="F2100" s="253"/>
    </row>
    <row r="2101" spans="2:6" x14ac:dyDescent="0.2">
      <c r="B2101" s="105"/>
      <c r="C2101" s="106"/>
      <c r="D2101" s="114"/>
      <c r="E2101" s="253"/>
      <c r="F2101" s="253"/>
    </row>
    <row r="2102" spans="2:6" x14ac:dyDescent="0.2">
      <c r="B2102" s="105"/>
      <c r="C2102" s="106"/>
      <c r="D2102" s="114"/>
      <c r="E2102" s="253"/>
      <c r="F2102" s="253"/>
    </row>
    <row r="2103" spans="2:6" x14ac:dyDescent="0.2">
      <c r="B2103" s="105"/>
      <c r="C2103" s="106"/>
      <c r="D2103" s="114"/>
      <c r="E2103" s="253"/>
      <c r="F2103" s="253"/>
    </row>
    <row r="2104" spans="2:6" x14ac:dyDescent="0.2">
      <c r="B2104" s="105"/>
      <c r="C2104" s="106"/>
      <c r="D2104" s="114"/>
      <c r="E2104" s="253"/>
      <c r="F2104" s="253"/>
    </row>
    <row r="2105" spans="2:6" x14ac:dyDescent="0.2">
      <c r="B2105" s="105"/>
      <c r="C2105" s="106"/>
      <c r="D2105" s="114"/>
      <c r="E2105" s="253"/>
      <c r="F2105" s="253"/>
    </row>
    <row r="2106" spans="2:6" x14ac:dyDescent="0.2">
      <c r="B2106" s="105"/>
      <c r="C2106" s="106"/>
      <c r="D2106" s="114"/>
      <c r="E2106" s="253"/>
      <c r="F2106" s="253"/>
    </row>
    <row r="2107" spans="2:6" x14ac:dyDescent="0.2">
      <c r="B2107" s="105"/>
      <c r="C2107" s="106"/>
      <c r="D2107" s="114"/>
      <c r="E2107" s="253"/>
      <c r="F2107" s="253"/>
    </row>
    <row r="2108" spans="2:6" x14ac:dyDescent="0.2">
      <c r="B2108" s="105"/>
      <c r="C2108" s="106"/>
      <c r="D2108" s="114"/>
      <c r="E2108" s="253"/>
      <c r="F2108" s="253"/>
    </row>
    <row r="2109" spans="2:6" x14ac:dyDescent="0.2">
      <c r="B2109" s="105"/>
      <c r="C2109" s="106"/>
      <c r="D2109" s="114"/>
      <c r="E2109" s="253"/>
      <c r="F2109" s="253"/>
    </row>
    <row r="2110" spans="2:6" x14ac:dyDescent="0.2">
      <c r="B2110" s="105"/>
      <c r="C2110" s="106"/>
      <c r="D2110" s="114"/>
      <c r="E2110" s="253"/>
      <c r="F2110" s="253"/>
    </row>
    <row r="2111" spans="2:6" x14ac:dyDescent="0.2">
      <c r="B2111" s="105"/>
      <c r="C2111" s="106"/>
      <c r="D2111" s="114"/>
      <c r="E2111" s="253"/>
      <c r="F2111" s="253"/>
    </row>
    <row r="2112" spans="2:6" x14ac:dyDescent="0.2">
      <c r="B2112" s="105"/>
      <c r="C2112" s="106"/>
      <c r="D2112" s="114"/>
      <c r="E2112" s="253"/>
      <c r="F2112" s="253"/>
    </row>
    <row r="2113" spans="2:6" x14ac:dyDescent="0.2">
      <c r="B2113" s="105"/>
      <c r="C2113" s="106"/>
      <c r="D2113" s="114"/>
      <c r="E2113" s="253"/>
      <c r="F2113" s="253"/>
    </row>
    <row r="2114" spans="2:6" x14ac:dyDescent="0.2">
      <c r="B2114" s="105"/>
      <c r="C2114" s="106"/>
      <c r="D2114" s="114"/>
      <c r="E2114" s="253"/>
      <c r="F2114" s="253"/>
    </row>
    <row r="2115" spans="2:6" x14ac:dyDescent="0.2">
      <c r="B2115" s="105"/>
      <c r="C2115" s="106"/>
      <c r="D2115" s="114"/>
      <c r="E2115" s="253"/>
      <c r="F2115" s="253"/>
    </row>
    <row r="2116" spans="2:6" x14ac:dyDescent="0.2">
      <c r="B2116" s="105"/>
      <c r="C2116" s="106"/>
      <c r="D2116" s="114"/>
      <c r="E2116" s="253"/>
      <c r="F2116" s="253"/>
    </row>
    <row r="2117" spans="2:6" x14ac:dyDescent="0.2">
      <c r="B2117" s="105"/>
      <c r="C2117" s="106"/>
      <c r="D2117" s="114"/>
      <c r="E2117" s="253"/>
      <c r="F2117" s="253"/>
    </row>
    <row r="2118" spans="2:6" x14ac:dyDescent="0.2">
      <c r="B2118" s="105"/>
      <c r="C2118" s="106"/>
      <c r="D2118" s="114"/>
      <c r="E2118" s="253"/>
      <c r="F2118" s="253"/>
    </row>
    <row r="2119" spans="2:6" x14ac:dyDescent="0.2">
      <c r="B2119" s="105"/>
      <c r="C2119" s="106"/>
      <c r="D2119" s="114"/>
      <c r="E2119" s="253"/>
      <c r="F2119" s="253"/>
    </row>
    <row r="2120" spans="2:6" x14ac:dyDescent="0.2">
      <c r="B2120" s="105"/>
      <c r="C2120" s="106"/>
      <c r="D2120" s="114"/>
      <c r="E2120" s="253"/>
      <c r="F2120" s="253"/>
    </row>
    <row r="2121" spans="2:6" x14ac:dyDescent="0.2">
      <c r="B2121" s="105"/>
      <c r="C2121" s="106"/>
      <c r="D2121" s="114"/>
      <c r="E2121" s="253"/>
      <c r="F2121" s="253"/>
    </row>
    <row r="2122" spans="2:6" x14ac:dyDescent="0.2">
      <c r="B2122" s="105"/>
      <c r="C2122" s="106"/>
      <c r="D2122" s="114"/>
      <c r="E2122" s="253"/>
      <c r="F2122" s="253"/>
    </row>
    <row r="2123" spans="2:6" x14ac:dyDescent="0.2">
      <c r="B2123" s="105"/>
      <c r="C2123" s="106"/>
      <c r="D2123" s="114"/>
      <c r="E2123" s="253"/>
      <c r="F2123" s="253"/>
    </row>
    <row r="2124" spans="2:6" x14ac:dyDescent="0.2">
      <c r="B2124" s="105"/>
      <c r="C2124" s="106"/>
      <c r="D2124" s="114"/>
      <c r="E2124" s="253"/>
      <c r="F2124" s="253"/>
    </row>
    <row r="2125" spans="2:6" x14ac:dyDescent="0.2">
      <c r="B2125" s="105"/>
      <c r="C2125" s="106"/>
      <c r="D2125" s="114"/>
      <c r="E2125" s="253"/>
      <c r="F2125" s="253"/>
    </row>
    <row r="2126" spans="2:6" x14ac:dyDescent="0.2">
      <c r="B2126" s="105"/>
      <c r="C2126" s="106"/>
      <c r="D2126" s="114"/>
      <c r="E2126" s="253"/>
      <c r="F2126" s="253"/>
    </row>
    <row r="2127" spans="2:6" x14ac:dyDescent="0.2">
      <c r="B2127" s="105"/>
      <c r="C2127" s="106"/>
      <c r="D2127" s="114"/>
      <c r="E2127" s="253"/>
      <c r="F2127" s="253"/>
    </row>
    <row r="2128" spans="2:6" x14ac:dyDescent="0.2">
      <c r="B2128" s="105"/>
      <c r="C2128" s="106"/>
      <c r="D2128" s="114"/>
      <c r="E2128" s="253"/>
      <c r="F2128" s="253"/>
    </row>
    <row r="2129" spans="2:6" x14ac:dyDescent="0.2">
      <c r="B2129" s="105"/>
      <c r="C2129" s="106"/>
      <c r="D2129" s="114"/>
      <c r="E2129" s="253"/>
      <c r="F2129" s="253"/>
    </row>
    <row r="2130" spans="2:6" x14ac:dyDescent="0.2">
      <c r="B2130" s="105"/>
      <c r="C2130" s="106"/>
      <c r="D2130" s="114"/>
      <c r="E2130" s="253"/>
      <c r="F2130" s="253"/>
    </row>
    <row r="2131" spans="2:6" x14ac:dyDescent="0.2">
      <c r="B2131" s="105"/>
      <c r="C2131" s="106"/>
      <c r="D2131" s="114"/>
      <c r="E2131" s="253"/>
      <c r="F2131" s="253"/>
    </row>
    <row r="2132" spans="2:6" x14ac:dyDescent="0.2">
      <c r="B2132" s="105"/>
      <c r="C2132" s="106"/>
      <c r="D2132" s="114"/>
      <c r="E2132" s="253"/>
      <c r="F2132" s="253"/>
    </row>
    <row r="2133" spans="2:6" x14ac:dyDescent="0.2">
      <c r="B2133" s="105"/>
      <c r="C2133" s="106"/>
      <c r="D2133" s="114"/>
      <c r="E2133" s="253"/>
      <c r="F2133" s="253"/>
    </row>
    <row r="2134" spans="2:6" x14ac:dyDescent="0.2">
      <c r="B2134" s="105"/>
      <c r="C2134" s="106"/>
      <c r="D2134" s="114"/>
      <c r="E2134" s="253"/>
      <c r="F2134" s="253"/>
    </row>
    <row r="2135" spans="2:6" x14ac:dyDescent="0.2">
      <c r="B2135" s="105"/>
      <c r="C2135" s="106"/>
      <c r="D2135" s="114"/>
      <c r="E2135" s="253"/>
      <c r="F2135" s="253"/>
    </row>
    <row r="2136" spans="2:6" x14ac:dyDescent="0.2">
      <c r="B2136" s="105"/>
      <c r="C2136" s="106"/>
      <c r="D2136" s="114"/>
      <c r="E2136" s="253"/>
      <c r="F2136" s="253"/>
    </row>
    <row r="2137" spans="2:6" x14ac:dyDescent="0.2">
      <c r="B2137" s="105"/>
      <c r="C2137" s="106"/>
      <c r="D2137" s="114"/>
      <c r="E2137" s="253"/>
      <c r="F2137" s="253"/>
    </row>
    <row r="2138" spans="2:6" x14ac:dyDescent="0.2">
      <c r="B2138" s="105"/>
      <c r="C2138" s="106"/>
      <c r="D2138" s="114"/>
      <c r="E2138" s="253"/>
      <c r="F2138" s="253"/>
    </row>
    <row r="2139" spans="2:6" x14ac:dyDescent="0.2">
      <c r="B2139" s="105"/>
      <c r="C2139" s="106"/>
      <c r="D2139" s="114"/>
      <c r="E2139" s="253"/>
      <c r="F2139" s="253"/>
    </row>
    <row r="2140" spans="2:6" x14ac:dyDescent="0.2">
      <c r="B2140" s="105"/>
      <c r="C2140" s="106"/>
      <c r="D2140" s="114"/>
      <c r="E2140" s="253"/>
      <c r="F2140" s="253"/>
    </row>
    <row r="2141" spans="2:6" x14ac:dyDescent="0.2">
      <c r="B2141" s="105"/>
      <c r="C2141" s="106"/>
      <c r="D2141" s="114"/>
      <c r="E2141" s="253"/>
      <c r="F2141" s="253"/>
    </row>
    <row r="2142" spans="2:6" x14ac:dyDescent="0.2">
      <c r="B2142" s="105"/>
      <c r="C2142" s="106"/>
      <c r="D2142" s="114"/>
      <c r="E2142" s="253"/>
      <c r="F2142" s="253"/>
    </row>
    <row r="2143" spans="2:6" x14ac:dyDescent="0.2">
      <c r="B2143" s="105"/>
      <c r="C2143" s="106"/>
      <c r="D2143" s="114"/>
      <c r="E2143" s="253"/>
      <c r="F2143" s="253"/>
    </row>
    <row r="2144" spans="2:6" x14ac:dyDescent="0.2">
      <c r="B2144" s="105"/>
      <c r="C2144" s="106"/>
      <c r="D2144" s="114"/>
      <c r="E2144" s="253"/>
      <c r="F2144" s="253"/>
    </row>
    <row r="2145" spans="2:6" x14ac:dyDescent="0.2">
      <c r="B2145" s="105"/>
      <c r="C2145" s="106"/>
      <c r="D2145" s="114"/>
      <c r="E2145" s="253"/>
      <c r="F2145" s="253"/>
    </row>
    <row r="2146" spans="2:6" x14ac:dyDescent="0.2">
      <c r="B2146" s="105"/>
      <c r="C2146" s="106"/>
      <c r="D2146" s="114"/>
      <c r="E2146" s="253"/>
      <c r="F2146" s="253"/>
    </row>
    <row r="2147" spans="2:6" x14ac:dyDescent="0.2">
      <c r="B2147" s="105"/>
      <c r="C2147" s="106"/>
      <c r="D2147" s="114"/>
      <c r="E2147" s="253"/>
      <c r="F2147" s="253"/>
    </row>
    <row r="2148" spans="2:6" x14ac:dyDescent="0.2">
      <c r="B2148" s="105"/>
      <c r="C2148" s="106"/>
      <c r="D2148" s="114"/>
      <c r="E2148" s="253"/>
      <c r="F2148" s="253"/>
    </row>
    <row r="2149" spans="2:6" x14ac:dyDescent="0.2">
      <c r="B2149" s="105"/>
      <c r="C2149" s="106"/>
      <c r="D2149" s="114"/>
      <c r="E2149" s="253"/>
      <c r="F2149" s="253"/>
    </row>
    <row r="2150" spans="2:6" x14ac:dyDescent="0.2">
      <c r="B2150" s="105"/>
      <c r="C2150" s="106"/>
      <c r="D2150" s="114"/>
      <c r="E2150" s="253"/>
      <c r="F2150" s="253"/>
    </row>
    <row r="2151" spans="2:6" x14ac:dyDescent="0.2">
      <c r="B2151" s="105"/>
      <c r="C2151" s="106"/>
      <c r="D2151" s="114"/>
      <c r="E2151" s="253"/>
      <c r="F2151" s="253"/>
    </row>
    <row r="2152" spans="2:6" x14ac:dyDescent="0.2">
      <c r="B2152" s="105"/>
      <c r="C2152" s="106"/>
      <c r="D2152" s="114"/>
      <c r="E2152" s="253"/>
      <c r="F2152" s="253"/>
    </row>
    <row r="2153" spans="2:6" x14ac:dyDescent="0.2">
      <c r="B2153" s="105"/>
      <c r="C2153" s="106"/>
      <c r="D2153" s="114"/>
      <c r="E2153" s="253"/>
      <c r="F2153" s="253"/>
    </row>
    <row r="2154" spans="2:6" x14ac:dyDescent="0.2">
      <c r="B2154" s="105"/>
      <c r="C2154" s="106"/>
      <c r="D2154" s="114"/>
      <c r="E2154" s="253"/>
      <c r="F2154" s="253"/>
    </row>
    <row r="2155" spans="2:6" x14ac:dyDescent="0.2">
      <c r="B2155" s="105"/>
      <c r="C2155" s="106"/>
      <c r="D2155" s="114"/>
      <c r="E2155" s="253"/>
      <c r="F2155" s="253"/>
    </row>
    <row r="2156" spans="2:6" x14ac:dyDescent="0.2">
      <c r="B2156" s="105"/>
      <c r="C2156" s="106"/>
      <c r="D2156" s="114"/>
      <c r="E2156" s="253"/>
      <c r="F2156" s="253"/>
    </row>
    <row r="2157" spans="2:6" x14ac:dyDescent="0.2">
      <c r="B2157" s="105"/>
      <c r="C2157" s="106"/>
      <c r="D2157" s="114"/>
      <c r="E2157" s="253"/>
      <c r="F2157" s="253"/>
    </row>
    <row r="2158" spans="2:6" x14ac:dyDescent="0.2">
      <c r="B2158" s="105"/>
      <c r="C2158" s="106"/>
      <c r="D2158" s="114"/>
      <c r="E2158" s="253"/>
      <c r="F2158" s="253"/>
    </row>
    <row r="2159" spans="2:6" x14ac:dyDescent="0.2">
      <c r="B2159" s="105"/>
      <c r="C2159" s="106"/>
      <c r="D2159" s="114"/>
      <c r="E2159" s="253"/>
      <c r="F2159" s="253"/>
    </row>
    <row r="2160" spans="2:6" x14ac:dyDescent="0.2">
      <c r="B2160" s="105"/>
      <c r="C2160" s="106"/>
      <c r="D2160" s="114"/>
      <c r="E2160" s="253"/>
      <c r="F2160" s="253"/>
    </row>
    <row r="2161" spans="2:6" x14ac:dyDescent="0.2">
      <c r="B2161" s="105"/>
      <c r="C2161" s="106"/>
      <c r="D2161" s="114"/>
      <c r="E2161" s="253"/>
      <c r="F2161" s="253"/>
    </row>
    <row r="2162" spans="2:6" x14ac:dyDescent="0.2">
      <c r="B2162" s="105"/>
      <c r="C2162" s="106"/>
      <c r="D2162" s="114"/>
      <c r="E2162" s="253"/>
      <c r="F2162" s="253"/>
    </row>
  </sheetData>
  <mergeCells count="7">
    <mergeCell ref="B24:H24"/>
    <mergeCell ref="A28:F28"/>
    <mergeCell ref="B3:H3"/>
    <mergeCell ref="B10:H10"/>
    <mergeCell ref="B15:H15"/>
    <mergeCell ref="A14:H14"/>
    <mergeCell ref="B20:H20"/>
  </mergeCells>
  <printOptions horizontalCentered="1"/>
  <pageMargins left="0.19685039370078741" right="0.19685039370078741" top="0.35433070866141736" bottom="0.35433070866141736" header="0" footer="0"/>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08"/>
  <sheetViews>
    <sheetView topLeftCell="A286" workbookViewId="0">
      <selection activeCell="O401" sqref="N401:O401"/>
    </sheetView>
  </sheetViews>
  <sheetFormatPr defaultRowHeight="15" x14ac:dyDescent="0.25"/>
  <cols>
    <col min="1" max="1" width="4" customWidth="1"/>
    <col min="5" max="5" width="6.42578125" customWidth="1"/>
    <col min="7" max="7" width="6.7109375" customWidth="1"/>
    <col min="11" max="11" width="4" customWidth="1"/>
    <col min="15" max="15" width="6.42578125" customWidth="1"/>
    <col min="17" max="17" width="6.7109375" customWidth="1"/>
  </cols>
  <sheetData>
    <row r="1" spans="2:9" ht="24.95" customHeight="1" x14ac:dyDescent="0.35">
      <c r="B1" s="408" t="s">
        <v>19901</v>
      </c>
      <c r="C1" s="409"/>
      <c r="D1" s="409"/>
      <c r="E1" s="409"/>
      <c r="F1" s="409"/>
      <c r="G1" s="409"/>
      <c r="H1" s="409"/>
      <c r="I1" s="410"/>
    </row>
    <row r="2" spans="2:9" ht="15.75" x14ac:dyDescent="0.25">
      <c r="B2" s="411" t="s">
        <v>23827</v>
      </c>
      <c r="C2" s="411"/>
      <c r="D2" s="411"/>
      <c r="E2" s="411"/>
      <c r="F2" s="411"/>
      <c r="G2" s="411"/>
      <c r="H2" s="411"/>
      <c r="I2" s="411"/>
    </row>
    <row r="3" spans="2:9" ht="39.75" customHeight="1" x14ac:dyDescent="0.25">
      <c r="B3" s="403" t="s">
        <v>19898</v>
      </c>
      <c r="C3" s="403"/>
      <c r="D3" s="403" t="s">
        <v>19899</v>
      </c>
      <c r="E3" s="403"/>
      <c r="F3" s="404" t="s">
        <v>19900</v>
      </c>
      <c r="G3" s="404"/>
      <c r="H3" s="404" t="s">
        <v>23828</v>
      </c>
      <c r="I3" s="404"/>
    </row>
    <row r="4" spans="2:9" ht="12" customHeight="1" x14ac:dyDescent="0.25">
      <c r="B4" s="396">
        <v>4.2361111111111106E-2</v>
      </c>
      <c r="C4" s="397"/>
      <c r="D4" s="390">
        <f xml:space="preserve"> 'capitolo 1 NO'!G4:G57</f>
        <v>0</v>
      </c>
      <c r="E4" s="390"/>
      <c r="F4" s="390">
        <f>'capitolo 1 NO'!H4:H57</f>
        <v>0</v>
      </c>
      <c r="G4" s="390"/>
      <c r="H4" s="391" t="e">
        <f>F4/D4</f>
        <v>#DIV/0!</v>
      </c>
      <c r="I4" s="391"/>
    </row>
    <row r="5" spans="2:9" ht="12" customHeight="1" x14ac:dyDescent="0.25">
      <c r="B5" s="396">
        <v>4.3055555555555562E-2</v>
      </c>
      <c r="C5" s="397"/>
      <c r="D5" s="390">
        <f>SUM('capitolo 1 NO'!G59:G65)</f>
        <v>0</v>
      </c>
      <c r="E5" s="390"/>
      <c r="F5" s="390">
        <f>SUM('capitolo 1 NO'!H59:H65)</f>
        <v>0</v>
      </c>
      <c r="G5" s="390"/>
      <c r="H5" s="391" t="e">
        <f>F5/D5</f>
        <v>#DIV/0!</v>
      </c>
      <c r="I5" s="391"/>
    </row>
    <row r="6" spans="2:9" ht="12" customHeight="1" x14ac:dyDescent="0.25">
      <c r="B6" s="396">
        <v>4.3750000000000004E-2</v>
      </c>
      <c r="C6" s="397"/>
      <c r="D6" s="390">
        <f>SUM('capitolo 1 NO'!G67:G71)</f>
        <v>0</v>
      </c>
      <c r="E6" s="390"/>
      <c r="F6" s="390">
        <f>SUM('capitolo 1 NO'!H67:H71)</f>
        <v>0</v>
      </c>
      <c r="G6" s="390"/>
      <c r="H6" s="391" t="e">
        <f t="shared" ref="H6:H19" si="0">F6/D6</f>
        <v>#DIV/0!</v>
      </c>
      <c r="I6" s="391"/>
    </row>
    <row r="7" spans="2:9" ht="12" customHeight="1" x14ac:dyDescent="0.25">
      <c r="B7" s="396">
        <v>4.4444444444444446E-2</v>
      </c>
      <c r="C7" s="397"/>
      <c r="D7" s="390">
        <f>SUM('capitolo 1 NO'!G73:G77)</f>
        <v>0</v>
      </c>
      <c r="E7" s="390"/>
      <c r="F7" s="390">
        <f>SUM('capitolo 1 NO'!H73:H77)</f>
        <v>0</v>
      </c>
      <c r="G7" s="390"/>
      <c r="H7" s="391" t="e">
        <f t="shared" si="0"/>
        <v>#DIV/0!</v>
      </c>
      <c r="I7" s="391"/>
    </row>
    <row r="8" spans="2:9" ht="12" customHeight="1" x14ac:dyDescent="0.25">
      <c r="B8" s="396">
        <v>4.5138888888888888E-2</v>
      </c>
      <c r="C8" s="397"/>
      <c r="D8" s="390">
        <f>SUM('capitolo 1 NO'!G79:G85)</f>
        <v>0</v>
      </c>
      <c r="E8" s="390"/>
      <c r="F8" s="390">
        <f>SUM('capitolo 1 NO'!H79:H85)</f>
        <v>0</v>
      </c>
      <c r="G8" s="390"/>
      <c r="H8" s="391" t="e">
        <f t="shared" si="0"/>
        <v>#DIV/0!</v>
      </c>
      <c r="I8" s="391"/>
    </row>
    <row r="9" spans="2:9" ht="12" customHeight="1" x14ac:dyDescent="0.25">
      <c r="B9" s="396">
        <v>4.5833333333333337E-2</v>
      </c>
      <c r="C9" s="397"/>
      <c r="D9" s="390">
        <f>SUM('capitolo 1 NO'!G88:G95)</f>
        <v>0</v>
      </c>
      <c r="E9" s="390"/>
      <c r="F9" s="390">
        <f>SUM('capitolo 1 NO'!H88:H95)</f>
        <v>0</v>
      </c>
      <c r="G9" s="390"/>
      <c r="H9" s="391" t="e">
        <f t="shared" si="0"/>
        <v>#DIV/0!</v>
      </c>
      <c r="I9" s="391"/>
    </row>
    <row r="10" spans="2:9" ht="12" customHeight="1" x14ac:dyDescent="0.25">
      <c r="B10" s="396">
        <v>4.6527777777777779E-2</v>
      </c>
      <c r="C10" s="397"/>
      <c r="D10" s="390">
        <f>SUM('capitolo 1 NO'!G97:G112)</f>
        <v>0</v>
      </c>
      <c r="E10" s="390"/>
      <c r="F10" s="390">
        <f>SUM('capitolo 1 NO'!H97:H112)</f>
        <v>0</v>
      </c>
      <c r="G10" s="390"/>
      <c r="H10" s="391" t="e">
        <f>F10/D10</f>
        <v>#DIV/0!</v>
      </c>
      <c r="I10" s="391"/>
    </row>
    <row r="11" spans="2:9" ht="12" customHeight="1" x14ac:dyDescent="0.25">
      <c r="B11" s="396">
        <v>4.7222222222222221E-2</v>
      </c>
      <c r="C11" s="397"/>
      <c r="D11" s="390">
        <f>SUM('capitolo 1 NO'!G114:G121)</f>
        <v>0</v>
      </c>
      <c r="E11" s="390"/>
      <c r="F11" s="390">
        <f>SUM('capitolo 1 NO'!H114:H121)</f>
        <v>0</v>
      </c>
      <c r="G11" s="390"/>
      <c r="H11" s="391" t="e">
        <f t="shared" si="0"/>
        <v>#DIV/0!</v>
      </c>
      <c r="I11" s="391"/>
    </row>
    <row r="12" spans="2:9" ht="12" customHeight="1" x14ac:dyDescent="0.25">
      <c r="B12" s="396">
        <v>4.7916666666666663E-2</v>
      </c>
      <c r="C12" s="397"/>
      <c r="D12" s="390">
        <f>SUM('capitolo 1 NO'!G123:G166)</f>
        <v>0</v>
      </c>
      <c r="E12" s="390"/>
      <c r="F12" s="390">
        <f>SUM('capitolo 1 NO'!H123:H166)</f>
        <v>0</v>
      </c>
      <c r="G12" s="390"/>
      <c r="H12" s="391" t="e">
        <f t="shared" si="0"/>
        <v>#DIV/0!</v>
      </c>
      <c r="I12" s="391"/>
    </row>
    <row r="13" spans="2:9" ht="12" customHeight="1" x14ac:dyDescent="0.25">
      <c r="B13" s="396">
        <v>4.8611111111111112E-2</v>
      </c>
      <c r="C13" s="412"/>
      <c r="D13" s="390">
        <f>SUM('capitolo 1 NO'!G168:G188)</f>
        <v>0</v>
      </c>
      <c r="E13" s="390"/>
      <c r="F13" s="390">
        <f>SUM('capitolo 1 NO'!H168:H188)</f>
        <v>0</v>
      </c>
      <c r="G13" s="390"/>
      <c r="H13" s="391" t="e">
        <f t="shared" si="0"/>
        <v>#DIV/0!</v>
      </c>
      <c r="I13" s="391"/>
    </row>
    <row r="14" spans="2:9" ht="12" customHeight="1" x14ac:dyDescent="0.25">
      <c r="B14" s="396">
        <v>4.9305555555555554E-2</v>
      </c>
      <c r="C14" s="412"/>
      <c r="D14" s="390">
        <f>SUM('capitolo 1 NO'!G191:G202)</f>
        <v>0</v>
      </c>
      <c r="E14" s="390"/>
      <c r="F14" s="390">
        <f>SUM('capitolo 1 NO'!H191:H202)</f>
        <v>0</v>
      </c>
      <c r="G14" s="390"/>
      <c r="H14" s="391" t="e">
        <f t="shared" si="0"/>
        <v>#DIV/0!</v>
      </c>
      <c r="I14" s="391"/>
    </row>
    <row r="15" spans="2:9" ht="12" customHeight="1" x14ac:dyDescent="0.25">
      <c r="B15" s="396">
        <v>4.9999999999999996E-2</v>
      </c>
      <c r="C15" s="412"/>
      <c r="D15" s="390">
        <f>SUM('capitolo 1 NO'!G205:G221)</f>
        <v>0</v>
      </c>
      <c r="E15" s="390"/>
      <c r="F15" s="390">
        <f>SUM('capitolo 1 NO'!H205:H221)</f>
        <v>0</v>
      </c>
      <c r="G15" s="390"/>
      <c r="H15" s="391" t="e">
        <f t="shared" si="0"/>
        <v>#DIV/0!</v>
      </c>
      <c r="I15" s="391"/>
    </row>
    <row r="16" spans="2:9" ht="12" customHeight="1" x14ac:dyDescent="0.25">
      <c r="B16" s="396">
        <v>5.0694444444444452E-2</v>
      </c>
      <c r="C16" s="412"/>
      <c r="D16" s="390">
        <f>SUM('capitolo 1 NO'!G224:G231)</f>
        <v>0</v>
      </c>
      <c r="E16" s="390"/>
      <c r="F16" s="390">
        <f>SUM('capitolo 1 NO'!H224:H231)</f>
        <v>0</v>
      </c>
      <c r="G16" s="390"/>
      <c r="H16" s="391" t="e">
        <f t="shared" si="0"/>
        <v>#DIV/0!</v>
      </c>
      <c r="I16" s="391"/>
    </row>
    <row r="17" spans="2:19" ht="12" customHeight="1" x14ac:dyDescent="0.25">
      <c r="B17" s="396">
        <v>5.1388888888888894E-2</v>
      </c>
      <c r="C17" s="412"/>
      <c r="D17" s="390">
        <f>SUM('capitolo 1 NO'!G233:G260)</f>
        <v>0</v>
      </c>
      <c r="E17" s="390"/>
      <c r="F17" s="390">
        <f>SUM('capitolo 1 NO'!H233:H260)</f>
        <v>0</v>
      </c>
      <c r="G17" s="390"/>
      <c r="H17" s="391" t="e">
        <f t="shared" si="0"/>
        <v>#DIV/0!</v>
      </c>
      <c r="I17" s="391"/>
    </row>
    <row r="18" spans="2:19" ht="12" customHeight="1" x14ac:dyDescent="0.25">
      <c r="B18" s="396">
        <v>5.2083333333333336E-2</v>
      </c>
      <c r="C18" s="412"/>
      <c r="D18" s="390">
        <f>SUM('capitolo 1 NO'!G263:G325)</f>
        <v>0</v>
      </c>
      <c r="E18" s="390"/>
      <c r="F18" s="390">
        <f>SUM('capitolo 1 NO'!H263:H325)</f>
        <v>0</v>
      </c>
      <c r="G18" s="390"/>
      <c r="H18" s="391" t="e">
        <f t="shared" si="0"/>
        <v>#DIV/0!</v>
      </c>
      <c r="I18" s="391"/>
    </row>
    <row r="19" spans="2:19" ht="12" customHeight="1" x14ac:dyDescent="0.25">
      <c r="B19" s="396">
        <v>5.2777777777777778E-2</v>
      </c>
      <c r="C19" s="412"/>
      <c r="D19" s="390">
        <f>SUM('capitolo 1 NO'!G327:G396)</f>
        <v>0</v>
      </c>
      <c r="E19" s="390"/>
      <c r="F19" s="390">
        <f>SUM('capitolo 1 NO'!H264:H326)</f>
        <v>0</v>
      </c>
      <c r="G19" s="390"/>
      <c r="H19" s="391" t="e">
        <f t="shared" si="0"/>
        <v>#DIV/0!</v>
      </c>
      <c r="I19" s="391"/>
    </row>
    <row r="20" spans="2:19" x14ac:dyDescent="0.25">
      <c r="B20" s="413" t="s">
        <v>19897</v>
      </c>
      <c r="C20" s="414"/>
      <c r="D20" s="398">
        <f>SUM(D6:D19)</f>
        <v>0</v>
      </c>
      <c r="E20" s="399"/>
      <c r="F20" s="400">
        <f>SUM(F6:F19)</f>
        <v>0</v>
      </c>
      <c r="G20" s="401"/>
      <c r="H20" s="402" t="e">
        <f>F20/D20</f>
        <v>#DIV/0!</v>
      </c>
      <c r="I20" s="402"/>
    </row>
    <row r="21" spans="2:19" ht="45" customHeight="1" x14ac:dyDescent="0.25">
      <c r="B21" s="415"/>
      <c r="C21" s="416"/>
      <c r="D21" s="403" t="s">
        <v>19899</v>
      </c>
      <c r="E21" s="403"/>
      <c r="F21" s="404" t="s">
        <v>19900</v>
      </c>
      <c r="G21" s="404"/>
      <c r="H21" s="404" t="s">
        <v>20113</v>
      </c>
      <c r="I21" s="404"/>
    </row>
    <row r="23" spans="2:19" ht="21" x14ac:dyDescent="0.35">
      <c r="B23" s="408" t="s">
        <v>19902</v>
      </c>
      <c r="C23" s="409"/>
      <c r="D23" s="409"/>
      <c r="E23" s="409"/>
      <c r="F23" s="409"/>
      <c r="G23" s="409"/>
      <c r="H23" s="409"/>
      <c r="I23" s="410"/>
      <c r="L23" s="141"/>
      <c r="M23" s="141"/>
      <c r="N23" s="141"/>
      <c r="O23" s="141"/>
      <c r="P23" s="141"/>
      <c r="Q23" s="141"/>
      <c r="R23" s="141"/>
      <c r="S23" s="141"/>
    </row>
    <row r="24" spans="2:19" ht="15.75" customHeight="1" x14ac:dyDescent="0.25">
      <c r="B24" s="411" t="s">
        <v>23827</v>
      </c>
      <c r="C24" s="411"/>
      <c r="D24" s="411"/>
      <c r="E24" s="411"/>
      <c r="F24" s="411"/>
      <c r="G24" s="411"/>
      <c r="H24" s="411"/>
      <c r="I24" s="411"/>
      <c r="L24" s="142"/>
      <c r="M24" s="142"/>
      <c r="N24" s="142"/>
      <c r="O24" s="142"/>
      <c r="P24" s="143"/>
      <c r="Q24" s="143"/>
      <c r="R24" s="143"/>
      <c r="S24" s="143"/>
    </row>
    <row r="25" spans="2:19" ht="39.75" customHeight="1" x14ac:dyDescent="0.25">
      <c r="B25" s="403" t="s">
        <v>19898</v>
      </c>
      <c r="C25" s="403"/>
      <c r="D25" s="403" t="s">
        <v>19899</v>
      </c>
      <c r="E25" s="403"/>
      <c r="F25" s="404" t="s">
        <v>19900</v>
      </c>
      <c r="G25" s="404"/>
      <c r="H25" s="404" t="s">
        <v>23828</v>
      </c>
      <c r="I25" s="404"/>
      <c r="L25" s="144"/>
      <c r="M25" s="144"/>
      <c r="N25" s="145"/>
      <c r="O25" s="145"/>
      <c r="P25" s="145"/>
      <c r="Q25" s="145"/>
      <c r="R25" s="146"/>
      <c r="S25" s="146"/>
    </row>
    <row r="26" spans="2:19" ht="12" customHeight="1" x14ac:dyDescent="0.25">
      <c r="B26" s="396">
        <v>8.4027777777777771E-2</v>
      </c>
      <c r="C26" s="397"/>
      <c r="D26" s="390" t="e">
        <f>SUM('capitolo 2'!#REF!)</f>
        <v>#REF!</v>
      </c>
      <c r="E26" s="390"/>
      <c r="F26" s="390" t="e">
        <f>SUM('capitolo 2'!#REF!)</f>
        <v>#REF!</v>
      </c>
      <c r="G26" s="390"/>
      <c r="H26" s="391" t="e">
        <f>F26/D26</f>
        <v>#REF!</v>
      </c>
      <c r="I26" s="391"/>
    </row>
    <row r="27" spans="2:19" ht="12" customHeight="1" x14ac:dyDescent="0.25">
      <c r="B27" s="396">
        <v>8.4722222222222213E-2</v>
      </c>
      <c r="C27" s="397"/>
      <c r="D27" s="390">
        <f>SUM('capitolo 2'!G5:G5)</f>
        <v>557.4985999999999</v>
      </c>
      <c r="E27" s="390"/>
      <c r="F27" s="390">
        <f>SUM('capitolo 2'!H5:H5)</f>
        <v>220.48979999999997</v>
      </c>
      <c r="G27" s="390"/>
      <c r="H27" s="391">
        <f>F27/D27</f>
        <v>0.39549839228295824</v>
      </c>
      <c r="I27" s="391"/>
    </row>
    <row r="28" spans="2:19" ht="12" customHeight="1" x14ac:dyDescent="0.25">
      <c r="B28" s="396">
        <v>8.5416666666666655E-2</v>
      </c>
      <c r="C28" s="397"/>
      <c r="D28" s="390" t="e">
        <f>SUM('capitolo 2'!#REF!)</f>
        <v>#REF!</v>
      </c>
      <c r="E28" s="390"/>
      <c r="F28" s="390" t="e">
        <f>SUM('capitolo 2'!#REF!)</f>
        <v>#REF!</v>
      </c>
      <c r="G28" s="390"/>
      <c r="H28" s="391" t="e">
        <f t="shared" ref="H28:H31" si="1">F28/D28</f>
        <v>#REF!</v>
      </c>
      <c r="I28" s="391"/>
    </row>
    <row r="29" spans="2:19" ht="12" customHeight="1" x14ac:dyDescent="0.25">
      <c r="B29" s="396">
        <v>8.6111111111111124E-2</v>
      </c>
      <c r="C29" s="397"/>
      <c r="D29" s="390" t="e">
        <f>SUM('capitolo 2'!#REF!)</f>
        <v>#REF!</v>
      </c>
      <c r="E29" s="390"/>
      <c r="F29" s="390" t="e">
        <f>SUM('capitolo 2'!#REF!)</f>
        <v>#REF!</v>
      </c>
      <c r="G29" s="390"/>
      <c r="H29" s="391" t="e">
        <f t="shared" si="1"/>
        <v>#REF!</v>
      </c>
      <c r="I29" s="391"/>
    </row>
    <row r="30" spans="2:19" ht="12" customHeight="1" x14ac:dyDescent="0.25">
      <c r="B30" s="396">
        <v>8.6805555555555566E-2</v>
      </c>
      <c r="C30" s="397"/>
      <c r="D30" s="390" t="e">
        <f>SUM('capitolo 2'!#REF!)</f>
        <v>#REF!</v>
      </c>
      <c r="E30" s="390"/>
      <c r="F30" s="390" t="e">
        <f>SUM('capitolo 2'!#REF!)</f>
        <v>#REF!</v>
      </c>
      <c r="G30" s="390"/>
      <c r="H30" s="391" t="e">
        <f t="shared" si="1"/>
        <v>#REF!</v>
      </c>
      <c r="I30" s="391"/>
    </row>
    <row r="31" spans="2:19" ht="12" customHeight="1" x14ac:dyDescent="0.25">
      <c r="B31" s="396">
        <v>8.7500000000000008E-2</v>
      </c>
      <c r="C31" s="397"/>
      <c r="D31" s="390" t="e">
        <f>SUM('capitolo 2'!#REF!)</f>
        <v>#REF!</v>
      </c>
      <c r="E31" s="390"/>
      <c r="F31" s="390" t="e">
        <f>SUM('capitolo 2'!#REF!)</f>
        <v>#REF!</v>
      </c>
      <c r="G31" s="390"/>
      <c r="H31" s="391" t="e">
        <f t="shared" si="1"/>
        <v>#REF!</v>
      </c>
      <c r="I31" s="391"/>
    </row>
    <row r="32" spans="2:19" x14ac:dyDescent="0.25">
      <c r="B32" s="392" t="s">
        <v>19897</v>
      </c>
      <c r="C32" s="393"/>
      <c r="D32" s="398" t="e">
        <f>SUM(D26:D31)</f>
        <v>#REF!</v>
      </c>
      <c r="E32" s="399"/>
      <c r="F32" s="400" t="e">
        <f>SUM(F26:F31)</f>
        <v>#REF!</v>
      </c>
      <c r="G32" s="401"/>
      <c r="H32" s="402" t="e">
        <f>F32/D32</f>
        <v>#REF!</v>
      </c>
      <c r="I32" s="402"/>
    </row>
    <row r="33" spans="2:9" ht="45" customHeight="1" x14ac:dyDescent="0.25">
      <c r="B33" s="394"/>
      <c r="C33" s="395"/>
      <c r="D33" s="403" t="s">
        <v>19899</v>
      </c>
      <c r="E33" s="403"/>
      <c r="F33" s="404" t="s">
        <v>19900</v>
      </c>
      <c r="G33" s="404"/>
      <c r="H33" s="404" t="s">
        <v>20113</v>
      </c>
      <c r="I33" s="404"/>
    </row>
    <row r="52" spans="2:19" ht="21" x14ac:dyDescent="0.35">
      <c r="B52" s="408" t="s">
        <v>19903</v>
      </c>
      <c r="C52" s="409"/>
      <c r="D52" s="409"/>
      <c r="E52" s="409"/>
      <c r="F52" s="409"/>
      <c r="G52" s="409"/>
      <c r="H52" s="409"/>
      <c r="I52" s="410"/>
      <c r="L52" s="141"/>
      <c r="M52" s="141"/>
      <c r="N52" s="141"/>
      <c r="O52" s="141"/>
      <c r="P52" s="141"/>
      <c r="Q52" s="141"/>
      <c r="R52" s="141"/>
      <c r="S52" s="141"/>
    </row>
    <row r="53" spans="2:19" ht="15.75" customHeight="1" x14ac:dyDescent="0.25">
      <c r="B53" s="411" t="s">
        <v>23827</v>
      </c>
      <c r="C53" s="411"/>
      <c r="D53" s="411"/>
      <c r="E53" s="411"/>
      <c r="F53" s="411"/>
      <c r="G53" s="411"/>
      <c r="H53" s="411"/>
      <c r="I53" s="411"/>
      <c r="L53" s="142"/>
      <c r="M53" s="142"/>
      <c r="N53" s="142"/>
      <c r="O53" s="142"/>
      <c r="P53" s="143"/>
      <c r="Q53" s="143"/>
      <c r="R53" s="143"/>
      <c r="S53" s="143"/>
    </row>
    <row r="54" spans="2:19" ht="39.75" customHeight="1" x14ac:dyDescent="0.25">
      <c r="B54" s="403" t="s">
        <v>19898</v>
      </c>
      <c r="C54" s="403"/>
      <c r="D54" s="403" t="s">
        <v>19899</v>
      </c>
      <c r="E54" s="403"/>
      <c r="F54" s="404" t="s">
        <v>19900</v>
      </c>
      <c r="G54" s="404"/>
      <c r="H54" s="404" t="s">
        <v>23828</v>
      </c>
      <c r="I54" s="404"/>
      <c r="L54" s="144"/>
      <c r="M54" s="144"/>
      <c r="N54" s="145"/>
      <c r="O54" s="145"/>
      <c r="P54" s="145"/>
      <c r="Q54" s="145"/>
      <c r="R54" s="146"/>
      <c r="S54" s="146"/>
    </row>
    <row r="55" spans="2:19" ht="12" customHeight="1" x14ac:dyDescent="0.25">
      <c r="B55" s="396">
        <v>0.12569444444444444</v>
      </c>
      <c r="C55" s="397"/>
      <c r="D55" s="390">
        <f>SUM('capitolo 3 NO'!G5:G61)</f>
        <v>0</v>
      </c>
      <c r="E55" s="390"/>
      <c r="F55" s="390">
        <f>SUM('capitolo 3 NO'!H5:H61)</f>
        <v>0</v>
      </c>
      <c r="G55" s="390"/>
      <c r="H55" s="391" t="e">
        <f>F55/D55</f>
        <v>#DIV/0!</v>
      </c>
      <c r="I55" s="391"/>
    </row>
    <row r="56" spans="2:19" ht="12" customHeight="1" x14ac:dyDescent="0.25">
      <c r="B56" s="396">
        <v>0.12638888888888888</v>
      </c>
      <c r="C56" s="397"/>
      <c r="D56" s="390">
        <f>SUM('capitolo 3 NO'!G63:G246)</f>
        <v>0</v>
      </c>
      <c r="E56" s="390"/>
      <c r="F56" s="390">
        <f>SUM('capitolo 3 NO'!H63:H246)</f>
        <v>0</v>
      </c>
      <c r="G56" s="390"/>
      <c r="H56" s="391" t="e">
        <f>F56/D56</f>
        <v>#DIV/0!</v>
      </c>
      <c r="I56" s="391"/>
    </row>
    <row r="57" spans="2:19" ht="12" customHeight="1" x14ac:dyDescent="0.25">
      <c r="B57" s="396">
        <v>0.12708333333333333</v>
      </c>
      <c r="C57" s="397"/>
      <c r="D57" s="390">
        <f>SUM('capitolo 3 NO'!G249:G338)</f>
        <v>0</v>
      </c>
      <c r="E57" s="390"/>
      <c r="F57" s="390">
        <f>SUM('capitolo 3 NO'!H249:H338)</f>
        <v>0</v>
      </c>
      <c r="G57" s="390"/>
      <c r="H57" s="391" t="e">
        <f t="shared" ref="H57:H60" si="2">F57/D57</f>
        <v>#DIV/0!</v>
      </c>
      <c r="I57" s="391"/>
    </row>
    <row r="58" spans="2:19" ht="12" customHeight="1" x14ac:dyDescent="0.25">
      <c r="B58" s="396">
        <v>0.1277777777777778</v>
      </c>
      <c r="C58" s="397"/>
      <c r="D58" s="390">
        <f>SUM('capitolo 3 NO'!G340:G359)</f>
        <v>0</v>
      </c>
      <c r="E58" s="390"/>
      <c r="F58" s="390">
        <f>SUM('capitolo 3 NO'!H340:H359)</f>
        <v>0</v>
      </c>
      <c r="G58" s="390"/>
      <c r="H58" s="391" t="e">
        <f t="shared" si="2"/>
        <v>#DIV/0!</v>
      </c>
      <c r="I58" s="391"/>
    </row>
    <row r="59" spans="2:19" ht="12" customHeight="1" x14ac:dyDescent="0.25">
      <c r="B59" s="396">
        <v>0.12847222222222224</v>
      </c>
      <c r="C59" s="397"/>
      <c r="D59" s="390">
        <f>SUM('capitolo 3 NO'!G361:G366)</f>
        <v>0</v>
      </c>
      <c r="E59" s="390"/>
      <c r="F59" s="390">
        <f>SUM('capitolo 3 NO'!H361:H366)</f>
        <v>0</v>
      </c>
      <c r="G59" s="390"/>
      <c r="H59" s="391" t="e">
        <f t="shared" si="2"/>
        <v>#DIV/0!</v>
      </c>
      <c r="I59" s="391"/>
    </row>
    <row r="60" spans="2:19" ht="12" customHeight="1" x14ac:dyDescent="0.25">
      <c r="B60" s="396">
        <v>0.12916666666666668</v>
      </c>
      <c r="C60" s="397"/>
      <c r="D60" s="390">
        <f>SUM('capitolo 3 NO'!G369:G376)</f>
        <v>0</v>
      </c>
      <c r="E60" s="390"/>
      <c r="F60" s="390">
        <f>SUM('capitolo 3 NO'!H369:H376)</f>
        <v>0</v>
      </c>
      <c r="G60" s="390"/>
      <c r="H60" s="391" t="e">
        <f t="shared" si="2"/>
        <v>#DIV/0!</v>
      </c>
      <c r="I60" s="391"/>
    </row>
    <row r="61" spans="2:19" x14ac:dyDescent="0.25">
      <c r="B61" s="392" t="s">
        <v>19897</v>
      </c>
      <c r="C61" s="393"/>
      <c r="D61" s="398">
        <f>SUM(D55:D60)</f>
        <v>0</v>
      </c>
      <c r="E61" s="399"/>
      <c r="F61" s="400">
        <f>SUM(F55:F60)</f>
        <v>0</v>
      </c>
      <c r="G61" s="401"/>
      <c r="H61" s="402" t="e">
        <f>F61/D61</f>
        <v>#DIV/0!</v>
      </c>
      <c r="I61" s="402"/>
    </row>
    <row r="62" spans="2:19" ht="45" customHeight="1" x14ac:dyDescent="0.25">
      <c r="B62" s="394"/>
      <c r="C62" s="395"/>
      <c r="D62" s="403" t="s">
        <v>19899</v>
      </c>
      <c r="E62" s="403"/>
      <c r="F62" s="404" t="s">
        <v>19900</v>
      </c>
      <c r="G62" s="404"/>
      <c r="H62" s="404" t="s">
        <v>20113</v>
      </c>
      <c r="I62" s="404"/>
    </row>
    <row r="64" spans="2:19" ht="21" x14ac:dyDescent="0.35">
      <c r="B64" s="408" t="s">
        <v>19904</v>
      </c>
      <c r="C64" s="409"/>
      <c r="D64" s="409"/>
      <c r="E64" s="409"/>
      <c r="F64" s="409"/>
      <c r="G64" s="409"/>
      <c r="H64" s="409"/>
      <c r="I64" s="410"/>
      <c r="L64" s="141"/>
      <c r="M64" s="141"/>
      <c r="N64" s="141"/>
      <c r="O64" s="141"/>
      <c r="P64" s="141"/>
      <c r="Q64" s="141"/>
      <c r="R64" s="141"/>
      <c r="S64" s="141"/>
    </row>
    <row r="65" spans="2:19" ht="15.75" customHeight="1" x14ac:dyDescent="0.25">
      <c r="B65" s="411" t="s">
        <v>23827</v>
      </c>
      <c r="C65" s="411"/>
      <c r="D65" s="411"/>
      <c r="E65" s="411"/>
      <c r="F65" s="411"/>
      <c r="G65" s="411"/>
      <c r="H65" s="411"/>
      <c r="I65" s="411"/>
      <c r="L65" s="142"/>
      <c r="M65" s="142"/>
      <c r="N65" s="142"/>
      <c r="O65" s="142"/>
      <c r="P65" s="143"/>
      <c r="Q65" s="143"/>
      <c r="R65" s="143"/>
      <c r="S65" s="143"/>
    </row>
    <row r="66" spans="2:19" ht="39.75" customHeight="1" x14ac:dyDescent="0.25">
      <c r="B66" s="403" t="s">
        <v>19898</v>
      </c>
      <c r="C66" s="403"/>
      <c r="D66" s="403" t="s">
        <v>19899</v>
      </c>
      <c r="E66" s="403"/>
      <c r="F66" s="404" t="s">
        <v>19900</v>
      </c>
      <c r="G66" s="404"/>
      <c r="H66" s="404" t="s">
        <v>23828</v>
      </c>
      <c r="I66" s="404"/>
      <c r="L66" s="144"/>
      <c r="M66" s="144"/>
      <c r="N66" s="145"/>
      <c r="O66" s="145"/>
      <c r="P66" s="145"/>
      <c r="Q66" s="145"/>
      <c r="R66" s="146"/>
      <c r="S66" s="146"/>
    </row>
    <row r="67" spans="2:19" ht="12" customHeight="1" x14ac:dyDescent="0.25">
      <c r="B67" s="396">
        <v>0.1673611111111111</v>
      </c>
      <c r="C67" s="397"/>
      <c r="D67" s="390">
        <f>SUM('capitolo 4 NO'!G4:G80)</f>
        <v>0</v>
      </c>
      <c r="E67" s="390"/>
      <c r="F67" s="390">
        <f>SUM('capitolo 4 NO'!H4:H80)</f>
        <v>0</v>
      </c>
      <c r="G67" s="390"/>
      <c r="H67" s="391" t="e">
        <f>F67/D67</f>
        <v>#DIV/0!</v>
      </c>
      <c r="I67" s="391"/>
    </row>
    <row r="68" spans="2:19" ht="12" customHeight="1" x14ac:dyDescent="0.25">
      <c r="B68" s="396">
        <v>0.16805555555555554</v>
      </c>
      <c r="C68" s="397"/>
      <c r="D68" s="390">
        <f>SUM('capitolo 4 NO'!G83:G110)</f>
        <v>0</v>
      </c>
      <c r="E68" s="390"/>
      <c r="F68" s="390">
        <f>SUM('capitolo 4 NO'!H83:H110)</f>
        <v>0</v>
      </c>
      <c r="G68" s="390"/>
      <c r="H68" s="391" t="e">
        <f>F68/D68</f>
        <v>#DIV/0!</v>
      </c>
      <c r="I68" s="391"/>
    </row>
    <row r="69" spans="2:19" ht="12" customHeight="1" x14ac:dyDescent="0.25">
      <c r="B69" s="396">
        <v>0.16874999999999998</v>
      </c>
      <c r="C69" s="397"/>
      <c r="D69" s="390">
        <f>SUM('capitolo 4 NO'!G112:G116)</f>
        <v>0</v>
      </c>
      <c r="E69" s="390"/>
      <c r="F69" s="390">
        <f>SUM('capitolo 4 NO'!H112:H116)</f>
        <v>0</v>
      </c>
      <c r="G69" s="390"/>
      <c r="H69" s="391" t="e">
        <f t="shared" ref="H69:H76" si="3">F69/D69</f>
        <v>#DIV/0!</v>
      </c>
      <c r="I69" s="391"/>
    </row>
    <row r="70" spans="2:19" ht="12" customHeight="1" x14ac:dyDescent="0.25">
      <c r="B70" s="396">
        <v>0.16944444444444443</v>
      </c>
      <c r="C70" s="397"/>
      <c r="D70" s="390">
        <f>SUM('capitolo 4 NO'!G119:G154)</f>
        <v>0</v>
      </c>
      <c r="E70" s="390"/>
      <c r="F70" s="390">
        <f>SUM('capitolo 4 NO'!H119:H154)</f>
        <v>0</v>
      </c>
      <c r="G70" s="390"/>
      <c r="H70" s="391" t="e">
        <f t="shared" si="3"/>
        <v>#DIV/0!</v>
      </c>
      <c r="I70" s="391"/>
    </row>
    <row r="71" spans="2:19" ht="12" customHeight="1" x14ac:dyDescent="0.25">
      <c r="B71" s="396">
        <v>0.17013888888888887</v>
      </c>
      <c r="C71" s="397"/>
      <c r="D71" s="390">
        <f>SUM('capitolo 4 NO'!G156:G159)</f>
        <v>0</v>
      </c>
      <c r="E71" s="390"/>
      <c r="F71" s="390">
        <f>SUM('capitolo 4 NO'!H156:H159)</f>
        <v>0</v>
      </c>
      <c r="G71" s="390"/>
      <c r="H71" s="391" t="e">
        <f t="shared" si="3"/>
        <v>#DIV/0!</v>
      </c>
      <c r="I71" s="391"/>
    </row>
    <row r="72" spans="2:19" ht="12" customHeight="1" x14ac:dyDescent="0.25">
      <c r="B72" s="396">
        <v>0.17083333333333331</v>
      </c>
      <c r="C72" s="397"/>
      <c r="D72" s="390">
        <f>SUM('capitolo 4 NO'!G161:G180)</f>
        <v>0</v>
      </c>
      <c r="E72" s="390"/>
      <c r="F72" s="390">
        <f>SUM('capitolo 4 NO'!H161:H180)</f>
        <v>0</v>
      </c>
      <c r="G72" s="390"/>
      <c r="H72" s="391" t="e">
        <f t="shared" ref="H72:H75" si="4">F72/D72</f>
        <v>#DIV/0!</v>
      </c>
      <c r="I72" s="391"/>
    </row>
    <row r="73" spans="2:19" ht="12" customHeight="1" x14ac:dyDescent="0.25">
      <c r="B73" s="396">
        <v>0.17152777777777775</v>
      </c>
      <c r="C73" s="397"/>
      <c r="D73" s="390">
        <f>SUM('capitolo 4 NO'!G183:G220)</f>
        <v>0</v>
      </c>
      <c r="E73" s="390"/>
      <c r="F73" s="390">
        <f>SUM('capitolo 4 NO'!H183:H220)</f>
        <v>0</v>
      </c>
      <c r="G73" s="390"/>
      <c r="H73" s="391" t="e">
        <f t="shared" si="4"/>
        <v>#DIV/0!</v>
      </c>
      <c r="I73" s="391"/>
    </row>
    <row r="74" spans="2:19" ht="12" customHeight="1" x14ac:dyDescent="0.25">
      <c r="B74" s="396">
        <v>0.17222222222222225</v>
      </c>
      <c r="C74" s="397"/>
      <c r="D74" s="390">
        <f>SUM('capitolo 4 NO'!G222:G251)</f>
        <v>0</v>
      </c>
      <c r="E74" s="390"/>
      <c r="F74" s="390">
        <f>SUM('capitolo 4 NO'!H222:H251)</f>
        <v>0</v>
      </c>
      <c r="G74" s="390"/>
      <c r="H74" s="391" t="e">
        <f t="shared" si="4"/>
        <v>#DIV/0!</v>
      </c>
      <c r="I74" s="391"/>
    </row>
    <row r="75" spans="2:19" ht="12" customHeight="1" x14ac:dyDescent="0.25">
      <c r="B75" s="396">
        <v>0.17291666666666669</v>
      </c>
      <c r="C75" s="397"/>
      <c r="D75" s="390">
        <f>SUM('capitolo 4 NO'!G253:G282)</f>
        <v>0</v>
      </c>
      <c r="E75" s="390"/>
      <c r="F75" s="390">
        <f>SUM('capitolo 4 NO'!H253:H282)</f>
        <v>0</v>
      </c>
      <c r="G75" s="390"/>
      <c r="H75" s="391" t="e">
        <f t="shared" si="4"/>
        <v>#DIV/0!</v>
      </c>
      <c r="I75" s="391"/>
    </row>
    <row r="76" spans="2:19" ht="12" customHeight="1" x14ac:dyDescent="0.25">
      <c r="B76" s="396">
        <v>0.17361111111111113</v>
      </c>
      <c r="C76" s="397"/>
      <c r="D76" s="390">
        <f>SUM('capitolo 4 NO'!G284:G311)</f>
        <v>0</v>
      </c>
      <c r="E76" s="390"/>
      <c r="F76" s="390">
        <f>SUM('capitolo 4 NO'!H284:H311)</f>
        <v>0</v>
      </c>
      <c r="G76" s="390"/>
      <c r="H76" s="391" t="e">
        <f t="shared" si="3"/>
        <v>#DIV/0!</v>
      </c>
      <c r="I76" s="391"/>
    </row>
    <row r="77" spans="2:19" x14ac:dyDescent="0.25">
      <c r="B77" s="392" t="s">
        <v>19897</v>
      </c>
      <c r="C77" s="393"/>
      <c r="D77" s="398">
        <f>SUM(D67:D76)</f>
        <v>0</v>
      </c>
      <c r="E77" s="399"/>
      <c r="F77" s="400">
        <f>SUM(F67:F76)</f>
        <v>0</v>
      </c>
      <c r="G77" s="401"/>
      <c r="H77" s="402" t="e">
        <f>F77/D77</f>
        <v>#DIV/0!</v>
      </c>
      <c r="I77" s="402"/>
    </row>
    <row r="78" spans="2:19" ht="45" customHeight="1" x14ac:dyDescent="0.25">
      <c r="B78" s="394"/>
      <c r="C78" s="395"/>
      <c r="D78" s="403" t="s">
        <v>19899</v>
      </c>
      <c r="E78" s="403"/>
      <c r="F78" s="404" t="s">
        <v>19900</v>
      </c>
      <c r="G78" s="404"/>
      <c r="H78" s="404" t="s">
        <v>20113</v>
      </c>
      <c r="I78" s="404"/>
    </row>
    <row r="80" spans="2:19" ht="21" x14ac:dyDescent="0.35">
      <c r="B80" s="408" t="s">
        <v>19905</v>
      </c>
      <c r="C80" s="409"/>
      <c r="D80" s="409"/>
      <c r="E80" s="409"/>
      <c r="F80" s="409"/>
      <c r="G80" s="409"/>
      <c r="H80" s="409"/>
      <c r="I80" s="410"/>
      <c r="L80" s="141"/>
      <c r="M80" s="141"/>
      <c r="N80" s="141"/>
      <c r="O80" s="141"/>
      <c r="P80" s="141"/>
      <c r="Q80" s="141"/>
      <c r="R80" s="141"/>
      <c r="S80" s="141"/>
    </row>
    <row r="81" spans="2:19" ht="15.75" customHeight="1" x14ac:dyDescent="0.25">
      <c r="B81" s="411" t="s">
        <v>23827</v>
      </c>
      <c r="C81" s="411"/>
      <c r="D81" s="411"/>
      <c r="E81" s="411"/>
      <c r="F81" s="411"/>
      <c r="G81" s="411"/>
      <c r="H81" s="411"/>
      <c r="I81" s="411"/>
      <c r="L81" s="142"/>
      <c r="M81" s="142"/>
      <c r="N81" s="142"/>
      <c r="O81" s="142"/>
      <c r="P81" s="143"/>
      <c r="Q81" s="143"/>
      <c r="R81" s="143"/>
      <c r="S81" s="143"/>
    </row>
    <row r="82" spans="2:19" ht="39.75" customHeight="1" x14ac:dyDescent="0.25">
      <c r="B82" s="403" t="s">
        <v>19898</v>
      </c>
      <c r="C82" s="403"/>
      <c r="D82" s="403" t="s">
        <v>19899</v>
      </c>
      <c r="E82" s="403"/>
      <c r="F82" s="404" t="s">
        <v>19900</v>
      </c>
      <c r="G82" s="404"/>
      <c r="H82" s="404" t="s">
        <v>23828</v>
      </c>
      <c r="I82" s="404"/>
      <c r="L82" s="144"/>
      <c r="M82" s="144"/>
      <c r="N82" s="145"/>
      <c r="O82" s="145"/>
      <c r="P82" s="145"/>
      <c r="Q82" s="145"/>
      <c r="R82" s="146"/>
      <c r="S82" s="146"/>
    </row>
    <row r="83" spans="2:19" ht="12" customHeight="1" x14ac:dyDescent="0.25">
      <c r="B83" s="396">
        <v>0.20902777777777778</v>
      </c>
      <c r="C83" s="397"/>
      <c r="D83" s="390">
        <f>SUM('capitolo 5 NO'!G5:G72)</f>
        <v>0</v>
      </c>
      <c r="E83" s="390"/>
      <c r="F83" s="390">
        <f>SUM('capitolo 5 NO'!H5:H72)</f>
        <v>0</v>
      </c>
      <c r="G83" s="390"/>
      <c r="H83" s="391" t="e">
        <f>F83/D83</f>
        <v>#DIV/0!</v>
      </c>
      <c r="I83" s="391"/>
    </row>
    <row r="84" spans="2:19" ht="12" customHeight="1" x14ac:dyDescent="0.25">
      <c r="B84" s="396">
        <v>0.20972222222222223</v>
      </c>
      <c r="C84" s="397"/>
      <c r="D84" s="390">
        <f>SUM('capitolo 5 NO'!G75:G112)</f>
        <v>0</v>
      </c>
      <c r="E84" s="390"/>
      <c r="F84" s="390">
        <f>SUM('capitolo 5 NO'!H75:H112)</f>
        <v>0</v>
      </c>
      <c r="G84" s="390"/>
      <c r="H84" s="391" t="e">
        <f>F84/D84</f>
        <v>#DIV/0!</v>
      </c>
      <c r="I84" s="391"/>
    </row>
    <row r="85" spans="2:19" ht="12" customHeight="1" x14ac:dyDescent="0.25">
      <c r="B85" s="396">
        <v>0.21041666666666667</v>
      </c>
      <c r="C85" s="397"/>
      <c r="D85" s="390">
        <f>SUM('capitolo 5 NO'!G114:G133)</f>
        <v>0</v>
      </c>
      <c r="E85" s="390"/>
      <c r="F85" s="390">
        <f>SUM('capitolo 5 NO'!H114:H133)</f>
        <v>0</v>
      </c>
      <c r="G85" s="390"/>
      <c r="H85" s="391" t="e">
        <f t="shared" ref="H85:H86" si="5">F85/D85</f>
        <v>#DIV/0!</v>
      </c>
      <c r="I85" s="391"/>
    </row>
    <row r="86" spans="2:19" ht="12" customHeight="1" x14ac:dyDescent="0.25">
      <c r="B86" s="396">
        <v>0.21111111111111111</v>
      </c>
      <c r="C86" s="397"/>
      <c r="D86" s="390">
        <f>SUM('capitolo 5 NO'!G136:G149)</f>
        <v>0</v>
      </c>
      <c r="E86" s="390"/>
      <c r="F86" s="390">
        <f>SUM('capitolo 5 NO'!H136:H149)</f>
        <v>0</v>
      </c>
      <c r="G86" s="390"/>
      <c r="H86" s="391" t="e">
        <f t="shared" si="5"/>
        <v>#DIV/0!</v>
      </c>
      <c r="I86" s="391"/>
    </row>
    <row r="87" spans="2:19" x14ac:dyDescent="0.25">
      <c r="B87" s="392" t="s">
        <v>19897</v>
      </c>
      <c r="C87" s="393"/>
      <c r="D87" s="398">
        <f>SUM(D83:D86)</f>
        <v>0</v>
      </c>
      <c r="E87" s="399"/>
      <c r="F87" s="400">
        <f>SUM(F83:F86)</f>
        <v>0</v>
      </c>
      <c r="G87" s="401"/>
      <c r="H87" s="402" t="e">
        <f>F87/D87</f>
        <v>#DIV/0!</v>
      </c>
      <c r="I87" s="402"/>
    </row>
    <row r="88" spans="2:19" ht="45" customHeight="1" x14ac:dyDescent="0.25">
      <c r="B88" s="394"/>
      <c r="C88" s="395"/>
      <c r="D88" s="403" t="s">
        <v>19899</v>
      </c>
      <c r="E88" s="403"/>
      <c r="F88" s="404" t="s">
        <v>19900</v>
      </c>
      <c r="G88" s="404"/>
      <c r="H88" s="404" t="s">
        <v>20113</v>
      </c>
      <c r="I88" s="404"/>
    </row>
    <row r="98" spans="2:19" ht="21" x14ac:dyDescent="0.35">
      <c r="B98" s="408" t="s">
        <v>19906</v>
      </c>
      <c r="C98" s="409"/>
      <c r="D98" s="409"/>
      <c r="E98" s="409"/>
      <c r="F98" s="409"/>
      <c r="G98" s="409"/>
      <c r="H98" s="409"/>
      <c r="I98" s="410"/>
      <c r="L98" s="141"/>
      <c r="M98" s="141"/>
      <c r="N98" s="141"/>
      <c r="O98" s="141"/>
      <c r="P98" s="141"/>
      <c r="Q98" s="141"/>
      <c r="R98" s="141"/>
      <c r="S98" s="141"/>
    </row>
    <row r="99" spans="2:19" ht="15.75" customHeight="1" x14ac:dyDescent="0.25">
      <c r="B99" s="411" t="s">
        <v>23827</v>
      </c>
      <c r="C99" s="411"/>
      <c r="D99" s="411"/>
      <c r="E99" s="411"/>
      <c r="F99" s="411"/>
      <c r="G99" s="411"/>
      <c r="H99" s="411"/>
      <c r="I99" s="411"/>
      <c r="L99" s="142"/>
      <c r="M99" s="142"/>
      <c r="N99" s="142"/>
      <c r="O99" s="142"/>
      <c r="P99" s="143"/>
      <c r="Q99" s="143"/>
      <c r="R99" s="143"/>
      <c r="S99" s="143"/>
    </row>
    <row r="100" spans="2:19" ht="39.75" customHeight="1" x14ac:dyDescent="0.25">
      <c r="B100" s="403" t="s">
        <v>19898</v>
      </c>
      <c r="C100" s="403"/>
      <c r="D100" s="403" t="s">
        <v>19899</v>
      </c>
      <c r="E100" s="403"/>
      <c r="F100" s="404" t="s">
        <v>19900</v>
      </c>
      <c r="G100" s="404"/>
      <c r="H100" s="404" t="s">
        <v>23828</v>
      </c>
      <c r="I100" s="404"/>
      <c r="L100" s="144"/>
      <c r="M100" s="144"/>
      <c r="N100" s="145"/>
      <c r="O100" s="145"/>
      <c r="P100" s="145"/>
      <c r="Q100" s="145"/>
      <c r="R100" s="146"/>
      <c r="S100" s="146"/>
    </row>
    <row r="101" spans="2:19" ht="12" customHeight="1" x14ac:dyDescent="0.25">
      <c r="B101" s="396">
        <v>0.25069444444444444</v>
      </c>
      <c r="C101" s="397"/>
      <c r="D101" s="390">
        <f>SUM('capitolo 6 NO'!G4:G126)</f>
        <v>0</v>
      </c>
      <c r="E101" s="390"/>
      <c r="F101" s="390">
        <f>SUM('capitolo 6 NO'!H4:H126)</f>
        <v>0</v>
      </c>
      <c r="G101" s="390"/>
      <c r="H101" s="391" t="e">
        <f>F101/D101</f>
        <v>#DIV/0!</v>
      </c>
      <c r="I101" s="391"/>
    </row>
    <row r="102" spans="2:19" ht="12" customHeight="1" x14ac:dyDescent="0.25">
      <c r="B102" s="396">
        <v>0.25138888888888888</v>
      </c>
      <c r="C102" s="397"/>
      <c r="D102" s="390">
        <f>SUM('capitolo 6 NO'!G129:G189)</f>
        <v>0</v>
      </c>
      <c r="E102" s="390"/>
      <c r="F102" s="390">
        <f>SUM('capitolo 6 NO'!H129:H189)</f>
        <v>0</v>
      </c>
      <c r="G102" s="390"/>
      <c r="H102" s="391" t="e">
        <f>F102/D102</f>
        <v>#DIV/0!</v>
      </c>
      <c r="I102" s="391"/>
    </row>
    <row r="103" spans="2:19" ht="12" customHeight="1" x14ac:dyDescent="0.25">
      <c r="B103" s="396">
        <v>0.25208333333333333</v>
      </c>
      <c r="C103" s="397"/>
      <c r="D103" s="390">
        <f>SUM('capitolo 6 NO'!G192:G233)</f>
        <v>0</v>
      </c>
      <c r="E103" s="390"/>
      <c r="F103" s="390">
        <f>SUM('capitolo 6 NO'!H192:H233)</f>
        <v>0</v>
      </c>
      <c r="G103" s="390"/>
      <c r="H103" s="391" t="e">
        <f t="shared" ref="H103:H105" si="6">F103/D103</f>
        <v>#DIV/0!</v>
      </c>
      <c r="I103" s="391"/>
    </row>
    <row r="104" spans="2:19" ht="12" customHeight="1" x14ac:dyDescent="0.25">
      <c r="B104" s="396">
        <v>0.25277777777777777</v>
      </c>
      <c r="C104" s="397"/>
      <c r="D104" s="390">
        <f>SUM('capitolo 6 NO'!G235:G495)</f>
        <v>0</v>
      </c>
      <c r="E104" s="390"/>
      <c r="F104" s="390">
        <f>SUM('capitolo 6 NO'!H235:H495)</f>
        <v>0</v>
      </c>
      <c r="G104" s="390"/>
      <c r="H104" s="391" t="e">
        <f t="shared" ref="H104" si="7">F104/D104</f>
        <v>#DIV/0!</v>
      </c>
      <c r="I104" s="391"/>
    </row>
    <row r="105" spans="2:19" ht="12" customHeight="1" x14ac:dyDescent="0.25">
      <c r="B105" s="396">
        <v>0.25347222222222221</v>
      </c>
      <c r="C105" s="397"/>
      <c r="D105" s="390">
        <f>SUM('capitolo 6 NO'!G497:G538)</f>
        <v>0</v>
      </c>
      <c r="E105" s="390"/>
      <c r="F105" s="390">
        <f>SUM('capitolo 6 NO'!H497:H538)</f>
        <v>0</v>
      </c>
      <c r="G105" s="390"/>
      <c r="H105" s="391" t="e">
        <f t="shared" si="6"/>
        <v>#DIV/0!</v>
      </c>
      <c r="I105" s="391"/>
    </row>
    <row r="106" spans="2:19" x14ac:dyDescent="0.25">
      <c r="B106" s="392" t="s">
        <v>19897</v>
      </c>
      <c r="C106" s="393"/>
      <c r="D106" s="398">
        <f>SUM(D101:D105)</f>
        <v>0</v>
      </c>
      <c r="E106" s="399"/>
      <c r="F106" s="400">
        <f>SUM(F101:F105)</f>
        <v>0</v>
      </c>
      <c r="G106" s="401"/>
      <c r="H106" s="402" t="e">
        <f>F106/D106</f>
        <v>#DIV/0!</v>
      </c>
      <c r="I106" s="402"/>
    </row>
    <row r="107" spans="2:19" ht="45" customHeight="1" x14ac:dyDescent="0.25">
      <c r="B107" s="394"/>
      <c r="C107" s="395"/>
      <c r="D107" s="403" t="s">
        <v>19899</v>
      </c>
      <c r="E107" s="403"/>
      <c r="F107" s="404" t="s">
        <v>19900</v>
      </c>
      <c r="G107" s="404"/>
      <c r="H107" s="404" t="s">
        <v>20113</v>
      </c>
      <c r="I107" s="404"/>
    </row>
    <row r="109" spans="2:19" ht="21" x14ac:dyDescent="0.35">
      <c r="B109" s="408" t="s">
        <v>19907</v>
      </c>
      <c r="C109" s="409"/>
      <c r="D109" s="409"/>
      <c r="E109" s="409"/>
      <c r="F109" s="409"/>
      <c r="G109" s="409"/>
      <c r="H109" s="409"/>
      <c r="I109" s="410"/>
      <c r="L109" s="141"/>
      <c r="M109" s="141"/>
      <c r="N109" s="141"/>
      <c r="O109" s="141"/>
      <c r="P109" s="141"/>
      <c r="Q109" s="141"/>
      <c r="R109" s="141"/>
      <c r="S109" s="141"/>
    </row>
    <row r="110" spans="2:19" ht="15.75" customHeight="1" x14ac:dyDescent="0.25">
      <c r="B110" s="411" t="s">
        <v>23827</v>
      </c>
      <c r="C110" s="411"/>
      <c r="D110" s="411"/>
      <c r="E110" s="411"/>
      <c r="F110" s="411"/>
      <c r="G110" s="411"/>
      <c r="H110" s="411"/>
      <c r="I110" s="411"/>
      <c r="L110" s="142"/>
      <c r="M110" s="142"/>
      <c r="N110" s="142"/>
      <c r="O110" s="142"/>
      <c r="P110" s="143"/>
      <c r="Q110" s="143"/>
      <c r="R110" s="143"/>
      <c r="S110" s="143"/>
    </row>
    <row r="111" spans="2:19" ht="39.75" customHeight="1" x14ac:dyDescent="0.25">
      <c r="B111" s="403" t="s">
        <v>19898</v>
      </c>
      <c r="C111" s="403"/>
      <c r="D111" s="403" t="s">
        <v>19899</v>
      </c>
      <c r="E111" s="403"/>
      <c r="F111" s="404" t="s">
        <v>19900</v>
      </c>
      <c r="G111" s="404"/>
      <c r="H111" s="404" t="s">
        <v>23828</v>
      </c>
      <c r="I111" s="404"/>
      <c r="L111" s="144"/>
      <c r="M111" s="144"/>
      <c r="N111" s="145"/>
      <c r="O111" s="145"/>
      <c r="P111" s="145"/>
      <c r="Q111" s="145"/>
      <c r="R111" s="146"/>
      <c r="S111" s="146"/>
    </row>
    <row r="112" spans="2:19" ht="12" customHeight="1" x14ac:dyDescent="0.25">
      <c r="B112" s="396">
        <v>0.29236111111111113</v>
      </c>
      <c r="C112" s="397"/>
      <c r="D112" s="390">
        <f>SUM('capitolo 7 NO'!G4:G80)</f>
        <v>0</v>
      </c>
      <c r="E112" s="390"/>
      <c r="F112" s="390">
        <f>SUM('capitolo 7 NO'!H4:H80)</f>
        <v>0</v>
      </c>
      <c r="G112" s="390"/>
      <c r="H112" s="391" t="e">
        <f>F112/D112</f>
        <v>#DIV/0!</v>
      </c>
      <c r="I112" s="391"/>
    </row>
    <row r="113" spans="2:19" ht="12" customHeight="1" x14ac:dyDescent="0.25">
      <c r="B113" s="396">
        <v>0.29305555555555557</v>
      </c>
      <c r="C113" s="397"/>
      <c r="D113" s="390">
        <f>SUM('capitolo 7 NO'!G83:G218)</f>
        <v>0</v>
      </c>
      <c r="E113" s="390"/>
      <c r="F113" s="390">
        <f>SUM('capitolo 7 NO'!H83:H218)</f>
        <v>0</v>
      </c>
      <c r="G113" s="390"/>
      <c r="H113" s="391" t="e">
        <f>F113/D113</f>
        <v>#DIV/0!</v>
      </c>
      <c r="I113" s="391"/>
    </row>
    <row r="114" spans="2:19" ht="12" customHeight="1" x14ac:dyDescent="0.25">
      <c r="B114" s="396">
        <v>0.29375000000000001</v>
      </c>
      <c r="C114" s="397"/>
      <c r="D114" s="390">
        <f>SUM('capitolo 7 NO'!G221:G254)</f>
        <v>0</v>
      </c>
      <c r="E114" s="390"/>
      <c r="F114" s="390">
        <f>SUM('capitolo 7 NO'!H221:H254)</f>
        <v>0</v>
      </c>
      <c r="G114" s="390"/>
      <c r="H114" s="391" t="e">
        <f t="shared" ref="H114" si="8">F114/D114</f>
        <v>#DIV/0!</v>
      </c>
      <c r="I114" s="391"/>
    </row>
    <row r="115" spans="2:19" x14ac:dyDescent="0.25">
      <c r="B115" s="392" t="s">
        <v>19897</v>
      </c>
      <c r="C115" s="393"/>
      <c r="D115" s="398">
        <f>SUM(D112:D114)</f>
        <v>0</v>
      </c>
      <c r="E115" s="399"/>
      <c r="F115" s="400">
        <f>SUM(F112:F114)</f>
        <v>0</v>
      </c>
      <c r="G115" s="401"/>
      <c r="H115" s="402" t="e">
        <f>F115/D115</f>
        <v>#DIV/0!</v>
      </c>
      <c r="I115" s="402"/>
    </row>
    <row r="116" spans="2:19" ht="45" customHeight="1" x14ac:dyDescent="0.25">
      <c r="B116" s="394"/>
      <c r="C116" s="395"/>
      <c r="D116" s="403" t="s">
        <v>19899</v>
      </c>
      <c r="E116" s="403"/>
      <c r="F116" s="404" t="s">
        <v>19900</v>
      </c>
      <c r="G116" s="404"/>
      <c r="H116" s="404" t="s">
        <v>20113</v>
      </c>
      <c r="I116" s="404"/>
    </row>
    <row r="118" spans="2:19" ht="21" x14ac:dyDescent="0.35">
      <c r="B118" s="408" t="s">
        <v>19908</v>
      </c>
      <c r="C118" s="409"/>
      <c r="D118" s="409"/>
      <c r="E118" s="409"/>
      <c r="F118" s="409"/>
      <c r="G118" s="409"/>
      <c r="H118" s="409"/>
      <c r="I118" s="410"/>
      <c r="L118" s="141"/>
      <c r="M118" s="141"/>
      <c r="N118" s="141"/>
      <c r="O118" s="141"/>
      <c r="P118" s="141"/>
      <c r="Q118" s="141"/>
      <c r="R118" s="141"/>
      <c r="S118" s="141"/>
    </row>
    <row r="119" spans="2:19" ht="15.75" customHeight="1" x14ac:dyDescent="0.25">
      <c r="B119" s="411" t="s">
        <v>23827</v>
      </c>
      <c r="C119" s="411"/>
      <c r="D119" s="411"/>
      <c r="E119" s="411"/>
      <c r="F119" s="411"/>
      <c r="G119" s="411"/>
      <c r="H119" s="411"/>
      <c r="I119" s="411"/>
      <c r="L119" s="142"/>
      <c r="M119" s="142"/>
      <c r="N119" s="142"/>
      <c r="O119" s="142"/>
      <c r="P119" s="143"/>
      <c r="Q119" s="143"/>
      <c r="R119" s="143"/>
      <c r="S119" s="143"/>
    </row>
    <row r="120" spans="2:19" ht="39.75" customHeight="1" x14ac:dyDescent="0.25">
      <c r="B120" s="403" t="s">
        <v>19898</v>
      </c>
      <c r="C120" s="403"/>
      <c r="D120" s="403" t="s">
        <v>19899</v>
      </c>
      <c r="E120" s="403"/>
      <c r="F120" s="404" t="s">
        <v>19900</v>
      </c>
      <c r="G120" s="404"/>
      <c r="H120" s="404" t="s">
        <v>23828</v>
      </c>
      <c r="I120" s="404"/>
      <c r="L120" s="144"/>
      <c r="M120" s="144"/>
      <c r="N120" s="145"/>
      <c r="O120" s="145"/>
      <c r="P120" s="145"/>
      <c r="Q120" s="145"/>
      <c r="R120" s="146"/>
      <c r="S120" s="146"/>
    </row>
    <row r="121" spans="2:19" ht="12" customHeight="1" x14ac:dyDescent="0.25">
      <c r="B121" s="396">
        <v>0.33402777777777781</v>
      </c>
      <c r="C121" s="397"/>
      <c r="D121" s="390">
        <f>SUM('capitolo 8 NO'!G5:G37)</f>
        <v>0</v>
      </c>
      <c r="E121" s="390"/>
      <c r="F121" s="390">
        <f>SUM('capitolo 8 NO'!H5:H37)</f>
        <v>0</v>
      </c>
      <c r="G121" s="390"/>
      <c r="H121" s="391" t="e">
        <f>F121/D121</f>
        <v>#DIV/0!</v>
      </c>
      <c r="I121" s="391"/>
    </row>
    <row r="122" spans="2:19" ht="12" customHeight="1" x14ac:dyDescent="0.25">
      <c r="B122" s="396">
        <v>0.3347222222222222</v>
      </c>
      <c r="C122" s="397"/>
      <c r="D122" s="390">
        <f>SUM('capitolo 8 NO'!G40:G172)</f>
        <v>0</v>
      </c>
      <c r="E122" s="390"/>
      <c r="F122" s="390">
        <f>SUM('capitolo 8 NO'!H40:H172)</f>
        <v>0</v>
      </c>
      <c r="G122" s="390"/>
      <c r="H122" s="391" t="e">
        <f>F122/D122</f>
        <v>#DIV/0!</v>
      </c>
      <c r="I122" s="391"/>
    </row>
    <row r="123" spans="2:19" ht="12" customHeight="1" x14ac:dyDescent="0.25">
      <c r="B123" s="396">
        <v>0.3354166666666667</v>
      </c>
      <c r="C123" s="397"/>
      <c r="D123" s="390">
        <f>SUM('capitolo 8 NO'!G175:G399)</f>
        <v>0</v>
      </c>
      <c r="E123" s="390"/>
      <c r="F123" s="390">
        <f>SUM('capitolo 8 NO'!H175:H399)</f>
        <v>0</v>
      </c>
      <c r="G123" s="390"/>
      <c r="H123" s="391" t="e">
        <f t="shared" ref="H123" si="9">F123/D123</f>
        <v>#DIV/0!</v>
      </c>
      <c r="I123" s="391"/>
    </row>
    <row r="124" spans="2:19" x14ac:dyDescent="0.25">
      <c r="B124" s="392" t="s">
        <v>19897</v>
      </c>
      <c r="C124" s="393"/>
      <c r="D124" s="398">
        <f>SUM(D121:D123)</f>
        <v>0</v>
      </c>
      <c r="E124" s="399"/>
      <c r="F124" s="400">
        <f>SUM(F121:F123)</f>
        <v>0</v>
      </c>
      <c r="G124" s="401"/>
      <c r="H124" s="402" t="e">
        <f>F124/D124</f>
        <v>#DIV/0!</v>
      </c>
      <c r="I124" s="402"/>
    </row>
    <row r="125" spans="2:19" ht="45" customHeight="1" x14ac:dyDescent="0.25">
      <c r="B125" s="394"/>
      <c r="C125" s="395"/>
      <c r="D125" s="403" t="s">
        <v>19899</v>
      </c>
      <c r="E125" s="403"/>
      <c r="F125" s="404" t="s">
        <v>19900</v>
      </c>
      <c r="G125" s="404"/>
      <c r="H125" s="404" t="s">
        <v>20113</v>
      </c>
      <c r="I125" s="404"/>
    </row>
    <row r="127" spans="2:19" ht="21" x14ac:dyDescent="0.35">
      <c r="B127" s="408" t="s">
        <v>19909</v>
      </c>
      <c r="C127" s="409"/>
      <c r="D127" s="409"/>
      <c r="E127" s="409"/>
      <c r="F127" s="409"/>
      <c r="G127" s="409"/>
      <c r="H127" s="409"/>
      <c r="I127" s="410"/>
      <c r="L127" s="141"/>
      <c r="M127" s="141"/>
      <c r="N127" s="141"/>
      <c r="O127" s="141"/>
      <c r="P127" s="141"/>
      <c r="Q127" s="141"/>
      <c r="R127" s="141"/>
      <c r="S127" s="141"/>
    </row>
    <row r="128" spans="2:19" ht="15.75" customHeight="1" x14ac:dyDescent="0.25">
      <c r="B128" s="411" t="s">
        <v>23827</v>
      </c>
      <c r="C128" s="411"/>
      <c r="D128" s="411"/>
      <c r="E128" s="411"/>
      <c r="F128" s="411"/>
      <c r="G128" s="411"/>
      <c r="H128" s="411"/>
      <c r="I128" s="411"/>
      <c r="L128" s="142"/>
      <c r="M128" s="142"/>
      <c r="N128" s="142"/>
      <c r="O128" s="142"/>
      <c r="P128" s="143"/>
      <c r="Q128" s="143"/>
      <c r="R128" s="143"/>
      <c r="S128" s="143"/>
    </row>
    <row r="129" spans="2:19" ht="39.75" customHeight="1" x14ac:dyDescent="0.25">
      <c r="B129" s="403" t="s">
        <v>19898</v>
      </c>
      <c r="C129" s="403"/>
      <c r="D129" s="403" t="s">
        <v>19899</v>
      </c>
      <c r="E129" s="403"/>
      <c r="F129" s="404" t="s">
        <v>19900</v>
      </c>
      <c r="G129" s="404"/>
      <c r="H129" s="404" t="s">
        <v>23828</v>
      </c>
      <c r="I129" s="404"/>
      <c r="L129" s="144"/>
      <c r="M129" s="144"/>
      <c r="N129" s="145"/>
      <c r="O129" s="145"/>
      <c r="P129" s="145"/>
      <c r="Q129" s="145"/>
      <c r="R129" s="146"/>
      <c r="S129" s="146"/>
    </row>
    <row r="130" spans="2:19" ht="12" customHeight="1" x14ac:dyDescent="0.25">
      <c r="B130" s="396">
        <v>0.3756944444444445</v>
      </c>
      <c r="C130" s="397"/>
      <c r="D130" s="390">
        <f>SUM('capitolo 9 NO'!G5:G87)</f>
        <v>0</v>
      </c>
      <c r="E130" s="390"/>
      <c r="F130" s="390">
        <f>SUM('capitolo 9 NO'!H5:H87)</f>
        <v>0</v>
      </c>
      <c r="G130" s="390"/>
      <c r="H130" s="391" t="e">
        <f>F130/D130</f>
        <v>#DIV/0!</v>
      </c>
      <c r="I130" s="391"/>
    </row>
    <row r="131" spans="2:19" ht="12" customHeight="1" x14ac:dyDescent="0.25">
      <c r="B131" s="396">
        <v>0.37638888888888888</v>
      </c>
      <c r="C131" s="397"/>
      <c r="D131" s="390">
        <f>SUM('capitolo 9 NO'!G89:G93)</f>
        <v>0</v>
      </c>
      <c r="E131" s="390"/>
      <c r="F131" s="390">
        <f>SUM('capitolo 9 NO'!H89:H93)</f>
        <v>0</v>
      </c>
      <c r="G131" s="390"/>
      <c r="H131" s="391" t="e">
        <f>F131/D131</f>
        <v>#DIV/0!</v>
      </c>
      <c r="I131" s="391"/>
    </row>
    <row r="132" spans="2:19" ht="12" customHeight="1" x14ac:dyDescent="0.25">
      <c r="B132" s="396">
        <v>0.37708333333333338</v>
      </c>
      <c r="C132" s="397"/>
      <c r="D132" s="390">
        <f>SUM('capitolo 9 NO'!G96:G123)</f>
        <v>0</v>
      </c>
      <c r="E132" s="390"/>
      <c r="F132" s="390">
        <f>SUM('capitolo 9 NO'!H96:H123)</f>
        <v>0</v>
      </c>
      <c r="G132" s="390"/>
      <c r="H132" s="391" t="e">
        <f t="shared" ref="H132:H134" si="10">F132/D132</f>
        <v>#DIV/0!</v>
      </c>
      <c r="I132" s="391"/>
    </row>
    <row r="133" spans="2:19" ht="12" customHeight="1" x14ac:dyDescent="0.25">
      <c r="B133" s="396">
        <v>0.37777777777777777</v>
      </c>
      <c r="C133" s="397"/>
      <c r="D133" s="390">
        <f>SUM('capitolo 9 NO'!G126:G153)</f>
        <v>0</v>
      </c>
      <c r="E133" s="390"/>
      <c r="F133" s="390">
        <f>SUM('capitolo 9 NO'!H126:H153)</f>
        <v>0</v>
      </c>
      <c r="G133" s="390"/>
      <c r="H133" s="391" t="e">
        <f t="shared" si="10"/>
        <v>#DIV/0!</v>
      </c>
      <c r="I133" s="391"/>
    </row>
    <row r="134" spans="2:19" ht="12" customHeight="1" x14ac:dyDescent="0.25">
      <c r="B134" s="396">
        <v>0.37847222222222227</v>
      </c>
      <c r="C134" s="397"/>
      <c r="D134" s="390">
        <f>SUM('capitolo 9 NO'!G156:G217)</f>
        <v>0</v>
      </c>
      <c r="E134" s="390"/>
      <c r="F134" s="390">
        <f>SUM('capitolo 9 NO'!H156:H217)</f>
        <v>0</v>
      </c>
      <c r="G134" s="390"/>
      <c r="H134" s="391" t="e">
        <f t="shared" si="10"/>
        <v>#DIV/0!</v>
      </c>
      <c r="I134" s="391"/>
    </row>
    <row r="135" spans="2:19" x14ac:dyDescent="0.25">
      <c r="B135" s="392" t="s">
        <v>19897</v>
      </c>
      <c r="C135" s="393"/>
      <c r="D135" s="398">
        <f>SUM(D130:D134)</f>
        <v>0</v>
      </c>
      <c r="E135" s="399"/>
      <c r="F135" s="400">
        <f>SUM(F130:F134)</f>
        <v>0</v>
      </c>
      <c r="G135" s="401"/>
      <c r="H135" s="402" t="e">
        <f>F135/D135</f>
        <v>#DIV/0!</v>
      </c>
      <c r="I135" s="402"/>
    </row>
    <row r="136" spans="2:19" ht="45" customHeight="1" x14ac:dyDescent="0.25">
      <c r="B136" s="394"/>
      <c r="C136" s="395"/>
      <c r="D136" s="403" t="s">
        <v>19899</v>
      </c>
      <c r="E136" s="403"/>
      <c r="F136" s="404" t="s">
        <v>19900</v>
      </c>
      <c r="G136" s="404"/>
      <c r="H136" s="404" t="s">
        <v>20113</v>
      </c>
      <c r="I136" s="404"/>
    </row>
    <row r="139" spans="2:19" ht="21" x14ac:dyDescent="0.35">
      <c r="B139" s="408" t="s">
        <v>19910</v>
      </c>
      <c r="C139" s="409"/>
      <c r="D139" s="409"/>
      <c r="E139" s="409"/>
      <c r="F139" s="409"/>
      <c r="G139" s="409"/>
      <c r="H139" s="409"/>
      <c r="I139" s="410"/>
      <c r="L139" s="141"/>
      <c r="M139" s="141"/>
      <c r="N139" s="141"/>
      <c r="O139" s="141"/>
      <c r="P139" s="141"/>
      <c r="Q139" s="141"/>
      <c r="R139" s="141"/>
      <c r="S139" s="141"/>
    </row>
    <row r="140" spans="2:19" ht="15.75" customHeight="1" x14ac:dyDescent="0.25">
      <c r="B140" s="411" t="s">
        <v>23827</v>
      </c>
      <c r="C140" s="411"/>
      <c r="D140" s="411"/>
      <c r="E140" s="411"/>
      <c r="F140" s="411"/>
      <c r="G140" s="411"/>
      <c r="H140" s="411"/>
      <c r="I140" s="411"/>
      <c r="L140" s="142"/>
      <c r="M140" s="142"/>
      <c r="N140" s="142"/>
      <c r="O140" s="142"/>
      <c r="P140" s="143"/>
      <c r="Q140" s="143"/>
      <c r="R140" s="143"/>
      <c r="S140" s="143"/>
    </row>
    <row r="141" spans="2:19" ht="39.75" customHeight="1" x14ac:dyDescent="0.25">
      <c r="B141" s="403" t="s">
        <v>19898</v>
      </c>
      <c r="C141" s="403"/>
      <c r="D141" s="403" t="s">
        <v>19899</v>
      </c>
      <c r="E141" s="403"/>
      <c r="F141" s="404" t="s">
        <v>19900</v>
      </c>
      <c r="G141" s="404"/>
      <c r="H141" s="404" t="s">
        <v>23828</v>
      </c>
      <c r="I141" s="404"/>
      <c r="L141" s="144"/>
      <c r="M141" s="144"/>
      <c r="N141" s="145"/>
      <c r="O141" s="145"/>
      <c r="P141" s="145"/>
      <c r="Q141" s="145"/>
      <c r="R141" s="146"/>
      <c r="S141" s="146"/>
    </row>
    <row r="142" spans="2:19" ht="12" customHeight="1" x14ac:dyDescent="0.25">
      <c r="B142" s="396">
        <v>0.41736111111111113</v>
      </c>
      <c r="C142" s="397"/>
      <c r="D142" s="390">
        <f>SUM('capitolo 10 NO'!G5:G26)</f>
        <v>0</v>
      </c>
      <c r="E142" s="390"/>
      <c r="F142" s="390">
        <f>SUM('capitolo 10 NO'!H5:H26)</f>
        <v>0</v>
      </c>
      <c r="G142" s="390"/>
      <c r="H142" s="391" t="e">
        <f>F142/D142</f>
        <v>#DIV/0!</v>
      </c>
      <c r="I142" s="391"/>
    </row>
    <row r="143" spans="2:19" x14ac:dyDescent="0.25">
      <c r="B143" s="392" t="s">
        <v>19897</v>
      </c>
      <c r="C143" s="393"/>
      <c r="D143" s="398">
        <f>SUM(D142:D142)</f>
        <v>0</v>
      </c>
      <c r="E143" s="399"/>
      <c r="F143" s="400">
        <f>SUM(F142:F142)</f>
        <v>0</v>
      </c>
      <c r="G143" s="401"/>
      <c r="H143" s="402" t="e">
        <f>F143/D143</f>
        <v>#DIV/0!</v>
      </c>
      <c r="I143" s="402"/>
    </row>
    <row r="144" spans="2:19" ht="45" customHeight="1" x14ac:dyDescent="0.25">
      <c r="B144" s="394"/>
      <c r="C144" s="395"/>
      <c r="D144" s="403" t="s">
        <v>19899</v>
      </c>
      <c r="E144" s="403"/>
      <c r="F144" s="404" t="s">
        <v>19900</v>
      </c>
      <c r="G144" s="404"/>
      <c r="H144" s="404" t="s">
        <v>20113</v>
      </c>
      <c r="I144" s="404"/>
    </row>
    <row r="146" spans="2:19" ht="21" x14ac:dyDescent="0.35">
      <c r="B146" s="408" t="s">
        <v>19911</v>
      </c>
      <c r="C146" s="409"/>
      <c r="D146" s="409"/>
      <c r="E146" s="409"/>
      <c r="F146" s="409"/>
      <c r="G146" s="409"/>
      <c r="H146" s="409"/>
      <c r="I146" s="410"/>
      <c r="L146" s="141"/>
      <c r="M146" s="141"/>
      <c r="N146" s="141"/>
      <c r="O146" s="141"/>
      <c r="P146" s="141"/>
      <c r="Q146" s="141"/>
      <c r="R146" s="141"/>
      <c r="S146" s="141"/>
    </row>
    <row r="147" spans="2:19" ht="15.75" customHeight="1" x14ac:dyDescent="0.25">
      <c r="B147" s="411" t="s">
        <v>23827</v>
      </c>
      <c r="C147" s="411"/>
      <c r="D147" s="411"/>
      <c r="E147" s="411"/>
      <c r="F147" s="411"/>
      <c r="G147" s="411"/>
      <c r="H147" s="411"/>
      <c r="I147" s="411"/>
      <c r="L147" s="142"/>
      <c r="M147" s="142"/>
      <c r="N147" s="142"/>
      <c r="O147" s="142"/>
      <c r="P147" s="143"/>
      <c r="Q147" s="143"/>
      <c r="R147" s="143"/>
      <c r="S147" s="143"/>
    </row>
    <row r="148" spans="2:19" ht="39.75" customHeight="1" x14ac:dyDescent="0.25">
      <c r="B148" s="403" t="s">
        <v>19898</v>
      </c>
      <c r="C148" s="403"/>
      <c r="D148" s="403" t="s">
        <v>19899</v>
      </c>
      <c r="E148" s="403"/>
      <c r="F148" s="404" t="s">
        <v>19900</v>
      </c>
      <c r="G148" s="404"/>
      <c r="H148" s="404" t="s">
        <v>23828</v>
      </c>
      <c r="I148" s="404"/>
      <c r="L148" s="144"/>
      <c r="M148" s="144"/>
      <c r="N148" s="145"/>
      <c r="O148" s="145"/>
      <c r="P148" s="145"/>
      <c r="Q148" s="145"/>
      <c r="R148" s="146"/>
      <c r="S148" s="146"/>
    </row>
    <row r="149" spans="2:19" ht="12" customHeight="1" x14ac:dyDescent="0.25">
      <c r="B149" s="396">
        <v>0.45902777777777781</v>
      </c>
      <c r="C149" s="397"/>
      <c r="D149" s="390">
        <f>SUM('capitolo 11 NO'!G5:G45)</f>
        <v>0</v>
      </c>
      <c r="E149" s="390"/>
      <c r="F149" s="390">
        <f>SUM('capitolo 11 NO'!H5:H45)</f>
        <v>0</v>
      </c>
      <c r="G149" s="390"/>
      <c r="H149" s="391" t="e">
        <f>F149/D149</f>
        <v>#DIV/0!</v>
      </c>
      <c r="I149" s="391"/>
    </row>
    <row r="150" spans="2:19" ht="12" customHeight="1" x14ac:dyDescent="0.25">
      <c r="B150" s="396">
        <v>0.4597222222222222</v>
      </c>
      <c r="C150" s="397"/>
      <c r="D150" s="390">
        <f>SUM('capitolo 11 NO'!G47:G64)</f>
        <v>0</v>
      </c>
      <c r="E150" s="390"/>
      <c r="F150" s="390">
        <f>SUM('capitolo 11 NO'!H47:H64)</f>
        <v>0</v>
      </c>
      <c r="G150" s="390"/>
      <c r="H150" s="391" t="e">
        <f>F150/D150</f>
        <v>#DIV/0!</v>
      </c>
      <c r="I150" s="391"/>
    </row>
    <row r="151" spans="2:19" ht="12" customHeight="1" x14ac:dyDescent="0.25">
      <c r="B151" s="396">
        <v>0.4604166666666667</v>
      </c>
      <c r="C151" s="397"/>
      <c r="D151" s="390">
        <f>SUM('capitolo 11 NO'!G66:G76)</f>
        <v>0</v>
      </c>
      <c r="E151" s="390"/>
      <c r="F151" s="390">
        <f>SUM('capitolo 11 NO'!H66:H76)</f>
        <v>0</v>
      </c>
      <c r="G151" s="390"/>
      <c r="H151" s="391" t="e">
        <f t="shared" ref="H151" si="11">F151/D151</f>
        <v>#DIV/0!</v>
      </c>
      <c r="I151" s="391"/>
    </row>
    <row r="152" spans="2:19" x14ac:dyDescent="0.25">
      <c r="B152" s="392" t="s">
        <v>19897</v>
      </c>
      <c r="C152" s="393"/>
      <c r="D152" s="398">
        <f>SUM(D149:D151)</f>
        <v>0</v>
      </c>
      <c r="E152" s="399"/>
      <c r="F152" s="400">
        <f>SUM(F149:F151)</f>
        <v>0</v>
      </c>
      <c r="G152" s="401"/>
      <c r="H152" s="402" t="e">
        <f>F152/D152</f>
        <v>#DIV/0!</v>
      </c>
      <c r="I152" s="402"/>
    </row>
    <row r="153" spans="2:19" ht="45" customHeight="1" x14ac:dyDescent="0.25">
      <c r="B153" s="394"/>
      <c r="C153" s="395"/>
      <c r="D153" s="403" t="s">
        <v>19899</v>
      </c>
      <c r="E153" s="403"/>
      <c r="F153" s="404" t="s">
        <v>19900</v>
      </c>
      <c r="G153" s="404"/>
      <c r="H153" s="404" t="s">
        <v>20113</v>
      </c>
      <c r="I153" s="404"/>
    </row>
    <row r="155" spans="2:19" ht="21" x14ac:dyDescent="0.35">
      <c r="B155" s="408" t="s">
        <v>19912</v>
      </c>
      <c r="C155" s="409"/>
      <c r="D155" s="409"/>
      <c r="E155" s="409"/>
      <c r="F155" s="409"/>
      <c r="G155" s="409"/>
      <c r="H155" s="409"/>
      <c r="I155" s="410"/>
      <c r="L155" s="141"/>
      <c r="M155" s="141"/>
      <c r="N155" s="141"/>
      <c r="O155" s="141"/>
      <c r="P155" s="141"/>
      <c r="Q155" s="141"/>
      <c r="R155" s="141"/>
      <c r="S155" s="141"/>
    </row>
    <row r="156" spans="2:19" ht="15.75" customHeight="1" x14ac:dyDescent="0.25">
      <c r="B156" s="411" t="s">
        <v>23827</v>
      </c>
      <c r="C156" s="411"/>
      <c r="D156" s="411"/>
      <c r="E156" s="411"/>
      <c r="F156" s="411"/>
      <c r="G156" s="411"/>
      <c r="H156" s="411"/>
      <c r="I156" s="411"/>
      <c r="L156" s="142"/>
      <c r="M156" s="142"/>
      <c r="N156" s="142"/>
      <c r="O156" s="142"/>
      <c r="P156" s="143"/>
      <c r="Q156" s="143"/>
      <c r="R156" s="143"/>
      <c r="S156" s="143"/>
    </row>
    <row r="157" spans="2:19" ht="39.75" customHeight="1" x14ac:dyDescent="0.25">
      <c r="B157" s="403" t="s">
        <v>19898</v>
      </c>
      <c r="C157" s="403"/>
      <c r="D157" s="403" t="s">
        <v>19899</v>
      </c>
      <c r="E157" s="403"/>
      <c r="F157" s="404" t="s">
        <v>19900</v>
      </c>
      <c r="G157" s="404"/>
      <c r="H157" s="404" t="s">
        <v>23828</v>
      </c>
      <c r="I157" s="404"/>
      <c r="L157" s="144"/>
      <c r="M157" s="144"/>
      <c r="N157" s="145"/>
      <c r="O157" s="145"/>
      <c r="P157" s="145"/>
      <c r="Q157" s="145"/>
      <c r="R157" s="146"/>
      <c r="S157" s="146"/>
    </row>
    <row r="158" spans="2:19" ht="12" customHeight="1" x14ac:dyDescent="0.25">
      <c r="B158" s="396">
        <v>0.50069444444444444</v>
      </c>
      <c r="C158" s="397"/>
      <c r="D158" s="390">
        <f>SUM('capitolo 12 NO'!G5:G62)</f>
        <v>0</v>
      </c>
      <c r="E158" s="390"/>
      <c r="F158" s="390">
        <f>SUM('capitolo 12 NO'!H5:H62)</f>
        <v>0</v>
      </c>
      <c r="G158" s="390"/>
      <c r="H158" s="391" t="e">
        <f>F158/D158</f>
        <v>#DIV/0!</v>
      </c>
      <c r="I158" s="391"/>
    </row>
    <row r="159" spans="2:19" ht="12" customHeight="1" x14ac:dyDescent="0.25">
      <c r="B159" s="396">
        <v>0.50138888888888888</v>
      </c>
      <c r="C159" s="397"/>
      <c r="D159" s="390">
        <f>SUM('capitolo 12 NO'!G65:G84)</f>
        <v>0</v>
      </c>
      <c r="E159" s="390"/>
      <c r="F159" s="390">
        <f>SUM('capitolo 12 NO'!H65:H84)</f>
        <v>0</v>
      </c>
      <c r="G159" s="390"/>
      <c r="H159" s="391" t="e">
        <f>F159/D159</f>
        <v>#DIV/0!</v>
      </c>
      <c r="I159" s="391"/>
    </row>
    <row r="160" spans="2:19" ht="12" customHeight="1" x14ac:dyDescent="0.25">
      <c r="B160" s="396">
        <v>0.50208333333333333</v>
      </c>
      <c r="C160" s="397"/>
      <c r="D160" s="390">
        <f>SUM('capitolo 12 NO'!G87:G114)</f>
        <v>0</v>
      </c>
      <c r="E160" s="390"/>
      <c r="F160" s="390">
        <f>SUM('capitolo 12 NO'!H87:H114)</f>
        <v>0</v>
      </c>
      <c r="G160" s="390"/>
      <c r="H160" s="391" t="e">
        <f t="shared" ref="H160:H162" si="12">F160/D160</f>
        <v>#DIV/0!</v>
      </c>
      <c r="I160" s="391"/>
    </row>
    <row r="161" spans="2:9" ht="12" customHeight="1" x14ac:dyDescent="0.25">
      <c r="B161" s="396">
        <v>0.50277777777777777</v>
      </c>
      <c r="C161" s="397"/>
      <c r="D161" s="390">
        <f>SUM('capitolo 12 NO'!G116:G164)</f>
        <v>0</v>
      </c>
      <c r="E161" s="390"/>
      <c r="F161" s="390">
        <f>SUM('capitolo 12 NO'!H116:H164)</f>
        <v>0</v>
      </c>
      <c r="G161" s="390"/>
      <c r="H161" s="391" t="e">
        <f t="shared" si="12"/>
        <v>#DIV/0!</v>
      </c>
      <c r="I161" s="391"/>
    </row>
    <row r="162" spans="2:9" ht="12" customHeight="1" x14ac:dyDescent="0.25">
      <c r="B162" s="396">
        <v>0.50347222222222221</v>
      </c>
      <c r="C162" s="397"/>
      <c r="D162" s="390">
        <f>SUM('capitolo 12 NO'!G167:G180)</f>
        <v>0</v>
      </c>
      <c r="E162" s="390"/>
      <c r="F162" s="390">
        <f>SUM('capitolo 12 NO'!H167:H180)</f>
        <v>0</v>
      </c>
      <c r="G162" s="390"/>
      <c r="H162" s="391" t="e">
        <f t="shared" si="12"/>
        <v>#DIV/0!</v>
      </c>
      <c r="I162" s="391"/>
    </row>
    <row r="163" spans="2:9" x14ac:dyDescent="0.25">
      <c r="B163" s="392" t="s">
        <v>19897</v>
      </c>
      <c r="C163" s="393"/>
      <c r="D163" s="398">
        <f>SUM(D158:D162)</f>
        <v>0</v>
      </c>
      <c r="E163" s="399"/>
      <c r="F163" s="400">
        <f>SUM(F158:F162)</f>
        <v>0</v>
      </c>
      <c r="G163" s="401"/>
      <c r="H163" s="402" t="e">
        <f>F163/D163</f>
        <v>#DIV/0!</v>
      </c>
      <c r="I163" s="402"/>
    </row>
    <row r="164" spans="2:9" ht="45" customHeight="1" x14ac:dyDescent="0.25">
      <c r="B164" s="394"/>
      <c r="C164" s="395"/>
      <c r="D164" s="403" t="s">
        <v>19899</v>
      </c>
      <c r="E164" s="403"/>
      <c r="F164" s="404" t="s">
        <v>19900</v>
      </c>
      <c r="G164" s="404"/>
      <c r="H164" s="404" t="s">
        <v>20113</v>
      </c>
      <c r="I164" s="404"/>
    </row>
    <row r="182" spans="2:19" ht="21" x14ac:dyDescent="0.35">
      <c r="B182" s="408" t="s">
        <v>19913</v>
      </c>
      <c r="C182" s="409"/>
      <c r="D182" s="409"/>
      <c r="E182" s="409"/>
      <c r="F182" s="409"/>
      <c r="G182" s="409"/>
      <c r="H182" s="409"/>
      <c r="I182" s="410"/>
      <c r="L182" s="141"/>
      <c r="M182" s="141"/>
      <c r="N182" s="141"/>
      <c r="O182" s="141"/>
      <c r="P182" s="141"/>
      <c r="Q182" s="141"/>
      <c r="R182" s="141"/>
      <c r="S182" s="141"/>
    </row>
    <row r="183" spans="2:19" ht="15.75" customHeight="1" x14ac:dyDescent="0.25">
      <c r="B183" s="411" t="s">
        <v>23827</v>
      </c>
      <c r="C183" s="411"/>
      <c r="D183" s="411"/>
      <c r="E183" s="411"/>
      <c r="F183" s="411"/>
      <c r="G183" s="411"/>
      <c r="H183" s="411"/>
      <c r="I183" s="411"/>
      <c r="L183" s="142"/>
      <c r="M183" s="142"/>
      <c r="N183" s="142"/>
      <c r="O183" s="142"/>
      <c r="P183" s="143"/>
      <c r="Q183" s="143"/>
      <c r="R183" s="143"/>
      <c r="S183" s="143"/>
    </row>
    <row r="184" spans="2:19" ht="39.75" customHeight="1" x14ac:dyDescent="0.25">
      <c r="B184" s="403" t="s">
        <v>19898</v>
      </c>
      <c r="C184" s="403"/>
      <c r="D184" s="403" t="s">
        <v>19899</v>
      </c>
      <c r="E184" s="403"/>
      <c r="F184" s="404" t="s">
        <v>19900</v>
      </c>
      <c r="G184" s="404"/>
      <c r="H184" s="404" t="s">
        <v>23828</v>
      </c>
      <c r="I184" s="404"/>
      <c r="L184" s="144"/>
      <c r="M184" s="144"/>
      <c r="N184" s="145"/>
      <c r="O184" s="145"/>
      <c r="P184" s="145"/>
      <c r="Q184" s="145"/>
      <c r="R184" s="146"/>
      <c r="S184" s="146"/>
    </row>
    <row r="185" spans="2:19" ht="12" customHeight="1" x14ac:dyDescent="0.25">
      <c r="B185" s="396">
        <v>0.54236111111111118</v>
      </c>
      <c r="C185" s="397"/>
      <c r="D185" s="390">
        <f>SUM('capitolo 13 NO'!G5:G138)</f>
        <v>0</v>
      </c>
      <c r="E185" s="390"/>
      <c r="F185" s="390">
        <f>SUM('capitolo 13 NO'!H5:H138)</f>
        <v>0</v>
      </c>
      <c r="G185" s="390"/>
      <c r="H185" s="391" t="e">
        <f>F185/D185</f>
        <v>#DIV/0!</v>
      </c>
      <c r="I185" s="391"/>
    </row>
    <row r="186" spans="2:19" ht="12" customHeight="1" x14ac:dyDescent="0.25">
      <c r="B186" s="396">
        <v>0.54305555555555551</v>
      </c>
      <c r="C186" s="397"/>
      <c r="D186" s="390">
        <f>SUM('capitolo 13 NO'!G141:G152)</f>
        <v>0</v>
      </c>
      <c r="E186" s="390"/>
      <c r="F186" s="390">
        <f>SUM('capitolo 13 NO'!H141:H152)</f>
        <v>0</v>
      </c>
      <c r="G186" s="390"/>
      <c r="H186" s="391" t="e">
        <f>F186/D186</f>
        <v>#DIV/0!</v>
      </c>
      <c r="I186" s="391"/>
    </row>
    <row r="187" spans="2:19" ht="12" customHeight="1" x14ac:dyDescent="0.25">
      <c r="B187" s="396">
        <v>0.54375000000000007</v>
      </c>
      <c r="C187" s="397"/>
      <c r="D187" s="390">
        <f>SUM('capitolo 13 NO'!G155:G295)</f>
        <v>0</v>
      </c>
      <c r="E187" s="390"/>
      <c r="F187" s="390">
        <f>SUM('capitolo 13 NO'!H155:H295)</f>
        <v>0</v>
      </c>
      <c r="G187" s="390"/>
      <c r="H187" s="391" t="e">
        <f t="shared" ref="H187:H215" si="13">F187/D187</f>
        <v>#DIV/0!</v>
      </c>
      <c r="I187" s="391"/>
    </row>
    <row r="188" spans="2:19" ht="12" customHeight="1" x14ac:dyDescent="0.25">
      <c r="B188" s="396">
        <v>0.5444444444444444</v>
      </c>
      <c r="C188" s="397"/>
      <c r="D188" s="390">
        <f>SUM('capitolo 13 NO'!G298:G490)</f>
        <v>0</v>
      </c>
      <c r="E188" s="390"/>
      <c r="F188" s="390">
        <f>SUM('capitolo 13 NO'!H298:H490)</f>
        <v>0</v>
      </c>
      <c r="G188" s="390"/>
      <c r="H188" s="391" t="e">
        <f t="shared" ref="H188:H214" si="14">F188/D188</f>
        <v>#DIV/0!</v>
      </c>
      <c r="I188" s="391"/>
    </row>
    <row r="189" spans="2:19" ht="12" customHeight="1" x14ac:dyDescent="0.25">
      <c r="B189" s="396">
        <v>0.54513888888888895</v>
      </c>
      <c r="C189" s="397"/>
      <c r="D189" s="390">
        <f>SUM('capitolo 13 NO'!G493:G557)</f>
        <v>0</v>
      </c>
      <c r="E189" s="390"/>
      <c r="F189" s="390">
        <f>SUM('capitolo 13 NO'!H493:H557)</f>
        <v>0</v>
      </c>
      <c r="G189" s="390"/>
      <c r="H189" s="391" t="e">
        <f t="shared" si="14"/>
        <v>#DIV/0!</v>
      </c>
      <c r="I189" s="391"/>
    </row>
    <row r="190" spans="2:19" ht="12" customHeight="1" x14ac:dyDescent="0.25">
      <c r="B190" s="396">
        <v>0.54583333333333328</v>
      </c>
      <c r="C190" s="397"/>
      <c r="D190" s="390">
        <f>SUM('capitolo 13 NO'!G560:G699)</f>
        <v>0</v>
      </c>
      <c r="E190" s="390"/>
      <c r="F190" s="390">
        <f>SUM('capitolo 13 NO'!H560:H699)</f>
        <v>0</v>
      </c>
      <c r="G190" s="390"/>
      <c r="H190" s="391" t="e">
        <f t="shared" si="14"/>
        <v>#DIV/0!</v>
      </c>
      <c r="I190" s="391"/>
    </row>
    <row r="191" spans="2:19" ht="12" customHeight="1" x14ac:dyDescent="0.25">
      <c r="B191" s="396">
        <v>0.54652777777777783</v>
      </c>
      <c r="C191" s="397"/>
      <c r="D191" s="390">
        <f>SUM('capitolo 13 NO'!G702:G761)</f>
        <v>0</v>
      </c>
      <c r="E191" s="390"/>
      <c r="F191" s="390">
        <f>SUM('capitolo 13 NO'!H702:H761)</f>
        <v>0</v>
      </c>
      <c r="G191" s="390"/>
      <c r="H191" s="391" t="e">
        <f t="shared" si="14"/>
        <v>#DIV/0!</v>
      </c>
      <c r="I191" s="391"/>
    </row>
    <row r="192" spans="2:19" ht="12" customHeight="1" x14ac:dyDescent="0.25">
      <c r="B192" s="396">
        <v>0.54722222222222217</v>
      </c>
      <c r="C192" s="397"/>
      <c r="D192" s="390">
        <f>SUM('capitolo 13 NO'!G764:G892)</f>
        <v>0</v>
      </c>
      <c r="E192" s="390"/>
      <c r="F192" s="390">
        <f>SUM('capitolo 13 NO'!H764:H892)</f>
        <v>0</v>
      </c>
      <c r="G192" s="390"/>
      <c r="H192" s="391" t="e">
        <f t="shared" si="14"/>
        <v>#DIV/0!</v>
      </c>
      <c r="I192" s="391"/>
    </row>
    <row r="193" spans="2:9" ht="12" customHeight="1" x14ac:dyDescent="0.25">
      <c r="B193" s="396">
        <v>0.54791666666666672</v>
      </c>
      <c r="C193" s="397"/>
      <c r="D193" s="390">
        <f>SUM('capitolo 13 NO'!G895:G1071)</f>
        <v>0</v>
      </c>
      <c r="E193" s="390"/>
      <c r="F193" s="390">
        <f>SUM('capitolo 13 NO'!H895:H1071)</f>
        <v>0</v>
      </c>
      <c r="G193" s="390"/>
      <c r="H193" s="391" t="e">
        <f t="shared" si="14"/>
        <v>#DIV/0!</v>
      </c>
      <c r="I193" s="391"/>
    </row>
    <row r="194" spans="2:9" ht="12" customHeight="1" x14ac:dyDescent="0.25">
      <c r="B194" s="396">
        <v>0.54861111111111105</v>
      </c>
      <c r="C194" s="397"/>
      <c r="D194" s="390">
        <f>SUM('capitolo 13 NO'!G1074:G1270)</f>
        <v>0</v>
      </c>
      <c r="E194" s="390"/>
      <c r="F194" s="390">
        <f>SUM('capitolo 13 NO'!H1074:H1270)</f>
        <v>0</v>
      </c>
      <c r="G194" s="390"/>
      <c r="H194" s="391" t="e">
        <f t="shared" si="14"/>
        <v>#DIV/0!</v>
      </c>
      <c r="I194" s="391"/>
    </row>
    <row r="195" spans="2:9" ht="12" customHeight="1" x14ac:dyDescent="0.25">
      <c r="B195" s="396">
        <v>0.5493055555555556</v>
      </c>
      <c r="C195" s="397"/>
      <c r="D195" s="390">
        <f>SUM('capitolo 13 NO'!G1273:G1378)</f>
        <v>0</v>
      </c>
      <c r="E195" s="390"/>
      <c r="F195" s="390">
        <f>SUM('capitolo 13 NO'!H1273:H1378)</f>
        <v>0</v>
      </c>
      <c r="G195" s="390"/>
      <c r="H195" s="391" t="e">
        <f t="shared" si="14"/>
        <v>#DIV/0!</v>
      </c>
      <c r="I195" s="391"/>
    </row>
    <row r="196" spans="2:9" ht="12" customHeight="1" x14ac:dyDescent="0.25">
      <c r="B196" s="396">
        <v>0.54999999999999993</v>
      </c>
      <c r="C196" s="397"/>
      <c r="D196" s="390">
        <f>SUM('capitolo 13 NO'!G1381:G1663)</f>
        <v>0</v>
      </c>
      <c r="E196" s="390"/>
      <c r="F196" s="390">
        <f>SUM('capitolo 13 NO'!H1381:H1663)</f>
        <v>0</v>
      </c>
      <c r="G196" s="390"/>
      <c r="H196" s="391" t="e">
        <f t="shared" si="14"/>
        <v>#DIV/0!</v>
      </c>
      <c r="I196" s="391"/>
    </row>
    <row r="197" spans="2:9" ht="12" customHeight="1" x14ac:dyDescent="0.25">
      <c r="B197" s="396">
        <v>0.55069444444444449</v>
      </c>
      <c r="C197" s="397"/>
      <c r="D197" s="390">
        <f>SUM('capitolo 13 NO'!G1666:G1900)</f>
        <v>0</v>
      </c>
      <c r="E197" s="390"/>
      <c r="F197" s="390">
        <f>SUM('capitolo 13 NO'!H1666:H1900)</f>
        <v>0</v>
      </c>
      <c r="G197" s="390"/>
      <c r="H197" s="391" t="e">
        <f t="shared" si="14"/>
        <v>#DIV/0!</v>
      </c>
      <c r="I197" s="391"/>
    </row>
    <row r="198" spans="2:9" ht="12" customHeight="1" x14ac:dyDescent="0.25">
      <c r="B198" s="396">
        <v>0.55138888888888882</v>
      </c>
      <c r="C198" s="397"/>
      <c r="D198" s="390">
        <f>SUM('capitolo 13 NO'!G1903:G2101)</f>
        <v>0</v>
      </c>
      <c r="E198" s="390"/>
      <c r="F198" s="390">
        <f>SUM('capitolo 13 NO'!H1903:H2101)</f>
        <v>0</v>
      </c>
      <c r="G198" s="390"/>
      <c r="H198" s="391" t="e">
        <f t="shared" si="14"/>
        <v>#DIV/0!</v>
      </c>
      <c r="I198" s="391"/>
    </row>
    <row r="199" spans="2:9" ht="12" customHeight="1" x14ac:dyDescent="0.25">
      <c r="B199" s="405">
        <v>0.55208333333333337</v>
      </c>
      <c r="C199" s="406"/>
      <c r="D199" s="407">
        <f>SUM('capitolo 13 NO'!G2104:G2645)</f>
        <v>0</v>
      </c>
      <c r="E199" s="407"/>
      <c r="F199" s="407">
        <f>SUM('capitolo 13 NO'!H2104:H2645)</f>
        <v>0</v>
      </c>
      <c r="G199" s="407"/>
      <c r="H199" s="391" t="e">
        <f t="shared" si="14"/>
        <v>#DIV/0!</v>
      </c>
      <c r="I199" s="391"/>
    </row>
    <row r="200" spans="2:9" ht="12" customHeight="1" x14ac:dyDescent="0.25">
      <c r="B200" s="405">
        <v>0.55277777777777781</v>
      </c>
      <c r="C200" s="406"/>
      <c r="D200" s="407">
        <f>SUM('capitolo 13 NO'!G2648:G2901)</f>
        <v>0</v>
      </c>
      <c r="E200" s="407"/>
      <c r="F200" s="407">
        <f>SUM('capitolo 13 NO'!H2648:H2901)</f>
        <v>0</v>
      </c>
      <c r="G200" s="407"/>
      <c r="H200" s="391" t="e">
        <f t="shared" si="14"/>
        <v>#DIV/0!</v>
      </c>
      <c r="I200" s="391"/>
    </row>
    <row r="201" spans="2:9" ht="12" customHeight="1" x14ac:dyDescent="0.25">
      <c r="B201" s="396">
        <v>0.55347222222222225</v>
      </c>
      <c r="C201" s="397"/>
      <c r="D201" s="390">
        <f>SUM('capitolo 13 NO'!G2904:G3115)</f>
        <v>0</v>
      </c>
      <c r="E201" s="390"/>
      <c r="F201" s="390">
        <f>SUM('capitolo 13 NO'!H2904:H3115)</f>
        <v>0</v>
      </c>
      <c r="G201" s="390"/>
      <c r="H201" s="391" t="e">
        <f t="shared" si="14"/>
        <v>#DIV/0!</v>
      </c>
      <c r="I201" s="391"/>
    </row>
    <row r="202" spans="2:9" ht="12" customHeight="1" x14ac:dyDescent="0.25">
      <c r="B202" s="396">
        <v>0.5541666666666667</v>
      </c>
      <c r="C202" s="397"/>
      <c r="D202" s="390">
        <f>SUM('capitolo 13 NO'!G3118:G3543)</f>
        <v>0</v>
      </c>
      <c r="E202" s="390"/>
      <c r="F202" s="390">
        <f>SUM('capitolo 13 NO'!H3118:H3543)</f>
        <v>0</v>
      </c>
      <c r="G202" s="390"/>
      <c r="H202" s="391" t="e">
        <f t="shared" si="14"/>
        <v>#DIV/0!</v>
      </c>
      <c r="I202" s="391"/>
    </row>
    <row r="203" spans="2:9" ht="12" customHeight="1" x14ac:dyDescent="0.25">
      <c r="B203" s="396">
        <v>0.55486111111111114</v>
      </c>
      <c r="C203" s="397"/>
      <c r="D203" s="390">
        <f>SUM('capitolo 13 NO'!G3546:G3895)</f>
        <v>0</v>
      </c>
      <c r="E203" s="390"/>
      <c r="F203" s="390">
        <f>SUM('capitolo 13 NO'!H3546:H3895)</f>
        <v>0</v>
      </c>
      <c r="G203" s="390"/>
      <c r="H203" s="391" t="e">
        <f t="shared" si="14"/>
        <v>#DIV/0!</v>
      </c>
      <c r="I203" s="391"/>
    </row>
    <row r="204" spans="2:9" ht="12" customHeight="1" x14ac:dyDescent="0.25">
      <c r="B204" s="396">
        <v>0.55555555555555558</v>
      </c>
      <c r="C204" s="397"/>
      <c r="D204" s="390">
        <f>SUM('capitolo 13 NO'!G3898:G4036)</f>
        <v>0</v>
      </c>
      <c r="E204" s="390"/>
      <c r="F204" s="390">
        <f>SUM('capitolo 13 NO'!H3898:H4036)</f>
        <v>0</v>
      </c>
      <c r="G204" s="390"/>
      <c r="H204" s="391" t="e">
        <f t="shared" si="14"/>
        <v>#DIV/0!</v>
      </c>
      <c r="I204" s="391"/>
    </row>
    <row r="205" spans="2:9" ht="12" customHeight="1" x14ac:dyDescent="0.25">
      <c r="B205" s="396">
        <v>0.55625000000000002</v>
      </c>
      <c r="C205" s="397"/>
      <c r="D205" s="390">
        <f>SUM('capitolo 13 NO'!G4038:G4124)</f>
        <v>0</v>
      </c>
      <c r="E205" s="390"/>
      <c r="F205" s="390">
        <f>SUM('capitolo 13 NO'!H4038:H4124)</f>
        <v>0</v>
      </c>
      <c r="G205" s="390"/>
      <c r="H205" s="391" t="e">
        <f t="shared" si="14"/>
        <v>#DIV/0!</v>
      </c>
      <c r="I205" s="391"/>
    </row>
    <row r="206" spans="2:9" ht="12" customHeight="1" x14ac:dyDescent="0.25">
      <c r="B206" s="396">
        <v>0.55694444444444446</v>
      </c>
      <c r="C206" s="397"/>
      <c r="D206" s="390">
        <f>SUM('capitolo 13 NO'!G4127:G4190)</f>
        <v>0</v>
      </c>
      <c r="E206" s="390"/>
      <c r="F206" s="390">
        <f>SUM('capitolo 13 NO'!H4127:H4190)</f>
        <v>0</v>
      </c>
      <c r="G206" s="390"/>
      <c r="H206" s="391" t="e">
        <f t="shared" si="14"/>
        <v>#DIV/0!</v>
      </c>
      <c r="I206" s="391"/>
    </row>
    <row r="207" spans="2:9" ht="12" customHeight="1" x14ac:dyDescent="0.25">
      <c r="B207" s="396">
        <v>0.55763888888888891</v>
      </c>
      <c r="C207" s="397"/>
      <c r="D207" s="390">
        <f>SUM('capitolo 13 NO'!G4193:G4446)</f>
        <v>0</v>
      </c>
      <c r="E207" s="390"/>
      <c r="F207" s="390">
        <f>SUM('capitolo 13 NO'!H4193:H4446)</f>
        <v>0</v>
      </c>
      <c r="G207" s="390"/>
      <c r="H207" s="391" t="e">
        <f t="shared" si="14"/>
        <v>#DIV/0!</v>
      </c>
      <c r="I207" s="391"/>
    </row>
    <row r="208" spans="2:9" ht="12" customHeight="1" x14ac:dyDescent="0.25">
      <c r="B208" s="396">
        <v>0.55833333333333335</v>
      </c>
      <c r="C208" s="397"/>
      <c r="D208" s="390">
        <f>SUM('capitolo 13 NO'!G4449:G4961)</f>
        <v>0</v>
      </c>
      <c r="E208" s="390"/>
      <c r="F208" s="390">
        <f>SUM('capitolo 13 NO'!H4449:H4961)</f>
        <v>0</v>
      </c>
      <c r="G208" s="390"/>
      <c r="H208" s="391" t="e">
        <f t="shared" si="14"/>
        <v>#DIV/0!</v>
      </c>
      <c r="I208" s="391"/>
    </row>
    <row r="209" spans="2:19" ht="12" customHeight="1" x14ac:dyDescent="0.25">
      <c r="B209" s="396">
        <v>0.55902777777777779</v>
      </c>
      <c r="C209" s="397"/>
      <c r="D209" s="390">
        <f>SUM('capitolo 13 NO'!G4964:G4996)</f>
        <v>0</v>
      </c>
      <c r="E209" s="390"/>
      <c r="F209" s="390">
        <f>SUM('capitolo 13 NO'!H4964:H4996)</f>
        <v>0</v>
      </c>
      <c r="G209" s="390"/>
      <c r="H209" s="391" t="e">
        <f t="shared" si="14"/>
        <v>#DIV/0!</v>
      </c>
      <c r="I209" s="391"/>
    </row>
    <row r="210" spans="2:19" ht="12" customHeight="1" x14ac:dyDescent="0.25">
      <c r="B210" s="396">
        <v>0.55972222222222223</v>
      </c>
      <c r="C210" s="397"/>
      <c r="D210" s="390">
        <f>SUM('capitolo 13 NO'!G4999:G5135)</f>
        <v>0</v>
      </c>
      <c r="E210" s="390"/>
      <c r="F210" s="390">
        <f>SUM('capitolo 13 NO'!H4999:H5135)</f>
        <v>0</v>
      </c>
      <c r="G210" s="390"/>
      <c r="H210" s="391" t="e">
        <f t="shared" si="14"/>
        <v>#DIV/0!</v>
      </c>
      <c r="I210" s="391"/>
    </row>
    <row r="211" spans="2:19" ht="12" customHeight="1" x14ac:dyDescent="0.25">
      <c r="B211" s="396">
        <v>0.56041666666666667</v>
      </c>
      <c r="C211" s="397"/>
      <c r="D211" s="390">
        <f>SUM('capitolo 13 NO'!G5138:G5556)</f>
        <v>0</v>
      </c>
      <c r="E211" s="390"/>
      <c r="F211" s="390">
        <f>SUM('capitolo 13 NO'!H5138:H5556)</f>
        <v>0</v>
      </c>
      <c r="G211" s="390"/>
      <c r="H211" s="391" t="e">
        <f t="shared" si="14"/>
        <v>#DIV/0!</v>
      </c>
      <c r="I211" s="391"/>
    </row>
    <row r="212" spans="2:19" ht="12" customHeight="1" x14ac:dyDescent="0.25">
      <c r="B212" s="396">
        <v>0.56111111111111112</v>
      </c>
      <c r="C212" s="397"/>
      <c r="D212" s="390">
        <f>SUM('capitolo 13 NO'!G5559:G5655)</f>
        <v>0</v>
      </c>
      <c r="E212" s="390"/>
      <c r="F212" s="390">
        <f>SUM('capitolo 13 NO'!H5559:H5655)</f>
        <v>0</v>
      </c>
      <c r="G212" s="390"/>
      <c r="H212" s="391" t="e">
        <f t="shared" si="14"/>
        <v>#DIV/0!</v>
      </c>
      <c r="I212" s="391"/>
    </row>
    <row r="213" spans="2:19" ht="12" customHeight="1" x14ac:dyDescent="0.25">
      <c r="B213" s="396">
        <v>0.56180555555555556</v>
      </c>
      <c r="C213" s="397"/>
      <c r="D213" s="390">
        <f>SUM('capitolo 13 NO'!G5658:G5687)</f>
        <v>0</v>
      </c>
      <c r="E213" s="390"/>
      <c r="F213" s="390">
        <f>SUM('capitolo 13 NO'!H5658:H5687)</f>
        <v>0</v>
      </c>
      <c r="G213" s="390"/>
      <c r="H213" s="391" t="e">
        <f t="shared" si="14"/>
        <v>#DIV/0!</v>
      </c>
      <c r="I213" s="391"/>
    </row>
    <row r="214" spans="2:19" ht="12" customHeight="1" x14ac:dyDescent="0.25">
      <c r="B214" s="396">
        <v>0.5625</v>
      </c>
      <c r="C214" s="397"/>
      <c r="D214" s="390">
        <f>SUM('capitolo 13 NO'!G5690:G6084)</f>
        <v>0</v>
      </c>
      <c r="E214" s="390"/>
      <c r="F214" s="390">
        <f>SUM('capitolo 13 NO'!H5690:H6084)</f>
        <v>0</v>
      </c>
      <c r="G214" s="390"/>
      <c r="H214" s="391" t="e">
        <f t="shared" si="14"/>
        <v>#DIV/0!</v>
      </c>
      <c r="I214" s="391"/>
    </row>
    <row r="215" spans="2:19" ht="12" customHeight="1" x14ac:dyDescent="0.25">
      <c r="B215" s="396">
        <v>0.56319444444444444</v>
      </c>
      <c r="C215" s="397"/>
      <c r="D215" s="390">
        <f>SUM('capitolo 13 NO'!G6086:G6116)</f>
        <v>0</v>
      </c>
      <c r="E215" s="390"/>
      <c r="F215" s="390">
        <f>SUM('capitolo 13 NO'!H6086:H6116)</f>
        <v>0</v>
      </c>
      <c r="G215" s="390"/>
      <c r="H215" s="391" t="e">
        <f t="shared" si="13"/>
        <v>#DIV/0!</v>
      </c>
      <c r="I215" s="391"/>
    </row>
    <row r="216" spans="2:19" x14ac:dyDescent="0.25">
      <c r="B216" s="392" t="s">
        <v>19897</v>
      </c>
      <c r="C216" s="393"/>
      <c r="D216" s="398">
        <f>SUM(D185:D215)</f>
        <v>0</v>
      </c>
      <c r="E216" s="399"/>
      <c r="F216" s="400">
        <f>SUM(F185:F215)</f>
        <v>0</v>
      </c>
      <c r="G216" s="401"/>
      <c r="H216" s="402" t="e">
        <f>F216/D216</f>
        <v>#DIV/0!</v>
      </c>
      <c r="I216" s="402"/>
    </row>
    <row r="217" spans="2:19" ht="45" customHeight="1" x14ac:dyDescent="0.25">
      <c r="B217" s="394"/>
      <c r="C217" s="395"/>
      <c r="D217" s="403" t="s">
        <v>19899</v>
      </c>
      <c r="E217" s="403"/>
      <c r="F217" s="404" t="s">
        <v>19900</v>
      </c>
      <c r="G217" s="404"/>
      <c r="H217" s="404" t="s">
        <v>20113</v>
      </c>
      <c r="I217" s="404"/>
    </row>
    <row r="219" spans="2:19" ht="21" x14ac:dyDescent="0.35">
      <c r="B219" s="408" t="s">
        <v>19914</v>
      </c>
      <c r="C219" s="409"/>
      <c r="D219" s="409"/>
      <c r="E219" s="409"/>
      <c r="F219" s="409"/>
      <c r="G219" s="409"/>
      <c r="H219" s="409"/>
      <c r="I219" s="410"/>
      <c r="L219" s="141"/>
      <c r="M219" s="141"/>
      <c r="N219" s="141"/>
      <c r="O219" s="141"/>
      <c r="P219" s="141"/>
      <c r="Q219" s="141"/>
      <c r="R219" s="141"/>
      <c r="S219" s="141"/>
    </row>
    <row r="220" spans="2:19" ht="15.75" customHeight="1" x14ac:dyDescent="0.25">
      <c r="B220" s="411" t="s">
        <v>23827</v>
      </c>
      <c r="C220" s="411"/>
      <c r="D220" s="411"/>
      <c r="E220" s="411"/>
      <c r="F220" s="411"/>
      <c r="G220" s="411"/>
      <c r="H220" s="411"/>
      <c r="I220" s="411"/>
      <c r="L220" s="142"/>
      <c r="M220" s="142"/>
      <c r="N220" s="142"/>
      <c r="O220" s="142"/>
      <c r="P220" s="143"/>
      <c r="Q220" s="143"/>
      <c r="R220" s="143"/>
      <c r="S220" s="143"/>
    </row>
    <row r="221" spans="2:19" ht="39.75" customHeight="1" x14ac:dyDescent="0.25">
      <c r="B221" s="403" t="s">
        <v>19898</v>
      </c>
      <c r="C221" s="403"/>
      <c r="D221" s="403" t="s">
        <v>19899</v>
      </c>
      <c r="E221" s="403"/>
      <c r="F221" s="404" t="s">
        <v>19900</v>
      </c>
      <c r="G221" s="404"/>
      <c r="H221" s="404" t="s">
        <v>23828</v>
      </c>
      <c r="I221" s="404"/>
      <c r="L221" s="144"/>
      <c r="M221" s="144"/>
      <c r="N221" s="145"/>
      <c r="O221" s="145"/>
      <c r="P221" s="145"/>
      <c r="Q221" s="145"/>
      <c r="R221" s="146"/>
      <c r="S221" s="146"/>
    </row>
    <row r="222" spans="2:19" ht="12" customHeight="1" x14ac:dyDescent="0.25">
      <c r="B222" s="396">
        <v>0.58402777777777781</v>
      </c>
      <c r="C222" s="397"/>
      <c r="D222" s="390">
        <f>SUM('capitolo 14 NO'!G5:G51)</f>
        <v>0</v>
      </c>
      <c r="E222" s="390"/>
      <c r="F222" s="390">
        <f>SUM('capitolo 14 NO'!H5:H51)</f>
        <v>0</v>
      </c>
      <c r="G222" s="390"/>
      <c r="H222" s="391" t="e">
        <f>F222/D222</f>
        <v>#DIV/0!</v>
      </c>
      <c r="I222" s="391"/>
    </row>
    <row r="223" spans="2:19" ht="12" customHeight="1" x14ac:dyDescent="0.25">
      <c r="B223" s="396">
        <v>0.58472222222222225</v>
      </c>
      <c r="C223" s="397"/>
      <c r="D223" s="390">
        <f>SUM('capitolo 14 NO'!G54:G121)</f>
        <v>0</v>
      </c>
      <c r="E223" s="390"/>
      <c r="F223" s="390">
        <f>SUM('capitolo 14 NO'!H54:H121)</f>
        <v>0</v>
      </c>
      <c r="G223" s="390"/>
      <c r="H223" s="391" t="e">
        <f>F223/D223</f>
        <v>#DIV/0!</v>
      </c>
      <c r="I223" s="391"/>
    </row>
    <row r="224" spans="2:19" ht="12" customHeight="1" x14ac:dyDescent="0.25">
      <c r="B224" s="396">
        <v>0.5854166666666667</v>
      </c>
      <c r="C224" s="397"/>
      <c r="D224" s="390">
        <f>SUM('capitolo 14 NO'!G124:G142)</f>
        <v>0</v>
      </c>
      <c r="E224" s="390"/>
      <c r="F224" s="390">
        <f>SUM('capitolo 14 NO'!H124:H142)</f>
        <v>0</v>
      </c>
      <c r="G224" s="390"/>
      <c r="H224" s="391" t="e">
        <f t="shared" ref="H224:H226" si="15">F224/D224</f>
        <v>#DIV/0!</v>
      </c>
      <c r="I224" s="391"/>
    </row>
    <row r="225" spans="2:19" ht="12" customHeight="1" x14ac:dyDescent="0.25">
      <c r="B225" s="396">
        <v>0.58611111111111114</v>
      </c>
      <c r="C225" s="397"/>
      <c r="D225" s="390">
        <f>SUM('capitolo 14 NO'!G144:G196)</f>
        <v>0</v>
      </c>
      <c r="E225" s="390"/>
      <c r="F225" s="390">
        <f>SUM('capitolo 14 NO'!H144:H196)</f>
        <v>0</v>
      </c>
      <c r="G225" s="390"/>
      <c r="H225" s="391" t="e">
        <f t="shared" si="15"/>
        <v>#DIV/0!</v>
      </c>
      <c r="I225" s="391"/>
    </row>
    <row r="226" spans="2:19" ht="12" customHeight="1" x14ac:dyDescent="0.25">
      <c r="B226" s="396">
        <v>0.58680555555555558</v>
      </c>
      <c r="C226" s="397"/>
      <c r="D226" s="390">
        <f>SUM('capitolo 14 NO'!G199:G267)</f>
        <v>0</v>
      </c>
      <c r="E226" s="390"/>
      <c r="F226" s="390">
        <f>SUM('capitolo 14 NO'!H199:H267)</f>
        <v>0</v>
      </c>
      <c r="G226" s="390"/>
      <c r="H226" s="391" t="e">
        <f t="shared" si="15"/>
        <v>#DIV/0!</v>
      </c>
      <c r="I226" s="391"/>
    </row>
    <row r="227" spans="2:19" x14ac:dyDescent="0.25">
      <c r="B227" s="392" t="s">
        <v>19897</v>
      </c>
      <c r="C227" s="393"/>
      <c r="D227" s="398">
        <f>SUM(D222:D226)</f>
        <v>0</v>
      </c>
      <c r="E227" s="399"/>
      <c r="F227" s="400">
        <f>SUM(F222:F226)</f>
        <v>0</v>
      </c>
      <c r="G227" s="401"/>
      <c r="H227" s="402" t="e">
        <f>F227/D227</f>
        <v>#DIV/0!</v>
      </c>
      <c r="I227" s="402"/>
    </row>
    <row r="228" spans="2:19" ht="45" customHeight="1" x14ac:dyDescent="0.25">
      <c r="B228" s="394"/>
      <c r="C228" s="395"/>
      <c r="D228" s="403" t="s">
        <v>19899</v>
      </c>
      <c r="E228" s="403"/>
      <c r="F228" s="404" t="s">
        <v>19900</v>
      </c>
      <c r="G228" s="404"/>
      <c r="H228" s="404" t="s">
        <v>20113</v>
      </c>
      <c r="I228" s="404"/>
    </row>
    <row r="235" spans="2:19" ht="21" x14ac:dyDescent="0.35">
      <c r="B235" s="408" t="s">
        <v>19915</v>
      </c>
      <c r="C235" s="409"/>
      <c r="D235" s="409"/>
      <c r="E235" s="409"/>
      <c r="F235" s="409"/>
      <c r="G235" s="409"/>
      <c r="H235" s="409"/>
      <c r="I235" s="410"/>
      <c r="L235" s="141"/>
      <c r="M235" s="141"/>
      <c r="N235" s="141"/>
      <c r="O235" s="141"/>
      <c r="P235" s="141"/>
      <c r="Q235" s="141"/>
      <c r="R235" s="141"/>
      <c r="S235" s="141"/>
    </row>
    <row r="236" spans="2:19" ht="15.75" customHeight="1" x14ac:dyDescent="0.25">
      <c r="B236" s="411" t="s">
        <v>23827</v>
      </c>
      <c r="C236" s="411"/>
      <c r="D236" s="411"/>
      <c r="E236" s="411"/>
      <c r="F236" s="411"/>
      <c r="G236" s="411"/>
      <c r="H236" s="411"/>
      <c r="I236" s="411"/>
      <c r="L236" s="142"/>
      <c r="M236" s="142"/>
      <c r="N236" s="142"/>
      <c r="O236" s="142"/>
      <c r="P236" s="143"/>
      <c r="Q236" s="143"/>
      <c r="R236" s="143"/>
      <c r="S236" s="143"/>
    </row>
    <row r="237" spans="2:19" ht="39.75" customHeight="1" x14ac:dyDescent="0.25">
      <c r="B237" s="403" t="s">
        <v>19898</v>
      </c>
      <c r="C237" s="403"/>
      <c r="D237" s="403" t="s">
        <v>19899</v>
      </c>
      <c r="E237" s="403"/>
      <c r="F237" s="404" t="s">
        <v>19900</v>
      </c>
      <c r="G237" s="404"/>
      <c r="H237" s="404" t="s">
        <v>23828</v>
      </c>
      <c r="I237" s="404"/>
      <c r="L237" s="144"/>
      <c r="M237" s="144"/>
      <c r="N237" s="145"/>
      <c r="O237" s="145"/>
      <c r="P237" s="145"/>
      <c r="Q237" s="145"/>
      <c r="R237" s="146"/>
      <c r="S237" s="146"/>
    </row>
    <row r="238" spans="2:19" ht="12" customHeight="1" x14ac:dyDescent="0.25">
      <c r="B238" s="396">
        <v>0.62569444444444444</v>
      </c>
      <c r="C238" s="397"/>
      <c r="D238" s="390">
        <f>SUM('capitolo 15 NO'!G4:G94)</f>
        <v>0</v>
      </c>
      <c r="E238" s="390"/>
      <c r="F238" s="390">
        <f>SUM('capitolo 15 NO'!H4:H94)</f>
        <v>0</v>
      </c>
      <c r="G238" s="390"/>
      <c r="H238" s="391" t="e">
        <f>F238/D238</f>
        <v>#DIV/0!</v>
      </c>
      <c r="I238" s="391"/>
    </row>
    <row r="239" spans="2:19" ht="12" customHeight="1" x14ac:dyDescent="0.25">
      <c r="B239" s="396">
        <v>0.62638888888888888</v>
      </c>
      <c r="C239" s="397"/>
      <c r="D239" s="390">
        <f>SUM('capitolo 15 NO'!G96:G315)</f>
        <v>0</v>
      </c>
      <c r="E239" s="390"/>
      <c r="F239" s="390">
        <f>SUM('capitolo 15 NO'!H96:H315)</f>
        <v>0</v>
      </c>
      <c r="G239" s="390"/>
      <c r="H239" s="391" t="e">
        <f>F239/D239</f>
        <v>#DIV/0!</v>
      </c>
      <c r="I239" s="391"/>
    </row>
    <row r="240" spans="2:19" ht="12" customHeight="1" x14ac:dyDescent="0.25">
      <c r="B240" s="396">
        <v>0.62708333333333333</v>
      </c>
      <c r="C240" s="397"/>
      <c r="D240" s="390">
        <f>SUM('capitolo 15 NO'!G317:G628)</f>
        <v>0</v>
      </c>
      <c r="E240" s="390"/>
      <c r="F240" s="390">
        <f>SUM('capitolo 15 NO'!H317:H628)</f>
        <v>0</v>
      </c>
      <c r="G240" s="390"/>
      <c r="H240" s="391" t="e">
        <f t="shared" ref="H240:H250" si="16">F240/D240</f>
        <v>#DIV/0!</v>
      </c>
      <c r="I240" s="391"/>
    </row>
    <row r="241" spans="2:19" ht="12" customHeight="1" x14ac:dyDescent="0.25">
      <c r="B241" s="396">
        <v>0.62777777777777777</v>
      </c>
      <c r="C241" s="397"/>
      <c r="D241" s="390">
        <f>SUM('capitolo 15 NO'!G631:G1078)</f>
        <v>0</v>
      </c>
      <c r="E241" s="390"/>
      <c r="F241" s="390">
        <f>SUM('capitolo 15 NO'!H631:H1078)</f>
        <v>0</v>
      </c>
      <c r="G241" s="390"/>
      <c r="H241" s="391" t="e">
        <f t="shared" si="16"/>
        <v>#DIV/0!</v>
      </c>
      <c r="I241" s="391"/>
    </row>
    <row r="242" spans="2:19" ht="12" customHeight="1" x14ac:dyDescent="0.25">
      <c r="B242" s="396">
        <v>0.62847222222222221</v>
      </c>
      <c r="C242" s="397"/>
      <c r="D242" s="390">
        <f>SUM('capitolo 15 NO'!G1081:G1417)</f>
        <v>0</v>
      </c>
      <c r="E242" s="390"/>
      <c r="F242" s="390">
        <f>SUM('capitolo 15 NO'!H1081:H1417)</f>
        <v>0</v>
      </c>
      <c r="G242" s="390"/>
      <c r="H242" s="391" t="e">
        <f t="shared" si="16"/>
        <v>#DIV/0!</v>
      </c>
      <c r="I242" s="391"/>
    </row>
    <row r="243" spans="2:19" ht="12" customHeight="1" x14ac:dyDescent="0.25">
      <c r="B243" s="396">
        <v>0.62916666666666665</v>
      </c>
      <c r="C243" s="397"/>
      <c r="D243" s="390">
        <f>SUM('capitolo 15 NO'!G1420:G1893)</f>
        <v>0</v>
      </c>
      <c r="E243" s="390"/>
      <c r="F243" s="390">
        <f>SUM('capitolo 15 NO'!H1420:H1893)</f>
        <v>0</v>
      </c>
      <c r="G243" s="390"/>
      <c r="H243" s="391" t="e">
        <f t="shared" si="16"/>
        <v>#DIV/0!</v>
      </c>
      <c r="I243" s="391"/>
    </row>
    <row r="244" spans="2:19" ht="12" customHeight="1" x14ac:dyDescent="0.25">
      <c r="B244" s="396">
        <v>0.62986111111111109</v>
      </c>
      <c r="C244" s="397"/>
      <c r="D244" s="390">
        <f>SUM('capitolo 15 NO'!G1896:G2001)</f>
        <v>0</v>
      </c>
      <c r="E244" s="390"/>
      <c r="F244" s="390">
        <f>SUM('capitolo 15 NO'!H1896:H2001)</f>
        <v>0</v>
      </c>
      <c r="G244" s="390"/>
      <c r="H244" s="391" t="e">
        <f t="shared" si="16"/>
        <v>#DIV/0!</v>
      </c>
      <c r="I244" s="391"/>
    </row>
    <row r="245" spans="2:19" ht="12" customHeight="1" x14ac:dyDescent="0.25">
      <c r="B245" s="396">
        <v>0.63055555555555554</v>
      </c>
      <c r="C245" s="397"/>
      <c r="D245" s="390">
        <f>SUM('capitolo 15 NO'!G2004:G2599)</f>
        <v>0</v>
      </c>
      <c r="E245" s="390"/>
      <c r="F245" s="390">
        <f>SUM('capitolo 15 NO'!H2004:H2599)</f>
        <v>0</v>
      </c>
      <c r="G245" s="390"/>
      <c r="H245" s="391" t="e">
        <f t="shared" si="16"/>
        <v>#DIV/0!</v>
      </c>
      <c r="I245" s="391"/>
    </row>
    <row r="246" spans="2:19" ht="12" customHeight="1" x14ac:dyDescent="0.25">
      <c r="B246" s="396">
        <v>0.63124999999999998</v>
      </c>
      <c r="C246" s="397"/>
      <c r="D246" s="390">
        <f>SUM('capitolo 15 NO'!G2602:G2873)</f>
        <v>0</v>
      </c>
      <c r="E246" s="390"/>
      <c r="F246" s="390">
        <f>SUM('capitolo 15 NO'!H2602:H2873)</f>
        <v>0</v>
      </c>
      <c r="G246" s="390"/>
      <c r="H246" s="391" t="e">
        <f t="shared" si="16"/>
        <v>#DIV/0!</v>
      </c>
      <c r="I246" s="391"/>
    </row>
    <row r="247" spans="2:19" ht="12" customHeight="1" x14ac:dyDescent="0.25">
      <c r="B247" s="396">
        <v>0.63194444444444442</v>
      </c>
      <c r="C247" s="397"/>
      <c r="D247" s="390">
        <f>SUM('capitolo 15 NO'!G2875:G2987)</f>
        <v>0</v>
      </c>
      <c r="E247" s="390"/>
      <c r="F247" s="390">
        <f>SUM('capitolo 15 NO'!H2875:H2987)</f>
        <v>0</v>
      </c>
      <c r="G247" s="390"/>
      <c r="H247" s="391" t="e">
        <f t="shared" si="16"/>
        <v>#DIV/0!</v>
      </c>
      <c r="I247" s="391"/>
    </row>
    <row r="248" spans="2:19" ht="12" customHeight="1" x14ac:dyDescent="0.25">
      <c r="B248" s="396">
        <v>0.63263888888888886</v>
      </c>
      <c r="C248" s="397"/>
      <c r="D248" s="390">
        <f>SUM('capitolo 15 NO'!G2989:G3015)</f>
        <v>0</v>
      </c>
      <c r="E248" s="390"/>
      <c r="F248" s="390">
        <f>SUM('capitolo 15 NO'!H2989:H3015)</f>
        <v>0</v>
      </c>
      <c r="G248" s="390"/>
      <c r="H248" s="391" t="e">
        <f t="shared" si="16"/>
        <v>#DIV/0!</v>
      </c>
      <c r="I248" s="391"/>
    </row>
    <row r="249" spans="2:19" ht="12" customHeight="1" x14ac:dyDescent="0.25">
      <c r="B249" s="396">
        <v>0.6333333333333333</v>
      </c>
      <c r="C249" s="397"/>
      <c r="D249" s="390">
        <f>SUM('capitolo 15 NO'!G3017:G3018)</f>
        <v>0</v>
      </c>
      <c r="E249" s="390"/>
      <c r="F249" s="390">
        <f>SUM('capitolo 15 NO'!H3017:H3018)</f>
        <v>0</v>
      </c>
      <c r="G249" s="390"/>
      <c r="H249" s="391" t="e">
        <f t="shared" si="16"/>
        <v>#DIV/0!</v>
      </c>
      <c r="I249" s="391"/>
    </row>
    <row r="250" spans="2:19" ht="12" customHeight="1" x14ac:dyDescent="0.25">
      <c r="B250" s="396">
        <v>0.63402777777777775</v>
      </c>
      <c r="C250" s="397"/>
      <c r="D250" s="390">
        <f>SUM('capitolo 15 NO'!G3020:G3023)</f>
        <v>0</v>
      </c>
      <c r="E250" s="390"/>
      <c r="F250" s="390">
        <f>SUM('capitolo 15 NO'!H3020:H3023)</f>
        <v>0</v>
      </c>
      <c r="G250" s="390"/>
      <c r="H250" s="391" t="e">
        <f t="shared" si="16"/>
        <v>#DIV/0!</v>
      </c>
      <c r="I250" s="391"/>
    </row>
    <row r="251" spans="2:19" x14ac:dyDescent="0.25">
      <c r="B251" s="392" t="s">
        <v>19897</v>
      </c>
      <c r="C251" s="393"/>
      <c r="D251" s="398">
        <f>SUM(D238:D250)</f>
        <v>0</v>
      </c>
      <c r="E251" s="399"/>
      <c r="F251" s="400">
        <f>SUM(F238:F250)</f>
        <v>0</v>
      </c>
      <c r="G251" s="401"/>
      <c r="H251" s="402" t="e">
        <f>F251/D251</f>
        <v>#DIV/0!</v>
      </c>
      <c r="I251" s="402"/>
    </row>
    <row r="252" spans="2:19" ht="45" customHeight="1" x14ac:dyDescent="0.25">
      <c r="B252" s="394"/>
      <c r="C252" s="395"/>
      <c r="D252" s="403" t="s">
        <v>19899</v>
      </c>
      <c r="E252" s="403"/>
      <c r="F252" s="404" t="s">
        <v>19900</v>
      </c>
      <c r="G252" s="404"/>
      <c r="H252" s="404" t="s">
        <v>20113</v>
      </c>
      <c r="I252" s="404"/>
    </row>
    <row r="254" spans="2:19" ht="21" x14ac:dyDescent="0.35">
      <c r="B254" s="408" t="s">
        <v>19916</v>
      </c>
      <c r="C254" s="409"/>
      <c r="D254" s="409"/>
      <c r="E254" s="409"/>
      <c r="F254" s="409"/>
      <c r="G254" s="409"/>
      <c r="H254" s="409"/>
      <c r="I254" s="410"/>
      <c r="L254" s="141"/>
      <c r="M254" s="141"/>
      <c r="N254" s="141"/>
      <c r="O254" s="141"/>
      <c r="P254" s="141"/>
      <c r="Q254" s="141"/>
      <c r="R254" s="141"/>
      <c r="S254" s="141"/>
    </row>
    <row r="255" spans="2:19" ht="15.75" customHeight="1" x14ac:dyDescent="0.25">
      <c r="B255" s="411" t="s">
        <v>23827</v>
      </c>
      <c r="C255" s="411"/>
      <c r="D255" s="411"/>
      <c r="E255" s="411"/>
      <c r="F255" s="411"/>
      <c r="G255" s="411"/>
      <c r="H255" s="411"/>
      <c r="I255" s="411"/>
      <c r="L255" s="142"/>
      <c r="M255" s="142"/>
      <c r="N255" s="142"/>
      <c r="O255" s="142"/>
      <c r="P255" s="143"/>
      <c r="Q255" s="143"/>
      <c r="R255" s="143"/>
      <c r="S255" s="143"/>
    </row>
    <row r="256" spans="2:19" ht="39.75" customHeight="1" x14ac:dyDescent="0.25">
      <c r="B256" s="403" t="s">
        <v>19898</v>
      </c>
      <c r="C256" s="403"/>
      <c r="D256" s="403" t="s">
        <v>19899</v>
      </c>
      <c r="E256" s="403"/>
      <c r="F256" s="404" t="s">
        <v>19900</v>
      </c>
      <c r="G256" s="404"/>
      <c r="H256" s="404" t="s">
        <v>23828</v>
      </c>
      <c r="I256" s="404"/>
      <c r="L256" s="144"/>
      <c r="M256" s="144"/>
      <c r="N256" s="145"/>
      <c r="O256" s="145"/>
      <c r="P256" s="145"/>
      <c r="Q256" s="145"/>
      <c r="R256" s="146"/>
      <c r="S256" s="146"/>
    </row>
    <row r="257" spans="2:19" ht="12" customHeight="1" x14ac:dyDescent="0.25">
      <c r="B257" s="396">
        <v>0.66805555555555562</v>
      </c>
      <c r="C257" s="397"/>
      <c r="D257" s="390">
        <f>SUM('capitolo 16 NO'!G5:G283)</f>
        <v>0</v>
      </c>
      <c r="E257" s="390"/>
      <c r="F257" s="390">
        <f>SUM('capitolo 16 NO'!H5:H283)</f>
        <v>0</v>
      </c>
      <c r="G257" s="390"/>
      <c r="H257" s="391" t="e">
        <f>F257/D257</f>
        <v>#DIV/0!</v>
      </c>
      <c r="I257" s="391"/>
    </row>
    <row r="258" spans="2:19" ht="12" customHeight="1" x14ac:dyDescent="0.25">
      <c r="B258" s="396">
        <v>0.66805555555555562</v>
      </c>
      <c r="C258" s="397"/>
      <c r="D258" s="390">
        <f>SUM('capitolo 16 NO'!G286:G388)</f>
        <v>0</v>
      </c>
      <c r="E258" s="390"/>
      <c r="F258" s="390">
        <f>SUM('capitolo 16 NO'!H286:H388)</f>
        <v>0</v>
      </c>
      <c r="G258" s="390"/>
      <c r="H258" s="391" t="e">
        <f>F258/D258</f>
        <v>#DIV/0!</v>
      </c>
      <c r="I258" s="391"/>
    </row>
    <row r="259" spans="2:19" ht="12" customHeight="1" x14ac:dyDescent="0.25">
      <c r="B259" s="396">
        <v>0.66875000000000007</v>
      </c>
      <c r="C259" s="397"/>
      <c r="D259" s="390">
        <f>SUM('capitolo 16 NO'!G390:G407)</f>
        <v>0</v>
      </c>
      <c r="E259" s="390"/>
      <c r="F259" s="390">
        <f>SUM('capitolo 16 NO'!H390:H407)</f>
        <v>0</v>
      </c>
      <c r="G259" s="390"/>
      <c r="H259" s="391" t="e">
        <f t="shared" ref="H259" si="17">F259/D259</f>
        <v>#DIV/0!</v>
      </c>
      <c r="I259" s="391"/>
    </row>
    <row r="260" spans="2:19" x14ac:dyDescent="0.25">
      <c r="B260" s="392" t="s">
        <v>19897</v>
      </c>
      <c r="C260" s="393"/>
      <c r="D260" s="398">
        <f>SUM(D257:D259)</f>
        <v>0</v>
      </c>
      <c r="E260" s="399"/>
      <c r="F260" s="400">
        <f>SUM(F257:F259)</f>
        <v>0</v>
      </c>
      <c r="G260" s="401"/>
      <c r="H260" s="402" t="e">
        <f>F260/D260</f>
        <v>#DIV/0!</v>
      </c>
      <c r="I260" s="402"/>
    </row>
    <row r="261" spans="2:19" ht="45" customHeight="1" x14ac:dyDescent="0.25">
      <c r="B261" s="394"/>
      <c r="C261" s="395"/>
      <c r="D261" s="403" t="s">
        <v>19899</v>
      </c>
      <c r="E261" s="403"/>
      <c r="F261" s="404" t="s">
        <v>19900</v>
      </c>
      <c r="G261" s="404"/>
      <c r="H261" s="404" t="s">
        <v>20113</v>
      </c>
      <c r="I261" s="404"/>
    </row>
    <row r="263" spans="2:19" ht="21" x14ac:dyDescent="0.35">
      <c r="B263" s="408" t="s">
        <v>19917</v>
      </c>
      <c r="C263" s="409"/>
      <c r="D263" s="409"/>
      <c r="E263" s="409"/>
      <c r="F263" s="409"/>
      <c r="G263" s="409"/>
      <c r="H263" s="409"/>
      <c r="I263" s="410"/>
      <c r="L263" s="141"/>
      <c r="M263" s="141"/>
      <c r="N263" s="141"/>
      <c r="O263" s="141"/>
      <c r="P263" s="141"/>
      <c r="Q263" s="141"/>
      <c r="R263" s="141"/>
      <c r="S263" s="141"/>
    </row>
    <row r="264" spans="2:19" ht="15.75" customHeight="1" x14ac:dyDescent="0.25">
      <c r="B264" s="411" t="s">
        <v>23827</v>
      </c>
      <c r="C264" s="411"/>
      <c r="D264" s="411"/>
      <c r="E264" s="411"/>
      <c r="F264" s="411"/>
      <c r="G264" s="411"/>
      <c r="H264" s="411"/>
      <c r="I264" s="411"/>
      <c r="L264" s="142"/>
      <c r="M264" s="142"/>
      <c r="N264" s="142"/>
      <c r="O264" s="142"/>
      <c r="P264" s="143"/>
      <c r="Q264" s="143"/>
      <c r="R264" s="143"/>
      <c r="S264" s="143"/>
    </row>
    <row r="265" spans="2:19" ht="39.75" customHeight="1" x14ac:dyDescent="0.25">
      <c r="B265" s="403" t="s">
        <v>19898</v>
      </c>
      <c r="C265" s="403"/>
      <c r="D265" s="403" t="s">
        <v>19899</v>
      </c>
      <c r="E265" s="403"/>
      <c r="F265" s="404" t="s">
        <v>19900</v>
      </c>
      <c r="G265" s="404"/>
      <c r="H265" s="404" t="s">
        <v>23828</v>
      </c>
      <c r="I265" s="404"/>
      <c r="L265" s="144"/>
      <c r="M265" s="144"/>
      <c r="N265" s="145"/>
      <c r="O265" s="145"/>
      <c r="P265" s="145"/>
      <c r="Q265" s="145"/>
      <c r="R265" s="146"/>
      <c r="S265" s="146"/>
    </row>
    <row r="266" spans="2:19" ht="12" customHeight="1" x14ac:dyDescent="0.25">
      <c r="B266" s="396">
        <v>0.7090277777777777</v>
      </c>
      <c r="C266" s="397"/>
      <c r="D266" s="390">
        <f>SUM('capitolo 17'!G3:G3)</f>
        <v>6088.5</v>
      </c>
      <c r="E266" s="390"/>
      <c r="F266" s="390">
        <f>SUM('capitolo 17'!H3:H3)</f>
        <v>1560.87</v>
      </c>
      <c r="G266" s="390"/>
      <c r="H266" s="391">
        <f>F266/D266</f>
        <v>0.25636363636363635</v>
      </c>
      <c r="I266" s="391"/>
    </row>
    <row r="267" spans="2:19" ht="12" customHeight="1" x14ac:dyDescent="0.25">
      <c r="B267" s="396">
        <v>0.70972222222222225</v>
      </c>
      <c r="C267" s="397"/>
      <c r="D267" s="390" t="e">
        <f>SUM('capitolo 17'!#REF!)</f>
        <v>#REF!</v>
      </c>
      <c r="E267" s="390"/>
      <c r="F267" s="390" t="e">
        <f>SUM('capitolo 17'!#REF!)</f>
        <v>#REF!</v>
      </c>
      <c r="G267" s="390"/>
      <c r="H267" s="391" t="e">
        <f>F267/D267</f>
        <v>#REF!</v>
      </c>
      <c r="I267" s="391"/>
    </row>
    <row r="268" spans="2:19" ht="12" customHeight="1" x14ac:dyDescent="0.25">
      <c r="B268" s="396">
        <v>0.7104166666666667</v>
      </c>
      <c r="C268" s="397"/>
      <c r="D268" s="390" t="e">
        <f>SUM('capitolo 17'!#REF!)</f>
        <v>#REF!</v>
      </c>
      <c r="E268" s="390"/>
      <c r="F268" s="390" t="e">
        <f>SUM('capitolo 17'!#REF!)</f>
        <v>#REF!</v>
      </c>
      <c r="G268" s="390"/>
      <c r="H268" s="391" t="e">
        <f t="shared" ref="H268" si="18">F268/D268</f>
        <v>#REF!</v>
      </c>
      <c r="I268" s="391"/>
    </row>
    <row r="269" spans="2:19" x14ac:dyDescent="0.25">
      <c r="B269" s="392" t="s">
        <v>19897</v>
      </c>
      <c r="C269" s="393"/>
      <c r="D269" s="398" t="e">
        <f>SUM(D266:D268)</f>
        <v>#REF!</v>
      </c>
      <c r="E269" s="399"/>
      <c r="F269" s="400" t="e">
        <f>SUM(F266:F268)</f>
        <v>#REF!</v>
      </c>
      <c r="G269" s="401"/>
      <c r="H269" s="402" t="e">
        <f>F269/D269</f>
        <v>#REF!</v>
      </c>
      <c r="I269" s="402"/>
    </row>
    <row r="270" spans="2:19" ht="45" customHeight="1" x14ac:dyDescent="0.25">
      <c r="B270" s="394"/>
      <c r="C270" s="395"/>
      <c r="D270" s="403" t="s">
        <v>19899</v>
      </c>
      <c r="E270" s="403"/>
      <c r="F270" s="404" t="s">
        <v>19900</v>
      </c>
      <c r="G270" s="404"/>
      <c r="H270" s="404" t="s">
        <v>20113</v>
      </c>
      <c r="I270" s="404"/>
    </row>
    <row r="281" spans="2:19" ht="21" x14ac:dyDescent="0.35">
      <c r="B281" s="408" t="s">
        <v>19918</v>
      </c>
      <c r="C281" s="409"/>
      <c r="D281" s="409"/>
      <c r="E281" s="409"/>
      <c r="F281" s="409"/>
      <c r="G281" s="409"/>
      <c r="H281" s="409"/>
      <c r="I281" s="410"/>
      <c r="L281" s="141"/>
      <c r="M281" s="141"/>
      <c r="N281" s="141"/>
      <c r="O281" s="141"/>
      <c r="P281" s="141"/>
      <c r="Q281" s="141"/>
      <c r="R281" s="141"/>
      <c r="S281" s="141"/>
    </row>
    <row r="282" spans="2:19" ht="15.75" customHeight="1" x14ac:dyDescent="0.25">
      <c r="B282" s="411" t="s">
        <v>23827</v>
      </c>
      <c r="C282" s="411"/>
      <c r="D282" s="411"/>
      <c r="E282" s="411"/>
      <c r="F282" s="411"/>
      <c r="G282" s="411"/>
      <c r="H282" s="411"/>
      <c r="I282" s="411"/>
      <c r="L282" s="142"/>
      <c r="M282" s="142"/>
      <c r="N282" s="142"/>
      <c r="O282" s="142"/>
      <c r="P282" s="143"/>
      <c r="Q282" s="143"/>
      <c r="R282" s="143"/>
      <c r="S282" s="143"/>
    </row>
    <row r="283" spans="2:19" ht="39.75" customHeight="1" x14ac:dyDescent="0.25">
      <c r="B283" s="403" t="s">
        <v>19898</v>
      </c>
      <c r="C283" s="403"/>
      <c r="D283" s="403" t="s">
        <v>19899</v>
      </c>
      <c r="E283" s="403"/>
      <c r="F283" s="404" t="s">
        <v>19900</v>
      </c>
      <c r="G283" s="404"/>
      <c r="H283" s="404" t="s">
        <v>23828</v>
      </c>
      <c r="I283" s="404"/>
      <c r="L283" s="144"/>
      <c r="M283" s="144"/>
      <c r="N283" s="145"/>
      <c r="O283" s="145"/>
      <c r="P283" s="145"/>
      <c r="Q283" s="145"/>
      <c r="R283" s="146"/>
      <c r="S283" s="146"/>
    </row>
    <row r="284" spans="2:19" ht="12" customHeight="1" x14ac:dyDescent="0.25">
      <c r="B284" s="396">
        <v>0.75069444444444444</v>
      </c>
      <c r="C284" s="397"/>
      <c r="D284" s="390" t="e">
        <f>SUM('capitolo 18'!#REF!)</f>
        <v>#REF!</v>
      </c>
      <c r="E284" s="390"/>
      <c r="F284" s="390" t="e">
        <f>SUM('capitolo 18'!#REF!)</f>
        <v>#REF!</v>
      </c>
      <c r="G284" s="390"/>
      <c r="H284" s="391" t="e">
        <f>F284/D284</f>
        <v>#REF!</v>
      </c>
      <c r="I284" s="391"/>
    </row>
    <row r="285" spans="2:19" ht="12" customHeight="1" x14ac:dyDescent="0.25">
      <c r="B285" s="396">
        <v>0.75138888888888899</v>
      </c>
      <c r="C285" s="397"/>
      <c r="D285" s="390">
        <f>SUM('capitolo 18'!G4:G6)</f>
        <v>18718.2</v>
      </c>
      <c r="E285" s="390"/>
      <c r="F285" s="390">
        <f>SUM('capitolo 18'!H4:H6)</f>
        <v>3605.28</v>
      </c>
      <c r="G285" s="390"/>
      <c r="H285" s="391">
        <f>F285/D285</f>
        <v>0.1926082636150912</v>
      </c>
      <c r="I285" s="391"/>
    </row>
    <row r="286" spans="2:19" ht="12" customHeight="1" x14ac:dyDescent="0.25">
      <c r="B286" s="396">
        <v>0.75208333333333333</v>
      </c>
      <c r="C286" s="397"/>
      <c r="D286" s="390" t="e">
        <f>SUM('capitolo 18'!#REF!)</f>
        <v>#REF!</v>
      </c>
      <c r="E286" s="390"/>
      <c r="F286" s="390" t="e">
        <f>SUM('capitolo 18'!#REF!)</f>
        <v>#REF!</v>
      </c>
      <c r="G286" s="390"/>
      <c r="H286" s="391" t="e">
        <f t="shared" ref="H286:H288" si="19">F286/D286</f>
        <v>#REF!</v>
      </c>
      <c r="I286" s="391"/>
    </row>
    <row r="287" spans="2:19" ht="12" customHeight="1" x14ac:dyDescent="0.25">
      <c r="B287" s="396">
        <v>0.75277777777777777</v>
      </c>
      <c r="C287" s="397"/>
      <c r="D287" s="390">
        <f>SUM('capitolo 18'!G9:G17)</f>
        <v>11525.5</v>
      </c>
      <c r="E287" s="390"/>
      <c r="F287" s="390">
        <f>SUM('capitolo 18'!H9:H17)</f>
        <v>2025.54</v>
      </c>
      <c r="G287" s="390"/>
      <c r="H287" s="391">
        <f t="shared" si="19"/>
        <v>0.17574421933972495</v>
      </c>
      <c r="I287" s="391"/>
    </row>
    <row r="288" spans="2:19" ht="12" customHeight="1" x14ac:dyDescent="0.25">
      <c r="B288" s="396">
        <v>0.75347222222222221</v>
      </c>
      <c r="C288" s="397"/>
      <c r="D288" s="390" t="e">
        <f>SUM('capitolo 18'!#REF!)</f>
        <v>#REF!</v>
      </c>
      <c r="E288" s="390"/>
      <c r="F288" s="390" t="e">
        <f>SUM('capitolo 18'!#REF!)</f>
        <v>#REF!</v>
      </c>
      <c r="G288" s="390"/>
      <c r="H288" s="391" t="e">
        <f t="shared" si="19"/>
        <v>#REF!</v>
      </c>
      <c r="I288" s="391"/>
    </row>
    <row r="289" spans="2:19" x14ac:dyDescent="0.25">
      <c r="B289" s="392" t="s">
        <v>19897</v>
      </c>
      <c r="C289" s="393"/>
      <c r="D289" s="398" t="e">
        <f>SUM(D284:D288)</f>
        <v>#REF!</v>
      </c>
      <c r="E289" s="399"/>
      <c r="F289" s="400" t="e">
        <f>SUM(F284:F288)</f>
        <v>#REF!</v>
      </c>
      <c r="G289" s="401"/>
      <c r="H289" s="402" t="e">
        <f>F289/D289</f>
        <v>#REF!</v>
      </c>
      <c r="I289" s="402"/>
    </row>
    <row r="290" spans="2:19" ht="45" customHeight="1" x14ac:dyDescent="0.25">
      <c r="B290" s="394"/>
      <c r="C290" s="395"/>
      <c r="D290" s="403" t="s">
        <v>19899</v>
      </c>
      <c r="E290" s="403"/>
      <c r="F290" s="404" t="s">
        <v>19900</v>
      </c>
      <c r="G290" s="404"/>
      <c r="H290" s="404" t="s">
        <v>20113</v>
      </c>
      <c r="I290" s="404"/>
    </row>
    <row r="292" spans="2:19" ht="21" x14ac:dyDescent="0.35">
      <c r="B292" s="408" t="s">
        <v>19919</v>
      </c>
      <c r="C292" s="409"/>
      <c r="D292" s="409"/>
      <c r="E292" s="409"/>
      <c r="F292" s="409"/>
      <c r="G292" s="409"/>
      <c r="H292" s="409"/>
      <c r="I292" s="410"/>
      <c r="L292" s="141"/>
      <c r="M292" s="141"/>
      <c r="N292" s="141"/>
      <c r="O292" s="141"/>
      <c r="P292" s="141"/>
      <c r="Q292" s="141"/>
      <c r="R292" s="141"/>
      <c r="S292" s="141"/>
    </row>
    <row r="293" spans="2:19" ht="15.75" customHeight="1" x14ac:dyDescent="0.25">
      <c r="B293" s="411" t="s">
        <v>23827</v>
      </c>
      <c r="C293" s="411"/>
      <c r="D293" s="411"/>
      <c r="E293" s="411"/>
      <c r="F293" s="411"/>
      <c r="G293" s="411"/>
      <c r="H293" s="411"/>
      <c r="I293" s="411"/>
      <c r="L293" s="142"/>
      <c r="M293" s="142"/>
      <c r="N293" s="142"/>
      <c r="O293" s="142"/>
      <c r="P293" s="143"/>
      <c r="Q293" s="143"/>
      <c r="R293" s="143"/>
      <c r="S293" s="143"/>
    </row>
    <row r="294" spans="2:19" ht="39.75" customHeight="1" x14ac:dyDescent="0.25">
      <c r="B294" s="403" t="s">
        <v>19898</v>
      </c>
      <c r="C294" s="403"/>
      <c r="D294" s="403" t="s">
        <v>19899</v>
      </c>
      <c r="E294" s="403"/>
      <c r="F294" s="404" t="s">
        <v>19900</v>
      </c>
      <c r="G294" s="404"/>
      <c r="H294" s="404" t="s">
        <v>23828</v>
      </c>
      <c r="I294" s="404"/>
      <c r="L294" s="144"/>
      <c r="M294" s="144"/>
      <c r="N294" s="145"/>
      <c r="O294" s="145"/>
      <c r="P294" s="145"/>
      <c r="Q294" s="145"/>
      <c r="R294" s="146"/>
      <c r="S294" s="146"/>
    </row>
    <row r="295" spans="2:19" ht="12" customHeight="1" x14ac:dyDescent="0.25">
      <c r="B295" s="396">
        <v>0.79236111111111107</v>
      </c>
      <c r="C295" s="397"/>
      <c r="D295" s="390" t="e">
        <f>SUM('capitolo 19'!#REF!)</f>
        <v>#REF!</v>
      </c>
      <c r="E295" s="390"/>
      <c r="F295" s="390" t="e">
        <f>SUM('capitolo 19'!#REF!)</f>
        <v>#REF!</v>
      </c>
      <c r="G295" s="390"/>
      <c r="H295" s="391" t="e">
        <f>F295/D295</f>
        <v>#REF!</v>
      </c>
      <c r="I295" s="391"/>
    </row>
    <row r="296" spans="2:19" ht="12" customHeight="1" x14ac:dyDescent="0.25">
      <c r="B296" s="396">
        <v>0.79305555555555562</v>
      </c>
      <c r="C296" s="397"/>
      <c r="D296" s="390">
        <f>SUM('capitolo 19'!G4:G5)</f>
        <v>37008.080000000002</v>
      </c>
      <c r="E296" s="390"/>
      <c r="F296" s="390">
        <f>SUM('capitolo 19'!H4:H5)</f>
        <v>1489.08</v>
      </c>
      <c r="G296" s="390"/>
      <c r="H296" s="391">
        <f>F296/D296</f>
        <v>4.0236618597884563E-2</v>
      </c>
      <c r="I296" s="391"/>
    </row>
    <row r="297" spans="2:19" ht="12" customHeight="1" x14ac:dyDescent="0.25">
      <c r="B297" s="396">
        <v>0.79375000000000007</v>
      </c>
      <c r="C297" s="397"/>
      <c r="D297" s="390" t="e">
        <f>SUM('capitolo 19'!#REF!)</f>
        <v>#REF!</v>
      </c>
      <c r="E297" s="390"/>
      <c r="F297" s="390" t="e">
        <f>SUM('capitolo 19'!#REF!)</f>
        <v>#REF!</v>
      </c>
      <c r="G297" s="390"/>
      <c r="H297" s="391" t="e">
        <f t="shared" ref="H297:H302" si="20">F297/D297</f>
        <v>#REF!</v>
      </c>
      <c r="I297" s="391"/>
    </row>
    <row r="298" spans="2:19" ht="12" customHeight="1" x14ac:dyDescent="0.25">
      <c r="B298" s="396">
        <v>0.7944444444444444</v>
      </c>
      <c r="C298" s="397"/>
      <c r="D298" s="390">
        <f>SUM('capitolo 19'!G6:G6)</f>
        <v>4915.2</v>
      </c>
      <c r="E298" s="390"/>
      <c r="F298" s="390">
        <f>SUM('capitolo 19'!H6:H6)</f>
        <v>476.15999999999997</v>
      </c>
      <c r="G298" s="390"/>
      <c r="H298" s="391">
        <f t="shared" ref="H298:H300" si="21">F298/D298</f>
        <v>9.6875000000000003E-2</v>
      </c>
      <c r="I298" s="391"/>
    </row>
    <row r="299" spans="2:19" ht="12" customHeight="1" x14ac:dyDescent="0.25">
      <c r="B299" s="396">
        <v>0.79513888888888884</v>
      </c>
      <c r="C299" s="397"/>
      <c r="D299" s="390" t="e">
        <f>SUM('capitolo 19'!#REF!)</f>
        <v>#REF!</v>
      </c>
      <c r="E299" s="390"/>
      <c r="F299" s="390" t="e">
        <f>SUM('capitolo 19'!#REF!)</f>
        <v>#REF!</v>
      </c>
      <c r="G299" s="390"/>
      <c r="H299" s="391" t="e">
        <f t="shared" si="21"/>
        <v>#REF!</v>
      </c>
      <c r="I299" s="391"/>
    </row>
    <row r="300" spans="2:19" ht="12" customHeight="1" x14ac:dyDescent="0.25">
      <c r="B300" s="396">
        <v>0.79583333333333339</v>
      </c>
      <c r="C300" s="397"/>
      <c r="D300" s="390" t="e">
        <f>SUM('capitolo 19'!#REF!)</f>
        <v>#REF!</v>
      </c>
      <c r="E300" s="390"/>
      <c r="F300" s="390" t="e">
        <f>SUM('capitolo 19'!#REF!)</f>
        <v>#REF!</v>
      </c>
      <c r="G300" s="390"/>
      <c r="H300" s="391" t="e">
        <f t="shared" si="21"/>
        <v>#REF!</v>
      </c>
      <c r="I300" s="391"/>
    </row>
    <row r="301" spans="2:19" ht="12" customHeight="1" x14ac:dyDescent="0.25">
      <c r="B301" s="396">
        <v>0.79652777777777783</v>
      </c>
      <c r="C301" s="397"/>
      <c r="D301" s="390" t="e">
        <f>SUM('capitolo 19'!#REF!)</f>
        <v>#REF!</v>
      </c>
      <c r="E301" s="390"/>
      <c r="F301" s="390" t="e">
        <f>SUM('capitolo 19'!#REF!)</f>
        <v>#REF!</v>
      </c>
      <c r="G301" s="390"/>
      <c r="H301" s="391" t="e">
        <f t="shared" si="20"/>
        <v>#REF!</v>
      </c>
      <c r="I301" s="391"/>
    </row>
    <row r="302" spans="2:19" ht="12" customHeight="1" x14ac:dyDescent="0.25">
      <c r="B302" s="396">
        <v>0.79722222222222217</v>
      </c>
      <c r="C302" s="397"/>
      <c r="D302" s="390">
        <f>SUM('capitolo 19'!G7:G13)</f>
        <v>257.84000000000003</v>
      </c>
      <c r="E302" s="390"/>
      <c r="F302" s="390">
        <f>SUM('capitolo 19'!H7:H13)</f>
        <v>50.685000000000002</v>
      </c>
      <c r="G302" s="390"/>
      <c r="H302" s="391">
        <f t="shared" si="20"/>
        <v>0.1965753955941669</v>
      </c>
      <c r="I302" s="391"/>
    </row>
    <row r="303" spans="2:19" x14ac:dyDescent="0.25">
      <c r="B303" s="392" t="s">
        <v>19897</v>
      </c>
      <c r="C303" s="393"/>
      <c r="D303" s="398" t="e">
        <f>SUM(D295:D302)</f>
        <v>#REF!</v>
      </c>
      <c r="E303" s="399"/>
      <c r="F303" s="400" t="e">
        <f>SUM(F295:F302)</f>
        <v>#REF!</v>
      </c>
      <c r="G303" s="401"/>
      <c r="H303" s="402" t="e">
        <f>F303/D303</f>
        <v>#REF!</v>
      </c>
      <c r="I303" s="402"/>
    </row>
    <row r="304" spans="2:19" ht="45" customHeight="1" x14ac:dyDescent="0.25">
      <c r="B304" s="394"/>
      <c r="C304" s="395"/>
      <c r="D304" s="403" t="s">
        <v>19899</v>
      </c>
      <c r="E304" s="403"/>
      <c r="F304" s="404" t="s">
        <v>19900</v>
      </c>
      <c r="G304" s="404"/>
      <c r="H304" s="404" t="s">
        <v>20113</v>
      </c>
      <c r="I304" s="404"/>
    </row>
    <row r="306" spans="2:19" ht="21" x14ac:dyDescent="0.35">
      <c r="B306" s="408" t="s">
        <v>19920</v>
      </c>
      <c r="C306" s="409"/>
      <c r="D306" s="409"/>
      <c r="E306" s="409"/>
      <c r="F306" s="409"/>
      <c r="G306" s="409"/>
      <c r="H306" s="409"/>
      <c r="I306" s="410"/>
      <c r="L306" s="141"/>
      <c r="M306" s="141"/>
      <c r="N306" s="141"/>
      <c r="O306" s="141"/>
      <c r="P306" s="141"/>
      <c r="Q306" s="141"/>
      <c r="R306" s="141"/>
      <c r="S306" s="141"/>
    </row>
    <row r="307" spans="2:19" ht="15.75" customHeight="1" x14ac:dyDescent="0.25">
      <c r="B307" s="411" t="s">
        <v>23827</v>
      </c>
      <c r="C307" s="411"/>
      <c r="D307" s="411"/>
      <c r="E307" s="411"/>
      <c r="F307" s="411"/>
      <c r="G307" s="411"/>
      <c r="H307" s="411"/>
      <c r="I307" s="411"/>
      <c r="L307" s="142"/>
      <c r="M307" s="142"/>
      <c r="N307" s="142"/>
      <c r="O307" s="142"/>
      <c r="P307" s="143"/>
      <c r="Q307" s="143"/>
      <c r="R307" s="143"/>
      <c r="S307" s="143"/>
    </row>
    <row r="308" spans="2:19" ht="39.75" customHeight="1" x14ac:dyDescent="0.25">
      <c r="B308" s="403" t="s">
        <v>19898</v>
      </c>
      <c r="C308" s="403"/>
      <c r="D308" s="403" t="s">
        <v>19899</v>
      </c>
      <c r="E308" s="403"/>
      <c r="F308" s="404" t="s">
        <v>19900</v>
      </c>
      <c r="G308" s="404"/>
      <c r="H308" s="404" t="s">
        <v>23828</v>
      </c>
      <c r="I308" s="404"/>
      <c r="L308" s="144"/>
      <c r="M308" s="144"/>
      <c r="N308" s="145"/>
      <c r="O308" s="145"/>
      <c r="P308" s="145"/>
      <c r="Q308" s="145"/>
      <c r="R308" s="146"/>
      <c r="S308" s="146"/>
    </row>
    <row r="309" spans="2:19" ht="12" customHeight="1" x14ac:dyDescent="0.25">
      <c r="B309" s="396">
        <v>0.8340277777777777</v>
      </c>
      <c r="C309" s="397"/>
      <c r="D309" s="390">
        <f>SUM('capitolo 20 NO'!G5:G131)</f>
        <v>0</v>
      </c>
      <c r="E309" s="390"/>
      <c r="F309" s="390">
        <f>SUM('capitolo 20 NO'!H5:H131)</f>
        <v>0</v>
      </c>
      <c r="G309" s="390"/>
      <c r="H309" s="391" t="e">
        <f>F309/D309</f>
        <v>#DIV/0!</v>
      </c>
      <c r="I309" s="391"/>
    </row>
    <row r="310" spans="2:19" ht="12" customHeight="1" x14ac:dyDescent="0.25">
      <c r="B310" s="396">
        <v>0.83472222222222225</v>
      </c>
      <c r="C310" s="397"/>
      <c r="D310" s="390">
        <f>SUM('capitolo 20 NO'!G133:G227)</f>
        <v>0</v>
      </c>
      <c r="E310" s="390"/>
      <c r="F310" s="390">
        <f>SUM('capitolo 20 NO'!H133:H227)</f>
        <v>0</v>
      </c>
      <c r="G310" s="390"/>
      <c r="H310" s="391" t="e">
        <f>F310/D310</f>
        <v>#DIV/0!</v>
      </c>
      <c r="I310" s="391"/>
    </row>
    <row r="311" spans="2:19" x14ac:dyDescent="0.25">
      <c r="B311" s="392" t="s">
        <v>19897</v>
      </c>
      <c r="C311" s="393"/>
      <c r="D311" s="398">
        <f>SUM(D309:D310)</f>
        <v>0</v>
      </c>
      <c r="E311" s="399"/>
      <c r="F311" s="400">
        <f>SUM(F309:F310)</f>
        <v>0</v>
      </c>
      <c r="G311" s="401"/>
      <c r="H311" s="402" t="e">
        <f>F311/D311</f>
        <v>#DIV/0!</v>
      </c>
      <c r="I311" s="402"/>
    </row>
    <row r="312" spans="2:19" ht="45" customHeight="1" x14ac:dyDescent="0.25">
      <c r="B312" s="394"/>
      <c r="C312" s="395"/>
      <c r="D312" s="403" t="s">
        <v>19899</v>
      </c>
      <c r="E312" s="403"/>
      <c r="F312" s="404" t="s">
        <v>19900</v>
      </c>
      <c r="G312" s="404"/>
      <c r="H312" s="404" t="s">
        <v>20113</v>
      </c>
      <c r="I312" s="404"/>
    </row>
    <row r="326" spans="2:19" ht="21" x14ac:dyDescent="0.35">
      <c r="B326" s="408" t="s">
        <v>19921</v>
      </c>
      <c r="C326" s="409"/>
      <c r="D326" s="409"/>
      <c r="E326" s="409"/>
      <c r="F326" s="409"/>
      <c r="G326" s="409"/>
      <c r="H326" s="409"/>
      <c r="I326" s="410"/>
      <c r="L326" s="141"/>
      <c r="M326" s="141"/>
      <c r="N326" s="141"/>
      <c r="O326" s="141"/>
      <c r="P326" s="141"/>
      <c r="Q326" s="141"/>
      <c r="R326" s="141"/>
      <c r="S326" s="141"/>
    </row>
    <row r="327" spans="2:19" ht="15.75" customHeight="1" x14ac:dyDescent="0.25">
      <c r="B327" s="411" t="s">
        <v>23827</v>
      </c>
      <c r="C327" s="411"/>
      <c r="D327" s="411"/>
      <c r="E327" s="411"/>
      <c r="F327" s="411"/>
      <c r="G327" s="411"/>
      <c r="H327" s="411"/>
      <c r="I327" s="411"/>
      <c r="L327" s="142"/>
      <c r="M327" s="142"/>
      <c r="N327" s="142"/>
      <c r="O327" s="142"/>
      <c r="P327" s="143"/>
      <c r="Q327" s="143"/>
      <c r="R327" s="143"/>
      <c r="S327" s="143"/>
    </row>
    <row r="328" spans="2:19" ht="39.75" customHeight="1" x14ac:dyDescent="0.25">
      <c r="B328" s="403" t="s">
        <v>19898</v>
      </c>
      <c r="C328" s="403"/>
      <c r="D328" s="403" t="s">
        <v>19899</v>
      </c>
      <c r="E328" s="403"/>
      <c r="F328" s="404" t="s">
        <v>19900</v>
      </c>
      <c r="G328" s="404"/>
      <c r="H328" s="404" t="s">
        <v>23828</v>
      </c>
      <c r="I328" s="404"/>
      <c r="L328" s="144"/>
      <c r="M328" s="144"/>
      <c r="N328" s="145"/>
      <c r="O328" s="145"/>
      <c r="P328" s="145"/>
      <c r="Q328" s="145"/>
      <c r="R328" s="146"/>
      <c r="S328" s="146"/>
    </row>
    <row r="329" spans="2:19" ht="12" customHeight="1" x14ac:dyDescent="0.25">
      <c r="B329" s="396">
        <v>0.87569444444444444</v>
      </c>
      <c r="C329" s="397"/>
      <c r="D329" s="390">
        <f>SUM('capitolo 21 NO'!G4:G22)</f>
        <v>0</v>
      </c>
      <c r="E329" s="390"/>
      <c r="F329" s="390">
        <f>SUM('capitolo 21 NO'!H4:H22)</f>
        <v>0</v>
      </c>
      <c r="G329" s="390"/>
      <c r="H329" s="391" t="e">
        <f>F329/D329</f>
        <v>#DIV/0!</v>
      </c>
      <c r="I329" s="391"/>
    </row>
    <row r="330" spans="2:19" ht="12" customHeight="1" x14ac:dyDescent="0.25">
      <c r="B330" s="396">
        <v>0.87638888888888899</v>
      </c>
      <c r="C330" s="397"/>
      <c r="D330" s="390">
        <f>SUM('capitolo 21 NO'!G25:G53)</f>
        <v>0</v>
      </c>
      <c r="E330" s="390"/>
      <c r="F330" s="390">
        <f>SUM('capitolo 21 NO'!H25:H53)</f>
        <v>0</v>
      </c>
      <c r="G330" s="390"/>
      <c r="H330" s="391" t="e">
        <f>F330/D330</f>
        <v>#DIV/0!</v>
      </c>
      <c r="I330" s="391"/>
    </row>
    <row r="331" spans="2:19" ht="12" customHeight="1" x14ac:dyDescent="0.25">
      <c r="B331" s="396">
        <v>0.87708333333333333</v>
      </c>
      <c r="C331" s="397"/>
      <c r="D331" s="390">
        <f>SUM('capitolo 21 NO'!G55:G59)</f>
        <v>0</v>
      </c>
      <c r="E331" s="390"/>
      <c r="F331" s="390">
        <f>SUM('capitolo 21 NO'!H55:H59)</f>
        <v>0</v>
      </c>
      <c r="G331" s="390"/>
      <c r="H331" s="391" t="e">
        <f t="shared" ref="H331:H355" si="22">F331/D331</f>
        <v>#DIV/0!</v>
      </c>
      <c r="I331" s="391"/>
    </row>
    <row r="332" spans="2:19" ht="12" customHeight="1" x14ac:dyDescent="0.25">
      <c r="B332" s="396">
        <v>0.87777777777777777</v>
      </c>
      <c r="C332" s="397"/>
      <c r="D332" s="390">
        <f>SUM('capitolo 21 NO'!G61:G64)</f>
        <v>0</v>
      </c>
      <c r="E332" s="390"/>
      <c r="F332" s="390">
        <f>SUM('capitolo 21 NO'!H61:H64)</f>
        <v>0</v>
      </c>
      <c r="G332" s="390"/>
      <c r="H332" s="391" t="e">
        <f t="shared" si="22"/>
        <v>#DIV/0!</v>
      </c>
      <c r="I332" s="391"/>
    </row>
    <row r="333" spans="2:19" ht="12" customHeight="1" x14ac:dyDescent="0.25">
      <c r="B333" s="396">
        <v>0.87847222222222221</v>
      </c>
      <c r="C333" s="397"/>
      <c r="D333" s="390">
        <f>SUM('capitolo 21 NO'!G66:G71)</f>
        <v>0</v>
      </c>
      <c r="E333" s="390"/>
      <c r="F333" s="390">
        <f>SUM('capitolo 21 NO'!H66:H71)</f>
        <v>0</v>
      </c>
      <c r="G333" s="390"/>
      <c r="H333" s="391" t="e">
        <f t="shared" si="22"/>
        <v>#DIV/0!</v>
      </c>
      <c r="I333" s="391"/>
    </row>
    <row r="334" spans="2:19" ht="12" customHeight="1" x14ac:dyDescent="0.25">
      <c r="B334" s="396">
        <v>0.87916666666666676</v>
      </c>
      <c r="C334" s="397"/>
      <c r="D334" s="390">
        <f>SUM('capitolo 21 NO'!G73:G95)</f>
        <v>0</v>
      </c>
      <c r="E334" s="390"/>
      <c r="F334" s="390">
        <f>SUM('capitolo 21 NO'!H73:H95)</f>
        <v>0</v>
      </c>
      <c r="G334" s="390"/>
      <c r="H334" s="391" t="e">
        <f t="shared" si="22"/>
        <v>#DIV/0!</v>
      </c>
      <c r="I334" s="391"/>
    </row>
    <row r="335" spans="2:19" ht="12" customHeight="1" x14ac:dyDescent="0.25">
      <c r="B335" s="396">
        <v>0.87986111111111109</v>
      </c>
      <c r="C335" s="397"/>
      <c r="D335" s="390">
        <f>SUM('capitolo 21 NO'!G97:G108)</f>
        <v>0</v>
      </c>
      <c r="E335" s="390"/>
      <c r="F335" s="390">
        <f>SUM('capitolo 21 NO'!H97:H108)</f>
        <v>0</v>
      </c>
      <c r="G335" s="390"/>
      <c r="H335" s="391" t="e">
        <f t="shared" si="22"/>
        <v>#DIV/0!</v>
      </c>
      <c r="I335" s="391"/>
    </row>
    <row r="336" spans="2:19" ht="12" customHeight="1" x14ac:dyDescent="0.25">
      <c r="B336" s="396">
        <v>0.88055555555555554</v>
      </c>
      <c r="C336" s="397"/>
      <c r="D336" s="390">
        <f>SUM('capitolo 21 NO'!G110:G112)</f>
        <v>0</v>
      </c>
      <c r="E336" s="390"/>
      <c r="F336" s="390">
        <f>SUM('capitolo 21 NO'!H110:H112)</f>
        <v>0</v>
      </c>
      <c r="G336" s="390"/>
      <c r="H336" s="391" t="e">
        <f t="shared" si="22"/>
        <v>#DIV/0!</v>
      </c>
      <c r="I336" s="391"/>
    </row>
    <row r="337" spans="2:9" ht="12" customHeight="1" x14ac:dyDescent="0.25">
      <c r="B337" s="396">
        <v>0.88124999999999998</v>
      </c>
      <c r="C337" s="397"/>
      <c r="D337" s="390">
        <f>SUM('capitolo 21 NO'!G114:G122)</f>
        <v>0</v>
      </c>
      <c r="E337" s="390"/>
      <c r="F337" s="390">
        <f>SUM('capitolo 21 NO'!H114:H122)</f>
        <v>0</v>
      </c>
      <c r="G337" s="390"/>
      <c r="H337" s="391" t="e">
        <f t="shared" si="22"/>
        <v>#DIV/0!</v>
      </c>
      <c r="I337" s="391"/>
    </row>
    <row r="338" spans="2:9" ht="12" customHeight="1" x14ac:dyDescent="0.25">
      <c r="B338" s="396">
        <v>0.88194444444444453</v>
      </c>
      <c r="C338" s="397"/>
      <c r="D338" s="390">
        <f>SUM('capitolo 21 NO'!G125:G131)</f>
        <v>0</v>
      </c>
      <c r="E338" s="390"/>
      <c r="F338" s="390">
        <f>SUM('capitolo 21 NO'!H125:H131)</f>
        <v>0</v>
      </c>
      <c r="G338" s="390"/>
      <c r="H338" s="391" t="e">
        <f t="shared" si="22"/>
        <v>#DIV/0!</v>
      </c>
      <c r="I338" s="391"/>
    </row>
    <row r="339" spans="2:9" ht="12" customHeight="1" x14ac:dyDescent="0.25">
      <c r="B339" s="396">
        <v>0.88263888888888886</v>
      </c>
      <c r="C339" s="397"/>
      <c r="D339" s="390">
        <f>SUM('capitolo 21 NO'!G133:G141)</f>
        <v>0</v>
      </c>
      <c r="E339" s="390"/>
      <c r="F339" s="390">
        <f>SUM('capitolo 21 NO'!H133:H141)</f>
        <v>0</v>
      </c>
      <c r="G339" s="390"/>
      <c r="H339" s="391" t="e">
        <f t="shared" si="22"/>
        <v>#DIV/0!</v>
      </c>
      <c r="I339" s="391"/>
    </row>
    <row r="340" spans="2:9" ht="12" customHeight="1" x14ac:dyDescent="0.25">
      <c r="B340" s="396">
        <v>0.8833333333333333</v>
      </c>
      <c r="C340" s="397"/>
      <c r="D340" s="390">
        <f>SUM('capitolo 21 NO'!G143:G159)</f>
        <v>0</v>
      </c>
      <c r="E340" s="390"/>
      <c r="F340" s="390">
        <f>SUM('capitolo 21 NO'!H143:H159)</f>
        <v>0</v>
      </c>
      <c r="G340" s="390"/>
      <c r="H340" s="391" t="e">
        <f t="shared" si="22"/>
        <v>#DIV/0!</v>
      </c>
      <c r="I340" s="391"/>
    </row>
    <row r="341" spans="2:9" ht="12" customHeight="1" x14ac:dyDescent="0.25">
      <c r="B341" s="396">
        <v>0.88402777777777775</v>
      </c>
      <c r="C341" s="397"/>
      <c r="D341" s="390">
        <f>SUM('capitolo 21 NO'!G162:G168)</f>
        <v>0</v>
      </c>
      <c r="E341" s="390"/>
      <c r="F341" s="390">
        <f>SUM('capitolo 21 NO'!H162:H168)</f>
        <v>0</v>
      </c>
      <c r="G341" s="390"/>
      <c r="H341" s="391" t="e">
        <f t="shared" si="22"/>
        <v>#DIV/0!</v>
      </c>
      <c r="I341" s="391"/>
    </row>
    <row r="342" spans="2:9" ht="12" customHeight="1" x14ac:dyDescent="0.25">
      <c r="B342" s="396">
        <v>0.8847222222222223</v>
      </c>
      <c r="C342" s="397"/>
      <c r="D342" s="390">
        <f>SUM('capitolo 21 NO'!G170:G178)</f>
        <v>0</v>
      </c>
      <c r="E342" s="390"/>
      <c r="F342" s="390">
        <f>SUM('capitolo 21 NO'!H170:H178)</f>
        <v>0</v>
      </c>
      <c r="G342" s="390"/>
      <c r="H342" s="391" t="e">
        <f t="shared" si="22"/>
        <v>#DIV/0!</v>
      </c>
      <c r="I342" s="391"/>
    </row>
    <row r="343" spans="2:9" ht="12" customHeight="1" x14ac:dyDescent="0.25">
      <c r="B343" s="405">
        <v>0.88541666666666663</v>
      </c>
      <c r="C343" s="406"/>
      <c r="D343" s="390">
        <f>SUM('capitolo 21 NO'!G180:G182)</f>
        <v>0</v>
      </c>
      <c r="E343" s="390"/>
      <c r="F343" s="390">
        <f>SUM('capitolo 21 NO'!H180:H182)</f>
        <v>0</v>
      </c>
      <c r="G343" s="390"/>
      <c r="H343" s="391" t="e">
        <f t="shared" si="22"/>
        <v>#DIV/0!</v>
      </c>
      <c r="I343" s="391"/>
    </row>
    <row r="344" spans="2:9" ht="12" customHeight="1" x14ac:dyDescent="0.25">
      <c r="B344" s="405">
        <v>0.88611111111111107</v>
      </c>
      <c r="C344" s="406"/>
      <c r="D344" s="390">
        <f>SUM('capitolo 21 NO'!G184:G188)</f>
        <v>0</v>
      </c>
      <c r="E344" s="390"/>
      <c r="F344" s="390">
        <f>SUM('capitolo 21 NO'!H184:H188)</f>
        <v>0</v>
      </c>
      <c r="G344" s="390"/>
      <c r="H344" s="391" t="e">
        <f t="shared" si="22"/>
        <v>#DIV/0!</v>
      </c>
      <c r="I344" s="391"/>
    </row>
    <row r="345" spans="2:9" ht="12" customHeight="1" x14ac:dyDescent="0.25">
      <c r="B345" s="396">
        <v>0.88680555555555562</v>
      </c>
      <c r="C345" s="397"/>
      <c r="D345" s="390">
        <f>SUM('capitolo 21 NO'!G191:G213)</f>
        <v>0</v>
      </c>
      <c r="E345" s="390"/>
      <c r="F345" s="390">
        <f>SUM('capitolo 21 NO'!H191:H213)</f>
        <v>0</v>
      </c>
      <c r="G345" s="390"/>
      <c r="H345" s="391" t="e">
        <f t="shared" si="22"/>
        <v>#DIV/0!</v>
      </c>
      <c r="I345" s="391"/>
    </row>
    <row r="346" spans="2:9" ht="12" customHeight="1" x14ac:dyDescent="0.25">
      <c r="B346" s="396">
        <v>0.88750000000000007</v>
      </c>
      <c r="C346" s="397"/>
      <c r="D346" s="390">
        <f>SUM('capitolo 21 NO'!G215:G217)</f>
        <v>0</v>
      </c>
      <c r="E346" s="390"/>
      <c r="F346" s="390">
        <f>SUM('capitolo 21 NO'!H215:H217)</f>
        <v>0</v>
      </c>
      <c r="G346" s="390"/>
      <c r="H346" s="391" t="e">
        <f t="shared" si="22"/>
        <v>#DIV/0!</v>
      </c>
      <c r="I346" s="391"/>
    </row>
    <row r="347" spans="2:9" ht="12" customHeight="1" x14ac:dyDescent="0.25">
      <c r="B347" s="396">
        <v>0.8881944444444444</v>
      </c>
      <c r="C347" s="397"/>
      <c r="D347" s="390">
        <f>SUM('capitolo 21 NO'!G220:G225)</f>
        <v>0</v>
      </c>
      <c r="E347" s="390"/>
      <c r="F347" s="390">
        <f>SUM('capitolo 21 NO'!H220:H225)</f>
        <v>0</v>
      </c>
      <c r="G347" s="390"/>
      <c r="H347" s="391" t="e">
        <f t="shared" si="22"/>
        <v>#DIV/0!</v>
      </c>
      <c r="I347" s="391"/>
    </row>
    <row r="348" spans="2:9" ht="12" customHeight="1" x14ac:dyDescent="0.25">
      <c r="B348" s="396">
        <v>0.88888888888888884</v>
      </c>
      <c r="C348" s="397"/>
      <c r="D348" s="390">
        <f>SUM('capitolo 21 NO'!G228:G251)</f>
        <v>0</v>
      </c>
      <c r="E348" s="390"/>
      <c r="F348" s="390">
        <f>SUM('capitolo 21 NO'!H228:H251)</f>
        <v>0</v>
      </c>
      <c r="G348" s="390"/>
      <c r="H348" s="391" t="e">
        <f t="shared" si="22"/>
        <v>#DIV/0!</v>
      </c>
      <c r="I348" s="391"/>
    </row>
    <row r="349" spans="2:9" ht="12" customHeight="1" x14ac:dyDescent="0.25">
      <c r="B349" s="396">
        <v>0.88958333333333339</v>
      </c>
      <c r="C349" s="397"/>
      <c r="D349" s="390">
        <f>SUM('capitolo 21 NO'!G253:G264)</f>
        <v>0</v>
      </c>
      <c r="E349" s="390"/>
      <c r="F349" s="390">
        <f>SUM('capitolo 21 NO'!H253:H264)</f>
        <v>0</v>
      </c>
      <c r="G349" s="390"/>
      <c r="H349" s="391" t="e">
        <f t="shared" si="22"/>
        <v>#DIV/0!</v>
      </c>
      <c r="I349" s="391"/>
    </row>
    <row r="350" spans="2:9" ht="12" customHeight="1" x14ac:dyDescent="0.25">
      <c r="B350" s="396">
        <v>0.89027777777777783</v>
      </c>
      <c r="C350" s="397"/>
      <c r="D350" s="390">
        <f>SUM('capitolo 21 NO'!G266:G275)</f>
        <v>0</v>
      </c>
      <c r="E350" s="390"/>
      <c r="F350" s="390">
        <f>SUM('capitolo 21 NO'!H266:H275)</f>
        <v>0</v>
      </c>
      <c r="G350" s="390"/>
      <c r="H350" s="391" t="e">
        <f t="shared" si="22"/>
        <v>#DIV/0!</v>
      </c>
      <c r="I350" s="391"/>
    </row>
    <row r="351" spans="2:9" ht="12" customHeight="1" x14ac:dyDescent="0.25">
      <c r="B351" s="396">
        <v>0.89097222222222217</v>
      </c>
      <c r="C351" s="397"/>
      <c r="D351" s="390">
        <f>SUM('capitolo 21 NO'!G277:G290)</f>
        <v>0</v>
      </c>
      <c r="E351" s="390"/>
      <c r="F351" s="390">
        <f>SUM('capitolo 21 NO'!H277:H290)</f>
        <v>0</v>
      </c>
      <c r="G351" s="390"/>
      <c r="H351" s="391" t="e">
        <f t="shared" si="22"/>
        <v>#DIV/0!</v>
      </c>
      <c r="I351" s="391"/>
    </row>
    <row r="352" spans="2:9" ht="12" customHeight="1" x14ac:dyDescent="0.25">
      <c r="B352" s="396">
        <v>0.89166666666666661</v>
      </c>
      <c r="C352" s="397"/>
      <c r="D352" s="390">
        <f>SUM('capitolo 21 NO'!G292:G346)</f>
        <v>0</v>
      </c>
      <c r="E352" s="390"/>
      <c r="F352" s="390">
        <f>SUM('capitolo 21 NO'!H292:H346)</f>
        <v>0</v>
      </c>
      <c r="G352" s="390"/>
      <c r="H352" s="391" t="e">
        <f t="shared" si="22"/>
        <v>#DIV/0!</v>
      </c>
      <c r="I352" s="391"/>
    </row>
    <row r="353" spans="2:9" ht="12" customHeight="1" x14ac:dyDescent="0.25">
      <c r="B353" s="396">
        <v>0.89236111111111116</v>
      </c>
      <c r="C353" s="397"/>
      <c r="D353" s="390">
        <f>SUM('capitolo 21 NO'!G348:G351)</f>
        <v>0</v>
      </c>
      <c r="E353" s="390"/>
      <c r="F353" s="390">
        <f>SUM('capitolo 21 NO'!H348:H351)</f>
        <v>0</v>
      </c>
      <c r="G353" s="390"/>
      <c r="H353" s="391" t="e">
        <f t="shared" si="22"/>
        <v>#DIV/0!</v>
      </c>
      <c r="I353" s="391"/>
    </row>
    <row r="354" spans="2:9" ht="12" customHeight="1" x14ac:dyDescent="0.25">
      <c r="B354" s="396">
        <v>0.8930555555555556</v>
      </c>
      <c r="C354" s="397"/>
      <c r="D354" s="390">
        <f>SUM('capitolo 21 NO'!G354:G368)</f>
        <v>0</v>
      </c>
      <c r="E354" s="390"/>
      <c r="F354" s="390">
        <f>SUM('capitolo 21 NO'!H354:H368)</f>
        <v>0</v>
      </c>
      <c r="G354" s="390"/>
      <c r="H354" s="391" t="e">
        <f t="shared" si="22"/>
        <v>#DIV/0!</v>
      </c>
      <c r="I354" s="391"/>
    </row>
    <row r="355" spans="2:9" ht="12" customHeight="1" x14ac:dyDescent="0.25">
      <c r="B355" s="396">
        <v>0.89374999999999993</v>
      </c>
      <c r="C355" s="397"/>
      <c r="D355" s="390">
        <f>SUM('capitolo 21 NO'!G371:G374)</f>
        <v>0</v>
      </c>
      <c r="E355" s="390"/>
      <c r="F355" s="390">
        <f>SUM('capitolo 21 NO'!H371:H374)</f>
        <v>0</v>
      </c>
      <c r="G355" s="390"/>
      <c r="H355" s="391" t="e">
        <f t="shared" si="22"/>
        <v>#DIV/0!</v>
      </c>
      <c r="I355" s="391"/>
    </row>
    <row r="356" spans="2:9" x14ac:dyDescent="0.25">
      <c r="B356" s="392" t="s">
        <v>19897</v>
      </c>
      <c r="C356" s="393"/>
      <c r="D356" s="398">
        <f>SUM(D329:D355)</f>
        <v>0</v>
      </c>
      <c r="E356" s="399"/>
      <c r="F356" s="400">
        <f>SUM(F329:F355)</f>
        <v>0</v>
      </c>
      <c r="G356" s="401"/>
      <c r="H356" s="402" t="e">
        <f>F356/D356</f>
        <v>#DIV/0!</v>
      </c>
      <c r="I356" s="402"/>
    </row>
    <row r="357" spans="2:9" ht="45" customHeight="1" x14ac:dyDescent="0.25">
      <c r="B357" s="394"/>
      <c r="C357" s="395"/>
      <c r="D357" s="403" t="s">
        <v>19899</v>
      </c>
      <c r="E357" s="403"/>
      <c r="F357" s="404" t="s">
        <v>19900</v>
      </c>
      <c r="G357" s="404"/>
      <c r="H357" s="404" t="s">
        <v>20113</v>
      </c>
      <c r="I357" s="404"/>
    </row>
    <row r="381" spans="2:19" ht="21" x14ac:dyDescent="0.35">
      <c r="B381" s="408" t="s">
        <v>23836</v>
      </c>
      <c r="C381" s="409"/>
      <c r="D381" s="409"/>
      <c r="E381" s="409"/>
      <c r="F381" s="409"/>
      <c r="G381" s="409"/>
      <c r="H381" s="409"/>
      <c r="I381" s="410"/>
      <c r="L381" s="141"/>
      <c r="M381" s="141"/>
      <c r="N381" s="141"/>
      <c r="O381" s="141"/>
      <c r="P381" s="141"/>
      <c r="Q381" s="141"/>
      <c r="R381" s="141"/>
      <c r="S381" s="141"/>
    </row>
    <row r="382" spans="2:19" ht="15.75" customHeight="1" x14ac:dyDescent="0.25">
      <c r="B382" s="411" t="s">
        <v>23827</v>
      </c>
      <c r="C382" s="411"/>
      <c r="D382" s="411"/>
      <c r="E382" s="411"/>
      <c r="F382" s="411"/>
      <c r="G382" s="411"/>
      <c r="H382" s="411"/>
      <c r="I382" s="411"/>
      <c r="L382" s="142"/>
      <c r="M382" s="142"/>
      <c r="N382" s="142"/>
      <c r="O382" s="142"/>
      <c r="P382" s="143"/>
      <c r="Q382" s="143"/>
      <c r="R382" s="143"/>
      <c r="S382" s="143"/>
    </row>
    <row r="383" spans="2:19" ht="39.75" customHeight="1" x14ac:dyDescent="0.25">
      <c r="B383" s="403" t="s">
        <v>19898</v>
      </c>
      <c r="C383" s="403"/>
      <c r="D383" s="403" t="s">
        <v>19899</v>
      </c>
      <c r="E383" s="403"/>
      <c r="F383" s="404" t="s">
        <v>19900</v>
      </c>
      <c r="G383" s="404"/>
      <c r="H383" s="404" t="s">
        <v>23828</v>
      </c>
      <c r="I383" s="404"/>
      <c r="L383" s="144"/>
      <c r="M383" s="144"/>
      <c r="N383" s="145"/>
      <c r="O383" s="145"/>
      <c r="P383" s="145"/>
      <c r="Q383" s="145"/>
      <c r="R383" s="146"/>
      <c r="S383" s="146"/>
    </row>
    <row r="384" spans="2:19" ht="12" customHeight="1" x14ac:dyDescent="0.25">
      <c r="B384" s="396" t="s">
        <v>23837</v>
      </c>
      <c r="C384" s="397"/>
      <c r="D384" s="390" t="e">
        <f>SUM(sicurezza!#REF!)</f>
        <v>#REF!</v>
      </c>
      <c r="E384" s="390"/>
      <c r="F384" s="390" t="e">
        <f>SUM(sicurezza!#REF!)</f>
        <v>#REF!</v>
      </c>
      <c r="G384" s="390"/>
      <c r="H384" s="391" t="e">
        <f t="shared" ref="H384:H407" si="23">F384/D384</f>
        <v>#REF!</v>
      </c>
      <c r="I384" s="391"/>
    </row>
    <row r="385" spans="2:9" ht="12" customHeight="1" x14ac:dyDescent="0.25">
      <c r="B385" s="396" t="s">
        <v>23838</v>
      </c>
      <c r="C385" s="397"/>
      <c r="D385" s="390" t="e">
        <f>SUM(sicurezza!#REF!)</f>
        <v>#REF!</v>
      </c>
      <c r="E385" s="390"/>
      <c r="F385" s="390" t="e">
        <f>SUM(sicurezza!#REF!)</f>
        <v>#REF!</v>
      </c>
      <c r="G385" s="390"/>
      <c r="H385" s="391" t="e">
        <f t="shared" si="23"/>
        <v>#REF!</v>
      </c>
      <c r="I385" s="391"/>
    </row>
    <row r="386" spans="2:9" ht="12" customHeight="1" x14ac:dyDescent="0.25">
      <c r="B386" s="396" t="s">
        <v>23839</v>
      </c>
      <c r="C386" s="397"/>
      <c r="D386" s="390">
        <f>SUM(sicurezza!G4:G9)</f>
        <v>475</v>
      </c>
      <c r="E386" s="390"/>
      <c r="F386" s="390">
        <f>SUM(sicurezza!H4:H9)</f>
        <v>234</v>
      </c>
      <c r="G386" s="390"/>
      <c r="H386" s="391">
        <f t="shared" si="23"/>
        <v>0.49263157894736842</v>
      </c>
      <c r="I386" s="391"/>
    </row>
    <row r="387" spans="2:9" ht="12" customHeight="1" x14ac:dyDescent="0.25">
      <c r="B387" s="396" t="s">
        <v>23844</v>
      </c>
      <c r="C387" s="397"/>
      <c r="D387" s="390">
        <f>SUM(sicurezza!G11:G13)</f>
        <v>5882</v>
      </c>
      <c r="E387" s="390"/>
      <c r="F387" s="390">
        <f>SUM(sicurezza!H11:H13)</f>
        <v>2831.44</v>
      </c>
      <c r="G387" s="390"/>
      <c r="H387" s="391">
        <f t="shared" si="23"/>
        <v>0.48137368242094525</v>
      </c>
      <c r="I387" s="391"/>
    </row>
    <row r="388" spans="2:9" ht="12" customHeight="1" x14ac:dyDescent="0.25">
      <c r="B388" s="396" t="s">
        <v>23846</v>
      </c>
      <c r="C388" s="397"/>
      <c r="D388" s="390" t="e">
        <f>SUM(sicurezza!#REF!)</f>
        <v>#REF!</v>
      </c>
      <c r="E388" s="390"/>
      <c r="F388" s="390" t="e">
        <f>SUM(sicurezza!#REF!)</f>
        <v>#REF!</v>
      </c>
      <c r="G388" s="390"/>
      <c r="H388" s="391" t="e">
        <f t="shared" si="23"/>
        <v>#REF!</v>
      </c>
      <c r="I388" s="391"/>
    </row>
    <row r="389" spans="2:9" ht="12" customHeight="1" x14ac:dyDescent="0.25">
      <c r="B389" s="396" t="s">
        <v>23847</v>
      </c>
      <c r="C389" s="397"/>
      <c r="D389" s="390" t="e">
        <f>SUM(sicurezza!#REF!)</f>
        <v>#REF!</v>
      </c>
      <c r="E389" s="390"/>
      <c r="F389" s="390" t="e">
        <f>SUM(sicurezza!#REF!)</f>
        <v>#REF!</v>
      </c>
      <c r="G389" s="390"/>
      <c r="H389" s="391" t="e">
        <f t="shared" si="23"/>
        <v>#REF!</v>
      </c>
      <c r="I389" s="391"/>
    </row>
    <row r="390" spans="2:9" ht="12" customHeight="1" x14ac:dyDescent="0.25">
      <c r="B390" s="396" t="s">
        <v>23848</v>
      </c>
      <c r="C390" s="397"/>
      <c r="D390" s="390" t="e">
        <f>SUM(sicurezza!#REF!)</f>
        <v>#REF!</v>
      </c>
      <c r="E390" s="390"/>
      <c r="F390" s="390" t="e">
        <f>SUM(sicurezza!#REF!)</f>
        <v>#REF!</v>
      </c>
      <c r="G390" s="390"/>
      <c r="H390" s="391" t="e">
        <f t="shared" ref="H390" si="24">F390/D390</f>
        <v>#REF!</v>
      </c>
      <c r="I390" s="391"/>
    </row>
    <row r="391" spans="2:9" ht="12" customHeight="1" x14ac:dyDescent="0.25">
      <c r="B391" s="396" t="s">
        <v>23849</v>
      </c>
      <c r="C391" s="397"/>
      <c r="D391" s="390" t="e">
        <f>SUM(sicurezza!#REF!)</f>
        <v>#REF!</v>
      </c>
      <c r="E391" s="390"/>
      <c r="F391" s="390" t="e">
        <f>SUM(sicurezza!#REF!)</f>
        <v>#REF!</v>
      </c>
      <c r="G391" s="390"/>
      <c r="H391" s="391" t="e">
        <f t="shared" ref="H391" si="25">F391/D391</f>
        <v>#REF!</v>
      </c>
      <c r="I391" s="391"/>
    </row>
    <row r="392" spans="2:9" ht="12" customHeight="1" x14ac:dyDescent="0.25">
      <c r="B392" s="396" t="s">
        <v>23850</v>
      </c>
      <c r="C392" s="397"/>
      <c r="D392" s="390" t="e">
        <f>sicurezza!#REF!</f>
        <v>#REF!</v>
      </c>
      <c r="E392" s="390"/>
      <c r="F392" s="390" t="e">
        <f>sicurezza!#REF!</f>
        <v>#REF!</v>
      </c>
      <c r="G392" s="390"/>
      <c r="H392" s="391" t="e">
        <f t="shared" ref="H392:H393" si="26">F392/D392</f>
        <v>#REF!</v>
      </c>
      <c r="I392" s="391"/>
    </row>
    <row r="393" spans="2:9" ht="12" customHeight="1" x14ac:dyDescent="0.25">
      <c r="B393" s="396" t="s">
        <v>23851</v>
      </c>
      <c r="C393" s="397"/>
      <c r="D393" s="390" t="e">
        <f>SUM(sicurezza!#REF!)</f>
        <v>#REF!</v>
      </c>
      <c r="E393" s="390"/>
      <c r="F393" s="390" t="e">
        <f>SUM(sicurezza!#REF!)</f>
        <v>#REF!</v>
      </c>
      <c r="G393" s="390"/>
      <c r="H393" s="391" t="e">
        <f t="shared" si="26"/>
        <v>#REF!</v>
      </c>
      <c r="I393" s="391"/>
    </row>
    <row r="394" spans="2:9" ht="12" customHeight="1" x14ac:dyDescent="0.25">
      <c r="B394" s="396" t="s">
        <v>23852</v>
      </c>
      <c r="C394" s="397"/>
      <c r="D394" s="390" t="e">
        <f>SUM(sicurezza!#REF!)</f>
        <v>#REF!</v>
      </c>
      <c r="E394" s="390"/>
      <c r="F394" s="390" t="e">
        <f>SUM(sicurezza!#REF!)</f>
        <v>#REF!</v>
      </c>
      <c r="G394" s="390"/>
      <c r="H394" s="391" t="e">
        <f t="shared" ref="H394" si="27">F394/D394</f>
        <v>#REF!</v>
      </c>
      <c r="I394" s="391"/>
    </row>
    <row r="395" spans="2:9" ht="12" customHeight="1" x14ac:dyDescent="0.25">
      <c r="B395" s="396" t="s">
        <v>23853</v>
      </c>
      <c r="C395" s="397"/>
      <c r="D395" s="390">
        <f>SUM(sicurezza!G17:G19)</f>
        <v>18</v>
      </c>
      <c r="E395" s="390"/>
      <c r="F395" s="390">
        <f>SUM(sicurezza!H17:H19)</f>
        <v>0</v>
      </c>
      <c r="G395" s="390"/>
      <c r="H395" s="391">
        <f t="shared" ref="H395" si="28">F395/D395</f>
        <v>0</v>
      </c>
      <c r="I395" s="391"/>
    </row>
    <row r="396" spans="2:9" ht="12" customHeight="1" x14ac:dyDescent="0.25">
      <c r="B396" s="396" t="s">
        <v>23858</v>
      </c>
      <c r="C396" s="397"/>
      <c r="D396" s="390" t="e">
        <f>SUM(sicurezza!#REF!)</f>
        <v>#REF!</v>
      </c>
      <c r="E396" s="390"/>
      <c r="F396" s="390" t="e">
        <f>SUM(sicurezza!#REF!)</f>
        <v>#REF!</v>
      </c>
      <c r="G396" s="390"/>
      <c r="H396" s="391" t="e">
        <f t="shared" ref="H396" si="29">F396/D396</f>
        <v>#REF!</v>
      </c>
      <c r="I396" s="391"/>
    </row>
    <row r="397" spans="2:9" ht="12" customHeight="1" x14ac:dyDescent="0.25">
      <c r="B397" s="396" t="s">
        <v>23859</v>
      </c>
      <c r="C397" s="397"/>
      <c r="D397" s="390" t="e">
        <f>SUM(sicurezza!#REF!)</f>
        <v>#REF!</v>
      </c>
      <c r="E397" s="390"/>
      <c r="F397" s="390" t="e">
        <f>SUM(sicurezza!#REF!)</f>
        <v>#REF!</v>
      </c>
      <c r="G397" s="390"/>
      <c r="H397" s="391" t="e">
        <f t="shared" ref="H397" si="30">F397/D397</f>
        <v>#REF!</v>
      </c>
      <c r="I397" s="391"/>
    </row>
    <row r="398" spans="2:9" ht="12" customHeight="1" x14ac:dyDescent="0.25">
      <c r="B398" s="396" t="s">
        <v>23860</v>
      </c>
      <c r="C398" s="397"/>
      <c r="D398" s="390">
        <f>SUM(sicurezza!G22:G23)</f>
        <v>106.6</v>
      </c>
      <c r="E398" s="390"/>
      <c r="F398" s="390">
        <f>SUM(sicurezza!H22:H23)</f>
        <v>0</v>
      </c>
      <c r="G398" s="390"/>
      <c r="H398" s="391">
        <f t="shared" ref="H398" si="31">F398/D398</f>
        <v>0</v>
      </c>
      <c r="I398" s="391"/>
    </row>
    <row r="399" spans="2:9" ht="12" customHeight="1" x14ac:dyDescent="0.25">
      <c r="B399" s="396" t="s">
        <v>23863</v>
      </c>
      <c r="C399" s="397"/>
      <c r="D399" s="390">
        <f>SUM(sicurezza!G26:G27)</f>
        <v>0.94799999999999995</v>
      </c>
      <c r="E399" s="390"/>
      <c r="F399" s="390">
        <f>SUM(sicurezza!H26:H27)</f>
        <v>0</v>
      </c>
      <c r="G399" s="390"/>
      <c r="H399" s="391">
        <f t="shared" ref="H399" si="32">F399/D399</f>
        <v>0</v>
      </c>
      <c r="I399" s="391"/>
    </row>
    <row r="400" spans="2:9" ht="12" customHeight="1" x14ac:dyDescent="0.25">
      <c r="B400" s="396" t="s">
        <v>23866</v>
      </c>
      <c r="C400" s="397"/>
      <c r="D400" s="390" t="e">
        <f>SUM(sicurezza!#REF!)</f>
        <v>#REF!</v>
      </c>
      <c r="E400" s="390"/>
      <c r="F400" s="390" t="e">
        <f>SUM(sicurezza!#REF!)</f>
        <v>#REF!</v>
      </c>
      <c r="G400" s="390"/>
      <c r="H400" s="391" t="e">
        <f t="shared" ref="H400" si="33">F400/D400</f>
        <v>#REF!</v>
      </c>
      <c r="I400" s="391"/>
    </row>
    <row r="401" spans="2:9" ht="12" customHeight="1" x14ac:dyDescent="0.25">
      <c r="B401" s="396" t="s">
        <v>23867</v>
      </c>
      <c r="C401" s="397"/>
      <c r="D401" s="390" t="e">
        <f>SUM(sicurezza!#REF!)</f>
        <v>#REF!</v>
      </c>
      <c r="E401" s="390"/>
      <c r="F401" s="390" t="e">
        <f>SUM(sicurezza!#REF!)</f>
        <v>#REF!</v>
      </c>
      <c r="G401" s="390"/>
      <c r="H401" s="391" t="e">
        <f t="shared" ref="H401" si="34">F401/D401</f>
        <v>#REF!</v>
      </c>
      <c r="I401" s="391"/>
    </row>
    <row r="402" spans="2:9" ht="12" customHeight="1" x14ac:dyDescent="0.25">
      <c r="B402" s="396" t="s">
        <v>23868</v>
      </c>
      <c r="C402" s="397"/>
      <c r="D402" s="390" t="e">
        <f>SUM(sicurezza!#REF!)</f>
        <v>#REF!</v>
      </c>
      <c r="E402" s="390"/>
      <c r="F402" s="390" t="e">
        <f>SUM(sicurezza!#REF!)</f>
        <v>#REF!</v>
      </c>
      <c r="G402" s="390"/>
      <c r="H402" s="391" t="e">
        <f t="shared" ref="H402" si="35">F402/D402</f>
        <v>#REF!</v>
      </c>
      <c r="I402" s="391"/>
    </row>
    <row r="403" spans="2:9" ht="12" customHeight="1" x14ac:dyDescent="0.25">
      <c r="B403" s="396" t="s">
        <v>23869</v>
      </c>
      <c r="C403" s="397"/>
      <c r="D403" s="390" t="e">
        <f>SUM(sicurezza!#REF!)</f>
        <v>#REF!</v>
      </c>
      <c r="E403" s="390"/>
      <c r="F403" s="390" t="e">
        <f>SUM(sicurezza!#REF!)</f>
        <v>#REF!</v>
      </c>
      <c r="G403" s="390"/>
      <c r="H403" s="391" t="e">
        <f t="shared" ref="H403" si="36">F403/D403</f>
        <v>#REF!</v>
      </c>
      <c r="I403" s="391"/>
    </row>
    <row r="404" spans="2:9" ht="12" customHeight="1" x14ac:dyDescent="0.25">
      <c r="B404" s="396" t="s">
        <v>23870</v>
      </c>
      <c r="C404" s="397"/>
      <c r="D404" s="390" t="e">
        <f>SUM(sicurezza!#REF!)</f>
        <v>#REF!</v>
      </c>
      <c r="E404" s="390"/>
      <c r="F404" s="390" t="e">
        <f>SUM(sicurezza!#REF!)</f>
        <v>#REF!</v>
      </c>
      <c r="G404" s="390"/>
      <c r="H404" s="391" t="e">
        <f t="shared" ref="H404" si="37">F404/D404</f>
        <v>#REF!</v>
      </c>
      <c r="I404" s="391"/>
    </row>
    <row r="405" spans="2:9" ht="12" customHeight="1" x14ac:dyDescent="0.25">
      <c r="B405" s="396" t="s">
        <v>23871</v>
      </c>
      <c r="C405" s="397"/>
      <c r="D405" s="390" t="e">
        <f>SUM(sicurezza!#REF!)</f>
        <v>#REF!</v>
      </c>
      <c r="E405" s="390"/>
      <c r="F405" s="390" t="e">
        <f>SUM(sicurezza!#REF!)</f>
        <v>#REF!</v>
      </c>
      <c r="G405" s="390"/>
      <c r="H405" s="391" t="e">
        <f t="shared" ref="H405" si="38">F405/D405</f>
        <v>#REF!</v>
      </c>
      <c r="I405" s="391"/>
    </row>
    <row r="406" spans="2:9" ht="12" customHeight="1" x14ac:dyDescent="0.25">
      <c r="B406" s="396" t="s">
        <v>23872</v>
      </c>
      <c r="C406" s="397"/>
      <c r="D406" s="390" t="e">
        <f>SUM(sicurezza!#REF!)</f>
        <v>#REF!</v>
      </c>
      <c r="E406" s="390"/>
      <c r="F406" s="390" t="e">
        <f>SUM(sicurezza!#REF!)</f>
        <v>#REF!</v>
      </c>
      <c r="G406" s="390"/>
      <c r="H406" s="391" t="e">
        <f t="shared" ref="H406" si="39">F406/D406</f>
        <v>#REF!</v>
      </c>
      <c r="I406" s="391"/>
    </row>
    <row r="407" spans="2:9" x14ac:dyDescent="0.25">
      <c r="B407" s="392" t="s">
        <v>19897</v>
      </c>
      <c r="C407" s="393"/>
      <c r="D407" s="398" t="e">
        <f>SUM(D384:D406)</f>
        <v>#REF!</v>
      </c>
      <c r="E407" s="399"/>
      <c r="F407" s="400" t="e">
        <f>SUM(F384:F406)</f>
        <v>#REF!</v>
      </c>
      <c r="G407" s="401"/>
      <c r="H407" s="402" t="e">
        <f t="shared" si="23"/>
        <v>#REF!</v>
      </c>
      <c r="I407" s="402"/>
    </row>
    <row r="408" spans="2:9" ht="45" customHeight="1" x14ac:dyDescent="0.25">
      <c r="B408" s="394"/>
      <c r="C408" s="395"/>
      <c r="D408" s="403" t="s">
        <v>19899</v>
      </c>
      <c r="E408" s="403"/>
      <c r="F408" s="404" t="s">
        <v>19900</v>
      </c>
      <c r="G408" s="404"/>
      <c r="H408" s="404" t="s">
        <v>20113</v>
      </c>
      <c r="I408" s="404"/>
    </row>
  </sheetData>
  <mergeCells count="1034">
    <mergeCell ref="B405:C405"/>
    <mergeCell ref="D405:E405"/>
    <mergeCell ref="F405:G405"/>
    <mergeCell ref="H405:I405"/>
    <mergeCell ref="B406:C406"/>
    <mergeCell ref="D406:E406"/>
    <mergeCell ref="F406:G406"/>
    <mergeCell ref="H406:I406"/>
    <mergeCell ref="B402:C402"/>
    <mergeCell ref="D402:E402"/>
    <mergeCell ref="F402:G402"/>
    <mergeCell ref="H402:I402"/>
    <mergeCell ref="B403:C403"/>
    <mergeCell ref="D403:E403"/>
    <mergeCell ref="F403:G403"/>
    <mergeCell ref="H403:I403"/>
    <mergeCell ref="B404:C404"/>
    <mergeCell ref="D404:E404"/>
    <mergeCell ref="F404:G404"/>
    <mergeCell ref="H404:I404"/>
    <mergeCell ref="B399:C399"/>
    <mergeCell ref="D399:E399"/>
    <mergeCell ref="F399:G399"/>
    <mergeCell ref="H399:I399"/>
    <mergeCell ref="B400:C400"/>
    <mergeCell ref="D400:E400"/>
    <mergeCell ref="F400:G400"/>
    <mergeCell ref="H400:I400"/>
    <mergeCell ref="B401:C401"/>
    <mergeCell ref="D401:E401"/>
    <mergeCell ref="F401:G401"/>
    <mergeCell ref="H401:I401"/>
    <mergeCell ref="B396:C396"/>
    <mergeCell ref="D396:E396"/>
    <mergeCell ref="F396:G396"/>
    <mergeCell ref="H396:I396"/>
    <mergeCell ref="B397:C397"/>
    <mergeCell ref="D397:E397"/>
    <mergeCell ref="F397:G397"/>
    <mergeCell ref="H397:I397"/>
    <mergeCell ref="B398:C398"/>
    <mergeCell ref="D398:E398"/>
    <mergeCell ref="F398:G398"/>
    <mergeCell ref="H398:I398"/>
    <mergeCell ref="B393:C393"/>
    <mergeCell ref="D393:E393"/>
    <mergeCell ref="F393:G393"/>
    <mergeCell ref="H393:I393"/>
    <mergeCell ref="B394:C394"/>
    <mergeCell ref="D394:E394"/>
    <mergeCell ref="F394:G394"/>
    <mergeCell ref="H394:I394"/>
    <mergeCell ref="B395:C395"/>
    <mergeCell ref="D395:E395"/>
    <mergeCell ref="F395:G395"/>
    <mergeCell ref="H395:I395"/>
    <mergeCell ref="B390:C390"/>
    <mergeCell ref="D390:E390"/>
    <mergeCell ref="F390:G390"/>
    <mergeCell ref="H390:I390"/>
    <mergeCell ref="B391:C391"/>
    <mergeCell ref="D391:E391"/>
    <mergeCell ref="F391:G391"/>
    <mergeCell ref="H391:I391"/>
    <mergeCell ref="B392:C392"/>
    <mergeCell ref="D392:E392"/>
    <mergeCell ref="F392:G392"/>
    <mergeCell ref="H392:I392"/>
    <mergeCell ref="B385:C385"/>
    <mergeCell ref="D385:E385"/>
    <mergeCell ref="F385:G385"/>
    <mergeCell ref="H385:I385"/>
    <mergeCell ref="B356:C357"/>
    <mergeCell ref="D356:E356"/>
    <mergeCell ref="F356:G356"/>
    <mergeCell ref="H356:I356"/>
    <mergeCell ref="D357:E357"/>
    <mergeCell ref="F357:G357"/>
    <mergeCell ref="H357:I357"/>
    <mergeCell ref="B381:I381"/>
    <mergeCell ref="B382:I382"/>
    <mergeCell ref="B383:C383"/>
    <mergeCell ref="D383:E383"/>
    <mergeCell ref="F383:G383"/>
    <mergeCell ref="H383:I383"/>
    <mergeCell ref="B384:C384"/>
    <mergeCell ref="D384:E384"/>
    <mergeCell ref="F384:G384"/>
    <mergeCell ref="H384:I384"/>
    <mergeCell ref="B354:C354"/>
    <mergeCell ref="D354:E354"/>
    <mergeCell ref="F354:G354"/>
    <mergeCell ref="H354:I354"/>
    <mergeCell ref="B355:C355"/>
    <mergeCell ref="D355:E355"/>
    <mergeCell ref="F355:G355"/>
    <mergeCell ref="H355:I355"/>
    <mergeCell ref="B351:C351"/>
    <mergeCell ref="D351:E351"/>
    <mergeCell ref="F351:G351"/>
    <mergeCell ref="H351:I351"/>
    <mergeCell ref="B352:C352"/>
    <mergeCell ref="D352:E352"/>
    <mergeCell ref="F352:G352"/>
    <mergeCell ref="H352:I352"/>
    <mergeCell ref="B353:C353"/>
    <mergeCell ref="D353:E353"/>
    <mergeCell ref="F353:G353"/>
    <mergeCell ref="H353:I353"/>
    <mergeCell ref="B348:C348"/>
    <mergeCell ref="D348:E348"/>
    <mergeCell ref="F348:G348"/>
    <mergeCell ref="H348:I348"/>
    <mergeCell ref="B349:C349"/>
    <mergeCell ref="D349:E349"/>
    <mergeCell ref="F349:G349"/>
    <mergeCell ref="H349:I349"/>
    <mergeCell ref="B350:C350"/>
    <mergeCell ref="D350:E350"/>
    <mergeCell ref="F350:G350"/>
    <mergeCell ref="H350:I350"/>
    <mergeCell ref="B345:C345"/>
    <mergeCell ref="D345:E345"/>
    <mergeCell ref="F345:G345"/>
    <mergeCell ref="H345:I345"/>
    <mergeCell ref="B346:C346"/>
    <mergeCell ref="D346:E346"/>
    <mergeCell ref="F346:G346"/>
    <mergeCell ref="H346:I346"/>
    <mergeCell ref="B347:C347"/>
    <mergeCell ref="D347:E347"/>
    <mergeCell ref="F347:G347"/>
    <mergeCell ref="H347:I347"/>
    <mergeCell ref="B342:C342"/>
    <mergeCell ref="D342:E342"/>
    <mergeCell ref="F342:G342"/>
    <mergeCell ref="H342:I342"/>
    <mergeCell ref="B343:C343"/>
    <mergeCell ref="D343:E343"/>
    <mergeCell ref="F343:G343"/>
    <mergeCell ref="H343:I343"/>
    <mergeCell ref="B344:C344"/>
    <mergeCell ref="D344:E344"/>
    <mergeCell ref="F344:G344"/>
    <mergeCell ref="H344:I344"/>
    <mergeCell ref="B339:C339"/>
    <mergeCell ref="D339:E339"/>
    <mergeCell ref="F339:G339"/>
    <mergeCell ref="H339:I339"/>
    <mergeCell ref="B340:C340"/>
    <mergeCell ref="D340:E340"/>
    <mergeCell ref="F340:G340"/>
    <mergeCell ref="H340:I340"/>
    <mergeCell ref="B341:C341"/>
    <mergeCell ref="D341:E341"/>
    <mergeCell ref="F341:G341"/>
    <mergeCell ref="H341:I341"/>
    <mergeCell ref="B336:C336"/>
    <mergeCell ref="D336:E336"/>
    <mergeCell ref="F336:G336"/>
    <mergeCell ref="H336:I336"/>
    <mergeCell ref="B337:C337"/>
    <mergeCell ref="D337:E337"/>
    <mergeCell ref="F337:G337"/>
    <mergeCell ref="H337:I337"/>
    <mergeCell ref="B338:C338"/>
    <mergeCell ref="D338:E338"/>
    <mergeCell ref="F338:G338"/>
    <mergeCell ref="H338:I338"/>
    <mergeCell ref="B333:C333"/>
    <mergeCell ref="D333:E333"/>
    <mergeCell ref="F333:G333"/>
    <mergeCell ref="H333:I333"/>
    <mergeCell ref="B334:C334"/>
    <mergeCell ref="D334:E334"/>
    <mergeCell ref="F334:G334"/>
    <mergeCell ref="H334:I334"/>
    <mergeCell ref="B335:C335"/>
    <mergeCell ref="D335:E335"/>
    <mergeCell ref="F335:G335"/>
    <mergeCell ref="H335:I335"/>
    <mergeCell ref="B330:C330"/>
    <mergeCell ref="D330:E330"/>
    <mergeCell ref="F330:G330"/>
    <mergeCell ref="H330:I330"/>
    <mergeCell ref="B331:C331"/>
    <mergeCell ref="D331:E331"/>
    <mergeCell ref="F331:G331"/>
    <mergeCell ref="H331:I331"/>
    <mergeCell ref="B332:C332"/>
    <mergeCell ref="D332:E332"/>
    <mergeCell ref="F332:G332"/>
    <mergeCell ref="H332:I332"/>
    <mergeCell ref="B326:I326"/>
    <mergeCell ref="B327:I327"/>
    <mergeCell ref="B328:C328"/>
    <mergeCell ref="D328:E328"/>
    <mergeCell ref="F328:G328"/>
    <mergeCell ref="H328:I328"/>
    <mergeCell ref="B329:C329"/>
    <mergeCell ref="D329:E329"/>
    <mergeCell ref="F329:G329"/>
    <mergeCell ref="H329:I329"/>
    <mergeCell ref="B310:C310"/>
    <mergeCell ref="D310:E310"/>
    <mergeCell ref="F310:G310"/>
    <mergeCell ref="H310:I310"/>
    <mergeCell ref="B311:C312"/>
    <mergeCell ref="D311:E311"/>
    <mergeCell ref="F311:G311"/>
    <mergeCell ref="H311:I311"/>
    <mergeCell ref="D312:E312"/>
    <mergeCell ref="F312:G312"/>
    <mergeCell ref="H312:I312"/>
    <mergeCell ref="B306:I306"/>
    <mergeCell ref="B307:I307"/>
    <mergeCell ref="B308:C308"/>
    <mergeCell ref="D308:E308"/>
    <mergeCell ref="F308:G308"/>
    <mergeCell ref="H308:I308"/>
    <mergeCell ref="B309:C309"/>
    <mergeCell ref="D309:E309"/>
    <mergeCell ref="F309:G309"/>
    <mergeCell ref="H309:I309"/>
    <mergeCell ref="B303:C304"/>
    <mergeCell ref="D303:E303"/>
    <mergeCell ref="F303:G303"/>
    <mergeCell ref="H303:I303"/>
    <mergeCell ref="D304:E304"/>
    <mergeCell ref="F304:G304"/>
    <mergeCell ref="H304:I304"/>
    <mergeCell ref="B298:C298"/>
    <mergeCell ref="D298:E298"/>
    <mergeCell ref="F298:G298"/>
    <mergeCell ref="H298:I298"/>
    <mergeCell ref="B299:C299"/>
    <mergeCell ref="D299:E299"/>
    <mergeCell ref="F299:G299"/>
    <mergeCell ref="H299:I299"/>
    <mergeCell ref="B300:C300"/>
    <mergeCell ref="D300:E300"/>
    <mergeCell ref="F300:G300"/>
    <mergeCell ref="H300:I300"/>
    <mergeCell ref="B297:C297"/>
    <mergeCell ref="D297:E297"/>
    <mergeCell ref="F297:G297"/>
    <mergeCell ref="H297:I297"/>
    <mergeCell ref="B301:C301"/>
    <mergeCell ref="D301:E301"/>
    <mergeCell ref="F301:G301"/>
    <mergeCell ref="H301:I301"/>
    <mergeCell ref="B302:C302"/>
    <mergeCell ref="D302:E302"/>
    <mergeCell ref="F302:G302"/>
    <mergeCell ref="H302:I302"/>
    <mergeCell ref="B294:C294"/>
    <mergeCell ref="D294:E294"/>
    <mergeCell ref="F294:G294"/>
    <mergeCell ref="H294:I294"/>
    <mergeCell ref="B295:C295"/>
    <mergeCell ref="D295:E295"/>
    <mergeCell ref="F295:G295"/>
    <mergeCell ref="H295:I295"/>
    <mergeCell ref="B296:C296"/>
    <mergeCell ref="D296:E296"/>
    <mergeCell ref="F296:G296"/>
    <mergeCell ref="H296:I296"/>
    <mergeCell ref="B289:C290"/>
    <mergeCell ref="D289:E289"/>
    <mergeCell ref="F289:G289"/>
    <mergeCell ref="H289:I289"/>
    <mergeCell ref="D290:E290"/>
    <mergeCell ref="F290:G290"/>
    <mergeCell ref="H290:I290"/>
    <mergeCell ref="B292:I292"/>
    <mergeCell ref="B293:I293"/>
    <mergeCell ref="B286:C286"/>
    <mergeCell ref="D286:E286"/>
    <mergeCell ref="F286:G286"/>
    <mergeCell ref="H286:I286"/>
    <mergeCell ref="B287:C287"/>
    <mergeCell ref="D287:E287"/>
    <mergeCell ref="F287:G287"/>
    <mergeCell ref="H287:I287"/>
    <mergeCell ref="B288:C288"/>
    <mergeCell ref="D288:E288"/>
    <mergeCell ref="F288:G288"/>
    <mergeCell ref="H288:I288"/>
    <mergeCell ref="B259:C259"/>
    <mergeCell ref="D259:E259"/>
    <mergeCell ref="F259:G259"/>
    <mergeCell ref="H259:I259"/>
    <mergeCell ref="B256:C256"/>
    <mergeCell ref="D256:E256"/>
    <mergeCell ref="F256:G256"/>
    <mergeCell ref="H256:I256"/>
    <mergeCell ref="B283:C283"/>
    <mergeCell ref="D283:E283"/>
    <mergeCell ref="F283:G283"/>
    <mergeCell ref="H283:I283"/>
    <mergeCell ref="B284:C284"/>
    <mergeCell ref="D284:E284"/>
    <mergeCell ref="F284:G284"/>
    <mergeCell ref="H284:I284"/>
    <mergeCell ref="B285:C285"/>
    <mergeCell ref="D285:E285"/>
    <mergeCell ref="F285:G285"/>
    <mergeCell ref="H285:I285"/>
    <mergeCell ref="B269:C270"/>
    <mergeCell ref="D269:E269"/>
    <mergeCell ref="F269:G269"/>
    <mergeCell ref="H269:I269"/>
    <mergeCell ref="D270:E270"/>
    <mergeCell ref="F270:G270"/>
    <mergeCell ref="H270:I270"/>
    <mergeCell ref="B281:I281"/>
    <mergeCell ref="B282:I282"/>
    <mergeCell ref="B268:C268"/>
    <mergeCell ref="D268:E268"/>
    <mergeCell ref="F268:G268"/>
    <mergeCell ref="B251:C252"/>
    <mergeCell ref="D251:E251"/>
    <mergeCell ref="F251:G251"/>
    <mergeCell ref="H251:I251"/>
    <mergeCell ref="D252:E252"/>
    <mergeCell ref="F252:G252"/>
    <mergeCell ref="H252:I252"/>
    <mergeCell ref="B254:I254"/>
    <mergeCell ref="B255:I255"/>
    <mergeCell ref="B257:C257"/>
    <mergeCell ref="D257:E257"/>
    <mergeCell ref="F257:G257"/>
    <mergeCell ref="H257:I257"/>
    <mergeCell ref="B258:C258"/>
    <mergeCell ref="D258:E258"/>
    <mergeCell ref="F258:G258"/>
    <mergeCell ref="H258:I258"/>
    <mergeCell ref="H268:I268"/>
    <mergeCell ref="D261:E261"/>
    <mergeCell ref="F261:G261"/>
    <mergeCell ref="H261:I261"/>
    <mergeCell ref="B265:C265"/>
    <mergeCell ref="D265:E265"/>
    <mergeCell ref="F265:G265"/>
    <mergeCell ref="H265:I265"/>
    <mergeCell ref="B266:C266"/>
    <mergeCell ref="D266:E266"/>
    <mergeCell ref="F266:G266"/>
    <mergeCell ref="H266:I266"/>
    <mergeCell ref="B267:C267"/>
    <mergeCell ref="D267:E267"/>
    <mergeCell ref="F267:G267"/>
    <mergeCell ref="H267:I267"/>
    <mergeCell ref="B260:C261"/>
    <mergeCell ref="B263:I263"/>
    <mergeCell ref="B264:I264"/>
    <mergeCell ref="D260:E260"/>
    <mergeCell ref="F260:G260"/>
    <mergeCell ref="H260:I260"/>
    <mergeCell ref="B248:C248"/>
    <mergeCell ref="D248:E248"/>
    <mergeCell ref="F248:G248"/>
    <mergeCell ref="H248:I248"/>
    <mergeCell ref="B249:C249"/>
    <mergeCell ref="D249:E249"/>
    <mergeCell ref="F249:G249"/>
    <mergeCell ref="H249:I249"/>
    <mergeCell ref="B250:C250"/>
    <mergeCell ref="D250:E250"/>
    <mergeCell ref="F250:G250"/>
    <mergeCell ref="H250:I250"/>
    <mergeCell ref="B245:C245"/>
    <mergeCell ref="D245:E245"/>
    <mergeCell ref="F245:G245"/>
    <mergeCell ref="H245:I245"/>
    <mergeCell ref="B246:C246"/>
    <mergeCell ref="D246:E246"/>
    <mergeCell ref="F246:G246"/>
    <mergeCell ref="H246:I246"/>
    <mergeCell ref="B247:C247"/>
    <mergeCell ref="D247:E247"/>
    <mergeCell ref="F247:G247"/>
    <mergeCell ref="H247:I247"/>
    <mergeCell ref="B243:C243"/>
    <mergeCell ref="D243:E243"/>
    <mergeCell ref="F243:G243"/>
    <mergeCell ref="H243:I243"/>
    <mergeCell ref="B244:C244"/>
    <mergeCell ref="D244:E244"/>
    <mergeCell ref="F244:G244"/>
    <mergeCell ref="H244:I244"/>
    <mergeCell ref="B239:C239"/>
    <mergeCell ref="D239:E239"/>
    <mergeCell ref="F239:G239"/>
    <mergeCell ref="H239:I239"/>
    <mergeCell ref="B240:C240"/>
    <mergeCell ref="D240:E240"/>
    <mergeCell ref="F240:G240"/>
    <mergeCell ref="H240:I240"/>
    <mergeCell ref="B241:C241"/>
    <mergeCell ref="D241:E241"/>
    <mergeCell ref="F241:G241"/>
    <mergeCell ref="H241:I241"/>
    <mergeCell ref="B238:C238"/>
    <mergeCell ref="D238:E238"/>
    <mergeCell ref="F238:G238"/>
    <mergeCell ref="H238:I238"/>
    <mergeCell ref="B226:C226"/>
    <mergeCell ref="D226:E226"/>
    <mergeCell ref="F226:G226"/>
    <mergeCell ref="H226:I226"/>
    <mergeCell ref="B227:C228"/>
    <mergeCell ref="D227:E227"/>
    <mergeCell ref="F227:G227"/>
    <mergeCell ref="H227:I227"/>
    <mergeCell ref="D228:E228"/>
    <mergeCell ref="F228:G228"/>
    <mergeCell ref="H228:I228"/>
    <mergeCell ref="B242:C242"/>
    <mergeCell ref="D242:E242"/>
    <mergeCell ref="F242:G242"/>
    <mergeCell ref="H242:I242"/>
    <mergeCell ref="B225:C225"/>
    <mergeCell ref="D225:E225"/>
    <mergeCell ref="F225:G225"/>
    <mergeCell ref="H225:I225"/>
    <mergeCell ref="B219:I219"/>
    <mergeCell ref="B220:I220"/>
    <mergeCell ref="B221:C221"/>
    <mergeCell ref="D221:E221"/>
    <mergeCell ref="F221:G221"/>
    <mergeCell ref="H221:I221"/>
    <mergeCell ref="B222:C222"/>
    <mergeCell ref="D222:E222"/>
    <mergeCell ref="F222:G222"/>
    <mergeCell ref="H222:I222"/>
    <mergeCell ref="B235:I235"/>
    <mergeCell ref="B236:I236"/>
    <mergeCell ref="B237:C237"/>
    <mergeCell ref="D237:E237"/>
    <mergeCell ref="F237:G237"/>
    <mergeCell ref="H237:I237"/>
    <mergeCell ref="B162:C162"/>
    <mergeCell ref="D162:E162"/>
    <mergeCell ref="F162:G162"/>
    <mergeCell ref="H162:I162"/>
    <mergeCell ref="B163:C164"/>
    <mergeCell ref="D163:E163"/>
    <mergeCell ref="F163:G163"/>
    <mergeCell ref="H163:I163"/>
    <mergeCell ref="D164:E164"/>
    <mergeCell ref="F164:G164"/>
    <mergeCell ref="H164:I164"/>
    <mergeCell ref="B159:C159"/>
    <mergeCell ref="D159:E159"/>
    <mergeCell ref="F159:G159"/>
    <mergeCell ref="H159:I159"/>
    <mergeCell ref="B160:C160"/>
    <mergeCell ref="D160:E160"/>
    <mergeCell ref="F160:G160"/>
    <mergeCell ref="H160:I160"/>
    <mergeCell ref="B161:C161"/>
    <mergeCell ref="D161:E161"/>
    <mergeCell ref="F161:G161"/>
    <mergeCell ref="H161:I161"/>
    <mergeCell ref="H158:I158"/>
    <mergeCell ref="B61:C62"/>
    <mergeCell ref="D61:E61"/>
    <mergeCell ref="F61:G61"/>
    <mergeCell ref="H61:I61"/>
    <mergeCell ref="D62:E62"/>
    <mergeCell ref="F62:G62"/>
    <mergeCell ref="H62:I62"/>
    <mergeCell ref="B64:I64"/>
    <mergeCell ref="B65:I65"/>
    <mergeCell ref="B66:C66"/>
    <mergeCell ref="D66:E66"/>
    <mergeCell ref="F66:G66"/>
    <mergeCell ref="H66:I66"/>
    <mergeCell ref="B67:C67"/>
    <mergeCell ref="D67:E67"/>
    <mergeCell ref="F67:G67"/>
    <mergeCell ref="H67:I67"/>
    <mergeCell ref="B68:C68"/>
    <mergeCell ref="D68:E68"/>
    <mergeCell ref="F68:G68"/>
    <mergeCell ref="H68:I68"/>
    <mergeCell ref="B69:C69"/>
    <mergeCell ref="D69:E69"/>
    <mergeCell ref="F69:G69"/>
    <mergeCell ref="H69:I69"/>
    <mergeCell ref="B70:C70"/>
    <mergeCell ref="D70:E70"/>
    <mergeCell ref="F70:G70"/>
    <mergeCell ref="H70:I70"/>
    <mergeCell ref="B71:C71"/>
    <mergeCell ref="D71:E71"/>
    <mergeCell ref="B59:C59"/>
    <mergeCell ref="D59:E59"/>
    <mergeCell ref="F59:G59"/>
    <mergeCell ref="H59:I59"/>
    <mergeCell ref="B60:C60"/>
    <mergeCell ref="D60:E60"/>
    <mergeCell ref="F60:G60"/>
    <mergeCell ref="H60:I60"/>
    <mergeCell ref="B57:C57"/>
    <mergeCell ref="D57:E57"/>
    <mergeCell ref="F57:G57"/>
    <mergeCell ref="H57:I57"/>
    <mergeCell ref="B58:C58"/>
    <mergeCell ref="D58:E58"/>
    <mergeCell ref="F58:G58"/>
    <mergeCell ref="H58:I58"/>
    <mergeCell ref="B55:C55"/>
    <mergeCell ref="D55:E55"/>
    <mergeCell ref="F55:G55"/>
    <mergeCell ref="H55:I55"/>
    <mergeCell ref="B56:C56"/>
    <mergeCell ref="D56:E56"/>
    <mergeCell ref="F56:G56"/>
    <mergeCell ref="H56:I56"/>
    <mergeCell ref="B52:I52"/>
    <mergeCell ref="B53:I53"/>
    <mergeCell ref="B54:C54"/>
    <mergeCell ref="D54:E54"/>
    <mergeCell ref="F54:G54"/>
    <mergeCell ref="H54:I54"/>
    <mergeCell ref="B32:C33"/>
    <mergeCell ref="D32:E32"/>
    <mergeCell ref="F32:G32"/>
    <mergeCell ref="H32:I32"/>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F26:G26"/>
    <mergeCell ref="H26:I26"/>
    <mergeCell ref="B27:C27"/>
    <mergeCell ref="D27:E27"/>
    <mergeCell ref="F27:G27"/>
    <mergeCell ref="H27:I27"/>
    <mergeCell ref="B23:I23"/>
    <mergeCell ref="B24:I24"/>
    <mergeCell ref="B25:C25"/>
    <mergeCell ref="D25:E25"/>
    <mergeCell ref="F25:G25"/>
    <mergeCell ref="H25:I25"/>
    <mergeCell ref="B26:C26"/>
    <mergeCell ref="D26:E26"/>
    <mergeCell ref="B1:I1"/>
    <mergeCell ref="H21:I21"/>
    <mergeCell ref="D20:E20"/>
    <mergeCell ref="F20:G20"/>
    <mergeCell ref="H20:I20"/>
    <mergeCell ref="B19:C19"/>
    <mergeCell ref="D19:E19"/>
    <mergeCell ref="F19:G19"/>
    <mergeCell ref="H19:I19"/>
    <mergeCell ref="D21:E21"/>
    <mergeCell ref="F21:G21"/>
    <mergeCell ref="B17:C17"/>
    <mergeCell ref="D17:E17"/>
    <mergeCell ref="F17:G17"/>
    <mergeCell ref="H17:I17"/>
    <mergeCell ref="B18:C18"/>
    <mergeCell ref="B14:C14"/>
    <mergeCell ref="D14:E14"/>
    <mergeCell ref="F14:G14"/>
    <mergeCell ref="D12:E12"/>
    <mergeCell ref="F12:G12"/>
    <mergeCell ref="H12:I12"/>
    <mergeCell ref="F13:G13"/>
    <mergeCell ref="H13:I13"/>
    <mergeCell ref="D10:E10"/>
    <mergeCell ref="F10:G10"/>
    <mergeCell ref="H10:I10"/>
    <mergeCell ref="B11:C11"/>
    <mergeCell ref="D11:E11"/>
    <mergeCell ref="B4:C4"/>
    <mergeCell ref="D4:E4"/>
    <mergeCell ref="F4:G4"/>
    <mergeCell ref="H4:I4"/>
    <mergeCell ref="B7:C7"/>
    <mergeCell ref="B5:C5"/>
    <mergeCell ref="D5:E5"/>
    <mergeCell ref="F5:G5"/>
    <mergeCell ref="H5:I5"/>
    <mergeCell ref="B6:C6"/>
    <mergeCell ref="D6:E6"/>
    <mergeCell ref="F6:G6"/>
    <mergeCell ref="H6:I6"/>
    <mergeCell ref="B9:C9"/>
    <mergeCell ref="D9:E9"/>
    <mergeCell ref="F9:G9"/>
    <mergeCell ref="H9:I9"/>
    <mergeCell ref="B10:C10"/>
    <mergeCell ref="F11:G11"/>
    <mergeCell ref="B2:I2"/>
    <mergeCell ref="B3:C3"/>
    <mergeCell ref="D3:E3"/>
    <mergeCell ref="F3:G3"/>
    <mergeCell ref="H3:I3"/>
    <mergeCell ref="D7:E7"/>
    <mergeCell ref="F7:G7"/>
    <mergeCell ref="H7:I7"/>
    <mergeCell ref="B8:C8"/>
    <mergeCell ref="D8:E8"/>
    <mergeCell ref="F8:G8"/>
    <mergeCell ref="H8:I8"/>
    <mergeCell ref="B16:C16"/>
    <mergeCell ref="D16:E16"/>
    <mergeCell ref="F16:G16"/>
    <mergeCell ref="H16:I16"/>
    <mergeCell ref="H11:I11"/>
    <mergeCell ref="H14:I14"/>
    <mergeCell ref="B15:C15"/>
    <mergeCell ref="D15:E15"/>
    <mergeCell ref="B20:C21"/>
    <mergeCell ref="D18:E18"/>
    <mergeCell ref="F18:G18"/>
    <mergeCell ref="H18:I18"/>
    <mergeCell ref="B13:C13"/>
    <mergeCell ref="D13:E13"/>
    <mergeCell ref="F15:G15"/>
    <mergeCell ref="H15:I15"/>
    <mergeCell ref="B12:C12"/>
    <mergeCell ref="F71:G71"/>
    <mergeCell ref="H71:I71"/>
    <mergeCell ref="B76:C76"/>
    <mergeCell ref="D76:E76"/>
    <mergeCell ref="F76:G76"/>
    <mergeCell ref="H76:I76"/>
    <mergeCell ref="B77:C78"/>
    <mergeCell ref="D77:E77"/>
    <mergeCell ref="F77:G77"/>
    <mergeCell ref="H77:I77"/>
    <mergeCell ref="D78:E78"/>
    <mergeCell ref="F78:G78"/>
    <mergeCell ref="H78:I78"/>
    <mergeCell ref="B72:C72"/>
    <mergeCell ref="D72:E72"/>
    <mergeCell ref="F72:G72"/>
    <mergeCell ref="H72:I72"/>
    <mergeCell ref="B73:C73"/>
    <mergeCell ref="D73:E73"/>
    <mergeCell ref="F73:G73"/>
    <mergeCell ref="H73:I73"/>
    <mergeCell ref="B74:C74"/>
    <mergeCell ref="D74:E74"/>
    <mergeCell ref="F74:G74"/>
    <mergeCell ref="H74:I74"/>
    <mergeCell ref="B75:C75"/>
    <mergeCell ref="D75:E75"/>
    <mergeCell ref="F75:G75"/>
    <mergeCell ref="H75:I75"/>
    <mergeCell ref="B80:I80"/>
    <mergeCell ref="B81:I81"/>
    <mergeCell ref="B82:C82"/>
    <mergeCell ref="D82:E82"/>
    <mergeCell ref="F82:G82"/>
    <mergeCell ref="H82:I82"/>
    <mergeCell ref="B83:C83"/>
    <mergeCell ref="D83:E83"/>
    <mergeCell ref="F83:G83"/>
    <mergeCell ref="H83:I83"/>
    <mergeCell ref="B84:C84"/>
    <mergeCell ref="D84:E84"/>
    <mergeCell ref="F84:G84"/>
    <mergeCell ref="H84:I84"/>
    <mergeCell ref="B87:C88"/>
    <mergeCell ref="D87:E87"/>
    <mergeCell ref="F87:G87"/>
    <mergeCell ref="H87:I87"/>
    <mergeCell ref="D88:E88"/>
    <mergeCell ref="F88:G88"/>
    <mergeCell ref="H88:I88"/>
    <mergeCell ref="B98:I98"/>
    <mergeCell ref="B85:C85"/>
    <mergeCell ref="D85:E85"/>
    <mergeCell ref="F85:G85"/>
    <mergeCell ref="H85:I85"/>
    <mergeCell ref="B86:C86"/>
    <mergeCell ref="D86:E86"/>
    <mergeCell ref="F86:G86"/>
    <mergeCell ref="H86:I86"/>
    <mergeCell ref="B99:I99"/>
    <mergeCell ref="B100:C100"/>
    <mergeCell ref="D100:E100"/>
    <mergeCell ref="F100:G100"/>
    <mergeCell ref="H100:I100"/>
    <mergeCell ref="B101:C101"/>
    <mergeCell ref="D101:E101"/>
    <mergeCell ref="F101:G101"/>
    <mergeCell ref="H101:I101"/>
    <mergeCell ref="B102:C102"/>
    <mergeCell ref="D102:E102"/>
    <mergeCell ref="F102:G102"/>
    <mergeCell ref="H102:I102"/>
    <mergeCell ref="B103:C103"/>
    <mergeCell ref="D103:E103"/>
    <mergeCell ref="F103:G103"/>
    <mergeCell ref="H103:I103"/>
    <mergeCell ref="B105:C105"/>
    <mergeCell ref="D105:E105"/>
    <mergeCell ref="F105:G105"/>
    <mergeCell ref="H105:I105"/>
    <mergeCell ref="B106:C107"/>
    <mergeCell ref="D106:E106"/>
    <mergeCell ref="F106:G106"/>
    <mergeCell ref="H106:I106"/>
    <mergeCell ref="D107:E107"/>
    <mergeCell ref="F107:G107"/>
    <mergeCell ref="H107:I107"/>
    <mergeCell ref="B104:C104"/>
    <mergeCell ref="D104:E104"/>
    <mergeCell ref="F104:G104"/>
    <mergeCell ref="H104:I104"/>
    <mergeCell ref="B109:I109"/>
    <mergeCell ref="B110:I110"/>
    <mergeCell ref="B111:C111"/>
    <mergeCell ref="D111:E111"/>
    <mergeCell ref="F111:G111"/>
    <mergeCell ref="H111:I111"/>
    <mergeCell ref="B112:C112"/>
    <mergeCell ref="D112:E112"/>
    <mergeCell ref="F112:G112"/>
    <mergeCell ref="H112:I112"/>
    <mergeCell ref="B115:C116"/>
    <mergeCell ref="D115:E115"/>
    <mergeCell ref="F115:G115"/>
    <mergeCell ref="H115:I115"/>
    <mergeCell ref="D116:E116"/>
    <mergeCell ref="F116:G116"/>
    <mergeCell ref="H116:I116"/>
    <mergeCell ref="B118:I118"/>
    <mergeCell ref="B113:C113"/>
    <mergeCell ref="D113:E113"/>
    <mergeCell ref="F113:G113"/>
    <mergeCell ref="H113:I113"/>
    <mergeCell ref="B114:C114"/>
    <mergeCell ref="D114:E114"/>
    <mergeCell ref="F114:G114"/>
    <mergeCell ref="H114:I114"/>
    <mergeCell ref="B119:I119"/>
    <mergeCell ref="B120:C120"/>
    <mergeCell ref="D120:E120"/>
    <mergeCell ref="F120:G120"/>
    <mergeCell ref="H120:I120"/>
    <mergeCell ref="B121:C121"/>
    <mergeCell ref="D121:E121"/>
    <mergeCell ref="F121:G121"/>
    <mergeCell ref="H121:I121"/>
    <mergeCell ref="B122:C122"/>
    <mergeCell ref="D122:E122"/>
    <mergeCell ref="F122:G122"/>
    <mergeCell ref="H122:I122"/>
    <mergeCell ref="B123:C123"/>
    <mergeCell ref="D123:E123"/>
    <mergeCell ref="F123:G123"/>
    <mergeCell ref="H123:I123"/>
    <mergeCell ref="B124:C125"/>
    <mergeCell ref="D124:E124"/>
    <mergeCell ref="F124:G124"/>
    <mergeCell ref="H124:I124"/>
    <mergeCell ref="D125:E125"/>
    <mergeCell ref="F125:G125"/>
    <mergeCell ref="H125:I125"/>
    <mergeCell ref="B127:I127"/>
    <mergeCell ref="B128:I128"/>
    <mergeCell ref="B129:C129"/>
    <mergeCell ref="D129:E129"/>
    <mergeCell ref="F129:G129"/>
    <mergeCell ref="H129:I129"/>
    <mergeCell ref="B130:C130"/>
    <mergeCell ref="D130:E130"/>
    <mergeCell ref="F130:G130"/>
    <mergeCell ref="H130:I130"/>
    <mergeCell ref="H144:I144"/>
    <mergeCell ref="B146:I146"/>
    <mergeCell ref="B147:I147"/>
    <mergeCell ref="B131:C131"/>
    <mergeCell ref="D131:E131"/>
    <mergeCell ref="F131:G131"/>
    <mergeCell ref="H131:I131"/>
    <mergeCell ref="B132:C132"/>
    <mergeCell ref="D132:E132"/>
    <mergeCell ref="F132:G132"/>
    <mergeCell ref="H132:I132"/>
    <mergeCell ref="B133:C133"/>
    <mergeCell ref="D133:E133"/>
    <mergeCell ref="F133:G133"/>
    <mergeCell ref="H133:I133"/>
    <mergeCell ref="B134:C134"/>
    <mergeCell ref="D134:E134"/>
    <mergeCell ref="F134:G134"/>
    <mergeCell ref="H134:I134"/>
    <mergeCell ref="B135:C136"/>
    <mergeCell ref="D135:E135"/>
    <mergeCell ref="F135:G135"/>
    <mergeCell ref="H135:I135"/>
    <mergeCell ref="D136:E136"/>
    <mergeCell ref="F136:G136"/>
    <mergeCell ref="H136:I136"/>
    <mergeCell ref="B149:C149"/>
    <mergeCell ref="D149:E149"/>
    <mergeCell ref="F149:G149"/>
    <mergeCell ref="H149:I149"/>
    <mergeCell ref="B150:C150"/>
    <mergeCell ref="D150:E150"/>
    <mergeCell ref="F150:G150"/>
    <mergeCell ref="H150:I150"/>
    <mergeCell ref="B151:C151"/>
    <mergeCell ref="D151:E151"/>
    <mergeCell ref="F151:G151"/>
    <mergeCell ref="H151:I151"/>
    <mergeCell ref="B148:C148"/>
    <mergeCell ref="D148:E148"/>
    <mergeCell ref="F148:G148"/>
    <mergeCell ref="H148:I148"/>
    <mergeCell ref="B139:I139"/>
    <mergeCell ref="B140:I140"/>
    <mergeCell ref="B141:C141"/>
    <mergeCell ref="D141:E141"/>
    <mergeCell ref="F141:G141"/>
    <mergeCell ref="H141:I141"/>
    <mergeCell ref="B142:C142"/>
    <mergeCell ref="D142:E142"/>
    <mergeCell ref="F142:G142"/>
    <mergeCell ref="H142:I142"/>
    <mergeCell ref="B143:C144"/>
    <mergeCell ref="D143:E143"/>
    <mergeCell ref="F143:G143"/>
    <mergeCell ref="H143:I143"/>
    <mergeCell ref="D144:E144"/>
    <mergeCell ref="F144:G144"/>
    <mergeCell ref="F189:G189"/>
    <mergeCell ref="H189:I189"/>
    <mergeCell ref="B190:C190"/>
    <mergeCell ref="D190:E190"/>
    <mergeCell ref="F190:G190"/>
    <mergeCell ref="H190:I190"/>
    <mergeCell ref="B182:I182"/>
    <mergeCell ref="B183:I183"/>
    <mergeCell ref="B184:C184"/>
    <mergeCell ref="D184:E184"/>
    <mergeCell ref="F184:G184"/>
    <mergeCell ref="H184:I184"/>
    <mergeCell ref="B185:C185"/>
    <mergeCell ref="D185:E185"/>
    <mergeCell ref="F185:G185"/>
    <mergeCell ref="H185:I185"/>
    <mergeCell ref="B152:C153"/>
    <mergeCell ref="D152:E152"/>
    <mergeCell ref="F152:G152"/>
    <mergeCell ref="H152:I152"/>
    <mergeCell ref="D153:E153"/>
    <mergeCell ref="F153:G153"/>
    <mergeCell ref="H153:I153"/>
    <mergeCell ref="B155:I155"/>
    <mergeCell ref="B156:I156"/>
    <mergeCell ref="B157:C157"/>
    <mergeCell ref="D157:E157"/>
    <mergeCell ref="F157:G157"/>
    <mergeCell ref="H157:I157"/>
    <mergeCell ref="B158:C158"/>
    <mergeCell ref="D158:E158"/>
    <mergeCell ref="F158:G158"/>
    <mergeCell ref="D216:E216"/>
    <mergeCell ref="F216:G216"/>
    <mergeCell ref="H216:I216"/>
    <mergeCell ref="D217:E217"/>
    <mergeCell ref="F217:G217"/>
    <mergeCell ref="H217:I217"/>
    <mergeCell ref="B186:C186"/>
    <mergeCell ref="D186:E186"/>
    <mergeCell ref="F186:G186"/>
    <mergeCell ref="H186:I186"/>
    <mergeCell ref="B187:C187"/>
    <mergeCell ref="D187:E187"/>
    <mergeCell ref="F187:G187"/>
    <mergeCell ref="H187:I187"/>
    <mergeCell ref="B215:C215"/>
    <mergeCell ref="D215:E215"/>
    <mergeCell ref="F215:G215"/>
    <mergeCell ref="H215:I215"/>
    <mergeCell ref="B188:C188"/>
    <mergeCell ref="D188:E188"/>
    <mergeCell ref="F188:G188"/>
    <mergeCell ref="H188:I188"/>
    <mergeCell ref="B189:C189"/>
    <mergeCell ref="B191:C191"/>
    <mergeCell ref="D191:E191"/>
    <mergeCell ref="F191:G191"/>
    <mergeCell ref="H191:I191"/>
    <mergeCell ref="B192:C192"/>
    <mergeCell ref="D192:E192"/>
    <mergeCell ref="F192:G192"/>
    <mergeCell ref="H192:I192"/>
    <mergeCell ref="D189:E189"/>
    <mergeCell ref="B193:C193"/>
    <mergeCell ref="D193:E193"/>
    <mergeCell ref="F193:G193"/>
    <mergeCell ref="H193:I193"/>
    <mergeCell ref="B194:C194"/>
    <mergeCell ref="D194:E194"/>
    <mergeCell ref="F194:G194"/>
    <mergeCell ref="H194:I194"/>
    <mergeCell ref="B195:C195"/>
    <mergeCell ref="D195:E195"/>
    <mergeCell ref="F195:G195"/>
    <mergeCell ref="H195:I195"/>
    <mergeCell ref="B196:C196"/>
    <mergeCell ref="D196:E196"/>
    <mergeCell ref="F196:G196"/>
    <mergeCell ref="H196:I196"/>
    <mergeCell ref="B197:C197"/>
    <mergeCell ref="D197:E197"/>
    <mergeCell ref="F197:G197"/>
    <mergeCell ref="H197:I197"/>
    <mergeCell ref="B198:C198"/>
    <mergeCell ref="D198:E198"/>
    <mergeCell ref="F198:G198"/>
    <mergeCell ref="H198:I198"/>
    <mergeCell ref="B199:C199"/>
    <mergeCell ref="D199:E199"/>
    <mergeCell ref="F199:G199"/>
    <mergeCell ref="H199:I199"/>
    <mergeCell ref="B200:C200"/>
    <mergeCell ref="D200:E200"/>
    <mergeCell ref="F200:G200"/>
    <mergeCell ref="H200:I200"/>
    <mergeCell ref="B201:C201"/>
    <mergeCell ref="D201:E201"/>
    <mergeCell ref="F201:G201"/>
    <mergeCell ref="H201:I201"/>
    <mergeCell ref="B202:C202"/>
    <mergeCell ref="D202:E202"/>
    <mergeCell ref="F202:G202"/>
    <mergeCell ref="H202:I202"/>
    <mergeCell ref="B203:C203"/>
    <mergeCell ref="D203:E203"/>
    <mergeCell ref="F203:G203"/>
    <mergeCell ref="H203:I203"/>
    <mergeCell ref="B204:C204"/>
    <mergeCell ref="D204:E204"/>
    <mergeCell ref="F204:G204"/>
    <mergeCell ref="H204:I204"/>
    <mergeCell ref="B205:C205"/>
    <mergeCell ref="D205:E205"/>
    <mergeCell ref="F205:G205"/>
    <mergeCell ref="H205:I205"/>
    <mergeCell ref="B206:C206"/>
    <mergeCell ref="D206:E206"/>
    <mergeCell ref="F206:G206"/>
    <mergeCell ref="H206:I206"/>
    <mergeCell ref="D387:E387"/>
    <mergeCell ref="F387:G387"/>
    <mergeCell ref="H387:I387"/>
    <mergeCell ref="B388:C388"/>
    <mergeCell ref="B207:C207"/>
    <mergeCell ref="D207:E207"/>
    <mergeCell ref="F207:G207"/>
    <mergeCell ref="H207:I207"/>
    <mergeCell ref="B208:C208"/>
    <mergeCell ref="D208:E208"/>
    <mergeCell ref="F208:G208"/>
    <mergeCell ref="H208:I208"/>
    <mergeCell ref="B209:C209"/>
    <mergeCell ref="D209:E209"/>
    <mergeCell ref="F209:G209"/>
    <mergeCell ref="H209:I209"/>
    <mergeCell ref="B210:C210"/>
    <mergeCell ref="D210:E210"/>
    <mergeCell ref="F210:G210"/>
    <mergeCell ref="H210:I210"/>
    <mergeCell ref="B211:C211"/>
    <mergeCell ref="D211:E211"/>
    <mergeCell ref="F211:G211"/>
    <mergeCell ref="H211:I211"/>
    <mergeCell ref="B223:C223"/>
    <mergeCell ref="D223:E223"/>
    <mergeCell ref="F223:G223"/>
    <mergeCell ref="H223:I223"/>
    <mergeCell ref="B224:C224"/>
    <mergeCell ref="D224:E224"/>
    <mergeCell ref="F224:G224"/>
    <mergeCell ref="H224:I224"/>
    <mergeCell ref="D388:E388"/>
    <mergeCell ref="F388:G388"/>
    <mergeCell ref="H388:I388"/>
    <mergeCell ref="B216:C217"/>
    <mergeCell ref="B212:C212"/>
    <mergeCell ref="D212:E212"/>
    <mergeCell ref="F212:G212"/>
    <mergeCell ref="H212:I212"/>
    <mergeCell ref="B213:C213"/>
    <mergeCell ref="D213:E213"/>
    <mergeCell ref="F213:G213"/>
    <mergeCell ref="H213:I213"/>
    <mergeCell ref="B214:C214"/>
    <mergeCell ref="D214:E214"/>
    <mergeCell ref="F214:G214"/>
    <mergeCell ref="H214:I214"/>
    <mergeCell ref="B407:C408"/>
    <mergeCell ref="D407:E407"/>
    <mergeCell ref="F407:G407"/>
    <mergeCell ref="H407:I407"/>
    <mergeCell ref="D408:E408"/>
    <mergeCell ref="F408:G408"/>
    <mergeCell ref="H408:I408"/>
    <mergeCell ref="B389:C389"/>
    <mergeCell ref="D389:E389"/>
    <mergeCell ref="F389:G389"/>
    <mergeCell ref="H389:I389"/>
    <mergeCell ref="B386:C386"/>
    <mergeCell ref="D386:E386"/>
    <mergeCell ref="F386:G386"/>
    <mergeCell ref="H386:I386"/>
    <mergeCell ref="B387:C387"/>
  </mergeCells>
  <printOptions horizontalCentered="1" verticalCentered="1"/>
  <pageMargins left="0.70866141732283472" right="0.70866141732283472" top="0.35433070866141736" bottom="0.35433070866141736" header="0" footer="0.31496062992125984"/>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8"/>
  <sheetViews>
    <sheetView topLeftCell="A4" workbookViewId="0">
      <selection activeCell="F27" sqref="F27:G27"/>
    </sheetView>
  </sheetViews>
  <sheetFormatPr defaultRowHeight="15" x14ac:dyDescent="0.25"/>
  <cols>
    <col min="1" max="1" width="4" customWidth="1"/>
    <col min="5" max="5" width="6.42578125" customWidth="1"/>
    <col min="7" max="7" width="6.7109375" customWidth="1"/>
  </cols>
  <sheetData>
    <row r="1" spans="2:9" ht="8.25" customHeight="1" x14ac:dyDescent="0.25"/>
    <row r="2" spans="2:9" ht="30.75" customHeight="1" x14ac:dyDescent="0.25">
      <c r="B2" s="417" t="s">
        <v>23829</v>
      </c>
      <c r="C2" s="418"/>
      <c r="D2" s="418"/>
      <c r="E2" s="418"/>
      <c r="F2" s="418"/>
      <c r="G2" s="418"/>
      <c r="H2" s="418"/>
      <c r="I2" s="419"/>
    </row>
    <row r="3" spans="2:9" ht="39.75" customHeight="1" x14ac:dyDescent="0.25">
      <c r="B3" s="403" t="s">
        <v>19898</v>
      </c>
      <c r="C3" s="403"/>
      <c r="D3" s="403" t="s">
        <v>19899</v>
      </c>
      <c r="E3" s="403"/>
      <c r="F3" s="404" t="s">
        <v>19900</v>
      </c>
      <c r="G3" s="404"/>
      <c r="H3" s="404" t="s">
        <v>23828</v>
      </c>
      <c r="I3" s="404"/>
    </row>
    <row r="4" spans="2:9" x14ac:dyDescent="0.25">
      <c r="B4" s="420" t="s">
        <v>19901</v>
      </c>
      <c r="C4" s="420"/>
      <c r="D4" s="421">
        <f>'capitolo 1 NO'!G397</f>
        <v>0</v>
      </c>
      <c r="E4" s="421"/>
      <c r="F4" s="421">
        <f>'capitolo 1 NO'!H397</f>
        <v>0</v>
      </c>
      <c r="G4" s="421"/>
      <c r="H4" s="422" t="e">
        <f>F4/D4</f>
        <v>#DIV/0!</v>
      </c>
      <c r="I4" s="422"/>
    </row>
    <row r="5" spans="2:9" x14ac:dyDescent="0.25">
      <c r="B5" s="420" t="s">
        <v>19902</v>
      </c>
      <c r="C5" s="420"/>
      <c r="D5" s="421">
        <f>'capitolo 2'!G6</f>
        <v>557.4985999999999</v>
      </c>
      <c r="E5" s="421"/>
      <c r="F5" s="421">
        <f>'capitolo 2'!H6</f>
        <v>220.48979999999997</v>
      </c>
      <c r="G5" s="421"/>
      <c r="H5" s="422">
        <f t="shared" ref="H5:H22" si="0">F5/D5</f>
        <v>0.39549839228295824</v>
      </c>
      <c r="I5" s="422"/>
    </row>
    <row r="6" spans="2:9" x14ac:dyDescent="0.25">
      <c r="B6" s="420" t="s">
        <v>19903</v>
      </c>
      <c r="C6" s="420"/>
      <c r="D6" s="421">
        <f>'capitolo 3 NO'!G377</f>
        <v>0</v>
      </c>
      <c r="E6" s="421"/>
      <c r="F6" s="421">
        <f>'capitolo 3 NO'!H377</f>
        <v>0</v>
      </c>
      <c r="G6" s="421"/>
      <c r="H6" s="422" t="e">
        <f t="shared" si="0"/>
        <v>#DIV/0!</v>
      </c>
      <c r="I6" s="422"/>
    </row>
    <row r="7" spans="2:9" x14ac:dyDescent="0.25">
      <c r="B7" s="420" t="s">
        <v>19904</v>
      </c>
      <c r="C7" s="420"/>
      <c r="D7" s="421">
        <f>'capitolo 4 NO'!G312</f>
        <v>0</v>
      </c>
      <c r="E7" s="421"/>
      <c r="F7" s="421">
        <f>'capitolo 4 NO'!H312</f>
        <v>0</v>
      </c>
      <c r="G7" s="421"/>
      <c r="H7" s="422" t="e">
        <f t="shared" si="0"/>
        <v>#DIV/0!</v>
      </c>
      <c r="I7" s="422"/>
    </row>
    <row r="8" spans="2:9" x14ac:dyDescent="0.25">
      <c r="B8" s="420" t="s">
        <v>19905</v>
      </c>
      <c r="C8" s="420"/>
      <c r="D8" s="421">
        <f>'capitolo 5 NO'!G150</f>
        <v>0</v>
      </c>
      <c r="E8" s="421"/>
      <c r="F8" s="421">
        <f>'capitolo 5 NO'!H150</f>
        <v>0</v>
      </c>
      <c r="G8" s="421"/>
      <c r="H8" s="422" t="e">
        <f t="shared" si="0"/>
        <v>#DIV/0!</v>
      </c>
      <c r="I8" s="422"/>
    </row>
    <row r="9" spans="2:9" x14ac:dyDescent="0.25">
      <c r="B9" s="420" t="s">
        <v>19906</v>
      </c>
      <c r="C9" s="420"/>
      <c r="D9" s="421">
        <f>'capitolo 6 NO'!G539</f>
        <v>0</v>
      </c>
      <c r="E9" s="421"/>
      <c r="F9" s="421">
        <f>'capitolo 6 NO'!H539</f>
        <v>0</v>
      </c>
      <c r="G9" s="421"/>
      <c r="H9" s="422" t="e">
        <f t="shared" si="0"/>
        <v>#DIV/0!</v>
      </c>
      <c r="I9" s="422"/>
    </row>
    <row r="10" spans="2:9" x14ac:dyDescent="0.25">
      <c r="B10" s="420" t="s">
        <v>19907</v>
      </c>
      <c r="C10" s="420"/>
      <c r="D10" s="421">
        <f>'capitolo 7 NO'!G255</f>
        <v>0</v>
      </c>
      <c r="E10" s="421"/>
      <c r="F10" s="421">
        <f>'capitolo 7 NO'!H255</f>
        <v>0</v>
      </c>
      <c r="G10" s="421"/>
      <c r="H10" s="422" t="e">
        <f t="shared" si="0"/>
        <v>#DIV/0!</v>
      </c>
      <c r="I10" s="422"/>
    </row>
    <row r="11" spans="2:9" x14ac:dyDescent="0.25">
      <c r="B11" s="420" t="s">
        <v>19908</v>
      </c>
      <c r="C11" s="420"/>
      <c r="D11" s="421">
        <f>'capitolo 8 NO'!G400</f>
        <v>0</v>
      </c>
      <c r="E11" s="421"/>
      <c r="F11" s="421">
        <f>'capitolo 8 NO'!H400</f>
        <v>0</v>
      </c>
      <c r="G11" s="421"/>
      <c r="H11" s="422" t="e">
        <f t="shared" si="0"/>
        <v>#DIV/0!</v>
      </c>
      <c r="I11" s="422"/>
    </row>
    <row r="12" spans="2:9" x14ac:dyDescent="0.25">
      <c r="B12" s="420" t="s">
        <v>19909</v>
      </c>
      <c r="C12" s="420"/>
      <c r="D12" s="421">
        <f>'capitolo 9 NO'!G218</f>
        <v>0</v>
      </c>
      <c r="E12" s="421"/>
      <c r="F12" s="421">
        <f>'capitolo 9 NO'!H218</f>
        <v>0</v>
      </c>
      <c r="G12" s="421"/>
      <c r="H12" s="422" t="e">
        <f t="shared" si="0"/>
        <v>#DIV/0!</v>
      </c>
      <c r="I12" s="422"/>
    </row>
    <row r="13" spans="2:9" x14ac:dyDescent="0.25">
      <c r="B13" s="420" t="s">
        <v>19910</v>
      </c>
      <c r="C13" s="420"/>
      <c r="D13" s="421">
        <f>'capitolo 10 NO'!G27</f>
        <v>0</v>
      </c>
      <c r="E13" s="421"/>
      <c r="F13" s="421">
        <f>'capitolo 10 NO'!H27</f>
        <v>0</v>
      </c>
      <c r="G13" s="421"/>
      <c r="H13" s="422" t="e">
        <f t="shared" si="0"/>
        <v>#DIV/0!</v>
      </c>
      <c r="I13" s="422"/>
    </row>
    <row r="14" spans="2:9" x14ac:dyDescent="0.25">
      <c r="B14" s="420" t="s">
        <v>19911</v>
      </c>
      <c r="C14" s="420"/>
      <c r="D14" s="421">
        <f>'capitolo 11 NO'!G77</f>
        <v>0</v>
      </c>
      <c r="E14" s="421"/>
      <c r="F14" s="421">
        <f>'capitolo 11 NO'!H77</f>
        <v>0</v>
      </c>
      <c r="G14" s="421"/>
      <c r="H14" s="422" t="e">
        <f t="shared" si="0"/>
        <v>#DIV/0!</v>
      </c>
      <c r="I14" s="422"/>
    </row>
    <row r="15" spans="2:9" x14ac:dyDescent="0.25">
      <c r="B15" s="420" t="s">
        <v>19912</v>
      </c>
      <c r="C15" s="420"/>
      <c r="D15" s="421">
        <f>'capitolo 12 NO'!G181</f>
        <v>0</v>
      </c>
      <c r="E15" s="421"/>
      <c r="F15" s="421">
        <f>'capitolo 12 NO'!H181</f>
        <v>0</v>
      </c>
      <c r="G15" s="421"/>
      <c r="H15" s="422" t="e">
        <f t="shared" si="0"/>
        <v>#DIV/0!</v>
      </c>
      <c r="I15" s="422"/>
    </row>
    <row r="16" spans="2:9" x14ac:dyDescent="0.25">
      <c r="B16" s="420" t="s">
        <v>19913</v>
      </c>
      <c r="C16" s="420"/>
      <c r="D16" s="421">
        <f>'capitolo 13 NO'!G6117</f>
        <v>0</v>
      </c>
      <c r="E16" s="421"/>
      <c r="F16" s="421">
        <f>'capitolo 13 NO'!H6117</f>
        <v>0</v>
      </c>
      <c r="G16" s="421"/>
      <c r="H16" s="422" t="e">
        <f t="shared" si="0"/>
        <v>#DIV/0!</v>
      </c>
      <c r="I16" s="422"/>
    </row>
    <row r="17" spans="2:9" x14ac:dyDescent="0.25">
      <c r="B17" s="420" t="s">
        <v>19914</v>
      </c>
      <c r="C17" s="420"/>
      <c r="D17" s="421">
        <f>'capitolo 14 NO'!G268</f>
        <v>0</v>
      </c>
      <c r="E17" s="421"/>
      <c r="F17" s="421">
        <f>'capitolo 14 NO'!H268</f>
        <v>0</v>
      </c>
      <c r="G17" s="421"/>
      <c r="H17" s="422" t="e">
        <f t="shared" si="0"/>
        <v>#DIV/0!</v>
      </c>
      <c r="I17" s="422"/>
    </row>
    <row r="18" spans="2:9" x14ac:dyDescent="0.25">
      <c r="B18" s="420" t="s">
        <v>19915</v>
      </c>
      <c r="C18" s="420"/>
      <c r="D18" s="421">
        <f>'capitolo 15 NO'!G3024</f>
        <v>0</v>
      </c>
      <c r="E18" s="421"/>
      <c r="F18" s="421">
        <f>'capitolo 15 NO'!H3024</f>
        <v>0</v>
      </c>
      <c r="G18" s="421"/>
      <c r="H18" s="422" t="e">
        <f t="shared" si="0"/>
        <v>#DIV/0!</v>
      </c>
      <c r="I18" s="422"/>
    </row>
    <row r="19" spans="2:9" x14ac:dyDescent="0.25">
      <c r="B19" s="420" t="s">
        <v>19916</v>
      </c>
      <c r="C19" s="420"/>
      <c r="D19" s="421">
        <f>'capitolo 16 NO'!G408</f>
        <v>0</v>
      </c>
      <c r="E19" s="421"/>
      <c r="F19" s="421">
        <f>'capitolo 16 NO'!H408</f>
        <v>0</v>
      </c>
      <c r="G19" s="421"/>
      <c r="H19" s="422" t="e">
        <f t="shared" si="0"/>
        <v>#DIV/0!</v>
      </c>
      <c r="I19" s="422"/>
    </row>
    <row r="20" spans="2:9" x14ac:dyDescent="0.25">
      <c r="B20" s="420" t="s">
        <v>19917</v>
      </c>
      <c r="C20" s="420"/>
      <c r="D20" s="421">
        <f>'capitolo 17'!G4</f>
        <v>6088.5</v>
      </c>
      <c r="E20" s="421"/>
      <c r="F20" s="421">
        <f>'capitolo 17'!H4</f>
        <v>1560.87</v>
      </c>
      <c r="G20" s="421"/>
      <c r="H20" s="422">
        <f t="shared" si="0"/>
        <v>0.25636363636363635</v>
      </c>
      <c r="I20" s="422"/>
    </row>
    <row r="21" spans="2:9" x14ac:dyDescent="0.25">
      <c r="B21" s="420" t="s">
        <v>19918</v>
      </c>
      <c r="C21" s="420"/>
      <c r="D21" s="421">
        <f>'capitolo 18'!G18</f>
        <v>30243.7</v>
      </c>
      <c r="E21" s="421"/>
      <c r="F21" s="421">
        <f>'capitolo 18'!H18</f>
        <v>5630.8200000000006</v>
      </c>
      <c r="G21" s="421"/>
      <c r="H21" s="422">
        <f t="shared" si="0"/>
        <v>0.1861815849251249</v>
      </c>
      <c r="I21" s="422"/>
    </row>
    <row r="22" spans="2:9" x14ac:dyDescent="0.25">
      <c r="B22" s="420" t="s">
        <v>19919</v>
      </c>
      <c r="C22" s="420"/>
      <c r="D22" s="421">
        <f>'capitolo 19'!G14</f>
        <v>42181.119999999995</v>
      </c>
      <c r="E22" s="421"/>
      <c r="F22" s="421">
        <f>'capitolo 19'!H14</f>
        <v>2015.9249999999997</v>
      </c>
      <c r="G22" s="421"/>
      <c r="H22" s="422">
        <f t="shared" si="0"/>
        <v>4.7792116472962311E-2</v>
      </c>
      <c r="I22" s="422"/>
    </row>
    <row r="23" spans="2:9" x14ac:dyDescent="0.25">
      <c r="B23" s="420" t="s">
        <v>19920</v>
      </c>
      <c r="C23" s="420"/>
      <c r="D23" s="421">
        <f>'capitolo 20 NO'!G228</f>
        <v>0</v>
      </c>
      <c r="E23" s="421"/>
      <c r="F23" s="421">
        <f>'capitolo 20 NO'!H228</f>
        <v>0</v>
      </c>
      <c r="G23" s="421"/>
      <c r="H23" s="422" t="e">
        <f t="shared" ref="H23:H24" si="1">F23/D23</f>
        <v>#DIV/0!</v>
      </c>
      <c r="I23" s="422"/>
    </row>
    <row r="24" spans="2:9" x14ac:dyDescent="0.25">
      <c r="B24" s="420" t="s">
        <v>19921</v>
      </c>
      <c r="C24" s="420"/>
      <c r="D24" s="421">
        <f>'capitolo 21 NO'!G375</f>
        <v>0</v>
      </c>
      <c r="E24" s="421"/>
      <c r="F24" s="421">
        <f>'capitolo 21 NO'!H375</f>
        <v>0</v>
      </c>
      <c r="G24" s="421"/>
      <c r="H24" s="422" t="e">
        <f t="shared" si="1"/>
        <v>#DIV/0!</v>
      </c>
      <c r="I24" s="422"/>
    </row>
    <row r="25" spans="2:9" x14ac:dyDescent="0.25">
      <c r="B25" s="420" t="s">
        <v>23830</v>
      </c>
      <c r="C25" s="420"/>
      <c r="D25" s="421">
        <f>'Nuovi prezzi NO'!G26</f>
        <v>0</v>
      </c>
      <c r="E25" s="421"/>
      <c r="F25" s="421">
        <f>'Nuovi prezzi NO'!H26</f>
        <v>0</v>
      </c>
      <c r="G25" s="421"/>
      <c r="H25" s="422" t="e">
        <f t="shared" ref="H25" si="2">F25/D25</f>
        <v>#DIV/0!</v>
      </c>
      <c r="I25" s="422"/>
    </row>
    <row r="26" spans="2:9" ht="6.75" customHeight="1" x14ac:dyDescent="0.25">
      <c r="B26" s="140"/>
      <c r="C26" s="140"/>
      <c r="D26" s="140"/>
      <c r="E26" s="140"/>
      <c r="F26" s="140"/>
      <c r="G26" s="140"/>
      <c r="H26" s="140"/>
      <c r="I26" s="140"/>
    </row>
    <row r="27" spans="2:9" x14ac:dyDescent="0.25">
      <c r="B27" s="423" t="s">
        <v>19897</v>
      </c>
      <c r="C27" s="423"/>
      <c r="D27" s="424">
        <f>SUM(D4:E26)</f>
        <v>79070.818599999999</v>
      </c>
      <c r="E27" s="424"/>
      <c r="F27" s="425">
        <f>SUM(F4:G26)</f>
        <v>9428.104800000001</v>
      </c>
      <c r="G27" s="425"/>
    </row>
    <row r="28" spans="2:9" ht="7.5" customHeight="1" x14ac:dyDescent="0.25"/>
    <row r="29" spans="2:9" ht="46.5" customHeight="1" x14ac:dyDescent="0.25">
      <c r="D29" s="403" t="s">
        <v>19899</v>
      </c>
      <c r="E29" s="403"/>
      <c r="F29" s="404" t="s">
        <v>19900</v>
      </c>
      <c r="G29" s="404"/>
      <c r="H29" s="404" t="s">
        <v>20113</v>
      </c>
      <c r="I29" s="404"/>
    </row>
    <row r="30" spans="2:9" x14ac:dyDescent="0.25">
      <c r="D30" s="424">
        <f>D27</f>
        <v>79070.818599999999</v>
      </c>
      <c r="E30" s="424"/>
      <c r="F30" s="425">
        <f>F27</f>
        <v>9428.104800000001</v>
      </c>
      <c r="G30" s="425"/>
      <c r="H30" s="429">
        <f>F30/D30</f>
        <v>0.11923621086679885</v>
      </c>
      <c r="I30" s="429"/>
    </row>
    <row r="32" spans="2:9" ht="15.75" x14ac:dyDescent="0.25">
      <c r="B32" s="430" t="s">
        <v>19923</v>
      </c>
      <c r="C32" s="431"/>
      <c r="D32" s="431"/>
      <c r="E32" s="431"/>
      <c r="F32" s="431"/>
      <c r="G32" s="431"/>
      <c r="H32" s="431"/>
      <c r="I32" s="432"/>
    </row>
    <row r="33" spans="2:9" ht="39.75" customHeight="1" x14ac:dyDescent="0.25">
      <c r="B33" s="403" t="s">
        <v>19898</v>
      </c>
      <c r="C33" s="403"/>
      <c r="D33" s="403" t="s">
        <v>19899</v>
      </c>
      <c r="E33" s="403"/>
      <c r="F33" s="404" t="s">
        <v>19900</v>
      </c>
      <c r="G33" s="404"/>
      <c r="H33" s="404" t="s">
        <v>19924</v>
      </c>
      <c r="I33" s="404"/>
    </row>
    <row r="34" spans="2:9" x14ac:dyDescent="0.25">
      <c r="B34" s="426" t="s">
        <v>19922</v>
      </c>
      <c r="C34" s="426"/>
      <c r="D34" s="424">
        <f>sicurezza!G28</f>
        <v>6482.5480000000007</v>
      </c>
      <c r="E34" s="424"/>
      <c r="F34" s="425">
        <f>sicurezza!H28</f>
        <v>3065.44</v>
      </c>
      <c r="G34" s="425"/>
      <c r="H34" s="427">
        <f>F34/D34</f>
        <v>0.4728757889644627</v>
      </c>
      <c r="I34" s="428"/>
    </row>
    <row r="36" spans="2:9" ht="15.75" x14ac:dyDescent="0.25">
      <c r="B36" s="141"/>
      <c r="C36" s="141"/>
      <c r="D36" s="141"/>
      <c r="E36" s="141"/>
      <c r="F36" s="141"/>
      <c r="G36" s="141"/>
      <c r="H36" s="141"/>
      <c r="I36" s="141"/>
    </row>
    <row r="37" spans="2:9" ht="15.75" customHeight="1" x14ac:dyDescent="0.25">
      <c r="B37" s="142"/>
      <c r="C37" s="142"/>
      <c r="D37" s="142"/>
      <c r="E37" s="142"/>
      <c r="F37" s="143"/>
      <c r="G37" s="143"/>
      <c r="H37" s="143"/>
      <c r="I37" s="143"/>
    </row>
    <row r="38" spans="2:9" x14ac:dyDescent="0.25">
      <c r="B38" s="144"/>
      <c r="C38" s="144"/>
      <c r="D38" s="145"/>
      <c r="E38" s="145"/>
      <c r="F38" s="145"/>
      <c r="G38" s="145"/>
      <c r="H38" s="146"/>
      <c r="I38" s="146"/>
    </row>
  </sheetData>
  <mergeCells count="111">
    <mergeCell ref="B34:C34"/>
    <mergeCell ref="D34:E34"/>
    <mergeCell ref="F34:G34"/>
    <mergeCell ref="H34:I34"/>
    <mergeCell ref="D30:E30"/>
    <mergeCell ref="F30:G30"/>
    <mergeCell ref="H30:I30"/>
    <mergeCell ref="B32:I32"/>
    <mergeCell ref="B33:C33"/>
    <mergeCell ref="D33:E33"/>
    <mergeCell ref="F33:G33"/>
    <mergeCell ref="H33:I33"/>
    <mergeCell ref="B27:C27"/>
    <mergeCell ref="D27:E27"/>
    <mergeCell ref="F27:G27"/>
    <mergeCell ref="D29:E29"/>
    <mergeCell ref="F29:G29"/>
    <mergeCell ref="H29:I29"/>
    <mergeCell ref="B23:C23"/>
    <mergeCell ref="D23:E23"/>
    <mergeCell ref="F23:G23"/>
    <mergeCell ref="H23:I23"/>
    <mergeCell ref="B24:C24"/>
    <mergeCell ref="D24:E24"/>
    <mergeCell ref="F24:G24"/>
    <mergeCell ref="H24:I24"/>
    <mergeCell ref="B25:C25"/>
    <mergeCell ref="D25:E25"/>
    <mergeCell ref="F25:G25"/>
    <mergeCell ref="H25:I25"/>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9:C9"/>
    <mergeCell ref="D9:E9"/>
    <mergeCell ref="F9:G9"/>
    <mergeCell ref="H9:I9"/>
    <mergeCell ref="B10:C10"/>
    <mergeCell ref="D10:E10"/>
    <mergeCell ref="F10:G10"/>
    <mergeCell ref="H10:I10"/>
    <mergeCell ref="B7:C7"/>
    <mergeCell ref="D7:E7"/>
    <mergeCell ref="F7:G7"/>
    <mergeCell ref="H7:I7"/>
    <mergeCell ref="B8:C8"/>
    <mergeCell ref="D8:E8"/>
    <mergeCell ref="F8:G8"/>
    <mergeCell ref="H8:I8"/>
    <mergeCell ref="B2:I2"/>
    <mergeCell ref="B5:C5"/>
    <mergeCell ref="D5:E5"/>
    <mergeCell ref="F5:G5"/>
    <mergeCell ref="H5:I5"/>
    <mergeCell ref="B6:C6"/>
    <mergeCell ref="D6:E6"/>
    <mergeCell ref="F6:G6"/>
    <mergeCell ref="H6:I6"/>
    <mergeCell ref="B3:C3"/>
    <mergeCell ref="D3:E3"/>
    <mergeCell ref="F3:G3"/>
    <mergeCell ref="H3:I3"/>
    <mergeCell ref="B4:C4"/>
    <mergeCell ref="D4:E4"/>
    <mergeCell ref="F4:G4"/>
    <mergeCell ref="H4:I4"/>
  </mergeCells>
  <printOptions horizontalCentered="1" verticalCentered="1"/>
  <pageMargins left="0.39370078740157483" right="0.39370078740157483" top="0.74803149606299213" bottom="0.74803149606299213"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4"/>
  <sheetViews>
    <sheetView topLeftCell="A7" workbookViewId="0">
      <selection activeCell="H44" sqref="H44"/>
    </sheetView>
  </sheetViews>
  <sheetFormatPr defaultRowHeight="15" x14ac:dyDescent="0.25"/>
  <cols>
    <col min="1" max="1" width="9.140625" customWidth="1"/>
    <col min="3" max="3" width="16.85546875" customWidth="1"/>
  </cols>
  <sheetData>
    <row r="1" spans="2:14" x14ac:dyDescent="0.25">
      <c r="B1" s="433" t="s">
        <v>19988</v>
      </c>
      <c r="C1" s="433"/>
    </row>
    <row r="2" spans="2:14" x14ac:dyDescent="0.25">
      <c r="B2" s="434" t="s">
        <v>19925</v>
      </c>
      <c r="C2" s="435"/>
      <c r="D2" s="435"/>
      <c r="E2" s="435"/>
      <c r="F2" s="435"/>
      <c r="G2" s="435"/>
      <c r="H2" s="435"/>
      <c r="I2" s="436"/>
    </row>
    <row r="3" spans="2:14" x14ac:dyDescent="0.25">
      <c r="B3" s="484" t="s">
        <v>19926</v>
      </c>
      <c r="C3" s="485"/>
      <c r="D3" s="454" t="s">
        <v>561</v>
      </c>
      <c r="E3" s="454"/>
      <c r="F3" s="147" t="s">
        <v>562</v>
      </c>
      <c r="G3" s="147" t="s">
        <v>563</v>
      </c>
      <c r="H3" s="147" t="s">
        <v>564</v>
      </c>
      <c r="I3" s="147" t="s">
        <v>565</v>
      </c>
    </row>
    <row r="4" spans="2:14" ht="15" customHeight="1" x14ac:dyDescent="0.25">
      <c r="B4" s="486" t="s">
        <v>19933</v>
      </c>
      <c r="C4" s="487"/>
      <c r="D4" s="490" t="s">
        <v>19927</v>
      </c>
      <c r="E4" s="490" t="s">
        <v>19928</v>
      </c>
      <c r="F4" s="490" t="s">
        <v>19929</v>
      </c>
      <c r="G4" s="490" t="s">
        <v>19930</v>
      </c>
      <c r="H4" s="490" t="s">
        <v>19931</v>
      </c>
      <c r="I4" s="490" t="s">
        <v>19932</v>
      </c>
    </row>
    <row r="5" spans="2:14" x14ac:dyDescent="0.25">
      <c r="B5" s="488"/>
      <c r="C5" s="489"/>
      <c r="D5" s="491"/>
      <c r="E5" s="491"/>
      <c r="F5" s="491"/>
      <c r="G5" s="491"/>
      <c r="H5" s="491"/>
      <c r="I5" s="491"/>
    </row>
    <row r="6" spans="2:14" x14ac:dyDescent="0.25">
      <c r="B6" s="488"/>
      <c r="C6" s="489"/>
      <c r="D6" s="491"/>
      <c r="E6" s="491"/>
      <c r="F6" s="491"/>
      <c r="G6" s="491"/>
      <c r="H6" s="491"/>
      <c r="I6" s="491"/>
    </row>
    <row r="7" spans="2:14" x14ac:dyDescent="0.25">
      <c r="B7" s="488"/>
      <c r="C7" s="489"/>
      <c r="D7" s="491"/>
      <c r="E7" s="491"/>
      <c r="F7" s="491"/>
      <c r="G7" s="491"/>
      <c r="H7" s="491"/>
      <c r="I7" s="491"/>
    </row>
    <row r="8" spans="2:14" x14ac:dyDescent="0.25">
      <c r="B8" s="488"/>
      <c r="C8" s="489"/>
      <c r="D8" s="491"/>
      <c r="E8" s="491"/>
      <c r="F8" s="491"/>
      <c r="G8" s="491"/>
      <c r="H8" s="491"/>
      <c r="I8" s="491"/>
    </row>
    <row r="9" spans="2:14" x14ac:dyDescent="0.25">
      <c r="B9" s="488"/>
      <c r="C9" s="489"/>
      <c r="D9" s="491"/>
      <c r="E9" s="491"/>
      <c r="F9" s="491"/>
      <c r="G9" s="491"/>
      <c r="H9" s="491"/>
      <c r="I9" s="491"/>
    </row>
    <row r="10" spans="2:14" x14ac:dyDescent="0.25">
      <c r="B10" s="488"/>
      <c r="C10" s="489"/>
      <c r="D10" s="491"/>
      <c r="E10" s="491"/>
      <c r="F10" s="491"/>
      <c r="G10" s="491"/>
      <c r="H10" s="491"/>
      <c r="I10" s="491"/>
    </row>
    <row r="11" spans="2:14" x14ac:dyDescent="0.25">
      <c r="B11" s="488"/>
      <c r="C11" s="489"/>
      <c r="D11" s="491"/>
      <c r="E11" s="491"/>
      <c r="F11" s="491"/>
      <c r="G11" s="491"/>
      <c r="H11" s="491"/>
      <c r="I11" s="491"/>
      <c r="N11" s="149"/>
    </row>
    <row r="12" spans="2:14" x14ac:dyDescent="0.25">
      <c r="B12" s="488"/>
      <c r="C12" s="489"/>
      <c r="D12" s="491"/>
      <c r="E12" s="491"/>
      <c r="F12" s="491"/>
      <c r="G12" s="491"/>
      <c r="H12" s="491"/>
      <c r="I12" s="491"/>
    </row>
    <row r="13" spans="2:14" x14ac:dyDescent="0.25">
      <c r="B13" s="482">
        <f>Riepilogo!D30</f>
        <v>79070.818599999999</v>
      </c>
      <c r="C13" s="483"/>
      <c r="D13" s="492"/>
      <c r="E13" s="492"/>
      <c r="F13" s="492"/>
      <c r="G13" s="492"/>
      <c r="H13" s="492"/>
      <c r="I13" s="492"/>
    </row>
    <row r="14" spans="2:14" x14ac:dyDescent="0.25">
      <c r="B14" s="457" t="s">
        <v>19934</v>
      </c>
      <c r="C14" s="457"/>
      <c r="D14" s="148">
        <v>0.4</v>
      </c>
      <c r="E14" s="148">
        <v>0.34</v>
      </c>
      <c r="F14" s="148">
        <v>0.28899999999999998</v>
      </c>
      <c r="G14" s="148">
        <v>0.246</v>
      </c>
      <c r="H14" s="148">
        <v>0.20899999999999999</v>
      </c>
      <c r="I14" s="148">
        <v>0.17699999999999999</v>
      </c>
    </row>
    <row r="15" spans="2:14" x14ac:dyDescent="0.25">
      <c r="B15" s="480" t="s">
        <v>19935</v>
      </c>
      <c r="C15" s="457"/>
      <c r="D15" s="148">
        <v>0.34499999999999997</v>
      </c>
      <c r="E15" s="148">
        <v>0.29299999999999998</v>
      </c>
      <c r="F15" s="148">
        <v>0.249</v>
      </c>
      <c r="G15" s="148">
        <v>0.21199999999999999</v>
      </c>
      <c r="H15" s="148">
        <v>0.18</v>
      </c>
      <c r="I15" s="148">
        <v>0.153</v>
      </c>
    </row>
    <row r="16" spans="2:14" x14ac:dyDescent="0.25">
      <c r="B16" s="481" t="s">
        <v>19936</v>
      </c>
      <c r="C16" s="457"/>
      <c r="D16" s="148">
        <v>0.253</v>
      </c>
      <c r="E16" s="148">
        <v>0.215</v>
      </c>
      <c r="F16" s="148">
        <v>0.183</v>
      </c>
      <c r="G16" s="148">
        <v>0.155</v>
      </c>
      <c r="H16" s="148">
        <v>0.13200000000000001</v>
      </c>
      <c r="I16" s="148">
        <v>0.112</v>
      </c>
    </row>
    <row r="17" spans="2:9" x14ac:dyDescent="0.25">
      <c r="B17" s="481" t="s">
        <v>19937</v>
      </c>
      <c r="C17" s="457"/>
      <c r="D17" s="148">
        <v>0.16800000000000001</v>
      </c>
      <c r="E17" s="148">
        <v>0.14299999999999999</v>
      </c>
      <c r="F17" s="148">
        <v>0.122</v>
      </c>
      <c r="G17" s="148">
        <v>0.10299999999999999</v>
      </c>
      <c r="H17" s="148">
        <v>8.7999999999999995E-2</v>
      </c>
      <c r="I17" s="148">
        <v>7.4999999999999997E-2</v>
      </c>
    </row>
    <row r="18" spans="2:9" x14ac:dyDescent="0.25">
      <c r="B18" s="481" t="s">
        <v>19938</v>
      </c>
      <c r="C18" s="457"/>
      <c r="D18" s="148">
        <v>0.126</v>
      </c>
      <c r="E18" s="148">
        <v>0.107</v>
      </c>
      <c r="F18" s="148">
        <v>9.0999999999999998E-2</v>
      </c>
      <c r="G18" s="148">
        <v>7.8E-2</v>
      </c>
      <c r="H18" s="148">
        <v>6.6000000000000003E-2</v>
      </c>
      <c r="I18" s="148">
        <v>5.6000000000000001E-2</v>
      </c>
    </row>
    <row r="19" spans="2:9" ht="5.0999999999999996" customHeight="1" x14ac:dyDescent="0.25">
      <c r="B19" s="151"/>
      <c r="C19" s="152"/>
      <c r="D19" s="150"/>
      <c r="E19" s="150"/>
      <c r="F19" s="150"/>
      <c r="G19" s="150"/>
      <c r="H19" s="150"/>
      <c r="I19" s="150"/>
    </row>
    <row r="20" spans="2:9" x14ac:dyDescent="0.25">
      <c r="B20" s="475" t="s">
        <v>19954</v>
      </c>
      <c r="C20" s="476"/>
      <c r="D20" s="476"/>
      <c r="E20" s="476"/>
      <c r="F20" s="476"/>
      <c r="G20" s="477"/>
      <c r="H20" s="478">
        <v>0.246</v>
      </c>
      <c r="I20" s="479"/>
    </row>
    <row r="21" spans="2:9" ht="5.0999999999999996" customHeight="1" x14ac:dyDescent="0.25">
      <c r="B21" s="151"/>
      <c r="C21" s="151"/>
      <c r="D21" s="151"/>
      <c r="E21" s="151"/>
      <c r="F21" s="151"/>
      <c r="G21" s="151"/>
      <c r="H21" s="153"/>
      <c r="I21" s="153"/>
    </row>
    <row r="22" spans="2:9" x14ac:dyDescent="0.25">
      <c r="B22" s="474" t="s">
        <v>19939</v>
      </c>
      <c r="C22" s="474"/>
      <c r="D22" s="474"/>
      <c r="E22" s="474"/>
      <c r="F22" s="474"/>
      <c r="G22" s="474"/>
      <c r="H22" s="474"/>
      <c r="I22" s="474"/>
    </row>
    <row r="23" spans="2:9" ht="39" customHeight="1" x14ac:dyDescent="0.25">
      <c r="B23" s="474"/>
      <c r="C23" s="474"/>
      <c r="D23" s="474"/>
      <c r="E23" s="474"/>
      <c r="F23" s="474"/>
      <c r="G23" s="474"/>
      <c r="H23" s="474"/>
      <c r="I23" s="474"/>
    </row>
    <row r="24" spans="2:9" x14ac:dyDescent="0.25">
      <c r="B24" s="433" t="s">
        <v>19989</v>
      </c>
      <c r="C24" s="452"/>
    </row>
    <row r="25" spans="2:9" x14ac:dyDescent="0.25">
      <c r="B25" s="464" t="s">
        <v>19940</v>
      </c>
      <c r="C25" s="464"/>
      <c r="D25" s="464"/>
      <c r="E25" s="464"/>
      <c r="F25" s="464"/>
      <c r="G25" s="464"/>
      <c r="H25" s="464"/>
      <c r="I25" s="464"/>
    </row>
    <row r="26" spans="2:9" ht="15" customHeight="1" x14ac:dyDescent="0.25">
      <c r="B26" s="465" t="s">
        <v>20114</v>
      </c>
      <c r="C26" s="466"/>
      <c r="D26" s="470" t="s">
        <v>20117</v>
      </c>
      <c r="E26" s="470" t="s">
        <v>20116</v>
      </c>
      <c r="F26" s="470" t="s">
        <v>19942</v>
      </c>
      <c r="G26" s="470" t="s">
        <v>19941</v>
      </c>
      <c r="H26" s="442" t="s">
        <v>19943</v>
      </c>
      <c r="I26" s="444"/>
    </row>
    <row r="27" spans="2:9" x14ac:dyDescent="0.25">
      <c r="B27" s="467"/>
      <c r="C27" s="466"/>
      <c r="D27" s="471"/>
      <c r="E27" s="471"/>
      <c r="F27" s="471"/>
      <c r="G27" s="471"/>
      <c r="H27" s="472"/>
      <c r="I27" s="473"/>
    </row>
    <row r="28" spans="2:9" x14ac:dyDescent="0.25">
      <c r="B28" s="467"/>
      <c r="C28" s="466"/>
      <c r="D28" s="471"/>
      <c r="E28" s="471"/>
      <c r="F28" s="471"/>
      <c r="G28" s="471"/>
      <c r="H28" s="472"/>
      <c r="I28" s="473"/>
    </row>
    <row r="29" spans="2:9" x14ac:dyDescent="0.25">
      <c r="B29" s="467"/>
      <c r="C29" s="466"/>
      <c r="D29" s="471"/>
      <c r="E29" s="471"/>
      <c r="F29" s="471"/>
      <c r="G29" s="471"/>
      <c r="H29" s="472"/>
      <c r="I29" s="473"/>
    </row>
    <row r="30" spans="2:9" x14ac:dyDescent="0.25">
      <c r="B30" s="467"/>
      <c r="C30" s="466"/>
      <c r="D30" s="471"/>
      <c r="E30" s="471"/>
      <c r="F30" s="471"/>
      <c r="G30" s="471"/>
      <c r="H30" s="472"/>
      <c r="I30" s="473"/>
    </row>
    <row r="31" spans="2:9" x14ac:dyDescent="0.25">
      <c r="B31" s="467"/>
      <c r="C31" s="466"/>
      <c r="D31" s="471"/>
      <c r="E31" s="471"/>
      <c r="F31" s="471"/>
      <c r="G31" s="471"/>
      <c r="H31" s="472"/>
      <c r="I31" s="473"/>
    </row>
    <row r="32" spans="2:9" x14ac:dyDescent="0.25">
      <c r="B32" s="467"/>
      <c r="C32" s="466"/>
      <c r="D32" s="471"/>
      <c r="E32" s="471"/>
      <c r="F32" s="471"/>
      <c r="G32" s="471"/>
      <c r="H32" s="445"/>
      <c r="I32" s="447"/>
    </row>
    <row r="33" spans="2:9" x14ac:dyDescent="0.25">
      <c r="B33" s="468"/>
      <c r="C33" s="469"/>
      <c r="D33" s="471"/>
      <c r="E33" s="471"/>
      <c r="F33" s="471"/>
      <c r="G33" s="471"/>
      <c r="H33" s="458">
        <v>0.01</v>
      </c>
      <c r="I33" s="459"/>
    </row>
    <row r="34" spans="2:9" x14ac:dyDescent="0.25">
      <c r="B34" s="457" t="s">
        <v>19944</v>
      </c>
      <c r="C34" s="457"/>
      <c r="D34" s="154">
        <v>0.1</v>
      </c>
      <c r="E34" s="154">
        <v>0.08</v>
      </c>
      <c r="F34" s="154">
        <v>0.05</v>
      </c>
      <c r="G34" s="154">
        <v>0.02</v>
      </c>
      <c r="H34" s="460"/>
      <c r="I34" s="461"/>
    </row>
    <row r="35" spans="2:9" x14ac:dyDescent="0.25">
      <c r="B35" s="457" t="s">
        <v>19945</v>
      </c>
      <c r="C35" s="457"/>
      <c r="D35" s="154">
        <v>7.0000000000000007E-2</v>
      </c>
      <c r="E35" s="154">
        <v>0.05</v>
      </c>
      <c r="F35" s="154">
        <v>0.03</v>
      </c>
      <c r="G35" s="154">
        <v>0.01</v>
      </c>
      <c r="H35" s="462"/>
      <c r="I35" s="463"/>
    </row>
    <row r="36" spans="2:9" ht="5.0999999999999996" customHeight="1" x14ac:dyDescent="0.25"/>
    <row r="37" spans="2:9" x14ac:dyDescent="0.25">
      <c r="B37" s="453" t="s">
        <v>19946</v>
      </c>
      <c r="C37" s="453"/>
      <c r="D37" s="453"/>
      <c r="E37" s="453"/>
      <c r="F37" s="453"/>
      <c r="G37" s="453"/>
      <c r="H37" s="453"/>
      <c r="I37" s="453"/>
    </row>
    <row r="38" spans="2:9" x14ac:dyDescent="0.25">
      <c r="B38" s="433" t="s">
        <v>19990</v>
      </c>
      <c r="C38" s="433"/>
    </row>
    <row r="39" spans="2:9" x14ac:dyDescent="0.25">
      <c r="B39" s="434" t="s">
        <v>19947</v>
      </c>
      <c r="C39" s="435"/>
      <c r="D39" s="435"/>
      <c r="E39" s="435"/>
      <c r="F39" s="435"/>
      <c r="G39" s="435"/>
      <c r="H39" s="435"/>
      <c r="I39" s="436"/>
    </row>
    <row r="40" spans="2:9" x14ac:dyDescent="0.25">
      <c r="B40" s="455" t="s">
        <v>19948</v>
      </c>
      <c r="C40" s="455"/>
      <c r="D40" s="454" t="s">
        <v>19949</v>
      </c>
      <c r="E40" s="454"/>
      <c r="F40" s="454" t="s">
        <v>19950</v>
      </c>
      <c r="G40" s="454"/>
      <c r="H40" s="454" t="s">
        <v>19951</v>
      </c>
      <c r="I40" s="454"/>
    </row>
    <row r="41" spans="2:9" x14ac:dyDescent="0.25">
      <c r="B41" s="455"/>
      <c r="C41" s="455"/>
      <c r="D41" s="456">
        <v>0.05</v>
      </c>
      <c r="E41" s="456"/>
      <c r="F41" s="456">
        <v>0.1</v>
      </c>
      <c r="G41" s="456"/>
      <c r="H41" s="456">
        <v>0.15</v>
      </c>
      <c r="I41" s="456"/>
    </row>
    <row r="42" spans="2:9" x14ac:dyDescent="0.25">
      <c r="B42" s="442" t="s">
        <v>19952</v>
      </c>
      <c r="C42" s="443"/>
      <c r="D42" s="443"/>
      <c r="E42" s="443"/>
      <c r="F42" s="443"/>
      <c r="G42" s="444"/>
      <c r="H42" s="448">
        <v>0.05</v>
      </c>
      <c r="I42" s="449"/>
    </row>
    <row r="43" spans="2:9" x14ac:dyDescent="0.25">
      <c r="B43" s="445"/>
      <c r="C43" s="446"/>
      <c r="D43" s="446"/>
      <c r="E43" s="446"/>
      <c r="F43" s="446"/>
      <c r="G43" s="447"/>
      <c r="H43" s="450"/>
      <c r="I43" s="451"/>
    </row>
    <row r="44" spans="2:9" ht="5.0999999999999996" customHeight="1" x14ac:dyDescent="0.25"/>
    <row r="45" spans="2:9" x14ac:dyDescent="0.25">
      <c r="B45" s="453" t="s">
        <v>19953</v>
      </c>
      <c r="C45" s="453"/>
      <c r="D45" s="453"/>
      <c r="E45" s="453"/>
      <c r="F45" s="453"/>
      <c r="G45" s="453"/>
      <c r="H45" s="453"/>
      <c r="I45" s="453"/>
    </row>
    <row r="46" spans="2:9" x14ac:dyDescent="0.25">
      <c r="B46" s="433" t="s">
        <v>19991</v>
      </c>
      <c r="C46" s="433"/>
      <c r="D46" s="433"/>
      <c r="E46" s="433"/>
      <c r="F46" s="433"/>
      <c r="G46" s="433"/>
    </row>
    <row r="47" spans="2:9" x14ac:dyDescent="0.25">
      <c r="B47" s="434" t="s">
        <v>19955</v>
      </c>
      <c r="C47" s="435"/>
      <c r="D47" s="435"/>
      <c r="E47" s="435"/>
      <c r="F47" s="435"/>
      <c r="G47" s="435"/>
      <c r="H47" s="435"/>
      <c r="I47" s="436"/>
    </row>
    <row r="48" spans="2:9" x14ac:dyDescent="0.25">
      <c r="B48" s="437" t="s">
        <v>19956</v>
      </c>
      <c r="C48" s="437"/>
      <c r="D48" s="437"/>
      <c r="E48" s="437"/>
      <c r="F48" s="437"/>
      <c r="G48" s="437"/>
      <c r="H48" s="438">
        <v>0.1</v>
      </c>
      <c r="I48" s="438"/>
    </row>
    <row r="49" spans="2:9" x14ac:dyDescent="0.25">
      <c r="B49" s="437" t="s">
        <v>19957</v>
      </c>
      <c r="C49" s="437"/>
      <c r="D49" s="437"/>
      <c r="E49" s="437"/>
      <c r="F49" s="437"/>
      <c r="G49" s="437"/>
      <c r="H49" s="438">
        <v>0.1</v>
      </c>
      <c r="I49" s="438"/>
    </row>
    <row r="50" spans="2:9" x14ac:dyDescent="0.25">
      <c r="B50" s="437" t="s">
        <v>19958</v>
      </c>
      <c r="C50" s="437"/>
      <c r="D50" s="437"/>
      <c r="E50" s="437"/>
      <c r="F50" s="437"/>
      <c r="G50" s="437"/>
      <c r="H50" s="438">
        <v>0.1</v>
      </c>
      <c r="I50" s="438"/>
    </row>
    <row r="51" spans="2:9" x14ac:dyDescent="0.25">
      <c r="B51" s="442" t="s">
        <v>19959</v>
      </c>
      <c r="C51" s="443"/>
      <c r="D51" s="443"/>
      <c r="E51" s="443"/>
      <c r="F51" s="443"/>
      <c r="G51" s="444"/>
      <c r="H51" s="448">
        <v>0</v>
      </c>
      <c r="I51" s="449"/>
    </row>
    <row r="52" spans="2:9" x14ac:dyDescent="0.25">
      <c r="B52" s="445"/>
      <c r="C52" s="446"/>
      <c r="D52" s="446"/>
      <c r="E52" s="446"/>
      <c r="F52" s="446"/>
      <c r="G52" s="447"/>
      <c r="H52" s="450"/>
      <c r="I52" s="451"/>
    </row>
    <row r="53" spans="2:9" ht="15.75" thickBot="1" x14ac:dyDescent="0.3"/>
    <row r="54" spans="2:9" ht="15.75" thickBot="1" x14ac:dyDescent="0.3">
      <c r="B54" s="439" t="s">
        <v>19992</v>
      </c>
      <c r="C54" s="440"/>
      <c r="D54" s="440"/>
      <c r="E54" s="440"/>
      <c r="F54" s="440"/>
      <c r="G54" s="440"/>
      <c r="H54" s="440"/>
      <c r="I54" s="441"/>
    </row>
  </sheetData>
  <mergeCells count="55">
    <mergeCell ref="B13:C13"/>
    <mergeCell ref="B1:C1"/>
    <mergeCell ref="B2:I2"/>
    <mergeCell ref="B3:C3"/>
    <mergeCell ref="D3:E3"/>
    <mergeCell ref="B4:C12"/>
    <mergeCell ref="D4:D13"/>
    <mergeCell ref="E4:E13"/>
    <mergeCell ref="F4:F13"/>
    <mergeCell ref="G4:G13"/>
    <mergeCell ref="H4:H13"/>
    <mergeCell ref="I4:I13"/>
    <mergeCell ref="B22:I23"/>
    <mergeCell ref="B14:C14"/>
    <mergeCell ref="B20:G20"/>
    <mergeCell ref="H20:I20"/>
    <mergeCell ref="B15:C15"/>
    <mergeCell ref="B16:C16"/>
    <mergeCell ref="B17:C17"/>
    <mergeCell ref="B18:C18"/>
    <mergeCell ref="B39:I39"/>
    <mergeCell ref="B25:I25"/>
    <mergeCell ref="B26:C33"/>
    <mergeCell ref="D26:D33"/>
    <mergeCell ref="E26:E33"/>
    <mergeCell ref="F26:F33"/>
    <mergeCell ref="G26:G33"/>
    <mergeCell ref="H26:I32"/>
    <mergeCell ref="B42:G43"/>
    <mergeCell ref="H42:I43"/>
    <mergeCell ref="B24:C24"/>
    <mergeCell ref="B38:C38"/>
    <mergeCell ref="B45:I45"/>
    <mergeCell ref="H40:I40"/>
    <mergeCell ref="F40:G40"/>
    <mergeCell ref="D40:E40"/>
    <mergeCell ref="B40:C41"/>
    <mergeCell ref="D41:E41"/>
    <mergeCell ref="F41:G41"/>
    <mergeCell ref="H41:I41"/>
    <mergeCell ref="B34:C34"/>
    <mergeCell ref="B35:C35"/>
    <mergeCell ref="H33:I35"/>
    <mergeCell ref="B37:I37"/>
    <mergeCell ref="B54:I54"/>
    <mergeCell ref="B50:G50"/>
    <mergeCell ref="H50:I50"/>
    <mergeCell ref="B51:G52"/>
    <mergeCell ref="H51:I52"/>
    <mergeCell ref="B46:G46"/>
    <mergeCell ref="B47:I47"/>
    <mergeCell ref="B48:G48"/>
    <mergeCell ref="H48:I48"/>
    <mergeCell ref="B49:G49"/>
    <mergeCell ref="H49:I49"/>
  </mergeCells>
  <conditionalFormatting sqref="D14:I14">
    <cfRule type="cellIs" dxfId="1" priority="9" operator="equal">
      <formula>$B$13&lt;150000</formula>
    </cfRule>
    <cfRule type="cellIs" dxfId="0" priority="10" operator="between">
      <formula>$B$13&gt;0</formula>
      <formula>$B$13&lt;=150000</formula>
    </cfRule>
  </conditionalFormatting>
  <conditionalFormatting sqref="B14:I14">
    <cfRule type="colorScale" priority="8">
      <colorScale>
        <cfvo type="min"/>
        <cfvo type="percentile" val="50"/>
        <cfvo type="max"/>
        <color rgb="FFF8696B"/>
        <color rgb="FFFFEB84"/>
        <color rgb="FF63BE7B"/>
      </colorScale>
    </cfRule>
  </conditionalFormatting>
  <conditionalFormatting sqref="D15:I15">
    <cfRule type="colorScale" priority="7">
      <colorScale>
        <cfvo type="min"/>
        <cfvo type="percentile" val="50"/>
        <cfvo type="max"/>
        <color rgb="FFF8696B"/>
        <color rgb="FFFFEB84"/>
        <color rgb="FF63BE7B"/>
      </colorScale>
    </cfRule>
  </conditionalFormatting>
  <conditionalFormatting sqref="D16:I19 H21:I21">
    <cfRule type="colorScale" priority="6">
      <colorScale>
        <cfvo type="min"/>
        <cfvo type="percentile" val="50"/>
        <cfvo type="max"/>
        <color rgb="FFF8696B"/>
        <color rgb="FFFFEB84"/>
        <color rgb="FF63BE7B"/>
      </colorScale>
    </cfRule>
  </conditionalFormatting>
  <conditionalFormatting sqref="D14:I19 H21:I21">
    <cfRule type="colorScale" priority="5">
      <colorScale>
        <cfvo type="min"/>
        <cfvo type="percentile" val="50"/>
        <cfvo type="max"/>
        <color rgb="FFF8696B"/>
        <color rgb="FFFFEB84"/>
        <color rgb="FF63BE7B"/>
      </colorScale>
    </cfRule>
  </conditionalFormatting>
  <conditionalFormatting sqref="D34:G35">
    <cfRule type="colorScale" priority="3">
      <colorScale>
        <cfvo type="min"/>
        <cfvo type="percentile" val="50"/>
        <cfvo type="max"/>
        <color rgb="FFF8696B"/>
        <color rgb="FFFFEB84"/>
        <color rgb="FF5A8AC6"/>
      </colorScale>
    </cfRule>
  </conditionalFormatting>
  <conditionalFormatting sqref="D41:I41">
    <cfRule type="colorScale" priority="2">
      <colorScale>
        <cfvo type="min"/>
        <cfvo type="percentile" val="50"/>
        <cfvo type="max"/>
        <color rgb="FFF8696B"/>
        <color rgb="FFFFEB84"/>
        <color rgb="FF5A8AC6"/>
      </colorScale>
    </cfRule>
  </conditionalFormatting>
  <conditionalFormatting sqref="B14:B21 C14:C19">
    <cfRule type="colorScale" priority="19">
      <colorScale>
        <cfvo type="min"/>
        <cfvo type="percentile" val="50"/>
        <cfvo type="max"/>
        <color rgb="FF63BE7B"/>
        <color rgb="FFFFEB84"/>
        <color rgb="FFF8696B"/>
      </colorScale>
    </cfRule>
  </conditionalFormatting>
  <printOptions horizontalCentered="1" verticalCentered="1"/>
  <pageMargins left="0.19685039370078741" right="0.19685039370078741" top="0.19685039370078741" bottom="0.19685039370078741"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4"/>
  <sheetViews>
    <sheetView topLeftCell="A19" workbookViewId="0">
      <selection activeCell="H42" sqref="H42:J42"/>
    </sheetView>
  </sheetViews>
  <sheetFormatPr defaultRowHeight="15" x14ac:dyDescent="0.25"/>
  <cols>
    <col min="1" max="1" width="3.28515625" customWidth="1"/>
    <col min="8" max="8" width="9.7109375" bestFit="1" customWidth="1"/>
  </cols>
  <sheetData>
    <row r="1" spans="2:10" ht="15.75" thickBot="1" x14ac:dyDescent="0.3">
      <c r="B1" s="439" t="s">
        <v>19966</v>
      </c>
      <c r="C1" s="440"/>
      <c r="D1" s="440"/>
      <c r="E1" s="440"/>
      <c r="F1" s="440"/>
      <c r="G1" s="440"/>
      <c r="H1" s="440"/>
      <c r="I1" s="440"/>
      <c r="J1" s="441"/>
    </row>
    <row r="3" spans="2:10" x14ac:dyDescent="0.25">
      <c r="B3" s="549" t="s">
        <v>20111</v>
      </c>
      <c r="C3" s="549"/>
      <c r="D3" s="549"/>
      <c r="E3" s="549"/>
      <c r="F3" s="549"/>
      <c r="G3" s="549"/>
      <c r="H3" s="549"/>
      <c r="I3" s="550">
        <v>0.15</v>
      </c>
      <c r="J3" s="550"/>
    </row>
    <row r="4" spans="2:10" s="186" customFormat="1" x14ac:dyDescent="0.25">
      <c r="B4" s="184"/>
      <c r="C4" s="184"/>
      <c r="D4" s="184"/>
      <c r="E4" s="184"/>
      <c r="F4" s="184"/>
      <c r="G4" s="184"/>
      <c r="H4" s="184"/>
      <c r="I4" s="185"/>
      <c r="J4" s="185"/>
    </row>
    <row r="5" spans="2:10" x14ac:dyDescent="0.25">
      <c r="B5" s="549" t="s">
        <v>23831</v>
      </c>
      <c r="C5" s="549"/>
      <c r="D5" s="549"/>
      <c r="E5" s="549"/>
      <c r="F5" s="549"/>
      <c r="G5" s="549"/>
      <c r="H5" s="549"/>
      <c r="I5" s="550">
        <v>0.1</v>
      </c>
      <c r="J5" s="550"/>
    </row>
    <row r="7" spans="2:10" x14ac:dyDescent="0.25">
      <c r="B7" s="549" t="s">
        <v>20112</v>
      </c>
      <c r="C7" s="549"/>
      <c r="D7" s="549"/>
      <c r="E7" s="549"/>
      <c r="F7" s="549"/>
      <c r="G7" s="549"/>
      <c r="H7" s="549"/>
      <c r="I7" s="551">
        <f>((I5*1)+1)*(1+I3)</f>
        <v>1.2649999999999999</v>
      </c>
      <c r="J7" s="551"/>
    </row>
    <row r="9" spans="2:10" x14ac:dyDescent="0.25">
      <c r="B9" s="434" t="s">
        <v>19960</v>
      </c>
      <c r="C9" s="435"/>
      <c r="D9" s="435"/>
      <c r="E9" s="435"/>
      <c r="F9" s="435"/>
      <c r="G9" s="435"/>
      <c r="H9" s="435"/>
      <c r="I9" s="435"/>
      <c r="J9" s="436"/>
    </row>
    <row r="10" spans="2:10" ht="15" customHeight="1" x14ac:dyDescent="0.25">
      <c r="B10" s="537" t="s">
        <v>19961</v>
      </c>
      <c r="C10" s="537"/>
      <c r="D10" s="538" t="s">
        <v>19963</v>
      </c>
      <c r="E10" s="538"/>
      <c r="F10" s="537" t="s">
        <v>19964</v>
      </c>
      <c r="G10" s="537" t="s">
        <v>19987</v>
      </c>
      <c r="H10" s="537" t="s">
        <v>19965</v>
      </c>
      <c r="I10" s="537" t="s">
        <v>19962</v>
      </c>
      <c r="J10" s="537"/>
    </row>
    <row r="11" spans="2:10" x14ac:dyDescent="0.25">
      <c r="B11" s="537"/>
      <c r="C11" s="537"/>
      <c r="D11" s="538"/>
      <c r="E11" s="538"/>
      <c r="F11" s="537"/>
      <c r="G11" s="537"/>
      <c r="H11" s="537"/>
      <c r="I11" s="537"/>
      <c r="J11" s="537"/>
    </row>
    <row r="12" spans="2:10" x14ac:dyDescent="0.25">
      <c r="B12" s="537"/>
      <c r="C12" s="537"/>
      <c r="D12" s="538"/>
      <c r="E12" s="538"/>
      <c r="F12" s="537"/>
      <c r="G12" s="537"/>
      <c r="H12" s="537"/>
      <c r="I12" s="537"/>
      <c r="J12" s="537"/>
    </row>
    <row r="13" spans="2:10" x14ac:dyDescent="0.25">
      <c r="B13" s="539">
        <f>tabelle!B13</f>
        <v>79070.818599999999</v>
      </c>
      <c r="C13" s="457"/>
      <c r="D13" s="539">
        <f>(B13/1.265)*I3</f>
        <v>9375.9863952569176</v>
      </c>
      <c r="E13" s="539"/>
      <c r="F13" s="246">
        <f>tabelle!H20</f>
        <v>0.246</v>
      </c>
      <c r="G13" s="246">
        <f>tabelle!H33+tabelle!H42+tabelle!H51</f>
        <v>6.0000000000000005E-2</v>
      </c>
      <c r="H13" s="247">
        <f>(tabelle!H33+tabelle!H42+tabelle!H51+1)*tabelle!H20</f>
        <v>0.26075999999999999</v>
      </c>
      <c r="I13" s="522">
        <f>D13*H13</f>
        <v>2444.8822124271937</v>
      </c>
      <c r="J13" s="522"/>
    </row>
    <row r="14" spans="2:10" ht="15.75" thickBot="1" x14ac:dyDescent="0.3">
      <c r="B14" s="159"/>
      <c r="C14" s="152"/>
      <c r="D14" s="159"/>
      <c r="E14" s="159"/>
      <c r="F14" s="160"/>
      <c r="G14" s="160"/>
      <c r="H14" s="161"/>
      <c r="I14" s="162"/>
      <c r="J14" s="162"/>
    </row>
    <row r="15" spans="2:10" ht="15" customHeight="1" x14ac:dyDescent="0.25">
      <c r="B15" s="540" t="s">
        <v>20115</v>
      </c>
      <c r="C15" s="541"/>
      <c r="D15" s="541"/>
      <c r="E15" s="541"/>
      <c r="F15" s="541"/>
      <c r="G15" s="541"/>
      <c r="H15" s="541"/>
      <c r="I15" s="541"/>
      <c r="J15" s="542"/>
    </row>
    <row r="16" spans="2:10" x14ac:dyDescent="0.25">
      <c r="B16" s="543"/>
      <c r="C16" s="544"/>
      <c r="D16" s="544"/>
      <c r="E16" s="544"/>
      <c r="F16" s="544"/>
      <c r="G16" s="544"/>
      <c r="H16" s="544"/>
      <c r="I16" s="544"/>
      <c r="J16" s="545"/>
    </row>
    <row r="17" spans="2:10" x14ac:dyDescent="0.25">
      <c r="B17" s="543"/>
      <c r="C17" s="544"/>
      <c r="D17" s="544"/>
      <c r="E17" s="544"/>
      <c r="F17" s="544"/>
      <c r="G17" s="544"/>
      <c r="H17" s="544"/>
      <c r="I17" s="544"/>
      <c r="J17" s="545"/>
    </row>
    <row r="18" spans="2:10" x14ac:dyDescent="0.25">
      <c r="B18" s="543"/>
      <c r="C18" s="544"/>
      <c r="D18" s="544"/>
      <c r="E18" s="544"/>
      <c r="F18" s="544"/>
      <c r="G18" s="544"/>
      <c r="H18" s="544"/>
      <c r="I18" s="544"/>
      <c r="J18" s="545"/>
    </row>
    <row r="19" spans="2:10" x14ac:dyDescent="0.25">
      <c r="B19" s="543"/>
      <c r="C19" s="544"/>
      <c r="D19" s="544"/>
      <c r="E19" s="544"/>
      <c r="F19" s="544"/>
      <c r="G19" s="544"/>
      <c r="H19" s="544"/>
      <c r="I19" s="544"/>
      <c r="J19" s="545"/>
    </row>
    <row r="20" spans="2:10" x14ac:dyDescent="0.25">
      <c r="B20" s="543"/>
      <c r="C20" s="544"/>
      <c r="D20" s="544"/>
      <c r="E20" s="544"/>
      <c r="F20" s="544"/>
      <c r="G20" s="544"/>
      <c r="H20" s="544"/>
      <c r="I20" s="544"/>
      <c r="J20" s="545"/>
    </row>
    <row r="21" spans="2:10" x14ac:dyDescent="0.25">
      <c r="B21" s="543"/>
      <c r="C21" s="544"/>
      <c r="D21" s="544"/>
      <c r="E21" s="544"/>
      <c r="F21" s="544"/>
      <c r="G21" s="544"/>
      <c r="H21" s="544"/>
      <c r="I21" s="544"/>
      <c r="J21" s="545"/>
    </row>
    <row r="22" spans="2:10" x14ac:dyDescent="0.25">
      <c r="B22" s="543"/>
      <c r="C22" s="544"/>
      <c r="D22" s="544"/>
      <c r="E22" s="544"/>
      <c r="F22" s="544"/>
      <c r="G22" s="544"/>
      <c r="H22" s="544"/>
      <c r="I22" s="544"/>
      <c r="J22" s="545"/>
    </row>
    <row r="23" spans="2:10" ht="15.75" thickBot="1" x14ac:dyDescent="0.3">
      <c r="B23" s="546"/>
      <c r="C23" s="547"/>
      <c r="D23" s="547"/>
      <c r="E23" s="547"/>
      <c r="F23" s="547"/>
      <c r="G23" s="547"/>
      <c r="H23" s="547"/>
      <c r="I23" s="547"/>
      <c r="J23" s="548"/>
    </row>
    <row r="24" spans="2:10" x14ac:dyDescent="0.25">
      <c r="H24" s="155"/>
    </row>
    <row r="25" spans="2:10" x14ac:dyDescent="0.25">
      <c r="B25" s="434" t="s">
        <v>19966</v>
      </c>
      <c r="C25" s="435"/>
      <c r="D25" s="435"/>
      <c r="E25" s="435"/>
      <c r="F25" s="435"/>
      <c r="G25" s="435"/>
      <c r="H25" s="435"/>
      <c r="I25" s="435"/>
      <c r="J25" s="436"/>
    </row>
    <row r="26" spans="2:10" x14ac:dyDescent="0.25">
      <c r="B26" s="536" t="s">
        <v>561</v>
      </c>
      <c r="C26" s="507" t="s">
        <v>19967</v>
      </c>
      <c r="D26" s="507"/>
      <c r="E26" s="507"/>
      <c r="F26" s="507"/>
      <c r="G26" s="507"/>
      <c r="H26" s="535">
        <f>tabelle!B13</f>
        <v>79070.818599999999</v>
      </c>
      <c r="I26" s="535"/>
      <c r="J26" s="535"/>
    </row>
    <row r="27" spans="2:10" x14ac:dyDescent="0.25">
      <c r="B27" s="536"/>
      <c r="C27" s="507"/>
      <c r="D27" s="507"/>
      <c r="E27" s="507"/>
      <c r="F27" s="507"/>
      <c r="G27" s="507"/>
      <c r="H27" s="535"/>
      <c r="I27" s="535"/>
      <c r="J27" s="535"/>
    </row>
    <row r="28" spans="2:10" x14ac:dyDescent="0.25">
      <c r="B28" s="157" t="s">
        <v>19968</v>
      </c>
      <c r="C28" s="533" t="s">
        <v>19969</v>
      </c>
      <c r="D28" s="533"/>
      <c r="E28" s="533"/>
      <c r="F28" s="533"/>
      <c r="G28" s="533"/>
      <c r="H28" s="425">
        <f>Riepilogo!F30</f>
        <v>9428.104800000001</v>
      </c>
      <c r="I28" s="425"/>
      <c r="J28" s="425"/>
    </row>
    <row r="29" spans="2:10" x14ac:dyDescent="0.25">
      <c r="B29" s="157" t="s">
        <v>19970</v>
      </c>
      <c r="C29" s="534" t="s">
        <v>19993</v>
      </c>
      <c r="D29" s="534"/>
      <c r="E29" s="534"/>
      <c r="F29" s="534"/>
      <c r="G29" s="534"/>
      <c r="H29" s="522">
        <f>I13</f>
        <v>2444.8822124271937</v>
      </c>
      <c r="I29" s="522"/>
      <c r="J29" s="522"/>
    </row>
    <row r="30" spans="2:10" x14ac:dyDescent="0.25">
      <c r="B30" s="524" t="s">
        <v>562</v>
      </c>
      <c r="C30" s="507" t="s">
        <v>19994</v>
      </c>
      <c r="D30" s="507"/>
      <c r="E30" s="507"/>
      <c r="F30" s="507"/>
      <c r="G30" s="507"/>
      <c r="H30" s="525">
        <f>H26-H28-H29</f>
        <v>67197.8315875728</v>
      </c>
      <c r="I30" s="525"/>
      <c r="J30" s="525"/>
    </row>
    <row r="31" spans="2:10" x14ac:dyDescent="0.25">
      <c r="B31" s="524"/>
      <c r="C31" s="507"/>
      <c r="D31" s="507"/>
      <c r="E31" s="507"/>
      <c r="F31" s="507"/>
      <c r="G31" s="507"/>
      <c r="H31" s="525"/>
      <c r="I31" s="525"/>
      <c r="J31" s="525"/>
    </row>
    <row r="32" spans="2:10" x14ac:dyDescent="0.25">
      <c r="B32" s="156" t="s">
        <v>19971</v>
      </c>
      <c r="C32" s="454" t="s">
        <v>23835</v>
      </c>
      <c r="D32" s="454"/>
      <c r="E32" s="454"/>
      <c r="F32" s="454"/>
      <c r="G32" s="163">
        <v>0</v>
      </c>
      <c r="H32" s="512">
        <f>H30*G32</f>
        <v>0</v>
      </c>
      <c r="I32" s="512"/>
      <c r="J32" s="512"/>
    </row>
    <row r="33" spans="2:10" x14ac:dyDescent="0.25">
      <c r="B33" s="526" t="s">
        <v>19972</v>
      </c>
      <c r="C33" s="507" t="s">
        <v>19973</v>
      </c>
      <c r="D33" s="507"/>
      <c r="E33" s="507"/>
      <c r="F33" s="507"/>
      <c r="G33" s="507"/>
      <c r="H33" s="527">
        <f>H30-H32</f>
        <v>67197.8315875728</v>
      </c>
      <c r="I33" s="528"/>
      <c r="J33" s="529"/>
    </row>
    <row r="34" spans="2:10" x14ac:dyDescent="0.25">
      <c r="B34" s="526"/>
      <c r="C34" s="507"/>
      <c r="D34" s="507"/>
      <c r="E34" s="507"/>
      <c r="F34" s="507"/>
      <c r="G34" s="507"/>
      <c r="H34" s="530"/>
      <c r="I34" s="531"/>
      <c r="J34" s="532"/>
    </row>
    <row r="35" spans="2:10" x14ac:dyDescent="0.25">
      <c r="B35" s="157" t="s">
        <v>19968</v>
      </c>
      <c r="C35" s="521" t="s">
        <v>23832</v>
      </c>
      <c r="D35" s="521"/>
      <c r="E35" s="521"/>
      <c r="F35" s="521"/>
      <c r="G35" s="521"/>
      <c r="H35" s="425">
        <f>H28</f>
        <v>9428.104800000001</v>
      </c>
      <c r="I35" s="425"/>
      <c r="J35" s="425"/>
    </row>
    <row r="36" spans="2:10" x14ac:dyDescent="0.25">
      <c r="B36" s="157" t="s">
        <v>19970</v>
      </c>
      <c r="C36" s="505" t="s">
        <v>23833</v>
      </c>
      <c r="D36" s="505"/>
      <c r="E36" s="505"/>
      <c r="F36" s="505"/>
      <c r="G36" s="505"/>
      <c r="H36" s="522">
        <f>H29</f>
        <v>2444.8822124271937</v>
      </c>
      <c r="I36" s="522"/>
      <c r="J36" s="522"/>
    </row>
    <row r="37" spans="2:10" x14ac:dyDescent="0.25">
      <c r="B37" s="158" t="s">
        <v>563</v>
      </c>
      <c r="C37" s="521" t="s">
        <v>23834</v>
      </c>
      <c r="D37" s="521"/>
      <c r="E37" s="521"/>
      <c r="F37" s="521"/>
      <c r="G37" s="521"/>
      <c r="H37" s="523">
        <f>Riepilogo!D34</f>
        <v>6482.5480000000007</v>
      </c>
      <c r="I37" s="523"/>
      <c r="J37" s="523"/>
    </row>
    <row r="38" spans="2:10" x14ac:dyDescent="0.25">
      <c r="B38" s="517" t="s">
        <v>562</v>
      </c>
      <c r="C38" s="507" t="s">
        <v>19974</v>
      </c>
      <c r="D38" s="507"/>
      <c r="E38" s="507"/>
      <c r="F38" s="507"/>
      <c r="G38" s="507"/>
      <c r="H38" s="519">
        <f>H33+H35+H36+H37</f>
        <v>85553.366599999994</v>
      </c>
      <c r="I38" s="519"/>
      <c r="J38" s="519"/>
    </row>
    <row r="39" spans="2:10" ht="15.75" thickBot="1" x14ac:dyDescent="0.3">
      <c r="B39" s="518"/>
      <c r="C39" s="516"/>
      <c r="D39" s="516"/>
      <c r="E39" s="516"/>
      <c r="F39" s="516"/>
      <c r="G39" s="516"/>
      <c r="H39" s="520"/>
      <c r="I39" s="520"/>
      <c r="J39" s="520"/>
    </row>
    <row r="40" spans="2:10" x14ac:dyDescent="0.25">
      <c r="B40" s="499" t="s">
        <v>23873</v>
      </c>
      <c r="C40" s="500"/>
      <c r="D40" s="500"/>
      <c r="E40" s="500"/>
      <c r="F40" s="500"/>
      <c r="G40" s="500"/>
      <c r="H40" s="500"/>
      <c r="I40" s="500"/>
      <c r="J40" s="501"/>
    </row>
    <row r="41" spans="2:10" x14ac:dyDescent="0.25">
      <c r="B41" s="262" t="s">
        <v>19975</v>
      </c>
      <c r="C41" s="505" t="s">
        <v>19977</v>
      </c>
      <c r="D41" s="505"/>
      <c r="E41" s="505"/>
      <c r="F41" s="505"/>
      <c r="G41" s="505"/>
      <c r="H41" s="512">
        <f>Riepilogo!F27</f>
        <v>9428.104800000001</v>
      </c>
      <c r="I41" s="512"/>
      <c r="J41" s="513"/>
    </row>
    <row r="42" spans="2:10" x14ac:dyDescent="0.25">
      <c r="B42" s="262" t="s">
        <v>19976</v>
      </c>
      <c r="C42" s="505" t="s">
        <v>19978</v>
      </c>
      <c r="D42" s="505"/>
      <c r="E42" s="505"/>
      <c r="F42" s="505"/>
      <c r="G42" s="505"/>
      <c r="H42" s="512">
        <f>Riepilogo!F34</f>
        <v>3065.44</v>
      </c>
      <c r="I42" s="512"/>
      <c r="J42" s="513"/>
    </row>
    <row r="43" spans="2:10" ht="15.75" thickBot="1" x14ac:dyDescent="0.3">
      <c r="B43" s="263" t="s">
        <v>564</v>
      </c>
      <c r="C43" s="511" t="s">
        <v>19995</v>
      </c>
      <c r="D43" s="511"/>
      <c r="E43" s="511"/>
      <c r="F43" s="511"/>
      <c r="G43" s="511"/>
      <c r="H43" s="514">
        <f>H41+H42</f>
        <v>12493.544800000001</v>
      </c>
      <c r="I43" s="514"/>
      <c r="J43" s="515"/>
    </row>
    <row r="44" spans="2:10" x14ac:dyDescent="0.25">
      <c r="B44" s="499" t="s">
        <v>19979</v>
      </c>
      <c r="C44" s="500"/>
      <c r="D44" s="500"/>
      <c r="E44" s="500"/>
      <c r="F44" s="500"/>
      <c r="G44" s="500"/>
      <c r="H44" s="500"/>
      <c r="I44" s="500"/>
      <c r="J44" s="501"/>
    </row>
    <row r="45" spans="2:10" x14ac:dyDescent="0.25">
      <c r="B45" s="264" t="s">
        <v>564</v>
      </c>
      <c r="C45" s="505" t="s">
        <v>19995</v>
      </c>
      <c r="D45" s="505"/>
      <c r="E45" s="505"/>
      <c r="F45" s="505"/>
      <c r="G45" s="505"/>
      <c r="H45" s="425">
        <f>H43</f>
        <v>12493.544800000001</v>
      </c>
      <c r="I45" s="425"/>
      <c r="J45" s="506"/>
    </row>
    <row r="46" spans="2:10" ht="15" customHeight="1" x14ac:dyDescent="0.25">
      <c r="B46" s="510" t="s">
        <v>19981</v>
      </c>
      <c r="C46" s="507" t="s">
        <v>19980</v>
      </c>
      <c r="D46" s="507"/>
      <c r="E46" s="507"/>
      <c r="F46" s="507"/>
      <c r="G46" s="507"/>
      <c r="H46" s="508">
        <f>H26+H37</f>
        <v>85553.366599999994</v>
      </c>
      <c r="I46" s="508"/>
      <c r="J46" s="509"/>
    </row>
    <row r="47" spans="2:10" x14ac:dyDescent="0.25">
      <c r="B47" s="510"/>
      <c r="C47" s="507"/>
      <c r="D47" s="507"/>
      <c r="E47" s="507"/>
      <c r="F47" s="507"/>
      <c r="G47" s="507"/>
      <c r="H47" s="508"/>
      <c r="I47" s="508"/>
      <c r="J47" s="509"/>
    </row>
    <row r="48" spans="2:10" x14ac:dyDescent="0.25">
      <c r="B48" s="510"/>
      <c r="C48" s="507"/>
      <c r="D48" s="507"/>
      <c r="E48" s="507"/>
      <c r="F48" s="507"/>
      <c r="G48" s="507"/>
      <c r="H48" s="508"/>
      <c r="I48" s="508"/>
      <c r="J48" s="509"/>
    </row>
    <row r="49" spans="2:10" ht="15.75" thickBot="1" x14ac:dyDescent="0.3">
      <c r="B49" s="265" t="s">
        <v>565</v>
      </c>
      <c r="C49" s="496" t="s">
        <v>19982</v>
      </c>
      <c r="D49" s="496"/>
      <c r="E49" s="496"/>
      <c r="F49" s="496"/>
      <c r="G49" s="496"/>
      <c r="H49" s="497">
        <f>H45/H46</f>
        <v>0.14603218197610943</v>
      </c>
      <c r="I49" s="497"/>
      <c r="J49" s="498"/>
    </row>
    <row r="50" spans="2:10" x14ac:dyDescent="0.25">
      <c r="B50" s="499" t="s">
        <v>19986</v>
      </c>
      <c r="C50" s="500"/>
      <c r="D50" s="500"/>
      <c r="E50" s="500"/>
      <c r="F50" s="500"/>
      <c r="G50" s="500"/>
      <c r="H50" s="500"/>
      <c r="I50" s="500"/>
      <c r="J50" s="501"/>
    </row>
    <row r="51" spans="2:10" x14ac:dyDescent="0.25">
      <c r="B51" s="262" t="s">
        <v>566</v>
      </c>
      <c r="C51" s="502" t="s">
        <v>19983</v>
      </c>
      <c r="D51" s="502"/>
      <c r="E51" s="502"/>
      <c r="F51" s="502"/>
      <c r="G51" s="502"/>
      <c r="H51" s="503">
        <f>H49*25%</f>
        <v>3.6508045494027357E-2</v>
      </c>
      <c r="I51" s="503"/>
      <c r="J51" s="504"/>
    </row>
    <row r="52" spans="2:10" ht="15.75" thickBot="1" x14ac:dyDescent="0.3">
      <c r="B52" s="266" t="s">
        <v>19984</v>
      </c>
      <c r="C52" s="493" t="s">
        <v>19985</v>
      </c>
      <c r="D52" s="493"/>
      <c r="E52" s="493"/>
      <c r="F52" s="493"/>
      <c r="G52" s="493"/>
      <c r="H52" s="494">
        <f>H49-H51</f>
        <v>0.10952413648208206</v>
      </c>
      <c r="I52" s="494"/>
      <c r="J52" s="495"/>
    </row>
    <row r="54" spans="2:10" x14ac:dyDescent="0.25">
      <c r="B54" s="164"/>
      <c r="C54" s="164"/>
      <c r="D54" s="164"/>
      <c r="E54" s="164"/>
      <c r="F54" s="164"/>
      <c r="G54" s="164"/>
      <c r="H54" s="164"/>
      <c r="I54" s="164"/>
      <c r="J54" s="164"/>
    </row>
  </sheetData>
  <mergeCells count="63">
    <mergeCell ref="B3:H3"/>
    <mergeCell ref="I3:J3"/>
    <mergeCell ref="B7:H7"/>
    <mergeCell ref="I7:J7"/>
    <mergeCell ref="B25:J25"/>
    <mergeCell ref="B5:H5"/>
    <mergeCell ref="I5:J5"/>
    <mergeCell ref="C26:G27"/>
    <mergeCell ref="H26:J27"/>
    <mergeCell ref="B26:B27"/>
    <mergeCell ref="B9:J9"/>
    <mergeCell ref="I10:J12"/>
    <mergeCell ref="D10:E12"/>
    <mergeCell ref="B10:C12"/>
    <mergeCell ref="F10:F12"/>
    <mergeCell ref="D13:E13"/>
    <mergeCell ref="B13:C13"/>
    <mergeCell ref="I13:J13"/>
    <mergeCell ref="G10:G12"/>
    <mergeCell ref="H10:H12"/>
    <mergeCell ref="B15:J23"/>
    <mergeCell ref="C28:G28"/>
    <mergeCell ref="H28:J28"/>
    <mergeCell ref="C29:G29"/>
    <mergeCell ref="H29:J29"/>
    <mergeCell ref="C30:G31"/>
    <mergeCell ref="B30:B31"/>
    <mergeCell ref="H30:J31"/>
    <mergeCell ref="C32:F32"/>
    <mergeCell ref="H32:J32"/>
    <mergeCell ref="C33:G34"/>
    <mergeCell ref="B33:B34"/>
    <mergeCell ref="H33:J34"/>
    <mergeCell ref="C35:G35"/>
    <mergeCell ref="H35:J35"/>
    <mergeCell ref="C36:G36"/>
    <mergeCell ref="H36:J36"/>
    <mergeCell ref="C37:G37"/>
    <mergeCell ref="H37:J37"/>
    <mergeCell ref="H41:J41"/>
    <mergeCell ref="H42:J42"/>
    <mergeCell ref="H43:J43"/>
    <mergeCell ref="C38:G39"/>
    <mergeCell ref="B38:B39"/>
    <mergeCell ref="H38:J39"/>
    <mergeCell ref="B40:J40"/>
    <mergeCell ref="C41:G41"/>
    <mergeCell ref="B1:J1"/>
    <mergeCell ref="C52:G52"/>
    <mergeCell ref="H52:J52"/>
    <mergeCell ref="C49:G49"/>
    <mergeCell ref="H49:J49"/>
    <mergeCell ref="B50:J50"/>
    <mergeCell ref="C51:G51"/>
    <mergeCell ref="H51:J51"/>
    <mergeCell ref="B44:J44"/>
    <mergeCell ref="C45:G45"/>
    <mergeCell ref="H45:J45"/>
    <mergeCell ref="C46:G48"/>
    <mergeCell ref="H46:J48"/>
    <mergeCell ref="B46:B48"/>
    <mergeCell ref="C42:G42"/>
    <mergeCell ref="C43:G43"/>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P12" sqref="P12"/>
    </sheetView>
  </sheetViews>
  <sheetFormatPr defaultRowHeight="15" x14ac:dyDescent="0.25"/>
  <sheetData>
    <row r="1" spans="1:10" s="165" customFormat="1" ht="30.75" customHeight="1" x14ac:dyDescent="0.25">
      <c r="A1" s="563" t="s">
        <v>19996</v>
      </c>
      <c r="B1" s="564"/>
      <c r="C1" s="564"/>
      <c r="D1" s="564"/>
      <c r="E1" s="564"/>
      <c r="F1" s="564"/>
      <c r="G1" s="564"/>
      <c r="H1" s="564"/>
      <c r="I1" s="564"/>
      <c r="J1" s="565"/>
    </row>
    <row r="2" spans="1:10" s="165" customFormat="1" ht="15" customHeight="1" x14ac:dyDescent="0.2">
      <c r="A2" s="560" t="s">
        <v>19999</v>
      </c>
      <c r="B2" s="560"/>
      <c r="C2" s="560"/>
      <c r="D2" s="560"/>
      <c r="E2" s="560"/>
      <c r="F2" s="560"/>
      <c r="G2" s="560"/>
      <c r="H2" s="560"/>
      <c r="I2" s="560"/>
      <c r="J2" s="560"/>
    </row>
    <row r="3" spans="1:10" s="165" customFormat="1" ht="15" customHeight="1" x14ac:dyDescent="0.2">
      <c r="A3" s="561" t="s">
        <v>19997</v>
      </c>
      <c r="B3" s="561"/>
      <c r="C3" s="561"/>
      <c r="D3" s="561"/>
      <c r="E3" s="561"/>
      <c r="F3" s="562" t="s">
        <v>19998</v>
      </c>
      <c r="G3" s="562"/>
      <c r="H3" s="562"/>
      <c r="I3" s="562"/>
      <c r="J3" s="562"/>
    </row>
    <row r="4" spans="1:10" s="165" customFormat="1" ht="12" customHeight="1" x14ac:dyDescent="0.2">
      <c r="A4" s="168" t="s">
        <v>20013</v>
      </c>
      <c r="B4" s="552" t="s">
        <v>20000</v>
      </c>
      <c r="C4" s="552"/>
      <c r="D4" s="552"/>
      <c r="E4" s="552"/>
      <c r="F4" s="171" t="s">
        <v>20013</v>
      </c>
      <c r="G4" s="553" t="s">
        <v>20000</v>
      </c>
      <c r="H4" s="553"/>
      <c r="I4" s="553"/>
      <c r="J4" s="553"/>
    </row>
    <row r="5" spans="1:10" s="165" customFormat="1" ht="24.95" customHeight="1" x14ac:dyDescent="0.2">
      <c r="A5" s="168" t="s">
        <v>20014</v>
      </c>
      <c r="B5" s="556" t="s">
        <v>20001</v>
      </c>
      <c r="C5" s="557"/>
      <c r="D5" s="557"/>
      <c r="E5" s="557"/>
      <c r="F5" s="171" t="s">
        <v>20014</v>
      </c>
      <c r="G5" s="558" t="s">
        <v>20001</v>
      </c>
      <c r="H5" s="559"/>
      <c r="I5" s="559"/>
      <c r="J5" s="559"/>
    </row>
    <row r="6" spans="1:10" s="166" customFormat="1" ht="35.1" customHeight="1" x14ac:dyDescent="0.25">
      <c r="A6" s="169" t="s">
        <v>20015</v>
      </c>
      <c r="B6" s="556" t="s">
        <v>20002</v>
      </c>
      <c r="C6" s="556"/>
      <c r="D6" s="556"/>
      <c r="E6" s="556"/>
      <c r="F6" s="172" t="s">
        <v>20015</v>
      </c>
      <c r="G6" s="558" t="s">
        <v>20029</v>
      </c>
      <c r="H6" s="558"/>
      <c r="I6" s="558"/>
      <c r="J6" s="558"/>
    </row>
    <row r="7" spans="1:10" s="167" customFormat="1" ht="24.95" customHeight="1" x14ac:dyDescent="0.25">
      <c r="A7" s="170" t="s">
        <v>20016</v>
      </c>
      <c r="B7" s="556" t="s">
        <v>20003</v>
      </c>
      <c r="C7" s="556"/>
      <c r="D7" s="556"/>
      <c r="E7" s="556"/>
      <c r="F7" s="173" t="s">
        <v>20016</v>
      </c>
      <c r="G7" s="558" t="s">
        <v>20003</v>
      </c>
      <c r="H7" s="558"/>
      <c r="I7" s="558"/>
      <c r="J7" s="558"/>
    </row>
    <row r="8" spans="1:10" s="165" customFormat="1" ht="12" customHeight="1" x14ac:dyDescent="0.2">
      <c r="A8" s="168" t="s">
        <v>20017</v>
      </c>
      <c r="B8" s="552" t="s">
        <v>20004</v>
      </c>
      <c r="C8" s="552"/>
      <c r="D8" s="552"/>
      <c r="E8" s="552"/>
      <c r="F8" s="171" t="s">
        <v>20017</v>
      </c>
      <c r="G8" s="553" t="s">
        <v>20004</v>
      </c>
      <c r="H8" s="553"/>
      <c r="I8" s="553"/>
      <c r="J8" s="553"/>
    </row>
    <row r="9" spans="1:10" s="165" customFormat="1" ht="12" customHeight="1" x14ac:dyDescent="0.2">
      <c r="A9" s="168" t="s">
        <v>20018</v>
      </c>
      <c r="B9" s="552" t="s">
        <v>20005</v>
      </c>
      <c r="C9" s="552"/>
      <c r="D9" s="552"/>
      <c r="E9" s="552"/>
      <c r="F9" s="171" t="s">
        <v>20018</v>
      </c>
      <c r="G9" s="553" t="s">
        <v>20005</v>
      </c>
      <c r="H9" s="553"/>
      <c r="I9" s="553"/>
      <c r="J9" s="553"/>
    </row>
    <row r="10" spans="1:10" s="165" customFormat="1" ht="12" customHeight="1" x14ac:dyDescent="0.2">
      <c r="A10" s="168" t="s">
        <v>20019</v>
      </c>
      <c r="B10" s="552" t="s">
        <v>20006</v>
      </c>
      <c r="C10" s="552"/>
      <c r="D10" s="552"/>
      <c r="E10" s="552"/>
      <c r="F10" s="171" t="s">
        <v>20019</v>
      </c>
      <c r="G10" s="553" t="s">
        <v>20006</v>
      </c>
      <c r="H10" s="553"/>
      <c r="I10" s="553"/>
      <c r="J10" s="553"/>
    </row>
    <row r="11" spans="1:10" s="165" customFormat="1" ht="12" customHeight="1" x14ac:dyDescent="0.2">
      <c r="A11" s="168" t="s">
        <v>20020</v>
      </c>
      <c r="B11" s="552" t="s">
        <v>20007</v>
      </c>
      <c r="C11" s="552"/>
      <c r="D11" s="552"/>
      <c r="E11" s="552"/>
      <c r="F11" s="171" t="s">
        <v>20026</v>
      </c>
      <c r="G11" s="553" t="s">
        <v>20007</v>
      </c>
      <c r="H11" s="553"/>
      <c r="I11" s="553"/>
      <c r="J11" s="553"/>
    </row>
    <row r="12" spans="1:10" s="165" customFormat="1" ht="12" customHeight="1" x14ac:dyDescent="0.2">
      <c r="A12" s="168"/>
      <c r="B12" s="566"/>
      <c r="C12" s="566"/>
      <c r="D12" s="566"/>
      <c r="E12" s="566"/>
      <c r="F12" s="171" t="s">
        <v>20027</v>
      </c>
      <c r="G12" s="553" t="s">
        <v>20028</v>
      </c>
      <c r="H12" s="553"/>
      <c r="I12" s="553"/>
      <c r="J12" s="553"/>
    </row>
    <row r="13" spans="1:10" s="165" customFormat="1" ht="12" customHeight="1" x14ac:dyDescent="0.2">
      <c r="A13" s="168" t="s">
        <v>20021</v>
      </c>
      <c r="B13" s="552" t="s">
        <v>20008</v>
      </c>
      <c r="C13" s="552"/>
      <c r="D13" s="552"/>
      <c r="E13" s="552"/>
      <c r="F13" s="171" t="s">
        <v>20021</v>
      </c>
      <c r="G13" s="553" t="s">
        <v>20008</v>
      </c>
      <c r="H13" s="553"/>
      <c r="I13" s="553"/>
      <c r="J13" s="553"/>
    </row>
    <row r="14" spans="1:10" s="165" customFormat="1" ht="12" customHeight="1" x14ac:dyDescent="0.2">
      <c r="A14" s="168" t="s">
        <v>20022</v>
      </c>
      <c r="B14" s="552" t="s">
        <v>20009</v>
      </c>
      <c r="C14" s="552"/>
      <c r="D14" s="552"/>
      <c r="E14" s="552"/>
      <c r="F14" s="171" t="s">
        <v>20022</v>
      </c>
      <c r="G14" s="553" t="s">
        <v>20009</v>
      </c>
      <c r="H14" s="553"/>
      <c r="I14" s="553"/>
      <c r="J14" s="553"/>
    </row>
    <row r="15" spans="1:10" s="165" customFormat="1" ht="12" customHeight="1" x14ac:dyDescent="0.2">
      <c r="A15" s="168" t="s">
        <v>20023</v>
      </c>
      <c r="B15" s="552" t="s">
        <v>20010</v>
      </c>
      <c r="C15" s="552"/>
      <c r="D15" s="552"/>
      <c r="E15" s="552"/>
      <c r="F15" s="171" t="s">
        <v>20023</v>
      </c>
      <c r="G15" s="553" t="s">
        <v>20010</v>
      </c>
      <c r="H15" s="553"/>
      <c r="I15" s="553"/>
      <c r="J15" s="553"/>
    </row>
    <row r="16" spans="1:10" s="165" customFormat="1" ht="12" customHeight="1" x14ac:dyDescent="0.2">
      <c r="A16" s="168" t="s">
        <v>20024</v>
      </c>
      <c r="B16" s="552" t="s">
        <v>20011</v>
      </c>
      <c r="C16" s="552"/>
      <c r="D16" s="552"/>
      <c r="E16" s="552"/>
      <c r="F16" s="171" t="s">
        <v>20024</v>
      </c>
      <c r="G16" s="553" t="s">
        <v>20011</v>
      </c>
      <c r="H16" s="553"/>
      <c r="I16" s="553"/>
      <c r="J16" s="553"/>
    </row>
    <row r="17" spans="1:10" s="165" customFormat="1" ht="12" customHeight="1" x14ac:dyDescent="0.2">
      <c r="A17" s="168" t="s">
        <v>20025</v>
      </c>
      <c r="B17" s="552" t="s">
        <v>20012</v>
      </c>
      <c r="C17" s="552"/>
      <c r="D17" s="552"/>
      <c r="E17" s="552"/>
      <c r="F17" s="171" t="s">
        <v>20025</v>
      </c>
      <c r="G17" s="553" t="s">
        <v>20012</v>
      </c>
      <c r="H17" s="553"/>
      <c r="I17" s="553"/>
      <c r="J17" s="553"/>
    </row>
    <row r="18" spans="1:10" s="165" customFormat="1" ht="15" customHeight="1" x14ac:dyDescent="0.2">
      <c r="A18" s="560" t="s">
        <v>20049</v>
      </c>
      <c r="B18" s="560"/>
      <c r="C18" s="560"/>
      <c r="D18" s="560"/>
      <c r="E18" s="560"/>
      <c r="F18" s="560"/>
      <c r="G18" s="560"/>
      <c r="H18" s="560"/>
      <c r="I18" s="560"/>
      <c r="J18" s="560"/>
    </row>
    <row r="19" spans="1:10" s="165" customFormat="1" ht="15" customHeight="1" x14ac:dyDescent="0.2">
      <c r="A19" s="561" t="s">
        <v>19997</v>
      </c>
      <c r="B19" s="561"/>
      <c r="C19" s="561"/>
      <c r="D19" s="561"/>
      <c r="E19" s="561"/>
      <c r="F19" s="562" t="s">
        <v>19998</v>
      </c>
      <c r="G19" s="562"/>
      <c r="H19" s="562"/>
      <c r="I19" s="562"/>
      <c r="J19" s="562"/>
    </row>
    <row r="20" spans="1:10" s="174" customFormat="1" ht="24.95" customHeight="1" x14ac:dyDescent="0.2">
      <c r="A20" s="169" t="s">
        <v>20036</v>
      </c>
      <c r="B20" s="554" t="s">
        <v>20030</v>
      </c>
      <c r="C20" s="554"/>
      <c r="D20" s="554"/>
      <c r="E20" s="554"/>
      <c r="F20" s="172" t="s">
        <v>20036</v>
      </c>
      <c r="G20" s="555" t="s">
        <v>20030</v>
      </c>
      <c r="H20" s="555"/>
      <c r="I20" s="555"/>
      <c r="J20" s="555"/>
    </row>
    <row r="21" spans="1:10" s="165" customFormat="1" ht="12" customHeight="1" x14ac:dyDescent="0.2">
      <c r="A21" s="168" t="s">
        <v>20037</v>
      </c>
      <c r="B21" s="556" t="s">
        <v>20031</v>
      </c>
      <c r="C21" s="557"/>
      <c r="D21" s="557"/>
      <c r="E21" s="557"/>
      <c r="F21" s="171" t="s">
        <v>20037</v>
      </c>
      <c r="G21" s="558" t="s">
        <v>20031</v>
      </c>
      <c r="H21" s="559"/>
      <c r="I21" s="559"/>
      <c r="J21" s="559"/>
    </row>
    <row r="22" spans="1:10" s="166" customFormat="1" ht="12" customHeight="1" x14ac:dyDescent="0.25">
      <c r="A22" s="169" t="s">
        <v>20038</v>
      </c>
      <c r="B22" s="556" t="s">
        <v>20032</v>
      </c>
      <c r="C22" s="556"/>
      <c r="D22" s="556"/>
      <c r="E22" s="556"/>
      <c r="F22" s="172" t="s">
        <v>20042</v>
      </c>
      <c r="G22" s="558" t="s">
        <v>20044</v>
      </c>
      <c r="H22" s="558"/>
      <c r="I22" s="558"/>
      <c r="J22" s="558"/>
    </row>
    <row r="23" spans="1:10" s="167" customFormat="1" ht="12" customHeight="1" x14ac:dyDescent="0.25">
      <c r="A23" s="170"/>
      <c r="B23" s="556"/>
      <c r="C23" s="556"/>
      <c r="D23" s="556"/>
      <c r="E23" s="556"/>
      <c r="F23" s="172" t="s">
        <v>20043</v>
      </c>
      <c r="G23" s="558" t="s">
        <v>20045</v>
      </c>
      <c r="H23" s="558"/>
      <c r="I23" s="558"/>
      <c r="J23" s="558"/>
    </row>
    <row r="24" spans="1:10" s="165" customFormat="1" ht="12" customHeight="1" x14ac:dyDescent="0.2">
      <c r="A24" s="168" t="s">
        <v>20039</v>
      </c>
      <c r="B24" s="552" t="s">
        <v>20033</v>
      </c>
      <c r="C24" s="552"/>
      <c r="D24" s="552"/>
      <c r="E24" s="552"/>
      <c r="F24" s="171" t="s">
        <v>20046</v>
      </c>
      <c r="G24" s="553" t="s">
        <v>20033</v>
      </c>
      <c r="H24" s="553"/>
      <c r="I24" s="553"/>
      <c r="J24" s="553"/>
    </row>
    <row r="25" spans="1:10" s="165" customFormat="1" ht="12" customHeight="1" x14ac:dyDescent="0.2">
      <c r="A25" s="168"/>
      <c r="B25" s="552"/>
      <c r="C25" s="552"/>
      <c r="D25" s="552"/>
      <c r="E25" s="552"/>
      <c r="F25" s="171" t="s">
        <v>20047</v>
      </c>
      <c r="G25" s="553" t="s">
        <v>20048</v>
      </c>
      <c r="H25" s="553"/>
      <c r="I25" s="553"/>
      <c r="J25" s="553"/>
    </row>
    <row r="26" spans="1:10" s="165" customFormat="1" ht="12" customHeight="1" x14ac:dyDescent="0.2">
      <c r="A26" s="168" t="s">
        <v>20040</v>
      </c>
      <c r="B26" s="552" t="s">
        <v>20034</v>
      </c>
      <c r="C26" s="552"/>
      <c r="D26" s="552"/>
      <c r="E26" s="552"/>
      <c r="F26" s="171" t="s">
        <v>20040</v>
      </c>
      <c r="G26" s="553" t="s">
        <v>20034</v>
      </c>
      <c r="H26" s="553"/>
      <c r="I26" s="553"/>
      <c r="J26" s="553"/>
    </row>
    <row r="27" spans="1:10" s="165" customFormat="1" ht="12" customHeight="1" x14ac:dyDescent="0.2">
      <c r="A27" s="168" t="s">
        <v>20041</v>
      </c>
      <c r="B27" s="552" t="s">
        <v>20035</v>
      </c>
      <c r="C27" s="552"/>
      <c r="D27" s="552"/>
      <c r="E27" s="552"/>
      <c r="F27" s="171" t="s">
        <v>20041</v>
      </c>
      <c r="G27" s="553" t="s">
        <v>20035</v>
      </c>
      <c r="H27" s="553"/>
      <c r="I27" s="553"/>
      <c r="J27" s="553"/>
    </row>
    <row r="28" spans="1:10" s="165" customFormat="1" ht="15" customHeight="1" x14ac:dyDescent="0.2">
      <c r="A28" s="560" t="s">
        <v>20050</v>
      </c>
      <c r="B28" s="560"/>
      <c r="C28" s="560"/>
      <c r="D28" s="560"/>
      <c r="E28" s="560"/>
      <c r="F28" s="560"/>
      <c r="G28" s="560"/>
      <c r="H28" s="560"/>
      <c r="I28" s="560"/>
      <c r="J28" s="560"/>
    </row>
    <row r="29" spans="1:10" s="165" customFormat="1" ht="15" customHeight="1" x14ac:dyDescent="0.2">
      <c r="A29" s="561" t="s">
        <v>19997</v>
      </c>
      <c r="B29" s="561"/>
      <c r="C29" s="561"/>
      <c r="D29" s="561"/>
      <c r="E29" s="561"/>
      <c r="F29" s="562" t="s">
        <v>19998</v>
      </c>
      <c r="G29" s="562"/>
      <c r="H29" s="562"/>
      <c r="I29" s="562"/>
      <c r="J29" s="562"/>
    </row>
    <row r="30" spans="1:10" s="174" customFormat="1" ht="24.95" customHeight="1" x14ac:dyDescent="0.2">
      <c r="A30" s="169" t="s">
        <v>20051</v>
      </c>
      <c r="B30" s="554" t="s">
        <v>20052</v>
      </c>
      <c r="C30" s="554"/>
      <c r="D30" s="554"/>
      <c r="E30" s="554"/>
      <c r="F30" s="172" t="s">
        <v>20051</v>
      </c>
      <c r="G30" s="555" t="s">
        <v>20052</v>
      </c>
      <c r="H30" s="555"/>
      <c r="I30" s="555"/>
      <c r="J30" s="555"/>
    </row>
    <row r="31" spans="1:10" s="165" customFormat="1" ht="12" customHeight="1" x14ac:dyDescent="0.2">
      <c r="A31" s="168" t="s">
        <v>20053</v>
      </c>
      <c r="B31" s="556" t="s">
        <v>20054</v>
      </c>
      <c r="C31" s="557"/>
      <c r="D31" s="557"/>
      <c r="E31" s="557"/>
      <c r="F31" s="171" t="s">
        <v>20053</v>
      </c>
      <c r="G31" s="558" t="s">
        <v>20054</v>
      </c>
      <c r="H31" s="559"/>
      <c r="I31" s="559"/>
      <c r="J31" s="559"/>
    </row>
    <row r="32" spans="1:10" s="166" customFormat="1" ht="12" customHeight="1" x14ac:dyDescent="0.25">
      <c r="A32" s="169" t="s">
        <v>20055</v>
      </c>
      <c r="B32" s="556" t="s">
        <v>20056</v>
      </c>
      <c r="C32" s="556"/>
      <c r="D32" s="556"/>
      <c r="E32" s="556"/>
      <c r="F32" s="172" t="s">
        <v>20055</v>
      </c>
      <c r="G32" s="558" t="s">
        <v>20056</v>
      </c>
      <c r="H32" s="558"/>
      <c r="I32" s="558"/>
      <c r="J32" s="558"/>
    </row>
    <row r="33" spans="1:10" s="167" customFormat="1" ht="12" customHeight="1" x14ac:dyDescent="0.25">
      <c r="A33" s="169" t="s">
        <v>20057</v>
      </c>
      <c r="B33" s="556" t="s">
        <v>20058</v>
      </c>
      <c r="C33" s="556"/>
      <c r="D33" s="556"/>
      <c r="E33" s="556"/>
      <c r="F33" s="172" t="s">
        <v>20057</v>
      </c>
      <c r="G33" s="558" t="s">
        <v>20058</v>
      </c>
      <c r="H33" s="558"/>
      <c r="I33" s="558"/>
      <c r="J33" s="558"/>
    </row>
    <row r="34" spans="1:10" s="165" customFormat="1" ht="12" customHeight="1" x14ac:dyDescent="0.2">
      <c r="A34" s="168" t="s">
        <v>20059</v>
      </c>
      <c r="B34" s="552" t="s">
        <v>20060</v>
      </c>
      <c r="C34" s="552"/>
      <c r="D34" s="552"/>
      <c r="E34" s="552"/>
      <c r="F34" s="171" t="s">
        <v>20059</v>
      </c>
      <c r="G34" s="553" t="s">
        <v>20060</v>
      </c>
      <c r="H34" s="553"/>
      <c r="I34" s="553"/>
      <c r="J34" s="553"/>
    </row>
    <row r="35" spans="1:10" s="165" customFormat="1" ht="12" customHeight="1" x14ac:dyDescent="0.2">
      <c r="A35" s="168" t="s">
        <v>20061</v>
      </c>
      <c r="B35" s="552" t="s">
        <v>20062</v>
      </c>
      <c r="C35" s="552"/>
      <c r="D35" s="552"/>
      <c r="E35" s="552"/>
      <c r="F35" s="171" t="s">
        <v>20061</v>
      </c>
      <c r="G35" s="553" t="s">
        <v>20062</v>
      </c>
      <c r="H35" s="553"/>
      <c r="I35" s="553"/>
      <c r="J35" s="553"/>
    </row>
    <row r="36" spans="1:10" s="165" customFormat="1" ht="15" customHeight="1" x14ac:dyDescent="0.2">
      <c r="A36" s="560" t="s">
        <v>20081</v>
      </c>
      <c r="B36" s="560"/>
      <c r="C36" s="560"/>
      <c r="D36" s="560"/>
      <c r="E36" s="560"/>
      <c r="F36" s="560"/>
      <c r="G36" s="560"/>
      <c r="H36" s="560"/>
      <c r="I36" s="560"/>
      <c r="J36" s="560"/>
    </row>
    <row r="37" spans="1:10" s="165" customFormat="1" ht="15" customHeight="1" x14ac:dyDescent="0.2">
      <c r="A37" s="561" t="s">
        <v>19997</v>
      </c>
      <c r="B37" s="561"/>
      <c r="C37" s="561"/>
      <c r="D37" s="561"/>
      <c r="E37" s="561"/>
      <c r="F37" s="562" t="s">
        <v>19998</v>
      </c>
      <c r="G37" s="562"/>
      <c r="H37" s="562"/>
      <c r="I37" s="562"/>
      <c r="J37" s="562"/>
    </row>
    <row r="38" spans="1:10" s="174" customFormat="1" ht="12" customHeight="1" x14ac:dyDescent="0.2">
      <c r="A38" s="169" t="s">
        <v>20063</v>
      </c>
      <c r="B38" s="554" t="s">
        <v>20064</v>
      </c>
      <c r="C38" s="554"/>
      <c r="D38" s="554"/>
      <c r="E38" s="554"/>
      <c r="F38" s="172" t="s">
        <v>20063</v>
      </c>
      <c r="G38" s="555" t="s">
        <v>20064</v>
      </c>
      <c r="H38" s="555"/>
      <c r="I38" s="555"/>
      <c r="J38" s="555"/>
    </row>
    <row r="39" spans="1:10" s="165" customFormat="1" ht="12" customHeight="1" x14ac:dyDescent="0.2">
      <c r="A39" s="168" t="s">
        <v>20065</v>
      </c>
      <c r="B39" s="556" t="s">
        <v>20066</v>
      </c>
      <c r="C39" s="557"/>
      <c r="D39" s="557"/>
      <c r="E39" s="557"/>
      <c r="F39" s="171" t="s">
        <v>20065</v>
      </c>
      <c r="G39" s="558" t="s">
        <v>20066</v>
      </c>
      <c r="H39" s="559"/>
      <c r="I39" s="559"/>
      <c r="J39" s="559"/>
    </row>
    <row r="40" spans="1:10" s="166" customFormat="1" ht="24.95" customHeight="1" x14ac:dyDescent="0.25">
      <c r="A40" s="169" t="s">
        <v>20067</v>
      </c>
      <c r="B40" s="556" t="s">
        <v>20068</v>
      </c>
      <c r="C40" s="556"/>
      <c r="D40" s="556"/>
      <c r="E40" s="556"/>
      <c r="F40" s="172" t="s">
        <v>20067</v>
      </c>
      <c r="G40" s="558" t="s">
        <v>20068</v>
      </c>
      <c r="H40" s="558"/>
      <c r="I40" s="558"/>
      <c r="J40" s="558"/>
    </row>
    <row r="41" spans="1:10" s="167" customFormat="1" ht="24.95" customHeight="1" x14ac:dyDescent="0.25">
      <c r="A41" s="169" t="s">
        <v>20069</v>
      </c>
      <c r="B41" s="556" t="s">
        <v>20070</v>
      </c>
      <c r="C41" s="556"/>
      <c r="D41" s="556"/>
      <c r="E41" s="556"/>
      <c r="F41" s="172" t="s">
        <v>20069</v>
      </c>
      <c r="G41" s="558" t="s">
        <v>20070</v>
      </c>
      <c r="H41" s="558"/>
      <c r="I41" s="558"/>
      <c r="J41" s="558"/>
    </row>
    <row r="42" spans="1:10" s="165" customFormat="1" ht="12" customHeight="1" x14ac:dyDescent="0.2">
      <c r="A42" s="168" t="s">
        <v>20071</v>
      </c>
      <c r="B42" s="552" t="s">
        <v>20072</v>
      </c>
      <c r="C42" s="552"/>
      <c r="D42" s="552"/>
      <c r="E42" s="552"/>
      <c r="F42" s="171" t="s">
        <v>20071</v>
      </c>
      <c r="G42" s="553" t="s">
        <v>20072</v>
      </c>
      <c r="H42" s="553"/>
      <c r="I42" s="553"/>
      <c r="J42" s="553"/>
    </row>
    <row r="43" spans="1:10" s="165" customFormat="1" ht="12" customHeight="1" x14ac:dyDescent="0.2">
      <c r="A43" s="168" t="s">
        <v>20073</v>
      </c>
      <c r="B43" s="552" t="s">
        <v>20074</v>
      </c>
      <c r="C43" s="552"/>
      <c r="D43" s="552"/>
      <c r="E43" s="552"/>
      <c r="F43" s="171" t="s">
        <v>20073</v>
      </c>
      <c r="G43" s="553" t="s">
        <v>20074</v>
      </c>
      <c r="H43" s="553"/>
      <c r="I43" s="553"/>
      <c r="J43" s="553"/>
    </row>
    <row r="44" spans="1:10" s="165" customFormat="1" ht="12" customHeight="1" x14ac:dyDescent="0.2">
      <c r="A44" s="168" t="s">
        <v>20075</v>
      </c>
      <c r="B44" s="552" t="s">
        <v>20076</v>
      </c>
      <c r="C44" s="552"/>
      <c r="D44" s="552"/>
      <c r="E44" s="552"/>
      <c r="F44" s="171" t="s">
        <v>20075</v>
      </c>
      <c r="G44" s="553" t="s">
        <v>20076</v>
      </c>
      <c r="H44" s="553"/>
      <c r="I44" s="553"/>
      <c r="J44" s="553"/>
    </row>
    <row r="45" spans="1:10" s="165" customFormat="1" ht="12" customHeight="1" x14ac:dyDescent="0.2">
      <c r="A45" s="168" t="s">
        <v>20077</v>
      </c>
      <c r="B45" s="552" t="s">
        <v>20078</v>
      </c>
      <c r="C45" s="552"/>
      <c r="D45" s="552"/>
      <c r="E45" s="552"/>
      <c r="F45" s="171" t="s">
        <v>20077</v>
      </c>
      <c r="G45" s="553" t="s">
        <v>20078</v>
      </c>
      <c r="H45" s="553"/>
      <c r="I45" s="553"/>
      <c r="J45" s="553"/>
    </row>
    <row r="46" spans="1:10" s="165" customFormat="1" ht="12" customHeight="1" x14ac:dyDescent="0.2">
      <c r="A46" s="168"/>
      <c r="B46" s="552"/>
      <c r="C46" s="552"/>
      <c r="D46" s="552"/>
      <c r="E46" s="552"/>
      <c r="F46" s="171" t="s">
        <v>20079</v>
      </c>
      <c r="G46" s="553" t="s">
        <v>20080</v>
      </c>
      <c r="H46" s="553"/>
      <c r="I46" s="553"/>
      <c r="J46" s="553"/>
    </row>
    <row r="47" spans="1:10" s="165" customFormat="1" ht="15" customHeight="1" x14ac:dyDescent="0.2">
      <c r="A47" s="560" t="s">
        <v>20082</v>
      </c>
      <c r="B47" s="560"/>
      <c r="C47" s="560"/>
      <c r="D47" s="560"/>
      <c r="E47" s="560"/>
      <c r="F47" s="560"/>
      <c r="G47" s="560"/>
      <c r="H47" s="560"/>
      <c r="I47" s="560"/>
      <c r="J47" s="560"/>
    </row>
    <row r="48" spans="1:10" s="165" customFormat="1" ht="15" customHeight="1" x14ac:dyDescent="0.2">
      <c r="A48" s="561" t="s">
        <v>19997</v>
      </c>
      <c r="B48" s="561"/>
      <c r="C48" s="561"/>
      <c r="D48" s="561"/>
      <c r="E48" s="561"/>
      <c r="F48" s="562" t="s">
        <v>19998</v>
      </c>
      <c r="G48" s="562"/>
      <c r="H48" s="562"/>
      <c r="I48" s="562"/>
      <c r="J48" s="562"/>
    </row>
    <row r="49" spans="1:10" s="174" customFormat="1" ht="12" customHeight="1" x14ac:dyDescent="0.2">
      <c r="A49" s="169" t="s">
        <v>20083</v>
      </c>
      <c r="B49" s="554" t="s">
        <v>20084</v>
      </c>
      <c r="C49" s="554"/>
      <c r="D49" s="554"/>
      <c r="E49" s="554"/>
      <c r="F49" s="172" t="s">
        <v>20083</v>
      </c>
      <c r="G49" s="555" t="s">
        <v>20084</v>
      </c>
      <c r="H49" s="555"/>
      <c r="I49" s="555"/>
      <c r="J49" s="555"/>
    </row>
    <row r="50" spans="1:10" s="165" customFormat="1" ht="45" customHeight="1" x14ac:dyDescent="0.2">
      <c r="A50" s="168" t="s">
        <v>20085</v>
      </c>
      <c r="B50" s="556" t="s">
        <v>20086</v>
      </c>
      <c r="C50" s="557"/>
      <c r="D50" s="557"/>
      <c r="E50" s="557"/>
      <c r="F50" s="171" t="s">
        <v>20085</v>
      </c>
      <c r="G50" s="558" t="s">
        <v>20086</v>
      </c>
      <c r="H50" s="559"/>
      <c r="I50" s="559"/>
      <c r="J50" s="559"/>
    </row>
    <row r="51" spans="1:10" s="166" customFormat="1" ht="12" customHeight="1" x14ac:dyDescent="0.25">
      <c r="A51" s="169" t="s">
        <v>20087</v>
      </c>
      <c r="B51" s="556" t="s">
        <v>20088</v>
      </c>
      <c r="C51" s="556"/>
      <c r="D51" s="556"/>
      <c r="E51" s="556"/>
      <c r="F51" s="172" t="s">
        <v>20087</v>
      </c>
      <c r="G51" s="558" t="s">
        <v>20088</v>
      </c>
      <c r="H51" s="558"/>
      <c r="I51" s="558"/>
      <c r="J51" s="558"/>
    </row>
    <row r="52" spans="1:10" s="167" customFormat="1" ht="12" customHeight="1" x14ac:dyDescent="0.25">
      <c r="A52" s="169" t="s">
        <v>20089</v>
      </c>
      <c r="B52" s="556" t="s">
        <v>20090</v>
      </c>
      <c r="C52" s="556"/>
      <c r="D52" s="556"/>
      <c r="E52" s="556"/>
      <c r="F52" s="172" t="s">
        <v>20089</v>
      </c>
      <c r="G52" s="558" t="s">
        <v>20090</v>
      </c>
      <c r="H52" s="558"/>
      <c r="I52" s="558"/>
      <c r="J52" s="558"/>
    </row>
    <row r="53" spans="1:10" s="165" customFormat="1" ht="12" customHeight="1" x14ac:dyDescent="0.2">
      <c r="A53" s="168" t="s">
        <v>20091</v>
      </c>
      <c r="B53" s="552" t="s">
        <v>20092</v>
      </c>
      <c r="C53" s="552"/>
      <c r="D53" s="552"/>
      <c r="E53" s="552"/>
      <c r="F53" s="171" t="s">
        <v>20091</v>
      </c>
      <c r="G53" s="553" t="s">
        <v>20092</v>
      </c>
      <c r="H53" s="553"/>
      <c r="I53" s="553"/>
      <c r="J53" s="553"/>
    </row>
    <row r="54" spans="1:10" s="165" customFormat="1" ht="12" customHeight="1" x14ac:dyDescent="0.2">
      <c r="A54" s="168" t="s">
        <v>20093</v>
      </c>
      <c r="B54" s="552" t="s">
        <v>20094</v>
      </c>
      <c r="C54" s="552"/>
      <c r="D54" s="552"/>
      <c r="E54" s="552"/>
      <c r="F54" s="171" t="s">
        <v>20093</v>
      </c>
      <c r="G54" s="553" t="s">
        <v>20094</v>
      </c>
      <c r="H54" s="553"/>
      <c r="I54" s="553"/>
      <c r="J54" s="553"/>
    </row>
    <row r="55" spans="1:10" s="165" customFormat="1" ht="24.95" customHeight="1" x14ac:dyDescent="0.2">
      <c r="A55" s="168" t="s">
        <v>20095</v>
      </c>
      <c r="B55" s="567" t="s">
        <v>20096</v>
      </c>
      <c r="C55" s="568"/>
      <c r="D55" s="568"/>
      <c r="E55" s="569"/>
      <c r="F55" s="171" t="s">
        <v>20095</v>
      </c>
      <c r="G55" s="570" t="s">
        <v>20096</v>
      </c>
      <c r="H55" s="571"/>
      <c r="I55" s="571"/>
      <c r="J55" s="572"/>
    </row>
    <row r="56" spans="1:10" s="165" customFormat="1" ht="12" customHeight="1" x14ac:dyDescent="0.2">
      <c r="A56" s="168" t="s">
        <v>20097</v>
      </c>
      <c r="B56" s="552" t="s">
        <v>20098</v>
      </c>
      <c r="C56" s="552"/>
      <c r="D56" s="552"/>
      <c r="E56" s="552"/>
      <c r="F56" s="171" t="s">
        <v>20097</v>
      </c>
      <c r="G56" s="553" t="s">
        <v>20098</v>
      </c>
      <c r="H56" s="553"/>
      <c r="I56" s="553"/>
      <c r="J56" s="553"/>
    </row>
    <row r="57" spans="1:10" s="165" customFormat="1" ht="12" customHeight="1" x14ac:dyDescent="0.2">
      <c r="A57" s="168" t="s">
        <v>20099</v>
      </c>
      <c r="B57" s="552" t="s">
        <v>20100</v>
      </c>
      <c r="C57" s="552"/>
      <c r="D57" s="552"/>
      <c r="E57" s="552"/>
      <c r="F57" s="171" t="s">
        <v>20099</v>
      </c>
      <c r="G57" s="553" t="s">
        <v>20100</v>
      </c>
      <c r="H57" s="553"/>
      <c r="I57" s="553"/>
      <c r="J57" s="553"/>
    </row>
    <row r="58" spans="1:10" s="175" customFormat="1" ht="24.95" customHeight="1" x14ac:dyDescent="0.25">
      <c r="A58" s="169" t="s">
        <v>20101</v>
      </c>
      <c r="B58" s="573" t="s">
        <v>20102</v>
      </c>
      <c r="C58" s="573"/>
      <c r="D58" s="573"/>
      <c r="E58" s="573"/>
      <c r="F58" s="172" t="s">
        <v>20101</v>
      </c>
      <c r="G58" s="574" t="s">
        <v>20102</v>
      </c>
      <c r="H58" s="574"/>
      <c r="I58" s="574"/>
      <c r="J58" s="574"/>
    </row>
    <row r="59" spans="1:10" s="165" customFormat="1" ht="12" customHeight="1" x14ac:dyDescent="0.2">
      <c r="A59" s="168" t="s">
        <v>20103</v>
      </c>
      <c r="B59" s="552" t="s">
        <v>20104</v>
      </c>
      <c r="C59" s="552"/>
      <c r="D59" s="552"/>
      <c r="E59" s="552"/>
      <c r="F59" s="171" t="s">
        <v>20103</v>
      </c>
      <c r="G59" s="553" t="s">
        <v>20104</v>
      </c>
      <c r="H59" s="553"/>
      <c r="I59" s="553"/>
      <c r="J59" s="553"/>
    </row>
    <row r="60" spans="1:10" s="165" customFormat="1" ht="12" customHeight="1" x14ac:dyDescent="0.2">
      <c r="A60" s="168" t="s">
        <v>20105</v>
      </c>
      <c r="B60" s="552" t="s">
        <v>20106</v>
      </c>
      <c r="C60" s="552"/>
      <c r="D60" s="552"/>
      <c r="E60" s="552"/>
      <c r="F60" s="171" t="s">
        <v>20105</v>
      </c>
      <c r="G60" s="553" t="s">
        <v>20106</v>
      </c>
      <c r="H60" s="553"/>
      <c r="I60" s="553"/>
      <c r="J60" s="553"/>
    </row>
    <row r="61" spans="1:10" s="165" customFormat="1" ht="24.95" customHeight="1" x14ac:dyDescent="0.2">
      <c r="A61" s="168" t="s">
        <v>20107</v>
      </c>
      <c r="B61" s="567" t="s">
        <v>20108</v>
      </c>
      <c r="C61" s="568"/>
      <c r="D61" s="568"/>
      <c r="E61" s="569"/>
      <c r="F61" s="171" t="s">
        <v>20107</v>
      </c>
      <c r="G61" s="570" t="s">
        <v>20108</v>
      </c>
      <c r="H61" s="571"/>
      <c r="I61" s="571"/>
      <c r="J61" s="572"/>
    </row>
    <row r="62" spans="1:10" s="165" customFormat="1" ht="12" customHeight="1" x14ac:dyDescent="0.2">
      <c r="A62" s="168" t="s">
        <v>20109</v>
      </c>
      <c r="B62" s="567" t="s">
        <v>20110</v>
      </c>
      <c r="C62" s="568"/>
      <c r="D62" s="568"/>
      <c r="E62" s="569"/>
      <c r="F62" s="171" t="s">
        <v>20109</v>
      </c>
      <c r="G62" s="570" t="s">
        <v>20110</v>
      </c>
      <c r="H62" s="571"/>
      <c r="I62" s="571"/>
      <c r="J62" s="572"/>
    </row>
  </sheetData>
  <mergeCells count="118">
    <mergeCell ref="B60:E60"/>
    <mergeCell ref="G60:J60"/>
    <mergeCell ref="B61:E61"/>
    <mergeCell ref="G61:J61"/>
    <mergeCell ref="B62:E62"/>
    <mergeCell ref="G62:J62"/>
    <mergeCell ref="B57:E57"/>
    <mergeCell ref="G57:J57"/>
    <mergeCell ref="B58:E58"/>
    <mergeCell ref="G58:J58"/>
    <mergeCell ref="B59:E59"/>
    <mergeCell ref="G59:J59"/>
    <mergeCell ref="B54:E54"/>
    <mergeCell ref="G54:J54"/>
    <mergeCell ref="B55:E55"/>
    <mergeCell ref="G55:J55"/>
    <mergeCell ref="B56:E56"/>
    <mergeCell ref="G56:J56"/>
    <mergeCell ref="B51:E51"/>
    <mergeCell ref="G51:J51"/>
    <mergeCell ref="B52:E52"/>
    <mergeCell ref="G52:J52"/>
    <mergeCell ref="B53:E53"/>
    <mergeCell ref="G53:J53"/>
    <mergeCell ref="A48:E48"/>
    <mergeCell ref="F48:J48"/>
    <mergeCell ref="B49:E49"/>
    <mergeCell ref="G49:J49"/>
    <mergeCell ref="B50:E50"/>
    <mergeCell ref="G50:J50"/>
    <mergeCell ref="B45:E45"/>
    <mergeCell ref="G45:J45"/>
    <mergeCell ref="B46:E46"/>
    <mergeCell ref="G46:J46"/>
    <mergeCell ref="A47:J47"/>
    <mergeCell ref="B42:E42"/>
    <mergeCell ref="G42:J42"/>
    <mergeCell ref="B43:E43"/>
    <mergeCell ref="G43:J43"/>
    <mergeCell ref="B44:E44"/>
    <mergeCell ref="G44:J44"/>
    <mergeCell ref="B39:E39"/>
    <mergeCell ref="G39:J39"/>
    <mergeCell ref="B40:E40"/>
    <mergeCell ref="G40:J40"/>
    <mergeCell ref="B41:E41"/>
    <mergeCell ref="G41:J41"/>
    <mergeCell ref="A36:J36"/>
    <mergeCell ref="A37:E37"/>
    <mergeCell ref="F37:J37"/>
    <mergeCell ref="B38:E38"/>
    <mergeCell ref="G38:J38"/>
    <mergeCell ref="A1:J1"/>
    <mergeCell ref="A2:J2"/>
    <mergeCell ref="B4:E4"/>
    <mergeCell ref="B5:E5"/>
    <mergeCell ref="G4:J4"/>
    <mergeCell ref="G5:J5"/>
    <mergeCell ref="A3:E3"/>
    <mergeCell ref="F3:J3"/>
    <mergeCell ref="B6:E6"/>
    <mergeCell ref="B7:E7"/>
    <mergeCell ref="B8:E8"/>
    <mergeCell ref="B9:E9"/>
    <mergeCell ref="B10:E10"/>
    <mergeCell ref="G11:J11"/>
    <mergeCell ref="B12:E12"/>
    <mergeCell ref="B13:E13"/>
    <mergeCell ref="B14:E14"/>
    <mergeCell ref="B15:E15"/>
    <mergeCell ref="B11:E11"/>
    <mergeCell ref="G6:J6"/>
    <mergeCell ref="G7:J7"/>
    <mergeCell ref="G8:J8"/>
    <mergeCell ref="G9:J9"/>
    <mergeCell ref="G10:J10"/>
    <mergeCell ref="B21:E21"/>
    <mergeCell ref="G21:J21"/>
    <mergeCell ref="G12:J12"/>
    <mergeCell ref="G13:J13"/>
    <mergeCell ref="G14:J14"/>
    <mergeCell ref="G15:J15"/>
    <mergeCell ref="G16:J16"/>
    <mergeCell ref="G17:J17"/>
    <mergeCell ref="B16:E16"/>
    <mergeCell ref="B17:E17"/>
    <mergeCell ref="A18:J18"/>
    <mergeCell ref="A19:E19"/>
    <mergeCell ref="F19:J19"/>
    <mergeCell ref="B20:E20"/>
    <mergeCell ref="G20:J20"/>
    <mergeCell ref="B22:E22"/>
    <mergeCell ref="G22:J22"/>
    <mergeCell ref="B23:E23"/>
    <mergeCell ref="G23:J23"/>
    <mergeCell ref="B24:E24"/>
    <mergeCell ref="G24:J24"/>
    <mergeCell ref="A28:J28"/>
    <mergeCell ref="A29:E29"/>
    <mergeCell ref="F29:J29"/>
    <mergeCell ref="B25:E25"/>
    <mergeCell ref="G25:J25"/>
    <mergeCell ref="B26:E26"/>
    <mergeCell ref="G26:J26"/>
    <mergeCell ref="B27:E27"/>
    <mergeCell ref="G27:J27"/>
    <mergeCell ref="B35:E35"/>
    <mergeCell ref="G35:J35"/>
    <mergeCell ref="B30:E30"/>
    <mergeCell ref="G30:J30"/>
    <mergeCell ref="B31:E31"/>
    <mergeCell ref="G31:J31"/>
    <mergeCell ref="B32:E32"/>
    <mergeCell ref="G32:J32"/>
    <mergeCell ref="B33:E33"/>
    <mergeCell ref="G33:J33"/>
    <mergeCell ref="B34:E34"/>
    <mergeCell ref="G34:J34"/>
  </mergeCells>
  <printOptions horizontalCentered="1" verticalCentered="1"/>
  <pageMargins left="0.39370078740157483" right="0.39370078740157483" top="0.19685039370078741" bottom="0.19685039370078741" header="0" footer="0"/>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2"/>
  <sheetViews>
    <sheetView workbookViewId="0">
      <selection activeCell="I26" sqref="I26:J27"/>
    </sheetView>
  </sheetViews>
  <sheetFormatPr defaultRowHeight="15" x14ac:dyDescent="0.25"/>
  <cols>
    <col min="1" max="1" width="3.28515625" customWidth="1"/>
  </cols>
  <sheetData>
    <row r="1" spans="2:10" x14ac:dyDescent="0.25">
      <c r="B1" s="605" t="s">
        <v>23882</v>
      </c>
      <c r="C1" s="606"/>
      <c r="D1" s="606"/>
      <c r="E1" s="606"/>
      <c r="F1" s="606"/>
      <c r="G1" s="606"/>
      <c r="H1" s="606"/>
      <c r="I1" s="606"/>
      <c r="J1" s="607"/>
    </row>
    <row r="2" spans="2:10" ht="15.75" thickBot="1" x14ac:dyDescent="0.3">
      <c r="B2" s="608"/>
      <c r="C2" s="609"/>
      <c r="D2" s="609"/>
      <c r="E2" s="609"/>
      <c r="F2" s="609"/>
      <c r="G2" s="609"/>
      <c r="H2" s="609"/>
      <c r="I2" s="609"/>
      <c r="J2" s="610"/>
    </row>
    <row r="3" spans="2:10" x14ac:dyDescent="0.25">
      <c r="B3" s="268"/>
      <c r="C3" s="268"/>
      <c r="D3" s="268"/>
      <c r="E3" s="268"/>
      <c r="F3" s="268"/>
      <c r="G3" s="268"/>
      <c r="H3" s="268"/>
      <c r="I3" s="268"/>
      <c r="J3" s="268"/>
    </row>
    <row r="4" spans="2:10" x14ac:dyDescent="0.25">
      <c r="B4" s="611" t="s">
        <v>23875</v>
      </c>
      <c r="C4" s="612"/>
      <c r="D4" s="612"/>
      <c r="E4" s="612"/>
      <c r="F4" s="612"/>
      <c r="G4" s="612"/>
      <c r="H4" s="612"/>
      <c r="I4" s="612"/>
      <c r="J4" s="613"/>
    </row>
    <row r="5" spans="2:10" ht="15" customHeight="1" x14ac:dyDescent="0.25">
      <c r="B5" s="269" t="s">
        <v>23877</v>
      </c>
      <c r="C5" s="625" t="s">
        <v>23956</v>
      </c>
      <c r="D5" s="625"/>
      <c r="E5" s="625"/>
      <c r="F5" s="625"/>
      <c r="G5" s="269" t="s">
        <v>23876</v>
      </c>
      <c r="H5" s="614">
        <v>25.99</v>
      </c>
      <c r="I5" s="614"/>
      <c r="J5" s="614"/>
    </row>
    <row r="6" spans="2:10" ht="15" customHeight="1" x14ac:dyDescent="0.25">
      <c r="B6" s="269" t="s">
        <v>19968</v>
      </c>
      <c r="C6" s="625" t="s">
        <v>23957</v>
      </c>
      <c r="D6" s="625"/>
      <c r="E6" s="625"/>
      <c r="F6" s="625"/>
      <c r="G6" s="269" t="s">
        <v>23876</v>
      </c>
      <c r="H6" s="614">
        <v>48.44</v>
      </c>
      <c r="I6" s="614"/>
      <c r="J6" s="614"/>
    </row>
    <row r="7" spans="2:10" ht="15" customHeight="1" x14ac:dyDescent="0.25">
      <c r="B7" s="269" t="s">
        <v>23878</v>
      </c>
      <c r="C7" s="625" t="s">
        <v>23894</v>
      </c>
      <c r="D7" s="625"/>
      <c r="E7" s="625"/>
      <c r="F7" s="625"/>
      <c r="G7" s="269" t="s">
        <v>23876</v>
      </c>
      <c r="H7" s="614">
        <v>0</v>
      </c>
      <c r="I7" s="614"/>
      <c r="J7" s="614"/>
    </row>
    <row r="8" spans="2:10" ht="15" customHeight="1" x14ac:dyDescent="0.25">
      <c r="B8" s="626" t="s">
        <v>561</v>
      </c>
      <c r="C8" s="626" t="s">
        <v>23879</v>
      </c>
      <c r="D8" s="626"/>
      <c r="E8" s="626"/>
      <c r="F8" s="626"/>
      <c r="G8" s="626" t="s">
        <v>23880</v>
      </c>
      <c r="H8" s="615">
        <f>((H5+H6+H7)/3)*8</f>
        <v>198.48</v>
      </c>
      <c r="I8" s="615"/>
      <c r="J8" s="615"/>
    </row>
    <row r="9" spans="2:10" x14ac:dyDescent="0.25">
      <c r="B9" s="626"/>
      <c r="C9" s="626"/>
      <c r="D9" s="626"/>
      <c r="E9" s="626"/>
      <c r="F9" s="626"/>
      <c r="G9" s="626"/>
      <c r="H9" s="615"/>
      <c r="I9" s="615"/>
      <c r="J9" s="615"/>
    </row>
    <row r="10" spans="2:10" x14ac:dyDescent="0.25">
      <c r="B10" s="616" t="s">
        <v>23881</v>
      </c>
      <c r="C10" s="617"/>
      <c r="D10" s="617"/>
      <c r="E10" s="617"/>
      <c r="F10" s="617"/>
      <c r="G10" s="617"/>
      <c r="H10" s="617"/>
      <c r="I10" s="617"/>
      <c r="J10" s="618"/>
    </row>
    <row r="11" spans="2:10" x14ac:dyDescent="0.25">
      <c r="B11" s="619"/>
      <c r="C11" s="620"/>
      <c r="D11" s="620"/>
      <c r="E11" s="620"/>
      <c r="F11" s="620"/>
      <c r="G11" s="620"/>
      <c r="H11" s="620"/>
      <c r="I11" s="620"/>
      <c r="J11" s="621"/>
    </row>
    <row r="12" spans="2:10" x14ac:dyDescent="0.25">
      <c r="B12" s="622"/>
      <c r="C12" s="623"/>
      <c r="D12" s="623"/>
      <c r="E12" s="623"/>
      <c r="F12" s="623"/>
      <c r="G12" s="623"/>
      <c r="H12" s="623"/>
      <c r="I12" s="623"/>
      <c r="J12" s="624"/>
    </row>
    <row r="13" spans="2:10" ht="15.75" thickBot="1" x14ac:dyDescent="0.3">
      <c r="B13" s="268"/>
      <c r="C13" s="268"/>
      <c r="D13" s="268"/>
      <c r="E13" s="268"/>
      <c r="F13" s="268"/>
      <c r="G13" s="268"/>
      <c r="H13" s="268"/>
      <c r="I13" s="268"/>
      <c r="J13" s="268"/>
    </row>
    <row r="14" spans="2:10" x14ac:dyDescent="0.25">
      <c r="B14" s="602" t="s">
        <v>23874</v>
      </c>
      <c r="C14" s="603"/>
      <c r="D14" s="603"/>
      <c r="E14" s="603"/>
      <c r="F14" s="603"/>
      <c r="G14" s="603"/>
      <c r="H14" s="603"/>
      <c r="I14" s="603"/>
      <c r="J14" s="604"/>
    </row>
    <row r="15" spans="2:10" x14ac:dyDescent="0.25">
      <c r="B15" s="270" t="s">
        <v>19971</v>
      </c>
      <c r="C15" s="534" t="s">
        <v>19977</v>
      </c>
      <c r="D15" s="534"/>
      <c r="E15" s="534"/>
      <c r="F15" s="534"/>
      <c r="G15" s="534"/>
      <c r="H15" s="512">
        <f>Riepilogo!F27</f>
        <v>9428.104800000001</v>
      </c>
      <c r="I15" s="512"/>
      <c r="J15" s="513"/>
    </row>
    <row r="16" spans="2:10" x14ac:dyDescent="0.25">
      <c r="B16" s="270" t="s">
        <v>19972</v>
      </c>
      <c r="C16" s="534" t="s">
        <v>19978</v>
      </c>
      <c r="D16" s="534"/>
      <c r="E16" s="534"/>
      <c r="F16" s="534"/>
      <c r="G16" s="534"/>
      <c r="H16" s="512">
        <f>Riepilogo!F34</f>
        <v>3065.44</v>
      </c>
      <c r="I16" s="512"/>
      <c r="J16" s="513"/>
    </row>
    <row r="17" spans="2:15" ht="15.75" thickBot="1" x14ac:dyDescent="0.3">
      <c r="B17" s="263" t="s">
        <v>562</v>
      </c>
      <c r="C17" s="511" t="s">
        <v>23893</v>
      </c>
      <c r="D17" s="511"/>
      <c r="E17" s="511"/>
      <c r="F17" s="511"/>
      <c r="G17" s="511"/>
      <c r="H17" s="514">
        <f>H15+H16</f>
        <v>12493.544800000001</v>
      </c>
      <c r="I17" s="514"/>
      <c r="J17" s="515"/>
    </row>
    <row r="19" spans="2:15" x14ac:dyDescent="0.25">
      <c r="B19" s="596" t="s">
        <v>23883</v>
      </c>
      <c r="C19" s="597"/>
      <c r="D19" s="597"/>
      <c r="E19" s="597"/>
      <c r="F19" s="597"/>
      <c r="G19" s="597"/>
      <c r="H19" s="597"/>
      <c r="I19" s="597"/>
      <c r="J19" s="598"/>
      <c r="O19" s="267"/>
    </row>
    <row r="20" spans="2:15" x14ac:dyDescent="0.25">
      <c r="B20" s="599"/>
      <c r="C20" s="600"/>
      <c r="D20" s="600"/>
      <c r="E20" s="600"/>
      <c r="F20" s="600"/>
      <c r="G20" s="600"/>
      <c r="H20" s="600"/>
      <c r="I20" s="600"/>
      <c r="J20" s="601"/>
    </row>
    <row r="21" spans="2:15" x14ac:dyDescent="0.25">
      <c r="B21" s="261" t="s">
        <v>19975</v>
      </c>
      <c r="C21" s="584" t="s">
        <v>23884</v>
      </c>
      <c r="D21" s="584"/>
      <c r="E21" s="584"/>
      <c r="F21" s="584"/>
      <c r="G21" s="584"/>
      <c r="H21" s="512">
        <f>H17</f>
        <v>12493.544800000001</v>
      </c>
      <c r="I21" s="512"/>
      <c r="J21" s="512"/>
    </row>
    <row r="22" spans="2:15" x14ac:dyDescent="0.25">
      <c r="B22" s="261" t="s">
        <v>19976</v>
      </c>
      <c r="C22" s="584" t="s">
        <v>23885</v>
      </c>
      <c r="D22" s="584"/>
      <c r="E22" s="584"/>
      <c r="F22" s="584"/>
      <c r="G22" s="584"/>
      <c r="H22" s="594">
        <f>H8</f>
        <v>198.48</v>
      </c>
      <c r="I22" s="485"/>
      <c r="J22" s="485"/>
    </row>
    <row r="23" spans="2:15" x14ac:dyDescent="0.25">
      <c r="B23" s="586" t="s">
        <v>564</v>
      </c>
      <c r="C23" s="595" t="s">
        <v>23887</v>
      </c>
      <c r="D23" s="595"/>
      <c r="E23" s="595"/>
      <c r="F23" s="595"/>
      <c r="G23" s="595"/>
      <c r="H23" s="586" t="s">
        <v>23886</v>
      </c>
      <c r="I23" s="593">
        <f>H21/H22</f>
        <v>62.946114469971796</v>
      </c>
      <c r="J23" s="593"/>
    </row>
    <row r="24" spans="2:15" x14ac:dyDescent="0.25">
      <c r="B24" s="586"/>
      <c r="C24" s="595"/>
      <c r="D24" s="595"/>
      <c r="E24" s="595"/>
      <c r="F24" s="595"/>
      <c r="G24" s="595"/>
      <c r="H24" s="586"/>
      <c r="I24" s="593"/>
      <c r="J24" s="593"/>
    </row>
    <row r="25" spans="2:15" x14ac:dyDescent="0.25">
      <c r="B25" s="261" t="s">
        <v>23889</v>
      </c>
      <c r="C25" s="584" t="s">
        <v>23891</v>
      </c>
      <c r="D25" s="584"/>
      <c r="E25" s="584"/>
      <c r="F25" s="584"/>
      <c r="G25" s="584"/>
      <c r="H25" s="260" t="s">
        <v>23888</v>
      </c>
      <c r="I25" s="585">
        <v>23</v>
      </c>
      <c r="J25" s="585"/>
    </row>
    <row r="26" spans="2:15" x14ac:dyDescent="0.25">
      <c r="B26" s="586" t="s">
        <v>563</v>
      </c>
      <c r="C26" s="587" t="s">
        <v>23890</v>
      </c>
      <c r="D26" s="588"/>
      <c r="E26" s="588"/>
      <c r="F26" s="588"/>
      <c r="G26" s="589"/>
      <c r="H26" s="586" t="s">
        <v>23886</v>
      </c>
      <c r="I26" s="593">
        <f>I23/I25</f>
        <v>2.7367875856509478</v>
      </c>
      <c r="J26" s="593"/>
    </row>
    <row r="27" spans="2:15" x14ac:dyDescent="0.25">
      <c r="B27" s="586"/>
      <c r="C27" s="590"/>
      <c r="D27" s="591"/>
      <c r="E27" s="591"/>
      <c r="F27" s="591"/>
      <c r="G27" s="592"/>
      <c r="H27" s="586"/>
      <c r="I27" s="593"/>
      <c r="J27" s="593"/>
    </row>
    <row r="28" spans="2:15" x14ac:dyDescent="0.25">
      <c r="B28" s="575" t="s">
        <v>23892</v>
      </c>
      <c r="C28" s="576"/>
      <c r="D28" s="576"/>
      <c r="E28" s="576"/>
      <c r="F28" s="576"/>
      <c r="G28" s="576"/>
      <c r="H28" s="576"/>
      <c r="I28" s="576"/>
      <c r="J28" s="577"/>
    </row>
    <row r="29" spans="2:15" x14ac:dyDescent="0.25">
      <c r="B29" s="578"/>
      <c r="C29" s="579"/>
      <c r="D29" s="579"/>
      <c r="E29" s="579"/>
      <c r="F29" s="579"/>
      <c r="G29" s="579"/>
      <c r="H29" s="579"/>
      <c r="I29" s="579"/>
      <c r="J29" s="580"/>
    </row>
    <row r="30" spans="2:15" x14ac:dyDescent="0.25">
      <c r="B30" s="578"/>
      <c r="C30" s="579"/>
      <c r="D30" s="579"/>
      <c r="E30" s="579"/>
      <c r="F30" s="579"/>
      <c r="G30" s="579"/>
      <c r="H30" s="579"/>
      <c r="I30" s="579"/>
      <c r="J30" s="580"/>
    </row>
    <row r="31" spans="2:15" x14ac:dyDescent="0.25">
      <c r="B31" s="578"/>
      <c r="C31" s="579"/>
      <c r="D31" s="579"/>
      <c r="E31" s="579"/>
      <c r="F31" s="579"/>
      <c r="G31" s="579"/>
      <c r="H31" s="579"/>
      <c r="I31" s="579"/>
      <c r="J31" s="580"/>
    </row>
    <row r="32" spans="2:15" x14ac:dyDescent="0.25">
      <c r="B32" s="581"/>
      <c r="C32" s="582"/>
      <c r="D32" s="582"/>
      <c r="E32" s="582"/>
      <c r="F32" s="582"/>
      <c r="G32" s="582"/>
      <c r="H32" s="582"/>
      <c r="I32" s="582"/>
      <c r="J32" s="583"/>
    </row>
  </sheetData>
  <mergeCells count="36">
    <mergeCell ref="H8:J9"/>
    <mergeCell ref="B10:J12"/>
    <mergeCell ref="C5:F5"/>
    <mergeCell ref="C6:F6"/>
    <mergeCell ref="C7:F7"/>
    <mergeCell ref="B8:B9"/>
    <mergeCell ref="C8:F9"/>
    <mergeCell ref="G8:G9"/>
    <mergeCell ref="B1:J2"/>
    <mergeCell ref="B4:J4"/>
    <mergeCell ref="H5:J5"/>
    <mergeCell ref="H6:J6"/>
    <mergeCell ref="H7:J7"/>
    <mergeCell ref="B14:J14"/>
    <mergeCell ref="C15:G15"/>
    <mergeCell ref="H15:J15"/>
    <mergeCell ref="C16:G16"/>
    <mergeCell ref="H16:J16"/>
    <mergeCell ref="C22:G22"/>
    <mergeCell ref="H22:J22"/>
    <mergeCell ref="C23:G24"/>
    <mergeCell ref="C17:G17"/>
    <mergeCell ref="H17:J17"/>
    <mergeCell ref="B19:J20"/>
    <mergeCell ref="C21:G21"/>
    <mergeCell ref="H21:J21"/>
    <mergeCell ref="B23:B24"/>
    <mergeCell ref="H23:H24"/>
    <mergeCell ref="I23:J24"/>
    <mergeCell ref="B28:J32"/>
    <mergeCell ref="C25:G25"/>
    <mergeCell ref="I25:J25"/>
    <mergeCell ref="B26:B27"/>
    <mergeCell ref="C26:G27"/>
    <mergeCell ref="H26:H27"/>
    <mergeCell ref="I26:J27"/>
  </mergeCells>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7"/>
  <sheetViews>
    <sheetView topLeftCell="A370" workbookViewId="0">
      <selection activeCell="D49" sqref="D49"/>
    </sheetView>
  </sheetViews>
  <sheetFormatPr defaultRowHeight="12.75" x14ac:dyDescent="0.25"/>
  <cols>
    <col min="1" max="1" width="10.7109375" style="89" customWidth="1"/>
    <col min="2" max="2" width="45.7109375" style="37" customWidth="1"/>
    <col min="3" max="3" width="9.7109375" style="90" customWidth="1"/>
    <col min="4" max="4" width="12.7109375" style="90" customWidth="1"/>
    <col min="5" max="5" width="10.7109375" style="91" customWidth="1"/>
    <col min="6" max="6" width="10.7109375" style="92" customWidth="1"/>
    <col min="7" max="7" width="15.7109375" style="93" customWidth="1"/>
    <col min="8" max="8" width="15.7109375" style="57" customWidth="1"/>
    <col min="9" max="9" width="9.140625" style="29"/>
    <col min="10" max="16384" width="9.140625" style="28"/>
  </cols>
  <sheetData>
    <row r="1" spans="1:10" s="75" customFormat="1" ht="25.5" customHeight="1" x14ac:dyDescent="0.25">
      <c r="A1" s="5" t="s">
        <v>561</v>
      </c>
      <c r="B1" s="6" t="s">
        <v>562</v>
      </c>
      <c r="C1" s="5" t="s">
        <v>563</v>
      </c>
      <c r="D1" s="7" t="s">
        <v>564</v>
      </c>
      <c r="E1" s="44" t="s">
        <v>565</v>
      </c>
      <c r="F1" s="44" t="s">
        <v>566</v>
      </c>
      <c r="G1" s="25" t="s">
        <v>567</v>
      </c>
      <c r="H1" s="10" t="s">
        <v>568</v>
      </c>
      <c r="I1" s="94"/>
      <c r="J1" s="87"/>
    </row>
    <row r="2" spans="1:10" s="14" customFormat="1" ht="50.1" customHeight="1" x14ac:dyDescent="0.25">
      <c r="A2" s="21" t="s">
        <v>0</v>
      </c>
      <c r="B2" s="21" t="s">
        <v>1</v>
      </c>
      <c r="C2" s="21" t="s">
        <v>2</v>
      </c>
      <c r="D2" s="9" t="s">
        <v>560</v>
      </c>
      <c r="E2" s="26" t="s">
        <v>3</v>
      </c>
      <c r="F2" s="26" t="s">
        <v>4</v>
      </c>
      <c r="G2" s="26" t="s">
        <v>570</v>
      </c>
      <c r="H2" s="11" t="s">
        <v>569</v>
      </c>
      <c r="I2" s="19"/>
    </row>
    <row r="3" spans="1:10" ht="57" customHeight="1" x14ac:dyDescent="0.25">
      <c r="A3" s="210" t="s">
        <v>20300</v>
      </c>
      <c r="B3" s="351" t="s">
        <v>20301</v>
      </c>
      <c r="C3" s="351"/>
      <c r="D3" s="351"/>
      <c r="E3" s="351"/>
      <c r="F3" s="351"/>
      <c r="G3" s="351"/>
      <c r="H3" s="351"/>
      <c r="I3" s="27"/>
    </row>
    <row r="4" spans="1:10" ht="57" customHeight="1" x14ac:dyDescent="0.25">
      <c r="A4" s="211" t="s">
        <v>575</v>
      </c>
      <c r="B4" s="212" t="s">
        <v>20302</v>
      </c>
      <c r="C4" s="213"/>
      <c r="D4" s="214"/>
      <c r="E4" s="214"/>
      <c r="F4" s="214"/>
      <c r="G4" s="214"/>
      <c r="H4" s="215"/>
      <c r="I4" s="27"/>
    </row>
    <row r="5" spans="1:10" ht="35.1" customHeight="1" x14ac:dyDescent="0.25">
      <c r="A5" s="129" t="s">
        <v>576</v>
      </c>
      <c r="B5" s="12" t="s">
        <v>577</v>
      </c>
      <c r="C5" s="70" t="s">
        <v>259</v>
      </c>
      <c r="D5" s="178"/>
      <c r="E5" s="201">
        <v>15.2</v>
      </c>
      <c r="F5" s="201">
        <v>6.7</v>
      </c>
      <c r="G5" s="88">
        <f t="shared" ref="G5:G9" si="0">D5*E5</f>
        <v>0</v>
      </c>
      <c r="H5" s="65">
        <f t="shared" ref="H5:H9" si="1">D5*F5</f>
        <v>0</v>
      </c>
      <c r="I5" s="27"/>
    </row>
    <row r="6" spans="1:10" ht="35.1" customHeight="1" x14ac:dyDescent="0.25">
      <c r="A6" s="129" t="s">
        <v>578</v>
      </c>
      <c r="B6" s="12" t="s">
        <v>579</v>
      </c>
      <c r="C6" s="70" t="s">
        <v>259</v>
      </c>
      <c r="D6" s="178"/>
      <c r="E6" s="201">
        <v>1.04</v>
      </c>
      <c r="F6" s="201">
        <v>0.112</v>
      </c>
      <c r="G6" s="88">
        <f t="shared" si="0"/>
        <v>0</v>
      </c>
      <c r="H6" s="65">
        <f t="shared" si="1"/>
        <v>0</v>
      </c>
      <c r="I6" s="27"/>
    </row>
    <row r="7" spans="1:10" ht="35.1" customHeight="1" x14ac:dyDescent="0.25">
      <c r="A7" s="129" t="s">
        <v>580</v>
      </c>
      <c r="B7" s="12" t="s">
        <v>581</v>
      </c>
      <c r="C7" s="70" t="s">
        <v>259</v>
      </c>
      <c r="D7" s="178"/>
      <c r="E7" s="201">
        <v>14.7</v>
      </c>
      <c r="F7" s="201">
        <v>6.5</v>
      </c>
      <c r="G7" s="88">
        <f t="shared" si="0"/>
        <v>0</v>
      </c>
      <c r="H7" s="65">
        <f t="shared" si="1"/>
        <v>0</v>
      </c>
      <c r="I7" s="27"/>
    </row>
    <row r="8" spans="1:10" ht="35.1" customHeight="1" x14ac:dyDescent="0.25">
      <c r="A8" s="129" t="s">
        <v>582</v>
      </c>
      <c r="B8" s="12" t="s">
        <v>583</v>
      </c>
      <c r="C8" s="70" t="s">
        <v>259</v>
      </c>
      <c r="D8" s="178"/>
      <c r="E8" s="201">
        <v>0.93</v>
      </c>
      <c r="F8" s="201">
        <v>0.1</v>
      </c>
      <c r="G8" s="88">
        <f t="shared" si="0"/>
        <v>0</v>
      </c>
      <c r="H8" s="65">
        <f t="shared" si="1"/>
        <v>0</v>
      </c>
      <c r="I8" s="27"/>
    </row>
    <row r="9" spans="1:10" ht="35.1" customHeight="1" x14ac:dyDescent="0.25">
      <c r="A9" s="129" t="s">
        <v>584</v>
      </c>
      <c r="B9" s="12" t="s">
        <v>585</v>
      </c>
      <c r="C9" s="70" t="s">
        <v>259</v>
      </c>
      <c r="D9" s="178"/>
      <c r="E9" s="201">
        <v>17.2</v>
      </c>
      <c r="F9" s="201">
        <v>7.6</v>
      </c>
      <c r="G9" s="88">
        <f t="shared" si="0"/>
        <v>0</v>
      </c>
      <c r="H9" s="65">
        <f t="shared" si="1"/>
        <v>0</v>
      </c>
      <c r="I9" s="27"/>
    </row>
    <row r="10" spans="1:10" ht="35.1" customHeight="1" x14ac:dyDescent="0.25">
      <c r="A10" s="129" t="s">
        <v>586</v>
      </c>
      <c r="B10" s="12" t="s">
        <v>587</v>
      </c>
      <c r="C10" s="70" t="s">
        <v>259</v>
      </c>
      <c r="D10" s="178"/>
      <c r="E10" s="201">
        <v>1.27</v>
      </c>
      <c r="F10" s="201">
        <v>0.13700000000000001</v>
      </c>
      <c r="G10" s="88">
        <f>D10*E10</f>
        <v>0</v>
      </c>
      <c r="H10" s="65">
        <f>D10*F10</f>
        <v>0</v>
      </c>
      <c r="I10" s="27"/>
    </row>
    <row r="11" spans="1:10" ht="84" customHeight="1" x14ac:dyDescent="0.25">
      <c r="A11" s="211" t="s">
        <v>588</v>
      </c>
      <c r="B11" s="212" t="s">
        <v>20303</v>
      </c>
      <c r="C11" s="216"/>
      <c r="D11" s="217"/>
      <c r="E11" s="217"/>
      <c r="F11" s="217"/>
      <c r="G11" s="217"/>
      <c r="H11" s="218"/>
      <c r="I11" s="27"/>
    </row>
    <row r="12" spans="1:10" ht="35.1" customHeight="1" x14ac:dyDescent="0.25">
      <c r="A12" s="129" t="s">
        <v>589</v>
      </c>
      <c r="B12" s="12" t="s">
        <v>590</v>
      </c>
      <c r="C12" s="70" t="s">
        <v>259</v>
      </c>
      <c r="D12" s="178"/>
      <c r="E12" s="201">
        <v>18.2</v>
      </c>
      <c r="F12" s="201">
        <v>8</v>
      </c>
      <c r="G12" s="88">
        <f t="shared" ref="G12:G74" si="2">D12*E12</f>
        <v>0</v>
      </c>
      <c r="H12" s="65">
        <f t="shared" ref="H12:H74" si="3">D12*F12</f>
        <v>0</v>
      </c>
      <c r="I12" s="27"/>
    </row>
    <row r="13" spans="1:10" ht="35.1" customHeight="1" x14ac:dyDescent="0.25">
      <c r="A13" s="129" t="s">
        <v>591</v>
      </c>
      <c r="B13" s="12" t="s">
        <v>592</v>
      </c>
      <c r="C13" s="70" t="s">
        <v>259</v>
      </c>
      <c r="D13" s="178"/>
      <c r="E13" s="201">
        <v>1.1100000000000001</v>
      </c>
      <c r="F13" s="201">
        <v>0.11899999999999999</v>
      </c>
      <c r="G13" s="88">
        <f t="shared" si="2"/>
        <v>0</v>
      </c>
      <c r="H13" s="65">
        <f t="shared" si="3"/>
        <v>0</v>
      </c>
      <c r="I13" s="27"/>
    </row>
    <row r="14" spans="1:10" ht="35.1" customHeight="1" x14ac:dyDescent="0.25">
      <c r="A14" s="129" t="s">
        <v>593</v>
      </c>
      <c r="B14" s="12" t="s">
        <v>594</v>
      </c>
      <c r="C14" s="70" t="s">
        <v>259</v>
      </c>
      <c r="D14" s="178"/>
      <c r="E14" s="201">
        <v>19.8</v>
      </c>
      <c r="F14" s="201">
        <v>8.6999999999999993</v>
      </c>
      <c r="G14" s="88">
        <f t="shared" si="2"/>
        <v>0</v>
      </c>
      <c r="H14" s="65">
        <f t="shared" si="3"/>
        <v>0</v>
      </c>
      <c r="I14" s="27"/>
    </row>
    <row r="15" spans="1:10" ht="35.1" customHeight="1" x14ac:dyDescent="0.25">
      <c r="A15" s="129" t="s">
        <v>595</v>
      </c>
      <c r="B15" s="12" t="s">
        <v>596</v>
      </c>
      <c r="C15" s="70" t="s">
        <v>259</v>
      </c>
      <c r="D15" s="178"/>
      <c r="E15" s="201">
        <v>1.35</v>
      </c>
      <c r="F15" s="201">
        <v>0.14499999999999999</v>
      </c>
      <c r="G15" s="88">
        <f t="shared" si="2"/>
        <v>0</v>
      </c>
      <c r="H15" s="65">
        <f t="shared" si="3"/>
        <v>0</v>
      </c>
      <c r="I15" s="27"/>
    </row>
    <row r="16" spans="1:10" ht="57" customHeight="1" x14ac:dyDescent="0.25">
      <c r="A16" s="211" t="s">
        <v>597</v>
      </c>
      <c r="B16" s="212" t="s">
        <v>20304</v>
      </c>
      <c r="C16" s="216"/>
      <c r="D16" s="217"/>
      <c r="E16" s="217"/>
      <c r="F16" s="217"/>
      <c r="G16" s="217"/>
      <c r="H16" s="218"/>
      <c r="I16" s="27"/>
    </row>
    <row r="17" spans="1:9" ht="35.1" customHeight="1" x14ac:dyDescent="0.25">
      <c r="A17" s="129" t="s">
        <v>598</v>
      </c>
      <c r="B17" s="12" t="s">
        <v>599</v>
      </c>
      <c r="C17" s="70" t="s">
        <v>259</v>
      </c>
      <c r="D17" s="178"/>
      <c r="E17" s="201">
        <v>20</v>
      </c>
      <c r="F17" s="201">
        <v>8.8000000000000007</v>
      </c>
      <c r="G17" s="88">
        <f t="shared" si="2"/>
        <v>0</v>
      </c>
      <c r="H17" s="65">
        <f t="shared" si="3"/>
        <v>0</v>
      </c>
      <c r="I17" s="27"/>
    </row>
    <row r="18" spans="1:9" ht="35.1" customHeight="1" x14ac:dyDescent="0.25">
      <c r="A18" s="129" t="s">
        <v>600</v>
      </c>
      <c r="B18" s="12" t="s">
        <v>601</v>
      </c>
      <c r="C18" s="70" t="s">
        <v>259</v>
      </c>
      <c r="D18" s="178"/>
      <c r="E18" s="201">
        <v>2.04</v>
      </c>
      <c r="F18" s="201">
        <v>0.219</v>
      </c>
      <c r="G18" s="88">
        <f t="shared" si="2"/>
        <v>0</v>
      </c>
      <c r="H18" s="65">
        <f t="shared" si="3"/>
        <v>0</v>
      </c>
      <c r="I18" s="27"/>
    </row>
    <row r="19" spans="1:9" ht="35.1" customHeight="1" x14ac:dyDescent="0.25">
      <c r="A19" s="129" t="s">
        <v>602</v>
      </c>
      <c r="B19" s="12" t="s">
        <v>603</v>
      </c>
      <c r="C19" s="70" t="s">
        <v>259</v>
      </c>
      <c r="D19" s="178"/>
      <c r="E19" s="201">
        <v>16.100000000000001</v>
      </c>
      <c r="F19" s="201">
        <v>7.1</v>
      </c>
      <c r="G19" s="88">
        <f t="shared" si="2"/>
        <v>0</v>
      </c>
      <c r="H19" s="65">
        <f t="shared" si="3"/>
        <v>0</v>
      </c>
      <c r="I19" s="27"/>
    </row>
    <row r="20" spans="1:9" ht="35.1" customHeight="1" x14ac:dyDescent="0.25">
      <c r="A20" s="129" t="s">
        <v>604</v>
      </c>
      <c r="B20" s="12" t="s">
        <v>605</v>
      </c>
      <c r="C20" s="70" t="s">
        <v>259</v>
      </c>
      <c r="D20" s="178"/>
      <c r="E20" s="201">
        <v>1.67</v>
      </c>
      <c r="F20" s="201">
        <v>0.18</v>
      </c>
      <c r="G20" s="88">
        <f t="shared" si="2"/>
        <v>0</v>
      </c>
      <c r="H20" s="65">
        <f t="shared" si="3"/>
        <v>0</v>
      </c>
      <c r="I20" s="27"/>
    </row>
    <row r="21" spans="1:9" ht="35.1" customHeight="1" x14ac:dyDescent="0.25">
      <c r="A21" s="129" t="s">
        <v>606</v>
      </c>
      <c r="B21" s="12" t="s">
        <v>607</v>
      </c>
      <c r="C21" s="70" t="s">
        <v>259</v>
      </c>
      <c r="D21" s="178"/>
      <c r="E21" s="201">
        <v>13.7</v>
      </c>
      <c r="F21" s="201">
        <v>6</v>
      </c>
      <c r="G21" s="88">
        <f t="shared" si="2"/>
        <v>0</v>
      </c>
      <c r="H21" s="65">
        <f t="shared" si="3"/>
        <v>0</v>
      </c>
      <c r="I21" s="27"/>
    </row>
    <row r="22" spans="1:9" ht="35.1" customHeight="1" x14ac:dyDescent="0.25">
      <c r="A22" s="129" t="s">
        <v>608</v>
      </c>
      <c r="B22" s="12" t="s">
        <v>609</v>
      </c>
      <c r="C22" s="70" t="s">
        <v>259</v>
      </c>
      <c r="D22" s="178"/>
      <c r="E22" s="201">
        <v>1.25</v>
      </c>
      <c r="F22" s="201">
        <v>0.13500000000000001</v>
      </c>
      <c r="G22" s="88">
        <f t="shared" si="2"/>
        <v>0</v>
      </c>
      <c r="H22" s="65">
        <f t="shared" si="3"/>
        <v>0</v>
      </c>
      <c r="I22" s="27"/>
    </row>
    <row r="23" spans="1:9" ht="35.1" customHeight="1" x14ac:dyDescent="0.25">
      <c r="A23" s="129" t="s">
        <v>610</v>
      </c>
      <c r="B23" s="12" t="s">
        <v>611</v>
      </c>
      <c r="C23" s="70" t="s">
        <v>259</v>
      </c>
      <c r="D23" s="178"/>
      <c r="E23" s="201">
        <v>18.8</v>
      </c>
      <c r="F23" s="201">
        <v>8.3000000000000007</v>
      </c>
      <c r="G23" s="88">
        <f t="shared" si="2"/>
        <v>0</v>
      </c>
      <c r="H23" s="65">
        <f t="shared" si="3"/>
        <v>0</v>
      </c>
      <c r="I23" s="27"/>
    </row>
    <row r="24" spans="1:9" ht="35.1" customHeight="1" x14ac:dyDescent="0.25">
      <c r="A24" s="129" t="s">
        <v>612</v>
      </c>
      <c r="B24" s="12" t="s">
        <v>613</v>
      </c>
      <c r="C24" s="70" t="s">
        <v>259</v>
      </c>
      <c r="D24" s="178"/>
      <c r="E24" s="201">
        <v>1.67</v>
      </c>
      <c r="F24" s="201">
        <v>0.18</v>
      </c>
      <c r="G24" s="88">
        <f t="shared" si="2"/>
        <v>0</v>
      </c>
      <c r="H24" s="65">
        <f t="shared" si="3"/>
        <v>0</v>
      </c>
      <c r="I24" s="27"/>
    </row>
    <row r="25" spans="1:9" ht="35.1" customHeight="1" x14ac:dyDescent="0.25">
      <c r="A25" s="129" t="s">
        <v>614</v>
      </c>
      <c r="B25" s="12" t="s">
        <v>615</v>
      </c>
      <c r="C25" s="70" t="s">
        <v>259</v>
      </c>
      <c r="D25" s="178"/>
      <c r="E25" s="201">
        <v>18.399999999999999</v>
      </c>
      <c r="F25" s="201">
        <v>4.46</v>
      </c>
      <c r="G25" s="88">
        <f t="shared" si="2"/>
        <v>0</v>
      </c>
      <c r="H25" s="65">
        <f t="shared" si="3"/>
        <v>0</v>
      </c>
      <c r="I25" s="27"/>
    </row>
    <row r="26" spans="1:9" ht="35.1" customHeight="1" x14ac:dyDescent="0.25">
      <c r="A26" s="129" t="s">
        <v>616</v>
      </c>
      <c r="B26" s="12" t="s">
        <v>617</v>
      </c>
      <c r="C26" s="70" t="s">
        <v>259</v>
      </c>
      <c r="D26" s="178"/>
      <c r="E26" s="201">
        <v>1.04</v>
      </c>
      <c r="F26" s="201">
        <v>0.112</v>
      </c>
      <c r="G26" s="88">
        <f t="shared" si="2"/>
        <v>0</v>
      </c>
      <c r="H26" s="65">
        <f t="shared" si="3"/>
        <v>0</v>
      </c>
      <c r="I26" s="27"/>
    </row>
    <row r="27" spans="1:9" ht="35.1" customHeight="1" x14ac:dyDescent="0.25">
      <c r="A27" s="129" t="s">
        <v>618</v>
      </c>
      <c r="B27" s="12" t="s">
        <v>619</v>
      </c>
      <c r="C27" s="70" t="s">
        <v>259</v>
      </c>
      <c r="D27" s="178"/>
      <c r="E27" s="201">
        <v>19.399999999999999</v>
      </c>
      <c r="F27" s="201">
        <v>8.6</v>
      </c>
      <c r="G27" s="88">
        <f t="shared" si="2"/>
        <v>0</v>
      </c>
      <c r="H27" s="65">
        <f t="shared" si="3"/>
        <v>0</v>
      </c>
      <c r="I27" s="27"/>
    </row>
    <row r="28" spans="1:9" ht="35.1" customHeight="1" x14ac:dyDescent="0.25">
      <c r="A28" s="129" t="s">
        <v>620</v>
      </c>
      <c r="B28" s="12" t="s">
        <v>621</v>
      </c>
      <c r="C28" s="70" t="s">
        <v>259</v>
      </c>
      <c r="D28" s="178"/>
      <c r="E28" s="201">
        <v>1.83</v>
      </c>
      <c r="F28" s="201">
        <v>0.19600000000000001</v>
      </c>
      <c r="G28" s="88">
        <f t="shared" si="2"/>
        <v>0</v>
      </c>
      <c r="H28" s="65">
        <f t="shared" si="3"/>
        <v>0</v>
      </c>
      <c r="I28" s="27"/>
    </row>
    <row r="29" spans="1:9" ht="35.1" customHeight="1" x14ac:dyDescent="0.25">
      <c r="A29" s="129" t="s">
        <v>622</v>
      </c>
      <c r="B29" s="12" t="s">
        <v>623</v>
      </c>
      <c r="C29" s="70" t="s">
        <v>259</v>
      </c>
      <c r="D29" s="178"/>
      <c r="E29" s="201">
        <v>25.6</v>
      </c>
      <c r="F29" s="201">
        <v>11.3</v>
      </c>
      <c r="G29" s="88">
        <f t="shared" si="2"/>
        <v>0</v>
      </c>
      <c r="H29" s="65">
        <f t="shared" si="3"/>
        <v>0</v>
      </c>
      <c r="I29" s="27"/>
    </row>
    <row r="30" spans="1:9" ht="35.1" customHeight="1" x14ac:dyDescent="0.25">
      <c r="A30" s="129" t="s">
        <v>624</v>
      </c>
      <c r="B30" s="12" t="s">
        <v>625</v>
      </c>
      <c r="C30" s="70" t="s">
        <v>259</v>
      </c>
      <c r="D30" s="178"/>
      <c r="E30" s="201">
        <v>3.6</v>
      </c>
      <c r="F30" s="201">
        <v>0.38700000000000001</v>
      </c>
      <c r="G30" s="88">
        <f t="shared" si="2"/>
        <v>0</v>
      </c>
      <c r="H30" s="65">
        <f t="shared" si="3"/>
        <v>0</v>
      </c>
      <c r="I30" s="27"/>
    </row>
    <row r="31" spans="1:9" ht="35.1" customHeight="1" x14ac:dyDescent="0.25">
      <c r="A31" s="129" t="s">
        <v>626</v>
      </c>
      <c r="B31" s="12" t="s">
        <v>627</v>
      </c>
      <c r="C31" s="70" t="s">
        <v>259</v>
      </c>
      <c r="D31" s="178"/>
      <c r="E31" s="201">
        <v>21.5</v>
      </c>
      <c r="F31" s="201">
        <v>9.5</v>
      </c>
      <c r="G31" s="88">
        <f t="shared" si="2"/>
        <v>0</v>
      </c>
      <c r="H31" s="65">
        <f t="shared" si="3"/>
        <v>0</v>
      </c>
      <c r="I31" s="27"/>
    </row>
    <row r="32" spans="1:9" ht="35.1" customHeight="1" x14ac:dyDescent="0.25">
      <c r="A32" s="129" t="s">
        <v>628</v>
      </c>
      <c r="B32" s="12" t="s">
        <v>629</v>
      </c>
      <c r="C32" s="70" t="s">
        <v>259</v>
      </c>
      <c r="D32" s="178"/>
      <c r="E32" s="201">
        <v>2.82</v>
      </c>
      <c r="F32" s="201">
        <v>0.30399999999999999</v>
      </c>
      <c r="G32" s="88">
        <f t="shared" si="2"/>
        <v>0</v>
      </c>
      <c r="H32" s="65">
        <f t="shared" si="3"/>
        <v>0</v>
      </c>
      <c r="I32" s="27"/>
    </row>
    <row r="33" spans="1:9" ht="35.1" customHeight="1" x14ac:dyDescent="0.25">
      <c r="A33" s="129" t="s">
        <v>630</v>
      </c>
      <c r="B33" s="12" t="s">
        <v>631</v>
      </c>
      <c r="C33" s="70" t="s">
        <v>259</v>
      </c>
      <c r="D33" s="178"/>
      <c r="E33" s="201">
        <v>27.9</v>
      </c>
      <c r="F33" s="201">
        <v>12.3</v>
      </c>
      <c r="G33" s="88">
        <f t="shared" si="2"/>
        <v>0</v>
      </c>
      <c r="H33" s="65">
        <f t="shared" si="3"/>
        <v>0</v>
      </c>
      <c r="I33" s="27"/>
    </row>
    <row r="34" spans="1:9" ht="35.1" customHeight="1" x14ac:dyDescent="0.25">
      <c r="A34" s="129" t="s">
        <v>632</v>
      </c>
      <c r="B34" s="12" t="s">
        <v>633</v>
      </c>
      <c r="C34" s="70" t="s">
        <v>259</v>
      </c>
      <c r="D34" s="178"/>
      <c r="E34" s="201">
        <v>3.93</v>
      </c>
      <c r="F34" s="201">
        <v>0.42299999999999999</v>
      </c>
      <c r="G34" s="88">
        <f t="shared" si="2"/>
        <v>0</v>
      </c>
      <c r="H34" s="65">
        <f t="shared" si="3"/>
        <v>0</v>
      </c>
      <c r="I34" s="27"/>
    </row>
    <row r="35" spans="1:9" ht="78" customHeight="1" x14ac:dyDescent="0.25">
      <c r="A35" s="211" t="s">
        <v>634</v>
      </c>
      <c r="B35" s="212" t="s">
        <v>20305</v>
      </c>
      <c r="C35" s="216"/>
      <c r="D35" s="217"/>
      <c r="E35" s="217"/>
      <c r="F35" s="217"/>
      <c r="G35" s="217"/>
      <c r="H35" s="218"/>
      <c r="I35" s="27"/>
    </row>
    <row r="36" spans="1:9" ht="20.100000000000001" customHeight="1" x14ac:dyDescent="0.25">
      <c r="A36" s="129" t="s">
        <v>635</v>
      </c>
      <c r="B36" s="12" t="s">
        <v>636</v>
      </c>
      <c r="C36" s="70" t="s">
        <v>259</v>
      </c>
      <c r="D36" s="178"/>
      <c r="E36" s="201">
        <v>20.7</v>
      </c>
      <c r="F36" s="201">
        <v>9.1</v>
      </c>
      <c r="G36" s="88">
        <f t="shared" si="2"/>
        <v>0</v>
      </c>
      <c r="H36" s="65">
        <f t="shared" si="3"/>
        <v>0</v>
      </c>
      <c r="I36" s="27"/>
    </row>
    <row r="37" spans="1:9" ht="20.100000000000001" customHeight="1" x14ac:dyDescent="0.25">
      <c r="A37" s="129" t="s">
        <v>637</v>
      </c>
      <c r="B37" s="12" t="s">
        <v>638</v>
      </c>
      <c r="C37" s="70" t="s">
        <v>259</v>
      </c>
      <c r="D37" s="178"/>
      <c r="E37" s="201">
        <v>18.2</v>
      </c>
      <c r="F37" s="201">
        <v>8</v>
      </c>
      <c r="G37" s="88">
        <f t="shared" si="2"/>
        <v>0</v>
      </c>
      <c r="H37" s="65">
        <f t="shared" si="3"/>
        <v>0</v>
      </c>
      <c r="I37" s="27"/>
    </row>
    <row r="38" spans="1:9" ht="133.5" customHeight="1" x14ac:dyDescent="0.25">
      <c r="A38" s="211" t="s">
        <v>639</v>
      </c>
      <c r="B38" s="212" t="s">
        <v>20306</v>
      </c>
      <c r="C38" s="216"/>
      <c r="D38" s="217"/>
      <c r="E38" s="217"/>
      <c r="F38" s="217"/>
      <c r="G38" s="217"/>
      <c r="H38" s="218"/>
      <c r="I38" s="27"/>
    </row>
    <row r="39" spans="1:9" ht="20.100000000000001" customHeight="1" x14ac:dyDescent="0.25">
      <c r="A39" s="129" t="s">
        <v>640</v>
      </c>
      <c r="B39" s="12" t="s">
        <v>641</v>
      </c>
      <c r="C39" s="70" t="s">
        <v>259</v>
      </c>
      <c r="D39" s="178"/>
      <c r="E39" s="201">
        <v>9.8000000000000007</v>
      </c>
      <c r="F39" s="201">
        <v>4.3</v>
      </c>
      <c r="G39" s="88">
        <f t="shared" si="2"/>
        <v>0</v>
      </c>
      <c r="H39" s="65">
        <f t="shared" si="3"/>
        <v>0</v>
      </c>
      <c r="I39" s="27"/>
    </row>
    <row r="40" spans="1:9" ht="20.100000000000001" customHeight="1" x14ac:dyDescent="0.25">
      <c r="A40" s="129" t="s">
        <v>642</v>
      </c>
      <c r="B40" s="12" t="s">
        <v>643</v>
      </c>
      <c r="C40" s="70" t="s">
        <v>259</v>
      </c>
      <c r="D40" s="178"/>
      <c r="E40" s="201">
        <v>4.2300000000000004</v>
      </c>
      <c r="F40" s="201">
        <v>0.45500000000000002</v>
      </c>
      <c r="G40" s="88">
        <f t="shared" si="2"/>
        <v>0</v>
      </c>
      <c r="H40" s="65">
        <f t="shared" si="3"/>
        <v>0</v>
      </c>
      <c r="I40" s="27"/>
    </row>
    <row r="41" spans="1:9" ht="20.100000000000001" customHeight="1" x14ac:dyDescent="0.25">
      <c r="A41" s="129" t="s">
        <v>644</v>
      </c>
      <c r="B41" s="12" t="s">
        <v>645</v>
      </c>
      <c r="C41" s="70" t="s">
        <v>259</v>
      </c>
      <c r="D41" s="178"/>
      <c r="E41" s="201">
        <v>19.5</v>
      </c>
      <c r="F41" s="201">
        <v>8.6</v>
      </c>
      <c r="G41" s="88">
        <f t="shared" si="2"/>
        <v>0</v>
      </c>
      <c r="H41" s="65">
        <f t="shared" si="3"/>
        <v>0</v>
      </c>
      <c r="I41" s="27"/>
    </row>
    <row r="42" spans="1:9" ht="20.100000000000001" customHeight="1" x14ac:dyDescent="0.25">
      <c r="A42" s="129" t="s">
        <v>646</v>
      </c>
      <c r="B42" s="12" t="s">
        <v>647</v>
      </c>
      <c r="C42" s="70" t="s">
        <v>259</v>
      </c>
      <c r="D42" s="178"/>
      <c r="E42" s="201">
        <v>4.2300000000000004</v>
      </c>
      <c r="F42" s="201">
        <v>0.45500000000000002</v>
      </c>
      <c r="G42" s="88">
        <f t="shared" si="2"/>
        <v>0</v>
      </c>
      <c r="H42" s="65">
        <f t="shared" si="3"/>
        <v>0</v>
      </c>
      <c r="I42" s="27"/>
    </row>
    <row r="43" spans="1:9" ht="156" customHeight="1" x14ac:dyDescent="0.25">
      <c r="A43" s="129" t="s">
        <v>648</v>
      </c>
      <c r="B43" s="12" t="s">
        <v>20307</v>
      </c>
      <c r="C43" s="70" t="s">
        <v>259</v>
      </c>
      <c r="D43" s="178"/>
      <c r="E43" s="201">
        <v>27.8</v>
      </c>
      <c r="F43" s="201">
        <v>12.3</v>
      </c>
      <c r="G43" s="88">
        <f t="shared" si="2"/>
        <v>0</v>
      </c>
      <c r="H43" s="65">
        <f t="shared" si="3"/>
        <v>0</v>
      </c>
      <c r="I43" s="27"/>
    </row>
    <row r="44" spans="1:9" ht="35.1" customHeight="1" x14ac:dyDescent="0.25">
      <c r="A44" s="129" t="s">
        <v>649</v>
      </c>
      <c r="B44" s="12" t="s">
        <v>20308</v>
      </c>
      <c r="C44" s="70" t="s">
        <v>259</v>
      </c>
      <c r="D44" s="178"/>
      <c r="E44" s="201">
        <v>3.73</v>
      </c>
      <c r="F44" s="201">
        <v>0.40100000000000002</v>
      </c>
      <c r="G44" s="88">
        <f t="shared" si="2"/>
        <v>0</v>
      </c>
      <c r="H44" s="65">
        <f t="shared" si="3"/>
        <v>0</v>
      </c>
      <c r="I44" s="27"/>
    </row>
    <row r="45" spans="1:9" ht="218.25" customHeight="1" x14ac:dyDescent="0.25">
      <c r="A45" s="129" t="s">
        <v>650</v>
      </c>
      <c r="B45" s="12" t="s">
        <v>20309</v>
      </c>
      <c r="C45" s="70" t="s">
        <v>259</v>
      </c>
      <c r="D45" s="178"/>
      <c r="E45" s="201">
        <v>25.8</v>
      </c>
      <c r="F45" s="201">
        <v>11.4</v>
      </c>
      <c r="G45" s="88">
        <f t="shared" si="2"/>
        <v>0</v>
      </c>
      <c r="H45" s="65">
        <f t="shared" si="3"/>
        <v>0</v>
      </c>
      <c r="I45" s="27"/>
    </row>
    <row r="46" spans="1:9" ht="53.25" customHeight="1" x14ac:dyDescent="0.25">
      <c r="A46" s="129" t="s">
        <v>651</v>
      </c>
      <c r="B46" s="12" t="s">
        <v>20310</v>
      </c>
      <c r="C46" s="70" t="s">
        <v>259</v>
      </c>
      <c r="D46" s="178"/>
      <c r="E46" s="201">
        <v>3.15</v>
      </c>
      <c r="F46" s="201">
        <v>0.33900000000000002</v>
      </c>
      <c r="G46" s="88">
        <f t="shared" si="2"/>
        <v>0</v>
      </c>
      <c r="H46" s="65">
        <f t="shared" si="3"/>
        <v>0</v>
      </c>
      <c r="I46" s="27"/>
    </row>
    <row r="47" spans="1:9" ht="203.25" customHeight="1" x14ac:dyDescent="0.25">
      <c r="A47" s="129" t="s">
        <v>652</v>
      </c>
      <c r="B47" s="12" t="s">
        <v>20311</v>
      </c>
      <c r="C47" s="70" t="s">
        <v>259</v>
      </c>
      <c r="D47" s="178"/>
      <c r="E47" s="201">
        <v>25</v>
      </c>
      <c r="F47" s="201">
        <v>11</v>
      </c>
      <c r="G47" s="88">
        <f t="shared" si="2"/>
        <v>0</v>
      </c>
      <c r="H47" s="65">
        <f t="shared" si="3"/>
        <v>0</v>
      </c>
      <c r="I47" s="27"/>
    </row>
    <row r="48" spans="1:9" ht="57" customHeight="1" x14ac:dyDescent="0.25">
      <c r="A48" s="129" t="s">
        <v>653</v>
      </c>
      <c r="B48" s="12" t="s">
        <v>20312</v>
      </c>
      <c r="C48" s="70" t="s">
        <v>259</v>
      </c>
      <c r="D48" s="178"/>
      <c r="E48" s="201">
        <v>2.73</v>
      </c>
      <c r="F48" s="201">
        <v>0.29399999999999998</v>
      </c>
      <c r="G48" s="88">
        <f t="shared" si="2"/>
        <v>0</v>
      </c>
      <c r="H48" s="65">
        <f t="shared" si="3"/>
        <v>0</v>
      </c>
      <c r="I48" s="27"/>
    </row>
    <row r="49" spans="1:9" ht="57" customHeight="1" x14ac:dyDescent="0.25">
      <c r="A49" s="129" t="s">
        <v>654</v>
      </c>
      <c r="B49" s="12" t="s">
        <v>20313</v>
      </c>
      <c r="C49" s="70" t="s">
        <v>305</v>
      </c>
      <c r="D49" s="178"/>
      <c r="E49" s="201">
        <v>78</v>
      </c>
      <c r="F49" s="201">
        <v>13</v>
      </c>
      <c r="G49" s="88">
        <f t="shared" si="2"/>
        <v>0</v>
      </c>
      <c r="H49" s="65">
        <f t="shared" si="3"/>
        <v>0</v>
      </c>
      <c r="I49" s="27"/>
    </row>
    <row r="50" spans="1:9" ht="60.75" customHeight="1" x14ac:dyDescent="0.25">
      <c r="A50" s="211" t="s">
        <v>655</v>
      </c>
      <c r="B50" s="212" t="s">
        <v>20314</v>
      </c>
      <c r="C50" s="216"/>
      <c r="D50" s="217"/>
      <c r="E50" s="217"/>
      <c r="F50" s="217"/>
      <c r="G50" s="217"/>
      <c r="H50" s="218"/>
      <c r="I50" s="27"/>
    </row>
    <row r="51" spans="1:9" ht="20.100000000000001" customHeight="1" x14ac:dyDescent="0.25">
      <c r="A51" s="129" t="s">
        <v>656</v>
      </c>
      <c r="B51" s="12" t="s">
        <v>657</v>
      </c>
      <c r="C51" s="70" t="s">
        <v>305</v>
      </c>
      <c r="D51" s="178"/>
      <c r="E51" s="201">
        <v>26.5</v>
      </c>
      <c r="F51" s="201">
        <v>4.4400000000000004</v>
      </c>
      <c r="G51" s="88">
        <f t="shared" si="2"/>
        <v>0</v>
      </c>
      <c r="H51" s="65">
        <f t="shared" si="3"/>
        <v>0</v>
      </c>
      <c r="I51" s="27"/>
    </row>
    <row r="52" spans="1:9" ht="20.100000000000001" customHeight="1" x14ac:dyDescent="0.25">
      <c r="A52" s="129" t="s">
        <v>658</v>
      </c>
      <c r="B52" s="12" t="s">
        <v>659</v>
      </c>
      <c r="C52" s="70" t="s">
        <v>305</v>
      </c>
      <c r="D52" s="178"/>
      <c r="E52" s="201">
        <v>24.2</v>
      </c>
      <c r="F52" s="201">
        <v>4.05</v>
      </c>
      <c r="G52" s="88">
        <f t="shared" si="2"/>
        <v>0</v>
      </c>
      <c r="H52" s="65">
        <f t="shared" si="3"/>
        <v>0</v>
      </c>
      <c r="I52" s="27"/>
    </row>
    <row r="53" spans="1:9" ht="59.25" customHeight="1" x14ac:dyDescent="0.25">
      <c r="A53" s="129" t="s">
        <v>660</v>
      </c>
      <c r="B53" s="12" t="s">
        <v>20315</v>
      </c>
      <c r="C53" s="70" t="s">
        <v>305</v>
      </c>
      <c r="D53" s="178"/>
      <c r="E53" s="201">
        <v>33.6</v>
      </c>
      <c r="F53" s="201">
        <v>5.6</v>
      </c>
      <c r="G53" s="88">
        <f t="shared" si="2"/>
        <v>0</v>
      </c>
      <c r="H53" s="65">
        <f t="shared" si="3"/>
        <v>0</v>
      </c>
      <c r="I53" s="27"/>
    </row>
    <row r="54" spans="1:9" ht="97.5" customHeight="1" x14ac:dyDescent="0.25">
      <c r="A54" s="129" t="s">
        <v>661</v>
      </c>
      <c r="B54" s="12" t="s">
        <v>20316</v>
      </c>
      <c r="C54" s="70" t="s">
        <v>305</v>
      </c>
      <c r="D54" s="178"/>
      <c r="E54" s="201">
        <v>28.8</v>
      </c>
      <c r="F54" s="201">
        <v>7.3</v>
      </c>
      <c r="G54" s="88">
        <f t="shared" si="2"/>
        <v>0</v>
      </c>
      <c r="H54" s="65">
        <f t="shared" si="3"/>
        <v>0</v>
      </c>
      <c r="I54" s="27"/>
    </row>
    <row r="55" spans="1:9" ht="111" customHeight="1" x14ac:dyDescent="0.25">
      <c r="A55" s="129" t="s">
        <v>662</v>
      </c>
      <c r="B55" s="12" t="s">
        <v>20317</v>
      </c>
      <c r="C55" s="70" t="s">
        <v>305</v>
      </c>
      <c r="D55" s="178"/>
      <c r="E55" s="201">
        <v>21.9</v>
      </c>
      <c r="F55" s="201">
        <v>5.5</v>
      </c>
      <c r="G55" s="88">
        <f t="shared" si="2"/>
        <v>0</v>
      </c>
      <c r="H55" s="65">
        <f t="shared" si="3"/>
        <v>0</v>
      </c>
      <c r="I55" s="27"/>
    </row>
    <row r="56" spans="1:9" ht="103.5" customHeight="1" x14ac:dyDescent="0.25">
      <c r="A56" s="129" t="s">
        <v>663</v>
      </c>
      <c r="B56" s="12" t="s">
        <v>20318</v>
      </c>
      <c r="C56" s="70" t="s">
        <v>305</v>
      </c>
      <c r="D56" s="178"/>
      <c r="E56" s="201">
        <v>36.200000000000003</v>
      </c>
      <c r="F56" s="201">
        <v>11.2</v>
      </c>
      <c r="G56" s="88">
        <f t="shared" si="2"/>
        <v>0</v>
      </c>
      <c r="H56" s="65">
        <f t="shared" si="3"/>
        <v>0</v>
      </c>
      <c r="I56" s="27"/>
    </row>
    <row r="57" spans="1:9" ht="102" customHeight="1" x14ac:dyDescent="0.25">
      <c r="A57" s="129" t="s">
        <v>664</v>
      </c>
      <c r="B57" s="12" t="s">
        <v>20319</v>
      </c>
      <c r="C57" s="70" t="s">
        <v>305</v>
      </c>
      <c r="D57" s="178"/>
      <c r="E57" s="201">
        <v>23.6</v>
      </c>
      <c r="F57" s="201">
        <v>15.3</v>
      </c>
      <c r="G57" s="88">
        <f t="shared" si="2"/>
        <v>0</v>
      </c>
      <c r="H57" s="65">
        <f t="shared" si="3"/>
        <v>0</v>
      </c>
      <c r="I57" s="27"/>
    </row>
    <row r="58" spans="1:9" ht="43.5" customHeight="1" x14ac:dyDescent="0.25">
      <c r="A58" s="129" t="s">
        <v>20320</v>
      </c>
      <c r="B58" s="12" t="s">
        <v>20321</v>
      </c>
      <c r="C58" s="70" t="s">
        <v>305</v>
      </c>
      <c r="D58" s="178"/>
      <c r="E58" s="201">
        <v>19.399999999999999</v>
      </c>
      <c r="F58" s="201">
        <v>12.6</v>
      </c>
      <c r="G58" s="88">
        <f t="shared" si="2"/>
        <v>0</v>
      </c>
      <c r="H58" s="65">
        <f t="shared" si="3"/>
        <v>0</v>
      </c>
      <c r="I58" s="27"/>
    </row>
    <row r="59" spans="1:9" ht="84.75" customHeight="1" x14ac:dyDescent="0.25">
      <c r="A59" s="211" t="s">
        <v>665</v>
      </c>
      <c r="B59" s="212" t="s">
        <v>20322</v>
      </c>
      <c r="C59" s="216"/>
      <c r="D59" s="217"/>
      <c r="E59" s="217"/>
      <c r="F59" s="217"/>
      <c r="G59" s="217"/>
      <c r="H59" s="218"/>
      <c r="I59" s="27"/>
    </row>
    <row r="60" spans="1:9" ht="30" customHeight="1" x14ac:dyDescent="0.25">
      <c r="A60" s="129" t="s">
        <v>666</v>
      </c>
      <c r="B60" s="12" t="s">
        <v>667</v>
      </c>
      <c r="C60" s="70" t="s">
        <v>259</v>
      </c>
      <c r="D60" s="178"/>
      <c r="E60" s="201">
        <v>6.5</v>
      </c>
      <c r="F60" s="201">
        <v>3.06</v>
      </c>
      <c r="G60" s="88">
        <f t="shared" si="2"/>
        <v>0</v>
      </c>
      <c r="H60" s="65">
        <f t="shared" si="3"/>
        <v>0</v>
      </c>
      <c r="I60" s="27"/>
    </row>
    <row r="61" spans="1:9" ht="30" customHeight="1" x14ac:dyDescent="0.25">
      <c r="A61" s="129" t="s">
        <v>668</v>
      </c>
      <c r="B61" s="12" t="s">
        <v>669</v>
      </c>
      <c r="C61" s="70" t="s">
        <v>259</v>
      </c>
      <c r="D61" s="178"/>
      <c r="E61" s="201">
        <v>7.5</v>
      </c>
      <c r="F61" s="201">
        <v>3.56</v>
      </c>
      <c r="G61" s="88">
        <f t="shared" si="2"/>
        <v>0</v>
      </c>
      <c r="H61" s="65">
        <f t="shared" si="3"/>
        <v>0</v>
      </c>
      <c r="I61" s="27"/>
    </row>
    <row r="62" spans="1:9" ht="57" customHeight="1" x14ac:dyDescent="0.25">
      <c r="A62" s="210" t="s">
        <v>20323</v>
      </c>
      <c r="B62" s="352" t="s">
        <v>20324</v>
      </c>
      <c r="C62" s="353"/>
      <c r="D62" s="353"/>
      <c r="E62" s="353"/>
      <c r="F62" s="353"/>
      <c r="G62" s="353"/>
      <c r="H62" s="354"/>
      <c r="I62" s="27"/>
    </row>
    <row r="63" spans="1:9" ht="57" customHeight="1" x14ac:dyDescent="0.25">
      <c r="A63" s="129" t="s">
        <v>670</v>
      </c>
      <c r="B63" s="12" t="s">
        <v>20325</v>
      </c>
      <c r="C63" s="70" t="s">
        <v>305</v>
      </c>
      <c r="D63" s="178"/>
      <c r="E63" s="201">
        <v>162</v>
      </c>
      <c r="F63" s="201">
        <v>56</v>
      </c>
      <c r="G63" s="88">
        <f t="shared" si="2"/>
        <v>0</v>
      </c>
      <c r="H63" s="65">
        <f t="shared" si="3"/>
        <v>0</v>
      </c>
      <c r="I63" s="27"/>
    </row>
    <row r="64" spans="1:9" ht="57" customHeight="1" x14ac:dyDescent="0.25">
      <c r="A64" s="129" t="s">
        <v>671</v>
      </c>
      <c r="B64" s="12" t="s">
        <v>20326</v>
      </c>
      <c r="C64" s="70" t="s">
        <v>305</v>
      </c>
      <c r="D64" s="178"/>
      <c r="E64" s="201">
        <v>55</v>
      </c>
      <c r="F64" s="201">
        <v>36.4</v>
      </c>
      <c r="G64" s="88">
        <f t="shared" si="2"/>
        <v>0</v>
      </c>
      <c r="H64" s="65">
        <f t="shared" si="3"/>
        <v>0</v>
      </c>
      <c r="I64" s="27"/>
    </row>
    <row r="65" spans="1:9" ht="57" customHeight="1" x14ac:dyDescent="0.25">
      <c r="A65" s="129" t="s">
        <v>672</v>
      </c>
      <c r="B65" s="12" t="s">
        <v>20327</v>
      </c>
      <c r="C65" s="70" t="s">
        <v>259</v>
      </c>
      <c r="D65" s="178"/>
      <c r="E65" s="201">
        <v>31.1</v>
      </c>
      <c r="F65" s="201">
        <v>20.6</v>
      </c>
      <c r="G65" s="88">
        <f t="shared" si="2"/>
        <v>0</v>
      </c>
      <c r="H65" s="65">
        <f t="shared" si="3"/>
        <v>0</v>
      </c>
      <c r="I65" s="27"/>
    </row>
    <row r="66" spans="1:9" ht="57" customHeight="1" x14ac:dyDescent="0.25">
      <c r="A66" s="129" t="s">
        <v>673</v>
      </c>
      <c r="B66" s="12" t="s">
        <v>20328</v>
      </c>
      <c r="C66" s="70" t="s">
        <v>305</v>
      </c>
      <c r="D66" s="178"/>
      <c r="E66" s="201">
        <v>107</v>
      </c>
      <c r="F66" s="201">
        <v>43.6</v>
      </c>
      <c r="G66" s="88">
        <f t="shared" si="2"/>
        <v>0</v>
      </c>
      <c r="H66" s="65">
        <f t="shared" si="3"/>
        <v>0</v>
      </c>
      <c r="I66" s="27"/>
    </row>
    <row r="67" spans="1:9" ht="57" customHeight="1" x14ac:dyDescent="0.25">
      <c r="A67" s="211" t="s">
        <v>674</v>
      </c>
      <c r="B67" s="212" t="s">
        <v>20329</v>
      </c>
      <c r="C67" s="216"/>
      <c r="D67" s="217"/>
      <c r="E67" s="217"/>
      <c r="F67" s="217"/>
      <c r="G67" s="217"/>
      <c r="H67" s="218"/>
      <c r="I67" s="27"/>
    </row>
    <row r="68" spans="1:9" ht="20.100000000000001" customHeight="1" x14ac:dyDescent="0.25">
      <c r="A68" s="129" t="s">
        <v>675</v>
      </c>
      <c r="B68" s="12" t="s">
        <v>676</v>
      </c>
      <c r="C68" s="70" t="s">
        <v>305</v>
      </c>
      <c r="D68" s="178"/>
      <c r="E68" s="201">
        <v>118</v>
      </c>
      <c r="F68" s="201">
        <v>48.3</v>
      </c>
      <c r="G68" s="88">
        <f t="shared" si="2"/>
        <v>0</v>
      </c>
      <c r="H68" s="65">
        <f t="shared" si="3"/>
        <v>0</v>
      </c>
      <c r="I68" s="27"/>
    </row>
    <row r="69" spans="1:9" ht="20.100000000000001" customHeight="1" x14ac:dyDescent="0.25">
      <c r="A69" s="129" t="s">
        <v>677</v>
      </c>
      <c r="B69" s="12" t="s">
        <v>678</v>
      </c>
      <c r="C69" s="70" t="s">
        <v>305</v>
      </c>
      <c r="D69" s="178"/>
      <c r="E69" s="201">
        <v>117</v>
      </c>
      <c r="F69" s="201">
        <v>47.8</v>
      </c>
      <c r="G69" s="88">
        <f t="shared" si="2"/>
        <v>0</v>
      </c>
      <c r="H69" s="65">
        <f t="shared" si="3"/>
        <v>0</v>
      </c>
      <c r="I69" s="27"/>
    </row>
    <row r="70" spans="1:9" ht="20.100000000000001" customHeight="1" x14ac:dyDescent="0.25">
      <c r="A70" s="129" t="s">
        <v>679</v>
      </c>
      <c r="B70" s="12" t="s">
        <v>680</v>
      </c>
      <c r="C70" s="70" t="s">
        <v>305</v>
      </c>
      <c r="D70" s="178"/>
      <c r="E70" s="201">
        <v>120</v>
      </c>
      <c r="F70" s="201">
        <v>49.1</v>
      </c>
      <c r="G70" s="88">
        <f t="shared" si="2"/>
        <v>0</v>
      </c>
      <c r="H70" s="65">
        <f t="shared" si="3"/>
        <v>0</v>
      </c>
      <c r="I70" s="27"/>
    </row>
    <row r="71" spans="1:9" ht="77.25" customHeight="1" x14ac:dyDescent="0.25">
      <c r="A71" s="211" t="s">
        <v>681</v>
      </c>
      <c r="B71" s="212" t="s">
        <v>20330</v>
      </c>
      <c r="C71" s="216"/>
      <c r="D71" s="217"/>
      <c r="E71" s="217"/>
      <c r="F71" s="217"/>
      <c r="G71" s="217"/>
      <c r="H71" s="218"/>
      <c r="I71" s="27"/>
    </row>
    <row r="72" spans="1:9" ht="20.100000000000001" customHeight="1" x14ac:dyDescent="0.25">
      <c r="A72" s="129" t="s">
        <v>682</v>
      </c>
      <c r="B72" s="12" t="s">
        <v>676</v>
      </c>
      <c r="C72" s="70" t="s">
        <v>305</v>
      </c>
      <c r="D72" s="178"/>
      <c r="E72" s="201">
        <v>299</v>
      </c>
      <c r="F72" s="201">
        <v>122</v>
      </c>
      <c r="G72" s="88">
        <f t="shared" si="2"/>
        <v>0</v>
      </c>
      <c r="H72" s="65">
        <f t="shared" si="3"/>
        <v>0</v>
      </c>
      <c r="I72" s="27"/>
    </row>
    <row r="73" spans="1:9" ht="20.100000000000001" customHeight="1" x14ac:dyDescent="0.25">
      <c r="A73" s="129" t="s">
        <v>683</v>
      </c>
      <c r="B73" s="12" t="s">
        <v>678</v>
      </c>
      <c r="C73" s="70" t="s">
        <v>305</v>
      </c>
      <c r="D73" s="178"/>
      <c r="E73" s="201">
        <v>294</v>
      </c>
      <c r="F73" s="201">
        <v>120</v>
      </c>
      <c r="G73" s="88">
        <f t="shared" si="2"/>
        <v>0</v>
      </c>
      <c r="H73" s="65">
        <f t="shared" si="3"/>
        <v>0</v>
      </c>
      <c r="I73" s="27"/>
    </row>
    <row r="74" spans="1:9" ht="20.100000000000001" customHeight="1" x14ac:dyDescent="0.25">
      <c r="A74" s="129" t="s">
        <v>684</v>
      </c>
      <c r="B74" s="12" t="s">
        <v>680</v>
      </c>
      <c r="C74" s="70" t="s">
        <v>305</v>
      </c>
      <c r="D74" s="178"/>
      <c r="E74" s="201">
        <v>306</v>
      </c>
      <c r="F74" s="201">
        <v>125</v>
      </c>
      <c r="G74" s="88">
        <f t="shared" si="2"/>
        <v>0</v>
      </c>
      <c r="H74" s="65">
        <f t="shared" si="3"/>
        <v>0</v>
      </c>
      <c r="I74" s="27"/>
    </row>
    <row r="75" spans="1:9" ht="72.75" customHeight="1" x14ac:dyDescent="0.25">
      <c r="A75" s="129" t="s">
        <v>685</v>
      </c>
      <c r="B75" s="12" t="s">
        <v>20331</v>
      </c>
      <c r="C75" s="70" t="s">
        <v>305</v>
      </c>
      <c r="D75" s="178"/>
      <c r="E75" s="201">
        <v>51</v>
      </c>
      <c r="F75" s="201">
        <v>33.299999999999997</v>
      </c>
      <c r="G75" s="88">
        <f t="shared" ref="G75:G138" si="4">D75*E75</f>
        <v>0</v>
      </c>
      <c r="H75" s="65">
        <f t="shared" ref="H75:H138" si="5">D75*F75</f>
        <v>0</v>
      </c>
      <c r="I75" s="27"/>
    </row>
    <row r="76" spans="1:9" ht="63" customHeight="1" x14ac:dyDescent="0.25">
      <c r="A76" s="211" t="s">
        <v>686</v>
      </c>
      <c r="B76" s="212" t="s">
        <v>20332</v>
      </c>
      <c r="C76" s="216"/>
      <c r="D76" s="217"/>
      <c r="E76" s="217"/>
      <c r="F76" s="217"/>
      <c r="G76" s="217"/>
      <c r="H76" s="218"/>
      <c r="I76" s="27"/>
    </row>
    <row r="77" spans="1:9" ht="20.100000000000001" customHeight="1" x14ac:dyDescent="0.25">
      <c r="A77" s="129" t="s">
        <v>687</v>
      </c>
      <c r="B77" s="12" t="s">
        <v>676</v>
      </c>
      <c r="C77" s="70" t="s">
        <v>259</v>
      </c>
      <c r="D77" s="178"/>
      <c r="E77" s="201">
        <v>24.4</v>
      </c>
      <c r="F77" s="201">
        <v>10</v>
      </c>
      <c r="G77" s="88">
        <f t="shared" si="4"/>
        <v>0</v>
      </c>
      <c r="H77" s="65">
        <f t="shared" si="5"/>
        <v>0</v>
      </c>
      <c r="I77" s="27"/>
    </row>
    <row r="78" spans="1:9" ht="20.100000000000001" customHeight="1" x14ac:dyDescent="0.25">
      <c r="A78" s="129" t="s">
        <v>688</v>
      </c>
      <c r="B78" s="12" t="s">
        <v>678</v>
      </c>
      <c r="C78" s="70" t="s">
        <v>259</v>
      </c>
      <c r="D78" s="178"/>
      <c r="E78" s="201">
        <v>24.2</v>
      </c>
      <c r="F78" s="201">
        <v>9.9</v>
      </c>
      <c r="G78" s="88">
        <f t="shared" si="4"/>
        <v>0</v>
      </c>
      <c r="H78" s="65">
        <f t="shared" si="5"/>
        <v>0</v>
      </c>
      <c r="I78" s="27"/>
    </row>
    <row r="79" spans="1:9" ht="20.100000000000001" customHeight="1" x14ac:dyDescent="0.25">
      <c r="A79" s="129" t="s">
        <v>689</v>
      </c>
      <c r="B79" s="12" t="s">
        <v>680</v>
      </c>
      <c r="C79" s="70" t="s">
        <v>259</v>
      </c>
      <c r="D79" s="178"/>
      <c r="E79" s="201">
        <v>24.9</v>
      </c>
      <c r="F79" s="201">
        <v>10.199999999999999</v>
      </c>
      <c r="G79" s="88">
        <f t="shared" si="4"/>
        <v>0</v>
      </c>
      <c r="H79" s="65">
        <f t="shared" si="5"/>
        <v>0</v>
      </c>
      <c r="I79" s="27"/>
    </row>
    <row r="80" spans="1:9" ht="57" customHeight="1" x14ac:dyDescent="0.25">
      <c r="A80" s="129" t="s">
        <v>690</v>
      </c>
      <c r="B80" s="12" t="s">
        <v>20333</v>
      </c>
      <c r="C80" s="70" t="s">
        <v>259</v>
      </c>
      <c r="D80" s="178"/>
      <c r="E80" s="201">
        <v>54</v>
      </c>
      <c r="F80" s="201">
        <v>35.799999999999997</v>
      </c>
      <c r="G80" s="88">
        <f t="shared" si="4"/>
        <v>0</v>
      </c>
      <c r="H80" s="65">
        <f t="shared" si="5"/>
        <v>0</v>
      </c>
      <c r="I80" s="27"/>
    </row>
    <row r="81" spans="1:9" ht="57" customHeight="1" x14ac:dyDescent="0.25">
      <c r="A81" s="211" t="s">
        <v>691</v>
      </c>
      <c r="B81" s="212" t="s">
        <v>20334</v>
      </c>
      <c r="C81" s="216"/>
      <c r="D81" s="217"/>
      <c r="E81" s="217"/>
      <c r="F81" s="217"/>
      <c r="G81" s="217"/>
      <c r="H81" s="218"/>
      <c r="I81" s="27"/>
    </row>
    <row r="82" spans="1:9" ht="35.1" customHeight="1" x14ac:dyDescent="0.25">
      <c r="A82" s="129" t="s">
        <v>692</v>
      </c>
      <c r="B82" s="12" t="s">
        <v>693</v>
      </c>
      <c r="C82" s="70" t="s">
        <v>259</v>
      </c>
      <c r="D82" s="178"/>
      <c r="E82" s="201">
        <v>37.200000000000003</v>
      </c>
      <c r="F82" s="201">
        <v>12.4</v>
      </c>
      <c r="G82" s="88">
        <f t="shared" si="4"/>
        <v>0</v>
      </c>
      <c r="H82" s="65">
        <f t="shared" si="5"/>
        <v>0</v>
      </c>
      <c r="I82" s="27"/>
    </row>
    <row r="83" spans="1:9" ht="35.1" customHeight="1" x14ac:dyDescent="0.25">
      <c r="A83" s="129" t="s">
        <v>694</v>
      </c>
      <c r="B83" s="12" t="s">
        <v>695</v>
      </c>
      <c r="C83" s="70" t="s">
        <v>259</v>
      </c>
      <c r="D83" s="178"/>
      <c r="E83" s="201">
        <v>67</v>
      </c>
      <c r="F83" s="201">
        <v>22.3</v>
      </c>
      <c r="G83" s="88">
        <f t="shared" si="4"/>
        <v>0</v>
      </c>
      <c r="H83" s="65">
        <f t="shared" si="5"/>
        <v>0</v>
      </c>
      <c r="I83" s="27"/>
    </row>
    <row r="84" spans="1:9" ht="35.1" customHeight="1" x14ac:dyDescent="0.25">
      <c r="A84" s="129" t="s">
        <v>696</v>
      </c>
      <c r="B84" s="12" t="s">
        <v>697</v>
      </c>
      <c r="C84" s="70" t="s">
        <v>259</v>
      </c>
      <c r="D84" s="178"/>
      <c r="E84" s="201">
        <v>102</v>
      </c>
      <c r="F84" s="201">
        <v>33.9</v>
      </c>
      <c r="G84" s="88">
        <f t="shared" si="4"/>
        <v>0</v>
      </c>
      <c r="H84" s="65">
        <f t="shared" si="5"/>
        <v>0</v>
      </c>
      <c r="I84" s="27"/>
    </row>
    <row r="85" spans="1:9" ht="35.1" customHeight="1" x14ac:dyDescent="0.25">
      <c r="A85" s="129" t="s">
        <v>698</v>
      </c>
      <c r="B85" s="12" t="s">
        <v>699</v>
      </c>
      <c r="C85" s="70" t="s">
        <v>259</v>
      </c>
      <c r="D85" s="178"/>
      <c r="E85" s="201">
        <v>36.799999999999997</v>
      </c>
      <c r="F85" s="201">
        <v>12.3</v>
      </c>
      <c r="G85" s="88">
        <f t="shared" si="4"/>
        <v>0</v>
      </c>
      <c r="H85" s="65">
        <f t="shared" si="5"/>
        <v>0</v>
      </c>
      <c r="I85" s="27"/>
    </row>
    <row r="86" spans="1:9" ht="35.1" customHeight="1" x14ac:dyDescent="0.25">
      <c r="A86" s="129" t="s">
        <v>700</v>
      </c>
      <c r="B86" s="12" t="s">
        <v>701</v>
      </c>
      <c r="C86" s="70" t="s">
        <v>259</v>
      </c>
      <c r="D86" s="178"/>
      <c r="E86" s="201">
        <v>67</v>
      </c>
      <c r="F86" s="201">
        <v>22.3</v>
      </c>
      <c r="G86" s="88">
        <f t="shared" si="4"/>
        <v>0</v>
      </c>
      <c r="H86" s="65">
        <f t="shared" si="5"/>
        <v>0</v>
      </c>
      <c r="I86" s="27"/>
    </row>
    <row r="87" spans="1:9" ht="35.1" customHeight="1" x14ac:dyDescent="0.25">
      <c r="A87" s="129" t="s">
        <v>702</v>
      </c>
      <c r="B87" s="12" t="s">
        <v>703</v>
      </c>
      <c r="C87" s="70" t="s">
        <v>259</v>
      </c>
      <c r="D87" s="178"/>
      <c r="E87" s="201">
        <v>102</v>
      </c>
      <c r="F87" s="201">
        <v>33.9</v>
      </c>
      <c r="G87" s="88">
        <f t="shared" si="4"/>
        <v>0</v>
      </c>
      <c r="H87" s="65">
        <f t="shared" si="5"/>
        <v>0</v>
      </c>
      <c r="I87" s="27"/>
    </row>
    <row r="88" spans="1:9" ht="35.1" customHeight="1" x14ac:dyDescent="0.25">
      <c r="A88" s="129" t="s">
        <v>704</v>
      </c>
      <c r="B88" s="12" t="s">
        <v>705</v>
      </c>
      <c r="C88" s="70" t="s">
        <v>259</v>
      </c>
      <c r="D88" s="178"/>
      <c r="E88" s="201">
        <v>37.799999999999997</v>
      </c>
      <c r="F88" s="201">
        <v>12.6</v>
      </c>
      <c r="G88" s="88">
        <f t="shared" si="4"/>
        <v>0</v>
      </c>
      <c r="H88" s="65">
        <f t="shared" si="5"/>
        <v>0</v>
      </c>
      <c r="I88" s="27"/>
    </row>
    <row r="89" spans="1:9" ht="35.1" customHeight="1" x14ac:dyDescent="0.25">
      <c r="A89" s="129" t="s">
        <v>706</v>
      </c>
      <c r="B89" s="12" t="s">
        <v>707</v>
      </c>
      <c r="C89" s="70" t="s">
        <v>259</v>
      </c>
      <c r="D89" s="178"/>
      <c r="E89" s="201">
        <v>68</v>
      </c>
      <c r="F89" s="201">
        <v>22.6</v>
      </c>
      <c r="G89" s="88">
        <f t="shared" si="4"/>
        <v>0</v>
      </c>
      <c r="H89" s="65">
        <f t="shared" si="5"/>
        <v>0</v>
      </c>
      <c r="I89" s="27"/>
    </row>
    <row r="90" spans="1:9" ht="35.1" customHeight="1" x14ac:dyDescent="0.25">
      <c r="A90" s="129" t="s">
        <v>708</v>
      </c>
      <c r="B90" s="12" t="s">
        <v>709</v>
      </c>
      <c r="C90" s="70" t="s">
        <v>259</v>
      </c>
      <c r="D90" s="178"/>
      <c r="E90" s="201">
        <v>104</v>
      </c>
      <c r="F90" s="201">
        <v>34.6</v>
      </c>
      <c r="G90" s="88">
        <f t="shared" si="4"/>
        <v>0</v>
      </c>
      <c r="H90" s="65">
        <f t="shared" si="5"/>
        <v>0</v>
      </c>
      <c r="I90" s="27"/>
    </row>
    <row r="91" spans="1:9" ht="77.25" customHeight="1" x14ac:dyDescent="0.25">
      <c r="A91" s="211" t="s">
        <v>710</v>
      </c>
      <c r="B91" s="212" t="s">
        <v>20335</v>
      </c>
      <c r="C91" s="216"/>
      <c r="D91" s="217"/>
      <c r="E91" s="217"/>
      <c r="F91" s="217"/>
      <c r="G91" s="217"/>
      <c r="H91" s="218"/>
      <c r="I91" s="27"/>
    </row>
    <row r="92" spans="1:9" ht="20.100000000000001" customHeight="1" x14ac:dyDescent="0.25">
      <c r="A92" s="129" t="s">
        <v>711</v>
      </c>
      <c r="B92" s="12" t="s">
        <v>676</v>
      </c>
      <c r="C92" s="70" t="s">
        <v>305</v>
      </c>
      <c r="D92" s="178"/>
      <c r="E92" s="201">
        <v>394</v>
      </c>
      <c r="F92" s="201">
        <v>132</v>
      </c>
      <c r="G92" s="88">
        <f t="shared" si="4"/>
        <v>0</v>
      </c>
      <c r="H92" s="65">
        <f t="shared" si="5"/>
        <v>0</v>
      </c>
      <c r="I92" s="27"/>
    </row>
    <row r="93" spans="1:9" ht="20.100000000000001" customHeight="1" x14ac:dyDescent="0.25">
      <c r="A93" s="129" t="s">
        <v>712</v>
      </c>
      <c r="B93" s="12" t="s">
        <v>678</v>
      </c>
      <c r="C93" s="70" t="s">
        <v>305</v>
      </c>
      <c r="D93" s="178"/>
      <c r="E93" s="201">
        <v>390</v>
      </c>
      <c r="F93" s="201">
        <v>130</v>
      </c>
      <c r="G93" s="88">
        <f t="shared" si="4"/>
        <v>0</v>
      </c>
      <c r="H93" s="65">
        <f t="shared" si="5"/>
        <v>0</v>
      </c>
      <c r="I93" s="27"/>
    </row>
    <row r="94" spans="1:9" ht="20.100000000000001" customHeight="1" x14ac:dyDescent="0.25">
      <c r="A94" s="129" t="s">
        <v>713</v>
      </c>
      <c r="B94" s="12" t="s">
        <v>680</v>
      </c>
      <c r="C94" s="70" t="s">
        <v>305</v>
      </c>
      <c r="D94" s="178"/>
      <c r="E94" s="201">
        <v>401</v>
      </c>
      <c r="F94" s="201">
        <v>134</v>
      </c>
      <c r="G94" s="88">
        <f t="shared" si="4"/>
        <v>0</v>
      </c>
      <c r="H94" s="65">
        <f t="shared" si="5"/>
        <v>0</v>
      </c>
      <c r="I94" s="27"/>
    </row>
    <row r="95" spans="1:9" ht="63.75" customHeight="1" x14ac:dyDescent="0.25">
      <c r="A95" s="211" t="s">
        <v>714</v>
      </c>
      <c r="B95" s="212" t="s">
        <v>20336</v>
      </c>
      <c r="C95" s="216"/>
      <c r="D95" s="217"/>
      <c r="E95" s="217"/>
      <c r="F95" s="217"/>
      <c r="G95" s="217"/>
      <c r="H95" s="218"/>
      <c r="I95" s="27"/>
    </row>
    <row r="96" spans="1:9" ht="20.100000000000001" customHeight="1" x14ac:dyDescent="0.25">
      <c r="A96" s="129" t="s">
        <v>715</v>
      </c>
      <c r="B96" s="12" t="s">
        <v>676</v>
      </c>
      <c r="C96" s="70" t="s">
        <v>305</v>
      </c>
      <c r="D96" s="178"/>
      <c r="E96" s="201">
        <v>333</v>
      </c>
      <c r="F96" s="201">
        <v>111</v>
      </c>
      <c r="G96" s="88">
        <f t="shared" si="4"/>
        <v>0</v>
      </c>
      <c r="H96" s="65">
        <f t="shared" si="5"/>
        <v>0</v>
      </c>
      <c r="I96" s="27"/>
    </row>
    <row r="97" spans="1:9" ht="20.100000000000001" customHeight="1" x14ac:dyDescent="0.25">
      <c r="A97" s="129" t="s">
        <v>716</v>
      </c>
      <c r="B97" s="12" t="s">
        <v>678</v>
      </c>
      <c r="C97" s="70" t="s">
        <v>305</v>
      </c>
      <c r="D97" s="178"/>
      <c r="E97" s="201">
        <v>329</v>
      </c>
      <c r="F97" s="201">
        <v>110</v>
      </c>
      <c r="G97" s="88">
        <f t="shared" si="4"/>
        <v>0</v>
      </c>
      <c r="H97" s="65">
        <f t="shared" si="5"/>
        <v>0</v>
      </c>
      <c r="I97" s="27"/>
    </row>
    <row r="98" spans="1:9" ht="20.100000000000001" customHeight="1" x14ac:dyDescent="0.25">
      <c r="A98" s="129" t="s">
        <v>717</v>
      </c>
      <c r="B98" s="12" t="s">
        <v>680</v>
      </c>
      <c r="C98" s="70" t="s">
        <v>305</v>
      </c>
      <c r="D98" s="178"/>
      <c r="E98" s="201">
        <v>340</v>
      </c>
      <c r="F98" s="201">
        <v>114</v>
      </c>
      <c r="G98" s="88">
        <f t="shared" si="4"/>
        <v>0</v>
      </c>
      <c r="H98" s="65">
        <f t="shared" si="5"/>
        <v>0</v>
      </c>
      <c r="I98" s="27"/>
    </row>
    <row r="99" spans="1:9" ht="57" customHeight="1" x14ac:dyDescent="0.25">
      <c r="A99" s="211" t="s">
        <v>718</v>
      </c>
      <c r="B99" s="212" t="s">
        <v>20337</v>
      </c>
      <c r="C99" s="216"/>
      <c r="D99" s="217"/>
      <c r="E99" s="217"/>
      <c r="F99" s="217"/>
      <c r="G99" s="217"/>
      <c r="H99" s="218"/>
      <c r="I99" s="27"/>
    </row>
    <row r="100" spans="1:9" ht="20.100000000000001" customHeight="1" x14ac:dyDescent="0.25">
      <c r="A100" s="129" t="s">
        <v>719</v>
      </c>
      <c r="B100" s="12" t="s">
        <v>676</v>
      </c>
      <c r="C100" s="70" t="s">
        <v>259</v>
      </c>
      <c r="D100" s="178"/>
      <c r="E100" s="201">
        <v>58</v>
      </c>
      <c r="F100" s="201">
        <v>19.5</v>
      </c>
      <c r="G100" s="88">
        <f t="shared" si="4"/>
        <v>0</v>
      </c>
      <c r="H100" s="65">
        <f t="shared" si="5"/>
        <v>0</v>
      </c>
      <c r="I100" s="27"/>
    </row>
    <row r="101" spans="1:9" ht="20.100000000000001" customHeight="1" x14ac:dyDescent="0.25">
      <c r="A101" s="129" t="s">
        <v>720</v>
      </c>
      <c r="B101" s="12" t="s">
        <v>678</v>
      </c>
      <c r="C101" s="70" t="s">
        <v>259</v>
      </c>
      <c r="D101" s="178"/>
      <c r="E101" s="201">
        <v>57</v>
      </c>
      <c r="F101" s="201">
        <v>19.2</v>
      </c>
      <c r="G101" s="88">
        <f t="shared" si="4"/>
        <v>0</v>
      </c>
      <c r="H101" s="65">
        <f t="shared" si="5"/>
        <v>0</v>
      </c>
      <c r="I101" s="27"/>
    </row>
    <row r="102" spans="1:9" ht="20.100000000000001" customHeight="1" x14ac:dyDescent="0.25">
      <c r="A102" s="129" t="s">
        <v>721</v>
      </c>
      <c r="B102" s="12" t="s">
        <v>680</v>
      </c>
      <c r="C102" s="70" t="s">
        <v>259</v>
      </c>
      <c r="D102" s="178"/>
      <c r="E102" s="201">
        <v>60</v>
      </c>
      <c r="F102" s="201">
        <v>19.899999999999999</v>
      </c>
      <c r="G102" s="88">
        <f t="shared" si="4"/>
        <v>0</v>
      </c>
      <c r="H102" s="65">
        <f t="shared" si="5"/>
        <v>0</v>
      </c>
      <c r="I102" s="27"/>
    </row>
    <row r="103" spans="1:9" ht="189.75" customHeight="1" x14ac:dyDescent="0.25">
      <c r="A103" s="211" t="s">
        <v>722</v>
      </c>
      <c r="B103" s="212" t="s">
        <v>20338</v>
      </c>
      <c r="C103" s="216"/>
      <c r="D103" s="217"/>
      <c r="E103" s="217"/>
      <c r="F103" s="217"/>
      <c r="G103" s="217"/>
      <c r="H103" s="218"/>
      <c r="I103" s="27"/>
    </row>
    <row r="104" spans="1:9" ht="20.100000000000001" customHeight="1" x14ac:dyDescent="0.25">
      <c r="A104" s="129" t="s">
        <v>723</v>
      </c>
      <c r="B104" s="12" t="s">
        <v>724</v>
      </c>
      <c r="C104" s="70" t="s">
        <v>259</v>
      </c>
      <c r="D104" s="178"/>
      <c r="E104" s="201">
        <v>64</v>
      </c>
      <c r="F104" s="201">
        <v>21.3</v>
      </c>
      <c r="G104" s="88">
        <f t="shared" si="4"/>
        <v>0</v>
      </c>
      <c r="H104" s="65">
        <f t="shared" si="5"/>
        <v>0</v>
      </c>
      <c r="I104" s="27"/>
    </row>
    <row r="105" spans="1:9" ht="20.100000000000001" customHeight="1" x14ac:dyDescent="0.25">
      <c r="A105" s="129" t="s">
        <v>725</v>
      </c>
      <c r="B105" s="12" t="s">
        <v>726</v>
      </c>
      <c r="C105" s="70" t="s">
        <v>259</v>
      </c>
      <c r="D105" s="178"/>
      <c r="E105" s="201">
        <v>70</v>
      </c>
      <c r="F105" s="201">
        <v>23.3</v>
      </c>
      <c r="G105" s="88">
        <f t="shared" si="4"/>
        <v>0</v>
      </c>
      <c r="H105" s="65">
        <f t="shared" si="5"/>
        <v>0</v>
      </c>
      <c r="I105" s="27"/>
    </row>
    <row r="106" spans="1:9" ht="132" customHeight="1" x14ac:dyDescent="0.25">
      <c r="A106" s="211" t="s">
        <v>727</v>
      </c>
      <c r="B106" s="212" t="s">
        <v>20339</v>
      </c>
      <c r="C106" s="216"/>
      <c r="D106" s="217"/>
      <c r="E106" s="217"/>
      <c r="F106" s="217"/>
      <c r="G106" s="217"/>
      <c r="H106" s="218"/>
      <c r="I106" s="27"/>
    </row>
    <row r="107" spans="1:9" ht="20.100000000000001" customHeight="1" x14ac:dyDescent="0.25">
      <c r="A107" s="129" t="s">
        <v>728</v>
      </c>
      <c r="B107" s="12" t="s">
        <v>676</v>
      </c>
      <c r="C107" s="70" t="s">
        <v>305</v>
      </c>
      <c r="D107" s="178"/>
      <c r="E107" s="201">
        <v>67</v>
      </c>
      <c r="F107" s="201">
        <v>44</v>
      </c>
      <c r="G107" s="88">
        <f t="shared" si="4"/>
        <v>0</v>
      </c>
      <c r="H107" s="65">
        <f t="shared" si="5"/>
        <v>0</v>
      </c>
      <c r="I107" s="27"/>
    </row>
    <row r="108" spans="1:9" ht="20.100000000000001" customHeight="1" x14ac:dyDescent="0.25">
      <c r="A108" s="129" t="s">
        <v>729</v>
      </c>
      <c r="B108" s="12" t="s">
        <v>678</v>
      </c>
      <c r="C108" s="70" t="s">
        <v>305</v>
      </c>
      <c r="D108" s="178"/>
      <c r="E108" s="201">
        <v>65</v>
      </c>
      <c r="F108" s="201">
        <v>42.6</v>
      </c>
      <c r="G108" s="88">
        <f t="shared" si="4"/>
        <v>0</v>
      </c>
      <c r="H108" s="65">
        <f t="shared" si="5"/>
        <v>0</v>
      </c>
      <c r="I108" s="27"/>
    </row>
    <row r="109" spans="1:9" ht="20.100000000000001" customHeight="1" x14ac:dyDescent="0.25">
      <c r="A109" s="129" t="s">
        <v>730</v>
      </c>
      <c r="B109" s="12" t="s">
        <v>680</v>
      </c>
      <c r="C109" s="70" t="s">
        <v>305</v>
      </c>
      <c r="D109" s="178"/>
      <c r="E109" s="201">
        <v>70</v>
      </c>
      <c r="F109" s="201">
        <v>46.1</v>
      </c>
      <c r="G109" s="88">
        <f t="shared" si="4"/>
        <v>0</v>
      </c>
      <c r="H109" s="65">
        <f t="shared" si="5"/>
        <v>0</v>
      </c>
      <c r="I109" s="27"/>
    </row>
    <row r="110" spans="1:9" ht="76.5" customHeight="1" x14ac:dyDescent="0.25">
      <c r="A110" s="211" t="s">
        <v>731</v>
      </c>
      <c r="B110" s="212" t="s">
        <v>20340</v>
      </c>
      <c r="C110" s="216"/>
      <c r="D110" s="217"/>
      <c r="E110" s="217"/>
      <c r="F110" s="217"/>
      <c r="G110" s="217"/>
      <c r="H110" s="218"/>
      <c r="I110" s="27"/>
    </row>
    <row r="111" spans="1:9" ht="20.100000000000001" customHeight="1" x14ac:dyDescent="0.25">
      <c r="A111" s="129" t="s">
        <v>732</v>
      </c>
      <c r="B111" s="12" t="s">
        <v>676</v>
      </c>
      <c r="C111" s="70" t="s">
        <v>259</v>
      </c>
      <c r="D111" s="178"/>
      <c r="E111" s="201">
        <v>19.399999999999999</v>
      </c>
      <c r="F111" s="201">
        <v>12.8</v>
      </c>
      <c r="G111" s="88">
        <f t="shared" si="4"/>
        <v>0</v>
      </c>
      <c r="H111" s="65">
        <f t="shared" si="5"/>
        <v>0</v>
      </c>
      <c r="I111" s="27"/>
    </row>
    <row r="112" spans="1:9" ht="20.100000000000001" customHeight="1" x14ac:dyDescent="0.25">
      <c r="A112" s="129" t="s">
        <v>733</v>
      </c>
      <c r="B112" s="12" t="s">
        <v>678</v>
      </c>
      <c r="C112" s="70" t="s">
        <v>259</v>
      </c>
      <c r="D112" s="178"/>
      <c r="E112" s="201">
        <v>19.5</v>
      </c>
      <c r="F112" s="201">
        <v>12.9</v>
      </c>
      <c r="G112" s="88">
        <f t="shared" si="4"/>
        <v>0</v>
      </c>
      <c r="H112" s="65">
        <f t="shared" si="5"/>
        <v>0</v>
      </c>
      <c r="I112" s="27"/>
    </row>
    <row r="113" spans="1:9" ht="20.100000000000001" customHeight="1" x14ac:dyDescent="0.25">
      <c r="A113" s="129" t="s">
        <v>734</v>
      </c>
      <c r="B113" s="12" t="s">
        <v>680</v>
      </c>
      <c r="C113" s="70" t="s">
        <v>259</v>
      </c>
      <c r="D113" s="178"/>
      <c r="E113" s="201">
        <v>19.8</v>
      </c>
      <c r="F113" s="201">
        <v>13.1</v>
      </c>
      <c r="G113" s="88">
        <f t="shared" si="4"/>
        <v>0</v>
      </c>
      <c r="H113" s="65">
        <f t="shared" si="5"/>
        <v>0</v>
      </c>
      <c r="I113" s="27"/>
    </row>
    <row r="114" spans="1:9" ht="73.5" customHeight="1" x14ac:dyDescent="0.25">
      <c r="A114" s="211" t="s">
        <v>735</v>
      </c>
      <c r="B114" s="212" t="s">
        <v>20341</v>
      </c>
      <c r="C114" s="216"/>
      <c r="D114" s="217"/>
      <c r="E114" s="217"/>
      <c r="F114" s="217"/>
      <c r="G114" s="217"/>
      <c r="H114" s="218"/>
      <c r="I114" s="27"/>
    </row>
    <row r="115" spans="1:9" ht="30" customHeight="1" x14ac:dyDescent="0.25">
      <c r="A115" s="129" t="s">
        <v>736</v>
      </c>
      <c r="B115" s="12" t="s">
        <v>737</v>
      </c>
      <c r="C115" s="70" t="s">
        <v>259</v>
      </c>
      <c r="D115" s="178"/>
      <c r="E115" s="201">
        <v>23.1</v>
      </c>
      <c r="F115" s="201">
        <v>15.3</v>
      </c>
      <c r="G115" s="88">
        <f t="shared" si="4"/>
        <v>0</v>
      </c>
      <c r="H115" s="65">
        <f t="shared" si="5"/>
        <v>0</v>
      </c>
      <c r="I115" s="27"/>
    </row>
    <row r="116" spans="1:9" ht="30" customHeight="1" x14ac:dyDescent="0.25">
      <c r="A116" s="129" t="s">
        <v>738</v>
      </c>
      <c r="B116" s="12" t="s">
        <v>739</v>
      </c>
      <c r="C116" s="70" t="s">
        <v>259</v>
      </c>
      <c r="D116" s="178"/>
      <c r="E116" s="201">
        <v>30.3</v>
      </c>
      <c r="F116" s="201">
        <v>20</v>
      </c>
      <c r="G116" s="88">
        <f t="shared" si="4"/>
        <v>0</v>
      </c>
      <c r="H116" s="65">
        <f t="shared" si="5"/>
        <v>0</v>
      </c>
      <c r="I116" s="27"/>
    </row>
    <row r="117" spans="1:9" ht="30" customHeight="1" x14ac:dyDescent="0.25">
      <c r="A117" s="129" t="s">
        <v>740</v>
      </c>
      <c r="B117" s="12" t="s">
        <v>741</v>
      </c>
      <c r="C117" s="70" t="s">
        <v>259</v>
      </c>
      <c r="D117" s="178"/>
      <c r="E117" s="201">
        <v>23</v>
      </c>
      <c r="F117" s="201">
        <v>15.2</v>
      </c>
      <c r="G117" s="88">
        <f t="shared" si="4"/>
        <v>0</v>
      </c>
      <c r="H117" s="65">
        <f t="shared" si="5"/>
        <v>0</v>
      </c>
      <c r="I117" s="27"/>
    </row>
    <row r="118" spans="1:9" ht="30" customHeight="1" x14ac:dyDescent="0.25">
      <c r="A118" s="129" t="s">
        <v>742</v>
      </c>
      <c r="B118" s="12" t="s">
        <v>743</v>
      </c>
      <c r="C118" s="70" t="s">
        <v>259</v>
      </c>
      <c r="D118" s="178"/>
      <c r="E118" s="201">
        <v>30.2</v>
      </c>
      <c r="F118" s="201">
        <v>19.899999999999999</v>
      </c>
      <c r="G118" s="88">
        <f t="shared" si="4"/>
        <v>0</v>
      </c>
      <c r="H118" s="65">
        <f t="shared" si="5"/>
        <v>0</v>
      </c>
      <c r="I118" s="27"/>
    </row>
    <row r="119" spans="1:9" ht="30" customHeight="1" x14ac:dyDescent="0.25">
      <c r="A119" s="129" t="s">
        <v>744</v>
      </c>
      <c r="B119" s="12" t="s">
        <v>745</v>
      </c>
      <c r="C119" s="70" t="s">
        <v>259</v>
      </c>
      <c r="D119" s="178"/>
      <c r="E119" s="201">
        <v>23.2</v>
      </c>
      <c r="F119" s="201">
        <v>15.3</v>
      </c>
      <c r="G119" s="88">
        <f t="shared" si="4"/>
        <v>0</v>
      </c>
      <c r="H119" s="65">
        <f t="shared" si="5"/>
        <v>0</v>
      </c>
      <c r="I119" s="27"/>
    </row>
    <row r="120" spans="1:9" ht="30" customHeight="1" x14ac:dyDescent="0.25">
      <c r="A120" s="129" t="s">
        <v>746</v>
      </c>
      <c r="B120" s="12" t="s">
        <v>747</v>
      </c>
      <c r="C120" s="70" t="s">
        <v>259</v>
      </c>
      <c r="D120" s="178"/>
      <c r="E120" s="201">
        <v>30.5</v>
      </c>
      <c r="F120" s="201">
        <v>20.100000000000001</v>
      </c>
      <c r="G120" s="88">
        <f t="shared" si="4"/>
        <v>0</v>
      </c>
      <c r="H120" s="65">
        <f t="shared" si="5"/>
        <v>0</v>
      </c>
      <c r="I120" s="27"/>
    </row>
    <row r="121" spans="1:9" ht="77.25" customHeight="1" x14ac:dyDescent="0.25">
      <c r="A121" s="129" t="s">
        <v>748</v>
      </c>
      <c r="B121" s="12" t="s">
        <v>20342</v>
      </c>
      <c r="C121" s="70" t="s">
        <v>259</v>
      </c>
      <c r="D121" s="178"/>
      <c r="E121" s="201">
        <v>15.9</v>
      </c>
      <c r="F121" s="201">
        <v>10.5</v>
      </c>
      <c r="G121" s="88">
        <f t="shared" si="4"/>
        <v>0</v>
      </c>
      <c r="H121" s="65">
        <f t="shared" si="5"/>
        <v>0</v>
      </c>
      <c r="I121" s="27"/>
    </row>
    <row r="122" spans="1:9" ht="99" customHeight="1" x14ac:dyDescent="0.25">
      <c r="A122" s="211" t="s">
        <v>749</v>
      </c>
      <c r="B122" s="212" t="s">
        <v>20343</v>
      </c>
      <c r="C122" s="216"/>
      <c r="D122" s="217"/>
      <c r="E122" s="217"/>
      <c r="F122" s="217"/>
      <c r="G122" s="217"/>
      <c r="H122" s="218"/>
      <c r="I122" s="27"/>
    </row>
    <row r="123" spans="1:9" ht="35.1" customHeight="1" x14ac:dyDescent="0.25">
      <c r="A123" s="129" t="s">
        <v>750</v>
      </c>
      <c r="B123" s="12" t="s">
        <v>751</v>
      </c>
      <c r="C123" s="70" t="s">
        <v>305</v>
      </c>
      <c r="D123" s="178"/>
      <c r="E123" s="201">
        <v>225</v>
      </c>
      <c r="F123" s="201">
        <v>82</v>
      </c>
      <c r="G123" s="88">
        <f t="shared" si="4"/>
        <v>0</v>
      </c>
      <c r="H123" s="65">
        <f t="shared" si="5"/>
        <v>0</v>
      </c>
      <c r="I123" s="27"/>
    </row>
    <row r="124" spans="1:9" ht="35.1" customHeight="1" x14ac:dyDescent="0.25">
      <c r="A124" s="129" t="s">
        <v>752</v>
      </c>
      <c r="B124" s="12" t="s">
        <v>753</v>
      </c>
      <c r="C124" s="70" t="s">
        <v>305</v>
      </c>
      <c r="D124" s="178"/>
      <c r="E124" s="201">
        <v>204</v>
      </c>
      <c r="F124" s="201">
        <v>74</v>
      </c>
      <c r="G124" s="88">
        <f t="shared" si="4"/>
        <v>0</v>
      </c>
      <c r="H124" s="65">
        <f t="shared" si="5"/>
        <v>0</v>
      </c>
      <c r="I124" s="27"/>
    </row>
    <row r="125" spans="1:9" ht="35.1" customHeight="1" x14ac:dyDescent="0.25">
      <c r="A125" s="129" t="s">
        <v>754</v>
      </c>
      <c r="B125" s="12" t="s">
        <v>755</v>
      </c>
      <c r="C125" s="70" t="s">
        <v>305</v>
      </c>
      <c r="D125" s="178"/>
      <c r="E125" s="201">
        <v>224</v>
      </c>
      <c r="F125" s="201">
        <v>81</v>
      </c>
      <c r="G125" s="88">
        <f t="shared" si="4"/>
        <v>0</v>
      </c>
      <c r="H125" s="65">
        <f t="shared" si="5"/>
        <v>0</v>
      </c>
      <c r="I125" s="27"/>
    </row>
    <row r="126" spans="1:9" ht="35.1" customHeight="1" x14ac:dyDescent="0.25">
      <c r="A126" s="129" t="s">
        <v>756</v>
      </c>
      <c r="B126" s="12" t="s">
        <v>757</v>
      </c>
      <c r="C126" s="70" t="s">
        <v>305</v>
      </c>
      <c r="D126" s="178"/>
      <c r="E126" s="201">
        <v>203</v>
      </c>
      <c r="F126" s="201">
        <v>74</v>
      </c>
      <c r="G126" s="88">
        <f t="shared" si="4"/>
        <v>0</v>
      </c>
      <c r="H126" s="65">
        <f t="shared" si="5"/>
        <v>0</v>
      </c>
      <c r="I126" s="27"/>
    </row>
    <row r="127" spans="1:9" ht="35.1" customHeight="1" x14ac:dyDescent="0.25">
      <c r="A127" s="129" t="s">
        <v>758</v>
      </c>
      <c r="B127" s="12" t="s">
        <v>759</v>
      </c>
      <c r="C127" s="70" t="s">
        <v>305</v>
      </c>
      <c r="D127" s="178"/>
      <c r="E127" s="201">
        <v>226</v>
      </c>
      <c r="F127" s="201">
        <v>82</v>
      </c>
      <c r="G127" s="88">
        <f t="shared" si="4"/>
        <v>0</v>
      </c>
      <c r="H127" s="65">
        <f t="shared" si="5"/>
        <v>0</v>
      </c>
      <c r="I127" s="27"/>
    </row>
    <row r="128" spans="1:9" ht="35.1" customHeight="1" x14ac:dyDescent="0.25">
      <c r="A128" s="129" t="s">
        <v>760</v>
      </c>
      <c r="B128" s="12" t="s">
        <v>761</v>
      </c>
      <c r="C128" s="70" t="s">
        <v>305</v>
      </c>
      <c r="D128" s="178"/>
      <c r="E128" s="201">
        <v>204</v>
      </c>
      <c r="F128" s="201">
        <v>74</v>
      </c>
      <c r="G128" s="88">
        <f t="shared" si="4"/>
        <v>0</v>
      </c>
      <c r="H128" s="65">
        <f t="shared" si="5"/>
        <v>0</v>
      </c>
      <c r="I128" s="27"/>
    </row>
    <row r="129" spans="1:9" ht="143.25" customHeight="1" x14ac:dyDescent="0.25">
      <c r="A129" s="211" t="s">
        <v>762</v>
      </c>
      <c r="B129" s="212" t="s">
        <v>20344</v>
      </c>
      <c r="C129" s="216"/>
      <c r="D129" s="217"/>
      <c r="E129" s="217"/>
      <c r="F129" s="217"/>
      <c r="G129" s="217"/>
      <c r="H129" s="218"/>
      <c r="I129" s="27"/>
    </row>
    <row r="130" spans="1:9" ht="30" customHeight="1" x14ac:dyDescent="0.25">
      <c r="A130" s="129" t="s">
        <v>763</v>
      </c>
      <c r="B130" s="12" t="s">
        <v>764</v>
      </c>
      <c r="C130" s="70" t="s">
        <v>305</v>
      </c>
      <c r="D130" s="178"/>
      <c r="E130" s="201">
        <v>200</v>
      </c>
      <c r="F130" s="201">
        <v>73</v>
      </c>
      <c r="G130" s="88">
        <f t="shared" si="4"/>
        <v>0</v>
      </c>
      <c r="H130" s="65">
        <f t="shared" si="5"/>
        <v>0</v>
      </c>
      <c r="I130" s="27"/>
    </row>
    <row r="131" spans="1:9" ht="30" customHeight="1" x14ac:dyDescent="0.25">
      <c r="A131" s="129" t="s">
        <v>765</v>
      </c>
      <c r="B131" s="12" t="s">
        <v>766</v>
      </c>
      <c r="C131" s="70" t="s">
        <v>305</v>
      </c>
      <c r="D131" s="178"/>
      <c r="E131" s="201">
        <v>175</v>
      </c>
      <c r="F131" s="201">
        <v>64</v>
      </c>
      <c r="G131" s="88">
        <f t="shared" si="4"/>
        <v>0</v>
      </c>
      <c r="H131" s="65">
        <f t="shared" si="5"/>
        <v>0</v>
      </c>
      <c r="I131" s="27"/>
    </row>
    <row r="132" spans="1:9" ht="30" customHeight="1" x14ac:dyDescent="0.25">
      <c r="A132" s="129" t="s">
        <v>767</v>
      </c>
      <c r="B132" s="12" t="s">
        <v>20345</v>
      </c>
      <c r="C132" s="70" t="s">
        <v>259</v>
      </c>
      <c r="D132" s="178"/>
      <c r="E132" s="201">
        <v>64</v>
      </c>
      <c r="F132" s="201">
        <v>23.2</v>
      </c>
      <c r="G132" s="88">
        <f t="shared" si="4"/>
        <v>0</v>
      </c>
      <c r="H132" s="65">
        <f t="shared" si="5"/>
        <v>0</v>
      </c>
      <c r="I132" s="27"/>
    </row>
    <row r="133" spans="1:9" ht="30" customHeight="1" x14ac:dyDescent="0.25">
      <c r="A133" s="129" t="s">
        <v>769</v>
      </c>
      <c r="B133" s="12" t="s">
        <v>768</v>
      </c>
      <c r="C133" s="70" t="s">
        <v>259</v>
      </c>
      <c r="D133" s="178"/>
      <c r="E133" s="201">
        <v>57</v>
      </c>
      <c r="F133" s="201">
        <v>20.6</v>
      </c>
      <c r="G133" s="88">
        <f t="shared" si="4"/>
        <v>0</v>
      </c>
      <c r="H133" s="65">
        <f t="shared" si="5"/>
        <v>0</v>
      </c>
      <c r="I133" s="27"/>
    </row>
    <row r="134" spans="1:9" ht="30" customHeight="1" x14ac:dyDescent="0.25">
      <c r="A134" s="129" t="s">
        <v>771</v>
      </c>
      <c r="B134" s="12" t="s">
        <v>770</v>
      </c>
      <c r="C134" s="70" t="s">
        <v>259</v>
      </c>
      <c r="D134" s="178"/>
      <c r="E134" s="201">
        <v>64</v>
      </c>
      <c r="F134" s="201">
        <v>23.2</v>
      </c>
      <c r="G134" s="88">
        <f t="shared" si="4"/>
        <v>0</v>
      </c>
      <c r="H134" s="65">
        <f t="shared" si="5"/>
        <v>0</v>
      </c>
      <c r="I134" s="27"/>
    </row>
    <row r="135" spans="1:9" ht="30" customHeight="1" x14ac:dyDescent="0.25">
      <c r="A135" s="129" t="s">
        <v>773</v>
      </c>
      <c r="B135" s="12" t="s">
        <v>772</v>
      </c>
      <c r="C135" s="70" t="s">
        <v>259</v>
      </c>
      <c r="D135" s="178"/>
      <c r="E135" s="201">
        <v>79</v>
      </c>
      <c r="F135" s="201">
        <v>28.8</v>
      </c>
      <c r="G135" s="88">
        <f t="shared" si="4"/>
        <v>0</v>
      </c>
      <c r="H135" s="65">
        <f t="shared" si="5"/>
        <v>0</v>
      </c>
      <c r="I135" s="27"/>
    </row>
    <row r="136" spans="1:9" ht="30" customHeight="1" x14ac:dyDescent="0.25">
      <c r="A136" s="129" t="s">
        <v>775</v>
      </c>
      <c r="B136" s="12" t="s">
        <v>774</v>
      </c>
      <c r="C136" s="70" t="s">
        <v>305</v>
      </c>
      <c r="D136" s="178"/>
      <c r="E136" s="201">
        <v>199</v>
      </c>
      <c r="F136" s="201">
        <v>72</v>
      </c>
      <c r="G136" s="88">
        <f t="shared" si="4"/>
        <v>0</v>
      </c>
      <c r="H136" s="65">
        <f t="shared" si="5"/>
        <v>0</v>
      </c>
      <c r="I136" s="27"/>
    </row>
    <row r="137" spans="1:9" ht="30" customHeight="1" x14ac:dyDescent="0.25">
      <c r="A137" s="129" t="s">
        <v>777</v>
      </c>
      <c r="B137" s="12" t="s">
        <v>776</v>
      </c>
      <c r="C137" s="70" t="s">
        <v>305</v>
      </c>
      <c r="D137" s="178"/>
      <c r="E137" s="201">
        <v>173</v>
      </c>
      <c r="F137" s="201">
        <v>63</v>
      </c>
      <c r="G137" s="88">
        <f t="shared" si="4"/>
        <v>0</v>
      </c>
      <c r="H137" s="65">
        <f t="shared" si="5"/>
        <v>0</v>
      </c>
      <c r="I137" s="27"/>
    </row>
    <row r="138" spans="1:9" ht="30" customHeight="1" x14ac:dyDescent="0.25">
      <c r="A138" s="129" t="s">
        <v>779</v>
      </c>
      <c r="B138" s="12" t="s">
        <v>778</v>
      </c>
      <c r="C138" s="70" t="s">
        <v>259</v>
      </c>
      <c r="D138" s="178"/>
      <c r="E138" s="201">
        <v>63</v>
      </c>
      <c r="F138" s="201">
        <v>22.9</v>
      </c>
      <c r="G138" s="88">
        <f t="shared" si="4"/>
        <v>0</v>
      </c>
      <c r="H138" s="65">
        <f t="shared" si="5"/>
        <v>0</v>
      </c>
      <c r="I138" s="27"/>
    </row>
    <row r="139" spans="1:9" ht="30" customHeight="1" x14ac:dyDescent="0.25">
      <c r="A139" s="129" t="s">
        <v>781</v>
      </c>
      <c r="B139" s="12" t="s">
        <v>780</v>
      </c>
      <c r="C139" s="70" t="s">
        <v>305</v>
      </c>
      <c r="D139" s="178"/>
      <c r="E139" s="201">
        <v>201</v>
      </c>
      <c r="F139" s="201">
        <v>73</v>
      </c>
      <c r="G139" s="88">
        <f t="shared" ref="G139:G202" si="6">D139*E139</f>
        <v>0</v>
      </c>
      <c r="H139" s="65">
        <f t="shared" ref="H139:H202" si="7">D139*F139</f>
        <v>0</v>
      </c>
      <c r="I139" s="27"/>
    </row>
    <row r="140" spans="1:9" ht="30" customHeight="1" x14ac:dyDescent="0.25">
      <c r="A140" s="129" t="s">
        <v>783</v>
      </c>
      <c r="B140" s="12" t="s">
        <v>782</v>
      </c>
      <c r="C140" s="70" t="s">
        <v>305</v>
      </c>
      <c r="D140" s="178"/>
      <c r="E140" s="201">
        <v>175</v>
      </c>
      <c r="F140" s="201">
        <v>64</v>
      </c>
      <c r="G140" s="88">
        <f t="shared" si="6"/>
        <v>0</v>
      </c>
      <c r="H140" s="65">
        <f t="shared" si="7"/>
        <v>0</v>
      </c>
      <c r="I140" s="27"/>
    </row>
    <row r="141" spans="1:9" ht="30" customHeight="1" x14ac:dyDescent="0.25">
      <c r="A141" s="129" t="s">
        <v>785</v>
      </c>
      <c r="B141" s="12" t="s">
        <v>784</v>
      </c>
      <c r="C141" s="70" t="s">
        <v>259</v>
      </c>
      <c r="D141" s="178"/>
      <c r="E141" s="201">
        <v>65</v>
      </c>
      <c r="F141" s="201">
        <v>23.6</v>
      </c>
      <c r="G141" s="88">
        <f t="shared" si="6"/>
        <v>0</v>
      </c>
      <c r="H141" s="65">
        <f t="shared" si="7"/>
        <v>0</v>
      </c>
      <c r="I141" s="27"/>
    </row>
    <row r="142" spans="1:9" ht="211.5" customHeight="1" x14ac:dyDescent="0.25">
      <c r="A142" s="211" t="s">
        <v>786</v>
      </c>
      <c r="B142" s="212" t="s">
        <v>20346</v>
      </c>
      <c r="C142" s="216"/>
      <c r="D142" s="217"/>
      <c r="E142" s="217"/>
      <c r="F142" s="217"/>
      <c r="G142" s="217"/>
      <c r="H142" s="218"/>
      <c r="I142" s="27"/>
    </row>
    <row r="143" spans="1:9" ht="30" customHeight="1" x14ac:dyDescent="0.25">
      <c r="A143" s="129" t="s">
        <v>787</v>
      </c>
      <c r="B143" s="12" t="s">
        <v>788</v>
      </c>
      <c r="C143" s="70" t="s">
        <v>305</v>
      </c>
      <c r="D143" s="178"/>
      <c r="E143" s="201">
        <v>230</v>
      </c>
      <c r="F143" s="201">
        <v>84</v>
      </c>
      <c r="G143" s="88">
        <f t="shared" si="6"/>
        <v>0</v>
      </c>
      <c r="H143" s="65">
        <f t="shared" si="7"/>
        <v>0</v>
      </c>
      <c r="I143" s="27"/>
    </row>
    <row r="144" spans="1:9" ht="30" customHeight="1" x14ac:dyDescent="0.25">
      <c r="A144" s="129" t="s">
        <v>789</v>
      </c>
      <c r="B144" s="12" t="s">
        <v>790</v>
      </c>
      <c r="C144" s="70" t="s">
        <v>305</v>
      </c>
      <c r="D144" s="178"/>
      <c r="E144" s="201">
        <v>212</v>
      </c>
      <c r="F144" s="201">
        <v>77</v>
      </c>
      <c r="G144" s="88">
        <f t="shared" si="6"/>
        <v>0</v>
      </c>
      <c r="H144" s="65">
        <f t="shared" si="7"/>
        <v>0</v>
      </c>
      <c r="I144" s="27"/>
    </row>
    <row r="145" spans="1:9" ht="30" customHeight="1" x14ac:dyDescent="0.25">
      <c r="A145" s="129" t="s">
        <v>791</v>
      </c>
      <c r="B145" s="12" t="s">
        <v>792</v>
      </c>
      <c r="C145" s="70" t="s">
        <v>305</v>
      </c>
      <c r="D145" s="178"/>
      <c r="E145" s="201">
        <v>236</v>
      </c>
      <c r="F145" s="201">
        <v>86</v>
      </c>
      <c r="G145" s="88">
        <f t="shared" si="6"/>
        <v>0</v>
      </c>
      <c r="H145" s="65">
        <f t="shared" si="7"/>
        <v>0</v>
      </c>
      <c r="I145" s="27"/>
    </row>
    <row r="146" spans="1:9" ht="30" customHeight="1" x14ac:dyDescent="0.25">
      <c r="A146" s="129" t="s">
        <v>793</v>
      </c>
      <c r="B146" s="12" t="s">
        <v>794</v>
      </c>
      <c r="C146" s="70" t="s">
        <v>305</v>
      </c>
      <c r="D146" s="178"/>
      <c r="E146" s="201">
        <v>234</v>
      </c>
      <c r="F146" s="201">
        <v>85</v>
      </c>
      <c r="G146" s="88">
        <f t="shared" si="6"/>
        <v>0</v>
      </c>
      <c r="H146" s="65">
        <f t="shared" si="7"/>
        <v>0</v>
      </c>
      <c r="I146" s="27"/>
    </row>
    <row r="147" spans="1:9" ht="30" customHeight="1" x14ac:dyDescent="0.25">
      <c r="A147" s="129" t="s">
        <v>795</v>
      </c>
      <c r="B147" s="12" t="s">
        <v>796</v>
      </c>
      <c r="C147" s="70" t="s">
        <v>305</v>
      </c>
      <c r="D147" s="178"/>
      <c r="E147" s="201">
        <v>215</v>
      </c>
      <c r="F147" s="201">
        <v>78</v>
      </c>
      <c r="G147" s="88">
        <f t="shared" si="6"/>
        <v>0</v>
      </c>
      <c r="H147" s="65">
        <f t="shared" si="7"/>
        <v>0</v>
      </c>
      <c r="I147" s="27"/>
    </row>
    <row r="148" spans="1:9" ht="30" customHeight="1" x14ac:dyDescent="0.25">
      <c r="A148" s="129" t="s">
        <v>797</v>
      </c>
      <c r="B148" s="12" t="s">
        <v>798</v>
      </c>
      <c r="C148" s="70" t="s">
        <v>305</v>
      </c>
      <c r="D148" s="178"/>
      <c r="E148" s="201">
        <v>243</v>
      </c>
      <c r="F148" s="201">
        <v>88</v>
      </c>
      <c r="G148" s="88">
        <f t="shared" si="6"/>
        <v>0</v>
      </c>
      <c r="H148" s="65">
        <f t="shared" si="7"/>
        <v>0</v>
      </c>
      <c r="I148" s="27"/>
    </row>
    <row r="149" spans="1:9" ht="144" customHeight="1" x14ac:dyDescent="0.25">
      <c r="A149" s="129" t="s">
        <v>799</v>
      </c>
      <c r="B149" s="12" t="s">
        <v>20347</v>
      </c>
      <c r="C149" s="70" t="s">
        <v>305</v>
      </c>
      <c r="D149" s="178"/>
      <c r="E149" s="201">
        <v>328</v>
      </c>
      <c r="F149" s="201">
        <v>119</v>
      </c>
      <c r="G149" s="88">
        <f t="shared" si="6"/>
        <v>0</v>
      </c>
      <c r="H149" s="65">
        <f t="shared" si="7"/>
        <v>0</v>
      </c>
      <c r="I149" s="27"/>
    </row>
    <row r="150" spans="1:9" ht="96.75" customHeight="1" x14ac:dyDescent="0.25">
      <c r="A150" s="211" t="s">
        <v>800</v>
      </c>
      <c r="B150" s="212" t="s">
        <v>20348</v>
      </c>
      <c r="C150" s="216"/>
      <c r="D150" s="217"/>
      <c r="E150" s="217"/>
      <c r="F150" s="217"/>
      <c r="G150" s="217"/>
      <c r="H150" s="218"/>
      <c r="I150" s="27"/>
    </row>
    <row r="151" spans="1:9" ht="35.1" customHeight="1" x14ac:dyDescent="0.25">
      <c r="A151" s="129" t="s">
        <v>801</v>
      </c>
      <c r="B151" s="12" t="s">
        <v>802</v>
      </c>
      <c r="C151" s="70" t="s">
        <v>305</v>
      </c>
      <c r="D151" s="178"/>
      <c r="E151" s="201">
        <v>205</v>
      </c>
      <c r="F151" s="201">
        <v>69</v>
      </c>
      <c r="G151" s="88">
        <f t="shared" si="6"/>
        <v>0</v>
      </c>
      <c r="H151" s="65">
        <f t="shared" si="7"/>
        <v>0</v>
      </c>
      <c r="I151" s="27"/>
    </row>
    <row r="152" spans="1:9" ht="35.1" customHeight="1" x14ac:dyDescent="0.25">
      <c r="A152" s="129" t="s">
        <v>803</v>
      </c>
      <c r="B152" s="12" t="s">
        <v>804</v>
      </c>
      <c r="C152" s="70" t="s">
        <v>305</v>
      </c>
      <c r="D152" s="178"/>
      <c r="E152" s="201">
        <v>240</v>
      </c>
      <c r="F152" s="201">
        <v>80</v>
      </c>
      <c r="G152" s="88">
        <f t="shared" si="6"/>
        <v>0</v>
      </c>
      <c r="H152" s="65">
        <f t="shared" si="7"/>
        <v>0</v>
      </c>
      <c r="I152" s="27"/>
    </row>
    <row r="153" spans="1:9" ht="35.1" customHeight="1" x14ac:dyDescent="0.25">
      <c r="A153" s="129" t="s">
        <v>805</v>
      </c>
      <c r="B153" s="12" t="s">
        <v>806</v>
      </c>
      <c r="C153" s="70" t="s">
        <v>305</v>
      </c>
      <c r="D153" s="178"/>
      <c r="E153" s="201">
        <v>203</v>
      </c>
      <c r="F153" s="201">
        <v>68</v>
      </c>
      <c r="G153" s="88">
        <f t="shared" si="6"/>
        <v>0</v>
      </c>
      <c r="H153" s="65">
        <f t="shared" si="7"/>
        <v>0</v>
      </c>
      <c r="I153" s="27"/>
    </row>
    <row r="154" spans="1:9" ht="35.1" customHeight="1" x14ac:dyDescent="0.25">
      <c r="A154" s="129" t="s">
        <v>807</v>
      </c>
      <c r="B154" s="12" t="s">
        <v>808</v>
      </c>
      <c r="C154" s="70" t="s">
        <v>305</v>
      </c>
      <c r="D154" s="178"/>
      <c r="E154" s="201">
        <v>237</v>
      </c>
      <c r="F154" s="201">
        <v>79</v>
      </c>
      <c r="G154" s="88">
        <f t="shared" si="6"/>
        <v>0</v>
      </c>
      <c r="H154" s="65">
        <f t="shared" si="7"/>
        <v>0</v>
      </c>
      <c r="I154" s="27"/>
    </row>
    <row r="155" spans="1:9" ht="35.1" customHeight="1" x14ac:dyDescent="0.25">
      <c r="A155" s="129" t="s">
        <v>809</v>
      </c>
      <c r="B155" s="12" t="s">
        <v>810</v>
      </c>
      <c r="C155" s="70" t="s">
        <v>305</v>
      </c>
      <c r="D155" s="178"/>
      <c r="E155" s="201">
        <v>207</v>
      </c>
      <c r="F155" s="201">
        <v>69</v>
      </c>
      <c r="G155" s="88">
        <f t="shared" si="6"/>
        <v>0</v>
      </c>
      <c r="H155" s="65">
        <f t="shared" si="7"/>
        <v>0</v>
      </c>
      <c r="I155" s="27"/>
    </row>
    <row r="156" spans="1:9" ht="35.1" customHeight="1" x14ac:dyDescent="0.25">
      <c r="A156" s="129" t="s">
        <v>811</v>
      </c>
      <c r="B156" s="12" t="s">
        <v>812</v>
      </c>
      <c r="C156" s="70" t="s">
        <v>305</v>
      </c>
      <c r="D156" s="178"/>
      <c r="E156" s="201">
        <v>242</v>
      </c>
      <c r="F156" s="201">
        <v>81</v>
      </c>
      <c r="G156" s="88">
        <f t="shared" si="6"/>
        <v>0</v>
      </c>
      <c r="H156" s="65">
        <f t="shared" si="7"/>
        <v>0</v>
      </c>
      <c r="I156" s="27"/>
    </row>
    <row r="157" spans="1:9" ht="71.25" customHeight="1" x14ac:dyDescent="0.25">
      <c r="A157" s="211" t="s">
        <v>813</v>
      </c>
      <c r="B157" s="212" t="s">
        <v>20349</v>
      </c>
      <c r="C157" s="216"/>
      <c r="D157" s="217"/>
      <c r="E157" s="217"/>
      <c r="F157" s="217"/>
      <c r="G157" s="217"/>
      <c r="H157" s="218"/>
      <c r="I157" s="27"/>
    </row>
    <row r="158" spans="1:9" ht="20.100000000000001" customHeight="1" x14ac:dyDescent="0.25">
      <c r="A158" s="129" t="s">
        <v>814</v>
      </c>
      <c r="B158" s="12" t="s">
        <v>815</v>
      </c>
      <c r="C158" s="70" t="s">
        <v>305</v>
      </c>
      <c r="D158" s="178"/>
      <c r="E158" s="201">
        <v>180</v>
      </c>
      <c r="F158" s="201">
        <v>60</v>
      </c>
      <c r="G158" s="88">
        <f t="shared" si="6"/>
        <v>0</v>
      </c>
      <c r="H158" s="65">
        <f t="shared" si="7"/>
        <v>0</v>
      </c>
      <c r="I158" s="27"/>
    </row>
    <row r="159" spans="1:9" ht="20.100000000000001" customHeight="1" x14ac:dyDescent="0.25">
      <c r="A159" s="129" t="s">
        <v>816</v>
      </c>
      <c r="B159" s="12" t="s">
        <v>678</v>
      </c>
      <c r="C159" s="70" t="s">
        <v>305</v>
      </c>
      <c r="D159" s="178"/>
      <c r="E159" s="201">
        <v>177</v>
      </c>
      <c r="F159" s="201">
        <v>59</v>
      </c>
      <c r="G159" s="88">
        <f t="shared" si="6"/>
        <v>0</v>
      </c>
      <c r="H159" s="65">
        <f t="shared" si="7"/>
        <v>0</v>
      </c>
      <c r="I159" s="27"/>
    </row>
    <row r="160" spans="1:9" ht="20.100000000000001" customHeight="1" x14ac:dyDescent="0.25">
      <c r="A160" s="129" t="s">
        <v>817</v>
      </c>
      <c r="B160" s="12" t="s">
        <v>680</v>
      </c>
      <c r="C160" s="70" t="s">
        <v>305</v>
      </c>
      <c r="D160" s="178"/>
      <c r="E160" s="201">
        <v>181</v>
      </c>
      <c r="F160" s="201">
        <v>60</v>
      </c>
      <c r="G160" s="88">
        <f t="shared" si="6"/>
        <v>0</v>
      </c>
      <c r="H160" s="65">
        <f t="shared" si="7"/>
        <v>0</v>
      </c>
      <c r="I160" s="27"/>
    </row>
    <row r="161" spans="1:9" ht="57" customHeight="1" x14ac:dyDescent="0.25">
      <c r="A161" s="211" t="s">
        <v>818</v>
      </c>
      <c r="B161" s="212" t="s">
        <v>20350</v>
      </c>
      <c r="C161" s="216"/>
      <c r="D161" s="217"/>
      <c r="E161" s="217"/>
      <c r="F161" s="217"/>
      <c r="G161" s="217"/>
      <c r="H161" s="218"/>
      <c r="I161" s="27"/>
    </row>
    <row r="162" spans="1:9" ht="20.100000000000001" customHeight="1" x14ac:dyDescent="0.25">
      <c r="A162" s="129" t="s">
        <v>819</v>
      </c>
      <c r="B162" s="12" t="s">
        <v>815</v>
      </c>
      <c r="C162" s="70" t="s">
        <v>259</v>
      </c>
      <c r="D162" s="178"/>
      <c r="E162" s="201">
        <v>21.6</v>
      </c>
      <c r="F162" s="201">
        <v>9.1</v>
      </c>
      <c r="G162" s="88">
        <f t="shared" si="6"/>
        <v>0</v>
      </c>
      <c r="H162" s="65">
        <f t="shared" si="7"/>
        <v>0</v>
      </c>
      <c r="I162" s="27"/>
    </row>
    <row r="163" spans="1:9" ht="20.100000000000001" customHeight="1" x14ac:dyDescent="0.25">
      <c r="A163" s="129" t="s">
        <v>820</v>
      </c>
      <c r="B163" s="12" t="s">
        <v>678</v>
      </c>
      <c r="C163" s="70" t="s">
        <v>259</v>
      </c>
      <c r="D163" s="178"/>
      <c r="E163" s="201">
        <v>21.3</v>
      </c>
      <c r="F163" s="201">
        <v>9</v>
      </c>
      <c r="G163" s="88">
        <f t="shared" si="6"/>
        <v>0</v>
      </c>
      <c r="H163" s="65">
        <f t="shared" si="7"/>
        <v>0</v>
      </c>
      <c r="I163" s="27"/>
    </row>
    <row r="164" spans="1:9" ht="20.100000000000001" customHeight="1" x14ac:dyDescent="0.25">
      <c r="A164" s="129" t="s">
        <v>821</v>
      </c>
      <c r="B164" s="12" t="s">
        <v>680</v>
      </c>
      <c r="C164" s="70" t="s">
        <v>259</v>
      </c>
      <c r="D164" s="178"/>
      <c r="E164" s="201">
        <v>22.1</v>
      </c>
      <c r="F164" s="201">
        <v>9.3000000000000007</v>
      </c>
      <c r="G164" s="88">
        <f t="shared" si="6"/>
        <v>0</v>
      </c>
      <c r="H164" s="65">
        <f t="shared" si="7"/>
        <v>0</v>
      </c>
      <c r="I164" s="27"/>
    </row>
    <row r="165" spans="1:9" ht="57" customHeight="1" x14ac:dyDescent="0.25">
      <c r="A165" s="211" t="s">
        <v>822</v>
      </c>
      <c r="B165" s="212" t="s">
        <v>20351</v>
      </c>
      <c r="C165" s="216"/>
      <c r="D165" s="217"/>
      <c r="E165" s="217"/>
      <c r="F165" s="217"/>
      <c r="G165" s="217"/>
      <c r="H165" s="218"/>
      <c r="I165" s="27"/>
    </row>
    <row r="166" spans="1:9" ht="30" customHeight="1" x14ac:dyDescent="0.25">
      <c r="A166" s="129" t="s">
        <v>823</v>
      </c>
      <c r="B166" s="12" t="s">
        <v>824</v>
      </c>
      <c r="C166" s="70" t="s">
        <v>259</v>
      </c>
      <c r="D166" s="178"/>
      <c r="E166" s="201">
        <v>26.6</v>
      </c>
      <c r="F166" s="201">
        <v>8.9</v>
      </c>
      <c r="G166" s="88">
        <f t="shared" si="6"/>
        <v>0</v>
      </c>
      <c r="H166" s="65">
        <f t="shared" si="7"/>
        <v>0</v>
      </c>
      <c r="I166" s="27"/>
    </row>
    <row r="167" spans="1:9" ht="30" customHeight="1" x14ac:dyDescent="0.25">
      <c r="A167" s="129" t="s">
        <v>825</v>
      </c>
      <c r="B167" s="12" t="s">
        <v>826</v>
      </c>
      <c r="C167" s="70" t="s">
        <v>259</v>
      </c>
      <c r="D167" s="178"/>
      <c r="E167" s="201">
        <v>34.9</v>
      </c>
      <c r="F167" s="201">
        <v>11.7</v>
      </c>
      <c r="G167" s="88">
        <f t="shared" si="6"/>
        <v>0</v>
      </c>
      <c r="H167" s="65">
        <f t="shared" si="7"/>
        <v>0</v>
      </c>
      <c r="I167" s="27"/>
    </row>
    <row r="168" spans="1:9" ht="30" customHeight="1" x14ac:dyDescent="0.25">
      <c r="A168" s="129" t="s">
        <v>827</v>
      </c>
      <c r="B168" s="12" t="s">
        <v>828</v>
      </c>
      <c r="C168" s="70" t="s">
        <v>259</v>
      </c>
      <c r="D168" s="178"/>
      <c r="E168" s="201">
        <v>26.3</v>
      </c>
      <c r="F168" s="201">
        <v>8.8000000000000007</v>
      </c>
      <c r="G168" s="88">
        <f t="shared" si="6"/>
        <v>0</v>
      </c>
      <c r="H168" s="65">
        <f t="shared" si="7"/>
        <v>0</v>
      </c>
      <c r="I168" s="27"/>
    </row>
    <row r="169" spans="1:9" ht="30" customHeight="1" x14ac:dyDescent="0.25">
      <c r="A169" s="129" t="s">
        <v>829</v>
      </c>
      <c r="B169" s="12" t="s">
        <v>830</v>
      </c>
      <c r="C169" s="70" t="s">
        <v>259</v>
      </c>
      <c r="D169" s="178"/>
      <c r="E169" s="201">
        <v>34.5</v>
      </c>
      <c r="F169" s="201">
        <v>11.5</v>
      </c>
      <c r="G169" s="88">
        <f t="shared" si="6"/>
        <v>0</v>
      </c>
      <c r="H169" s="65">
        <f t="shared" si="7"/>
        <v>0</v>
      </c>
      <c r="I169" s="27"/>
    </row>
    <row r="170" spans="1:9" ht="30" customHeight="1" x14ac:dyDescent="0.25">
      <c r="A170" s="129" t="s">
        <v>831</v>
      </c>
      <c r="B170" s="12" t="s">
        <v>832</v>
      </c>
      <c r="C170" s="70" t="s">
        <v>259</v>
      </c>
      <c r="D170" s="178"/>
      <c r="E170" s="201">
        <v>27</v>
      </c>
      <c r="F170" s="201">
        <v>9</v>
      </c>
      <c r="G170" s="88">
        <f t="shared" si="6"/>
        <v>0</v>
      </c>
      <c r="H170" s="65">
        <f t="shared" si="7"/>
        <v>0</v>
      </c>
      <c r="I170" s="27"/>
    </row>
    <row r="171" spans="1:9" ht="30" customHeight="1" x14ac:dyDescent="0.25">
      <c r="A171" s="129" t="s">
        <v>833</v>
      </c>
      <c r="B171" s="12" t="s">
        <v>834</v>
      </c>
      <c r="C171" s="70" t="s">
        <v>259</v>
      </c>
      <c r="D171" s="178"/>
      <c r="E171" s="201">
        <v>35.5</v>
      </c>
      <c r="F171" s="201">
        <v>11.9</v>
      </c>
      <c r="G171" s="88">
        <f t="shared" si="6"/>
        <v>0</v>
      </c>
      <c r="H171" s="65">
        <f t="shared" si="7"/>
        <v>0</v>
      </c>
      <c r="I171" s="27"/>
    </row>
    <row r="172" spans="1:9" ht="74.25" customHeight="1" x14ac:dyDescent="0.25">
      <c r="A172" s="129" t="s">
        <v>835</v>
      </c>
      <c r="B172" s="12" t="s">
        <v>20352</v>
      </c>
      <c r="C172" s="70" t="s">
        <v>305</v>
      </c>
      <c r="D172" s="178"/>
      <c r="E172" s="201">
        <v>155</v>
      </c>
      <c r="F172" s="201">
        <v>65</v>
      </c>
      <c r="G172" s="88">
        <f t="shared" si="6"/>
        <v>0</v>
      </c>
      <c r="H172" s="65">
        <f t="shared" si="7"/>
        <v>0</v>
      </c>
      <c r="I172" s="27"/>
    </row>
    <row r="173" spans="1:9" ht="65.25" customHeight="1" x14ac:dyDescent="0.25">
      <c r="A173" s="129" t="s">
        <v>836</v>
      </c>
      <c r="B173" s="12" t="s">
        <v>20353</v>
      </c>
      <c r="C173" s="70" t="s">
        <v>305</v>
      </c>
      <c r="D173" s="178"/>
      <c r="E173" s="201">
        <v>5.5</v>
      </c>
      <c r="F173" s="201">
        <v>2.2799999999999998</v>
      </c>
      <c r="G173" s="88">
        <f t="shared" si="6"/>
        <v>0</v>
      </c>
      <c r="H173" s="65">
        <f t="shared" si="7"/>
        <v>0</v>
      </c>
      <c r="I173" s="27"/>
    </row>
    <row r="174" spans="1:9" ht="63" customHeight="1" x14ac:dyDescent="0.25">
      <c r="A174" s="211" t="s">
        <v>837</v>
      </c>
      <c r="B174" s="212" t="s">
        <v>20354</v>
      </c>
      <c r="C174" s="216"/>
      <c r="D174" s="217"/>
      <c r="E174" s="217"/>
      <c r="F174" s="217"/>
      <c r="G174" s="217"/>
      <c r="H174" s="218"/>
      <c r="I174" s="27"/>
    </row>
    <row r="175" spans="1:9" ht="20.100000000000001" customHeight="1" x14ac:dyDescent="0.25">
      <c r="A175" s="129" t="s">
        <v>838</v>
      </c>
      <c r="B175" s="12" t="s">
        <v>839</v>
      </c>
      <c r="C175" s="70" t="s">
        <v>259</v>
      </c>
      <c r="D175" s="178"/>
      <c r="E175" s="201">
        <v>20.6</v>
      </c>
      <c r="F175" s="201">
        <v>8.6</v>
      </c>
      <c r="G175" s="88">
        <f t="shared" si="6"/>
        <v>0</v>
      </c>
      <c r="H175" s="65">
        <f t="shared" si="7"/>
        <v>0</v>
      </c>
      <c r="I175" s="27"/>
    </row>
    <row r="176" spans="1:9" ht="20.100000000000001" customHeight="1" x14ac:dyDescent="0.25">
      <c r="A176" s="129" t="s">
        <v>840</v>
      </c>
      <c r="B176" s="12" t="s">
        <v>841</v>
      </c>
      <c r="C176" s="70" t="s">
        <v>259</v>
      </c>
      <c r="D176" s="178"/>
      <c r="E176" s="201">
        <v>25.9</v>
      </c>
      <c r="F176" s="201">
        <v>10.8</v>
      </c>
      <c r="G176" s="88">
        <f t="shared" si="6"/>
        <v>0</v>
      </c>
      <c r="H176" s="65">
        <f t="shared" si="7"/>
        <v>0</v>
      </c>
      <c r="I176" s="27"/>
    </row>
    <row r="177" spans="1:9" ht="85.5" customHeight="1" x14ac:dyDescent="0.25">
      <c r="A177" s="211" t="s">
        <v>842</v>
      </c>
      <c r="B177" s="212" t="s">
        <v>20355</v>
      </c>
      <c r="C177" s="216"/>
      <c r="D177" s="217"/>
      <c r="E177" s="217"/>
      <c r="F177" s="217"/>
      <c r="G177" s="217"/>
      <c r="H177" s="218"/>
      <c r="I177" s="27"/>
    </row>
    <row r="178" spans="1:9" ht="30" customHeight="1" x14ac:dyDescent="0.25">
      <c r="A178" s="129" t="s">
        <v>843</v>
      </c>
      <c r="B178" s="12" t="s">
        <v>844</v>
      </c>
      <c r="C178" s="70" t="s">
        <v>259</v>
      </c>
      <c r="D178" s="178"/>
      <c r="E178" s="201">
        <v>26.8</v>
      </c>
      <c r="F178" s="201">
        <v>9.6999999999999993</v>
      </c>
      <c r="G178" s="88">
        <f t="shared" si="6"/>
        <v>0</v>
      </c>
      <c r="H178" s="65">
        <f t="shared" si="7"/>
        <v>0</v>
      </c>
      <c r="I178" s="27"/>
    </row>
    <row r="179" spans="1:9" ht="30" customHeight="1" x14ac:dyDescent="0.25">
      <c r="A179" s="129" t="s">
        <v>845</v>
      </c>
      <c r="B179" s="12" t="s">
        <v>846</v>
      </c>
      <c r="C179" s="70" t="s">
        <v>259</v>
      </c>
      <c r="D179" s="178"/>
      <c r="E179" s="201">
        <v>29.9</v>
      </c>
      <c r="F179" s="201">
        <v>10.9</v>
      </c>
      <c r="G179" s="88">
        <f t="shared" si="6"/>
        <v>0</v>
      </c>
      <c r="H179" s="65">
        <f t="shared" si="7"/>
        <v>0</v>
      </c>
      <c r="I179" s="27"/>
    </row>
    <row r="180" spans="1:9" ht="30" customHeight="1" x14ac:dyDescent="0.25">
      <c r="A180" s="129" t="s">
        <v>847</v>
      </c>
      <c r="B180" s="12" t="s">
        <v>848</v>
      </c>
      <c r="C180" s="70" t="s">
        <v>259</v>
      </c>
      <c r="D180" s="178"/>
      <c r="E180" s="201">
        <v>32.1</v>
      </c>
      <c r="F180" s="201">
        <v>11.7</v>
      </c>
      <c r="G180" s="88">
        <f t="shared" si="6"/>
        <v>0</v>
      </c>
      <c r="H180" s="65">
        <f t="shared" si="7"/>
        <v>0</v>
      </c>
      <c r="I180" s="27"/>
    </row>
    <row r="181" spans="1:9" ht="30" customHeight="1" x14ac:dyDescent="0.25">
      <c r="A181" s="129" t="s">
        <v>849</v>
      </c>
      <c r="B181" s="12" t="s">
        <v>850</v>
      </c>
      <c r="C181" s="70" t="s">
        <v>259</v>
      </c>
      <c r="D181" s="178"/>
      <c r="E181" s="201">
        <v>26.4</v>
      </c>
      <c r="F181" s="201">
        <v>9.6</v>
      </c>
      <c r="G181" s="88">
        <f t="shared" si="6"/>
        <v>0</v>
      </c>
      <c r="H181" s="65">
        <f t="shared" si="7"/>
        <v>0</v>
      </c>
      <c r="I181" s="27"/>
    </row>
    <row r="182" spans="1:9" ht="30" customHeight="1" x14ac:dyDescent="0.25">
      <c r="A182" s="129" t="s">
        <v>851</v>
      </c>
      <c r="B182" s="12" t="s">
        <v>852</v>
      </c>
      <c r="C182" s="70" t="s">
        <v>259</v>
      </c>
      <c r="D182" s="178"/>
      <c r="E182" s="201">
        <v>29.6</v>
      </c>
      <c r="F182" s="201">
        <v>10.8</v>
      </c>
      <c r="G182" s="88">
        <f t="shared" si="6"/>
        <v>0</v>
      </c>
      <c r="H182" s="65">
        <f t="shared" si="7"/>
        <v>0</v>
      </c>
      <c r="I182" s="27"/>
    </row>
    <row r="183" spans="1:9" ht="30" customHeight="1" x14ac:dyDescent="0.25">
      <c r="A183" s="129" t="s">
        <v>853</v>
      </c>
      <c r="B183" s="12" t="s">
        <v>854</v>
      </c>
      <c r="C183" s="70" t="s">
        <v>259</v>
      </c>
      <c r="D183" s="178"/>
      <c r="E183" s="201">
        <v>31.6</v>
      </c>
      <c r="F183" s="201">
        <v>11.5</v>
      </c>
      <c r="G183" s="88">
        <f t="shared" si="6"/>
        <v>0</v>
      </c>
      <c r="H183" s="65">
        <f t="shared" si="7"/>
        <v>0</v>
      </c>
      <c r="I183" s="27"/>
    </row>
    <row r="184" spans="1:9" ht="30" customHeight="1" x14ac:dyDescent="0.25">
      <c r="A184" s="129" t="s">
        <v>855</v>
      </c>
      <c r="B184" s="12" t="s">
        <v>856</v>
      </c>
      <c r="C184" s="70" t="s">
        <v>259</v>
      </c>
      <c r="D184" s="178"/>
      <c r="E184" s="201">
        <v>27.4</v>
      </c>
      <c r="F184" s="201">
        <v>9.9</v>
      </c>
      <c r="G184" s="88">
        <f t="shared" si="6"/>
        <v>0</v>
      </c>
      <c r="H184" s="65">
        <f t="shared" si="7"/>
        <v>0</v>
      </c>
      <c r="I184" s="27"/>
    </row>
    <row r="185" spans="1:9" ht="30" customHeight="1" x14ac:dyDescent="0.25">
      <c r="A185" s="129" t="s">
        <v>857</v>
      </c>
      <c r="B185" s="12" t="s">
        <v>858</v>
      </c>
      <c r="C185" s="70" t="s">
        <v>259</v>
      </c>
      <c r="D185" s="178"/>
      <c r="E185" s="201">
        <v>30.6</v>
      </c>
      <c r="F185" s="201">
        <v>11.1</v>
      </c>
      <c r="G185" s="88">
        <f t="shared" si="6"/>
        <v>0</v>
      </c>
      <c r="H185" s="65">
        <f t="shared" si="7"/>
        <v>0</v>
      </c>
      <c r="I185" s="27"/>
    </row>
    <row r="186" spans="1:9" ht="30" customHeight="1" x14ac:dyDescent="0.25">
      <c r="A186" s="129" t="s">
        <v>859</v>
      </c>
      <c r="B186" s="12" t="s">
        <v>860</v>
      </c>
      <c r="C186" s="70" t="s">
        <v>259</v>
      </c>
      <c r="D186" s="178"/>
      <c r="E186" s="201">
        <v>32.799999999999997</v>
      </c>
      <c r="F186" s="201">
        <v>11.9</v>
      </c>
      <c r="G186" s="88">
        <f t="shared" si="6"/>
        <v>0</v>
      </c>
      <c r="H186" s="65">
        <f t="shared" si="7"/>
        <v>0</v>
      </c>
      <c r="I186" s="27"/>
    </row>
    <row r="187" spans="1:9" ht="57" customHeight="1" x14ac:dyDescent="0.25">
      <c r="A187" s="129" t="s">
        <v>861</v>
      </c>
      <c r="B187" s="12" t="s">
        <v>20356</v>
      </c>
      <c r="C187" s="70" t="s">
        <v>259</v>
      </c>
      <c r="D187" s="178"/>
      <c r="E187" s="201">
        <v>95</v>
      </c>
      <c r="F187" s="201">
        <v>34.5</v>
      </c>
      <c r="G187" s="88">
        <f t="shared" si="6"/>
        <v>0</v>
      </c>
      <c r="H187" s="65">
        <f t="shared" si="7"/>
        <v>0</v>
      </c>
      <c r="I187" s="27"/>
    </row>
    <row r="188" spans="1:9" ht="136.5" customHeight="1" x14ac:dyDescent="0.25">
      <c r="A188" s="211" t="s">
        <v>862</v>
      </c>
      <c r="B188" s="212" t="s">
        <v>20357</v>
      </c>
      <c r="C188" s="216"/>
      <c r="D188" s="217"/>
      <c r="E188" s="217"/>
      <c r="F188" s="217"/>
      <c r="G188" s="217"/>
      <c r="H188" s="218"/>
      <c r="I188" s="27"/>
    </row>
    <row r="189" spans="1:9" ht="30" customHeight="1" x14ac:dyDescent="0.25">
      <c r="A189" s="129" t="s">
        <v>863</v>
      </c>
      <c r="B189" s="12" t="s">
        <v>864</v>
      </c>
      <c r="C189" s="70" t="s">
        <v>259</v>
      </c>
      <c r="D189" s="178"/>
      <c r="E189" s="201">
        <v>86</v>
      </c>
      <c r="F189" s="201">
        <v>28.8</v>
      </c>
      <c r="G189" s="88">
        <f t="shared" si="6"/>
        <v>0</v>
      </c>
      <c r="H189" s="65">
        <f t="shared" si="7"/>
        <v>0</v>
      </c>
      <c r="I189" s="27"/>
    </row>
    <row r="190" spans="1:9" ht="30" customHeight="1" x14ac:dyDescent="0.25">
      <c r="A190" s="129" t="s">
        <v>865</v>
      </c>
      <c r="B190" s="12" t="s">
        <v>866</v>
      </c>
      <c r="C190" s="70" t="s">
        <v>259</v>
      </c>
      <c r="D190" s="178"/>
      <c r="E190" s="201">
        <v>77</v>
      </c>
      <c r="F190" s="201">
        <v>25.7</v>
      </c>
      <c r="G190" s="88">
        <f t="shared" si="6"/>
        <v>0</v>
      </c>
      <c r="H190" s="65">
        <f t="shared" si="7"/>
        <v>0</v>
      </c>
      <c r="I190" s="27"/>
    </row>
    <row r="191" spans="1:9" ht="30" customHeight="1" x14ac:dyDescent="0.25">
      <c r="A191" s="129" t="s">
        <v>867</v>
      </c>
      <c r="B191" s="12" t="s">
        <v>868</v>
      </c>
      <c r="C191" s="70" t="s">
        <v>259</v>
      </c>
      <c r="D191" s="178"/>
      <c r="E191" s="201">
        <v>83</v>
      </c>
      <c r="F191" s="201">
        <v>27.8</v>
      </c>
      <c r="G191" s="88">
        <f t="shared" si="6"/>
        <v>0</v>
      </c>
      <c r="H191" s="65">
        <f t="shared" si="7"/>
        <v>0</v>
      </c>
      <c r="I191" s="27"/>
    </row>
    <row r="192" spans="1:9" ht="30" customHeight="1" x14ac:dyDescent="0.25">
      <c r="A192" s="129" t="s">
        <v>869</v>
      </c>
      <c r="B192" s="12" t="s">
        <v>870</v>
      </c>
      <c r="C192" s="70" t="s">
        <v>259</v>
      </c>
      <c r="D192" s="178"/>
      <c r="E192" s="201">
        <v>76</v>
      </c>
      <c r="F192" s="201">
        <v>25.4</v>
      </c>
      <c r="G192" s="88">
        <f t="shared" si="6"/>
        <v>0</v>
      </c>
      <c r="H192" s="65">
        <f t="shared" si="7"/>
        <v>0</v>
      </c>
      <c r="I192" s="27"/>
    </row>
    <row r="193" spans="1:9" ht="30" customHeight="1" x14ac:dyDescent="0.25">
      <c r="A193" s="129" t="s">
        <v>871</v>
      </c>
      <c r="B193" s="12" t="s">
        <v>872</v>
      </c>
      <c r="C193" s="70" t="s">
        <v>259</v>
      </c>
      <c r="D193" s="178"/>
      <c r="E193" s="201">
        <v>87</v>
      </c>
      <c r="F193" s="201">
        <v>29.1</v>
      </c>
      <c r="G193" s="88">
        <f t="shared" si="6"/>
        <v>0</v>
      </c>
      <c r="H193" s="65">
        <f t="shared" si="7"/>
        <v>0</v>
      </c>
      <c r="I193" s="27"/>
    </row>
    <row r="194" spans="1:9" ht="30" customHeight="1" x14ac:dyDescent="0.25">
      <c r="A194" s="129" t="s">
        <v>873</v>
      </c>
      <c r="B194" s="12" t="s">
        <v>874</v>
      </c>
      <c r="C194" s="70" t="s">
        <v>259</v>
      </c>
      <c r="D194" s="178"/>
      <c r="E194" s="201">
        <v>78</v>
      </c>
      <c r="F194" s="201">
        <v>26.1</v>
      </c>
      <c r="G194" s="88">
        <f t="shared" si="6"/>
        <v>0</v>
      </c>
      <c r="H194" s="65">
        <f t="shared" si="7"/>
        <v>0</v>
      </c>
      <c r="I194" s="27"/>
    </row>
    <row r="195" spans="1:9" ht="126.75" customHeight="1" x14ac:dyDescent="0.25">
      <c r="A195" s="211" t="s">
        <v>875</v>
      </c>
      <c r="B195" s="212" t="s">
        <v>20358</v>
      </c>
      <c r="C195" s="216"/>
      <c r="D195" s="217"/>
      <c r="E195" s="217"/>
      <c r="F195" s="217"/>
      <c r="G195" s="217"/>
      <c r="H195" s="218"/>
      <c r="I195" s="27"/>
    </row>
    <row r="196" spans="1:9" ht="20.100000000000001" customHeight="1" x14ac:dyDescent="0.25">
      <c r="A196" s="129" t="s">
        <v>876</v>
      </c>
      <c r="B196" s="12" t="s">
        <v>815</v>
      </c>
      <c r="C196" s="70" t="s">
        <v>259</v>
      </c>
      <c r="D196" s="178"/>
      <c r="E196" s="201">
        <v>67</v>
      </c>
      <c r="F196" s="201">
        <v>22.3</v>
      </c>
      <c r="G196" s="88">
        <f t="shared" si="6"/>
        <v>0</v>
      </c>
      <c r="H196" s="65">
        <f t="shared" si="7"/>
        <v>0</v>
      </c>
      <c r="I196" s="27"/>
    </row>
    <row r="197" spans="1:9" ht="20.100000000000001" customHeight="1" x14ac:dyDescent="0.25">
      <c r="A197" s="129" t="s">
        <v>877</v>
      </c>
      <c r="B197" s="12" t="s">
        <v>678</v>
      </c>
      <c r="C197" s="70" t="s">
        <v>259</v>
      </c>
      <c r="D197" s="178"/>
      <c r="E197" s="201">
        <v>67</v>
      </c>
      <c r="F197" s="201">
        <v>22.3</v>
      </c>
      <c r="G197" s="88">
        <f t="shared" si="6"/>
        <v>0</v>
      </c>
      <c r="H197" s="65">
        <f t="shared" si="7"/>
        <v>0</v>
      </c>
      <c r="I197" s="27"/>
    </row>
    <row r="198" spans="1:9" ht="20.100000000000001" customHeight="1" x14ac:dyDescent="0.25">
      <c r="A198" s="129" t="s">
        <v>878</v>
      </c>
      <c r="B198" s="12" t="s">
        <v>680</v>
      </c>
      <c r="C198" s="70" t="s">
        <v>259</v>
      </c>
      <c r="D198" s="178"/>
      <c r="E198" s="201">
        <v>68</v>
      </c>
      <c r="F198" s="201">
        <v>22.6</v>
      </c>
      <c r="G198" s="88">
        <f t="shared" si="6"/>
        <v>0</v>
      </c>
      <c r="H198" s="65">
        <f t="shared" si="7"/>
        <v>0</v>
      </c>
      <c r="I198" s="27"/>
    </row>
    <row r="199" spans="1:9" ht="108.75" customHeight="1" x14ac:dyDescent="0.25">
      <c r="A199" s="211" t="s">
        <v>879</v>
      </c>
      <c r="B199" s="212" t="s">
        <v>20359</v>
      </c>
      <c r="C199" s="216"/>
      <c r="D199" s="217"/>
      <c r="E199" s="217"/>
      <c r="F199" s="217"/>
      <c r="G199" s="217"/>
      <c r="H199" s="218"/>
      <c r="I199" s="27"/>
    </row>
    <row r="200" spans="1:9" ht="20.100000000000001" customHeight="1" x14ac:dyDescent="0.25">
      <c r="A200" s="129" t="s">
        <v>880</v>
      </c>
      <c r="B200" s="12" t="s">
        <v>815</v>
      </c>
      <c r="C200" s="70" t="s">
        <v>259</v>
      </c>
      <c r="D200" s="178"/>
      <c r="E200" s="201">
        <v>58</v>
      </c>
      <c r="F200" s="201">
        <v>19.5</v>
      </c>
      <c r="G200" s="88">
        <f t="shared" si="6"/>
        <v>0</v>
      </c>
      <c r="H200" s="65">
        <f t="shared" si="7"/>
        <v>0</v>
      </c>
      <c r="I200" s="27"/>
    </row>
    <row r="201" spans="1:9" ht="20.100000000000001" customHeight="1" x14ac:dyDescent="0.25">
      <c r="A201" s="129" t="s">
        <v>881</v>
      </c>
      <c r="B201" s="12" t="s">
        <v>678</v>
      </c>
      <c r="C201" s="70" t="s">
        <v>259</v>
      </c>
      <c r="D201" s="178"/>
      <c r="E201" s="201">
        <v>57</v>
      </c>
      <c r="F201" s="201">
        <v>19.2</v>
      </c>
      <c r="G201" s="88">
        <f t="shared" si="6"/>
        <v>0</v>
      </c>
      <c r="H201" s="65">
        <f t="shared" si="7"/>
        <v>0</v>
      </c>
      <c r="I201" s="27"/>
    </row>
    <row r="202" spans="1:9" ht="20.100000000000001" customHeight="1" x14ac:dyDescent="0.25">
      <c r="A202" s="129" t="s">
        <v>882</v>
      </c>
      <c r="B202" s="12" t="s">
        <v>680</v>
      </c>
      <c r="C202" s="70" t="s">
        <v>259</v>
      </c>
      <c r="D202" s="178"/>
      <c r="E202" s="201">
        <v>58</v>
      </c>
      <c r="F202" s="201">
        <v>19.5</v>
      </c>
      <c r="G202" s="88">
        <f t="shared" si="6"/>
        <v>0</v>
      </c>
      <c r="H202" s="65">
        <f t="shared" si="7"/>
        <v>0</v>
      </c>
      <c r="I202" s="27"/>
    </row>
    <row r="203" spans="1:9" ht="110.25" customHeight="1" x14ac:dyDescent="0.25">
      <c r="A203" s="211" t="s">
        <v>883</v>
      </c>
      <c r="B203" s="212" t="s">
        <v>20360</v>
      </c>
      <c r="C203" s="355"/>
      <c r="D203" s="356"/>
      <c r="E203" s="356"/>
      <c r="F203" s="356"/>
      <c r="G203" s="356"/>
      <c r="H203" s="357"/>
      <c r="I203" s="27"/>
    </row>
    <row r="204" spans="1:9" ht="20.100000000000001" customHeight="1" x14ac:dyDescent="0.25">
      <c r="A204" s="129" t="s">
        <v>884</v>
      </c>
      <c r="B204" s="12" t="s">
        <v>885</v>
      </c>
      <c r="C204" s="70" t="s">
        <v>259</v>
      </c>
      <c r="D204" s="178"/>
      <c r="E204" s="201">
        <v>76</v>
      </c>
      <c r="F204" s="201">
        <v>25.4</v>
      </c>
      <c r="G204" s="88">
        <f t="shared" ref="G204:G266" si="8">D204*E204</f>
        <v>0</v>
      </c>
      <c r="H204" s="65">
        <f t="shared" ref="H204:H266" si="9">D204*F204</f>
        <v>0</v>
      </c>
      <c r="I204" s="27"/>
    </row>
    <row r="205" spans="1:9" ht="20.100000000000001" customHeight="1" x14ac:dyDescent="0.25">
      <c r="A205" s="129" t="s">
        <v>886</v>
      </c>
      <c r="B205" s="12" t="s">
        <v>678</v>
      </c>
      <c r="C205" s="70" t="s">
        <v>259</v>
      </c>
      <c r="D205" s="178"/>
      <c r="E205" s="201">
        <v>75</v>
      </c>
      <c r="F205" s="201">
        <v>25</v>
      </c>
      <c r="G205" s="88">
        <f t="shared" si="8"/>
        <v>0</v>
      </c>
      <c r="H205" s="65">
        <f t="shared" si="9"/>
        <v>0</v>
      </c>
      <c r="I205" s="27"/>
    </row>
    <row r="206" spans="1:9" ht="20.100000000000001" customHeight="1" x14ac:dyDescent="0.25">
      <c r="A206" s="129" t="s">
        <v>887</v>
      </c>
      <c r="B206" s="12" t="s">
        <v>680</v>
      </c>
      <c r="C206" s="70" t="s">
        <v>259</v>
      </c>
      <c r="D206" s="178"/>
      <c r="E206" s="201">
        <v>77</v>
      </c>
      <c r="F206" s="201">
        <v>25.7</v>
      </c>
      <c r="G206" s="88">
        <f t="shared" si="8"/>
        <v>0</v>
      </c>
      <c r="H206" s="65">
        <f t="shared" si="9"/>
        <v>0</v>
      </c>
      <c r="I206" s="27"/>
    </row>
    <row r="207" spans="1:9" ht="128.25" customHeight="1" x14ac:dyDescent="0.25">
      <c r="A207" s="211" t="s">
        <v>888</v>
      </c>
      <c r="B207" s="212" t="s">
        <v>20361</v>
      </c>
      <c r="C207" s="216"/>
      <c r="D207" s="217"/>
      <c r="E207" s="217"/>
      <c r="F207" s="217"/>
      <c r="G207" s="217"/>
      <c r="H207" s="218"/>
      <c r="I207" s="27"/>
    </row>
    <row r="208" spans="1:9" ht="30" customHeight="1" x14ac:dyDescent="0.25">
      <c r="A208" s="129" t="s">
        <v>889</v>
      </c>
      <c r="B208" s="12" t="s">
        <v>864</v>
      </c>
      <c r="C208" s="70" t="s">
        <v>259</v>
      </c>
      <c r="D208" s="178"/>
      <c r="E208" s="201">
        <v>94</v>
      </c>
      <c r="F208" s="201">
        <v>31.5</v>
      </c>
      <c r="G208" s="88">
        <f t="shared" si="8"/>
        <v>0</v>
      </c>
      <c r="H208" s="65">
        <f t="shared" si="9"/>
        <v>0</v>
      </c>
      <c r="I208" s="27"/>
    </row>
    <row r="209" spans="1:9" ht="30" customHeight="1" x14ac:dyDescent="0.25">
      <c r="A209" s="129" t="s">
        <v>890</v>
      </c>
      <c r="B209" s="12" t="s">
        <v>866</v>
      </c>
      <c r="C209" s="70" t="s">
        <v>259</v>
      </c>
      <c r="D209" s="178"/>
      <c r="E209" s="201">
        <v>86</v>
      </c>
      <c r="F209" s="201">
        <v>28.8</v>
      </c>
      <c r="G209" s="88">
        <f t="shared" si="8"/>
        <v>0</v>
      </c>
      <c r="H209" s="65">
        <f t="shared" si="9"/>
        <v>0</v>
      </c>
      <c r="I209" s="27"/>
    </row>
    <row r="210" spans="1:9" ht="30" customHeight="1" x14ac:dyDescent="0.25">
      <c r="A210" s="129" t="s">
        <v>891</v>
      </c>
      <c r="B210" s="12" t="s">
        <v>868</v>
      </c>
      <c r="C210" s="70" t="s">
        <v>259</v>
      </c>
      <c r="D210" s="178"/>
      <c r="E210" s="201">
        <v>92</v>
      </c>
      <c r="F210" s="201">
        <v>30.9</v>
      </c>
      <c r="G210" s="88">
        <f t="shared" si="8"/>
        <v>0</v>
      </c>
      <c r="H210" s="65">
        <f t="shared" si="9"/>
        <v>0</v>
      </c>
      <c r="I210" s="27"/>
    </row>
    <row r="211" spans="1:9" ht="30" customHeight="1" x14ac:dyDescent="0.25">
      <c r="A211" s="129" t="s">
        <v>892</v>
      </c>
      <c r="B211" s="12" t="s">
        <v>870</v>
      </c>
      <c r="C211" s="70" t="s">
        <v>259</v>
      </c>
      <c r="D211" s="178"/>
      <c r="E211" s="201">
        <v>83</v>
      </c>
      <c r="F211" s="201">
        <v>27.8</v>
      </c>
      <c r="G211" s="88">
        <f t="shared" si="8"/>
        <v>0</v>
      </c>
      <c r="H211" s="65">
        <f t="shared" si="9"/>
        <v>0</v>
      </c>
      <c r="I211" s="27"/>
    </row>
    <row r="212" spans="1:9" ht="30" customHeight="1" x14ac:dyDescent="0.25">
      <c r="A212" s="129" t="s">
        <v>893</v>
      </c>
      <c r="B212" s="12" t="s">
        <v>872</v>
      </c>
      <c r="C212" s="70" t="s">
        <v>259</v>
      </c>
      <c r="D212" s="178"/>
      <c r="E212" s="201">
        <v>95</v>
      </c>
      <c r="F212" s="201">
        <v>31.9</v>
      </c>
      <c r="G212" s="88">
        <f t="shared" si="8"/>
        <v>0</v>
      </c>
      <c r="H212" s="65">
        <f t="shared" si="9"/>
        <v>0</v>
      </c>
      <c r="I212" s="27"/>
    </row>
    <row r="213" spans="1:9" ht="30" customHeight="1" x14ac:dyDescent="0.25">
      <c r="A213" s="129" t="s">
        <v>894</v>
      </c>
      <c r="B213" s="12" t="s">
        <v>874</v>
      </c>
      <c r="C213" s="70" t="s">
        <v>259</v>
      </c>
      <c r="D213" s="178"/>
      <c r="E213" s="201">
        <v>87</v>
      </c>
      <c r="F213" s="201">
        <v>29.1</v>
      </c>
      <c r="G213" s="88">
        <f t="shared" si="8"/>
        <v>0</v>
      </c>
      <c r="H213" s="65">
        <f t="shared" si="9"/>
        <v>0</v>
      </c>
      <c r="I213" s="27"/>
    </row>
    <row r="214" spans="1:9" ht="119.25" customHeight="1" x14ac:dyDescent="0.25">
      <c r="A214" s="211" t="s">
        <v>895</v>
      </c>
      <c r="B214" s="212" t="s">
        <v>20362</v>
      </c>
      <c r="C214" s="216"/>
      <c r="D214" s="217"/>
      <c r="E214" s="217"/>
      <c r="F214" s="217"/>
      <c r="G214" s="217"/>
      <c r="H214" s="218"/>
      <c r="I214" s="27"/>
    </row>
    <row r="215" spans="1:9" ht="30" customHeight="1" x14ac:dyDescent="0.25">
      <c r="A215" s="129" t="s">
        <v>896</v>
      </c>
      <c r="B215" s="12" t="s">
        <v>864</v>
      </c>
      <c r="C215" s="70" t="s">
        <v>259</v>
      </c>
      <c r="D215" s="178"/>
      <c r="E215" s="201">
        <v>139</v>
      </c>
      <c r="F215" s="201">
        <v>46.3</v>
      </c>
      <c r="G215" s="88">
        <f t="shared" si="8"/>
        <v>0</v>
      </c>
      <c r="H215" s="65">
        <f t="shared" si="9"/>
        <v>0</v>
      </c>
      <c r="I215" s="27"/>
    </row>
    <row r="216" spans="1:9" ht="30" customHeight="1" x14ac:dyDescent="0.25">
      <c r="A216" s="129" t="s">
        <v>897</v>
      </c>
      <c r="B216" s="12" t="s">
        <v>866</v>
      </c>
      <c r="C216" s="70" t="s">
        <v>259</v>
      </c>
      <c r="D216" s="178"/>
      <c r="E216" s="201">
        <v>124</v>
      </c>
      <c r="F216" s="201">
        <v>41.5</v>
      </c>
      <c r="G216" s="88">
        <f t="shared" si="8"/>
        <v>0</v>
      </c>
      <c r="H216" s="65">
        <f t="shared" si="9"/>
        <v>0</v>
      </c>
      <c r="I216" s="27"/>
    </row>
    <row r="217" spans="1:9" ht="30" customHeight="1" x14ac:dyDescent="0.25">
      <c r="A217" s="129" t="s">
        <v>898</v>
      </c>
      <c r="B217" s="12" t="s">
        <v>868</v>
      </c>
      <c r="C217" s="70" t="s">
        <v>259</v>
      </c>
      <c r="D217" s="178"/>
      <c r="E217" s="201">
        <v>137</v>
      </c>
      <c r="F217" s="201">
        <v>46</v>
      </c>
      <c r="G217" s="88">
        <f t="shared" si="8"/>
        <v>0</v>
      </c>
      <c r="H217" s="65">
        <f t="shared" si="9"/>
        <v>0</v>
      </c>
      <c r="I217" s="27"/>
    </row>
    <row r="218" spans="1:9" ht="30" customHeight="1" x14ac:dyDescent="0.25">
      <c r="A218" s="129" t="s">
        <v>899</v>
      </c>
      <c r="B218" s="12" t="s">
        <v>870</v>
      </c>
      <c r="C218" s="70" t="s">
        <v>259</v>
      </c>
      <c r="D218" s="178"/>
      <c r="E218" s="201">
        <v>123</v>
      </c>
      <c r="F218" s="201">
        <v>41.2</v>
      </c>
      <c r="G218" s="88">
        <f t="shared" si="8"/>
        <v>0</v>
      </c>
      <c r="H218" s="65">
        <f t="shared" si="9"/>
        <v>0</v>
      </c>
      <c r="I218" s="27"/>
    </row>
    <row r="219" spans="1:9" ht="30" customHeight="1" x14ac:dyDescent="0.25">
      <c r="A219" s="129" t="s">
        <v>900</v>
      </c>
      <c r="B219" s="12" t="s">
        <v>872</v>
      </c>
      <c r="C219" s="70" t="s">
        <v>259</v>
      </c>
      <c r="D219" s="178"/>
      <c r="E219" s="201">
        <v>140</v>
      </c>
      <c r="F219" s="201">
        <v>46.6</v>
      </c>
      <c r="G219" s="88">
        <f t="shared" si="8"/>
        <v>0</v>
      </c>
      <c r="H219" s="65">
        <f t="shared" si="9"/>
        <v>0</v>
      </c>
      <c r="I219" s="27"/>
    </row>
    <row r="220" spans="1:9" ht="30" customHeight="1" x14ac:dyDescent="0.25">
      <c r="A220" s="129" t="s">
        <v>901</v>
      </c>
      <c r="B220" s="12" t="s">
        <v>874</v>
      </c>
      <c r="C220" s="70" t="s">
        <v>259</v>
      </c>
      <c r="D220" s="178"/>
      <c r="E220" s="201">
        <v>125</v>
      </c>
      <c r="F220" s="201">
        <v>41.8</v>
      </c>
      <c r="G220" s="88">
        <f t="shared" si="8"/>
        <v>0</v>
      </c>
      <c r="H220" s="65">
        <f t="shared" si="9"/>
        <v>0</v>
      </c>
      <c r="I220" s="27"/>
    </row>
    <row r="221" spans="1:9" ht="87.75" customHeight="1" x14ac:dyDescent="0.25">
      <c r="A221" s="129" t="s">
        <v>902</v>
      </c>
      <c r="B221" s="12" t="s">
        <v>20363</v>
      </c>
      <c r="C221" s="70" t="s">
        <v>305</v>
      </c>
      <c r="D221" s="178"/>
      <c r="E221" s="201">
        <v>266</v>
      </c>
      <c r="F221" s="201">
        <v>89</v>
      </c>
      <c r="G221" s="88">
        <f t="shared" si="8"/>
        <v>0</v>
      </c>
      <c r="H221" s="65">
        <f t="shared" si="9"/>
        <v>0</v>
      </c>
      <c r="I221" s="27"/>
    </row>
    <row r="222" spans="1:9" ht="89.25" customHeight="1" x14ac:dyDescent="0.25">
      <c r="A222" s="211" t="s">
        <v>903</v>
      </c>
      <c r="B222" s="212" t="s">
        <v>20364</v>
      </c>
      <c r="C222" s="216"/>
      <c r="D222" s="217"/>
      <c r="E222" s="217"/>
      <c r="F222" s="217"/>
      <c r="G222" s="217"/>
      <c r="H222" s="218"/>
      <c r="I222" s="27"/>
    </row>
    <row r="223" spans="1:9" ht="30" customHeight="1" x14ac:dyDescent="0.25">
      <c r="A223" s="129" t="s">
        <v>904</v>
      </c>
      <c r="B223" s="12" t="s">
        <v>905</v>
      </c>
      <c r="C223" s="70" t="s">
        <v>259</v>
      </c>
      <c r="D223" s="178"/>
      <c r="E223" s="201">
        <v>123</v>
      </c>
      <c r="F223" s="201">
        <v>41.2</v>
      </c>
      <c r="G223" s="88">
        <f t="shared" si="8"/>
        <v>0</v>
      </c>
      <c r="H223" s="65">
        <f t="shared" si="9"/>
        <v>0</v>
      </c>
      <c r="I223" s="27"/>
    </row>
    <row r="224" spans="1:9" ht="30" customHeight="1" x14ac:dyDescent="0.25">
      <c r="A224" s="129" t="s">
        <v>906</v>
      </c>
      <c r="B224" s="12" t="s">
        <v>907</v>
      </c>
      <c r="C224" s="70" t="s">
        <v>259</v>
      </c>
      <c r="D224" s="178"/>
      <c r="E224" s="201">
        <v>155</v>
      </c>
      <c r="F224" s="201">
        <v>52</v>
      </c>
      <c r="G224" s="88">
        <f t="shared" si="8"/>
        <v>0</v>
      </c>
      <c r="H224" s="65">
        <f t="shared" si="9"/>
        <v>0</v>
      </c>
      <c r="I224" s="27"/>
    </row>
    <row r="225" spans="1:9" ht="30" customHeight="1" x14ac:dyDescent="0.25">
      <c r="A225" s="129" t="s">
        <v>908</v>
      </c>
      <c r="B225" s="12" t="s">
        <v>909</v>
      </c>
      <c r="C225" s="70" t="s">
        <v>259</v>
      </c>
      <c r="D225" s="178"/>
      <c r="E225" s="201">
        <v>123</v>
      </c>
      <c r="F225" s="201">
        <v>41.2</v>
      </c>
      <c r="G225" s="88">
        <f t="shared" si="8"/>
        <v>0</v>
      </c>
      <c r="H225" s="65">
        <f t="shared" si="9"/>
        <v>0</v>
      </c>
      <c r="I225" s="27"/>
    </row>
    <row r="226" spans="1:9" ht="30" customHeight="1" x14ac:dyDescent="0.25">
      <c r="A226" s="129" t="s">
        <v>910</v>
      </c>
      <c r="B226" s="12" t="s">
        <v>911</v>
      </c>
      <c r="C226" s="70" t="s">
        <v>259</v>
      </c>
      <c r="D226" s="178"/>
      <c r="E226" s="201">
        <v>153</v>
      </c>
      <c r="F226" s="201">
        <v>51</v>
      </c>
      <c r="G226" s="88">
        <f t="shared" si="8"/>
        <v>0</v>
      </c>
      <c r="H226" s="65">
        <f t="shared" si="9"/>
        <v>0</v>
      </c>
      <c r="I226" s="27"/>
    </row>
    <row r="227" spans="1:9" ht="30" customHeight="1" x14ac:dyDescent="0.25">
      <c r="A227" s="129" t="s">
        <v>912</v>
      </c>
      <c r="B227" s="12" t="s">
        <v>913</v>
      </c>
      <c r="C227" s="70" t="s">
        <v>259</v>
      </c>
      <c r="D227" s="178"/>
      <c r="E227" s="201">
        <v>126</v>
      </c>
      <c r="F227" s="201">
        <v>42.2</v>
      </c>
      <c r="G227" s="88">
        <f t="shared" si="8"/>
        <v>0</v>
      </c>
      <c r="H227" s="65">
        <f t="shared" si="9"/>
        <v>0</v>
      </c>
      <c r="I227" s="27"/>
    </row>
    <row r="228" spans="1:9" ht="30" customHeight="1" x14ac:dyDescent="0.25">
      <c r="A228" s="129" t="s">
        <v>914</v>
      </c>
      <c r="B228" s="12" t="s">
        <v>915</v>
      </c>
      <c r="C228" s="70" t="s">
        <v>259</v>
      </c>
      <c r="D228" s="178"/>
      <c r="E228" s="201">
        <v>157</v>
      </c>
      <c r="F228" s="201">
        <v>52</v>
      </c>
      <c r="G228" s="88">
        <f t="shared" si="8"/>
        <v>0</v>
      </c>
      <c r="H228" s="65">
        <f t="shared" si="9"/>
        <v>0</v>
      </c>
      <c r="I228" s="27"/>
    </row>
    <row r="229" spans="1:9" ht="57" customHeight="1" x14ac:dyDescent="0.25">
      <c r="A229" s="129" t="s">
        <v>916</v>
      </c>
      <c r="B229" s="12" t="s">
        <v>20365</v>
      </c>
      <c r="C229" s="70" t="s">
        <v>259</v>
      </c>
      <c r="D229" s="178"/>
      <c r="E229" s="201">
        <v>30.3</v>
      </c>
      <c r="F229" s="201">
        <v>11.6</v>
      </c>
      <c r="G229" s="88">
        <f t="shared" si="8"/>
        <v>0</v>
      </c>
      <c r="H229" s="65">
        <f t="shared" si="9"/>
        <v>0</v>
      </c>
      <c r="I229" s="27"/>
    </row>
    <row r="230" spans="1:9" ht="149.25" customHeight="1" x14ac:dyDescent="0.25">
      <c r="A230" s="211" t="s">
        <v>917</v>
      </c>
      <c r="B230" s="212" t="s">
        <v>20366</v>
      </c>
      <c r="C230" s="216"/>
      <c r="D230" s="217"/>
      <c r="E230" s="217"/>
      <c r="F230" s="217"/>
      <c r="G230" s="217"/>
      <c r="H230" s="218"/>
      <c r="I230" s="27"/>
    </row>
    <row r="231" spans="1:9" ht="20.100000000000001" customHeight="1" x14ac:dyDescent="0.25">
      <c r="A231" s="129" t="s">
        <v>918</v>
      </c>
      <c r="B231" s="12" t="s">
        <v>919</v>
      </c>
      <c r="C231" s="70" t="s">
        <v>259</v>
      </c>
      <c r="D231" s="178"/>
      <c r="E231" s="201">
        <v>40.1</v>
      </c>
      <c r="F231" s="201">
        <v>15.4</v>
      </c>
      <c r="G231" s="88">
        <f t="shared" si="8"/>
        <v>0</v>
      </c>
      <c r="H231" s="65">
        <f t="shared" si="9"/>
        <v>0</v>
      </c>
      <c r="I231" s="27"/>
    </row>
    <row r="232" spans="1:9" ht="20.100000000000001" customHeight="1" x14ac:dyDescent="0.25">
      <c r="A232" s="129" t="s">
        <v>920</v>
      </c>
      <c r="B232" s="12" t="s">
        <v>921</v>
      </c>
      <c r="C232" s="70" t="s">
        <v>259</v>
      </c>
      <c r="D232" s="178"/>
      <c r="E232" s="201">
        <v>41.6</v>
      </c>
      <c r="F232" s="201">
        <v>16</v>
      </c>
      <c r="G232" s="88">
        <f t="shared" si="8"/>
        <v>0</v>
      </c>
      <c r="H232" s="65">
        <f t="shared" si="9"/>
        <v>0</v>
      </c>
      <c r="I232" s="27"/>
    </row>
    <row r="233" spans="1:9" ht="20.100000000000001" customHeight="1" x14ac:dyDescent="0.25">
      <c r="A233" s="129" t="s">
        <v>922</v>
      </c>
      <c r="B233" s="12" t="s">
        <v>923</v>
      </c>
      <c r="C233" s="70" t="s">
        <v>259</v>
      </c>
      <c r="D233" s="178"/>
      <c r="E233" s="201">
        <v>42.7</v>
      </c>
      <c r="F233" s="201">
        <v>16.399999999999999</v>
      </c>
      <c r="G233" s="88">
        <f t="shared" si="8"/>
        <v>0</v>
      </c>
      <c r="H233" s="65">
        <f t="shared" si="9"/>
        <v>0</v>
      </c>
      <c r="I233" s="27"/>
    </row>
    <row r="234" spans="1:9" ht="165.75" customHeight="1" x14ac:dyDescent="0.25">
      <c r="A234" s="211" t="s">
        <v>924</v>
      </c>
      <c r="B234" s="212" t="s">
        <v>20367</v>
      </c>
      <c r="C234" s="216"/>
      <c r="D234" s="217"/>
      <c r="E234" s="217"/>
      <c r="F234" s="217"/>
      <c r="G234" s="217"/>
      <c r="H234" s="218"/>
      <c r="I234" s="27"/>
    </row>
    <row r="235" spans="1:9" ht="20.100000000000001" customHeight="1" x14ac:dyDescent="0.25">
      <c r="A235" s="129" t="s">
        <v>925</v>
      </c>
      <c r="B235" s="12" t="s">
        <v>921</v>
      </c>
      <c r="C235" s="70" t="s">
        <v>259</v>
      </c>
      <c r="D235" s="178"/>
      <c r="E235" s="201">
        <v>56</v>
      </c>
      <c r="F235" s="201">
        <v>22.3</v>
      </c>
      <c r="G235" s="88">
        <f t="shared" si="8"/>
        <v>0</v>
      </c>
      <c r="H235" s="65">
        <f t="shared" si="9"/>
        <v>0</v>
      </c>
      <c r="I235" s="27"/>
    </row>
    <row r="236" spans="1:9" ht="20.100000000000001" customHeight="1" x14ac:dyDescent="0.25">
      <c r="A236" s="129" t="s">
        <v>926</v>
      </c>
      <c r="B236" s="12" t="s">
        <v>923</v>
      </c>
      <c r="C236" s="70" t="s">
        <v>259</v>
      </c>
      <c r="D236" s="178"/>
      <c r="E236" s="201">
        <v>57</v>
      </c>
      <c r="F236" s="201">
        <v>22.7</v>
      </c>
      <c r="G236" s="88">
        <f t="shared" si="8"/>
        <v>0</v>
      </c>
      <c r="H236" s="65">
        <f t="shared" si="9"/>
        <v>0</v>
      </c>
      <c r="I236" s="27"/>
    </row>
    <row r="237" spans="1:9" ht="199.5" customHeight="1" x14ac:dyDescent="0.25">
      <c r="A237" s="129" t="s">
        <v>927</v>
      </c>
      <c r="B237" s="12" t="s">
        <v>20368</v>
      </c>
      <c r="C237" s="70" t="s">
        <v>259</v>
      </c>
      <c r="D237" s="178"/>
      <c r="E237" s="201">
        <v>54</v>
      </c>
      <c r="F237" s="201">
        <v>21.5</v>
      </c>
      <c r="G237" s="88">
        <f t="shared" si="8"/>
        <v>0</v>
      </c>
      <c r="H237" s="65">
        <f t="shared" si="9"/>
        <v>0</v>
      </c>
      <c r="I237" s="27"/>
    </row>
    <row r="238" spans="1:9" ht="180" customHeight="1" x14ac:dyDescent="0.25">
      <c r="A238" s="129" t="s">
        <v>928</v>
      </c>
      <c r="B238" s="12" t="s">
        <v>20369</v>
      </c>
      <c r="C238" s="70" t="s">
        <v>259</v>
      </c>
      <c r="D238" s="178"/>
      <c r="E238" s="201">
        <v>63</v>
      </c>
      <c r="F238" s="201">
        <v>25.3</v>
      </c>
      <c r="G238" s="88">
        <f t="shared" si="8"/>
        <v>0</v>
      </c>
      <c r="H238" s="65">
        <f t="shared" si="9"/>
        <v>0</v>
      </c>
      <c r="I238" s="27"/>
    </row>
    <row r="239" spans="1:9" ht="72" customHeight="1" x14ac:dyDescent="0.25">
      <c r="A239" s="129" t="s">
        <v>929</v>
      </c>
      <c r="B239" s="12" t="s">
        <v>20370</v>
      </c>
      <c r="C239" s="70" t="s">
        <v>259</v>
      </c>
      <c r="D239" s="178"/>
      <c r="E239" s="201">
        <v>9.8000000000000007</v>
      </c>
      <c r="F239" s="201">
        <v>3.91</v>
      </c>
      <c r="G239" s="88">
        <f t="shared" si="8"/>
        <v>0</v>
      </c>
      <c r="H239" s="65">
        <f t="shared" si="9"/>
        <v>0</v>
      </c>
      <c r="I239" s="27"/>
    </row>
    <row r="240" spans="1:9" ht="78" customHeight="1" x14ac:dyDescent="0.25">
      <c r="A240" s="211" t="s">
        <v>930</v>
      </c>
      <c r="B240" s="212" t="s">
        <v>20371</v>
      </c>
      <c r="C240" s="216"/>
      <c r="D240" s="217"/>
      <c r="E240" s="217"/>
      <c r="F240" s="217"/>
      <c r="G240" s="217"/>
      <c r="H240" s="218"/>
      <c r="I240" s="27"/>
    </row>
    <row r="241" spans="1:9" ht="30" customHeight="1" x14ac:dyDescent="0.25">
      <c r="A241" s="129" t="s">
        <v>931</v>
      </c>
      <c r="B241" s="12" t="s">
        <v>932</v>
      </c>
      <c r="C241" s="70" t="s">
        <v>259</v>
      </c>
      <c r="D241" s="178"/>
      <c r="E241" s="201">
        <v>22.1</v>
      </c>
      <c r="F241" s="201">
        <v>7.4</v>
      </c>
      <c r="G241" s="88">
        <f t="shared" si="8"/>
        <v>0</v>
      </c>
      <c r="H241" s="65">
        <f t="shared" si="9"/>
        <v>0</v>
      </c>
      <c r="I241" s="27"/>
    </row>
    <row r="242" spans="1:9" ht="30" customHeight="1" x14ac:dyDescent="0.25">
      <c r="A242" s="129" t="s">
        <v>933</v>
      </c>
      <c r="B242" s="12" t="s">
        <v>934</v>
      </c>
      <c r="C242" s="70" t="s">
        <v>259</v>
      </c>
      <c r="D242" s="178"/>
      <c r="E242" s="201">
        <v>21</v>
      </c>
      <c r="F242" s="201">
        <v>7</v>
      </c>
      <c r="G242" s="88">
        <f t="shared" si="8"/>
        <v>0</v>
      </c>
      <c r="H242" s="65">
        <f t="shared" si="9"/>
        <v>0</v>
      </c>
      <c r="I242" s="27"/>
    </row>
    <row r="243" spans="1:9" ht="30" customHeight="1" x14ac:dyDescent="0.25">
      <c r="A243" s="129" t="s">
        <v>935</v>
      </c>
      <c r="B243" s="12" t="s">
        <v>936</v>
      </c>
      <c r="C243" s="70" t="s">
        <v>259</v>
      </c>
      <c r="D243" s="178"/>
      <c r="E243" s="201">
        <v>21.4</v>
      </c>
      <c r="F243" s="201">
        <v>7.2</v>
      </c>
      <c r="G243" s="88">
        <f t="shared" si="8"/>
        <v>0</v>
      </c>
      <c r="H243" s="65">
        <f t="shared" si="9"/>
        <v>0</v>
      </c>
      <c r="I243" s="27"/>
    </row>
    <row r="244" spans="1:9" ht="30" customHeight="1" x14ac:dyDescent="0.25">
      <c r="A244" s="129" t="s">
        <v>937</v>
      </c>
      <c r="B244" s="12" t="s">
        <v>938</v>
      </c>
      <c r="C244" s="70" t="s">
        <v>259</v>
      </c>
      <c r="D244" s="178"/>
      <c r="E244" s="201">
        <v>20.6</v>
      </c>
      <c r="F244" s="201">
        <v>6.9</v>
      </c>
      <c r="G244" s="88">
        <f t="shared" si="8"/>
        <v>0</v>
      </c>
      <c r="H244" s="65">
        <f t="shared" si="9"/>
        <v>0</v>
      </c>
      <c r="I244" s="27"/>
    </row>
    <row r="245" spans="1:9" ht="30" customHeight="1" x14ac:dyDescent="0.25">
      <c r="A245" s="129" t="s">
        <v>939</v>
      </c>
      <c r="B245" s="12" t="s">
        <v>940</v>
      </c>
      <c r="C245" s="70" t="s">
        <v>259</v>
      </c>
      <c r="D245" s="178"/>
      <c r="E245" s="201">
        <v>22.6</v>
      </c>
      <c r="F245" s="201">
        <v>7.5</v>
      </c>
      <c r="G245" s="88">
        <f t="shared" si="8"/>
        <v>0</v>
      </c>
      <c r="H245" s="65">
        <f t="shared" si="9"/>
        <v>0</v>
      </c>
      <c r="I245" s="27"/>
    </row>
    <row r="246" spans="1:9" ht="30" customHeight="1" x14ac:dyDescent="0.25">
      <c r="A246" s="129" t="s">
        <v>941</v>
      </c>
      <c r="B246" s="12" t="s">
        <v>942</v>
      </c>
      <c r="C246" s="70" t="s">
        <v>259</v>
      </c>
      <c r="D246" s="178"/>
      <c r="E246" s="201">
        <v>21.9</v>
      </c>
      <c r="F246" s="201">
        <v>7.3</v>
      </c>
      <c r="G246" s="88">
        <f t="shared" si="8"/>
        <v>0</v>
      </c>
      <c r="H246" s="65">
        <f t="shared" si="9"/>
        <v>0</v>
      </c>
      <c r="I246" s="27"/>
    </row>
    <row r="247" spans="1:9" ht="57" customHeight="1" x14ac:dyDescent="0.25">
      <c r="A247" s="210" t="s">
        <v>20372</v>
      </c>
      <c r="B247" s="352" t="s">
        <v>20373</v>
      </c>
      <c r="C247" s="353"/>
      <c r="D247" s="353"/>
      <c r="E247" s="353"/>
      <c r="F247" s="353"/>
      <c r="G247" s="353"/>
      <c r="H247" s="354"/>
      <c r="I247" s="27"/>
    </row>
    <row r="248" spans="1:9" ht="168.75" customHeight="1" x14ac:dyDescent="0.25">
      <c r="A248" s="211" t="s">
        <v>943</v>
      </c>
      <c r="B248" s="212" t="s">
        <v>20374</v>
      </c>
      <c r="C248" s="216"/>
      <c r="D248" s="217"/>
      <c r="E248" s="217"/>
      <c r="F248" s="217"/>
      <c r="G248" s="217"/>
      <c r="H248" s="218"/>
      <c r="I248" s="27"/>
    </row>
    <row r="249" spans="1:9" ht="20.100000000000001" customHeight="1" x14ac:dyDescent="0.25">
      <c r="A249" s="129" t="s">
        <v>944</v>
      </c>
      <c r="B249" s="12" t="s">
        <v>945</v>
      </c>
      <c r="C249" s="70" t="s">
        <v>305</v>
      </c>
      <c r="D249" s="178"/>
      <c r="E249" s="201">
        <v>122</v>
      </c>
      <c r="F249" s="201">
        <v>7.8</v>
      </c>
      <c r="G249" s="88">
        <f t="shared" si="8"/>
        <v>0</v>
      </c>
      <c r="H249" s="65">
        <f t="shared" si="9"/>
        <v>0</v>
      </c>
      <c r="I249" s="27"/>
    </row>
    <row r="250" spans="1:9" ht="20.100000000000001" customHeight="1" x14ac:dyDescent="0.25">
      <c r="A250" s="129" t="s">
        <v>946</v>
      </c>
      <c r="B250" s="12" t="s">
        <v>947</v>
      </c>
      <c r="C250" s="70" t="s">
        <v>305</v>
      </c>
      <c r="D250" s="178"/>
      <c r="E250" s="201">
        <v>128</v>
      </c>
      <c r="F250" s="201">
        <v>7.7</v>
      </c>
      <c r="G250" s="88">
        <f t="shared" si="8"/>
        <v>0</v>
      </c>
      <c r="H250" s="65">
        <f t="shared" si="9"/>
        <v>0</v>
      </c>
      <c r="I250" s="27"/>
    </row>
    <row r="251" spans="1:9" ht="20.100000000000001" customHeight="1" x14ac:dyDescent="0.25">
      <c r="A251" s="129" t="s">
        <v>948</v>
      </c>
      <c r="B251" s="12" t="s">
        <v>949</v>
      </c>
      <c r="C251" s="70" t="s">
        <v>305</v>
      </c>
      <c r="D251" s="178"/>
      <c r="E251" s="201">
        <v>133</v>
      </c>
      <c r="F251" s="201">
        <v>7.8</v>
      </c>
      <c r="G251" s="88">
        <f t="shared" si="8"/>
        <v>0</v>
      </c>
      <c r="H251" s="65">
        <f t="shared" si="9"/>
        <v>0</v>
      </c>
      <c r="I251" s="27"/>
    </row>
    <row r="252" spans="1:9" ht="20.100000000000001" customHeight="1" x14ac:dyDescent="0.25">
      <c r="A252" s="129" t="s">
        <v>950</v>
      </c>
      <c r="B252" s="12" t="s">
        <v>951</v>
      </c>
      <c r="C252" s="70" t="s">
        <v>305</v>
      </c>
      <c r="D252" s="178"/>
      <c r="E252" s="201">
        <v>139</v>
      </c>
      <c r="F252" s="201">
        <v>7.7</v>
      </c>
      <c r="G252" s="88">
        <f t="shared" si="8"/>
        <v>0</v>
      </c>
      <c r="H252" s="65">
        <f t="shared" si="9"/>
        <v>0</v>
      </c>
      <c r="I252" s="27"/>
    </row>
    <row r="253" spans="1:9" ht="186" customHeight="1" x14ac:dyDescent="0.25">
      <c r="A253" s="211" t="s">
        <v>952</v>
      </c>
      <c r="B253" s="212" t="s">
        <v>20375</v>
      </c>
      <c r="C253" s="216"/>
      <c r="D253" s="217"/>
      <c r="E253" s="217"/>
      <c r="F253" s="217"/>
      <c r="G253" s="217"/>
      <c r="H253" s="218"/>
      <c r="I253" s="27"/>
    </row>
    <row r="254" spans="1:9" ht="20.100000000000001" customHeight="1" x14ac:dyDescent="0.25">
      <c r="A254" s="129" t="s">
        <v>953</v>
      </c>
      <c r="B254" s="12" t="s">
        <v>954</v>
      </c>
      <c r="C254" s="70" t="s">
        <v>305</v>
      </c>
      <c r="D254" s="178"/>
      <c r="E254" s="201">
        <v>122</v>
      </c>
      <c r="F254" s="201">
        <v>7.8</v>
      </c>
      <c r="G254" s="88">
        <f t="shared" si="8"/>
        <v>0</v>
      </c>
      <c r="H254" s="65">
        <f t="shared" si="9"/>
        <v>0</v>
      </c>
      <c r="I254" s="27"/>
    </row>
    <row r="255" spans="1:9" ht="20.100000000000001" customHeight="1" x14ac:dyDescent="0.25">
      <c r="A255" s="129" t="s">
        <v>955</v>
      </c>
      <c r="B255" s="12" t="s">
        <v>947</v>
      </c>
      <c r="C255" s="70" t="s">
        <v>305</v>
      </c>
      <c r="D255" s="178"/>
      <c r="E255" s="201">
        <v>128</v>
      </c>
      <c r="F255" s="201">
        <v>7.7</v>
      </c>
      <c r="G255" s="88">
        <f t="shared" si="8"/>
        <v>0</v>
      </c>
      <c r="H255" s="65">
        <f t="shared" si="9"/>
        <v>0</v>
      </c>
      <c r="I255" s="27"/>
    </row>
    <row r="256" spans="1:9" ht="20.100000000000001" customHeight="1" x14ac:dyDescent="0.25">
      <c r="A256" s="129" t="s">
        <v>956</v>
      </c>
      <c r="B256" s="12" t="s">
        <v>949</v>
      </c>
      <c r="C256" s="70" t="s">
        <v>305</v>
      </c>
      <c r="D256" s="178"/>
      <c r="E256" s="201">
        <v>133</v>
      </c>
      <c r="F256" s="201">
        <v>7.8</v>
      </c>
      <c r="G256" s="88">
        <f t="shared" si="8"/>
        <v>0</v>
      </c>
      <c r="H256" s="65">
        <f t="shared" si="9"/>
        <v>0</v>
      </c>
      <c r="I256" s="27"/>
    </row>
    <row r="257" spans="1:9" ht="20.100000000000001" customHeight="1" x14ac:dyDescent="0.25">
      <c r="A257" s="129" t="s">
        <v>957</v>
      </c>
      <c r="B257" s="12" t="s">
        <v>951</v>
      </c>
      <c r="C257" s="70" t="s">
        <v>305</v>
      </c>
      <c r="D257" s="178"/>
      <c r="E257" s="201">
        <v>139</v>
      </c>
      <c r="F257" s="201">
        <v>7.7</v>
      </c>
      <c r="G257" s="88">
        <f t="shared" si="8"/>
        <v>0</v>
      </c>
      <c r="H257" s="65">
        <f t="shared" si="9"/>
        <v>0</v>
      </c>
      <c r="I257" s="27"/>
    </row>
    <row r="258" spans="1:9" ht="171" customHeight="1" x14ac:dyDescent="0.25">
      <c r="A258" s="211" t="s">
        <v>958</v>
      </c>
      <c r="B258" s="212" t="s">
        <v>20376</v>
      </c>
      <c r="C258" s="216"/>
      <c r="D258" s="217"/>
      <c r="E258" s="217"/>
      <c r="F258" s="217"/>
      <c r="G258" s="217"/>
      <c r="H258" s="218"/>
      <c r="I258" s="27"/>
    </row>
    <row r="259" spans="1:9" ht="20.100000000000001" customHeight="1" x14ac:dyDescent="0.25">
      <c r="A259" s="129" t="s">
        <v>959</v>
      </c>
      <c r="B259" s="12" t="s">
        <v>947</v>
      </c>
      <c r="C259" s="70" t="s">
        <v>305</v>
      </c>
      <c r="D259" s="178"/>
      <c r="E259" s="201">
        <v>130</v>
      </c>
      <c r="F259" s="201">
        <v>7.8</v>
      </c>
      <c r="G259" s="88">
        <f t="shared" si="8"/>
        <v>0</v>
      </c>
      <c r="H259" s="65">
        <f t="shared" si="9"/>
        <v>0</v>
      </c>
      <c r="I259" s="27"/>
    </row>
    <row r="260" spans="1:9" ht="20.100000000000001" customHeight="1" x14ac:dyDescent="0.25">
      <c r="A260" s="129" t="s">
        <v>960</v>
      </c>
      <c r="B260" s="12" t="s">
        <v>949</v>
      </c>
      <c r="C260" s="70" t="s">
        <v>305</v>
      </c>
      <c r="D260" s="178"/>
      <c r="E260" s="201">
        <v>135</v>
      </c>
      <c r="F260" s="201">
        <v>7.7</v>
      </c>
      <c r="G260" s="88">
        <f t="shared" si="8"/>
        <v>0</v>
      </c>
      <c r="H260" s="65">
        <f t="shared" si="9"/>
        <v>0</v>
      </c>
      <c r="I260" s="27"/>
    </row>
    <row r="261" spans="1:9" ht="20.100000000000001" customHeight="1" x14ac:dyDescent="0.25">
      <c r="A261" s="129" t="s">
        <v>961</v>
      </c>
      <c r="B261" s="12" t="s">
        <v>951</v>
      </c>
      <c r="C261" s="70" t="s">
        <v>305</v>
      </c>
      <c r="D261" s="178"/>
      <c r="E261" s="201">
        <v>141</v>
      </c>
      <c r="F261" s="201">
        <v>7.8</v>
      </c>
      <c r="G261" s="88">
        <f t="shared" si="8"/>
        <v>0</v>
      </c>
      <c r="H261" s="65">
        <f t="shared" si="9"/>
        <v>0</v>
      </c>
      <c r="I261" s="27"/>
    </row>
    <row r="262" spans="1:9" ht="175.5" customHeight="1" x14ac:dyDescent="0.25">
      <c r="A262" s="211" t="s">
        <v>962</v>
      </c>
      <c r="B262" s="212" t="s">
        <v>20377</v>
      </c>
      <c r="C262" s="216"/>
      <c r="D262" s="217"/>
      <c r="E262" s="217"/>
      <c r="F262" s="217"/>
      <c r="G262" s="217"/>
      <c r="H262" s="218"/>
      <c r="I262" s="27"/>
    </row>
    <row r="263" spans="1:9" ht="20.100000000000001" customHeight="1" x14ac:dyDescent="0.25">
      <c r="A263" s="129" t="s">
        <v>963</v>
      </c>
      <c r="B263" s="12" t="s">
        <v>949</v>
      </c>
      <c r="C263" s="70" t="s">
        <v>305</v>
      </c>
      <c r="D263" s="178"/>
      <c r="E263" s="201">
        <v>139</v>
      </c>
      <c r="F263" s="201">
        <v>7.9</v>
      </c>
      <c r="G263" s="88">
        <f t="shared" si="8"/>
        <v>0</v>
      </c>
      <c r="H263" s="65">
        <f t="shared" si="9"/>
        <v>0</v>
      </c>
      <c r="I263" s="27"/>
    </row>
    <row r="264" spans="1:9" ht="20.100000000000001" customHeight="1" x14ac:dyDescent="0.25">
      <c r="A264" s="129" t="s">
        <v>964</v>
      </c>
      <c r="B264" s="12" t="s">
        <v>951</v>
      </c>
      <c r="C264" s="70" t="s">
        <v>305</v>
      </c>
      <c r="D264" s="178"/>
      <c r="E264" s="201">
        <v>142</v>
      </c>
      <c r="F264" s="201">
        <v>7.7</v>
      </c>
      <c r="G264" s="88">
        <f t="shared" si="8"/>
        <v>0</v>
      </c>
      <c r="H264" s="65">
        <f t="shared" si="9"/>
        <v>0</v>
      </c>
      <c r="I264" s="27"/>
    </row>
    <row r="265" spans="1:9" ht="179.25" customHeight="1" x14ac:dyDescent="0.25">
      <c r="A265" s="211" t="s">
        <v>965</v>
      </c>
      <c r="B265" s="212" t="s">
        <v>20378</v>
      </c>
      <c r="C265" s="216"/>
      <c r="D265" s="217"/>
      <c r="E265" s="217"/>
      <c r="F265" s="217"/>
      <c r="G265" s="217"/>
      <c r="H265" s="218"/>
      <c r="I265" s="27"/>
    </row>
    <row r="266" spans="1:9" ht="20.100000000000001" customHeight="1" x14ac:dyDescent="0.25">
      <c r="A266" s="129" t="s">
        <v>966</v>
      </c>
      <c r="B266" s="12" t="s">
        <v>947</v>
      </c>
      <c r="C266" s="70" t="s">
        <v>305</v>
      </c>
      <c r="D266" s="178"/>
      <c r="E266" s="201">
        <v>130</v>
      </c>
      <c r="F266" s="201">
        <v>7.7</v>
      </c>
      <c r="G266" s="88">
        <f t="shared" si="8"/>
        <v>0</v>
      </c>
      <c r="H266" s="65">
        <f t="shared" si="9"/>
        <v>0</v>
      </c>
      <c r="I266" s="27"/>
    </row>
    <row r="267" spans="1:9" ht="20.100000000000001" customHeight="1" x14ac:dyDescent="0.25">
      <c r="A267" s="129" t="s">
        <v>967</v>
      </c>
      <c r="B267" s="12" t="s">
        <v>949</v>
      </c>
      <c r="C267" s="70" t="s">
        <v>305</v>
      </c>
      <c r="D267" s="178"/>
      <c r="E267" s="201">
        <v>136</v>
      </c>
      <c r="F267" s="201">
        <v>7.8</v>
      </c>
      <c r="G267" s="88">
        <f t="shared" ref="G267:G330" si="10">D267*E267</f>
        <v>0</v>
      </c>
      <c r="H267" s="65">
        <f t="shared" ref="H267:H330" si="11">D267*F267</f>
        <v>0</v>
      </c>
      <c r="I267" s="27"/>
    </row>
    <row r="268" spans="1:9" ht="20.100000000000001" customHeight="1" x14ac:dyDescent="0.25">
      <c r="A268" s="129" t="s">
        <v>968</v>
      </c>
      <c r="B268" s="12" t="s">
        <v>951</v>
      </c>
      <c r="C268" s="70" t="s">
        <v>305</v>
      </c>
      <c r="D268" s="178"/>
      <c r="E268" s="201">
        <v>142</v>
      </c>
      <c r="F268" s="201">
        <v>7.7</v>
      </c>
      <c r="G268" s="88">
        <f t="shared" si="10"/>
        <v>0</v>
      </c>
      <c r="H268" s="65">
        <f t="shared" si="11"/>
        <v>0</v>
      </c>
      <c r="I268" s="27"/>
    </row>
    <row r="269" spans="1:9" ht="177.75" customHeight="1" x14ac:dyDescent="0.25">
      <c r="A269" s="211" t="s">
        <v>969</v>
      </c>
      <c r="B269" s="212" t="s">
        <v>20379</v>
      </c>
      <c r="C269" s="216"/>
      <c r="D269" s="217"/>
      <c r="E269" s="217"/>
      <c r="F269" s="217"/>
      <c r="G269" s="217"/>
      <c r="H269" s="218"/>
      <c r="I269" s="27"/>
    </row>
    <row r="270" spans="1:9" ht="20.100000000000001" customHeight="1" x14ac:dyDescent="0.25">
      <c r="A270" s="129" t="s">
        <v>970</v>
      </c>
      <c r="B270" s="12" t="s">
        <v>949</v>
      </c>
      <c r="C270" s="70" t="s">
        <v>305</v>
      </c>
      <c r="D270" s="178"/>
      <c r="E270" s="201">
        <v>138</v>
      </c>
      <c r="F270" s="201">
        <v>7.8</v>
      </c>
      <c r="G270" s="88">
        <f t="shared" si="10"/>
        <v>0</v>
      </c>
      <c r="H270" s="65">
        <f t="shared" si="11"/>
        <v>0</v>
      </c>
      <c r="I270" s="27"/>
    </row>
    <row r="271" spans="1:9" ht="20.100000000000001" customHeight="1" x14ac:dyDescent="0.25">
      <c r="A271" s="129" t="s">
        <v>971</v>
      </c>
      <c r="B271" s="12" t="s">
        <v>951</v>
      </c>
      <c r="C271" s="70" t="s">
        <v>305</v>
      </c>
      <c r="D271" s="178"/>
      <c r="E271" s="201">
        <v>144</v>
      </c>
      <c r="F271" s="201">
        <v>7.7</v>
      </c>
      <c r="G271" s="88">
        <f t="shared" si="10"/>
        <v>0</v>
      </c>
      <c r="H271" s="65">
        <f t="shared" si="11"/>
        <v>0</v>
      </c>
      <c r="I271" s="27"/>
    </row>
    <row r="272" spans="1:9" ht="186.75" customHeight="1" x14ac:dyDescent="0.25">
      <c r="A272" s="129" t="s">
        <v>972</v>
      </c>
      <c r="B272" s="12" t="s">
        <v>20380</v>
      </c>
      <c r="C272" s="70" t="s">
        <v>305</v>
      </c>
      <c r="D272" s="178"/>
      <c r="E272" s="201">
        <v>146</v>
      </c>
      <c r="F272" s="201">
        <v>7.7</v>
      </c>
      <c r="G272" s="88">
        <f t="shared" si="10"/>
        <v>0</v>
      </c>
      <c r="H272" s="65">
        <f t="shared" si="11"/>
        <v>0</v>
      </c>
      <c r="I272" s="27"/>
    </row>
    <row r="273" spans="1:9" ht="175.5" customHeight="1" x14ac:dyDescent="0.25">
      <c r="A273" s="211" t="s">
        <v>973</v>
      </c>
      <c r="B273" s="212" t="s">
        <v>20381</v>
      </c>
      <c r="C273" s="216"/>
      <c r="D273" s="217"/>
      <c r="E273" s="217"/>
      <c r="F273" s="217"/>
      <c r="G273" s="217"/>
      <c r="H273" s="218"/>
      <c r="I273" s="27"/>
    </row>
    <row r="274" spans="1:9" ht="20.100000000000001" customHeight="1" x14ac:dyDescent="0.25">
      <c r="A274" s="129" t="s">
        <v>974</v>
      </c>
      <c r="B274" s="12" t="s">
        <v>949</v>
      </c>
      <c r="C274" s="70" t="s">
        <v>305</v>
      </c>
      <c r="D274" s="178"/>
      <c r="E274" s="201">
        <v>140</v>
      </c>
      <c r="F274" s="201">
        <v>7.8</v>
      </c>
      <c r="G274" s="88">
        <f t="shared" si="10"/>
        <v>0</v>
      </c>
      <c r="H274" s="65">
        <f t="shared" si="11"/>
        <v>0</v>
      </c>
      <c r="I274" s="27"/>
    </row>
    <row r="275" spans="1:9" ht="20.100000000000001" customHeight="1" x14ac:dyDescent="0.25">
      <c r="A275" s="129" t="s">
        <v>975</v>
      </c>
      <c r="B275" s="12" t="s">
        <v>951</v>
      </c>
      <c r="C275" s="70" t="s">
        <v>305</v>
      </c>
      <c r="D275" s="178"/>
      <c r="E275" s="201">
        <v>146</v>
      </c>
      <c r="F275" s="201">
        <v>7.7</v>
      </c>
      <c r="G275" s="88">
        <f t="shared" si="10"/>
        <v>0</v>
      </c>
      <c r="H275" s="65">
        <f t="shared" si="11"/>
        <v>0</v>
      </c>
      <c r="I275" s="27"/>
    </row>
    <row r="276" spans="1:9" ht="228" customHeight="1" x14ac:dyDescent="0.25">
      <c r="A276" s="211" t="s">
        <v>976</v>
      </c>
      <c r="B276" s="212" t="s">
        <v>20382</v>
      </c>
      <c r="C276" s="216"/>
      <c r="D276" s="217"/>
      <c r="E276" s="217"/>
      <c r="F276" s="217"/>
      <c r="G276" s="217"/>
      <c r="H276" s="218"/>
      <c r="I276" s="27"/>
    </row>
    <row r="277" spans="1:9" ht="20.100000000000001" customHeight="1" x14ac:dyDescent="0.25">
      <c r="A277" s="129" t="s">
        <v>977</v>
      </c>
      <c r="B277" s="12" t="s">
        <v>954</v>
      </c>
      <c r="C277" s="70" t="s">
        <v>305</v>
      </c>
      <c r="D277" s="178"/>
      <c r="E277" s="201">
        <v>137</v>
      </c>
      <c r="F277" s="201">
        <v>7.8</v>
      </c>
      <c r="G277" s="88">
        <f t="shared" si="10"/>
        <v>0</v>
      </c>
      <c r="H277" s="65">
        <f t="shared" si="11"/>
        <v>0</v>
      </c>
      <c r="I277" s="27"/>
    </row>
    <row r="278" spans="1:9" ht="20.100000000000001" customHeight="1" x14ac:dyDescent="0.25">
      <c r="A278" s="129" t="s">
        <v>978</v>
      </c>
      <c r="B278" s="12" t="s">
        <v>947</v>
      </c>
      <c r="C278" s="70" t="s">
        <v>305</v>
      </c>
      <c r="D278" s="178"/>
      <c r="E278" s="201">
        <v>139</v>
      </c>
      <c r="F278" s="201">
        <v>7.7</v>
      </c>
      <c r="G278" s="88">
        <f t="shared" si="10"/>
        <v>0</v>
      </c>
      <c r="H278" s="65">
        <f t="shared" si="11"/>
        <v>0</v>
      </c>
      <c r="I278" s="27"/>
    </row>
    <row r="279" spans="1:9" ht="20.100000000000001" customHeight="1" x14ac:dyDescent="0.25">
      <c r="A279" s="129" t="s">
        <v>979</v>
      </c>
      <c r="B279" s="12" t="s">
        <v>949</v>
      </c>
      <c r="C279" s="70" t="s">
        <v>305</v>
      </c>
      <c r="D279" s="178"/>
      <c r="E279" s="201">
        <v>145</v>
      </c>
      <c r="F279" s="201">
        <v>7.8</v>
      </c>
      <c r="G279" s="88">
        <f t="shared" si="10"/>
        <v>0</v>
      </c>
      <c r="H279" s="65">
        <f t="shared" si="11"/>
        <v>0</v>
      </c>
      <c r="I279" s="27"/>
    </row>
    <row r="280" spans="1:9" ht="20.100000000000001" customHeight="1" x14ac:dyDescent="0.25">
      <c r="A280" s="129" t="s">
        <v>980</v>
      </c>
      <c r="B280" s="12" t="s">
        <v>951</v>
      </c>
      <c r="C280" s="70" t="s">
        <v>305</v>
      </c>
      <c r="D280" s="178"/>
      <c r="E280" s="201">
        <v>148</v>
      </c>
      <c r="F280" s="201">
        <v>7.8</v>
      </c>
      <c r="G280" s="88">
        <f t="shared" si="10"/>
        <v>0</v>
      </c>
      <c r="H280" s="65">
        <f t="shared" si="11"/>
        <v>0</v>
      </c>
      <c r="I280" s="27"/>
    </row>
    <row r="281" spans="1:9" ht="228.75" customHeight="1" x14ac:dyDescent="0.25">
      <c r="A281" s="211" t="s">
        <v>981</v>
      </c>
      <c r="B281" s="212" t="s">
        <v>20383</v>
      </c>
      <c r="C281" s="216"/>
      <c r="D281" s="217"/>
      <c r="E281" s="217"/>
      <c r="F281" s="217"/>
      <c r="G281" s="217"/>
      <c r="H281" s="218"/>
      <c r="I281" s="27"/>
    </row>
    <row r="282" spans="1:9" ht="20.100000000000001" customHeight="1" x14ac:dyDescent="0.25">
      <c r="A282" s="129" t="s">
        <v>982</v>
      </c>
      <c r="B282" s="12" t="s">
        <v>954</v>
      </c>
      <c r="C282" s="70" t="s">
        <v>305</v>
      </c>
      <c r="D282" s="178"/>
      <c r="E282" s="201">
        <v>139</v>
      </c>
      <c r="F282" s="201">
        <v>7.8</v>
      </c>
      <c r="G282" s="88">
        <f t="shared" si="10"/>
        <v>0</v>
      </c>
      <c r="H282" s="65">
        <f t="shared" si="11"/>
        <v>0</v>
      </c>
      <c r="I282" s="27"/>
    </row>
    <row r="283" spans="1:9" ht="20.100000000000001" customHeight="1" x14ac:dyDescent="0.25">
      <c r="A283" s="129" t="s">
        <v>983</v>
      </c>
      <c r="B283" s="12" t="s">
        <v>947</v>
      </c>
      <c r="C283" s="70" t="s">
        <v>305</v>
      </c>
      <c r="D283" s="178"/>
      <c r="E283" s="201">
        <v>141</v>
      </c>
      <c r="F283" s="201">
        <v>7.8</v>
      </c>
      <c r="G283" s="88">
        <f t="shared" si="10"/>
        <v>0</v>
      </c>
      <c r="H283" s="65">
        <f t="shared" si="11"/>
        <v>0</v>
      </c>
      <c r="I283" s="27"/>
    </row>
    <row r="284" spans="1:9" ht="20.100000000000001" customHeight="1" x14ac:dyDescent="0.25">
      <c r="A284" s="129" t="s">
        <v>984</v>
      </c>
      <c r="B284" s="12" t="s">
        <v>949</v>
      </c>
      <c r="C284" s="70" t="s">
        <v>305</v>
      </c>
      <c r="D284" s="178"/>
      <c r="E284" s="201">
        <v>146</v>
      </c>
      <c r="F284" s="201">
        <v>7.7</v>
      </c>
      <c r="G284" s="88">
        <f t="shared" si="10"/>
        <v>0</v>
      </c>
      <c r="H284" s="65">
        <f t="shared" si="11"/>
        <v>0</v>
      </c>
      <c r="I284" s="27"/>
    </row>
    <row r="285" spans="1:9" ht="20.100000000000001" customHeight="1" x14ac:dyDescent="0.25">
      <c r="A285" s="129" t="s">
        <v>985</v>
      </c>
      <c r="B285" s="12" t="s">
        <v>951</v>
      </c>
      <c r="C285" s="70" t="s">
        <v>305</v>
      </c>
      <c r="D285" s="178"/>
      <c r="E285" s="201">
        <v>149</v>
      </c>
      <c r="F285" s="201">
        <v>7.7</v>
      </c>
      <c r="G285" s="88">
        <f t="shared" si="10"/>
        <v>0</v>
      </c>
      <c r="H285" s="65">
        <f t="shared" si="11"/>
        <v>0</v>
      </c>
      <c r="I285" s="27"/>
    </row>
    <row r="286" spans="1:9" ht="221.25" customHeight="1" x14ac:dyDescent="0.25">
      <c r="A286" s="211" t="s">
        <v>986</v>
      </c>
      <c r="B286" s="212" t="s">
        <v>20384</v>
      </c>
      <c r="C286" s="216"/>
      <c r="D286" s="217"/>
      <c r="E286" s="217"/>
      <c r="F286" s="217"/>
      <c r="G286" s="217"/>
      <c r="H286" s="218"/>
      <c r="I286" s="27"/>
    </row>
    <row r="287" spans="1:9" ht="20.100000000000001" customHeight="1" x14ac:dyDescent="0.25">
      <c r="A287" s="129" t="s">
        <v>987</v>
      </c>
      <c r="B287" s="12" t="s">
        <v>947</v>
      </c>
      <c r="C287" s="70" t="s">
        <v>305</v>
      </c>
      <c r="D287" s="178"/>
      <c r="E287" s="201">
        <v>145</v>
      </c>
      <c r="F287" s="201">
        <v>7.8</v>
      </c>
      <c r="G287" s="88">
        <f t="shared" si="10"/>
        <v>0</v>
      </c>
      <c r="H287" s="65">
        <f t="shared" si="11"/>
        <v>0</v>
      </c>
      <c r="I287" s="27"/>
    </row>
    <row r="288" spans="1:9" ht="20.100000000000001" customHeight="1" x14ac:dyDescent="0.25">
      <c r="A288" s="129" t="s">
        <v>988</v>
      </c>
      <c r="B288" s="12" t="s">
        <v>949</v>
      </c>
      <c r="C288" s="70" t="s">
        <v>305</v>
      </c>
      <c r="D288" s="178"/>
      <c r="E288" s="201">
        <v>150</v>
      </c>
      <c r="F288" s="201">
        <v>7.8</v>
      </c>
      <c r="G288" s="88">
        <f t="shared" si="10"/>
        <v>0</v>
      </c>
      <c r="H288" s="65">
        <f t="shared" si="11"/>
        <v>0</v>
      </c>
      <c r="I288" s="27"/>
    </row>
    <row r="289" spans="1:9" ht="20.100000000000001" customHeight="1" x14ac:dyDescent="0.25">
      <c r="A289" s="129" t="s">
        <v>989</v>
      </c>
      <c r="B289" s="12" t="s">
        <v>951</v>
      </c>
      <c r="C289" s="70" t="s">
        <v>305</v>
      </c>
      <c r="D289" s="178"/>
      <c r="E289" s="201">
        <v>153</v>
      </c>
      <c r="F289" s="201">
        <v>7.8</v>
      </c>
      <c r="G289" s="88">
        <f t="shared" si="10"/>
        <v>0</v>
      </c>
      <c r="H289" s="65">
        <f t="shared" si="11"/>
        <v>0</v>
      </c>
      <c r="I289" s="27"/>
    </row>
    <row r="290" spans="1:9" ht="231.75" customHeight="1" x14ac:dyDescent="0.25">
      <c r="A290" s="211" t="s">
        <v>990</v>
      </c>
      <c r="B290" s="212" t="s">
        <v>20385</v>
      </c>
      <c r="C290" s="216"/>
      <c r="D290" s="217"/>
      <c r="E290" s="217"/>
      <c r="F290" s="217"/>
      <c r="G290" s="217"/>
      <c r="H290" s="218"/>
      <c r="I290" s="27"/>
    </row>
    <row r="291" spans="1:9" ht="20.100000000000001" customHeight="1" x14ac:dyDescent="0.25">
      <c r="A291" s="129" t="s">
        <v>991</v>
      </c>
      <c r="B291" s="12" t="s">
        <v>947</v>
      </c>
      <c r="C291" s="70">
        <v>0</v>
      </c>
      <c r="D291" s="178"/>
      <c r="E291" s="201">
        <v>136</v>
      </c>
      <c r="F291" s="201">
        <v>7.8</v>
      </c>
      <c r="G291" s="88">
        <f t="shared" si="10"/>
        <v>0</v>
      </c>
      <c r="H291" s="65">
        <f t="shared" si="11"/>
        <v>0</v>
      </c>
      <c r="I291" s="27"/>
    </row>
    <row r="292" spans="1:9" ht="20.100000000000001" customHeight="1" x14ac:dyDescent="0.25">
      <c r="A292" s="129" t="s">
        <v>992</v>
      </c>
      <c r="B292" s="12" t="s">
        <v>993</v>
      </c>
      <c r="C292" s="70" t="s">
        <v>305</v>
      </c>
      <c r="D292" s="178"/>
      <c r="E292" s="201">
        <v>141</v>
      </c>
      <c r="F292" s="201">
        <v>7.8</v>
      </c>
      <c r="G292" s="88">
        <f t="shared" si="10"/>
        <v>0</v>
      </c>
      <c r="H292" s="65">
        <f t="shared" si="11"/>
        <v>0</v>
      </c>
      <c r="I292" s="27"/>
    </row>
    <row r="293" spans="1:9" ht="20.100000000000001" customHeight="1" x14ac:dyDescent="0.25">
      <c r="A293" s="129" t="s">
        <v>994</v>
      </c>
      <c r="B293" s="12" t="s">
        <v>951</v>
      </c>
      <c r="C293" s="70" t="s">
        <v>305</v>
      </c>
      <c r="D293" s="178"/>
      <c r="E293" s="201">
        <v>147</v>
      </c>
      <c r="F293" s="201">
        <v>7.7</v>
      </c>
      <c r="G293" s="88">
        <f t="shared" si="10"/>
        <v>0</v>
      </c>
      <c r="H293" s="65">
        <f t="shared" si="11"/>
        <v>0</v>
      </c>
      <c r="I293" s="27"/>
    </row>
    <row r="294" spans="1:9" ht="234.75" customHeight="1" x14ac:dyDescent="0.25">
      <c r="A294" s="211" t="s">
        <v>995</v>
      </c>
      <c r="B294" s="212" t="s">
        <v>20386</v>
      </c>
      <c r="C294" s="216"/>
      <c r="D294" s="217"/>
      <c r="E294" s="217"/>
      <c r="F294" s="217"/>
      <c r="G294" s="217"/>
      <c r="H294" s="218"/>
      <c r="I294" s="27"/>
    </row>
    <row r="295" spans="1:9" ht="20.100000000000001" customHeight="1" x14ac:dyDescent="0.25">
      <c r="A295" s="129" t="s">
        <v>996</v>
      </c>
      <c r="B295" s="12" t="s">
        <v>949</v>
      </c>
      <c r="C295" s="70" t="s">
        <v>305</v>
      </c>
      <c r="D295" s="178"/>
      <c r="E295" s="201">
        <v>143</v>
      </c>
      <c r="F295" s="201">
        <v>7.7</v>
      </c>
      <c r="G295" s="88">
        <f t="shared" si="10"/>
        <v>0</v>
      </c>
      <c r="H295" s="65">
        <f t="shared" si="11"/>
        <v>0</v>
      </c>
      <c r="I295" s="27"/>
    </row>
    <row r="296" spans="1:9" ht="20.100000000000001" customHeight="1" x14ac:dyDescent="0.25">
      <c r="A296" s="129" t="s">
        <v>997</v>
      </c>
      <c r="B296" s="12" t="s">
        <v>951</v>
      </c>
      <c r="C296" s="70" t="s">
        <v>305</v>
      </c>
      <c r="D296" s="178"/>
      <c r="E296" s="201">
        <v>149</v>
      </c>
      <c r="F296" s="201">
        <v>7.8</v>
      </c>
      <c r="G296" s="88">
        <f t="shared" si="10"/>
        <v>0</v>
      </c>
      <c r="H296" s="65">
        <f t="shared" si="11"/>
        <v>0</v>
      </c>
      <c r="I296" s="27"/>
    </row>
    <row r="297" spans="1:9" ht="150" customHeight="1" x14ac:dyDescent="0.25">
      <c r="A297" s="211" t="s">
        <v>998</v>
      </c>
      <c r="B297" s="212" t="s">
        <v>20387</v>
      </c>
      <c r="C297" s="216"/>
      <c r="D297" s="217"/>
      <c r="E297" s="217"/>
      <c r="F297" s="217"/>
      <c r="G297" s="217"/>
      <c r="H297" s="218"/>
      <c r="I297" s="27"/>
    </row>
    <row r="298" spans="1:9" ht="20.100000000000001" customHeight="1" x14ac:dyDescent="0.25">
      <c r="A298" s="129" t="s">
        <v>999</v>
      </c>
      <c r="B298" s="12" t="s">
        <v>1000</v>
      </c>
      <c r="C298" s="70" t="s">
        <v>305</v>
      </c>
      <c r="D298" s="178"/>
      <c r="E298" s="201">
        <v>100</v>
      </c>
      <c r="F298" s="201">
        <v>7.7</v>
      </c>
      <c r="G298" s="88">
        <f t="shared" si="10"/>
        <v>0</v>
      </c>
      <c r="H298" s="65">
        <f t="shared" si="11"/>
        <v>0</v>
      </c>
      <c r="I298" s="27"/>
    </row>
    <row r="299" spans="1:9" ht="20.100000000000001" customHeight="1" x14ac:dyDescent="0.25">
      <c r="A299" s="129" t="s">
        <v>1001</v>
      </c>
      <c r="B299" s="12" t="s">
        <v>1002</v>
      </c>
      <c r="C299" s="70" t="s">
        <v>305</v>
      </c>
      <c r="D299" s="178"/>
      <c r="E299" s="201">
        <v>103</v>
      </c>
      <c r="F299" s="201">
        <v>7.8</v>
      </c>
      <c r="G299" s="88">
        <f t="shared" si="10"/>
        <v>0</v>
      </c>
      <c r="H299" s="65">
        <f t="shared" si="11"/>
        <v>0</v>
      </c>
      <c r="I299" s="27"/>
    </row>
    <row r="300" spans="1:9" ht="20.100000000000001" customHeight="1" x14ac:dyDescent="0.25">
      <c r="A300" s="129" t="s">
        <v>1003</v>
      </c>
      <c r="B300" s="12" t="s">
        <v>1004</v>
      </c>
      <c r="C300" s="70" t="s">
        <v>305</v>
      </c>
      <c r="D300" s="178"/>
      <c r="E300" s="201">
        <v>105</v>
      </c>
      <c r="F300" s="201">
        <v>7.7</v>
      </c>
      <c r="G300" s="88">
        <f t="shared" si="10"/>
        <v>0</v>
      </c>
      <c r="H300" s="65">
        <f t="shared" si="11"/>
        <v>0</v>
      </c>
      <c r="I300" s="27"/>
    </row>
    <row r="301" spans="1:9" ht="89.25" customHeight="1" x14ac:dyDescent="0.25">
      <c r="A301" s="211" t="s">
        <v>1005</v>
      </c>
      <c r="B301" s="212" t="s">
        <v>20388</v>
      </c>
      <c r="C301" s="216"/>
      <c r="D301" s="217"/>
      <c r="E301" s="217"/>
      <c r="F301" s="217"/>
      <c r="G301" s="217"/>
      <c r="H301" s="218"/>
      <c r="I301" s="27"/>
    </row>
    <row r="302" spans="1:9" ht="20.100000000000001" customHeight="1" x14ac:dyDescent="0.25">
      <c r="A302" s="129" t="s">
        <v>1006</v>
      </c>
      <c r="B302" s="12" t="s">
        <v>1007</v>
      </c>
      <c r="C302" s="70" t="s">
        <v>305</v>
      </c>
      <c r="D302" s="178"/>
      <c r="E302" s="201">
        <v>158</v>
      </c>
      <c r="F302" s="201">
        <v>7.7</v>
      </c>
      <c r="G302" s="88">
        <f t="shared" si="10"/>
        <v>0</v>
      </c>
      <c r="H302" s="65">
        <f t="shared" si="11"/>
        <v>0</v>
      </c>
      <c r="I302" s="27"/>
    </row>
    <row r="303" spans="1:9" ht="20.100000000000001" customHeight="1" x14ac:dyDescent="0.25">
      <c r="A303" s="129" t="s">
        <v>1008</v>
      </c>
      <c r="B303" s="12" t="s">
        <v>1009</v>
      </c>
      <c r="C303" s="70" t="s">
        <v>305</v>
      </c>
      <c r="D303" s="178"/>
      <c r="E303" s="201">
        <v>157</v>
      </c>
      <c r="F303" s="201">
        <v>7.8</v>
      </c>
      <c r="G303" s="88">
        <f t="shared" si="10"/>
        <v>0</v>
      </c>
      <c r="H303" s="65">
        <f t="shared" si="11"/>
        <v>0</v>
      </c>
      <c r="I303" s="27"/>
    </row>
    <row r="304" spans="1:9" ht="20.100000000000001" customHeight="1" x14ac:dyDescent="0.25">
      <c r="A304" s="129" t="s">
        <v>1010</v>
      </c>
      <c r="B304" s="12" t="s">
        <v>1011</v>
      </c>
      <c r="C304" s="70" t="s">
        <v>305</v>
      </c>
      <c r="D304" s="178"/>
      <c r="E304" s="201">
        <v>155</v>
      </c>
      <c r="F304" s="201">
        <v>7.7</v>
      </c>
      <c r="G304" s="88">
        <f t="shared" si="10"/>
        <v>0</v>
      </c>
      <c r="H304" s="65">
        <f t="shared" si="11"/>
        <v>0</v>
      </c>
      <c r="I304" s="27"/>
    </row>
    <row r="305" spans="1:9" ht="20.100000000000001" customHeight="1" x14ac:dyDescent="0.25">
      <c r="A305" s="129" t="s">
        <v>1012</v>
      </c>
      <c r="B305" s="12" t="s">
        <v>1013</v>
      </c>
      <c r="C305" s="70" t="s">
        <v>305</v>
      </c>
      <c r="D305" s="178"/>
      <c r="E305" s="201">
        <v>154</v>
      </c>
      <c r="F305" s="201">
        <v>7.8</v>
      </c>
      <c r="G305" s="88">
        <f t="shared" si="10"/>
        <v>0</v>
      </c>
      <c r="H305" s="65">
        <f t="shared" si="11"/>
        <v>0</v>
      </c>
      <c r="I305" s="27"/>
    </row>
    <row r="306" spans="1:9" ht="20.100000000000001" customHeight="1" x14ac:dyDescent="0.25">
      <c r="A306" s="129" t="s">
        <v>1014</v>
      </c>
      <c r="B306" s="12" t="s">
        <v>1015</v>
      </c>
      <c r="C306" s="70" t="s">
        <v>305</v>
      </c>
      <c r="D306" s="178"/>
      <c r="E306" s="201">
        <v>152</v>
      </c>
      <c r="F306" s="201">
        <v>7.7</v>
      </c>
      <c r="G306" s="88">
        <f t="shared" si="10"/>
        <v>0</v>
      </c>
      <c r="H306" s="65">
        <f t="shared" si="11"/>
        <v>0</v>
      </c>
      <c r="I306" s="27"/>
    </row>
    <row r="307" spans="1:9" ht="20.100000000000001" customHeight="1" x14ac:dyDescent="0.25">
      <c r="A307" s="129" t="s">
        <v>1016</v>
      </c>
      <c r="B307" s="12" t="s">
        <v>1017</v>
      </c>
      <c r="C307" s="70" t="s">
        <v>305</v>
      </c>
      <c r="D307" s="178"/>
      <c r="E307" s="201">
        <v>151</v>
      </c>
      <c r="F307" s="201">
        <v>7.8</v>
      </c>
      <c r="G307" s="88">
        <f t="shared" si="10"/>
        <v>0</v>
      </c>
      <c r="H307" s="65">
        <f t="shared" si="11"/>
        <v>0</v>
      </c>
      <c r="I307" s="27"/>
    </row>
    <row r="308" spans="1:9" ht="20.100000000000001" customHeight="1" x14ac:dyDescent="0.25">
      <c r="A308" s="129" t="s">
        <v>1018</v>
      </c>
      <c r="B308" s="12" t="s">
        <v>1019</v>
      </c>
      <c r="C308" s="70" t="s">
        <v>305</v>
      </c>
      <c r="D308" s="178"/>
      <c r="E308" s="201">
        <v>149</v>
      </c>
      <c r="F308" s="201">
        <v>7.7</v>
      </c>
      <c r="G308" s="88">
        <f t="shared" si="10"/>
        <v>0</v>
      </c>
      <c r="H308" s="65">
        <f t="shared" si="11"/>
        <v>0</v>
      </c>
      <c r="I308" s="27"/>
    </row>
    <row r="309" spans="1:9" ht="99.75" customHeight="1" x14ac:dyDescent="0.25">
      <c r="A309" s="211" t="s">
        <v>1020</v>
      </c>
      <c r="B309" s="212" t="s">
        <v>20389</v>
      </c>
      <c r="C309" s="216"/>
      <c r="D309" s="217"/>
      <c r="E309" s="217"/>
      <c r="F309" s="217"/>
      <c r="G309" s="217"/>
      <c r="H309" s="218"/>
      <c r="I309" s="27"/>
    </row>
    <row r="310" spans="1:9" ht="20.100000000000001" customHeight="1" x14ac:dyDescent="0.25">
      <c r="A310" s="129" t="s">
        <v>1021</v>
      </c>
      <c r="B310" s="12" t="s">
        <v>1022</v>
      </c>
      <c r="C310" s="70" t="s">
        <v>305</v>
      </c>
      <c r="D310" s="178"/>
      <c r="E310" s="201">
        <v>120</v>
      </c>
      <c r="F310" s="201">
        <v>7.7</v>
      </c>
      <c r="G310" s="88">
        <f t="shared" si="10"/>
        <v>0</v>
      </c>
      <c r="H310" s="65">
        <f t="shared" si="11"/>
        <v>0</v>
      </c>
      <c r="I310" s="27"/>
    </row>
    <row r="311" spans="1:9" ht="20.100000000000001" customHeight="1" x14ac:dyDescent="0.25">
      <c r="A311" s="129" t="s">
        <v>1023</v>
      </c>
      <c r="B311" s="12" t="s">
        <v>1024</v>
      </c>
      <c r="C311" s="70" t="s">
        <v>305</v>
      </c>
      <c r="D311" s="178"/>
      <c r="E311" s="201">
        <v>124</v>
      </c>
      <c r="F311" s="201">
        <v>7.8</v>
      </c>
      <c r="G311" s="88">
        <f t="shared" si="10"/>
        <v>0</v>
      </c>
      <c r="H311" s="65">
        <f t="shared" si="11"/>
        <v>0</v>
      </c>
      <c r="I311" s="27"/>
    </row>
    <row r="312" spans="1:9" ht="20.100000000000001" customHeight="1" x14ac:dyDescent="0.25">
      <c r="A312" s="129" t="s">
        <v>1025</v>
      </c>
      <c r="B312" s="12" t="s">
        <v>1026</v>
      </c>
      <c r="C312" s="70" t="s">
        <v>305</v>
      </c>
      <c r="D312" s="178"/>
      <c r="E312" s="201">
        <v>131</v>
      </c>
      <c r="F312" s="201">
        <v>7.8</v>
      </c>
      <c r="G312" s="88">
        <f t="shared" si="10"/>
        <v>0</v>
      </c>
      <c r="H312" s="65">
        <f t="shared" si="11"/>
        <v>0</v>
      </c>
      <c r="I312" s="27"/>
    </row>
    <row r="313" spans="1:9" ht="78" customHeight="1" x14ac:dyDescent="0.25">
      <c r="A313" s="211" t="s">
        <v>1027</v>
      </c>
      <c r="B313" s="212" t="s">
        <v>20390</v>
      </c>
      <c r="C313" s="216"/>
      <c r="D313" s="217"/>
      <c r="E313" s="217"/>
      <c r="F313" s="217"/>
      <c r="G313" s="217"/>
      <c r="H313" s="218"/>
      <c r="I313" s="27"/>
    </row>
    <row r="314" spans="1:9" ht="20.100000000000001" customHeight="1" x14ac:dyDescent="0.25">
      <c r="A314" s="129" t="s">
        <v>1028</v>
      </c>
      <c r="B314" s="12" t="s">
        <v>1029</v>
      </c>
      <c r="C314" s="70" t="s">
        <v>305</v>
      </c>
      <c r="D314" s="178"/>
      <c r="E314" s="201">
        <v>164</v>
      </c>
      <c r="F314" s="201">
        <v>7.8</v>
      </c>
      <c r="G314" s="88">
        <f t="shared" si="10"/>
        <v>0</v>
      </c>
      <c r="H314" s="65">
        <f t="shared" si="11"/>
        <v>0</v>
      </c>
      <c r="I314" s="27"/>
    </row>
    <row r="315" spans="1:9" ht="20.100000000000001" customHeight="1" x14ac:dyDescent="0.25">
      <c r="A315" s="129" t="s">
        <v>1030</v>
      </c>
      <c r="B315" s="12" t="s">
        <v>1031</v>
      </c>
      <c r="C315" s="70" t="s">
        <v>305</v>
      </c>
      <c r="D315" s="178"/>
      <c r="E315" s="201">
        <v>163</v>
      </c>
      <c r="F315" s="201">
        <v>7.7</v>
      </c>
      <c r="G315" s="88">
        <f t="shared" si="10"/>
        <v>0</v>
      </c>
      <c r="H315" s="65">
        <f t="shared" si="11"/>
        <v>0</v>
      </c>
      <c r="I315" s="27"/>
    </row>
    <row r="316" spans="1:9" ht="20.100000000000001" customHeight="1" x14ac:dyDescent="0.25">
      <c r="A316" s="129" t="s">
        <v>1032</v>
      </c>
      <c r="B316" s="12" t="s">
        <v>1033</v>
      </c>
      <c r="C316" s="70" t="s">
        <v>305</v>
      </c>
      <c r="D316" s="178"/>
      <c r="E316" s="201">
        <v>162</v>
      </c>
      <c r="F316" s="201">
        <v>7.8</v>
      </c>
      <c r="G316" s="88">
        <f t="shared" si="10"/>
        <v>0</v>
      </c>
      <c r="H316" s="65">
        <f t="shared" si="11"/>
        <v>0</v>
      </c>
      <c r="I316" s="27"/>
    </row>
    <row r="317" spans="1:9" ht="20.100000000000001" customHeight="1" x14ac:dyDescent="0.25">
      <c r="A317" s="129" t="s">
        <v>1034</v>
      </c>
      <c r="B317" s="12" t="s">
        <v>1035</v>
      </c>
      <c r="C317" s="70" t="s">
        <v>305</v>
      </c>
      <c r="D317" s="178"/>
      <c r="E317" s="201">
        <v>160</v>
      </c>
      <c r="F317" s="201">
        <v>7.7</v>
      </c>
      <c r="G317" s="88">
        <f t="shared" si="10"/>
        <v>0</v>
      </c>
      <c r="H317" s="65">
        <f t="shared" si="11"/>
        <v>0</v>
      </c>
      <c r="I317" s="27"/>
    </row>
    <row r="318" spans="1:9" ht="20.100000000000001" customHeight="1" x14ac:dyDescent="0.25">
      <c r="A318" s="129" t="s">
        <v>1036</v>
      </c>
      <c r="B318" s="12" t="s">
        <v>1037</v>
      </c>
      <c r="C318" s="70" t="s">
        <v>305</v>
      </c>
      <c r="D318" s="178"/>
      <c r="E318" s="201">
        <v>159</v>
      </c>
      <c r="F318" s="201">
        <v>7.8</v>
      </c>
      <c r="G318" s="88">
        <f t="shared" si="10"/>
        <v>0</v>
      </c>
      <c r="H318" s="65">
        <f t="shared" si="11"/>
        <v>0</v>
      </c>
      <c r="I318" s="27"/>
    </row>
    <row r="319" spans="1:9" ht="20.100000000000001" customHeight="1" x14ac:dyDescent="0.25">
      <c r="A319" s="129" t="s">
        <v>1038</v>
      </c>
      <c r="B319" s="12" t="s">
        <v>1039</v>
      </c>
      <c r="C319" s="70" t="s">
        <v>305</v>
      </c>
      <c r="D319" s="178"/>
      <c r="E319" s="201">
        <v>157</v>
      </c>
      <c r="F319" s="201">
        <v>7.7</v>
      </c>
      <c r="G319" s="88">
        <f t="shared" si="10"/>
        <v>0</v>
      </c>
      <c r="H319" s="65">
        <f t="shared" si="11"/>
        <v>0</v>
      </c>
      <c r="I319" s="27"/>
    </row>
    <row r="320" spans="1:9" ht="20.100000000000001" customHeight="1" x14ac:dyDescent="0.25">
      <c r="A320" s="129" t="s">
        <v>1040</v>
      </c>
      <c r="B320" s="12" t="s">
        <v>1041</v>
      </c>
      <c r="C320" s="70" t="s">
        <v>305</v>
      </c>
      <c r="D320" s="178"/>
      <c r="E320" s="201">
        <v>156</v>
      </c>
      <c r="F320" s="201">
        <v>7.8</v>
      </c>
      <c r="G320" s="88">
        <f t="shared" si="10"/>
        <v>0</v>
      </c>
      <c r="H320" s="65">
        <f t="shared" si="11"/>
        <v>0</v>
      </c>
      <c r="I320" s="27"/>
    </row>
    <row r="321" spans="1:9" ht="78" customHeight="1" x14ac:dyDescent="0.25">
      <c r="A321" s="211" t="s">
        <v>1042</v>
      </c>
      <c r="B321" s="212" t="s">
        <v>20391</v>
      </c>
      <c r="C321" s="216"/>
      <c r="D321" s="217"/>
      <c r="E321" s="217"/>
      <c r="F321" s="217"/>
      <c r="G321" s="217"/>
      <c r="H321" s="218"/>
      <c r="I321" s="27"/>
    </row>
    <row r="322" spans="1:9" ht="20.100000000000001" customHeight="1" x14ac:dyDescent="0.25">
      <c r="A322" s="129" t="s">
        <v>1043</v>
      </c>
      <c r="B322" s="12" t="s">
        <v>1004</v>
      </c>
      <c r="C322" s="70" t="s">
        <v>305</v>
      </c>
      <c r="D322" s="178"/>
      <c r="E322" s="201">
        <v>206</v>
      </c>
      <c r="F322" s="201">
        <v>7.7</v>
      </c>
      <c r="G322" s="88">
        <f t="shared" si="10"/>
        <v>0</v>
      </c>
      <c r="H322" s="65">
        <f t="shared" si="11"/>
        <v>0</v>
      </c>
      <c r="I322" s="27"/>
    </row>
    <row r="323" spans="1:9" ht="20.100000000000001" customHeight="1" x14ac:dyDescent="0.25">
      <c r="A323" s="129" t="s">
        <v>1044</v>
      </c>
      <c r="B323" s="12" t="s">
        <v>954</v>
      </c>
      <c r="C323" s="70" t="s">
        <v>305</v>
      </c>
      <c r="D323" s="178"/>
      <c r="E323" s="201">
        <v>216</v>
      </c>
      <c r="F323" s="201">
        <v>7.8</v>
      </c>
      <c r="G323" s="88">
        <f t="shared" si="10"/>
        <v>0</v>
      </c>
      <c r="H323" s="65">
        <f t="shared" si="11"/>
        <v>0</v>
      </c>
      <c r="I323" s="27"/>
    </row>
    <row r="324" spans="1:9" ht="20.100000000000001" customHeight="1" x14ac:dyDescent="0.25">
      <c r="A324" s="129" t="s">
        <v>1045</v>
      </c>
      <c r="B324" s="12" t="s">
        <v>947</v>
      </c>
      <c r="C324" s="70" t="s">
        <v>305</v>
      </c>
      <c r="D324" s="178"/>
      <c r="E324" s="201">
        <v>225</v>
      </c>
      <c r="F324" s="201">
        <v>7.8</v>
      </c>
      <c r="G324" s="88">
        <f t="shared" si="10"/>
        <v>0</v>
      </c>
      <c r="H324" s="65">
        <f t="shared" si="11"/>
        <v>0</v>
      </c>
      <c r="I324" s="27"/>
    </row>
    <row r="325" spans="1:9" ht="77.25" customHeight="1" x14ac:dyDescent="0.25">
      <c r="A325" s="211" t="s">
        <v>1046</v>
      </c>
      <c r="B325" s="212" t="s">
        <v>20392</v>
      </c>
      <c r="C325" s="216"/>
      <c r="D325" s="217"/>
      <c r="E325" s="217"/>
      <c r="F325" s="217"/>
      <c r="G325" s="217"/>
      <c r="H325" s="218"/>
      <c r="I325" s="27"/>
    </row>
    <row r="326" spans="1:9" ht="30" customHeight="1" x14ac:dyDescent="0.25">
      <c r="A326" s="129" t="s">
        <v>1047</v>
      </c>
      <c r="B326" s="12" t="s">
        <v>1048</v>
      </c>
      <c r="C326" s="70" t="s">
        <v>305</v>
      </c>
      <c r="D326" s="178"/>
      <c r="E326" s="201">
        <v>28.9</v>
      </c>
      <c r="F326" s="201">
        <v>13.2</v>
      </c>
      <c r="G326" s="88">
        <f t="shared" si="10"/>
        <v>0</v>
      </c>
      <c r="H326" s="65">
        <f t="shared" si="11"/>
        <v>0</v>
      </c>
      <c r="I326" s="27"/>
    </row>
    <row r="327" spans="1:9" ht="30" customHeight="1" x14ac:dyDescent="0.25">
      <c r="A327" s="129" t="s">
        <v>1049</v>
      </c>
      <c r="B327" s="12" t="s">
        <v>1050</v>
      </c>
      <c r="C327" s="70" t="s">
        <v>305</v>
      </c>
      <c r="D327" s="178"/>
      <c r="E327" s="201">
        <v>17.5</v>
      </c>
      <c r="F327" s="201">
        <v>7.9</v>
      </c>
      <c r="G327" s="88">
        <f t="shared" si="10"/>
        <v>0</v>
      </c>
      <c r="H327" s="65">
        <f t="shared" si="11"/>
        <v>0</v>
      </c>
      <c r="I327" s="27"/>
    </row>
    <row r="328" spans="1:9" ht="30" customHeight="1" x14ac:dyDescent="0.25">
      <c r="A328" s="129" t="s">
        <v>1051</v>
      </c>
      <c r="B328" s="12" t="s">
        <v>1052</v>
      </c>
      <c r="C328" s="70" t="s">
        <v>305</v>
      </c>
      <c r="D328" s="178"/>
      <c r="E328" s="201">
        <v>67</v>
      </c>
      <c r="F328" s="201">
        <v>30.7</v>
      </c>
      <c r="G328" s="88">
        <f t="shared" si="10"/>
        <v>0</v>
      </c>
      <c r="H328" s="65">
        <f t="shared" si="11"/>
        <v>0</v>
      </c>
      <c r="I328" s="27"/>
    </row>
    <row r="329" spans="1:9" ht="30" customHeight="1" x14ac:dyDescent="0.25">
      <c r="A329" s="129" t="s">
        <v>1053</v>
      </c>
      <c r="B329" s="12" t="s">
        <v>1054</v>
      </c>
      <c r="C329" s="70" t="s">
        <v>305</v>
      </c>
      <c r="D329" s="178"/>
      <c r="E329" s="201">
        <v>20</v>
      </c>
      <c r="F329" s="201">
        <v>11</v>
      </c>
      <c r="G329" s="88">
        <f t="shared" si="10"/>
        <v>0</v>
      </c>
      <c r="H329" s="65">
        <f t="shared" si="11"/>
        <v>0</v>
      </c>
      <c r="I329" s="27"/>
    </row>
    <row r="330" spans="1:9" ht="62.25" customHeight="1" x14ac:dyDescent="0.25">
      <c r="A330" s="129" t="s">
        <v>1055</v>
      </c>
      <c r="B330" s="12" t="s">
        <v>20393</v>
      </c>
      <c r="C330" s="70" t="s">
        <v>259</v>
      </c>
      <c r="D330" s="178"/>
      <c r="E330" s="201">
        <v>22.4</v>
      </c>
      <c r="F330" s="201">
        <v>8.4</v>
      </c>
      <c r="G330" s="88">
        <f t="shared" si="10"/>
        <v>0</v>
      </c>
      <c r="H330" s="65">
        <f t="shared" si="11"/>
        <v>0</v>
      </c>
      <c r="I330" s="27"/>
    </row>
    <row r="331" spans="1:9" ht="123.75" customHeight="1" x14ac:dyDescent="0.25">
      <c r="A331" s="129" t="s">
        <v>1056</v>
      </c>
      <c r="B331" s="12" t="s">
        <v>20394</v>
      </c>
      <c r="C331" s="70" t="s">
        <v>1057</v>
      </c>
      <c r="D331" s="178"/>
      <c r="E331" s="201">
        <v>2.2999999999999998</v>
      </c>
      <c r="F331" s="201">
        <v>0.86</v>
      </c>
      <c r="G331" s="88">
        <f t="shared" ref="G331:G376" si="12">D331*E331</f>
        <v>0</v>
      </c>
      <c r="H331" s="65">
        <f t="shared" ref="H331:H376" si="13">D331*F331</f>
        <v>0</v>
      </c>
      <c r="I331" s="27"/>
    </row>
    <row r="332" spans="1:9" ht="63.75" customHeight="1" x14ac:dyDescent="0.25">
      <c r="A332" s="129" t="s">
        <v>1058</v>
      </c>
      <c r="B332" s="12" t="s">
        <v>20395</v>
      </c>
      <c r="C332" s="70" t="s">
        <v>15</v>
      </c>
      <c r="D332" s="178"/>
      <c r="E332" s="201">
        <v>29.1</v>
      </c>
      <c r="F332" s="201">
        <v>9.8000000000000007</v>
      </c>
      <c r="G332" s="88">
        <f t="shared" si="12"/>
        <v>0</v>
      </c>
      <c r="H332" s="65">
        <f t="shared" si="13"/>
        <v>0</v>
      </c>
      <c r="I332" s="27"/>
    </row>
    <row r="333" spans="1:9" ht="135.75" customHeight="1" x14ac:dyDescent="0.25">
      <c r="A333" s="129" t="s">
        <v>1059</v>
      </c>
      <c r="B333" s="12" t="s">
        <v>20396</v>
      </c>
      <c r="C333" s="70" t="s">
        <v>259</v>
      </c>
      <c r="D333" s="178"/>
      <c r="E333" s="201">
        <v>17.8</v>
      </c>
      <c r="F333" s="201">
        <v>9.3000000000000007</v>
      </c>
      <c r="G333" s="88">
        <f t="shared" si="12"/>
        <v>0</v>
      </c>
      <c r="H333" s="65">
        <f t="shared" si="13"/>
        <v>0</v>
      </c>
      <c r="I333" s="27"/>
    </row>
    <row r="334" spans="1:9" ht="108.75" customHeight="1" x14ac:dyDescent="0.25">
      <c r="A334" s="211" t="s">
        <v>1060</v>
      </c>
      <c r="B334" s="212" t="s">
        <v>20397</v>
      </c>
      <c r="C334" s="216"/>
      <c r="D334" s="217"/>
      <c r="E334" s="217"/>
      <c r="F334" s="217"/>
      <c r="G334" s="217"/>
      <c r="H334" s="218"/>
      <c r="I334" s="27"/>
    </row>
    <row r="335" spans="1:9" ht="30" customHeight="1" x14ac:dyDescent="0.25">
      <c r="A335" s="129" t="s">
        <v>1061</v>
      </c>
      <c r="B335" s="12" t="s">
        <v>1062</v>
      </c>
      <c r="C335" s="70" t="s">
        <v>259</v>
      </c>
      <c r="D335" s="178"/>
      <c r="E335" s="201">
        <v>22</v>
      </c>
      <c r="F335" s="201">
        <v>0</v>
      </c>
      <c r="G335" s="88">
        <f t="shared" si="12"/>
        <v>0</v>
      </c>
      <c r="H335" s="65">
        <f t="shared" si="13"/>
        <v>0</v>
      </c>
      <c r="I335" s="27"/>
    </row>
    <row r="336" spans="1:9" ht="30" customHeight="1" x14ac:dyDescent="0.25">
      <c r="A336" s="129" t="s">
        <v>1063</v>
      </c>
      <c r="B336" s="12" t="s">
        <v>1064</v>
      </c>
      <c r="C336" s="70" t="s">
        <v>20398</v>
      </c>
      <c r="D336" s="178"/>
      <c r="E336" s="201">
        <v>28.9</v>
      </c>
      <c r="F336" s="201">
        <v>13.9</v>
      </c>
      <c r="G336" s="88">
        <f t="shared" si="12"/>
        <v>0</v>
      </c>
      <c r="H336" s="65">
        <f t="shared" si="13"/>
        <v>0</v>
      </c>
      <c r="I336" s="27"/>
    </row>
    <row r="337" spans="1:9" ht="30" customHeight="1" x14ac:dyDescent="0.25">
      <c r="A337" s="129" t="s">
        <v>1065</v>
      </c>
      <c r="B337" s="12" t="s">
        <v>1066</v>
      </c>
      <c r="C337" s="70" t="s">
        <v>20398</v>
      </c>
      <c r="D337" s="178"/>
      <c r="E337" s="201">
        <v>37.1</v>
      </c>
      <c r="F337" s="201">
        <v>17.899999999999999</v>
      </c>
      <c r="G337" s="88">
        <f t="shared" si="12"/>
        <v>0</v>
      </c>
      <c r="H337" s="65">
        <f t="shared" si="13"/>
        <v>0</v>
      </c>
      <c r="I337" s="27"/>
    </row>
    <row r="338" spans="1:9" ht="164.25" customHeight="1" x14ac:dyDescent="0.25">
      <c r="A338" s="129" t="s">
        <v>1067</v>
      </c>
      <c r="B338" s="12" t="s">
        <v>20399</v>
      </c>
      <c r="C338" s="70" t="s">
        <v>259</v>
      </c>
      <c r="D338" s="178"/>
      <c r="E338" s="201">
        <v>17</v>
      </c>
      <c r="F338" s="201">
        <v>3.03</v>
      </c>
      <c r="G338" s="88">
        <f t="shared" si="12"/>
        <v>0</v>
      </c>
      <c r="H338" s="65">
        <f t="shared" si="13"/>
        <v>0</v>
      </c>
      <c r="I338" s="27"/>
    </row>
    <row r="339" spans="1:9" ht="57" customHeight="1" x14ac:dyDescent="0.25">
      <c r="A339" s="210" t="s">
        <v>20400</v>
      </c>
      <c r="B339" s="352" t="s">
        <v>20401</v>
      </c>
      <c r="C339" s="353"/>
      <c r="D339" s="353"/>
      <c r="E339" s="353"/>
      <c r="F339" s="353"/>
      <c r="G339" s="353"/>
      <c r="H339" s="354"/>
      <c r="I339" s="27"/>
    </row>
    <row r="340" spans="1:9" ht="57" customHeight="1" x14ac:dyDescent="0.25">
      <c r="A340" s="129" t="s">
        <v>1068</v>
      </c>
      <c r="B340" s="12" t="s">
        <v>20402</v>
      </c>
      <c r="C340" s="70" t="s">
        <v>301</v>
      </c>
      <c r="D340" s="178"/>
      <c r="E340" s="201">
        <v>0.85</v>
      </c>
      <c r="F340" s="201">
        <v>0.151</v>
      </c>
      <c r="G340" s="88">
        <f t="shared" si="12"/>
        <v>0</v>
      </c>
      <c r="H340" s="65">
        <f t="shared" si="13"/>
        <v>0</v>
      </c>
      <c r="I340" s="27"/>
    </row>
    <row r="341" spans="1:9" ht="84" customHeight="1" x14ac:dyDescent="0.25">
      <c r="A341" s="129" t="s">
        <v>1069</v>
      </c>
      <c r="B341" s="12" t="s">
        <v>20403</v>
      </c>
      <c r="C341" s="70" t="s">
        <v>301</v>
      </c>
      <c r="D341" s="178"/>
      <c r="E341" s="201">
        <v>2.75</v>
      </c>
      <c r="F341" s="201">
        <v>0.49</v>
      </c>
      <c r="G341" s="88">
        <f t="shared" si="12"/>
        <v>0</v>
      </c>
      <c r="H341" s="65">
        <f t="shared" si="13"/>
        <v>0</v>
      </c>
      <c r="I341" s="27"/>
    </row>
    <row r="342" spans="1:9" ht="71.25" customHeight="1" x14ac:dyDescent="0.25">
      <c r="A342" s="129" t="s">
        <v>1070</v>
      </c>
      <c r="B342" s="12" t="s">
        <v>20404</v>
      </c>
      <c r="C342" s="70" t="s">
        <v>301</v>
      </c>
      <c r="D342" s="178"/>
      <c r="E342" s="201">
        <v>2.42</v>
      </c>
      <c r="F342" s="201">
        <v>0.433</v>
      </c>
      <c r="G342" s="88">
        <f t="shared" si="12"/>
        <v>0</v>
      </c>
      <c r="H342" s="65">
        <f t="shared" si="13"/>
        <v>0</v>
      </c>
      <c r="I342" s="27"/>
    </row>
    <row r="343" spans="1:9" ht="74.25" customHeight="1" x14ac:dyDescent="0.25">
      <c r="A343" s="129" t="s">
        <v>1071</v>
      </c>
      <c r="B343" s="12" t="s">
        <v>20405</v>
      </c>
      <c r="C343" s="70" t="s">
        <v>301</v>
      </c>
      <c r="D343" s="178"/>
      <c r="E343" s="201">
        <v>4.32</v>
      </c>
      <c r="F343" s="201">
        <v>0.77</v>
      </c>
      <c r="G343" s="88">
        <f t="shared" si="12"/>
        <v>0</v>
      </c>
      <c r="H343" s="65">
        <f t="shared" si="13"/>
        <v>0</v>
      </c>
      <c r="I343" s="27"/>
    </row>
    <row r="344" spans="1:9" ht="72" customHeight="1" x14ac:dyDescent="0.25">
      <c r="A344" s="129" t="s">
        <v>1072</v>
      </c>
      <c r="B344" s="12" t="s">
        <v>20406</v>
      </c>
      <c r="C344" s="70" t="s">
        <v>301</v>
      </c>
      <c r="D344" s="178"/>
      <c r="E344" s="201">
        <v>14.5</v>
      </c>
      <c r="F344" s="201">
        <v>2.58</v>
      </c>
      <c r="G344" s="88">
        <f t="shared" si="12"/>
        <v>0</v>
      </c>
      <c r="H344" s="65">
        <f t="shared" si="13"/>
        <v>0</v>
      </c>
      <c r="I344" s="27"/>
    </row>
    <row r="345" spans="1:9" ht="72.75" customHeight="1" x14ac:dyDescent="0.25">
      <c r="A345" s="129" t="s">
        <v>1073</v>
      </c>
      <c r="B345" s="12" t="s">
        <v>20407</v>
      </c>
      <c r="C345" s="70" t="s">
        <v>301</v>
      </c>
      <c r="D345" s="178"/>
      <c r="E345" s="201">
        <v>0.89</v>
      </c>
      <c r="F345" s="201">
        <v>0.158</v>
      </c>
      <c r="G345" s="88">
        <f t="shared" si="12"/>
        <v>0</v>
      </c>
      <c r="H345" s="65">
        <f t="shared" si="13"/>
        <v>0</v>
      </c>
      <c r="I345" s="27"/>
    </row>
    <row r="346" spans="1:9" ht="96" customHeight="1" x14ac:dyDescent="0.25">
      <c r="A346" s="129" t="s">
        <v>1074</v>
      </c>
      <c r="B346" s="12" t="s">
        <v>20408</v>
      </c>
      <c r="C346" s="70" t="s">
        <v>301</v>
      </c>
      <c r="D346" s="178"/>
      <c r="E346" s="201">
        <v>0.85</v>
      </c>
      <c r="F346" s="201">
        <v>0.151</v>
      </c>
      <c r="G346" s="88">
        <f t="shared" si="12"/>
        <v>0</v>
      </c>
      <c r="H346" s="65">
        <f t="shared" si="13"/>
        <v>0</v>
      </c>
      <c r="I346" s="27"/>
    </row>
    <row r="347" spans="1:9" ht="105.75" customHeight="1" x14ac:dyDescent="0.25">
      <c r="A347" s="129" t="s">
        <v>1075</v>
      </c>
      <c r="B347" s="12" t="s">
        <v>20409</v>
      </c>
      <c r="C347" s="70" t="s">
        <v>301</v>
      </c>
      <c r="D347" s="178"/>
      <c r="E347" s="201">
        <v>0.66</v>
      </c>
      <c r="F347" s="201">
        <v>0.11799999999999999</v>
      </c>
      <c r="G347" s="88">
        <f t="shared" si="12"/>
        <v>0</v>
      </c>
      <c r="H347" s="65">
        <f t="shared" si="13"/>
        <v>0</v>
      </c>
      <c r="I347" s="27"/>
    </row>
    <row r="348" spans="1:9" ht="80.25" customHeight="1" x14ac:dyDescent="0.25">
      <c r="A348" s="129" t="s">
        <v>1076</v>
      </c>
      <c r="B348" s="12" t="s">
        <v>20410</v>
      </c>
      <c r="C348" s="70" t="s">
        <v>301</v>
      </c>
      <c r="D348" s="178"/>
      <c r="E348" s="201">
        <v>0.63</v>
      </c>
      <c r="F348" s="201">
        <v>0.113</v>
      </c>
      <c r="G348" s="88">
        <f t="shared" si="12"/>
        <v>0</v>
      </c>
      <c r="H348" s="65">
        <f t="shared" si="13"/>
        <v>0</v>
      </c>
      <c r="I348" s="27"/>
    </row>
    <row r="349" spans="1:9" ht="84.75" customHeight="1" x14ac:dyDescent="0.25">
      <c r="A349" s="129" t="s">
        <v>1077</v>
      </c>
      <c r="B349" s="12" t="s">
        <v>20411</v>
      </c>
      <c r="C349" s="70" t="s">
        <v>301</v>
      </c>
      <c r="D349" s="178"/>
      <c r="E349" s="201">
        <v>1.2</v>
      </c>
      <c r="F349" s="201">
        <v>0.214</v>
      </c>
      <c r="G349" s="88">
        <f t="shared" si="12"/>
        <v>0</v>
      </c>
      <c r="H349" s="65">
        <f t="shared" si="13"/>
        <v>0</v>
      </c>
      <c r="I349" s="27"/>
    </row>
    <row r="350" spans="1:9" ht="87.75" customHeight="1" x14ac:dyDescent="0.25">
      <c r="A350" s="129" t="s">
        <v>1078</v>
      </c>
      <c r="B350" s="12" t="s">
        <v>20412</v>
      </c>
      <c r="C350" s="70" t="s">
        <v>301</v>
      </c>
      <c r="D350" s="178"/>
      <c r="E350" s="201">
        <v>9.1</v>
      </c>
      <c r="F350" s="201">
        <v>1.62</v>
      </c>
      <c r="G350" s="88">
        <f t="shared" si="12"/>
        <v>0</v>
      </c>
      <c r="H350" s="65">
        <f t="shared" si="13"/>
        <v>0</v>
      </c>
      <c r="I350" s="27"/>
    </row>
    <row r="351" spans="1:9" ht="80.25" customHeight="1" x14ac:dyDescent="0.25">
      <c r="A351" s="129" t="s">
        <v>1079</v>
      </c>
      <c r="B351" s="12" t="s">
        <v>20413</v>
      </c>
      <c r="C351" s="70" t="s">
        <v>301</v>
      </c>
      <c r="D351" s="178"/>
      <c r="E351" s="201">
        <v>2.56</v>
      </c>
      <c r="F351" s="201">
        <v>0.45600000000000002</v>
      </c>
      <c r="G351" s="88">
        <f t="shared" si="12"/>
        <v>0</v>
      </c>
      <c r="H351" s="65">
        <f t="shared" si="13"/>
        <v>0</v>
      </c>
      <c r="I351" s="27"/>
    </row>
    <row r="352" spans="1:9" ht="57" customHeight="1" x14ac:dyDescent="0.25">
      <c r="A352" s="129" t="s">
        <v>1080</v>
      </c>
      <c r="B352" s="12" t="s">
        <v>20414</v>
      </c>
      <c r="C352" s="70" t="s">
        <v>301</v>
      </c>
      <c r="D352" s="178"/>
      <c r="E352" s="201">
        <v>1.88</v>
      </c>
      <c r="F352" s="201">
        <v>0.33600000000000002</v>
      </c>
      <c r="G352" s="88">
        <f t="shared" si="12"/>
        <v>0</v>
      </c>
      <c r="H352" s="65">
        <f t="shared" si="13"/>
        <v>0</v>
      </c>
      <c r="I352" s="27"/>
    </row>
    <row r="353" spans="1:9" ht="57" customHeight="1" x14ac:dyDescent="0.25">
      <c r="A353" s="129" t="s">
        <v>1081</v>
      </c>
      <c r="B353" s="12" t="s">
        <v>20415</v>
      </c>
      <c r="C353" s="70" t="s">
        <v>301</v>
      </c>
      <c r="D353" s="178"/>
      <c r="E353" s="201">
        <v>9.6999999999999993</v>
      </c>
      <c r="F353" s="201">
        <v>1.72</v>
      </c>
      <c r="G353" s="88">
        <f t="shared" si="12"/>
        <v>0</v>
      </c>
      <c r="H353" s="65">
        <f t="shared" si="13"/>
        <v>0</v>
      </c>
      <c r="I353" s="27"/>
    </row>
    <row r="354" spans="1:9" ht="57" customHeight="1" x14ac:dyDescent="0.25">
      <c r="A354" s="211" t="s">
        <v>1082</v>
      </c>
      <c r="B354" s="212" t="s">
        <v>20416</v>
      </c>
      <c r="C354" s="216"/>
      <c r="D354" s="217"/>
      <c r="E354" s="217"/>
      <c r="F354" s="217"/>
      <c r="G354" s="217"/>
      <c r="H354" s="218"/>
      <c r="I354" s="27"/>
    </row>
    <row r="355" spans="1:9" ht="20.100000000000001" customHeight="1" x14ac:dyDescent="0.25">
      <c r="A355" s="129" t="s">
        <v>1083</v>
      </c>
      <c r="B355" s="12" t="s">
        <v>1084</v>
      </c>
      <c r="C355" s="70" t="s">
        <v>301</v>
      </c>
      <c r="D355" s="178"/>
      <c r="E355" s="201">
        <v>10</v>
      </c>
      <c r="F355" s="201">
        <v>0</v>
      </c>
      <c r="G355" s="88">
        <f t="shared" si="12"/>
        <v>0</v>
      </c>
      <c r="H355" s="65">
        <f t="shared" si="13"/>
        <v>0</v>
      </c>
      <c r="I355" s="27"/>
    </row>
    <row r="356" spans="1:9" ht="20.100000000000001" customHeight="1" x14ac:dyDescent="0.25">
      <c r="A356" s="129" t="s">
        <v>1085</v>
      </c>
      <c r="B356" s="12" t="s">
        <v>1086</v>
      </c>
      <c r="C356" s="70" t="s">
        <v>301</v>
      </c>
      <c r="D356" s="178"/>
      <c r="E356" s="201">
        <v>3.26</v>
      </c>
      <c r="F356" s="201">
        <v>0</v>
      </c>
      <c r="G356" s="88">
        <f t="shared" si="12"/>
        <v>0</v>
      </c>
      <c r="H356" s="65">
        <f t="shared" si="13"/>
        <v>0</v>
      </c>
      <c r="I356" s="27"/>
    </row>
    <row r="357" spans="1:9" ht="20.100000000000001" customHeight="1" x14ac:dyDescent="0.25">
      <c r="A357" s="129" t="s">
        <v>1087</v>
      </c>
      <c r="B357" s="12" t="s">
        <v>1088</v>
      </c>
      <c r="C357" s="70" t="s">
        <v>301</v>
      </c>
      <c r="D357" s="178"/>
      <c r="E357" s="201">
        <v>23.3</v>
      </c>
      <c r="F357" s="201">
        <v>0</v>
      </c>
      <c r="G357" s="88">
        <f t="shared" si="12"/>
        <v>0</v>
      </c>
      <c r="H357" s="65">
        <f t="shared" si="13"/>
        <v>0</v>
      </c>
      <c r="I357" s="27"/>
    </row>
    <row r="358" spans="1:9" ht="20.100000000000001" customHeight="1" x14ac:dyDescent="0.25">
      <c r="A358" s="129" t="s">
        <v>1089</v>
      </c>
      <c r="B358" s="12" t="s">
        <v>1090</v>
      </c>
      <c r="C358" s="70" t="s">
        <v>301</v>
      </c>
      <c r="D358" s="178"/>
      <c r="E358" s="201">
        <v>1.67</v>
      </c>
      <c r="F358" s="201">
        <v>0</v>
      </c>
      <c r="G358" s="88">
        <f t="shared" si="12"/>
        <v>0</v>
      </c>
      <c r="H358" s="65">
        <f t="shared" si="13"/>
        <v>0</v>
      </c>
      <c r="I358" s="27"/>
    </row>
    <row r="359" spans="1:9" ht="20.100000000000001" customHeight="1" x14ac:dyDescent="0.25">
      <c r="A359" s="129" t="s">
        <v>1091</v>
      </c>
      <c r="B359" s="12" t="s">
        <v>1092</v>
      </c>
      <c r="C359" s="70" t="s">
        <v>301</v>
      </c>
      <c r="D359" s="178"/>
      <c r="E359" s="201">
        <v>5.7</v>
      </c>
      <c r="F359" s="201">
        <v>0</v>
      </c>
      <c r="G359" s="88">
        <f t="shared" si="12"/>
        <v>0</v>
      </c>
      <c r="H359" s="65">
        <f t="shared" si="13"/>
        <v>0</v>
      </c>
      <c r="I359" s="27"/>
    </row>
    <row r="360" spans="1:9" ht="57" customHeight="1" x14ac:dyDescent="0.25">
      <c r="A360" s="210" t="s">
        <v>20417</v>
      </c>
      <c r="B360" s="352" t="s">
        <v>20418</v>
      </c>
      <c r="C360" s="353"/>
      <c r="D360" s="353"/>
      <c r="E360" s="353"/>
      <c r="F360" s="353"/>
      <c r="G360" s="353"/>
      <c r="H360" s="354"/>
      <c r="I360" s="27"/>
    </row>
    <row r="361" spans="1:9" ht="105.75" customHeight="1" x14ac:dyDescent="0.25">
      <c r="A361" s="129" t="s">
        <v>1093</v>
      </c>
      <c r="B361" s="12" t="s">
        <v>20419</v>
      </c>
      <c r="C361" s="70" t="s">
        <v>301</v>
      </c>
      <c r="D361" s="178"/>
      <c r="E361" s="201">
        <v>1.54</v>
      </c>
      <c r="F361" s="201">
        <v>0.17</v>
      </c>
      <c r="G361" s="88">
        <f t="shared" si="12"/>
        <v>0</v>
      </c>
      <c r="H361" s="65">
        <f t="shared" si="13"/>
        <v>0</v>
      </c>
      <c r="I361" s="27"/>
    </row>
    <row r="362" spans="1:9" ht="70.5" customHeight="1" x14ac:dyDescent="0.25">
      <c r="A362" s="129" t="s">
        <v>1094</v>
      </c>
      <c r="B362" s="12" t="s">
        <v>20420</v>
      </c>
      <c r="C362" s="70" t="s">
        <v>301</v>
      </c>
      <c r="D362" s="178"/>
      <c r="E362" s="201">
        <v>1.69</v>
      </c>
      <c r="F362" s="201">
        <v>0.186</v>
      </c>
      <c r="G362" s="88">
        <f t="shared" si="12"/>
        <v>0</v>
      </c>
      <c r="H362" s="65">
        <f t="shared" si="13"/>
        <v>0</v>
      </c>
      <c r="I362" s="27"/>
    </row>
    <row r="363" spans="1:9" ht="102.75" customHeight="1" x14ac:dyDescent="0.25">
      <c r="A363" s="129" t="s">
        <v>1095</v>
      </c>
      <c r="B363" s="12" t="s">
        <v>20421</v>
      </c>
      <c r="C363" s="70" t="s">
        <v>301</v>
      </c>
      <c r="D363" s="178"/>
      <c r="E363" s="201">
        <v>4.83</v>
      </c>
      <c r="F363" s="201">
        <v>0.53</v>
      </c>
      <c r="G363" s="88">
        <f t="shared" si="12"/>
        <v>0</v>
      </c>
      <c r="H363" s="65">
        <f t="shared" si="13"/>
        <v>0</v>
      </c>
      <c r="I363" s="27"/>
    </row>
    <row r="364" spans="1:9" ht="99" customHeight="1" x14ac:dyDescent="0.25">
      <c r="A364" s="129" t="s">
        <v>1096</v>
      </c>
      <c r="B364" s="12" t="s">
        <v>20422</v>
      </c>
      <c r="C364" s="70" t="s">
        <v>301</v>
      </c>
      <c r="D364" s="178"/>
      <c r="E364" s="201">
        <v>5.8</v>
      </c>
      <c r="F364" s="201">
        <v>0.64</v>
      </c>
      <c r="G364" s="88">
        <f t="shared" si="12"/>
        <v>0</v>
      </c>
      <c r="H364" s="65">
        <f t="shared" si="13"/>
        <v>0</v>
      </c>
      <c r="I364" s="27"/>
    </row>
    <row r="365" spans="1:9" ht="79.5" customHeight="1" x14ac:dyDescent="0.25">
      <c r="A365" s="129" t="s">
        <v>1097</v>
      </c>
      <c r="B365" s="12" t="s">
        <v>20423</v>
      </c>
      <c r="C365" s="70" t="s">
        <v>301</v>
      </c>
      <c r="D365" s="178"/>
      <c r="E365" s="201">
        <v>8.8000000000000007</v>
      </c>
      <c r="F365" s="201">
        <v>0.97</v>
      </c>
      <c r="G365" s="88">
        <f t="shared" si="12"/>
        <v>0</v>
      </c>
      <c r="H365" s="65">
        <f t="shared" si="13"/>
        <v>0</v>
      </c>
      <c r="I365" s="27"/>
    </row>
    <row r="366" spans="1:9" ht="78" customHeight="1" x14ac:dyDescent="0.25">
      <c r="A366" s="129" t="s">
        <v>1098</v>
      </c>
      <c r="B366" s="12" t="s">
        <v>20424</v>
      </c>
      <c r="C366" s="70" t="s">
        <v>19503</v>
      </c>
      <c r="D366" s="178"/>
      <c r="E366" s="201">
        <v>12</v>
      </c>
      <c r="F366" s="201">
        <v>1.32</v>
      </c>
      <c r="G366" s="88">
        <f t="shared" si="12"/>
        <v>0</v>
      </c>
      <c r="H366" s="65">
        <f t="shared" si="13"/>
        <v>0</v>
      </c>
      <c r="I366" s="27"/>
    </row>
    <row r="367" spans="1:9" ht="57" customHeight="1" x14ac:dyDescent="0.25">
      <c r="A367" s="210" t="s">
        <v>20425</v>
      </c>
      <c r="B367" s="352" t="s">
        <v>20426</v>
      </c>
      <c r="C367" s="353"/>
      <c r="D367" s="353"/>
      <c r="E367" s="353"/>
      <c r="F367" s="353"/>
      <c r="G367" s="353"/>
      <c r="H367" s="354"/>
      <c r="I367" s="27"/>
    </row>
    <row r="368" spans="1:9" ht="132" customHeight="1" x14ac:dyDescent="0.25">
      <c r="A368" s="211" t="s">
        <v>1099</v>
      </c>
      <c r="B368" s="212" t="s">
        <v>20427</v>
      </c>
      <c r="C368" s="216"/>
      <c r="D368" s="217"/>
      <c r="E368" s="217"/>
      <c r="F368" s="217"/>
      <c r="G368" s="217"/>
      <c r="H368" s="218"/>
      <c r="I368" s="27"/>
    </row>
    <row r="369" spans="1:9" ht="30" customHeight="1" x14ac:dyDescent="0.25">
      <c r="A369" s="129" t="s">
        <v>1100</v>
      </c>
      <c r="B369" s="12" t="s">
        <v>1101</v>
      </c>
      <c r="C369" s="70" t="s">
        <v>259</v>
      </c>
      <c r="D369" s="178"/>
      <c r="E369" s="201">
        <v>289</v>
      </c>
      <c r="F369" s="201">
        <v>40.299999999999997</v>
      </c>
      <c r="G369" s="88">
        <f t="shared" si="12"/>
        <v>0</v>
      </c>
      <c r="H369" s="65">
        <f t="shared" si="13"/>
        <v>0</v>
      </c>
      <c r="I369" s="27"/>
    </row>
    <row r="370" spans="1:9" ht="30" customHeight="1" x14ac:dyDescent="0.25">
      <c r="A370" s="129" t="s">
        <v>1102</v>
      </c>
      <c r="B370" s="12" t="s">
        <v>1103</v>
      </c>
      <c r="C370" s="70" t="s">
        <v>259</v>
      </c>
      <c r="D370" s="178"/>
      <c r="E370" s="201">
        <v>334</v>
      </c>
      <c r="F370" s="201">
        <v>46.6</v>
      </c>
      <c r="G370" s="88">
        <f t="shared" si="12"/>
        <v>0</v>
      </c>
      <c r="H370" s="65">
        <f t="shared" si="13"/>
        <v>0</v>
      </c>
      <c r="I370" s="27"/>
    </row>
    <row r="371" spans="1:9" ht="57" customHeight="1" x14ac:dyDescent="0.25">
      <c r="A371" s="129" t="s">
        <v>1104</v>
      </c>
      <c r="B371" s="12" t="s">
        <v>20428</v>
      </c>
      <c r="C371" s="70" t="s">
        <v>259</v>
      </c>
      <c r="D371" s="178"/>
      <c r="E371" s="201">
        <v>57</v>
      </c>
      <c r="F371" s="201">
        <v>8</v>
      </c>
      <c r="G371" s="88">
        <f t="shared" si="12"/>
        <v>0</v>
      </c>
      <c r="H371" s="65">
        <f t="shared" si="13"/>
        <v>0</v>
      </c>
      <c r="I371" s="27"/>
    </row>
    <row r="372" spans="1:9" ht="113.25" customHeight="1" x14ac:dyDescent="0.25">
      <c r="A372" s="211" t="s">
        <v>1105</v>
      </c>
      <c r="B372" s="212" t="s">
        <v>20429</v>
      </c>
      <c r="C372" s="216"/>
      <c r="D372" s="217"/>
      <c r="E372" s="217"/>
      <c r="F372" s="217"/>
      <c r="G372" s="217"/>
      <c r="H372" s="218"/>
      <c r="I372" s="27"/>
    </row>
    <row r="373" spans="1:9" ht="30" customHeight="1" x14ac:dyDescent="0.25">
      <c r="A373" s="129" t="s">
        <v>1106</v>
      </c>
      <c r="B373" s="12" t="s">
        <v>1107</v>
      </c>
      <c r="C373" s="70" t="s">
        <v>259</v>
      </c>
      <c r="D373" s="178"/>
      <c r="E373" s="201">
        <v>272</v>
      </c>
      <c r="F373" s="201">
        <v>37.9</v>
      </c>
      <c r="G373" s="88">
        <f t="shared" si="12"/>
        <v>0</v>
      </c>
      <c r="H373" s="65">
        <f t="shared" si="13"/>
        <v>0</v>
      </c>
      <c r="I373" s="27"/>
    </row>
    <row r="374" spans="1:9" ht="30" customHeight="1" x14ac:dyDescent="0.25">
      <c r="A374" s="129" t="s">
        <v>1108</v>
      </c>
      <c r="B374" s="12" t="s">
        <v>1109</v>
      </c>
      <c r="C374" s="70" t="s">
        <v>259</v>
      </c>
      <c r="D374" s="178"/>
      <c r="E374" s="201">
        <v>316</v>
      </c>
      <c r="F374" s="201">
        <v>44.1</v>
      </c>
      <c r="G374" s="88">
        <f t="shared" si="12"/>
        <v>0</v>
      </c>
      <c r="H374" s="65">
        <f t="shared" si="13"/>
        <v>0</v>
      </c>
      <c r="I374" s="27"/>
    </row>
    <row r="375" spans="1:9" ht="30" customHeight="1" x14ac:dyDescent="0.25">
      <c r="A375" s="129" t="s">
        <v>1110</v>
      </c>
      <c r="B375" s="12" t="s">
        <v>1111</v>
      </c>
      <c r="C375" s="70" t="s">
        <v>259</v>
      </c>
      <c r="D375" s="178"/>
      <c r="E375" s="201">
        <v>387</v>
      </c>
      <c r="F375" s="201">
        <v>54</v>
      </c>
      <c r="G375" s="88">
        <f t="shared" si="12"/>
        <v>0</v>
      </c>
      <c r="H375" s="65">
        <f t="shared" si="13"/>
        <v>0</v>
      </c>
      <c r="I375" s="27"/>
    </row>
    <row r="376" spans="1:9" ht="30" customHeight="1" x14ac:dyDescent="0.25">
      <c r="A376" s="129" t="s">
        <v>1112</v>
      </c>
      <c r="B376" s="12" t="s">
        <v>1113</v>
      </c>
      <c r="C376" s="70" t="s">
        <v>259</v>
      </c>
      <c r="D376" s="178"/>
      <c r="E376" s="201">
        <v>360</v>
      </c>
      <c r="F376" s="201">
        <v>50</v>
      </c>
      <c r="G376" s="88">
        <f t="shared" si="12"/>
        <v>0</v>
      </c>
      <c r="H376" s="65">
        <f t="shared" si="13"/>
        <v>0</v>
      </c>
      <c r="I376" s="27"/>
    </row>
    <row r="377" spans="1:9" s="2" customFormat="1" ht="20.100000000000001" customHeight="1" x14ac:dyDescent="0.25">
      <c r="A377" s="347" t="s">
        <v>19897</v>
      </c>
      <c r="B377" s="347"/>
      <c r="C377" s="347"/>
      <c r="D377" s="347"/>
      <c r="E377" s="347"/>
      <c r="F377" s="347"/>
      <c r="G377" s="138">
        <f>SUM(G3:G376)</f>
        <v>0</v>
      </c>
      <c r="H377" s="139">
        <f>SUM(H3:H376)</f>
        <v>0</v>
      </c>
      <c r="I377" s="4"/>
    </row>
  </sheetData>
  <mergeCells count="8">
    <mergeCell ref="A377:F377"/>
    <mergeCell ref="B3:H3"/>
    <mergeCell ref="B62:H62"/>
    <mergeCell ref="B339:H339"/>
    <mergeCell ref="B360:H360"/>
    <mergeCell ref="B367:H367"/>
    <mergeCell ref="B247:H247"/>
    <mergeCell ref="C203:H203"/>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opLeftCell="A10" workbookViewId="0">
      <selection activeCell="L27" sqref="L27"/>
    </sheetView>
  </sheetViews>
  <sheetFormatPr defaultRowHeight="15" x14ac:dyDescent="0.25"/>
  <cols>
    <col min="1" max="1" width="5.7109375" customWidth="1"/>
    <col min="2" max="2" width="18.28515625" customWidth="1"/>
    <col min="3" max="3" width="5.7109375" customWidth="1"/>
    <col min="4" max="4" width="6.7109375" customWidth="1"/>
    <col min="5" max="5" width="8.7109375" customWidth="1"/>
    <col min="6" max="7" width="10.7109375" customWidth="1"/>
    <col min="8" max="8" width="12.7109375" style="272" customWidth="1"/>
  </cols>
  <sheetData>
    <row r="1" spans="1:14" x14ac:dyDescent="0.25">
      <c r="A1" s="464" t="s">
        <v>23938</v>
      </c>
      <c r="B1" s="464"/>
      <c r="C1" s="464"/>
      <c r="D1" s="464"/>
      <c r="E1" s="464"/>
      <c r="F1" s="464"/>
      <c r="G1" s="464"/>
      <c r="H1" s="464"/>
      <c r="I1" s="464"/>
    </row>
    <row r="2" spans="1:14" x14ac:dyDescent="0.25">
      <c r="A2" s="634" t="s">
        <v>23939</v>
      </c>
      <c r="B2" s="634"/>
      <c r="C2" s="639"/>
      <c r="D2" s="639"/>
      <c r="E2" s="639"/>
      <c r="F2" s="639"/>
      <c r="G2" s="639"/>
      <c r="H2" s="639"/>
      <c r="I2" s="635" t="s">
        <v>23935</v>
      </c>
    </row>
    <row r="3" spans="1:14" ht="15" customHeight="1" x14ac:dyDescent="0.25">
      <c r="A3" s="638" t="s">
        <v>23942</v>
      </c>
      <c r="B3" s="638"/>
      <c r="C3" s="639"/>
      <c r="D3" s="639"/>
      <c r="E3" s="639"/>
      <c r="F3" s="639"/>
      <c r="G3" s="639"/>
      <c r="H3" s="639"/>
      <c r="I3" s="635"/>
    </row>
    <row r="4" spans="1:14" ht="15" customHeight="1" x14ac:dyDescent="0.25">
      <c r="A4" s="638"/>
      <c r="B4" s="638"/>
      <c r="C4" s="639"/>
      <c r="D4" s="639"/>
      <c r="E4" s="639"/>
      <c r="F4" s="639"/>
      <c r="G4" s="639"/>
      <c r="H4" s="639"/>
      <c r="I4" s="636"/>
    </row>
    <row r="5" spans="1:14" ht="15" customHeight="1" x14ac:dyDescent="0.25">
      <c r="A5" s="638"/>
      <c r="B5" s="638"/>
      <c r="C5" s="639"/>
      <c r="D5" s="639"/>
      <c r="E5" s="639"/>
      <c r="F5" s="639"/>
      <c r="G5" s="639"/>
      <c r="H5" s="639"/>
      <c r="I5" s="636"/>
    </row>
    <row r="6" spans="1:14" ht="15" customHeight="1" x14ac:dyDescent="0.25">
      <c r="A6" s="638"/>
      <c r="B6" s="638"/>
      <c r="C6" s="639"/>
      <c r="D6" s="639"/>
      <c r="E6" s="639"/>
      <c r="F6" s="639"/>
      <c r="G6" s="639"/>
      <c r="H6" s="639"/>
      <c r="I6" s="637"/>
    </row>
    <row r="7" spans="1:14" ht="80.099999999999994" customHeight="1" x14ac:dyDescent="0.25">
      <c r="A7" s="638"/>
      <c r="B7" s="638"/>
      <c r="C7" s="639"/>
      <c r="D7" s="639"/>
      <c r="E7" s="639"/>
      <c r="F7" s="639"/>
      <c r="G7" s="639"/>
      <c r="H7" s="639"/>
      <c r="I7" s="304"/>
    </row>
    <row r="8" spans="1:14" x14ac:dyDescent="0.25">
      <c r="A8" s="641" t="s">
        <v>23937</v>
      </c>
      <c r="B8" s="641"/>
      <c r="C8" s="641"/>
      <c r="D8" s="641"/>
      <c r="E8" s="641"/>
      <c r="F8" s="641"/>
      <c r="G8" s="641"/>
      <c r="H8" s="641"/>
      <c r="I8" s="641"/>
      <c r="N8" s="280"/>
    </row>
    <row r="9" spans="1:14" ht="33.75" x14ac:dyDescent="0.25">
      <c r="A9" s="284" t="s">
        <v>23933</v>
      </c>
      <c r="B9" s="640" t="s">
        <v>23934</v>
      </c>
      <c r="C9" s="640"/>
      <c r="D9" s="285" t="s">
        <v>23935</v>
      </c>
      <c r="E9" s="284" t="s">
        <v>23930</v>
      </c>
      <c r="F9" s="285" t="s">
        <v>23931</v>
      </c>
      <c r="G9" s="285" t="s">
        <v>23932</v>
      </c>
      <c r="H9" s="630" t="s">
        <v>23940</v>
      </c>
      <c r="I9" s="294" t="s">
        <v>23941</v>
      </c>
    </row>
    <row r="10" spans="1:14" x14ac:dyDescent="0.25">
      <c r="A10" s="295" t="s">
        <v>23907</v>
      </c>
      <c r="B10" s="627" t="s">
        <v>23895</v>
      </c>
      <c r="C10" s="627"/>
      <c r="D10" s="276" t="s">
        <v>23899</v>
      </c>
      <c r="E10" s="277">
        <v>0</v>
      </c>
      <c r="F10" s="278">
        <v>0</v>
      </c>
      <c r="G10" s="278">
        <f>E10*F10</f>
        <v>0</v>
      </c>
      <c r="H10" s="630"/>
      <c r="I10" s="296" t="e">
        <f>G10/H36</f>
        <v>#DIV/0!</v>
      </c>
    </row>
    <row r="11" spans="1:14" x14ac:dyDescent="0.25">
      <c r="A11" s="295" t="s">
        <v>23908</v>
      </c>
      <c r="B11" s="627" t="s">
        <v>23896</v>
      </c>
      <c r="C11" s="627"/>
      <c r="D11" s="276" t="s">
        <v>23899</v>
      </c>
      <c r="E11" s="277">
        <v>0</v>
      </c>
      <c r="F11" s="278">
        <v>0</v>
      </c>
      <c r="G11" s="278">
        <f t="shared" ref="G11:G13" si="0">E11*F11</f>
        <v>0</v>
      </c>
      <c r="H11" s="630"/>
      <c r="I11" s="296" t="e">
        <f>G11/H36</f>
        <v>#DIV/0!</v>
      </c>
    </row>
    <row r="12" spans="1:14" x14ac:dyDescent="0.25">
      <c r="A12" s="295" t="s">
        <v>23909</v>
      </c>
      <c r="B12" s="627" t="s">
        <v>23897</v>
      </c>
      <c r="C12" s="627"/>
      <c r="D12" s="276" t="s">
        <v>23899</v>
      </c>
      <c r="E12" s="277">
        <v>0</v>
      </c>
      <c r="F12" s="278">
        <v>0</v>
      </c>
      <c r="G12" s="278">
        <f t="shared" si="0"/>
        <v>0</v>
      </c>
      <c r="H12" s="630"/>
      <c r="I12" s="296" t="e">
        <f>G12/H36</f>
        <v>#DIV/0!</v>
      </c>
    </row>
    <row r="13" spans="1:14" x14ac:dyDescent="0.25">
      <c r="A13" s="295" t="s">
        <v>23910</v>
      </c>
      <c r="B13" s="627" t="s">
        <v>23898</v>
      </c>
      <c r="C13" s="627"/>
      <c r="D13" s="276" t="s">
        <v>23899</v>
      </c>
      <c r="E13" s="277">
        <v>0</v>
      </c>
      <c r="F13" s="278">
        <v>0</v>
      </c>
      <c r="G13" s="278">
        <f t="shared" si="0"/>
        <v>0</v>
      </c>
      <c r="H13" s="630"/>
      <c r="I13" s="296" t="e">
        <f>G13/H36</f>
        <v>#DIV/0!</v>
      </c>
    </row>
    <row r="14" spans="1:14" x14ac:dyDescent="0.25">
      <c r="A14" s="271" t="s">
        <v>561</v>
      </c>
      <c r="B14" s="642" t="s">
        <v>23923</v>
      </c>
      <c r="C14" s="642"/>
      <c r="D14" s="642"/>
      <c r="E14" s="642"/>
      <c r="F14" s="642"/>
      <c r="G14" s="642"/>
      <c r="H14" s="273">
        <f>G10+G11+G12+G13</f>
        <v>0</v>
      </c>
      <c r="I14" s="297" t="e">
        <f>I10+I11+I12+I13</f>
        <v>#DIV/0!</v>
      </c>
    </row>
    <row r="15" spans="1:14" x14ac:dyDescent="0.25">
      <c r="A15" s="629" t="s">
        <v>23900</v>
      </c>
      <c r="B15" s="629"/>
      <c r="C15" s="629"/>
      <c r="D15" s="629"/>
      <c r="E15" s="629"/>
      <c r="F15" s="629"/>
      <c r="G15" s="629"/>
      <c r="H15" s="629"/>
      <c r="I15" s="629"/>
      <c r="M15" s="280"/>
    </row>
    <row r="16" spans="1:14" ht="33.75" x14ac:dyDescent="0.25">
      <c r="A16" s="284" t="s">
        <v>23933</v>
      </c>
      <c r="B16" s="640" t="s">
        <v>23934</v>
      </c>
      <c r="C16" s="640"/>
      <c r="D16" s="285" t="s">
        <v>23935</v>
      </c>
      <c r="E16" s="284" t="s">
        <v>23930</v>
      </c>
      <c r="F16" s="285" t="s">
        <v>23931</v>
      </c>
      <c r="G16" s="285" t="s">
        <v>23932</v>
      </c>
      <c r="H16" s="630" t="s">
        <v>23940</v>
      </c>
      <c r="I16" s="294" t="s">
        <v>23941</v>
      </c>
    </row>
    <row r="17" spans="1:9" x14ac:dyDescent="0.25">
      <c r="A17" s="299" t="s">
        <v>23911</v>
      </c>
      <c r="B17" s="628" t="s">
        <v>23901</v>
      </c>
      <c r="C17" s="628"/>
      <c r="D17" s="281"/>
      <c r="E17" s="277">
        <v>0</v>
      </c>
      <c r="F17" s="278">
        <v>0</v>
      </c>
      <c r="G17" s="278">
        <f>E17*F17</f>
        <v>0</v>
      </c>
      <c r="H17" s="630"/>
      <c r="I17" s="296" t="e">
        <f>G17/H36</f>
        <v>#DIV/0!</v>
      </c>
    </row>
    <row r="18" spans="1:9" ht="15" customHeight="1" x14ac:dyDescent="0.25">
      <c r="A18" s="299" t="s">
        <v>23912</v>
      </c>
      <c r="B18" s="628" t="s">
        <v>23902</v>
      </c>
      <c r="C18" s="628"/>
      <c r="D18" s="281"/>
      <c r="E18" s="277">
        <v>0</v>
      </c>
      <c r="F18" s="278">
        <v>0</v>
      </c>
      <c r="G18" s="278">
        <f t="shared" ref="G18:G20" si="1">E18*F18</f>
        <v>0</v>
      </c>
      <c r="H18" s="630"/>
      <c r="I18" s="296" t="e">
        <f>G18/H36</f>
        <v>#DIV/0!</v>
      </c>
    </row>
    <row r="19" spans="1:9" x14ac:dyDescent="0.25">
      <c r="A19" s="299" t="s">
        <v>23913</v>
      </c>
      <c r="B19" s="628" t="s">
        <v>23903</v>
      </c>
      <c r="C19" s="628"/>
      <c r="D19" s="281"/>
      <c r="E19" s="277">
        <v>0</v>
      </c>
      <c r="F19" s="278">
        <v>0</v>
      </c>
      <c r="G19" s="278">
        <f t="shared" si="1"/>
        <v>0</v>
      </c>
      <c r="H19" s="630"/>
      <c r="I19" s="296" t="e">
        <f>G19/H36</f>
        <v>#DIV/0!</v>
      </c>
    </row>
    <row r="20" spans="1:9" x14ac:dyDescent="0.25">
      <c r="A20" s="299" t="s">
        <v>23914</v>
      </c>
      <c r="B20" s="628" t="s">
        <v>23904</v>
      </c>
      <c r="C20" s="628"/>
      <c r="D20" s="281"/>
      <c r="E20" s="277">
        <v>0</v>
      </c>
      <c r="F20" s="278">
        <v>0</v>
      </c>
      <c r="G20" s="278">
        <f t="shared" si="1"/>
        <v>0</v>
      </c>
      <c r="H20" s="630"/>
      <c r="I20" s="296" t="e">
        <f>G20/H36</f>
        <v>#DIV/0!</v>
      </c>
    </row>
    <row r="21" spans="1:9" x14ac:dyDescent="0.25">
      <c r="A21" s="300" t="s">
        <v>562</v>
      </c>
      <c r="B21" s="562" t="s">
        <v>23949</v>
      </c>
      <c r="C21" s="562"/>
      <c r="D21" s="562"/>
      <c r="E21" s="562"/>
      <c r="F21" s="562"/>
      <c r="G21" s="562"/>
      <c r="H21" s="301">
        <f>G17+G18+G19+G20</f>
        <v>0</v>
      </c>
      <c r="I21" s="302" t="e">
        <f>I17+I18+I19+I20</f>
        <v>#DIV/0!</v>
      </c>
    </row>
    <row r="22" spans="1:9" x14ac:dyDescent="0.25">
      <c r="A22" s="629" t="s">
        <v>23905</v>
      </c>
      <c r="B22" s="629"/>
      <c r="C22" s="629"/>
      <c r="D22" s="629"/>
      <c r="E22" s="629"/>
      <c r="F22" s="629"/>
      <c r="G22" s="629"/>
      <c r="H22" s="629"/>
      <c r="I22" s="629"/>
    </row>
    <row r="23" spans="1:9" ht="33.75" x14ac:dyDescent="0.25">
      <c r="A23" s="284" t="s">
        <v>23933</v>
      </c>
      <c r="B23" s="640" t="s">
        <v>23934</v>
      </c>
      <c r="C23" s="640"/>
      <c r="D23" s="285" t="s">
        <v>23935</v>
      </c>
      <c r="E23" s="284" t="s">
        <v>23930</v>
      </c>
      <c r="F23" s="285" t="s">
        <v>23931</v>
      </c>
      <c r="G23" s="285" t="s">
        <v>23932</v>
      </c>
      <c r="H23" s="630" t="s">
        <v>23940</v>
      </c>
      <c r="I23" s="294" t="s">
        <v>23941</v>
      </c>
    </row>
    <row r="24" spans="1:9" x14ac:dyDescent="0.25">
      <c r="A24" s="295" t="s">
        <v>23915</v>
      </c>
      <c r="B24" s="627" t="s">
        <v>23901</v>
      </c>
      <c r="C24" s="627"/>
      <c r="D24" s="283"/>
      <c r="E24" s="277">
        <v>0</v>
      </c>
      <c r="F24" s="278">
        <v>0</v>
      </c>
      <c r="G24" s="278">
        <f>E24*F24</f>
        <v>0</v>
      </c>
      <c r="H24" s="630"/>
      <c r="I24" s="296" t="e">
        <f>G24/H36</f>
        <v>#DIV/0!</v>
      </c>
    </row>
    <row r="25" spans="1:9" ht="15" customHeight="1" x14ac:dyDescent="0.25">
      <c r="A25" s="295" t="s">
        <v>23916</v>
      </c>
      <c r="B25" s="627" t="s">
        <v>23902</v>
      </c>
      <c r="C25" s="627"/>
      <c r="D25" s="283"/>
      <c r="E25" s="277">
        <v>0</v>
      </c>
      <c r="F25" s="278">
        <v>0</v>
      </c>
      <c r="G25" s="278">
        <f t="shared" ref="G25:G27" si="2">E25*F25</f>
        <v>0</v>
      </c>
      <c r="H25" s="630"/>
      <c r="I25" s="296" t="e">
        <f>G25/H36</f>
        <v>#DIV/0!</v>
      </c>
    </row>
    <row r="26" spans="1:9" x14ac:dyDescent="0.25">
      <c r="A26" s="295" t="s">
        <v>23917</v>
      </c>
      <c r="B26" s="627" t="s">
        <v>23903</v>
      </c>
      <c r="C26" s="627"/>
      <c r="D26" s="283"/>
      <c r="E26" s="277">
        <v>0</v>
      </c>
      <c r="F26" s="278">
        <v>0</v>
      </c>
      <c r="G26" s="278">
        <f t="shared" si="2"/>
        <v>0</v>
      </c>
      <c r="H26" s="630"/>
      <c r="I26" s="296" t="e">
        <f>G26/H36</f>
        <v>#DIV/0!</v>
      </c>
    </row>
    <row r="27" spans="1:9" x14ac:dyDescent="0.25">
      <c r="A27" s="295" t="s">
        <v>23918</v>
      </c>
      <c r="B27" s="627" t="s">
        <v>23904</v>
      </c>
      <c r="C27" s="627"/>
      <c r="D27" s="283"/>
      <c r="E27" s="277">
        <v>0</v>
      </c>
      <c r="F27" s="278">
        <v>0</v>
      </c>
      <c r="G27" s="278">
        <f t="shared" si="2"/>
        <v>0</v>
      </c>
      <c r="H27" s="630"/>
      <c r="I27" s="296" t="e">
        <f>G27/H36</f>
        <v>#DIV/0!</v>
      </c>
    </row>
    <row r="28" spans="1:9" x14ac:dyDescent="0.25">
      <c r="A28" s="300" t="s">
        <v>563</v>
      </c>
      <c r="B28" s="562" t="s">
        <v>23950</v>
      </c>
      <c r="C28" s="562"/>
      <c r="D28" s="562"/>
      <c r="E28" s="562"/>
      <c r="F28" s="562"/>
      <c r="G28" s="562"/>
      <c r="H28" s="301">
        <f>G24+G25+G26+G27</f>
        <v>0</v>
      </c>
      <c r="I28" s="303" t="e">
        <f>I24+I25+I26+I27</f>
        <v>#DIV/0!</v>
      </c>
    </row>
    <row r="29" spans="1:9" x14ac:dyDescent="0.25">
      <c r="A29" s="629" t="s">
        <v>23906</v>
      </c>
      <c r="B29" s="629"/>
      <c r="C29" s="629"/>
      <c r="D29" s="629"/>
      <c r="E29" s="629"/>
      <c r="F29" s="629"/>
      <c r="G29" s="629"/>
      <c r="H29" s="629"/>
      <c r="I29" s="629"/>
    </row>
    <row r="30" spans="1:9" ht="33.75" x14ac:dyDescent="0.25">
      <c r="A30" s="284" t="s">
        <v>23933</v>
      </c>
      <c r="B30" s="640" t="s">
        <v>23934</v>
      </c>
      <c r="C30" s="640"/>
      <c r="D30" s="285" t="s">
        <v>23935</v>
      </c>
      <c r="E30" s="284" t="s">
        <v>23930</v>
      </c>
      <c r="F30" s="285" t="s">
        <v>23931</v>
      </c>
      <c r="G30" s="285" t="s">
        <v>23932</v>
      </c>
      <c r="H30" s="630" t="s">
        <v>23940</v>
      </c>
      <c r="I30" s="294" t="s">
        <v>23941</v>
      </c>
    </row>
    <row r="31" spans="1:9" x14ac:dyDescent="0.25">
      <c r="A31" s="295" t="s">
        <v>23919</v>
      </c>
      <c r="B31" s="627" t="s">
        <v>23901</v>
      </c>
      <c r="C31" s="627"/>
      <c r="D31" s="283"/>
      <c r="E31" s="277">
        <v>0</v>
      </c>
      <c r="F31" s="278">
        <v>0</v>
      </c>
      <c r="G31" s="278">
        <f>E31*F31</f>
        <v>0</v>
      </c>
      <c r="H31" s="630"/>
      <c r="I31" s="296" t="e">
        <f>G31/H36</f>
        <v>#DIV/0!</v>
      </c>
    </row>
    <row r="32" spans="1:9" ht="15" customHeight="1" x14ac:dyDescent="0.25">
      <c r="A32" s="295" t="s">
        <v>23920</v>
      </c>
      <c r="B32" s="627" t="s">
        <v>23902</v>
      </c>
      <c r="C32" s="627"/>
      <c r="D32" s="283"/>
      <c r="E32" s="277">
        <v>0</v>
      </c>
      <c r="F32" s="278">
        <v>0</v>
      </c>
      <c r="G32" s="278">
        <f t="shared" ref="G32:G34" si="3">E32*F32</f>
        <v>0</v>
      </c>
      <c r="H32" s="630"/>
      <c r="I32" s="296" t="e">
        <f>G32/H36</f>
        <v>#DIV/0!</v>
      </c>
    </row>
    <row r="33" spans="1:9" x14ac:dyDescent="0.25">
      <c r="A33" s="295" t="s">
        <v>23921</v>
      </c>
      <c r="B33" s="627" t="s">
        <v>23903</v>
      </c>
      <c r="C33" s="627"/>
      <c r="D33" s="283"/>
      <c r="E33" s="277">
        <v>0</v>
      </c>
      <c r="F33" s="278">
        <v>0</v>
      </c>
      <c r="G33" s="278">
        <f t="shared" si="3"/>
        <v>0</v>
      </c>
      <c r="H33" s="630"/>
      <c r="I33" s="296" t="e">
        <f>G33/H36</f>
        <v>#DIV/0!</v>
      </c>
    </row>
    <row r="34" spans="1:9" x14ac:dyDescent="0.25">
      <c r="A34" s="295" t="s">
        <v>23922</v>
      </c>
      <c r="B34" s="627" t="s">
        <v>23904</v>
      </c>
      <c r="C34" s="627"/>
      <c r="D34" s="283"/>
      <c r="E34" s="277">
        <v>0</v>
      </c>
      <c r="F34" s="278">
        <v>0</v>
      </c>
      <c r="G34" s="278">
        <f t="shared" si="3"/>
        <v>0</v>
      </c>
      <c r="H34" s="630"/>
      <c r="I34" s="296" t="e">
        <f>G34/H36</f>
        <v>#DIV/0!</v>
      </c>
    </row>
    <row r="35" spans="1:9" x14ac:dyDescent="0.25">
      <c r="A35" s="300" t="s">
        <v>564</v>
      </c>
      <c r="B35" s="562" t="s">
        <v>23951</v>
      </c>
      <c r="C35" s="562"/>
      <c r="D35" s="562"/>
      <c r="E35" s="562"/>
      <c r="F35" s="562"/>
      <c r="G35" s="562"/>
      <c r="H35" s="301">
        <f>G31+G32+G33+G34</f>
        <v>0</v>
      </c>
      <c r="I35" s="303" t="e">
        <f>I31+I32+I33+I34</f>
        <v>#DIV/0!</v>
      </c>
    </row>
    <row r="36" spans="1:9" x14ac:dyDescent="0.25">
      <c r="A36" s="290" t="s">
        <v>565</v>
      </c>
      <c r="B36" s="633" t="s">
        <v>23944</v>
      </c>
      <c r="C36" s="633"/>
      <c r="D36" s="633"/>
      <c r="E36" s="633"/>
      <c r="F36" s="633"/>
      <c r="G36" s="633"/>
      <c r="H36" s="291">
        <f>H14+H21+H28+H35</f>
        <v>0</v>
      </c>
      <c r="I36" s="292" t="e">
        <f>I14+I21+I28+I35</f>
        <v>#DIV/0!</v>
      </c>
    </row>
    <row r="37" spans="1:9" x14ac:dyDescent="0.25">
      <c r="A37" s="274" t="s">
        <v>566</v>
      </c>
      <c r="B37" s="534" t="s">
        <v>23945</v>
      </c>
      <c r="C37" s="534"/>
      <c r="D37" s="534"/>
      <c r="E37" s="534"/>
      <c r="F37" s="534"/>
      <c r="G37" s="275">
        <v>0.15</v>
      </c>
      <c r="H37" s="288">
        <f>H36*G37</f>
        <v>0</v>
      </c>
    </row>
    <row r="38" spans="1:9" x14ac:dyDescent="0.25">
      <c r="A38" s="274" t="s">
        <v>567</v>
      </c>
      <c r="B38" s="534" t="s">
        <v>23952</v>
      </c>
      <c r="C38" s="534"/>
      <c r="D38" s="534"/>
      <c r="E38" s="534"/>
      <c r="F38" s="534"/>
      <c r="G38" s="534"/>
      <c r="H38" s="287">
        <f>H36+H37</f>
        <v>0</v>
      </c>
    </row>
    <row r="39" spans="1:9" x14ac:dyDescent="0.25">
      <c r="A39" s="274" t="s">
        <v>568</v>
      </c>
      <c r="B39" s="534" t="s">
        <v>23947</v>
      </c>
      <c r="C39" s="534"/>
      <c r="D39" s="534"/>
      <c r="E39" s="534"/>
      <c r="F39" s="534"/>
      <c r="G39" s="275">
        <v>0.1</v>
      </c>
      <c r="H39" s="289">
        <f>H38*G39</f>
        <v>0</v>
      </c>
    </row>
    <row r="40" spans="1:9" x14ac:dyDescent="0.25">
      <c r="A40" s="274" t="s">
        <v>23925</v>
      </c>
      <c r="B40" s="534" t="s">
        <v>23953</v>
      </c>
      <c r="C40" s="534"/>
      <c r="D40" s="534"/>
      <c r="E40" s="534"/>
      <c r="F40" s="534"/>
      <c r="G40" s="534"/>
      <c r="H40" s="286">
        <f>H38+H39</f>
        <v>0</v>
      </c>
    </row>
    <row r="41" spans="1:9" x14ac:dyDescent="0.25">
      <c r="A41" s="274" t="s">
        <v>23926</v>
      </c>
      <c r="B41" s="534" t="s">
        <v>23928</v>
      </c>
      <c r="C41" s="534"/>
      <c r="D41" s="534"/>
      <c r="E41" s="534"/>
      <c r="F41" s="534"/>
      <c r="G41" s="534"/>
      <c r="H41" s="289">
        <v>0</v>
      </c>
    </row>
    <row r="42" spans="1:9" x14ac:dyDescent="0.25">
      <c r="A42" s="631" t="s">
        <v>23927</v>
      </c>
      <c r="B42" s="631" t="s">
        <v>23929</v>
      </c>
      <c r="C42" s="631"/>
      <c r="D42" s="631"/>
      <c r="E42" s="631"/>
      <c r="F42" s="631"/>
      <c r="G42" s="631">
        <f>I4</f>
        <v>0</v>
      </c>
      <c r="H42" s="632">
        <f>H40+H41</f>
        <v>0</v>
      </c>
    </row>
    <row r="43" spans="1:9" x14ac:dyDescent="0.25">
      <c r="A43" s="631"/>
      <c r="B43" s="631"/>
      <c r="C43" s="631"/>
      <c r="D43" s="631"/>
      <c r="E43" s="631"/>
      <c r="F43" s="631"/>
      <c r="G43" s="631"/>
      <c r="H43" s="631"/>
    </row>
  </sheetData>
  <mergeCells count="48">
    <mergeCell ref="H23:H27"/>
    <mergeCell ref="H30:H34"/>
    <mergeCell ref="A1:I1"/>
    <mergeCell ref="A2:B2"/>
    <mergeCell ref="I2:I3"/>
    <mergeCell ref="I4:I6"/>
    <mergeCell ref="A3:B7"/>
    <mergeCell ref="C2:H7"/>
    <mergeCell ref="B9:C9"/>
    <mergeCell ref="B16:C16"/>
    <mergeCell ref="B23:C23"/>
    <mergeCell ref="B30:C30"/>
    <mergeCell ref="A8:I8"/>
    <mergeCell ref="A15:I15"/>
    <mergeCell ref="A22:I22"/>
    <mergeCell ref="B14:G14"/>
    <mergeCell ref="H9:H13"/>
    <mergeCell ref="H16:H20"/>
    <mergeCell ref="B41:G41"/>
    <mergeCell ref="A42:A43"/>
    <mergeCell ref="H42:H43"/>
    <mergeCell ref="B42:F43"/>
    <mergeCell ref="G42:G43"/>
    <mergeCell ref="B40:G40"/>
    <mergeCell ref="B31:C31"/>
    <mergeCell ref="B32:C32"/>
    <mergeCell ref="B33:C33"/>
    <mergeCell ref="B34:C34"/>
    <mergeCell ref="B35:G35"/>
    <mergeCell ref="B36:G36"/>
    <mergeCell ref="B37:F37"/>
    <mergeCell ref="B38:G38"/>
    <mergeCell ref="B39:F39"/>
    <mergeCell ref="B10:C10"/>
    <mergeCell ref="B11:C11"/>
    <mergeCell ref="B12:C12"/>
    <mergeCell ref="B13:C13"/>
    <mergeCell ref="B27:C27"/>
    <mergeCell ref="B17:C17"/>
    <mergeCell ref="B18:C18"/>
    <mergeCell ref="B19:C19"/>
    <mergeCell ref="B20:C20"/>
    <mergeCell ref="B21:G21"/>
    <mergeCell ref="B28:G28"/>
    <mergeCell ref="A29:I29"/>
    <mergeCell ref="B24:C24"/>
    <mergeCell ref="B25:C25"/>
    <mergeCell ref="B26:C26"/>
  </mergeCells>
  <printOptions horizontalCentered="1" verticalCentered="1"/>
  <pageMargins left="0.31496062992125984" right="0.31496062992125984" top="0.15748031496062992" bottom="0.15748031496062992" header="0" footer="0"/>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opLeftCell="A22" workbookViewId="0">
      <selection activeCell="M42" sqref="M42"/>
    </sheetView>
  </sheetViews>
  <sheetFormatPr defaultRowHeight="15" x14ac:dyDescent="0.25"/>
  <cols>
    <col min="1" max="1" width="5.7109375" customWidth="1"/>
    <col min="2" max="2" width="18.28515625" customWidth="1"/>
    <col min="3" max="3" width="5.7109375" customWidth="1"/>
    <col min="4" max="4" width="6.7109375" customWidth="1"/>
    <col min="5" max="5" width="8.7109375" customWidth="1"/>
    <col min="6" max="7" width="10.7109375" customWidth="1"/>
    <col min="8" max="8" width="12.7109375" style="272" customWidth="1"/>
  </cols>
  <sheetData>
    <row r="1" spans="1:14" x14ac:dyDescent="0.25">
      <c r="A1" s="464" t="s">
        <v>23938</v>
      </c>
      <c r="B1" s="464"/>
      <c r="C1" s="464"/>
      <c r="D1" s="464"/>
      <c r="E1" s="464"/>
      <c r="F1" s="464"/>
      <c r="G1" s="464"/>
      <c r="H1" s="464"/>
      <c r="I1" s="464"/>
    </row>
    <row r="2" spans="1:14" x14ac:dyDescent="0.25">
      <c r="A2" s="634" t="s">
        <v>23939</v>
      </c>
      <c r="B2" s="645"/>
      <c r="C2" s="646"/>
      <c r="D2" s="647"/>
      <c r="E2" s="647"/>
      <c r="F2" s="647"/>
      <c r="G2" s="647"/>
      <c r="H2" s="648"/>
      <c r="I2" s="635" t="s">
        <v>23935</v>
      </c>
    </row>
    <row r="3" spans="1:14" ht="15" customHeight="1" x14ac:dyDescent="0.25">
      <c r="A3" s="638" t="s">
        <v>23942</v>
      </c>
      <c r="B3" s="638"/>
      <c r="C3" s="649"/>
      <c r="D3" s="650"/>
      <c r="E3" s="650"/>
      <c r="F3" s="650"/>
      <c r="G3" s="650"/>
      <c r="H3" s="651"/>
      <c r="I3" s="635"/>
    </row>
    <row r="4" spans="1:14" ht="15" customHeight="1" x14ac:dyDescent="0.25">
      <c r="A4" s="638"/>
      <c r="B4" s="638"/>
      <c r="C4" s="649"/>
      <c r="D4" s="650"/>
      <c r="E4" s="650"/>
      <c r="F4" s="650"/>
      <c r="G4" s="650"/>
      <c r="H4" s="651"/>
      <c r="I4" s="636"/>
    </row>
    <row r="5" spans="1:14" ht="15" customHeight="1" x14ac:dyDescent="0.25">
      <c r="A5" s="638"/>
      <c r="B5" s="638"/>
      <c r="C5" s="649"/>
      <c r="D5" s="650"/>
      <c r="E5" s="650"/>
      <c r="F5" s="650"/>
      <c r="G5" s="650"/>
      <c r="H5" s="651"/>
      <c r="I5" s="636"/>
    </row>
    <row r="6" spans="1:14" ht="15" customHeight="1" x14ac:dyDescent="0.25">
      <c r="A6" s="638"/>
      <c r="B6" s="638"/>
      <c r="C6" s="649"/>
      <c r="D6" s="650"/>
      <c r="E6" s="650"/>
      <c r="F6" s="650"/>
      <c r="G6" s="650"/>
      <c r="H6" s="651"/>
      <c r="I6" s="636"/>
    </row>
    <row r="7" spans="1:14" ht="80.099999999999994" customHeight="1" x14ac:dyDescent="0.25">
      <c r="A7" s="638"/>
      <c r="B7" s="638"/>
      <c r="C7" s="652"/>
      <c r="D7" s="653"/>
      <c r="E7" s="653"/>
      <c r="F7" s="653"/>
      <c r="G7" s="653"/>
      <c r="H7" s="654"/>
      <c r="I7" s="293"/>
      <c r="N7" s="280"/>
    </row>
    <row r="8" spans="1:14" x14ac:dyDescent="0.25">
      <c r="A8" s="629" t="s">
        <v>23943</v>
      </c>
      <c r="B8" s="629"/>
      <c r="C8" s="629"/>
      <c r="D8" s="629"/>
      <c r="E8" s="629"/>
      <c r="F8" s="629"/>
      <c r="G8" s="629"/>
      <c r="H8" s="629"/>
      <c r="I8" s="629"/>
    </row>
    <row r="9" spans="1:14" ht="33.75" customHeight="1" x14ac:dyDescent="0.25">
      <c r="A9" s="284" t="s">
        <v>23933</v>
      </c>
      <c r="B9" s="284" t="s">
        <v>23934</v>
      </c>
      <c r="C9" s="284" t="s">
        <v>23936</v>
      </c>
      <c r="D9" s="285" t="s">
        <v>23935</v>
      </c>
      <c r="E9" s="284" t="s">
        <v>23930</v>
      </c>
      <c r="F9" s="285" t="s">
        <v>23931</v>
      </c>
      <c r="G9" s="285" t="s">
        <v>23932</v>
      </c>
      <c r="H9" s="630" t="s">
        <v>23940</v>
      </c>
      <c r="I9" s="643" t="s">
        <v>23941</v>
      </c>
    </row>
    <row r="10" spans="1:14" x14ac:dyDescent="0.25">
      <c r="A10" s="295" t="s">
        <v>23907</v>
      </c>
      <c r="B10" s="279" t="s">
        <v>23895</v>
      </c>
      <c r="C10" s="282">
        <v>0</v>
      </c>
      <c r="D10" s="276" t="s">
        <v>23899</v>
      </c>
      <c r="E10" s="277">
        <v>0</v>
      </c>
      <c r="F10" s="278">
        <v>0</v>
      </c>
      <c r="G10" s="278">
        <f>C10*E10*F10</f>
        <v>0</v>
      </c>
      <c r="H10" s="630"/>
      <c r="I10" s="643"/>
    </row>
    <row r="11" spans="1:14" x14ac:dyDescent="0.25">
      <c r="A11" s="295" t="s">
        <v>23908</v>
      </c>
      <c r="B11" s="279" t="s">
        <v>23896</v>
      </c>
      <c r="C11" s="282">
        <v>0</v>
      </c>
      <c r="D11" s="276" t="s">
        <v>23899</v>
      </c>
      <c r="E11" s="277">
        <v>0</v>
      </c>
      <c r="F11" s="278">
        <v>0</v>
      </c>
      <c r="G11" s="278">
        <f>C11*E11*F11</f>
        <v>0</v>
      </c>
      <c r="H11" s="630"/>
      <c r="I11" s="643"/>
    </row>
    <row r="12" spans="1:14" x14ac:dyDescent="0.25">
      <c r="A12" s="295" t="s">
        <v>23909</v>
      </c>
      <c r="B12" s="279" t="s">
        <v>23897</v>
      </c>
      <c r="C12" s="282">
        <v>0</v>
      </c>
      <c r="D12" s="276" t="s">
        <v>23899</v>
      </c>
      <c r="E12" s="277">
        <v>0</v>
      </c>
      <c r="F12" s="278">
        <v>0</v>
      </c>
      <c r="G12" s="278">
        <f>C12*E12*F12</f>
        <v>0</v>
      </c>
      <c r="H12" s="630"/>
      <c r="I12" s="643"/>
    </row>
    <row r="13" spans="1:14" x14ac:dyDescent="0.25">
      <c r="A13" s="295" t="s">
        <v>23910</v>
      </c>
      <c r="B13" s="279" t="s">
        <v>23898</v>
      </c>
      <c r="C13" s="282">
        <v>0</v>
      </c>
      <c r="D13" s="276" t="s">
        <v>23899</v>
      </c>
      <c r="E13" s="277">
        <v>0</v>
      </c>
      <c r="F13" s="278">
        <v>0</v>
      </c>
      <c r="G13" s="278">
        <f>C13*E13*F13</f>
        <v>0</v>
      </c>
      <c r="H13" s="630"/>
      <c r="I13" s="643"/>
    </row>
    <row r="14" spans="1:14" x14ac:dyDescent="0.25">
      <c r="A14" s="271" t="s">
        <v>561</v>
      </c>
      <c r="B14" s="644" t="s">
        <v>23924</v>
      </c>
      <c r="C14" s="644"/>
      <c r="D14" s="644"/>
      <c r="E14" s="644"/>
      <c r="F14" s="644"/>
      <c r="G14" s="644"/>
      <c r="H14" s="273">
        <f>G10+G11+G12+G13</f>
        <v>0</v>
      </c>
      <c r="I14" s="298" t="e">
        <f>H14/H36</f>
        <v>#DIV/0!</v>
      </c>
    </row>
    <row r="15" spans="1:14" x14ac:dyDescent="0.25">
      <c r="A15" s="629" t="s">
        <v>23900</v>
      </c>
      <c r="B15" s="629"/>
      <c r="C15" s="629"/>
      <c r="D15" s="629"/>
      <c r="E15" s="629"/>
      <c r="F15" s="629"/>
      <c r="G15" s="629"/>
      <c r="H15" s="629"/>
      <c r="I15" s="629"/>
      <c r="M15" s="280"/>
    </row>
    <row r="16" spans="1:14" ht="33.75" x14ac:dyDescent="0.25">
      <c r="A16" s="284" t="s">
        <v>23933</v>
      </c>
      <c r="B16" s="640" t="s">
        <v>23934</v>
      </c>
      <c r="C16" s="640"/>
      <c r="D16" s="285" t="s">
        <v>23935</v>
      </c>
      <c r="E16" s="284" t="s">
        <v>23930</v>
      </c>
      <c r="F16" s="285" t="s">
        <v>23931</v>
      </c>
      <c r="G16" s="285" t="s">
        <v>23932</v>
      </c>
      <c r="H16" s="630" t="s">
        <v>23940</v>
      </c>
      <c r="I16" s="294" t="s">
        <v>23941</v>
      </c>
    </row>
    <row r="17" spans="1:9" x14ac:dyDescent="0.25">
      <c r="A17" s="299" t="s">
        <v>23911</v>
      </c>
      <c r="B17" s="628" t="s">
        <v>23901</v>
      </c>
      <c r="C17" s="628"/>
      <c r="D17" s="281"/>
      <c r="E17" s="277">
        <v>0</v>
      </c>
      <c r="F17" s="278">
        <v>0</v>
      </c>
      <c r="G17" s="278">
        <f>E17*F17</f>
        <v>0</v>
      </c>
      <c r="H17" s="630"/>
      <c r="I17" s="296" t="e">
        <f>G17/H36</f>
        <v>#DIV/0!</v>
      </c>
    </row>
    <row r="18" spans="1:9" x14ac:dyDescent="0.25">
      <c r="A18" s="299" t="s">
        <v>23912</v>
      </c>
      <c r="B18" s="628" t="s">
        <v>23902</v>
      </c>
      <c r="C18" s="628"/>
      <c r="D18" s="281"/>
      <c r="E18" s="277">
        <v>0</v>
      </c>
      <c r="F18" s="278">
        <v>0</v>
      </c>
      <c r="G18" s="278">
        <f t="shared" ref="G18:G20" si="0">E18*F18</f>
        <v>0</v>
      </c>
      <c r="H18" s="630"/>
      <c r="I18" s="296" t="e">
        <f>G18/H36</f>
        <v>#DIV/0!</v>
      </c>
    </row>
    <row r="19" spans="1:9" x14ac:dyDescent="0.25">
      <c r="A19" s="299" t="s">
        <v>23913</v>
      </c>
      <c r="B19" s="628" t="s">
        <v>23903</v>
      </c>
      <c r="C19" s="628"/>
      <c r="D19" s="281"/>
      <c r="E19" s="277">
        <v>0</v>
      </c>
      <c r="F19" s="278">
        <v>0</v>
      </c>
      <c r="G19" s="278">
        <f t="shared" si="0"/>
        <v>0</v>
      </c>
      <c r="H19" s="630"/>
      <c r="I19" s="296" t="e">
        <f>G19/H36</f>
        <v>#DIV/0!</v>
      </c>
    </row>
    <row r="20" spans="1:9" x14ac:dyDescent="0.25">
      <c r="A20" s="299" t="s">
        <v>23914</v>
      </c>
      <c r="B20" s="628" t="s">
        <v>23904</v>
      </c>
      <c r="C20" s="628"/>
      <c r="D20" s="281"/>
      <c r="E20" s="277">
        <v>0</v>
      </c>
      <c r="F20" s="278">
        <v>0</v>
      </c>
      <c r="G20" s="278">
        <f t="shared" si="0"/>
        <v>0</v>
      </c>
      <c r="H20" s="630"/>
      <c r="I20" s="296" t="e">
        <f>G20/H36</f>
        <v>#DIV/0!</v>
      </c>
    </row>
    <row r="21" spans="1:9" x14ac:dyDescent="0.25">
      <c r="A21" s="300" t="s">
        <v>562</v>
      </c>
      <c r="B21" s="562" t="s">
        <v>23949</v>
      </c>
      <c r="C21" s="562"/>
      <c r="D21" s="562"/>
      <c r="E21" s="562"/>
      <c r="F21" s="562"/>
      <c r="G21" s="562"/>
      <c r="H21" s="301">
        <f>G17+G18+G19+G20</f>
        <v>0</v>
      </c>
      <c r="I21" s="302" t="e">
        <f>I17+I18+I19+I20</f>
        <v>#DIV/0!</v>
      </c>
    </row>
    <row r="22" spans="1:9" x14ac:dyDescent="0.25">
      <c r="A22" s="629" t="s">
        <v>23905</v>
      </c>
      <c r="B22" s="629"/>
      <c r="C22" s="629"/>
      <c r="D22" s="629"/>
      <c r="E22" s="629"/>
      <c r="F22" s="629"/>
      <c r="G22" s="629"/>
      <c r="H22" s="629"/>
      <c r="I22" s="629"/>
    </row>
    <row r="23" spans="1:9" ht="33.75" x14ac:dyDescent="0.25">
      <c r="A23" s="284" t="s">
        <v>23933</v>
      </c>
      <c r="B23" s="640" t="s">
        <v>23934</v>
      </c>
      <c r="C23" s="640"/>
      <c r="D23" s="285" t="s">
        <v>23935</v>
      </c>
      <c r="E23" s="284" t="s">
        <v>23930</v>
      </c>
      <c r="F23" s="285" t="s">
        <v>23931</v>
      </c>
      <c r="G23" s="285" t="s">
        <v>23932</v>
      </c>
      <c r="H23" s="630" t="s">
        <v>23940</v>
      </c>
      <c r="I23" s="294" t="s">
        <v>23941</v>
      </c>
    </row>
    <row r="24" spans="1:9" x14ac:dyDescent="0.25">
      <c r="A24" s="295" t="s">
        <v>23915</v>
      </c>
      <c r="B24" s="627" t="s">
        <v>23901</v>
      </c>
      <c r="C24" s="627"/>
      <c r="D24" s="283"/>
      <c r="E24" s="277">
        <v>0</v>
      </c>
      <c r="F24" s="278">
        <v>0</v>
      </c>
      <c r="G24" s="278">
        <f>E24*F24</f>
        <v>0</v>
      </c>
      <c r="H24" s="630"/>
      <c r="I24" s="296" t="e">
        <f>G24/H36</f>
        <v>#DIV/0!</v>
      </c>
    </row>
    <row r="25" spans="1:9" x14ac:dyDescent="0.25">
      <c r="A25" s="295" t="s">
        <v>23916</v>
      </c>
      <c r="B25" s="627" t="s">
        <v>23902</v>
      </c>
      <c r="C25" s="627"/>
      <c r="D25" s="283"/>
      <c r="E25" s="277">
        <v>0</v>
      </c>
      <c r="F25" s="278">
        <v>0</v>
      </c>
      <c r="G25" s="278">
        <f t="shared" ref="G25:G27" si="1">E25*F25</f>
        <v>0</v>
      </c>
      <c r="H25" s="630"/>
      <c r="I25" s="296" t="e">
        <f>G25/H36</f>
        <v>#DIV/0!</v>
      </c>
    </row>
    <row r="26" spans="1:9" x14ac:dyDescent="0.25">
      <c r="A26" s="295" t="s">
        <v>23917</v>
      </c>
      <c r="B26" s="627" t="s">
        <v>23903</v>
      </c>
      <c r="C26" s="627"/>
      <c r="D26" s="283"/>
      <c r="E26" s="277">
        <v>0</v>
      </c>
      <c r="F26" s="278">
        <v>0</v>
      </c>
      <c r="G26" s="278">
        <f t="shared" si="1"/>
        <v>0</v>
      </c>
      <c r="H26" s="630"/>
      <c r="I26" s="296" t="e">
        <f>G26/H36</f>
        <v>#DIV/0!</v>
      </c>
    </row>
    <row r="27" spans="1:9" x14ac:dyDescent="0.25">
      <c r="A27" s="295" t="s">
        <v>23918</v>
      </c>
      <c r="B27" s="627" t="s">
        <v>23904</v>
      </c>
      <c r="C27" s="627"/>
      <c r="D27" s="283"/>
      <c r="E27" s="277">
        <v>0</v>
      </c>
      <c r="F27" s="278">
        <v>0</v>
      </c>
      <c r="G27" s="278">
        <f t="shared" si="1"/>
        <v>0</v>
      </c>
      <c r="H27" s="630"/>
      <c r="I27" s="296" t="e">
        <f>G27/H36</f>
        <v>#DIV/0!</v>
      </c>
    </row>
    <row r="28" spans="1:9" x14ac:dyDescent="0.25">
      <c r="A28" s="300" t="s">
        <v>563</v>
      </c>
      <c r="B28" s="562" t="s">
        <v>23950</v>
      </c>
      <c r="C28" s="562"/>
      <c r="D28" s="562"/>
      <c r="E28" s="562"/>
      <c r="F28" s="562"/>
      <c r="G28" s="562"/>
      <c r="H28" s="301">
        <f>G24+G25+G26+G27</f>
        <v>0</v>
      </c>
      <c r="I28" s="303" t="e">
        <f>I24+I25+I26+I27</f>
        <v>#DIV/0!</v>
      </c>
    </row>
    <row r="29" spans="1:9" x14ac:dyDescent="0.25">
      <c r="A29" s="629" t="s">
        <v>23906</v>
      </c>
      <c r="B29" s="629"/>
      <c r="C29" s="629"/>
      <c r="D29" s="629"/>
      <c r="E29" s="629"/>
      <c r="F29" s="629"/>
      <c r="G29" s="629"/>
      <c r="H29" s="629"/>
      <c r="I29" s="629"/>
    </row>
    <row r="30" spans="1:9" ht="33.75" x14ac:dyDescent="0.25">
      <c r="A30" s="284" t="s">
        <v>23933</v>
      </c>
      <c r="B30" s="640" t="s">
        <v>23934</v>
      </c>
      <c r="C30" s="640"/>
      <c r="D30" s="285" t="s">
        <v>23935</v>
      </c>
      <c r="E30" s="284" t="s">
        <v>23930</v>
      </c>
      <c r="F30" s="285" t="s">
        <v>23931</v>
      </c>
      <c r="G30" s="285" t="s">
        <v>23932</v>
      </c>
      <c r="H30" s="630" t="s">
        <v>23940</v>
      </c>
      <c r="I30" s="294" t="s">
        <v>23941</v>
      </c>
    </row>
    <row r="31" spans="1:9" x14ac:dyDescent="0.25">
      <c r="A31" s="295" t="s">
        <v>23919</v>
      </c>
      <c r="B31" s="627" t="s">
        <v>23901</v>
      </c>
      <c r="C31" s="627"/>
      <c r="D31" s="283"/>
      <c r="E31" s="277">
        <v>0</v>
      </c>
      <c r="F31" s="278">
        <v>0</v>
      </c>
      <c r="G31" s="278">
        <f>E31*F31</f>
        <v>0</v>
      </c>
      <c r="H31" s="630"/>
      <c r="I31" s="296" t="e">
        <f>G31/H36</f>
        <v>#DIV/0!</v>
      </c>
    </row>
    <row r="32" spans="1:9" x14ac:dyDescent="0.25">
      <c r="A32" s="295" t="s">
        <v>23920</v>
      </c>
      <c r="B32" s="627" t="s">
        <v>23902</v>
      </c>
      <c r="C32" s="627"/>
      <c r="D32" s="283"/>
      <c r="E32" s="277">
        <v>0</v>
      </c>
      <c r="F32" s="278">
        <v>0</v>
      </c>
      <c r="G32" s="278">
        <f t="shared" ref="G32:G34" si="2">E32*F32</f>
        <v>0</v>
      </c>
      <c r="H32" s="630"/>
      <c r="I32" s="296" t="e">
        <f>G32/H36</f>
        <v>#DIV/0!</v>
      </c>
    </row>
    <row r="33" spans="1:9" x14ac:dyDescent="0.25">
      <c r="A33" s="295" t="s">
        <v>23921</v>
      </c>
      <c r="B33" s="627" t="s">
        <v>23903</v>
      </c>
      <c r="C33" s="627"/>
      <c r="D33" s="283"/>
      <c r="E33" s="277">
        <v>0</v>
      </c>
      <c r="F33" s="278">
        <v>0</v>
      </c>
      <c r="G33" s="278">
        <f t="shared" si="2"/>
        <v>0</v>
      </c>
      <c r="H33" s="630"/>
      <c r="I33" s="296" t="e">
        <f>G33/H36</f>
        <v>#DIV/0!</v>
      </c>
    </row>
    <row r="34" spans="1:9" x14ac:dyDescent="0.25">
      <c r="A34" s="295" t="s">
        <v>23922</v>
      </c>
      <c r="B34" s="627" t="s">
        <v>23904</v>
      </c>
      <c r="C34" s="627"/>
      <c r="D34" s="283"/>
      <c r="E34" s="277">
        <v>0</v>
      </c>
      <c r="F34" s="278">
        <v>0</v>
      </c>
      <c r="G34" s="278">
        <f t="shared" si="2"/>
        <v>0</v>
      </c>
      <c r="H34" s="630"/>
      <c r="I34" s="296" t="e">
        <f>G34/H36</f>
        <v>#DIV/0!</v>
      </c>
    </row>
    <row r="35" spans="1:9" x14ac:dyDescent="0.25">
      <c r="A35" s="300" t="s">
        <v>564</v>
      </c>
      <c r="B35" s="562" t="s">
        <v>23951</v>
      </c>
      <c r="C35" s="562"/>
      <c r="D35" s="562"/>
      <c r="E35" s="562"/>
      <c r="F35" s="562"/>
      <c r="G35" s="562"/>
      <c r="H35" s="301">
        <f>G31+G32+G33+G34</f>
        <v>0</v>
      </c>
      <c r="I35" s="303" t="e">
        <f>I31+I32+I33+I34</f>
        <v>#DIV/0!</v>
      </c>
    </row>
    <row r="36" spans="1:9" x14ac:dyDescent="0.25">
      <c r="A36" s="290" t="s">
        <v>565</v>
      </c>
      <c r="B36" s="633" t="s">
        <v>23944</v>
      </c>
      <c r="C36" s="633"/>
      <c r="D36" s="633"/>
      <c r="E36" s="633"/>
      <c r="F36" s="633"/>
      <c r="G36" s="633"/>
      <c r="H36" s="291">
        <f>H14+H21+H28+H35</f>
        <v>0</v>
      </c>
      <c r="I36" s="292" t="e">
        <f>I14+I21+I28+I35</f>
        <v>#DIV/0!</v>
      </c>
    </row>
    <row r="37" spans="1:9" x14ac:dyDescent="0.25">
      <c r="A37" s="274" t="s">
        <v>566</v>
      </c>
      <c r="B37" s="534" t="s">
        <v>23945</v>
      </c>
      <c r="C37" s="534"/>
      <c r="D37" s="534"/>
      <c r="E37" s="534"/>
      <c r="F37" s="534"/>
      <c r="G37" s="275">
        <v>0.15</v>
      </c>
      <c r="H37" s="288">
        <f>H36*G37</f>
        <v>0</v>
      </c>
    </row>
    <row r="38" spans="1:9" x14ac:dyDescent="0.25">
      <c r="A38" s="274" t="s">
        <v>567</v>
      </c>
      <c r="B38" s="534" t="s">
        <v>23946</v>
      </c>
      <c r="C38" s="534"/>
      <c r="D38" s="534"/>
      <c r="E38" s="534"/>
      <c r="F38" s="534"/>
      <c r="G38" s="534"/>
      <c r="H38" s="287">
        <f>H36+H37</f>
        <v>0</v>
      </c>
    </row>
    <row r="39" spans="1:9" x14ac:dyDescent="0.25">
      <c r="A39" s="274" t="s">
        <v>568</v>
      </c>
      <c r="B39" s="534" t="s">
        <v>23947</v>
      </c>
      <c r="C39" s="534"/>
      <c r="D39" s="534"/>
      <c r="E39" s="534"/>
      <c r="F39" s="534"/>
      <c r="G39" s="275">
        <v>0.1</v>
      </c>
      <c r="H39" s="289">
        <f>H38*G39</f>
        <v>0</v>
      </c>
    </row>
    <row r="40" spans="1:9" x14ac:dyDescent="0.25">
      <c r="A40" s="274" t="s">
        <v>23925</v>
      </c>
      <c r="B40" s="534" t="s">
        <v>23948</v>
      </c>
      <c r="C40" s="534"/>
      <c r="D40" s="534"/>
      <c r="E40" s="534"/>
      <c r="F40" s="534"/>
      <c r="G40" s="534"/>
      <c r="H40" s="286">
        <f>H38+H39</f>
        <v>0</v>
      </c>
    </row>
    <row r="41" spans="1:9" x14ac:dyDescent="0.25">
      <c r="A41" s="274" t="s">
        <v>23926</v>
      </c>
      <c r="B41" s="534" t="s">
        <v>23928</v>
      </c>
      <c r="C41" s="534"/>
      <c r="D41" s="534"/>
      <c r="E41" s="534"/>
      <c r="F41" s="534"/>
      <c r="G41" s="534"/>
      <c r="H41" s="289">
        <v>0</v>
      </c>
    </row>
    <row r="42" spans="1:9" x14ac:dyDescent="0.25">
      <c r="A42" s="631" t="s">
        <v>23927</v>
      </c>
      <c r="B42" s="631" t="s">
        <v>23929</v>
      </c>
      <c r="C42" s="631"/>
      <c r="D42" s="631"/>
      <c r="E42" s="631"/>
      <c r="F42" s="631"/>
      <c r="G42" s="631">
        <f>I4</f>
        <v>0</v>
      </c>
      <c r="H42" s="632">
        <f>H40+H41</f>
        <v>0</v>
      </c>
    </row>
    <row r="43" spans="1:9" x14ac:dyDescent="0.25">
      <c r="A43" s="631"/>
      <c r="B43" s="631"/>
      <c r="C43" s="631"/>
      <c r="D43" s="631"/>
      <c r="E43" s="631"/>
      <c r="F43" s="631"/>
      <c r="G43" s="631"/>
      <c r="H43" s="631"/>
    </row>
  </sheetData>
  <mergeCells count="44">
    <mergeCell ref="A1:I1"/>
    <mergeCell ref="A2:B2"/>
    <mergeCell ref="I2:I3"/>
    <mergeCell ref="I4:I6"/>
    <mergeCell ref="B18:C18"/>
    <mergeCell ref="C2:H7"/>
    <mergeCell ref="A3:B7"/>
    <mergeCell ref="B19:C19"/>
    <mergeCell ref="B20:C20"/>
    <mergeCell ref="A8:I8"/>
    <mergeCell ref="H9:H13"/>
    <mergeCell ref="I9:I13"/>
    <mergeCell ref="B14:G14"/>
    <mergeCell ref="A15:I15"/>
    <mergeCell ref="B16:C16"/>
    <mergeCell ref="H16:H20"/>
    <mergeCell ref="B17:C17"/>
    <mergeCell ref="B38:G38"/>
    <mergeCell ref="B39:F39"/>
    <mergeCell ref="B40:G40"/>
    <mergeCell ref="B28:G28"/>
    <mergeCell ref="A29:I29"/>
    <mergeCell ref="B30:C30"/>
    <mergeCell ref="H30:H34"/>
    <mergeCell ref="B31:C31"/>
    <mergeCell ref="B32:C32"/>
    <mergeCell ref="B33:C33"/>
    <mergeCell ref="B34:C34"/>
    <mergeCell ref="B35:G35"/>
    <mergeCell ref="B36:G36"/>
    <mergeCell ref="B37:F37"/>
    <mergeCell ref="B21:G21"/>
    <mergeCell ref="A22:I22"/>
    <mergeCell ref="B23:C23"/>
    <mergeCell ref="H23:H27"/>
    <mergeCell ref="B24:C24"/>
    <mergeCell ref="B25:C25"/>
    <mergeCell ref="B26:C26"/>
    <mergeCell ref="B27:C27"/>
    <mergeCell ref="B41:G41"/>
    <mergeCell ref="A42:A43"/>
    <mergeCell ref="B42:F43"/>
    <mergeCell ref="G42:G43"/>
    <mergeCell ref="H42:H43"/>
  </mergeCells>
  <pageMargins left="0.31496062992125984" right="0.31496062992125984" top="0.35433070866141736" bottom="0.35433070866141736" header="0" footer="0"/>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2"/>
  <sheetViews>
    <sheetView topLeftCell="A310" workbookViewId="0">
      <selection activeCell="K311" sqref="K311"/>
    </sheetView>
  </sheetViews>
  <sheetFormatPr defaultRowHeight="15" x14ac:dyDescent="0.25"/>
  <cols>
    <col min="1" max="1" width="10.7109375" style="48" customWidth="1"/>
    <col min="2" max="2" width="45.7109375" style="18" customWidth="1"/>
    <col min="3" max="3" width="9.7109375" style="83" customWidth="1"/>
    <col min="4" max="4" width="12.7109375" style="84" customWidth="1"/>
    <col min="5" max="5" width="10.7109375" style="53" customWidth="1"/>
    <col min="6" max="6" width="10.7109375" style="55" customWidth="1"/>
    <col min="7" max="7" width="15.7109375" style="93" customWidth="1"/>
    <col min="8" max="8" width="15.7109375" style="57" customWidth="1"/>
    <col min="9" max="16384" width="9.140625" style="15"/>
  </cols>
  <sheetData>
    <row r="1" spans="1:10" s="75" customFormat="1" ht="15.75" x14ac:dyDescent="0.25">
      <c r="A1" s="5" t="s">
        <v>561</v>
      </c>
      <c r="B1" s="6" t="s">
        <v>562</v>
      </c>
      <c r="C1" s="5" t="s">
        <v>563</v>
      </c>
      <c r="D1" s="7" t="s">
        <v>564</v>
      </c>
      <c r="E1" s="44" t="s">
        <v>565</v>
      </c>
      <c r="F1" s="44" t="s">
        <v>566</v>
      </c>
      <c r="G1" s="25" t="s">
        <v>567</v>
      </c>
      <c r="H1" s="10" t="s">
        <v>568</v>
      </c>
      <c r="I1" s="94"/>
      <c r="J1" s="87"/>
    </row>
    <row r="2" spans="1:10" s="14" customFormat="1" ht="45" x14ac:dyDescent="0.25">
      <c r="A2" s="21" t="s">
        <v>0</v>
      </c>
      <c r="B2" s="21" t="s">
        <v>1</v>
      </c>
      <c r="C2" s="21" t="s">
        <v>2</v>
      </c>
      <c r="D2" s="9" t="s">
        <v>560</v>
      </c>
      <c r="E2" s="26" t="s">
        <v>3</v>
      </c>
      <c r="F2" s="26" t="s">
        <v>4</v>
      </c>
      <c r="G2" s="26" t="s">
        <v>570</v>
      </c>
      <c r="H2" s="11" t="s">
        <v>569</v>
      </c>
      <c r="I2" s="19"/>
    </row>
    <row r="3" spans="1:10" s="38" customFormat="1" ht="57" customHeight="1" x14ac:dyDescent="0.25">
      <c r="A3" s="197" t="s">
        <v>20430</v>
      </c>
      <c r="B3" s="344" t="s">
        <v>20431</v>
      </c>
      <c r="C3" s="345"/>
      <c r="D3" s="345"/>
      <c r="E3" s="345"/>
      <c r="F3" s="345"/>
      <c r="G3" s="345"/>
      <c r="H3" s="346"/>
      <c r="I3" s="39"/>
    </row>
    <row r="4" spans="1:10" s="38" customFormat="1" ht="67.5" x14ac:dyDescent="0.25">
      <c r="A4" s="193" t="s">
        <v>1114</v>
      </c>
      <c r="B4" s="194" t="s">
        <v>20432</v>
      </c>
      <c r="C4" s="188" t="s">
        <v>15</v>
      </c>
      <c r="D4" s="177"/>
      <c r="E4" s="201">
        <v>9.4</v>
      </c>
      <c r="F4" s="201">
        <v>4.6500000000000004</v>
      </c>
      <c r="G4" s="88">
        <f t="shared" ref="G4:G67" si="0">D4*E4</f>
        <v>0</v>
      </c>
      <c r="H4" s="66">
        <f t="shared" ref="H4:H67" si="1">D4*F4</f>
        <v>0</v>
      </c>
      <c r="I4" s="39"/>
    </row>
    <row r="5" spans="1:10" s="38" customFormat="1" ht="78.75" x14ac:dyDescent="0.25">
      <c r="A5" s="193" t="s">
        <v>1115</v>
      </c>
      <c r="B5" s="194" t="s">
        <v>20433</v>
      </c>
      <c r="C5" s="188" t="s">
        <v>15</v>
      </c>
      <c r="D5" s="177"/>
      <c r="E5" s="201">
        <v>3.87</v>
      </c>
      <c r="F5" s="201">
        <v>1.91</v>
      </c>
      <c r="G5" s="88">
        <f t="shared" si="0"/>
        <v>0</v>
      </c>
      <c r="H5" s="66">
        <f t="shared" si="1"/>
        <v>0</v>
      </c>
      <c r="I5" s="39"/>
    </row>
    <row r="6" spans="1:10" s="38" customFormat="1" ht="90" x14ac:dyDescent="0.25">
      <c r="A6" s="193" t="s">
        <v>1116</v>
      </c>
      <c r="B6" s="194" t="s">
        <v>20434</v>
      </c>
      <c r="C6" s="188" t="s">
        <v>15</v>
      </c>
      <c r="D6" s="177"/>
      <c r="E6" s="201">
        <v>2.69</v>
      </c>
      <c r="F6" s="201">
        <v>1.33</v>
      </c>
      <c r="G6" s="88">
        <f t="shared" si="0"/>
        <v>0</v>
      </c>
      <c r="H6" s="66">
        <f t="shared" si="1"/>
        <v>0</v>
      </c>
      <c r="I6" s="39"/>
    </row>
    <row r="7" spans="1:10" s="38" customFormat="1" ht="78.75" x14ac:dyDescent="0.25">
      <c r="A7" s="193" t="s">
        <v>1117</v>
      </c>
      <c r="B7" s="194" t="s">
        <v>20435</v>
      </c>
      <c r="C7" s="188" t="s">
        <v>15</v>
      </c>
      <c r="D7" s="177"/>
      <c r="E7" s="201">
        <v>2.58</v>
      </c>
      <c r="F7" s="201">
        <v>1.27</v>
      </c>
      <c r="G7" s="88">
        <f t="shared" si="0"/>
        <v>0</v>
      </c>
      <c r="H7" s="66">
        <f t="shared" si="1"/>
        <v>0</v>
      </c>
      <c r="I7" s="39"/>
    </row>
    <row r="8" spans="1:10" s="38" customFormat="1" ht="90" x14ac:dyDescent="0.25">
      <c r="A8" s="193" t="s">
        <v>1118</v>
      </c>
      <c r="B8" s="194" t="s">
        <v>20436</v>
      </c>
      <c r="C8" s="188" t="s">
        <v>15</v>
      </c>
      <c r="D8" s="177"/>
      <c r="E8" s="201">
        <v>12.9</v>
      </c>
      <c r="F8" s="201">
        <v>6.4</v>
      </c>
      <c r="G8" s="88">
        <f t="shared" si="0"/>
        <v>0</v>
      </c>
      <c r="H8" s="66">
        <f t="shared" si="1"/>
        <v>0</v>
      </c>
      <c r="I8" s="39"/>
    </row>
    <row r="9" spans="1:10" s="38" customFormat="1" ht="90" x14ac:dyDescent="0.25">
      <c r="A9" s="193" t="s">
        <v>1119</v>
      </c>
      <c r="B9" s="194" t="s">
        <v>20437</v>
      </c>
      <c r="C9" s="188" t="s">
        <v>15</v>
      </c>
      <c r="D9" s="177"/>
      <c r="E9" s="201">
        <v>3.34</v>
      </c>
      <c r="F9" s="201">
        <v>1.65</v>
      </c>
      <c r="G9" s="88">
        <f t="shared" si="0"/>
        <v>0</v>
      </c>
      <c r="H9" s="66">
        <f t="shared" si="1"/>
        <v>0</v>
      </c>
      <c r="I9" s="39"/>
    </row>
    <row r="10" spans="1:10" s="38" customFormat="1" ht="78.75" x14ac:dyDescent="0.25">
      <c r="A10" s="193" t="s">
        <v>1120</v>
      </c>
      <c r="B10" s="194" t="s">
        <v>20438</v>
      </c>
      <c r="C10" s="188" t="s">
        <v>15</v>
      </c>
      <c r="D10" s="177"/>
      <c r="E10" s="201">
        <v>3.03</v>
      </c>
      <c r="F10" s="201">
        <v>1.5</v>
      </c>
      <c r="G10" s="88">
        <f t="shared" si="0"/>
        <v>0</v>
      </c>
      <c r="H10" s="66">
        <f t="shared" si="1"/>
        <v>0</v>
      </c>
      <c r="I10" s="39"/>
    </row>
    <row r="11" spans="1:10" s="38" customFormat="1" ht="78.75" x14ac:dyDescent="0.25">
      <c r="A11" s="193" t="s">
        <v>1121</v>
      </c>
      <c r="B11" s="194" t="s">
        <v>20439</v>
      </c>
      <c r="C11" s="188" t="s">
        <v>15</v>
      </c>
      <c r="D11" s="177"/>
      <c r="E11" s="201">
        <v>3.5</v>
      </c>
      <c r="F11" s="201">
        <v>1.73</v>
      </c>
      <c r="G11" s="88">
        <f t="shared" si="0"/>
        <v>0</v>
      </c>
      <c r="H11" s="66">
        <f t="shared" si="1"/>
        <v>0</v>
      </c>
      <c r="I11" s="39"/>
    </row>
    <row r="12" spans="1:10" s="38" customFormat="1" ht="78.75" x14ac:dyDescent="0.25">
      <c r="A12" s="193" t="s">
        <v>1122</v>
      </c>
      <c r="B12" s="194" t="s">
        <v>20440</v>
      </c>
      <c r="C12" s="188" t="s">
        <v>15</v>
      </c>
      <c r="D12" s="177"/>
      <c r="E12" s="201">
        <v>0.28599999999999998</v>
      </c>
      <c r="F12" s="201">
        <v>0.14199999999999999</v>
      </c>
      <c r="G12" s="88">
        <f t="shared" si="0"/>
        <v>0</v>
      </c>
      <c r="H12" s="66">
        <f t="shared" si="1"/>
        <v>0</v>
      </c>
      <c r="I12" s="39"/>
    </row>
    <row r="13" spans="1:10" s="38" customFormat="1" ht="78.75" x14ac:dyDescent="0.25">
      <c r="A13" s="193" t="s">
        <v>1123</v>
      </c>
      <c r="B13" s="194" t="s">
        <v>20441</v>
      </c>
      <c r="C13" s="188" t="s">
        <v>15</v>
      </c>
      <c r="D13" s="177"/>
      <c r="E13" s="201">
        <v>0.24399999999999999</v>
      </c>
      <c r="F13" s="201">
        <v>0.121</v>
      </c>
      <c r="G13" s="88">
        <f t="shared" si="0"/>
        <v>0</v>
      </c>
      <c r="H13" s="66">
        <f t="shared" si="1"/>
        <v>0</v>
      </c>
      <c r="I13" s="39"/>
    </row>
    <row r="14" spans="1:10" s="38" customFormat="1" ht="90" x14ac:dyDescent="0.25">
      <c r="A14" s="193" t="s">
        <v>1124</v>
      </c>
      <c r="B14" s="194" t="s">
        <v>20442</v>
      </c>
      <c r="C14" s="188"/>
      <c r="D14" s="177"/>
      <c r="E14" s="201"/>
      <c r="F14" s="201"/>
      <c r="G14" s="88">
        <f t="shared" si="0"/>
        <v>0</v>
      </c>
      <c r="H14" s="66">
        <f t="shared" si="1"/>
        <v>0</v>
      </c>
      <c r="I14" s="39"/>
    </row>
    <row r="15" spans="1:10" s="38" customFormat="1" x14ac:dyDescent="0.25">
      <c r="A15" s="193" t="s">
        <v>1125</v>
      </c>
      <c r="B15" s="194" t="s">
        <v>1126</v>
      </c>
      <c r="C15" s="188" t="s">
        <v>15</v>
      </c>
      <c r="D15" s="177"/>
      <c r="E15" s="201">
        <v>46.5</v>
      </c>
      <c r="F15" s="201">
        <v>20.5</v>
      </c>
      <c r="G15" s="88">
        <f t="shared" si="0"/>
        <v>0</v>
      </c>
      <c r="H15" s="66">
        <f t="shared" si="1"/>
        <v>0</v>
      </c>
      <c r="I15" s="39"/>
    </row>
    <row r="16" spans="1:10" s="38" customFormat="1" x14ac:dyDescent="0.25">
      <c r="A16" s="193" t="s">
        <v>1127</v>
      </c>
      <c r="B16" s="194" t="s">
        <v>1128</v>
      </c>
      <c r="C16" s="188" t="s">
        <v>15</v>
      </c>
      <c r="D16" s="177"/>
      <c r="E16" s="201">
        <v>36.200000000000003</v>
      </c>
      <c r="F16" s="201">
        <v>15.9</v>
      </c>
      <c r="G16" s="88">
        <f t="shared" si="0"/>
        <v>0</v>
      </c>
      <c r="H16" s="66">
        <f t="shared" si="1"/>
        <v>0</v>
      </c>
      <c r="I16" s="39"/>
    </row>
    <row r="17" spans="1:9" s="38" customFormat="1" ht="90" x14ac:dyDescent="0.25">
      <c r="A17" s="193" t="s">
        <v>1129</v>
      </c>
      <c r="B17" s="194" t="s">
        <v>20443</v>
      </c>
      <c r="C17" s="188" t="s">
        <v>15</v>
      </c>
      <c r="D17" s="177"/>
      <c r="E17" s="201">
        <v>3.17</v>
      </c>
      <c r="F17" s="201">
        <v>1.4</v>
      </c>
      <c r="G17" s="88">
        <f t="shared" si="0"/>
        <v>0</v>
      </c>
      <c r="H17" s="66">
        <f t="shared" si="1"/>
        <v>0</v>
      </c>
      <c r="I17" s="39"/>
    </row>
    <row r="18" spans="1:9" s="38" customFormat="1" ht="78.75" x14ac:dyDescent="0.25">
      <c r="A18" s="193" t="s">
        <v>1130</v>
      </c>
      <c r="B18" s="194" t="s">
        <v>20444</v>
      </c>
      <c r="C18" s="188" t="s">
        <v>15</v>
      </c>
      <c r="D18" s="177"/>
      <c r="E18" s="201">
        <v>2.85</v>
      </c>
      <c r="F18" s="201">
        <v>1.25</v>
      </c>
      <c r="G18" s="88">
        <f t="shared" si="0"/>
        <v>0</v>
      </c>
      <c r="H18" s="66">
        <f t="shared" si="1"/>
        <v>0</v>
      </c>
      <c r="I18" s="39"/>
    </row>
    <row r="19" spans="1:9" s="38" customFormat="1" ht="67.5" x14ac:dyDescent="0.25">
      <c r="A19" s="193" t="s">
        <v>1131</v>
      </c>
      <c r="B19" s="194" t="s">
        <v>20445</v>
      </c>
      <c r="C19" s="188" t="s">
        <v>15</v>
      </c>
      <c r="D19" s="177"/>
      <c r="E19" s="201">
        <v>7.7</v>
      </c>
      <c r="F19" s="201">
        <v>3.39</v>
      </c>
      <c r="G19" s="88">
        <f t="shared" si="0"/>
        <v>0</v>
      </c>
      <c r="H19" s="66">
        <f t="shared" si="1"/>
        <v>0</v>
      </c>
      <c r="I19" s="39"/>
    </row>
    <row r="20" spans="1:9" s="38" customFormat="1" ht="180" x14ac:dyDescent="0.25">
      <c r="A20" s="195" t="s">
        <v>1132</v>
      </c>
      <c r="B20" s="196" t="s">
        <v>20446</v>
      </c>
      <c r="C20" s="198"/>
      <c r="D20" s="199"/>
      <c r="E20" s="199"/>
      <c r="F20" s="199"/>
      <c r="G20" s="199"/>
      <c r="H20" s="200"/>
      <c r="I20" s="39"/>
    </row>
    <row r="21" spans="1:9" s="38" customFormat="1" x14ac:dyDescent="0.25">
      <c r="A21" s="193" t="s">
        <v>1133</v>
      </c>
      <c r="B21" s="194" t="s">
        <v>1134</v>
      </c>
      <c r="C21" s="188" t="s">
        <v>305</v>
      </c>
      <c r="D21" s="177"/>
      <c r="E21" s="201">
        <v>1573</v>
      </c>
      <c r="F21" s="201">
        <v>693</v>
      </c>
      <c r="G21" s="88">
        <f t="shared" si="0"/>
        <v>0</v>
      </c>
      <c r="H21" s="66">
        <f t="shared" si="1"/>
        <v>0</v>
      </c>
      <c r="I21" s="39"/>
    </row>
    <row r="22" spans="1:9" s="38" customFormat="1" x14ac:dyDescent="0.25">
      <c r="A22" s="193" t="s">
        <v>1135</v>
      </c>
      <c r="B22" s="194" t="s">
        <v>1136</v>
      </c>
      <c r="C22" s="188" t="s">
        <v>305</v>
      </c>
      <c r="D22" s="177"/>
      <c r="E22" s="201">
        <v>1258</v>
      </c>
      <c r="F22" s="201">
        <v>554</v>
      </c>
      <c r="G22" s="88">
        <f t="shared" si="0"/>
        <v>0</v>
      </c>
      <c r="H22" s="66">
        <f t="shared" si="1"/>
        <v>0</v>
      </c>
      <c r="I22" s="39"/>
    </row>
    <row r="23" spans="1:9" s="38" customFormat="1" x14ac:dyDescent="0.25">
      <c r="A23" s="193" t="s">
        <v>1137</v>
      </c>
      <c r="B23" s="194" t="s">
        <v>1138</v>
      </c>
      <c r="C23" s="188" t="s">
        <v>305</v>
      </c>
      <c r="D23" s="177"/>
      <c r="E23" s="201">
        <v>1101</v>
      </c>
      <c r="F23" s="201">
        <v>485</v>
      </c>
      <c r="G23" s="88">
        <f t="shared" si="0"/>
        <v>0</v>
      </c>
      <c r="H23" s="66">
        <f t="shared" si="1"/>
        <v>0</v>
      </c>
      <c r="I23" s="39"/>
    </row>
    <row r="24" spans="1:9" s="38" customFormat="1" ht="90" x14ac:dyDescent="0.25">
      <c r="A24" s="193" t="s">
        <v>1139</v>
      </c>
      <c r="B24" s="194" t="s">
        <v>20447</v>
      </c>
      <c r="C24" s="188" t="s">
        <v>305</v>
      </c>
      <c r="D24" s="177"/>
      <c r="E24" s="201">
        <v>6.9</v>
      </c>
      <c r="F24" s="201">
        <v>3.02</v>
      </c>
      <c r="G24" s="88">
        <f t="shared" si="0"/>
        <v>0</v>
      </c>
      <c r="H24" s="66">
        <f t="shared" si="1"/>
        <v>0</v>
      </c>
      <c r="I24" s="39"/>
    </row>
    <row r="25" spans="1:9" s="38" customFormat="1" ht="78.75" x14ac:dyDescent="0.25">
      <c r="A25" s="193" t="s">
        <v>1140</v>
      </c>
      <c r="B25" s="194" t="s">
        <v>20448</v>
      </c>
      <c r="C25" s="188" t="s">
        <v>305</v>
      </c>
      <c r="D25" s="177"/>
      <c r="E25" s="201">
        <v>6.1</v>
      </c>
      <c r="F25" s="201">
        <v>2.69</v>
      </c>
      <c r="G25" s="88">
        <f t="shared" si="0"/>
        <v>0</v>
      </c>
      <c r="H25" s="66">
        <f t="shared" si="1"/>
        <v>0</v>
      </c>
      <c r="I25" s="39"/>
    </row>
    <row r="26" spans="1:9" s="38" customFormat="1" ht="157.5" x14ac:dyDescent="0.25">
      <c r="A26" s="195" t="s">
        <v>1141</v>
      </c>
      <c r="B26" s="196" t="s">
        <v>20449</v>
      </c>
      <c r="C26" s="198"/>
      <c r="D26" s="199"/>
      <c r="E26" s="199"/>
      <c r="F26" s="199"/>
      <c r="G26" s="199"/>
      <c r="H26" s="200"/>
      <c r="I26" s="39"/>
    </row>
    <row r="27" spans="1:9" s="38" customFormat="1" x14ac:dyDescent="0.25">
      <c r="A27" s="193" t="s">
        <v>1142</v>
      </c>
      <c r="B27" s="194" t="s">
        <v>1143</v>
      </c>
      <c r="C27" s="188" t="s">
        <v>305</v>
      </c>
      <c r="D27" s="177"/>
      <c r="E27" s="201">
        <v>748</v>
      </c>
      <c r="F27" s="201">
        <v>427</v>
      </c>
      <c r="G27" s="88">
        <f t="shared" si="0"/>
        <v>0</v>
      </c>
      <c r="H27" s="66">
        <f t="shared" si="1"/>
        <v>0</v>
      </c>
      <c r="I27" s="39"/>
    </row>
    <row r="28" spans="1:9" s="38" customFormat="1" x14ac:dyDescent="0.25">
      <c r="A28" s="193" t="s">
        <v>1144</v>
      </c>
      <c r="B28" s="194" t="s">
        <v>1145</v>
      </c>
      <c r="C28" s="188" t="s">
        <v>305</v>
      </c>
      <c r="D28" s="177"/>
      <c r="E28" s="201">
        <v>979</v>
      </c>
      <c r="F28" s="201">
        <v>559</v>
      </c>
      <c r="G28" s="88">
        <f t="shared" si="0"/>
        <v>0</v>
      </c>
      <c r="H28" s="66">
        <f t="shared" si="1"/>
        <v>0</v>
      </c>
      <c r="I28" s="39"/>
    </row>
    <row r="29" spans="1:9" s="38" customFormat="1" x14ac:dyDescent="0.25">
      <c r="A29" s="193" t="s">
        <v>1146</v>
      </c>
      <c r="B29" s="194" t="s">
        <v>1147</v>
      </c>
      <c r="C29" s="188" t="s">
        <v>305</v>
      </c>
      <c r="D29" s="177"/>
      <c r="E29" s="201">
        <v>894</v>
      </c>
      <c r="F29" s="201">
        <v>510</v>
      </c>
      <c r="G29" s="88">
        <f t="shared" si="0"/>
        <v>0</v>
      </c>
      <c r="H29" s="66">
        <f t="shared" si="1"/>
        <v>0</v>
      </c>
      <c r="I29" s="39"/>
    </row>
    <row r="30" spans="1:9" s="38" customFormat="1" x14ac:dyDescent="0.25">
      <c r="A30" s="193" t="s">
        <v>1148</v>
      </c>
      <c r="B30" s="194" t="s">
        <v>1149</v>
      </c>
      <c r="C30" s="188" t="s">
        <v>305</v>
      </c>
      <c r="D30" s="177"/>
      <c r="E30" s="201">
        <v>974</v>
      </c>
      <c r="F30" s="201">
        <v>556</v>
      </c>
      <c r="G30" s="88">
        <f t="shared" si="0"/>
        <v>0</v>
      </c>
      <c r="H30" s="66">
        <f t="shared" si="1"/>
        <v>0</v>
      </c>
      <c r="I30" s="39"/>
    </row>
    <row r="31" spans="1:9" s="38" customFormat="1" x14ac:dyDescent="0.25">
      <c r="A31" s="193" t="s">
        <v>1150</v>
      </c>
      <c r="B31" s="194" t="s">
        <v>1151</v>
      </c>
      <c r="C31" s="188" t="s">
        <v>305</v>
      </c>
      <c r="D31" s="177"/>
      <c r="E31" s="201">
        <v>1013</v>
      </c>
      <c r="F31" s="201">
        <v>578</v>
      </c>
      <c r="G31" s="88">
        <f t="shared" si="0"/>
        <v>0</v>
      </c>
      <c r="H31" s="66">
        <f t="shared" si="1"/>
        <v>0</v>
      </c>
      <c r="I31" s="39"/>
    </row>
    <row r="32" spans="1:9" s="38" customFormat="1" ht="78.75" x14ac:dyDescent="0.25">
      <c r="A32" s="193" t="s">
        <v>1152</v>
      </c>
      <c r="B32" s="194" t="s">
        <v>20450</v>
      </c>
      <c r="C32" s="188" t="s">
        <v>305</v>
      </c>
      <c r="D32" s="177"/>
      <c r="E32" s="201">
        <v>5.0999999999999996</v>
      </c>
      <c r="F32" s="201">
        <v>2.88</v>
      </c>
      <c r="G32" s="88">
        <f t="shared" si="0"/>
        <v>0</v>
      </c>
      <c r="H32" s="66">
        <f t="shared" si="1"/>
        <v>0</v>
      </c>
      <c r="I32" s="39"/>
    </row>
    <row r="33" spans="1:9" s="38" customFormat="1" ht="78.75" x14ac:dyDescent="0.25">
      <c r="A33" s="193" t="s">
        <v>1153</v>
      </c>
      <c r="B33" s="194" t="s">
        <v>20451</v>
      </c>
      <c r="C33" s="188" t="s">
        <v>305</v>
      </c>
      <c r="D33" s="177"/>
      <c r="E33" s="201">
        <v>4.45</v>
      </c>
      <c r="F33" s="201">
        <v>2.54</v>
      </c>
      <c r="G33" s="88">
        <f t="shared" si="0"/>
        <v>0</v>
      </c>
      <c r="H33" s="66">
        <f t="shared" si="1"/>
        <v>0</v>
      </c>
      <c r="I33" s="39"/>
    </row>
    <row r="34" spans="1:9" s="38" customFormat="1" ht="180" x14ac:dyDescent="0.25">
      <c r="A34" s="193" t="s">
        <v>1154</v>
      </c>
      <c r="B34" s="194" t="s">
        <v>20452</v>
      </c>
      <c r="C34" s="188" t="s">
        <v>305</v>
      </c>
      <c r="D34" s="177"/>
      <c r="E34" s="201">
        <v>154</v>
      </c>
      <c r="F34" s="201">
        <v>88</v>
      </c>
      <c r="G34" s="88">
        <f t="shared" si="0"/>
        <v>0</v>
      </c>
      <c r="H34" s="66">
        <f t="shared" si="1"/>
        <v>0</v>
      </c>
      <c r="I34" s="39"/>
    </row>
    <row r="35" spans="1:9" s="38" customFormat="1" ht="90" x14ac:dyDescent="0.25">
      <c r="A35" s="193" t="s">
        <v>1155</v>
      </c>
      <c r="B35" s="194" t="s">
        <v>20453</v>
      </c>
      <c r="C35" s="188" t="s">
        <v>305</v>
      </c>
      <c r="D35" s="177"/>
      <c r="E35" s="201">
        <v>2.82</v>
      </c>
      <c r="F35" s="201">
        <v>1.61</v>
      </c>
      <c r="G35" s="88">
        <f t="shared" si="0"/>
        <v>0</v>
      </c>
      <c r="H35" s="66">
        <f t="shared" si="1"/>
        <v>0</v>
      </c>
      <c r="I35" s="39"/>
    </row>
    <row r="36" spans="1:9" s="38" customFormat="1" ht="78.75" x14ac:dyDescent="0.25">
      <c r="A36" s="193" t="s">
        <v>1156</v>
      </c>
      <c r="B36" s="194" t="s">
        <v>20454</v>
      </c>
      <c r="C36" s="188" t="s">
        <v>305</v>
      </c>
      <c r="D36" s="177"/>
      <c r="E36" s="201">
        <v>2.4500000000000002</v>
      </c>
      <c r="F36" s="201">
        <v>1.4</v>
      </c>
      <c r="G36" s="88">
        <f t="shared" si="0"/>
        <v>0</v>
      </c>
      <c r="H36" s="66">
        <f t="shared" si="1"/>
        <v>0</v>
      </c>
      <c r="I36" s="39"/>
    </row>
    <row r="37" spans="1:9" s="38" customFormat="1" ht="191.25" x14ac:dyDescent="0.25">
      <c r="A37" s="193" t="s">
        <v>1157</v>
      </c>
      <c r="B37" s="194" t="s">
        <v>20455</v>
      </c>
      <c r="C37" s="188">
        <v>0</v>
      </c>
      <c r="D37" s="177"/>
      <c r="E37" s="201">
        <v>310</v>
      </c>
      <c r="F37" s="201">
        <v>177</v>
      </c>
      <c r="G37" s="88">
        <f t="shared" si="0"/>
        <v>0</v>
      </c>
      <c r="H37" s="66">
        <f t="shared" si="1"/>
        <v>0</v>
      </c>
      <c r="I37" s="39"/>
    </row>
    <row r="38" spans="1:9" s="38" customFormat="1" ht="90" x14ac:dyDescent="0.25">
      <c r="A38" s="193" t="s">
        <v>1158</v>
      </c>
      <c r="B38" s="194" t="s">
        <v>20456</v>
      </c>
      <c r="C38" s="188" t="s">
        <v>305</v>
      </c>
      <c r="D38" s="177"/>
      <c r="E38" s="201">
        <v>5.7</v>
      </c>
      <c r="F38" s="201">
        <v>3.28</v>
      </c>
      <c r="G38" s="88">
        <f t="shared" si="0"/>
        <v>0</v>
      </c>
      <c r="H38" s="66">
        <f t="shared" si="1"/>
        <v>0</v>
      </c>
      <c r="I38" s="39"/>
    </row>
    <row r="39" spans="1:9" s="38" customFormat="1" ht="78.75" x14ac:dyDescent="0.25">
      <c r="A39" s="193" t="s">
        <v>1159</v>
      </c>
      <c r="B39" s="194" t="s">
        <v>20457</v>
      </c>
      <c r="C39" s="188" t="s">
        <v>305</v>
      </c>
      <c r="D39" s="177"/>
      <c r="E39" s="201">
        <v>5.0999999999999996</v>
      </c>
      <c r="F39" s="201">
        <v>2.92</v>
      </c>
      <c r="G39" s="88">
        <f t="shared" si="0"/>
        <v>0</v>
      </c>
      <c r="H39" s="66">
        <f t="shared" si="1"/>
        <v>0</v>
      </c>
      <c r="I39" s="39"/>
    </row>
    <row r="40" spans="1:9" s="38" customFormat="1" ht="101.25" x14ac:dyDescent="0.25">
      <c r="A40" s="195" t="s">
        <v>1160</v>
      </c>
      <c r="B40" s="196" t="s">
        <v>20458</v>
      </c>
      <c r="C40" s="198"/>
      <c r="D40" s="199"/>
      <c r="E40" s="199"/>
      <c r="F40" s="199"/>
      <c r="G40" s="199"/>
      <c r="H40" s="200"/>
      <c r="I40" s="39"/>
    </row>
    <row r="41" spans="1:9" s="38" customFormat="1" x14ac:dyDescent="0.25">
      <c r="A41" s="193" t="s">
        <v>1161</v>
      </c>
      <c r="B41" s="194" t="s">
        <v>1143</v>
      </c>
      <c r="C41" s="188" t="s">
        <v>305</v>
      </c>
      <c r="D41" s="177"/>
      <c r="E41" s="201">
        <v>661</v>
      </c>
      <c r="F41" s="201">
        <v>377</v>
      </c>
      <c r="G41" s="88">
        <f t="shared" si="0"/>
        <v>0</v>
      </c>
      <c r="H41" s="66">
        <f t="shared" si="1"/>
        <v>0</v>
      </c>
      <c r="I41" s="39"/>
    </row>
    <row r="42" spans="1:9" s="38" customFormat="1" x14ac:dyDescent="0.25">
      <c r="A42" s="193" t="s">
        <v>1162</v>
      </c>
      <c r="B42" s="194" t="s">
        <v>1163</v>
      </c>
      <c r="C42" s="188" t="s">
        <v>305</v>
      </c>
      <c r="D42" s="177"/>
      <c r="E42" s="201">
        <v>1256</v>
      </c>
      <c r="F42" s="201">
        <v>717</v>
      </c>
      <c r="G42" s="88">
        <f t="shared" si="0"/>
        <v>0</v>
      </c>
      <c r="H42" s="66">
        <f t="shared" si="1"/>
        <v>0</v>
      </c>
      <c r="I42" s="39"/>
    </row>
    <row r="43" spans="1:9" s="38" customFormat="1" x14ac:dyDescent="0.25">
      <c r="A43" s="193" t="s">
        <v>1164</v>
      </c>
      <c r="B43" s="194" t="s">
        <v>1165</v>
      </c>
      <c r="C43" s="188" t="s">
        <v>305</v>
      </c>
      <c r="D43" s="177"/>
      <c r="E43" s="201">
        <v>1576</v>
      </c>
      <c r="F43" s="201">
        <v>899</v>
      </c>
      <c r="G43" s="88">
        <f t="shared" si="0"/>
        <v>0</v>
      </c>
      <c r="H43" s="66">
        <f t="shared" si="1"/>
        <v>0</v>
      </c>
      <c r="I43" s="39"/>
    </row>
    <row r="44" spans="1:9" s="38" customFormat="1" x14ac:dyDescent="0.25">
      <c r="A44" s="193" t="s">
        <v>1166</v>
      </c>
      <c r="B44" s="194" t="s">
        <v>1167</v>
      </c>
      <c r="C44" s="188" t="s">
        <v>305</v>
      </c>
      <c r="D44" s="177"/>
      <c r="E44" s="201">
        <v>1239</v>
      </c>
      <c r="F44" s="201">
        <v>707</v>
      </c>
      <c r="G44" s="88">
        <f t="shared" si="0"/>
        <v>0</v>
      </c>
      <c r="H44" s="66">
        <f t="shared" si="1"/>
        <v>0</v>
      </c>
      <c r="I44" s="39"/>
    </row>
    <row r="45" spans="1:9" s="38" customFormat="1" x14ac:dyDescent="0.25">
      <c r="A45" s="193" t="s">
        <v>1168</v>
      </c>
      <c r="B45" s="194" t="s">
        <v>1149</v>
      </c>
      <c r="C45" s="188" t="s">
        <v>305</v>
      </c>
      <c r="D45" s="177"/>
      <c r="E45" s="201">
        <v>1325</v>
      </c>
      <c r="F45" s="201">
        <v>756</v>
      </c>
      <c r="G45" s="88">
        <f t="shared" si="0"/>
        <v>0</v>
      </c>
      <c r="H45" s="66">
        <f t="shared" si="1"/>
        <v>0</v>
      </c>
      <c r="I45" s="39"/>
    </row>
    <row r="46" spans="1:9" s="38" customFormat="1" x14ac:dyDescent="0.25">
      <c r="A46" s="193" t="s">
        <v>1169</v>
      </c>
      <c r="B46" s="194" t="s">
        <v>1151</v>
      </c>
      <c r="C46" s="188" t="s">
        <v>305</v>
      </c>
      <c r="D46" s="177"/>
      <c r="E46" s="201">
        <v>1524</v>
      </c>
      <c r="F46" s="201">
        <v>869</v>
      </c>
      <c r="G46" s="88">
        <f t="shared" si="0"/>
        <v>0</v>
      </c>
      <c r="H46" s="66">
        <f t="shared" si="1"/>
        <v>0</v>
      </c>
      <c r="I46" s="39"/>
    </row>
    <row r="47" spans="1:9" s="38" customFormat="1" ht="90" x14ac:dyDescent="0.25">
      <c r="A47" s="193" t="s">
        <v>1170</v>
      </c>
      <c r="B47" s="194" t="s">
        <v>20459</v>
      </c>
      <c r="C47" s="188" t="s">
        <v>305</v>
      </c>
      <c r="D47" s="177"/>
      <c r="E47" s="201">
        <v>6.6</v>
      </c>
      <c r="F47" s="201">
        <v>3.75</v>
      </c>
      <c r="G47" s="88">
        <f t="shared" si="0"/>
        <v>0</v>
      </c>
      <c r="H47" s="66">
        <f t="shared" si="1"/>
        <v>0</v>
      </c>
      <c r="I47" s="39"/>
    </row>
    <row r="48" spans="1:9" s="38" customFormat="1" ht="78.75" x14ac:dyDescent="0.25">
      <c r="A48" s="193" t="s">
        <v>1171</v>
      </c>
      <c r="B48" s="194" t="s">
        <v>20460</v>
      </c>
      <c r="C48" s="188" t="s">
        <v>305</v>
      </c>
      <c r="D48" s="177"/>
      <c r="E48" s="201">
        <v>5.7</v>
      </c>
      <c r="F48" s="201">
        <v>3.28</v>
      </c>
      <c r="G48" s="88">
        <f t="shared" si="0"/>
        <v>0</v>
      </c>
      <c r="H48" s="66">
        <f t="shared" si="1"/>
        <v>0</v>
      </c>
      <c r="I48" s="39"/>
    </row>
    <row r="49" spans="1:9" s="38" customFormat="1" ht="101.25" x14ac:dyDescent="0.25">
      <c r="A49" s="193" t="s">
        <v>1172</v>
      </c>
      <c r="B49" s="194" t="s">
        <v>20461</v>
      </c>
      <c r="C49" s="188" t="s">
        <v>305</v>
      </c>
      <c r="D49" s="177"/>
      <c r="E49" s="201">
        <v>607</v>
      </c>
      <c r="F49" s="201">
        <v>347</v>
      </c>
      <c r="G49" s="88">
        <f t="shared" si="0"/>
        <v>0</v>
      </c>
      <c r="H49" s="66">
        <f t="shared" si="1"/>
        <v>0</v>
      </c>
      <c r="I49" s="39"/>
    </row>
    <row r="50" spans="1:9" s="38" customFormat="1" ht="90" x14ac:dyDescent="0.25">
      <c r="A50" s="193" t="s">
        <v>1173</v>
      </c>
      <c r="B50" s="194" t="s">
        <v>20462</v>
      </c>
      <c r="C50" s="188" t="s">
        <v>305</v>
      </c>
      <c r="D50" s="177"/>
      <c r="E50" s="201">
        <v>6.3</v>
      </c>
      <c r="F50" s="201">
        <v>3.57</v>
      </c>
      <c r="G50" s="88">
        <f t="shared" si="0"/>
        <v>0</v>
      </c>
      <c r="H50" s="66">
        <f t="shared" si="1"/>
        <v>0</v>
      </c>
      <c r="I50" s="39"/>
    </row>
    <row r="51" spans="1:9" s="38" customFormat="1" ht="78.75" x14ac:dyDescent="0.25">
      <c r="A51" s="193" t="s">
        <v>1174</v>
      </c>
      <c r="B51" s="194" t="s">
        <v>20463</v>
      </c>
      <c r="C51" s="188" t="s">
        <v>305</v>
      </c>
      <c r="D51" s="177"/>
      <c r="E51" s="201">
        <v>5.6</v>
      </c>
      <c r="F51" s="201">
        <v>3.22</v>
      </c>
      <c r="G51" s="88">
        <f t="shared" si="0"/>
        <v>0</v>
      </c>
      <c r="H51" s="66">
        <f t="shared" si="1"/>
        <v>0</v>
      </c>
      <c r="I51" s="39"/>
    </row>
    <row r="52" spans="1:9" s="38" customFormat="1" ht="90" x14ac:dyDescent="0.25">
      <c r="A52" s="193" t="s">
        <v>1175</v>
      </c>
      <c r="B52" s="194" t="s">
        <v>20464</v>
      </c>
      <c r="C52" s="188" t="s">
        <v>305</v>
      </c>
      <c r="D52" s="177"/>
      <c r="E52" s="201">
        <v>461</v>
      </c>
      <c r="F52" s="201">
        <v>177</v>
      </c>
      <c r="G52" s="88">
        <f t="shared" si="0"/>
        <v>0</v>
      </c>
      <c r="H52" s="66">
        <f t="shared" si="1"/>
        <v>0</v>
      </c>
      <c r="I52" s="39"/>
    </row>
    <row r="53" spans="1:9" s="38" customFormat="1" ht="90" x14ac:dyDescent="0.25">
      <c r="A53" s="193" t="s">
        <v>1176</v>
      </c>
      <c r="B53" s="194" t="s">
        <v>20465</v>
      </c>
      <c r="C53" s="188" t="s">
        <v>305</v>
      </c>
      <c r="D53" s="177"/>
      <c r="E53" s="201">
        <v>6.3</v>
      </c>
      <c r="F53" s="201">
        <v>2.41</v>
      </c>
      <c r="G53" s="88">
        <f t="shared" si="0"/>
        <v>0</v>
      </c>
      <c r="H53" s="66">
        <f t="shared" si="1"/>
        <v>0</v>
      </c>
      <c r="I53" s="39"/>
    </row>
    <row r="54" spans="1:9" s="38" customFormat="1" ht="78.75" x14ac:dyDescent="0.25">
      <c r="A54" s="193" t="s">
        <v>1177</v>
      </c>
      <c r="B54" s="194" t="s">
        <v>20466</v>
      </c>
      <c r="C54" s="188" t="s">
        <v>305</v>
      </c>
      <c r="D54" s="177"/>
      <c r="E54" s="201">
        <v>5.7</v>
      </c>
      <c r="F54" s="201">
        <v>2.17</v>
      </c>
      <c r="G54" s="88">
        <f t="shared" si="0"/>
        <v>0</v>
      </c>
      <c r="H54" s="66">
        <f t="shared" si="1"/>
        <v>0</v>
      </c>
      <c r="I54" s="39"/>
    </row>
    <row r="55" spans="1:9" s="38" customFormat="1" ht="78.75" x14ac:dyDescent="0.25">
      <c r="A55" s="193" t="s">
        <v>1178</v>
      </c>
      <c r="B55" s="194" t="s">
        <v>20467</v>
      </c>
      <c r="C55" s="188" t="s">
        <v>305</v>
      </c>
      <c r="D55" s="177"/>
      <c r="E55" s="201">
        <v>44.3</v>
      </c>
      <c r="F55" s="201">
        <v>17</v>
      </c>
      <c r="G55" s="88">
        <f t="shared" si="0"/>
        <v>0</v>
      </c>
      <c r="H55" s="66">
        <f t="shared" si="1"/>
        <v>0</v>
      </c>
      <c r="I55" s="39"/>
    </row>
    <row r="56" spans="1:9" s="38" customFormat="1" ht="135" x14ac:dyDescent="0.25">
      <c r="A56" s="193" t="s">
        <v>1179</v>
      </c>
      <c r="B56" s="194" t="s">
        <v>20468</v>
      </c>
      <c r="C56" s="188" t="s">
        <v>305</v>
      </c>
      <c r="D56" s="177"/>
      <c r="E56" s="201">
        <v>795</v>
      </c>
      <c r="F56" s="201">
        <v>454</v>
      </c>
      <c r="G56" s="88">
        <f t="shared" si="0"/>
        <v>0</v>
      </c>
      <c r="H56" s="66">
        <f t="shared" si="1"/>
        <v>0</v>
      </c>
      <c r="I56" s="39"/>
    </row>
    <row r="57" spans="1:9" s="38" customFormat="1" ht="90" x14ac:dyDescent="0.25">
      <c r="A57" s="195" t="s">
        <v>1180</v>
      </c>
      <c r="B57" s="196" t="s">
        <v>20469</v>
      </c>
      <c r="C57" s="198"/>
      <c r="D57" s="199"/>
      <c r="E57" s="199"/>
      <c r="F57" s="199"/>
      <c r="G57" s="199"/>
      <c r="H57" s="200"/>
      <c r="I57" s="39"/>
    </row>
    <row r="58" spans="1:9" s="38" customFormat="1" ht="22.5" x14ac:dyDescent="0.25">
      <c r="A58" s="193" t="s">
        <v>1181</v>
      </c>
      <c r="B58" s="194" t="s">
        <v>1182</v>
      </c>
      <c r="C58" s="188" t="s">
        <v>305</v>
      </c>
      <c r="D58" s="177"/>
      <c r="E58" s="201">
        <v>127</v>
      </c>
      <c r="F58" s="201">
        <v>48.5</v>
      </c>
      <c r="G58" s="88">
        <f t="shared" si="0"/>
        <v>0</v>
      </c>
      <c r="H58" s="66">
        <f t="shared" si="1"/>
        <v>0</v>
      </c>
      <c r="I58" s="39"/>
    </row>
    <row r="59" spans="1:9" s="38" customFormat="1" ht="22.5" x14ac:dyDescent="0.25">
      <c r="A59" s="193" t="s">
        <v>1183</v>
      </c>
      <c r="B59" s="194" t="s">
        <v>1184</v>
      </c>
      <c r="C59" s="188" t="s">
        <v>305</v>
      </c>
      <c r="D59" s="177"/>
      <c r="E59" s="201">
        <v>114</v>
      </c>
      <c r="F59" s="201">
        <v>43.8</v>
      </c>
      <c r="G59" s="88">
        <f t="shared" si="0"/>
        <v>0</v>
      </c>
      <c r="H59" s="66">
        <f t="shared" si="1"/>
        <v>0</v>
      </c>
      <c r="I59" s="39"/>
    </row>
    <row r="60" spans="1:9" s="38" customFormat="1" ht="22.5" x14ac:dyDescent="0.25">
      <c r="A60" s="193" t="s">
        <v>1185</v>
      </c>
      <c r="B60" s="194" t="s">
        <v>1186</v>
      </c>
      <c r="C60" s="188" t="s">
        <v>305</v>
      </c>
      <c r="D60" s="177"/>
      <c r="E60" s="201">
        <v>95</v>
      </c>
      <c r="F60" s="201">
        <v>36.299999999999997</v>
      </c>
      <c r="G60" s="88">
        <f t="shared" si="0"/>
        <v>0</v>
      </c>
      <c r="H60" s="66">
        <f t="shared" si="1"/>
        <v>0</v>
      </c>
      <c r="I60" s="39"/>
    </row>
    <row r="61" spans="1:9" s="38" customFormat="1" ht="90" x14ac:dyDescent="0.25">
      <c r="A61" s="193" t="s">
        <v>1187</v>
      </c>
      <c r="B61" s="194" t="s">
        <v>20470</v>
      </c>
      <c r="C61" s="188" t="s">
        <v>305</v>
      </c>
      <c r="D61" s="177"/>
      <c r="E61" s="201">
        <v>4.82</v>
      </c>
      <c r="F61" s="201">
        <v>1.85</v>
      </c>
      <c r="G61" s="88">
        <f t="shared" si="0"/>
        <v>0</v>
      </c>
      <c r="H61" s="66">
        <f t="shared" si="1"/>
        <v>0</v>
      </c>
      <c r="I61" s="39"/>
    </row>
    <row r="62" spans="1:9" s="38" customFormat="1" ht="78.75" x14ac:dyDescent="0.25">
      <c r="A62" s="193" t="s">
        <v>1188</v>
      </c>
      <c r="B62" s="194" t="s">
        <v>20471</v>
      </c>
      <c r="C62" s="188" t="s">
        <v>305</v>
      </c>
      <c r="D62" s="177"/>
      <c r="E62" s="201">
        <v>4.25</v>
      </c>
      <c r="F62" s="201">
        <v>1.63</v>
      </c>
      <c r="G62" s="88">
        <f t="shared" si="0"/>
        <v>0</v>
      </c>
      <c r="H62" s="66">
        <f t="shared" si="1"/>
        <v>0</v>
      </c>
      <c r="I62" s="39"/>
    </row>
    <row r="63" spans="1:9" s="38" customFormat="1" ht="191.25" x14ac:dyDescent="0.25">
      <c r="A63" s="195" t="s">
        <v>1189</v>
      </c>
      <c r="B63" s="196" t="s">
        <v>20472</v>
      </c>
      <c r="C63" s="198"/>
      <c r="D63" s="199"/>
      <c r="E63" s="199"/>
      <c r="F63" s="199"/>
      <c r="G63" s="199"/>
      <c r="H63" s="200"/>
      <c r="I63" s="39"/>
    </row>
    <row r="64" spans="1:9" s="38" customFormat="1" x14ac:dyDescent="0.25">
      <c r="A64" s="193" t="s">
        <v>1190</v>
      </c>
      <c r="B64" s="194" t="s">
        <v>1191</v>
      </c>
      <c r="C64" s="188" t="s">
        <v>259</v>
      </c>
      <c r="D64" s="177"/>
      <c r="E64" s="201">
        <v>702</v>
      </c>
      <c r="F64" s="201">
        <v>385</v>
      </c>
      <c r="G64" s="88">
        <f t="shared" si="0"/>
        <v>0</v>
      </c>
      <c r="H64" s="66">
        <f t="shared" si="1"/>
        <v>0</v>
      </c>
      <c r="I64" s="39"/>
    </row>
    <row r="65" spans="1:9" s="38" customFormat="1" x14ac:dyDescent="0.25">
      <c r="A65" s="193" t="s">
        <v>1192</v>
      </c>
      <c r="B65" s="194" t="s">
        <v>1193</v>
      </c>
      <c r="C65" s="188" t="s">
        <v>259</v>
      </c>
      <c r="D65" s="177"/>
      <c r="E65" s="201">
        <v>374</v>
      </c>
      <c r="F65" s="201">
        <v>205</v>
      </c>
      <c r="G65" s="88">
        <f t="shared" si="0"/>
        <v>0</v>
      </c>
      <c r="H65" s="66">
        <f t="shared" si="1"/>
        <v>0</v>
      </c>
      <c r="I65" s="39"/>
    </row>
    <row r="66" spans="1:9" s="38" customFormat="1" x14ac:dyDescent="0.25">
      <c r="A66" s="193" t="s">
        <v>1194</v>
      </c>
      <c r="B66" s="194" t="s">
        <v>1195</v>
      </c>
      <c r="C66" s="188" t="s">
        <v>259</v>
      </c>
      <c r="D66" s="177"/>
      <c r="E66" s="201">
        <v>468</v>
      </c>
      <c r="F66" s="201">
        <v>257</v>
      </c>
      <c r="G66" s="88">
        <f t="shared" si="0"/>
        <v>0</v>
      </c>
      <c r="H66" s="66">
        <f t="shared" si="1"/>
        <v>0</v>
      </c>
      <c r="I66" s="39"/>
    </row>
    <row r="67" spans="1:9" s="38" customFormat="1" x14ac:dyDescent="0.25">
      <c r="A67" s="193" t="s">
        <v>1196</v>
      </c>
      <c r="B67" s="194" t="s">
        <v>1197</v>
      </c>
      <c r="C67" s="188" t="s">
        <v>259</v>
      </c>
      <c r="D67" s="177"/>
      <c r="E67" s="201">
        <v>338</v>
      </c>
      <c r="F67" s="201">
        <v>185</v>
      </c>
      <c r="G67" s="88">
        <f t="shared" si="0"/>
        <v>0</v>
      </c>
      <c r="H67" s="66">
        <f t="shared" si="1"/>
        <v>0</v>
      </c>
      <c r="I67" s="39"/>
    </row>
    <row r="68" spans="1:9" s="38" customFormat="1" x14ac:dyDescent="0.25">
      <c r="A68" s="193" t="s">
        <v>1198</v>
      </c>
      <c r="B68" s="194" t="s">
        <v>1199</v>
      </c>
      <c r="C68" s="188" t="s">
        <v>259</v>
      </c>
      <c r="D68" s="177"/>
      <c r="E68" s="201">
        <v>417</v>
      </c>
      <c r="F68" s="201">
        <v>229</v>
      </c>
      <c r="G68" s="88">
        <f t="shared" ref="G68:G131" si="2">D68*E68</f>
        <v>0</v>
      </c>
      <c r="H68" s="66">
        <f t="shared" ref="H68:H131" si="3">D68*F68</f>
        <v>0</v>
      </c>
      <c r="I68" s="39"/>
    </row>
    <row r="69" spans="1:9" s="38" customFormat="1" x14ac:dyDescent="0.25">
      <c r="A69" s="193" t="s">
        <v>1200</v>
      </c>
      <c r="B69" s="194" t="s">
        <v>1201</v>
      </c>
      <c r="C69" s="188" t="s">
        <v>259</v>
      </c>
      <c r="D69" s="177"/>
      <c r="E69" s="201">
        <v>311</v>
      </c>
      <c r="F69" s="201">
        <v>171</v>
      </c>
      <c r="G69" s="88">
        <f t="shared" si="2"/>
        <v>0</v>
      </c>
      <c r="H69" s="66">
        <f t="shared" si="3"/>
        <v>0</v>
      </c>
      <c r="I69" s="39"/>
    </row>
    <row r="70" spans="1:9" s="38" customFormat="1" ht="141.75" customHeight="1" x14ac:dyDescent="0.25">
      <c r="A70" s="195" t="s">
        <v>1202</v>
      </c>
      <c r="B70" s="196" t="s">
        <v>20473</v>
      </c>
      <c r="C70" s="198"/>
      <c r="D70" s="199"/>
      <c r="E70" s="199"/>
      <c r="F70" s="199"/>
      <c r="G70" s="199"/>
      <c r="H70" s="200"/>
      <c r="I70" s="39"/>
    </row>
    <row r="71" spans="1:9" s="38" customFormat="1" x14ac:dyDescent="0.25">
      <c r="A71" s="193" t="s">
        <v>1203</v>
      </c>
      <c r="B71" s="194" t="s">
        <v>1204</v>
      </c>
      <c r="C71" s="188" t="s">
        <v>259</v>
      </c>
      <c r="D71" s="177"/>
      <c r="E71" s="201">
        <v>109</v>
      </c>
      <c r="F71" s="201">
        <v>60</v>
      </c>
      <c r="G71" s="88">
        <f t="shared" si="2"/>
        <v>0</v>
      </c>
      <c r="H71" s="66">
        <f t="shared" si="3"/>
        <v>0</v>
      </c>
      <c r="I71" s="39"/>
    </row>
    <row r="72" spans="1:9" s="38" customFormat="1" x14ac:dyDescent="0.25">
      <c r="A72" s="193" t="s">
        <v>1205</v>
      </c>
      <c r="B72" s="194" t="s">
        <v>1206</v>
      </c>
      <c r="C72" s="188" t="s">
        <v>259</v>
      </c>
      <c r="D72" s="177"/>
      <c r="E72" s="201">
        <v>114</v>
      </c>
      <c r="F72" s="201">
        <v>63</v>
      </c>
      <c r="G72" s="88">
        <f t="shared" si="2"/>
        <v>0</v>
      </c>
      <c r="H72" s="66">
        <f t="shared" si="3"/>
        <v>0</v>
      </c>
      <c r="I72" s="39"/>
    </row>
    <row r="73" spans="1:9" s="38" customFormat="1" x14ac:dyDescent="0.25">
      <c r="A73" s="193" t="s">
        <v>1207</v>
      </c>
      <c r="B73" s="194" t="s">
        <v>1208</v>
      </c>
      <c r="C73" s="188" t="s">
        <v>259</v>
      </c>
      <c r="D73" s="177"/>
      <c r="E73" s="201">
        <v>142</v>
      </c>
      <c r="F73" s="201">
        <v>78</v>
      </c>
      <c r="G73" s="88">
        <f t="shared" si="2"/>
        <v>0</v>
      </c>
      <c r="H73" s="66">
        <f t="shared" si="3"/>
        <v>0</v>
      </c>
      <c r="I73" s="39"/>
    </row>
    <row r="74" spans="1:9" s="38" customFormat="1" x14ac:dyDescent="0.25">
      <c r="A74" s="193" t="s">
        <v>1209</v>
      </c>
      <c r="B74" s="194" t="s">
        <v>1210</v>
      </c>
      <c r="C74" s="188" t="s">
        <v>259</v>
      </c>
      <c r="D74" s="177"/>
      <c r="E74" s="201">
        <v>105</v>
      </c>
      <c r="F74" s="201">
        <v>57</v>
      </c>
      <c r="G74" s="88">
        <f t="shared" si="2"/>
        <v>0</v>
      </c>
      <c r="H74" s="66">
        <f t="shared" si="3"/>
        <v>0</v>
      </c>
      <c r="I74" s="39"/>
    </row>
    <row r="75" spans="1:9" s="38" customFormat="1" x14ac:dyDescent="0.25">
      <c r="A75" s="193" t="s">
        <v>1211</v>
      </c>
      <c r="B75" s="194" t="s">
        <v>1212</v>
      </c>
      <c r="C75" s="188" t="s">
        <v>259</v>
      </c>
      <c r="D75" s="177"/>
      <c r="E75" s="201">
        <v>114</v>
      </c>
      <c r="F75" s="201">
        <v>63</v>
      </c>
      <c r="G75" s="88">
        <f t="shared" si="2"/>
        <v>0</v>
      </c>
      <c r="H75" s="66">
        <f t="shared" si="3"/>
        <v>0</v>
      </c>
      <c r="I75" s="39"/>
    </row>
    <row r="76" spans="1:9" s="38" customFormat="1" x14ac:dyDescent="0.25">
      <c r="A76" s="193" t="s">
        <v>1213</v>
      </c>
      <c r="B76" s="194" t="s">
        <v>1214</v>
      </c>
      <c r="C76" s="188" t="s">
        <v>259</v>
      </c>
      <c r="D76" s="177"/>
      <c r="E76" s="201">
        <v>93</v>
      </c>
      <c r="F76" s="201">
        <v>51</v>
      </c>
      <c r="G76" s="88">
        <f t="shared" si="2"/>
        <v>0</v>
      </c>
      <c r="H76" s="66">
        <f t="shared" si="3"/>
        <v>0</v>
      </c>
      <c r="I76" s="39"/>
    </row>
    <row r="77" spans="1:9" s="38" customFormat="1" x14ac:dyDescent="0.25">
      <c r="A77" s="193" t="s">
        <v>1215</v>
      </c>
      <c r="B77" s="194" t="s">
        <v>1216</v>
      </c>
      <c r="C77" s="188" t="s">
        <v>259</v>
      </c>
      <c r="D77" s="177"/>
      <c r="E77" s="201">
        <v>105</v>
      </c>
      <c r="F77" s="201">
        <v>57</v>
      </c>
      <c r="G77" s="88">
        <f t="shared" si="2"/>
        <v>0</v>
      </c>
      <c r="H77" s="66">
        <f t="shared" si="3"/>
        <v>0</v>
      </c>
      <c r="I77" s="39"/>
    </row>
    <row r="78" spans="1:9" s="38" customFormat="1" ht="251.25" customHeight="1" x14ac:dyDescent="0.25">
      <c r="A78" s="195" t="s">
        <v>1217</v>
      </c>
      <c r="B78" s="196" t="s">
        <v>20474</v>
      </c>
      <c r="C78" s="198"/>
      <c r="D78" s="199"/>
      <c r="E78" s="199"/>
      <c r="F78" s="199"/>
      <c r="G78" s="199"/>
      <c r="H78" s="200"/>
      <c r="I78" s="39"/>
    </row>
    <row r="79" spans="1:9" s="38" customFormat="1" x14ac:dyDescent="0.25">
      <c r="A79" s="193" t="s">
        <v>1218</v>
      </c>
      <c r="B79" s="194" t="s">
        <v>1204</v>
      </c>
      <c r="C79" s="188" t="s">
        <v>259</v>
      </c>
      <c r="D79" s="177"/>
      <c r="E79" s="201">
        <v>142</v>
      </c>
      <c r="F79" s="201">
        <v>78</v>
      </c>
      <c r="G79" s="88">
        <f t="shared" si="2"/>
        <v>0</v>
      </c>
      <c r="H79" s="66">
        <f t="shared" si="3"/>
        <v>0</v>
      </c>
      <c r="I79" s="39"/>
    </row>
    <row r="80" spans="1:9" s="38" customFormat="1" x14ac:dyDescent="0.25">
      <c r="A80" s="193" t="s">
        <v>1219</v>
      </c>
      <c r="B80" s="194" t="s">
        <v>1210</v>
      </c>
      <c r="C80" s="188" t="s">
        <v>259</v>
      </c>
      <c r="D80" s="177"/>
      <c r="E80" s="201">
        <v>127</v>
      </c>
      <c r="F80" s="201">
        <v>70</v>
      </c>
      <c r="G80" s="88">
        <f t="shared" si="2"/>
        <v>0</v>
      </c>
      <c r="H80" s="66">
        <f t="shared" si="3"/>
        <v>0</v>
      </c>
      <c r="I80" s="39"/>
    </row>
    <row r="81" spans="1:9" s="38" customFormat="1" ht="57" customHeight="1" x14ac:dyDescent="0.25">
      <c r="A81" s="197" t="s">
        <v>20475</v>
      </c>
      <c r="B81" s="344" t="s">
        <v>20476</v>
      </c>
      <c r="C81" s="345"/>
      <c r="D81" s="345"/>
      <c r="E81" s="345"/>
      <c r="F81" s="345"/>
      <c r="G81" s="345"/>
      <c r="H81" s="346"/>
      <c r="I81" s="39"/>
    </row>
    <row r="82" spans="1:9" s="38" customFormat="1" ht="101.25" x14ac:dyDescent="0.25">
      <c r="A82" s="195" t="s">
        <v>1220</v>
      </c>
      <c r="B82" s="196" t="s">
        <v>20477</v>
      </c>
      <c r="C82" s="198"/>
      <c r="D82" s="199"/>
      <c r="E82" s="199"/>
      <c r="F82" s="199"/>
      <c r="G82" s="199"/>
      <c r="H82" s="200"/>
      <c r="I82" s="39"/>
    </row>
    <row r="83" spans="1:9" s="38" customFormat="1" x14ac:dyDescent="0.25">
      <c r="A83" s="193" t="s">
        <v>1221</v>
      </c>
      <c r="B83" s="194" t="s">
        <v>1222</v>
      </c>
      <c r="C83" s="188" t="s">
        <v>259</v>
      </c>
      <c r="D83" s="177"/>
      <c r="E83" s="201">
        <v>444</v>
      </c>
      <c r="F83" s="201">
        <v>240</v>
      </c>
      <c r="G83" s="88">
        <f t="shared" si="2"/>
        <v>0</v>
      </c>
      <c r="H83" s="66">
        <f t="shared" si="3"/>
        <v>0</v>
      </c>
      <c r="I83" s="39"/>
    </row>
    <row r="84" spans="1:9" s="38" customFormat="1" x14ac:dyDescent="0.25">
      <c r="A84" s="193" t="s">
        <v>1223</v>
      </c>
      <c r="B84" s="194" t="s">
        <v>1224</v>
      </c>
      <c r="C84" s="188" t="s">
        <v>259</v>
      </c>
      <c r="D84" s="177"/>
      <c r="E84" s="201">
        <v>539</v>
      </c>
      <c r="F84" s="201">
        <v>291</v>
      </c>
      <c r="G84" s="88">
        <f t="shared" si="2"/>
        <v>0</v>
      </c>
      <c r="H84" s="66">
        <f t="shared" si="3"/>
        <v>0</v>
      </c>
      <c r="I84" s="39"/>
    </row>
    <row r="85" spans="1:9" s="38" customFormat="1" x14ac:dyDescent="0.25">
      <c r="A85" s="193" t="s">
        <v>1225</v>
      </c>
      <c r="B85" s="194" t="s">
        <v>1226</v>
      </c>
      <c r="C85" s="188" t="s">
        <v>259</v>
      </c>
      <c r="D85" s="177"/>
      <c r="E85" s="201">
        <v>602</v>
      </c>
      <c r="F85" s="201">
        <v>325</v>
      </c>
      <c r="G85" s="88">
        <f t="shared" si="2"/>
        <v>0</v>
      </c>
      <c r="H85" s="66">
        <f t="shared" si="3"/>
        <v>0</v>
      </c>
      <c r="I85" s="39"/>
    </row>
    <row r="86" spans="1:9" s="38" customFormat="1" x14ac:dyDescent="0.25">
      <c r="A86" s="193" t="s">
        <v>1227</v>
      </c>
      <c r="B86" s="194" t="s">
        <v>1228</v>
      </c>
      <c r="C86" s="188" t="s">
        <v>259</v>
      </c>
      <c r="D86" s="177"/>
      <c r="E86" s="201">
        <v>696</v>
      </c>
      <c r="F86" s="201">
        <v>376</v>
      </c>
      <c r="G86" s="88">
        <f t="shared" si="2"/>
        <v>0</v>
      </c>
      <c r="H86" s="66">
        <f t="shared" si="3"/>
        <v>0</v>
      </c>
      <c r="I86" s="39"/>
    </row>
    <row r="87" spans="1:9" s="38" customFormat="1" x14ac:dyDescent="0.25">
      <c r="A87" s="193" t="s">
        <v>1229</v>
      </c>
      <c r="B87" s="194" t="s">
        <v>1230</v>
      </c>
      <c r="C87" s="188" t="s">
        <v>259</v>
      </c>
      <c r="D87" s="177"/>
      <c r="E87" s="201">
        <v>761</v>
      </c>
      <c r="F87" s="201">
        <v>411</v>
      </c>
      <c r="G87" s="88">
        <f t="shared" si="2"/>
        <v>0</v>
      </c>
      <c r="H87" s="66">
        <f t="shared" si="3"/>
        <v>0</v>
      </c>
      <c r="I87" s="39"/>
    </row>
    <row r="88" spans="1:9" s="38" customFormat="1" ht="112.5" x14ac:dyDescent="0.25">
      <c r="A88" s="193" t="s">
        <v>1231</v>
      </c>
      <c r="B88" s="194" t="s">
        <v>20478</v>
      </c>
      <c r="C88" s="188" t="s">
        <v>301</v>
      </c>
      <c r="D88" s="177"/>
      <c r="E88" s="201">
        <v>7.2</v>
      </c>
      <c r="F88" s="201">
        <v>3.6</v>
      </c>
      <c r="G88" s="88">
        <f t="shared" si="2"/>
        <v>0</v>
      </c>
      <c r="H88" s="66">
        <f t="shared" si="3"/>
        <v>0</v>
      </c>
      <c r="I88" s="39"/>
    </row>
    <row r="89" spans="1:9" s="38" customFormat="1" ht="90" x14ac:dyDescent="0.25">
      <c r="A89" s="195" t="s">
        <v>1232</v>
      </c>
      <c r="B89" s="196" t="s">
        <v>20479</v>
      </c>
      <c r="C89" s="198"/>
      <c r="D89" s="199"/>
      <c r="E89" s="199"/>
      <c r="F89" s="199"/>
      <c r="G89" s="199"/>
      <c r="H89" s="200"/>
      <c r="I89" s="39"/>
    </row>
    <row r="90" spans="1:9" s="38" customFormat="1" x14ac:dyDescent="0.25">
      <c r="A90" s="193" t="s">
        <v>1233</v>
      </c>
      <c r="B90" s="194" t="s">
        <v>1234</v>
      </c>
      <c r="C90" s="188" t="s">
        <v>15</v>
      </c>
      <c r="D90" s="177"/>
      <c r="E90" s="201">
        <v>10.1</v>
      </c>
      <c r="F90" s="201">
        <v>2.35</v>
      </c>
      <c r="G90" s="88">
        <f t="shared" si="2"/>
        <v>0</v>
      </c>
      <c r="H90" s="66">
        <f t="shared" si="3"/>
        <v>0</v>
      </c>
      <c r="I90" s="39"/>
    </row>
    <row r="91" spans="1:9" s="38" customFormat="1" x14ac:dyDescent="0.25">
      <c r="A91" s="193" t="s">
        <v>1235</v>
      </c>
      <c r="B91" s="194" t="s">
        <v>1236</v>
      </c>
      <c r="C91" s="188" t="s">
        <v>15</v>
      </c>
      <c r="D91" s="177"/>
      <c r="E91" s="201">
        <v>18.600000000000001</v>
      </c>
      <c r="F91" s="201">
        <v>4.3099999999999996</v>
      </c>
      <c r="G91" s="88">
        <f t="shared" si="2"/>
        <v>0</v>
      </c>
      <c r="H91" s="66">
        <f t="shared" si="3"/>
        <v>0</v>
      </c>
      <c r="I91" s="39"/>
    </row>
    <row r="92" spans="1:9" s="38" customFormat="1" ht="135" x14ac:dyDescent="0.25">
      <c r="A92" s="195" t="s">
        <v>1237</v>
      </c>
      <c r="B92" s="196" t="s">
        <v>20480</v>
      </c>
      <c r="C92" s="198"/>
      <c r="D92" s="199"/>
      <c r="E92" s="199"/>
      <c r="F92" s="199"/>
      <c r="G92" s="199"/>
      <c r="H92" s="200"/>
      <c r="I92" s="39"/>
    </row>
    <row r="93" spans="1:9" s="38" customFormat="1" x14ac:dyDescent="0.25">
      <c r="A93" s="193" t="s">
        <v>1238</v>
      </c>
      <c r="B93" s="194" t="s">
        <v>1239</v>
      </c>
      <c r="C93" s="188" t="s">
        <v>6</v>
      </c>
      <c r="D93" s="177"/>
      <c r="E93" s="201">
        <v>102</v>
      </c>
      <c r="F93" s="201">
        <v>23.7</v>
      </c>
      <c r="G93" s="88">
        <f t="shared" si="2"/>
        <v>0</v>
      </c>
      <c r="H93" s="66">
        <f t="shared" si="3"/>
        <v>0</v>
      </c>
      <c r="I93" s="39"/>
    </row>
    <row r="94" spans="1:9" s="38" customFormat="1" x14ac:dyDescent="0.25">
      <c r="A94" s="193" t="s">
        <v>1240</v>
      </c>
      <c r="B94" s="194" t="s">
        <v>1241</v>
      </c>
      <c r="C94" s="188" t="s">
        <v>6</v>
      </c>
      <c r="D94" s="177"/>
      <c r="E94" s="201">
        <v>168</v>
      </c>
      <c r="F94" s="201">
        <v>39.1</v>
      </c>
      <c r="G94" s="88">
        <f t="shared" si="2"/>
        <v>0</v>
      </c>
      <c r="H94" s="66">
        <f t="shared" si="3"/>
        <v>0</v>
      </c>
      <c r="I94" s="39"/>
    </row>
    <row r="95" spans="1:9" s="38" customFormat="1" ht="180" x14ac:dyDescent="0.25">
      <c r="A95" s="195" t="s">
        <v>1242</v>
      </c>
      <c r="B95" s="196" t="s">
        <v>20481</v>
      </c>
      <c r="C95" s="198"/>
      <c r="D95" s="199"/>
      <c r="E95" s="199"/>
      <c r="F95" s="199"/>
      <c r="G95" s="199"/>
      <c r="H95" s="200"/>
      <c r="I95" s="39"/>
    </row>
    <row r="96" spans="1:9" s="38" customFormat="1" x14ac:dyDescent="0.25">
      <c r="A96" s="193" t="s">
        <v>1243</v>
      </c>
      <c r="B96" s="194" t="s">
        <v>1204</v>
      </c>
      <c r="C96" s="188" t="s">
        <v>15</v>
      </c>
      <c r="D96" s="177"/>
      <c r="E96" s="201">
        <v>185</v>
      </c>
      <c r="F96" s="201">
        <v>82</v>
      </c>
      <c r="G96" s="88">
        <f t="shared" si="2"/>
        <v>0</v>
      </c>
      <c r="H96" s="66">
        <f t="shared" si="3"/>
        <v>0</v>
      </c>
      <c r="I96" s="39"/>
    </row>
    <row r="97" spans="1:9" s="38" customFormat="1" x14ac:dyDescent="0.25">
      <c r="A97" s="193" t="s">
        <v>1244</v>
      </c>
      <c r="B97" s="194" t="s">
        <v>1206</v>
      </c>
      <c r="C97" s="188" t="s">
        <v>15</v>
      </c>
      <c r="D97" s="177"/>
      <c r="E97" s="201">
        <v>197</v>
      </c>
      <c r="F97" s="201">
        <v>87</v>
      </c>
      <c r="G97" s="88">
        <f t="shared" si="2"/>
        <v>0</v>
      </c>
      <c r="H97" s="66">
        <f t="shared" si="3"/>
        <v>0</v>
      </c>
      <c r="I97" s="39"/>
    </row>
    <row r="98" spans="1:9" s="38" customFormat="1" x14ac:dyDescent="0.25">
      <c r="A98" s="193" t="s">
        <v>1245</v>
      </c>
      <c r="B98" s="194" t="s">
        <v>1210</v>
      </c>
      <c r="C98" s="188" t="s">
        <v>15</v>
      </c>
      <c r="D98" s="177"/>
      <c r="E98" s="201">
        <v>146</v>
      </c>
      <c r="F98" s="201">
        <v>64</v>
      </c>
      <c r="G98" s="88">
        <f t="shared" si="2"/>
        <v>0</v>
      </c>
      <c r="H98" s="66">
        <f t="shared" si="3"/>
        <v>0</v>
      </c>
      <c r="I98" s="39"/>
    </row>
    <row r="99" spans="1:9" s="38" customFormat="1" x14ac:dyDescent="0.25">
      <c r="A99" s="193" t="s">
        <v>1246</v>
      </c>
      <c r="B99" s="194" t="s">
        <v>1212</v>
      </c>
      <c r="C99" s="188" t="s">
        <v>15</v>
      </c>
      <c r="D99" s="177"/>
      <c r="E99" s="201">
        <v>160</v>
      </c>
      <c r="F99" s="201">
        <v>71</v>
      </c>
      <c r="G99" s="88">
        <f t="shared" si="2"/>
        <v>0</v>
      </c>
      <c r="H99" s="66">
        <f t="shared" si="3"/>
        <v>0</v>
      </c>
      <c r="I99" s="39"/>
    </row>
    <row r="100" spans="1:9" s="38" customFormat="1" x14ac:dyDescent="0.25">
      <c r="A100" s="193" t="s">
        <v>1247</v>
      </c>
      <c r="B100" s="194" t="s">
        <v>1214</v>
      </c>
      <c r="C100" s="188" t="s">
        <v>15</v>
      </c>
      <c r="D100" s="177"/>
      <c r="E100" s="201">
        <v>135</v>
      </c>
      <c r="F100" s="201">
        <v>60</v>
      </c>
      <c r="G100" s="88">
        <f t="shared" si="2"/>
        <v>0</v>
      </c>
      <c r="H100" s="66">
        <f t="shared" si="3"/>
        <v>0</v>
      </c>
      <c r="I100" s="39"/>
    </row>
    <row r="101" spans="1:9" s="38" customFormat="1" x14ac:dyDescent="0.25">
      <c r="A101" s="193" t="s">
        <v>1248</v>
      </c>
      <c r="B101" s="194" t="s">
        <v>1216</v>
      </c>
      <c r="C101" s="188" t="s">
        <v>15</v>
      </c>
      <c r="D101" s="177"/>
      <c r="E101" s="201">
        <v>146</v>
      </c>
      <c r="F101" s="201">
        <v>64</v>
      </c>
      <c r="G101" s="88">
        <f t="shared" si="2"/>
        <v>0</v>
      </c>
      <c r="H101" s="66">
        <f t="shared" si="3"/>
        <v>0</v>
      </c>
      <c r="I101" s="39"/>
    </row>
    <row r="102" spans="1:9" s="38" customFormat="1" ht="213.75" x14ac:dyDescent="0.25">
      <c r="A102" s="195" t="s">
        <v>1249</v>
      </c>
      <c r="B102" s="196" t="s">
        <v>20482</v>
      </c>
      <c r="C102" s="198"/>
      <c r="D102" s="199"/>
      <c r="E102" s="199"/>
      <c r="F102" s="199"/>
      <c r="G102" s="199"/>
      <c r="H102" s="200"/>
      <c r="I102" s="39"/>
    </row>
    <row r="103" spans="1:9" s="38" customFormat="1" x14ac:dyDescent="0.25">
      <c r="A103" s="193" t="s">
        <v>1250</v>
      </c>
      <c r="B103" s="194" t="s">
        <v>1206</v>
      </c>
      <c r="C103" s="188" t="s">
        <v>15</v>
      </c>
      <c r="D103" s="177"/>
      <c r="E103" s="201">
        <v>180</v>
      </c>
      <c r="F103" s="201">
        <v>94</v>
      </c>
      <c r="G103" s="88">
        <f t="shared" si="2"/>
        <v>0</v>
      </c>
      <c r="H103" s="66">
        <f t="shared" si="3"/>
        <v>0</v>
      </c>
      <c r="I103" s="39"/>
    </row>
    <row r="104" spans="1:9" s="38" customFormat="1" x14ac:dyDescent="0.25">
      <c r="A104" s="193" t="s">
        <v>1251</v>
      </c>
      <c r="B104" s="194" t="s">
        <v>1212</v>
      </c>
      <c r="C104" s="188" t="s">
        <v>15</v>
      </c>
      <c r="D104" s="177"/>
      <c r="E104" s="201">
        <v>174</v>
      </c>
      <c r="F104" s="201">
        <v>91</v>
      </c>
      <c r="G104" s="88">
        <f t="shared" si="2"/>
        <v>0</v>
      </c>
      <c r="H104" s="66">
        <f t="shared" si="3"/>
        <v>0</v>
      </c>
      <c r="I104" s="39"/>
    </row>
    <row r="105" spans="1:9" s="38" customFormat="1" x14ac:dyDescent="0.25">
      <c r="A105" s="193" t="s">
        <v>1252</v>
      </c>
      <c r="B105" s="194" t="s">
        <v>1216</v>
      </c>
      <c r="C105" s="188" t="s">
        <v>15</v>
      </c>
      <c r="D105" s="177"/>
      <c r="E105" s="201">
        <v>161</v>
      </c>
      <c r="F105" s="201">
        <v>84</v>
      </c>
      <c r="G105" s="88">
        <f t="shared" si="2"/>
        <v>0</v>
      </c>
      <c r="H105" s="66">
        <f t="shared" si="3"/>
        <v>0</v>
      </c>
      <c r="I105" s="39"/>
    </row>
    <row r="106" spans="1:9" s="38" customFormat="1" ht="191.25" x14ac:dyDescent="0.25">
      <c r="A106" s="195" t="s">
        <v>1253</v>
      </c>
      <c r="B106" s="196" t="s">
        <v>20483</v>
      </c>
      <c r="C106" s="198"/>
      <c r="D106" s="199"/>
      <c r="E106" s="199"/>
      <c r="F106" s="199"/>
      <c r="G106" s="199"/>
      <c r="H106" s="200"/>
      <c r="I106" s="39"/>
    </row>
    <row r="107" spans="1:9" s="38" customFormat="1" x14ac:dyDescent="0.25">
      <c r="A107" s="193" t="s">
        <v>1254</v>
      </c>
      <c r="B107" s="194" t="s">
        <v>1191</v>
      </c>
      <c r="C107" s="188" t="s">
        <v>259</v>
      </c>
      <c r="D107" s="177"/>
      <c r="E107" s="201">
        <v>723</v>
      </c>
      <c r="F107" s="201">
        <v>378</v>
      </c>
      <c r="G107" s="88">
        <f t="shared" si="2"/>
        <v>0</v>
      </c>
      <c r="H107" s="66">
        <f t="shared" si="3"/>
        <v>0</v>
      </c>
      <c r="I107" s="39"/>
    </row>
    <row r="108" spans="1:9" s="38" customFormat="1" x14ac:dyDescent="0.25">
      <c r="A108" s="193" t="s">
        <v>1255</v>
      </c>
      <c r="B108" s="194" t="s">
        <v>1193</v>
      </c>
      <c r="C108" s="188" t="s">
        <v>259</v>
      </c>
      <c r="D108" s="177"/>
      <c r="E108" s="201">
        <v>452</v>
      </c>
      <c r="F108" s="201">
        <v>236</v>
      </c>
      <c r="G108" s="88">
        <f t="shared" si="2"/>
        <v>0</v>
      </c>
      <c r="H108" s="66">
        <f t="shared" si="3"/>
        <v>0</v>
      </c>
      <c r="I108" s="39"/>
    </row>
    <row r="109" spans="1:9" s="38" customFormat="1" x14ac:dyDescent="0.25">
      <c r="A109" s="193" t="s">
        <v>1256</v>
      </c>
      <c r="B109" s="194" t="s">
        <v>1195</v>
      </c>
      <c r="C109" s="188" t="s">
        <v>259</v>
      </c>
      <c r="D109" s="177"/>
      <c r="E109" s="201">
        <v>552</v>
      </c>
      <c r="F109" s="201">
        <v>289</v>
      </c>
      <c r="G109" s="88">
        <f t="shared" si="2"/>
        <v>0</v>
      </c>
      <c r="H109" s="66">
        <f t="shared" si="3"/>
        <v>0</v>
      </c>
      <c r="I109" s="39"/>
    </row>
    <row r="110" spans="1:9" s="38" customFormat="1" x14ac:dyDescent="0.25">
      <c r="A110" s="193" t="s">
        <v>1257</v>
      </c>
      <c r="B110" s="194" t="s">
        <v>1197</v>
      </c>
      <c r="C110" s="188" t="s">
        <v>259</v>
      </c>
      <c r="D110" s="177"/>
      <c r="E110" s="201">
        <v>401</v>
      </c>
      <c r="F110" s="201">
        <v>210</v>
      </c>
      <c r="G110" s="88">
        <f t="shared" si="2"/>
        <v>0</v>
      </c>
      <c r="H110" s="66">
        <f t="shared" si="3"/>
        <v>0</v>
      </c>
      <c r="I110" s="39"/>
    </row>
    <row r="111" spans="1:9" s="38" customFormat="1" ht="57" customHeight="1" x14ac:dyDescent="0.25">
      <c r="A111" s="197" t="s">
        <v>20484</v>
      </c>
      <c r="B111" s="344" t="s">
        <v>20485</v>
      </c>
      <c r="C111" s="345"/>
      <c r="D111" s="345"/>
      <c r="E111" s="345"/>
      <c r="F111" s="345"/>
      <c r="G111" s="345"/>
      <c r="H111" s="346"/>
      <c r="I111" s="39"/>
    </row>
    <row r="112" spans="1:9" s="38" customFormat="1" ht="180" x14ac:dyDescent="0.25">
      <c r="A112" s="193" t="s">
        <v>1258</v>
      </c>
      <c r="B112" s="194" t="s">
        <v>20486</v>
      </c>
      <c r="C112" s="188" t="s">
        <v>259</v>
      </c>
      <c r="D112" s="177"/>
      <c r="E112" s="201">
        <v>48.7</v>
      </c>
      <c r="F112" s="201">
        <v>23.3</v>
      </c>
      <c r="G112" s="88">
        <f t="shared" si="2"/>
        <v>0</v>
      </c>
      <c r="H112" s="66">
        <f t="shared" si="3"/>
        <v>0</v>
      </c>
      <c r="I112" s="39"/>
    </row>
    <row r="113" spans="1:9" s="38" customFormat="1" ht="157.5" x14ac:dyDescent="0.25">
      <c r="A113" s="193" t="s">
        <v>1259</v>
      </c>
      <c r="B113" s="194" t="s">
        <v>20487</v>
      </c>
      <c r="C113" s="188" t="s">
        <v>259</v>
      </c>
      <c r="D113" s="177"/>
      <c r="E113" s="201">
        <v>110</v>
      </c>
      <c r="F113" s="201">
        <v>52</v>
      </c>
      <c r="G113" s="88">
        <f t="shared" si="2"/>
        <v>0</v>
      </c>
      <c r="H113" s="66">
        <f t="shared" si="3"/>
        <v>0</v>
      </c>
      <c r="I113" s="39"/>
    </row>
    <row r="114" spans="1:9" s="38" customFormat="1" ht="45" x14ac:dyDescent="0.25">
      <c r="A114" s="193" t="s">
        <v>1260</v>
      </c>
      <c r="B114" s="194" t="s">
        <v>20488</v>
      </c>
      <c r="C114" s="188" t="s">
        <v>574</v>
      </c>
      <c r="D114" s="177"/>
      <c r="E114" s="201">
        <v>4.16</v>
      </c>
      <c r="F114" s="201">
        <v>1.99</v>
      </c>
      <c r="G114" s="88">
        <f t="shared" si="2"/>
        <v>0</v>
      </c>
      <c r="H114" s="66">
        <f t="shared" si="3"/>
        <v>0</v>
      </c>
      <c r="I114" s="39"/>
    </row>
    <row r="115" spans="1:9" s="38" customFormat="1" ht="78.75" x14ac:dyDescent="0.25">
      <c r="A115" s="193" t="s">
        <v>1261</v>
      </c>
      <c r="B115" s="194" t="s">
        <v>20489</v>
      </c>
      <c r="C115" s="188" t="s">
        <v>305</v>
      </c>
      <c r="D115" s="177"/>
      <c r="E115" s="201">
        <v>39</v>
      </c>
      <c r="F115" s="201">
        <v>18.7</v>
      </c>
      <c r="G115" s="88">
        <f t="shared" si="2"/>
        <v>0</v>
      </c>
      <c r="H115" s="66">
        <f t="shared" si="3"/>
        <v>0</v>
      </c>
      <c r="I115" s="39"/>
    </row>
    <row r="116" spans="1:9" s="38" customFormat="1" ht="123.75" x14ac:dyDescent="0.25">
      <c r="A116" s="193" t="s">
        <v>1262</v>
      </c>
      <c r="B116" s="194" t="s">
        <v>20490</v>
      </c>
      <c r="C116" s="188" t="s">
        <v>305</v>
      </c>
      <c r="D116" s="177"/>
      <c r="E116" s="201">
        <v>977</v>
      </c>
      <c r="F116" s="201">
        <v>468</v>
      </c>
      <c r="G116" s="88">
        <f t="shared" si="2"/>
        <v>0</v>
      </c>
      <c r="H116" s="66">
        <f t="shared" si="3"/>
        <v>0</v>
      </c>
      <c r="I116" s="39"/>
    </row>
    <row r="117" spans="1:9" s="38" customFormat="1" ht="57" customHeight="1" x14ac:dyDescent="0.25">
      <c r="A117" s="197" t="s">
        <v>20491</v>
      </c>
      <c r="B117" s="348" t="s">
        <v>20492</v>
      </c>
      <c r="C117" s="349"/>
      <c r="D117" s="349"/>
      <c r="E117" s="349"/>
      <c r="F117" s="349"/>
      <c r="G117" s="349"/>
      <c r="H117" s="350"/>
      <c r="I117" s="39"/>
    </row>
    <row r="118" spans="1:9" s="38" customFormat="1" ht="409.5" x14ac:dyDescent="0.25">
      <c r="A118" s="195" t="s">
        <v>1263</v>
      </c>
      <c r="B118" s="196" t="s">
        <v>20493</v>
      </c>
      <c r="C118" s="198"/>
      <c r="D118" s="199"/>
      <c r="E118" s="199"/>
      <c r="F118" s="199"/>
      <c r="G118" s="199"/>
      <c r="H118" s="200"/>
      <c r="I118" s="39"/>
    </row>
    <row r="119" spans="1:9" s="38" customFormat="1" x14ac:dyDescent="0.25">
      <c r="A119" s="193" t="s">
        <v>1264</v>
      </c>
      <c r="B119" s="194" t="s">
        <v>1265</v>
      </c>
      <c r="C119" s="188" t="s">
        <v>259</v>
      </c>
      <c r="D119" s="177"/>
      <c r="E119" s="201">
        <v>122</v>
      </c>
      <c r="F119" s="201">
        <v>72</v>
      </c>
      <c r="G119" s="88">
        <f t="shared" si="2"/>
        <v>0</v>
      </c>
      <c r="H119" s="66">
        <f t="shared" si="3"/>
        <v>0</v>
      </c>
      <c r="I119" s="39"/>
    </row>
    <row r="120" spans="1:9" s="38" customFormat="1" x14ac:dyDescent="0.25">
      <c r="A120" s="193" t="s">
        <v>1266</v>
      </c>
      <c r="B120" s="194" t="s">
        <v>1267</v>
      </c>
      <c r="C120" s="188" t="s">
        <v>259</v>
      </c>
      <c r="D120" s="177"/>
      <c r="E120" s="201">
        <v>194</v>
      </c>
      <c r="F120" s="201">
        <v>114</v>
      </c>
      <c r="G120" s="88">
        <f t="shared" si="2"/>
        <v>0</v>
      </c>
      <c r="H120" s="66">
        <f t="shared" si="3"/>
        <v>0</v>
      </c>
      <c r="I120" s="39"/>
    </row>
    <row r="121" spans="1:9" s="38" customFormat="1" ht="371.25" x14ac:dyDescent="0.25">
      <c r="A121" s="195" t="s">
        <v>1268</v>
      </c>
      <c r="B121" s="196" t="s">
        <v>20494</v>
      </c>
      <c r="C121" s="198"/>
      <c r="D121" s="199"/>
      <c r="E121" s="199"/>
      <c r="F121" s="199"/>
      <c r="G121" s="199"/>
      <c r="H121" s="200"/>
      <c r="I121" s="39"/>
    </row>
    <row r="122" spans="1:9" s="38" customFormat="1" ht="22.5" x14ac:dyDescent="0.25">
      <c r="A122" s="193" t="s">
        <v>1269</v>
      </c>
      <c r="B122" s="194" t="s">
        <v>1270</v>
      </c>
      <c r="C122" s="188" t="s">
        <v>259</v>
      </c>
      <c r="D122" s="177"/>
      <c r="E122" s="201">
        <v>116</v>
      </c>
      <c r="F122" s="201">
        <v>68</v>
      </c>
      <c r="G122" s="88">
        <f t="shared" si="2"/>
        <v>0</v>
      </c>
      <c r="H122" s="66">
        <f t="shared" si="3"/>
        <v>0</v>
      </c>
      <c r="I122" s="39"/>
    </row>
    <row r="123" spans="1:9" s="38" customFormat="1" ht="22.5" x14ac:dyDescent="0.25">
      <c r="A123" s="193" t="s">
        <v>1271</v>
      </c>
      <c r="B123" s="194" t="s">
        <v>1272</v>
      </c>
      <c r="C123" s="188" t="s">
        <v>259</v>
      </c>
      <c r="D123" s="177"/>
      <c r="E123" s="201">
        <v>146</v>
      </c>
      <c r="F123" s="201">
        <v>86</v>
      </c>
      <c r="G123" s="88">
        <f t="shared" si="2"/>
        <v>0</v>
      </c>
      <c r="H123" s="66">
        <f t="shared" si="3"/>
        <v>0</v>
      </c>
      <c r="I123" s="39"/>
    </row>
    <row r="124" spans="1:9" s="38" customFormat="1" ht="22.5" x14ac:dyDescent="0.25">
      <c r="A124" s="193" t="s">
        <v>1273</v>
      </c>
      <c r="B124" s="194" t="s">
        <v>1274</v>
      </c>
      <c r="C124" s="188" t="s">
        <v>259</v>
      </c>
      <c r="D124" s="177"/>
      <c r="E124" s="201">
        <v>176</v>
      </c>
      <c r="F124" s="201">
        <v>104</v>
      </c>
      <c r="G124" s="88">
        <f t="shared" si="2"/>
        <v>0</v>
      </c>
      <c r="H124" s="66">
        <f t="shared" si="3"/>
        <v>0</v>
      </c>
      <c r="I124" s="39"/>
    </row>
    <row r="125" spans="1:9" s="38" customFormat="1" ht="112.5" x14ac:dyDescent="0.25">
      <c r="A125" s="193" t="s">
        <v>1275</v>
      </c>
      <c r="B125" s="194" t="s">
        <v>20495</v>
      </c>
      <c r="C125" s="188" t="s">
        <v>259</v>
      </c>
      <c r="D125" s="177"/>
      <c r="E125" s="201">
        <v>29.1</v>
      </c>
      <c r="F125" s="201">
        <v>17.100000000000001</v>
      </c>
      <c r="G125" s="88">
        <f t="shared" si="2"/>
        <v>0</v>
      </c>
      <c r="H125" s="66">
        <f t="shared" si="3"/>
        <v>0</v>
      </c>
      <c r="I125" s="39"/>
    </row>
    <row r="126" spans="1:9" s="38" customFormat="1" ht="168.75" x14ac:dyDescent="0.25">
      <c r="A126" s="195" t="s">
        <v>1276</v>
      </c>
      <c r="B126" s="196" t="s">
        <v>20496</v>
      </c>
      <c r="C126" s="198"/>
      <c r="D126" s="199"/>
      <c r="E126" s="199"/>
      <c r="F126" s="199"/>
      <c r="G126" s="199"/>
      <c r="H126" s="200"/>
      <c r="I126" s="39"/>
    </row>
    <row r="127" spans="1:9" s="38" customFormat="1" x14ac:dyDescent="0.25">
      <c r="A127" s="193" t="s">
        <v>1277</v>
      </c>
      <c r="B127" s="194" t="s">
        <v>1278</v>
      </c>
      <c r="C127" s="188" t="s">
        <v>241</v>
      </c>
      <c r="D127" s="177"/>
      <c r="E127" s="201">
        <v>12.8</v>
      </c>
      <c r="F127" s="201">
        <v>7.6</v>
      </c>
      <c r="G127" s="88">
        <f t="shared" si="2"/>
        <v>0</v>
      </c>
      <c r="H127" s="66">
        <f t="shared" si="3"/>
        <v>0</v>
      </c>
      <c r="I127" s="39"/>
    </row>
    <row r="128" spans="1:9" s="38" customFormat="1" x14ac:dyDescent="0.25">
      <c r="A128" s="193" t="s">
        <v>1279</v>
      </c>
      <c r="B128" s="194" t="s">
        <v>1280</v>
      </c>
      <c r="C128" s="188" t="s">
        <v>241</v>
      </c>
      <c r="D128" s="177"/>
      <c r="E128" s="201">
        <v>19.399999999999999</v>
      </c>
      <c r="F128" s="201">
        <v>11.4</v>
      </c>
      <c r="G128" s="88">
        <f t="shared" si="2"/>
        <v>0</v>
      </c>
      <c r="H128" s="66">
        <f t="shared" si="3"/>
        <v>0</v>
      </c>
      <c r="I128" s="39"/>
    </row>
    <row r="129" spans="1:9" s="38" customFormat="1" ht="22.5" x14ac:dyDescent="0.25">
      <c r="A129" s="193" t="s">
        <v>1281</v>
      </c>
      <c r="B129" s="194" t="s">
        <v>1282</v>
      </c>
      <c r="C129" s="188" t="s">
        <v>241</v>
      </c>
      <c r="D129" s="177"/>
      <c r="E129" s="201">
        <v>22.9</v>
      </c>
      <c r="F129" s="201">
        <v>13.5</v>
      </c>
      <c r="G129" s="88">
        <f t="shared" si="2"/>
        <v>0</v>
      </c>
      <c r="H129" s="66">
        <f t="shared" si="3"/>
        <v>0</v>
      </c>
      <c r="I129" s="39"/>
    </row>
    <row r="130" spans="1:9" s="38" customFormat="1" ht="258.75" x14ac:dyDescent="0.25">
      <c r="A130" s="195" t="s">
        <v>1283</v>
      </c>
      <c r="B130" s="196" t="s">
        <v>20497</v>
      </c>
      <c r="C130" s="198"/>
      <c r="D130" s="199"/>
      <c r="E130" s="199"/>
      <c r="F130" s="199"/>
      <c r="G130" s="199"/>
      <c r="H130" s="200"/>
      <c r="I130" s="39"/>
    </row>
    <row r="131" spans="1:9" s="38" customFormat="1" x14ac:dyDescent="0.25">
      <c r="A131" s="193" t="s">
        <v>1284</v>
      </c>
      <c r="B131" s="194" t="s">
        <v>1285</v>
      </c>
      <c r="C131" s="188" t="s">
        <v>241</v>
      </c>
      <c r="D131" s="177"/>
      <c r="E131" s="201">
        <v>13.5</v>
      </c>
      <c r="F131" s="201">
        <v>7.9</v>
      </c>
      <c r="G131" s="88">
        <f t="shared" si="2"/>
        <v>0</v>
      </c>
      <c r="H131" s="66">
        <f t="shared" si="3"/>
        <v>0</v>
      </c>
      <c r="I131" s="39"/>
    </row>
    <row r="132" spans="1:9" s="38" customFormat="1" x14ac:dyDescent="0.25">
      <c r="A132" s="193" t="s">
        <v>1286</v>
      </c>
      <c r="B132" s="194" t="s">
        <v>1287</v>
      </c>
      <c r="C132" s="188" t="s">
        <v>241</v>
      </c>
      <c r="D132" s="177"/>
      <c r="E132" s="201">
        <v>20</v>
      </c>
      <c r="F132" s="201">
        <v>11.8</v>
      </c>
      <c r="G132" s="88">
        <f t="shared" ref="G132:G194" si="4">D132*E132</f>
        <v>0</v>
      </c>
      <c r="H132" s="66">
        <f t="shared" ref="H132:H194" si="5">D132*F132</f>
        <v>0</v>
      </c>
      <c r="I132" s="39"/>
    </row>
    <row r="133" spans="1:9" s="38" customFormat="1" ht="22.5" x14ac:dyDescent="0.25">
      <c r="A133" s="193" t="s">
        <v>1288</v>
      </c>
      <c r="B133" s="194" t="s">
        <v>1289</v>
      </c>
      <c r="C133" s="188" t="s">
        <v>241</v>
      </c>
      <c r="D133" s="177"/>
      <c r="E133" s="201">
        <v>23.4</v>
      </c>
      <c r="F133" s="201">
        <v>13.8</v>
      </c>
      <c r="G133" s="88">
        <f t="shared" si="4"/>
        <v>0</v>
      </c>
      <c r="H133" s="66">
        <f t="shared" si="5"/>
        <v>0</v>
      </c>
      <c r="I133" s="39"/>
    </row>
    <row r="134" spans="1:9" s="38" customFormat="1" ht="45" x14ac:dyDescent="0.25">
      <c r="A134" s="195" t="s">
        <v>1290</v>
      </c>
      <c r="B134" s="196" t="s">
        <v>20498</v>
      </c>
      <c r="C134" s="198"/>
      <c r="D134" s="199"/>
      <c r="E134" s="199"/>
      <c r="F134" s="199"/>
      <c r="G134" s="199"/>
      <c r="H134" s="200"/>
      <c r="I134" s="39"/>
    </row>
    <row r="135" spans="1:9" s="38" customFormat="1" x14ac:dyDescent="0.25">
      <c r="A135" s="193" t="s">
        <v>1291</v>
      </c>
      <c r="B135" s="194" t="s">
        <v>1292</v>
      </c>
      <c r="C135" s="188" t="s">
        <v>241</v>
      </c>
      <c r="D135" s="177"/>
      <c r="E135" s="201">
        <v>6.6</v>
      </c>
      <c r="F135" s="201">
        <v>3.91</v>
      </c>
      <c r="G135" s="88">
        <f t="shared" si="4"/>
        <v>0</v>
      </c>
      <c r="H135" s="66">
        <f t="shared" si="5"/>
        <v>0</v>
      </c>
      <c r="I135" s="39"/>
    </row>
    <row r="136" spans="1:9" s="38" customFormat="1" x14ac:dyDescent="0.25">
      <c r="A136" s="193" t="s">
        <v>1293</v>
      </c>
      <c r="B136" s="194" t="s">
        <v>1294</v>
      </c>
      <c r="C136" s="188" t="s">
        <v>241</v>
      </c>
      <c r="D136" s="177"/>
      <c r="E136" s="201">
        <v>9.3000000000000007</v>
      </c>
      <c r="F136" s="201">
        <v>5.5</v>
      </c>
      <c r="G136" s="88">
        <f t="shared" si="4"/>
        <v>0</v>
      </c>
      <c r="H136" s="66">
        <f t="shared" si="5"/>
        <v>0</v>
      </c>
      <c r="I136" s="39"/>
    </row>
    <row r="137" spans="1:9" s="38" customFormat="1" x14ac:dyDescent="0.25">
      <c r="A137" s="193" t="s">
        <v>1295</v>
      </c>
      <c r="B137" s="194" t="s">
        <v>1296</v>
      </c>
      <c r="C137" s="188" t="s">
        <v>241</v>
      </c>
      <c r="D137" s="177"/>
      <c r="E137" s="201">
        <v>10.8</v>
      </c>
      <c r="F137" s="201">
        <v>6.4</v>
      </c>
      <c r="G137" s="88">
        <f t="shared" si="4"/>
        <v>0</v>
      </c>
      <c r="H137" s="66">
        <f t="shared" si="5"/>
        <v>0</v>
      </c>
      <c r="I137" s="39"/>
    </row>
    <row r="138" spans="1:9" s="38" customFormat="1" ht="168.75" x14ac:dyDescent="0.25">
      <c r="A138" s="195" t="s">
        <v>1297</v>
      </c>
      <c r="B138" s="196" t="s">
        <v>20499</v>
      </c>
      <c r="C138" s="198"/>
      <c r="D138" s="199"/>
      <c r="E138" s="199"/>
      <c r="F138" s="199"/>
      <c r="G138" s="199"/>
      <c r="H138" s="200"/>
      <c r="I138" s="39"/>
    </row>
    <row r="139" spans="1:9" s="38" customFormat="1" x14ac:dyDescent="0.25">
      <c r="A139" s="193" t="s">
        <v>1298</v>
      </c>
      <c r="B139" s="194" t="s">
        <v>1299</v>
      </c>
      <c r="C139" s="188" t="s">
        <v>15</v>
      </c>
      <c r="D139" s="177"/>
      <c r="E139" s="201">
        <v>18.899999999999999</v>
      </c>
      <c r="F139" s="201">
        <v>9.1999999999999993</v>
      </c>
      <c r="G139" s="88">
        <f t="shared" si="4"/>
        <v>0</v>
      </c>
      <c r="H139" s="66">
        <f t="shared" si="5"/>
        <v>0</v>
      </c>
      <c r="I139" s="39"/>
    </row>
    <row r="140" spans="1:9" s="38" customFormat="1" x14ac:dyDescent="0.25">
      <c r="A140" s="193" t="s">
        <v>1300</v>
      </c>
      <c r="B140" s="194" t="s">
        <v>1301</v>
      </c>
      <c r="C140" s="188" t="s">
        <v>15</v>
      </c>
      <c r="D140" s="177"/>
      <c r="E140" s="201">
        <v>23.5</v>
      </c>
      <c r="F140" s="201">
        <v>11.4</v>
      </c>
      <c r="G140" s="88">
        <f t="shared" si="4"/>
        <v>0</v>
      </c>
      <c r="H140" s="66">
        <f t="shared" si="5"/>
        <v>0</v>
      </c>
      <c r="I140" s="39"/>
    </row>
    <row r="141" spans="1:9" s="38" customFormat="1" x14ac:dyDescent="0.25">
      <c r="A141" s="193" t="s">
        <v>1302</v>
      </c>
      <c r="B141" s="194" t="s">
        <v>1303</v>
      </c>
      <c r="C141" s="188" t="s">
        <v>15</v>
      </c>
      <c r="D141" s="177"/>
      <c r="E141" s="201">
        <v>25.3</v>
      </c>
      <c r="F141" s="201">
        <v>12.3</v>
      </c>
      <c r="G141" s="88">
        <f t="shared" si="4"/>
        <v>0</v>
      </c>
      <c r="H141" s="66">
        <f t="shared" si="5"/>
        <v>0</v>
      </c>
      <c r="I141" s="39"/>
    </row>
    <row r="142" spans="1:9" s="38" customFormat="1" x14ac:dyDescent="0.25">
      <c r="A142" s="193" t="s">
        <v>1304</v>
      </c>
      <c r="B142" s="194" t="s">
        <v>1305</v>
      </c>
      <c r="C142" s="188" t="s">
        <v>15</v>
      </c>
      <c r="D142" s="177"/>
      <c r="E142" s="201">
        <v>29.6</v>
      </c>
      <c r="F142" s="201">
        <v>14.4</v>
      </c>
      <c r="G142" s="88">
        <f t="shared" si="4"/>
        <v>0</v>
      </c>
      <c r="H142" s="66">
        <f t="shared" si="5"/>
        <v>0</v>
      </c>
      <c r="I142" s="39"/>
    </row>
    <row r="143" spans="1:9" s="38" customFormat="1" ht="146.25" x14ac:dyDescent="0.25">
      <c r="A143" s="195" t="s">
        <v>1306</v>
      </c>
      <c r="B143" s="196" t="s">
        <v>20500</v>
      </c>
      <c r="C143" s="198"/>
      <c r="D143" s="199"/>
      <c r="E143" s="199"/>
      <c r="F143" s="199"/>
      <c r="G143" s="199"/>
      <c r="H143" s="200"/>
      <c r="I143" s="39"/>
    </row>
    <row r="144" spans="1:9" s="38" customFormat="1" x14ac:dyDescent="0.25">
      <c r="A144" s="193" t="s">
        <v>1307</v>
      </c>
      <c r="B144" s="194" t="s">
        <v>1299</v>
      </c>
      <c r="C144" s="188" t="s">
        <v>15</v>
      </c>
      <c r="D144" s="177"/>
      <c r="E144" s="201">
        <v>18.899999999999999</v>
      </c>
      <c r="F144" s="201">
        <v>9.1999999999999993</v>
      </c>
      <c r="G144" s="88">
        <f t="shared" si="4"/>
        <v>0</v>
      </c>
      <c r="H144" s="66">
        <f t="shared" si="5"/>
        <v>0</v>
      </c>
      <c r="I144" s="39"/>
    </row>
    <row r="145" spans="1:9" s="38" customFormat="1" x14ac:dyDescent="0.25">
      <c r="A145" s="193" t="s">
        <v>1308</v>
      </c>
      <c r="B145" s="194" t="s">
        <v>1309</v>
      </c>
      <c r="C145" s="188" t="s">
        <v>15</v>
      </c>
      <c r="D145" s="177"/>
      <c r="E145" s="201">
        <v>22.9</v>
      </c>
      <c r="F145" s="201">
        <v>11.1</v>
      </c>
      <c r="G145" s="88">
        <f t="shared" si="4"/>
        <v>0</v>
      </c>
      <c r="H145" s="66">
        <f t="shared" si="5"/>
        <v>0</v>
      </c>
      <c r="I145" s="39"/>
    </row>
    <row r="146" spans="1:9" s="38" customFormat="1" ht="157.5" x14ac:dyDescent="0.25">
      <c r="A146" s="195" t="s">
        <v>1310</v>
      </c>
      <c r="B146" s="196" t="s">
        <v>20501</v>
      </c>
      <c r="C146" s="198"/>
      <c r="D146" s="199"/>
      <c r="E146" s="199"/>
      <c r="F146" s="199"/>
      <c r="G146" s="199"/>
      <c r="H146" s="200"/>
      <c r="I146" s="39"/>
    </row>
    <row r="147" spans="1:9" s="38" customFormat="1" x14ac:dyDescent="0.25">
      <c r="A147" s="193" t="s">
        <v>1311</v>
      </c>
      <c r="B147" s="194" t="s">
        <v>1299</v>
      </c>
      <c r="C147" s="188" t="s">
        <v>15</v>
      </c>
      <c r="D147" s="177"/>
      <c r="E147" s="201">
        <v>20.2</v>
      </c>
      <c r="F147" s="201">
        <v>9.8000000000000007</v>
      </c>
      <c r="G147" s="88">
        <f t="shared" si="4"/>
        <v>0</v>
      </c>
      <c r="H147" s="66">
        <f t="shared" si="5"/>
        <v>0</v>
      </c>
      <c r="I147" s="39"/>
    </row>
    <row r="148" spans="1:9" s="38" customFormat="1" x14ac:dyDescent="0.25">
      <c r="A148" s="193" t="s">
        <v>1312</v>
      </c>
      <c r="B148" s="194" t="s">
        <v>1301</v>
      </c>
      <c r="C148" s="188" t="s">
        <v>15</v>
      </c>
      <c r="D148" s="177"/>
      <c r="E148" s="201">
        <v>25</v>
      </c>
      <c r="F148" s="201">
        <v>12.1</v>
      </c>
      <c r="G148" s="88">
        <f t="shared" si="4"/>
        <v>0</v>
      </c>
      <c r="H148" s="66">
        <f t="shared" si="5"/>
        <v>0</v>
      </c>
      <c r="I148" s="39"/>
    </row>
    <row r="149" spans="1:9" s="38" customFormat="1" ht="157.5" x14ac:dyDescent="0.25">
      <c r="A149" s="195" t="s">
        <v>1313</v>
      </c>
      <c r="B149" s="196" t="s">
        <v>20502</v>
      </c>
      <c r="C149" s="198"/>
      <c r="D149" s="199"/>
      <c r="E149" s="199"/>
      <c r="F149" s="199"/>
      <c r="G149" s="199"/>
      <c r="H149" s="200"/>
      <c r="I149" s="39"/>
    </row>
    <row r="150" spans="1:9" s="38" customFormat="1" x14ac:dyDescent="0.25">
      <c r="A150" s="193" t="s">
        <v>1314</v>
      </c>
      <c r="B150" s="194" t="s">
        <v>1315</v>
      </c>
      <c r="C150" s="188" t="s">
        <v>15</v>
      </c>
      <c r="D150" s="177"/>
      <c r="E150" s="201">
        <v>20.7</v>
      </c>
      <c r="F150" s="201">
        <v>10</v>
      </c>
      <c r="G150" s="88">
        <f t="shared" si="4"/>
        <v>0</v>
      </c>
      <c r="H150" s="66">
        <f t="shared" si="5"/>
        <v>0</v>
      </c>
      <c r="I150" s="39"/>
    </row>
    <row r="151" spans="1:9" s="38" customFormat="1" x14ac:dyDescent="0.25">
      <c r="A151" s="193" t="s">
        <v>1316</v>
      </c>
      <c r="B151" s="194" t="s">
        <v>1301</v>
      </c>
      <c r="C151" s="188" t="s">
        <v>15</v>
      </c>
      <c r="D151" s="177"/>
      <c r="E151" s="201">
        <v>25.6</v>
      </c>
      <c r="F151" s="201">
        <v>12.4</v>
      </c>
      <c r="G151" s="88">
        <f t="shared" si="4"/>
        <v>0</v>
      </c>
      <c r="H151" s="66">
        <f t="shared" si="5"/>
        <v>0</v>
      </c>
      <c r="I151" s="39"/>
    </row>
    <row r="152" spans="1:9" s="38" customFormat="1" ht="45" x14ac:dyDescent="0.25">
      <c r="A152" s="193" t="s">
        <v>1317</v>
      </c>
      <c r="B152" s="194" t="s">
        <v>20503</v>
      </c>
      <c r="C152" s="188" t="s">
        <v>350</v>
      </c>
      <c r="D152" s="177"/>
      <c r="E152" s="201">
        <v>57</v>
      </c>
      <c r="F152" s="201">
        <v>27.9</v>
      </c>
      <c r="G152" s="88">
        <f t="shared" si="4"/>
        <v>0</v>
      </c>
      <c r="H152" s="66">
        <f t="shared" si="5"/>
        <v>0</v>
      </c>
      <c r="I152" s="39"/>
    </row>
    <row r="153" spans="1:9" s="38" customFormat="1" ht="90" x14ac:dyDescent="0.25">
      <c r="A153" s="193" t="s">
        <v>1318</v>
      </c>
      <c r="B153" s="194" t="s">
        <v>20504</v>
      </c>
      <c r="C153" s="188" t="s">
        <v>301</v>
      </c>
      <c r="D153" s="177"/>
      <c r="E153" s="201">
        <v>7.6</v>
      </c>
      <c r="F153" s="201">
        <v>1.94</v>
      </c>
      <c r="G153" s="88">
        <f t="shared" si="4"/>
        <v>0</v>
      </c>
      <c r="H153" s="66">
        <f t="shared" si="5"/>
        <v>0</v>
      </c>
      <c r="I153" s="39"/>
    </row>
    <row r="154" spans="1:9" s="38" customFormat="1" ht="78.75" x14ac:dyDescent="0.25">
      <c r="A154" s="193" t="s">
        <v>1319</v>
      </c>
      <c r="B154" s="194" t="s">
        <v>20505</v>
      </c>
      <c r="C154" s="188" t="s">
        <v>301</v>
      </c>
      <c r="D154" s="177"/>
      <c r="E154" s="201">
        <v>1.8</v>
      </c>
      <c r="F154" s="201">
        <v>0.45800000000000002</v>
      </c>
      <c r="G154" s="88">
        <f t="shared" si="4"/>
        <v>0</v>
      </c>
      <c r="H154" s="66">
        <f t="shared" si="5"/>
        <v>0</v>
      </c>
      <c r="I154" s="39"/>
    </row>
    <row r="155" spans="1:9" s="38" customFormat="1" ht="57" customHeight="1" x14ac:dyDescent="0.25">
      <c r="A155" s="197" t="s">
        <v>20506</v>
      </c>
      <c r="B155" s="344" t="s">
        <v>20507</v>
      </c>
      <c r="C155" s="345"/>
      <c r="D155" s="345"/>
      <c r="E155" s="345"/>
      <c r="F155" s="345"/>
      <c r="G155" s="345"/>
      <c r="H155" s="346"/>
      <c r="I155" s="39"/>
    </row>
    <row r="156" spans="1:9" s="38" customFormat="1" ht="303.75" x14ac:dyDescent="0.25">
      <c r="A156" s="193" t="s">
        <v>1320</v>
      </c>
      <c r="B156" s="194" t="s">
        <v>20508</v>
      </c>
      <c r="C156" s="188" t="s">
        <v>15</v>
      </c>
      <c r="D156" s="177"/>
      <c r="E156" s="201">
        <v>81</v>
      </c>
      <c r="F156" s="201">
        <v>29</v>
      </c>
      <c r="G156" s="88">
        <f t="shared" si="4"/>
        <v>0</v>
      </c>
      <c r="H156" s="66">
        <f t="shared" si="5"/>
        <v>0</v>
      </c>
      <c r="I156" s="39"/>
    </row>
    <row r="157" spans="1:9" s="38" customFormat="1" ht="236.25" x14ac:dyDescent="0.25">
      <c r="A157" s="193" t="s">
        <v>1321</v>
      </c>
      <c r="B157" s="194" t="s">
        <v>20509</v>
      </c>
      <c r="C157" s="188" t="s">
        <v>15</v>
      </c>
      <c r="D157" s="177"/>
      <c r="E157" s="201">
        <v>60</v>
      </c>
      <c r="F157" s="201">
        <v>21.4</v>
      </c>
      <c r="G157" s="88">
        <f t="shared" si="4"/>
        <v>0</v>
      </c>
      <c r="H157" s="66">
        <f t="shared" si="5"/>
        <v>0</v>
      </c>
      <c r="I157" s="39"/>
    </row>
    <row r="158" spans="1:9" s="38" customFormat="1" ht="371.25" x14ac:dyDescent="0.25">
      <c r="A158" s="193" t="s">
        <v>1322</v>
      </c>
      <c r="B158" s="194" t="s">
        <v>20510</v>
      </c>
      <c r="C158" s="188" t="s">
        <v>15</v>
      </c>
      <c r="D158" s="177"/>
      <c r="E158" s="201">
        <v>89</v>
      </c>
      <c r="F158" s="201">
        <v>31.8</v>
      </c>
      <c r="G158" s="88">
        <f t="shared" si="4"/>
        <v>0</v>
      </c>
      <c r="H158" s="66">
        <f t="shared" si="5"/>
        <v>0</v>
      </c>
      <c r="I158" s="39"/>
    </row>
    <row r="159" spans="1:9" s="38" customFormat="1" ht="371.25" x14ac:dyDescent="0.25">
      <c r="A159" s="193" t="s">
        <v>1323</v>
      </c>
      <c r="B159" s="194" t="s">
        <v>20511</v>
      </c>
      <c r="C159" s="188" t="s">
        <v>15</v>
      </c>
      <c r="D159" s="177"/>
      <c r="E159" s="201">
        <v>115</v>
      </c>
      <c r="F159" s="201">
        <v>41.3</v>
      </c>
      <c r="G159" s="88">
        <f t="shared" si="4"/>
        <v>0</v>
      </c>
      <c r="H159" s="66">
        <f t="shared" si="5"/>
        <v>0</v>
      </c>
      <c r="I159" s="39"/>
    </row>
    <row r="160" spans="1:9" s="38" customFormat="1" ht="57" customHeight="1" x14ac:dyDescent="0.25">
      <c r="A160" s="197" t="s">
        <v>20512</v>
      </c>
      <c r="B160" s="344" t="s">
        <v>20513</v>
      </c>
      <c r="C160" s="345"/>
      <c r="D160" s="345"/>
      <c r="E160" s="345"/>
      <c r="F160" s="345"/>
      <c r="G160" s="345"/>
      <c r="H160" s="346"/>
      <c r="I160" s="39"/>
    </row>
    <row r="161" spans="1:9" s="38" customFormat="1" ht="112.5" x14ac:dyDescent="0.25">
      <c r="A161" s="193" t="s">
        <v>1324</v>
      </c>
      <c r="B161" s="194" t="s">
        <v>20514</v>
      </c>
      <c r="C161" s="188" t="s">
        <v>15</v>
      </c>
      <c r="D161" s="177"/>
      <c r="E161" s="201">
        <v>134</v>
      </c>
      <c r="F161" s="201">
        <v>79</v>
      </c>
      <c r="G161" s="88">
        <f t="shared" si="4"/>
        <v>0</v>
      </c>
      <c r="H161" s="66">
        <f t="shared" si="5"/>
        <v>0</v>
      </c>
      <c r="I161" s="39"/>
    </row>
    <row r="162" spans="1:9" s="38" customFormat="1" ht="33.75" x14ac:dyDescent="0.25">
      <c r="A162" s="193" t="s">
        <v>1325</v>
      </c>
      <c r="B162" s="194" t="s">
        <v>20515</v>
      </c>
      <c r="C162" s="188" t="s">
        <v>15</v>
      </c>
      <c r="D162" s="177"/>
      <c r="E162" s="201">
        <v>1.27</v>
      </c>
      <c r="F162" s="201">
        <v>0.74</v>
      </c>
      <c r="G162" s="88">
        <f t="shared" si="4"/>
        <v>0</v>
      </c>
      <c r="H162" s="66">
        <f t="shared" si="5"/>
        <v>0</v>
      </c>
      <c r="I162" s="39"/>
    </row>
    <row r="163" spans="1:9" s="38" customFormat="1" ht="33.75" x14ac:dyDescent="0.25">
      <c r="A163" s="193" t="s">
        <v>1326</v>
      </c>
      <c r="B163" s="194" t="s">
        <v>20516</v>
      </c>
      <c r="C163" s="188" t="s">
        <v>15</v>
      </c>
      <c r="D163" s="177"/>
      <c r="E163" s="201">
        <v>1.1599999999999999</v>
      </c>
      <c r="F163" s="201">
        <v>0.68</v>
      </c>
      <c r="G163" s="88">
        <f t="shared" si="4"/>
        <v>0</v>
      </c>
      <c r="H163" s="66">
        <f t="shared" si="5"/>
        <v>0</v>
      </c>
      <c r="I163" s="39"/>
    </row>
    <row r="164" spans="1:9" s="38" customFormat="1" ht="135" x14ac:dyDescent="0.25">
      <c r="A164" s="193" t="s">
        <v>1327</v>
      </c>
      <c r="B164" s="194" t="s">
        <v>20517</v>
      </c>
      <c r="C164" s="188" t="s">
        <v>259</v>
      </c>
      <c r="D164" s="177"/>
      <c r="E164" s="201">
        <v>105</v>
      </c>
      <c r="F164" s="201">
        <v>61</v>
      </c>
      <c r="G164" s="88">
        <f t="shared" si="4"/>
        <v>0</v>
      </c>
      <c r="H164" s="66">
        <f t="shared" si="5"/>
        <v>0</v>
      </c>
      <c r="I164" s="39"/>
    </row>
    <row r="165" spans="1:9" s="38" customFormat="1" ht="45" x14ac:dyDescent="0.25">
      <c r="A165" s="193" t="s">
        <v>1328</v>
      </c>
      <c r="B165" s="194" t="s">
        <v>20518</v>
      </c>
      <c r="C165" s="188" t="s">
        <v>259</v>
      </c>
      <c r="D165" s="177"/>
      <c r="E165" s="201">
        <v>48.9</v>
      </c>
      <c r="F165" s="201">
        <v>28.6</v>
      </c>
      <c r="G165" s="88">
        <f t="shared" si="4"/>
        <v>0</v>
      </c>
      <c r="H165" s="66">
        <f t="shared" si="5"/>
        <v>0</v>
      </c>
      <c r="I165" s="39"/>
    </row>
    <row r="166" spans="1:9" s="38" customFormat="1" ht="22.5" x14ac:dyDescent="0.25">
      <c r="A166" s="193" t="s">
        <v>1329</v>
      </c>
      <c r="B166" s="194" t="s">
        <v>20519</v>
      </c>
      <c r="C166" s="188" t="s">
        <v>259</v>
      </c>
      <c r="D166" s="177"/>
      <c r="E166" s="201">
        <v>2.65</v>
      </c>
      <c r="F166" s="201">
        <v>1.55</v>
      </c>
      <c r="G166" s="88">
        <f t="shared" si="4"/>
        <v>0</v>
      </c>
      <c r="H166" s="66">
        <f t="shared" si="5"/>
        <v>0</v>
      </c>
      <c r="I166" s="39"/>
    </row>
    <row r="167" spans="1:9" s="38" customFormat="1" ht="22.5" x14ac:dyDescent="0.25">
      <c r="A167" s="193" t="s">
        <v>1330</v>
      </c>
      <c r="B167" s="194" t="s">
        <v>20520</v>
      </c>
      <c r="C167" s="188" t="s">
        <v>259</v>
      </c>
      <c r="D167" s="177"/>
      <c r="E167" s="201">
        <v>4.1100000000000003</v>
      </c>
      <c r="F167" s="201">
        <v>2.4</v>
      </c>
      <c r="G167" s="88">
        <f t="shared" si="4"/>
        <v>0</v>
      </c>
      <c r="H167" s="66">
        <f t="shared" si="5"/>
        <v>0</v>
      </c>
      <c r="I167" s="39"/>
    </row>
    <row r="168" spans="1:9" s="38" customFormat="1" ht="315" x14ac:dyDescent="0.25">
      <c r="A168" s="193" t="s">
        <v>1331</v>
      </c>
      <c r="B168" s="194" t="s">
        <v>20521</v>
      </c>
      <c r="C168" s="188" t="s">
        <v>259</v>
      </c>
      <c r="D168" s="177"/>
      <c r="E168" s="201">
        <v>161</v>
      </c>
      <c r="F168" s="201">
        <v>94</v>
      </c>
      <c r="G168" s="88">
        <f t="shared" si="4"/>
        <v>0</v>
      </c>
      <c r="H168" s="66">
        <f t="shared" si="5"/>
        <v>0</v>
      </c>
      <c r="I168" s="39"/>
    </row>
    <row r="169" spans="1:9" s="38" customFormat="1" ht="33.75" x14ac:dyDescent="0.25">
      <c r="A169" s="193" t="s">
        <v>1332</v>
      </c>
      <c r="B169" s="194" t="s">
        <v>20522</v>
      </c>
      <c r="C169" s="188" t="s">
        <v>259</v>
      </c>
      <c r="D169" s="177"/>
      <c r="E169" s="201">
        <v>2.93</v>
      </c>
      <c r="F169" s="201">
        <v>1.71</v>
      </c>
      <c r="G169" s="88">
        <f t="shared" si="4"/>
        <v>0</v>
      </c>
      <c r="H169" s="66">
        <f t="shared" si="5"/>
        <v>0</v>
      </c>
      <c r="I169" s="39"/>
    </row>
    <row r="170" spans="1:9" s="38" customFormat="1" ht="33.75" x14ac:dyDescent="0.25">
      <c r="A170" s="193" t="s">
        <v>1333</v>
      </c>
      <c r="B170" s="194" t="s">
        <v>20523</v>
      </c>
      <c r="C170" s="188" t="s">
        <v>259</v>
      </c>
      <c r="D170" s="177"/>
      <c r="E170" s="201">
        <v>4.74</v>
      </c>
      <c r="F170" s="201">
        <v>2.77</v>
      </c>
      <c r="G170" s="88">
        <f t="shared" si="4"/>
        <v>0</v>
      </c>
      <c r="H170" s="66">
        <f t="shared" si="5"/>
        <v>0</v>
      </c>
      <c r="I170" s="39"/>
    </row>
    <row r="171" spans="1:9" s="38" customFormat="1" ht="348.75" x14ac:dyDescent="0.25">
      <c r="A171" s="193" t="s">
        <v>1334</v>
      </c>
      <c r="B171" s="194" t="s">
        <v>20524</v>
      </c>
      <c r="C171" s="188" t="s">
        <v>259</v>
      </c>
      <c r="D171" s="177"/>
      <c r="E171" s="201">
        <v>174</v>
      </c>
      <c r="F171" s="201">
        <v>102</v>
      </c>
      <c r="G171" s="88">
        <f t="shared" si="4"/>
        <v>0</v>
      </c>
      <c r="H171" s="66">
        <f t="shared" si="5"/>
        <v>0</v>
      </c>
      <c r="I171" s="39"/>
    </row>
    <row r="172" spans="1:9" s="38" customFormat="1" ht="45" x14ac:dyDescent="0.25">
      <c r="A172" s="193" t="s">
        <v>1335</v>
      </c>
      <c r="B172" s="194" t="s">
        <v>20525</v>
      </c>
      <c r="C172" s="188" t="s">
        <v>259</v>
      </c>
      <c r="D172" s="177"/>
      <c r="E172" s="201">
        <v>2.93</v>
      </c>
      <c r="F172" s="201">
        <v>1.71</v>
      </c>
      <c r="G172" s="88">
        <f t="shared" si="4"/>
        <v>0</v>
      </c>
      <c r="H172" s="66">
        <f t="shared" si="5"/>
        <v>0</v>
      </c>
      <c r="I172" s="39"/>
    </row>
    <row r="173" spans="1:9" s="38" customFormat="1" ht="33.75" x14ac:dyDescent="0.25">
      <c r="A173" s="193" t="s">
        <v>1336</v>
      </c>
      <c r="B173" s="194" t="s">
        <v>20523</v>
      </c>
      <c r="C173" s="188" t="s">
        <v>259</v>
      </c>
      <c r="D173" s="177"/>
      <c r="E173" s="201">
        <v>4.74</v>
      </c>
      <c r="F173" s="201">
        <v>2.77</v>
      </c>
      <c r="G173" s="88">
        <f t="shared" si="4"/>
        <v>0</v>
      </c>
      <c r="H173" s="66">
        <f t="shared" si="5"/>
        <v>0</v>
      </c>
      <c r="I173" s="39"/>
    </row>
    <row r="174" spans="1:9" s="38" customFormat="1" ht="258.75" x14ac:dyDescent="0.25">
      <c r="A174" s="195" t="s">
        <v>1337</v>
      </c>
      <c r="B174" s="196" t="s">
        <v>20526</v>
      </c>
      <c r="C174" s="198"/>
      <c r="D174" s="199"/>
      <c r="E174" s="199"/>
      <c r="F174" s="199"/>
      <c r="G174" s="199"/>
      <c r="H174" s="200"/>
      <c r="I174" s="39"/>
    </row>
    <row r="175" spans="1:9" s="38" customFormat="1" x14ac:dyDescent="0.25">
      <c r="A175" s="193" t="s">
        <v>1338</v>
      </c>
      <c r="B175" s="194" t="s">
        <v>1191</v>
      </c>
      <c r="C175" s="188" t="s">
        <v>259</v>
      </c>
      <c r="D175" s="177"/>
      <c r="E175" s="201">
        <v>817</v>
      </c>
      <c r="F175" s="201">
        <v>478</v>
      </c>
      <c r="G175" s="88">
        <f t="shared" si="4"/>
        <v>0</v>
      </c>
      <c r="H175" s="66">
        <f t="shared" si="5"/>
        <v>0</v>
      </c>
      <c r="I175" s="39"/>
    </row>
    <row r="176" spans="1:9" s="38" customFormat="1" x14ac:dyDescent="0.25">
      <c r="A176" s="193" t="s">
        <v>1339</v>
      </c>
      <c r="B176" s="194" t="s">
        <v>1193</v>
      </c>
      <c r="C176" s="188" t="s">
        <v>259</v>
      </c>
      <c r="D176" s="177"/>
      <c r="E176" s="201">
        <v>482</v>
      </c>
      <c r="F176" s="201">
        <v>282</v>
      </c>
      <c r="G176" s="88">
        <f t="shared" si="4"/>
        <v>0</v>
      </c>
      <c r="H176" s="66">
        <f t="shared" si="5"/>
        <v>0</v>
      </c>
      <c r="I176" s="39"/>
    </row>
    <row r="177" spans="1:9" s="38" customFormat="1" x14ac:dyDescent="0.25">
      <c r="A177" s="193" t="s">
        <v>1340</v>
      </c>
      <c r="B177" s="194" t="s">
        <v>1341</v>
      </c>
      <c r="C177" s="188" t="s">
        <v>259</v>
      </c>
      <c r="D177" s="177"/>
      <c r="E177" s="201">
        <v>612</v>
      </c>
      <c r="F177" s="201">
        <v>358</v>
      </c>
      <c r="G177" s="88">
        <f t="shared" si="4"/>
        <v>0</v>
      </c>
      <c r="H177" s="66">
        <f t="shared" si="5"/>
        <v>0</v>
      </c>
      <c r="I177" s="39"/>
    </row>
    <row r="178" spans="1:9" s="38" customFormat="1" x14ac:dyDescent="0.25">
      <c r="A178" s="193" t="s">
        <v>1342</v>
      </c>
      <c r="B178" s="194" t="s">
        <v>1197</v>
      </c>
      <c r="C178" s="188" t="s">
        <v>259</v>
      </c>
      <c r="D178" s="177"/>
      <c r="E178" s="201">
        <v>433</v>
      </c>
      <c r="F178" s="201">
        <v>253</v>
      </c>
      <c r="G178" s="88">
        <f t="shared" si="4"/>
        <v>0</v>
      </c>
      <c r="H178" s="66">
        <f t="shared" si="5"/>
        <v>0</v>
      </c>
      <c r="I178" s="39"/>
    </row>
    <row r="179" spans="1:9" s="38" customFormat="1" x14ac:dyDescent="0.25">
      <c r="A179" s="193" t="s">
        <v>1343</v>
      </c>
      <c r="B179" s="194" t="s">
        <v>1344</v>
      </c>
      <c r="C179" s="188" t="s">
        <v>259</v>
      </c>
      <c r="D179" s="177"/>
      <c r="E179" s="201">
        <v>562</v>
      </c>
      <c r="F179" s="201">
        <v>329</v>
      </c>
      <c r="G179" s="88">
        <f t="shared" si="4"/>
        <v>0</v>
      </c>
      <c r="H179" s="66">
        <f t="shared" si="5"/>
        <v>0</v>
      </c>
      <c r="I179" s="39"/>
    </row>
    <row r="180" spans="1:9" s="38" customFormat="1" x14ac:dyDescent="0.25">
      <c r="A180" s="193" t="s">
        <v>1345</v>
      </c>
      <c r="B180" s="194" t="s">
        <v>1346</v>
      </c>
      <c r="C180" s="188" t="s">
        <v>259</v>
      </c>
      <c r="D180" s="177"/>
      <c r="E180" s="201">
        <v>368</v>
      </c>
      <c r="F180" s="201">
        <v>215</v>
      </c>
      <c r="G180" s="88">
        <f t="shared" si="4"/>
        <v>0</v>
      </c>
      <c r="H180" s="66">
        <f t="shared" si="5"/>
        <v>0</v>
      </c>
      <c r="I180" s="39"/>
    </row>
    <row r="181" spans="1:9" s="38" customFormat="1" ht="57" customHeight="1" x14ac:dyDescent="0.25">
      <c r="A181" s="197" t="s">
        <v>20527</v>
      </c>
      <c r="B181" s="344" t="s">
        <v>20528</v>
      </c>
      <c r="C181" s="345"/>
      <c r="D181" s="345"/>
      <c r="E181" s="345"/>
      <c r="F181" s="345"/>
      <c r="G181" s="345"/>
      <c r="H181" s="346"/>
      <c r="I181" s="39"/>
    </row>
    <row r="182" spans="1:9" s="38" customFormat="1" ht="213.75" x14ac:dyDescent="0.25">
      <c r="A182" s="195" t="s">
        <v>1347</v>
      </c>
      <c r="B182" s="196" t="s">
        <v>20529</v>
      </c>
      <c r="C182" s="198"/>
      <c r="D182" s="199"/>
      <c r="E182" s="199"/>
      <c r="F182" s="199"/>
      <c r="G182" s="199"/>
      <c r="H182" s="200"/>
      <c r="I182" s="39"/>
    </row>
    <row r="183" spans="1:9" s="38" customFormat="1" x14ac:dyDescent="0.25">
      <c r="A183" s="193" t="s">
        <v>1348</v>
      </c>
      <c r="B183" s="194" t="s">
        <v>1349</v>
      </c>
      <c r="C183" s="188" t="s">
        <v>15</v>
      </c>
      <c r="D183" s="177"/>
      <c r="E183" s="201">
        <v>191</v>
      </c>
      <c r="F183" s="201">
        <v>117</v>
      </c>
      <c r="G183" s="88">
        <f t="shared" si="4"/>
        <v>0</v>
      </c>
      <c r="H183" s="66">
        <f t="shared" si="5"/>
        <v>0</v>
      </c>
      <c r="I183" s="39"/>
    </row>
    <row r="184" spans="1:9" s="38" customFormat="1" x14ac:dyDescent="0.25">
      <c r="A184" s="193" t="s">
        <v>1350</v>
      </c>
      <c r="B184" s="194" t="s">
        <v>1351</v>
      </c>
      <c r="C184" s="188" t="s">
        <v>15</v>
      </c>
      <c r="D184" s="177"/>
      <c r="E184" s="201">
        <v>216</v>
      </c>
      <c r="F184" s="201">
        <v>132</v>
      </c>
      <c r="G184" s="88">
        <f t="shared" si="4"/>
        <v>0</v>
      </c>
      <c r="H184" s="66">
        <f t="shared" si="5"/>
        <v>0</v>
      </c>
      <c r="I184" s="39"/>
    </row>
    <row r="185" spans="1:9" s="38" customFormat="1" ht="157.5" x14ac:dyDescent="0.25">
      <c r="A185" s="193" t="s">
        <v>1352</v>
      </c>
      <c r="B185" s="194" t="s">
        <v>20530</v>
      </c>
      <c r="C185" s="188" t="s">
        <v>574</v>
      </c>
      <c r="D185" s="177"/>
      <c r="E185" s="201">
        <v>5.6</v>
      </c>
      <c r="F185" s="201">
        <v>3.47</v>
      </c>
      <c r="G185" s="88">
        <f t="shared" si="4"/>
        <v>0</v>
      </c>
      <c r="H185" s="66">
        <f t="shared" si="5"/>
        <v>0</v>
      </c>
      <c r="I185" s="39"/>
    </row>
    <row r="186" spans="1:9" s="38" customFormat="1" ht="112.5" x14ac:dyDescent="0.25">
      <c r="A186" s="193" t="s">
        <v>1353</v>
      </c>
      <c r="B186" s="194" t="s">
        <v>20531</v>
      </c>
      <c r="C186" s="188" t="s">
        <v>259</v>
      </c>
      <c r="D186" s="177"/>
      <c r="E186" s="201">
        <v>10.3</v>
      </c>
      <c r="F186" s="201">
        <v>4.53</v>
      </c>
      <c r="G186" s="88">
        <f t="shared" si="4"/>
        <v>0</v>
      </c>
      <c r="H186" s="66">
        <f t="shared" si="5"/>
        <v>0</v>
      </c>
      <c r="I186" s="39"/>
    </row>
    <row r="187" spans="1:9" s="38" customFormat="1" ht="123.75" x14ac:dyDescent="0.25">
      <c r="A187" s="193" t="s">
        <v>1354</v>
      </c>
      <c r="B187" s="194" t="s">
        <v>20532</v>
      </c>
      <c r="C187" s="188" t="s">
        <v>259</v>
      </c>
      <c r="D187" s="177"/>
      <c r="E187" s="201">
        <v>25.6</v>
      </c>
      <c r="F187" s="201">
        <v>15.8</v>
      </c>
      <c r="G187" s="88">
        <f t="shared" si="4"/>
        <v>0</v>
      </c>
      <c r="H187" s="66">
        <f t="shared" si="5"/>
        <v>0</v>
      </c>
      <c r="I187" s="39"/>
    </row>
    <row r="188" spans="1:9" s="38" customFormat="1" ht="180" x14ac:dyDescent="0.25">
      <c r="A188" s="193" t="s">
        <v>1355</v>
      </c>
      <c r="B188" s="194" t="s">
        <v>20533</v>
      </c>
      <c r="C188" s="188" t="s">
        <v>259</v>
      </c>
      <c r="D188" s="177"/>
      <c r="E188" s="201">
        <v>141</v>
      </c>
      <c r="F188" s="201">
        <v>62</v>
      </c>
      <c r="G188" s="88">
        <f t="shared" si="4"/>
        <v>0</v>
      </c>
      <c r="H188" s="66">
        <f t="shared" si="5"/>
        <v>0</v>
      </c>
      <c r="I188" s="39"/>
    </row>
    <row r="189" spans="1:9" s="38" customFormat="1" ht="135" x14ac:dyDescent="0.25">
      <c r="A189" s="193" t="s">
        <v>1356</v>
      </c>
      <c r="B189" s="194" t="s">
        <v>20534</v>
      </c>
      <c r="C189" s="188" t="s">
        <v>259</v>
      </c>
      <c r="D189" s="177"/>
      <c r="E189" s="201">
        <v>64</v>
      </c>
      <c r="F189" s="201">
        <v>28</v>
      </c>
      <c r="G189" s="88">
        <f t="shared" si="4"/>
        <v>0</v>
      </c>
      <c r="H189" s="66">
        <f t="shared" si="5"/>
        <v>0</v>
      </c>
      <c r="I189" s="39"/>
    </row>
    <row r="190" spans="1:9" s="38" customFormat="1" ht="180" x14ac:dyDescent="0.25">
      <c r="A190" s="193" t="s">
        <v>1357</v>
      </c>
      <c r="B190" s="194" t="s">
        <v>20535</v>
      </c>
      <c r="C190" s="188" t="s">
        <v>305</v>
      </c>
      <c r="D190" s="177"/>
      <c r="E190" s="201">
        <v>1010</v>
      </c>
      <c r="F190" s="201">
        <v>621</v>
      </c>
      <c r="G190" s="88">
        <f t="shared" si="4"/>
        <v>0</v>
      </c>
      <c r="H190" s="66">
        <f t="shared" si="5"/>
        <v>0</v>
      </c>
      <c r="I190" s="39"/>
    </row>
    <row r="191" spans="1:9" s="38" customFormat="1" ht="180" x14ac:dyDescent="0.25">
      <c r="A191" s="193" t="s">
        <v>1358</v>
      </c>
      <c r="B191" s="194" t="s">
        <v>20536</v>
      </c>
      <c r="C191" s="188" t="s">
        <v>259</v>
      </c>
      <c r="D191" s="177"/>
      <c r="E191" s="201">
        <v>43.3</v>
      </c>
      <c r="F191" s="201">
        <v>19.100000000000001</v>
      </c>
      <c r="G191" s="88">
        <f t="shared" si="4"/>
        <v>0</v>
      </c>
      <c r="H191" s="66">
        <f t="shared" si="5"/>
        <v>0</v>
      </c>
      <c r="I191" s="39"/>
    </row>
    <row r="192" spans="1:9" s="38" customFormat="1" ht="315" x14ac:dyDescent="0.25">
      <c r="A192" s="195" t="s">
        <v>1359</v>
      </c>
      <c r="B192" s="196" t="s">
        <v>20537</v>
      </c>
      <c r="C192" s="204"/>
      <c r="D192" s="205"/>
      <c r="E192" s="205"/>
      <c r="F192" s="205"/>
      <c r="G192" s="205"/>
      <c r="H192" s="206"/>
      <c r="I192" s="39"/>
    </row>
    <row r="193" spans="1:9" s="38" customFormat="1" x14ac:dyDescent="0.25">
      <c r="A193" s="193" t="s">
        <v>1360</v>
      </c>
      <c r="B193" s="194" t="s">
        <v>1361</v>
      </c>
      <c r="C193" s="188" t="s">
        <v>259</v>
      </c>
      <c r="D193" s="177"/>
      <c r="E193" s="201">
        <v>1120</v>
      </c>
      <c r="F193" s="201">
        <v>621</v>
      </c>
      <c r="G193" s="88">
        <f t="shared" si="4"/>
        <v>0</v>
      </c>
      <c r="H193" s="66">
        <f t="shared" si="5"/>
        <v>0</v>
      </c>
      <c r="I193" s="39"/>
    </row>
    <row r="194" spans="1:9" s="38" customFormat="1" x14ac:dyDescent="0.25">
      <c r="A194" s="193" t="s">
        <v>1362</v>
      </c>
      <c r="B194" s="194" t="s">
        <v>1363</v>
      </c>
      <c r="C194" s="188" t="s">
        <v>259</v>
      </c>
      <c r="D194" s="177"/>
      <c r="E194" s="201">
        <v>869</v>
      </c>
      <c r="F194" s="201">
        <v>482</v>
      </c>
      <c r="G194" s="88">
        <f t="shared" si="4"/>
        <v>0</v>
      </c>
      <c r="H194" s="66">
        <f t="shared" si="5"/>
        <v>0</v>
      </c>
      <c r="I194" s="39"/>
    </row>
    <row r="195" spans="1:9" s="38" customFormat="1" ht="360" x14ac:dyDescent="0.25">
      <c r="A195" s="195" t="s">
        <v>1364</v>
      </c>
      <c r="B195" s="196" t="s">
        <v>20538</v>
      </c>
      <c r="C195" s="198"/>
      <c r="D195" s="199"/>
      <c r="E195" s="199"/>
      <c r="F195" s="199"/>
      <c r="G195" s="199"/>
      <c r="H195" s="200"/>
      <c r="I195" s="39"/>
    </row>
    <row r="196" spans="1:9" s="38" customFormat="1" x14ac:dyDescent="0.25">
      <c r="A196" s="193" t="s">
        <v>1365</v>
      </c>
      <c r="B196" s="194" t="s">
        <v>1361</v>
      </c>
      <c r="C196" s="188" t="s">
        <v>259</v>
      </c>
      <c r="D196" s="177"/>
      <c r="E196" s="201">
        <v>1243</v>
      </c>
      <c r="F196" s="201">
        <v>690</v>
      </c>
      <c r="G196" s="88">
        <f t="shared" ref="G196:G259" si="6">D196*E196</f>
        <v>0</v>
      </c>
      <c r="H196" s="66">
        <f t="shared" ref="H196:H259" si="7">D196*F196</f>
        <v>0</v>
      </c>
      <c r="I196" s="39"/>
    </row>
    <row r="197" spans="1:9" s="38" customFormat="1" x14ac:dyDescent="0.25">
      <c r="A197" s="193" t="s">
        <v>1366</v>
      </c>
      <c r="B197" s="194" t="s">
        <v>1363</v>
      </c>
      <c r="C197" s="188" t="s">
        <v>259</v>
      </c>
      <c r="D197" s="177"/>
      <c r="E197" s="201">
        <v>994</v>
      </c>
      <c r="F197" s="201">
        <v>551</v>
      </c>
      <c r="G197" s="88">
        <f t="shared" si="6"/>
        <v>0</v>
      </c>
      <c r="H197" s="66">
        <f t="shared" si="7"/>
        <v>0</v>
      </c>
      <c r="I197" s="39"/>
    </row>
    <row r="198" spans="1:9" s="38" customFormat="1" ht="258.75" x14ac:dyDescent="0.25">
      <c r="A198" s="195" t="s">
        <v>1367</v>
      </c>
      <c r="B198" s="196" t="s">
        <v>20539</v>
      </c>
      <c r="C198" s="198"/>
      <c r="D198" s="199"/>
      <c r="E198" s="199"/>
      <c r="F198" s="199"/>
      <c r="G198" s="199"/>
      <c r="H198" s="200"/>
      <c r="I198" s="39"/>
    </row>
    <row r="199" spans="1:9" s="38" customFormat="1" x14ac:dyDescent="0.25">
      <c r="A199" s="193" t="s">
        <v>1368</v>
      </c>
      <c r="B199" s="194" t="s">
        <v>1369</v>
      </c>
      <c r="C199" s="188" t="s">
        <v>259</v>
      </c>
      <c r="D199" s="177"/>
      <c r="E199" s="201">
        <v>642</v>
      </c>
      <c r="F199" s="201">
        <v>331</v>
      </c>
      <c r="G199" s="88">
        <f t="shared" si="6"/>
        <v>0</v>
      </c>
      <c r="H199" s="66">
        <f t="shared" si="7"/>
        <v>0</v>
      </c>
      <c r="I199" s="39"/>
    </row>
    <row r="200" spans="1:9" s="38" customFormat="1" ht="22.5" x14ac:dyDescent="0.25">
      <c r="A200" s="193" t="s">
        <v>1370</v>
      </c>
      <c r="B200" s="194" t="s">
        <v>1371</v>
      </c>
      <c r="C200" s="188" t="s">
        <v>259</v>
      </c>
      <c r="D200" s="177"/>
      <c r="E200" s="201">
        <v>377</v>
      </c>
      <c r="F200" s="201">
        <v>194</v>
      </c>
      <c r="G200" s="88">
        <f t="shared" si="6"/>
        <v>0</v>
      </c>
      <c r="H200" s="66">
        <f t="shared" si="7"/>
        <v>0</v>
      </c>
      <c r="I200" s="39"/>
    </row>
    <row r="201" spans="1:9" s="38" customFormat="1" x14ac:dyDescent="0.25">
      <c r="A201" s="193" t="s">
        <v>1372</v>
      </c>
      <c r="B201" s="194" t="s">
        <v>1373</v>
      </c>
      <c r="C201" s="188" t="s">
        <v>15</v>
      </c>
      <c r="D201" s="177"/>
      <c r="E201" s="201">
        <v>146</v>
      </c>
      <c r="F201" s="201">
        <v>75</v>
      </c>
      <c r="G201" s="88">
        <f t="shared" si="6"/>
        <v>0</v>
      </c>
      <c r="H201" s="66">
        <f t="shared" si="7"/>
        <v>0</v>
      </c>
      <c r="I201" s="39"/>
    </row>
    <row r="202" spans="1:9" s="38" customFormat="1" x14ac:dyDescent="0.25">
      <c r="A202" s="193" t="s">
        <v>1374</v>
      </c>
      <c r="B202" s="194" t="s">
        <v>1375</v>
      </c>
      <c r="C202" s="188" t="s">
        <v>15</v>
      </c>
      <c r="D202" s="177"/>
      <c r="E202" s="201">
        <v>177</v>
      </c>
      <c r="F202" s="201">
        <v>91</v>
      </c>
      <c r="G202" s="88">
        <f t="shared" si="6"/>
        <v>0</v>
      </c>
      <c r="H202" s="66">
        <f t="shared" si="7"/>
        <v>0</v>
      </c>
      <c r="I202" s="39"/>
    </row>
    <row r="203" spans="1:9" s="38" customFormat="1" x14ac:dyDescent="0.25">
      <c r="A203" s="193" t="s">
        <v>1376</v>
      </c>
      <c r="B203" s="194" t="s">
        <v>1377</v>
      </c>
      <c r="C203" s="188" t="s">
        <v>15</v>
      </c>
      <c r="D203" s="177"/>
      <c r="E203" s="201">
        <v>217</v>
      </c>
      <c r="F203" s="201">
        <v>112</v>
      </c>
      <c r="G203" s="88">
        <f t="shared" si="6"/>
        <v>0</v>
      </c>
      <c r="H203" s="66">
        <f t="shared" si="7"/>
        <v>0</v>
      </c>
      <c r="I203" s="39"/>
    </row>
    <row r="204" spans="1:9" s="38" customFormat="1" x14ac:dyDescent="0.25">
      <c r="A204" s="193" t="s">
        <v>1378</v>
      </c>
      <c r="B204" s="194" t="s">
        <v>1379</v>
      </c>
      <c r="C204" s="188" t="s">
        <v>15</v>
      </c>
      <c r="D204" s="177"/>
      <c r="E204" s="201">
        <v>260</v>
      </c>
      <c r="F204" s="201">
        <v>134</v>
      </c>
      <c r="G204" s="88">
        <f t="shared" si="6"/>
        <v>0</v>
      </c>
      <c r="H204" s="66">
        <f t="shared" si="7"/>
        <v>0</v>
      </c>
      <c r="I204" s="39"/>
    </row>
    <row r="205" spans="1:9" s="38" customFormat="1" x14ac:dyDescent="0.25">
      <c r="A205" s="193" t="s">
        <v>1380</v>
      </c>
      <c r="B205" s="194" t="s">
        <v>1381</v>
      </c>
      <c r="C205" s="188" t="s">
        <v>15</v>
      </c>
      <c r="D205" s="177"/>
      <c r="E205" s="201">
        <v>337</v>
      </c>
      <c r="F205" s="201">
        <v>174</v>
      </c>
      <c r="G205" s="88">
        <f t="shared" si="6"/>
        <v>0</v>
      </c>
      <c r="H205" s="66">
        <f t="shared" si="7"/>
        <v>0</v>
      </c>
      <c r="I205" s="39"/>
    </row>
    <row r="206" spans="1:9" s="38" customFormat="1" x14ac:dyDescent="0.25">
      <c r="A206" s="193" t="s">
        <v>1382</v>
      </c>
      <c r="B206" s="194" t="s">
        <v>1383</v>
      </c>
      <c r="C206" s="188" t="s">
        <v>15</v>
      </c>
      <c r="D206" s="177"/>
      <c r="E206" s="201">
        <v>357</v>
      </c>
      <c r="F206" s="201">
        <v>184</v>
      </c>
      <c r="G206" s="88">
        <f t="shared" si="6"/>
        <v>0</v>
      </c>
      <c r="H206" s="66">
        <f t="shared" si="7"/>
        <v>0</v>
      </c>
      <c r="I206" s="39"/>
    </row>
    <row r="207" spans="1:9" s="38" customFormat="1" ht="22.5" x14ac:dyDescent="0.25">
      <c r="A207" s="193" t="s">
        <v>1384</v>
      </c>
      <c r="B207" s="194" t="s">
        <v>1385</v>
      </c>
      <c r="C207" s="188" t="s">
        <v>259</v>
      </c>
      <c r="D207" s="177"/>
      <c r="E207" s="201">
        <v>373</v>
      </c>
      <c r="F207" s="201">
        <v>192</v>
      </c>
      <c r="G207" s="88">
        <f t="shared" si="6"/>
        <v>0</v>
      </c>
      <c r="H207" s="66">
        <f t="shared" si="7"/>
        <v>0</v>
      </c>
      <c r="I207" s="39"/>
    </row>
    <row r="208" spans="1:9" s="38" customFormat="1" ht="22.5" x14ac:dyDescent="0.25">
      <c r="A208" s="193" t="s">
        <v>1386</v>
      </c>
      <c r="B208" s="194" t="s">
        <v>1387</v>
      </c>
      <c r="C208" s="188" t="s">
        <v>259</v>
      </c>
      <c r="D208" s="177"/>
      <c r="E208" s="201">
        <v>280</v>
      </c>
      <c r="F208" s="201">
        <v>144</v>
      </c>
      <c r="G208" s="88">
        <f t="shared" si="6"/>
        <v>0</v>
      </c>
      <c r="H208" s="66">
        <f t="shared" si="7"/>
        <v>0</v>
      </c>
      <c r="I208" s="39"/>
    </row>
    <row r="209" spans="1:9" s="38" customFormat="1" ht="371.25" x14ac:dyDescent="0.25">
      <c r="A209" s="195" t="s">
        <v>1388</v>
      </c>
      <c r="B209" s="196" t="s">
        <v>20540</v>
      </c>
      <c r="C209" s="198"/>
      <c r="D209" s="199"/>
      <c r="E209" s="199"/>
      <c r="F209" s="199"/>
      <c r="G209" s="199"/>
      <c r="H209" s="200"/>
      <c r="I209" s="39"/>
    </row>
    <row r="210" spans="1:9" s="38" customFormat="1" x14ac:dyDescent="0.25">
      <c r="A210" s="193" t="s">
        <v>1389</v>
      </c>
      <c r="B210" s="194" t="s">
        <v>1191</v>
      </c>
      <c r="C210" s="188" t="s">
        <v>259</v>
      </c>
      <c r="D210" s="177"/>
      <c r="E210" s="201">
        <v>589</v>
      </c>
      <c r="F210" s="201">
        <v>304</v>
      </c>
      <c r="G210" s="88">
        <f t="shared" si="6"/>
        <v>0</v>
      </c>
      <c r="H210" s="66">
        <f t="shared" si="7"/>
        <v>0</v>
      </c>
      <c r="I210" s="39"/>
    </row>
    <row r="211" spans="1:9" s="38" customFormat="1" x14ac:dyDescent="0.25">
      <c r="A211" s="193" t="s">
        <v>1390</v>
      </c>
      <c r="B211" s="194" t="s">
        <v>1193</v>
      </c>
      <c r="C211" s="188" t="s">
        <v>259</v>
      </c>
      <c r="D211" s="177"/>
      <c r="E211" s="201">
        <v>377</v>
      </c>
      <c r="F211" s="201">
        <v>194</v>
      </c>
      <c r="G211" s="88">
        <f t="shared" si="6"/>
        <v>0</v>
      </c>
      <c r="H211" s="66">
        <f t="shared" si="7"/>
        <v>0</v>
      </c>
      <c r="I211" s="39"/>
    </row>
    <row r="212" spans="1:9" s="38" customFormat="1" x14ac:dyDescent="0.25">
      <c r="A212" s="193" t="s">
        <v>1391</v>
      </c>
      <c r="B212" s="194" t="s">
        <v>1195</v>
      </c>
      <c r="C212" s="188" t="s">
        <v>259</v>
      </c>
      <c r="D212" s="177"/>
      <c r="E212" s="201">
        <v>373</v>
      </c>
      <c r="F212" s="201">
        <v>192</v>
      </c>
      <c r="G212" s="88">
        <f t="shared" si="6"/>
        <v>0</v>
      </c>
      <c r="H212" s="66">
        <f t="shared" si="7"/>
        <v>0</v>
      </c>
      <c r="I212" s="39"/>
    </row>
    <row r="213" spans="1:9" s="38" customFormat="1" x14ac:dyDescent="0.25">
      <c r="A213" s="193" t="s">
        <v>1392</v>
      </c>
      <c r="B213" s="194" t="s">
        <v>1197</v>
      </c>
      <c r="C213" s="188" t="s">
        <v>259</v>
      </c>
      <c r="D213" s="177"/>
      <c r="E213" s="201">
        <v>280</v>
      </c>
      <c r="F213" s="201">
        <v>144</v>
      </c>
      <c r="G213" s="88">
        <f t="shared" si="6"/>
        <v>0</v>
      </c>
      <c r="H213" s="66">
        <f t="shared" si="7"/>
        <v>0</v>
      </c>
      <c r="I213" s="39"/>
    </row>
    <row r="214" spans="1:9" s="38" customFormat="1" x14ac:dyDescent="0.25">
      <c r="A214" s="193" t="s">
        <v>1393</v>
      </c>
      <c r="B214" s="194" t="s">
        <v>1199</v>
      </c>
      <c r="C214" s="188" t="s">
        <v>259</v>
      </c>
      <c r="D214" s="177"/>
      <c r="E214" s="201">
        <v>325</v>
      </c>
      <c r="F214" s="201">
        <v>168</v>
      </c>
      <c r="G214" s="88">
        <f t="shared" si="6"/>
        <v>0</v>
      </c>
      <c r="H214" s="66">
        <f t="shared" si="7"/>
        <v>0</v>
      </c>
      <c r="I214" s="39"/>
    </row>
    <row r="215" spans="1:9" s="38" customFormat="1" x14ac:dyDescent="0.25">
      <c r="A215" s="193" t="s">
        <v>1394</v>
      </c>
      <c r="B215" s="194" t="s">
        <v>1201</v>
      </c>
      <c r="C215" s="188" t="s">
        <v>259</v>
      </c>
      <c r="D215" s="177"/>
      <c r="E215" s="201">
        <v>233</v>
      </c>
      <c r="F215" s="201">
        <v>120</v>
      </c>
      <c r="G215" s="88">
        <f t="shared" si="6"/>
        <v>0</v>
      </c>
      <c r="H215" s="66">
        <f t="shared" si="7"/>
        <v>0</v>
      </c>
      <c r="I215" s="39"/>
    </row>
    <row r="216" spans="1:9" s="38" customFormat="1" ht="236.25" x14ac:dyDescent="0.25">
      <c r="A216" s="195" t="s">
        <v>1395</v>
      </c>
      <c r="B216" s="196" t="s">
        <v>20541</v>
      </c>
      <c r="C216" s="198"/>
      <c r="D216" s="199"/>
      <c r="E216" s="199"/>
      <c r="F216" s="199"/>
      <c r="G216" s="199"/>
      <c r="H216" s="200"/>
      <c r="I216" s="39"/>
    </row>
    <row r="217" spans="1:9" s="38" customFormat="1" x14ac:dyDescent="0.25">
      <c r="A217" s="193" t="s">
        <v>1396</v>
      </c>
      <c r="B217" s="194" t="s">
        <v>1397</v>
      </c>
      <c r="C217" s="188" t="s">
        <v>259</v>
      </c>
      <c r="D217" s="177"/>
      <c r="E217" s="201">
        <v>692</v>
      </c>
      <c r="F217" s="201">
        <v>357</v>
      </c>
      <c r="G217" s="88">
        <f t="shared" si="6"/>
        <v>0</v>
      </c>
      <c r="H217" s="66">
        <f t="shared" si="7"/>
        <v>0</v>
      </c>
      <c r="I217" s="39"/>
    </row>
    <row r="218" spans="1:9" s="38" customFormat="1" x14ac:dyDescent="0.25">
      <c r="A218" s="193" t="s">
        <v>1398</v>
      </c>
      <c r="B218" s="194" t="s">
        <v>1399</v>
      </c>
      <c r="C218" s="188" t="s">
        <v>259</v>
      </c>
      <c r="D218" s="177"/>
      <c r="E218" s="201">
        <v>588</v>
      </c>
      <c r="F218" s="201">
        <v>303</v>
      </c>
      <c r="G218" s="88">
        <f t="shared" si="6"/>
        <v>0</v>
      </c>
      <c r="H218" s="66">
        <f t="shared" si="7"/>
        <v>0</v>
      </c>
      <c r="I218" s="39"/>
    </row>
    <row r="219" spans="1:9" s="38" customFormat="1" ht="67.5" x14ac:dyDescent="0.25">
      <c r="A219" s="193" t="s">
        <v>1400</v>
      </c>
      <c r="B219" s="194" t="s">
        <v>20542</v>
      </c>
      <c r="C219" s="188" t="s">
        <v>259</v>
      </c>
      <c r="D219" s="177"/>
      <c r="E219" s="201">
        <v>15.9</v>
      </c>
      <c r="F219" s="201">
        <v>8.5</v>
      </c>
      <c r="G219" s="88">
        <f t="shared" si="6"/>
        <v>0</v>
      </c>
      <c r="H219" s="66">
        <f t="shared" si="7"/>
        <v>0</v>
      </c>
      <c r="I219" s="39"/>
    </row>
    <row r="220" spans="1:9" s="38" customFormat="1" ht="67.5" x14ac:dyDescent="0.25">
      <c r="A220" s="193" t="s">
        <v>1401</v>
      </c>
      <c r="B220" s="194" t="s">
        <v>20543</v>
      </c>
      <c r="C220" s="188" t="s">
        <v>259</v>
      </c>
      <c r="D220" s="177"/>
      <c r="E220" s="201">
        <v>15.9</v>
      </c>
      <c r="F220" s="201">
        <v>8.5</v>
      </c>
      <c r="G220" s="88">
        <f t="shared" si="6"/>
        <v>0</v>
      </c>
      <c r="H220" s="66">
        <f t="shared" si="7"/>
        <v>0</v>
      </c>
      <c r="I220" s="39"/>
    </row>
    <row r="221" spans="1:9" s="38" customFormat="1" ht="57" customHeight="1" x14ac:dyDescent="0.25">
      <c r="A221" s="197" t="s">
        <v>20544</v>
      </c>
      <c r="B221" s="344" t="s">
        <v>20545</v>
      </c>
      <c r="C221" s="345"/>
      <c r="D221" s="345"/>
      <c r="E221" s="345"/>
      <c r="F221" s="345"/>
      <c r="G221" s="345"/>
      <c r="H221" s="346"/>
      <c r="I221" s="39"/>
    </row>
    <row r="222" spans="1:9" s="38" customFormat="1" ht="157.5" x14ac:dyDescent="0.25">
      <c r="A222" s="193" t="s">
        <v>1402</v>
      </c>
      <c r="B222" s="194" t="s">
        <v>20546</v>
      </c>
      <c r="C222" s="188" t="s">
        <v>259</v>
      </c>
      <c r="D222" s="177"/>
      <c r="E222" s="201">
        <v>61</v>
      </c>
      <c r="F222" s="201">
        <v>30.8</v>
      </c>
      <c r="G222" s="88">
        <f t="shared" si="6"/>
        <v>0</v>
      </c>
      <c r="H222" s="66">
        <f t="shared" si="7"/>
        <v>0</v>
      </c>
      <c r="I222" s="39"/>
    </row>
    <row r="223" spans="1:9" s="38" customFormat="1" ht="90" x14ac:dyDescent="0.25">
      <c r="A223" s="193" t="s">
        <v>1403</v>
      </c>
      <c r="B223" s="194" t="s">
        <v>20547</v>
      </c>
      <c r="C223" s="188" t="s">
        <v>259</v>
      </c>
      <c r="D223" s="177"/>
      <c r="E223" s="201">
        <v>8.1</v>
      </c>
      <c r="F223" s="201">
        <v>4.08</v>
      </c>
      <c r="G223" s="88">
        <f t="shared" si="6"/>
        <v>0</v>
      </c>
      <c r="H223" s="66">
        <f t="shared" si="7"/>
        <v>0</v>
      </c>
      <c r="I223" s="39"/>
    </row>
    <row r="224" spans="1:9" s="38" customFormat="1" ht="135" x14ac:dyDescent="0.25">
      <c r="A224" s="193" t="s">
        <v>1404</v>
      </c>
      <c r="B224" s="194" t="s">
        <v>20548</v>
      </c>
      <c r="C224" s="188" t="s">
        <v>259</v>
      </c>
      <c r="D224" s="177"/>
      <c r="E224" s="201">
        <v>196</v>
      </c>
      <c r="F224" s="201">
        <v>99</v>
      </c>
      <c r="G224" s="88">
        <f t="shared" si="6"/>
        <v>0</v>
      </c>
      <c r="H224" s="66">
        <f t="shared" si="7"/>
        <v>0</v>
      </c>
      <c r="I224" s="39"/>
    </row>
    <row r="225" spans="1:9" s="38" customFormat="1" ht="112.5" x14ac:dyDescent="0.25">
      <c r="A225" s="193" t="s">
        <v>1405</v>
      </c>
      <c r="B225" s="194" t="s">
        <v>20549</v>
      </c>
      <c r="C225" s="188" t="s">
        <v>259</v>
      </c>
      <c r="D225" s="177"/>
      <c r="E225" s="201">
        <v>151</v>
      </c>
      <c r="F225" s="201">
        <v>76</v>
      </c>
      <c r="G225" s="88">
        <f t="shared" si="6"/>
        <v>0</v>
      </c>
      <c r="H225" s="66">
        <f t="shared" si="7"/>
        <v>0</v>
      </c>
      <c r="I225" s="39"/>
    </row>
    <row r="226" spans="1:9" s="38" customFormat="1" ht="258.75" x14ac:dyDescent="0.25">
      <c r="A226" s="193" t="s">
        <v>1406</v>
      </c>
      <c r="B226" s="194" t="s">
        <v>20550</v>
      </c>
      <c r="C226" s="188" t="s">
        <v>1057</v>
      </c>
      <c r="D226" s="177"/>
      <c r="E226" s="201">
        <v>37.700000000000003</v>
      </c>
      <c r="F226" s="201">
        <v>19</v>
      </c>
      <c r="G226" s="88">
        <f t="shared" si="6"/>
        <v>0</v>
      </c>
      <c r="H226" s="66">
        <f t="shared" si="7"/>
        <v>0</v>
      </c>
      <c r="I226" s="39"/>
    </row>
    <row r="227" spans="1:9" s="38" customFormat="1" ht="202.5" x14ac:dyDescent="0.25">
      <c r="A227" s="195" t="s">
        <v>1407</v>
      </c>
      <c r="B227" s="196" t="s">
        <v>20551</v>
      </c>
      <c r="C227" s="198"/>
      <c r="D227" s="199"/>
      <c r="E227" s="199"/>
      <c r="F227" s="199"/>
      <c r="G227" s="199"/>
      <c r="H227" s="200"/>
      <c r="I227" s="39"/>
    </row>
    <row r="228" spans="1:9" s="38" customFormat="1" ht="22.5" x14ac:dyDescent="0.25">
      <c r="A228" s="193" t="s">
        <v>1408</v>
      </c>
      <c r="B228" s="194" t="s">
        <v>1409</v>
      </c>
      <c r="C228" s="188" t="s">
        <v>1057</v>
      </c>
      <c r="D228" s="177"/>
      <c r="E228" s="201">
        <v>27.3</v>
      </c>
      <c r="F228" s="201">
        <v>13.8</v>
      </c>
      <c r="G228" s="88">
        <f t="shared" si="6"/>
        <v>0</v>
      </c>
      <c r="H228" s="66">
        <f t="shared" si="7"/>
        <v>0</v>
      </c>
      <c r="I228" s="39"/>
    </row>
    <row r="229" spans="1:9" s="38" customFormat="1" ht="22.5" x14ac:dyDescent="0.25">
      <c r="A229" s="193" t="s">
        <v>1410</v>
      </c>
      <c r="B229" s="194" t="s">
        <v>1411</v>
      </c>
      <c r="C229" s="188" t="s">
        <v>1057</v>
      </c>
      <c r="D229" s="177"/>
      <c r="E229" s="201">
        <v>28</v>
      </c>
      <c r="F229" s="201">
        <v>14.1</v>
      </c>
      <c r="G229" s="88">
        <f t="shared" si="6"/>
        <v>0</v>
      </c>
      <c r="H229" s="66">
        <f t="shared" si="7"/>
        <v>0</v>
      </c>
      <c r="I229" s="39"/>
    </row>
    <row r="230" spans="1:9" s="38" customFormat="1" ht="191.25" x14ac:dyDescent="0.25">
      <c r="A230" s="195" t="s">
        <v>1412</v>
      </c>
      <c r="B230" s="196" t="s">
        <v>20552</v>
      </c>
      <c r="C230" s="198"/>
      <c r="D230" s="199"/>
      <c r="E230" s="199"/>
      <c r="F230" s="199"/>
      <c r="G230" s="199"/>
      <c r="H230" s="200"/>
      <c r="I230" s="39"/>
    </row>
    <row r="231" spans="1:9" s="38" customFormat="1" x14ac:dyDescent="0.25">
      <c r="A231" s="193" t="s">
        <v>1413</v>
      </c>
      <c r="B231" s="194" t="s">
        <v>1414</v>
      </c>
      <c r="C231" s="188" t="s">
        <v>15</v>
      </c>
      <c r="D231" s="177"/>
      <c r="E231" s="201">
        <v>252</v>
      </c>
      <c r="F231" s="201">
        <v>127</v>
      </c>
      <c r="G231" s="88">
        <f t="shared" si="6"/>
        <v>0</v>
      </c>
      <c r="H231" s="66">
        <f t="shared" si="7"/>
        <v>0</v>
      </c>
      <c r="I231" s="39"/>
    </row>
    <row r="232" spans="1:9" s="38" customFormat="1" x14ac:dyDescent="0.25">
      <c r="A232" s="193" t="s">
        <v>1415</v>
      </c>
      <c r="B232" s="194" t="s">
        <v>1416</v>
      </c>
      <c r="C232" s="188" t="s">
        <v>15</v>
      </c>
      <c r="D232" s="177"/>
      <c r="E232" s="201">
        <v>319</v>
      </c>
      <c r="F232" s="201">
        <v>161</v>
      </c>
      <c r="G232" s="88">
        <f t="shared" si="6"/>
        <v>0</v>
      </c>
      <c r="H232" s="66">
        <f t="shared" si="7"/>
        <v>0</v>
      </c>
      <c r="I232" s="39"/>
    </row>
    <row r="233" spans="1:9" s="38" customFormat="1" x14ac:dyDescent="0.25">
      <c r="A233" s="193" t="s">
        <v>1417</v>
      </c>
      <c r="B233" s="194" t="s">
        <v>1418</v>
      </c>
      <c r="C233" s="188" t="s">
        <v>15</v>
      </c>
      <c r="D233" s="177"/>
      <c r="E233" s="201">
        <v>454</v>
      </c>
      <c r="F233" s="201">
        <v>229</v>
      </c>
      <c r="G233" s="88">
        <f t="shared" si="6"/>
        <v>0</v>
      </c>
      <c r="H233" s="66">
        <f t="shared" si="7"/>
        <v>0</v>
      </c>
      <c r="I233" s="39"/>
    </row>
    <row r="234" spans="1:9" s="38" customFormat="1" ht="135" x14ac:dyDescent="0.25">
      <c r="A234" s="195" t="s">
        <v>1419</v>
      </c>
      <c r="B234" s="196" t="s">
        <v>20553</v>
      </c>
      <c r="C234" s="198"/>
      <c r="D234" s="199"/>
      <c r="E234" s="199"/>
      <c r="F234" s="199"/>
      <c r="G234" s="199"/>
      <c r="H234" s="200"/>
      <c r="I234" s="39"/>
    </row>
    <row r="235" spans="1:9" s="38" customFormat="1" ht="22.5" x14ac:dyDescent="0.25">
      <c r="A235" s="193" t="s">
        <v>1420</v>
      </c>
      <c r="B235" s="194" t="s">
        <v>1421</v>
      </c>
      <c r="C235" s="188" t="s">
        <v>6</v>
      </c>
      <c r="D235" s="177"/>
      <c r="E235" s="201">
        <v>56</v>
      </c>
      <c r="F235" s="201">
        <v>28.1</v>
      </c>
      <c r="G235" s="88">
        <f t="shared" si="6"/>
        <v>0</v>
      </c>
      <c r="H235" s="66">
        <f t="shared" si="7"/>
        <v>0</v>
      </c>
      <c r="I235" s="39"/>
    </row>
    <row r="236" spans="1:9" s="38" customFormat="1" ht="22.5" x14ac:dyDescent="0.25">
      <c r="A236" s="193" t="s">
        <v>1422</v>
      </c>
      <c r="B236" s="194" t="s">
        <v>1423</v>
      </c>
      <c r="C236" s="188" t="s">
        <v>6</v>
      </c>
      <c r="D236" s="177"/>
      <c r="E236" s="201">
        <v>73</v>
      </c>
      <c r="F236" s="201">
        <v>36.6</v>
      </c>
      <c r="G236" s="88">
        <f t="shared" si="6"/>
        <v>0</v>
      </c>
      <c r="H236" s="66">
        <f t="shared" si="7"/>
        <v>0</v>
      </c>
      <c r="I236" s="39"/>
    </row>
    <row r="237" spans="1:9" s="38" customFormat="1" ht="191.25" x14ac:dyDescent="0.25">
      <c r="A237" s="193" t="s">
        <v>1424</v>
      </c>
      <c r="B237" s="194" t="s">
        <v>20554</v>
      </c>
      <c r="C237" s="188" t="s">
        <v>15</v>
      </c>
      <c r="D237" s="177"/>
      <c r="E237" s="201">
        <v>462</v>
      </c>
      <c r="F237" s="201">
        <v>233</v>
      </c>
      <c r="G237" s="88">
        <f t="shared" si="6"/>
        <v>0</v>
      </c>
      <c r="H237" s="66">
        <f t="shared" si="7"/>
        <v>0</v>
      </c>
      <c r="I237" s="39"/>
    </row>
    <row r="238" spans="1:9" s="38" customFormat="1" ht="123.75" x14ac:dyDescent="0.25">
      <c r="A238" s="193" t="s">
        <v>1425</v>
      </c>
      <c r="B238" s="194" t="s">
        <v>20555</v>
      </c>
      <c r="C238" s="188" t="s">
        <v>15</v>
      </c>
      <c r="D238" s="177"/>
      <c r="E238" s="201">
        <v>101</v>
      </c>
      <c r="F238" s="201">
        <v>51</v>
      </c>
      <c r="G238" s="88">
        <f t="shared" si="6"/>
        <v>0</v>
      </c>
      <c r="H238" s="66">
        <f t="shared" si="7"/>
        <v>0</v>
      </c>
      <c r="I238" s="39"/>
    </row>
    <row r="239" spans="1:9" s="38" customFormat="1" ht="157.5" x14ac:dyDescent="0.25">
      <c r="A239" s="193" t="s">
        <v>1426</v>
      </c>
      <c r="B239" s="194" t="s">
        <v>20556</v>
      </c>
      <c r="C239" s="188" t="s">
        <v>15</v>
      </c>
      <c r="D239" s="177"/>
      <c r="E239" s="201">
        <v>164</v>
      </c>
      <c r="F239" s="201">
        <v>83</v>
      </c>
      <c r="G239" s="88">
        <f t="shared" si="6"/>
        <v>0</v>
      </c>
      <c r="H239" s="66">
        <f t="shared" si="7"/>
        <v>0</v>
      </c>
      <c r="I239" s="39"/>
    </row>
    <row r="240" spans="1:9" s="38" customFormat="1" ht="180" x14ac:dyDescent="0.25">
      <c r="A240" s="193" t="s">
        <v>1427</v>
      </c>
      <c r="B240" s="194" t="s">
        <v>20557</v>
      </c>
      <c r="C240" s="188" t="s">
        <v>6</v>
      </c>
      <c r="D240" s="177"/>
      <c r="E240" s="201">
        <v>544</v>
      </c>
      <c r="F240" s="201">
        <v>274</v>
      </c>
      <c r="G240" s="88">
        <f t="shared" si="6"/>
        <v>0</v>
      </c>
      <c r="H240" s="66">
        <f t="shared" si="7"/>
        <v>0</v>
      </c>
      <c r="I240" s="39"/>
    </row>
    <row r="241" spans="1:9" s="38" customFormat="1" ht="168.75" x14ac:dyDescent="0.25">
      <c r="A241" s="193" t="s">
        <v>1428</v>
      </c>
      <c r="B241" s="194" t="s">
        <v>20558</v>
      </c>
      <c r="C241" s="188" t="s">
        <v>6</v>
      </c>
      <c r="D241" s="177"/>
      <c r="E241" s="201">
        <v>551</v>
      </c>
      <c r="F241" s="201">
        <v>278</v>
      </c>
      <c r="G241" s="88">
        <f t="shared" si="6"/>
        <v>0</v>
      </c>
      <c r="H241" s="66">
        <f t="shared" si="7"/>
        <v>0</v>
      </c>
      <c r="I241" s="39"/>
    </row>
    <row r="242" spans="1:9" s="38" customFormat="1" ht="157.5" x14ac:dyDescent="0.25">
      <c r="A242" s="193" t="s">
        <v>1429</v>
      </c>
      <c r="B242" s="194" t="s">
        <v>20559</v>
      </c>
      <c r="C242" s="188" t="s">
        <v>6</v>
      </c>
      <c r="D242" s="177"/>
      <c r="E242" s="201">
        <v>817</v>
      </c>
      <c r="F242" s="201">
        <v>412</v>
      </c>
      <c r="G242" s="88">
        <f t="shared" si="6"/>
        <v>0</v>
      </c>
      <c r="H242" s="66">
        <f t="shared" si="7"/>
        <v>0</v>
      </c>
      <c r="I242" s="39"/>
    </row>
    <row r="243" spans="1:9" s="38" customFormat="1" ht="101.25" x14ac:dyDescent="0.25">
      <c r="A243" s="193" t="s">
        <v>1430</v>
      </c>
      <c r="B243" s="194" t="s">
        <v>20560</v>
      </c>
      <c r="C243" s="188" t="s">
        <v>301</v>
      </c>
      <c r="D243" s="177"/>
      <c r="E243" s="201">
        <v>18.399999999999999</v>
      </c>
      <c r="F243" s="201">
        <v>9.3000000000000007</v>
      </c>
      <c r="G243" s="88">
        <f t="shared" si="6"/>
        <v>0</v>
      </c>
      <c r="H243" s="66">
        <f t="shared" si="7"/>
        <v>0</v>
      </c>
      <c r="I243" s="39"/>
    </row>
    <row r="244" spans="1:9" s="38" customFormat="1" ht="180" x14ac:dyDescent="0.25">
      <c r="A244" s="193" t="s">
        <v>1431</v>
      </c>
      <c r="B244" s="194" t="s">
        <v>20561</v>
      </c>
      <c r="C244" s="188" t="s">
        <v>259</v>
      </c>
      <c r="D244" s="177"/>
      <c r="E244" s="201">
        <v>47.5</v>
      </c>
      <c r="F244" s="201">
        <v>20.5</v>
      </c>
      <c r="G244" s="88">
        <f t="shared" si="6"/>
        <v>0</v>
      </c>
      <c r="H244" s="66">
        <f t="shared" si="7"/>
        <v>0</v>
      </c>
      <c r="I244" s="39"/>
    </row>
    <row r="245" spans="1:9" s="38" customFormat="1" ht="101.25" x14ac:dyDescent="0.25">
      <c r="A245" s="193" t="s">
        <v>1432</v>
      </c>
      <c r="B245" s="194" t="s">
        <v>20562</v>
      </c>
      <c r="C245" s="188" t="s">
        <v>259</v>
      </c>
      <c r="D245" s="177"/>
      <c r="E245" s="201">
        <v>8</v>
      </c>
      <c r="F245" s="201">
        <v>3.45</v>
      </c>
      <c r="G245" s="88">
        <f t="shared" si="6"/>
        <v>0</v>
      </c>
      <c r="H245" s="66">
        <f t="shared" si="7"/>
        <v>0</v>
      </c>
      <c r="I245" s="39"/>
    </row>
    <row r="246" spans="1:9" s="38" customFormat="1" ht="191.25" x14ac:dyDescent="0.25">
      <c r="A246" s="193" t="s">
        <v>1433</v>
      </c>
      <c r="B246" s="194" t="s">
        <v>20563</v>
      </c>
      <c r="C246" s="188" t="s">
        <v>259</v>
      </c>
      <c r="D246" s="177"/>
      <c r="E246" s="201">
        <v>39.700000000000003</v>
      </c>
      <c r="F246" s="201">
        <v>17.2</v>
      </c>
      <c r="G246" s="88">
        <f t="shared" si="6"/>
        <v>0</v>
      </c>
      <c r="H246" s="66">
        <f t="shared" si="7"/>
        <v>0</v>
      </c>
      <c r="I246" s="39"/>
    </row>
    <row r="247" spans="1:9" s="38" customFormat="1" ht="101.25" x14ac:dyDescent="0.25">
      <c r="A247" s="193" t="s">
        <v>1434</v>
      </c>
      <c r="B247" s="194" t="s">
        <v>20564</v>
      </c>
      <c r="C247" s="188" t="s">
        <v>259</v>
      </c>
      <c r="D247" s="177"/>
      <c r="E247" s="201">
        <v>8</v>
      </c>
      <c r="F247" s="201">
        <v>3.45</v>
      </c>
      <c r="G247" s="88">
        <f t="shared" si="6"/>
        <v>0</v>
      </c>
      <c r="H247" s="66">
        <f t="shared" si="7"/>
        <v>0</v>
      </c>
      <c r="I247" s="39"/>
    </row>
    <row r="248" spans="1:9" s="38" customFormat="1" ht="123.75" x14ac:dyDescent="0.25">
      <c r="A248" s="195" t="s">
        <v>1435</v>
      </c>
      <c r="B248" s="196" t="s">
        <v>20565</v>
      </c>
      <c r="C248" s="198"/>
      <c r="D248" s="199"/>
      <c r="E248" s="199"/>
      <c r="F248" s="199"/>
      <c r="G248" s="199"/>
      <c r="H248" s="200"/>
      <c r="I248" s="39"/>
    </row>
    <row r="249" spans="1:9" s="38" customFormat="1" ht="22.5" x14ac:dyDescent="0.25">
      <c r="A249" s="193" t="s">
        <v>1436</v>
      </c>
      <c r="B249" s="194" t="s">
        <v>1437</v>
      </c>
      <c r="C249" s="188" t="s">
        <v>259</v>
      </c>
      <c r="D249" s="177"/>
      <c r="E249" s="201">
        <v>42</v>
      </c>
      <c r="F249" s="201">
        <v>18.2</v>
      </c>
      <c r="G249" s="88">
        <f t="shared" si="6"/>
        <v>0</v>
      </c>
      <c r="H249" s="66">
        <f t="shared" si="7"/>
        <v>0</v>
      </c>
      <c r="I249" s="39"/>
    </row>
    <row r="250" spans="1:9" s="38" customFormat="1" x14ac:dyDescent="0.25">
      <c r="A250" s="193" t="s">
        <v>1438</v>
      </c>
      <c r="B250" s="194" t="s">
        <v>1439</v>
      </c>
      <c r="C250" s="188" t="s">
        <v>259</v>
      </c>
      <c r="D250" s="177"/>
      <c r="E250" s="201">
        <v>31.7</v>
      </c>
      <c r="F250" s="201">
        <v>13.7</v>
      </c>
      <c r="G250" s="88">
        <f t="shared" si="6"/>
        <v>0</v>
      </c>
      <c r="H250" s="66">
        <f t="shared" si="7"/>
        <v>0</v>
      </c>
      <c r="I250" s="39"/>
    </row>
    <row r="251" spans="1:9" s="38" customFormat="1" x14ac:dyDescent="0.25">
      <c r="A251" s="193" t="s">
        <v>1440</v>
      </c>
      <c r="B251" s="194" t="s">
        <v>1441</v>
      </c>
      <c r="C251" s="188" t="s">
        <v>259</v>
      </c>
      <c r="D251" s="177"/>
      <c r="E251" s="201">
        <v>37.9</v>
      </c>
      <c r="F251" s="201">
        <v>16.399999999999999</v>
      </c>
      <c r="G251" s="88">
        <f t="shared" si="6"/>
        <v>0</v>
      </c>
      <c r="H251" s="66">
        <f t="shared" si="7"/>
        <v>0</v>
      </c>
      <c r="I251" s="39"/>
    </row>
    <row r="252" spans="1:9" s="38" customFormat="1" ht="57" customHeight="1" x14ac:dyDescent="0.25">
      <c r="A252" s="197" t="s">
        <v>20566</v>
      </c>
      <c r="B252" s="344" t="s">
        <v>20567</v>
      </c>
      <c r="C252" s="345"/>
      <c r="D252" s="345"/>
      <c r="E252" s="345"/>
      <c r="F252" s="345"/>
      <c r="G252" s="345"/>
      <c r="H252" s="346"/>
      <c r="I252" s="39"/>
    </row>
    <row r="253" spans="1:9" s="38" customFormat="1" ht="56.25" x14ac:dyDescent="0.25">
      <c r="A253" s="193" t="s">
        <v>1442</v>
      </c>
      <c r="B253" s="194" t="s">
        <v>20568</v>
      </c>
      <c r="C253" s="188" t="s">
        <v>305</v>
      </c>
      <c r="D253" s="177"/>
      <c r="E253" s="201">
        <v>969</v>
      </c>
      <c r="F253" s="201">
        <v>437</v>
      </c>
      <c r="G253" s="88">
        <f t="shared" si="6"/>
        <v>0</v>
      </c>
      <c r="H253" s="66">
        <f t="shared" si="7"/>
        <v>0</v>
      </c>
      <c r="I253" s="39"/>
    </row>
    <row r="254" spans="1:9" s="38" customFormat="1" ht="67.5" x14ac:dyDescent="0.25">
      <c r="A254" s="195" t="s">
        <v>1443</v>
      </c>
      <c r="B254" s="196" t="s">
        <v>20569</v>
      </c>
      <c r="C254" s="198"/>
      <c r="D254" s="199"/>
      <c r="E254" s="199"/>
      <c r="F254" s="199"/>
      <c r="G254" s="199"/>
      <c r="H254" s="200"/>
      <c r="I254" s="39"/>
    </row>
    <row r="255" spans="1:9" s="38" customFormat="1" x14ac:dyDescent="0.25">
      <c r="A255" s="193" t="s">
        <v>1444</v>
      </c>
      <c r="B255" s="194" t="s">
        <v>1445</v>
      </c>
      <c r="C255" s="188" t="s">
        <v>259</v>
      </c>
      <c r="D255" s="177"/>
      <c r="E255" s="201">
        <v>20.8</v>
      </c>
      <c r="F255" s="201">
        <v>9.4</v>
      </c>
      <c r="G255" s="88">
        <f t="shared" si="6"/>
        <v>0</v>
      </c>
      <c r="H255" s="66">
        <f t="shared" si="7"/>
        <v>0</v>
      </c>
      <c r="I255" s="39"/>
    </row>
    <row r="256" spans="1:9" s="38" customFormat="1" x14ac:dyDescent="0.25">
      <c r="A256" s="193" t="s">
        <v>1446</v>
      </c>
      <c r="B256" s="194" t="s">
        <v>1447</v>
      </c>
      <c r="C256" s="188" t="s">
        <v>259</v>
      </c>
      <c r="D256" s="177"/>
      <c r="E256" s="201">
        <v>16.8</v>
      </c>
      <c r="F256" s="201">
        <v>7.6</v>
      </c>
      <c r="G256" s="88">
        <f t="shared" si="6"/>
        <v>0</v>
      </c>
      <c r="H256" s="66">
        <f t="shared" si="7"/>
        <v>0</v>
      </c>
      <c r="I256" s="39"/>
    </row>
    <row r="257" spans="1:9" s="38" customFormat="1" ht="78.75" x14ac:dyDescent="0.25">
      <c r="A257" s="195" t="s">
        <v>1448</v>
      </c>
      <c r="B257" s="196" t="s">
        <v>20570</v>
      </c>
      <c r="C257" s="198"/>
      <c r="D257" s="199"/>
      <c r="E257" s="199"/>
      <c r="F257" s="199"/>
      <c r="G257" s="199"/>
      <c r="H257" s="200"/>
      <c r="I257" s="39"/>
    </row>
    <row r="258" spans="1:9" s="38" customFormat="1" x14ac:dyDescent="0.25">
      <c r="A258" s="193" t="s">
        <v>1449</v>
      </c>
      <c r="B258" s="194" t="s">
        <v>1450</v>
      </c>
      <c r="C258" s="188" t="s">
        <v>259</v>
      </c>
      <c r="D258" s="177"/>
      <c r="E258" s="201">
        <v>38.5</v>
      </c>
      <c r="F258" s="201">
        <v>6.1</v>
      </c>
      <c r="G258" s="88">
        <f t="shared" si="6"/>
        <v>0</v>
      </c>
      <c r="H258" s="66">
        <f t="shared" si="7"/>
        <v>0</v>
      </c>
      <c r="I258" s="39"/>
    </row>
    <row r="259" spans="1:9" s="38" customFormat="1" x14ac:dyDescent="0.25">
      <c r="A259" s="193" t="s">
        <v>1451</v>
      </c>
      <c r="B259" s="194" t="s">
        <v>1452</v>
      </c>
      <c r="C259" s="188" t="s">
        <v>259</v>
      </c>
      <c r="D259" s="177"/>
      <c r="E259" s="201">
        <v>19.2</v>
      </c>
      <c r="F259" s="201">
        <v>3.06</v>
      </c>
      <c r="G259" s="88">
        <f t="shared" si="6"/>
        <v>0</v>
      </c>
      <c r="H259" s="66">
        <f t="shared" si="7"/>
        <v>0</v>
      </c>
      <c r="I259" s="39"/>
    </row>
    <row r="260" spans="1:9" s="38" customFormat="1" ht="22.5" x14ac:dyDescent="0.25">
      <c r="A260" s="193" t="s">
        <v>1453</v>
      </c>
      <c r="B260" s="194" t="s">
        <v>1454</v>
      </c>
      <c r="C260" s="188" t="s">
        <v>259</v>
      </c>
      <c r="D260" s="177"/>
      <c r="E260" s="201">
        <v>39</v>
      </c>
      <c r="F260" s="201">
        <v>6.2</v>
      </c>
      <c r="G260" s="88">
        <f t="shared" ref="G260:G311" si="8">D260*E260</f>
        <v>0</v>
      </c>
      <c r="H260" s="66">
        <f t="shared" ref="H260:H311" si="9">D260*F260</f>
        <v>0</v>
      </c>
      <c r="I260" s="39"/>
    </row>
    <row r="261" spans="1:9" s="38" customFormat="1" x14ac:dyDescent="0.25">
      <c r="A261" s="193" t="s">
        <v>1455</v>
      </c>
      <c r="B261" s="194" t="s">
        <v>1456</v>
      </c>
      <c r="C261" s="188" t="s">
        <v>259</v>
      </c>
      <c r="D261" s="177"/>
      <c r="E261" s="201">
        <v>40.5</v>
      </c>
      <c r="F261" s="201">
        <v>6.4</v>
      </c>
      <c r="G261" s="88">
        <f t="shared" si="8"/>
        <v>0</v>
      </c>
      <c r="H261" s="66">
        <f t="shared" si="9"/>
        <v>0</v>
      </c>
      <c r="I261" s="39"/>
    </row>
    <row r="262" spans="1:9" s="38" customFormat="1" x14ac:dyDescent="0.25">
      <c r="A262" s="193" t="s">
        <v>1457</v>
      </c>
      <c r="B262" s="194" t="s">
        <v>1458</v>
      </c>
      <c r="C262" s="188" t="s">
        <v>259</v>
      </c>
      <c r="D262" s="177"/>
      <c r="E262" s="201">
        <v>18.8</v>
      </c>
      <c r="F262" s="201">
        <v>2.99</v>
      </c>
      <c r="G262" s="88">
        <f t="shared" si="8"/>
        <v>0</v>
      </c>
      <c r="H262" s="66">
        <f t="shared" si="9"/>
        <v>0</v>
      </c>
      <c r="I262" s="39"/>
    </row>
    <row r="263" spans="1:9" s="38" customFormat="1" x14ac:dyDescent="0.25">
      <c r="A263" s="193" t="s">
        <v>1459</v>
      </c>
      <c r="B263" s="194" t="s">
        <v>1460</v>
      </c>
      <c r="C263" s="188" t="s">
        <v>259</v>
      </c>
      <c r="D263" s="177"/>
      <c r="E263" s="201">
        <v>20.2</v>
      </c>
      <c r="F263" s="201">
        <v>3.21</v>
      </c>
      <c r="G263" s="88">
        <f t="shared" si="8"/>
        <v>0</v>
      </c>
      <c r="H263" s="66">
        <f t="shared" si="9"/>
        <v>0</v>
      </c>
      <c r="I263" s="39"/>
    </row>
    <row r="264" spans="1:9" s="38" customFormat="1" ht="101.25" x14ac:dyDescent="0.25">
      <c r="A264" s="195" t="s">
        <v>1461</v>
      </c>
      <c r="B264" s="196" t="s">
        <v>20571</v>
      </c>
      <c r="C264" s="198"/>
      <c r="D264" s="199"/>
      <c r="E264" s="199"/>
      <c r="F264" s="199"/>
      <c r="G264" s="199"/>
      <c r="H264" s="200"/>
      <c r="I264" s="39"/>
    </row>
    <row r="265" spans="1:9" s="38" customFormat="1" ht="22.5" x14ac:dyDescent="0.25">
      <c r="A265" s="193" t="s">
        <v>1462</v>
      </c>
      <c r="B265" s="194" t="s">
        <v>1463</v>
      </c>
      <c r="C265" s="188" t="s">
        <v>259</v>
      </c>
      <c r="D265" s="177"/>
      <c r="E265" s="201">
        <v>17.600000000000001</v>
      </c>
      <c r="F265" s="201">
        <v>8</v>
      </c>
      <c r="G265" s="88">
        <f t="shared" si="8"/>
        <v>0</v>
      </c>
      <c r="H265" s="66">
        <f t="shared" si="9"/>
        <v>0</v>
      </c>
      <c r="I265" s="39"/>
    </row>
    <row r="266" spans="1:9" s="38" customFormat="1" ht="22.5" x14ac:dyDescent="0.25">
      <c r="A266" s="193" t="s">
        <v>1464</v>
      </c>
      <c r="B266" s="194" t="s">
        <v>1465</v>
      </c>
      <c r="C266" s="188" t="s">
        <v>259</v>
      </c>
      <c r="D266" s="177"/>
      <c r="E266" s="201">
        <v>21.8</v>
      </c>
      <c r="F266" s="201">
        <v>9.8000000000000007</v>
      </c>
      <c r="G266" s="88">
        <f t="shared" si="8"/>
        <v>0</v>
      </c>
      <c r="H266" s="66">
        <f t="shared" si="9"/>
        <v>0</v>
      </c>
      <c r="I266" s="39"/>
    </row>
    <row r="267" spans="1:9" s="38" customFormat="1" ht="22.5" x14ac:dyDescent="0.25">
      <c r="A267" s="193" t="s">
        <v>1466</v>
      </c>
      <c r="B267" s="194" t="s">
        <v>1467</v>
      </c>
      <c r="C267" s="188" t="s">
        <v>259</v>
      </c>
      <c r="D267" s="177"/>
      <c r="E267" s="201">
        <v>30.3</v>
      </c>
      <c r="F267" s="201">
        <v>13.7</v>
      </c>
      <c r="G267" s="88">
        <f t="shared" si="8"/>
        <v>0</v>
      </c>
      <c r="H267" s="66">
        <f t="shared" si="9"/>
        <v>0</v>
      </c>
      <c r="I267" s="39"/>
    </row>
    <row r="268" spans="1:9" s="38" customFormat="1" ht="112.5" x14ac:dyDescent="0.25">
      <c r="A268" s="195" t="s">
        <v>1468</v>
      </c>
      <c r="B268" s="196" t="s">
        <v>20572</v>
      </c>
      <c r="C268" s="198"/>
      <c r="D268" s="199"/>
      <c r="E268" s="199"/>
      <c r="F268" s="199"/>
      <c r="G268" s="199"/>
      <c r="H268" s="200"/>
      <c r="I268" s="39"/>
    </row>
    <row r="269" spans="1:9" s="38" customFormat="1" ht="22.5" x14ac:dyDescent="0.25">
      <c r="A269" s="193" t="s">
        <v>1469</v>
      </c>
      <c r="B269" s="194" t="s">
        <v>1463</v>
      </c>
      <c r="C269" s="188" t="s">
        <v>259</v>
      </c>
      <c r="D269" s="177"/>
      <c r="E269" s="201">
        <v>13.4</v>
      </c>
      <c r="F269" s="201">
        <v>6</v>
      </c>
      <c r="G269" s="88">
        <f t="shared" si="8"/>
        <v>0</v>
      </c>
      <c r="H269" s="66">
        <f t="shared" si="9"/>
        <v>0</v>
      </c>
      <c r="I269" s="39"/>
    </row>
    <row r="270" spans="1:9" s="38" customFormat="1" ht="22.5" x14ac:dyDescent="0.25">
      <c r="A270" s="193" t="s">
        <v>1470</v>
      </c>
      <c r="B270" s="194" t="s">
        <v>1465</v>
      </c>
      <c r="C270" s="188" t="s">
        <v>259</v>
      </c>
      <c r="D270" s="177"/>
      <c r="E270" s="201">
        <v>16.8</v>
      </c>
      <c r="F270" s="201">
        <v>7.6</v>
      </c>
      <c r="G270" s="88">
        <f t="shared" si="8"/>
        <v>0</v>
      </c>
      <c r="H270" s="66">
        <f t="shared" si="9"/>
        <v>0</v>
      </c>
      <c r="I270" s="39"/>
    </row>
    <row r="271" spans="1:9" s="38" customFormat="1" ht="22.5" x14ac:dyDescent="0.25">
      <c r="A271" s="193" t="s">
        <v>1471</v>
      </c>
      <c r="B271" s="194" t="s">
        <v>1467</v>
      </c>
      <c r="C271" s="188" t="s">
        <v>259</v>
      </c>
      <c r="D271" s="177"/>
      <c r="E271" s="201">
        <v>25.3</v>
      </c>
      <c r="F271" s="201">
        <v>11.4</v>
      </c>
      <c r="G271" s="88">
        <f t="shared" si="8"/>
        <v>0</v>
      </c>
      <c r="H271" s="66">
        <f t="shared" si="9"/>
        <v>0</v>
      </c>
      <c r="I271" s="39"/>
    </row>
    <row r="272" spans="1:9" s="38" customFormat="1" ht="101.25" x14ac:dyDescent="0.25">
      <c r="A272" s="195" t="s">
        <v>1472</v>
      </c>
      <c r="B272" s="196" t="s">
        <v>20573</v>
      </c>
      <c r="C272" s="198"/>
      <c r="D272" s="199"/>
      <c r="E272" s="199"/>
      <c r="F272" s="199"/>
      <c r="G272" s="199"/>
      <c r="H272" s="200"/>
      <c r="I272" s="39"/>
    </row>
    <row r="273" spans="1:9" s="38" customFormat="1" ht="22.5" x14ac:dyDescent="0.25">
      <c r="A273" s="193" t="s">
        <v>1473</v>
      </c>
      <c r="B273" s="194" t="s">
        <v>1474</v>
      </c>
      <c r="C273" s="188" t="s">
        <v>259</v>
      </c>
      <c r="D273" s="177"/>
      <c r="E273" s="201">
        <v>25.3</v>
      </c>
      <c r="F273" s="201">
        <v>11.4</v>
      </c>
      <c r="G273" s="88">
        <f t="shared" si="8"/>
        <v>0</v>
      </c>
      <c r="H273" s="66">
        <f t="shared" si="9"/>
        <v>0</v>
      </c>
      <c r="I273" s="39"/>
    </row>
    <row r="274" spans="1:9" s="38" customFormat="1" ht="22.5" x14ac:dyDescent="0.25">
      <c r="A274" s="193" t="s">
        <v>1475</v>
      </c>
      <c r="B274" s="194" t="s">
        <v>1476</v>
      </c>
      <c r="C274" s="188" t="s">
        <v>259</v>
      </c>
      <c r="D274" s="177"/>
      <c r="E274" s="201">
        <v>32.299999999999997</v>
      </c>
      <c r="F274" s="201">
        <v>14.6</v>
      </c>
      <c r="G274" s="88">
        <f t="shared" si="8"/>
        <v>0</v>
      </c>
      <c r="H274" s="66">
        <f t="shared" si="9"/>
        <v>0</v>
      </c>
      <c r="I274" s="39"/>
    </row>
    <row r="275" spans="1:9" s="38" customFormat="1" ht="22.5" x14ac:dyDescent="0.25">
      <c r="A275" s="193" t="s">
        <v>1477</v>
      </c>
      <c r="B275" s="194" t="s">
        <v>1478</v>
      </c>
      <c r="C275" s="188" t="s">
        <v>259</v>
      </c>
      <c r="D275" s="177"/>
      <c r="E275" s="201">
        <v>47.1</v>
      </c>
      <c r="F275" s="201">
        <v>21.2</v>
      </c>
      <c r="G275" s="88">
        <f t="shared" si="8"/>
        <v>0</v>
      </c>
      <c r="H275" s="66">
        <f t="shared" si="9"/>
        <v>0</v>
      </c>
      <c r="I275" s="39"/>
    </row>
    <row r="276" spans="1:9" s="38" customFormat="1" ht="112.5" x14ac:dyDescent="0.25">
      <c r="A276" s="195" t="s">
        <v>1479</v>
      </c>
      <c r="B276" s="196" t="s">
        <v>20574</v>
      </c>
      <c r="C276" s="198"/>
      <c r="D276" s="199"/>
      <c r="E276" s="199"/>
      <c r="F276" s="199"/>
      <c r="G276" s="199"/>
      <c r="H276" s="200"/>
      <c r="I276" s="39"/>
    </row>
    <row r="277" spans="1:9" s="38" customFormat="1" ht="22.5" x14ac:dyDescent="0.25">
      <c r="A277" s="193" t="s">
        <v>1480</v>
      </c>
      <c r="B277" s="194" t="s">
        <v>1481</v>
      </c>
      <c r="C277" s="188" t="s">
        <v>259</v>
      </c>
      <c r="D277" s="177"/>
      <c r="E277" s="201">
        <v>18.3</v>
      </c>
      <c r="F277" s="201">
        <v>8.3000000000000007</v>
      </c>
      <c r="G277" s="88">
        <f t="shared" si="8"/>
        <v>0</v>
      </c>
      <c r="H277" s="66">
        <f t="shared" si="9"/>
        <v>0</v>
      </c>
      <c r="I277" s="39"/>
    </row>
    <row r="278" spans="1:9" s="38" customFormat="1" ht="22.5" x14ac:dyDescent="0.25">
      <c r="A278" s="193" t="s">
        <v>1482</v>
      </c>
      <c r="B278" s="194" t="s">
        <v>1483</v>
      </c>
      <c r="C278" s="188" t="s">
        <v>259</v>
      </c>
      <c r="D278" s="177"/>
      <c r="E278" s="201">
        <v>28.2</v>
      </c>
      <c r="F278" s="201">
        <v>12.7</v>
      </c>
      <c r="G278" s="88">
        <f t="shared" si="8"/>
        <v>0</v>
      </c>
      <c r="H278" s="66">
        <f t="shared" si="9"/>
        <v>0</v>
      </c>
      <c r="I278" s="39"/>
    </row>
    <row r="279" spans="1:9" s="38" customFormat="1" ht="22.5" x14ac:dyDescent="0.25">
      <c r="A279" s="193" t="s">
        <v>1484</v>
      </c>
      <c r="B279" s="194" t="s">
        <v>1485</v>
      </c>
      <c r="C279" s="188" t="s">
        <v>259</v>
      </c>
      <c r="D279" s="177"/>
      <c r="E279" s="201">
        <v>37.5</v>
      </c>
      <c r="F279" s="201">
        <v>16.899999999999999</v>
      </c>
      <c r="G279" s="88">
        <f t="shared" si="8"/>
        <v>0</v>
      </c>
      <c r="H279" s="66">
        <f t="shared" si="9"/>
        <v>0</v>
      </c>
      <c r="I279" s="39"/>
    </row>
    <row r="280" spans="1:9" s="38" customFormat="1" ht="101.25" x14ac:dyDescent="0.25">
      <c r="A280" s="193" t="s">
        <v>1486</v>
      </c>
      <c r="B280" s="194" t="s">
        <v>20575</v>
      </c>
      <c r="C280" s="188" t="s">
        <v>259</v>
      </c>
      <c r="D280" s="177"/>
      <c r="E280" s="201">
        <v>42.5</v>
      </c>
      <c r="F280" s="201">
        <v>19.2</v>
      </c>
      <c r="G280" s="88">
        <f t="shared" si="8"/>
        <v>0</v>
      </c>
      <c r="H280" s="66">
        <f t="shared" si="9"/>
        <v>0</v>
      </c>
      <c r="I280" s="39"/>
    </row>
    <row r="281" spans="1:9" s="38" customFormat="1" ht="78.75" x14ac:dyDescent="0.25">
      <c r="A281" s="193" t="s">
        <v>1487</v>
      </c>
      <c r="B281" s="194" t="s">
        <v>20576</v>
      </c>
      <c r="C281" s="188" t="s">
        <v>259</v>
      </c>
      <c r="D281" s="177"/>
      <c r="E281" s="201">
        <v>18.7</v>
      </c>
      <c r="F281" s="201">
        <v>8.4</v>
      </c>
      <c r="G281" s="88">
        <f t="shared" si="8"/>
        <v>0</v>
      </c>
      <c r="H281" s="66">
        <f t="shared" si="9"/>
        <v>0</v>
      </c>
      <c r="I281" s="39"/>
    </row>
    <row r="282" spans="1:9" s="38" customFormat="1" ht="90" x14ac:dyDescent="0.25">
      <c r="A282" s="193" t="s">
        <v>1488</v>
      </c>
      <c r="B282" s="194" t="s">
        <v>20577</v>
      </c>
      <c r="C282" s="188" t="s">
        <v>259</v>
      </c>
      <c r="D282" s="177"/>
      <c r="E282" s="201">
        <v>18.7</v>
      </c>
      <c r="F282" s="201">
        <v>8.4</v>
      </c>
      <c r="G282" s="88">
        <f t="shared" si="8"/>
        <v>0</v>
      </c>
      <c r="H282" s="66">
        <f t="shared" si="9"/>
        <v>0</v>
      </c>
      <c r="I282" s="39"/>
    </row>
    <row r="283" spans="1:9" s="38" customFormat="1" ht="57" customHeight="1" x14ac:dyDescent="0.25">
      <c r="A283" s="197" t="s">
        <v>20578</v>
      </c>
      <c r="B283" s="344" t="s">
        <v>20579</v>
      </c>
      <c r="C283" s="345"/>
      <c r="D283" s="345"/>
      <c r="E283" s="345"/>
      <c r="F283" s="345"/>
      <c r="G283" s="345"/>
      <c r="H283" s="346"/>
      <c r="I283" s="39"/>
    </row>
    <row r="284" spans="1:9" s="38" customFormat="1" ht="191.25" x14ac:dyDescent="0.25">
      <c r="A284" s="193" t="s">
        <v>1489</v>
      </c>
      <c r="B284" s="194" t="s">
        <v>20580</v>
      </c>
      <c r="C284" s="188" t="s">
        <v>241</v>
      </c>
      <c r="D284" s="177"/>
      <c r="E284" s="201">
        <v>6.6</v>
      </c>
      <c r="F284" s="201">
        <v>3.53</v>
      </c>
      <c r="G284" s="88">
        <f t="shared" si="8"/>
        <v>0</v>
      </c>
      <c r="H284" s="66">
        <f t="shared" si="9"/>
        <v>0</v>
      </c>
      <c r="I284" s="39"/>
    </row>
    <row r="285" spans="1:9" s="38" customFormat="1" ht="101.25" x14ac:dyDescent="0.25">
      <c r="A285" s="193" t="s">
        <v>1490</v>
      </c>
      <c r="B285" s="194" t="s">
        <v>20581</v>
      </c>
      <c r="C285" s="188" t="s">
        <v>259</v>
      </c>
      <c r="D285" s="177"/>
      <c r="E285" s="201">
        <v>30</v>
      </c>
      <c r="F285" s="201">
        <v>16</v>
      </c>
      <c r="G285" s="88">
        <f t="shared" si="8"/>
        <v>0</v>
      </c>
      <c r="H285" s="66">
        <f t="shared" si="9"/>
        <v>0</v>
      </c>
      <c r="I285" s="39"/>
    </row>
    <row r="286" spans="1:9" s="38" customFormat="1" ht="112.5" x14ac:dyDescent="0.25">
      <c r="A286" s="195" t="s">
        <v>1491</v>
      </c>
      <c r="B286" s="196" t="s">
        <v>20582</v>
      </c>
      <c r="C286" s="198"/>
      <c r="D286" s="199"/>
      <c r="E286" s="199"/>
      <c r="F286" s="199"/>
      <c r="G286" s="199"/>
      <c r="H286" s="200"/>
      <c r="I286" s="39"/>
    </row>
    <row r="287" spans="1:9" s="38" customFormat="1" ht="45" x14ac:dyDescent="0.25">
      <c r="A287" s="193" t="s">
        <v>1492</v>
      </c>
      <c r="B287" s="194" t="s">
        <v>1493</v>
      </c>
      <c r="C287" s="188" t="s">
        <v>259</v>
      </c>
      <c r="D287" s="177"/>
      <c r="E287" s="201">
        <v>30</v>
      </c>
      <c r="F287" s="201">
        <v>16</v>
      </c>
      <c r="G287" s="88">
        <f t="shared" si="8"/>
        <v>0</v>
      </c>
      <c r="H287" s="66">
        <f t="shared" si="9"/>
        <v>0</v>
      </c>
      <c r="I287" s="39"/>
    </row>
    <row r="288" spans="1:9" s="38" customFormat="1" ht="56.25" x14ac:dyDescent="0.25">
      <c r="A288" s="193" t="s">
        <v>1494</v>
      </c>
      <c r="B288" s="194" t="s">
        <v>1495</v>
      </c>
      <c r="C288" s="188" t="s">
        <v>259</v>
      </c>
      <c r="D288" s="177"/>
      <c r="E288" s="201">
        <v>23.6</v>
      </c>
      <c r="F288" s="201">
        <v>12.6</v>
      </c>
      <c r="G288" s="88">
        <f t="shared" si="8"/>
        <v>0</v>
      </c>
      <c r="H288" s="66">
        <f t="shared" si="9"/>
        <v>0</v>
      </c>
      <c r="I288" s="39"/>
    </row>
    <row r="289" spans="1:9" s="38" customFormat="1" ht="135" x14ac:dyDescent="0.25">
      <c r="A289" s="193" t="s">
        <v>1496</v>
      </c>
      <c r="B289" s="194" t="s">
        <v>20583</v>
      </c>
      <c r="C289" s="188" t="s">
        <v>259</v>
      </c>
      <c r="D289" s="177"/>
      <c r="E289" s="201">
        <v>39.5</v>
      </c>
      <c r="F289" s="201">
        <v>21.2</v>
      </c>
      <c r="G289" s="88">
        <f t="shared" si="8"/>
        <v>0</v>
      </c>
      <c r="H289" s="66">
        <f t="shared" si="9"/>
        <v>0</v>
      </c>
      <c r="I289" s="39"/>
    </row>
    <row r="290" spans="1:9" s="38" customFormat="1" ht="90" x14ac:dyDescent="0.25">
      <c r="A290" s="193" t="s">
        <v>1497</v>
      </c>
      <c r="B290" s="194" t="s">
        <v>20584</v>
      </c>
      <c r="C290" s="188" t="s">
        <v>259</v>
      </c>
      <c r="D290" s="177"/>
      <c r="E290" s="201">
        <v>14.2</v>
      </c>
      <c r="F290" s="201">
        <v>7.6</v>
      </c>
      <c r="G290" s="88">
        <f t="shared" si="8"/>
        <v>0</v>
      </c>
      <c r="H290" s="66">
        <f t="shared" si="9"/>
        <v>0</v>
      </c>
      <c r="I290" s="39"/>
    </row>
    <row r="291" spans="1:9" s="38" customFormat="1" ht="225" x14ac:dyDescent="0.25">
      <c r="A291" s="193" t="s">
        <v>1498</v>
      </c>
      <c r="B291" s="194" t="s">
        <v>20585</v>
      </c>
      <c r="C291" s="188" t="s">
        <v>259</v>
      </c>
      <c r="D291" s="177"/>
      <c r="E291" s="201">
        <v>102</v>
      </c>
      <c r="F291" s="201">
        <v>54</v>
      </c>
      <c r="G291" s="88">
        <f t="shared" si="8"/>
        <v>0</v>
      </c>
      <c r="H291" s="66">
        <f t="shared" si="9"/>
        <v>0</v>
      </c>
      <c r="I291" s="39"/>
    </row>
    <row r="292" spans="1:9" s="38" customFormat="1" ht="123.75" x14ac:dyDescent="0.25">
      <c r="A292" s="193" t="s">
        <v>1499</v>
      </c>
      <c r="B292" s="194" t="s">
        <v>20586</v>
      </c>
      <c r="C292" s="188" t="s">
        <v>259</v>
      </c>
      <c r="D292" s="177"/>
      <c r="E292" s="201">
        <v>37</v>
      </c>
      <c r="F292" s="201">
        <v>19.8</v>
      </c>
      <c r="G292" s="88">
        <f t="shared" si="8"/>
        <v>0</v>
      </c>
      <c r="H292" s="66">
        <f t="shared" si="9"/>
        <v>0</v>
      </c>
      <c r="I292" s="39"/>
    </row>
    <row r="293" spans="1:9" s="38" customFormat="1" ht="123.75" x14ac:dyDescent="0.25">
      <c r="A293" s="193" t="s">
        <v>1500</v>
      </c>
      <c r="B293" s="219" t="s">
        <v>20587</v>
      </c>
      <c r="C293" s="188" t="s">
        <v>259</v>
      </c>
      <c r="D293" s="177"/>
      <c r="E293" s="201">
        <v>7.1</v>
      </c>
      <c r="F293" s="201">
        <v>3.82</v>
      </c>
      <c r="G293" s="88">
        <f t="shared" si="8"/>
        <v>0</v>
      </c>
      <c r="H293" s="66">
        <f t="shared" si="9"/>
        <v>0</v>
      </c>
      <c r="I293" s="39"/>
    </row>
    <row r="294" spans="1:9" s="38" customFormat="1" ht="123.75" x14ac:dyDescent="0.25">
      <c r="A294" s="193" t="s">
        <v>1501</v>
      </c>
      <c r="B294" s="194" t="s">
        <v>20588</v>
      </c>
      <c r="C294" s="188" t="s">
        <v>241</v>
      </c>
      <c r="D294" s="177"/>
      <c r="E294" s="201">
        <v>3.35</v>
      </c>
      <c r="F294" s="201">
        <v>1.8</v>
      </c>
      <c r="G294" s="88">
        <f t="shared" si="8"/>
        <v>0</v>
      </c>
      <c r="H294" s="66">
        <f t="shared" si="9"/>
        <v>0</v>
      </c>
      <c r="I294" s="39"/>
    </row>
    <row r="295" spans="1:9" s="38" customFormat="1" ht="78.75" x14ac:dyDescent="0.25">
      <c r="A295" s="193" t="s">
        <v>1502</v>
      </c>
      <c r="B295" s="194" t="s">
        <v>20589</v>
      </c>
      <c r="C295" s="188" t="s">
        <v>259</v>
      </c>
      <c r="D295" s="177"/>
      <c r="E295" s="201">
        <v>33.5</v>
      </c>
      <c r="F295" s="201">
        <v>18</v>
      </c>
      <c r="G295" s="88">
        <f t="shared" si="8"/>
        <v>0</v>
      </c>
      <c r="H295" s="66">
        <f t="shared" si="9"/>
        <v>0</v>
      </c>
      <c r="I295" s="39"/>
    </row>
    <row r="296" spans="1:9" s="38" customFormat="1" ht="101.25" x14ac:dyDescent="0.25">
      <c r="A296" s="193" t="s">
        <v>1503</v>
      </c>
      <c r="B296" s="194" t="s">
        <v>20590</v>
      </c>
      <c r="C296" s="188" t="s">
        <v>259</v>
      </c>
      <c r="D296" s="177"/>
      <c r="E296" s="201">
        <v>12.9</v>
      </c>
      <c r="F296" s="201">
        <v>7.7</v>
      </c>
      <c r="G296" s="88">
        <f t="shared" si="8"/>
        <v>0</v>
      </c>
      <c r="H296" s="66">
        <f t="shared" si="9"/>
        <v>0</v>
      </c>
      <c r="I296" s="39"/>
    </row>
    <row r="297" spans="1:9" s="38" customFormat="1" ht="90" x14ac:dyDescent="0.25">
      <c r="A297" s="193" t="s">
        <v>1504</v>
      </c>
      <c r="B297" s="194" t="s">
        <v>20591</v>
      </c>
      <c r="C297" s="188" t="s">
        <v>259</v>
      </c>
      <c r="D297" s="177"/>
      <c r="E297" s="201">
        <v>12.4</v>
      </c>
      <c r="F297" s="201">
        <v>7.3</v>
      </c>
      <c r="G297" s="88">
        <f t="shared" si="8"/>
        <v>0</v>
      </c>
      <c r="H297" s="66">
        <f t="shared" si="9"/>
        <v>0</v>
      </c>
      <c r="I297" s="39"/>
    </row>
    <row r="298" spans="1:9" s="38" customFormat="1" ht="90" x14ac:dyDescent="0.25">
      <c r="A298" s="193" t="s">
        <v>1505</v>
      </c>
      <c r="B298" s="194" t="s">
        <v>20592</v>
      </c>
      <c r="C298" s="188" t="s">
        <v>259</v>
      </c>
      <c r="D298" s="177"/>
      <c r="E298" s="201">
        <v>21.6</v>
      </c>
      <c r="F298" s="201">
        <v>12.8</v>
      </c>
      <c r="G298" s="88">
        <f t="shared" si="8"/>
        <v>0</v>
      </c>
      <c r="H298" s="66">
        <f t="shared" si="9"/>
        <v>0</v>
      </c>
      <c r="I298" s="39"/>
    </row>
    <row r="299" spans="1:9" s="38" customFormat="1" ht="112.5" x14ac:dyDescent="0.25">
      <c r="A299" s="193" t="s">
        <v>1506</v>
      </c>
      <c r="B299" s="194" t="s">
        <v>20593</v>
      </c>
      <c r="C299" s="188" t="s">
        <v>259</v>
      </c>
      <c r="D299" s="177"/>
      <c r="E299" s="201">
        <v>39.1</v>
      </c>
      <c r="F299" s="201">
        <v>23.2</v>
      </c>
      <c r="G299" s="88">
        <f t="shared" si="8"/>
        <v>0</v>
      </c>
      <c r="H299" s="66">
        <f t="shared" si="9"/>
        <v>0</v>
      </c>
      <c r="I299" s="39"/>
    </row>
    <row r="300" spans="1:9" s="38" customFormat="1" ht="90" x14ac:dyDescent="0.25">
      <c r="A300" s="193" t="s">
        <v>1507</v>
      </c>
      <c r="B300" s="194" t="s">
        <v>20594</v>
      </c>
      <c r="C300" s="188" t="s">
        <v>259</v>
      </c>
      <c r="D300" s="177"/>
      <c r="E300" s="201">
        <v>30.4</v>
      </c>
      <c r="F300" s="201">
        <v>18</v>
      </c>
      <c r="G300" s="88">
        <f t="shared" si="8"/>
        <v>0</v>
      </c>
      <c r="H300" s="66">
        <f t="shared" si="9"/>
        <v>0</v>
      </c>
      <c r="I300" s="39"/>
    </row>
    <row r="301" spans="1:9" s="38" customFormat="1" ht="90" x14ac:dyDescent="0.25">
      <c r="A301" s="193" t="s">
        <v>1508</v>
      </c>
      <c r="B301" s="194" t="s">
        <v>20595</v>
      </c>
      <c r="C301" s="188" t="s">
        <v>259</v>
      </c>
      <c r="D301" s="177"/>
      <c r="E301" s="201">
        <v>21.6</v>
      </c>
      <c r="F301" s="201">
        <v>12.8</v>
      </c>
      <c r="G301" s="88">
        <f t="shared" si="8"/>
        <v>0</v>
      </c>
      <c r="H301" s="66">
        <f t="shared" si="9"/>
        <v>0</v>
      </c>
      <c r="I301" s="39"/>
    </row>
    <row r="302" spans="1:9" s="38" customFormat="1" ht="90" x14ac:dyDescent="0.25">
      <c r="A302" s="193" t="s">
        <v>1509</v>
      </c>
      <c r="B302" s="194" t="s">
        <v>20596</v>
      </c>
      <c r="C302" s="188" t="s">
        <v>259</v>
      </c>
      <c r="D302" s="177"/>
      <c r="E302" s="201">
        <v>7.8</v>
      </c>
      <c r="F302" s="201">
        <v>4.63</v>
      </c>
      <c r="G302" s="88">
        <f t="shared" si="8"/>
        <v>0</v>
      </c>
      <c r="H302" s="66">
        <f t="shared" si="9"/>
        <v>0</v>
      </c>
      <c r="I302" s="39"/>
    </row>
    <row r="303" spans="1:9" s="38" customFormat="1" ht="123.75" x14ac:dyDescent="0.25">
      <c r="A303" s="193" t="s">
        <v>1510</v>
      </c>
      <c r="B303" s="194" t="s">
        <v>20597</v>
      </c>
      <c r="C303" s="188" t="s">
        <v>259</v>
      </c>
      <c r="D303" s="177"/>
      <c r="E303" s="201">
        <v>8.6999999999999993</v>
      </c>
      <c r="F303" s="201">
        <v>5.2</v>
      </c>
      <c r="G303" s="88">
        <f t="shared" si="8"/>
        <v>0</v>
      </c>
      <c r="H303" s="66">
        <f t="shared" si="9"/>
        <v>0</v>
      </c>
      <c r="I303" s="39"/>
    </row>
    <row r="304" spans="1:9" ht="157.5" x14ac:dyDescent="0.25">
      <c r="A304" s="193" t="s">
        <v>1511</v>
      </c>
      <c r="B304" s="194" t="s">
        <v>20598</v>
      </c>
      <c r="C304" s="188" t="s">
        <v>259</v>
      </c>
      <c r="D304" s="177"/>
      <c r="E304" s="201">
        <v>10.199999999999999</v>
      </c>
      <c r="F304" s="201">
        <v>6.1</v>
      </c>
      <c r="G304" s="88">
        <f t="shared" si="8"/>
        <v>0</v>
      </c>
      <c r="H304" s="66">
        <f t="shared" si="9"/>
        <v>0</v>
      </c>
    </row>
    <row r="305" spans="1:9" ht="146.25" x14ac:dyDescent="0.25">
      <c r="A305" s="195" t="s">
        <v>1512</v>
      </c>
      <c r="B305" s="196" t="s">
        <v>20599</v>
      </c>
      <c r="C305" s="198"/>
      <c r="D305" s="199"/>
      <c r="E305" s="199"/>
      <c r="F305" s="199"/>
      <c r="G305" s="199"/>
      <c r="H305" s="200"/>
    </row>
    <row r="306" spans="1:9" x14ac:dyDescent="0.25">
      <c r="A306" s="193" t="s">
        <v>1513</v>
      </c>
      <c r="B306" s="194" t="s">
        <v>1514</v>
      </c>
      <c r="C306" s="188" t="s">
        <v>259</v>
      </c>
      <c r="D306" s="177"/>
      <c r="E306" s="201">
        <v>12.8</v>
      </c>
      <c r="F306" s="201">
        <v>7.6</v>
      </c>
      <c r="G306" s="88">
        <f t="shared" si="8"/>
        <v>0</v>
      </c>
      <c r="H306" s="66">
        <f t="shared" si="9"/>
        <v>0</v>
      </c>
    </row>
    <row r="307" spans="1:9" x14ac:dyDescent="0.25">
      <c r="A307" s="193" t="s">
        <v>1515</v>
      </c>
      <c r="B307" s="194" t="s">
        <v>1516</v>
      </c>
      <c r="C307" s="188" t="s">
        <v>259</v>
      </c>
      <c r="D307" s="177"/>
      <c r="E307" s="201">
        <v>18.8</v>
      </c>
      <c r="F307" s="201">
        <v>11.2</v>
      </c>
      <c r="G307" s="88">
        <f t="shared" si="8"/>
        <v>0</v>
      </c>
      <c r="H307" s="66">
        <f t="shared" si="9"/>
        <v>0</v>
      </c>
    </row>
    <row r="308" spans="1:9" x14ac:dyDescent="0.25">
      <c r="A308" s="193" t="s">
        <v>1517</v>
      </c>
      <c r="B308" s="194" t="s">
        <v>1518</v>
      </c>
      <c r="C308" s="188" t="s">
        <v>305</v>
      </c>
      <c r="D308" s="177"/>
      <c r="E308" s="201">
        <v>133</v>
      </c>
      <c r="F308" s="201">
        <v>79</v>
      </c>
      <c r="G308" s="88">
        <f t="shared" si="8"/>
        <v>0</v>
      </c>
      <c r="H308" s="66">
        <f t="shared" si="9"/>
        <v>0</v>
      </c>
    </row>
    <row r="309" spans="1:9" x14ac:dyDescent="0.25">
      <c r="A309" s="193" t="s">
        <v>1519</v>
      </c>
      <c r="B309" s="194" t="s">
        <v>1520</v>
      </c>
      <c r="C309" s="188" t="s">
        <v>305</v>
      </c>
      <c r="D309" s="177"/>
      <c r="E309" s="201">
        <v>79</v>
      </c>
      <c r="F309" s="201">
        <v>46.9</v>
      </c>
      <c r="G309" s="88">
        <f t="shared" si="8"/>
        <v>0</v>
      </c>
      <c r="H309" s="66">
        <f t="shared" si="9"/>
        <v>0</v>
      </c>
    </row>
    <row r="310" spans="1:9" x14ac:dyDescent="0.25">
      <c r="A310" s="193" t="s">
        <v>1521</v>
      </c>
      <c r="B310" s="194" t="s">
        <v>1522</v>
      </c>
      <c r="C310" s="188" t="s">
        <v>259</v>
      </c>
      <c r="D310" s="177"/>
      <c r="E310" s="201">
        <v>27.8</v>
      </c>
      <c r="F310" s="201">
        <v>16.5</v>
      </c>
      <c r="G310" s="88">
        <f t="shared" si="8"/>
        <v>0</v>
      </c>
      <c r="H310" s="66">
        <f t="shared" si="9"/>
        <v>0</v>
      </c>
    </row>
    <row r="311" spans="1:9" ht="90" x14ac:dyDescent="0.25">
      <c r="A311" s="193" t="s">
        <v>1521</v>
      </c>
      <c r="B311" s="194" t="s">
        <v>20595</v>
      </c>
      <c r="C311" s="188" t="s">
        <v>259</v>
      </c>
      <c r="D311" s="177"/>
      <c r="E311" s="201">
        <v>27.8</v>
      </c>
      <c r="F311" s="201">
        <v>16.5</v>
      </c>
      <c r="G311" s="88">
        <f t="shared" si="8"/>
        <v>0</v>
      </c>
      <c r="H311" s="66">
        <f t="shared" si="9"/>
        <v>0</v>
      </c>
    </row>
    <row r="312" spans="1:9" s="2" customFormat="1" ht="15.75" x14ac:dyDescent="0.25">
      <c r="A312" s="347" t="s">
        <v>19897</v>
      </c>
      <c r="B312" s="347"/>
      <c r="C312" s="347"/>
      <c r="D312" s="347"/>
      <c r="E312" s="347"/>
      <c r="F312" s="347"/>
      <c r="G312" s="138">
        <f>SUM(G3:G311)</f>
        <v>0</v>
      </c>
      <c r="H312" s="139">
        <f>SUM(H3:H311)</f>
        <v>0</v>
      </c>
      <c r="I312" s="4"/>
    </row>
  </sheetData>
  <mergeCells count="11">
    <mergeCell ref="B111:H111"/>
    <mergeCell ref="B117:H117"/>
    <mergeCell ref="A312:F312"/>
    <mergeCell ref="B3:H3"/>
    <mergeCell ref="B81:H81"/>
    <mergeCell ref="B283:H283"/>
    <mergeCell ref="B252:H252"/>
    <mergeCell ref="B221:H221"/>
    <mergeCell ref="B181:H181"/>
    <mergeCell ref="B155:H155"/>
    <mergeCell ref="B160:H160"/>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2"/>
  <sheetViews>
    <sheetView topLeftCell="A149" workbookViewId="0">
      <selection activeCell="H150" sqref="H150"/>
    </sheetView>
  </sheetViews>
  <sheetFormatPr defaultRowHeight="15" x14ac:dyDescent="0.25"/>
  <cols>
    <col min="1" max="1" width="10.7109375" style="48" customWidth="1"/>
    <col min="2" max="2" width="45.7109375" style="18" customWidth="1"/>
    <col min="3" max="3" width="9.7109375" style="83" customWidth="1"/>
    <col min="4" max="4" width="12.7109375" style="84" customWidth="1"/>
    <col min="5" max="5" width="10.7109375" style="53" customWidth="1"/>
    <col min="6" max="6" width="10.7109375" style="55" customWidth="1"/>
    <col min="7" max="7" width="15.7109375" style="93" customWidth="1"/>
    <col min="8" max="8" width="15.7109375" style="57" customWidth="1"/>
    <col min="9" max="16384" width="9.140625" style="15"/>
  </cols>
  <sheetData>
    <row r="1" spans="1:10" s="75" customFormat="1" ht="15.75" x14ac:dyDescent="0.25">
      <c r="A1" s="5" t="s">
        <v>561</v>
      </c>
      <c r="B1" s="6" t="s">
        <v>562</v>
      </c>
      <c r="C1" s="5" t="s">
        <v>563</v>
      </c>
      <c r="D1" s="7" t="s">
        <v>564</v>
      </c>
      <c r="E1" s="44" t="s">
        <v>565</v>
      </c>
      <c r="F1" s="44" t="s">
        <v>566</v>
      </c>
      <c r="G1" s="25" t="s">
        <v>567</v>
      </c>
      <c r="H1" s="10" t="s">
        <v>568</v>
      </c>
      <c r="I1" s="94"/>
      <c r="J1" s="87"/>
    </row>
    <row r="2" spans="1:10" s="14" customFormat="1" ht="45" x14ac:dyDescent="0.25">
      <c r="A2" s="21" t="s">
        <v>0</v>
      </c>
      <c r="B2" s="21" t="s">
        <v>1</v>
      </c>
      <c r="C2" s="21" t="s">
        <v>2</v>
      </c>
      <c r="D2" s="9" t="s">
        <v>560</v>
      </c>
      <c r="E2" s="26" t="s">
        <v>3</v>
      </c>
      <c r="F2" s="26" t="s">
        <v>4</v>
      </c>
      <c r="G2" s="26" t="s">
        <v>570</v>
      </c>
      <c r="H2" s="11" t="s">
        <v>569</v>
      </c>
      <c r="I2" s="19"/>
    </row>
    <row r="3" spans="1:10" ht="57" customHeight="1" x14ac:dyDescent="0.25">
      <c r="A3" s="197" t="s">
        <v>20600</v>
      </c>
      <c r="B3" s="344" t="s">
        <v>20601</v>
      </c>
      <c r="C3" s="345"/>
      <c r="D3" s="345"/>
      <c r="E3" s="345"/>
      <c r="F3" s="345"/>
      <c r="G3" s="345"/>
      <c r="H3" s="346"/>
      <c r="I3" s="42"/>
    </row>
    <row r="4" spans="1:10" ht="213.75" x14ac:dyDescent="0.25">
      <c r="A4" s="195" t="s">
        <v>1523</v>
      </c>
      <c r="B4" s="196" t="s">
        <v>20602</v>
      </c>
      <c r="C4" s="198"/>
      <c r="D4" s="199"/>
      <c r="E4" s="199"/>
      <c r="F4" s="199"/>
      <c r="G4" s="199"/>
      <c r="H4" s="200"/>
      <c r="I4" s="42"/>
    </row>
    <row r="5" spans="1:10" x14ac:dyDescent="0.25">
      <c r="A5" s="193" t="s">
        <v>1524</v>
      </c>
      <c r="B5" s="194" t="s">
        <v>1525</v>
      </c>
      <c r="C5" s="188" t="s">
        <v>259</v>
      </c>
      <c r="D5" s="177"/>
      <c r="E5" s="201">
        <v>61</v>
      </c>
      <c r="F5" s="201">
        <v>14.1</v>
      </c>
      <c r="G5" s="88">
        <f t="shared" ref="G5:G67" si="0">D5*E5</f>
        <v>0</v>
      </c>
      <c r="H5" s="65">
        <f t="shared" ref="H5:H67" si="1">D5*F5</f>
        <v>0</v>
      </c>
      <c r="I5" s="42"/>
    </row>
    <row r="6" spans="1:10" x14ac:dyDescent="0.25">
      <c r="A6" s="193" t="s">
        <v>1526</v>
      </c>
      <c r="B6" s="194" t="s">
        <v>1527</v>
      </c>
      <c r="C6" s="188" t="s">
        <v>259</v>
      </c>
      <c r="D6" s="177"/>
      <c r="E6" s="201">
        <v>65</v>
      </c>
      <c r="F6" s="201">
        <v>15.1</v>
      </c>
      <c r="G6" s="88">
        <f t="shared" si="0"/>
        <v>0</v>
      </c>
      <c r="H6" s="65">
        <f t="shared" si="1"/>
        <v>0</v>
      </c>
      <c r="I6" s="42"/>
    </row>
    <row r="7" spans="1:10" x14ac:dyDescent="0.25">
      <c r="A7" s="193" t="s">
        <v>1528</v>
      </c>
      <c r="B7" s="194" t="s">
        <v>1529</v>
      </c>
      <c r="C7" s="188" t="s">
        <v>259</v>
      </c>
      <c r="D7" s="177"/>
      <c r="E7" s="201">
        <v>70</v>
      </c>
      <c r="F7" s="201">
        <v>16.2</v>
      </c>
      <c r="G7" s="88">
        <f t="shared" si="0"/>
        <v>0</v>
      </c>
      <c r="H7" s="65">
        <f t="shared" si="1"/>
        <v>0</v>
      </c>
      <c r="I7" s="42"/>
    </row>
    <row r="8" spans="1:10" x14ac:dyDescent="0.25">
      <c r="A8" s="193" t="s">
        <v>1530</v>
      </c>
      <c r="B8" s="194" t="s">
        <v>1531</v>
      </c>
      <c r="C8" s="188" t="s">
        <v>259</v>
      </c>
      <c r="D8" s="177"/>
      <c r="E8" s="201">
        <v>77</v>
      </c>
      <c r="F8" s="201">
        <v>17.899999999999999</v>
      </c>
      <c r="G8" s="88">
        <f t="shared" si="0"/>
        <v>0</v>
      </c>
      <c r="H8" s="65">
        <f t="shared" si="1"/>
        <v>0</v>
      </c>
      <c r="I8" s="42"/>
    </row>
    <row r="9" spans="1:10" x14ac:dyDescent="0.25">
      <c r="A9" s="193" t="s">
        <v>1532</v>
      </c>
      <c r="B9" s="194" t="s">
        <v>1533</v>
      </c>
      <c r="C9" s="188" t="s">
        <v>259</v>
      </c>
      <c r="D9" s="177"/>
      <c r="E9" s="201">
        <v>80</v>
      </c>
      <c r="F9" s="201">
        <v>18.399999999999999</v>
      </c>
      <c r="G9" s="88">
        <f t="shared" si="0"/>
        <v>0</v>
      </c>
      <c r="H9" s="65">
        <f t="shared" si="1"/>
        <v>0</v>
      </c>
      <c r="I9" s="42"/>
    </row>
    <row r="10" spans="1:10" ht="202.5" x14ac:dyDescent="0.25">
      <c r="A10" s="195" t="s">
        <v>1534</v>
      </c>
      <c r="B10" s="196" t="s">
        <v>20603</v>
      </c>
      <c r="C10" s="198"/>
      <c r="D10" s="199"/>
      <c r="E10" s="199"/>
      <c r="F10" s="199"/>
      <c r="G10" s="199"/>
      <c r="H10" s="200"/>
      <c r="I10" s="42"/>
    </row>
    <row r="11" spans="1:10" x14ac:dyDescent="0.25">
      <c r="A11" s="193" t="s">
        <v>1535</v>
      </c>
      <c r="B11" s="194" t="s">
        <v>1525</v>
      </c>
      <c r="C11" s="188" t="s">
        <v>259</v>
      </c>
      <c r="D11" s="177"/>
      <c r="E11" s="201">
        <v>53</v>
      </c>
      <c r="F11" s="201">
        <v>12.4</v>
      </c>
      <c r="G11" s="88">
        <f t="shared" si="0"/>
        <v>0</v>
      </c>
      <c r="H11" s="65">
        <f t="shared" si="1"/>
        <v>0</v>
      </c>
      <c r="I11" s="42"/>
    </row>
    <row r="12" spans="1:10" x14ac:dyDescent="0.25">
      <c r="A12" s="193" t="s">
        <v>1536</v>
      </c>
      <c r="B12" s="194" t="s">
        <v>1527</v>
      </c>
      <c r="C12" s="188" t="s">
        <v>259</v>
      </c>
      <c r="D12" s="177"/>
      <c r="E12" s="201">
        <v>58</v>
      </c>
      <c r="F12" s="201">
        <v>13.4</v>
      </c>
      <c r="G12" s="88">
        <f t="shared" si="0"/>
        <v>0</v>
      </c>
      <c r="H12" s="65">
        <f t="shared" si="1"/>
        <v>0</v>
      </c>
      <c r="I12" s="42"/>
    </row>
    <row r="13" spans="1:10" x14ac:dyDescent="0.25">
      <c r="A13" s="193" t="s">
        <v>1537</v>
      </c>
      <c r="B13" s="194" t="s">
        <v>1529</v>
      </c>
      <c r="C13" s="188" t="s">
        <v>259</v>
      </c>
      <c r="D13" s="177"/>
      <c r="E13" s="201">
        <v>61</v>
      </c>
      <c r="F13" s="201">
        <v>14.1</v>
      </c>
      <c r="G13" s="88">
        <f t="shared" si="0"/>
        <v>0</v>
      </c>
      <c r="H13" s="65">
        <f t="shared" si="1"/>
        <v>0</v>
      </c>
      <c r="I13" s="42"/>
    </row>
    <row r="14" spans="1:10" x14ac:dyDescent="0.25">
      <c r="A14" s="193" t="s">
        <v>1538</v>
      </c>
      <c r="B14" s="194" t="s">
        <v>1531</v>
      </c>
      <c r="C14" s="188" t="s">
        <v>259</v>
      </c>
      <c r="D14" s="177"/>
      <c r="E14" s="201">
        <v>65</v>
      </c>
      <c r="F14" s="201">
        <v>15.1</v>
      </c>
      <c r="G14" s="88">
        <f t="shared" si="0"/>
        <v>0</v>
      </c>
      <c r="H14" s="65">
        <f t="shared" si="1"/>
        <v>0</v>
      </c>
      <c r="I14" s="42"/>
    </row>
    <row r="15" spans="1:10" x14ac:dyDescent="0.25">
      <c r="A15" s="193" t="s">
        <v>1539</v>
      </c>
      <c r="B15" s="194" t="s">
        <v>1533</v>
      </c>
      <c r="C15" s="188" t="s">
        <v>259</v>
      </c>
      <c r="D15" s="177"/>
      <c r="E15" s="201">
        <v>66</v>
      </c>
      <c r="F15" s="201">
        <v>15.4</v>
      </c>
      <c r="G15" s="88">
        <f t="shared" si="0"/>
        <v>0</v>
      </c>
      <c r="H15" s="65">
        <f t="shared" si="1"/>
        <v>0</v>
      </c>
      <c r="I15" s="42"/>
    </row>
    <row r="16" spans="1:10" ht="202.5" x14ac:dyDescent="0.25">
      <c r="A16" s="195" t="s">
        <v>1540</v>
      </c>
      <c r="B16" s="196" t="s">
        <v>20604</v>
      </c>
      <c r="C16" s="198"/>
      <c r="D16" s="199"/>
      <c r="E16" s="199"/>
      <c r="F16" s="199"/>
      <c r="G16" s="199"/>
      <c r="H16" s="200"/>
      <c r="I16" s="42"/>
    </row>
    <row r="17" spans="1:9" x14ac:dyDescent="0.25">
      <c r="A17" s="193" t="s">
        <v>1541</v>
      </c>
      <c r="B17" s="194" t="s">
        <v>1525</v>
      </c>
      <c r="C17" s="188" t="s">
        <v>259</v>
      </c>
      <c r="D17" s="177"/>
      <c r="E17" s="201">
        <v>66</v>
      </c>
      <c r="F17" s="201">
        <v>15.4</v>
      </c>
      <c r="G17" s="88">
        <f t="shared" si="0"/>
        <v>0</v>
      </c>
      <c r="H17" s="65">
        <f t="shared" si="1"/>
        <v>0</v>
      </c>
      <c r="I17" s="42"/>
    </row>
    <row r="18" spans="1:9" x14ac:dyDescent="0.25">
      <c r="A18" s="193" t="s">
        <v>1542</v>
      </c>
      <c r="B18" s="194" t="s">
        <v>1527</v>
      </c>
      <c r="C18" s="188" t="s">
        <v>259</v>
      </c>
      <c r="D18" s="177"/>
      <c r="E18" s="201">
        <v>71</v>
      </c>
      <c r="F18" s="201">
        <v>16.399999999999999</v>
      </c>
      <c r="G18" s="88">
        <f t="shared" si="0"/>
        <v>0</v>
      </c>
      <c r="H18" s="65">
        <f t="shared" si="1"/>
        <v>0</v>
      </c>
      <c r="I18" s="42"/>
    </row>
    <row r="19" spans="1:9" x14ac:dyDescent="0.25">
      <c r="A19" s="193" t="s">
        <v>1543</v>
      </c>
      <c r="B19" s="194" t="s">
        <v>1529</v>
      </c>
      <c r="C19" s="188" t="s">
        <v>259</v>
      </c>
      <c r="D19" s="177"/>
      <c r="E19" s="201">
        <v>77</v>
      </c>
      <c r="F19" s="201">
        <v>17.899999999999999</v>
      </c>
      <c r="G19" s="88">
        <f t="shared" si="0"/>
        <v>0</v>
      </c>
      <c r="H19" s="65">
        <f t="shared" si="1"/>
        <v>0</v>
      </c>
      <c r="I19" s="42"/>
    </row>
    <row r="20" spans="1:9" x14ac:dyDescent="0.25">
      <c r="A20" s="193" t="s">
        <v>1544</v>
      </c>
      <c r="B20" s="194" t="s">
        <v>1531</v>
      </c>
      <c r="C20" s="188" t="s">
        <v>259</v>
      </c>
      <c r="D20" s="177"/>
      <c r="E20" s="201">
        <v>80</v>
      </c>
      <c r="F20" s="201">
        <v>18.399999999999999</v>
      </c>
      <c r="G20" s="88">
        <f t="shared" si="0"/>
        <v>0</v>
      </c>
      <c r="H20" s="65">
        <f t="shared" si="1"/>
        <v>0</v>
      </c>
      <c r="I20" s="42"/>
    </row>
    <row r="21" spans="1:9" x14ac:dyDescent="0.25">
      <c r="A21" s="193" t="s">
        <v>1545</v>
      </c>
      <c r="B21" s="194" t="s">
        <v>1533</v>
      </c>
      <c r="C21" s="188" t="s">
        <v>259</v>
      </c>
      <c r="D21" s="177"/>
      <c r="E21" s="201">
        <v>82</v>
      </c>
      <c r="F21" s="201">
        <v>18.899999999999999</v>
      </c>
      <c r="G21" s="88">
        <f t="shared" si="0"/>
        <v>0</v>
      </c>
      <c r="H21" s="65">
        <f t="shared" si="1"/>
        <v>0</v>
      </c>
      <c r="I21" s="42"/>
    </row>
    <row r="22" spans="1:9" ht="191.25" x14ac:dyDescent="0.25">
      <c r="A22" s="195" t="s">
        <v>1546</v>
      </c>
      <c r="B22" s="196" t="s">
        <v>20605</v>
      </c>
      <c r="C22" s="220"/>
      <c r="D22" s="221"/>
      <c r="E22" s="205"/>
      <c r="F22" s="205"/>
      <c r="G22" s="222"/>
      <c r="H22" s="223"/>
      <c r="I22" s="42"/>
    </row>
    <row r="23" spans="1:9" x14ac:dyDescent="0.25">
      <c r="A23" s="193" t="s">
        <v>1547</v>
      </c>
      <c r="B23" s="194" t="s">
        <v>1525</v>
      </c>
      <c r="C23" s="188" t="s">
        <v>259</v>
      </c>
      <c r="D23" s="177"/>
      <c r="E23" s="201">
        <v>60</v>
      </c>
      <c r="F23" s="201">
        <v>14.1</v>
      </c>
      <c r="G23" s="88">
        <f t="shared" si="0"/>
        <v>0</v>
      </c>
      <c r="H23" s="65">
        <f t="shared" si="1"/>
        <v>0</v>
      </c>
      <c r="I23" s="42"/>
    </row>
    <row r="24" spans="1:9" x14ac:dyDescent="0.25">
      <c r="A24" s="193" t="s">
        <v>1548</v>
      </c>
      <c r="B24" s="194" t="s">
        <v>1527</v>
      </c>
      <c r="C24" s="188" t="s">
        <v>259</v>
      </c>
      <c r="D24" s="177"/>
      <c r="E24" s="201">
        <v>63</v>
      </c>
      <c r="F24" s="201">
        <v>14.9</v>
      </c>
      <c r="G24" s="88">
        <f t="shared" si="0"/>
        <v>0</v>
      </c>
      <c r="H24" s="65">
        <f t="shared" si="1"/>
        <v>0</v>
      </c>
      <c r="I24" s="42"/>
    </row>
    <row r="25" spans="1:9" x14ac:dyDescent="0.25">
      <c r="A25" s="193" t="s">
        <v>1549</v>
      </c>
      <c r="B25" s="194" t="s">
        <v>1529</v>
      </c>
      <c r="C25" s="188" t="s">
        <v>259</v>
      </c>
      <c r="D25" s="177"/>
      <c r="E25" s="201">
        <v>67</v>
      </c>
      <c r="F25" s="201">
        <v>15.9</v>
      </c>
      <c r="G25" s="88">
        <f t="shared" si="0"/>
        <v>0</v>
      </c>
      <c r="H25" s="65">
        <f t="shared" si="1"/>
        <v>0</v>
      </c>
      <c r="I25" s="42"/>
    </row>
    <row r="26" spans="1:9" x14ac:dyDescent="0.25">
      <c r="A26" s="193" t="s">
        <v>1550</v>
      </c>
      <c r="B26" s="194" t="s">
        <v>1531</v>
      </c>
      <c r="C26" s="188" t="s">
        <v>259</v>
      </c>
      <c r="D26" s="177"/>
      <c r="E26" s="201">
        <v>71</v>
      </c>
      <c r="F26" s="201">
        <v>16.600000000000001</v>
      </c>
      <c r="G26" s="88">
        <f t="shared" si="0"/>
        <v>0</v>
      </c>
      <c r="H26" s="65">
        <f t="shared" si="1"/>
        <v>0</v>
      </c>
      <c r="I26" s="42"/>
    </row>
    <row r="27" spans="1:9" x14ac:dyDescent="0.25">
      <c r="A27" s="193" t="s">
        <v>1551</v>
      </c>
      <c r="B27" s="194" t="s">
        <v>1533</v>
      </c>
      <c r="C27" s="188" t="s">
        <v>259</v>
      </c>
      <c r="D27" s="177"/>
      <c r="E27" s="201">
        <v>73</v>
      </c>
      <c r="F27" s="201">
        <v>17.100000000000001</v>
      </c>
      <c r="G27" s="88">
        <f t="shared" si="0"/>
        <v>0</v>
      </c>
      <c r="H27" s="65">
        <f t="shared" si="1"/>
        <v>0</v>
      </c>
      <c r="I27" s="42"/>
    </row>
    <row r="28" spans="1:9" ht="123.75" x14ac:dyDescent="0.25">
      <c r="A28" s="195" t="s">
        <v>1552</v>
      </c>
      <c r="B28" s="196" t="s">
        <v>20606</v>
      </c>
      <c r="C28" s="220"/>
      <c r="D28" s="221"/>
      <c r="E28" s="205"/>
      <c r="F28" s="205"/>
      <c r="G28" s="222"/>
      <c r="H28" s="223"/>
      <c r="I28" s="42"/>
    </row>
    <row r="29" spans="1:9" ht="22.5" x14ac:dyDescent="0.25">
      <c r="A29" s="193" t="s">
        <v>1553</v>
      </c>
      <c r="B29" s="194" t="s">
        <v>1554</v>
      </c>
      <c r="C29" s="188" t="s">
        <v>259</v>
      </c>
      <c r="D29" s="177"/>
      <c r="E29" s="201">
        <v>77</v>
      </c>
      <c r="F29" s="201">
        <v>15.6</v>
      </c>
      <c r="G29" s="88">
        <f t="shared" si="0"/>
        <v>0</v>
      </c>
      <c r="H29" s="65">
        <f t="shared" si="1"/>
        <v>0</v>
      </c>
      <c r="I29" s="42"/>
    </row>
    <row r="30" spans="1:9" ht="22.5" x14ac:dyDescent="0.25">
      <c r="A30" s="193" t="s">
        <v>1555</v>
      </c>
      <c r="B30" s="194" t="s">
        <v>1556</v>
      </c>
      <c r="C30" s="188" t="s">
        <v>259</v>
      </c>
      <c r="D30" s="177"/>
      <c r="E30" s="201">
        <v>88</v>
      </c>
      <c r="F30" s="201">
        <v>17.899999999999999</v>
      </c>
      <c r="G30" s="88">
        <f t="shared" si="0"/>
        <v>0</v>
      </c>
      <c r="H30" s="65">
        <f t="shared" si="1"/>
        <v>0</v>
      </c>
      <c r="I30" s="42"/>
    </row>
    <row r="31" spans="1:9" ht="22.5" x14ac:dyDescent="0.25">
      <c r="A31" s="193" t="s">
        <v>1557</v>
      </c>
      <c r="B31" s="194" t="s">
        <v>1558</v>
      </c>
      <c r="C31" s="188" t="s">
        <v>259</v>
      </c>
      <c r="D31" s="177"/>
      <c r="E31" s="201">
        <v>99</v>
      </c>
      <c r="F31" s="201">
        <v>20</v>
      </c>
      <c r="G31" s="88">
        <f t="shared" si="0"/>
        <v>0</v>
      </c>
      <c r="H31" s="65">
        <f t="shared" si="1"/>
        <v>0</v>
      </c>
      <c r="I31" s="42"/>
    </row>
    <row r="32" spans="1:9" x14ac:dyDescent="0.25">
      <c r="A32" s="193" t="s">
        <v>1559</v>
      </c>
      <c r="B32" s="194" t="s">
        <v>1560</v>
      </c>
      <c r="C32" s="188" t="s">
        <v>259</v>
      </c>
      <c r="D32" s="177"/>
      <c r="E32" s="201">
        <v>110</v>
      </c>
      <c r="F32" s="201">
        <v>22.4</v>
      </c>
      <c r="G32" s="88">
        <f t="shared" si="0"/>
        <v>0</v>
      </c>
      <c r="H32" s="65">
        <f t="shared" si="1"/>
        <v>0</v>
      </c>
      <c r="I32" s="42"/>
    </row>
    <row r="33" spans="1:9" ht="45" x14ac:dyDescent="0.25">
      <c r="A33" s="193" t="s">
        <v>1561</v>
      </c>
      <c r="B33" s="194" t="s">
        <v>20607</v>
      </c>
      <c r="C33" s="188" t="s">
        <v>259</v>
      </c>
      <c r="D33" s="177"/>
      <c r="E33" s="201">
        <v>1.01</v>
      </c>
      <c r="F33" s="201">
        <v>0</v>
      </c>
      <c r="G33" s="88">
        <f t="shared" si="0"/>
        <v>0</v>
      </c>
      <c r="H33" s="65">
        <f t="shared" si="1"/>
        <v>0</v>
      </c>
      <c r="I33" s="42"/>
    </row>
    <row r="34" spans="1:9" ht="33.75" x14ac:dyDescent="0.25">
      <c r="A34" s="193" t="s">
        <v>1562</v>
      </c>
      <c r="B34" s="194" t="s">
        <v>20608</v>
      </c>
      <c r="C34" s="188" t="s">
        <v>259</v>
      </c>
      <c r="D34" s="177"/>
      <c r="E34" s="201">
        <v>1.01</v>
      </c>
      <c r="F34" s="201">
        <v>0</v>
      </c>
      <c r="G34" s="88">
        <f t="shared" si="0"/>
        <v>0</v>
      </c>
      <c r="H34" s="65">
        <f t="shared" si="1"/>
        <v>0</v>
      </c>
      <c r="I34" s="42"/>
    </row>
    <row r="35" spans="1:9" ht="67.5" x14ac:dyDescent="0.25">
      <c r="A35" s="193" t="s">
        <v>1563</v>
      </c>
      <c r="B35" s="194" t="s">
        <v>20609</v>
      </c>
      <c r="C35" s="188" t="s">
        <v>259</v>
      </c>
      <c r="D35" s="177"/>
      <c r="E35" s="201">
        <v>27.4</v>
      </c>
      <c r="F35" s="201">
        <v>13.9</v>
      </c>
      <c r="G35" s="88">
        <f t="shared" si="0"/>
        <v>0</v>
      </c>
      <c r="H35" s="65">
        <f t="shared" si="1"/>
        <v>0</v>
      </c>
      <c r="I35" s="42"/>
    </row>
    <row r="36" spans="1:9" ht="157.5" x14ac:dyDescent="0.25">
      <c r="A36" s="195" t="s">
        <v>1564</v>
      </c>
      <c r="B36" s="196" t="s">
        <v>20610</v>
      </c>
      <c r="C36" s="220"/>
      <c r="D36" s="221"/>
      <c r="E36" s="205"/>
      <c r="F36" s="205"/>
      <c r="G36" s="222"/>
      <c r="H36" s="223"/>
      <c r="I36" s="42"/>
    </row>
    <row r="37" spans="1:9" x14ac:dyDescent="0.25">
      <c r="A37" s="193" t="s">
        <v>1565</v>
      </c>
      <c r="B37" s="194" t="s">
        <v>1566</v>
      </c>
      <c r="C37" s="188" t="s">
        <v>259</v>
      </c>
      <c r="D37" s="177"/>
      <c r="E37" s="201">
        <v>83</v>
      </c>
      <c r="F37" s="201">
        <v>42</v>
      </c>
      <c r="G37" s="88">
        <f t="shared" si="0"/>
        <v>0</v>
      </c>
      <c r="H37" s="65">
        <f t="shared" si="1"/>
        <v>0</v>
      </c>
      <c r="I37" s="42"/>
    </row>
    <row r="38" spans="1:9" x14ac:dyDescent="0.25">
      <c r="A38" s="193" t="s">
        <v>1567</v>
      </c>
      <c r="B38" s="194" t="s">
        <v>1568</v>
      </c>
      <c r="C38" s="188" t="s">
        <v>259</v>
      </c>
      <c r="D38" s="177"/>
      <c r="E38" s="201">
        <v>61</v>
      </c>
      <c r="F38" s="201">
        <v>31</v>
      </c>
      <c r="G38" s="88">
        <f t="shared" si="0"/>
        <v>0</v>
      </c>
      <c r="H38" s="65">
        <f t="shared" si="1"/>
        <v>0</v>
      </c>
      <c r="I38" s="42"/>
    </row>
    <row r="39" spans="1:9" ht="146.25" x14ac:dyDescent="0.25">
      <c r="A39" s="195" t="s">
        <v>1569</v>
      </c>
      <c r="B39" s="196" t="s">
        <v>20611</v>
      </c>
      <c r="C39" s="220"/>
      <c r="D39" s="221"/>
      <c r="E39" s="205"/>
      <c r="F39" s="205"/>
      <c r="G39" s="222"/>
      <c r="H39" s="223"/>
      <c r="I39" s="42"/>
    </row>
    <row r="40" spans="1:9" x14ac:dyDescent="0.25">
      <c r="A40" s="193" t="s">
        <v>1570</v>
      </c>
      <c r="B40" s="194" t="s">
        <v>1571</v>
      </c>
      <c r="C40" s="188" t="s">
        <v>259</v>
      </c>
      <c r="D40" s="177"/>
      <c r="E40" s="201">
        <v>38.700000000000003</v>
      </c>
      <c r="F40" s="201">
        <v>10.199999999999999</v>
      </c>
      <c r="G40" s="88">
        <f t="shared" si="0"/>
        <v>0</v>
      </c>
      <c r="H40" s="65">
        <f t="shared" si="1"/>
        <v>0</v>
      </c>
      <c r="I40" s="42"/>
    </row>
    <row r="41" spans="1:9" x14ac:dyDescent="0.25">
      <c r="A41" s="193" t="s">
        <v>1572</v>
      </c>
      <c r="B41" s="194" t="s">
        <v>1573</v>
      </c>
      <c r="C41" s="188" t="s">
        <v>259</v>
      </c>
      <c r="D41" s="177"/>
      <c r="E41" s="201">
        <v>40.700000000000003</v>
      </c>
      <c r="F41" s="201">
        <v>10.7</v>
      </c>
      <c r="G41" s="88">
        <f t="shared" si="0"/>
        <v>0</v>
      </c>
      <c r="H41" s="65">
        <f t="shared" si="1"/>
        <v>0</v>
      </c>
      <c r="I41" s="42"/>
    </row>
    <row r="42" spans="1:9" x14ac:dyDescent="0.25">
      <c r="A42" s="193" t="s">
        <v>1574</v>
      </c>
      <c r="B42" s="194" t="s">
        <v>1575</v>
      </c>
      <c r="C42" s="188" t="s">
        <v>259</v>
      </c>
      <c r="D42" s="177"/>
      <c r="E42" s="201">
        <v>44.4</v>
      </c>
      <c r="F42" s="201">
        <v>11.7</v>
      </c>
      <c r="G42" s="88">
        <f t="shared" si="0"/>
        <v>0</v>
      </c>
      <c r="H42" s="65">
        <f t="shared" si="1"/>
        <v>0</v>
      </c>
      <c r="I42" s="42"/>
    </row>
    <row r="43" spans="1:9" x14ac:dyDescent="0.25">
      <c r="A43" s="193" t="s">
        <v>1576</v>
      </c>
      <c r="B43" s="194" t="s">
        <v>1577</v>
      </c>
      <c r="C43" s="188" t="s">
        <v>259</v>
      </c>
      <c r="D43" s="177"/>
      <c r="E43" s="201">
        <v>47.5</v>
      </c>
      <c r="F43" s="201">
        <v>12.6</v>
      </c>
      <c r="G43" s="88">
        <f t="shared" si="0"/>
        <v>0</v>
      </c>
      <c r="H43" s="65">
        <f t="shared" si="1"/>
        <v>0</v>
      </c>
      <c r="I43" s="42"/>
    </row>
    <row r="44" spans="1:9" x14ac:dyDescent="0.25">
      <c r="A44" s="193" t="s">
        <v>1578</v>
      </c>
      <c r="B44" s="194" t="s">
        <v>1579</v>
      </c>
      <c r="C44" s="188" t="s">
        <v>259</v>
      </c>
      <c r="D44" s="177"/>
      <c r="E44" s="201">
        <v>51</v>
      </c>
      <c r="F44" s="201">
        <v>13.5</v>
      </c>
      <c r="G44" s="88">
        <f t="shared" si="0"/>
        <v>0</v>
      </c>
      <c r="H44" s="65">
        <f t="shared" si="1"/>
        <v>0</v>
      </c>
      <c r="I44" s="42"/>
    </row>
    <row r="45" spans="1:9" ht="112.5" x14ac:dyDescent="0.25">
      <c r="A45" s="195" t="s">
        <v>1580</v>
      </c>
      <c r="B45" s="196" t="s">
        <v>20612</v>
      </c>
      <c r="C45" s="220"/>
      <c r="D45" s="221"/>
      <c r="E45" s="205"/>
      <c r="F45" s="205"/>
      <c r="G45" s="222"/>
      <c r="H45" s="223"/>
      <c r="I45" s="42"/>
    </row>
    <row r="46" spans="1:9" ht="22.5" x14ac:dyDescent="0.25">
      <c r="A46" s="193" t="s">
        <v>1581</v>
      </c>
      <c r="B46" s="194" t="s">
        <v>1582</v>
      </c>
      <c r="C46" s="188" t="s">
        <v>15</v>
      </c>
      <c r="D46" s="177"/>
      <c r="E46" s="201">
        <v>4.0599999999999996</v>
      </c>
      <c r="F46" s="201">
        <v>1.38</v>
      </c>
      <c r="G46" s="88">
        <f t="shared" si="0"/>
        <v>0</v>
      </c>
      <c r="H46" s="65">
        <f t="shared" si="1"/>
        <v>0</v>
      </c>
      <c r="I46" s="42"/>
    </row>
    <row r="47" spans="1:9" ht="22.5" x14ac:dyDescent="0.25">
      <c r="A47" s="193" t="s">
        <v>1583</v>
      </c>
      <c r="B47" s="194" t="s">
        <v>1584</v>
      </c>
      <c r="C47" s="188" t="s">
        <v>15</v>
      </c>
      <c r="D47" s="177"/>
      <c r="E47" s="201">
        <v>4.7300000000000004</v>
      </c>
      <c r="F47" s="201">
        <v>1.61</v>
      </c>
      <c r="G47" s="88">
        <f t="shared" si="0"/>
        <v>0</v>
      </c>
      <c r="H47" s="65">
        <f t="shared" si="1"/>
        <v>0</v>
      </c>
      <c r="I47" s="42"/>
    </row>
    <row r="48" spans="1:9" ht="22.5" x14ac:dyDescent="0.25">
      <c r="A48" s="193" t="s">
        <v>1585</v>
      </c>
      <c r="B48" s="194" t="s">
        <v>1586</v>
      </c>
      <c r="C48" s="188" t="s">
        <v>15</v>
      </c>
      <c r="D48" s="177"/>
      <c r="E48" s="201">
        <v>6.4</v>
      </c>
      <c r="F48" s="201">
        <v>2.1800000000000002</v>
      </c>
      <c r="G48" s="88">
        <f t="shared" si="0"/>
        <v>0</v>
      </c>
      <c r="H48" s="65">
        <f t="shared" si="1"/>
        <v>0</v>
      </c>
      <c r="I48" s="42"/>
    </row>
    <row r="49" spans="1:9" ht="22.5" x14ac:dyDescent="0.25">
      <c r="A49" s="193" t="s">
        <v>1587</v>
      </c>
      <c r="B49" s="194" t="s">
        <v>1588</v>
      </c>
      <c r="C49" s="188" t="s">
        <v>15</v>
      </c>
      <c r="D49" s="177"/>
      <c r="E49" s="201">
        <v>7.7</v>
      </c>
      <c r="F49" s="201">
        <v>2.61</v>
      </c>
      <c r="G49" s="88">
        <f t="shared" si="0"/>
        <v>0</v>
      </c>
      <c r="H49" s="65">
        <f t="shared" si="1"/>
        <v>0</v>
      </c>
      <c r="I49" s="42"/>
    </row>
    <row r="50" spans="1:9" ht="123.75" x14ac:dyDescent="0.25">
      <c r="A50" s="193" t="s">
        <v>1589</v>
      </c>
      <c r="B50" s="194" t="s">
        <v>20613</v>
      </c>
      <c r="C50" s="188" t="s">
        <v>259</v>
      </c>
      <c r="D50" s="177"/>
      <c r="E50" s="201">
        <v>61</v>
      </c>
      <c r="F50" s="201">
        <v>31</v>
      </c>
      <c r="G50" s="88">
        <f t="shared" si="0"/>
        <v>0</v>
      </c>
      <c r="H50" s="65">
        <f t="shared" si="1"/>
        <v>0</v>
      </c>
      <c r="I50" s="42"/>
    </row>
    <row r="51" spans="1:9" ht="191.25" x14ac:dyDescent="0.25">
      <c r="A51" s="195" t="s">
        <v>1590</v>
      </c>
      <c r="B51" s="196" t="s">
        <v>20614</v>
      </c>
      <c r="C51" s="220"/>
      <c r="D51" s="221"/>
      <c r="E51" s="205"/>
      <c r="F51" s="205"/>
      <c r="G51" s="222"/>
      <c r="H51" s="223"/>
      <c r="I51" s="42"/>
    </row>
    <row r="52" spans="1:9" x14ac:dyDescent="0.25">
      <c r="A52" s="193" t="s">
        <v>1591</v>
      </c>
      <c r="B52" s="194" t="s">
        <v>1592</v>
      </c>
      <c r="C52" s="188" t="s">
        <v>259</v>
      </c>
      <c r="D52" s="177"/>
      <c r="E52" s="201">
        <v>153</v>
      </c>
      <c r="F52" s="201">
        <v>70</v>
      </c>
      <c r="G52" s="88">
        <f t="shared" si="0"/>
        <v>0</v>
      </c>
      <c r="H52" s="65">
        <f t="shared" si="1"/>
        <v>0</v>
      </c>
      <c r="I52" s="42"/>
    </row>
    <row r="53" spans="1:9" ht="22.5" x14ac:dyDescent="0.25">
      <c r="A53" s="193" t="s">
        <v>1593</v>
      </c>
      <c r="B53" s="194" t="s">
        <v>1594</v>
      </c>
      <c r="C53" s="188" t="s">
        <v>259</v>
      </c>
      <c r="D53" s="177"/>
      <c r="E53" s="201">
        <v>190</v>
      </c>
      <c r="F53" s="201">
        <v>87</v>
      </c>
      <c r="G53" s="88">
        <f t="shared" si="0"/>
        <v>0</v>
      </c>
      <c r="H53" s="65">
        <f t="shared" si="1"/>
        <v>0</v>
      </c>
      <c r="I53" s="42"/>
    </row>
    <row r="54" spans="1:9" ht="22.5" x14ac:dyDescent="0.25">
      <c r="A54" s="193" t="s">
        <v>1595</v>
      </c>
      <c r="B54" s="194" t="s">
        <v>1596</v>
      </c>
      <c r="C54" s="188" t="s">
        <v>259</v>
      </c>
      <c r="D54" s="177"/>
      <c r="E54" s="201">
        <v>165</v>
      </c>
      <c r="F54" s="201">
        <v>75</v>
      </c>
      <c r="G54" s="88">
        <f t="shared" si="0"/>
        <v>0</v>
      </c>
      <c r="H54" s="65">
        <f t="shared" si="1"/>
        <v>0</v>
      </c>
      <c r="I54" s="42"/>
    </row>
    <row r="55" spans="1:9" ht="22.5" x14ac:dyDescent="0.25">
      <c r="A55" s="193" t="s">
        <v>1597</v>
      </c>
      <c r="B55" s="194" t="s">
        <v>1598</v>
      </c>
      <c r="C55" s="188" t="s">
        <v>259</v>
      </c>
      <c r="D55" s="177"/>
      <c r="E55" s="201">
        <v>202</v>
      </c>
      <c r="F55" s="201">
        <v>92</v>
      </c>
      <c r="G55" s="88">
        <f t="shared" si="0"/>
        <v>0</v>
      </c>
      <c r="H55" s="65">
        <f t="shared" si="1"/>
        <v>0</v>
      </c>
      <c r="I55" s="42"/>
    </row>
    <row r="56" spans="1:9" ht="270" x14ac:dyDescent="0.25">
      <c r="A56" s="195" t="s">
        <v>1599</v>
      </c>
      <c r="B56" s="196" t="s">
        <v>20615</v>
      </c>
      <c r="C56" s="220"/>
      <c r="D56" s="221"/>
      <c r="E56" s="205"/>
      <c r="F56" s="205"/>
      <c r="G56" s="222"/>
      <c r="H56" s="223"/>
      <c r="I56" s="42"/>
    </row>
    <row r="57" spans="1:9" ht="22.5" x14ac:dyDescent="0.25">
      <c r="A57" s="193" t="s">
        <v>1600</v>
      </c>
      <c r="B57" s="194" t="s">
        <v>1601</v>
      </c>
      <c r="C57" s="188" t="s">
        <v>259</v>
      </c>
      <c r="D57" s="177"/>
      <c r="E57" s="201">
        <v>154</v>
      </c>
      <c r="F57" s="201">
        <v>70</v>
      </c>
      <c r="G57" s="88">
        <f t="shared" si="0"/>
        <v>0</v>
      </c>
      <c r="H57" s="65">
        <f t="shared" si="1"/>
        <v>0</v>
      </c>
      <c r="I57" s="42"/>
    </row>
    <row r="58" spans="1:9" ht="22.5" x14ac:dyDescent="0.25">
      <c r="A58" s="193" t="s">
        <v>1602</v>
      </c>
      <c r="B58" s="194" t="s">
        <v>1603</v>
      </c>
      <c r="C58" s="188" t="s">
        <v>259</v>
      </c>
      <c r="D58" s="177"/>
      <c r="E58" s="201">
        <v>193</v>
      </c>
      <c r="F58" s="201">
        <v>88</v>
      </c>
      <c r="G58" s="88">
        <f t="shared" si="0"/>
        <v>0</v>
      </c>
      <c r="H58" s="65">
        <f t="shared" si="1"/>
        <v>0</v>
      </c>
      <c r="I58" s="42"/>
    </row>
    <row r="59" spans="1:9" ht="22.5" x14ac:dyDescent="0.25">
      <c r="A59" s="193" t="s">
        <v>1604</v>
      </c>
      <c r="B59" s="194" t="s">
        <v>1605</v>
      </c>
      <c r="C59" s="188" t="s">
        <v>259</v>
      </c>
      <c r="D59" s="177"/>
      <c r="E59" s="201">
        <v>149</v>
      </c>
      <c r="F59" s="201">
        <v>68</v>
      </c>
      <c r="G59" s="88">
        <f t="shared" si="0"/>
        <v>0</v>
      </c>
      <c r="H59" s="65">
        <f t="shared" si="1"/>
        <v>0</v>
      </c>
      <c r="I59" s="42"/>
    </row>
    <row r="60" spans="1:9" ht="22.5" x14ac:dyDescent="0.25">
      <c r="A60" s="193" t="s">
        <v>1606</v>
      </c>
      <c r="B60" s="194" t="s">
        <v>1607</v>
      </c>
      <c r="C60" s="188" t="s">
        <v>259</v>
      </c>
      <c r="D60" s="177"/>
      <c r="E60" s="201">
        <v>189</v>
      </c>
      <c r="F60" s="201">
        <v>86</v>
      </c>
      <c r="G60" s="88">
        <f t="shared" si="0"/>
        <v>0</v>
      </c>
      <c r="H60" s="65">
        <f t="shared" si="1"/>
        <v>0</v>
      </c>
      <c r="I60" s="42"/>
    </row>
    <row r="61" spans="1:9" ht="22.5" x14ac:dyDescent="0.25">
      <c r="A61" s="193" t="s">
        <v>1608</v>
      </c>
      <c r="B61" s="194" t="s">
        <v>1609</v>
      </c>
      <c r="C61" s="188" t="s">
        <v>259</v>
      </c>
      <c r="D61" s="177"/>
      <c r="E61" s="201">
        <v>167</v>
      </c>
      <c r="F61" s="201">
        <v>76</v>
      </c>
      <c r="G61" s="88">
        <f t="shared" si="0"/>
        <v>0</v>
      </c>
      <c r="H61" s="65">
        <f t="shared" si="1"/>
        <v>0</v>
      </c>
      <c r="I61" s="42"/>
    </row>
    <row r="62" spans="1:9" ht="22.5" x14ac:dyDescent="0.25">
      <c r="A62" s="193" t="s">
        <v>1610</v>
      </c>
      <c r="B62" s="194" t="s">
        <v>1611</v>
      </c>
      <c r="C62" s="188" t="s">
        <v>259</v>
      </c>
      <c r="D62" s="177"/>
      <c r="E62" s="201">
        <v>204</v>
      </c>
      <c r="F62" s="201">
        <v>93</v>
      </c>
      <c r="G62" s="88">
        <f t="shared" si="0"/>
        <v>0</v>
      </c>
      <c r="H62" s="65">
        <f t="shared" si="1"/>
        <v>0</v>
      </c>
      <c r="I62" s="42"/>
    </row>
    <row r="63" spans="1:9" ht="22.5" x14ac:dyDescent="0.25">
      <c r="A63" s="193" t="s">
        <v>1612</v>
      </c>
      <c r="B63" s="194" t="s">
        <v>1613</v>
      </c>
      <c r="C63" s="188" t="s">
        <v>259</v>
      </c>
      <c r="D63" s="177"/>
      <c r="E63" s="201">
        <v>164</v>
      </c>
      <c r="F63" s="201">
        <v>75</v>
      </c>
      <c r="G63" s="88">
        <f t="shared" si="0"/>
        <v>0</v>
      </c>
      <c r="H63" s="65">
        <f t="shared" si="1"/>
        <v>0</v>
      </c>
      <c r="I63" s="42"/>
    </row>
    <row r="64" spans="1:9" ht="22.5" x14ac:dyDescent="0.25">
      <c r="A64" s="193" t="s">
        <v>1614</v>
      </c>
      <c r="B64" s="194" t="s">
        <v>1615</v>
      </c>
      <c r="C64" s="188" t="s">
        <v>259</v>
      </c>
      <c r="D64" s="177"/>
      <c r="E64" s="201">
        <v>200</v>
      </c>
      <c r="F64" s="201">
        <v>91</v>
      </c>
      <c r="G64" s="88">
        <f t="shared" si="0"/>
        <v>0</v>
      </c>
      <c r="H64" s="65">
        <f t="shared" si="1"/>
        <v>0</v>
      </c>
      <c r="I64" s="42"/>
    </row>
    <row r="65" spans="1:9" ht="180" x14ac:dyDescent="0.25">
      <c r="A65" s="195" t="s">
        <v>1616</v>
      </c>
      <c r="B65" s="196" t="s">
        <v>20616</v>
      </c>
      <c r="C65" s="220"/>
      <c r="D65" s="221"/>
      <c r="E65" s="205"/>
      <c r="F65" s="205"/>
      <c r="G65" s="222"/>
      <c r="H65" s="223"/>
      <c r="I65" s="42"/>
    </row>
    <row r="66" spans="1:9" x14ac:dyDescent="0.25">
      <c r="A66" s="193" t="s">
        <v>1617</v>
      </c>
      <c r="B66" s="194" t="s">
        <v>1618</v>
      </c>
      <c r="C66" s="188" t="s">
        <v>259</v>
      </c>
      <c r="D66" s="177"/>
      <c r="E66" s="201">
        <v>135</v>
      </c>
      <c r="F66" s="201">
        <v>62</v>
      </c>
      <c r="G66" s="88">
        <f t="shared" si="0"/>
        <v>0</v>
      </c>
      <c r="H66" s="65">
        <f t="shared" si="1"/>
        <v>0</v>
      </c>
      <c r="I66" s="42"/>
    </row>
    <row r="67" spans="1:9" x14ac:dyDescent="0.25">
      <c r="A67" s="193" t="s">
        <v>1619</v>
      </c>
      <c r="B67" s="194" t="s">
        <v>1620</v>
      </c>
      <c r="C67" s="188" t="s">
        <v>259</v>
      </c>
      <c r="D67" s="177"/>
      <c r="E67" s="201">
        <v>171</v>
      </c>
      <c r="F67" s="201">
        <v>78</v>
      </c>
      <c r="G67" s="88">
        <f t="shared" si="0"/>
        <v>0</v>
      </c>
      <c r="H67" s="65">
        <f t="shared" si="1"/>
        <v>0</v>
      </c>
      <c r="I67" s="42"/>
    </row>
    <row r="68" spans="1:9" ht="225" x14ac:dyDescent="0.25">
      <c r="A68" s="195" t="s">
        <v>1621</v>
      </c>
      <c r="B68" s="196" t="s">
        <v>20617</v>
      </c>
      <c r="C68" s="220"/>
      <c r="D68" s="221"/>
      <c r="E68" s="205"/>
      <c r="F68" s="205"/>
      <c r="G68" s="222"/>
      <c r="H68" s="223"/>
      <c r="I68" s="42"/>
    </row>
    <row r="69" spans="1:9" x14ac:dyDescent="0.25">
      <c r="A69" s="193" t="s">
        <v>1622</v>
      </c>
      <c r="B69" s="194" t="s">
        <v>1623</v>
      </c>
      <c r="C69" s="188" t="s">
        <v>259</v>
      </c>
      <c r="D69" s="177"/>
      <c r="E69" s="201">
        <v>69</v>
      </c>
      <c r="F69" s="201">
        <v>12.4</v>
      </c>
      <c r="G69" s="88">
        <f t="shared" ref="G69:G132" si="2">D69*E69</f>
        <v>0</v>
      </c>
      <c r="H69" s="65">
        <f t="shared" ref="H69:H132" si="3">D69*F69</f>
        <v>0</v>
      </c>
      <c r="I69" s="42"/>
    </row>
    <row r="70" spans="1:9" x14ac:dyDescent="0.25">
      <c r="A70" s="193" t="s">
        <v>1624</v>
      </c>
      <c r="B70" s="194" t="s">
        <v>1625</v>
      </c>
      <c r="C70" s="188" t="s">
        <v>259</v>
      </c>
      <c r="D70" s="177"/>
      <c r="E70" s="201">
        <v>74</v>
      </c>
      <c r="F70" s="201">
        <v>13.3</v>
      </c>
      <c r="G70" s="88">
        <f t="shared" si="2"/>
        <v>0</v>
      </c>
      <c r="H70" s="65">
        <f t="shared" si="3"/>
        <v>0</v>
      </c>
      <c r="I70" s="42"/>
    </row>
    <row r="71" spans="1:9" x14ac:dyDescent="0.25">
      <c r="A71" s="193" t="s">
        <v>1626</v>
      </c>
      <c r="B71" s="194" t="s">
        <v>1627</v>
      </c>
      <c r="C71" s="188" t="s">
        <v>259</v>
      </c>
      <c r="D71" s="177"/>
      <c r="E71" s="201">
        <v>82</v>
      </c>
      <c r="F71" s="201">
        <v>14.7</v>
      </c>
      <c r="G71" s="88">
        <f t="shared" si="2"/>
        <v>0</v>
      </c>
      <c r="H71" s="65">
        <f t="shared" si="3"/>
        <v>0</v>
      </c>
      <c r="I71" s="42"/>
    </row>
    <row r="72" spans="1:9" ht="33.75" x14ac:dyDescent="0.25">
      <c r="A72" s="193" t="s">
        <v>1628</v>
      </c>
      <c r="B72" s="194" t="s">
        <v>20618</v>
      </c>
      <c r="C72" s="188" t="s">
        <v>259</v>
      </c>
      <c r="D72" s="177"/>
      <c r="E72" s="201">
        <v>4.62</v>
      </c>
      <c r="F72" s="201">
        <v>1.07</v>
      </c>
      <c r="G72" s="88">
        <f t="shared" si="2"/>
        <v>0</v>
      </c>
      <c r="H72" s="65">
        <f t="shared" si="3"/>
        <v>0</v>
      </c>
      <c r="I72" s="42"/>
    </row>
    <row r="73" spans="1:9" ht="57" customHeight="1" x14ac:dyDescent="0.25">
      <c r="A73" s="197" t="s">
        <v>20619</v>
      </c>
      <c r="B73" s="344" t="s">
        <v>20620</v>
      </c>
      <c r="C73" s="345"/>
      <c r="D73" s="345"/>
      <c r="E73" s="345"/>
      <c r="F73" s="345"/>
      <c r="G73" s="345"/>
      <c r="H73" s="346"/>
      <c r="I73" s="42"/>
    </row>
    <row r="74" spans="1:9" ht="78.75" x14ac:dyDescent="0.25">
      <c r="A74" s="195" t="s">
        <v>1629</v>
      </c>
      <c r="B74" s="196" t="s">
        <v>20621</v>
      </c>
      <c r="C74" s="198"/>
      <c r="D74" s="199"/>
      <c r="E74" s="199"/>
      <c r="F74" s="199"/>
      <c r="G74" s="199"/>
      <c r="H74" s="200"/>
      <c r="I74" s="42"/>
    </row>
    <row r="75" spans="1:9" x14ac:dyDescent="0.25">
      <c r="A75" s="193" t="s">
        <v>1630</v>
      </c>
      <c r="B75" s="194" t="s">
        <v>1631</v>
      </c>
      <c r="C75" s="188" t="s">
        <v>259</v>
      </c>
      <c r="D75" s="177"/>
      <c r="E75" s="201">
        <v>33.1</v>
      </c>
      <c r="F75" s="201">
        <v>18.3</v>
      </c>
      <c r="G75" s="88">
        <f t="shared" si="2"/>
        <v>0</v>
      </c>
      <c r="H75" s="65">
        <f t="shared" si="3"/>
        <v>0</v>
      </c>
      <c r="I75" s="42"/>
    </row>
    <row r="76" spans="1:9" x14ac:dyDescent="0.25">
      <c r="A76" s="193" t="s">
        <v>1632</v>
      </c>
      <c r="B76" s="194" t="s">
        <v>1633</v>
      </c>
      <c r="C76" s="188" t="s">
        <v>259</v>
      </c>
      <c r="D76" s="177"/>
      <c r="E76" s="201">
        <v>39.6</v>
      </c>
      <c r="F76" s="201">
        <v>18.399999999999999</v>
      </c>
      <c r="G76" s="88">
        <f t="shared" si="2"/>
        <v>0</v>
      </c>
      <c r="H76" s="65">
        <f t="shared" si="3"/>
        <v>0</v>
      </c>
      <c r="I76" s="42"/>
    </row>
    <row r="77" spans="1:9" ht="90" x14ac:dyDescent="0.25">
      <c r="A77" s="195" t="s">
        <v>1634</v>
      </c>
      <c r="B77" s="196" t="s">
        <v>20622</v>
      </c>
      <c r="C77" s="198"/>
      <c r="D77" s="199"/>
      <c r="E77" s="199"/>
      <c r="F77" s="199"/>
      <c r="G77" s="199"/>
      <c r="H77" s="200"/>
      <c r="I77" s="42"/>
    </row>
    <row r="78" spans="1:9" x14ac:dyDescent="0.25">
      <c r="A78" s="193" t="s">
        <v>1635</v>
      </c>
      <c r="B78" s="194" t="s">
        <v>1631</v>
      </c>
      <c r="C78" s="188" t="s">
        <v>305</v>
      </c>
      <c r="D78" s="177"/>
      <c r="E78" s="201">
        <v>1530</v>
      </c>
      <c r="F78" s="201">
        <v>845</v>
      </c>
      <c r="G78" s="88">
        <f t="shared" si="2"/>
        <v>0</v>
      </c>
      <c r="H78" s="65">
        <f t="shared" si="3"/>
        <v>0</v>
      </c>
      <c r="I78" s="42"/>
    </row>
    <row r="79" spans="1:9" x14ac:dyDescent="0.25">
      <c r="A79" s="193" t="s">
        <v>1636</v>
      </c>
      <c r="B79" s="194" t="s">
        <v>1633</v>
      </c>
      <c r="C79" s="188" t="s">
        <v>305</v>
      </c>
      <c r="D79" s="177"/>
      <c r="E79" s="201">
        <v>1820</v>
      </c>
      <c r="F79" s="201">
        <v>845</v>
      </c>
      <c r="G79" s="88">
        <f t="shared" si="2"/>
        <v>0</v>
      </c>
      <c r="H79" s="65">
        <f t="shared" si="3"/>
        <v>0</v>
      </c>
      <c r="I79" s="42"/>
    </row>
    <row r="80" spans="1:9" ht="101.25" x14ac:dyDescent="0.25">
      <c r="A80" s="195" t="s">
        <v>1637</v>
      </c>
      <c r="B80" s="196" t="s">
        <v>20623</v>
      </c>
      <c r="C80" s="198"/>
      <c r="D80" s="199"/>
      <c r="E80" s="199"/>
      <c r="F80" s="199"/>
      <c r="G80" s="199"/>
      <c r="H80" s="200"/>
      <c r="I80" s="42"/>
    </row>
    <row r="81" spans="1:9" x14ac:dyDescent="0.25">
      <c r="A81" s="193" t="s">
        <v>1638</v>
      </c>
      <c r="B81" s="194" t="s">
        <v>1631</v>
      </c>
      <c r="C81" s="188" t="s">
        <v>305</v>
      </c>
      <c r="D81" s="177"/>
      <c r="E81" s="201">
        <v>1362</v>
      </c>
      <c r="F81" s="201">
        <v>467</v>
      </c>
      <c r="G81" s="88">
        <f t="shared" si="2"/>
        <v>0</v>
      </c>
      <c r="H81" s="65">
        <f t="shared" si="3"/>
        <v>0</v>
      </c>
      <c r="I81" s="42"/>
    </row>
    <row r="82" spans="1:9" x14ac:dyDescent="0.25">
      <c r="A82" s="193" t="s">
        <v>1639</v>
      </c>
      <c r="B82" s="194" t="s">
        <v>1633</v>
      </c>
      <c r="C82" s="188" t="s">
        <v>305</v>
      </c>
      <c r="D82" s="177"/>
      <c r="E82" s="201">
        <v>1650</v>
      </c>
      <c r="F82" s="201">
        <v>566</v>
      </c>
      <c r="G82" s="88">
        <f t="shared" si="2"/>
        <v>0</v>
      </c>
      <c r="H82" s="65">
        <f t="shared" si="3"/>
        <v>0</v>
      </c>
      <c r="I82" s="42"/>
    </row>
    <row r="83" spans="1:9" ht="135" x14ac:dyDescent="0.25">
      <c r="A83" s="195" t="s">
        <v>1640</v>
      </c>
      <c r="B83" s="196" t="s">
        <v>20624</v>
      </c>
      <c r="C83" s="198"/>
      <c r="D83" s="199"/>
      <c r="E83" s="199"/>
      <c r="F83" s="199"/>
      <c r="G83" s="199"/>
      <c r="H83" s="200"/>
      <c r="I83" s="42"/>
    </row>
    <row r="84" spans="1:9" x14ac:dyDescent="0.25">
      <c r="A84" s="193" t="s">
        <v>1641</v>
      </c>
      <c r="B84" s="194" t="s">
        <v>1631</v>
      </c>
      <c r="C84" s="188" t="s">
        <v>305</v>
      </c>
      <c r="D84" s="177"/>
      <c r="E84" s="201">
        <v>1936</v>
      </c>
      <c r="F84" s="201">
        <v>664</v>
      </c>
      <c r="G84" s="88">
        <f t="shared" si="2"/>
        <v>0</v>
      </c>
      <c r="H84" s="65">
        <f t="shared" si="3"/>
        <v>0</v>
      </c>
      <c r="I84" s="42"/>
    </row>
    <row r="85" spans="1:9" x14ac:dyDescent="0.25">
      <c r="A85" s="193" t="s">
        <v>1642</v>
      </c>
      <c r="B85" s="194" t="s">
        <v>1633</v>
      </c>
      <c r="C85" s="188" t="s">
        <v>305</v>
      </c>
      <c r="D85" s="177"/>
      <c r="E85" s="201">
        <v>2297</v>
      </c>
      <c r="F85" s="201">
        <v>788</v>
      </c>
      <c r="G85" s="88">
        <f t="shared" si="2"/>
        <v>0</v>
      </c>
      <c r="H85" s="65">
        <f t="shared" si="3"/>
        <v>0</v>
      </c>
      <c r="I85" s="42"/>
    </row>
    <row r="86" spans="1:9" ht="67.5" x14ac:dyDescent="0.25">
      <c r="A86" s="193" t="s">
        <v>1643</v>
      </c>
      <c r="B86" s="194" t="s">
        <v>20625</v>
      </c>
      <c r="C86" s="188" t="s">
        <v>259</v>
      </c>
      <c r="D86" s="177"/>
      <c r="E86" s="201">
        <v>10.8</v>
      </c>
      <c r="F86" s="201">
        <v>5.8</v>
      </c>
      <c r="G86" s="88">
        <f t="shared" si="2"/>
        <v>0</v>
      </c>
      <c r="H86" s="65">
        <f t="shared" si="3"/>
        <v>0</v>
      </c>
      <c r="I86" s="42"/>
    </row>
    <row r="87" spans="1:9" ht="112.5" x14ac:dyDescent="0.25">
      <c r="A87" s="193" t="s">
        <v>1644</v>
      </c>
      <c r="B87" s="194" t="s">
        <v>20626</v>
      </c>
      <c r="C87" s="188" t="s">
        <v>259</v>
      </c>
      <c r="D87" s="177"/>
      <c r="E87" s="201">
        <v>8.4</v>
      </c>
      <c r="F87" s="201">
        <v>4.53</v>
      </c>
      <c r="G87" s="88">
        <f t="shared" si="2"/>
        <v>0</v>
      </c>
      <c r="H87" s="65">
        <f t="shared" si="3"/>
        <v>0</v>
      </c>
      <c r="I87" s="42"/>
    </row>
    <row r="88" spans="1:9" ht="90" x14ac:dyDescent="0.25">
      <c r="A88" s="193" t="s">
        <v>1645</v>
      </c>
      <c r="B88" s="194" t="s">
        <v>20627</v>
      </c>
      <c r="C88" s="188" t="s">
        <v>259</v>
      </c>
      <c r="D88" s="177"/>
      <c r="E88" s="201">
        <v>9</v>
      </c>
      <c r="F88" s="201">
        <v>4.8600000000000003</v>
      </c>
      <c r="G88" s="88">
        <f t="shared" si="2"/>
        <v>0</v>
      </c>
      <c r="H88" s="65">
        <f t="shared" si="3"/>
        <v>0</v>
      </c>
      <c r="I88" s="42"/>
    </row>
    <row r="89" spans="1:9" ht="78.75" x14ac:dyDescent="0.25">
      <c r="A89" s="193" t="s">
        <v>1646</v>
      </c>
      <c r="B89" s="194" t="s">
        <v>20628</v>
      </c>
      <c r="C89" s="188" t="s">
        <v>259</v>
      </c>
      <c r="D89" s="177"/>
      <c r="E89" s="201">
        <v>8.4</v>
      </c>
      <c r="F89" s="201">
        <v>4.53</v>
      </c>
      <c r="G89" s="88">
        <f t="shared" si="2"/>
        <v>0</v>
      </c>
      <c r="H89" s="65">
        <f t="shared" si="3"/>
        <v>0</v>
      </c>
      <c r="I89" s="42"/>
    </row>
    <row r="90" spans="1:9" ht="123.75" x14ac:dyDescent="0.25">
      <c r="A90" s="193" t="s">
        <v>1647</v>
      </c>
      <c r="B90" s="194" t="s">
        <v>20629</v>
      </c>
      <c r="C90" s="188" t="s">
        <v>259</v>
      </c>
      <c r="D90" s="177"/>
      <c r="E90" s="201">
        <v>9.6</v>
      </c>
      <c r="F90" s="201">
        <v>5.0999999999999996</v>
      </c>
      <c r="G90" s="88">
        <f t="shared" si="2"/>
        <v>0</v>
      </c>
      <c r="H90" s="65">
        <f t="shared" si="3"/>
        <v>0</v>
      </c>
      <c r="I90" s="42"/>
    </row>
    <row r="91" spans="1:9" ht="90" x14ac:dyDescent="0.25">
      <c r="A91" s="193" t="s">
        <v>1648</v>
      </c>
      <c r="B91" s="194" t="s">
        <v>20630</v>
      </c>
      <c r="C91" s="188" t="s">
        <v>6</v>
      </c>
      <c r="D91" s="177"/>
      <c r="E91" s="201">
        <v>10.3</v>
      </c>
      <c r="F91" s="201">
        <v>6</v>
      </c>
      <c r="G91" s="88">
        <f t="shared" si="2"/>
        <v>0</v>
      </c>
      <c r="H91" s="65">
        <f t="shared" si="3"/>
        <v>0</v>
      </c>
      <c r="I91" s="42"/>
    </row>
    <row r="92" spans="1:9" ht="78.75" x14ac:dyDescent="0.25">
      <c r="A92" s="195" t="s">
        <v>1649</v>
      </c>
      <c r="B92" s="196" t="s">
        <v>20631</v>
      </c>
      <c r="C92" s="198"/>
      <c r="D92" s="199"/>
      <c r="E92" s="199"/>
      <c r="F92" s="199"/>
      <c r="G92" s="199"/>
      <c r="H92" s="200"/>
      <c r="I92" s="42"/>
    </row>
    <row r="93" spans="1:9" x14ac:dyDescent="0.25">
      <c r="A93" s="193" t="s">
        <v>1650</v>
      </c>
      <c r="B93" s="194" t="s">
        <v>1651</v>
      </c>
      <c r="C93" s="188" t="s">
        <v>6</v>
      </c>
      <c r="D93" s="177"/>
      <c r="E93" s="201">
        <v>18</v>
      </c>
      <c r="F93" s="201">
        <v>10.5</v>
      </c>
      <c r="G93" s="88">
        <f t="shared" si="2"/>
        <v>0</v>
      </c>
      <c r="H93" s="65">
        <f t="shared" si="3"/>
        <v>0</v>
      </c>
      <c r="I93" s="42"/>
    </row>
    <row r="94" spans="1:9" x14ac:dyDescent="0.25">
      <c r="A94" s="193" t="s">
        <v>1652</v>
      </c>
      <c r="B94" s="194" t="s">
        <v>1653</v>
      </c>
      <c r="C94" s="188" t="s">
        <v>6</v>
      </c>
      <c r="D94" s="177"/>
      <c r="E94" s="201">
        <v>21.3</v>
      </c>
      <c r="F94" s="201">
        <v>12.5</v>
      </c>
      <c r="G94" s="88">
        <f t="shared" si="2"/>
        <v>0</v>
      </c>
      <c r="H94" s="65">
        <f t="shared" si="3"/>
        <v>0</v>
      </c>
      <c r="I94" s="42"/>
    </row>
    <row r="95" spans="1:9" ht="168.75" x14ac:dyDescent="0.25">
      <c r="A95" s="195" t="s">
        <v>1654</v>
      </c>
      <c r="B95" s="196" t="s">
        <v>20632</v>
      </c>
      <c r="C95" s="198"/>
      <c r="D95" s="199"/>
      <c r="E95" s="199"/>
      <c r="F95" s="199"/>
      <c r="G95" s="199"/>
      <c r="H95" s="200"/>
      <c r="I95" s="42"/>
    </row>
    <row r="96" spans="1:9" x14ac:dyDescent="0.25">
      <c r="A96" s="193" t="s">
        <v>1655</v>
      </c>
      <c r="B96" s="194" t="s">
        <v>1656</v>
      </c>
      <c r="C96" s="188" t="s">
        <v>259</v>
      </c>
      <c r="D96" s="177"/>
      <c r="E96" s="201">
        <v>188</v>
      </c>
      <c r="F96" s="201">
        <v>81</v>
      </c>
      <c r="G96" s="88">
        <f t="shared" si="2"/>
        <v>0</v>
      </c>
      <c r="H96" s="65">
        <f t="shared" si="3"/>
        <v>0</v>
      </c>
      <c r="I96" s="42"/>
    </row>
    <row r="97" spans="1:9" x14ac:dyDescent="0.25">
      <c r="A97" s="193" t="s">
        <v>1657</v>
      </c>
      <c r="B97" s="194" t="s">
        <v>1658</v>
      </c>
      <c r="C97" s="188" t="s">
        <v>259</v>
      </c>
      <c r="D97" s="177"/>
      <c r="E97" s="201">
        <v>204</v>
      </c>
      <c r="F97" s="201">
        <v>88</v>
      </c>
      <c r="G97" s="88">
        <f t="shared" si="2"/>
        <v>0</v>
      </c>
      <c r="H97" s="65">
        <f t="shared" si="3"/>
        <v>0</v>
      </c>
      <c r="I97" s="42"/>
    </row>
    <row r="98" spans="1:9" x14ac:dyDescent="0.25">
      <c r="A98" s="193" t="s">
        <v>1659</v>
      </c>
      <c r="B98" s="194" t="s">
        <v>1660</v>
      </c>
      <c r="C98" s="188" t="s">
        <v>259</v>
      </c>
      <c r="D98" s="177"/>
      <c r="E98" s="201">
        <v>149</v>
      </c>
      <c r="F98" s="201">
        <v>65</v>
      </c>
      <c r="G98" s="88">
        <f t="shared" si="2"/>
        <v>0</v>
      </c>
      <c r="H98" s="65">
        <f t="shared" si="3"/>
        <v>0</v>
      </c>
      <c r="I98" s="42"/>
    </row>
    <row r="99" spans="1:9" ht="135" x14ac:dyDescent="0.25">
      <c r="A99" s="195" t="s">
        <v>1661</v>
      </c>
      <c r="B99" s="196" t="s">
        <v>20633</v>
      </c>
      <c r="C99" s="198"/>
      <c r="D99" s="199"/>
      <c r="E99" s="199"/>
      <c r="F99" s="199"/>
      <c r="G99" s="199"/>
      <c r="H99" s="200"/>
      <c r="I99" s="42"/>
    </row>
    <row r="100" spans="1:9" ht="22.5" x14ac:dyDescent="0.25">
      <c r="A100" s="193" t="s">
        <v>1662</v>
      </c>
      <c r="B100" s="194" t="s">
        <v>1663</v>
      </c>
      <c r="C100" s="188" t="s">
        <v>305</v>
      </c>
      <c r="D100" s="177"/>
      <c r="E100" s="201">
        <v>1559</v>
      </c>
      <c r="F100" s="201">
        <v>476</v>
      </c>
      <c r="G100" s="88">
        <f t="shared" si="2"/>
        <v>0</v>
      </c>
      <c r="H100" s="65">
        <f t="shared" si="3"/>
        <v>0</v>
      </c>
      <c r="I100" s="42"/>
    </row>
    <row r="101" spans="1:9" ht="22.5" x14ac:dyDescent="0.25">
      <c r="A101" s="193" t="s">
        <v>1664</v>
      </c>
      <c r="B101" s="194" t="s">
        <v>1665</v>
      </c>
      <c r="C101" s="188" t="s">
        <v>305</v>
      </c>
      <c r="D101" s="177"/>
      <c r="E101" s="201">
        <v>2197</v>
      </c>
      <c r="F101" s="201">
        <v>671</v>
      </c>
      <c r="G101" s="88">
        <f t="shared" si="2"/>
        <v>0</v>
      </c>
      <c r="H101" s="65">
        <f t="shared" si="3"/>
        <v>0</v>
      </c>
      <c r="I101" s="42"/>
    </row>
    <row r="102" spans="1:9" ht="157.5" x14ac:dyDescent="0.25">
      <c r="A102" s="195" t="s">
        <v>1666</v>
      </c>
      <c r="B102" s="196" t="s">
        <v>20634</v>
      </c>
      <c r="C102" s="198"/>
      <c r="D102" s="199"/>
      <c r="E102" s="199"/>
      <c r="F102" s="199"/>
      <c r="G102" s="199"/>
      <c r="H102" s="200"/>
      <c r="I102" s="42"/>
    </row>
    <row r="103" spans="1:9" x14ac:dyDescent="0.25">
      <c r="A103" s="193" t="s">
        <v>1667</v>
      </c>
      <c r="B103" s="194" t="s">
        <v>1668</v>
      </c>
      <c r="C103" s="188" t="s">
        <v>259</v>
      </c>
      <c r="D103" s="177"/>
      <c r="E103" s="201">
        <v>130</v>
      </c>
      <c r="F103" s="201">
        <v>53</v>
      </c>
      <c r="G103" s="88">
        <f t="shared" si="2"/>
        <v>0</v>
      </c>
      <c r="H103" s="65">
        <f t="shared" si="3"/>
        <v>0</v>
      </c>
      <c r="I103" s="42"/>
    </row>
    <row r="104" spans="1:9" ht="33.75" x14ac:dyDescent="0.25">
      <c r="A104" s="193" t="s">
        <v>1669</v>
      </c>
      <c r="B104" s="194" t="s">
        <v>1670</v>
      </c>
      <c r="C104" s="188" t="s">
        <v>259</v>
      </c>
      <c r="D104" s="177"/>
      <c r="E104" s="201">
        <v>138</v>
      </c>
      <c r="F104" s="201">
        <v>58</v>
      </c>
      <c r="G104" s="88">
        <f t="shared" si="2"/>
        <v>0</v>
      </c>
      <c r="H104" s="65">
        <f t="shared" si="3"/>
        <v>0</v>
      </c>
      <c r="I104" s="42"/>
    </row>
    <row r="105" spans="1:9" ht="22.5" x14ac:dyDescent="0.25">
      <c r="A105" s="193" t="s">
        <v>1671</v>
      </c>
      <c r="B105" s="194" t="s">
        <v>1672</v>
      </c>
      <c r="C105" s="188" t="s">
        <v>259</v>
      </c>
      <c r="D105" s="177"/>
      <c r="E105" s="201">
        <v>144</v>
      </c>
      <c r="F105" s="201">
        <v>44.9</v>
      </c>
      <c r="G105" s="88">
        <f t="shared" si="2"/>
        <v>0</v>
      </c>
      <c r="H105" s="65">
        <f t="shared" si="3"/>
        <v>0</v>
      </c>
      <c r="I105" s="42"/>
    </row>
    <row r="106" spans="1:9" ht="33.75" x14ac:dyDescent="0.25">
      <c r="A106" s="193" t="s">
        <v>1673</v>
      </c>
      <c r="B106" s="194" t="s">
        <v>20635</v>
      </c>
      <c r="C106" s="188" t="s">
        <v>259</v>
      </c>
      <c r="D106" s="177"/>
      <c r="E106" s="201">
        <v>25.9</v>
      </c>
      <c r="F106" s="201">
        <v>7.9</v>
      </c>
      <c r="G106" s="88">
        <f t="shared" si="2"/>
        <v>0</v>
      </c>
      <c r="H106" s="65">
        <f t="shared" si="3"/>
        <v>0</v>
      </c>
      <c r="I106" s="42"/>
    </row>
    <row r="107" spans="1:9" ht="33.75" x14ac:dyDescent="0.25">
      <c r="A107" s="193" t="s">
        <v>1674</v>
      </c>
      <c r="B107" s="194" t="s">
        <v>20636</v>
      </c>
      <c r="C107" s="188" t="s">
        <v>259</v>
      </c>
      <c r="D107" s="177"/>
      <c r="E107" s="201">
        <v>18</v>
      </c>
      <c r="F107" s="201">
        <v>5.6</v>
      </c>
      <c r="G107" s="88">
        <f t="shared" si="2"/>
        <v>0</v>
      </c>
      <c r="H107" s="65">
        <f t="shared" si="3"/>
        <v>0</v>
      </c>
      <c r="I107" s="42"/>
    </row>
    <row r="108" spans="1:9" ht="56.25" x14ac:dyDescent="0.25">
      <c r="A108" s="193" t="s">
        <v>1675</v>
      </c>
      <c r="B108" s="194" t="s">
        <v>20637</v>
      </c>
      <c r="C108" s="188" t="s">
        <v>305</v>
      </c>
      <c r="D108" s="177"/>
      <c r="E108" s="201">
        <v>1007</v>
      </c>
      <c r="F108" s="201">
        <v>448</v>
      </c>
      <c r="G108" s="88">
        <f t="shared" si="2"/>
        <v>0</v>
      </c>
      <c r="H108" s="65">
        <f t="shared" si="3"/>
        <v>0</v>
      </c>
      <c r="I108" s="42"/>
    </row>
    <row r="109" spans="1:9" ht="78.75" x14ac:dyDescent="0.25">
      <c r="A109" s="195" t="s">
        <v>1676</v>
      </c>
      <c r="B109" s="196" t="s">
        <v>20638</v>
      </c>
      <c r="C109" s="198"/>
      <c r="D109" s="199"/>
      <c r="E109" s="199"/>
      <c r="F109" s="199"/>
      <c r="G109" s="199"/>
      <c r="H109" s="200"/>
      <c r="I109" s="42"/>
    </row>
    <row r="110" spans="1:9" ht="22.5" x14ac:dyDescent="0.25">
      <c r="A110" s="193" t="s">
        <v>1677</v>
      </c>
      <c r="B110" s="194" t="s">
        <v>1678</v>
      </c>
      <c r="C110" s="188" t="s">
        <v>259</v>
      </c>
      <c r="D110" s="177"/>
      <c r="E110" s="201">
        <v>33.299999999999997</v>
      </c>
      <c r="F110" s="201">
        <v>4.24</v>
      </c>
      <c r="G110" s="88">
        <f t="shared" si="2"/>
        <v>0</v>
      </c>
      <c r="H110" s="65">
        <f t="shared" si="3"/>
        <v>0</v>
      </c>
      <c r="I110" s="42"/>
    </row>
    <row r="111" spans="1:9" x14ac:dyDescent="0.25">
      <c r="A111" s="193" t="s">
        <v>1679</v>
      </c>
      <c r="B111" s="194" t="s">
        <v>1680</v>
      </c>
      <c r="C111" s="188" t="s">
        <v>259</v>
      </c>
      <c r="D111" s="177"/>
      <c r="E111" s="201">
        <v>18.100000000000001</v>
      </c>
      <c r="F111" s="201">
        <v>2.31</v>
      </c>
      <c r="G111" s="88">
        <f t="shared" si="2"/>
        <v>0</v>
      </c>
      <c r="H111" s="65">
        <f t="shared" si="3"/>
        <v>0</v>
      </c>
      <c r="I111" s="42"/>
    </row>
    <row r="112" spans="1:9" ht="22.5" x14ac:dyDescent="0.25">
      <c r="A112" s="193" t="s">
        <v>1681</v>
      </c>
      <c r="B112" s="194" t="s">
        <v>1682</v>
      </c>
      <c r="C112" s="188" t="s">
        <v>259</v>
      </c>
      <c r="D112" s="177"/>
      <c r="E112" s="201">
        <v>44.4</v>
      </c>
      <c r="F112" s="201">
        <v>5.7</v>
      </c>
      <c r="G112" s="88">
        <f t="shared" si="2"/>
        <v>0</v>
      </c>
      <c r="H112" s="65">
        <f t="shared" si="3"/>
        <v>0</v>
      </c>
      <c r="I112" s="42"/>
    </row>
    <row r="113" spans="1:9" ht="57" customHeight="1" x14ac:dyDescent="0.25">
      <c r="A113" s="197" t="s">
        <v>20639</v>
      </c>
      <c r="B113" s="344" t="s">
        <v>20640</v>
      </c>
      <c r="C113" s="345"/>
      <c r="D113" s="345"/>
      <c r="E113" s="345"/>
      <c r="F113" s="345"/>
      <c r="G113" s="345"/>
      <c r="H113" s="346"/>
      <c r="I113" s="42"/>
    </row>
    <row r="114" spans="1:9" ht="67.5" x14ac:dyDescent="0.25">
      <c r="A114" s="193" t="s">
        <v>1683</v>
      </c>
      <c r="B114" s="194" t="s">
        <v>20641</v>
      </c>
      <c r="C114" s="188" t="s">
        <v>259</v>
      </c>
      <c r="D114" s="177"/>
      <c r="E114" s="201">
        <v>26.4</v>
      </c>
      <c r="F114" s="201">
        <v>9.4</v>
      </c>
      <c r="G114" s="88">
        <f t="shared" si="2"/>
        <v>0</v>
      </c>
      <c r="H114" s="65">
        <f t="shared" si="3"/>
        <v>0</v>
      </c>
      <c r="I114" s="42"/>
    </row>
    <row r="115" spans="1:9" ht="56.25" x14ac:dyDescent="0.25">
      <c r="A115" s="193" t="s">
        <v>1684</v>
      </c>
      <c r="B115" s="194" t="s">
        <v>20642</v>
      </c>
      <c r="C115" s="188" t="s">
        <v>259</v>
      </c>
      <c r="D115" s="177"/>
      <c r="E115" s="201">
        <v>28.3</v>
      </c>
      <c r="F115" s="201">
        <v>10</v>
      </c>
      <c r="G115" s="88">
        <f t="shared" si="2"/>
        <v>0</v>
      </c>
      <c r="H115" s="65">
        <f t="shared" si="3"/>
        <v>0</v>
      </c>
      <c r="I115" s="42"/>
    </row>
    <row r="116" spans="1:9" ht="56.25" x14ac:dyDescent="0.25">
      <c r="A116" s="193" t="s">
        <v>1685</v>
      </c>
      <c r="B116" s="194" t="s">
        <v>20643</v>
      </c>
      <c r="C116" s="188" t="s">
        <v>259</v>
      </c>
      <c r="D116" s="177"/>
      <c r="E116" s="201">
        <v>34.4</v>
      </c>
      <c r="F116" s="201">
        <v>12.2</v>
      </c>
      <c r="G116" s="88">
        <f t="shared" si="2"/>
        <v>0</v>
      </c>
      <c r="H116" s="65">
        <f t="shared" si="3"/>
        <v>0</v>
      </c>
      <c r="I116" s="42"/>
    </row>
    <row r="117" spans="1:9" ht="112.5" x14ac:dyDescent="0.25">
      <c r="A117" s="195" t="s">
        <v>1686</v>
      </c>
      <c r="B117" s="196" t="s">
        <v>20644</v>
      </c>
      <c r="C117" s="198"/>
      <c r="D117" s="199"/>
      <c r="E117" s="199"/>
      <c r="F117" s="199"/>
      <c r="G117" s="199"/>
      <c r="H117" s="200"/>
      <c r="I117" s="42"/>
    </row>
    <row r="118" spans="1:9" x14ac:dyDescent="0.25">
      <c r="A118" s="193" t="s">
        <v>1687</v>
      </c>
      <c r="B118" s="194" t="s">
        <v>1688</v>
      </c>
      <c r="C118" s="188" t="s">
        <v>259</v>
      </c>
      <c r="D118" s="177"/>
      <c r="E118" s="201">
        <v>43.8</v>
      </c>
      <c r="F118" s="201">
        <v>12.8</v>
      </c>
      <c r="G118" s="88">
        <f t="shared" si="2"/>
        <v>0</v>
      </c>
      <c r="H118" s="65">
        <f t="shared" si="3"/>
        <v>0</v>
      </c>
      <c r="I118" s="42"/>
    </row>
    <row r="119" spans="1:9" x14ac:dyDescent="0.25">
      <c r="A119" s="193" t="s">
        <v>1689</v>
      </c>
      <c r="B119" s="194" t="s">
        <v>1690</v>
      </c>
      <c r="C119" s="188" t="s">
        <v>259</v>
      </c>
      <c r="D119" s="177"/>
      <c r="E119" s="201">
        <v>48.1</v>
      </c>
      <c r="F119" s="201">
        <v>14.1</v>
      </c>
      <c r="G119" s="88">
        <f t="shared" si="2"/>
        <v>0</v>
      </c>
      <c r="H119" s="65">
        <f t="shared" si="3"/>
        <v>0</v>
      </c>
      <c r="I119" s="42"/>
    </row>
    <row r="120" spans="1:9" x14ac:dyDescent="0.25">
      <c r="A120" s="193" t="s">
        <v>1691</v>
      </c>
      <c r="B120" s="194" t="s">
        <v>1692</v>
      </c>
      <c r="C120" s="188" t="s">
        <v>259</v>
      </c>
      <c r="D120" s="177"/>
      <c r="E120" s="201">
        <v>40.6</v>
      </c>
      <c r="F120" s="201">
        <v>11.9</v>
      </c>
      <c r="G120" s="88">
        <f t="shared" si="2"/>
        <v>0</v>
      </c>
      <c r="H120" s="65">
        <f t="shared" si="3"/>
        <v>0</v>
      </c>
      <c r="I120" s="42"/>
    </row>
    <row r="121" spans="1:9" x14ac:dyDescent="0.25">
      <c r="A121" s="193" t="s">
        <v>1693</v>
      </c>
      <c r="B121" s="194" t="s">
        <v>1694</v>
      </c>
      <c r="C121" s="188" t="s">
        <v>259</v>
      </c>
      <c r="D121" s="177"/>
      <c r="E121" s="201">
        <v>48.1</v>
      </c>
      <c r="F121" s="201">
        <v>14.1</v>
      </c>
      <c r="G121" s="88">
        <f t="shared" si="2"/>
        <v>0</v>
      </c>
      <c r="H121" s="65">
        <f t="shared" si="3"/>
        <v>0</v>
      </c>
      <c r="I121" s="42"/>
    </row>
    <row r="122" spans="1:9" ht="67.5" x14ac:dyDescent="0.25">
      <c r="A122" s="193" t="s">
        <v>1695</v>
      </c>
      <c r="B122" s="194" t="s">
        <v>20645</v>
      </c>
      <c r="C122" s="188" t="s">
        <v>259</v>
      </c>
      <c r="D122" s="177"/>
      <c r="E122" s="201">
        <v>25.9</v>
      </c>
      <c r="F122" s="201">
        <v>9.1999999999999993</v>
      </c>
      <c r="G122" s="88">
        <f t="shared" si="2"/>
        <v>0</v>
      </c>
      <c r="H122" s="65">
        <f t="shared" si="3"/>
        <v>0</v>
      </c>
      <c r="I122" s="42"/>
    </row>
    <row r="123" spans="1:9" ht="56.25" x14ac:dyDescent="0.25">
      <c r="A123" s="195" t="s">
        <v>1696</v>
      </c>
      <c r="B123" s="196" t="s">
        <v>20646</v>
      </c>
      <c r="C123" s="198"/>
      <c r="D123" s="199"/>
      <c r="E123" s="199"/>
      <c r="F123" s="199"/>
      <c r="G123" s="199"/>
      <c r="H123" s="200"/>
      <c r="I123" s="42"/>
    </row>
    <row r="124" spans="1:9" x14ac:dyDescent="0.25">
      <c r="A124" s="193" t="s">
        <v>1697</v>
      </c>
      <c r="B124" s="194" t="s">
        <v>1698</v>
      </c>
      <c r="C124" s="188" t="s">
        <v>301</v>
      </c>
      <c r="D124" s="177"/>
      <c r="E124" s="201">
        <v>4.46</v>
      </c>
      <c r="F124" s="201">
        <v>1.38</v>
      </c>
      <c r="G124" s="88">
        <f t="shared" si="2"/>
        <v>0</v>
      </c>
      <c r="H124" s="65">
        <f t="shared" si="3"/>
        <v>0</v>
      </c>
      <c r="I124" s="42"/>
    </row>
    <row r="125" spans="1:9" x14ac:dyDescent="0.25">
      <c r="A125" s="193" t="s">
        <v>1699</v>
      </c>
      <c r="B125" s="194" t="s">
        <v>1700</v>
      </c>
      <c r="C125" s="188" t="s">
        <v>301</v>
      </c>
      <c r="D125" s="177"/>
      <c r="E125" s="201">
        <v>3.95</v>
      </c>
      <c r="F125" s="201">
        <v>1.23</v>
      </c>
      <c r="G125" s="88">
        <f t="shared" si="2"/>
        <v>0</v>
      </c>
      <c r="H125" s="65">
        <f t="shared" si="3"/>
        <v>0</v>
      </c>
      <c r="I125" s="42"/>
    </row>
    <row r="126" spans="1:9" x14ac:dyDescent="0.25">
      <c r="A126" s="193" t="s">
        <v>1701</v>
      </c>
      <c r="B126" s="194" t="s">
        <v>1702</v>
      </c>
      <c r="C126" s="188" t="s">
        <v>301</v>
      </c>
      <c r="D126" s="177"/>
      <c r="E126" s="201">
        <v>3.69</v>
      </c>
      <c r="F126" s="201">
        <v>1.1499999999999999</v>
      </c>
      <c r="G126" s="88">
        <f t="shared" si="2"/>
        <v>0</v>
      </c>
      <c r="H126" s="65">
        <f t="shared" si="3"/>
        <v>0</v>
      </c>
      <c r="I126" s="42"/>
    </row>
    <row r="127" spans="1:9" x14ac:dyDescent="0.25">
      <c r="A127" s="193" t="s">
        <v>1703</v>
      </c>
      <c r="B127" s="194" t="s">
        <v>1704</v>
      </c>
      <c r="C127" s="188" t="s">
        <v>301</v>
      </c>
      <c r="D127" s="177"/>
      <c r="E127" s="201">
        <v>0.67</v>
      </c>
      <c r="F127" s="201">
        <v>0.20699999999999999</v>
      </c>
      <c r="G127" s="88">
        <f t="shared" si="2"/>
        <v>0</v>
      </c>
      <c r="H127" s="65">
        <f t="shared" si="3"/>
        <v>0</v>
      </c>
      <c r="I127" s="42"/>
    </row>
    <row r="128" spans="1:9" ht="56.25" x14ac:dyDescent="0.25">
      <c r="A128" s="195" t="s">
        <v>1705</v>
      </c>
      <c r="B128" s="196" t="s">
        <v>20647</v>
      </c>
      <c r="C128" s="198"/>
      <c r="D128" s="199"/>
      <c r="E128" s="199"/>
      <c r="F128" s="199"/>
      <c r="G128" s="199"/>
      <c r="H128" s="200"/>
      <c r="I128" s="42"/>
    </row>
    <row r="129" spans="1:9" x14ac:dyDescent="0.25">
      <c r="A129" s="193" t="s">
        <v>1706</v>
      </c>
      <c r="B129" s="194" t="s">
        <v>1707</v>
      </c>
      <c r="C129" s="188" t="s">
        <v>259</v>
      </c>
      <c r="D129" s="177"/>
      <c r="E129" s="201">
        <v>48.4</v>
      </c>
      <c r="F129" s="201">
        <v>24</v>
      </c>
      <c r="G129" s="88">
        <f t="shared" si="2"/>
        <v>0</v>
      </c>
      <c r="H129" s="65">
        <f t="shared" si="3"/>
        <v>0</v>
      </c>
      <c r="I129" s="42"/>
    </row>
    <row r="130" spans="1:9" x14ac:dyDescent="0.25">
      <c r="A130" s="193" t="s">
        <v>1708</v>
      </c>
      <c r="B130" s="194" t="s">
        <v>1709</v>
      </c>
      <c r="C130" s="188" t="s">
        <v>259</v>
      </c>
      <c r="D130" s="177"/>
      <c r="E130" s="201">
        <v>60</v>
      </c>
      <c r="F130" s="201">
        <v>29.5</v>
      </c>
      <c r="G130" s="88">
        <f t="shared" si="2"/>
        <v>0</v>
      </c>
      <c r="H130" s="65">
        <f t="shared" si="3"/>
        <v>0</v>
      </c>
      <c r="I130" s="42"/>
    </row>
    <row r="131" spans="1:9" ht="45" x14ac:dyDescent="0.25">
      <c r="A131" s="193" t="s">
        <v>1710</v>
      </c>
      <c r="B131" s="194" t="s">
        <v>20648</v>
      </c>
      <c r="C131" s="188" t="s">
        <v>259</v>
      </c>
      <c r="D131" s="177"/>
      <c r="E131" s="201">
        <v>67</v>
      </c>
      <c r="F131" s="201">
        <v>33.1</v>
      </c>
      <c r="G131" s="88">
        <f t="shared" si="2"/>
        <v>0</v>
      </c>
      <c r="H131" s="65">
        <f t="shared" si="3"/>
        <v>0</v>
      </c>
      <c r="I131" s="42"/>
    </row>
    <row r="132" spans="1:9" ht="45" x14ac:dyDescent="0.25">
      <c r="A132" s="193" t="s">
        <v>1711</v>
      </c>
      <c r="B132" s="194" t="s">
        <v>20649</v>
      </c>
      <c r="C132" s="188" t="s">
        <v>305</v>
      </c>
      <c r="D132" s="177"/>
      <c r="E132" s="201">
        <v>56</v>
      </c>
      <c r="F132" s="201">
        <v>19.600000000000001</v>
      </c>
      <c r="G132" s="88">
        <f t="shared" si="2"/>
        <v>0</v>
      </c>
      <c r="H132" s="65">
        <f t="shared" si="3"/>
        <v>0</v>
      </c>
      <c r="I132" s="42"/>
    </row>
    <row r="133" spans="1:9" ht="78.75" x14ac:dyDescent="0.25">
      <c r="A133" s="193" t="s">
        <v>1712</v>
      </c>
      <c r="B133" s="194" t="s">
        <v>20650</v>
      </c>
      <c r="C133" s="188" t="s">
        <v>259</v>
      </c>
      <c r="D133" s="177"/>
      <c r="E133" s="201">
        <v>19.100000000000001</v>
      </c>
      <c r="F133" s="201">
        <v>7.5</v>
      </c>
      <c r="G133" s="88">
        <f t="shared" ref="G133:G149" si="4">D133*E133</f>
        <v>0</v>
      </c>
      <c r="H133" s="65">
        <f t="shared" ref="H133:H149" si="5">D133*F133</f>
        <v>0</v>
      </c>
      <c r="I133" s="42"/>
    </row>
    <row r="134" spans="1:9" ht="57" customHeight="1" x14ac:dyDescent="0.25">
      <c r="A134" s="197" t="s">
        <v>20651</v>
      </c>
      <c r="B134" s="344" t="s">
        <v>20652</v>
      </c>
      <c r="C134" s="345"/>
      <c r="D134" s="345"/>
      <c r="E134" s="345"/>
      <c r="F134" s="345"/>
      <c r="G134" s="345"/>
      <c r="H134" s="346"/>
      <c r="I134" s="42"/>
    </row>
    <row r="135" spans="1:9" ht="409.5" x14ac:dyDescent="0.25">
      <c r="A135" s="195" t="s">
        <v>1713</v>
      </c>
      <c r="B135" s="196" t="s">
        <v>20653</v>
      </c>
      <c r="C135" s="198"/>
      <c r="D135" s="199"/>
      <c r="E135" s="199"/>
      <c r="F135" s="199"/>
      <c r="G135" s="199"/>
      <c r="H135" s="200"/>
      <c r="I135" s="42"/>
    </row>
    <row r="136" spans="1:9" ht="78.75" x14ac:dyDescent="0.25">
      <c r="A136" s="193" t="s">
        <v>1714</v>
      </c>
      <c r="B136" s="194" t="s">
        <v>1715</v>
      </c>
      <c r="C136" s="188" t="s">
        <v>259</v>
      </c>
      <c r="D136" s="177"/>
      <c r="E136" s="201">
        <v>99</v>
      </c>
      <c r="F136" s="201">
        <v>20.9</v>
      </c>
      <c r="G136" s="88">
        <f t="shared" si="4"/>
        <v>0</v>
      </c>
      <c r="H136" s="65">
        <f t="shared" si="5"/>
        <v>0</v>
      </c>
      <c r="I136" s="42"/>
    </row>
    <row r="137" spans="1:9" ht="78.75" x14ac:dyDescent="0.25">
      <c r="A137" s="193" t="s">
        <v>1716</v>
      </c>
      <c r="B137" s="194" t="s">
        <v>1717</v>
      </c>
      <c r="C137" s="188" t="s">
        <v>259</v>
      </c>
      <c r="D137" s="177"/>
      <c r="E137" s="201">
        <v>103</v>
      </c>
      <c r="F137" s="201">
        <v>21.8</v>
      </c>
      <c r="G137" s="88">
        <f t="shared" si="4"/>
        <v>0</v>
      </c>
      <c r="H137" s="65">
        <f t="shared" si="5"/>
        <v>0</v>
      </c>
      <c r="I137" s="42"/>
    </row>
    <row r="138" spans="1:9" ht="348.75" x14ac:dyDescent="0.25">
      <c r="A138" s="193" t="s">
        <v>1718</v>
      </c>
      <c r="B138" s="194" t="s">
        <v>20654</v>
      </c>
      <c r="C138" s="188" t="s">
        <v>259</v>
      </c>
      <c r="D138" s="177"/>
      <c r="E138" s="201">
        <v>47.4</v>
      </c>
      <c r="F138" s="201">
        <v>10</v>
      </c>
      <c r="G138" s="88">
        <f t="shared" si="4"/>
        <v>0</v>
      </c>
      <c r="H138" s="65">
        <f t="shared" si="5"/>
        <v>0</v>
      </c>
      <c r="I138" s="42"/>
    </row>
    <row r="139" spans="1:9" ht="409.5" x14ac:dyDescent="0.25">
      <c r="A139" s="195" t="s">
        <v>1719</v>
      </c>
      <c r="B139" s="196" t="s">
        <v>20655</v>
      </c>
      <c r="C139" s="198"/>
      <c r="D139" s="199"/>
      <c r="E139" s="199"/>
      <c r="F139" s="199"/>
      <c r="G139" s="199"/>
      <c r="H139" s="200"/>
      <c r="I139" s="42"/>
    </row>
    <row r="140" spans="1:9" ht="67.5" x14ac:dyDescent="0.25">
      <c r="A140" s="193" t="s">
        <v>1720</v>
      </c>
      <c r="B140" s="194" t="s">
        <v>1721</v>
      </c>
      <c r="C140" s="188" t="s">
        <v>259</v>
      </c>
      <c r="D140" s="177"/>
      <c r="E140" s="201">
        <v>94</v>
      </c>
      <c r="F140" s="201">
        <v>19.8</v>
      </c>
      <c r="G140" s="88">
        <f t="shared" si="4"/>
        <v>0</v>
      </c>
      <c r="H140" s="65">
        <f t="shared" si="5"/>
        <v>0</v>
      </c>
      <c r="I140" s="42"/>
    </row>
    <row r="141" spans="1:9" ht="78.75" x14ac:dyDescent="0.25">
      <c r="A141" s="193" t="s">
        <v>1722</v>
      </c>
      <c r="B141" s="194" t="s">
        <v>1723</v>
      </c>
      <c r="C141" s="188" t="s">
        <v>259</v>
      </c>
      <c r="D141" s="177"/>
      <c r="E141" s="201">
        <v>98</v>
      </c>
      <c r="F141" s="201">
        <v>20.7</v>
      </c>
      <c r="G141" s="88">
        <f t="shared" si="4"/>
        <v>0</v>
      </c>
      <c r="H141" s="65">
        <f t="shared" si="5"/>
        <v>0</v>
      </c>
      <c r="I141" s="42"/>
    </row>
    <row r="142" spans="1:9" ht="270" x14ac:dyDescent="0.25">
      <c r="A142" s="193" t="s">
        <v>1724</v>
      </c>
      <c r="B142" s="194" t="s">
        <v>20656</v>
      </c>
      <c r="C142" s="188" t="s">
        <v>259</v>
      </c>
      <c r="D142" s="177"/>
      <c r="E142" s="201">
        <v>30.5</v>
      </c>
      <c r="F142" s="201">
        <v>6.4</v>
      </c>
      <c r="G142" s="88">
        <f t="shared" si="4"/>
        <v>0</v>
      </c>
      <c r="H142" s="65">
        <f t="shared" si="5"/>
        <v>0</v>
      </c>
      <c r="I142" s="42"/>
    </row>
    <row r="143" spans="1:9" ht="382.5" x14ac:dyDescent="0.25">
      <c r="A143" s="195" t="s">
        <v>1725</v>
      </c>
      <c r="B143" s="196" t="s">
        <v>20657</v>
      </c>
      <c r="C143" s="198"/>
      <c r="D143" s="199"/>
      <c r="E143" s="199"/>
      <c r="F143" s="199"/>
      <c r="G143" s="199"/>
      <c r="H143" s="200"/>
      <c r="I143" s="42"/>
    </row>
    <row r="144" spans="1:9" ht="67.5" x14ac:dyDescent="0.25">
      <c r="A144" s="193" t="s">
        <v>1726</v>
      </c>
      <c r="B144" s="194" t="s">
        <v>1721</v>
      </c>
      <c r="C144" s="188" t="s">
        <v>259</v>
      </c>
      <c r="D144" s="177"/>
      <c r="E144" s="201">
        <v>71</v>
      </c>
      <c r="F144" s="201">
        <v>14.9</v>
      </c>
      <c r="G144" s="88">
        <f t="shared" si="4"/>
        <v>0</v>
      </c>
      <c r="H144" s="65">
        <f t="shared" si="5"/>
        <v>0</v>
      </c>
      <c r="I144" s="42"/>
    </row>
    <row r="145" spans="1:9" ht="78.75" x14ac:dyDescent="0.25">
      <c r="A145" s="193" t="s">
        <v>1727</v>
      </c>
      <c r="B145" s="194" t="s">
        <v>1728</v>
      </c>
      <c r="C145" s="188" t="s">
        <v>259</v>
      </c>
      <c r="D145" s="177"/>
      <c r="E145" s="201">
        <v>78</v>
      </c>
      <c r="F145" s="201">
        <v>16.399999999999999</v>
      </c>
      <c r="G145" s="88">
        <f t="shared" si="4"/>
        <v>0</v>
      </c>
      <c r="H145" s="65">
        <f t="shared" si="5"/>
        <v>0</v>
      </c>
      <c r="I145" s="42"/>
    </row>
    <row r="146" spans="1:9" ht="281.25" x14ac:dyDescent="0.25">
      <c r="A146" s="193" t="s">
        <v>1729</v>
      </c>
      <c r="B146" s="194" t="s">
        <v>20658</v>
      </c>
      <c r="C146" s="188" t="s">
        <v>259</v>
      </c>
      <c r="D146" s="177"/>
      <c r="E146" s="201">
        <v>34.1</v>
      </c>
      <c r="F146" s="201">
        <v>7.2</v>
      </c>
      <c r="G146" s="88">
        <f t="shared" si="4"/>
        <v>0</v>
      </c>
      <c r="H146" s="65">
        <f t="shared" si="5"/>
        <v>0</v>
      </c>
    </row>
    <row r="147" spans="1:9" ht="409.5" x14ac:dyDescent="0.25">
      <c r="A147" s="195" t="s">
        <v>1730</v>
      </c>
      <c r="B147" s="196" t="s">
        <v>20659</v>
      </c>
      <c r="C147" s="198"/>
      <c r="D147" s="199"/>
      <c r="E147" s="199"/>
      <c r="F147" s="199"/>
      <c r="G147" s="199"/>
      <c r="H147" s="200"/>
      <c r="I147" s="40"/>
    </row>
    <row r="148" spans="1:9" ht="67.5" x14ac:dyDescent="0.25">
      <c r="A148" s="193" t="s">
        <v>1731</v>
      </c>
      <c r="B148" s="194" t="s">
        <v>1721</v>
      </c>
      <c r="C148" s="188" t="s">
        <v>259</v>
      </c>
      <c r="D148" s="177"/>
      <c r="E148" s="201">
        <v>82</v>
      </c>
      <c r="F148" s="201">
        <v>17.3</v>
      </c>
      <c r="G148" s="88">
        <f t="shared" si="4"/>
        <v>0</v>
      </c>
      <c r="H148" s="65">
        <f t="shared" si="5"/>
        <v>0</v>
      </c>
      <c r="I148" s="40"/>
    </row>
    <row r="149" spans="1:9" ht="78.75" x14ac:dyDescent="0.25">
      <c r="A149" s="193" t="s">
        <v>1732</v>
      </c>
      <c r="B149" s="194" t="s">
        <v>1717</v>
      </c>
      <c r="C149" s="188" t="s">
        <v>259</v>
      </c>
      <c r="D149" s="177"/>
      <c r="E149" s="201">
        <v>86</v>
      </c>
      <c r="F149" s="201">
        <v>18.100000000000001</v>
      </c>
      <c r="G149" s="88">
        <f t="shared" si="4"/>
        <v>0</v>
      </c>
      <c r="H149" s="65">
        <f t="shared" si="5"/>
        <v>0</v>
      </c>
      <c r="I149" s="40"/>
    </row>
    <row r="150" spans="1:9" s="2" customFormat="1" ht="15.75" x14ac:dyDescent="0.25">
      <c r="A150" s="347" t="s">
        <v>19897</v>
      </c>
      <c r="B150" s="347"/>
      <c r="C150" s="347"/>
      <c r="D150" s="347"/>
      <c r="E150" s="347"/>
      <c r="F150" s="347"/>
      <c r="G150" s="138">
        <f>SUM(G3:G149)</f>
        <v>0</v>
      </c>
      <c r="H150" s="139">
        <f>SUM(H3:H149)</f>
        <v>0</v>
      </c>
      <c r="I150" s="4"/>
    </row>
    <row r="151" spans="1:9" x14ac:dyDescent="0.25">
      <c r="B151" s="16"/>
      <c r="C151" s="96"/>
      <c r="D151" s="97"/>
      <c r="E151" s="52"/>
      <c r="F151" s="54"/>
      <c r="G151" s="95"/>
      <c r="I151" s="40"/>
    </row>
    <row r="152" spans="1:9" x14ac:dyDescent="0.25">
      <c r="B152" s="16"/>
      <c r="C152" s="96"/>
      <c r="D152" s="97"/>
      <c r="E152" s="52"/>
      <c r="F152" s="54"/>
      <c r="G152" s="95"/>
      <c r="I152" s="40"/>
    </row>
    <row r="153" spans="1:9" x14ac:dyDescent="0.25">
      <c r="B153" s="16"/>
      <c r="C153" s="96"/>
      <c r="D153" s="97"/>
      <c r="E153" s="52"/>
      <c r="F153" s="54"/>
      <c r="G153" s="95"/>
      <c r="I153" s="40"/>
    </row>
    <row r="154" spans="1:9" x14ac:dyDescent="0.25">
      <c r="B154" s="16"/>
      <c r="C154" s="96"/>
      <c r="D154" s="97"/>
      <c r="E154" s="52"/>
      <c r="F154" s="54"/>
      <c r="G154" s="95"/>
      <c r="I154" s="40"/>
    </row>
    <row r="155" spans="1:9" x14ac:dyDescent="0.25">
      <c r="B155" s="16"/>
      <c r="C155" s="96"/>
      <c r="D155" s="97"/>
      <c r="E155" s="52"/>
      <c r="F155" s="54"/>
      <c r="G155" s="95"/>
      <c r="I155" s="40"/>
    </row>
    <row r="156" spans="1:9" x14ac:dyDescent="0.25">
      <c r="B156" s="16"/>
      <c r="C156" s="96"/>
      <c r="D156" s="97"/>
      <c r="E156" s="52"/>
      <c r="F156" s="54"/>
      <c r="G156" s="95"/>
      <c r="I156" s="40"/>
    </row>
    <row r="157" spans="1:9" x14ac:dyDescent="0.25">
      <c r="B157" s="16"/>
      <c r="C157" s="96"/>
      <c r="D157" s="97"/>
      <c r="E157" s="52"/>
      <c r="F157" s="54"/>
      <c r="G157" s="95"/>
      <c r="I157" s="40"/>
    </row>
    <row r="158" spans="1:9" x14ac:dyDescent="0.25">
      <c r="B158" s="16"/>
      <c r="C158" s="96"/>
      <c r="D158" s="97"/>
      <c r="E158" s="52"/>
      <c r="F158" s="54"/>
      <c r="G158" s="95"/>
      <c r="I158" s="40"/>
    </row>
    <row r="159" spans="1:9" x14ac:dyDescent="0.25">
      <c r="B159" s="16"/>
      <c r="C159" s="96"/>
      <c r="D159" s="97"/>
      <c r="E159" s="52"/>
      <c r="F159" s="54"/>
      <c r="G159" s="95"/>
      <c r="I159" s="40"/>
    </row>
    <row r="160" spans="1:9" x14ac:dyDescent="0.25">
      <c r="B160" s="16"/>
      <c r="C160" s="96"/>
      <c r="D160" s="97"/>
      <c r="E160" s="52"/>
      <c r="F160" s="54"/>
      <c r="G160" s="95"/>
      <c r="I160" s="40"/>
    </row>
    <row r="161" spans="2:9" x14ac:dyDescent="0.25">
      <c r="B161" s="16"/>
      <c r="C161" s="96"/>
      <c r="D161" s="97"/>
      <c r="E161" s="52"/>
      <c r="F161" s="54"/>
      <c r="G161" s="95"/>
      <c r="I161" s="40"/>
    </row>
    <row r="162" spans="2:9" x14ac:dyDescent="0.25">
      <c r="B162" s="16"/>
      <c r="C162" s="96"/>
      <c r="D162" s="97"/>
      <c r="E162" s="52"/>
      <c r="F162" s="54"/>
      <c r="G162" s="95"/>
      <c r="I162" s="40"/>
    </row>
    <row r="163" spans="2:9" x14ac:dyDescent="0.25">
      <c r="B163" s="16"/>
      <c r="C163" s="96"/>
      <c r="D163" s="97"/>
      <c r="E163" s="52"/>
      <c r="F163" s="54"/>
      <c r="G163" s="95"/>
      <c r="I163" s="40"/>
    </row>
    <row r="164" spans="2:9" x14ac:dyDescent="0.25">
      <c r="B164" s="16"/>
      <c r="C164" s="96"/>
      <c r="D164" s="97"/>
      <c r="E164" s="52"/>
      <c r="F164" s="54"/>
      <c r="G164" s="95"/>
      <c r="I164" s="40"/>
    </row>
    <row r="165" spans="2:9" x14ac:dyDescent="0.25">
      <c r="B165" s="16"/>
      <c r="C165" s="96"/>
      <c r="D165" s="97"/>
      <c r="E165" s="52"/>
      <c r="F165" s="54"/>
      <c r="G165" s="95"/>
      <c r="I165" s="40"/>
    </row>
    <row r="166" spans="2:9" x14ac:dyDescent="0.25">
      <c r="B166" s="16"/>
      <c r="C166" s="96"/>
      <c r="D166" s="97"/>
      <c r="E166" s="52"/>
      <c r="F166" s="54"/>
      <c r="G166" s="95"/>
      <c r="I166" s="40"/>
    </row>
    <row r="167" spans="2:9" x14ac:dyDescent="0.25">
      <c r="B167" s="16"/>
      <c r="C167" s="96"/>
      <c r="D167" s="97"/>
      <c r="E167" s="52"/>
      <c r="F167" s="54"/>
      <c r="G167" s="95"/>
      <c r="I167" s="40"/>
    </row>
    <row r="168" spans="2:9" x14ac:dyDescent="0.25">
      <c r="B168" s="16"/>
      <c r="C168" s="96"/>
      <c r="D168" s="97"/>
      <c r="E168" s="52"/>
      <c r="F168" s="54"/>
      <c r="G168" s="95"/>
      <c r="I168" s="40"/>
    </row>
    <row r="169" spans="2:9" x14ac:dyDescent="0.25">
      <c r="B169" s="16"/>
      <c r="C169" s="96"/>
      <c r="D169" s="97"/>
      <c r="E169" s="52"/>
      <c r="F169" s="54"/>
      <c r="G169" s="95"/>
      <c r="I169" s="40"/>
    </row>
    <row r="170" spans="2:9" x14ac:dyDescent="0.25">
      <c r="B170" s="16"/>
      <c r="C170" s="96"/>
      <c r="D170" s="97"/>
      <c r="E170" s="52"/>
      <c r="F170" s="54"/>
      <c r="G170" s="95"/>
      <c r="I170" s="40"/>
    </row>
    <row r="171" spans="2:9" x14ac:dyDescent="0.25">
      <c r="B171" s="16"/>
      <c r="C171" s="96"/>
      <c r="D171" s="97"/>
      <c r="E171" s="52"/>
      <c r="F171" s="54"/>
      <c r="G171" s="95"/>
      <c r="I171" s="40"/>
    </row>
    <row r="172" spans="2:9" x14ac:dyDescent="0.25">
      <c r="B172" s="16"/>
      <c r="C172" s="96"/>
      <c r="D172" s="97"/>
      <c r="E172" s="52"/>
      <c r="F172" s="54"/>
      <c r="G172" s="95"/>
      <c r="I172" s="40"/>
    </row>
    <row r="173" spans="2:9" x14ac:dyDescent="0.25">
      <c r="B173" s="16"/>
      <c r="C173" s="96"/>
      <c r="D173" s="97"/>
      <c r="E173" s="52"/>
      <c r="F173" s="54"/>
      <c r="G173" s="95"/>
      <c r="I173" s="40"/>
    </row>
    <row r="174" spans="2:9" x14ac:dyDescent="0.25">
      <c r="B174" s="16"/>
      <c r="C174" s="96"/>
      <c r="D174" s="97"/>
      <c r="E174" s="52"/>
      <c r="F174" s="54"/>
      <c r="G174" s="95"/>
      <c r="I174" s="40"/>
    </row>
    <row r="175" spans="2:9" x14ac:dyDescent="0.25">
      <c r="B175" s="16"/>
      <c r="C175" s="96"/>
      <c r="D175" s="97"/>
      <c r="E175" s="52"/>
      <c r="F175" s="54"/>
      <c r="G175" s="95"/>
      <c r="I175" s="40"/>
    </row>
    <row r="176" spans="2:9" x14ac:dyDescent="0.25">
      <c r="B176" s="16"/>
      <c r="C176" s="96"/>
      <c r="D176" s="97"/>
      <c r="E176" s="52"/>
      <c r="F176" s="54"/>
      <c r="G176" s="95"/>
      <c r="I176" s="40"/>
    </row>
    <row r="177" spans="2:9" x14ac:dyDescent="0.25">
      <c r="B177" s="16"/>
      <c r="C177" s="96"/>
      <c r="D177" s="97"/>
      <c r="E177" s="52"/>
      <c r="F177" s="54"/>
      <c r="G177" s="95"/>
      <c r="I177" s="40"/>
    </row>
    <row r="178" spans="2:9" x14ac:dyDescent="0.25">
      <c r="B178" s="16"/>
      <c r="C178" s="96"/>
      <c r="D178" s="97"/>
      <c r="E178" s="52"/>
      <c r="F178" s="54"/>
      <c r="G178" s="95"/>
      <c r="I178" s="40"/>
    </row>
    <row r="179" spans="2:9" x14ac:dyDescent="0.25">
      <c r="B179" s="16"/>
      <c r="C179" s="96"/>
      <c r="D179" s="97"/>
      <c r="E179" s="52"/>
      <c r="F179" s="54"/>
      <c r="G179" s="95"/>
      <c r="I179" s="40"/>
    </row>
    <row r="180" spans="2:9" x14ac:dyDescent="0.25">
      <c r="B180" s="16"/>
      <c r="C180" s="96"/>
      <c r="D180" s="97"/>
      <c r="E180" s="52"/>
      <c r="F180" s="54"/>
      <c r="G180" s="95"/>
      <c r="I180" s="40"/>
    </row>
    <row r="181" spans="2:9" x14ac:dyDescent="0.25">
      <c r="B181" s="16"/>
      <c r="C181" s="96"/>
      <c r="D181" s="97"/>
      <c r="E181" s="52"/>
      <c r="F181" s="54"/>
      <c r="G181" s="95"/>
      <c r="I181" s="40"/>
    </row>
    <row r="182" spans="2:9" x14ac:dyDescent="0.25">
      <c r="B182" s="16"/>
      <c r="C182" s="96"/>
      <c r="D182" s="97"/>
      <c r="E182" s="52"/>
      <c r="F182" s="54"/>
      <c r="G182" s="95"/>
      <c r="I182" s="40"/>
    </row>
    <row r="183" spans="2:9" x14ac:dyDescent="0.25">
      <c r="B183" s="16"/>
      <c r="C183" s="96"/>
      <c r="D183" s="97"/>
      <c r="E183" s="52"/>
      <c r="F183" s="54"/>
      <c r="G183" s="95"/>
      <c r="I183" s="40"/>
    </row>
    <row r="184" spans="2:9" x14ac:dyDescent="0.25">
      <c r="B184" s="16"/>
      <c r="C184" s="96"/>
      <c r="D184" s="97"/>
      <c r="E184" s="52"/>
      <c r="F184" s="54"/>
      <c r="G184" s="95"/>
      <c r="I184" s="40"/>
    </row>
    <row r="185" spans="2:9" x14ac:dyDescent="0.25">
      <c r="B185" s="16"/>
      <c r="C185" s="96"/>
      <c r="D185" s="97"/>
      <c r="E185" s="52"/>
      <c r="F185" s="54"/>
      <c r="G185" s="95"/>
      <c r="I185" s="40"/>
    </row>
    <row r="186" spans="2:9" x14ac:dyDescent="0.25">
      <c r="B186" s="16"/>
      <c r="C186" s="96"/>
      <c r="D186" s="97"/>
      <c r="E186" s="52"/>
      <c r="F186" s="54"/>
      <c r="G186" s="95"/>
      <c r="I186" s="40"/>
    </row>
    <row r="187" spans="2:9" x14ac:dyDescent="0.25">
      <c r="B187" s="16"/>
      <c r="C187" s="96"/>
      <c r="D187" s="97"/>
      <c r="E187" s="52"/>
      <c r="F187" s="54"/>
      <c r="G187" s="95"/>
      <c r="I187" s="40"/>
    </row>
    <row r="188" spans="2:9" x14ac:dyDescent="0.25">
      <c r="B188" s="16"/>
      <c r="C188" s="96"/>
      <c r="D188" s="97"/>
      <c r="E188" s="52"/>
      <c r="F188" s="54"/>
      <c r="G188" s="95"/>
      <c r="I188" s="40"/>
    </row>
    <row r="189" spans="2:9" x14ac:dyDescent="0.25">
      <c r="B189" s="16"/>
      <c r="C189" s="96"/>
      <c r="D189" s="97"/>
      <c r="E189" s="52"/>
      <c r="F189" s="54"/>
      <c r="G189" s="95"/>
      <c r="I189" s="40"/>
    </row>
    <row r="190" spans="2:9" x14ac:dyDescent="0.25">
      <c r="B190" s="16"/>
      <c r="C190" s="96"/>
      <c r="D190" s="97"/>
      <c r="E190" s="52"/>
      <c r="F190" s="54"/>
      <c r="G190" s="95"/>
      <c r="I190" s="40"/>
    </row>
    <row r="191" spans="2:9" x14ac:dyDescent="0.25">
      <c r="B191" s="16"/>
      <c r="C191" s="96"/>
      <c r="D191" s="97"/>
      <c r="E191" s="52"/>
      <c r="F191" s="54"/>
      <c r="G191" s="95"/>
      <c r="I191" s="40"/>
    </row>
    <row r="192" spans="2:9" x14ac:dyDescent="0.25">
      <c r="B192" s="16"/>
      <c r="C192" s="96"/>
      <c r="D192" s="97"/>
      <c r="E192" s="52"/>
      <c r="F192" s="54"/>
      <c r="G192" s="95"/>
      <c r="I192" s="40"/>
    </row>
    <row r="193" spans="2:9" x14ac:dyDescent="0.25">
      <c r="B193" s="16"/>
      <c r="C193" s="96"/>
      <c r="D193" s="97"/>
      <c r="E193" s="52"/>
      <c r="F193" s="54"/>
      <c r="G193" s="95"/>
      <c r="I193" s="40"/>
    </row>
    <row r="194" spans="2:9" x14ac:dyDescent="0.25">
      <c r="B194" s="16"/>
      <c r="C194" s="96"/>
      <c r="D194" s="97"/>
      <c r="E194" s="52"/>
      <c r="F194" s="54"/>
      <c r="G194" s="95"/>
      <c r="I194" s="40"/>
    </row>
    <row r="195" spans="2:9" x14ac:dyDescent="0.25">
      <c r="B195" s="16"/>
      <c r="C195" s="96"/>
      <c r="D195" s="97"/>
      <c r="E195" s="52"/>
      <c r="F195" s="54"/>
      <c r="G195" s="95"/>
      <c r="I195" s="40"/>
    </row>
    <row r="196" spans="2:9" x14ac:dyDescent="0.25">
      <c r="B196" s="16"/>
      <c r="C196" s="96"/>
      <c r="D196" s="97"/>
      <c r="E196" s="52"/>
      <c r="F196" s="54"/>
      <c r="G196" s="95"/>
      <c r="I196" s="40"/>
    </row>
    <row r="197" spans="2:9" x14ac:dyDescent="0.25">
      <c r="B197" s="16"/>
      <c r="C197" s="96"/>
      <c r="D197" s="97"/>
      <c r="E197" s="52"/>
      <c r="F197" s="54"/>
      <c r="G197" s="95"/>
      <c r="I197" s="40"/>
    </row>
    <row r="198" spans="2:9" x14ac:dyDescent="0.25">
      <c r="B198" s="16"/>
      <c r="C198" s="96"/>
      <c r="D198" s="97"/>
      <c r="E198" s="52"/>
      <c r="F198" s="54"/>
      <c r="G198" s="95"/>
      <c r="I198" s="40"/>
    </row>
    <row r="199" spans="2:9" x14ac:dyDescent="0.25">
      <c r="B199" s="16"/>
      <c r="C199" s="96"/>
      <c r="D199" s="97"/>
      <c r="E199" s="52"/>
      <c r="F199" s="54"/>
      <c r="G199" s="95"/>
      <c r="I199" s="40"/>
    </row>
    <row r="200" spans="2:9" x14ac:dyDescent="0.25">
      <c r="B200" s="16"/>
      <c r="C200" s="96"/>
      <c r="D200" s="97"/>
      <c r="E200" s="52"/>
      <c r="F200" s="54"/>
      <c r="G200" s="95"/>
      <c r="I200" s="40"/>
    </row>
    <row r="201" spans="2:9" x14ac:dyDescent="0.25">
      <c r="B201" s="16"/>
      <c r="C201" s="96"/>
      <c r="D201" s="97"/>
      <c r="E201" s="52"/>
      <c r="F201" s="54"/>
      <c r="G201" s="95"/>
      <c r="I201" s="40"/>
    </row>
    <row r="202" spans="2:9" x14ac:dyDescent="0.25">
      <c r="B202" s="16"/>
      <c r="C202" s="96"/>
      <c r="D202" s="97"/>
      <c r="E202" s="52"/>
      <c r="F202" s="54"/>
      <c r="G202" s="95"/>
      <c r="I202" s="40"/>
    </row>
    <row r="203" spans="2:9" x14ac:dyDescent="0.25">
      <c r="B203" s="16"/>
      <c r="C203" s="96"/>
      <c r="D203" s="97"/>
      <c r="E203" s="52"/>
      <c r="F203" s="54"/>
      <c r="G203" s="95"/>
      <c r="I203" s="40"/>
    </row>
    <row r="204" spans="2:9" x14ac:dyDescent="0.25">
      <c r="B204" s="16"/>
      <c r="C204" s="96"/>
      <c r="D204" s="97"/>
      <c r="E204" s="52"/>
      <c r="F204" s="54"/>
      <c r="G204" s="95"/>
      <c r="I204" s="40"/>
    </row>
    <row r="205" spans="2:9" x14ac:dyDescent="0.25">
      <c r="B205" s="16"/>
      <c r="C205" s="96"/>
      <c r="D205" s="97"/>
      <c r="E205" s="52"/>
      <c r="F205" s="54"/>
      <c r="G205" s="95"/>
      <c r="I205" s="40"/>
    </row>
    <row r="206" spans="2:9" x14ac:dyDescent="0.25">
      <c r="B206" s="16"/>
      <c r="C206" s="96"/>
      <c r="D206" s="97"/>
      <c r="E206" s="52"/>
      <c r="F206" s="54"/>
      <c r="G206" s="95"/>
      <c r="I206" s="40"/>
    </row>
    <row r="207" spans="2:9" x14ac:dyDescent="0.25">
      <c r="B207" s="16"/>
      <c r="C207" s="96"/>
      <c r="D207" s="97"/>
      <c r="E207" s="52"/>
      <c r="F207" s="54"/>
      <c r="G207" s="95"/>
      <c r="I207" s="40"/>
    </row>
    <row r="208" spans="2:9" x14ac:dyDescent="0.25">
      <c r="B208" s="16"/>
      <c r="C208" s="96"/>
      <c r="D208" s="97"/>
      <c r="E208" s="52"/>
      <c r="F208" s="54"/>
      <c r="G208" s="95"/>
      <c r="I208" s="40"/>
    </row>
    <row r="209" spans="2:9" x14ac:dyDescent="0.25">
      <c r="B209" s="16"/>
      <c r="C209" s="96"/>
      <c r="D209" s="97"/>
      <c r="E209" s="52"/>
      <c r="F209" s="54"/>
      <c r="G209" s="95"/>
      <c r="I209" s="40"/>
    </row>
    <row r="210" spans="2:9" x14ac:dyDescent="0.25">
      <c r="B210" s="16"/>
      <c r="C210" s="96"/>
      <c r="D210" s="97"/>
      <c r="E210" s="52"/>
      <c r="F210" s="54"/>
      <c r="G210" s="95"/>
      <c r="I210" s="40"/>
    </row>
    <row r="211" spans="2:9" x14ac:dyDescent="0.25">
      <c r="B211" s="16"/>
      <c r="C211" s="96"/>
      <c r="D211" s="97"/>
      <c r="E211" s="52"/>
      <c r="F211" s="54"/>
      <c r="G211" s="95"/>
      <c r="I211" s="40"/>
    </row>
    <row r="212" spans="2:9" x14ac:dyDescent="0.25">
      <c r="B212" s="16"/>
      <c r="C212" s="96"/>
      <c r="D212" s="97"/>
      <c r="E212" s="52"/>
      <c r="F212" s="54"/>
      <c r="G212" s="95"/>
      <c r="I212" s="40"/>
    </row>
    <row r="213" spans="2:9" x14ac:dyDescent="0.25">
      <c r="B213" s="16"/>
      <c r="C213" s="96"/>
      <c r="D213" s="97"/>
      <c r="E213" s="52"/>
      <c r="F213" s="54"/>
      <c r="G213" s="95"/>
      <c r="I213" s="40"/>
    </row>
    <row r="214" spans="2:9" x14ac:dyDescent="0.25">
      <c r="B214" s="16"/>
      <c r="C214" s="96"/>
      <c r="D214" s="97"/>
      <c r="E214" s="52"/>
      <c r="F214" s="54"/>
      <c r="G214" s="95"/>
      <c r="I214" s="40"/>
    </row>
    <row r="215" spans="2:9" x14ac:dyDescent="0.25">
      <c r="B215" s="16"/>
      <c r="C215" s="96"/>
      <c r="D215" s="97"/>
      <c r="E215" s="52"/>
      <c r="F215" s="54"/>
      <c r="G215" s="95"/>
      <c r="I215" s="40"/>
    </row>
    <row r="216" spans="2:9" x14ac:dyDescent="0.25">
      <c r="B216" s="16"/>
      <c r="C216" s="96"/>
      <c r="D216" s="97"/>
      <c r="E216" s="52"/>
      <c r="F216" s="54"/>
      <c r="G216" s="95"/>
      <c r="I216" s="40"/>
    </row>
    <row r="217" spans="2:9" x14ac:dyDescent="0.25">
      <c r="B217" s="16"/>
      <c r="C217" s="96"/>
      <c r="D217" s="97"/>
      <c r="E217" s="52"/>
      <c r="F217" s="54"/>
      <c r="G217" s="95"/>
      <c r="I217" s="40"/>
    </row>
    <row r="218" spans="2:9" x14ac:dyDescent="0.25">
      <c r="B218" s="16"/>
      <c r="C218" s="96"/>
      <c r="D218" s="97"/>
      <c r="E218" s="52"/>
      <c r="F218" s="54"/>
      <c r="G218" s="95"/>
      <c r="I218" s="40"/>
    </row>
    <row r="219" spans="2:9" x14ac:dyDescent="0.25">
      <c r="B219" s="17"/>
      <c r="C219" s="96"/>
      <c r="D219" s="97"/>
      <c r="E219" s="52"/>
      <c r="F219" s="54"/>
      <c r="G219" s="95"/>
      <c r="I219" s="40"/>
    </row>
    <row r="220" spans="2:9" x14ac:dyDescent="0.25">
      <c r="B220" s="17"/>
      <c r="C220" s="96"/>
      <c r="D220" s="97"/>
      <c r="E220" s="52"/>
      <c r="F220" s="54"/>
      <c r="G220" s="95"/>
      <c r="I220" s="40"/>
    </row>
    <row r="221" spans="2:9" x14ac:dyDescent="0.25">
      <c r="B221" s="17"/>
      <c r="C221" s="96"/>
      <c r="D221" s="97"/>
      <c r="E221" s="52"/>
      <c r="F221" s="54"/>
      <c r="G221" s="95"/>
      <c r="I221" s="40"/>
    </row>
    <row r="222" spans="2:9" x14ac:dyDescent="0.25">
      <c r="B222" s="16"/>
      <c r="C222" s="96"/>
      <c r="D222" s="97"/>
      <c r="E222" s="52"/>
      <c r="F222" s="54"/>
      <c r="G222" s="95"/>
      <c r="I222" s="40"/>
    </row>
    <row r="223" spans="2:9" x14ac:dyDescent="0.25">
      <c r="B223" s="17"/>
      <c r="C223" s="96"/>
      <c r="D223" s="97"/>
      <c r="E223" s="52"/>
      <c r="F223" s="54"/>
      <c r="G223" s="95"/>
      <c r="I223" s="40"/>
    </row>
    <row r="224" spans="2:9" x14ac:dyDescent="0.25">
      <c r="B224" s="17"/>
      <c r="C224" s="96"/>
      <c r="D224" s="97"/>
      <c r="E224" s="52"/>
      <c r="F224" s="54"/>
      <c r="G224" s="95"/>
      <c r="I224" s="40"/>
    </row>
    <row r="225" spans="2:9" x14ac:dyDescent="0.25">
      <c r="B225" s="16"/>
      <c r="C225" s="96"/>
      <c r="D225" s="97"/>
      <c r="E225" s="52"/>
      <c r="F225" s="54"/>
      <c r="G225" s="95"/>
      <c r="I225" s="40"/>
    </row>
    <row r="226" spans="2:9" x14ac:dyDescent="0.25">
      <c r="B226" s="16"/>
      <c r="C226" s="96"/>
      <c r="D226" s="97"/>
      <c r="E226" s="52"/>
      <c r="F226" s="54"/>
      <c r="G226" s="95"/>
      <c r="I226" s="40"/>
    </row>
    <row r="227" spans="2:9" x14ac:dyDescent="0.25">
      <c r="B227" s="16"/>
      <c r="C227" s="96"/>
      <c r="D227" s="97"/>
      <c r="E227" s="52"/>
      <c r="F227" s="54"/>
      <c r="G227" s="95"/>
      <c r="I227" s="40"/>
    </row>
    <row r="228" spans="2:9" x14ac:dyDescent="0.25">
      <c r="B228" s="16"/>
      <c r="C228" s="96"/>
      <c r="D228" s="97"/>
      <c r="E228" s="52"/>
      <c r="F228" s="54"/>
      <c r="G228" s="95"/>
      <c r="I228" s="40"/>
    </row>
    <row r="229" spans="2:9" x14ac:dyDescent="0.25">
      <c r="B229" s="16"/>
      <c r="C229" s="96"/>
      <c r="D229" s="97"/>
      <c r="E229" s="52"/>
      <c r="F229" s="54"/>
      <c r="G229" s="95"/>
      <c r="I229" s="40"/>
    </row>
    <row r="230" spans="2:9" x14ac:dyDescent="0.25">
      <c r="B230" s="16"/>
      <c r="C230" s="96"/>
      <c r="D230" s="97"/>
      <c r="E230" s="52"/>
      <c r="F230" s="54"/>
      <c r="G230" s="95"/>
      <c r="I230" s="40"/>
    </row>
    <row r="231" spans="2:9" x14ac:dyDescent="0.25">
      <c r="B231" s="16"/>
      <c r="C231" s="96"/>
      <c r="D231" s="97"/>
      <c r="E231" s="52"/>
      <c r="F231" s="54"/>
      <c r="G231" s="95"/>
      <c r="I231" s="40"/>
    </row>
    <row r="232" spans="2:9" x14ac:dyDescent="0.25">
      <c r="B232" s="16"/>
      <c r="C232" s="96"/>
      <c r="D232" s="97"/>
      <c r="E232" s="52"/>
      <c r="F232" s="54"/>
      <c r="G232" s="95"/>
      <c r="I232" s="40"/>
    </row>
    <row r="233" spans="2:9" x14ac:dyDescent="0.25">
      <c r="B233" s="16"/>
      <c r="C233" s="96"/>
      <c r="D233" s="97"/>
      <c r="E233" s="52"/>
      <c r="F233" s="54"/>
      <c r="G233" s="95"/>
      <c r="I233" s="40"/>
    </row>
    <row r="234" spans="2:9" x14ac:dyDescent="0.25">
      <c r="B234" s="16"/>
      <c r="C234" s="96"/>
      <c r="D234" s="97"/>
      <c r="E234" s="52"/>
      <c r="F234" s="54"/>
      <c r="G234" s="95"/>
      <c r="I234" s="40"/>
    </row>
    <row r="235" spans="2:9" x14ac:dyDescent="0.25">
      <c r="B235" s="16"/>
      <c r="C235" s="96"/>
      <c r="D235" s="97"/>
      <c r="E235" s="52"/>
      <c r="F235" s="54"/>
      <c r="G235" s="95"/>
      <c r="I235" s="40"/>
    </row>
    <row r="236" spans="2:9" x14ac:dyDescent="0.25">
      <c r="B236" s="16"/>
      <c r="C236" s="96"/>
      <c r="D236" s="97"/>
      <c r="E236" s="52"/>
      <c r="F236" s="54"/>
      <c r="G236" s="95"/>
      <c r="I236" s="40"/>
    </row>
    <row r="237" spans="2:9" x14ac:dyDescent="0.25">
      <c r="B237" s="17"/>
      <c r="C237" s="96"/>
      <c r="D237" s="97"/>
      <c r="E237" s="52"/>
      <c r="F237" s="54"/>
      <c r="G237" s="95"/>
      <c r="I237" s="40"/>
    </row>
    <row r="238" spans="2:9" x14ac:dyDescent="0.25">
      <c r="B238" s="17"/>
      <c r="C238" s="96"/>
      <c r="D238" s="97"/>
      <c r="E238" s="52"/>
      <c r="F238" s="54"/>
      <c r="G238" s="95"/>
      <c r="I238" s="40"/>
    </row>
    <row r="239" spans="2:9" x14ac:dyDescent="0.25">
      <c r="B239" s="17"/>
      <c r="C239" s="96"/>
      <c r="D239" s="97"/>
      <c r="E239" s="52"/>
      <c r="F239" s="54"/>
      <c r="G239" s="95"/>
      <c r="I239" s="40"/>
    </row>
    <row r="240" spans="2:9" x14ac:dyDescent="0.25">
      <c r="B240" s="16"/>
      <c r="C240" s="96"/>
      <c r="D240" s="97"/>
      <c r="E240" s="52"/>
      <c r="F240" s="54"/>
      <c r="G240" s="95"/>
      <c r="I240" s="40"/>
    </row>
    <row r="241" spans="2:9" x14ac:dyDescent="0.25">
      <c r="B241" s="16"/>
      <c r="C241" s="96"/>
      <c r="D241" s="97"/>
      <c r="E241" s="52"/>
      <c r="F241" s="54"/>
      <c r="G241" s="95"/>
      <c r="I241" s="40"/>
    </row>
    <row r="242" spans="2:9" x14ac:dyDescent="0.25">
      <c r="B242" s="17"/>
      <c r="C242" s="96"/>
      <c r="D242" s="97"/>
      <c r="E242" s="52"/>
      <c r="F242" s="54"/>
      <c r="G242" s="95"/>
      <c r="I242" s="40"/>
    </row>
    <row r="243" spans="2:9" x14ac:dyDescent="0.25">
      <c r="B243" s="17"/>
      <c r="C243" s="96"/>
      <c r="D243" s="97"/>
      <c r="E243" s="52"/>
      <c r="F243" s="54"/>
      <c r="G243" s="95"/>
      <c r="I243" s="40"/>
    </row>
    <row r="244" spans="2:9" x14ac:dyDescent="0.25">
      <c r="B244" s="16"/>
      <c r="C244" s="96"/>
      <c r="D244" s="97"/>
      <c r="E244" s="52"/>
      <c r="F244" s="54"/>
      <c r="G244" s="95"/>
      <c r="I244" s="40"/>
    </row>
    <row r="245" spans="2:9" x14ac:dyDescent="0.25">
      <c r="B245" s="17"/>
      <c r="C245" s="96"/>
      <c r="D245" s="97"/>
      <c r="E245" s="52"/>
      <c r="F245" s="54"/>
      <c r="G245" s="95"/>
      <c r="I245" s="40"/>
    </row>
    <row r="246" spans="2:9" x14ac:dyDescent="0.25">
      <c r="B246" s="17"/>
      <c r="C246" s="96"/>
      <c r="D246" s="97"/>
      <c r="E246" s="52"/>
      <c r="F246" s="54"/>
      <c r="G246" s="95"/>
      <c r="I246" s="40"/>
    </row>
    <row r="247" spans="2:9" x14ac:dyDescent="0.25">
      <c r="B247" s="17"/>
      <c r="C247" s="96"/>
      <c r="D247" s="97"/>
      <c r="E247" s="52"/>
      <c r="F247" s="54"/>
      <c r="G247" s="95"/>
      <c r="I247" s="40"/>
    </row>
    <row r="248" spans="2:9" x14ac:dyDescent="0.25">
      <c r="B248" s="17"/>
      <c r="C248" s="96"/>
      <c r="D248" s="97"/>
      <c r="E248" s="52"/>
      <c r="F248" s="54"/>
      <c r="G248" s="95"/>
      <c r="I248" s="40"/>
    </row>
    <row r="249" spans="2:9" x14ac:dyDescent="0.25">
      <c r="B249" s="17"/>
      <c r="C249" s="96"/>
      <c r="D249" s="97"/>
      <c r="E249" s="52"/>
      <c r="F249" s="54"/>
      <c r="G249" s="95"/>
      <c r="I249" s="40"/>
    </row>
    <row r="250" spans="2:9" x14ac:dyDescent="0.25">
      <c r="B250" s="17"/>
      <c r="C250" s="96"/>
      <c r="D250" s="97"/>
      <c r="E250" s="52"/>
      <c r="F250" s="54"/>
      <c r="G250" s="95"/>
      <c r="I250" s="40"/>
    </row>
    <row r="251" spans="2:9" x14ac:dyDescent="0.25">
      <c r="B251" s="16"/>
      <c r="C251" s="96"/>
      <c r="D251" s="97"/>
      <c r="E251" s="52"/>
      <c r="F251" s="54"/>
      <c r="G251" s="95"/>
      <c r="I251" s="40"/>
    </row>
    <row r="252" spans="2:9" x14ac:dyDescent="0.25">
      <c r="B252" s="17"/>
      <c r="C252" s="96"/>
      <c r="D252" s="97"/>
      <c r="E252" s="52"/>
      <c r="F252" s="54"/>
      <c r="G252" s="95"/>
      <c r="I252" s="40"/>
    </row>
    <row r="253" spans="2:9" x14ac:dyDescent="0.25">
      <c r="B253" s="17"/>
      <c r="C253" s="96"/>
      <c r="D253" s="97"/>
      <c r="E253" s="52"/>
      <c r="F253" s="54"/>
      <c r="G253" s="95"/>
      <c r="I253" s="40"/>
    </row>
    <row r="254" spans="2:9" x14ac:dyDescent="0.25">
      <c r="B254" s="17"/>
      <c r="C254" s="96"/>
      <c r="D254" s="97"/>
      <c r="E254" s="52"/>
      <c r="F254" s="54"/>
      <c r="G254" s="95"/>
      <c r="I254" s="40"/>
    </row>
    <row r="255" spans="2:9" x14ac:dyDescent="0.25">
      <c r="B255" s="16"/>
      <c r="C255" s="96"/>
      <c r="D255" s="97"/>
      <c r="E255" s="52"/>
      <c r="F255" s="54"/>
      <c r="G255" s="95"/>
      <c r="I255" s="40"/>
    </row>
    <row r="256" spans="2:9" x14ac:dyDescent="0.25">
      <c r="B256" s="17"/>
      <c r="C256" s="96"/>
      <c r="D256" s="97"/>
      <c r="E256" s="52"/>
      <c r="F256" s="54"/>
      <c r="G256" s="95"/>
      <c r="I256" s="40"/>
    </row>
    <row r="257" spans="2:9" x14ac:dyDescent="0.25">
      <c r="B257" s="17"/>
      <c r="C257" s="96"/>
      <c r="D257" s="97"/>
      <c r="E257" s="52"/>
      <c r="F257" s="54"/>
      <c r="G257" s="95"/>
      <c r="I257" s="40"/>
    </row>
    <row r="258" spans="2:9" x14ac:dyDescent="0.25">
      <c r="B258" s="17"/>
      <c r="C258" s="96"/>
      <c r="D258" s="97"/>
      <c r="E258" s="52"/>
      <c r="F258" s="54"/>
      <c r="G258" s="95"/>
      <c r="I258" s="40"/>
    </row>
    <row r="259" spans="2:9" x14ac:dyDescent="0.25">
      <c r="B259" s="16"/>
      <c r="C259" s="96"/>
      <c r="D259" s="97"/>
      <c r="E259" s="52"/>
      <c r="F259" s="54"/>
      <c r="G259" s="95"/>
      <c r="I259" s="40"/>
    </row>
    <row r="260" spans="2:9" x14ac:dyDescent="0.25">
      <c r="B260" s="17"/>
      <c r="C260" s="96"/>
      <c r="D260" s="97"/>
      <c r="E260" s="52"/>
      <c r="F260" s="54"/>
      <c r="G260" s="95"/>
      <c r="I260" s="40"/>
    </row>
    <row r="261" spans="2:9" x14ac:dyDescent="0.25">
      <c r="B261" s="17"/>
      <c r="C261" s="96"/>
      <c r="D261" s="97"/>
      <c r="E261" s="52"/>
      <c r="F261" s="54"/>
      <c r="G261" s="95"/>
      <c r="I261" s="40"/>
    </row>
    <row r="262" spans="2:9" x14ac:dyDescent="0.25">
      <c r="B262" s="17"/>
      <c r="C262" s="96"/>
      <c r="D262" s="97"/>
      <c r="E262" s="52"/>
      <c r="F262" s="54"/>
      <c r="G262" s="95"/>
      <c r="I262" s="40"/>
    </row>
    <row r="263" spans="2:9" x14ac:dyDescent="0.25">
      <c r="B263" s="16"/>
      <c r="C263" s="96"/>
      <c r="D263" s="97"/>
      <c r="E263" s="52"/>
      <c r="F263" s="54"/>
      <c r="G263" s="95"/>
      <c r="I263" s="40"/>
    </row>
    <row r="264" spans="2:9" x14ac:dyDescent="0.25">
      <c r="B264" s="17"/>
      <c r="C264" s="96"/>
      <c r="D264" s="97"/>
      <c r="E264" s="52"/>
      <c r="F264" s="54"/>
      <c r="G264" s="95"/>
      <c r="I264" s="40"/>
    </row>
    <row r="265" spans="2:9" x14ac:dyDescent="0.25">
      <c r="B265" s="17"/>
      <c r="C265" s="96"/>
      <c r="D265" s="97"/>
      <c r="E265" s="52"/>
      <c r="F265" s="54"/>
      <c r="G265" s="95"/>
      <c r="I265" s="40"/>
    </row>
    <row r="266" spans="2:9" x14ac:dyDescent="0.25">
      <c r="B266" s="17"/>
      <c r="C266" s="96"/>
      <c r="D266" s="97"/>
      <c r="E266" s="52"/>
      <c r="F266" s="54"/>
      <c r="G266" s="95"/>
      <c r="I266" s="40"/>
    </row>
    <row r="267" spans="2:9" x14ac:dyDescent="0.25">
      <c r="B267" s="16"/>
      <c r="C267" s="96"/>
      <c r="D267" s="97"/>
      <c r="E267" s="52"/>
      <c r="F267" s="54"/>
      <c r="G267" s="95"/>
      <c r="I267" s="40"/>
    </row>
    <row r="268" spans="2:9" x14ac:dyDescent="0.25">
      <c r="B268" s="16"/>
      <c r="C268" s="96"/>
      <c r="D268" s="97"/>
      <c r="E268" s="52"/>
      <c r="F268" s="54"/>
      <c r="G268" s="95"/>
      <c r="I268" s="40"/>
    </row>
    <row r="269" spans="2:9" x14ac:dyDescent="0.25">
      <c r="B269" s="16"/>
      <c r="C269" s="96"/>
      <c r="D269" s="97"/>
      <c r="E269" s="52"/>
      <c r="F269" s="54"/>
      <c r="G269" s="95"/>
      <c r="I269" s="40"/>
    </row>
    <row r="270" spans="2:9" x14ac:dyDescent="0.25">
      <c r="B270" s="16"/>
      <c r="C270" s="96"/>
      <c r="D270" s="97"/>
      <c r="E270" s="52"/>
      <c r="F270" s="54"/>
      <c r="G270" s="95"/>
      <c r="I270" s="40"/>
    </row>
    <row r="271" spans="2:9" x14ac:dyDescent="0.25">
      <c r="B271" s="16"/>
      <c r="C271" s="96"/>
      <c r="D271" s="97"/>
      <c r="E271" s="52"/>
      <c r="F271" s="54"/>
      <c r="G271" s="95"/>
      <c r="I271" s="40"/>
    </row>
    <row r="272" spans="2:9" x14ac:dyDescent="0.25">
      <c r="B272" s="16"/>
      <c r="C272" s="96"/>
      <c r="D272" s="97"/>
      <c r="E272" s="52"/>
      <c r="F272" s="54"/>
      <c r="G272" s="95"/>
      <c r="I272" s="40"/>
    </row>
    <row r="273" spans="2:9" x14ac:dyDescent="0.25">
      <c r="B273" s="17"/>
      <c r="C273" s="96"/>
      <c r="D273" s="97"/>
      <c r="E273" s="52"/>
      <c r="F273" s="54"/>
      <c r="G273" s="95"/>
      <c r="I273" s="40"/>
    </row>
    <row r="274" spans="2:9" x14ac:dyDescent="0.25">
      <c r="B274" s="17"/>
      <c r="C274" s="96"/>
      <c r="D274" s="97"/>
      <c r="E274" s="52"/>
      <c r="F274" s="54"/>
      <c r="G274" s="95"/>
      <c r="I274" s="40"/>
    </row>
    <row r="275" spans="2:9" x14ac:dyDescent="0.25">
      <c r="B275" s="16"/>
      <c r="C275" s="96"/>
      <c r="D275" s="97"/>
      <c r="E275" s="52"/>
      <c r="F275" s="54"/>
      <c r="G275" s="95"/>
      <c r="I275" s="40"/>
    </row>
    <row r="276" spans="2:9" x14ac:dyDescent="0.25">
      <c r="B276" s="16"/>
      <c r="C276" s="96"/>
      <c r="D276" s="97"/>
      <c r="E276" s="52"/>
      <c r="F276" s="54"/>
      <c r="G276" s="95"/>
      <c r="I276" s="40"/>
    </row>
    <row r="277" spans="2:9" x14ac:dyDescent="0.25">
      <c r="B277" s="16"/>
      <c r="C277" s="96"/>
      <c r="D277" s="97"/>
      <c r="E277" s="52"/>
      <c r="F277" s="54"/>
      <c r="G277" s="95"/>
      <c r="I277" s="40"/>
    </row>
    <row r="278" spans="2:9" x14ac:dyDescent="0.25">
      <c r="B278" s="16"/>
      <c r="C278" s="96"/>
      <c r="D278" s="97"/>
      <c r="E278" s="52"/>
      <c r="F278" s="54"/>
      <c r="G278" s="95"/>
      <c r="I278" s="40"/>
    </row>
    <row r="279" spans="2:9" x14ac:dyDescent="0.25">
      <c r="B279" s="16"/>
      <c r="C279" s="96"/>
      <c r="D279" s="97"/>
      <c r="E279" s="52"/>
      <c r="F279" s="54"/>
      <c r="G279" s="95"/>
      <c r="I279" s="40"/>
    </row>
    <row r="280" spans="2:9" x14ac:dyDescent="0.25">
      <c r="B280" s="16"/>
      <c r="C280" s="96"/>
      <c r="D280" s="97"/>
      <c r="E280" s="52"/>
      <c r="F280" s="54"/>
      <c r="G280" s="95"/>
      <c r="I280" s="40"/>
    </row>
    <row r="281" spans="2:9" x14ac:dyDescent="0.25">
      <c r="B281" s="16"/>
      <c r="C281" s="96"/>
      <c r="D281" s="97"/>
      <c r="E281" s="52"/>
      <c r="F281" s="54"/>
      <c r="G281" s="95"/>
      <c r="I281" s="40"/>
    </row>
    <row r="282" spans="2:9" x14ac:dyDescent="0.25">
      <c r="B282" s="16"/>
      <c r="C282" s="96"/>
      <c r="D282" s="97"/>
      <c r="E282" s="52"/>
      <c r="F282" s="54"/>
      <c r="G282" s="95"/>
      <c r="I282" s="40"/>
    </row>
    <row r="283" spans="2:9" x14ac:dyDescent="0.25">
      <c r="B283" s="16"/>
      <c r="C283" s="96"/>
      <c r="D283" s="97"/>
      <c r="E283" s="52"/>
      <c r="F283" s="54"/>
      <c r="G283" s="95"/>
      <c r="I283" s="40"/>
    </row>
    <row r="284" spans="2:9" x14ac:dyDescent="0.25">
      <c r="B284" s="16"/>
      <c r="C284" s="96"/>
      <c r="D284" s="97"/>
      <c r="E284" s="52"/>
      <c r="F284" s="54"/>
      <c r="G284" s="95"/>
      <c r="I284" s="40"/>
    </row>
    <row r="285" spans="2:9" x14ac:dyDescent="0.25">
      <c r="B285" s="16"/>
      <c r="C285" s="96"/>
      <c r="D285" s="97"/>
      <c r="E285" s="52"/>
      <c r="F285" s="54"/>
      <c r="G285" s="95"/>
      <c r="I285" s="40"/>
    </row>
    <row r="286" spans="2:9" x14ac:dyDescent="0.25">
      <c r="B286" s="16"/>
      <c r="C286" s="96"/>
      <c r="D286" s="97"/>
      <c r="E286" s="52"/>
      <c r="F286" s="54"/>
      <c r="G286" s="95"/>
      <c r="I286" s="40"/>
    </row>
    <row r="287" spans="2:9" x14ac:dyDescent="0.25">
      <c r="B287" s="16"/>
      <c r="C287" s="96"/>
      <c r="D287" s="97"/>
      <c r="E287" s="52"/>
      <c r="F287" s="54"/>
      <c r="G287" s="95"/>
      <c r="I287" s="40"/>
    </row>
    <row r="288" spans="2:9" x14ac:dyDescent="0.25">
      <c r="B288" s="16"/>
      <c r="C288" s="96"/>
      <c r="D288" s="97"/>
      <c r="E288" s="52"/>
      <c r="F288" s="54"/>
      <c r="G288" s="95"/>
      <c r="I288" s="40"/>
    </row>
    <row r="289" spans="2:9" x14ac:dyDescent="0.25">
      <c r="B289" s="16"/>
      <c r="C289" s="96"/>
      <c r="D289" s="97"/>
      <c r="E289" s="52"/>
      <c r="F289" s="54"/>
      <c r="G289" s="95"/>
      <c r="I289" s="40"/>
    </row>
    <row r="290" spans="2:9" x14ac:dyDescent="0.25">
      <c r="B290" s="16"/>
      <c r="C290" s="96"/>
      <c r="D290" s="97"/>
      <c r="E290" s="52"/>
      <c r="F290" s="54"/>
      <c r="G290" s="95"/>
      <c r="I290" s="40"/>
    </row>
    <row r="291" spans="2:9" x14ac:dyDescent="0.25">
      <c r="B291" s="16"/>
      <c r="C291" s="96"/>
      <c r="D291" s="97"/>
      <c r="E291" s="52"/>
      <c r="F291" s="54"/>
      <c r="G291" s="95"/>
      <c r="I291" s="40"/>
    </row>
    <row r="292" spans="2:9" x14ac:dyDescent="0.25">
      <c r="B292" s="17"/>
      <c r="C292" s="96"/>
      <c r="D292" s="97"/>
      <c r="E292" s="52"/>
      <c r="F292" s="54"/>
      <c r="G292" s="95"/>
      <c r="I292" s="40"/>
    </row>
    <row r="293" spans="2:9" x14ac:dyDescent="0.25">
      <c r="B293" s="17"/>
      <c r="C293" s="96"/>
      <c r="D293" s="97"/>
      <c r="E293" s="52"/>
      <c r="F293" s="54"/>
      <c r="G293" s="95"/>
      <c r="I293" s="40"/>
    </row>
    <row r="294" spans="2:9" x14ac:dyDescent="0.25">
      <c r="B294" s="17"/>
      <c r="C294" s="96"/>
      <c r="D294" s="97"/>
      <c r="E294" s="52"/>
      <c r="F294" s="54"/>
      <c r="G294" s="95"/>
      <c r="I294" s="40"/>
    </row>
    <row r="295" spans="2:9" x14ac:dyDescent="0.25">
      <c r="B295" s="17"/>
      <c r="C295" s="96"/>
      <c r="D295" s="97"/>
      <c r="E295" s="52"/>
      <c r="F295" s="54"/>
      <c r="G295" s="95"/>
      <c r="I295" s="40"/>
    </row>
    <row r="296" spans="2:9" x14ac:dyDescent="0.25">
      <c r="B296" s="17"/>
      <c r="C296" s="96"/>
      <c r="D296" s="97"/>
      <c r="E296" s="52"/>
      <c r="F296" s="54"/>
      <c r="G296" s="95"/>
      <c r="I296" s="40"/>
    </row>
    <row r="297" spans="2:9" x14ac:dyDescent="0.25">
      <c r="E297" s="52"/>
      <c r="F297" s="54"/>
      <c r="G297" s="95"/>
    </row>
    <row r="298" spans="2:9" x14ac:dyDescent="0.25">
      <c r="E298" s="52"/>
      <c r="F298" s="54"/>
      <c r="G298" s="95"/>
    </row>
    <row r="299" spans="2:9" x14ac:dyDescent="0.25">
      <c r="E299" s="52"/>
      <c r="F299" s="54"/>
      <c r="G299" s="95"/>
    </row>
    <row r="300" spans="2:9" x14ac:dyDescent="0.25">
      <c r="E300" s="52"/>
      <c r="F300" s="54"/>
      <c r="G300" s="95"/>
    </row>
    <row r="301" spans="2:9" x14ac:dyDescent="0.25">
      <c r="E301" s="52"/>
      <c r="F301" s="54"/>
      <c r="G301" s="95"/>
    </row>
    <row r="302" spans="2:9" x14ac:dyDescent="0.25">
      <c r="E302" s="52"/>
      <c r="F302" s="54"/>
      <c r="G302" s="95"/>
    </row>
  </sheetData>
  <mergeCells count="5">
    <mergeCell ref="B134:H134"/>
    <mergeCell ref="A150:F150"/>
    <mergeCell ref="B3:H3"/>
    <mergeCell ref="B73:H73"/>
    <mergeCell ref="B113:H113"/>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5"/>
  <sheetViews>
    <sheetView topLeftCell="A538" workbookViewId="0">
      <selection activeCell="H539" sqref="H539"/>
    </sheetView>
  </sheetViews>
  <sheetFormatPr defaultRowHeight="15" x14ac:dyDescent="0.25"/>
  <cols>
    <col min="1" max="1" width="10.7109375" style="48" customWidth="1"/>
    <col min="2" max="2" width="45.7109375" style="18" customWidth="1"/>
    <col min="3" max="3" width="9.7109375" style="83" customWidth="1"/>
    <col min="4" max="4" width="12.7109375" style="84" customWidth="1"/>
    <col min="5" max="5" width="10.7109375" style="53" customWidth="1"/>
    <col min="6" max="6" width="10.7109375" style="55" customWidth="1"/>
    <col min="7" max="7" width="15.7109375" style="93" customWidth="1"/>
    <col min="8" max="8" width="15.7109375" style="57" customWidth="1"/>
    <col min="9" max="16384" width="9.140625" style="15"/>
  </cols>
  <sheetData>
    <row r="1" spans="1:10" s="75" customFormat="1" ht="25.5" customHeight="1" x14ac:dyDescent="0.25">
      <c r="A1" s="5" t="s">
        <v>561</v>
      </c>
      <c r="B1" s="6" t="s">
        <v>562</v>
      </c>
      <c r="C1" s="5" t="s">
        <v>563</v>
      </c>
      <c r="D1" s="7" t="s">
        <v>564</v>
      </c>
      <c r="E1" s="44" t="s">
        <v>565</v>
      </c>
      <c r="F1" s="44" t="s">
        <v>566</v>
      </c>
      <c r="G1" s="25" t="s">
        <v>567</v>
      </c>
      <c r="H1" s="10" t="s">
        <v>568</v>
      </c>
      <c r="I1" s="94"/>
      <c r="J1" s="87"/>
    </row>
    <row r="2" spans="1:10" s="14" customFormat="1" ht="50.1" customHeight="1" x14ac:dyDescent="0.25">
      <c r="A2" s="21" t="s">
        <v>0</v>
      </c>
      <c r="B2" s="76" t="s">
        <v>1</v>
      </c>
      <c r="C2" s="76" t="s">
        <v>2</v>
      </c>
      <c r="D2" s="67" t="s">
        <v>560</v>
      </c>
      <c r="E2" s="68" t="s">
        <v>3</v>
      </c>
      <c r="F2" s="68" t="s">
        <v>4</v>
      </c>
      <c r="G2" s="68" t="s">
        <v>570</v>
      </c>
      <c r="H2" s="69" t="s">
        <v>569</v>
      </c>
      <c r="I2" s="19"/>
    </row>
    <row r="3" spans="1:10" ht="57" customHeight="1" x14ac:dyDescent="0.25">
      <c r="A3" s="197" t="s">
        <v>20660</v>
      </c>
      <c r="B3" s="344" t="s">
        <v>20661</v>
      </c>
      <c r="C3" s="345"/>
      <c r="D3" s="345"/>
      <c r="E3" s="345"/>
      <c r="F3" s="345"/>
      <c r="G3" s="345"/>
      <c r="H3" s="346"/>
      <c r="I3" s="42"/>
    </row>
    <row r="4" spans="1:10" ht="78.75" x14ac:dyDescent="0.25">
      <c r="A4" s="193" t="s">
        <v>1733</v>
      </c>
      <c r="B4" s="194" t="s">
        <v>20662</v>
      </c>
      <c r="C4" s="188" t="s">
        <v>259</v>
      </c>
      <c r="D4" s="177"/>
      <c r="E4" s="201">
        <v>42.9</v>
      </c>
      <c r="F4" s="201">
        <v>27.7</v>
      </c>
      <c r="G4" s="88">
        <f t="shared" ref="G4:G67" si="0">D4*E4</f>
        <v>0</v>
      </c>
      <c r="H4" s="65">
        <f t="shared" ref="H4:H67" si="1">D4*F4</f>
        <v>0</v>
      </c>
      <c r="I4" s="42"/>
    </row>
    <row r="5" spans="1:10" ht="101.25" x14ac:dyDescent="0.25">
      <c r="A5" s="193" t="s">
        <v>1734</v>
      </c>
      <c r="B5" s="194" t="s">
        <v>20663</v>
      </c>
      <c r="C5" s="188" t="s">
        <v>259</v>
      </c>
      <c r="D5" s="177"/>
      <c r="E5" s="201">
        <v>51</v>
      </c>
      <c r="F5" s="201">
        <v>32.6</v>
      </c>
      <c r="G5" s="88">
        <f t="shared" si="0"/>
        <v>0</v>
      </c>
      <c r="H5" s="65">
        <f t="shared" si="1"/>
        <v>0</v>
      </c>
      <c r="I5" s="42"/>
    </row>
    <row r="6" spans="1:10" ht="78.75" x14ac:dyDescent="0.25">
      <c r="A6" s="195" t="s">
        <v>1735</v>
      </c>
      <c r="B6" s="196" t="s">
        <v>20664</v>
      </c>
      <c r="C6" s="198"/>
      <c r="D6" s="199"/>
      <c r="E6" s="199"/>
      <c r="F6" s="199"/>
      <c r="G6" s="199"/>
      <c r="H6" s="200"/>
      <c r="I6" s="42"/>
    </row>
    <row r="7" spans="1:10" x14ac:dyDescent="0.25">
      <c r="A7" s="193" t="s">
        <v>1736</v>
      </c>
      <c r="B7" s="194" t="s">
        <v>1737</v>
      </c>
      <c r="C7" s="188" t="s">
        <v>259</v>
      </c>
      <c r="D7" s="177"/>
      <c r="E7" s="201">
        <v>40.799999999999997</v>
      </c>
      <c r="F7" s="201">
        <v>26.3</v>
      </c>
      <c r="G7" s="88">
        <f t="shared" si="0"/>
        <v>0</v>
      </c>
      <c r="H7" s="65">
        <f t="shared" si="1"/>
        <v>0</v>
      </c>
      <c r="I7" s="42"/>
    </row>
    <row r="8" spans="1:10" x14ac:dyDescent="0.25">
      <c r="A8" s="193" t="s">
        <v>1738</v>
      </c>
      <c r="B8" s="194" t="s">
        <v>1739</v>
      </c>
      <c r="C8" s="188" t="s">
        <v>259</v>
      </c>
      <c r="D8" s="177"/>
      <c r="E8" s="201">
        <v>40.799999999999997</v>
      </c>
      <c r="F8" s="201">
        <v>26.3</v>
      </c>
      <c r="G8" s="88">
        <f t="shared" si="0"/>
        <v>0</v>
      </c>
      <c r="H8" s="65">
        <f t="shared" si="1"/>
        <v>0</v>
      </c>
      <c r="I8" s="42"/>
    </row>
    <row r="9" spans="1:10" ht="45" x14ac:dyDescent="0.25">
      <c r="A9" s="193" t="s">
        <v>1740</v>
      </c>
      <c r="B9" s="194" t="s">
        <v>20665</v>
      </c>
      <c r="C9" s="188" t="s">
        <v>259</v>
      </c>
      <c r="D9" s="177"/>
      <c r="E9" s="201">
        <v>1.99</v>
      </c>
      <c r="F9" s="201">
        <v>1.28</v>
      </c>
      <c r="G9" s="88">
        <f t="shared" si="0"/>
        <v>0</v>
      </c>
      <c r="H9" s="65">
        <f t="shared" si="1"/>
        <v>0</v>
      </c>
      <c r="I9" s="42"/>
    </row>
    <row r="10" spans="1:10" ht="56.25" x14ac:dyDescent="0.25">
      <c r="A10" s="193" t="s">
        <v>1741</v>
      </c>
      <c r="B10" s="194" t="s">
        <v>20666</v>
      </c>
      <c r="C10" s="188" t="s">
        <v>259</v>
      </c>
      <c r="D10" s="177"/>
      <c r="E10" s="201">
        <v>6.6</v>
      </c>
      <c r="F10" s="201">
        <v>3.69</v>
      </c>
      <c r="G10" s="88">
        <f t="shared" si="0"/>
        <v>0</v>
      </c>
      <c r="H10" s="65">
        <f t="shared" si="1"/>
        <v>0</v>
      </c>
      <c r="I10" s="42"/>
    </row>
    <row r="11" spans="1:10" ht="45" x14ac:dyDescent="0.25">
      <c r="A11" s="193" t="s">
        <v>1742</v>
      </c>
      <c r="B11" s="194" t="s">
        <v>20667</v>
      </c>
      <c r="C11" s="188" t="s">
        <v>259</v>
      </c>
      <c r="D11" s="177"/>
      <c r="E11" s="201">
        <v>7</v>
      </c>
      <c r="F11" s="201">
        <v>3.92</v>
      </c>
      <c r="G11" s="88">
        <f t="shared" si="0"/>
        <v>0</v>
      </c>
      <c r="H11" s="65">
        <f t="shared" si="1"/>
        <v>0</v>
      </c>
      <c r="I11" s="42"/>
    </row>
    <row r="12" spans="1:10" ht="78.75" x14ac:dyDescent="0.25">
      <c r="A12" s="193" t="s">
        <v>1743</v>
      </c>
      <c r="B12" s="194" t="s">
        <v>20668</v>
      </c>
      <c r="C12" s="188" t="s">
        <v>259</v>
      </c>
      <c r="D12" s="177"/>
      <c r="E12" s="201">
        <v>7</v>
      </c>
      <c r="F12" s="201">
        <v>3.92</v>
      </c>
      <c r="G12" s="88">
        <f t="shared" si="0"/>
        <v>0</v>
      </c>
      <c r="H12" s="65">
        <f t="shared" si="1"/>
        <v>0</v>
      </c>
      <c r="I12" s="42"/>
    </row>
    <row r="13" spans="1:10" ht="112.5" x14ac:dyDescent="0.25">
      <c r="A13" s="193" t="s">
        <v>1744</v>
      </c>
      <c r="B13" s="194" t="s">
        <v>20669</v>
      </c>
      <c r="C13" s="188" t="s">
        <v>259</v>
      </c>
      <c r="D13" s="177"/>
      <c r="E13" s="201">
        <v>7.6</v>
      </c>
      <c r="F13" s="201">
        <v>4.2699999999999996</v>
      </c>
      <c r="G13" s="88">
        <f t="shared" si="0"/>
        <v>0</v>
      </c>
      <c r="H13" s="65">
        <f t="shared" si="1"/>
        <v>0</v>
      </c>
      <c r="I13" s="42"/>
    </row>
    <row r="14" spans="1:10" ht="101.25" x14ac:dyDescent="0.25">
      <c r="A14" s="193" t="s">
        <v>1745</v>
      </c>
      <c r="B14" s="194" t="s">
        <v>20670</v>
      </c>
      <c r="C14" s="188" t="s">
        <v>259</v>
      </c>
      <c r="D14" s="177"/>
      <c r="E14" s="201">
        <v>11</v>
      </c>
      <c r="F14" s="201">
        <v>6.1</v>
      </c>
      <c r="G14" s="88">
        <f t="shared" si="0"/>
        <v>0</v>
      </c>
      <c r="H14" s="65">
        <f t="shared" si="1"/>
        <v>0</v>
      </c>
      <c r="I14" s="42"/>
    </row>
    <row r="15" spans="1:10" ht="45" x14ac:dyDescent="0.25">
      <c r="A15" s="193" t="s">
        <v>1746</v>
      </c>
      <c r="B15" s="194" t="s">
        <v>20671</v>
      </c>
      <c r="C15" s="188" t="s">
        <v>259</v>
      </c>
      <c r="D15" s="177"/>
      <c r="E15" s="201">
        <v>7.4</v>
      </c>
      <c r="F15" s="201">
        <v>4.1500000000000004</v>
      </c>
      <c r="G15" s="88">
        <f t="shared" si="0"/>
        <v>0</v>
      </c>
      <c r="H15" s="65">
        <f t="shared" si="1"/>
        <v>0</v>
      </c>
      <c r="I15" s="42"/>
    </row>
    <row r="16" spans="1:10" ht="33.75" x14ac:dyDescent="0.25">
      <c r="A16" s="193" t="s">
        <v>1747</v>
      </c>
      <c r="B16" s="194" t="s">
        <v>20672</v>
      </c>
      <c r="C16" s="188" t="s">
        <v>259</v>
      </c>
      <c r="D16" s="177"/>
      <c r="E16" s="201">
        <v>7.8</v>
      </c>
      <c r="F16" s="201">
        <v>4.33</v>
      </c>
      <c r="G16" s="88">
        <f t="shared" si="0"/>
        <v>0</v>
      </c>
      <c r="H16" s="65">
        <f t="shared" si="1"/>
        <v>0</v>
      </c>
      <c r="I16" s="42"/>
    </row>
    <row r="17" spans="1:9" ht="67.5" x14ac:dyDescent="0.25">
      <c r="A17" s="193" t="s">
        <v>1748</v>
      </c>
      <c r="B17" s="194" t="s">
        <v>20673</v>
      </c>
      <c r="C17" s="188" t="s">
        <v>259</v>
      </c>
      <c r="D17" s="177"/>
      <c r="E17" s="201">
        <v>7.5</v>
      </c>
      <c r="F17" s="201">
        <v>4.21</v>
      </c>
      <c r="G17" s="88">
        <f t="shared" si="0"/>
        <v>0</v>
      </c>
      <c r="H17" s="65">
        <f t="shared" si="1"/>
        <v>0</v>
      </c>
      <c r="I17" s="42"/>
    </row>
    <row r="18" spans="1:9" ht="101.25" x14ac:dyDescent="0.25">
      <c r="A18" s="193" t="s">
        <v>1749</v>
      </c>
      <c r="B18" s="194" t="s">
        <v>20674</v>
      </c>
      <c r="C18" s="188" t="s">
        <v>259</v>
      </c>
      <c r="D18" s="177"/>
      <c r="E18" s="201">
        <v>8.1999999999999993</v>
      </c>
      <c r="F18" s="201">
        <v>4.5599999999999996</v>
      </c>
      <c r="G18" s="88">
        <f t="shared" si="0"/>
        <v>0</v>
      </c>
      <c r="H18" s="65">
        <f t="shared" si="1"/>
        <v>0</v>
      </c>
      <c r="I18" s="42"/>
    </row>
    <row r="19" spans="1:9" ht="90" x14ac:dyDescent="0.25">
      <c r="A19" s="193" t="s">
        <v>1750</v>
      </c>
      <c r="B19" s="194" t="s">
        <v>20675</v>
      </c>
      <c r="C19" s="188" t="s">
        <v>259</v>
      </c>
      <c r="D19" s="177"/>
      <c r="E19" s="201">
        <v>11.6</v>
      </c>
      <c r="F19" s="201">
        <v>6.5</v>
      </c>
      <c r="G19" s="88">
        <f t="shared" si="0"/>
        <v>0</v>
      </c>
      <c r="H19" s="65">
        <f t="shared" si="1"/>
        <v>0</v>
      </c>
      <c r="I19" s="42"/>
    </row>
    <row r="20" spans="1:9" ht="135" x14ac:dyDescent="0.25">
      <c r="A20" s="193" t="s">
        <v>1751</v>
      </c>
      <c r="B20" s="194" t="s">
        <v>20676</v>
      </c>
      <c r="C20" s="188" t="s">
        <v>259</v>
      </c>
      <c r="D20" s="177"/>
      <c r="E20" s="201">
        <v>28.1</v>
      </c>
      <c r="F20" s="201">
        <v>16.3</v>
      </c>
      <c r="G20" s="88">
        <f t="shared" si="0"/>
        <v>0</v>
      </c>
      <c r="H20" s="65">
        <f t="shared" si="1"/>
        <v>0</v>
      </c>
      <c r="I20" s="42"/>
    </row>
    <row r="21" spans="1:9" ht="90" x14ac:dyDescent="0.25">
      <c r="A21" s="195" t="s">
        <v>1752</v>
      </c>
      <c r="B21" s="196" t="s">
        <v>20677</v>
      </c>
      <c r="C21" s="198"/>
      <c r="D21" s="199"/>
      <c r="E21" s="199"/>
      <c r="F21" s="199"/>
      <c r="G21" s="199"/>
      <c r="H21" s="200"/>
      <c r="I21" s="42"/>
    </row>
    <row r="22" spans="1:9" x14ac:dyDescent="0.25">
      <c r="A22" s="193" t="s">
        <v>1753</v>
      </c>
      <c r="B22" s="194" t="s">
        <v>1754</v>
      </c>
      <c r="C22" s="188" t="s">
        <v>259</v>
      </c>
      <c r="D22" s="177"/>
      <c r="E22" s="201">
        <v>8.8000000000000007</v>
      </c>
      <c r="F22" s="201">
        <v>5.0999999999999996</v>
      </c>
      <c r="G22" s="88">
        <f t="shared" si="0"/>
        <v>0</v>
      </c>
      <c r="H22" s="65">
        <f t="shared" si="1"/>
        <v>0</v>
      </c>
      <c r="I22" s="42"/>
    </row>
    <row r="23" spans="1:9" x14ac:dyDescent="0.25">
      <c r="A23" s="193" t="s">
        <v>1755</v>
      </c>
      <c r="B23" s="194" t="s">
        <v>1756</v>
      </c>
      <c r="C23" s="188" t="s">
        <v>259</v>
      </c>
      <c r="D23" s="177"/>
      <c r="E23" s="201">
        <v>9.4</v>
      </c>
      <c r="F23" s="201">
        <v>5.5</v>
      </c>
      <c r="G23" s="88">
        <f t="shared" si="0"/>
        <v>0</v>
      </c>
      <c r="H23" s="65">
        <f t="shared" si="1"/>
        <v>0</v>
      </c>
      <c r="I23" s="42"/>
    </row>
    <row r="24" spans="1:9" ht="157.5" x14ac:dyDescent="0.25">
      <c r="A24" s="195" t="s">
        <v>1757</v>
      </c>
      <c r="B24" s="196" t="s">
        <v>20678</v>
      </c>
      <c r="C24" s="198"/>
      <c r="D24" s="199"/>
      <c r="E24" s="199"/>
      <c r="F24" s="199"/>
      <c r="G24" s="199"/>
      <c r="H24" s="200"/>
      <c r="I24" s="42"/>
    </row>
    <row r="25" spans="1:9" x14ac:dyDescent="0.25">
      <c r="A25" s="193" t="s">
        <v>1758</v>
      </c>
      <c r="B25" s="194" t="s">
        <v>1759</v>
      </c>
      <c r="C25" s="188" t="s">
        <v>259</v>
      </c>
      <c r="D25" s="177"/>
      <c r="E25" s="201">
        <v>10.199999999999999</v>
      </c>
      <c r="F25" s="201">
        <v>5.9</v>
      </c>
      <c r="G25" s="88">
        <f t="shared" si="0"/>
        <v>0</v>
      </c>
      <c r="H25" s="65">
        <f t="shared" si="1"/>
        <v>0</v>
      </c>
      <c r="I25" s="42"/>
    </row>
    <row r="26" spans="1:9" x14ac:dyDescent="0.25">
      <c r="A26" s="193" t="s">
        <v>1760</v>
      </c>
      <c r="B26" s="194" t="s">
        <v>1761</v>
      </c>
      <c r="C26" s="188" t="s">
        <v>259</v>
      </c>
      <c r="D26" s="177"/>
      <c r="E26" s="201">
        <v>10.6</v>
      </c>
      <c r="F26" s="201">
        <v>6.1</v>
      </c>
      <c r="G26" s="88">
        <f t="shared" si="0"/>
        <v>0</v>
      </c>
      <c r="H26" s="65">
        <f t="shared" si="1"/>
        <v>0</v>
      </c>
      <c r="I26" s="42"/>
    </row>
    <row r="27" spans="1:9" ht="67.5" x14ac:dyDescent="0.25">
      <c r="A27" s="193" t="s">
        <v>1762</v>
      </c>
      <c r="B27" s="194" t="s">
        <v>20679</v>
      </c>
      <c r="C27" s="188" t="s">
        <v>259</v>
      </c>
      <c r="D27" s="177"/>
      <c r="E27" s="201">
        <v>38.200000000000003</v>
      </c>
      <c r="F27" s="201">
        <v>22.1</v>
      </c>
      <c r="G27" s="88">
        <f t="shared" si="0"/>
        <v>0</v>
      </c>
      <c r="H27" s="65">
        <f t="shared" si="1"/>
        <v>0</v>
      </c>
      <c r="I27" s="42"/>
    </row>
    <row r="28" spans="1:9" ht="22.5" x14ac:dyDescent="0.25">
      <c r="A28" s="193" t="s">
        <v>1763</v>
      </c>
      <c r="B28" s="194" t="s">
        <v>20680</v>
      </c>
      <c r="C28" s="188" t="s">
        <v>259</v>
      </c>
      <c r="D28" s="177"/>
      <c r="E28" s="201">
        <v>0.94</v>
      </c>
      <c r="F28" s="201">
        <v>0.55000000000000004</v>
      </c>
      <c r="G28" s="88">
        <f t="shared" si="0"/>
        <v>0</v>
      </c>
      <c r="H28" s="65">
        <f t="shared" si="1"/>
        <v>0</v>
      </c>
      <c r="I28" s="42"/>
    </row>
    <row r="29" spans="1:9" ht="101.25" x14ac:dyDescent="0.25">
      <c r="A29" s="193" t="s">
        <v>1764</v>
      </c>
      <c r="B29" s="194" t="s">
        <v>20681</v>
      </c>
      <c r="C29" s="188" t="s">
        <v>259</v>
      </c>
      <c r="D29" s="177"/>
      <c r="E29" s="201">
        <v>20.6</v>
      </c>
      <c r="F29" s="201">
        <v>12</v>
      </c>
      <c r="G29" s="88">
        <f t="shared" si="0"/>
        <v>0</v>
      </c>
      <c r="H29" s="65">
        <f t="shared" si="1"/>
        <v>0</v>
      </c>
      <c r="I29" s="42"/>
    </row>
    <row r="30" spans="1:9" ht="123.75" x14ac:dyDescent="0.25">
      <c r="A30" s="193" t="s">
        <v>1765</v>
      </c>
      <c r="B30" s="194" t="s">
        <v>20682</v>
      </c>
      <c r="C30" s="188" t="s">
        <v>259</v>
      </c>
      <c r="D30" s="177"/>
      <c r="E30" s="201">
        <v>21.3</v>
      </c>
      <c r="F30" s="201">
        <v>12.3</v>
      </c>
      <c r="G30" s="88">
        <f t="shared" si="0"/>
        <v>0</v>
      </c>
      <c r="H30" s="65">
        <f t="shared" si="1"/>
        <v>0</v>
      </c>
      <c r="I30" s="42"/>
    </row>
    <row r="31" spans="1:9" ht="225" x14ac:dyDescent="0.25">
      <c r="A31" s="193" t="s">
        <v>1766</v>
      </c>
      <c r="B31" s="194" t="s">
        <v>20683</v>
      </c>
      <c r="C31" s="188" t="s">
        <v>259</v>
      </c>
      <c r="D31" s="177"/>
      <c r="E31" s="201">
        <v>25.2</v>
      </c>
      <c r="F31" s="201">
        <v>14.5</v>
      </c>
      <c r="G31" s="88">
        <f t="shared" si="0"/>
        <v>0</v>
      </c>
      <c r="H31" s="65">
        <f t="shared" si="1"/>
        <v>0</v>
      </c>
      <c r="I31" s="42"/>
    </row>
    <row r="32" spans="1:9" ht="67.5" x14ac:dyDescent="0.25">
      <c r="A32" s="195" t="s">
        <v>1767</v>
      </c>
      <c r="B32" s="196" t="s">
        <v>20684</v>
      </c>
      <c r="C32" s="198"/>
      <c r="D32" s="199"/>
      <c r="E32" s="199"/>
      <c r="F32" s="199"/>
      <c r="G32" s="199"/>
      <c r="H32" s="200"/>
      <c r="I32" s="42"/>
    </row>
    <row r="33" spans="1:9" x14ac:dyDescent="0.25">
      <c r="A33" s="193" t="s">
        <v>1768</v>
      </c>
      <c r="B33" s="194" t="s">
        <v>1769</v>
      </c>
      <c r="C33" s="188" t="s">
        <v>259</v>
      </c>
      <c r="D33" s="177"/>
      <c r="E33" s="201">
        <v>16.8</v>
      </c>
      <c r="F33" s="201">
        <v>9.6999999999999993</v>
      </c>
      <c r="G33" s="88">
        <f t="shared" si="0"/>
        <v>0</v>
      </c>
      <c r="H33" s="65">
        <f t="shared" si="1"/>
        <v>0</v>
      </c>
      <c r="I33" s="42"/>
    </row>
    <row r="34" spans="1:9" ht="22.5" x14ac:dyDescent="0.25">
      <c r="A34" s="193" t="s">
        <v>1770</v>
      </c>
      <c r="B34" s="194" t="s">
        <v>1771</v>
      </c>
      <c r="C34" s="188" t="s">
        <v>259</v>
      </c>
      <c r="D34" s="177"/>
      <c r="E34" s="201">
        <v>19.100000000000001</v>
      </c>
      <c r="F34" s="201">
        <v>11</v>
      </c>
      <c r="G34" s="88">
        <f t="shared" si="0"/>
        <v>0</v>
      </c>
      <c r="H34" s="65">
        <f t="shared" si="1"/>
        <v>0</v>
      </c>
      <c r="I34" s="42"/>
    </row>
    <row r="35" spans="1:9" x14ac:dyDescent="0.25">
      <c r="A35" s="193" t="s">
        <v>1772</v>
      </c>
      <c r="B35" s="194" t="s">
        <v>1773</v>
      </c>
      <c r="C35" s="188" t="s">
        <v>259</v>
      </c>
      <c r="D35" s="177"/>
      <c r="E35" s="201">
        <v>16.8</v>
      </c>
      <c r="F35" s="201">
        <v>9.6999999999999993</v>
      </c>
      <c r="G35" s="88">
        <f t="shared" si="0"/>
        <v>0</v>
      </c>
      <c r="H35" s="65">
        <f t="shared" si="1"/>
        <v>0</v>
      </c>
      <c r="I35" s="42"/>
    </row>
    <row r="36" spans="1:9" ht="22.5" x14ac:dyDescent="0.25">
      <c r="A36" s="193" t="s">
        <v>1774</v>
      </c>
      <c r="B36" s="194" t="s">
        <v>1775</v>
      </c>
      <c r="C36" s="188" t="s">
        <v>259</v>
      </c>
      <c r="D36" s="177"/>
      <c r="E36" s="201">
        <v>17.399999999999999</v>
      </c>
      <c r="F36" s="201">
        <v>10</v>
      </c>
      <c r="G36" s="88">
        <f t="shared" si="0"/>
        <v>0</v>
      </c>
      <c r="H36" s="65">
        <f t="shared" si="1"/>
        <v>0</v>
      </c>
      <c r="I36" s="42"/>
    </row>
    <row r="37" spans="1:9" ht="67.5" x14ac:dyDescent="0.25">
      <c r="A37" s="195" t="s">
        <v>1776</v>
      </c>
      <c r="B37" s="196" t="s">
        <v>20685</v>
      </c>
      <c r="C37" s="198"/>
      <c r="D37" s="199"/>
      <c r="E37" s="199"/>
      <c r="F37" s="199"/>
      <c r="G37" s="199"/>
      <c r="H37" s="200"/>
      <c r="I37" s="42"/>
    </row>
    <row r="38" spans="1:9" x14ac:dyDescent="0.25">
      <c r="A38" s="193" t="s">
        <v>1777</v>
      </c>
      <c r="B38" s="194" t="s">
        <v>1769</v>
      </c>
      <c r="C38" s="188" t="s">
        <v>259</v>
      </c>
      <c r="D38" s="177"/>
      <c r="E38" s="201">
        <v>19.2</v>
      </c>
      <c r="F38" s="201">
        <v>11</v>
      </c>
      <c r="G38" s="88">
        <f t="shared" si="0"/>
        <v>0</v>
      </c>
      <c r="H38" s="65">
        <f t="shared" si="1"/>
        <v>0</v>
      </c>
      <c r="I38" s="42"/>
    </row>
    <row r="39" spans="1:9" ht="22.5" x14ac:dyDescent="0.25">
      <c r="A39" s="193" t="s">
        <v>1778</v>
      </c>
      <c r="B39" s="194" t="s">
        <v>1779</v>
      </c>
      <c r="C39" s="188" t="s">
        <v>259</v>
      </c>
      <c r="D39" s="177"/>
      <c r="E39" s="201">
        <v>22.2</v>
      </c>
      <c r="F39" s="201">
        <v>12.8</v>
      </c>
      <c r="G39" s="88">
        <f t="shared" si="0"/>
        <v>0</v>
      </c>
      <c r="H39" s="65">
        <f t="shared" si="1"/>
        <v>0</v>
      </c>
      <c r="I39" s="42"/>
    </row>
    <row r="40" spans="1:9" x14ac:dyDescent="0.25">
      <c r="A40" s="193" t="s">
        <v>1780</v>
      </c>
      <c r="B40" s="194" t="s">
        <v>1773</v>
      </c>
      <c r="C40" s="188" t="s">
        <v>259</v>
      </c>
      <c r="D40" s="177"/>
      <c r="E40" s="201">
        <v>19.2</v>
      </c>
      <c r="F40" s="201">
        <v>11</v>
      </c>
      <c r="G40" s="88">
        <f t="shared" si="0"/>
        <v>0</v>
      </c>
      <c r="H40" s="65">
        <f t="shared" si="1"/>
        <v>0</v>
      </c>
      <c r="I40" s="42"/>
    </row>
    <row r="41" spans="1:9" ht="22.5" x14ac:dyDescent="0.25">
      <c r="A41" s="193" t="s">
        <v>1781</v>
      </c>
      <c r="B41" s="194" t="s">
        <v>1782</v>
      </c>
      <c r="C41" s="188" t="s">
        <v>259</v>
      </c>
      <c r="D41" s="177"/>
      <c r="E41" s="201">
        <v>19.8</v>
      </c>
      <c r="F41" s="201">
        <v>11.4</v>
      </c>
      <c r="G41" s="88">
        <f t="shared" si="0"/>
        <v>0</v>
      </c>
      <c r="H41" s="65">
        <f t="shared" si="1"/>
        <v>0</v>
      </c>
      <c r="I41" s="42"/>
    </row>
    <row r="42" spans="1:9" ht="33.75" x14ac:dyDescent="0.25">
      <c r="A42" s="193" t="s">
        <v>1783</v>
      </c>
      <c r="B42" s="194" t="s">
        <v>20686</v>
      </c>
      <c r="C42" s="188" t="s">
        <v>259</v>
      </c>
      <c r="D42" s="177"/>
      <c r="E42" s="201">
        <v>6.6</v>
      </c>
      <c r="F42" s="201">
        <v>3.26</v>
      </c>
      <c r="G42" s="88">
        <f t="shared" si="0"/>
        <v>0</v>
      </c>
      <c r="H42" s="65">
        <f t="shared" si="1"/>
        <v>0</v>
      </c>
      <c r="I42" s="42"/>
    </row>
    <row r="43" spans="1:9" ht="67.5" x14ac:dyDescent="0.25">
      <c r="A43" s="193" t="s">
        <v>1784</v>
      </c>
      <c r="B43" s="194" t="s">
        <v>20687</v>
      </c>
      <c r="C43" s="188" t="s">
        <v>259</v>
      </c>
      <c r="D43" s="177"/>
      <c r="E43" s="201">
        <v>7.4</v>
      </c>
      <c r="F43" s="201">
        <v>3.67</v>
      </c>
      <c r="G43" s="88">
        <f t="shared" si="0"/>
        <v>0</v>
      </c>
      <c r="H43" s="65">
        <f t="shared" si="1"/>
        <v>0</v>
      </c>
      <c r="I43" s="42"/>
    </row>
    <row r="44" spans="1:9" ht="67.5" x14ac:dyDescent="0.25">
      <c r="A44" s="193" t="s">
        <v>1785</v>
      </c>
      <c r="B44" s="194" t="s">
        <v>20688</v>
      </c>
      <c r="C44" s="188" t="s">
        <v>259</v>
      </c>
      <c r="D44" s="177"/>
      <c r="E44" s="201">
        <v>8.1999999999999993</v>
      </c>
      <c r="F44" s="201">
        <v>4.08</v>
      </c>
      <c r="G44" s="88">
        <f t="shared" si="0"/>
        <v>0</v>
      </c>
      <c r="H44" s="65">
        <f t="shared" si="1"/>
        <v>0</v>
      </c>
      <c r="I44" s="42"/>
    </row>
    <row r="45" spans="1:9" ht="33.75" x14ac:dyDescent="0.25">
      <c r="A45" s="193" t="s">
        <v>1786</v>
      </c>
      <c r="B45" s="194" t="s">
        <v>20689</v>
      </c>
      <c r="C45" s="188" t="s">
        <v>259</v>
      </c>
      <c r="D45" s="177"/>
      <c r="E45" s="201">
        <v>5.9</v>
      </c>
      <c r="F45" s="201">
        <v>2.9</v>
      </c>
      <c r="G45" s="88">
        <f t="shared" si="0"/>
        <v>0</v>
      </c>
      <c r="H45" s="65">
        <f t="shared" si="1"/>
        <v>0</v>
      </c>
      <c r="I45" s="42"/>
    </row>
    <row r="46" spans="1:9" ht="90" x14ac:dyDescent="0.25">
      <c r="A46" s="195" t="s">
        <v>1787</v>
      </c>
      <c r="B46" s="196" t="s">
        <v>20690</v>
      </c>
      <c r="C46" s="198"/>
      <c r="D46" s="199"/>
      <c r="E46" s="199"/>
      <c r="F46" s="199"/>
      <c r="G46" s="199"/>
      <c r="H46" s="200"/>
      <c r="I46" s="42"/>
    </row>
    <row r="47" spans="1:9" x14ac:dyDescent="0.25">
      <c r="A47" s="193" t="s">
        <v>1788</v>
      </c>
      <c r="B47" s="194" t="s">
        <v>1789</v>
      </c>
      <c r="C47" s="188" t="s">
        <v>259</v>
      </c>
      <c r="D47" s="177"/>
      <c r="E47" s="201">
        <v>24.5</v>
      </c>
      <c r="F47" s="201">
        <v>14.1</v>
      </c>
      <c r="G47" s="88">
        <f t="shared" si="0"/>
        <v>0</v>
      </c>
      <c r="H47" s="65">
        <f t="shared" si="1"/>
        <v>0</v>
      </c>
      <c r="I47" s="42"/>
    </row>
    <row r="48" spans="1:9" x14ac:dyDescent="0.25">
      <c r="A48" s="193" t="s">
        <v>1790</v>
      </c>
      <c r="B48" s="194" t="s">
        <v>1791</v>
      </c>
      <c r="C48" s="188" t="s">
        <v>259</v>
      </c>
      <c r="D48" s="177"/>
      <c r="E48" s="201">
        <v>26.5</v>
      </c>
      <c r="F48" s="201">
        <v>15.3</v>
      </c>
      <c r="G48" s="88">
        <f t="shared" si="0"/>
        <v>0</v>
      </c>
      <c r="H48" s="65">
        <f t="shared" si="1"/>
        <v>0</v>
      </c>
      <c r="I48" s="42"/>
    </row>
    <row r="49" spans="1:9" ht="56.25" x14ac:dyDescent="0.25">
      <c r="A49" s="195" t="s">
        <v>1792</v>
      </c>
      <c r="B49" s="196" t="s">
        <v>20691</v>
      </c>
      <c r="C49" s="198"/>
      <c r="D49" s="199"/>
      <c r="E49" s="199"/>
      <c r="F49" s="199"/>
      <c r="G49" s="199"/>
      <c r="H49" s="200"/>
      <c r="I49" s="42"/>
    </row>
    <row r="50" spans="1:9" x14ac:dyDescent="0.25">
      <c r="A50" s="193" t="s">
        <v>1793</v>
      </c>
      <c r="B50" s="194" t="s">
        <v>1794</v>
      </c>
      <c r="C50" s="188" t="s">
        <v>259</v>
      </c>
      <c r="D50" s="177"/>
      <c r="E50" s="201">
        <v>18.100000000000001</v>
      </c>
      <c r="F50" s="201">
        <v>10.4</v>
      </c>
      <c r="G50" s="88">
        <f t="shared" si="0"/>
        <v>0</v>
      </c>
      <c r="H50" s="65">
        <f t="shared" si="1"/>
        <v>0</v>
      </c>
      <c r="I50" s="42"/>
    </row>
    <row r="51" spans="1:9" x14ac:dyDescent="0.25">
      <c r="A51" s="193" t="s">
        <v>1795</v>
      </c>
      <c r="B51" s="194" t="s">
        <v>1796</v>
      </c>
      <c r="C51" s="188" t="s">
        <v>259</v>
      </c>
      <c r="D51" s="177"/>
      <c r="E51" s="201">
        <v>19.2</v>
      </c>
      <c r="F51" s="201">
        <v>11</v>
      </c>
      <c r="G51" s="88">
        <f t="shared" si="0"/>
        <v>0</v>
      </c>
      <c r="H51" s="65">
        <f t="shared" si="1"/>
        <v>0</v>
      </c>
      <c r="I51" s="42"/>
    </row>
    <row r="52" spans="1:9" ht="146.25" x14ac:dyDescent="0.25">
      <c r="A52" s="193" t="s">
        <v>1797</v>
      </c>
      <c r="B52" s="194" t="s">
        <v>20692</v>
      </c>
      <c r="C52" s="188" t="s">
        <v>259</v>
      </c>
      <c r="D52" s="177"/>
      <c r="E52" s="201">
        <v>10.5</v>
      </c>
      <c r="F52" s="201">
        <v>6</v>
      </c>
      <c r="G52" s="88">
        <f t="shared" si="0"/>
        <v>0</v>
      </c>
      <c r="H52" s="65">
        <f t="shared" si="1"/>
        <v>0</v>
      </c>
      <c r="I52" s="42"/>
    </row>
    <row r="53" spans="1:9" ht="33.75" x14ac:dyDescent="0.25">
      <c r="A53" s="193" t="s">
        <v>1798</v>
      </c>
      <c r="B53" s="194" t="s">
        <v>20693</v>
      </c>
      <c r="C53" s="188" t="s">
        <v>259</v>
      </c>
      <c r="D53" s="177"/>
      <c r="E53" s="201">
        <v>1.65</v>
      </c>
      <c r="F53" s="201">
        <v>0.95</v>
      </c>
      <c r="G53" s="88">
        <f t="shared" si="0"/>
        <v>0</v>
      </c>
      <c r="H53" s="65">
        <f t="shared" si="1"/>
        <v>0</v>
      </c>
      <c r="I53" s="42"/>
    </row>
    <row r="54" spans="1:9" ht="90" x14ac:dyDescent="0.25">
      <c r="A54" s="193" t="s">
        <v>1799</v>
      </c>
      <c r="B54" s="194" t="s">
        <v>20694</v>
      </c>
      <c r="C54" s="188" t="s">
        <v>259</v>
      </c>
      <c r="D54" s="177"/>
      <c r="E54" s="201">
        <v>27.6</v>
      </c>
      <c r="F54" s="201">
        <v>15.9</v>
      </c>
      <c r="G54" s="88">
        <f t="shared" si="0"/>
        <v>0</v>
      </c>
      <c r="H54" s="65">
        <f t="shared" si="1"/>
        <v>0</v>
      </c>
      <c r="I54" s="42"/>
    </row>
    <row r="55" spans="1:9" ht="45" x14ac:dyDescent="0.25">
      <c r="A55" s="193" t="s">
        <v>1800</v>
      </c>
      <c r="B55" s="194" t="s">
        <v>20695</v>
      </c>
      <c r="C55" s="188" t="s">
        <v>259</v>
      </c>
      <c r="D55" s="177"/>
      <c r="E55" s="201">
        <v>1.65</v>
      </c>
      <c r="F55" s="201">
        <v>0.95</v>
      </c>
      <c r="G55" s="88">
        <f t="shared" si="0"/>
        <v>0</v>
      </c>
      <c r="H55" s="65">
        <f t="shared" si="1"/>
        <v>0</v>
      </c>
      <c r="I55" s="42"/>
    </row>
    <row r="56" spans="1:9" ht="101.25" x14ac:dyDescent="0.25">
      <c r="A56" s="195" t="s">
        <v>1801</v>
      </c>
      <c r="B56" s="196" t="s">
        <v>20696</v>
      </c>
      <c r="C56" s="198"/>
      <c r="D56" s="199"/>
      <c r="E56" s="199"/>
      <c r="F56" s="199"/>
      <c r="G56" s="199"/>
      <c r="H56" s="200"/>
      <c r="I56" s="42"/>
    </row>
    <row r="57" spans="1:9" x14ac:dyDescent="0.25">
      <c r="A57" s="193" t="s">
        <v>1802</v>
      </c>
      <c r="B57" s="194" t="s">
        <v>1803</v>
      </c>
      <c r="C57" s="188" t="s">
        <v>259</v>
      </c>
      <c r="D57" s="177"/>
      <c r="E57" s="201">
        <v>18.100000000000001</v>
      </c>
      <c r="F57" s="201">
        <v>10.4</v>
      </c>
      <c r="G57" s="88">
        <f t="shared" si="0"/>
        <v>0</v>
      </c>
      <c r="H57" s="65">
        <f t="shared" si="1"/>
        <v>0</v>
      </c>
      <c r="I57" s="42"/>
    </row>
    <row r="58" spans="1:9" x14ac:dyDescent="0.25">
      <c r="A58" s="193" t="s">
        <v>1804</v>
      </c>
      <c r="B58" s="194" t="s">
        <v>1805</v>
      </c>
      <c r="C58" s="188" t="s">
        <v>259</v>
      </c>
      <c r="D58" s="177"/>
      <c r="E58" s="201">
        <v>26.5</v>
      </c>
      <c r="F58" s="201">
        <v>15.3</v>
      </c>
      <c r="G58" s="88">
        <f t="shared" si="0"/>
        <v>0</v>
      </c>
      <c r="H58" s="65">
        <f t="shared" si="1"/>
        <v>0</v>
      </c>
      <c r="I58" s="42"/>
    </row>
    <row r="59" spans="1:9" x14ac:dyDescent="0.25">
      <c r="A59" s="193" t="s">
        <v>1806</v>
      </c>
      <c r="B59" s="194" t="s">
        <v>1807</v>
      </c>
      <c r="C59" s="188" t="s">
        <v>259</v>
      </c>
      <c r="D59" s="177"/>
      <c r="E59" s="201">
        <v>34.299999999999997</v>
      </c>
      <c r="F59" s="201">
        <v>19.7</v>
      </c>
      <c r="G59" s="88">
        <f t="shared" si="0"/>
        <v>0</v>
      </c>
      <c r="H59" s="65">
        <f t="shared" si="1"/>
        <v>0</v>
      </c>
      <c r="I59" s="42"/>
    </row>
    <row r="60" spans="1:9" x14ac:dyDescent="0.25">
      <c r="A60" s="193" t="s">
        <v>1808</v>
      </c>
      <c r="B60" s="194" t="s">
        <v>1809</v>
      </c>
      <c r="C60" s="188" t="s">
        <v>259</v>
      </c>
      <c r="D60" s="177"/>
      <c r="E60" s="201">
        <v>1.65</v>
      </c>
      <c r="F60" s="201">
        <v>0.95</v>
      </c>
      <c r="G60" s="88">
        <f t="shared" si="0"/>
        <v>0</v>
      </c>
      <c r="H60" s="65">
        <f t="shared" si="1"/>
        <v>0</v>
      </c>
      <c r="I60" s="42"/>
    </row>
    <row r="61" spans="1:9" ht="180" x14ac:dyDescent="0.25">
      <c r="A61" s="195" t="s">
        <v>1810</v>
      </c>
      <c r="B61" s="196" t="s">
        <v>20697</v>
      </c>
      <c r="C61" s="198"/>
      <c r="D61" s="199"/>
      <c r="E61" s="199"/>
      <c r="F61" s="199"/>
      <c r="G61" s="199"/>
      <c r="H61" s="200"/>
      <c r="I61" s="42"/>
    </row>
    <row r="62" spans="1:9" x14ac:dyDescent="0.25">
      <c r="A62" s="193" t="s">
        <v>1811</v>
      </c>
      <c r="B62" s="194" t="s">
        <v>1812</v>
      </c>
      <c r="C62" s="188" t="s">
        <v>259</v>
      </c>
      <c r="D62" s="177"/>
      <c r="E62" s="201">
        <v>86</v>
      </c>
      <c r="F62" s="201">
        <v>49.5</v>
      </c>
      <c r="G62" s="88">
        <f t="shared" si="0"/>
        <v>0</v>
      </c>
      <c r="H62" s="65">
        <f t="shared" si="1"/>
        <v>0</v>
      </c>
      <c r="I62" s="42"/>
    </row>
    <row r="63" spans="1:9" x14ac:dyDescent="0.25">
      <c r="A63" s="193" t="s">
        <v>1813</v>
      </c>
      <c r="B63" s="194" t="s">
        <v>1814</v>
      </c>
      <c r="C63" s="188" t="s">
        <v>259</v>
      </c>
      <c r="D63" s="177"/>
      <c r="E63" s="201">
        <v>101</v>
      </c>
      <c r="F63" s="201">
        <v>58</v>
      </c>
      <c r="G63" s="88">
        <f t="shared" si="0"/>
        <v>0</v>
      </c>
      <c r="H63" s="65">
        <f t="shared" si="1"/>
        <v>0</v>
      </c>
      <c r="I63" s="42"/>
    </row>
    <row r="64" spans="1:9" ht="213.75" x14ac:dyDescent="0.25">
      <c r="A64" s="193" t="s">
        <v>1815</v>
      </c>
      <c r="B64" s="194" t="s">
        <v>20698</v>
      </c>
      <c r="C64" s="188" t="s">
        <v>574</v>
      </c>
      <c r="D64" s="177"/>
      <c r="E64" s="201">
        <v>23.7</v>
      </c>
      <c r="F64" s="201">
        <v>13.7</v>
      </c>
      <c r="G64" s="88">
        <f t="shared" si="0"/>
        <v>0</v>
      </c>
      <c r="H64" s="65">
        <f t="shared" si="1"/>
        <v>0</v>
      </c>
      <c r="I64" s="42"/>
    </row>
    <row r="65" spans="1:9" ht="146.25" x14ac:dyDescent="0.25">
      <c r="A65" s="193" t="s">
        <v>1816</v>
      </c>
      <c r="B65" s="194" t="s">
        <v>20699</v>
      </c>
      <c r="C65" s="188" t="s">
        <v>259</v>
      </c>
      <c r="D65" s="177"/>
      <c r="E65" s="201">
        <v>67</v>
      </c>
      <c r="F65" s="201">
        <v>38.799999999999997</v>
      </c>
      <c r="G65" s="88">
        <f t="shared" si="0"/>
        <v>0</v>
      </c>
      <c r="H65" s="65">
        <f t="shared" si="1"/>
        <v>0</v>
      </c>
      <c r="I65" s="42"/>
    </row>
    <row r="66" spans="1:9" ht="135" x14ac:dyDescent="0.25">
      <c r="A66" s="193" t="s">
        <v>1817</v>
      </c>
      <c r="B66" s="194" t="s">
        <v>20700</v>
      </c>
      <c r="C66" s="188" t="s">
        <v>259</v>
      </c>
      <c r="D66" s="177"/>
      <c r="E66" s="201">
        <v>47.3</v>
      </c>
      <c r="F66" s="201">
        <v>27.2</v>
      </c>
      <c r="G66" s="88">
        <f t="shared" si="0"/>
        <v>0</v>
      </c>
      <c r="H66" s="65">
        <f t="shared" si="1"/>
        <v>0</v>
      </c>
      <c r="I66" s="42"/>
    </row>
    <row r="67" spans="1:9" ht="180" x14ac:dyDescent="0.25">
      <c r="A67" s="193" t="s">
        <v>1818</v>
      </c>
      <c r="B67" s="194" t="s">
        <v>20701</v>
      </c>
      <c r="C67" s="188" t="s">
        <v>259</v>
      </c>
      <c r="D67" s="177"/>
      <c r="E67" s="201">
        <v>12.2</v>
      </c>
      <c r="F67" s="201">
        <v>7</v>
      </c>
      <c r="G67" s="88">
        <f t="shared" si="0"/>
        <v>0</v>
      </c>
      <c r="H67" s="65">
        <f t="shared" si="1"/>
        <v>0</v>
      </c>
      <c r="I67" s="42"/>
    </row>
    <row r="68" spans="1:9" ht="180" x14ac:dyDescent="0.25">
      <c r="A68" s="193" t="s">
        <v>1819</v>
      </c>
      <c r="B68" s="194" t="s">
        <v>20702</v>
      </c>
      <c r="C68" s="188" t="s">
        <v>259</v>
      </c>
      <c r="D68" s="177"/>
      <c r="E68" s="201">
        <v>19</v>
      </c>
      <c r="F68" s="201">
        <v>10.9</v>
      </c>
      <c r="G68" s="88">
        <f t="shared" ref="G68:G131" si="2">D68*E68</f>
        <v>0</v>
      </c>
      <c r="H68" s="65">
        <f t="shared" ref="H68:H131" si="3">D68*F68</f>
        <v>0</v>
      </c>
      <c r="I68" s="42"/>
    </row>
    <row r="69" spans="1:9" ht="56.25" x14ac:dyDescent="0.25">
      <c r="A69" s="195" t="s">
        <v>1820</v>
      </c>
      <c r="B69" s="196" t="s">
        <v>20703</v>
      </c>
      <c r="C69" s="198"/>
      <c r="D69" s="199"/>
      <c r="E69" s="199"/>
      <c r="F69" s="199"/>
      <c r="G69" s="199"/>
      <c r="H69" s="200"/>
      <c r="I69" s="42"/>
    </row>
    <row r="70" spans="1:9" x14ac:dyDescent="0.25">
      <c r="A70" s="193" t="s">
        <v>1821</v>
      </c>
      <c r="B70" s="194" t="s">
        <v>1822</v>
      </c>
      <c r="C70" s="188" t="s">
        <v>15</v>
      </c>
      <c r="D70" s="177"/>
      <c r="E70" s="201">
        <v>2.92</v>
      </c>
      <c r="F70" s="201">
        <v>1.17</v>
      </c>
      <c r="G70" s="88">
        <f t="shared" si="2"/>
        <v>0</v>
      </c>
      <c r="H70" s="65">
        <f t="shared" si="3"/>
        <v>0</v>
      </c>
      <c r="I70" s="42"/>
    </row>
    <row r="71" spans="1:9" x14ac:dyDescent="0.25">
      <c r="A71" s="193" t="s">
        <v>1823</v>
      </c>
      <c r="B71" s="194" t="s">
        <v>1824</v>
      </c>
      <c r="C71" s="188" t="s">
        <v>15</v>
      </c>
      <c r="D71" s="177"/>
      <c r="E71" s="201">
        <v>1.9</v>
      </c>
      <c r="F71" s="201">
        <v>0.76</v>
      </c>
      <c r="G71" s="88">
        <f t="shared" si="2"/>
        <v>0</v>
      </c>
      <c r="H71" s="65">
        <f t="shared" si="3"/>
        <v>0</v>
      </c>
      <c r="I71" s="42"/>
    </row>
    <row r="72" spans="1:9" ht="90" x14ac:dyDescent="0.25">
      <c r="A72" s="195" t="s">
        <v>1825</v>
      </c>
      <c r="B72" s="196" t="s">
        <v>20704</v>
      </c>
      <c r="C72" s="198"/>
      <c r="D72" s="199"/>
      <c r="E72" s="199"/>
      <c r="F72" s="199"/>
      <c r="G72" s="199"/>
      <c r="H72" s="200"/>
      <c r="I72" s="42"/>
    </row>
    <row r="73" spans="1:9" x14ac:dyDescent="0.25">
      <c r="A73" s="193" t="s">
        <v>1826</v>
      </c>
      <c r="B73" s="194" t="s">
        <v>1827</v>
      </c>
      <c r="C73" s="188" t="s">
        <v>259</v>
      </c>
      <c r="D73" s="177"/>
      <c r="E73" s="201">
        <v>26.8</v>
      </c>
      <c r="F73" s="201">
        <v>17.3</v>
      </c>
      <c r="G73" s="88">
        <f t="shared" si="2"/>
        <v>0</v>
      </c>
      <c r="H73" s="65">
        <f t="shared" si="3"/>
        <v>0</v>
      </c>
      <c r="I73" s="42"/>
    </row>
    <row r="74" spans="1:9" x14ac:dyDescent="0.25">
      <c r="A74" s="193" t="s">
        <v>1828</v>
      </c>
      <c r="B74" s="194" t="s">
        <v>1829</v>
      </c>
      <c r="C74" s="188" t="s">
        <v>259</v>
      </c>
      <c r="D74" s="177"/>
      <c r="E74" s="201">
        <v>29.2</v>
      </c>
      <c r="F74" s="201">
        <v>18.8</v>
      </c>
      <c r="G74" s="88">
        <f t="shared" si="2"/>
        <v>0</v>
      </c>
      <c r="H74" s="65">
        <f t="shared" si="3"/>
        <v>0</v>
      </c>
      <c r="I74" s="42"/>
    </row>
    <row r="75" spans="1:9" ht="78.75" x14ac:dyDescent="0.25">
      <c r="A75" s="195" t="s">
        <v>1830</v>
      </c>
      <c r="B75" s="196" t="s">
        <v>20705</v>
      </c>
      <c r="C75" s="198"/>
      <c r="D75" s="199"/>
      <c r="E75" s="199"/>
      <c r="F75" s="199"/>
      <c r="G75" s="199"/>
      <c r="H75" s="200"/>
      <c r="I75" s="42"/>
    </row>
    <row r="76" spans="1:9" x14ac:dyDescent="0.25">
      <c r="A76" s="193" t="s">
        <v>1831</v>
      </c>
      <c r="B76" s="194" t="s">
        <v>1832</v>
      </c>
      <c r="C76" s="188" t="s">
        <v>259</v>
      </c>
      <c r="D76" s="177"/>
      <c r="E76" s="201">
        <v>26.3</v>
      </c>
      <c r="F76" s="201">
        <v>17</v>
      </c>
      <c r="G76" s="88">
        <f t="shared" si="2"/>
        <v>0</v>
      </c>
      <c r="H76" s="65">
        <f t="shared" si="3"/>
        <v>0</v>
      </c>
      <c r="I76" s="42"/>
    </row>
    <row r="77" spans="1:9" x14ac:dyDescent="0.25">
      <c r="A77" s="193" t="s">
        <v>1833</v>
      </c>
      <c r="B77" s="194" t="s">
        <v>1834</v>
      </c>
      <c r="C77" s="188" t="s">
        <v>259</v>
      </c>
      <c r="D77" s="177"/>
      <c r="E77" s="201">
        <v>26.4</v>
      </c>
      <c r="F77" s="201">
        <v>17</v>
      </c>
      <c r="G77" s="88">
        <f t="shared" si="2"/>
        <v>0</v>
      </c>
      <c r="H77" s="65">
        <f t="shared" si="3"/>
        <v>0</v>
      </c>
      <c r="I77" s="42"/>
    </row>
    <row r="78" spans="1:9" x14ac:dyDescent="0.25">
      <c r="A78" s="193" t="s">
        <v>1835</v>
      </c>
      <c r="B78" s="194" t="s">
        <v>1836</v>
      </c>
      <c r="C78" s="188" t="s">
        <v>259</v>
      </c>
      <c r="D78" s="177"/>
      <c r="E78" s="201">
        <v>28.6</v>
      </c>
      <c r="F78" s="201">
        <v>18.399999999999999</v>
      </c>
      <c r="G78" s="88">
        <f t="shared" si="2"/>
        <v>0</v>
      </c>
      <c r="H78" s="65">
        <f t="shared" si="3"/>
        <v>0</v>
      </c>
      <c r="I78" s="42"/>
    </row>
    <row r="79" spans="1:9" x14ac:dyDescent="0.25">
      <c r="A79" s="193" t="s">
        <v>1837</v>
      </c>
      <c r="B79" s="194" t="s">
        <v>1838</v>
      </c>
      <c r="C79" s="188" t="s">
        <v>259</v>
      </c>
      <c r="D79" s="177"/>
      <c r="E79" s="201">
        <v>28.7</v>
      </c>
      <c r="F79" s="201">
        <v>18.5</v>
      </c>
      <c r="G79" s="88">
        <f t="shared" si="2"/>
        <v>0</v>
      </c>
      <c r="H79" s="65">
        <f t="shared" si="3"/>
        <v>0</v>
      </c>
      <c r="I79" s="42"/>
    </row>
    <row r="80" spans="1:9" ht="67.5" x14ac:dyDescent="0.25">
      <c r="A80" s="193" t="s">
        <v>1839</v>
      </c>
      <c r="B80" s="194" t="s">
        <v>20706</v>
      </c>
      <c r="C80" s="188" t="s">
        <v>15</v>
      </c>
      <c r="D80" s="177"/>
      <c r="E80" s="201">
        <v>14.9</v>
      </c>
      <c r="F80" s="201">
        <v>9.6</v>
      </c>
      <c r="G80" s="88">
        <f t="shared" si="2"/>
        <v>0</v>
      </c>
      <c r="H80" s="65">
        <f t="shared" si="3"/>
        <v>0</v>
      </c>
      <c r="I80" s="42"/>
    </row>
    <row r="81" spans="1:9" ht="123.75" x14ac:dyDescent="0.25">
      <c r="A81" s="193" t="s">
        <v>1840</v>
      </c>
      <c r="B81" s="194" t="s">
        <v>20707</v>
      </c>
      <c r="C81" s="188" t="s">
        <v>259</v>
      </c>
      <c r="D81" s="177"/>
      <c r="E81" s="201">
        <v>28.5</v>
      </c>
      <c r="F81" s="201">
        <v>18.399999999999999</v>
      </c>
      <c r="G81" s="88">
        <f t="shared" si="2"/>
        <v>0</v>
      </c>
      <c r="H81" s="65">
        <f t="shared" si="3"/>
        <v>0</v>
      </c>
      <c r="I81" s="42"/>
    </row>
    <row r="82" spans="1:9" ht="112.5" x14ac:dyDescent="0.25">
      <c r="A82" s="195" t="s">
        <v>1841</v>
      </c>
      <c r="B82" s="196" t="s">
        <v>20708</v>
      </c>
      <c r="C82" s="198"/>
      <c r="D82" s="199"/>
      <c r="E82" s="199"/>
      <c r="F82" s="199"/>
      <c r="G82" s="199"/>
      <c r="H82" s="200"/>
      <c r="I82" s="42"/>
    </row>
    <row r="83" spans="1:9" x14ac:dyDescent="0.25">
      <c r="A83" s="193" t="s">
        <v>1842</v>
      </c>
      <c r="B83" s="194" t="s">
        <v>1737</v>
      </c>
      <c r="C83" s="188" t="s">
        <v>259</v>
      </c>
      <c r="D83" s="177"/>
      <c r="E83" s="201">
        <v>28</v>
      </c>
      <c r="F83" s="201">
        <v>18</v>
      </c>
      <c r="G83" s="88">
        <f t="shared" si="2"/>
        <v>0</v>
      </c>
      <c r="H83" s="65">
        <f t="shared" si="3"/>
        <v>0</v>
      </c>
      <c r="I83" s="42"/>
    </row>
    <row r="84" spans="1:9" x14ac:dyDescent="0.25">
      <c r="A84" s="193" t="s">
        <v>1843</v>
      </c>
      <c r="B84" s="194" t="s">
        <v>1739</v>
      </c>
      <c r="C84" s="188" t="s">
        <v>259</v>
      </c>
      <c r="D84" s="177"/>
      <c r="E84" s="201">
        <v>28.1</v>
      </c>
      <c r="F84" s="201">
        <v>18.100000000000001</v>
      </c>
      <c r="G84" s="88">
        <f t="shared" si="2"/>
        <v>0</v>
      </c>
      <c r="H84" s="65">
        <f t="shared" si="3"/>
        <v>0</v>
      </c>
      <c r="I84" s="42"/>
    </row>
    <row r="85" spans="1:9" ht="135" x14ac:dyDescent="0.25">
      <c r="A85" s="193" t="s">
        <v>1844</v>
      </c>
      <c r="B85" s="194" t="s">
        <v>20709</v>
      </c>
      <c r="C85" s="188" t="s">
        <v>259</v>
      </c>
      <c r="D85" s="177"/>
      <c r="E85" s="201">
        <v>4.72</v>
      </c>
      <c r="F85" s="201">
        <v>3.04</v>
      </c>
      <c r="G85" s="88">
        <f t="shared" si="2"/>
        <v>0</v>
      </c>
      <c r="H85" s="65">
        <f t="shared" si="3"/>
        <v>0</v>
      </c>
      <c r="I85" s="42"/>
    </row>
    <row r="86" spans="1:9" ht="146.25" x14ac:dyDescent="0.25">
      <c r="A86" s="193" t="s">
        <v>1845</v>
      </c>
      <c r="B86" s="194" t="s">
        <v>20710</v>
      </c>
      <c r="C86" s="188" t="s">
        <v>259</v>
      </c>
      <c r="D86" s="177"/>
      <c r="E86" s="201">
        <v>6.6</v>
      </c>
      <c r="F86" s="201">
        <v>4.24</v>
      </c>
      <c r="G86" s="88">
        <f t="shared" si="2"/>
        <v>0</v>
      </c>
      <c r="H86" s="65">
        <f t="shared" si="3"/>
        <v>0</v>
      </c>
      <c r="I86" s="42"/>
    </row>
    <row r="87" spans="1:9" ht="135" x14ac:dyDescent="0.25">
      <c r="A87" s="195" t="s">
        <v>1846</v>
      </c>
      <c r="B87" s="196" t="s">
        <v>20711</v>
      </c>
      <c r="C87" s="198"/>
      <c r="D87" s="199"/>
      <c r="E87" s="199"/>
      <c r="F87" s="199"/>
      <c r="G87" s="199"/>
      <c r="H87" s="200"/>
      <c r="I87" s="42"/>
    </row>
    <row r="88" spans="1:9" x14ac:dyDescent="0.25">
      <c r="A88" s="193" t="s">
        <v>1847</v>
      </c>
      <c r="B88" s="194" t="s">
        <v>1848</v>
      </c>
      <c r="C88" s="188" t="s">
        <v>259</v>
      </c>
      <c r="D88" s="177"/>
      <c r="E88" s="201">
        <v>14.2</v>
      </c>
      <c r="F88" s="201">
        <v>8.3000000000000007</v>
      </c>
      <c r="G88" s="88">
        <f t="shared" si="2"/>
        <v>0</v>
      </c>
      <c r="H88" s="65">
        <f t="shared" si="3"/>
        <v>0</v>
      </c>
      <c r="I88" s="42"/>
    </row>
    <row r="89" spans="1:9" ht="22.5" x14ac:dyDescent="0.25">
      <c r="A89" s="193" t="s">
        <v>1849</v>
      </c>
      <c r="B89" s="194" t="s">
        <v>1850</v>
      </c>
      <c r="C89" s="188" t="s">
        <v>259</v>
      </c>
      <c r="D89" s="177"/>
      <c r="E89" s="201">
        <v>15.9</v>
      </c>
      <c r="F89" s="201">
        <v>9.3000000000000007</v>
      </c>
      <c r="G89" s="88">
        <f t="shared" si="2"/>
        <v>0</v>
      </c>
      <c r="H89" s="65">
        <f t="shared" si="3"/>
        <v>0</v>
      </c>
      <c r="I89" s="42"/>
    </row>
    <row r="90" spans="1:9" x14ac:dyDescent="0.25">
      <c r="A90" s="193" t="s">
        <v>1851</v>
      </c>
      <c r="B90" s="194" t="s">
        <v>1852</v>
      </c>
      <c r="C90" s="188" t="s">
        <v>259</v>
      </c>
      <c r="D90" s="177"/>
      <c r="E90" s="201">
        <v>23.8</v>
      </c>
      <c r="F90" s="201">
        <v>14</v>
      </c>
      <c r="G90" s="88">
        <f t="shared" si="2"/>
        <v>0</v>
      </c>
      <c r="H90" s="65">
        <f t="shared" si="3"/>
        <v>0</v>
      </c>
      <c r="I90" s="42"/>
    </row>
    <row r="91" spans="1:9" ht="22.5" x14ac:dyDescent="0.25">
      <c r="A91" s="193" t="s">
        <v>1853</v>
      </c>
      <c r="B91" s="194" t="s">
        <v>1854</v>
      </c>
      <c r="C91" s="188" t="s">
        <v>259</v>
      </c>
      <c r="D91" s="177"/>
      <c r="E91" s="201">
        <v>27.8</v>
      </c>
      <c r="F91" s="201">
        <v>16.3</v>
      </c>
      <c r="G91" s="88">
        <f t="shared" si="2"/>
        <v>0</v>
      </c>
      <c r="H91" s="65">
        <f t="shared" si="3"/>
        <v>0</v>
      </c>
      <c r="I91" s="42"/>
    </row>
    <row r="92" spans="1:9" x14ac:dyDescent="0.25">
      <c r="A92" s="193" t="s">
        <v>1855</v>
      </c>
      <c r="B92" s="194" t="s">
        <v>1856</v>
      </c>
      <c r="C92" s="188" t="s">
        <v>259</v>
      </c>
      <c r="D92" s="177"/>
      <c r="E92" s="201">
        <v>28.5</v>
      </c>
      <c r="F92" s="201">
        <v>16.7</v>
      </c>
      <c r="G92" s="88">
        <f t="shared" si="2"/>
        <v>0</v>
      </c>
      <c r="H92" s="65">
        <f t="shared" si="3"/>
        <v>0</v>
      </c>
      <c r="I92" s="42"/>
    </row>
    <row r="93" spans="1:9" ht="22.5" x14ac:dyDescent="0.25">
      <c r="A93" s="193" t="s">
        <v>1857</v>
      </c>
      <c r="B93" s="194" t="s">
        <v>1858</v>
      </c>
      <c r="C93" s="188" t="s">
        <v>259</v>
      </c>
      <c r="D93" s="177"/>
      <c r="E93" s="201">
        <v>34</v>
      </c>
      <c r="F93" s="201">
        <v>20</v>
      </c>
      <c r="G93" s="88">
        <f t="shared" si="2"/>
        <v>0</v>
      </c>
      <c r="H93" s="65">
        <f t="shared" si="3"/>
        <v>0</v>
      </c>
      <c r="I93" s="42"/>
    </row>
    <row r="94" spans="1:9" x14ac:dyDescent="0.25">
      <c r="A94" s="193" t="s">
        <v>1859</v>
      </c>
      <c r="B94" s="194" t="s">
        <v>1860</v>
      </c>
      <c r="C94" s="188" t="s">
        <v>259</v>
      </c>
      <c r="D94" s="177"/>
      <c r="E94" s="201">
        <v>38</v>
      </c>
      <c r="F94" s="201">
        <v>22.3</v>
      </c>
      <c r="G94" s="88">
        <f t="shared" si="2"/>
        <v>0</v>
      </c>
      <c r="H94" s="65">
        <f t="shared" si="3"/>
        <v>0</v>
      </c>
      <c r="I94" s="42"/>
    </row>
    <row r="95" spans="1:9" ht="22.5" x14ac:dyDescent="0.25">
      <c r="A95" s="193" t="s">
        <v>1861</v>
      </c>
      <c r="B95" s="194" t="s">
        <v>1862</v>
      </c>
      <c r="C95" s="188" t="s">
        <v>259</v>
      </c>
      <c r="D95" s="177"/>
      <c r="E95" s="201">
        <v>42.1</v>
      </c>
      <c r="F95" s="201">
        <v>24.7</v>
      </c>
      <c r="G95" s="88">
        <f t="shared" si="2"/>
        <v>0</v>
      </c>
      <c r="H95" s="65">
        <f t="shared" si="3"/>
        <v>0</v>
      </c>
      <c r="I95" s="42"/>
    </row>
    <row r="96" spans="1:9" ht="56.25" x14ac:dyDescent="0.25">
      <c r="A96" s="195" t="s">
        <v>1863</v>
      </c>
      <c r="B96" s="196" t="s">
        <v>20712</v>
      </c>
      <c r="C96" s="198"/>
      <c r="D96" s="199"/>
      <c r="E96" s="199"/>
      <c r="F96" s="199"/>
      <c r="G96" s="199"/>
      <c r="H96" s="200"/>
      <c r="I96" s="42"/>
    </row>
    <row r="97" spans="1:9" x14ac:dyDescent="0.25">
      <c r="A97" s="193" t="s">
        <v>1864</v>
      </c>
      <c r="B97" s="194" t="s">
        <v>20713</v>
      </c>
      <c r="C97" s="188" t="s">
        <v>259</v>
      </c>
      <c r="D97" s="177"/>
      <c r="E97" s="201">
        <v>3.35</v>
      </c>
      <c r="F97" s="201">
        <v>2.16</v>
      </c>
      <c r="G97" s="88">
        <f t="shared" si="2"/>
        <v>0</v>
      </c>
      <c r="H97" s="65">
        <f t="shared" si="3"/>
        <v>0</v>
      </c>
      <c r="I97" s="42"/>
    </row>
    <row r="98" spans="1:9" x14ac:dyDescent="0.25">
      <c r="A98" s="193" t="s">
        <v>1865</v>
      </c>
      <c r="B98" s="194" t="s">
        <v>1866</v>
      </c>
      <c r="C98" s="188" t="s">
        <v>259</v>
      </c>
      <c r="D98" s="177"/>
      <c r="E98" s="201">
        <v>3.35</v>
      </c>
      <c r="F98" s="201">
        <v>2.16</v>
      </c>
      <c r="G98" s="88">
        <f t="shared" si="2"/>
        <v>0</v>
      </c>
      <c r="H98" s="65">
        <f t="shared" si="3"/>
        <v>0</v>
      </c>
      <c r="I98" s="42"/>
    </row>
    <row r="99" spans="1:9" ht="90" x14ac:dyDescent="0.25">
      <c r="A99" s="193" t="s">
        <v>1867</v>
      </c>
      <c r="B99" s="194" t="s">
        <v>20714</v>
      </c>
      <c r="C99" s="188" t="s">
        <v>259</v>
      </c>
      <c r="D99" s="177"/>
      <c r="E99" s="201">
        <v>27.8</v>
      </c>
      <c r="F99" s="201">
        <v>15.5</v>
      </c>
      <c r="G99" s="88">
        <f t="shared" si="2"/>
        <v>0</v>
      </c>
      <c r="H99" s="65">
        <f t="shared" si="3"/>
        <v>0</v>
      </c>
      <c r="I99" s="42"/>
    </row>
    <row r="100" spans="1:9" ht="101.25" x14ac:dyDescent="0.25">
      <c r="A100" s="195" t="s">
        <v>1868</v>
      </c>
      <c r="B100" s="196" t="s">
        <v>20715</v>
      </c>
      <c r="C100" s="198"/>
      <c r="D100" s="199"/>
      <c r="E100" s="199"/>
      <c r="F100" s="199"/>
      <c r="G100" s="199"/>
      <c r="H100" s="200"/>
      <c r="I100" s="42"/>
    </row>
    <row r="101" spans="1:9" x14ac:dyDescent="0.25">
      <c r="A101" s="193" t="s">
        <v>1869</v>
      </c>
      <c r="B101" s="194" t="s">
        <v>1737</v>
      </c>
      <c r="C101" s="188" t="s">
        <v>259</v>
      </c>
      <c r="D101" s="177"/>
      <c r="E101" s="201">
        <v>27.6</v>
      </c>
      <c r="F101" s="201">
        <v>15.4</v>
      </c>
      <c r="G101" s="88">
        <f t="shared" si="2"/>
        <v>0</v>
      </c>
      <c r="H101" s="65">
        <f t="shared" si="3"/>
        <v>0</v>
      </c>
      <c r="I101" s="42"/>
    </row>
    <row r="102" spans="1:9" x14ac:dyDescent="0.25">
      <c r="A102" s="193" t="s">
        <v>1870</v>
      </c>
      <c r="B102" s="194" t="s">
        <v>1739</v>
      </c>
      <c r="C102" s="188" t="s">
        <v>259</v>
      </c>
      <c r="D102" s="177"/>
      <c r="E102" s="201">
        <v>27.7</v>
      </c>
      <c r="F102" s="201">
        <v>15.4</v>
      </c>
      <c r="G102" s="88">
        <f t="shared" si="2"/>
        <v>0</v>
      </c>
      <c r="H102" s="65">
        <f t="shared" si="3"/>
        <v>0</v>
      </c>
      <c r="I102" s="42"/>
    </row>
    <row r="103" spans="1:9" ht="101.25" x14ac:dyDescent="0.25">
      <c r="A103" s="193" t="s">
        <v>1871</v>
      </c>
      <c r="B103" s="194" t="s">
        <v>20716</v>
      </c>
      <c r="C103" s="188" t="s">
        <v>259</v>
      </c>
      <c r="D103" s="177"/>
      <c r="E103" s="201">
        <v>30.2</v>
      </c>
      <c r="F103" s="201">
        <v>20</v>
      </c>
      <c r="G103" s="88">
        <f t="shared" si="2"/>
        <v>0</v>
      </c>
      <c r="H103" s="65">
        <f t="shared" si="3"/>
        <v>0</v>
      </c>
      <c r="I103" s="42"/>
    </row>
    <row r="104" spans="1:9" ht="101.25" x14ac:dyDescent="0.25">
      <c r="A104" s="195" t="s">
        <v>1872</v>
      </c>
      <c r="B104" s="196" t="s">
        <v>20717</v>
      </c>
      <c r="C104" s="198"/>
      <c r="D104" s="199"/>
      <c r="E104" s="199"/>
      <c r="F104" s="199"/>
      <c r="G104" s="199"/>
      <c r="H104" s="200"/>
      <c r="I104" s="42"/>
    </row>
    <row r="105" spans="1:9" x14ac:dyDescent="0.25">
      <c r="A105" s="193" t="s">
        <v>1873</v>
      </c>
      <c r="B105" s="194" t="s">
        <v>20713</v>
      </c>
      <c r="C105" s="188" t="s">
        <v>259</v>
      </c>
      <c r="D105" s="177"/>
      <c r="E105" s="201">
        <v>29.7</v>
      </c>
      <c r="F105" s="201">
        <v>19.600000000000001</v>
      </c>
      <c r="G105" s="88">
        <f t="shared" si="2"/>
        <v>0</v>
      </c>
      <c r="H105" s="65">
        <f t="shared" si="3"/>
        <v>0</v>
      </c>
      <c r="I105" s="42"/>
    </row>
    <row r="106" spans="1:9" x14ac:dyDescent="0.25">
      <c r="A106" s="193" t="s">
        <v>1874</v>
      </c>
      <c r="B106" s="194" t="s">
        <v>1866</v>
      </c>
      <c r="C106" s="188" t="s">
        <v>259</v>
      </c>
      <c r="D106" s="177"/>
      <c r="E106" s="201">
        <v>29.8</v>
      </c>
      <c r="F106" s="201">
        <v>19.7</v>
      </c>
      <c r="G106" s="88">
        <f t="shared" si="2"/>
        <v>0</v>
      </c>
      <c r="H106" s="65">
        <f t="shared" si="3"/>
        <v>0</v>
      </c>
      <c r="I106" s="42"/>
    </row>
    <row r="107" spans="1:9" ht="67.5" x14ac:dyDescent="0.25">
      <c r="A107" s="193" t="s">
        <v>1875</v>
      </c>
      <c r="B107" s="194" t="s">
        <v>20718</v>
      </c>
      <c r="C107" s="188" t="s">
        <v>259</v>
      </c>
      <c r="D107" s="177"/>
      <c r="E107" s="201">
        <v>1.33</v>
      </c>
      <c r="F107" s="201">
        <v>0.88</v>
      </c>
      <c r="G107" s="88">
        <f t="shared" si="2"/>
        <v>0</v>
      </c>
      <c r="H107" s="65">
        <f t="shared" si="3"/>
        <v>0</v>
      </c>
      <c r="I107" s="42"/>
    </row>
    <row r="108" spans="1:9" ht="90" x14ac:dyDescent="0.25">
      <c r="A108" s="193" t="s">
        <v>1876</v>
      </c>
      <c r="B108" s="194" t="s">
        <v>20719</v>
      </c>
      <c r="C108" s="188" t="s">
        <v>15</v>
      </c>
      <c r="D108" s="177"/>
      <c r="E108" s="201">
        <v>16.7</v>
      </c>
      <c r="F108" s="201">
        <v>11</v>
      </c>
      <c r="G108" s="88">
        <f t="shared" si="2"/>
        <v>0</v>
      </c>
      <c r="H108" s="65">
        <f t="shared" si="3"/>
        <v>0</v>
      </c>
      <c r="I108" s="42"/>
    </row>
    <row r="109" spans="1:9" ht="78.75" x14ac:dyDescent="0.25">
      <c r="A109" s="193" t="s">
        <v>1877</v>
      </c>
      <c r="B109" s="194" t="s">
        <v>20720</v>
      </c>
      <c r="C109" s="188" t="s">
        <v>15</v>
      </c>
      <c r="D109" s="177"/>
      <c r="E109" s="201">
        <v>14.3</v>
      </c>
      <c r="F109" s="201">
        <v>9.4</v>
      </c>
      <c r="G109" s="88">
        <f t="shared" si="2"/>
        <v>0</v>
      </c>
      <c r="H109" s="65">
        <f t="shared" si="3"/>
        <v>0</v>
      </c>
      <c r="I109" s="42"/>
    </row>
    <row r="110" spans="1:9" ht="67.5" x14ac:dyDescent="0.25">
      <c r="A110" s="193" t="s">
        <v>1878</v>
      </c>
      <c r="B110" s="194" t="s">
        <v>20721</v>
      </c>
      <c r="C110" s="188" t="s">
        <v>15</v>
      </c>
      <c r="D110" s="177"/>
      <c r="E110" s="201">
        <v>13.5</v>
      </c>
      <c r="F110" s="201">
        <v>8.9</v>
      </c>
      <c r="G110" s="88">
        <f t="shared" si="2"/>
        <v>0</v>
      </c>
      <c r="H110" s="65">
        <f t="shared" si="3"/>
        <v>0</v>
      </c>
      <c r="I110" s="42"/>
    </row>
    <row r="111" spans="1:9" ht="56.25" x14ac:dyDescent="0.25">
      <c r="A111" s="193" t="s">
        <v>1879</v>
      </c>
      <c r="B111" s="194" t="s">
        <v>20722</v>
      </c>
      <c r="C111" s="188" t="s">
        <v>15</v>
      </c>
      <c r="D111" s="177"/>
      <c r="E111" s="201">
        <v>6.4</v>
      </c>
      <c r="F111" s="201">
        <v>4.2300000000000004</v>
      </c>
      <c r="G111" s="88">
        <f t="shared" si="2"/>
        <v>0</v>
      </c>
      <c r="H111" s="65">
        <f t="shared" si="3"/>
        <v>0</v>
      </c>
      <c r="I111" s="42"/>
    </row>
    <row r="112" spans="1:9" ht="123.75" x14ac:dyDescent="0.25">
      <c r="A112" s="193" t="s">
        <v>1880</v>
      </c>
      <c r="B112" s="194" t="s">
        <v>20723</v>
      </c>
      <c r="C112" s="188" t="s">
        <v>15</v>
      </c>
      <c r="D112" s="177"/>
      <c r="E112" s="201">
        <v>8.3000000000000007</v>
      </c>
      <c r="F112" s="201">
        <v>5.5</v>
      </c>
      <c r="G112" s="88">
        <f t="shared" si="2"/>
        <v>0</v>
      </c>
      <c r="H112" s="65">
        <f t="shared" si="3"/>
        <v>0</v>
      </c>
      <c r="I112" s="42"/>
    </row>
    <row r="113" spans="1:9" ht="157.5" x14ac:dyDescent="0.25">
      <c r="A113" s="195" t="s">
        <v>1881</v>
      </c>
      <c r="B113" s="196" t="s">
        <v>20724</v>
      </c>
      <c r="C113" s="198"/>
      <c r="D113" s="199"/>
      <c r="E113" s="199"/>
      <c r="F113" s="199"/>
      <c r="G113" s="199"/>
      <c r="H113" s="200"/>
      <c r="I113" s="42"/>
    </row>
    <row r="114" spans="1:9" x14ac:dyDescent="0.25">
      <c r="A114" s="193" t="s">
        <v>1882</v>
      </c>
      <c r="B114" s="194" t="s">
        <v>1883</v>
      </c>
      <c r="C114" s="188" t="s">
        <v>259</v>
      </c>
      <c r="D114" s="177"/>
      <c r="E114" s="201">
        <v>18.899999999999999</v>
      </c>
      <c r="F114" s="201">
        <v>12.5</v>
      </c>
      <c r="G114" s="88">
        <f t="shared" si="2"/>
        <v>0</v>
      </c>
      <c r="H114" s="65">
        <f t="shared" si="3"/>
        <v>0</v>
      </c>
      <c r="I114" s="42"/>
    </row>
    <row r="115" spans="1:9" x14ac:dyDescent="0.25">
      <c r="A115" s="193" t="s">
        <v>1884</v>
      </c>
      <c r="B115" s="194" t="s">
        <v>1885</v>
      </c>
      <c r="C115" s="188" t="s">
        <v>259</v>
      </c>
      <c r="D115" s="177"/>
      <c r="E115" s="201">
        <v>16.7</v>
      </c>
      <c r="F115" s="201">
        <v>11</v>
      </c>
      <c r="G115" s="88">
        <f t="shared" si="2"/>
        <v>0</v>
      </c>
      <c r="H115" s="65">
        <f t="shared" si="3"/>
        <v>0</v>
      </c>
      <c r="I115" s="42"/>
    </row>
    <row r="116" spans="1:9" ht="22.5" x14ac:dyDescent="0.25">
      <c r="A116" s="193" t="s">
        <v>1886</v>
      </c>
      <c r="B116" s="194" t="s">
        <v>1887</v>
      </c>
      <c r="C116" s="188" t="s">
        <v>259</v>
      </c>
      <c r="D116" s="177"/>
      <c r="E116" s="201">
        <v>15.2</v>
      </c>
      <c r="F116" s="201">
        <v>10.1</v>
      </c>
      <c r="G116" s="88">
        <f t="shared" si="2"/>
        <v>0</v>
      </c>
      <c r="H116" s="65">
        <f t="shared" si="3"/>
        <v>0</v>
      </c>
      <c r="I116" s="42"/>
    </row>
    <row r="117" spans="1:9" ht="78.75" x14ac:dyDescent="0.25">
      <c r="A117" s="195" t="s">
        <v>1888</v>
      </c>
      <c r="B117" s="196" t="s">
        <v>20725</v>
      </c>
      <c r="C117" s="198"/>
      <c r="D117" s="199"/>
      <c r="E117" s="199"/>
      <c r="F117" s="199"/>
      <c r="G117" s="199"/>
      <c r="H117" s="200"/>
      <c r="I117" s="42"/>
    </row>
    <row r="118" spans="1:9" x14ac:dyDescent="0.25">
      <c r="A118" s="193" t="s">
        <v>1889</v>
      </c>
      <c r="B118" s="194" t="s">
        <v>1737</v>
      </c>
      <c r="C118" s="188" t="s">
        <v>259</v>
      </c>
      <c r="D118" s="177"/>
      <c r="E118" s="201">
        <v>1.7</v>
      </c>
      <c r="F118" s="201">
        <v>1.1200000000000001</v>
      </c>
      <c r="G118" s="88">
        <f t="shared" si="2"/>
        <v>0</v>
      </c>
      <c r="H118" s="65">
        <f t="shared" si="3"/>
        <v>0</v>
      </c>
      <c r="I118" s="42"/>
    </row>
    <row r="119" spans="1:9" x14ac:dyDescent="0.25">
      <c r="A119" s="193" t="s">
        <v>1890</v>
      </c>
      <c r="B119" s="194" t="s">
        <v>1739</v>
      </c>
      <c r="C119" s="188" t="s">
        <v>259</v>
      </c>
      <c r="D119" s="177"/>
      <c r="E119" s="201">
        <v>1.8</v>
      </c>
      <c r="F119" s="201">
        <v>1.19</v>
      </c>
      <c r="G119" s="88">
        <f t="shared" si="2"/>
        <v>0</v>
      </c>
      <c r="H119" s="65">
        <f t="shared" si="3"/>
        <v>0</v>
      </c>
      <c r="I119" s="42"/>
    </row>
    <row r="120" spans="1:9" ht="101.25" x14ac:dyDescent="0.25">
      <c r="A120" s="193" t="s">
        <v>1891</v>
      </c>
      <c r="B120" s="194" t="s">
        <v>20726</v>
      </c>
      <c r="C120" s="188" t="s">
        <v>259</v>
      </c>
      <c r="D120" s="177"/>
      <c r="E120" s="201">
        <v>52</v>
      </c>
      <c r="F120" s="201">
        <v>34.4</v>
      </c>
      <c r="G120" s="88">
        <f t="shared" si="2"/>
        <v>0</v>
      </c>
      <c r="H120" s="65">
        <f t="shared" si="3"/>
        <v>0</v>
      </c>
      <c r="I120" s="42"/>
    </row>
    <row r="121" spans="1:9" ht="56.25" x14ac:dyDescent="0.25">
      <c r="A121" s="195" t="s">
        <v>1892</v>
      </c>
      <c r="B121" s="196" t="s">
        <v>20727</v>
      </c>
      <c r="C121" s="198"/>
      <c r="D121" s="199"/>
      <c r="E121" s="199"/>
      <c r="F121" s="199"/>
      <c r="G121" s="199"/>
      <c r="H121" s="200"/>
      <c r="I121" s="42"/>
    </row>
    <row r="122" spans="1:9" x14ac:dyDescent="0.25">
      <c r="A122" s="193" t="s">
        <v>1893</v>
      </c>
      <c r="B122" s="194" t="s">
        <v>1737</v>
      </c>
      <c r="C122" s="188" t="s">
        <v>259</v>
      </c>
      <c r="D122" s="177"/>
      <c r="E122" s="201">
        <v>3.91</v>
      </c>
      <c r="F122" s="201">
        <v>2.59</v>
      </c>
      <c r="G122" s="88">
        <f t="shared" si="2"/>
        <v>0</v>
      </c>
      <c r="H122" s="65">
        <f t="shared" si="3"/>
        <v>0</v>
      </c>
      <c r="I122" s="42"/>
    </row>
    <row r="123" spans="1:9" x14ac:dyDescent="0.25">
      <c r="A123" s="193" t="s">
        <v>1894</v>
      </c>
      <c r="B123" s="194" t="s">
        <v>1739</v>
      </c>
      <c r="C123" s="188" t="s">
        <v>259</v>
      </c>
      <c r="D123" s="177"/>
      <c r="E123" s="201">
        <v>3.98</v>
      </c>
      <c r="F123" s="201">
        <v>2.64</v>
      </c>
      <c r="G123" s="88">
        <f t="shared" si="2"/>
        <v>0</v>
      </c>
      <c r="H123" s="65">
        <f t="shared" si="3"/>
        <v>0</v>
      </c>
      <c r="I123" s="42"/>
    </row>
    <row r="124" spans="1:9" ht="78.75" x14ac:dyDescent="0.25">
      <c r="A124" s="195" t="s">
        <v>1895</v>
      </c>
      <c r="B124" s="196" t="s">
        <v>20728</v>
      </c>
      <c r="C124" s="198"/>
      <c r="D124" s="199"/>
      <c r="E124" s="199"/>
      <c r="F124" s="199"/>
      <c r="G124" s="199"/>
      <c r="H124" s="200"/>
      <c r="I124" s="42"/>
    </row>
    <row r="125" spans="1:9" ht="22.5" x14ac:dyDescent="0.25">
      <c r="A125" s="193" t="s">
        <v>1896</v>
      </c>
      <c r="B125" s="194" t="s">
        <v>1897</v>
      </c>
      <c r="C125" s="188" t="s">
        <v>259</v>
      </c>
      <c r="D125" s="177"/>
      <c r="E125" s="201">
        <v>6.5</v>
      </c>
      <c r="F125" s="201">
        <v>3.06</v>
      </c>
      <c r="G125" s="88">
        <f t="shared" si="2"/>
        <v>0</v>
      </c>
      <c r="H125" s="65">
        <f t="shared" si="3"/>
        <v>0</v>
      </c>
      <c r="I125" s="42"/>
    </row>
    <row r="126" spans="1:9" ht="22.5" x14ac:dyDescent="0.25">
      <c r="A126" s="193" t="s">
        <v>1898</v>
      </c>
      <c r="B126" s="194" t="s">
        <v>1899</v>
      </c>
      <c r="C126" s="188" t="s">
        <v>259</v>
      </c>
      <c r="D126" s="177"/>
      <c r="E126" s="201">
        <v>7.5</v>
      </c>
      <c r="F126" s="201">
        <v>3.56</v>
      </c>
      <c r="G126" s="88">
        <f t="shared" si="2"/>
        <v>0</v>
      </c>
      <c r="H126" s="65">
        <f t="shared" si="3"/>
        <v>0</v>
      </c>
      <c r="I126" s="42"/>
    </row>
    <row r="127" spans="1:9" ht="57" customHeight="1" x14ac:dyDescent="0.25">
      <c r="A127" s="197" t="s">
        <v>20729</v>
      </c>
      <c r="B127" s="344" t="s">
        <v>20730</v>
      </c>
      <c r="C127" s="345"/>
      <c r="D127" s="345"/>
      <c r="E127" s="345"/>
      <c r="F127" s="345"/>
      <c r="G127" s="345"/>
      <c r="H127" s="346"/>
      <c r="I127" s="42"/>
    </row>
    <row r="128" spans="1:9" ht="67.5" x14ac:dyDescent="0.25">
      <c r="A128" s="195" t="s">
        <v>1900</v>
      </c>
      <c r="B128" s="196" t="s">
        <v>20731</v>
      </c>
      <c r="C128" s="198"/>
      <c r="D128" s="199"/>
      <c r="E128" s="199"/>
      <c r="F128" s="199"/>
      <c r="G128" s="199"/>
      <c r="H128" s="200"/>
      <c r="I128" s="42"/>
    </row>
    <row r="129" spans="1:9" x14ac:dyDescent="0.25">
      <c r="A129" s="193" t="s">
        <v>1901</v>
      </c>
      <c r="B129" s="194" t="s">
        <v>1902</v>
      </c>
      <c r="C129" s="188" t="s">
        <v>259</v>
      </c>
      <c r="D129" s="177"/>
      <c r="E129" s="201">
        <v>61</v>
      </c>
      <c r="F129" s="201">
        <v>24.3</v>
      </c>
      <c r="G129" s="88">
        <f t="shared" si="2"/>
        <v>0</v>
      </c>
      <c r="H129" s="65">
        <f t="shared" si="3"/>
        <v>0</v>
      </c>
      <c r="I129" s="42"/>
    </row>
    <row r="130" spans="1:9" x14ac:dyDescent="0.25">
      <c r="A130" s="193" t="s">
        <v>1903</v>
      </c>
      <c r="B130" s="194" t="s">
        <v>1904</v>
      </c>
      <c r="C130" s="188" t="s">
        <v>259</v>
      </c>
      <c r="D130" s="177"/>
      <c r="E130" s="201">
        <v>51</v>
      </c>
      <c r="F130" s="201">
        <v>20.5</v>
      </c>
      <c r="G130" s="88">
        <f t="shared" si="2"/>
        <v>0</v>
      </c>
      <c r="H130" s="65">
        <f t="shared" si="3"/>
        <v>0</v>
      </c>
      <c r="I130" s="42"/>
    </row>
    <row r="131" spans="1:9" ht="22.5" x14ac:dyDescent="0.25">
      <c r="A131" s="193" t="s">
        <v>1905</v>
      </c>
      <c r="B131" s="194" t="s">
        <v>1906</v>
      </c>
      <c r="C131" s="188" t="s">
        <v>259</v>
      </c>
      <c r="D131" s="177"/>
      <c r="E131" s="201">
        <v>46.3</v>
      </c>
      <c r="F131" s="201">
        <v>18.5</v>
      </c>
      <c r="G131" s="88">
        <f t="shared" si="2"/>
        <v>0</v>
      </c>
      <c r="H131" s="65">
        <f t="shared" si="3"/>
        <v>0</v>
      </c>
      <c r="I131" s="42"/>
    </row>
    <row r="132" spans="1:9" ht="22.5" x14ac:dyDescent="0.25">
      <c r="A132" s="193" t="s">
        <v>1907</v>
      </c>
      <c r="B132" s="194" t="s">
        <v>1908</v>
      </c>
      <c r="C132" s="188" t="s">
        <v>259</v>
      </c>
      <c r="D132" s="177"/>
      <c r="E132" s="201">
        <v>60</v>
      </c>
      <c r="F132" s="201">
        <v>23.9</v>
      </c>
      <c r="G132" s="88">
        <f t="shared" ref="G132:G194" si="4">D132*E132</f>
        <v>0</v>
      </c>
      <c r="H132" s="65">
        <f t="shared" ref="H132:H194" si="5">D132*F132</f>
        <v>0</v>
      </c>
      <c r="I132" s="42"/>
    </row>
    <row r="133" spans="1:9" ht="90" x14ac:dyDescent="0.25">
      <c r="A133" s="195" t="s">
        <v>1909</v>
      </c>
      <c r="B133" s="196" t="s">
        <v>20732</v>
      </c>
      <c r="C133" s="198"/>
      <c r="D133" s="199"/>
      <c r="E133" s="199"/>
      <c r="F133" s="199"/>
      <c r="G133" s="199"/>
      <c r="H133" s="200"/>
      <c r="I133" s="42"/>
    </row>
    <row r="134" spans="1:9" x14ac:dyDescent="0.25">
      <c r="A134" s="193" t="s">
        <v>1910</v>
      </c>
      <c r="B134" s="194" t="s">
        <v>1911</v>
      </c>
      <c r="C134" s="188" t="s">
        <v>259</v>
      </c>
      <c r="D134" s="177"/>
      <c r="E134" s="201">
        <v>49.9</v>
      </c>
      <c r="F134" s="201">
        <v>19.899999999999999</v>
      </c>
      <c r="G134" s="88">
        <f t="shared" si="4"/>
        <v>0</v>
      </c>
      <c r="H134" s="65">
        <f t="shared" si="5"/>
        <v>0</v>
      </c>
      <c r="I134" s="42"/>
    </row>
    <row r="135" spans="1:9" x14ac:dyDescent="0.25">
      <c r="A135" s="193" t="s">
        <v>1912</v>
      </c>
      <c r="B135" s="194" t="s">
        <v>1913</v>
      </c>
      <c r="C135" s="188" t="s">
        <v>259</v>
      </c>
      <c r="D135" s="177"/>
      <c r="E135" s="201">
        <v>55</v>
      </c>
      <c r="F135" s="201">
        <v>21.9</v>
      </c>
      <c r="G135" s="88">
        <f t="shared" si="4"/>
        <v>0</v>
      </c>
      <c r="H135" s="65">
        <f t="shared" si="5"/>
        <v>0</v>
      </c>
      <c r="I135" s="42"/>
    </row>
    <row r="136" spans="1:9" ht="90" x14ac:dyDescent="0.25">
      <c r="A136" s="195" t="s">
        <v>1914</v>
      </c>
      <c r="B136" s="196" t="s">
        <v>20733</v>
      </c>
      <c r="C136" s="198"/>
      <c r="D136" s="199"/>
      <c r="E136" s="199"/>
      <c r="F136" s="199"/>
      <c r="G136" s="199"/>
      <c r="H136" s="200"/>
      <c r="I136" s="42"/>
    </row>
    <row r="137" spans="1:9" x14ac:dyDescent="0.25">
      <c r="A137" s="193" t="s">
        <v>1915</v>
      </c>
      <c r="B137" s="194" t="s">
        <v>1916</v>
      </c>
      <c r="C137" s="188" t="s">
        <v>259</v>
      </c>
      <c r="D137" s="177"/>
      <c r="E137" s="201">
        <v>90</v>
      </c>
      <c r="F137" s="201">
        <v>19.100000000000001</v>
      </c>
      <c r="G137" s="88">
        <f t="shared" si="4"/>
        <v>0</v>
      </c>
      <c r="H137" s="65">
        <f t="shared" si="5"/>
        <v>0</v>
      </c>
      <c r="I137" s="42"/>
    </row>
    <row r="138" spans="1:9" x14ac:dyDescent="0.25">
      <c r="A138" s="193" t="s">
        <v>1917</v>
      </c>
      <c r="B138" s="194" t="s">
        <v>1918</v>
      </c>
      <c r="C138" s="188" t="s">
        <v>259</v>
      </c>
      <c r="D138" s="177"/>
      <c r="E138" s="201">
        <v>96</v>
      </c>
      <c r="F138" s="201">
        <v>20.399999999999999</v>
      </c>
      <c r="G138" s="88">
        <f t="shared" si="4"/>
        <v>0</v>
      </c>
      <c r="H138" s="65">
        <f t="shared" si="5"/>
        <v>0</v>
      </c>
      <c r="I138" s="42"/>
    </row>
    <row r="139" spans="1:9" ht="33.75" x14ac:dyDescent="0.25">
      <c r="A139" s="193" t="s">
        <v>1919</v>
      </c>
      <c r="B139" s="194" t="s">
        <v>20734</v>
      </c>
      <c r="C139" s="188" t="s">
        <v>259</v>
      </c>
      <c r="D139" s="177"/>
      <c r="E139" s="201">
        <v>15.1</v>
      </c>
      <c r="F139" s="201">
        <v>3.2</v>
      </c>
      <c r="G139" s="88">
        <f t="shared" si="4"/>
        <v>0</v>
      </c>
      <c r="H139" s="65">
        <f t="shared" si="5"/>
        <v>0</v>
      </c>
      <c r="I139" s="42"/>
    </row>
    <row r="140" spans="1:9" ht="78.75" x14ac:dyDescent="0.25">
      <c r="A140" s="195" t="s">
        <v>1920</v>
      </c>
      <c r="B140" s="196" t="s">
        <v>20735</v>
      </c>
      <c r="C140" s="198"/>
      <c r="D140" s="199"/>
      <c r="E140" s="199"/>
      <c r="F140" s="199"/>
      <c r="G140" s="199"/>
      <c r="H140" s="200"/>
      <c r="I140" s="42"/>
    </row>
    <row r="141" spans="1:9" x14ac:dyDescent="0.25">
      <c r="A141" s="193" t="s">
        <v>1921</v>
      </c>
      <c r="B141" s="194" t="s">
        <v>1916</v>
      </c>
      <c r="C141" s="188" t="s">
        <v>259</v>
      </c>
      <c r="D141" s="177"/>
      <c r="E141" s="201">
        <v>64</v>
      </c>
      <c r="F141" s="201">
        <v>13.5</v>
      </c>
      <c r="G141" s="88">
        <f t="shared" si="4"/>
        <v>0</v>
      </c>
      <c r="H141" s="65">
        <f t="shared" si="5"/>
        <v>0</v>
      </c>
      <c r="I141" s="42"/>
    </row>
    <row r="142" spans="1:9" x14ac:dyDescent="0.25">
      <c r="A142" s="193" t="s">
        <v>1922</v>
      </c>
      <c r="B142" s="194" t="s">
        <v>1918</v>
      </c>
      <c r="C142" s="188" t="s">
        <v>259</v>
      </c>
      <c r="D142" s="177"/>
      <c r="E142" s="201">
        <v>72</v>
      </c>
      <c r="F142" s="201">
        <v>15.3</v>
      </c>
      <c r="G142" s="88">
        <f t="shared" si="4"/>
        <v>0</v>
      </c>
      <c r="H142" s="65">
        <f t="shared" si="5"/>
        <v>0</v>
      </c>
      <c r="I142" s="42"/>
    </row>
    <row r="143" spans="1:9" ht="67.5" x14ac:dyDescent="0.25">
      <c r="A143" s="195" t="s">
        <v>1923</v>
      </c>
      <c r="B143" s="196" t="s">
        <v>20736</v>
      </c>
      <c r="C143" s="198"/>
      <c r="D143" s="199"/>
      <c r="E143" s="199"/>
      <c r="F143" s="199"/>
      <c r="G143" s="199"/>
      <c r="H143" s="200"/>
      <c r="I143" s="42"/>
    </row>
    <row r="144" spans="1:9" x14ac:dyDescent="0.25">
      <c r="A144" s="193" t="s">
        <v>1924</v>
      </c>
      <c r="B144" s="194" t="s">
        <v>1916</v>
      </c>
      <c r="C144" s="188" t="s">
        <v>259</v>
      </c>
      <c r="D144" s="177"/>
      <c r="E144" s="201">
        <v>64</v>
      </c>
      <c r="F144" s="201">
        <v>13.5</v>
      </c>
      <c r="G144" s="88">
        <f t="shared" si="4"/>
        <v>0</v>
      </c>
      <c r="H144" s="65">
        <f t="shared" si="5"/>
        <v>0</v>
      </c>
      <c r="I144" s="42"/>
    </row>
    <row r="145" spans="1:9" x14ac:dyDescent="0.25">
      <c r="A145" s="193" t="s">
        <v>1925</v>
      </c>
      <c r="B145" s="194" t="s">
        <v>1918</v>
      </c>
      <c r="C145" s="188" t="s">
        <v>259</v>
      </c>
      <c r="D145" s="177"/>
      <c r="E145" s="201">
        <v>73</v>
      </c>
      <c r="F145" s="201">
        <v>15.5</v>
      </c>
      <c r="G145" s="88">
        <f t="shared" si="4"/>
        <v>0</v>
      </c>
      <c r="H145" s="65">
        <f t="shared" si="5"/>
        <v>0</v>
      </c>
      <c r="I145" s="42"/>
    </row>
    <row r="146" spans="1:9" x14ac:dyDescent="0.25">
      <c r="A146" s="193" t="s">
        <v>1926</v>
      </c>
      <c r="B146" s="194" t="s">
        <v>1927</v>
      </c>
      <c r="C146" s="188" t="s">
        <v>259</v>
      </c>
      <c r="D146" s="177"/>
      <c r="E146" s="201">
        <v>83</v>
      </c>
      <c r="F146" s="201">
        <v>17.600000000000001</v>
      </c>
      <c r="G146" s="88">
        <f t="shared" si="4"/>
        <v>0</v>
      </c>
      <c r="H146" s="65">
        <f t="shared" si="5"/>
        <v>0</v>
      </c>
      <c r="I146" s="42"/>
    </row>
    <row r="147" spans="1:9" ht="78.75" x14ac:dyDescent="0.25">
      <c r="A147" s="195" t="s">
        <v>1928</v>
      </c>
      <c r="B147" s="196" t="s">
        <v>20737</v>
      </c>
      <c r="C147" s="198"/>
      <c r="D147" s="199"/>
      <c r="E147" s="199"/>
      <c r="F147" s="199"/>
      <c r="G147" s="199"/>
      <c r="H147" s="200"/>
      <c r="I147" s="42"/>
    </row>
    <row r="148" spans="1:9" x14ac:dyDescent="0.25">
      <c r="A148" s="193" t="s">
        <v>1929</v>
      </c>
      <c r="B148" s="194" t="s">
        <v>1930</v>
      </c>
      <c r="C148" s="188" t="s">
        <v>259</v>
      </c>
      <c r="D148" s="177"/>
      <c r="E148" s="201">
        <v>123</v>
      </c>
      <c r="F148" s="201">
        <v>26.2</v>
      </c>
      <c r="G148" s="88">
        <f t="shared" si="4"/>
        <v>0</v>
      </c>
      <c r="H148" s="65">
        <f t="shared" si="5"/>
        <v>0</v>
      </c>
      <c r="I148" s="42"/>
    </row>
    <row r="149" spans="1:9" x14ac:dyDescent="0.25">
      <c r="A149" s="193" t="s">
        <v>1931</v>
      </c>
      <c r="B149" s="194" t="s">
        <v>1932</v>
      </c>
      <c r="C149" s="188" t="s">
        <v>259</v>
      </c>
      <c r="D149" s="177"/>
      <c r="E149" s="201">
        <v>200</v>
      </c>
      <c r="F149" s="201">
        <v>42.5</v>
      </c>
      <c r="G149" s="88">
        <f t="shared" si="4"/>
        <v>0</v>
      </c>
      <c r="H149" s="65">
        <f t="shared" si="5"/>
        <v>0</v>
      </c>
      <c r="I149" s="42"/>
    </row>
    <row r="150" spans="1:9" ht="90" x14ac:dyDescent="0.25">
      <c r="A150" s="195" t="s">
        <v>1933</v>
      </c>
      <c r="B150" s="196" t="s">
        <v>20738</v>
      </c>
      <c r="C150" s="198"/>
      <c r="D150" s="199"/>
      <c r="E150" s="199"/>
      <c r="F150" s="199"/>
      <c r="G150" s="199"/>
      <c r="H150" s="200"/>
      <c r="I150" s="42"/>
    </row>
    <row r="151" spans="1:9" x14ac:dyDescent="0.25">
      <c r="A151" s="193" t="s">
        <v>1934</v>
      </c>
      <c r="B151" s="194" t="s">
        <v>1930</v>
      </c>
      <c r="C151" s="188" t="s">
        <v>259</v>
      </c>
      <c r="D151" s="177"/>
      <c r="E151" s="201">
        <v>123</v>
      </c>
      <c r="F151" s="201">
        <v>26.2</v>
      </c>
      <c r="G151" s="88">
        <f t="shared" si="4"/>
        <v>0</v>
      </c>
      <c r="H151" s="65">
        <f t="shared" si="5"/>
        <v>0</v>
      </c>
      <c r="I151" s="42"/>
    </row>
    <row r="152" spans="1:9" x14ac:dyDescent="0.25">
      <c r="A152" s="193" t="s">
        <v>1935</v>
      </c>
      <c r="B152" s="194" t="s">
        <v>1932</v>
      </c>
      <c r="C152" s="188" t="s">
        <v>259</v>
      </c>
      <c r="D152" s="177"/>
      <c r="E152" s="201">
        <v>200</v>
      </c>
      <c r="F152" s="201">
        <v>42.5</v>
      </c>
      <c r="G152" s="88">
        <f t="shared" si="4"/>
        <v>0</v>
      </c>
      <c r="H152" s="65">
        <f t="shared" si="5"/>
        <v>0</v>
      </c>
      <c r="I152" s="42"/>
    </row>
    <row r="153" spans="1:9" ht="78.75" x14ac:dyDescent="0.25">
      <c r="A153" s="195" t="s">
        <v>1936</v>
      </c>
      <c r="B153" s="196" t="s">
        <v>20739</v>
      </c>
      <c r="C153" s="198"/>
      <c r="D153" s="199"/>
      <c r="E153" s="199"/>
      <c r="F153" s="199"/>
      <c r="G153" s="199"/>
      <c r="H153" s="200"/>
      <c r="I153" s="42"/>
    </row>
    <row r="154" spans="1:9" x14ac:dyDescent="0.25">
      <c r="A154" s="193" t="s">
        <v>1937</v>
      </c>
      <c r="B154" s="194" t="s">
        <v>1930</v>
      </c>
      <c r="C154" s="188" t="s">
        <v>259</v>
      </c>
      <c r="D154" s="177"/>
      <c r="E154" s="201">
        <v>93</v>
      </c>
      <c r="F154" s="201">
        <v>19.8</v>
      </c>
      <c r="G154" s="88">
        <f t="shared" si="4"/>
        <v>0</v>
      </c>
      <c r="H154" s="65">
        <f t="shared" si="5"/>
        <v>0</v>
      </c>
      <c r="I154" s="42"/>
    </row>
    <row r="155" spans="1:9" x14ac:dyDescent="0.25">
      <c r="A155" s="193" t="s">
        <v>1938</v>
      </c>
      <c r="B155" s="194" t="s">
        <v>1932</v>
      </c>
      <c r="C155" s="188" t="s">
        <v>259</v>
      </c>
      <c r="D155" s="177"/>
      <c r="E155" s="201">
        <v>163</v>
      </c>
      <c r="F155" s="201">
        <v>34.6</v>
      </c>
      <c r="G155" s="88">
        <f t="shared" si="4"/>
        <v>0</v>
      </c>
      <c r="H155" s="65">
        <f t="shared" si="5"/>
        <v>0</v>
      </c>
      <c r="I155" s="42"/>
    </row>
    <row r="156" spans="1:9" ht="78.75" x14ac:dyDescent="0.25">
      <c r="A156" s="195" t="s">
        <v>1939</v>
      </c>
      <c r="B156" s="196" t="s">
        <v>20740</v>
      </c>
      <c r="C156" s="198"/>
      <c r="D156" s="199"/>
      <c r="E156" s="199"/>
      <c r="F156" s="199"/>
      <c r="G156" s="199"/>
      <c r="H156" s="200"/>
      <c r="I156" s="42"/>
    </row>
    <row r="157" spans="1:9" x14ac:dyDescent="0.25">
      <c r="A157" s="193" t="s">
        <v>1940</v>
      </c>
      <c r="B157" s="194" t="s">
        <v>1930</v>
      </c>
      <c r="C157" s="188" t="s">
        <v>259</v>
      </c>
      <c r="D157" s="177"/>
      <c r="E157" s="201">
        <v>113</v>
      </c>
      <c r="F157" s="201">
        <v>24.1</v>
      </c>
      <c r="G157" s="88">
        <f t="shared" si="4"/>
        <v>0</v>
      </c>
      <c r="H157" s="65">
        <f t="shared" si="5"/>
        <v>0</v>
      </c>
      <c r="I157" s="42"/>
    </row>
    <row r="158" spans="1:9" x14ac:dyDescent="0.25">
      <c r="A158" s="193" t="s">
        <v>1941</v>
      </c>
      <c r="B158" s="194" t="s">
        <v>1932</v>
      </c>
      <c r="C158" s="188" t="s">
        <v>259</v>
      </c>
      <c r="D158" s="177"/>
      <c r="E158" s="201">
        <v>185</v>
      </c>
      <c r="F158" s="201">
        <v>39.299999999999997</v>
      </c>
      <c r="G158" s="88">
        <f t="shared" si="4"/>
        <v>0</v>
      </c>
      <c r="H158" s="65">
        <f t="shared" si="5"/>
        <v>0</v>
      </c>
      <c r="I158" s="42"/>
    </row>
    <row r="159" spans="1:9" ht="90" x14ac:dyDescent="0.25">
      <c r="A159" s="195" t="s">
        <v>1942</v>
      </c>
      <c r="B159" s="196" t="s">
        <v>20741</v>
      </c>
      <c r="C159" s="198"/>
      <c r="D159" s="199"/>
      <c r="E159" s="199"/>
      <c r="F159" s="199"/>
      <c r="G159" s="199"/>
      <c r="H159" s="200"/>
      <c r="I159" s="42"/>
    </row>
    <row r="160" spans="1:9" x14ac:dyDescent="0.25">
      <c r="A160" s="193" t="s">
        <v>1943</v>
      </c>
      <c r="B160" s="194" t="s">
        <v>1944</v>
      </c>
      <c r="C160" s="188" t="s">
        <v>259</v>
      </c>
      <c r="D160" s="177"/>
      <c r="E160" s="201">
        <v>172</v>
      </c>
      <c r="F160" s="201">
        <v>36.5</v>
      </c>
      <c r="G160" s="88">
        <f t="shared" si="4"/>
        <v>0</v>
      </c>
      <c r="H160" s="65">
        <f t="shared" si="5"/>
        <v>0</v>
      </c>
      <c r="I160" s="42"/>
    </row>
    <row r="161" spans="1:9" x14ac:dyDescent="0.25">
      <c r="A161" s="193" t="s">
        <v>1945</v>
      </c>
      <c r="B161" s="194" t="s">
        <v>1946</v>
      </c>
      <c r="C161" s="188" t="s">
        <v>259</v>
      </c>
      <c r="D161" s="177"/>
      <c r="E161" s="201">
        <v>178</v>
      </c>
      <c r="F161" s="201">
        <v>37.799999999999997</v>
      </c>
      <c r="G161" s="88">
        <f t="shared" si="4"/>
        <v>0</v>
      </c>
      <c r="H161" s="65">
        <f t="shared" si="5"/>
        <v>0</v>
      </c>
      <c r="I161" s="42"/>
    </row>
    <row r="162" spans="1:9" x14ac:dyDescent="0.25">
      <c r="A162" s="193" t="s">
        <v>1947</v>
      </c>
      <c r="B162" s="194" t="s">
        <v>1948</v>
      </c>
      <c r="C162" s="188" t="s">
        <v>259</v>
      </c>
      <c r="D162" s="177"/>
      <c r="E162" s="201">
        <v>187</v>
      </c>
      <c r="F162" s="201">
        <v>39.700000000000003</v>
      </c>
      <c r="G162" s="88">
        <f t="shared" si="4"/>
        <v>0</v>
      </c>
      <c r="H162" s="65">
        <f t="shared" si="5"/>
        <v>0</v>
      </c>
      <c r="I162" s="42"/>
    </row>
    <row r="163" spans="1:9" x14ac:dyDescent="0.25">
      <c r="A163" s="193" t="s">
        <v>1949</v>
      </c>
      <c r="B163" s="194" t="s">
        <v>1950</v>
      </c>
      <c r="C163" s="188" t="s">
        <v>259</v>
      </c>
      <c r="D163" s="177"/>
      <c r="E163" s="201">
        <v>198</v>
      </c>
      <c r="F163" s="201">
        <v>42.1</v>
      </c>
      <c r="G163" s="88">
        <f t="shared" si="4"/>
        <v>0</v>
      </c>
      <c r="H163" s="65">
        <f t="shared" si="5"/>
        <v>0</v>
      </c>
      <c r="I163" s="42"/>
    </row>
    <row r="164" spans="1:9" ht="180" x14ac:dyDescent="0.25">
      <c r="A164" s="195" t="s">
        <v>1951</v>
      </c>
      <c r="B164" s="196" t="s">
        <v>20742</v>
      </c>
      <c r="C164" s="198"/>
      <c r="D164" s="199"/>
      <c r="E164" s="199"/>
      <c r="F164" s="199"/>
      <c r="G164" s="199"/>
      <c r="H164" s="200"/>
      <c r="I164" s="42"/>
    </row>
    <row r="165" spans="1:9" x14ac:dyDescent="0.25">
      <c r="A165" s="193" t="s">
        <v>1952</v>
      </c>
      <c r="B165" s="194" t="s">
        <v>1953</v>
      </c>
      <c r="C165" s="188" t="s">
        <v>259</v>
      </c>
      <c r="D165" s="177"/>
      <c r="E165" s="201">
        <v>155</v>
      </c>
      <c r="F165" s="201">
        <v>32.9</v>
      </c>
      <c r="G165" s="88">
        <f t="shared" si="4"/>
        <v>0</v>
      </c>
      <c r="H165" s="65">
        <f t="shared" si="5"/>
        <v>0</v>
      </c>
      <c r="I165" s="42"/>
    </row>
    <row r="166" spans="1:9" x14ac:dyDescent="0.25">
      <c r="A166" s="193" t="s">
        <v>1954</v>
      </c>
      <c r="B166" s="194" t="s">
        <v>1955</v>
      </c>
      <c r="C166" s="188" t="s">
        <v>259</v>
      </c>
      <c r="D166" s="177"/>
      <c r="E166" s="201">
        <v>163</v>
      </c>
      <c r="F166" s="201">
        <v>34.6</v>
      </c>
      <c r="G166" s="88">
        <f t="shared" si="4"/>
        <v>0</v>
      </c>
      <c r="H166" s="65">
        <f t="shared" si="5"/>
        <v>0</v>
      </c>
      <c r="I166" s="42"/>
    </row>
    <row r="167" spans="1:9" x14ac:dyDescent="0.25">
      <c r="A167" s="193" t="s">
        <v>1956</v>
      </c>
      <c r="B167" s="194" t="s">
        <v>1957</v>
      </c>
      <c r="C167" s="188" t="s">
        <v>259</v>
      </c>
      <c r="D167" s="177"/>
      <c r="E167" s="201">
        <v>170</v>
      </c>
      <c r="F167" s="201">
        <v>36.1</v>
      </c>
      <c r="G167" s="88">
        <f t="shared" si="4"/>
        <v>0</v>
      </c>
      <c r="H167" s="65">
        <f t="shared" si="5"/>
        <v>0</v>
      </c>
      <c r="I167" s="42"/>
    </row>
    <row r="168" spans="1:9" x14ac:dyDescent="0.25">
      <c r="A168" s="193" t="s">
        <v>1958</v>
      </c>
      <c r="B168" s="194" t="s">
        <v>1959</v>
      </c>
      <c r="C168" s="188" t="s">
        <v>259</v>
      </c>
      <c r="D168" s="177"/>
      <c r="E168" s="201">
        <v>177</v>
      </c>
      <c r="F168" s="201">
        <v>37.6</v>
      </c>
      <c r="G168" s="88">
        <f t="shared" si="4"/>
        <v>0</v>
      </c>
      <c r="H168" s="65">
        <f t="shared" si="5"/>
        <v>0</v>
      </c>
      <c r="I168" s="42"/>
    </row>
    <row r="169" spans="1:9" ht="168.75" x14ac:dyDescent="0.25">
      <c r="A169" s="193" t="s">
        <v>1960</v>
      </c>
      <c r="B169" s="194" t="s">
        <v>20743</v>
      </c>
      <c r="C169" s="188" t="s">
        <v>259</v>
      </c>
      <c r="D169" s="177"/>
      <c r="E169" s="201">
        <v>105</v>
      </c>
      <c r="F169" s="201">
        <v>22.3</v>
      </c>
      <c r="G169" s="88">
        <f t="shared" si="4"/>
        <v>0</v>
      </c>
      <c r="H169" s="65">
        <f t="shared" si="5"/>
        <v>0</v>
      </c>
      <c r="I169" s="42"/>
    </row>
    <row r="170" spans="1:9" ht="157.5" x14ac:dyDescent="0.25">
      <c r="A170" s="195" t="s">
        <v>1961</v>
      </c>
      <c r="B170" s="196" t="s">
        <v>20744</v>
      </c>
      <c r="C170" s="198"/>
      <c r="D170" s="199"/>
      <c r="E170" s="199"/>
      <c r="F170" s="199"/>
      <c r="G170" s="199"/>
      <c r="H170" s="200"/>
      <c r="I170" s="42"/>
    </row>
    <row r="171" spans="1:9" x14ac:dyDescent="0.25">
      <c r="A171" s="193" t="s">
        <v>1962</v>
      </c>
      <c r="B171" s="194" t="s">
        <v>1963</v>
      </c>
      <c r="C171" s="188" t="s">
        <v>259</v>
      </c>
      <c r="D171" s="177"/>
      <c r="E171" s="201">
        <v>146</v>
      </c>
      <c r="F171" s="201">
        <v>30.9</v>
      </c>
      <c r="G171" s="88">
        <f t="shared" si="4"/>
        <v>0</v>
      </c>
      <c r="H171" s="65">
        <f t="shared" si="5"/>
        <v>0</v>
      </c>
      <c r="I171" s="42"/>
    </row>
    <row r="172" spans="1:9" x14ac:dyDescent="0.25">
      <c r="A172" s="193" t="s">
        <v>1964</v>
      </c>
      <c r="B172" s="194" t="s">
        <v>1965</v>
      </c>
      <c r="C172" s="188" t="s">
        <v>259</v>
      </c>
      <c r="D172" s="177"/>
      <c r="E172" s="201">
        <v>149</v>
      </c>
      <c r="F172" s="201">
        <v>31.6</v>
      </c>
      <c r="G172" s="88">
        <f t="shared" si="4"/>
        <v>0</v>
      </c>
      <c r="H172" s="65">
        <f t="shared" si="5"/>
        <v>0</v>
      </c>
      <c r="I172" s="42"/>
    </row>
    <row r="173" spans="1:9" x14ac:dyDescent="0.25">
      <c r="A173" s="193" t="s">
        <v>1966</v>
      </c>
      <c r="B173" s="194" t="s">
        <v>1967</v>
      </c>
      <c r="C173" s="188" t="s">
        <v>259</v>
      </c>
      <c r="D173" s="177"/>
      <c r="E173" s="201">
        <v>152</v>
      </c>
      <c r="F173" s="201">
        <v>32.200000000000003</v>
      </c>
      <c r="G173" s="88">
        <f t="shared" si="4"/>
        <v>0</v>
      </c>
      <c r="H173" s="65">
        <f t="shared" si="5"/>
        <v>0</v>
      </c>
      <c r="I173" s="42"/>
    </row>
    <row r="174" spans="1:9" ht="101.25" x14ac:dyDescent="0.25">
      <c r="A174" s="195" t="s">
        <v>1968</v>
      </c>
      <c r="B174" s="196" t="s">
        <v>20745</v>
      </c>
      <c r="C174" s="198"/>
      <c r="D174" s="199"/>
      <c r="E174" s="199"/>
      <c r="F174" s="199"/>
      <c r="G174" s="199"/>
      <c r="H174" s="200"/>
      <c r="I174" s="42"/>
    </row>
    <row r="175" spans="1:9" x14ac:dyDescent="0.25">
      <c r="A175" s="193" t="s">
        <v>1969</v>
      </c>
      <c r="B175" s="194" t="s">
        <v>1902</v>
      </c>
      <c r="C175" s="188" t="s">
        <v>259</v>
      </c>
      <c r="D175" s="177"/>
      <c r="E175" s="201">
        <v>49.2</v>
      </c>
      <c r="F175" s="201">
        <v>19.600000000000001</v>
      </c>
      <c r="G175" s="88">
        <f t="shared" si="4"/>
        <v>0</v>
      </c>
      <c r="H175" s="65">
        <f t="shared" si="5"/>
        <v>0</v>
      </c>
      <c r="I175" s="42"/>
    </row>
    <row r="176" spans="1:9" x14ac:dyDescent="0.25">
      <c r="A176" s="193" t="s">
        <v>1970</v>
      </c>
      <c r="B176" s="194" t="s">
        <v>1971</v>
      </c>
      <c r="C176" s="188" t="s">
        <v>259</v>
      </c>
      <c r="D176" s="177"/>
      <c r="E176" s="201">
        <v>40.6</v>
      </c>
      <c r="F176" s="201">
        <v>16.2</v>
      </c>
      <c r="G176" s="88">
        <f t="shared" si="4"/>
        <v>0</v>
      </c>
      <c r="H176" s="65">
        <f t="shared" si="5"/>
        <v>0</v>
      </c>
      <c r="I176" s="42"/>
    </row>
    <row r="177" spans="1:9" ht="22.5" x14ac:dyDescent="0.25">
      <c r="A177" s="193" t="s">
        <v>1972</v>
      </c>
      <c r="B177" s="194" t="s">
        <v>1973</v>
      </c>
      <c r="C177" s="188" t="s">
        <v>259</v>
      </c>
      <c r="D177" s="177"/>
      <c r="E177" s="201">
        <v>39.9</v>
      </c>
      <c r="F177" s="201">
        <v>15.9</v>
      </c>
      <c r="G177" s="88">
        <f t="shared" si="4"/>
        <v>0</v>
      </c>
      <c r="H177" s="65">
        <f t="shared" si="5"/>
        <v>0</v>
      </c>
      <c r="I177" s="42"/>
    </row>
    <row r="178" spans="1:9" ht="22.5" x14ac:dyDescent="0.25">
      <c r="A178" s="193" t="s">
        <v>1974</v>
      </c>
      <c r="B178" s="194" t="s">
        <v>1975</v>
      </c>
      <c r="C178" s="188" t="s">
        <v>259</v>
      </c>
      <c r="D178" s="177"/>
      <c r="E178" s="201">
        <v>48.5</v>
      </c>
      <c r="F178" s="201">
        <v>19.3</v>
      </c>
      <c r="G178" s="88">
        <f t="shared" si="4"/>
        <v>0</v>
      </c>
      <c r="H178" s="65">
        <f t="shared" si="5"/>
        <v>0</v>
      </c>
      <c r="I178" s="42"/>
    </row>
    <row r="179" spans="1:9" ht="90" x14ac:dyDescent="0.25">
      <c r="A179" s="195" t="s">
        <v>1976</v>
      </c>
      <c r="B179" s="196" t="s">
        <v>20746</v>
      </c>
      <c r="C179" s="198"/>
      <c r="D179" s="199"/>
      <c r="E179" s="199"/>
      <c r="F179" s="199"/>
      <c r="G179" s="199"/>
      <c r="H179" s="200"/>
      <c r="I179" s="42"/>
    </row>
    <row r="180" spans="1:9" ht="22.5" x14ac:dyDescent="0.25">
      <c r="A180" s="193" t="s">
        <v>1977</v>
      </c>
      <c r="B180" s="194" t="s">
        <v>1978</v>
      </c>
      <c r="C180" s="188" t="s">
        <v>259</v>
      </c>
      <c r="D180" s="177"/>
      <c r="E180" s="201">
        <v>86</v>
      </c>
      <c r="F180" s="201">
        <v>34.200000000000003</v>
      </c>
      <c r="G180" s="88">
        <f t="shared" si="4"/>
        <v>0</v>
      </c>
      <c r="H180" s="65">
        <f t="shared" si="5"/>
        <v>0</v>
      </c>
      <c r="I180" s="42"/>
    </row>
    <row r="181" spans="1:9" x14ac:dyDescent="0.25">
      <c r="A181" s="193" t="s">
        <v>1979</v>
      </c>
      <c r="B181" s="194" t="s">
        <v>1980</v>
      </c>
      <c r="C181" s="188" t="s">
        <v>259</v>
      </c>
      <c r="D181" s="177"/>
      <c r="E181" s="201">
        <v>70</v>
      </c>
      <c r="F181" s="201">
        <v>28.1</v>
      </c>
      <c r="G181" s="88">
        <f t="shared" si="4"/>
        <v>0</v>
      </c>
      <c r="H181" s="65">
        <f t="shared" si="5"/>
        <v>0</v>
      </c>
      <c r="I181" s="42"/>
    </row>
    <row r="182" spans="1:9" x14ac:dyDescent="0.25">
      <c r="A182" s="193" t="s">
        <v>1981</v>
      </c>
      <c r="B182" s="194" t="s">
        <v>1982</v>
      </c>
      <c r="C182" s="188" t="s">
        <v>259</v>
      </c>
      <c r="D182" s="177"/>
      <c r="E182" s="201">
        <v>46.3</v>
      </c>
      <c r="F182" s="201">
        <v>18.5</v>
      </c>
      <c r="G182" s="88">
        <f t="shared" si="4"/>
        <v>0</v>
      </c>
      <c r="H182" s="65">
        <f t="shared" si="5"/>
        <v>0</v>
      </c>
      <c r="I182" s="42"/>
    </row>
    <row r="183" spans="1:9" x14ac:dyDescent="0.25">
      <c r="A183" s="193" t="s">
        <v>1983</v>
      </c>
      <c r="B183" s="194" t="s">
        <v>1984</v>
      </c>
      <c r="C183" s="188" t="s">
        <v>259</v>
      </c>
      <c r="D183" s="177"/>
      <c r="E183" s="201">
        <v>49.2</v>
      </c>
      <c r="F183" s="201">
        <v>19.600000000000001</v>
      </c>
      <c r="G183" s="88">
        <f t="shared" si="4"/>
        <v>0</v>
      </c>
      <c r="H183" s="65">
        <f t="shared" si="5"/>
        <v>0</v>
      </c>
      <c r="I183" s="42"/>
    </row>
    <row r="184" spans="1:9" ht="78.75" x14ac:dyDescent="0.25">
      <c r="A184" s="195" t="s">
        <v>1985</v>
      </c>
      <c r="B184" s="196" t="s">
        <v>20747</v>
      </c>
      <c r="C184" s="198"/>
      <c r="D184" s="199"/>
      <c r="E184" s="199"/>
      <c r="F184" s="199"/>
      <c r="G184" s="199"/>
      <c r="H184" s="200"/>
      <c r="I184" s="42"/>
    </row>
    <row r="185" spans="1:9" ht="22.5" x14ac:dyDescent="0.25">
      <c r="A185" s="193" t="s">
        <v>1986</v>
      </c>
      <c r="B185" s="194" t="s">
        <v>1987</v>
      </c>
      <c r="C185" s="188" t="s">
        <v>259</v>
      </c>
      <c r="D185" s="177"/>
      <c r="E185" s="201">
        <v>58</v>
      </c>
      <c r="F185" s="201">
        <v>22.3</v>
      </c>
      <c r="G185" s="88">
        <f t="shared" si="4"/>
        <v>0</v>
      </c>
      <c r="H185" s="65">
        <f t="shared" si="5"/>
        <v>0</v>
      </c>
      <c r="I185" s="42"/>
    </row>
    <row r="186" spans="1:9" ht="22.5" x14ac:dyDescent="0.25">
      <c r="A186" s="193" t="s">
        <v>1988</v>
      </c>
      <c r="B186" s="194" t="s">
        <v>1989</v>
      </c>
      <c r="C186" s="188" t="s">
        <v>259</v>
      </c>
      <c r="D186" s="177"/>
      <c r="E186" s="201">
        <v>60</v>
      </c>
      <c r="F186" s="201">
        <v>23.1</v>
      </c>
      <c r="G186" s="88">
        <f t="shared" si="4"/>
        <v>0</v>
      </c>
      <c r="H186" s="65">
        <f t="shared" si="5"/>
        <v>0</v>
      </c>
      <c r="I186" s="42"/>
    </row>
    <row r="187" spans="1:9" ht="78.75" x14ac:dyDescent="0.25">
      <c r="A187" s="195" t="s">
        <v>1990</v>
      </c>
      <c r="B187" s="196" t="s">
        <v>20748</v>
      </c>
      <c r="C187" s="198"/>
      <c r="D187" s="199"/>
      <c r="E187" s="199"/>
      <c r="F187" s="199"/>
      <c r="G187" s="199"/>
      <c r="H187" s="200"/>
      <c r="I187" s="42"/>
    </row>
    <row r="188" spans="1:9" ht="22.5" x14ac:dyDescent="0.25">
      <c r="A188" s="193" t="s">
        <v>1991</v>
      </c>
      <c r="B188" s="194" t="s">
        <v>1992</v>
      </c>
      <c r="C188" s="188" t="s">
        <v>259</v>
      </c>
      <c r="D188" s="177"/>
      <c r="E188" s="201">
        <v>46.3</v>
      </c>
      <c r="F188" s="201">
        <v>18.5</v>
      </c>
      <c r="G188" s="88">
        <f t="shared" si="4"/>
        <v>0</v>
      </c>
      <c r="H188" s="65">
        <f t="shared" si="5"/>
        <v>0</v>
      </c>
      <c r="I188" s="42"/>
    </row>
    <row r="189" spans="1:9" ht="22.5" x14ac:dyDescent="0.25">
      <c r="A189" s="193" t="s">
        <v>1993</v>
      </c>
      <c r="B189" s="194" t="s">
        <v>1994</v>
      </c>
      <c r="C189" s="188" t="s">
        <v>259</v>
      </c>
      <c r="D189" s="177"/>
      <c r="E189" s="201">
        <v>50</v>
      </c>
      <c r="F189" s="201">
        <v>20.100000000000001</v>
      </c>
      <c r="G189" s="88">
        <f t="shared" si="4"/>
        <v>0</v>
      </c>
      <c r="H189" s="65">
        <f t="shared" si="5"/>
        <v>0</v>
      </c>
      <c r="I189" s="42"/>
    </row>
    <row r="190" spans="1:9" ht="57" customHeight="1" x14ac:dyDescent="0.25">
      <c r="A190" s="197" t="s">
        <v>20749</v>
      </c>
      <c r="B190" s="344" t="s">
        <v>20750</v>
      </c>
      <c r="C190" s="345"/>
      <c r="D190" s="345"/>
      <c r="E190" s="345"/>
      <c r="F190" s="345"/>
      <c r="G190" s="345"/>
      <c r="H190" s="346"/>
      <c r="I190" s="42"/>
    </row>
    <row r="191" spans="1:9" ht="78.75" x14ac:dyDescent="0.25">
      <c r="A191" s="195" t="s">
        <v>1995</v>
      </c>
      <c r="B191" s="196" t="s">
        <v>20751</v>
      </c>
      <c r="C191" s="198"/>
      <c r="D191" s="199"/>
      <c r="E191" s="199"/>
      <c r="F191" s="199"/>
      <c r="G191" s="199"/>
      <c r="H191" s="200"/>
      <c r="I191" s="42"/>
    </row>
    <row r="192" spans="1:9" x14ac:dyDescent="0.25">
      <c r="A192" s="193" t="s">
        <v>1996</v>
      </c>
      <c r="B192" s="194" t="s">
        <v>1997</v>
      </c>
      <c r="C192" s="188" t="s">
        <v>259</v>
      </c>
      <c r="D192" s="177"/>
      <c r="E192" s="201">
        <v>125</v>
      </c>
      <c r="F192" s="201">
        <v>41.8</v>
      </c>
      <c r="G192" s="88">
        <f t="shared" si="4"/>
        <v>0</v>
      </c>
      <c r="H192" s="65">
        <f t="shared" si="5"/>
        <v>0</v>
      </c>
      <c r="I192" s="42"/>
    </row>
    <row r="193" spans="1:9" x14ac:dyDescent="0.25">
      <c r="A193" s="193" t="s">
        <v>1998</v>
      </c>
      <c r="B193" s="194" t="s">
        <v>1999</v>
      </c>
      <c r="C193" s="188" t="s">
        <v>259</v>
      </c>
      <c r="D193" s="177"/>
      <c r="E193" s="201">
        <v>152</v>
      </c>
      <c r="F193" s="201">
        <v>51</v>
      </c>
      <c r="G193" s="88">
        <f t="shared" si="4"/>
        <v>0</v>
      </c>
      <c r="H193" s="65">
        <f t="shared" si="5"/>
        <v>0</v>
      </c>
      <c r="I193" s="42"/>
    </row>
    <row r="194" spans="1:9" x14ac:dyDescent="0.25">
      <c r="A194" s="193" t="s">
        <v>2000</v>
      </c>
      <c r="B194" s="194" t="s">
        <v>2001</v>
      </c>
      <c r="C194" s="188" t="s">
        <v>259</v>
      </c>
      <c r="D194" s="177"/>
      <c r="E194" s="201">
        <v>178</v>
      </c>
      <c r="F194" s="201">
        <v>59</v>
      </c>
      <c r="G194" s="88">
        <f t="shared" si="4"/>
        <v>0</v>
      </c>
      <c r="H194" s="65">
        <f t="shared" si="5"/>
        <v>0</v>
      </c>
      <c r="I194" s="42"/>
    </row>
    <row r="195" spans="1:9" ht="90" x14ac:dyDescent="0.25">
      <c r="A195" s="195" t="s">
        <v>2002</v>
      </c>
      <c r="B195" s="196" t="s">
        <v>20752</v>
      </c>
      <c r="C195" s="198"/>
      <c r="D195" s="199"/>
      <c r="E195" s="199"/>
      <c r="F195" s="199"/>
      <c r="G195" s="199"/>
      <c r="H195" s="200"/>
      <c r="I195" s="42"/>
    </row>
    <row r="196" spans="1:9" x14ac:dyDescent="0.25">
      <c r="A196" s="193" t="s">
        <v>2003</v>
      </c>
      <c r="B196" s="194" t="s">
        <v>1997</v>
      </c>
      <c r="C196" s="188" t="s">
        <v>259</v>
      </c>
      <c r="D196" s="177"/>
      <c r="E196" s="201">
        <v>185</v>
      </c>
      <c r="F196" s="201">
        <v>62</v>
      </c>
      <c r="G196" s="88">
        <f t="shared" ref="G196:G259" si="6">D196*E196</f>
        <v>0</v>
      </c>
      <c r="H196" s="65">
        <f t="shared" ref="H196:H259" si="7">D196*F196</f>
        <v>0</v>
      </c>
      <c r="I196" s="42"/>
    </row>
    <row r="197" spans="1:9" x14ac:dyDescent="0.25">
      <c r="A197" s="193" t="s">
        <v>2004</v>
      </c>
      <c r="B197" s="194" t="s">
        <v>2005</v>
      </c>
      <c r="C197" s="188" t="s">
        <v>259</v>
      </c>
      <c r="D197" s="177"/>
      <c r="E197" s="201">
        <v>216</v>
      </c>
      <c r="F197" s="201">
        <v>72</v>
      </c>
      <c r="G197" s="88">
        <f t="shared" si="6"/>
        <v>0</v>
      </c>
      <c r="H197" s="65">
        <f t="shared" si="7"/>
        <v>0</v>
      </c>
      <c r="I197" s="42"/>
    </row>
    <row r="198" spans="1:9" x14ac:dyDescent="0.25">
      <c r="A198" s="193" t="s">
        <v>2006</v>
      </c>
      <c r="B198" s="194" t="s">
        <v>2001</v>
      </c>
      <c r="C198" s="188" t="s">
        <v>259</v>
      </c>
      <c r="D198" s="177"/>
      <c r="E198" s="201">
        <v>247</v>
      </c>
      <c r="F198" s="201">
        <v>83</v>
      </c>
      <c r="G198" s="88">
        <f t="shared" si="6"/>
        <v>0</v>
      </c>
      <c r="H198" s="65">
        <f t="shared" si="7"/>
        <v>0</v>
      </c>
      <c r="I198" s="42"/>
    </row>
    <row r="199" spans="1:9" ht="56.25" x14ac:dyDescent="0.25">
      <c r="A199" s="195" t="s">
        <v>2007</v>
      </c>
      <c r="B199" s="196" t="s">
        <v>20753</v>
      </c>
      <c r="C199" s="198"/>
      <c r="D199" s="199"/>
      <c r="E199" s="199"/>
      <c r="F199" s="199"/>
      <c r="G199" s="199"/>
      <c r="H199" s="200"/>
      <c r="I199" s="42"/>
    </row>
    <row r="200" spans="1:9" x14ac:dyDescent="0.25">
      <c r="A200" s="193" t="s">
        <v>2008</v>
      </c>
      <c r="B200" s="194" t="s">
        <v>2009</v>
      </c>
      <c r="C200" s="188" t="s">
        <v>15</v>
      </c>
      <c r="D200" s="177"/>
      <c r="E200" s="201">
        <v>12.4</v>
      </c>
      <c r="F200" s="201">
        <v>4.1399999999999997</v>
      </c>
      <c r="G200" s="88">
        <f t="shared" si="6"/>
        <v>0</v>
      </c>
      <c r="H200" s="65">
        <f t="shared" si="7"/>
        <v>0</v>
      </c>
      <c r="I200" s="42"/>
    </row>
    <row r="201" spans="1:9" x14ac:dyDescent="0.25">
      <c r="A201" s="193" t="s">
        <v>2010</v>
      </c>
      <c r="B201" s="194" t="s">
        <v>2011</v>
      </c>
      <c r="C201" s="188" t="s">
        <v>15</v>
      </c>
      <c r="D201" s="177"/>
      <c r="E201" s="201">
        <v>13.7</v>
      </c>
      <c r="F201" s="201">
        <v>4.58</v>
      </c>
      <c r="G201" s="88">
        <f t="shared" si="6"/>
        <v>0</v>
      </c>
      <c r="H201" s="65">
        <f t="shared" si="7"/>
        <v>0</v>
      </c>
      <c r="I201" s="42"/>
    </row>
    <row r="202" spans="1:9" ht="56.25" x14ac:dyDescent="0.25">
      <c r="A202" s="195" t="s">
        <v>2012</v>
      </c>
      <c r="B202" s="196" t="s">
        <v>20754</v>
      </c>
      <c r="C202" s="198"/>
      <c r="D202" s="199"/>
      <c r="E202" s="199"/>
      <c r="F202" s="199"/>
      <c r="G202" s="199"/>
      <c r="H202" s="200"/>
      <c r="I202" s="42"/>
    </row>
    <row r="203" spans="1:9" x14ac:dyDescent="0.25">
      <c r="A203" s="193" t="s">
        <v>2013</v>
      </c>
      <c r="B203" s="194" t="s">
        <v>1916</v>
      </c>
      <c r="C203" s="188" t="s">
        <v>259</v>
      </c>
      <c r="D203" s="177"/>
      <c r="E203" s="201">
        <v>116</v>
      </c>
      <c r="F203" s="201">
        <v>38.700000000000003</v>
      </c>
      <c r="G203" s="88">
        <f t="shared" si="6"/>
        <v>0</v>
      </c>
      <c r="H203" s="65">
        <f t="shared" si="7"/>
        <v>0</v>
      </c>
      <c r="I203" s="42"/>
    </row>
    <row r="204" spans="1:9" x14ac:dyDescent="0.25">
      <c r="A204" s="193" t="s">
        <v>2014</v>
      </c>
      <c r="B204" s="194" t="s">
        <v>2015</v>
      </c>
      <c r="C204" s="188" t="s">
        <v>259</v>
      </c>
      <c r="D204" s="177"/>
      <c r="E204" s="201">
        <v>126</v>
      </c>
      <c r="F204" s="201">
        <v>42.1</v>
      </c>
      <c r="G204" s="88">
        <f t="shared" si="6"/>
        <v>0</v>
      </c>
      <c r="H204" s="65">
        <f t="shared" si="7"/>
        <v>0</v>
      </c>
      <c r="I204" s="42"/>
    </row>
    <row r="205" spans="1:9" x14ac:dyDescent="0.25">
      <c r="A205" s="193" t="s">
        <v>2016</v>
      </c>
      <c r="B205" s="194" t="s">
        <v>1927</v>
      </c>
      <c r="C205" s="188" t="s">
        <v>259</v>
      </c>
      <c r="D205" s="177"/>
      <c r="E205" s="201">
        <v>144</v>
      </c>
      <c r="F205" s="201">
        <v>48.2</v>
      </c>
      <c r="G205" s="88">
        <f t="shared" si="6"/>
        <v>0</v>
      </c>
      <c r="H205" s="65">
        <f t="shared" si="7"/>
        <v>0</v>
      </c>
      <c r="I205" s="42"/>
    </row>
    <row r="206" spans="1:9" ht="90" x14ac:dyDescent="0.25">
      <c r="A206" s="195" t="s">
        <v>2017</v>
      </c>
      <c r="B206" s="196" t="s">
        <v>20755</v>
      </c>
      <c r="C206" s="198"/>
      <c r="D206" s="199"/>
      <c r="E206" s="199"/>
      <c r="F206" s="199"/>
      <c r="G206" s="199"/>
      <c r="H206" s="200"/>
      <c r="I206" s="42"/>
    </row>
    <row r="207" spans="1:9" x14ac:dyDescent="0.25">
      <c r="A207" s="193" t="s">
        <v>2018</v>
      </c>
      <c r="B207" s="194" t="s">
        <v>1997</v>
      </c>
      <c r="C207" s="188" t="s">
        <v>259</v>
      </c>
      <c r="D207" s="177"/>
      <c r="E207" s="201">
        <v>167</v>
      </c>
      <c r="F207" s="201">
        <v>56</v>
      </c>
      <c r="G207" s="88">
        <f t="shared" si="6"/>
        <v>0</v>
      </c>
      <c r="H207" s="65">
        <f t="shared" si="7"/>
        <v>0</v>
      </c>
      <c r="I207" s="42"/>
    </row>
    <row r="208" spans="1:9" x14ac:dyDescent="0.25">
      <c r="A208" s="193" t="s">
        <v>2019</v>
      </c>
      <c r="B208" s="194" t="s">
        <v>2005</v>
      </c>
      <c r="C208" s="188" t="s">
        <v>259</v>
      </c>
      <c r="D208" s="177"/>
      <c r="E208" s="201">
        <v>186</v>
      </c>
      <c r="F208" s="201">
        <v>62</v>
      </c>
      <c r="G208" s="88">
        <f t="shared" si="6"/>
        <v>0</v>
      </c>
      <c r="H208" s="65">
        <f t="shared" si="7"/>
        <v>0</v>
      </c>
      <c r="I208" s="42"/>
    </row>
    <row r="209" spans="1:9" x14ac:dyDescent="0.25">
      <c r="A209" s="193" t="s">
        <v>2020</v>
      </c>
      <c r="B209" s="194" t="s">
        <v>2001</v>
      </c>
      <c r="C209" s="188" t="s">
        <v>259</v>
      </c>
      <c r="D209" s="177"/>
      <c r="E209" s="201">
        <v>208</v>
      </c>
      <c r="F209" s="201">
        <v>70</v>
      </c>
      <c r="G209" s="88">
        <f t="shared" si="6"/>
        <v>0</v>
      </c>
      <c r="H209" s="65">
        <f t="shared" si="7"/>
        <v>0</v>
      </c>
      <c r="I209" s="42"/>
    </row>
    <row r="210" spans="1:9" ht="56.25" x14ac:dyDescent="0.25">
      <c r="A210" s="195" t="s">
        <v>2021</v>
      </c>
      <c r="B210" s="196" t="s">
        <v>20756</v>
      </c>
      <c r="C210" s="198"/>
      <c r="D210" s="199"/>
      <c r="E210" s="199"/>
      <c r="F210" s="199"/>
      <c r="G210" s="199"/>
      <c r="H210" s="200"/>
      <c r="I210" s="42"/>
    </row>
    <row r="211" spans="1:9" x14ac:dyDescent="0.25">
      <c r="A211" s="193" t="s">
        <v>2022</v>
      </c>
      <c r="B211" s="194" t="s">
        <v>2009</v>
      </c>
      <c r="C211" s="188" t="s">
        <v>15</v>
      </c>
      <c r="D211" s="177"/>
      <c r="E211" s="201">
        <v>10.7</v>
      </c>
      <c r="F211" s="201">
        <v>3.57</v>
      </c>
      <c r="G211" s="88">
        <f t="shared" si="6"/>
        <v>0</v>
      </c>
      <c r="H211" s="65">
        <f t="shared" si="7"/>
        <v>0</v>
      </c>
      <c r="I211" s="42"/>
    </row>
    <row r="212" spans="1:9" x14ac:dyDescent="0.25">
      <c r="A212" s="193" t="s">
        <v>2023</v>
      </c>
      <c r="B212" s="194" t="s">
        <v>2024</v>
      </c>
      <c r="C212" s="188" t="s">
        <v>15</v>
      </c>
      <c r="D212" s="177"/>
      <c r="E212" s="201">
        <v>12.4</v>
      </c>
      <c r="F212" s="201">
        <v>4.1399999999999997</v>
      </c>
      <c r="G212" s="88">
        <f t="shared" si="6"/>
        <v>0</v>
      </c>
      <c r="H212" s="65">
        <f t="shared" si="7"/>
        <v>0</v>
      </c>
      <c r="I212" s="42"/>
    </row>
    <row r="213" spans="1:9" ht="56.25" x14ac:dyDescent="0.25">
      <c r="A213" s="195" t="s">
        <v>2025</v>
      </c>
      <c r="B213" s="196" t="s">
        <v>20757</v>
      </c>
      <c r="C213" s="198"/>
      <c r="D213" s="199"/>
      <c r="E213" s="199"/>
      <c r="F213" s="199"/>
      <c r="G213" s="199"/>
      <c r="H213" s="200"/>
      <c r="I213" s="42"/>
    </row>
    <row r="214" spans="1:9" x14ac:dyDescent="0.25">
      <c r="A214" s="193" t="s">
        <v>2026</v>
      </c>
      <c r="B214" s="194" t="s">
        <v>1916</v>
      </c>
      <c r="C214" s="188" t="s">
        <v>259</v>
      </c>
      <c r="D214" s="177"/>
      <c r="E214" s="201">
        <v>93</v>
      </c>
      <c r="F214" s="201">
        <v>31.2</v>
      </c>
      <c r="G214" s="88">
        <f t="shared" si="6"/>
        <v>0</v>
      </c>
      <c r="H214" s="65">
        <f t="shared" si="7"/>
        <v>0</v>
      </c>
      <c r="I214" s="42"/>
    </row>
    <row r="215" spans="1:9" x14ac:dyDescent="0.25">
      <c r="A215" s="193" t="s">
        <v>2027</v>
      </c>
      <c r="B215" s="194" t="s">
        <v>1918</v>
      </c>
      <c r="C215" s="188" t="s">
        <v>259</v>
      </c>
      <c r="D215" s="177"/>
      <c r="E215" s="201">
        <v>108</v>
      </c>
      <c r="F215" s="201">
        <v>36</v>
      </c>
      <c r="G215" s="88">
        <f t="shared" si="6"/>
        <v>0</v>
      </c>
      <c r="H215" s="65">
        <f t="shared" si="7"/>
        <v>0</v>
      </c>
      <c r="I215" s="42"/>
    </row>
    <row r="216" spans="1:9" x14ac:dyDescent="0.25">
      <c r="A216" s="193" t="s">
        <v>2028</v>
      </c>
      <c r="B216" s="194" t="s">
        <v>1927</v>
      </c>
      <c r="C216" s="188" t="s">
        <v>259</v>
      </c>
      <c r="D216" s="177"/>
      <c r="E216" s="201">
        <v>122</v>
      </c>
      <c r="F216" s="201">
        <v>40.799999999999997</v>
      </c>
      <c r="G216" s="88">
        <f t="shared" si="6"/>
        <v>0</v>
      </c>
      <c r="H216" s="65">
        <f t="shared" si="7"/>
        <v>0</v>
      </c>
      <c r="I216" s="42"/>
    </row>
    <row r="217" spans="1:9" x14ac:dyDescent="0.25">
      <c r="A217" s="193" t="s">
        <v>2029</v>
      </c>
      <c r="B217" s="194" t="s">
        <v>2030</v>
      </c>
      <c r="C217" s="188" t="s">
        <v>259</v>
      </c>
      <c r="D217" s="177"/>
      <c r="E217" s="201">
        <v>134</v>
      </c>
      <c r="F217" s="201">
        <v>44.8</v>
      </c>
      <c r="G217" s="88">
        <f t="shared" si="6"/>
        <v>0</v>
      </c>
      <c r="H217" s="65">
        <f t="shared" si="7"/>
        <v>0</v>
      </c>
      <c r="I217" s="42"/>
    </row>
    <row r="218" spans="1:9" ht="78.75" x14ac:dyDescent="0.25">
      <c r="A218" s="195" t="s">
        <v>2031</v>
      </c>
      <c r="B218" s="196" t="s">
        <v>20758</v>
      </c>
      <c r="C218" s="198"/>
      <c r="D218" s="199"/>
      <c r="E218" s="199"/>
      <c r="F218" s="199"/>
      <c r="G218" s="199"/>
      <c r="H218" s="200"/>
      <c r="I218" s="42"/>
    </row>
    <row r="219" spans="1:9" x14ac:dyDescent="0.25">
      <c r="A219" s="193" t="s">
        <v>2032</v>
      </c>
      <c r="B219" s="194" t="s">
        <v>2005</v>
      </c>
      <c r="C219" s="188" t="s">
        <v>259</v>
      </c>
      <c r="D219" s="177"/>
      <c r="E219" s="201">
        <v>165</v>
      </c>
      <c r="F219" s="201">
        <v>55</v>
      </c>
      <c r="G219" s="88">
        <f t="shared" si="6"/>
        <v>0</v>
      </c>
      <c r="H219" s="65">
        <f t="shared" si="7"/>
        <v>0</v>
      </c>
      <c r="I219" s="42"/>
    </row>
    <row r="220" spans="1:9" x14ac:dyDescent="0.25">
      <c r="A220" s="193" t="s">
        <v>2033</v>
      </c>
      <c r="B220" s="194" t="s">
        <v>2034</v>
      </c>
      <c r="C220" s="188" t="s">
        <v>259</v>
      </c>
      <c r="D220" s="177"/>
      <c r="E220" s="201">
        <v>180</v>
      </c>
      <c r="F220" s="201">
        <v>60</v>
      </c>
      <c r="G220" s="88">
        <f t="shared" si="6"/>
        <v>0</v>
      </c>
      <c r="H220" s="65">
        <f t="shared" si="7"/>
        <v>0</v>
      </c>
      <c r="I220" s="42"/>
    </row>
    <row r="221" spans="1:9" x14ac:dyDescent="0.25">
      <c r="A221" s="193" t="s">
        <v>2035</v>
      </c>
      <c r="B221" s="194" t="s">
        <v>2036</v>
      </c>
      <c r="C221" s="188" t="s">
        <v>259</v>
      </c>
      <c r="D221" s="177"/>
      <c r="E221" s="201">
        <v>197</v>
      </c>
      <c r="F221" s="201">
        <v>66</v>
      </c>
      <c r="G221" s="88">
        <f t="shared" si="6"/>
        <v>0</v>
      </c>
      <c r="H221" s="65">
        <f t="shared" si="7"/>
        <v>0</v>
      </c>
      <c r="I221" s="42"/>
    </row>
    <row r="222" spans="1:9" ht="67.5" x14ac:dyDescent="0.25">
      <c r="A222" s="195" t="s">
        <v>2037</v>
      </c>
      <c r="B222" s="196" t="s">
        <v>20759</v>
      </c>
      <c r="C222" s="198"/>
      <c r="D222" s="199"/>
      <c r="E222" s="199"/>
      <c r="F222" s="199"/>
      <c r="G222" s="199"/>
      <c r="H222" s="200"/>
      <c r="I222" s="42"/>
    </row>
    <row r="223" spans="1:9" x14ac:dyDescent="0.25">
      <c r="A223" s="193" t="s">
        <v>2038</v>
      </c>
      <c r="B223" s="194" t="s">
        <v>1997</v>
      </c>
      <c r="C223" s="188" t="s">
        <v>259</v>
      </c>
      <c r="D223" s="177"/>
      <c r="E223" s="201">
        <v>86</v>
      </c>
      <c r="F223" s="201">
        <v>28.9</v>
      </c>
      <c r="G223" s="88">
        <f t="shared" si="6"/>
        <v>0</v>
      </c>
      <c r="H223" s="65">
        <f t="shared" si="7"/>
        <v>0</v>
      </c>
      <c r="I223" s="42"/>
    </row>
    <row r="224" spans="1:9" x14ac:dyDescent="0.25">
      <c r="A224" s="193" t="s">
        <v>2039</v>
      </c>
      <c r="B224" s="194" t="s">
        <v>2005</v>
      </c>
      <c r="C224" s="188" t="s">
        <v>259</v>
      </c>
      <c r="D224" s="177"/>
      <c r="E224" s="201">
        <v>102</v>
      </c>
      <c r="F224" s="201">
        <v>34</v>
      </c>
      <c r="G224" s="88">
        <f t="shared" si="6"/>
        <v>0</v>
      </c>
      <c r="H224" s="65">
        <f t="shared" si="7"/>
        <v>0</v>
      </c>
      <c r="I224" s="42"/>
    </row>
    <row r="225" spans="1:9" x14ac:dyDescent="0.25">
      <c r="A225" s="193" t="s">
        <v>2040</v>
      </c>
      <c r="B225" s="194" t="s">
        <v>2001</v>
      </c>
      <c r="C225" s="188" t="s">
        <v>259</v>
      </c>
      <c r="D225" s="177"/>
      <c r="E225" s="201">
        <v>114</v>
      </c>
      <c r="F225" s="201">
        <v>38</v>
      </c>
      <c r="G225" s="88">
        <f t="shared" si="6"/>
        <v>0</v>
      </c>
      <c r="H225" s="65">
        <f t="shared" si="7"/>
        <v>0</v>
      </c>
      <c r="I225" s="42"/>
    </row>
    <row r="226" spans="1:9" ht="56.25" x14ac:dyDescent="0.25">
      <c r="A226" s="195" t="s">
        <v>2041</v>
      </c>
      <c r="B226" s="196" t="s">
        <v>20760</v>
      </c>
      <c r="C226" s="198"/>
      <c r="D226" s="199"/>
      <c r="E226" s="199"/>
      <c r="F226" s="199"/>
      <c r="G226" s="199"/>
      <c r="H226" s="200"/>
      <c r="I226" s="42"/>
    </row>
    <row r="227" spans="1:9" x14ac:dyDescent="0.25">
      <c r="A227" s="193" t="s">
        <v>2042</v>
      </c>
      <c r="B227" s="194" t="s">
        <v>1930</v>
      </c>
      <c r="C227" s="188" t="s">
        <v>259</v>
      </c>
      <c r="D227" s="177"/>
      <c r="E227" s="201">
        <v>118</v>
      </c>
      <c r="F227" s="201">
        <v>39.4</v>
      </c>
      <c r="G227" s="88">
        <f t="shared" si="6"/>
        <v>0</v>
      </c>
      <c r="H227" s="65">
        <f t="shared" si="7"/>
        <v>0</v>
      </c>
      <c r="I227" s="42"/>
    </row>
    <row r="228" spans="1:9" x14ac:dyDescent="0.25">
      <c r="A228" s="193" t="s">
        <v>2043</v>
      </c>
      <c r="B228" s="194" t="s">
        <v>1932</v>
      </c>
      <c r="C228" s="188" t="s">
        <v>259</v>
      </c>
      <c r="D228" s="177"/>
      <c r="E228" s="201">
        <v>126</v>
      </c>
      <c r="F228" s="201">
        <v>42.1</v>
      </c>
      <c r="G228" s="88">
        <f t="shared" si="6"/>
        <v>0</v>
      </c>
      <c r="H228" s="65">
        <f t="shared" si="7"/>
        <v>0</v>
      </c>
      <c r="I228" s="42"/>
    </row>
    <row r="229" spans="1:9" x14ac:dyDescent="0.25">
      <c r="A229" s="193" t="s">
        <v>2044</v>
      </c>
      <c r="B229" s="194" t="s">
        <v>2045</v>
      </c>
      <c r="C229" s="188" t="s">
        <v>259</v>
      </c>
      <c r="D229" s="177"/>
      <c r="E229" s="201">
        <v>144</v>
      </c>
      <c r="F229" s="201">
        <v>48.2</v>
      </c>
      <c r="G229" s="88">
        <f t="shared" si="6"/>
        <v>0</v>
      </c>
      <c r="H229" s="65">
        <f t="shared" si="7"/>
        <v>0</v>
      </c>
      <c r="I229" s="42"/>
    </row>
    <row r="230" spans="1:9" ht="67.5" x14ac:dyDescent="0.25">
      <c r="A230" s="195" t="s">
        <v>2046</v>
      </c>
      <c r="B230" s="196" t="s">
        <v>20761</v>
      </c>
      <c r="C230" s="198"/>
      <c r="D230" s="199"/>
      <c r="E230" s="199"/>
      <c r="F230" s="199"/>
      <c r="G230" s="199"/>
      <c r="H230" s="200"/>
      <c r="I230" s="42"/>
    </row>
    <row r="231" spans="1:9" x14ac:dyDescent="0.25">
      <c r="A231" s="193" t="s">
        <v>2047</v>
      </c>
      <c r="B231" s="194" t="s">
        <v>1930</v>
      </c>
      <c r="C231" s="188" t="s">
        <v>259</v>
      </c>
      <c r="D231" s="177"/>
      <c r="E231" s="201">
        <v>176</v>
      </c>
      <c r="F231" s="201">
        <v>59</v>
      </c>
      <c r="G231" s="88">
        <f t="shared" si="6"/>
        <v>0</v>
      </c>
      <c r="H231" s="65">
        <f t="shared" si="7"/>
        <v>0</v>
      </c>
      <c r="I231" s="42"/>
    </row>
    <row r="232" spans="1:9" x14ac:dyDescent="0.25">
      <c r="A232" s="193" t="s">
        <v>2048</v>
      </c>
      <c r="B232" s="194" t="s">
        <v>1932</v>
      </c>
      <c r="C232" s="188" t="s">
        <v>259</v>
      </c>
      <c r="D232" s="177"/>
      <c r="E232" s="201">
        <v>186</v>
      </c>
      <c r="F232" s="201">
        <v>62</v>
      </c>
      <c r="G232" s="88">
        <f t="shared" si="6"/>
        <v>0</v>
      </c>
      <c r="H232" s="65">
        <f t="shared" si="7"/>
        <v>0</v>
      </c>
      <c r="I232" s="42"/>
    </row>
    <row r="233" spans="1:9" x14ac:dyDescent="0.25">
      <c r="A233" s="193" t="s">
        <v>2049</v>
      </c>
      <c r="B233" s="194" t="s">
        <v>2045</v>
      </c>
      <c r="C233" s="188" t="s">
        <v>259</v>
      </c>
      <c r="D233" s="177"/>
      <c r="E233" s="201">
        <v>209</v>
      </c>
      <c r="F233" s="201">
        <v>70</v>
      </c>
      <c r="G233" s="88">
        <f t="shared" si="6"/>
        <v>0</v>
      </c>
      <c r="H233" s="65">
        <f t="shared" si="7"/>
        <v>0</v>
      </c>
      <c r="I233" s="42"/>
    </row>
    <row r="234" spans="1:9" ht="57" customHeight="1" x14ac:dyDescent="0.25">
      <c r="A234" s="197" t="s">
        <v>20762</v>
      </c>
      <c r="B234" s="344" t="s">
        <v>20763</v>
      </c>
      <c r="C234" s="345"/>
      <c r="D234" s="345"/>
      <c r="E234" s="345"/>
      <c r="F234" s="345"/>
      <c r="G234" s="345"/>
      <c r="H234" s="346"/>
      <c r="I234" s="42"/>
    </row>
    <row r="235" spans="1:9" ht="112.5" x14ac:dyDescent="0.25">
      <c r="A235" s="193" t="s">
        <v>2050</v>
      </c>
      <c r="B235" s="194" t="s">
        <v>20764</v>
      </c>
      <c r="C235" s="188" t="s">
        <v>259</v>
      </c>
      <c r="D235" s="177"/>
      <c r="E235" s="201">
        <v>192</v>
      </c>
      <c r="F235" s="201">
        <v>112</v>
      </c>
      <c r="G235" s="88">
        <f t="shared" si="6"/>
        <v>0</v>
      </c>
      <c r="H235" s="65">
        <f t="shared" si="7"/>
        <v>0</v>
      </c>
      <c r="I235" s="42"/>
    </row>
    <row r="236" spans="1:9" ht="112.5" x14ac:dyDescent="0.25">
      <c r="A236" s="195" t="s">
        <v>2051</v>
      </c>
      <c r="B236" s="196" t="s">
        <v>20765</v>
      </c>
      <c r="C236" s="198"/>
      <c r="D236" s="199"/>
      <c r="E236" s="199"/>
      <c r="F236" s="199"/>
      <c r="G236" s="199"/>
      <c r="H236" s="200"/>
      <c r="I236" s="42"/>
    </row>
    <row r="237" spans="1:9" x14ac:dyDescent="0.25">
      <c r="A237" s="193" t="s">
        <v>2052</v>
      </c>
      <c r="B237" s="194" t="s">
        <v>2053</v>
      </c>
      <c r="C237" s="188" t="s">
        <v>259</v>
      </c>
      <c r="D237" s="177"/>
      <c r="E237" s="201">
        <v>49.7</v>
      </c>
      <c r="F237" s="201">
        <v>22.3</v>
      </c>
      <c r="G237" s="88">
        <f t="shared" si="6"/>
        <v>0</v>
      </c>
      <c r="H237" s="65">
        <f t="shared" si="7"/>
        <v>0</v>
      </c>
      <c r="I237" s="42"/>
    </row>
    <row r="238" spans="1:9" x14ac:dyDescent="0.25">
      <c r="A238" s="193" t="s">
        <v>2054</v>
      </c>
      <c r="B238" s="194" t="s">
        <v>2055</v>
      </c>
      <c r="C238" s="188" t="s">
        <v>259</v>
      </c>
      <c r="D238" s="177"/>
      <c r="E238" s="201">
        <v>54</v>
      </c>
      <c r="F238" s="201">
        <v>24.4</v>
      </c>
      <c r="G238" s="88">
        <f t="shared" si="6"/>
        <v>0</v>
      </c>
      <c r="H238" s="65">
        <f t="shared" si="7"/>
        <v>0</v>
      </c>
      <c r="I238" s="42"/>
    </row>
    <row r="239" spans="1:9" x14ac:dyDescent="0.25">
      <c r="A239" s="193" t="s">
        <v>2056</v>
      </c>
      <c r="B239" s="194" t="s">
        <v>2057</v>
      </c>
      <c r="C239" s="188" t="s">
        <v>259</v>
      </c>
      <c r="D239" s="177"/>
      <c r="E239" s="201">
        <v>59</v>
      </c>
      <c r="F239" s="201">
        <v>26.3</v>
      </c>
      <c r="G239" s="88">
        <f t="shared" si="6"/>
        <v>0</v>
      </c>
      <c r="H239" s="65">
        <f t="shared" si="7"/>
        <v>0</v>
      </c>
      <c r="I239" s="42"/>
    </row>
    <row r="240" spans="1:9" x14ac:dyDescent="0.25">
      <c r="A240" s="193" t="s">
        <v>2058</v>
      </c>
      <c r="B240" s="194" t="s">
        <v>2059</v>
      </c>
      <c r="C240" s="188" t="s">
        <v>259</v>
      </c>
      <c r="D240" s="177"/>
      <c r="E240" s="201">
        <v>74</v>
      </c>
      <c r="F240" s="201">
        <v>33.200000000000003</v>
      </c>
      <c r="G240" s="88">
        <f t="shared" si="6"/>
        <v>0</v>
      </c>
      <c r="H240" s="65">
        <f t="shared" si="7"/>
        <v>0</v>
      </c>
      <c r="I240" s="42"/>
    </row>
    <row r="241" spans="1:9" ht="90" x14ac:dyDescent="0.25">
      <c r="A241" s="195" t="s">
        <v>2060</v>
      </c>
      <c r="B241" s="196" t="s">
        <v>20766</v>
      </c>
      <c r="C241" s="198"/>
      <c r="D241" s="199"/>
      <c r="E241" s="199"/>
      <c r="F241" s="199"/>
      <c r="G241" s="199"/>
      <c r="H241" s="200"/>
      <c r="I241" s="42"/>
    </row>
    <row r="242" spans="1:9" x14ac:dyDescent="0.25">
      <c r="A242" s="193" t="s">
        <v>2061</v>
      </c>
      <c r="B242" s="194" t="s">
        <v>2062</v>
      </c>
      <c r="C242" s="188" t="s">
        <v>259</v>
      </c>
      <c r="D242" s="177"/>
      <c r="E242" s="201">
        <v>82</v>
      </c>
      <c r="F242" s="201">
        <v>27.1</v>
      </c>
      <c r="G242" s="88">
        <f t="shared" si="6"/>
        <v>0</v>
      </c>
      <c r="H242" s="65">
        <f t="shared" si="7"/>
        <v>0</v>
      </c>
      <c r="I242" s="42"/>
    </row>
    <row r="243" spans="1:9" x14ac:dyDescent="0.25">
      <c r="A243" s="193" t="s">
        <v>2063</v>
      </c>
      <c r="B243" s="194" t="s">
        <v>2064</v>
      </c>
      <c r="C243" s="188" t="s">
        <v>259</v>
      </c>
      <c r="D243" s="177"/>
      <c r="E243" s="201">
        <v>90</v>
      </c>
      <c r="F243" s="201">
        <v>29.9</v>
      </c>
      <c r="G243" s="88">
        <f t="shared" si="6"/>
        <v>0</v>
      </c>
      <c r="H243" s="65">
        <f t="shared" si="7"/>
        <v>0</v>
      </c>
      <c r="I243" s="42"/>
    </row>
    <row r="244" spans="1:9" ht="123.75" x14ac:dyDescent="0.25">
      <c r="A244" s="195" t="s">
        <v>2065</v>
      </c>
      <c r="B244" s="196" t="s">
        <v>20767</v>
      </c>
      <c r="C244" s="198"/>
      <c r="D244" s="199"/>
      <c r="E244" s="199"/>
      <c r="F244" s="199"/>
      <c r="G244" s="199"/>
      <c r="H244" s="200"/>
      <c r="I244" s="42"/>
    </row>
    <row r="245" spans="1:9" x14ac:dyDescent="0.25">
      <c r="A245" s="193" t="s">
        <v>2066</v>
      </c>
      <c r="B245" s="194" t="s">
        <v>2067</v>
      </c>
      <c r="C245" s="188" t="s">
        <v>259</v>
      </c>
      <c r="D245" s="177"/>
      <c r="E245" s="201">
        <v>98</v>
      </c>
      <c r="F245" s="201">
        <v>32.299999999999997</v>
      </c>
      <c r="G245" s="88">
        <f t="shared" si="6"/>
        <v>0</v>
      </c>
      <c r="H245" s="65">
        <f t="shared" si="7"/>
        <v>0</v>
      </c>
      <c r="I245" s="42"/>
    </row>
    <row r="246" spans="1:9" ht="22.5" x14ac:dyDescent="0.25">
      <c r="A246" s="193" t="s">
        <v>2068</v>
      </c>
      <c r="B246" s="194" t="s">
        <v>2069</v>
      </c>
      <c r="C246" s="188" t="s">
        <v>259</v>
      </c>
      <c r="D246" s="177"/>
      <c r="E246" s="201">
        <v>103</v>
      </c>
      <c r="F246" s="201">
        <v>34.1</v>
      </c>
      <c r="G246" s="88">
        <f t="shared" si="6"/>
        <v>0</v>
      </c>
      <c r="H246" s="65">
        <f t="shared" si="7"/>
        <v>0</v>
      </c>
      <c r="I246" s="42"/>
    </row>
    <row r="247" spans="1:9" ht="123.75" x14ac:dyDescent="0.25">
      <c r="A247" s="195" t="s">
        <v>2070</v>
      </c>
      <c r="B247" s="196" t="s">
        <v>20768</v>
      </c>
      <c r="C247" s="198"/>
      <c r="D247" s="199"/>
      <c r="E247" s="199"/>
      <c r="F247" s="199"/>
      <c r="G247" s="199"/>
      <c r="H247" s="200"/>
      <c r="I247" s="42"/>
    </row>
    <row r="248" spans="1:9" x14ac:dyDescent="0.25">
      <c r="A248" s="193" t="s">
        <v>2071</v>
      </c>
      <c r="B248" s="194" t="s">
        <v>2072</v>
      </c>
      <c r="C248" s="188" t="s">
        <v>259</v>
      </c>
      <c r="D248" s="177"/>
      <c r="E248" s="201">
        <v>114</v>
      </c>
      <c r="F248" s="201">
        <v>37.5</v>
      </c>
      <c r="G248" s="88">
        <f t="shared" si="6"/>
        <v>0</v>
      </c>
      <c r="H248" s="65">
        <f t="shared" si="7"/>
        <v>0</v>
      </c>
      <c r="I248" s="42"/>
    </row>
    <row r="249" spans="1:9" x14ac:dyDescent="0.25">
      <c r="A249" s="193" t="s">
        <v>2073</v>
      </c>
      <c r="B249" s="194" t="s">
        <v>2074</v>
      </c>
      <c r="C249" s="188" t="s">
        <v>259</v>
      </c>
      <c r="D249" s="177"/>
      <c r="E249" s="201">
        <v>128</v>
      </c>
      <c r="F249" s="201">
        <v>42.4</v>
      </c>
      <c r="G249" s="88">
        <f t="shared" si="6"/>
        <v>0</v>
      </c>
      <c r="H249" s="65">
        <f t="shared" si="7"/>
        <v>0</v>
      </c>
      <c r="I249" s="42"/>
    </row>
    <row r="250" spans="1:9" x14ac:dyDescent="0.25">
      <c r="A250" s="193" t="s">
        <v>2075</v>
      </c>
      <c r="B250" s="194" t="s">
        <v>2076</v>
      </c>
      <c r="C250" s="188" t="s">
        <v>259</v>
      </c>
      <c r="D250" s="177"/>
      <c r="E250" s="201">
        <v>113</v>
      </c>
      <c r="F250" s="201">
        <v>37.200000000000003</v>
      </c>
      <c r="G250" s="88">
        <f t="shared" si="6"/>
        <v>0</v>
      </c>
      <c r="H250" s="65">
        <f t="shared" si="7"/>
        <v>0</v>
      </c>
      <c r="I250" s="42"/>
    </row>
    <row r="251" spans="1:9" x14ac:dyDescent="0.25">
      <c r="A251" s="193" t="s">
        <v>2077</v>
      </c>
      <c r="B251" s="194" t="s">
        <v>2078</v>
      </c>
      <c r="C251" s="188" t="s">
        <v>259</v>
      </c>
      <c r="D251" s="177"/>
      <c r="E251" s="201">
        <v>115</v>
      </c>
      <c r="F251" s="201">
        <v>37.9</v>
      </c>
      <c r="G251" s="88">
        <f t="shared" si="6"/>
        <v>0</v>
      </c>
      <c r="H251" s="65">
        <f t="shared" si="7"/>
        <v>0</v>
      </c>
      <c r="I251" s="42"/>
    </row>
    <row r="252" spans="1:9" x14ac:dyDescent="0.25">
      <c r="A252" s="193" t="s">
        <v>2079</v>
      </c>
      <c r="B252" s="194" t="s">
        <v>2080</v>
      </c>
      <c r="C252" s="188" t="s">
        <v>259</v>
      </c>
      <c r="D252" s="177"/>
      <c r="E252" s="201">
        <v>117</v>
      </c>
      <c r="F252" s="201">
        <v>38.6</v>
      </c>
      <c r="G252" s="88">
        <f t="shared" si="6"/>
        <v>0</v>
      </c>
      <c r="H252" s="65">
        <f t="shared" si="7"/>
        <v>0</v>
      </c>
      <c r="I252" s="42"/>
    </row>
    <row r="253" spans="1:9" x14ac:dyDescent="0.25">
      <c r="A253" s="193" t="s">
        <v>2081</v>
      </c>
      <c r="B253" s="194" t="s">
        <v>2082</v>
      </c>
      <c r="C253" s="188" t="s">
        <v>259</v>
      </c>
      <c r="D253" s="177"/>
      <c r="E253" s="201">
        <v>115</v>
      </c>
      <c r="F253" s="201">
        <v>37.9</v>
      </c>
      <c r="G253" s="88">
        <f t="shared" si="6"/>
        <v>0</v>
      </c>
      <c r="H253" s="65">
        <f t="shared" si="7"/>
        <v>0</v>
      </c>
      <c r="I253" s="42"/>
    </row>
    <row r="254" spans="1:9" x14ac:dyDescent="0.25">
      <c r="A254" s="193" t="s">
        <v>2083</v>
      </c>
      <c r="B254" s="194" t="s">
        <v>2084</v>
      </c>
      <c r="C254" s="188" t="s">
        <v>259</v>
      </c>
      <c r="D254" s="177"/>
      <c r="E254" s="201">
        <v>129</v>
      </c>
      <c r="F254" s="201">
        <v>42.8</v>
      </c>
      <c r="G254" s="88">
        <f t="shared" si="6"/>
        <v>0</v>
      </c>
      <c r="H254" s="65">
        <f t="shared" si="7"/>
        <v>0</v>
      </c>
      <c r="I254" s="42"/>
    </row>
    <row r="255" spans="1:9" x14ac:dyDescent="0.25">
      <c r="A255" s="193" t="s">
        <v>2085</v>
      </c>
      <c r="B255" s="194" t="s">
        <v>2086</v>
      </c>
      <c r="C255" s="188" t="s">
        <v>259</v>
      </c>
      <c r="D255" s="177"/>
      <c r="E255" s="201">
        <v>217</v>
      </c>
      <c r="F255" s="201">
        <v>72</v>
      </c>
      <c r="G255" s="88">
        <f t="shared" si="6"/>
        <v>0</v>
      </c>
      <c r="H255" s="65">
        <f t="shared" si="7"/>
        <v>0</v>
      </c>
      <c r="I255" s="42"/>
    </row>
    <row r="256" spans="1:9" x14ac:dyDescent="0.25">
      <c r="A256" s="193" t="s">
        <v>2087</v>
      </c>
      <c r="B256" s="194" t="s">
        <v>2088</v>
      </c>
      <c r="C256" s="188" t="s">
        <v>259</v>
      </c>
      <c r="D256" s="177"/>
      <c r="E256" s="201">
        <v>208</v>
      </c>
      <c r="F256" s="201">
        <v>69</v>
      </c>
      <c r="G256" s="88">
        <f t="shared" si="6"/>
        <v>0</v>
      </c>
      <c r="H256" s="65">
        <f t="shared" si="7"/>
        <v>0</v>
      </c>
      <c r="I256" s="42"/>
    </row>
    <row r="257" spans="1:9" x14ac:dyDescent="0.25">
      <c r="A257" s="193" t="s">
        <v>2089</v>
      </c>
      <c r="B257" s="194" t="s">
        <v>2090</v>
      </c>
      <c r="C257" s="188" t="s">
        <v>259</v>
      </c>
      <c r="D257" s="177"/>
      <c r="E257" s="201">
        <v>290</v>
      </c>
      <c r="F257" s="201">
        <v>96</v>
      </c>
      <c r="G257" s="88">
        <f t="shared" si="6"/>
        <v>0</v>
      </c>
      <c r="H257" s="65">
        <f t="shared" si="7"/>
        <v>0</v>
      </c>
      <c r="I257" s="42"/>
    </row>
    <row r="258" spans="1:9" x14ac:dyDescent="0.25">
      <c r="A258" s="193" t="s">
        <v>2091</v>
      </c>
      <c r="B258" s="194" t="s">
        <v>2092</v>
      </c>
      <c r="C258" s="188" t="s">
        <v>259</v>
      </c>
      <c r="D258" s="177"/>
      <c r="E258" s="201">
        <v>223</v>
      </c>
      <c r="F258" s="201">
        <v>74</v>
      </c>
      <c r="G258" s="88">
        <f t="shared" si="6"/>
        <v>0</v>
      </c>
      <c r="H258" s="65">
        <f t="shared" si="7"/>
        <v>0</v>
      </c>
      <c r="I258" s="42"/>
    </row>
    <row r="259" spans="1:9" x14ac:dyDescent="0.25">
      <c r="A259" s="193" t="s">
        <v>2093</v>
      </c>
      <c r="B259" s="194" t="s">
        <v>2094</v>
      </c>
      <c r="C259" s="188" t="s">
        <v>259</v>
      </c>
      <c r="D259" s="177"/>
      <c r="E259" s="201">
        <v>150</v>
      </c>
      <c r="F259" s="201">
        <v>49.7</v>
      </c>
      <c r="G259" s="88">
        <f t="shared" si="6"/>
        <v>0</v>
      </c>
      <c r="H259" s="65">
        <f t="shared" si="7"/>
        <v>0</v>
      </c>
      <c r="I259" s="42"/>
    </row>
    <row r="260" spans="1:9" x14ac:dyDescent="0.25">
      <c r="A260" s="193" t="s">
        <v>2095</v>
      </c>
      <c r="B260" s="194" t="s">
        <v>2096</v>
      </c>
      <c r="C260" s="188" t="s">
        <v>259</v>
      </c>
      <c r="D260" s="177"/>
      <c r="E260" s="201">
        <v>102</v>
      </c>
      <c r="F260" s="201">
        <v>33.700000000000003</v>
      </c>
      <c r="G260" s="88">
        <f t="shared" ref="G260:G323" si="8">D260*E260</f>
        <v>0</v>
      </c>
      <c r="H260" s="65">
        <f t="shared" ref="H260:H323" si="9">D260*F260</f>
        <v>0</v>
      </c>
      <c r="I260" s="42"/>
    </row>
    <row r="261" spans="1:9" x14ac:dyDescent="0.25">
      <c r="A261" s="193" t="s">
        <v>2097</v>
      </c>
      <c r="B261" s="194" t="s">
        <v>2098</v>
      </c>
      <c r="C261" s="188" t="s">
        <v>259</v>
      </c>
      <c r="D261" s="177"/>
      <c r="E261" s="201">
        <v>105</v>
      </c>
      <c r="F261" s="201">
        <v>34.799999999999997</v>
      </c>
      <c r="G261" s="88">
        <f t="shared" si="8"/>
        <v>0</v>
      </c>
      <c r="H261" s="65">
        <f t="shared" si="9"/>
        <v>0</v>
      </c>
      <c r="I261" s="42"/>
    </row>
    <row r="262" spans="1:9" x14ac:dyDescent="0.25">
      <c r="A262" s="193" t="s">
        <v>2099</v>
      </c>
      <c r="B262" s="194" t="s">
        <v>2100</v>
      </c>
      <c r="C262" s="188" t="s">
        <v>259</v>
      </c>
      <c r="D262" s="177"/>
      <c r="E262" s="201">
        <v>105</v>
      </c>
      <c r="F262" s="201">
        <v>34.799999999999997</v>
      </c>
      <c r="G262" s="88">
        <f t="shared" si="8"/>
        <v>0</v>
      </c>
      <c r="H262" s="65">
        <f t="shared" si="9"/>
        <v>0</v>
      </c>
      <c r="I262" s="42"/>
    </row>
    <row r="263" spans="1:9" x14ac:dyDescent="0.25">
      <c r="A263" s="193" t="s">
        <v>2101</v>
      </c>
      <c r="B263" s="194" t="s">
        <v>2102</v>
      </c>
      <c r="C263" s="188" t="s">
        <v>259</v>
      </c>
      <c r="D263" s="177"/>
      <c r="E263" s="201">
        <v>105</v>
      </c>
      <c r="F263" s="201">
        <v>34.799999999999997</v>
      </c>
      <c r="G263" s="88">
        <f t="shared" si="8"/>
        <v>0</v>
      </c>
      <c r="H263" s="65">
        <f t="shared" si="9"/>
        <v>0</v>
      </c>
      <c r="I263" s="42"/>
    </row>
    <row r="264" spans="1:9" x14ac:dyDescent="0.25">
      <c r="A264" s="193" t="s">
        <v>2103</v>
      </c>
      <c r="B264" s="194" t="s">
        <v>2104</v>
      </c>
      <c r="C264" s="188" t="s">
        <v>259</v>
      </c>
      <c r="D264" s="177"/>
      <c r="E264" s="201">
        <v>88</v>
      </c>
      <c r="F264" s="201">
        <v>29.2</v>
      </c>
      <c r="G264" s="88">
        <f t="shared" si="8"/>
        <v>0</v>
      </c>
      <c r="H264" s="65">
        <f t="shared" si="9"/>
        <v>0</v>
      </c>
      <c r="I264" s="42"/>
    </row>
    <row r="265" spans="1:9" x14ac:dyDescent="0.25">
      <c r="A265" s="193" t="s">
        <v>2105</v>
      </c>
      <c r="B265" s="194" t="s">
        <v>2106</v>
      </c>
      <c r="C265" s="188" t="s">
        <v>259</v>
      </c>
      <c r="D265" s="177"/>
      <c r="E265" s="201">
        <v>90</v>
      </c>
      <c r="F265" s="201">
        <v>29.9</v>
      </c>
      <c r="G265" s="88">
        <f t="shared" si="8"/>
        <v>0</v>
      </c>
      <c r="H265" s="65">
        <f t="shared" si="9"/>
        <v>0</v>
      </c>
      <c r="I265" s="42"/>
    </row>
    <row r="266" spans="1:9" ht="101.25" x14ac:dyDescent="0.25">
      <c r="A266" s="195" t="s">
        <v>2107</v>
      </c>
      <c r="B266" s="196" t="s">
        <v>20769</v>
      </c>
      <c r="C266" s="198"/>
      <c r="D266" s="199"/>
      <c r="E266" s="199"/>
      <c r="F266" s="199"/>
      <c r="G266" s="199"/>
      <c r="H266" s="200"/>
      <c r="I266" s="42"/>
    </row>
    <row r="267" spans="1:9" x14ac:dyDescent="0.25">
      <c r="A267" s="193" t="s">
        <v>2108</v>
      </c>
      <c r="B267" s="194" t="s">
        <v>2109</v>
      </c>
      <c r="C267" s="188" t="s">
        <v>259</v>
      </c>
      <c r="D267" s="177"/>
      <c r="E267" s="201">
        <v>130</v>
      </c>
      <c r="F267" s="201">
        <v>43.1</v>
      </c>
      <c r="G267" s="88">
        <f t="shared" si="8"/>
        <v>0</v>
      </c>
      <c r="H267" s="65">
        <f t="shared" si="9"/>
        <v>0</v>
      </c>
      <c r="I267" s="42"/>
    </row>
    <row r="268" spans="1:9" x14ac:dyDescent="0.25">
      <c r="A268" s="193" t="s">
        <v>2110</v>
      </c>
      <c r="B268" s="194" t="s">
        <v>2111</v>
      </c>
      <c r="C268" s="188" t="s">
        <v>259</v>
      </c>
      <c r="D268" s="177"/>
      <c r="E268" s="201">
        <v>135</v>
      </c>
      <c r="F268" s="201">
        <v>44.5</v>
      </c>
      <c r="G268" s="88">
        <f t="shared" si="8"/>
        <v>0</v>
      </c>
      <c r="H268" s="65">
        <f t="shared" si="9"/>
        <v>0</v>
      </c>
      <c r="I268" s="42"/>
    </row>
    <row r="269" spans="1:9" x14ac:dyDescent="0.25">
      <c r="A269" s="193" t="s">
        <v>2112</v>
      </c>
      <c r="B269" s="194" t="s">
        <v>2113</v>
      </c>
      <c r="C269" s="188" t="s">
        <v>259</v>
      </c>
      <c r="D269" s="177"/>
      <c r="E269" s="201">
        <v>143</v>
      </c>
      <c r="F269" s="201">
        <v>47.3</v>
      </c>
      <c r="G269" s="88">
        <f t="shared" si="8"/>
        <v>0</v>
      </c>
      <c r="H269" s="65">
        <f t="shared" si="9"/>
        <v>0</v>
      </c>
      <c r="I269" s="42"/>
    </row>
    <row r="270" spans="1:9" ht="112.5" x14ac:dyDescent="0.25">
      <c r="A270" s="195" t="s">
        <v>2114</v>
      </c>
      <c r="B270" s="196" t="s">
        <v>20770</v>
      </c>
      <c r="C270" s="198"/>
      <c r="D270" s="199"/>
      <c r="E270" s="199"/>
      <c r="F270" s="199"/>
      <c r="G270" s="199"/>
      <c r="H270" s="200"/>
      <c r="I270" s="42"/>
    </row>
    <row r="271" spans="1:9" x14ac:dyDescent="0.25">
      <c r="A271" s="193" t="s">
        <v>2115</v>
      </c>
      <c r="B271" s="194" t="s">
        <v>2116</v>
      </c>
      <c r="C271" s="188" t="s">
        <v>259</v>
      </c>
      <c r="D271" s="177"/>
      <c r="E271" s="201">
        <v>153</v>
      </c>
      <c r="F271" s="201">
        <v>50</v>
      </c>
      <c r="G271" s="88">
        <f t="shared" si="8"/>
        <v>0</v>
      </c>
      <c r="H271" s="65">
        <f t="shared" si="9"/>
        <v>0</v>
      </c>
      <c r="I271" s="42"/>
    </row>
    <row r="272" spans="1:9" x14ac:dyDescent="0.25">
      <c r="A272" s="193" t="s">
        <v>2117</v>
      </c>
      <c r="B272" s="194" t="s">
        <v>2118</v>
      </c>
      <c r="C272" s="188" t="s">
        <v>259</v>
      </c>
      <c r="D272" s="177"/>
      <c r="E272" s="201">
        <v>162</v>
      </c>
      <c r="F272" s="201">
        <v>54</v>
      </c>
      <c r="G272" s="88">
        <f t="shared" si="8"/>
        <v>0</v>
      </c>
      <c r="H272" s="65">
        <f t="shared" si="9"/>
        <v>0</v>
      </c>
      <c r="I272" s="42"/>
    </row>
    <row r="273" spans="1:9" x14ac:dyDescent="0.25">
      <c r="A273" s="193" t="s">
        <v>2119</v>
      </c>
      <c r="B273" s="194" t="s">
        <v>2120</v>
      </c>
      <c r="C273" s="188" t="s">
        <v>259</v>
      </c>
      <c r="D273" s="177"/>
      <c r="E273" s="201">
        <v>156</v>
      </c>
      <c r="F273" s="201">
        <v>51</v>
      </c>
      <c r="G273" s="88">
        <f t="shared" si="8"/>
        <v>0</v>
      </c>
      <c r="H273" s="65">
        <f t="shared" si="9"/>
        <v>0</v>
      </c>
      <c r="I273" s="42"/>
    </row>
    <row r="274" spans="1:9" x14ac:dyDescent="0.25">
      <c r="A274" s="193" t="s">
        <v>2121</v>
      </c>
      <c r="B274" s="194" t="s">
        <v>2122</v>
      </c>
      <c r="C274" s="188" t="s">
        <v>259</v>
      </c>
      <c r="D274" s="177"/>
      <c r="E274" s="201">
        <v>169</v>
      </c>
      <c r="F274" s="201">
        <v>56</v>
      </c>
      <c r="G274" s="88">
        <f t="shared" si="8"/>
        <v>0</v>
      </c>
      <c r="H274" s="65">
        <f t="shared" si="9"/>
        <v>0</v>
      </c>
      <c r="I274" s="42"/>
    </row>
    <row r="275" spans="1:9" x14ac:dyDescent="0.25">
      <c r="A275" s="193" t="s">
        <v>2123</v>
      </c>
      <c r="B275" s="194" t="s">
        <v>2124</v>
      </c>
      <c r="C275" s="188" t="s">
        <v>259</v>
      </c>
      <c r="D275" s="177"/>
      <c r="E275" s="201">
        <v>238</v>
      </c>
      <c r="F275" s="201">
        <v>79</v>
      </c>
      <c r="G275" s="88">
        <f t="shared" si="8"/>
        <v>0</v>
      </c>
      <c r="H275" s="65">
        <f t="shared" si="9"/>
        <v>0</v>
      </c>
      <c r="I275" s="42"/>
    </row>
    <row r="276" spans="1:9" x14ac:dyDescent="0.25">
      <c r="A276" s="193" t="s">
        <v>2125</v>
      </c>
      <c r="B276" s="194" t="s">
        <v>2126</v>
      </c>
      <c r="C276" s="188" t="s">
        <v>259</v>
      </c>
      <c r="D276" s="177"/>
      <c r="E276" s="201">
        <v>212</v>
      </c>
      <c r="F276" s="201">
        <v>70</v>
      </c>
      <c r="G276" s="88">
        <f t="shared" si="8"/>
        <v>0</v>
      </c>
      <c r="H276" s="65">
        <f t="shared" si="9"/>
        <v>0</v>
      </c>
      <c r="I276" s="42"/>
    </row>
    <row r="277" spans="1:9" x14ac:dyDescent="0.25">
      <c r="A277" s="193" t="s">
        <v>2127</v>
      </c>
      <c r="B277" s="194" t="s">
        <v>2128</v>
      </c>
      <c r="C277" s="188" t="s">
        <v>259</v>
      </c>
      <c r="D277" s="177"/>
      <c r="E277" s="201">
        <v>219</v>
      </c>
      <c r="F277" s="201">
        <v>72</v>
      </c>
      <c r="G277" s="88">
        <f t="shared" si="8"/>
        <v>0</v>
      </c>
      <c r="H277" s="65">
        <f t="shared" si="9"/>
        <v>0</v>
      </c>
      <c r="I277" s="42"/>
    </row>
    <row r="278" spans="1:9" x14ac:dyDescent="0.25">
      <c r="A278" s="193" t="s">
        <v>2129</v>
      </c>
      <c r="B278" s="194" t="s">
        <v>2130</v>
      </c>
      <c r="C278" s="188" t="s">
        <v>259</v>
      </c>
      <c r="D278" s="177"/>
      <c r="E278" s="201">
        <v>261</v>
      </c>
      <c r="F278" s="201">
        <v>86</v>
      </c>
      <c r="G278" s="88">
        <f t="shared" si="8"/>
        <v>0</v>
      </c>
      <c r="H278" s="65">
        <f t="shared" si="9"/>
        <v>0</v>
      </c>
      <c r="I278" s="42"/>
    </row>
    <row r="279" spans="1:9" x14ac:dyDescent="0.25">
      <c r="A279" s="193" t="s">
        <v>2131</v>
      </c>
      <c r="B279" s="194" t="s">
        <v>2132</v>
      </c>
      <c r="C279" s="188" t="s">
        <v>259</v>
      </c>
      <c r="D279" s="177"/>
      <c r="E279" s="201">
        <v>197</v>
      </c>
      <c r="F279" s="201">
        <v>65</v>
      </c>
      <c r="G279" s="88">
        <f t="shared" si="8"/>
        <v>0</v>
      </c>
      <c r="H279" s="65">
        <f t="shared" si="9"/>
        <v>0</v>
      </c>
      <c r="I279" s="42"/>
    </row>
    <row r="280" spans="1:9" x14ac:dyDescent="0.25">
      <c r="A280" s="193" t="s">
        <v>2133</v>
      </c>
      <c r="B280" s="194" t="s">
        <v>2134</v>
      </c>
      <c r="C280" s="188" t="s">
        <v>259</v>
      </c>
      <c r="D280" s="177"/>
      <c r="E280" s="201">
        <v>241</v>
      </c>
      <c r="F280" s="201">
        <v>80</v>
      </c>
      <c r="G280" s="88">
        <f t="shared" si="8"/>
        <v>0</v>
      </c>
      <c r="H280" s="65">
        <f t="shared" si="9"/>
        <v>0</v>
      </c>
      <c r="I280" s="42"/>
    </row>
    <row r="281" spans="1:9" x14ac:dyDescent="0.25">
      <c r="A281" s="193" t="s">
        <v>2135</v>
      </c>
      <c r="B281" s="194" t="s">
        <v>2136</v>
      </c>
      <c r="C281" s="188" t="s">
        <v>259</v>
      </c>
      <c r="D281" s="177"/>
      <c r="E281" s="201">
        <v>216</v>
      </c>
      <c r="F281" s="201">
        <v>71</v>
      </c>
      <c r="G281" s="88">
        <f t="shared" si="8"/>
        <v>0</v>
      </c>
      <c r="H281" s="65">
        <f t="shared" si="9"/>
        <v>0</v>
      </c>
      <c r="I281" s="42"/>
    </row>
    <row r="282" spans="1:9" x14ac:dyDescent="0.25">
      <c r="A282" s="193" t="s">
        <v>2137</v>
      </c>
      <c r="B282" s="194" t="s">
        <v>2138</v>
      </c>
      <c r="C282" s="188" t="s">
        <v>259</v>
      </c>
      <c r="D282" s="177"/>
      <c r="E282" s="201">
        <v>272</v>
      </c>
      <c r="F282" s="201">
        <v>90</v>
      </c>
      <c r="G282" s="88">
        <f t="shared" si="8"/>
        <v>0</v>
      </c>
      <c r="H282" s="65">
        <f t="shared" si="9"/>
        <v>0</v>
      </c>
      <c r="I282" s="42"/>
    </row>
    <row r="283" spans="1:9" x14ac:dyDescent="0.25">
      <c r="A283" s="193" t="s">
        <v>2139</v>
      </c>
      <c r="B283" s="194" t="s">
        <v>2140</v>
      </c>
      <c r="C283" s="188" t="s">
        <v>259</v>
      </c>
      <c r="D283" s="177"/>
      <c r="E283" s="201">
        <v>140</v>
      </c>
      <c r="F283" s="201">
        <v>46.2</v>
      </c>
      <c r="G283" s="88">
        <f t="shared" si="8"/>
        <v>0</v>
      </c>
      <c r="H283" s="65">
        <f t="shared" si="9"/>
        <v>0</v>
      </c>
      <c r="I283" s="42"/>
    </row>
    <row r="284" spans="1:9" x14ac:dyDescent="0.25">
      <c r="A284" s="193" t="s">
        <v>2141</v>
      </c>
      <c r="B284" s="194" t="s">
        <v>2142</v>
      </c>
      <c r="C284" s="188" t="s">
        <v>259</v>
      </c>
      <c r="D284" s="177"/>
      <c r="E284" s="201">
        <v>164</v>
      </c>
      <c r="F284" s="201">
        <v>54</v>
      </c>
      <c r="G284" s="88">
        <f t="shared" si="8"/>
        <v>0</v>
      </c>
      <c r="H284" s="65">
        <f t="shared" si="9"/>
        <v>0</v>
      </c>
      <c r="I284" s="42"/>
    </row>
    <row r="285" spans="1:9" x14ac:dyDescent="0.25">
      <c r="A285" s="193" t="s">
        <v>2143</v>
      </c>
      <c r="B285" s="194" t="s">
        <v>2144</v>
      </c>
      <c r="C285" s="188" t="s">
        <v>259</v>
      </c>
      <c r="D285" s="177"/>
      <c r="E285" s="201">
        <v>185</v>
      </c>
      <c r="F285" s="201">
        <v>61</v>
      </c>
      <c r="G285" s="88">
        <f t="shared" si="8"/>
        <v>0</v>
      </c>
      <c r="H285" s="65">
        <f t="shared" si="9"/>
        <v>0</v>
      </c>
      <c r="I285" s="42"/>
    </row>
    <row r="286" spans="1:9" x14ac:dyDescent="0.25">
      <c r="A286" s="193" t="s">
        <v>2145</v>
      </c>
      <c r="B286" s="194" t="s">
        <v>2146</v>
      </c>
      <c r="C286" s="188" t="s">
        <v>259</v>
      </c>
      <c r="D286" s="177"/>
      <c r="E286" s="201">
        <v>157</v>
      </c>
      <c r="F286" s="201">
        <v>52</v>
      </c>
      <c r="G286" s="88">
        <f t="shared" si="8"/>
        <v>0</v>
      </c>
      <c r="H286" s="65">
        <f t="shared" si="9"/>
        <v>0</v>
      </c>
      <c r="I286" s="42"/>
    </row>
    <row r="287" spans="1:9" ht="180" x14ac:dyDescent="0.25">
      <c r="A287" s="195" t="s">
        <v>2147</v>
      </c>
      <c r="B287" s="196" t="s">
        <v>20771</v>
      </c>
      <c r="C287" s="198"/>
      <c r="D287" s="199"/>
      <c r="E287" s="199"/>
      <c r="F287" s="199"/>
      <c r="G287" s="199"/>
      <c r="H287" s="200"/>
      <c r="I287" s="42"/>
    </row>
    <row r="288" spans="1:9" x14ac:dyDescent="0.25">
      <c r="A288" s="193" t="s">
        <v>2148</v>
      </c>
      <c r="B288" s="194" t="s">
        <v>1953</v>
      </c>
      <c r="C288" s="188" t="s">
        <v>259</v>
      </c>
      <c r="D288" s="177"/>
      <c r="E288" s="201">
        <v>148</v>
      </c>
      <c r="F288" s="201">
        <v>22.3</v>
      </c>
      <c r="G288" s="88">
        <f t="shared" si="8"/>
        <v>0</v>
      </c>
      <c r="H288" s="65">
        <f t="shared" si="9"/>
        <v>0</v>
      </c>
      <c r="I288" s="42"/>
    </row>
    <row r="289" spans="1:9" x14ac:dyDescent="0.25">
      <c r="A289" s="193" t="s">
        <v>2149</v>
      </c>
      <c r="B289" s="194" t="s">
        <v>1955</v>
      </c>
      <c r="C289" s="188" t="s">
        <v>259</v>
      </c>
      <c r="D289" s="177"/>
      <c r="E289" s="201">
        <v>156</v>
      </c>
      <c r="F289" s="201">
        <v>23.5</v>
      </c>
      <c r="G289" s="88">
        <f t="shared" si="8"/>
        <v>0</v>
      </c>
      <c r="H289" s="65">
        <f t="shared" si="9"/>
        <v>0</v>
      </c>
      <c r="I289" s="42"/>
    </row>
    <row r="290" spans="1:9" x14ac:dyDescent="0.25">
      <c r="A290" s="193" t="s">
        <v>2150</v>
      </c>
      <c r="B290" s="194" t="s">
        <v>1957</v>
      </c>
      <c r="C290" s="188" t="s">
        <v>259</v>
      </c>
      <c r="D290" s="177"/>
      <c r="E290" s="201">
        <v>162</v>
      </c>
      <c r="F290" s="201">
        <v>24.4</v>
      </c>
      <c r="G290" s="88">
        <f t="shared" si="8"/>
        <v>0</v>
      </c>
      <c r="H290" s="65">
        <f t="shared" si="9"/>
        <v>0</v>
      </c>
      <c r="I290" s="42"/>
    </row>
    <row r="291" spans="1:9" x14ac:dyDescent="0.25">
      <c r="A291" s="193" t="s">
        <v>2151</v>
      </c>
      <c r="B291" s="194" t="s">
        <v>1959</v>
      </c>
      <c r="C291" s="188" t="s">
        <v>259</v>
      </c>
      <c r="D291" s="177"/>
      <c r="E291" s="201">
        <v>173</v>
      </c>
      <c r="F291" s="201">
        <v>26.1</v>
      </c>
      <c r="G291" s="88">
        <f t="shared" si="8"/>
        <v>0</v>
      </c>
      <c r="H291" s="65">
        <f t="shared" si="9"/>
        <v>0</v>
      </c>
      <c r="I291" s="42"/>
    </row>
    <row r="292" spans="1:9" ht="180" x14ac:dyDescent="0.25">
      <c r="A292" s="195" t="s">
        <v>2152</v>
      </c>
      <c r="B292" s="196" t="s">
        <v>20772</v>
      </c>
      <c r="C292" s="198"/>
      <c r="D292" s="199"/>
      <c r="E292" s="199"/>
      <c r="F292" s="199"/>
      <c r="G292" s="199"/>
      <c r="H292" s="200"/>
      <c r="I292" s="42"/>
    </row>
    <row r="293" spans="1:9" x14ac:dyDescent="0.25">
      <c r="A293" s="193" t="s">
        <v>2153</v>
      </c>
      <c r="B293" s="194" t="s">
        <v>2154</v>
      </c>
      <c r="C293" s="188" t="s">
        <v>259</v>
      </c>
      <c r="D293" s="177"/>
      <c r="E293" s="201">
        <v>79</v>
      </c>
      <c r="F293" s="201">
        <v>11.8</v>
      </c>
      <c r="G293" s="88">
        <f t="shared" si="8"/>
        <v>0</v>
      </c>
      <c r="H293" s="65">
        <f t="shared" si="9"/>
        <v>0</v>
      </c>
      <c r="I293" s="42"/>
    </row>
    <row r="294" spans="1:9" x14ac:dyDescent="0.25">
      <c r="A294" s="193" t="s">
        <v>2155</v>
      </c>
      <c r="B294" s="194" t="s">
        <v>2156</v>
      </c>
      <c r="C294" s="188" t="s">
        <v>259</v>
      </c>
      <c r="D294" s="177"/>
      <c r="E294" s="201">
        <v>83</v>
      </c>
      <c r="F294" s="201">
        <v>12.4</v>
      </c>
      <c r="G294" s="88">
        <f t="shared" si="8"/>
        <v>0</v>
      </c>
      <c r="H294" s="65">
        <f t="shared" si="9"/>
        <v>0</v>
      </c>
      <c r="I294" s="42"/>
    </row>
    <row r="295" spans="1:9" ht="146.25" x14ac:dyDescent="0.25">
      <c r="A295" s="193" t="s">
        <v>2157</v>
      </c>
      <c r="B295" s="194" t="s">
        <v>20773</v>
      </c>
      <c r="C295" s="188" t="s">
        <v>259</v>
      </c>
      <c r="D295" s="177"/>
      <c r="E295" s="201">
        <v>173</v>
      </c>
      <c r="F295" s="201">
        <v>26.1</v>
      </c>
      <c r="G295" s="88">
        <f t="shared" si="8"/>
        <v>0</v>
      </c>
      <c r="H295" s="65">
        <f t="shared" si="9"/>
        <v>0</v>
      </c>
      <c r="I295" s="42"/>
    </row>
    <row r="296" spans="1:9" ht="146.25" x14ac:dyDescent="0.25">
      <c r="A296" s="193" t="s">
        <v>2158</v>
      </c>
      <c r="B296" s="194" t="s">
        <v>20774</v>
      </c>
      <c r="C296" s="188" t="s">
        <v>259</v>
      </c>
      <c r="D296" s="177"/>
      <c r="E296" s="201">
        <v>197</v>
      </c>
      <c r="F296" s="201">
        <v>29.7</v>
      </c>
      <c r="G296" s="88">
        <f t="shared" si="8"/>
        <v>0</v>
      </c>
      <c r="H296" s="65">
        <f t="shared" si="9"/>
        <v>0</v>
      </c>
      <c r="I296" s="42"/>
    </row>
    <row r="297" spans="1:9" ht="191.25" x14ac:dyDescent="0.25">
      <c r="A297" s="193" t="s">
        <v>2159</v>
      </c>
      <c r="B297" s="194" t="s">
        <v>20775</v>
      </c>
      <c r="C297" s="188" t="s">
        <v>259</v>
      </c>
      <c r="D297" s="177"/>
      <c r="E297" s="201">
        <v>97</v>
      </c>
      <c r="F297" s="201">
        <v>14.6</v>
      </c>
      <c r="G297" s="88">
        <f t="shared" si="8"/>
        <v>0</v>
      </c>
      <c r="H297" s="65">
        <f t="shared" si="9"/>
        <v>0</v>
      </c>
      <c r="I297" s="42"/>
    </row>
    <row r="298" spans="1:9" ht="191.25" x14ac:dyDescent="0.25">
      <c r="A298" s="193" t="s">
        <v>2160</v>
      </c>
      <c r="B298" s="194" t="s">
        <v>20776</v>
      </c>
      <c r="C298" s="188" t="s">
        <v>259</v>
      </c>
      <c r="D298" s="177"/>
      <c r="E298" s="201">
        <v>106</v>
      </c>
      <c r="F298" s="201">
        <v>15.9</v>
      </c>
      <c r="G298" s="88">
        <f t="shared" si="8"/>
        <v>0</v>
      </c>
      <c r="H298" s="65">
        <f t="shared" si="9"/>
        <v>0</v>
      </c>
      <c r="I298" s="42"/>
    </row>
    <row r="299" spans="1:9" ht="101.25" x14ac:dyDescent="0.25">
      <c r="A299" s="193" t="s">
        <v>2161</v>
      </c>
      <c r="B299" s="194" t="s">
        <v>20777</v>
      </c>
      <c r="C299" s="188" t="s">
        <v>259</v>
      </c>
      <c r="D299" s="177"/>
      <c r="E299" s="201">
        <v>89</v>
      </c>
      <c r="F299" s="201">
        <v>29.6</v>
      </c>
      <c r="G299" s="88">
        <f t="shared" si="8"/>
        <v>0</v>
      </c>
      <c r="H299" s="65">
        <f t="shared" si="9"/>
        <v>0</v>
      </c>
      <c r="I299" s="42"/>
    </row>
    <row r="300" spans="1:9" ht="33.75" x14ac:dyDescent="0.25">
      <c r="A300" s="193" t="s">
        <v>2162</v>
      </c>
      <c r="B300" s="194" t="s">
        <v>20778</v>
      </c>
      <c r="C300" s="188" t="s">
        <v>259</v>
      </c>
      <c r="D300" s="177"/>
      <c r="E300" s="201">
        <v>16.5</v>
      </c>
      <c r="F300" s="201">
        <v>5.5</v>
      </c>
      <c r="G300" s="88">
        <f t="shared" si="8"/>
        <v>0</v>
      </c>
      <c r="H300" s="65">
        <f t="shared" si="9"/>
        <v>0</v>
      </c>
      <c r="I300" s="42"/>
    </row>
    <row r="301" spans="1:9" ht="101.25" x14ac:dyDescent="0.25">
      <c r="A301" s="193" t="s">
        <v>2163</v>
      </c>
      <c r="B301" s="194" t="s">
        <v>20779</v>
      </c>
      <c r="C301" s="188" t="s">
        <v>259</v>
      </c>
      <c r="D301" s="177"/>
      <c r="E301" s="201">
        <v>72</v>
      </c>
      <c r="F301" s="201">
        <v>23.6</v>
      </c>
      <c r="G301" s="88">
        <f t="shared" si="8"/>
        <v>0</v>
      </c>
      <c r="H301" s="65">
        <f t="shared" si="9"/>
        <v>0</v>
      </c>
      <c r="I301" s="42"/>
    </row>
    <row r="302" spans="1:9" ht="101.25" x14ac:dyDescent="0.25">
      <c r="A302" s="195" t="s">
        <v>2164</v>
      </c>
      <c r="B302" s="196" t="s">
        <v>20780</v>
      </c>
      <c r="C302" s="198"/>
      <c r="D302" s="199"/>
      <c r="E302" s="199"/>
      <c r="F302" s="199"/>
      <c r="G302" s="199"/>
      <c r="H302" s="200"/>
      <c r="I302" s="42"/>
    </row>
    <row r="303" spans="1:9" ht="22.5" x14ac:dyDescent="0.25">
      <c r="A303" s="193" t="s">
        <v>2165</v>
      </c>
      <c r="B303" s="194" t="s">
        <v>2166</v>
      </c>
      <c r="C303" s="188" t="s">
        <v>259</v>
      </c>
      <c r="D303" s="177"/>
      <c r="E303" s="201">
        <v>33</v>
      </c>
      <c r="F303" s="201">
        <v>13.4</v>
      </c>
      <c r="G303" s="88">
        <f t="shared" si="8"/>
        <v>0</v>
      </c>
      <c r="H303" s="65">
        <f t="shared" si="9"/>
        <v>0</v>
      </c>
      <c r="I303" s="42"/>
    </row>
    <row r="304" spans="1:9" ht="33.75" x14ac:dyDescent="0.25">
      <c r="A304" s="193" t="s">
        <v>2167</v>
      </c>
      <c r="B304" s="194" t="s">
        <v>2168</v>
      </c>
      <c r="C304" s="188" t="s">
        <v>259</v>
      </c>
      <c r="D304" s="177"/>
      <c r="E304" s="201">
        <v>35.5</v>
      </c>
      <c r="F304" s="201">
        <v>14.4</v>
      </c>
      <c r="G304" s="88">
        <f t="shared" si="8"/>
        <v>0</v>
      </c>
      <c r="H304" s="65">
        <f t="shared" si="9"/>
        <v>0</v>
      </c>
      <c r="I304" s="42"/>
    </row>
    <row r="305" spans="1:9" ht="90" x14ac:dyDescent="0.25">
      <c r="A305" s="195" t="s">
        <v>2169</v>
      </c>
      <c r="B305" s="196" t="s">
        <v>20781</v>
      </c>
      <c r="C305" s="198"/>
      <c r="D305" s="199"/>
      <c r="E305" s="199"/>
      <c r="F305" s="199"/>
      <c r="G305" s="199"/>
      <c r="H305" s="200"/>
      <c r="I305" s="42"/>
    </row>
    <row r="306" spans="1:9" ht="22.5" x14ac:dyDescent="0.25">
      <c r="A306" s="193" t="s">
        <v>2170</v>
      </c>
      <c r="B306" s="194" t="s">
        <v>2171</v>
      </c>
      <c r="C306" s="188" t="s">
        <v>259</v>
      </c>
      <c r="D306" s="177"/>
      <c r="E306" s="201">
        <v>42.7</v>
      </c>
      <c r="F306" s="201">
        <v>17.3</v>
      </c>
      <c r="G306" s="88">
        <f t="shared" si="8"/>
        <v>0</v>
      </c>
      <c r="H306" s="65">
        <f t="shared" si="9"/>
        <v>0</v>
      </c>
      <c r="I306" s="42"/>
    </row>
    <row r="307" spans="1:9" ht="22.5" x14ac:dyDescent="0.25">
      <c r="A307" s="193" t="s">
        <v>2172</v>
      </c>
      <c r="B307" s="194" t="s">
        <v>2173</v>
      </c>
      <c r="C307" s="188" t="s">
        <v>259</v>
      </c>
      <c r="D307" s="177"/>
      <c r="E307" s="201">
        <v>43.4</v>
      </c>
      <c r="F307" s="201">
        <v>17.600000000000001</v>
      </c>
      <c r="G307" s="88">
        <f t="shared" si="8"/>
        <v>0</v>
      </c>
      <c r="H307" s="65">
        <f t="shared" si="9"/>
        <v>0</v>
      </c>
      <c r="I307" s="42"/>
    </row>
    <row r="308" spans="1:9" ht="22.5" x14ac:dyDescent="0.25">
      <c r="A308" s="193" t="s">
        <v>2174</v>
      </c>
      <c r="B308" s="194" t="s">
        <v>2175</v>
      </c>
      <c r="C308" s="188" t="s">
        <v>259</v>
      </c>
      <c r="D308" s="177"/>
      <c r="E308" s="201">
        <v>45.7</v>
      </c>
      <c r="F308" s="201">
        <v>18.5</v>
      </c>
      <c r="G308" s="88">
        <f t="shared" si="8"/>
        <v>0</v>
      </c>
      <c r="H308" s="65">
        <f t="shared" si="9"/>
        <v>0</v>
      </c>
      <c r="I308" s="42"/>
    </row>
    <row r="309" spans="1:9" x14ac:dyDescent="0.25">
      <c r="A309" s="193" t="s">
        <v>2176</v>
      </c>
      <c r="B309" s="194" t="s">
        <v>2177</v>
      </c>
      <c r="C309" s="188" t="s">
        <v>259</v>
      </c>
      <c r="D309" s="177"/>
      <c r="E309" s="201">
        <v>56</v>
      </c>
      <c r="F309" s="201">
        <v>22.7</v>
      </c>
      <c r="G309" s="88">
        <f t="shared" si="8"/>
        <v>0</v>
      </c>
      <c r="H309" s="65">
        <f t="shared" si="9"/>
        <v>0</v>
      </c>
      <c r="I309" s="42"/>
    </row>
    <row r="310" spans="1:9" x14ac:dyDescent="0.25">
      <c r="A310" s="193" t="s">
        <v>2178</v>
      </c>
      <c r="B310" s="194" t="s">
        <v>2179</v>
      </c>
      <c r="C310" s="188" t="s">
        <v>259</v>
      </c>
      <c r="D310" s="177"/>
      <c r="E310" s="201">
        <v>89</v>
      </c>
      <c r="F310" s="201">
        <v>36.1</v>
      </c>
      <c r="G310" s="88">
        <f t="shared" si="8"/>
        <v>0</v>
      </c>
      <c r="H310" s="65">
        <f t="shared" si="9"/>
        <v>0</v>
      </c>
      <c r="I310" s="42"/>
    </row>
    <row r="311" spans="1:9" ht="90" x14ac:dyDescent="0.25">
      <c r="A311" s="195" t="s">
        <v>2180</v>
      </c>
      <c r="B311" s="196" t="s">
        <v>20782</v>
      </c>
      <c r="C311" s="198"/>
      <c r="D311" s="199"/>
      <c r="E311" s="199"/>
      <c r="F311" s="199"/>
      <c r="G311" s="199"/>
      <c r="H311" s="200"/>
      <c r="I311" s="42"/>
    </row>
    <row r="312" spans="1:9" ht="22.5" x14ac:dyDescent="0.25">
      <c r="A312" s="193" t="s">
        <v>2181</v>
      </c>
      <c r="B312" s="194" t="s">
        <v>2182</v>
      </c>
      <c r="C312" s="188" t="s">
        <v>259</v>
      </c>
      <c r="D312" s="177"/>
      <c r="E312" s="201">
        <v>43.2</v>
      </c>
      <c r="F312" s="201">
        <v>13.2</v>
      </c>
      <c r="G312" s="88">
        <f t="shared" si="8"/>
        <v>0</v>
      </c>
      <c r="H312" s="65">
        <f t="shared" si="9"/>
        <v>0</v>
      </c>
      <c r="I312" s="42"/>
    </row>
    <row r="313" spans="1:9" ht="22.5" x14ac:dyDescent="0.25">
      <c r="A313" s="193" t="s">
        <v>2183</v>
      </c>
      <c r="B313" s="194" t="s">
        <v>2184</v>
      </c>
      <c r="C313" s="188" t="s">
        <v>259</v>
      </c>
      <c r="D313" s="177"/>
      <c r="E313" s="201">
        <v>39.299999999999997</v>
      </c>
      <c r="F313" s="201">
        <v>12</v>
      </c>
      <c r="G313" s="88">
        <f t="shared" si="8"/>
        <v>0</v>
      </c>
      <c r="H313" s="65">
        <f t="shared" si="9"/>
        <v>0</v>
      </c>
      <c r="I313" s="42"/>
    </row>
    <row r="314" spans="1:9" ht="33.75" x14ac:dyDescent="0.25">
      <c r="A314" s="193" t="s">
        <v>2185</v>
      </c>
      <c r="B314" s="194" t="s">
        <v>2186</v>
      </c>
      <c r="C314" s="188" t="s">
        <v>259</v>
      </c>
      <c r="D314" s="177"/>
      <c r="E314" s="201">
        <v>42.6</v>
      </c>
      <c r="F314" s="201">
        <v>13</v>
      </c>
      <c r="G314" s="88">
        <f t="shared" si="8"/>
        <v>0</v>
      </c>
      <c r="H314" s="65">
        <f t="shared" si="9"/>
        <v>0</v>
      </c>
      <c r="I314" s="42"/>
    </row>
    <row r="315" spans="1:9" ht="33.75" x14ac:dyDescent="0.25">
      <c r="A315" s="193" t="s">
        <v>2187</v>
      </c>
      <c r="B315" s="194" t="s">
        <v>2188</v>
      </c>
      <c r="C315" s="188" t="s">
        <v>259</v>
      </c>
      <c r="D315" s="177"/>
      <c r="E315" s="201">
        <v>45.6</v>
      </c>
      <c r="F315" s="201">
        <v>13.9</v>
      </c>
      <c r="G315" s="88">
        <f t="shared" si="8"/>
        <v>0</v>
      </c>
      <c r="H315" s="65">
        <f t="shared" si="9"/>
        <v>0</v>
      </c>
      <c r="I315" s="42"/>
    </row>
    <row r="316" spans="1:9" ht="33.75" x14ac:dyDescent="0.25">
      <c r="A316" s="193" t="s">
        <v>2189</v>
      </c>
      <c r="B316" s="194" t="s">
        <v>2190</v>
      </c>
      <c r="C316" s="188" t="s">
        <v>259</v>
      </c>
      <c r="D316" s="177"/>
      <c r="E316" s="201">
        <v>53</v>
      </c>
      <c r="F316" s="201">
        <v>16.2</v>
      </c>
      <c r="G316" s="88">
        <f t="shared" si="8"/>
        <v>0</v>
      </c>
      <c r="H316" s="65">
        <f t="shared" si="9"/>
        <v>0</v>
      </c>
      <c r="I316" s="42"/>
    </row>
    <row r="317" spans="1:9" ht="101.25" x14ac:dyDescent="0.25">
      <c r="A317" s="195" t="s">
        <v>2191</v>
      </c>
      <c r="B317" s="196" t="s">
        <v>20783</v>
      </c>
      <c r="C317" s="198"/>
      <c r="D317" s="199"/>
      <c r="E317" s="199"/>
      <c r="F317" s="199"/>
      <c r="G317" s="199"/>
      <c r="H317" s="200"/>
      <c r="I317" s="42"/>
    </row>
    <row r="318" spans="1:9" x14ac:dyDescent="0.25">
      <c r="A318" s="193" t="s">
        <v>2192</v>
      </c>
      <c r="B318" s="194" t="s">
        <v>2193</v>
      </c>
      <c r="C318" s="188" t="s">
        <v>259</v>
      </c>
      <c r="D318" s="177"/>
      <c r="E318" s="201">
        <v>53</v>
      </c>
      <c r="F318" s="201">
        <v>22.2</v>
      </c>
      <c r="G318" s="88">
        <f t="shared" si="8"/>
        <v>0</v>
      </c>
      <c r="H318" s="65">
        <f t="shared" si="9"/>
        <v>0</v>
      </c>
      <c r="I318" s="42"/>
    </row>
    <row r="319" spans="1:9" x14ac:dyDescent="0.25">
      <c r="A319" s="193" t="s">
        <v>2194</v>
      </c>
      <c r="B319" s="194" t="s">
        <v>2195</v>
      </c>
      <c r="C319" s="188" t="s">
        <v>259</v>
      </c>
      <c r="D319" s="177"/>
      <c r="E319" s="201">
        <v>68</v>
      </c>
      <c r="F319" s="201">
        <v>28.2</v>
      </c>
      <c r="G319" s="88">
        <f t="shared" si="8"/>
        <v>0</v>
      </c>
      <c r="H319" s="65">
        <f t="shared" si="9"/>
        <v>0</v>
      </c>
      <c r="I319" s="42"/>
    </row>
    <row r="320" spans="1:9" x14ac:dyDescent="0.25">
      <c r="A320" s="193" t="s">
        <v>2196</v>
      </c>
      <c r="B320" s="194" t="s">
        <v>2197</v>
      </c>
      <c r="C320" s="188" t="s">
        <v>15</v>
      </c>
      <c r="D320" s="177"/>
      <c r="E320" s="201">
        <v>71</v>
      </c>
      <c r="F320" s="201">
        <v>29.5</v>
      </c>
      <c r="G320" s="88">
        <f t="shared" si="8"/>
        <v>0</v>
      </c>
      <c r="H320" s="65">
        <f t="shared" si="9"/>
        <v>0</v>
      </c>
      <c r="I320" s="42"/>
    </row>
    <row r="321" spans="1:9" ht="101.25" x14ac:dyDescent="0.25">
      <c r="A321" s="195" t="s">
        <v>2198</v>
      </c>
      <c r="B321" s="196" t="s">
        <v>20784</v>
      </c>
      <c r="C321" s="198"/>
      <c r="D321" s="199"/>
      <c r="E321" s="199"/>
      <c r="F321" s="199"/>
      <c r="G321" s="199"/>
      <c r="H321" s="200"/>
      <c r="I321" s="42"/>
    </row>
    <row r="322" spans="1:9" x14ac:dyDescent="0.25">
      <c r="A322" s="193" t="s">
        <v>2199</v>
      </c>
      <c r="B322" s="194" t="s">
        <v>2200</v>
      </c>
      <c r="C322" s="188" t="s">
        <v>259</v>
      </c>
      <c r="D322" s="177"/>
      <c r="E322" s="201">
        <v>45.5</v>
      </c>
      <c r="F322" s="201">
        <v>13.9</v>
      </c>
      <c r="G322" s="88">
        <f t="shared" si="8"/>
        <v>0</v>
      </c>
      <c r="H322" s="65">
        <f t="shared" si="9"/>
        <v>0</v>
      </c>
      <c r="I322" s="42"/>
    </row>
    <row r="323" spans="1:9" ht="22.5" x14ac:dyDescent="0.25">
      <c r="A323" s="193" t="s">
        <v>2201</v>
      </c>
      <c r="B323" s="194" t="s">
        <v>2202</v>
      </c>
      <c r="C323" s="188" t="s">
        <v>259</v>
      </c>
      <c r="D323" s="177"/>
      <c r="E323" s="201">
        <v>49.6</v>
      </c>
      <c r="F323" s="201">
        <v>15.1</v>
      </c>
      <c r="G323" s="88">
        <f t="shared" si="8"/>
        <v>0</v>
      </c>
      <c r="H323" s="65">
        <f t="shared" si="9"/>
        <v>0</v>
      </c>
      <c r="I323" s="42"/>
    </row>
    <row r="324" spans="1:9" x14ac:dyDescent="0.25">
      <c r="A324" s="193" t="s">
        <v>2203</v>
      </c>
      <c r="B324" s="194" t="s">
        <v>2204</v>
      </c>
      <c r="C324" s="188" t="s">
        <v>259</v>
      </c>
      <c r="D324" s="177"/>
      <c r="E324" s="201">
        <v>53</v>
      </c>
      <c r="F324" s="201">
        <v>16.2</v>
      </c>
      <c r="G324" s="88">
        <f t="shared" ref="G324:G387" si="10">D324*E324</f>
        <v>0</v>
      </c>
      <c r="H324" s="65">
        <f t="shared" ref="H324:H387" si="11">D324*F324</f>
        <v>0</v>
      </c>
      <c r="I324" s="42"/>
    </row>
    <row r="325" spans="1:9" x14ac:dyDescent="0.25">
      <c r="A325" s="193" t="s">
        <v>2205</v>
      </c>
      <c r="B325" s="194" t="s">
        <v>2206</v>
      </c>
      <c r="C325" s="188" t="s">
        <v>259</v>
      </c>
      <c r="D325" s="177"/>
      <c r="E325" s="201">
        <v>59</v>
      </c>
      <c r="F325" s="201">
        <v>18.100000000000001</v>
      </c>
      <c r="G325" s="88">
        <f t="shared" si="10"/>
        <v>0</v>
      </c>
      <c r="H325" s="65">
        <f t="shared" si="11"/>
        <v>0</v>
      </c>
      <c r="I325" s="42"/>
    </row>
    <row r="326" spans="1:9" x14ac:dyDescent="0.25">
      <c r="A326" s="193" t="s">
        <v>2207</v>
      </c>
      <c r="B326" s="194" t="s">
        <v>2208</v>
      </c>
      <c r="C326" s="188" t="s">
        <v>259</v>
      </c>
      <c r="D326" s="177"/>
      <c r="E326" s="201">
        <v>86</v>
      </c>
      <c r="F326" s="201">
        <v>26.2</v>
      </c>
      <c r="G326" s="88">
        <f t="shared" si="10"/>
        <v>0</v>
      </c>
      <c r="H326" s="65">
        <f t="shared" si="11"/>
        <v>0</v>
      </c>
      <c r="I326" s="42"/>
    </row>
    <row r="327" spans="1:9" x14ac:dyDescent="0.25">
      <c r="A327" s="193" t="s">
        <v>2209</v>
      </c>
      <c r="B327" s="194" t="s">
        <v>2210</v>
      </c>
      <c r="C327" s="188" t="s">
        <v>15</v>
      </c>
      <c r="D327" s="177"/>
      <c r="E327" s="201">
        <v>67</v>
      </c>
      <c r="F327" s="201">
        <v>20.3</v>
      </c>
      <c r="G327" s="88">
        <f t="shared" si="10"/>
        <v>0</v>
      </c>
      <c r="H327" s="65">
        <f t="shared" si="11"/>
        <v>0</v>
      </c>
      <c r="I327" s="42"/>
    </row>
    <row r="328" spans="1:9" ht="22.5" x14ac:dyDescent="0.25">
      <c r="A328" s="193" t="s">
        <v>2211</v>
      </c>
      <c r="B328" s="194" t="s">
        <v>2212</v>
      </c>
      <c r="C328" s="188" t="s">
        <v>259</v>
      </c>
      <c r="D328" s="177"/>
      <c r="E328" s="201">
        <v>112</v>
      </c>
      <c r="F328" s="201">
        <v>34</v>
      </c>
      <c r="G328" s="88">
        <f t="shared" si="10"/>
        <v>0</v>
      </c>
      <c r="H328" s="65">
        <f t="shared" si="11"/>
        <v>0</v>
      </c>
      <c r="I328" s="42"/>
    </row>
    <row r="329" spans="1:9" ht="180" x14ac:dyDescent="0.25">
      <c r="A329" s="195" t="s">
        <v>2213</v>
      </c>
      <c r="B329" s="196" t="s">
        <v>20785</v>
      </c>
      <c r="C329" s="198"/>
      <c r="D329" s="199"/>
      <c r="E329" s="199"/>
      <c r="F329" s="199"/>
      <c r="G329" s="199"/>
      <c r="H329" s="200"/>
      <c r="I329" s="42"/>
    </row>
    <row r="330" spans="1:9" x14ac:dyDescent="0.25">
      <c r="A330" s="193" t="s">
        <v>2214</v>
      </c>
      <c r="B330" s="194" t="s">
        <v>2215</v>
      </c>
      <c r="C330" s="188" t="s">
        <v>259</v>
      </c>
      <c r="D330" s="177"/>
      <c r="E330" s="201">
        <v>54</v>
      </c>
      <c r="F330" s="201">
        <v>16.600000000000001</v>
      </c>
      <c r="G330" s="88">
        <f t="shared" si="10"/>
        <v>0</v>
      </c>
      <c r="H330" s="65">
        <f t="shared" si="11"/>
        <v>0</v>
      </c>
      <c r="I330" s="42"/>
    </row>
    <row r="331" spans="1:9" ht="22.5" x14ac:dyDescent="0.25">
      <c r="A331" s="193" t="s">
        <v>2216</v>
      </c>
      <c r="B331" s="194" t="s">
        <v>2217</v>
      </c>
      <c r="C331" s="188" t="s">
        <v>259</v>
      </c>
      <c r="D331" s="177"/>
      <c r="E331" s="201">
        <v>62</v>
      </c>
      <c r="F331" s="201">
        <v>19</v>
      </c>
      <c r="G331" s="88">
        <f t="shared" si="10"/>
        <v>0</v>
      </c>
      <c r="H331" s="65">
        <f t="shared" si="11"/>
        <v>0</v>
      </c>
      <c r="I331" s="42"/>
    </row>
    <row r="332" spans="1:9" ht="22.5" x14ac:dyDescent="0.25">
      <c r="A332" s="193" t="s">
        <v>2218</v>
      </c>
      <c r="B332" s="194" t="s">
        <v>2219</v>
      </c>
      <c r="C332" s="188" t="s">
        <v>259</v>
      </c>
      <c r="D332" s="177"/>
      <c r="E332" s="201">
        <v>59</v>
      </c>
      <c r="F332" s="201">
        <v>18.100000000000001</v>
      </c>
      <c r="G332" s="88">
        <f t="shared" si="10"/>
        <v>0</v>
      </c>
      <c r="H332" s="65">
        <f t="shared" si="11"/>
        <v>0</v>
      </c>
      <c r="I332" s="42"/>
    </row>
    <row r="333" spans="1:9" ht="22.5" x14ac:dyDescent="0.25">
      <c r="A333" s="193" t="s">
        <v>2220</v>
      </c>
      <c r="B333" s="194" t="s">
        <v>2221</v>
      </c>
      <c r="C333" s="188" t="s">
        <v>259</v>
      </c>
      <c r="D333" s="177"/>
      <c r="E333" s="201">
        <v>72</v>
      </c>
      <c r="F333" s="201">
        <v>21.9</v>
      </c>
      <c r="G333" s="88">
        <f t="shared" si="10"/>
        <v>0</v>
      </c>
      <c r="H333" s="65">
        <f t="shared" si="11"/>
        <v>0</v>
      </c>
      <c r="I333" s="42"/>
    </row>
    <row r="334" spans="1:9" x14ac:dyDescent="0.25">
      <c r="A334" s="193" t="s">
        <v>2222</v>
      </c>
      <c r="B334" s="194" t="s">
        <v>2223</v>
      </c>
      <c r="C334" s="188" t="s">
        <v>259</v>
      </c>
      <c r="D334" s="177"/>
      <c r="E334" s="201">
        <v>56</v>
      </c>
      <c r="F334" s="201">
        <v>17.2</v>
      </c>
      <c r="G334" s="88">
        <f t="shared" si="10"/>
        <v>0</v>
      </c>
      <c r="H334" s="65">
        <f t="shared" si="11"/>
        <v>0</v>
      </c>
      <c r="I334" s="42"/>
    </row>
    <row r="335" spans="1:9" ht="22.5" x14ac:dyDescent="0.25">
      <c r="A335" s="193" t="s">
        <v>2224</v>
      </c>
      <c r="B335" s="194" t="s">
        <v>2225</v>
      </c>
      <c r="C335" s="188" t="s">
        <v>259</v>
      </c>
      <c r="D335" s="177"/>
      <c r="E335" s="201">
        <v>64</v>
      </c>
      <c r="F335" s="201">
        <v>19.7</v>
      </c>
      <c r="G335" s="88">
        <f t="shared" si="10"/>
        <v>0</v>
      </c>
      <c r="H335" s="65">
        <f t="shared" si="11"/>
        <v>0</v>
      </c>
      <c r="I335" s="42"/>
    </row>
    <row r="336" spans="1:9" ht="22.5" x14ac:dyDescent="0.25">
      <c r="A336" s="193" t="s">
        <v>2226</v>
      </c>
      <c r="B336" s="194" t="s">
        <v>2227</v>
      </c>
      <c r="C336" s="188" t="s">
        <v>259</v>
      </c>
      <c r="D336" s="177"/>
      <c r="E336" s="201">
        <v>61</v>
      </c>
      <c r="F336" s="201">
        <v>18.7</v>
      </c>
      <c r="G336" s="88">
        <f t="shared" si="10"/>
        <v>0</v>
      </c>
      <c r="H336" s="65">
        <f t="shared" si="11"/>
        <v>0</v>
      </c>
      <c r="I336" s="42"/>
    </row>
    <row r="337" spans="1:9" ht="22.5" x14ac:dyDescent="0.25">
      <c r="A337" s="193" t="s">
        <v>2228</v>
      </c>
      <c r="B337" s="194" t="s">
        <v>2229</v>
      </c>
      <c r="C337" s="188" t="s">
        <v>259</v>
      </c>
      <c r="D337" s="177"/>
      <c r="E337" s="201">
        <v>75</v>
      </c>
      <c r="F337" s="201">
        <v>22.8</v>
      </c>
      <c r="G337" s="88">
        <f t="shared" si="10"/>
        <v>0</v>
      </c>
      <c r="H337" s="65">
        <f t="shared" si="11"/>
        <v>0</v>
      </c>
      <c r="I337" s="42"/>
    </row>
    <row r="338" spans="1:9" x14ac:dyDescent="0.25">
      <c r="A338" s="193" t="s">
        <v>2230</v>
      </c>
      <c r="B338" s="194" t="s">
        <v>2231</v>
      </c>
      <c r="C338" s="188" t="s">
        <v>259</v>
      </c>
      <c r="D338" s="177"/>
      <c r="E338" s="201">
        <v>95</v>
      </c>
      <c r="F338" s="201">
        <v>29</v>
      </c>
      <c r="G338" s="88">
        <f t="shared" si="10"/>
        <v>0</v>
      </c>
      <c r="H338" s="65">
        <f t="shared" si="11"/>
        <v>0</v>
      </c>
      <c r="I338" s="42"/>
    </row>
    <row r="339" spans="1:9" x14ac:dyDescent="0.25">
      <c r="A339" s="193" t="s">
        <v>2232</v>
      </c>
      <c r="B339" s="194" t="s">
        <v>2233</v>
      </c>
      <c r="C339" s="188" t="s">
        <v>259</v>
      </c>
      <c r="D339" s="177"/>
      <c r="E339" s="201">
        <v>70</v>
      </c>
      <c r="F339" s="201">
        <v>21.2</v>
      </c>
      <c r="G339" s="88">
        <f t="shared" si="10"/>
        <v>0</v>
      </c>
      <c r="H339" s="65">
        <f t="shared" si="11"/>
        <v>0</v>
      </c>
      <c r="I339" s="42"/>
    </row>
    <row r="340" spans="1:9" ht="22.5" x14ac:dyDescent="0.25">
      <c r="A340" s="193" t="s">
        <v>2234</v>
      </c>
      <c r="B340" s="194" t="s">
        <v>2235</v>
      </c>
      <c r="C340" s="188" t="s">
        <v>259</v>
      </c>
      <c r="D340" s="177"/>
      <c r="E340" s="201">
        <v>76</v>
      </c>
      <c r="F340" s="201">
        <v>23.1</v>
      </c>
      <c r="G340" s="88">
        <f t="shared" si="10"/>
        <v>0</v>
      </c>
      <c r="H340" s="65">
        <f t="shared" si="11"/>
        <v>0</v>
      </c>
      <c r="I340" s="42"/>
    </row>
    <row r="341" spans="1:9" ht="22.5" x14ac:dyDescent="0.25">
      <c r="A341" s="193" t="s">
        <v>2236</v>
      </c>
      <c r="B341" s="194" t="s">
        <v>2237</v>
      </c>
      <c r="C341" s="188" t="s">
        <v>259</v>
      </c>
      <c r="D341" s="177"/>
      <c r="E341" s="201">
        <v>73</v>
      </c>
      <c r="F341" s="201">
        <v>22.2</v>
      </c>
      <c r="G341" s="88">
        <f t="shared" si="10"/>
        <v>0</v>
      </c>
      <c r="H341" s="65">
        <f t="shared" si="11"/>
        <v>0</v>
      </c>
      <c r="I341" s="42"/>
    </row>
    <row r="342" spans="1:9" ht="22.5" x14ac:dyDescent="0.25">
      <c r="A342" s="193" t="s">
        <v>2238</v>
      </c>
      <c r="B342" s="194" t="s">
        <v>2239</v>
      </c>
      <c r="C342" s="188" t="s">
        <v>259</v>
      </c>
      <c r="D342" s="177"/>
      <c r="E342" s="201">
        <v>91</v>
      </c>
      <c r="F342" s="201">
        <v>27.8</v>
      </c>
      <c r="G342" s="88">
        <f t="shared" si="10"/>
        <v>0</v>
      </c>
      <c r="H342" s="65">
        <f t="shared" si="11"/>
        <v>0</v>
      </c>
      <c r="I342" s="42"/>
    </row>
    <row r="343" spans="1:9" ht="191.25" x14ac:dyDescent="0.25">
      <c r="A343" s="195" t="s">
        <v>2240</v>
      </c>
      <c r="B343" s="196" t="s">
        <v>20786</v>
      </c>
      <c r="C343" s="198"/>
      <c r="D343" s="199"/>
      <c r="E343" s="199"/>
      <c r="F343" s="199"/>
      <c r="G343" s="199"/>
      <c r="H343" s="200"/>
      <c r="I343" s="42"/>
    </row>
    <row r="344" spans="1:9" x14ac:dyDescent="0.25">
      <c r="A344" s="193" t="s">
        <v>2241</v>
      </c>
      <c r="B344" s="194" t="s">
        <v>2215</v>
      </c>
      <c r="C344" s="188" t="s">
        <v>259</v>
      </c>
      <c r="D344" s="177"/>
      <c r="E344" s="201">
        <v>68</v>
      </c>
      <c r="F344" s="201">
        <v>20.6</v>
      </c>
      <c r="G344" s="88">
        <f t="shared" si="10"/>
        <v>0</v>
      </c>
      <c r="H344" s="65">
        <f t="shared" si="11"/>
        <v>0</v>
      </c>
      <c r="I344" s="42"/>
    </row>
    <row r="345" spans="1:9" ht="22.5" x14ac:dyDescent="0.25">
      <c r="A345" s="193" t="s">
        <v>2242</v>
      </c>
      <c r="B345" s="194" t="s">
        <v>2217</v>
      </c>
      <c r="C345" s="188" t="s">
        <v>259</v>
      </c>
      <c r="D345" s="177"/>
      <c r="E345" s="201">
        <v>73</v>
      </c>
      <c r="F345" s="201">
        <v>22.2</v>
      </c>
      <c r="G345" s="88">
        <f t="shared" si="10"/>
        <v>0</v>
      </c>
      <c r="H345" s="65">
        <f t="shared" si="11"/>
        <v>0</v>
      </c>
      <c r="I345" s="42"/>
    </row>
    <row r="346" spans="1:9" ht="22.5" x14ac:dyDescent="0.25">
      <c r="A346" s="193" t="s">
        <v>2243</v>
      </c>
      <c r="B346" s="194" t="s">
        <v>2219</v>
      </c>
      <c r="C346" s="188" t="s">
        <v>259</v>
      </c>
      <c r="D346" s="177"/>
      <c r="E346" s="201">
        <v>71</v>
      </c>
      <c r="F346" s="201">
        <v>21.5</v>
      </c>
      <c r="G346" s="88">
        <f t="shared" si="10"/>
        <v>0</v>
      </c>
      <c r="H346" s="65">
        <f t="shared" si="11"/>
        <v>0</v>
      </c>
      <c r="I346" s="42"/>
    </row>
    <row r="347" spans="1:9" ht="22.5" x14ac:dyDescent="0.25">
      <c r="A347" s="193" t="s">
        <v>2244</v>
      </c>
      <c r="B347" s="194" t="s">
        <v>2221</v>
      </c>
      <c r="C347" s="188" t="s">
        <v>259</v>
      </c>
      <c r="D347" s="177"/>
      <c r="E347" s="201">
        <v>85</v>
      </c>
      <c r="F347" s="201">
        <v>25.9</v>
      </c>
      <c r="G347" s="88">
        <f t="shared" si="10"/>
        <v>0</v>
      </c>
      <c r="H347" s="65">
        <f t="shared" si="11"/>
        <v>0</v>
      </c>
      <c r="I347" s="42"/>
    </row>
    <row r="348" spans="1:9" x14ac:dyDescent="0.25">
      <c r="A348" s="193" t="s">
        <v>2245</v>
      </c>
      <c r="B348" s="194" t="s">
        <v>2246</v>
      </c>
      <c r="C348" s="188" t="s">
        <v>259</v>
      </c>
      <c r="D348" s="177"/>
      <c r="E348" s="201">
        <v>112</v>
      </c>
      <c r="F348" s="201">
        <v>34</v>
      </c>
      <c r="G348" s="88">
        <f t="shared" si="10"/>
        <v>0</v>
      </c>
      <c r="H348" s="65">
        <f t="shared" si="11"/>
        <v>0</v>
      </c>
      <c r="I348" s="42"/>
    </row>
    <row r="349" spans="1:9" x14ac:dyDescent="0.25">
      <c r="A349" s="193" t="s">
        <v>2247</v>
      </c>
      <c r="B349" s="194" t="s">
        <v>2223</v>
      </c>
      <c r="C349" s="188" t="s">
        <v>259</v>
      </c>
      <c r="D349" s="177"/>
      <c r="E349" s="201">
        <v>70</v>
      </c>
      <c r="F349" s="201">
        <v>21.2</v>
      </c>
      <c r="G349" s="88">
        <f t="shared" si="10"/>
        <v>0</v>
      </c>
      <c r="H349" s="65">
        <f t="shared" si="11"/>
        <v>0</v>
      </c>
      <c r="I349" s="42"/>
    </row>
    <row r="350" spans="1:9" ht="22.5" x14ac:dyDescent="0.25">
      <c r="A350" s="193" t="s">
        <v>2248</v>
      </c>
      <c r="B350" s="194" t="s">
        <v>2225</v>
      </c>
      <c r="C350" s="188" t="s">
        <v>259</v>
      </c>
      <c r="D350" s="177"/>
      <c r="E350" s="201">
        <v>76</v>
      </c>
      <c r="F350" s="201">
        <v>23.1</v>
      </c>
      <c r="G350" s="88">
        <f t="shared" si="10"/>
        <v>0</v>
      </c>
      <c r="H350" s="65">
        <f t="shared" si="11"/>
        <v>0</v>
      </c>
      <c r="I350" s="42"/>
    </row>
    <row r="351" spans="1:9" ht="22.5" x14ac:dyDescent="0.25">
      <c r="A351" s="193" t="s">
        <v>2249</v>
      </c>
      <c r="B351" s="194" t="s">
        <v>2227</v>
      </c>
      <c r="C351" s="188" t="s">
        <v>259</v>
      </c>
      <c r="D351" s="177"/>
      <c r="E351" s="201">
        <v>73</v>
      </c>
      <c r="F351" s="201">
        <v>22.2</v>
      </c>
      <c r="G351" s="88">
        <f t="shared" si="10"/>
        <v>0</v>
      </c>
      <c r="H351" s="65">
        <f t="shared" si="11"/>
        <v>0</v>
      </c>
      <c r="I351" s="42"/>
    </row>
    <row r="352" spans="1:9" ht="22.5" x14ac:dyDescent="0.25">
      <c r="A352" s="193" t="s">
        <v>2250</v>
      </c>
      <c r="B352" s="194" t="s">
        <v>2229</v>
      </c>
      <c r="C352" s="188" t="s">
        <v>259</v>
      </c>
      <c r="D352" s="177"/>
      <c r="E352" s="201">
        <v>88</v>
      </c>
      <c r="F352" s="201">
        <v>26.9</v>
      </c>
      <c r="G352" s="88">
        <f t="shared" si="10"/>
        <v>0</v>
      </c>
      <c r="H352" s="65">
        <f t="shared" si="11"/>
        <v>0</v>
      </c>
      <c r="I352" s="42"/>
    </row>
    <row r="353" spans="1:9" x14ac:dyDescent="0.25">
      <c r="A353" s="193" t="s">
        <v>2251</v>
      </c>
      <c r="B353" s="194" t="s">
        <v>2231</v>
      </c>
      <c r="C353" s="188" t="s">
        <v>259</v>
      </c>
      <c r="D353" s="177"/>
      <c r="E353" s="201">
        <v>111</v>
      </c>
      <c r="F353" s="201">
        <v>33.700000000000003</v>
      </c>
      <c r="G353" s="88">
        <f t="shared" si="10"/>
        <v>0</v>
      </c>
      <c r="H353" s="65">
        <f t="shared" si="11"/>
        <v>0</v>
      </c>
      <c r="I353" s="42"/>
    </row>
    <row r="354" spans="1:9" x14ac:dyDescent="0.25">
      <c r="A354" s="193" t="s">
        <v>2252</v>
      </c>
      <c r="B354" s="194" t="s">
        <v>2233</v>
      </c>
      <c r="C354" s="188" t="s">
        <v>259</v>
      </c>
      <c r="D354" s="177"/>
      <c r="E354" s="201">
        <v>83</v>
      </c>
      <c r="F354" s="201">
        <v>25.3</v>
      </c>
      <c r="G354" s="88">
        <f t="shared" si="10"/>
        <v>0</v>
      </c>
      <c r="H354" s="65">
        <f t="shared" si="11"/>
        <v>0</v>
      </c>
      <c r="I354" s="42"/>
    </row>
    <row r="355" spans="1:9" ht="22.5" x14ac:dyDescent="0.25">
      <c r="A355" s="193" t="s">
        <v>2253</v>
      </c>
      <c r="B355" s="194" t="s">
        <v>2235</v>
      </c>
      <c r="C355" s="188" t="s">
        <v>259</v>
      </c>
      <c r="D355" s="177"/>
      <c r="E355" s="201">
        <v>89</v>
      </c>
      <c r="F355" s="201">
        <v>27.2</v>
      </c>
      <c r="G355" s="88">
        <f t="shared" si="10"/>
        <v>0</v>
      </c>
      <c r="H355" s="65">
        <f t="shared" si="11"/>
        <v>0</v>
      </c>
      <c r="I355" s="42"/>
    </row>
    <row r="356" spans="1:9" ht="22.5" x14ac:dyDescent="0.25">
      <c r="A356" s="193" t="s">
        <v>2254</v>
      </c>
      <c r="B356" s="194" t="s">
        <v>2237</v>
      </c>
      <c r="C356" s="188" t="s">
        <v>259</v>
      </c>
      <c r="D356" s="177"/>
      <c r="E356" s="201">
        <v>85</v>
      </c>
      <c r="F356" s="201">
        <v>25.9</v>
      </c>
      <c r="G356" s="88">
        <f t="shared" si="10"/>
        <v>0</v>
      </c>
      <c r="H356" s="65">
        <f t="shared" si="11"/>
        <v>0</v>
      </c>
      <c r="I356" s="42"/>
    </row>
    <row r="357" spans="1:9" ht="22.5" x14ac:dyDescent="0.25">
      <c r="A357" s="193" t="s">
        <v>2255</v>
      </c>
      <c r="B357" s="194" t="s">
        <v>2239</v>
      </c>
      <c r="C357" s="188" t="s">
        <v>259</v>
      </c>
      <c r="D357" s="177"/>
      <c r="E357" s="201">
        <v>105</v>
      </c>
      <c r="F357" s="201">
        <v>32.200000000000003</v>
      </c>
      <c r="G357" s="88">
        <f t="shared" si="10"/>
        <v>0</v>
      </c>
      <c r="H357" s="65">
        <f t="shared" si="11"/>
        <v>0</v>
      </c>
      <c r="I357" s="42"/>
    </row>
    <row r="358" spans="1:9" ht="247.5" x14ac:dyDescent="0.25">
      <c r="A358" s="193" t="s">
        <v>2256</v>
      </c>
      <c r="B358" s="194" t="s">
        <v>20787</v>
      </c>
      <c r="C358" s="188" t="s">
        <v>259</v>
      </c>
      <c r="D358" s="177"/>
      <c r="E358" s="201">
        <v>184</v>
      </c>
      <c r="F358" s="201">
        <v>56</v>
      </c>
      <c r="G358" s="88">
        <f t="shared" si="10"/>
        <v>0</v>
      </c>
      <c r="H358" s="65">
        <f t="shared" si="11"/>
        <v>0</v>
      </c>
      <c r="I358" s="42"/>
    </row>
    <row r="359" spans="1:9" ht="236.25" x14ac:dyDescent="0.25">
      <c r="A359" s="193" t="s">
        <v>2257</v>
      </c>
      <c r="B359" s="194" t="s">
        <v>20788</v>
      </c>
      <c r="C359" s="188" t="s">
        <v>6</v>
      </c>
      <c r="D359" s="177"/>
      <c r="E359" s="201">
        <v>13</v>
      </c>
      <c r="F359" s="201">
        <v>3.97</v>
      </c>
      <c r="G359" s="88">
        <f t="shared" si="10"/>
        <v>0</v>
      </c>
      <c r="H359" s="65">
        <f t="shared" si="11"/>
        <v>0</v>
      </c>
      <c r="I359" s="42"/>
    </row>
    <row r="360" spans="1:9" ht="247.5" x14ac:dyDescent="0.25">
      <c r="A360" s="193" t="s">
        <v>2258</v>
      </c>
      <c r="B360" s="194" t="s">
        <v>20789</v>
      </c>
      <c r="C360" s="188" t="s">
        <v>6</v>
      </c>
      <c r="D360" s="177"/>
      <c r="E360" s="201">
        <v>13</v>
      </c>
      <c r="F360" s="201">
        <v>3.97</v>
      </c>
      <c r="G360" s="88">
        <f t="shared" si="10"/>
        <v>0</v>
      </c>
      <c r="H360" s="65">
        <f t="shared" si="11"/>
        <v>0</v>
      </c>
      <c r="I360" s="42"/>
    </row>
    <row r="361" spans="1:9" ht="56.25" x14ac:dyDescent="0.25">
      <c r="A361" s="193" t="s">
        <v>2259</v>
      </c>
      <c r="B361" s="194" t="s">
        <v>20790</v>
      </c>
      <c r="C361" s="188" t="s">
        <v>259</v>
      </c>
      <c r="D361" s="177"/>
      <c r="E361" s="201">
        <v>3.73</v>
      </c>
      <c r="F361" s="201">
        <v>1.1399999999999999</v>
      </c>
      <c r="G361" s="88">
        <f t="shared" si="10"/>
        <v>0</v>
      </c>
      <c r="H361" s="65">
        <f t="shared" si="11"/>
        <v>0</v>
      </c>
      <c r="I361" s="42"/>
    </row>
    <row r="362" spans="1:9" ht="78.75" x14ac:dyDescent="0.25">
      <c r="A362" s="195" t="s">
        <v>2260</v>
      </c>
      <c r="B362" s="196" t="s">
        <v>20791</v>
      </c>
      <c r="C362" s="198"/>
      <c r="D362" s="199"/>
      <c r="E362" s="199"/>
      <c r="F362" s="199"/>
      <c r="G362" s="199"/>
      <c r="H362" s="200"/>
      <c r="I362" s="42"/>
    </row>
    <row r="363" spans="1:9" ht="22.5" x14ac:dyDescent="0.25">
      <c r="A363" s="193" t="s">
        <v>2261</v>
      </c>
      <c r="B363" s="194" t="s">
        <v>2262</v>
      </c>
      <c r="C363" s="188" t="s">
        <v>259</v>
      </c>
      <c r="D363" s="177"/>
      <c r="E363" s="201">
        <v>45.8</v>
      </c>
      <c r="F363" s="201">
        <v>14</v>
      </c>
      <c r="G363" s="88">
        <f t="shared" si="10"/>
        <v>0</v>
      </c>
      <c r="H363" s="65">
        <f t="shared" si="11"/>
        <v>0</v>
      </c>
      <c r="I363" s="42"/>
    </row>
    <row r="364" spans="1:9" ht="22.5" x14ac:dyDescent="0.25">
      <c r="A364" s="193" t="s">
        <v>2263</v>
      </c>
      <c r="B364" s="194" t="s">
        <v>2264</v>
      </c>
      <c r="C364" s="188" t="s">
        <v>259</v>
      </c>
      <c r="D364" s="177"/>
      <c r="E364" s="201">
        <v>52</v>
      </c>
      <c r="F364" s="201">
        <v>15.9</v>
      </c>
      <c r="G364" s="88">
        <f t="shared" si="10"/>
        <v>0</v>
      </c>
      <c r="H364" s="65">
        <f t="shared" si="11"/>
        <v>0</v>
      </c>
      <c r="I364" s="42"/>
    </row>
    <row r="365" spans="1:9" x14ac:dyDescent="0.25">
      <c r="A365" s="193" t="s">
        <v>2265</v>
      </c>
      <c r="B365" s="194" t="s">
        <v>2266</v>
      </c>
      <c r="C365" s="188" t="s">
        <v>259</v>
      </c>
      <c r="D365" s="177"/>
      <c r="E365" s="201">
        <v>58</v>
      </c>
      <c r="F365" s="201">
        <v>17.8</v>
      </c>
      <c r="G365" s="88">
        <f t="shared" si="10"/>
        <v>0</v>
      </c>
      <c r="H365" s="65">
        <f t="shared" si="11"/>
        <v>0</v>
      </c>
      <c r="I365" s="42"/>
    </row>
    <row r="366" spans="1:9" x14ac:dyDescent="0.25">
      <c r="A366" s="193" t="s">
        <v>2267</v>
      </c>
      <c r="B366" s="194" t="s">
        <v>2268</v>
      </c>
      <c r="C366" s="188" t="s">
        <v>259</v>
      </c>
      <c r="D366" s="177"/>
      <c r="E366" s="201">
        <v>7.2</v>
      </c>
      <c r="F366" s="201">
        <v>2.19</v>
      </c>
      <c r="G366" s="88">
        <f t="shared" si="10"/>
        <v>0</v>
      </c>
      <c r="H366" s="65">
        <f t="shared" si="11"/>
        <v>0</v>
      </c>
      <c r="I366" s="42"/>
    </row>
    <row r="367" spans="1:9" ht="123.75" x14ac:dyDescent="0.25">
      <c r="A367" s="195" t="s">
        <v>2269</v>
      </c>
      <c r="B367" s="196" t="s">
        <v>20792</v>
      </c>
      <c r="C367" s="198"/>
      <c r="D367" s="199"/>
      <c r="E367" s="199"/>
      <c r="F367" s="199"/>
      <c r="G367" s="199"/>
      <c r="H367" s="200"/>
      <c r="I367" s="42"/>
    </row>
    <row r="368" spans="1:9" x14ac:dyDescent="0.25">
      <c r="A368" s="193" t="s">
        <v>2270</v>
      </c>
      <c r="B368" s="194" t="s">
        <v>2271</v>
      </c>
      <c r="C368" s="188" t="s">
        <v>259</v>
      </c>
      <c r="D368" s="177"/>
      <c r="E368" s="201">
        <v>36.5</v>
      </c>
      <c r="F368" s="201">
        <v>13.4</v>
      </c>
      <c r="G368" s="88">
        <f t="shared" si="10"/>
        <v>0</v>
      </c>
      <c r="H368" s="65">
        <f t="shared" si="11"/>
        <v>0</v>
      </c>
      <c r="I368" s="42"/>
    </row>
    <row r="369" spans="1:9" ht="22.5" x14ac:dyDescent="0.25">
      <c r="A369" s="193" t="s">
        <v>2272</v>
      </c>
      <c r="B369" s="194" t="s">
        <v>2273</v>
      </c>
      <c r="C369" s="188" t="s">
        <v>259</v>
      </c>
      <c r="D369" s="177"/>
      <c r="E369" s="201">
        <v>48.6</v>
      </c>
      <c r="F369" s="201">
        <v>17.8</v>
      </c>
      <c r="G369" s="88">
        <f t="shared" si="10"/>
        <v>0</v>
      </c>
      <c r="H369" s="65">
        <f t="shared" si="11"/>
        <v>0</v>
      </c>
      <c r="I369" s="42"/>
    </row>
    <row r="370" spans="1:9" ht="112.5" x14ac:dyDescent="0.25">
      <c r="A370" s="193" t="s">
        <v>2274</v>
      </c>
      <c r="B370" s="194" t="s">
        <v>20793</v>
      </c>
      <c r="C370" s="188" t="s">
        <v>259</v>
      </c>
      <c r="D370" s="177"/>
      <c r="E370" s="201">
        <v>54</v>
      </c>
      <c r="F370" s="201">
        <v>20</v>
      </c>
      <c r="G370" s="88">
        <f t="shared" si="10"/>
        <v>0</v>
      </c>
      <c r="H370" s="65">
        <f t="shared" si="11"/>
        <v>0</v>
      </c>
      <c r="I370" s="42"/>
    </row>
    <row r="371" spans="1:9" ht="112.5" x14ac:dyDescent="0.25">
      <c r="A371" s="195" t="s">
        <v>2275</v>
      </c>
      <c r="B371" s="196" t="s">
        <v>20794</v>
      </c>
      <c r="C371" s="198"/>
      <c r="D371" s="199"/>
      <c r="E371" s="199"/>
      <c r="F371" s="199"/>
      <c r="G371" s="199"/>
      <c r="H371" s="200"/>
      <c r="I371" s="42"/>
    </row>
    <row r="372" spans="1:9" x14ac:dyDescent="0.25">
      <c r="A372" s="193" t="s">
        <v>2276</v>
      </c>
      <c r="B372" s="194" t="s">
        <v>2277</v>
      </c>
      <c r="C372" s="188" t="s">
        <v>259</v>
      </c>
      <c r="D372" s="177"/>
      <c r="E372" s="201">
        <v>32.299999999999997</v>
      </c>
      <c r="F372" s="201">
        <v>11.2</v>
      </c>
      <c r="G372" s="88">
        <f t="shared" si="10"/>
        <v>0</v>
      </c>
      <c r="H372" s="65">
        <f t="shared" si="11"/>
        <v>0</v>
      </c>
      <c r="I372" s="42"/>
    </row>
    <row r="373" spans="1:9" x14ac:dyDescent="0.25">
      <c r="A373" s="193" t="s">
        <v>2278</v>
      </c>
      <c r="B373" s="194" t="s">
        <v>2279</v>
      </c>
      <c r="C373" s="188" t="s">
        <v>259</v>
      </c>
      <c r="D373" s="177"/>
      <c r="E373" s="201">
        <v>34</v>
      </c>
      <c r="F373" s="201">
        <v>11.8</v>
      </c>
      <c r="G373" s="88">
        <f t="shared" si="10"/>
        <v>0</v>
      </c>
      <c r="H373" s="65">
        <f t="shared" si="11"/>
        <v>0</v>
      </c>
      <c r="I373" s="42"/>
    </row>
    <row r="374" spans="1:9" ht="78.75" x14ac:dyDescent="0.25">
      <c r="A374" s="195" t="s">
        <v>2280</v>
      </c>
      <c r="B374" s="196" t="s">
        <v>20795</v>
      </c>
      <c r="C374" s="198"/>
      <c r="D374" s="199"/>
      <c r="E374" s="199"/>
      <c r="F374" s="199"/>
      <c r="G374" s="199"/>
      <c r="H374" s="200"/>
      <c r="I374" s="42"/>
    </row>
    <row r="375" spans="1:9" ht="22.5" x14ac:dyDescent="0.25">
      <c r="A375" s="193" t="s">
        <v>2281</v>
      </c>
      <c r="B375" s="194" t="s">
        <v>2282</v>
      </c>
      <c r="C375" s="188" t="s">
        <v>259</v>
      </c>
      <c r="D375" s="177"/>
      <c r="E375" s="201">
        <v>25.1</v>
      </c>
      <c r="F375" s="201">
        <v>8.6999999999999993</v>
      </c>
      <c r="G375" s="88">
        <f t="shared" si="10"/>
        <v>0</v>
      </c>
      <c r="H375" s="65">
        <f t="shared" si="11"/>
        <v>0</v>
      </c>
      <c r="I375" s="42"/>
    </row>
    <row r="376" spans="1:9" ht="22.5" x14ac:dyDescent="0.25">
      <c r="A376" s="193" t="s">
        <v>2283</v>
      </c>
      <c r="B376" s="194" t="s">
        <v>2284</v>
      </c>
      <c r="C376" s="188" t="s">
        <v>259</v>
      </c>
      <c r="D376" s="177"/>
      <c r="E376" s="201">
        <v>36</v>
      </c>
      <c r="F376" s="201">
        <v>12.4</v>
      </c>
      <c r="G376" s="88">
        <f t="shared" si="10"/>
        <v>0</v>
      </c>
      <c r="H376" s="65">
        <f t="shared" si="11"/>
        <v>0</v>
      </c>
      <c r="I376" s="42"/>
    </row>
    <row r="377" spans="1:9" ht="22.5" x14ac:dyDescent="0.25">
      <c r="A377" s="193" t="s">
        <v>2285</v>
      </c>
      <c r="B377" s="194" t="s">
        <v>2286</v>
      </c>
      <c r="C377" s="188" t="s">
        <v>259</v>
      </c>
      <c r="D377" s="177"/>
      <c r="E377" s="201">
        <v>12.8</v>
      </c>
      <c r="F377" s="201">
        <v>4.41</v>
      </c>
      <c r="G377" s="88">
        <f t="shared" si="10"/>
        <v>0</v>
      </c>
      <c r="H377" s="65">
        <f t="shared" si="11"/>
        <v>0</v>
      </c>
      <c r="I377" s="42"/>
    </row>
    <row r="378" spans="1:9" ht="90" x14ac:dyDescent="0.25">
      <c r="A378" s="195" t="s">
        <v>2287</v>
      </c>
      <c r="B378" s="196" t="s">
        <v>20796</v>
      </c>
      <c r="C378" s="198"/>
      <c r="D378" s="199"/>
      <c r="E378" s="199"/>
      <c r="F378" s="199"/>
      <c r="G378" s="199"/>
      <c r="H378" s="200"/>
      <c r="I378" s="42"/>
    </row>
    <row r="379" spans="1:9" x14ac:dyDescent="0.25">
      <c r="A379" s="193" t="s">
        <v>2288</v>
      </c>
      <c r="B379" s="194" t="s">
        <v>2289</v>
      </c>
      <c r="C379" s="188" t="s">
        <v>259</v>
      </c>
      <c r="D379" s="177"/>
      <c r="E379" s="201">
        <v>80</v>
      </c>
      <c r="F379" s="201">
        <v>27.5</v>
      </c>
      <c r="G379" s="88">
        <f t="shared" si="10"/>
        <v>0</v>
      </c>
      <c r="H379" s="65">
        <f t="shared" si="11"/>
        <v>0</v>
      </c>
      <c r="I379" s="42"/>
    </row>
    <row r="380" spans="1:9" x14ac:dyDescent="0.25">
      <c r="A380" s="193" t="s">
        <v>2290</v>
      </c>
      <c r="B380" s="194" t="s">
        <v>2291</v>
      </c>
      <c r="C380" s="188" t="s">
        <v>259</v>
      </c>
      <c r="D380" s="177"/>
      <c r="E380" s="201">
        <v>55</v>
      </c>
      <c r="F380" s="201">
        <v>19.100000000000001</v>
      </c>
      <c r="G380" s="88">
        <f t="shared" si="10"/>
        <v>0</v>
      </c>
      <c r="H380" s="65">
        <f t="shared" si="11"/>
        <v>0</v>
      </c>
      <c r="I380" s="42"/>
    </row>
    <row r="381" spans="1:9" ht="22.5" x14ac:dyDescent="0.25">
      <c r="A381" s="193" t="s">
        <v>2292</v>
      </c>
      <c r="B381" s="194" t="s">
        <v>2286</v>
      </c>
      <c r="C381" s="188" t="s">
        <v>259</v>
      </c>
      <c r="D381" s="177"/>
      <c r="E381" s="201">
        <v>12.8</v>
      </c>
      <c r="F381" s="201">
        <v>4.41</v>
      </c>
      <c r="G381" s="88">
        <f t="shared" si="10"/>
        <v>0</v>
      </c>
      <c r="H381" s="65">
        <f t="shared" si="11"/>
        <v>0</v>
      </c>
      <c r="I381" s="42"/>
    </row>
    <row r="382" spans="1:9" ht="202.5" x14ac:dyDescent="0.25">
      <c r="A382" s="195" t="s">
        <v>2293</v>
      </c>
      <c r="B382" s="196" t="s">
        <v>20797</v>
      </c>
      <c r="C382" s="198"/>
      <c r="D382" s="199"/>
      <c r="E382" s="199"/>
      <c r="F382" s="199"/>
      <c r="G382" s="199"/>
      <c r="H382" s="200"/>
      <c r="I382" s="42"/>
    </row>
    <row r="383" spans="1:9" x14ac:dyDescent="0.25">
      <c r="A383" s="193" t="s">
        <v>2294</v>
      </c>
      <c r="B383" s="194" t="s">
        <v>2295</v>
      </c>
      <c r="C383" s="188" t="s">
        <v>259</v>
      </c>
      <c r="D383" s="177"/>
      <c r="E383" s="201">
        <v>150</v>
      </c>
      <c r="F383" s="201">
        <v>26.8</v>
      </c>
      <c r="G383" s="88">
        <f t="shared" si="10"/>
        <v>0</v>
      </c>
      <c r="H383" s="65">
        <f t="shared" si="11"/>
        <v>0</v>
      </c>
      <c r="I383" s="42"/>
    </row>
    <row r="384" spans="1:9" x14ac:dyDescent="0.25">
      <c r="A384" s="193" t="s">
        <v>2296</v>
      </c>
      <c r="B384" s="194" t="s">
        <v>2297</v>
      </c>
      <c r="C384" s="188" t="s">
        <v>259</v>
      </c>
      <c r="D384" s="177"/>
      <c r="E384" s="201">
        <v>189</v>
      </c>
      <c r="F384" s="201">
        <v>33.6</v>
      </c>
      <c r="G384" s="88">
        <f t="shared" si="10"/>
        <v>0</v>
      </c>
      <c r="H384" s="65">
        <f t="shared" si="11"/>
        <v>0</v>
      </c>
      <c r="I384" s="42"/>
    </row>
    <row r="385" spans="1:9" x14ac:dyDescent="0.25">
      <c r="A385" s="193" t="s">
        <v>2298</v>
      </c>
      <c r="B385" s="194" t="s">
        <v>2299</v>
      </c>
      <c r="C385" s="188" t="s">
        <v>259</v>
      </c>
      <c r="D385" s="177"/>
      <c r="E385" s="201">
        <v>126</v>
      </c>
      <c r="F385" s="201">
        <v>22.4</v>
      </c>
      <c r="G385" s="88">
        <f t="shared" si="10"/>
        <v>0</v>
      </c>
      <c r="H385" s="65">
        <f t="shared" si="11"/>
        <v>0</v>
      </c>
      <c r="I385" s="42"/>
    </row>
    <row r="386" spans="1:9" x14ac:dyDescent="0.25">
      <c r="A386" s="193" t="s">
        <v>2300</v>
      </c>
      <c r="B386" s="194" t="s">
        <v>2301</v>
      </c>
      <c r="C386" s="188" t="s">
        <v>259</v>
      </c>
      <c r="D386" s="177"/>
      <c r="E386" s="201">
        <v>172</v>
      </c>
      <c r="F386" s="201">
        <v>30.8</v>
      </c>
      <c r="G386" s="88">
        <f t="shared" si="10"/>
        <v>0</v>
      </c>
      <c r="H386" s="65">
        <f t="shared" si="11"/>
        <v>0</v>
      </c>
      <c r="I386" s="42"/>
    </row>
    <row r="387" spans="1:9" x14ac:dyDescent="0.25">
      <c r="A387" s="193" t="s">
        <v>2302</v>
      </c>
      <c r="B387" s="194" t="s">
        <v>2303</v>
      </c>
      <c r="C387" s="188" t="s">
        <v>259</v>
      </c>
      <c r="D387" s="177"/>
      <c r="E387" s="201">
        <v>176</v>
      </c>
      <c r="F387" s="201">
        <v>31.5</v>
      </c>
      <c r="G387" s="88">
        <f t="shared" si="10"/>
        <v>0</v>
      </c>
      <c r="H387" s="65">
        <f t="shared" si="11"/>
        <v>0</v>
      </c>
      <c r="I387" s="42"/>
    </row>
    <row r="388" spans="1:9" x14ac:dyDescent="0.25">
      <c r="A388" s="193" t="s">
        <v>2304</v>
      </c>
      <c r="B388" s="194" t="s">
        <v>2305</v>
      </c>
      <c r="C388" s="188" t="s">
        <v>259</v>
      </c>
      <c r="D388" s="177"/>
      <c r="E388" s="201">
        <v>161</v>
      </c>
      <c r="F388" s="201">
        <v>28.8</v>
      </c>
      <c r="G388" s="88">
        <f t="shared" ref="G388:G451" si="12">D388*E388</f>
        <v>0</v>
      </c>
      <c r="H388" s="65">
        <f t="shared" ref="H388:H451" si="13">D388*F388</f>
        <v>0</v>
      </c>
      <c r="I388" s="42"/>
    </row>
    <row r="389" spans="1:9" x14ac:dyDescent="0.25">
      <c r="A389" s="193" t="s">
        <v>2306</v>
      </c>
      <c r="B389" s="194" t="s">
        <v>2307</v>
      </c>
      <c r="C389" s="188" t="s">
        <v>259</v>
      </c>
      <c r="D389" s="177"/>
      <c r="E389" s="201">
        <v>169</v>
      </c>
      <c r="F389" s="201">
        <v>30.2</v>
      </c>
      <c r="G389" s="88">
        <f t="shared" si="12"/>
        <v>0</v>
      </c>
      <c r="H389" s="65">
        <f t="shared" si="13"/>
        <v>0</v>
      </c>
      <c r="I389" s="42"/>
    </row>
    <row r="390" spans="1:9" x14ac:dyDescent="0.25">
      <c r="A390" s="193" t="s">
        <v>2308</v>
      </c>
      <c r="B390" s="194" t="s">
        <v>2309</v>
      </c>
      <c r="C390" s="188" t="s">
        <v>259</v>
      </c>
      <c r="D390" s="177"/>
      <c r="E390" s="201">
        <v>156</v>
      </c>
      <c r="F390" s="201">
        <v>27.9</v>
      </c>
      <c r="G390" s="88">
        <f t="shared" si="12"/>
        <v>0</v>
      </c>
      <c r="H390" s="65">
        <f t="shared" si="13"/>
        <v>0</v>
      </c>
      <c r="I390" s="42"/>
    </row>
    <row r="391" spans="1:9" x14ac:dyDescent="0.25">
      <c r="A391" s="193" t="s">
        <v>2310</v>
      </c>
      <c r="B391" s="194" t="s">
        <v>2311</v>
      </c>
      <c r="C391" s="188" t="s">
        <v>259</v>
      </c>
      <c r="D391" s="177"/>
      <c r="E391" s="201">
        <v>17.5</v>
      </c>
      <c r="F391" s="201">
        <v>3.13</v>
      </c>
      <c r="G391" s="88">
        <f t="shared" si="12"/>
        <v>0</v>
      </c>
      <c r="H391" s="65">
        <f t="shared" si="13"/>
        <v>0</v>
      </c>
      <c r="I391" s="42"/>
    </row>
    <row r="392" spans="1:9" x14ac:dyDescent="0.25">
      <c r="A392" s="193" t="s">
        <v>2312</v>
      </c>
      <c r="B392" s="194" t="s">
        <v>2313</v>
      </c>
      <c r="C392" s="188" t="s">
        <v>259</v>
      </c>
      <c r="D392" s="177"/>
      <c r="E392" s="201">
        <v>26.4</v>
      </c>
      <c r="F392" s="201">
        <v>4.7</v>
      </c>
      <c r="G392" s="88">
        <f t="shared" si="12"/>
        <v>0</v>
      </c>
      <c r="H392" s="65">
        <f t="shared" si="13"/>
        <v>0</v>
      </c>
      <c r="I392" s="42"/>
    </row>
    <row r="393" spans="1:9" ht="146.25" x14ac:dyDescent="0.25">
      <c r="A393" s="195" t="s">
        <v>2314</v>
      </c>
      <c r="B393" s="196" t="s">
        <v>20798</v>
      </c>
      <c r="C393" s="198"/>
      <c r="D393" s="199"/>
      <c r="E393" s="199"/>
      <c r="F393" s="199"/>
      <c r="G393" s="199"/>
      <c r="H393" s="200"/>
      <c r="I393" s="42"/>
    </row>
    <row r="394" spans="1:9" x14ac:dyDescent="0.25">
      <c r="A394" s="193" t="s">
        <v>2315</v>
      </c>
      <c r="B394" s="194" t="s">
        <v>2295</v>
      </c>
      <c r="C394" s="188" t="s">
        <v>259</v>
      </c>
      <c r="D394" s="177"/>
      <c r="E394" s="201">
        <v>100</v>
      </c>
      <c r="F394" s="201">
        <v>17.899999999999999</v>
      </c>
      <c r="G394" s="88">
        <f t="shared" si="12"/>
        <v>0</v>
      </c>
      <c r="H394" s="65">
        <f t="shared" si="13"/>
        <v>0</v>
      </c>
      <c r="I394" s="42"/>
    </row>
    <row r="395" spans="1:9" x14ac:dyDescent="0.25">
      <c r="A395" s="193" t="s">
        <v>2316</v>
      </c>
      <c r="B395" s="194" t="s">
        <v>2317</v>
      </c>
      <c r="C395" s="188" t="s">
        <v>259</v>
      </c>
      <c r="D395" s="177"/>
      <c r="E395" s="201">
        <v>84</v>
      </c>
      <c r="F395" s="201">
        <v>15</v>
      </c>
      <c r="G395" s="88">
        <f t="shared" si="12"/>
        <v>0</v>
      </c>
      <c r="H395" s="65">
        <f t="shared" si="13"/>
        <v>0</v>
      </c>
      <c r="I395" s="42"/>
    </row>
    <row r="396" spans="1:9" x14ac:dyDescent="0.25">
      <c r="A396" s="193" t="s">
        <v>2318</v>
      </c>
      <c r="B396" s="194" t="s">
        <v>2319</v>
      </c>
      <c r="C396" s="188" t="s">
        <v>259</v>
      </c>
      <c r="D396" s="177"/>
      <c r="E396" s="201">
        <v>98</v>
      </c>
      <c r="F396" s="201">
        <v>17.5</v>
      </c>
      <c r="G396" s="88">
        <f t="shared" si="12"/>
        <v>0</v>
      </c>
      <c r="H396" s="65">
        <f t="shared" si="13"/>
        <v>0</v>
      </c>
      <c r="I396" s="42"/>
    </row>
    <row r="397" spans="1:9" x14ac:dyDescent="0.25">
      <c r="A397" s="193" t="s">
        <v>2320</v>
      </c>
      <c r="B397" s="194" t="s">
        <v>2301</v>
      </c>
      <c r="C397" s="188" t="s">
        <v>259</v>
      </c>
      <c r="D397" s="177"/>
      <c r="E397" s="201">
        <v>121</v>
      </c>
      <c r="F397" s="201">
        <v>21.5</v>
      </c>
      <c r="G397" s="88">
        <f t="shared" si="12"/>
        <v>0</v>
      </c>
      <c r="H397" s="65">
        <f t="shared" si="13"/>
        <v>0</v>
      </c>
      <c r="I397" s="42"/>
    </row>
    <row r="398" spans="1:9" x14ac:dyDescent="0.25">
      <c r="A398" s="193" t="s">
        <v>2321</v>
      </c>
      <c r="B398" s="194" t="s">
        <v>2303</v>
      </c>
      <c r="C398" s="188" t="s">
        <v>259</v>
      </c>
      <c r="D398" s="177"/>
      <c r="E398" s="201">
        <v>119</v>
      </c>
      <c r="F398" s="201">
        <v>21.2</v>
      </c>
      <c r="G398" s="88">
        <f t="shared" si="12"/>
        <v>0</v>
      </c>
      <c r="H398" s="65">
        <f t="shared" si="13"/>
        <v>0</v>
      </c>
      <c r="I398" s="42"/>
    </row>
    <row r="399" spans="1:9" x14ac:dyDescent="0.25">
      <c r="A399" s="193" t="s">
        <v>2322</v>
      </c>
      <c r="B399" s="194" t="s">
        <v>2305</v>
      </c>
      <c r="C399" s="188" t="s">
        <v>259</v>
      </c>
      <c r="D399" s="177"/>
      <c r="E399" s="201">
        <v>109</v>
      </c>
      <c r="F399" s="201">
        <v>19.5</v>
      </c>
      <c r="G399" s="88">
        <f t="shared" si="12"/>
        <v>0</v>
      </c>
      <c r="H399" s="65">
        <f t="shared" si="13"/>
        <v>0</v>
      </c>
      <c r="I399" s="42"/>
    </row>
    <row r="400" spans="1:9" x14ac:dyDescent="0.25">
      <c r="A400" s="193" t="s">
        <v>2323</v>
      </c>
      <c r="B400" s="194" t="s">
        <v>2307</v>
      </c>
      <c r="C400" s="188" t="s">
        <v>259</v>
      </c>
      <c r="D400" s="177"/>
      <c r="E400" s="201">
        <v>111</v>
      </c>
      <c r="F400" s="201">
        <v>19.899999999999999</v>
      </c>
      <c r="G400" s="88">
        <f t="shared" si="12"/>
        <v>0</v>
      </c>
      <c r="H400" s="65">
        <f t="shared" si="13"/>
        <v>0</v>
      </c>
      <c r="I400" s="42"/>
    </row>
    <row r="401" spans="1:9" x14ac:dyDescent="0.25">
      <c r="A401" s="193" t="s">
        <v>2324</v>
      </c>
      <c r="B401" s="194" t="s">
        <v>2309</v>
      </c>
      <c r="C401" s="188" t="s">
        <v>259</v>
      </c>
      <c r="D401" s="177"/>
      <c r="E401" s="201">
        <v>102</v>
      </c>
      <c r="F401" s="201">
        <v>18.3</v>
      </c>
      <c r="G401" s="88">
        <f t="shared" si="12"/>
        <v>0</v>
      </c>
      <c r="H401" s="65">
        <f t="shared" si="13"/>
        <v>0</v>
      </c>
      <c r="I401" s="42"/>
    </row>
    <row r="402" spans="1:9" ht="157.5" x14ac:dyDescent="0.25">
      <c r="A402" s="195" t="s">
        <v>2325</v>
      </c>
      <c r="B402" s="196" t="s">
        <v>20799</v>
      </c>
      <c r="C402" s="198"/>
      <c r="D402" s="199"/>
      <c r="E402" s="199"/>
      <c r="F402" s="199"/>
      <c r="G402" s="199"/>
      <c r="H402" s="200"/>
      <c r="I402" s="42"/>
    </row>
    <row r="403" spans="1:9" x14ac:dyDescent="0.25">
      <c r="A403" s="193" t="s">
        <v>2326</v>
      </c>
      <c r="B403" s="194" t="s">
        <v>2295</v>
      </c>
      <c r="C403" s="188" t="s">
        <v>259</v>
      </c>
      <c r="D403" s="177"/>
      <c r="E403" s="201">
        <v>87</v>
      </c>
      <c r="F403" s="201">
        <v>15.6</v>
      </c>
      <c r="G403" s="88">
        <f t="shared" si="12"/>
        <v>0</v>
      </c>
      <c r="H403" s="65">
        <f t="shared" si="13"/>
        <v>0</v>
      </c>
      <c r="I403" s="42"/>
    </row>
    <row r="404" spans="1:9" x14ac:dyDescent="0.25">
      <c r="A404" s="193" t="s">
        <v>2327</v>
      </c>
      <c r="B404" s="194" t="s">
        <v>2328</v>
      </c>
      <c r="C404" s="188" t="s">
        <v>259</v>
      </c>
      <c r="D404" s="177"/>
      <c r="E404" s="201">
        <v>85</v>
      </c>
      <c r="F404" s="201">
        <v>15.2</v>
      </c>
      <c r="G404" s="88">
        <f t="shared" si="12"/>
        <v>0</v>
      </c>
      <c r="H404" s="65">
        <f t="shared" si="13"/>
        <v>0</v>
      </c>
      <c r="I404" s="42"/>
    </row>
    <row r="405" spans="1:9" x14ac:dyDescent="0.25">
      <c r="A405" s="193" t="s">
        <v>2329</v>
      </c>
      <c r="B405" s="194" t="s">
        <v>2299</v>
      </c>
      <c r="C405" s="188" t="s">
        <v>259</v>
      </c>
      <c r="D405" s="177"/>
      <c r="E405" s="201">
        <v>67</v>
      </c>
      <c r="F405" s="201">
        <v>11.9</v>
      </c>
      <c r="G405" s="88">
        <f t="shared" si="12"/>
        <v>0</v>
      </c>
      <c r="H405" s="65">
        <f t="shared" si="13"/>
        <v>0</v>
      </c>
      <c r="I405" s="42"/>
    </row>
    <row r="406" spans="1:9" x14ac:dyDescent="0.25">
      <c r="A406" s="193" t="s">
        <v>2330</v>
      </c>
      <c r="B406" s="194" t="s">
        <v>2319</v>
      </c>
      <c r="C406" s="188" t="s">
        <v>259</v>
      </c>
      <c r="D406" s="177"/>
      <c r="E406" s="201">
        <v>80</v>
      </c>
      <c r="F406" s="201">
        <v>14.3</v>
      </c>
      <c r="G406" s="88">
        <f t="shared" si="12"/>
        <v>0</v>
      </c>
      <c r="H406" s="65">
        <f t="shared" si="13"/>
        <v>0</v>
      </c>
      <c r="I406" s="42"/>
    </row>
    <row r="407" spans="1:9" x14ac:dyDescent="0.25">
      <c r="A407" s="193" t="s">
        <v>2331</v>
      </c>
      <c r="B407" s="194" t="s">
        <v>2301</v>
      </c>
      <c r="C407" s="188" t="s">
        <v>259</v>
      </c>
      <c r="D407" s="177"/>
      <c r="E407" s="201">
        <v>90</v>
      </c>
      <c r="F407" s="201">
        <v>16.100000000000001</v>
      </c>
      <c r="G407" s="88">
        <f t="shared" si="12"/>
        <v>0</v>
      </c>
      <c r="H407" s="65">
        <f t="shared" si="13"/>
        <v>0</v>
      </c>
      <c r="I407" s="42"/>
    </row>
    <row r="408" spans="1:9" x14ac:dyDescent="0.25">
      <c r="A408" s="193" t="s">
        <v>2332</v>
      </c>
      <c r="B408" s="194" t="s">
        <v>2303</v>
      </c>
      <c r="C408" s="188" t="s">
        <v>259</v>
      </c>
      <c r="D408" s="177"/>
      <c r="E408" s="201">
        <v>76</v>
      </c>
      <c r="F408" s="201">
        <v>13.6</v>
      </c>
      <c r="G408" s="88">
        <f t="shared" si="12"/>
        <v>0</v>
      </c>
      <c r="H408" s="65">
        <f t="shared" si="13"/>
        <v>0</v>
      </c>
      <c r="I408" s="42"/>
    </row>
    <row r="409" spans="1:9" x14ac:dyDescent="0.25">
      <c r="A409" s="193" t="s">
        <v>2333</v>
      </c>
      <c r="B409" s="194" t="s">
        <v>2305</v>
      </c>
      <c r="C409" s="188" t="s">
        <v>259</v>
      </c>
      <c r="D409" s="177"/>
      <c r="E409" s="201">
        <v>72</v>
      </c>
      <c r="F409" s="201">
        <v>12.8</v>
      </c>
      <c r="G409" s="88">
        <f t="shared" si="12"/>
        <v>0</v>
      </c>
      <c r="H409" s="65">
        <f t="shared" si="13"/>
        <v>0</v>
      </c>
      <c r="I409" s="42"/>
    </row>
    <row r="410" spans="1:9" x14ac:dyDescent="0.25">
      <c r="A410" s="193" t="s">
        <v>2334</v>
      </c>
      <c r="B410" s="194" t="s">
        <v>2307</v>
      </c>
      <c r="C410" s="188" t="s">
        <v>259</v>
      </c>
      <c r="D410" s="177"/>
      <c r="E410" s="201">
        <v>82</v>
      </c>
      <c r="F410" s="201">
        <v>14.7</v>
      </c>
      <c r="G410" s="88">
        <f t="shared" si="12"/>
        <v>0</v>
      </c>
      <c r="H410" s="65">
        <f t="shared" si="13"/>
        <v>0</v>
      </c>
      <c r="I410" s="42"/>
    </row>
    <row r="411" spans="1:9" x14ac:dyDescent="0.25">
      <c r="A411" s="193" t="s">
        <v>2335</v>
      </c>
      <c r="B411" s="194" t="s">
        <v>2336</v>
      </c>
      <c r="C411" s="188" t="s">
        <v>259</v>
      </c>
      <c r="D411" s="177"/>
      <c r="E411" s="201">
        <v>110</v>
      </c>
      <c r="F411" s="201">
        <v>19.7</v>
      </c>
      <c r="G411" s="88">
        <f t="shared" si="12"/>
        <v>0</v>
      </c>
      <c r="H411" s="65">
        <f t="shared" si="13"/>
        <v>0</v>
      </c>
      <c r="I411" s="42"/>
    </row>
    <row r="412" spans="1:9" x14ac:dyDescent="0.25">
      <c r="A412" s="193" t="s">
        <v>2337</v>
      </c>
      <c r="B412" s="194" t="s">
        <v>2338</v>
      </c>
      <c r="C412" s="188" t="s">
        <v>259</v>
      </c>
      <c r="D412" s="177"/>
      <c r="E412" s="201">
        <v>93</v>
      </c>
      <c r="F412" s="201">
        <v>16.600000000000001</v>
      </c>
      <c r="G412" s="88">
        <f t="shared" si="12"/>
        <v>0</v>
      </c>
      <c r="H412" s="65">
        <f t="shared" si="13"/>
        <v>0</v>
      </c>
      <c r="I412" s="42"/>
    </row>
    <row r="413" spans="1:9" ht="56.25" x14ac:dyDescent="0.25">
      <c r="A413" s="195" t="s">
        <v>2339</v>
      </c>
      <c r="B413" s="196" t="s">
        <v>20800</v>
      </c>
      <c r="C413" s="198"/>
      <c r="D413" s="199"/>
      <c r="E413" s="199"/>
      <c r="F413" s="199"/>
      <c r="G413" s="199"/>
      <c r="H413" s="200"/>
      <c r="I413" s="42"/>
    </row>
    <row r="414" spans="1:9" x14ac:dyDescent="0.25">
      <c r="A414" s="193" t="s">
        <v>2340</v>
      </c>
      <c r="B414" s="194" t="s">
        <v>2341</v>
      </c>
      <c r="C414" s="188" t="s">
        <v>259</v>
      </c>
      <c r="D414" s="177"/>
      <c r="E414" s="201">
        <v>87</v>
      </c>
      <c r="F414" s="201">
        <v>15.6</v>
      </c>
      <c r="G414" s="88">
        <f t="shared" si="12"/>
        <v>0</v>
      </c>
      <c r="H414" s="65">
        <f t="shared" si="13"/>
        <v>0</v>
      </c>
      <c r="I414" s="42"/>
    </row>
    <row r="415" spans="1:9" x14ac:dyDescent="0.25">
      <c r="A415" s="193" t="s">
        <v>2342</v>
      </c>
      <c r="B415" s="194" t="s">
        <v>2343</v>
      </c>
      <c r="C415" s="188" t="s">
        <v>259</v>
      </c>
      <c r="D415" s="177"/>
      <c r="E415" s="201">
        <v>100</v>
      </c>
      <c r="F415" s="201">
        <v>17.899999999999999</v>
      </c>
      <c r="G415" s="88">
        <f t="shared" si="12"/>
        <v>0</v>
      </c>
      <c r="H415" s="65">
        <f t="shared" si="13"/>
        <v>0</v>
      </c>
      <c r="I415" s="42"/>
    </row>
    <row r="416" spans="1:9" x14ac:dyDescent="0.25">
      <c r="A416" s="193" t="s">
        <v>2344</v>
      </c>
      <c r="B416" s="194" t="s">
        <v>2345</v>
      </c>
      <c r="C416" s="188" t="s">
        <v>259</v>
      </c>
      <c r="D416" s="177"/>
      <c r="E416" s="201">
        <v>76</v>
      </c>
      <c r="F416" s="201">
        <v>13.6</v>
      </c>
      <c r="G416" s="88">
        <f t="shared" si="12"/>
        <v>0</v>
      </c>
      <c r="H416" s="65">
        <f t="shared" si="13"/>
        <v>0</v>
      </c>
      <c r="I416" s="42"/>
    </row>
    <row r="417" spans="1:9" x14ac:dyDescent="0.25">
      <c r="A417" s="193" t="s">
        <v>2346</v>
      </c>
      <c r="B417" s="194" t="s">
        <v>2347</v>
      </c>
      <c r="C417" s="188" t="s">
        <v>259</v>
      </c>
      <c r="D417" s="177"/>
      <c r="E417" s="201">
        <v>85</v>
      </c>
      <c r="F417" s="201">
        <v>15.2</v>
      </c>
      <c r="G417" s="88">
        <f t="shared" si="12"/>
        <v>0</v>
      </c>
      <c r="H417" s="65">
        <f t="shared" si="13"/>
        <v>0</v>
      </c>
      <c r="I417" s="42"/>
    </row>
    <row r="418" spans="1:9" x14ac:dyDescent="0.25">
      <c r="A418" s="193" t="s">
        <v>2348</v>
      </c>
      <c r="B418" s="194" t="s">
        <v>2349</v>
      </c>
      <c r="C418" s="188" t="s">
        <v>259</v>
      </c>
      <c r="D418" s="177"/>
      <c r="E418" s="201">
        <v>112</v>
      </c>
      <c r="F418" s="201">
        <v>20.100000000000001</v>
      </c>
      <c r="G418" s="88">
        <f t="shared" si="12"/>
        <v>0</v>
      </c>
      <c r="H418" s="65">
        <f t="shared" si="13"/>
        <v>0</v>
      </c>
      <c r="I418" s="42"/>
    </row>
    <row r="419" spans="1:9" x14ac:dyDescent="0.25">
      <c r="A419" s="193" t="s">
        <v>2350</v>
      </c>
      <c r="B419" s="194" t="s">
        <v>2351</v>
      </c>
      <c r="C419" s="188" t="s">
        <v>259</v>
      </c>
      <c r="D419" s="177"/>
      <c r="E419" s="201">
        <v>100</v>
      </c>
      <c r="F419" s="201">
        <v>17.899999999999999</v>
      </c>
      <c r="G419" s="88">
        <f t="shared" si="12"/>
        <v>0</v>
      </c>
      <c r="H419" s="65">
        <f t="shared" si="13"/>
        <v>0</v>
      </c>
      <c r="I419" s="42"/>
    </row>
    <row r="420" spans="1:9" x14ac:dyDescent="0.25">
      <c r="A420" s="193" t="s">
        <v>2352</v>
      </c>
      <c r="B420" s="194" t="s">
        <v>2353</v>
      </c>
      <c r="C420" s="188" t="s">
        <v>259</v>
      </c>
      <c r="D420" s="177"/>
      <c r="E420" s="201">
        <v>92</v>
      </c>
      <c r="F420" s="201">
        <v>16.5</v>
      </c>
      <c r="G420" s="88">
        <f t="shared" si="12"/>
        <v>0</v>
      </c>
      <c r="H420" s="65">
        <f t="shared" si="13"/>
        <v>0</v>
      </c>
      <c r="I420" s="42"/>
    </row>
    <row r="421" spans="1:9" x14ac:dyDescent="0.25">
      <c r="A421" s="193" t="s">
        <v>2354</v>
      </c>
      <c r="B421" s="194" t="s">
        <v>2355</v>
      </c>
      <c r="C421" s="188" t="s">
        <v>259</v>
      </c>
      <c r="D421" s="177"/>
      <c r="E421" s="201">
        <v>120</v>
      </c>
      <c r="F421" s="201">
        <v>21.3</v>
      </c>
      <c r="G421" s="88">
        <f t="shared" si="12"/>
        <v>0</v>
      </c>
      <c r="H421" s="65">
        <f t="shared" si="13"/>
        <v>0</v>
      </c>
      <c r="I421" s="42"/>
    </row>
    <row r="422" spans="1:9" x14ac:dyDescent="0.25">
      <c r="A422" s="193" t="s">
        <v>2356</v>
      </c>
      <c r="B422" s="194" t="s">
        <v>2357</v>
      </c>
      <c r="C422" s="188" t="s">
        <v>259</v>
      </c>
      <c r="D422" s="177"/>
      <c r="E422" s="201">
        <v>120</v>
      </c>
      <c r="F422" s="201">
        <v>21.3</v>
      </c>
      <c r="G422" s="88">
        <f t="shared" si="12"/>
        <v>0</v>
      </c>
      <c r="H422" s="65">
        <f t="shared" si="13"/>
        <v>0</v>
      </c>
      <c r="I422" s="42"/>
    </row>
    <row r="423" spans="1:9" ht="146.25" x14ac:dyDescent="0.25">
      <c r="A423" s="195" t="s">
        <v>2358</v>
      </c>
      <c r="B423" s="196" t="s">
        <v>20801</v>
      </c>
      <c r="C423" s="198"/>
      <c r="D423" s="199"/>
      <c r="E423" s="199"/>
      <c r="F423" s="199"/>
      <c r="G423" s="199"/>
      <c r="H423" s="200"/>
      <c r="I423" s="42"/>
    </row>
    <row r="424" spans="1:9" x14ac:dyDescent="0.25">
      <c r="A424" s="193" t="s">
        <v>2359</v>
      </c>
      <c r="B424" s="194" t="s">
        <v>2360</v>
      </c>
      <c r="C424" s="188" t="s">
        <v>259</v>
      </c>
      <c r="D424" s="177"/>
      <c r="E424" s="201">
        <v>63</v>
      </c>
      <c r="F424" s="201">
        <v>11.2</v>
      </c>
      <c r="G424" s="88">
        <f t="shared" si="12"/>
        <v>0</v>
      </c>
      <c r="H424" s="65">
        <f t="shared" si="13"/>
        <v>0</v>
      </c>
      <c r="I424" s="42"/>
    </row>
    <row r="425" spans="1:9" x14ac:dyDescent="0.25">
      <c r="A425" s="193" t="s">
        <v>2361</v>
      </c>
      <c r="B425" s="194" t="s">
        <v>2362</v>
      </c>
      <c r="C425" s="188" t="s">
        <v>259</v>
      </c>
      <c r="D425" s="177"/>
      <c r="E425" s="201">
        <v>71</v>
      </c>
      <c r="F425" s="201">
        <v>12.7</v>
      </c>
      <c r="G425" s="88">
        <f t="shared" si="12"/>
        <v>0</v>
      </c>
      <c r="H425" s="65">
        <f t="shared" si="13"/>
        <v>0</v>
      </c>
      <c r="I425" s="42"/>
    </row>
    <row r="426" spans="1:9" x14ac:dyDescent="0.25">
      <c r="A426" s="193" t="s">
        <v>2363</v>
      </c>
      <c r="B426" s="194" t="s">
        <v>2364</v>
      </c>
      <c r="C426" s="188" t="s">
        <v>259</v>
      </c>
      <c r="D426" s="177"/>
      <c r="E426" s="201">
        <v>68</v>
      </c>
      <c r="F426" s="201">
        <v>12.1</v>
      </c>
      <c r="G426" s="88">
        <f t="shared" si="12"/>
        <v>0</v>
      </c>
      <c r="H426" s="65">
        <f t="shared" si="13"/>
        <v>0</v>
      </c>
      <c r="I426" s="42"/>
    </row>
    <row r="427" spans="1:9" ht="22.5" x14ac:dyDescent="0.25">
      <c r="A427" s="193" t="s">
        <v>2365</v>
      </c>
      <c r="B427" s="194" t="s">
        <v>2366</v>
      </c>
      <c r="C427" s="188" t="s">
        <v>259</v>
      </c>
      <c r="D427" s="177"/>
      <c r="E427" s="201">
        <v>76</v>
      </c>
      <c r="F427" s="201">
        <v>13.6</v>
      </c>
      <c r="G427" s="88">
        <f t="shared" si="12"/>
        <v>0</v>
      </c>
      <c r="H427" s="65">
        <f t="shared" si="13"/>
        <v>0</v>
      </c>
      <c r="I427" s="42"/>
    </row>
    <row r="428" spans="1:9" ht="236.25" x14ac:dyDescent="0.25">
      <c r="A428" s="195" t="s">
        <v>2367</v>
      </c>
      <c r="B428" s="196" t="s">
        <v>20802</v>
      </c>
      <c r="C428" s="198"/>
      <c r="D428" s="199"/>
      <c r="E428" s="199"/>
      <c r="F428" s="199"/>
      <c r="G428" s="199"/>
      <c r="H428" s="200"/>
      <c r="I428" s="42"/>
    </row>
    <row r="429" spans="1:9" x14ac:dyDescent="0.25">
      <c r="A429" s="193" t="s">
        <v>2368</v>
      </c>
      <c r="B429" s="194" t="s">
        <v>2369</v>
      </c>
      <c r="C429" s="188" t="s">
        <v>259</v>
      </c>
      <c r="D429" s="177"/>
      <c r="E429" s="201">
        <v>90</v>
      </c>
      <c r="F429" s="201">
        <v>16.100000000000001</v>
      </c>
      <c r="G429" s="88">
        <f t="shared" si="12"/>
        <v>0</v>
      </c>
      <c r="H429" s="65">
        <f t="shared" si="13"/>
        <v>0</v>
      </c>
      <c r="I429" s="42"/>
    </row>
    <row r="430" spans="1:9" x14ac:dyDescent="0.25">
      <c r="A430" s="193" t="s">
        <v>2370</v>
      </c>
      <c r="B430" s="194" t="s">
        <v>2371</v>
      </c>
      <c r="C430" s="188" t="s">
        <v>259</v>
      </c>
      <c r="D430" s="177"/>
      <c r="E430" s="201">
        <v>81</v>
      </c>
      <c r="F430" s="201">
        <v>14.5</v>
      </c>
      <c r="G430" s="88">
        <f t="shared" si="12"/>
        <v>0</v>
      </c>
      <c r="H430" s="65">
        <f t="shared" si="13"/>
        <v>0</v>
      </c>
      <c r="I430" s="42"/>
    </row>
    <row r="431" spans="1:9" x14ac:dyDescent="0.25">
      <c r="A431" s="193" t="s">
        <v>2372</v>
      </c>
      <c r="B431" s="194" t="s">
        <v>2373</v>
      </c>
      <c r="C431" s="188" t="s">
        <v>259</v>
      </c>
      <c r="D431" s="177"/>
      <c r="E431" s="201">
        <v>81</v>
      </c>
      <c r="F431" s="201">
        <v>14.5</v>
      </c>
      <c r="G431" s="88">
        <f t="shared" si="12"/>
        <v>0</v>
      </c>
      <c r="H431" s="65">
        <f t="shared" si="13"/>
        <v>0</v>
      </c>
      <c r="I431" s="42"/>
    </row>
    <row r="432" spans="1:9" x14ac:dyDescent="0.25">
      <c r="A432" s="193" t="s">
        <v>2374</v>
      </c>
      <c r="B432" s="194" t="s">
        <v>2375</v>
      </c>
      <c r="C432" s="188" t="s">
        <v>259</v>
      </c>
      <c r="D432" s="177"/>
      <c r="E432" s="201">
        <v>130</v>
      </c>
      <c r="F432" s="201">
        <v>23.2</v>
      </c>
      <c r="G432" s="88">
        <f t="shared" si="12"/>
        <v>0</v>
      </c>
      <c r="H432" s="65">
        <f t="shared" si="13"/>
        <v>0</v>
      </c>
      <c r="I432" s="42"/>
    </row>
    <row r="433" spans="1:9" x14ac:dyDescent="0.25">
      <c r="A433" s="193" t="s">
        <v>2376</v>
      </c>
      <c r="B433" s="194" t="s">
        <v>2377</v>
      </c>
      <c r="C433" s="188" t="s">
        <v>259</v>
      </c>
      <c r="D433" s="177"/>
      <c r="E433" s="201">
        <v>123</v>
      </c>
      <c r="F433" s="201">
        <v>21.9</v>
      </c>
      <c r="G433" s="88">
        <f t="shared" si="12"/>
        <v>0</v>
      </c>
      <c r="H433" s="65">
        <f t="shared" si="13"/>
        <v>0</v>
      </c>
      <c r="I433" s="42"/>
    </row>
    <row r="434" spans="1:9" x14ac:dyDescent="0.25">
      <c r="A434" s="193" t="s">
        <v>2378</v>
      </c>
      <c r="B434" s="194" t="s">
        <v>2379</v>
      </c>
      <c r="C434" s="188" t="s">
        <v>259</v>
      </c>
      <c r="D434" s="177"/>
      <c r="E434" s="201">
        <v>132</v>
      </c>
      <c r="F434" s="201">
        <v>23.5</v>
      </c>
      <c r="G434" s="88">
        <f t="shared" si="12"/>
        <v>0</v>
      </c>
      <c r="H434" s="65">
        <f t="shared" si="13"/>
        <v>0</v>
      </c>
      <c r="I434" s="42"/>
    </row>
    <row r="435" spans="1:9" x14ac:dyDescent="0.25">
      <c r="A435" s="193" t="s">
        <v>2380</v>
      </c>
      <c r="B435" s="194" t="s">
        <v>2381</v>
      </c>
      <c r="C435" s="188" t="s">
        <v>259</v>
      </c>
      <c r="D435" s="177"/>
      <c r="E435" s="201">
        <v>133</v>
      </c>
      <c r="F435" s="201">
        <v>23.7</v>
      </c>
      <c r="G435" s="88">
        <f t="shared" si="12"/>
        <v>0</v>
      </c>
      <c r="H435" s="65">
        <f t="shared" si="13"/>
        <v>0</v>
      </c>
      <c r="I435" s="42"/>
    </row>
    <row r="436" spans="1:9" x14ac:dyDescent="0.25">
      <c r="A436" s="193" t="s">
        <v>2382</v>
      </c>
      <c r="B436" s="194" t="s">
        <v>2383</v>
      </c>
      <c r="C436" s="188" t="s">
        <v>259</v>
      </c>
      <c r="D436" s="177"/>
      <c r="E436" s="201">
        <v>182</v>
      </c>
      <c r="F436" s="201">
        <v>32.6</v>
      </c>
      <c r="G436" s="88">
        <f t="shared" si="12"/>
        <v>0</v>
      </c>
      <c r="H436" s="65">
        <f t="shared" si="13"/>
        <v>0</v>
      </c>
      <c r="I436" s="42"/>
    </row>
    <row r="437" spans="1:9" x14ac:dyDescent="0.25">
      <c r="A437" s="193" t="s">
        <v>2384</v>
      </c>
      <c r="B437" s="194" t="s">
        <v>2385</v>
      </c>
      <c r="C437" s="188" t="s">
        <v>259</v>
      </c>
      <c r="D437" s="177"/>
      <c r="E437" s="201">
        <v>123</v>
      </c>
      <c r="F437" s="201">
        <v>21.9</v>
      </c>
      <c r="G437" s="88">
        <f t="shared" si="12"/>
        <v>0</v>
      </c>
      <c r="H437" s="65">
        <f t="shared" si="13"/>
        <v>0</v>
      </c>
      <c r="I437" s="42"/>
    </row>
    <row r="438" spans="1:9" ht="123.75" x14ac:dyDescent="0.25">
      <c r="A438" s="193" t="s">
        <v>2386</v>
      </c>
      <c r="B438" s="194" t="s">
        <v>20803</v>
      </c>
      <c r="C438" s="188" t="s">
        <v>259</v>
      </c>
      <c r="D438" s="177"/>
      <c r="E438" s="201">
        <v>39.4</v>
      </c>
      <c r="F438" s="201">
        <v>13.6</v>
      </c>
      <c r="G438" s="88">
        <f t="shared" si="12"/>
        <v>0</v>
      </c>
      <c r="H438" s="65">
        <f t="shared" si="13"/>
        <v>0</v>
      </c>
      <c r="I438" s="42"/>
    </row>
    <row r="439" spans="1:9" ht="135" x14ac:dyDescent="0.25">
      <c r="A439" s="195" t="s">
        <v>2387</v>
      </c>
      <c r="B439" s="196" t="s">
        <v>20804</v>
      </c>
      <c r="C439" s="198"/>
      <c r="D439" s="199"/>
      <c r="E439" s="199"/>
      <c r="F439" s="199"/>
      <c r="G439" s="199"/>
      <c r="H439" s="200"/>
      <c r="I439" s="42"/>
    </row>
    <row r="440" spans="1:9" x14ac:dyDescent="0.25">
      <c r="A440" s="193" t="s">
        <v>2388</v>
      </c>
      <c r="B440" s="194" t="s">
        <v>2389</v>
      </c>
      <c r="C440" s="188" t="s">
        <v>259</v>
      </c>
      <c r="D440" s="177"/>
      <c r="E440" s="201">
        <v>34.799999999999997</v>
      </c>
      <c r="F440" s="201">
        <v>12</v>
      </c>
      <c r="G440" s="88">
        <f t="shared" si="12"/>
        <v>0</v>
      </c>
      <c r="H440" s="65">
        <f t="shared" si="13"/>
        <v>0</v>
      </c>
      <c r="I440" s="42"/>
    </row>
    <row r="441" spans="1:9" x14ac:dyDescent="0.25">
      <c r="A441" s="193" t="s">
        <v>2390</v>
      </c>
      <c r="B441" s="194" t="s">
        <v>2391</v>
      </c>
      <c r="C441" s="188" t="s">
        <v>259</v>
      </c>
      <c r="D441" s="177"/>
      <c r="E441" s="201">
        <v>39.799999999999997</v>
      </c>
      <c r="F441" s="201">
        <v>13.7</v>
      </c>
      <c r="G441" s="88">
        <f t="shared" si="12"/>
        <v>0</v>
      </c>
      <c r="H441" s="65">
        <f t="shared" si="13"/>
        <v>0</v>
      </c>
      <c r="I441" s="42"/>
    </row>
    <row r="442" spans="1:9" x14ac:dyDescent="0.25">
      <c r="A442" s="193" t="s">
        <v>2392</v>
      </c>
      <c r="B442" s="194" t="s">
        <v>2393</v>
      </c>
      <c r="C442" s="188" t="s">
        <v>259</v>
      </c>
      <c r="D442" s="177"/>
      <c r="E442" s="201">
        <v>38.6</v>
      </c>
      <c r="F442" s="201">
        <v>13.3</v>
      </c>
      <c r="G442" s="88">
        <f t="shared" si="12"/>
        <v>0</v>
      </c>
      <c r="H442" s="65">
        <f t="shared" si="13"/>
        <v>0</v>
      </c>
      <c r="I442" s="42"/>
    </row>
    <row r="443" spans="1:9" x14ac:dyDescent="0.25">
      <c r="A443" s="193" t="s">
        <v>2394</v>
      </c>
      <c r="B443" s="194" t="s">
        <v>2395</v>
      </c>
      <c r="C443" s="188" t="s">
        <v>259</v>
      </c>
      <c r="D443" s="177"/>
      <c r="E443" s="201">
        <v>48.6</v>
      </c>
      <c r="F443" s="201">
        <v>16.8</v>
      </c>
      <c r="G443" s="88">
        <f t="shared" si="12"/>
        <v>0</v>
      </c>
      <c r="H443" s="65">
        <f t="shared" si="13"/>
        <v>0</v>
      </c>
      <c r="I443" s="42"/>
    </row>
    <row r="444" spans="1:9" ht="101.25" x14ac:dyDescent="0.25">
      <c r="A444" s="193" t="s">
        <v>2396</v>
      </c>
      <c r="B444" s="194" t="s">
        <v>20805</v>
      </c>
      <c r="C444" s="188" t="s">
        <v>259</v>
      </c>
      <c r="D444" s="177"/>
      <c r="E444" s="201">
        <v>43.3</v>
      </c>
      <c r="F444" s="201">
        <v>15</v>
      </c>
      <c r="G444" s="88">
        <f t="shared" si="12"/>
        <v>0</v>
      </c>
      <c r="H444" s="65">
        <f t="shared" si="13"/>
        <v>0</v>
      </c>
      <c r="I444" s="42"/>
    </row>
    <row r="445" spans="1:9" ht="78.75" x14ac:dyDescent="0.25">
      <c r="A445" s="195" t="s">
        <v>2397</v>
      </c>
      <c r="B445" s="196" t="s">
        <v>20806</v>
      </c>
      <c r="C445" s="198"/>
      <c r="D445" s="199"/>
      <c r="E445" s="199"/>
      <c r="F445" s="199"/>
      <c r="G445" s="199"/>
      <c r="H445" s="200"/>
      <c r="I445" s="42"/>
    </row>
    <row r="446" spans="1:9" x14ac:dyDescent="0.25">
      <c r="A446" s="193" t="s">
        <v>2398</v>
      </c>
      <c r="B446" s="194" t="s">
        <v>2399</v>
      </c>
      <c r="C446" s="188" t="s">
        <v>259</v>
      </c>
      <c r="D446" s="177"/>
      <c r="E446" s="201">
        <v>27.7</v>
      </c>
      <c r="F446" s="201">
        <v>9.6</v>
      </c>
      <c r="G446" s="88">
        <f t="shared" si="12"/>
        <v>0</v>
      </c>
      <c r="H446" s="65">
        <f t="shared" si="13"/>
        <v>0</v>
      </c>
      <c r="I446" s="42"/>
    </row>
    <row r="447" spans="1:9" x14ac:dyDescent="0.25">
      <c r="A447" s="193" t="s">
        <v>2400</v>
      </c>
      <c r="B447" s="194" t="s">
        <v>2401</v>
      </c>
      <c r="C447" s="188" t="s">
        <v>259</v>
      </c>
      <c r="D447" s="177"/>
      <c r="E447" s="201">
        <v>32.1</v>
      </c>
      <c r="F447" s="201">
        <v>11.1</v>
      </c>
      <c r="G447" s="88">
        <f t="shared" si="12"/>
        <v>0</v>
      </c>
      <c r="H447" s="65">
        <f t="shared" si="13"/>
        <v>0</v>
      </c>
      <c r="I447" s="42"/>
    </row>
    <row r="448" spans="1:9" ht="123.75" x14ac:dyDescent="0.25">
      <c r="A448" s="195" t="s">
        <v>2402</v>
      </c>
      <c r="B448" s="196" t="s">
        <v>20807</v>
      </c>
      <c r="C448" s="198"/>
      <c r="D448" s="199"/>
      <c r="E448" s="199"/>
      <c r="F448" s="199"/>
      <c r="G448" s="199"/>
      <c r="H448" s="200"/>
      <c r="I448" s="42"/>
    </row>
    <row r="449" spans="1:9" x14ac:dyDescent="0.25">
      <c r="A449" s="193" t="s">
        <v>2403</v>
      </c>
      <c r="B449" s="194" t="s">
        <v>2404</v>
      </c>
      <c r="C449" s="188" t="s">
        <v>259</v>
      </c>
      <c r="D449" s="177"/>
      <c r="E449" s="201">
        <v>24.8</v>
      </c>
      <c r="F449" s="201">
        <v>8.6</v>
      </c>
      <c r="G449" s="88">
        <f t="shared" si="12"/>
        <v>0</v>
      </c>
      <c r="H449" s="65">
        <f t="shared" si="13"/>
        <v>0</v>
      </c>
      <c r="I449" s="42"/>
    </row>
    <row r="450" spans="1:9" x14ac:dyDescent="0.25">
      <c r="A450" s="193" t="s">
        <v>2405</v>
      </c>
      <c r="B450" s="194" t="s">
        <v>2406</v>
      </c>
      <c r="C450" s="188" t="s">
        <v>259</v>
      </c>
      <c r="D450" s="177"/>
      <c r="E450" s="201">
        <v>27.7</v>
      </c>
      <c r="F450" s="201">
        <v>9.6</v>
      </c>
      <c r="G450" s="88">
        <f t="shared" si="12"/>
        <v>0</v>
      </c>
      <c r="H450" s="65">
        <f t="shared" si="13"/>
        <v>0</v>
      </c>
      <c r="I450" s="42"/>
    </row>
    <row r="451" spans="1:9" x14ac:dyDescent="0.25">
      <c r="A451" s="193" t="s">
        <v>2407</v>
      </c>
      <c r="B451" s="194" t="s">
        <v>2408</v>
      </c>
      <c r="C451" s="188" t="s">
        <v>259</v>
      </c>
      <c r="D451" s="177"/>
      <c r="E451" s="201">
        <v>34.4</v>
      </c>
      <c r="F451" s="201">
        <v>11.9</v>
      </c>
      <c r="G451" s="88">
        <f t="shared" si="12"/>
        <v>0</v>
      </c>
      <c r="H451" s="65">
        <f t="shared" si="13"/>
        <v>0</v>
      </c>
      <c r="I451" s="42"/>
    </row>
    <row r="452" spans="1:9" ht="146.25" x14ac:dyDescent="0.25">
      <c r="A452" s="193" t="s">
        <v>2409</v>
      </c>
      <c r="B452" s="194" t="s">
        <v>20808</v>
      </c>
      <c r="C452" s="188" t="s">
        <v>259</v>
      </c>
      <c r="D452" s="177"/>
      <c r="E452" s="201">
        <v>22.5</v>
      </c>
      <c r="F452" s="201">
        <v>7.8</v>
      </c>
      <c r="G452" s="88">
        <f t="shared" ref="G452:G515" si="14">D452*E452</f>
        <v>0</v>
      </c>
      <c r="H452" s="65">
        <f t="shared" ref="H452:H515" si="15">D452*F452</f>
        <v>0</v>
      </c>
      <c r="I452" s="42"/>
    </row>
    <row r="453" spans="1:9" ht="45" x14ac:dyDescent="0.25">
      <c r="A453" s="193" t="s">
        <v>2410</v>
      </c>
      <c r="B453" s="194" t="s">
        <v>20809</v>
      </c>
      <c r="C453" s="188" t="s">
        <v>15</v>
      </c>
      <c r="D453" s="177"/>
      <c r="E453" s="201">
        <v>3.08</v>
      </c>
      <c r="F453" s="201">
        <v>1.06</v>
      </c>
      <c r="G453" s="88">
        <f t="shared" si="14"/>
        <v>0</v>
      </c>
      <c r="H453" s="65">
        <f t="shared" si="15"/>
        <v>0</v>
      </c>
      <c r="I453" s="42"/>
    </row>
    <row r="454" spans="1:9" ht="78.75" x14ac:dyDescent="0.25">
      <c r="A454" s="193" t="s">
        <v>2411</v>
      </c>
      <c r="B454" s="194" t="s">
        <v>20810</v>
      </c>
      <c r="C454" s="188" t="s">
        <v>15</v>
      </c>
      <c r="D454" s="177"/>
      <c r="E454" s="201">
        <v>6.8</v>
      </c>
      <c r="F454" s="201">
        <v>1.21</v>
      </c>
      <c r="G454" s="88">
        <f t="shared" si="14"/>
        <v>0</v>
      </c>
      <c r="H454" s="65">
        <f t="shared" si="15"/>
        <v>0</v>
      </c>
      <c r="I454" s="42"/>
    </row>
    <row r="455" spans="1:9" ht="101.25" x14ac:dyDescent="0.25">
      <c r="A455" s="193" t="s">
        <v>2412</v>
      </c>
      <c r="B455" s="194" t="s">
        <v>20811</v>
      </c>
      <c r="C455" s="188" t="s">
        <v>259</v>
      </c>
      <c r="D455" s="177"/>
      <c r="E455" s="201">
        <v>52</v>
      </c>
      <c r="F455" s="201">
        <v>18</v>
      </c>
      <c r="G455" s="88">
        <f t="shared" si="14"/>
        <v>0</v>
      </c>
      <c r="H455" s="65">
        <f t="shared" si="15"/>
        <v>0</v>
      </c>
      <c r="I455" s="42"/>
    </row>
    <row r="456" spans="1:9" ht="123.75" x14ac:dyDescent="0.25">
      <c r="A456" s="193" t="s">
        <v>2413</v>
      </c>
      <c r="B456" s="194" t="s">
        <v>20812</v>
      </c>
      <c r="C456" s="188" t="s">
        <v>259</v>
      </c>
      <c r="D456" s="177"/>
      <c r="E456" s="201">
        <v>45.9</v>
      </c>
      <c r="F456" s="201">
        <v>16.8</v>
      </c>
      <c r="G456" s="88">
        <f t="shared" si="14"/>
        <v>0</v>
      </c>
      <c r="H456" s="65">
        <f t="shared" si="15"/>
        <v>0</v>
      </c>
      <c r="I456" s="42"/>
    </row>
    <row r="457" spans="1:9" ht="90" x14ac:dyDescent="0.25">
      <c r="A457" s="195" t="s">
        <v>2414</v>
      </c>
      <c r="B457" s="196" t="s">
        <v>20813</v>
      </c>
      <c r="C457" s="198"/>
      <c r="D457" s="199"/>
      <c r="E457" s="199"/>
      <c r="F457" s="199"/>
      <c r="G457" s="199"/>
      <c r="H457" s="200"/>
      <c r="I457" s="42"/>
    </row>
    <row r="458" spans="1:9" x14ac:dyDescent="0.25">
      <c r="A458" s="193" t="s">
        <v>2415</v>
      </c>
      <c r="B458" s="194" t="s">
        <v>2416</v>
      </c>
      <c r="C458" s="188" t="s">
        <v>259</v>
      </c>
      <c r="D458" s="177"/>
      <c r="E458" s="201">
        <v>37.1</v>
      </c>
      <c r="F458" s="201">
        <v>13.6</v>
      </c>
      <c r="G458" s="88">
        <f t="shared" si="14"/>
        <v>0</v>
      </c>
      <c r="H458" s="65">
        <f t="shared" si="15"/>
        <v>0</v>
      </c>
      <c r="I458" s="42"/>
    </row>
    <row r="459" spans="1:9" x14ac:dyDescent="0.25">
      <c r="A459" s="193" t="s">
        <v>2417</v>
      </c>
      <c r="B459" s="194" t="s">
        <v>2418</v>
      </c>
      <c r="C459" s="188" t="s">
        <v>259</v>
      </c>
      <c r="D459" s="177"/>
      <c r="E459" s="201">
        <v>34.799999999999997</v>
      </c>
      <c r="F459" s="201">
        <v>12.7</v>
      </c>
      <c r="G459" s="88">
        <f t="shared" si="14"/>
        <v>0</v>
      </c>
      <c r="H459" s="65">
        <f t="shared" si="15"/>
        <v>0</v>
      </c>
      <c r="I459" s="42"/>
    </row>
    <row r="460" spans="1:9" x14ac:dyDescent="0.25">
      <c r="A460" s="193" t="s">
        <v>2419</v>
      </c>
      <c r="B460" s="194" t="s">
        <v>2420</v>
      </c>
      <c r="C460" s="188" t="s">
        <v>259</v>
      </c>
      <c r="D460" s="177"/>
      <c r="E460" s="201">
        <v>38.799999999999997</v>
      </c>
      <c r="F460" s="201">
        <v>14.2</v>
      </c>
      <c r="G460" s="88">
        <f t="shared" si="14"/>
        <v>0</v>
      </c>
      <c r="H460" s="65">
        <f t="shared" si="15"/>
        <v>0</v>
      </c>
      <c r="I460" s="42"/>
    </row>
    <row r="461" spans="1:9" ht="101.25" x14ac:dyDescent="0.25">
      <c r="A461" s="195" t="s">
        <v>2421</v>
      </c>
      <c r="B461" s="196" t="s">
        <v>20814</v>
      </c>
      <c r="C461" s="198"/>
      <c r="D461" s="199"/>
      <c r="E461" s="199"/>
      <c r="F461" s="199"/>
      <c r="G461" s="199"/>
      <c r="H461" s="200"/>
      <c r="I461" s="42"/>
    </row>
    <row r="462" spans="1:9" x14ac:dyDescent="0.25">
      <c r="A462" s="193" t="s">
        <v>2422</v>
      </c>
      <c r="B462" s="194" t="s">
        <v>2423</v>
      </c>
      <c r="C462" s="188" t="s">
        <v>259</v>
      </c>
      <c r="D462" s="177"/>
      <c r="E462" s="201">
        <v>37.4</v>
      </c>
      <c r="F462" s="201">
        <v>19.100000000000001</v>
      </c>
      <c r="G462" s="88">
        <f t="shared" si="14"/>
        <v>0</v>
      </c>
      <c r="H462" s="65">
        <f t="shared" si="15"/>
        <v>0</v>
      </c>
      <c r="I462" s="42"/>
    </row>
    <row r="463" spans="1:9" x14ac:dyDescent="0.25">
      <c r="A463" s="193" t="s">
        <v>2424</v>
      </c>
      <c r="B463" s="194" t="s">
        <v>2425</v>
      </c>
      <c r="C463" s="188" t="s">
        <v>259</v>
      </c>
      <c r="D463" s="177"/>
      <c r="E463" s="201">
        <v>40.4</v>
      </c>
      <c r="F463" s="201">
        <v>20.7</v>
      </c>
      <c r="G463" s="88">
        <f t="shared" si="14"/>
        <v>0</v>
      </c>
      <c r="H463" s="65">
        <f t="shared" si="15"/>
        <v>0</v>
      </c>
      <c r="I463" s="42"/>
    </row>
    <row r="464" spans="1:9" x14ac:dyDescent="0.25">
      <c r="A464" s="193" t="s">
        <v>2426</v>
      </c>
      <c r="B464" s="194" t="s">
        <v>2427</v>
      </c>
      <c r="C464" s="188" t="s">
        <v>259</v>
      </c>
      <c r="D464" s="177"/>
      <c r="E464" s="201">
        <v>43.4</v>
      </c>
      <c r="F464" s="201">
        <v>22.2</v>
      </c>
      <c r="G464" s="88">
        <f t="shared" si="14"/>
        <v>0</v>
      </c>
      <c r="H464" s="65">
        <f t="shared" si="15"/>
        <v>0</v>
      </c>
      <c r="I464" s="42"/>
    </row>
    <row r="465" spans="1:9" ht="78.75" x14ac:dyDescent="0.25">
      <c r="A465" s="193" t="s">
        <v>2428</v>
      </c>
      <c r="B465" s="194" t="s">
        <v>20815</v>
      </c>
      <c r="C465" s="188" t="s">
        <v>259</v>
      </c>
      <c r="D465" s="177"/>
      <c r="E465" s="201">
        <v>35.5</v>
      </c>
      <c r="F465" s="201">
        <v>5.4</v>
      </c>
      <c r="G465" s="88">
        <f t="shared" si="14"/>
        <v>0</v>
      </c>
      <c r="H465" s="65">
        <f t="shared" si="15"/>
        <v>0</v>
      </c>
      <c r="I465" s="42"/>
    </row>
    <row r="466" spans="1:9" ht="168.75" x14ac:dyDescent="0.25">
      <c r="A466" s="193" t="s">
        <v>2429</v>
      </c>
      <c r="B466" s="194" t="s">
        <v>20816</v>
      </c>
      <c r="C466" s="188" t="s">
        <v>259</v>
      </c>
      <c r="D466" s="177"/>
      <c r="E466" s="201">
        <v>90</v>
      </c>
      <c r="F466" s="201">
        <v>13.5</v>
      </c>
      <c r="G466" s="88">
        <f t="shared" si="14"/>
        <v>0</v>
      </c>
      <c r="H466" s="65">
        <f t="shared" si="15"/>
        <v>0</v>
      </c>
      <c r="I466" s="42"/>
    </row>
    <row r="467" spans="1:9" ht="168.75" x14ac:dyDescent="0.25">
      <c r="A467" s="193" t="s">
        <v>2430</v>
      </c>
      <c r="B467" s="194" t="s">
        <v>20817</v>
      </c>
      <c r="C467" s="188" t="s">
        <v>259</v>
      </c>
      <c r="D467" s="177"/>
      <c r="E467" s="201">
        <v>93</v>
      </c>
      <c r="F467" s="201">
        <v>14</v>
      </c>
      <c r="G467" s="88">
        <f t="shared" si="14"/>
        <v>0</v>
      </c>
      <c r="H467" s="65">
        <f t="shared" si="15"/>
        <v>0</v>
      </c>
      <c r="I467" s="42"/>
    </row>
    <row r="468" spans="1:9" ht="191.25" x14ac:dyDescent="0.25">
      <c r="A468" s="195" t="s">
        <v>2431</v>
      </c>
      <c r="B468" s="196" t="s">
        <v>20818</v>
      </c>
      <c r="C468" s="198"/>
      <c r="D468" s="199"/>
      <c r="E468" s="199"/>
      <c r="F468" s="199"/>
      <c r="G468" s="199"/>
      <c r="H468" s="200"/>
      <c r="I468" s="42"/>
    </row>
    <row r="469" spans="1:9" x14ac:dyDescent="0.25">
      <c r="A469" s="193" t="s">
        <v>2432</v>
      </c>
      <c r="B469" s="194" t="s">
        <v>2433</v>
      </c>
      <c r="C469" s="188" t="s">
        <v>259</v>
      </c>
      <c r="D469" s="177"/>
      <c r="E469" s="201">
        <v>108</v>
      </c>
      <c r="F469" s="201">
        <v>16.2</v>
      </c>
      <c r="G469" s="88">
        <f t="shared" si="14"/>
        <v>0</v>
      </c>
      <c r="H469" s="65">
        <f t="shared" si="15"/>
        <v>0</v>
      </c>
      <c r="I469" s="42"/>
    </row>
    <row r="470" spans="1:9" x14ac:dyDescent="0.25">
      <c r="A470" s="193" t="s">
        <v>2434</v>
      </c>
      <c r="B470" s="194" t="s">
        <v>2435</v>
      </c>
      <c r="C470" s="188" t="s">
        <v>259</v>
      </c>
      <c r="D470" s="177"/>
      <c r="E470" s="201">
        <v>98</v>
      </c>
      <c r="F470" s="201">
        <v>14.7</v>
      </c>
      <c r="G470" s="88">
        <f t="shared" si="14"/>
        <v>0</v>
      </c>
      <c r="H470" s="65">
        <f t="shared" si="15"/>
        <v>0</v>
      </c>
      <c r="I470" s="42"/>
    </row>
    <row r="471" spans="1:9" ht="45" x14ac:dyDescent="0.25">
      <c r="A471" s="195" t="s">
        <v>2436</v>
      </c>
      <c r="B471" s="196" t="s">
        <v>20819</v>
      </c>
      <c r="C471" s="198"/>
      <c r="D471" s="199"/>
      <c r="E471" s="199"/>
      <c r="F471" s="199"/>
      <c r="G471" s="199"/>
      <c r="H471" s="200"/>
      <c r="I471" s="42"/>
    </row>
    <row r="472" spans="1:9" x14ac:dyDescent="0.25">
      <c r="A472" s="193" t="s">
        <v>2437</v>
      </c>
      <c r="B472" s="194" t="s">
        <v>2438</v>
      </c>
      <c r="C472" s="188" t="s">
        <v>15</v>
      </c>
      <c r="D472" s="177"/>
      <c r="E472" s="201">
        <v>3.08</v>
      </c>
      <c r="F472" s="201">
        <v>1.1599999999999999</v>
      </c>
      <c r="G472" s="88">
        <f t="shared" si="14"/>
        <v>0</v>
      </c>
      <c r="H472" s="65">
        <f t="shared" si="15"/>
        <v>0</v>
      </c>
      <c r="I472" s="42"/>
    </row>
    <row r="473" spans="1:9" x14ac:dyDescent="0.25">
      <c r="A473" s="193" t="s">
        <v>2439</v>
      </c>
      <c r="B473" s="194" t="s">
        <v>2440</v>
      </c>
      <c r="C473" s="188" t="s">
        <v>15</v>
      </c>
      <c r="D473" s="177"/>
      <c r="E473" s="201">
        <v>4.95</v>
      </c>
      <c r="F473" s="201">
        <v>1.86</v>
      </c>
      <c r="G473" s="88">
        <f t="shared" si="14"/>
        <v>0</v>
      </c>
      <c r="H473" s="65">
        <f t="shared" si="15"/>
        <v>0</v>
      </c>
      <c r="I473" s="42"/>
    </row>
    <row r="474" spans="1:9" x14ac:dyDescent="0.25">
      <c r="A474" s="193" t="s">
        <v>2441</v>
      </c>
      <c r="B474" s="194" t="s">
        <v>2442</v>
      </c>
      <c r="C474" s="188" t="s">
        <v>15</v>
      </c>
      <c r="D474" s="177"/>
      <c r="E474" s="201">
        <v>1.84</v>
      </c>
      <c r="F474" s="201">
        <v>0.69</v>
      </c>
      <c r="G474" s="88">
        <f t="shared" si="14"/>
        <v>0</v>
      </c>
      <c r="H474" s="65">
        <f t="shared" si="15"/>
        <v>0</v>
      </c>
      <c r="I474" s="42"/>
    </row>
    <row r="475" spans="1:9" x14ac:dyDescent="0.25">
      <c r="A475" s="193" t="s">
        <v>2443</v>
      </c>
      <c r="B475" s="194" t="s">
        <v>2444</v>
      </c>
      <c r="C475" s="188" t="s">
        <v>15</v>
      </c>
      <c r="D475" s="177"/>
      <c r="E475" s="201">
        <v>7.2</v>
      </c>
      <c r="F475" s="201">
        <v>2.71</v>
      </c>
      <c r="G475" s="88">
        <f t="shared" si="14"/>
        <v>0</v>
      </c>
      <c r="H475" s="65">
        <f t="shared" si="15"/>
        <v>0</v>
      </c>
      <c r="I475" s="42"/>
    </row>
    <row r="476" spans="1:9" ht="90" x14ac:dyDescent="0.25">
      <c r="A476" s="193" t="s">
        <v>2445</v>
      </c>
      <c r="B476" s="194" t="s">
        <v>20820</v>
      </c>
      <c r="C476" s="188" t="s">
        <v>259</v>
      </c>
      <c r="D476" s="177"/>
      <c r="E476" s="201">
        <v>58</v>
      </c>
      <c r="F476" s="201">
        <v>22</v>
      </c>
      <c r="G476" s="88">
        <f t="shared" si="14"/>
        <v>0</v>
      </c>
      <c r="H476" s="65">
        <f t="shared" si="15"/>
        <v>0</v>
      </c>
      <c r="I476" s="42"/>
    </row>
    <row r="477" spans="1:9" ht="101.25" x14ac:dyDescent="0.25">
      <c r="A477" s="193" t="s">
        <v>2446</v>
      </c>
      <c r="B477" s="194" t="s">
        <v>20821</v>
      </c>
      <c r="C477" s="188" t="s">
        <v>259</v>
      </c>
      <c r="D477" s="177"/>
      <c r="E477" s="201">
        <v>58</v>
      </c>
      <c r="F477" s="201">
        <v>22</v>
      </c>
      <c r="G477" s="88">
        <f t="shared" si="14"/>
        <v>0</v>
      </c>
      <c r="H477" s="65">
        <f t="shared" si="15"/>
        <v>0</v>
      </c>
      <c r="I477" s="42"/>
    </row>
    <row r="478" spans="1:9" ht="112.5" x14ac:dyDescent="0.25">
      <c r="A478" s="195" t="s">
        <v>2447</v>
      </c>
      <c r="B478" s="196" t="s">
        <v>20822</v>
      </c>
      <c r="C478" s="198"/>
      <c r="D478" s="199"/>
      <c r="E478" s="199"/>
      <c r="F478" s="199"/>
      <c r="G478" s="199"/>
      <c r="H478" s="200"/>
      <c r="I478" s="42"/>
    </row>
    <row r="479" spans="1:9" x14ac:dyDescent="0.25">
      <c r="A479" s="193" t="s">
        <v>2448</v>
      </c>
      <c r="B479" s="194" t="s">
        <v>2449</v>
      </c>
      <c r="C479" s="188" t="s">
        <v>259</v>
      </c>
      <c r="D479" s="177"/>
      <c r="E479" s="201">
        <v>9</v>
      </c>
      <c r="F479" s="201">
        <v>3.38</v>
      </c>
      <c r="G479" s="88">
        <f t="shared" si="14"/>
        <v>0</v>
      </c>
      <c r="H479" s="65">
        <f t="shared" si="15"/>
        <v>0</v>
      </c>
      <c r="I479" s="42"/>
    </row>
    <row r="480" spans="1:9" x14ac:dyDescent="0.25">
      <c r="A480" s="193" t="s">
        <v>2450</v>
      </c>
      <c r="B480" s="194" t="s">
        <v>2451</v>
      </c>
      <c r="C480" s="188" t="s">
        <v>259</v>
      </c>
      <c r="D480" s="177"/>
      <c r="E480" s="201">
        <v>11</v>
      </c>
      <c r="F480" s="201">
        <v>4.13</v>
      </c>
      <c r="G480" s="88">
        <f t="shared" si="14"/>
        <v>0</v>
      </c>
      <c r="H480" s="65">
        <f t="shared" si="15"/>
        <v>0</v>
      </c>
      <c r="I480" s="42"/>
    </row>
    <row r="481" spans="1:9" x14ac:dyDescent="0.25">
      <c r="A481" s="193" t="s">
        <v>2452</v>
      </c>
      <c r="B481" s="194" t="s">
        <v>2453</v>
      </c>
      <c r="C481" s="188" t="s">
        <v>259</v>
      </c>
      <c r="D481" s="177"/>
      <c r="E481" s="201">
        <v>13.6</v>
      </c>
      <c r="F481" s="201">
        <v>5.0999999999999996</v>
      </c>
      <c r="G481" s="88">
        <f t="shared" si="14"/>
        <v>0</v>
      </c>
      <c r="H481" s="65">
        <f t="shared" si="15"/>
        <v>0</v>
      </c>
      <c r="I481" s="42"/>
    </row>
    <row r="482" spans="1:9" ht="135" x14ac:dyDescent="0.25">
      <c r="A482" s="195" t="s">
        <v>2454</v>
      </c>
      <c r="B482" s="196" t="s">
        <v>20823</v>
      </c>
      <c r="C482" s="198"/>
      <c r="D482" s="199"/>
      <c r="E482" s="199"/>
      <c r="F482" s="199"/>
      <c r="G482" s="199"/>
      <c r="H482" s="200"/>
      <c r="I482" s="42"/>
    </row>
    <row r="483" spans="1:9" x14ac:dyDescent="0.25">
      <c r="A483" s="193" t="s">
        <v>2455</v>
      </c>
      <c r="B483" s="194" t="s">
        <v>2045</v>
      </c>
      <c r="C483" s="188" t="s">
        <v>259</v>
      </c>
      <c r="D483" s="177"/>
      <c r="E483" s="201">
        <v>28.4</v>
      </c>
      <c r="F483" s="201">
        <v>10.4</v>
      </c>
      <c r="G483" s="88">
        <f t="shared" si="14"/>
        <v>0</v>
      </c>
      <c r="H483" s="65">
        <f t="shared" si="15"/>
        <v>0</v>
      </c>
      <c r="I483" s="42"/>
    </row>
    <row r="484" spans="1:9" x14ac:dyDescent="0.25">
      <c r="A484" s="193" t="s">
        <v>2456</v>
      </c>
      <c r="B484" s="194" t="s">
        <v>2457</v>
      </c>
      <c r="C484" s="188" t="s">
        <v>259</v>
      </c>
      <c r="D484" s="177"/>
      <c r="E484" s="201">
        <v>31.6</v>
      </c>
      <c r="F484" s="201">
        <v>11.6</v>
      </c>
      <c r="G484" s="88">
        <f t="shared" si="14"/>
        <v>0</v>
      </c>
      <c r="H484" s="65">
        <f t="shared" si="15"/>
        <v>0</v>
      </c>
      <c r="I484" s="42"/>
    </row>
    <row r="485" spans="1:9" x14ac:dyDescent="0.25">
      <c r="A485" s="193" t="s">
        <v>2458</v>
      </c>
      <c r="B485" s="194" t="s">
        <v>2459</v>
      </c>
      <c r="C485" s="188" t="s">
        <v>259</v>
      </c>
      <c r="D485" s="177"/>
      <c r="E485" s="201">
        <v>38.9</v>
      </c>
      <c r="F485" s="201">
        <v>14.3</v>
      </c>
      <c r="G485" s="88">
        <f t="shared" si="14"/>
        <v>0</v>
      </c>
      <c r="H485" s="65">
        <f t="shared" si="15"/>
        <v>0</v>
      </c>
      <c r="I485" s="42"/>
    </row>
    <row r="486" spans="1:9" ht="78.75" x14ac:dyDescent="0.25">
      <c r="A486" s="195" t="s">
        <v>2460</v>
      </c>
      <c r="B486" s="196" t="s">
        <v>20824</v>
      </c>
      <c r="C486" s="198"/>
      <c r="D486" s="199"/>
      <c r="E486" s="199"/>
      <c r="F486" s="199"/>
      <c r="G486" s="199"/>
      <c r="H486" s="200"/>
      <c r="I486" s="42"/>
    </row>
    <row r="487" spans="1:9" x14ac:dyDescent="0.25">
      <c r="A487" s="193" t="s">
        <v>2461</v>
      </c>
      <c r="B487" s="194" t="s">
        <v>2462</v>
      </c>
      <c r="C487" s="188" t="s">
        <v>259</v>
      </c>
      <c r="D487" s="177"/>
      <c r="E487" s="201">
        <v>46</v>
      </c>
      <c r="F487" s="201">
        <v>16.899999999999999</v>
      </c>
      <c r="G487" s="88">
        <f t="shared" si="14"/>
        <v>0</v>
      </c>
      <c r="H487" s="65">
        <f t="shared" si="15"/>
        <v>0</v>
      </c>
      <c r="I487" s="42"/>
    </row>
    <row r="488" spans="1:9" x14ac:dyDescent="0.25">
      <c r="A488" s="193" t="s">
        <v>2463</v>
      </c>
      <c r="B488" s="194" t="s">
        <v>2464</v>
      </c>
      <c r="C488" s="188" t="s">
        <v>259</v>
      </c>
      <c r="D488" s="177"/>
      <c r="E488" s="201">
        <v>66</v>
      </c>
      <c r="F488" s="201">
        <v>24.1</v>
      </c>
      <c r="G488" s="88">
        <f t="shared" si="14"/>
        <v>0</v>
      </c>
      <c r="H488" s="65">
        <f t="shared" si="15"/>
        <v>0</v>
      </c>
      <c r="I488" s="42"/>
    </row>
    <row r="489" spans="1:9" x14ac:dyDescent="0.25">
      <c r="A489" s="193" t="s">
        <v>2465</v>
      </c>
      <c r="B489" s="194" t="s">
        <v>2466</v>
      </c>
      <c r="C489" s="188" t="s">
        <v>259</v>
      </c>
      <c r="D489" s="177"/>
      <c r="E489" s="201">
        <v>74</v>
      </c>
      <c r="F489" s="201">
        <v>27.1</v>
      </c>
      <c r="G489" s="88">
        <f t="shared" si="14"/>
        <v>0</v>
      </c>
      <c r="H489" s="65">
        <f t="shared" si="15"/>
        <v>0</v>
      </c>
      <c r="I489" s="42"/>
    </row>
    <row r="490" spans="1:9" ht="45" x14ac:dyDescent="0.25">
      <c r="A490" s="193" t="s">
        <v>2467</v>
      </c>
      <c r="B490" s="194" t="s">
        <v>20825</v>
      </c>
      <c r="C490" s="188" t="s">
        <v>15</v>
      </c>
      <c r="D490" s="177"/>
      <c r="E490" s="201">
        <v>12.9</v>
      </c>
      <c r="F490" s="201">
        <v>3.93</v>
      </c>
      <c r="G490" s="88">
        <f t="shared" si="14"/>
        <v>0</v>
      </c>
      <c r="H490" s="65">
        <f t="shared" si="15"/>
        <v>0</v>
      </c>
      <c r="I490" s="42"/>
    </row>
    <row r="491" spans="1:9" ht="45" x14ac:dyDescent="0.25">
      <c r="A491" s="193" t="s">
        <v>2468</v>
      </c>
      <c r="B491" s="194" t="s">
        <v>20826</v>
      </c>
      <c r="C491" s="188" t="s">
        <v>259</v>
      </c>
      <c r="D491" s="177"/>
      <c r="E491" s="201">
        <v>167</v>
      </c>
      <c r="F491" s="201">
        <v>51</v>
      </c>
      <c r="G491" s="88">
        <f t="shared" si="14"/>
        <v>0</v>
      </c>
      <c r="H491" s="65">
        <f t="shared" si="15"/>
        <v>0</v>
      </c>
      <c r="I491" s="42"/>
    </row>
    <row r="492" spans="1:9" ht="90" x14ac:dyDescent="0.25">
      <c r="A492" s="193" t="s">
        <v>2469</v>
      </c>
      <c r="B492" s="194" t="s">
        <v>20827</v>
      </c>
      <c r="C492" s="188" t="s">
        <v>259</v>
      </c>
      <c r="D492" s="177"/>
      <c r="E492" s="201">
        <v>58</v>
      </c>
      <c r="F492" s="201">
        <v>22</v>
      </c>
      <c r="G492" s="88">
        <f t="shared" si="14"/>
        <v>0</v>
      </c>
      <c r="H492" s="65">
        <f t="shared" si="15"/>
        <v>0</v>
      </c>
      <c r="I492" s="42"/>
    </row>
    <row r="493" spans="1:9" ht="56.25" x14ac:dyDescent="0.25">
      <c r="A493" s="193" t="s">
        <v>2470</v>
      </c>
      <c r="B493" s="194" t="s">
        <v>20828</v>
      </c>
      <c r="C493" s="188" t="s">
        <v>6</v>
      </c>
      <c r="D493" s="177"/>
      <c r="E493" s="201">
        <v>8.9</v>
      </c>
      <c r="F493" s="201">
        <v>2.72</v>
      </c>
      <c r="G493" s="88">
        <f t="shared" si="14"/>
        <v>0</v>
      </c>
      <c r="H493" s="65">
        <f t="shared" si="15"/>
        <v>0</v>
      </c>
      <c r="I493" s="42"/>
    </row>
    <row r="494" spans="1:9" ht="45" x14ac:dyDescent="0.25">
      <c r="A494" s="193" t="s">
        <v>2471</v>
      </c>
      <c r="B494" s="194" t="s">
        <v>20829</v>
      </c>
      <c r="C494" s="188" t="s">
        <v>6</v>
      </c>
      <c r="D494" s="177"/>
      <c r="E494" s="201">
        <v>8.9</v>
      </c>
      <c r="F494" s="201">
        <v>2.72</v>
      </c>
      <c r="G494" s="88">
        <f t="shared" si="14"/>
        <v>0</v>
      </c>
      <c r="H494" s="65">
        <f t="shared" si="15"/>
        <v>0</v>
      </c>
      <c r="I494" s="42"/>
    </row>
    <row r="495" spans="1:9" ht="45" x14ac:dyDescent="0.25">
      <c r="A495" s="193" t="s">
        <v>2472</v>
      </c>
      <c r="B495" s="194" t="s">
        <v>20830</v>
      </c>
      <c r="C495" s="188" t="s">
        <v>6</v>
      </c>
      <c r="D495" s="177"/>
      <c r="E495" s="201">
        <v>8.9</v>
      </c>
      <c r="F495" s="201">
        <v>2.72</v>
      </c>
      <c r="G495" s="88">
        <f t="shared" si="14"/>
        <v>0</v>
      </c>
      <c r="H495" s="65">
        <f t="shared" si="15"/>
        <v>0</v>
      </c>
      <c r="I495" s="42"/>
    </row>
    <row r="496" spans="1:9" ht="57" customHeight="1" x14ac:dyDescent="0.25">
      <c r="A496" s="197" t="s">
        <v>20831</v>
      </c>
      <c r="B496" s="358" t="s">
        <v>20832</v>
      </c>
      <c r="C496" s="359"/>
      <c r="D496" s="359"/>
      <c r="E496" s="359"/>
      <c r="F496" s="359"/>
      <c r="G496" s="359"/>
      <c r="H496" s="360"/>
      <c r="I496" s="42"/>
    </row>
    <row r="497" spans="1:9" ht="45" x14ac:dyDescent="0.25">
      <c r="A497" s="193" t="s">
        <v>2473</v>
      </c>
      <c r="B497" s="194" t="s">
        <v>20833</v>
      </c>
      <c r="C497" s="188" t="s">
        <v>259</v>
      </c>
      <c r="D497" s="177"/>
      <c r="E497" s="201">
        <v>9.8000000000000007</v>
      </c>
      <c r="F497" s="201">
        <v>5.8</v>
      </c>
      <c r="G497" s="88">
        <f t="shared" si="14"/>
        <v>0</v>
      </c>
      <c r="H497" s="65">
        <f t="shared" si="15"/>
        <v>0</v>
      </c>
      <c r="I497" s="42"/>
    </row>
    <row r="498" spans="1:9" ht="33.75" x14ac:dyDescent="0.25">
      <c r="A498" s="195" t="s">
        <v>2474</v>
      </c>
      <c r="B498" s="196" t="s">
        <v>20834</v>
      </c>
      <c r="C498" s="198"/>
      <c r="D498" s="199"/>
      <c r="E498" s="199"/>
      <c r="F498" s="199"/>
      <c r="G498" s="199"/>
      <c r="H498" s="200"/>
      <c r="I498" s="42"/>
    </row>
    <row r="499" spans="1:9" x14ac:dyDescent="0.25">
      <c r="A499" s="193" t="s">
        <v>2475</v>
      </c>
      <c r="B499" s="194" t="s">
        <v>2476</v>
      </c>
      <c r="C499" s="188" t="s">
        <v>259</v>
      </c>
      <c r="D499" s="177"/>
      <c r="E499" s="201">
        <v>15.6</v>
      </c>
      <c r="F499" s="201">
        <v>9.3000000000000007</v>
      </c>
      <c r="G499" s="88">
        <f t="shared" si="14"/>
        <v>0</v>
      </c>
      <c r="H499" s="65">
        <f t="shared" si="15"/>
        <v>0</v>
      </c>
      <c r="I499" s="42"/>
    </row>
    <row r="500" spans="1:9" x14ac:dyDescent="0.25">
      <c r="A500" s="193" t="s">
        <v>2477</v>
      </c>
      <c r="B500" s="194" t="s">
        <v>2478</v>
      </c>
      <c r="C500" s="188" t="s">
        <v>259</v>
      </c>
      <c r="D500" s="177"/>
      <c r="E500" s="201">
        <v>18.2</v>
      </c>
      <c r="F500" s="201">
        <v>10.8</v>
      </c>
      <c r="G500" s="88">
        <f t="shared" si="14"/>
        <v>0</v>
      </c>
      <c r="H500" s="65">
        <f t="shared" si="15"/>
        <v>0</v>
      </c>
      <c r="I500" s="42"/>
    </row>
    <row r="501" spans="1:9" x14ac:dyDescent="0.25">
      <c r="A501" s="193" t="s">
        <v>2479</v>
      </c>
      <c r="B501" s="194" t="s">
        <v>2480</v>
      </c>
      <c r="C501" s="188" t="s">
        <v>259</v>
      </c>
      <c r="D501" s="177"/>
      <c r="E501" s="201">
        <v>28.6</v>
      </c>
      <c r="F501" s="201">
        <v>17</v>
      </c>
      <c r="G501" s="88">
        <f t="shared" si="14"/>
        <v>0</v>
      </c>
      <c r="H501" s="65">
        <f t="shared" si="15"/>
        <v>0</v>
      </c>
      <c r="I501" s="42"/>
    </row>
    <row r="502" spans="1:9" ht="33.75" x14ac:dyDescent="0.25">
      <c r="A502" s="193" t="s">
        <v>2481</v>
      </c>
      <c r="B502" s="194" t="s">
        <v>20835</v>
      </c>
      <c r="C502" s="188" t="s">
        <v>259</v>
      </c>
      <c r="D502" s="177"/>
      <c r="E502" s="201">
        <v>7.2</v>
      </c>
      <c r="F502" s="201">
        <v>4.2699999999999996</v>
      </c>
      <c r="G502" s="88">
        <f t="shared" si="14"/>
        <v>0</v>
      </c>
      <c r="H502" s="65">
        <f t="shared" si="15"/>
        <v>0</v>
      </c>
      <c r="I502" s="42"/>
    </row>
    <row r="503" spans="1:9" ht="45" x14ac:dyDescent="0.25">
      <c r="A503" s="193" t="s">
        <v>2482</v>
      </c>
      <c r="B503" s="194" t="s">
        <v>20836</v>
      </c>
      <c r="C503" s="188" t="s">
        <v>259</v>
      </c>
      <c r="D503" s="177"/>
      <c r="E503" s="201">
        <v>14.2</v>
      </c>
      <c r="F503" s="201">
        <v>8.4</v>
      </c>
      <c r="G503" s="88">
        <f t="shared" si="14"/>
        <v>0</v>
      </c>
      <c r="H503" s="65">
        <f t="shared" si="15"/>
        <v>0</v>
      </c>
      <c r="I503" s="42"/>
    </row>
    <row r="504" spans="1:9" ht="45" x14ac:dyDescent="0.25">
      <c r="A504" s="193" t="s">
        <v>2483</v>
      </c>
      <c r="B504" s="194" t="s">
        <v>20837</v>
      </c>
      <c r="C504" s="188" t="s">
        <v>259</v>
      </c>
      <c r="D504" s="177"/>
      <c r="E504" s="201">
        <v>3.47</v>
      </c>
      <c r="F504" s="201">
        <v>1.89</v>
      </c>
      <c r="G504" s="88">
        <f t="shared" si="14"/>
        <v>0</v>
      </c>
      <c r="H504" s="65">
        <f t="shared" si="15"/>
        <v>0</v>
      </c>
      <c r="I504" s="42"/>
    </row>
    <row r="505" spans="1:9" ht="45" x14ac:dyDescent="0.25">
      <c r="A505" s="195" t="s">
        <v>2484</v>
      </c>
      <c r="B505" s="196" t="s">
        <v>20838</v>
      </c>
      <c r="C505" s="198"/>
      <c r="D505" s="199"/>
      <c r="E505" s="199"/>
      <c r="F505" s="199"/>
      <c r="G505" s="199"/>
      <c r="H505" s="200"/>
      <c r="I505" s="42"/>
    </row>
    <row r="506" spans="1:9" x14ac:dyDescent="0.25">
      <c r="A506" s="193" t="s">
        <v>2485</v>
      </c>
      <c r="B506" s="194" t="s">
        <v>2486</v>
      </c>
      <c r="C506" s="188" t="s">
        <v>259</v>
      </c>
      <c r="D506" s="177"/>
      <c r="E506" s="201">
        <v>33.200000000000003</v>
      </c>
      <c r="F506" s="201">
        <v>22.7</v>
      </c>
      <c r="G506" s="88">
        <f t="shared" si="14"/>
        <v>0</v>
      </c>
      <c r="H506" s="65">
        <f t="shared" si="15"/>
        <v>0</v>
      </c>
      <c r="I506" s="42"/>
    </row>
    <row r="507" spans="1:9" x14ac:dyDescent="0.25">
      <c r="A507" s="193" t="s">
        <v>2487</v>
      </c>
      <c r="B507" s="194" t="s">
        <v>2488</v>
      </c>
      <c r="C507" s="188" t="s">
        <v>259</v>
      </c>
      <c r="D507" s="177"/>
      <c r="E507" s="201">
        <v>42</v>
      </c>
      <c r="F507" s="201">
        <v>28.7</v>
      </c>
      <c r="G507" s="88">
        <f t="shared" si="14"/>
        <v>0</v>
      </c>
      <c r="H507" s="65">
        <f t="shared" si="15"/>
        <v>0</v>
      </c>
      <c r="I507" s="42"/>
    </row>
    <row r="508" spans="1:9" ht="45" x14ac:dyDescent="0.25">
      <c r="A508" s="195" t="s">
        <v>2489</v>
      </c>
      <c r="B508" s="196" t="s">
        <v>20839</v>
      </c>
      <c r="C508" s="198"/>
      <c r="D508" s="199"/>
      <c r="E508" s="199"/>
      <c r="F508" s="199"/>
      <c r="G508" s="199"/>
      <c r="H508" s="200"/>
      <c r="I508" s="42"/>
    </row>
    <row r="509" spans="1:9" x14ac:dyDescent="0.25">
      <c r="A509" s="193" t="s">
        <v>2490</v>
      </c>
      <c r="B509" s="194" t="s">
        <v>2491</v>
      </c>
      <c r="C509" s="188" t="s">
        <v>15</v>
      </c>
      <c r="D509" s="177"/>
      <c r="E509" s="201">
        <v>3.1</v>
      </c>
      <c r="F509" s="201">
        <v>2.12</v>
      </c>
      <c r="G509" s="88">
        <f t="shared" si="14"/>
        <v>0</v>
      </c>
      <c r="H509" s="65">
        <f t="shared" si="15"/>
        <v>0</v>
      </c>
      <c r="I509" s="42"/>
    </row>
    <row r="510" spans="1:9" x14ac:dyDescent="0.25">
      <c r="A510" s="193" t="s">
        <v>2492</v>
      </c>
      <c r="B510" s="194" t="s">
        <v>2488</v>
      </c>
      <c r="C510" s="188" t="s">
        <v>15</v>
      </c>
      <c r="D510" s="177"/>
      <c r="E510" s="201">
        <v>4.3899999999999997</v>
      </c>
      <c r="F510" s="201">
        <v>3</v>
      </c>
      <c r="G510" s="88">
        <f t="shared" si="14"/>
        <v>0</v>
      </c>
      <c r="H510" s="65">
        <f t="shared" si="15"/>
        <v>0</v>
      </c>
      <c r="I510" s="42"/>
    </row>
    <row r="511" spans="1:9" ht="45" x14ac:dyDescent="0.25">
      <c r="A511" s="195" t="s">
        <v>2493</v>
      </c>
      <c r="B511" s="196" t="s">
        <v>20840</v>
      </c>
      <c r="C511" s="198"/>
      <c r="D511" s="199"/>
      <c r="E511" s="199"/>
      <c r="F511" s="199"/>
      <c r="G511" s="199"/>
      <c r="H511" s="200"/>
      <c r="I511" s="42"/>
    </row>
    <row r="512" spans="1:9" x14ac:dyDescent="0.25">
      <c r="A512" s="193" t="s">
        <v>2494</v>
      </c>
      <c r="B512" s="194" t="s">
        <v>2491</v>
      </c>
      <c r="C512" s="188" t="s">
        <v>15</v>
      </c>
      <c r="D512" s="177"/>
      <c r="E512" s="201">
        <v>2.89</v>
      </c>
      <c r="F512" s="201">
        <v>1.98</v>
      </c>
      <c r="G512" s="88">
        <f t="shared" si="14"/>
        <v>0</v>
      </c>
      <c r="H512" s="65">
        <f t="shared" si="15"/>
        <v>0</v>
      </c>
      <c r="I512" s="42"/>
    </row>
    <row r="513" spans="1:9" x14ac:dyDescent="0.25">
      <c r="A513" s="193" t="s">
        <v>2495</v>
      </c>
      <c r="B513" s="194" t="s">
        <v>2488</v>
      </c>
      <c r="C513" s="188" t="s">
        <v>15</v>
      </c>
      <c r="D513" s="177"/>
      <c r="E513" s="201">
        <v>4.1900000000000004</v>
      </c>
      <c r="F513" s="201">
        <v>2.86</v>
      </c>
      <c r="G513" s="88">
        <f t="shared" si="14"/>
        <v>0</v>
      </c>
      <c r="H513" s="65">
        <f t="shared" si="15"/>
        <v>0</v>
      </c>
      <c r="I513" s="42"/>
    </row>
    <row r="514" spans="1:9" ht="45" x14ac:dyDescent="0.25">
      <c r="A514" s="195" t="s">
        <v>2496</v>
      </c>
      <c r="B514" s="196" t="s">
        <v>20841</v>
      </c>
      <c r="C514" s="198"/>
      <c r="D514" s="199"/>
      <c r="E514" s="199"/>
      <c r="F514" s="199"/>
      <c r="G514" s="199"/>
      <c r="H514" s="200"/>
      <c r="I514" s="42"/>
    </row>
    <row r="515" spans="1:9" x14ac:dyDescent="0.25">
      <c r="A515" s="193" t="s">
        <v>2497</v>
      </c>
      <c r="B515" s="194" t="s">
        <v>2491</v>
      </c>
      <c r="C515" s="188" t="s">
        <v>15</v>
      </c>
      <c r="D515" s="177"/>
      <c r="E515" s="201">
        <v>3.69</v>
      </c>
      <c r="F515" s="201">
        <v>2.33</v>
      </c>
      <c r="G515" s="88">
        <f t="shared" si="14"/>
        <v>0</v>
      </c>
      <c r="H515" s="65">
        <f t="shared" si="15"/>
        <v>0</v>
      </c>
      <c r="I515" s="42"/>
    </row>
    <row r="516" spans="1:9" x14ac:dyDescent="0.25">
      <c r="A516" s="193" t="s">
        <v>2498</v>
      </c>
      <c r="B516" s="194" t="s">
        <v>2499</v>
      </c>
      <c r="C516" s="188" t="s">
        <v>15</v>
      </c>
      <c r="D516" s="177"/>
      <c r="E516" s="201">
        <v>4.3600000000000003</v>
      </c>
      <c r="F516" s="201">
        <v>2.75</v>
      </c>
      <c r="G516" s="88">
        <f t="shared" ref="G516:G538" si="16">D516*E516</f>
        <v>0</v>
      </c>
      <c r="H516" s="65">
        <f t="shared" ref="H516:H538" si="17">D516*F516</f>
        <v>0</v>
      </c>
      <c r="I516" s="42"/>
    </row>
    <row r="517" spans="1:9" ht="45" x14ac:dyDescent="0.25">
      <c r="A517" s="195" t="s">
        <v>2500</v>
      </c>
      <c r="B517" s="196" t="s">
        <v>20842</v>
      </c>
      <c r="C517" s="198"/>
      <c r="D517" s="199"/>
      <c r="E517" s="199"/>
      <c r="F517" s="199"/>
      <c r="G517" s="199"/>
      <c r="H517" s="200"/>
      <c r="I517" s="42"/>
    </row>
    <row r="518" spans="1:9" x14ac:dyDescent="0.25">
      <c r="A518" s="193" t="s">
        <v>2501</v>
      </c>
      <c r="B518" s="194" t="s">
        <v>2491</v>
      </c>
      <c r="C518" s="188" t="s">
        <v>15</v>
      </c>
      <c r="D518" s="177"/>
      <c r="E518" s="201">
        <v>4.3600000000000003</v>
      </c>
      <c r="F518" s="201">
        <v>2.75</v>
      </c>
      <c r="G518" s="88">
        <f t="shared" si="16"/>
        <v>0</v>
      </c>
      <c r="H518" s="65">
        <f t="shared" si="17"/>
        <v>0</v>
      </c>
      <c r="I518" s="42"/>
    </row>
    <row r="519" spans="1:9" x14ac:dyDescent="0.25">
      <c r="A519" s="193" t="s">
        <v>2502</v>
      </c>
      <c r="B519" s="194" t="s">
        <v>2488</v>
      </c>
      <c r="C519" s="188" t="s">
        <v>15</v>
      </c>
      <c r="D519" s="177"/>
      <c r="E519" s="201">
        <v>4.7</v>
      </c>
      <c r="F519" s="201">
        <v>2.97</v>
      </c>
      <c r="G519" s="88">
        <f t="shared" si="16"/>
        <v>0</v>
      </c>
      <c r="H519" s="65">
        <f t="shared" si="17"/>
        <v>0</v>
      </c>
      <c r="I519" s="42"/>
    </row>
    <row r="520" spans="1:9" ht="67.5" x14ac:dyDescent="0.25">
      <c r="A520" s="195" t="s">
        <v>2503</v>
      </c>
      <c r="B520" s="196" t="s">
        <v>20843</v>
      </c>
      <c r="C520" s="198"/>
      <c r="D520" s="199"/>
      <c r="E520" s="199"/>
      <c r="F520" s="199"/>
      <c r="G520" s="199"/>
      <c r="H520" s="200"/>
      <c r="I520" s="42"/>
    </row>
    <row r="521" spans="1:9" x14ac:dyDescent="0.25">
      <c r="A521" s="193" t="s">
        <v>2504</v>
      </c>
      <c r="B521" s="194" t="s">
        <v>2505</v>
      </c>
      <c r="C521" s="188" t="s">
        <v>15</v>
      </c>
      <c r="D521" s="177"/>
      <c r="E521" s="201">
        <v>5.8</v>
      </c>
      <c r="F521" s="201">
        <v>2.33</v>
      </c>
      <c r="G521" s="88">
        <f t="shared" si="16"/>
        <v>0</v>
      </c>
      <c r="H521" s="65">
        <f t="shared" si="17"/>
        <v>0</v>
      </c>
      <c r="I521" s="42"/>
    </row>
    <row r="522" spans="1:9" x14ac:dyDescent="0.25">
      <c r="A522" s="193" t="s">
        <v>2506</v>
      </c>
      <c r="B522" s="194" t="s">
        <v>2507</v>
      </c>
      <c r="C522" s="188" t="s">
        <v>15</v>
      </c>
      <c r="D522" s="177"/>
      <c r="E522" s="201">
        <v>6.4</v>
      </c>
      <c r="F522" s="201">
        <v>2.58</v>
      </c>
      <c r="G522" s="88">
        <f t="shared" si="16"/>
        <v>0</v>
      </c>
      <c r="H522" s="65">
        <f t="shared" si="17"/>
        <v>0</v>
      </c>
      <c r="I522" s="42"/>
    </row>
    <row r="523" spans="1:9" x14ac:dyDescent="0.25">
      <c r="A523" s="193" t="s">
        <v>2508</v>
      </c>
      <c r="B523" s="194" t="s">
        <v>2509</v>
      </c>
      <c r="C523" s="188" t="s">
        <v>15</v>
      </c>
      <c r="D523" s="177"/>
      <c r="E523" s="201">
        <v>7</v>
      </c>
      <c r="F523" s="201">
        <v>2.8</v>
      </c>
      <c r="G523" s="88">
        <f t="shared" si="16"/>
        <v>0</v>
      </c>
      <c r="H523" s="65">
        <f t="shared" si="17"/>
        <v>0</v>
      </c>
      <c r="I523" s="42"/>
    </row>
    <row r="524" spans="1:9" x14ac:dyDescent="0.25">
      <c r="A524" s="193" t="s">
        <v>2510</v>
      </c>
      <c r="B524" s="194" t="s">
        <v>2511</v>
      </c>
      <c r="C524" s="188" t="s">
        <v>15</v>
      </c>
      <c r="D524" s="177"/>
      <c r="E524" s="201">
        <v>7.8</v>
      </c>
      <c r="F524" s="201">
        <v>3.14</v>
      </c>
      <c r="G524" s="88">
        <f t="shared" si="16"/>
        <v>0</v>
      </c>
      <c r="H524" s="65">
        <f t="shared" si="17"/>
        <v>0</v>
      </c>
      <c r="I524" s="42"/>
    </row>
    <row r="525" spans="1:9" ht="67.5" x14ac:dyDescent="0.25">
      <c r="A525" s="193" t="s">
        <v>2512</v>
      </c>
      <c r="B525" s="194" t="s">
        <v>20844</v>
      </c>
      <c r="C525" s="188" t="s">
        <v>15</v>
      </c>
      <c r="D525" s="177"/>
      <c r="E525" s="201">
        <v>4.5599999999999996</v>
      </c>
      <c r="F525" s="201">
        <v>1.83</v>
      </c>
      <c r="G525" s="88">
        <f t="shared" si="16"/>
        <v>0</v>
      </c>
      <c r="H525" s="65">
        <f t="shared" si="17"/>
        <v>0</v>
      </c>
      <c r="I525" s="42"/>
    </row>
    <row r="526" spans="1:9" ht="56.25" x14ac:dyDescent="0.25">
      <c r="A526" s="193" t="s">
        <v>2513</v>
      </c>
      <c r="B526" s="194" t="s">
        <v>20845</v>
      </c>
      <c r="C526" s="188" t="s">
        <v>15</v>
      </c>
      <c r="D526" s="177"/>
      <c r="E526" s="201">
        <v>5.8</v>
      </c>
      <c r="F526" s="201">
        <v>2.33</v>
      </c>
      <c r="G526" s="88">
        <f t="shared" si="16"/>
        <v>0</v>
      </c>
      <c r="H526" s="65">
        <f t="shared" si="17"/>
        <v>0</v>
      </c>
      <c r="I526" s="42"/>
    </row>
    <row r="527" spans="1:9" ht="56.25" x14ac:dyDescent="0.25">
      <c r="A527" s="193" t="s">
        <v>2514</v>
      </c>
      <c r="B527" s="194" t="s">
        <v>20846</v>
      </c>
      <c r="C527" s="188" t="s">
        <v>259</v>
      </c>
      <c r="D527" s="177"/>
      <c r="E527" s="201">
        <v>4.5199999999999996</v>
      </c>
      <c r="F527" s="201">
        <v>2.9</v>
      </c>
      <c r="G527" s="88">
        <f t="shared" si="16"/>
        <v>0</v>
      </c>
      <c r="H527" s="65">
        <f t="shared" si="17"/>
        <v>0</v>
      </c>
      <c r="I527" s="42"/>
    </row>
    <row r="528" spans="1:9" ht="22.5" x14ac:dyDescent="0.25">
      <c r="A528" s="193" t="s">
        <v>2515</v>
      </c>
      <c r="B528" s="194" t="s">
        <v>20847</v>
      </c>
      <c r="C528" s="188" t="s">
        <v>259</v>
      </c>
      <c r="D528" s="177"/>
      <c r="E528" s="201">
        <v>16.399999999999999</v>
      </c>
      <c r="F528" s="201">
        <v>10.3</v>
      </c>
      <c r="G528" s="88">
        <f t="shared" si="16"/>
        <v>0</v>
      </c>
      <c r="H528" s="65">
        <f t="shared" si="17"/>
        <v>0</v>
      </c>
      <c r="I528" s="42"/>
    </row>
    <row r="529" spans="1:9" ht="22.5" x14ac:dyDescent="0.25">
      <c r="A529" s="193" t="s">
        <v>2516</v>
      </c>
      <c r="B529" s="194" t="s">
        <v>20848</v>
      </c>
      <c r="C529" s="188" t="s">
        <v>259</v>
      </c>
      <c r="D529" s="177"/>
      <c r="E529" s="201">
        <v>13</v>
      </c>
      <c r="F529" s="201">
        <v>8.1999999999999993</v>
      </c>
      <c r="G529" s="88">
        <f t="shared" si="16"/>
        <v>0</v>
      </c>
      <c r="H529" s="65">
        <f t="shared" si="17"/>
        <v>0</v>
      </c>
      <c r="I529" s="42"/>
    </row>
    <row r="530" spans="1:9" ht="67.5" x14ac:dyDescent="0.25">
      <c r="A530" s="195" t="s">
        <v>2517</v>
      </c>
      <c r="B530" s="196" t="s">
        <v>20849</v>
      </c>
      <c r="C530" s="198"/>
      <c r="D530" s="199"/>
      <c r="E530" s="199"/>
      <c r="F530" s="199"/>
      <c r="G530" s="199"/>
      <c r="H530" s="200"/>
      <c r="I530" s="42"/>
    </row>
    <row r="531" spans="1:9" x14ac:dyDescent="0.25">
      <c r="A531" s="193" t="s">
        <v>2518</v>
      </c>
      <c r="B531" s="194" t="s">
        <v>2519</v>
      </c>
      <c r="C531" s="188" t="s">
        <v>259</v>
      </c>
      <c r="D531" s="177"/>
      <c r="E531" s="201">
        <v>12.4</v>
      </c>
      <c r="F531" s="201">
        <v>7.8</v>
      </c>
      <c r="G531" s="88">
        <f t="shared" si="16"/>
        <v>0</v>
      </c>
      <c r="H531" s="65">
        <f t="shared" si="17"/>
        <v>0</v>
      </c>
      <c r="I531" s="42"/>
    </row>
    <row r="532" spans="1:9" x14ac:dyDescent="0.25">
      <c r="A532" s="193" t="s">
        <v>2520</v>
      </c>
      <c r="B532" s="194" t="s">
        <v>2521</v>
      </c>
      <c r="C532" s="188" t="s">
        <v>259</v>
      </c>
      <c r="D532" s="177"/>
      <c r="E532" s="201">
        <v>5.8</v>
      </c>
      <c r="F532" s="201">
        <v>3.69</v>
      </c>
      <c r="G532" s="88">
        <f t="shared" si="16"/>
        <v>0</v>
      </c>
      <c r="H532" s="65">
        <f t="shared" si="17"/>
        <v>0</v>
      </c>
      <c r="I532" s="42"/>
    </row>
    <row r="533" spans="1:9" ht="90" x14ac:dyDescent="0.25">
      <c r="A533" s="195" t="s">
        <v>2522</v>
      </c>
      <c r="B533" s="196" t="s">
        <v>20850</v>
      </c>
      <c r="C533" s="198"/>
      <c r="D533" s="199"/>
      <c r="E533" s="199"/>
      <c r="F533" s="199"/>
      <c r="G533" s="199"/>
      <c r="H533" s="200"/>
      <c r="I533" s="42"/>
    </row>
    <row r="534" spans="1:9" x14ac:dyDescent="0.25">
      <c r="A534" s="193" t="s">
        <v>2523</v>
      </c>
      <c r="B534" s="194" t="s">
        <v>2524</v>
      </c>
      <c r="C534" s="188" t="s">
        <v>259</v>
      </c>
      <c r="D534" s="177"/>
      <c r="E534" s="201">
        <v>14.4</v>
      </c>
      <c r="F534" s="201">
        <v>9.1</v>
      </c>
      <c r="G534" s="88">
        <f t="shared" si="16"/>
        <v>0</v>
      </c>
      <c r="H534" s="65">
        <f t="shared" si="17"/>
        <v>0</v>
      </c>
      <c r="I534" s="42"/>
    </row>
    <row r="535" spans="1:9" x14ac:dyDescent="0.25">
      <c r="A535" s="193" t="s">
        <v>2525</v>
      </c>
      <c r="B535" s="194" t="s">
        <v>2526</v>
      </c>
      <c r="C535" s="188" t="s">
        <v>259</v>
      </c>
      <c r="D535" s="177"/>
      <c r="E535" s="201">
        <v>7.8</v>
      </c>
      <c r="F535" s="201">
        <v>4.9400000000000004</v>
      </c>
      <c r="G535" s="88">
        <f t="shared" si="16"/>
        <v>0</v>
      </c>
      <c r="H535" s="65">
        <f t="shared" si="17"/>
        <v>0</v>
      </c>
      <c r="I535" s="42"/>
    </row>
    <row r="536" spans="1:9" ht="180" x14ac:dyDescent="0.25">
      <c r="A536" s="193" t="s">
        <v>2527</v>
      </c>
      <c r="B536" s="194" t="s">
        <v>20851</v>
      </c>
      <c r="C536" s="188" t="s">
        <v>259</v>
      </c>
      <c r="D536" s="177"/>
      <c r="E536" s="201">
        <v>7.1</v>
      </c>
      <c r="F536" s="201">
        <v>3.88</v>
      </c>
      <c r="G536" s="88">
        <f t="shared" si="16"/>
        <v>0</v>
      </c>
      <c r="H536" s="65">
        <f t="shared" si="17"/>
        <v>0</v>
      </c>
      <c r="I536" s="42"/>
    </row>
    <row r="537" spans="1:9" ht="157.5" x14ac:dyDescent="0.25">
      <c r="A537" s="193" t="s">
        <v>2528</v>
      </c>
      <c r="B537" s="194" t="s">
        <v>20852</v>
      </c>
      <c r="C537" s="188" t="s">
        <v>259</v>
      </c>
      <c r="D537" s="177"/>
      <c r="E537" s="201">
        <v>5.3</v>
      </c>
      <c r="F537" s="201">
        <v>2.91</v>
      </c>
      <c r="G537" s="88">
        <f t="shared" si="16"/>
        <v>0</v>
      </c>
      <c r="H537" s="65">
        <f t="shared" si="17"/>
        <v>0</v>
      </c>
      <c r="I537" s="42"/>
    </row>
    <row r="538" spans="1:9" ht="135" x14ac:dyDescent="0.25">
      <c r="A538" s="193" t="s">
        <v>2529</v>
      </c>
      <c r="B538" s="194" t="s">
        <v>20853</v>
      </c>
      <c r="C538" s="188" t="s">
        <v>259</v>
      </c>
      <c r="D538" s="177"/>
      <c r="E538" s="201">
        <v>4.74</v>
      </c>
      <c r="F538" s="201">
        <v>2.59</v>
      </c>
      <c r="G538" s="88">
        <f t="shared" si="16"/>
        <v>0</v>
      </c>
      <c r="H538" s="65">
        <f t="shared" si="17"/>
        <v>0</v>
      </c>
      <c r="I538" s="42"/>
    </row>
    <row r="539" spans="1:9" s="2" customFormat="1" ht="20.100000000000001" customHeight="1" x14ac:dyDescent="0.25">
      <c r="A539" s="347" t="s">
        <v>19897</v>
      </c>
      <c r="B539" s="347"/>
      <c r="C539" s="347"/>
      <c r="D539" s="347"/>
      <c r="E539" s="347"/>
      <c r="F539" s="347"/>
      <c r="G539" s="138">
        <f>SUM(G3:G538)</f>
        <v>0</v>
      </c>
      <c r="H539" s="139">
        <f>SUM(H3:H538)</f>
        <v>0</v>
      </c>
      <c r="I539" s="4"/>
    </row>
    <row r="540" spans="1:9" x14ac:dyDescent="0.25">
      <c r="B540" s="16"/>
      <c r="C540" s="96"/>
      <c r="D540" s="97"/>
      <c r="E540" s="52"/>
      <c r="F540" s="54"/>
      <c r="G540" s="95"/>
      <c r="I540" s="40"/>
    </row>
    <row r="541" spans="1:9" x14ac:dyDescent="0.25">
      <c r="B541" s="16"/>
      <c r="C541" s="96"/>
      <c r="D541" s="97"/>
      <c r="E541" s="52"/>
      <c r="F541" s="54"/>
      <c r="G541" s="95"/>
      <c r="I541" s="40"/>
    </row>
    <row r="542" spans="1:9" x14ac:dyDescent="0.25">
      <c r="B542" s="16"/>
      <c r="C542" s="96"/>
      <c r="D542" s="97"/>
      <c r="E542" s="52"/>
      <c r="F542" s="54"/>
      <c r="G542" s="95"/>
      <c r="I542" s="40"/>
    </row>
    <row r="543" spans="1:9" x14ac:dyDescent="0.25">
      <c r="B543" s="16"/>
      <c r="C543" s="96"/>
      <c r="D543" s="97"/>
      <c r="E543" s="52"/>
      <c r="F543" s="54"/>
      <c r="G543" s="95"/>
      <c r="I543" s="40"/>
    </row>
    <row r="544" spans="1:9" x14ac:dyDescent="0.25">
      <c r="B544" s="16"/>
      <c r="C544" s="96"/>
      <c r="D544" s="97"/>
      <c r="E544" s="52"/>
      <c r="F544" s="54"/>
      <c r="G544" s="95"/>
      <c r="I544" s="40"/>
    </row>
    <row r="545" spans="2:9" x14ac:dyDescent="0.25">
      <c r="B545" s="16"/>
      <c r="C545" s="96"/>
      <c r="D545" s="97"/>
      <c r="E545" s="52"/>
      <c r="F545" s="54"/>
      <c r="G545" s="95"/>
      <c r="I545" s="40"/>
    </row>
    <row r="546" spans="2:9" x14ac:dyDescent="0.25">
      <c r="B546" s="16"/>
      <c r="C546" s="96"/>
      <c r="D546" s="97"/>
      <c r="E546" s="52"/>
      <c r="F546" s="54"/>
      <c r="G546" s="95"/>
      <c r="I546" s="40"/>
    </row>
    <row r="547" spans="2:9" x14ac:dyDescent="0.25">
      <c r="B547" s="16"/>
      <c r="C547" s="96"/>
      <c r="D547" s="97"/>
      <c r="E547" s="52"/>
      <c r="F547" s="54"/>
      <c r="G547" s="95"/>
      <c r="I547" s="40"/>
    </row>
    <row r="548" spans="2:9" x14ac:dyDescent="0.25">
      <c r="B548" s="16"/>
      <c r="C548" s="96"/>
      <c r="D548" s="97"/>
      <c r="E548" s="52"/>
      <c r="F548" s="54"/>
      <c r="G548" s="95"/>
      <c r="I548" s="40"/>
    </row>
    <row r="549" spans="2:9" x14ac:dyDescent="0.25">
      <c r="B549" s="16"/>
      <c r="C549" s="96"/>
      <c r="D549" s="97"/>
      <c r="E549" s="52"/>
      <c r="F549" s="54"/>
      <c r="G549" s="95"/>
      <c r="I549" s="40"/>
    </row>
    <row r="550" spans="2:9" x14ac:dyDescent="0.25">
      <c r="B550" s="16"/>
      <c r="C550" s="96"/>
      <c r="D550" s="97"/>
      <c r="E550" s="52"/>
      <c r="F550" s="54"/>
      <c r="G550" s="95"/>
      <c r="I550" s="40"/>
    </row>
    <row r="551" spans="2:9" x14ac:dyDescent="0.25">
      <c r="B551" s="16"/>
      <c r="C551" s="96"/>
      <c r="D551" s="97"/>
      <c r="E551" s="52"/>
      <c r="F551" s="54"/>
      <c r="G551" s="95"/>
      <c r="I551" s="40"/>
    </row>
    <row r="552" spans="2:9" x14ac:dyDescent="0.25">
      <c r="B552" s="16"/>
      <c r="C552" s="96"/>
      <c r="D552" s="97"/>
      <c r="E552" s="52"/>
      <c r="F552" s="54"/>
      <c r="G552" s="95"/>
      <c r="I552" s="40"/>
    </row>
    <row r="553" spans="2:9" x14ac:dyDescent="0.25">
      <c r="B553" s="16"/>
      <c r="C553" s="96"/>
      <c r="D553" s="97"/>
      <c r="E553" s="52"/>
      <c r="F553" s="54"/>
      <c r="G553" s="95"/>
      <c r="I553" s="40"/>
    </row>
    <row r="554" spans="2:9" x14ac:dyDescent="0.25">
      <c r="B554" s="16"/>
      <c r="C554" s="96"/>
      <c r="D554" s="97"/>
      <c r="E554" s="52"/>
      <c r="F554" s="54"/>
      <c r="G554" s="95"/>
      <c r="I554" s="40"/>
    </row>
    <row r="555" spans="2:9" x14ac:dyDescent="0.25">
      <c r="B555" s="16"/>
      <c r="C555" s="96"/>
      <c r="D555" s="97"/>
      <c r="E555" s="52"/>
      <c r="F555" s="54"/>
      <c r="G555" s="95"/>
      <c r="I555" s="40"/>
    </row>
    <row r="556" spans="2:9" x14ac:dyDescent="0.25">
      <c r="B556" s="16"/>
      <c r="C556" s="96"/>
      <c r="D556" s="97"/>
      <c r="E556" s="52"/>
      <c r="F556" s="54"/>
      <c r="G556" s="95"/>
      <c r="I556" s="40"/>
    </row>
    <row r="557" spans="2:9" x14ac:dyDescent="0.25">
      <c r="B557" s="16"/>
      <c r="C557" s="96"/>
      <c r="D557" s="97"/>
      <c r="E557" s="52"/>
      <c r="F557" s="54"/>
      <c r="G557" s="95"/>
      <c r="I557" s="40"/>
    </row>
    <row r="558" spans="2:9" x14ac:dyDescent="0.25">
      <c r="B558" s="16"/>
      <c r="C558" s="96"/>
      <c r="D558" s="97"/>
      <c r="E558" s="52"/>
      <c r="F558" s="54"/>
      <c r="G558" s="95"/>
      <c r="I558" s="40"/>
    </row>
    <row r="559" spans="2:9" x14ac:dyDescent="0.25">
      <c r="B559" s="16"/>
      <c r="C559" s="96"/>
      <c r="D559" s="97"/>
      <c r="E559" s="52"/>
      <c r="F559" s="54"/>
      <c r="G559" s="95"/>
      <c r="I559" s="40"/>
    </row>
    <row r="560" spans="2:9" x14ac:dyDescent="0.25">
      <c r="B560" s="16"/>
      <c r="C560" s="96"/>
      <c r="D560" s="97"/>
      <c r="E560" s="52"/>
      <c r="F560" s="54"/>
      <c r="G560" s="95"/>
      <c r="I560" s="40"/>
    </row>
    <row r="561" spans="2:9" x14ac:dyDescent="0.25">
      <c r="B561" s="16"/>
      <c r="C561" s="96"/>
      <c r="D561" s="97"/>
      <c r="E561" s="52"/>
      <c r="F561" s="54"/>
      <c r="G561" s="95"/>
      <c r="I561" s="40"/>
    </row>
    <row r="562" spans="2:9" x14ac:dyDescent="0.25">
      <c r="B562" s="16"/>
      <c r="C562" s="96"/>
      <c r="D562" s="97"/>
      <c r="E562" s="52"/>
      <c r="F562" s="54"/>
      <c r="G562" s="95"/>
      <c r="I562" s="40"/>
    </row>
    <row r="563" spans="2:9" x14ac:dyDescent="0.25">
      <c r="B563" s="16"/>
      <c r="C563" s="96"/>
      <c r="D563" s="97"/>
      <c r="E563" s="52"/>
      <c r="F563" s="54"/>
      <c r="G563" s="95"/>
      <c r="I563" s="40"/>
    </row>
    <row r="564" spans="2:9" x14ac:dyDescent="0.25">
      <c r="B564" s="16"/>
      <c r="C564" s="96"/>
      <c r="D564" s="97"/>
      <c r="E564" s="52"/>
      <c r="F564" s="54"/>
      <c r="G564" s="95"/>
      <c r="I564" s="40"/>
    </row>
    <row r="565" spans="2:9" x14ac:dyDescent="0.25">
      <c r="B565" s="16"/>
      <c r="C565" s="96"/>
      <c r="D565" s="97"/>
      <c r="E565" s="52"/>
      <c r="F565" s="54"/>
      <c r="G565" s="95"/>
      <c r="I565" s="40"/>
    </row>
    <row r="566" spans="2:9" x14ac:dyDescent="0.25">
      <c r="B566" s="16"/>
      <c r="C566" s="96"/>
      <c r="D566" s="97"/>
      <c r="E566" s="52"/>
      <c r="F566" s="54"/>
      <c r="G566" s="95"/>
      <c r="I566" s="40"/>
    </row>
    <row r="567" spans="2:9" x14ac:dyDescent="0.25">
      <c r="B567" s="16"/>
      <c r="C567" s="96"/>
      <c r="D567" s="97"/>
      <c r="E567" s="52"/>
      <c r="F567" s="54"/>
      <c r="G567" s="95"/>
      <c r="I567" s="40"/>
    </row>
    <row r="568" spans="2:9" x14ac:dyDescent="0.25">
      <c r="B568" s="16"/>
      <c r="C568" s="96"/>
      <c r="D568" s="97"/>
      <c r="E568" s="52"/>
      <c r="F568" s="54"/>
      <c r="G568" s="95"/>
      <c r="I568" s="40"/>
    </row>
    <row r="569" spans="2:9" x14ac:dyDescent="0.25">
      <c r="B569" s="16"/>
      <c r="C569" s="96"/>
      <c r="D569" s="97"/>
      <c r="E569" s="52"/>
      <c r="F569" s="54"/>
      <c r="G569" s="95"/>
      <c r="I569" s="40"/>
    </row>
    <row r="570" spans="2:9" x14ac:dyDescent="0.25">
      <c r="B570" s="16"/>
      <c r="C570" s="96"/>
      <c r="D570" s="97"/>
      <c r="E570" s="52"/>
      <c r="F570" s="54"/>
      <c r="G570" s="95"/>
      <c r="I570" s="40"/>
    </row>
    <row r="571" spans="2:9" x14ac:dyDescent="0.25">
      <c r="B571" s="16"/>
      <c r="C571" s="96"/>
      <c r="D571" s="97"/>
      <c r="E571" s="52"/>
      <c r="F571" s="54"/>
      <c r="G571" s="95"/>
      <c r="I571" s="40"/>
    </row>
    <row r="572" spans="2:9" x14ac:dyDescent="0.25">
      <c r="B572" s="16"/>
      <c r="C572" s="96"/>
      <c r="D572" s="97"/>
      <c r="E572" s="52"/>
      <c r="F572" s="54"/>
      <c r="G572" s="95"/>
      <c r="I572" s="40"/>
    </row>
    <row r="573" spans="2:9" x14ac:dyDescent="0.25">
      <c r="B573" s="16"/>
      <c r="C573" s="96"/>
      <c r="D573" s="97"/>
      <c r="E573" s="52"/>
      <c r="F573" s="54"/>
      <c r="G573" s="95"/>
      <c r="I573" s="40"/>
    </row>
    <row r="574" spans="2:9" x14ac:dyDescent="0.25">
      <c r="B574" s="16"/>
      <c r="C574" s="96"/>
      <c r="D574" s="97"/>
      <c r="E574" s="52"/>
      <c r="F574" s="54"/>
      <c r="G574" s="95"/>
      <c r="I574" s="40"/>
    </row>
    <row r="575" spans="2:9" x14ac:dyDescent="0.25">
      <c r="B575" s="16"/>
      <c r="C575" s="96"/>
      <c r="D575" s="97"/>
      <c r="E575" s="52"/>
      <c r="F575" s="54"/>
      <c r="G575" s="95"/>
      <c r="I575" s="40"/>
    </row>
    <row r="576" spans="2:9" x14ac:dyDescent="0.25">
      <c r="B576" s="16"/>
      <c r="C576" s="96"/>
      <c r="D576" s="97"/>
      <c r="E576" s="52"/>
      <c r="F576" s="54"/>
      <c r="G576" s="95"/>
      <c r="I576" s="40"/>
    </row>
    <row r="577" spans="2:9" x14ac:dyDescent="0.25">
      <c r="B577" s="16"/>
      <c r="C577" s="96"/>
      <c r="D577" s="97"/>
      <c r="E577" s="52"/>
      <c r="F577" s="54"/>
      <c r="G577" s="95"/>
      <c r="I577" s="40"/>
    </row>
    <row r="578" spans="2:9" x14ac:dyDescent="0.25">
      <c r="B578" s="16"/>
      <c r="C578" s="96"/>
      <c r="D578" s="97"/>
      <c r="E578" s="52"/>
      <c r="F578" s="54"/>
      <c r="G578" s="95"/>
      <c r="I578" s="40"/>
    </row>
    <row r="579" spans="2:9" x14ac:dyDescent="0.25">
      <c r="B579" s="16"/>
      <c r="C579" s="96"/>
      <c r="D579" s="97"/>
      <c r="E579" s="52"/>
      <c r="F579" s="54"/>
      <c r="G579" s="95"/>
      <c r="I579" s="40"/>
    </row>
    <row r="580" spans="2:9" x14ac:dyDescent="0.25">
      <c r="B580" s="16"/>
      <c r="C580" s="96"/>
      <c r="D580" s="97"/>
      <c r="E580" s="52"/>
      <c r="F580" s="54"/>
      <c r="G580" s="95"/>
      <c r="I580" s="40"/>
    </row>
    <row r="581" spans="2:9" x14ac:dyDescent="0.25">
      <c r="B581" s="16"/>
      <c r="C581" s="96"/>
      <c r="D581" s="97"/>
      <c r="E581" s="52"/>
      <c r="F581" s="54"/>
      <c r="G581" s="95"/>
      <c r="I581" s="40"/>
    </row>
    <row r="582" spans="2:9" x14ac:dyDescent="0.25">
      <c r="B582" s="16"/>
      <c r="C582" s="96"/>
      <c r="D582" s="97"/>
      <c r="E582" s="52"/>
      <c r="F582" s="54"/>
      <c r="G582" s="95"/>
      <c r="I582" s="40"/>
    </row>
    <row r="583" spans="2:9" x14ac:dyDescent="0.25">
      <c r="B583" s="16"/>
      <c r="C583" s="96"/>
      <c r="D583" s="97"/>
      <c r="E583" s="52"/>
      <c r="F583" s="54"/>
      <c r="G583" s="95"/>
      <c r="I583" s="40"/>
    </row>
    <row r="584" spans="2:9" x14ac:dyDescent="0.25">
      <c r="B584" s="16"/>
      <c r="C584" s="96"/>
      <c r="D584" s="97"/>
      <c r="E584" s="52"/>
      <c r="F584" s="54"/>
      <c r="G584" s="95"/>
      <c r="I584" s="40"/>
    </row>
    <row r="585" spans="2:9" x14ac:dyDescent="0.25">
      <c r="B585" s="16"/>
      <c r="C585" s="96"/>
      <c r="D585" s="97"/>
      <c r="E585" s="52"/>
      <c r="F585" s="54"/>
      <c r="G585" s="95"/>
      <c r="I585" s="40"/>
    </row>
    <row r="586" spans="2:9" x14ac:dyDescent="0.25">
      <c r="B586" s="16"/>
      <c r="C586" s="96"/>
      <c r="D586" s="97"/>
      <c r="E586" s="52"/>
      <c r="F586" s="54"/>
      <c r="G586" s="95"/>
      <c r="I586" s="40"/>
    </row>
    <row r="587" spans="2:9" x14ac:dyDescent="0.25">
      <c r="B587" s="16"/>
      <c r="C587" s="96"/>
      <c r="D587" s="97"/>
      <c r="E587" s="52"/>
      <c r="F587" s="54"/>
      <c r="G587" s="95"/>
      <c r="I587" s="40"/>
    </row>
    <row r="588" spans="2:9" x14ac:dyDescent="0.25">
      <c r="B588" s="16"/>
      <c r="C588" s="96"/>
      <c r="D588" s="97"/>
      <c r="E588" s="52"/>
      <c r="F588" s="54"/>
      <c r="G588" s="95"/>
      <c r="I588" s="40"/>
    </row>
    <row r="589" spans="2:9" x14ac:dyDescent="0.25">
      <c r="B589" s="16"/>
      <c r="C589" s="96"/>
      <c r="D589" s="97"/>
      <c r="E589" s="52"/>
      <c r="F589" s="54"/>
      <c r="G589" s="95"/>
      <c r="I589" s="40"/>
    </row>
    <row r="590" spans="2:9" x14ac:dyDescent="0.25">
      <c r="B590" s="16"/>
      <c r="C590" s="96"/>
      <c r="D590" s="97"/>
      <c r="E590" s="52"/>
      <c r="F590" s="54"/>
      <c r="G590" s="95"/>
      <c r="I590" s="40"/>
    </row>
    <row r="591" spans="2:9" x14ac:dyDescent="0.25">
      <c r="B591" s="16"/>
      <c r="C591" s="96"/>
      <c r="D591" s="97"/>
      <c r="E591" s="52"/>
      <c r="F591" s="54"/>
      <c r="G591" s="95"/>
      <c r="I591" s="40"/>
    </row>
    <row r="592" spans="2:9" x14ac:dyDescent="0.25">
      <c r="B592" s="16"/>
      <c r="C592" s="96"/>
      <c r="D592" s="97"/>
      <c r="E592" s="52"/>
      <c r="F592" s="54"/>
      <c r="G592" s="95"/>
      <c r="I592" s="40"/>
    </row>
    <row r="593" spans="2:9" x14ac:dyDescent="0.25">
      <c r="B593" s="16"/>
      <c r="C593" s="96"/>
      <c r="D593" s="97"/>
      <c r="E593" s="52"/>
      <c r="F593" s="54"/>
      <c r="G593" s="95"/>
      <c r="I593" s="40"/>
    </row>
    <row r="594" spans="2:9" x14ac:dyDescent="0.25">
      <c r="B594" s="16"/>
      <c r="C594" s="96"/>
      <c r="D594" s="97"/>
      <c r="E594" s="52"/>
      <c r="F594" s="54"/>
      <c r="G594" s="95"/>
      <c r="I594" s="40"/>
    </row>
    <row r="595" spans="2:9" x14ac:dyDescent="0.25">
      <c r="B595" s="16"/>
      <c r="C595" s="96"/>
      <c r="D595" s="97"/>
      <c r="E595" s="52"/>
      <c r="F595" s="54"/>
      <c r="G595" s="95"/>
      <c r="I595" s="40"/>
    </row>
  </sheetData>
  <mergeCells count="6">
    <mergeCell ref="A539:F539"/>
    <mergeCell ref="B3:H3"/>
    <mergeCell ref="B496:H496"/>
    <mergeCell ref="B234:H234"/>
    <mergeCell ref="B190:H190"/>
    <mergeCell ref="B127:H127"/>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2"/>
  <sheetViews>
    <sheetView topLeftCell="A250" workbookViewId="0">
      <selection activeCell="H255" sqref="H255"/>
    </sheetView>
  </sheetViews>
  <sheetFormatPr defaultRowHeight="15" x14ac:dyDescent="0.25"/>
  <cols>
    <col min="1" max="1" width="10.7109375" style="48" customWidth="1"/>
    <col min="2" max="2" width="45.7109375" style="43" customWidth="1"/>
    <col min="3" max="3" width="9.7109375" style="83" customWidth="1"/>
    <col min="4" max="4" width="12.7109375" style="84" customWidth="1"/>
    <col min="5" max="5" width="10.7109375" style="53" customWidth="1"/>
    <col min="6" max="6" width="10.7109375" style="55" customWidth="1"/>
    <col min="7" max="7" width="15.7109375" style="93" customWidth="1"/>
    <col min="8" max="8" width="15.7109375" style="57" customWidth="1"/>
    <col min="9" max="16384" width="9.140625" style="15"/>
  </cols>
  <sheetData>
    <row r="1" spans="1:10" s="75" customFormat="1" ht="25.5" customHeight="1" x14ac:dyDescent="0.25">
      <c r="A1" s="5" t="s">
        <v>561</v>
      </c>
      <c r="B1" s="6" t="s">
        <v>562</v>
      </c>
      <c r="C1" s="5" t="s">
        <v>563</v>
      </c>
      <c r="D1" s="7" t="s">
        <v>564</v>
      </c>
      <c r="E1" s="44" t="s">
        <v>565</v>
      </c>
      <c r="F1" s="44" t="s">
        <v>566</v>
      </c>
      <c r="G1" s="25" t="s">
        <v>567</v>
      </c>
      <c r="H1" s="10" t="s">
        <v>568</v>
      </c>
      <c r="I1" s="94"/>
      <c r="J1" s="87"/>
    </row>
    <row r="2" spans="1:10" s="14" customFormat="1" ht="50.1" customHeight="1" x14ac:dyDescent="0.25">
      <c r="A2" s="21" t="s">
        <v>0</v>
      </c>
      <c r="B2" s="21" t="s">
        <v>1</v>
      </c>
      <c r="C2" s="21" t="s">
        <v>2</v>
      </c>
      <c r="D2" s="9" t="s">
        <v>560</v>
      </c>
      <c r="E2" s="26" t="s">
        <v>3</v>
      </c>
      <c r="F2" s="26" t="s">
        <v>4</v>
      </c>
      <c r="G2" s="26" t="s">
        <v>570</v>
      </c>
      <c r="H2" s="11" t="s">
        <v>569</v>
      </c>
      <c r="I2" s="19"/>
    </row>
    <row r="3" spans="1:10" ht="57" customHeight="1" x14ac:dyDescent="0.25">
      <c r="A3" s="197" t="s">
        <v>20854</v>
      </c>
      <c r="B3" s="344" t="s">
        <v>20855</v>
      </c>
      <c r="C3" s="345"/>
      <c r="D3" s="345"/>
      <c r="E3" s="345"/>
      <c r="F3" s="345"/>
      <c r="G3" s="345"/>
      <c r="H3" s="346"/>
      <c r="I3" s="42"/>
    </row>
    <row r="4" spans="1:10" ht="78.75" x14ac:dyDescent="0.25">
      <c r="A4" s="193" t="s">
        <v>2530</v>
      </c>
      <c r="B4" s="194" t="s">
        <v>20856</v>
      </c>
      <c r="C4" s="188" t="s">
        <v>259</v>
      </c>
      <c r="D4" s="177"/>
      <c r="E4" s="201">
        <v>8.5</v>
      </c>
      <c r="F4" s="201">
        <v>4.42</v>
      </c>
      <c r="G4" s="88">
        <f t="shared" ref="G4:G66" si="0">D4*E4</f>
        <v>0</v>
      </c>
      <c r="H4" s="65">
        <f t="shared" ref="H4:H66" si="1">D4*F4</f>
        <v>0</v>
      </c>
      <c r="I4" s="42"/>
    </row>
    <row r="5" spans="1:10" ht="146.25" x14ac:dyDescent="0.25">
      <c r="A5" s="193" t="s">
        <v>2531</v>
      </c>
      <c r="B5" s="194" t="s">
        <v>20857</v>
      </c>
      <c r="C5" s="188" t="s">
        <v>259</v>
      </c>
      <c r="D5" s="177"/>
      <c r="E5" s="201">
        <v>1.22</v>
      </c>
      <c r="F5" s="201">
        <v>0.52</v>
      </c>
      <c r="G5" s="88">
        <f t="shared" si="0"/>
        <v>0</v>
      </c>
      <c r="H5" s="65">
        <f t="shared" si="1"/>
        <v>0</v>
      </c>
      <c r="I5" s="42"/>
    </row>
    <row r="6" spans="1:10" ht="225" x14ac:dyDescent="0.25">
      <c r="A6" s="195" t="s">
        <v>2532</v>
      </c>
      <c r="B6" s="196" t="s">
        <v>20858</v>
      </c>
      <c r="C6" s="198"/>
      <c r="D6" s="199"/>
      <c r="E6" s="199"/>
      <c r="F6" s="199"/>
      <c r="G6" s="199"/>
      <c r="H6" s="200"/>
      <c r="I6" s="42"/>
    </row>
    <row r="7" spans="1:10" x14ac:dyDescent="0.25">
      <c r="A7" s="193" t="s">
        <v>2533</v>
      </c>
      <c r="B7" s="194" t="s">
        <v>2534</v>
      </c>
      <c r="C7" s="188" t="s">
        <v>259</v>
      </c>
      <c r="D7" s="177"/>
      <c r="E7" s="201">
        <v>6.6</v>
      </c>
      <c r="F7" s="201">
        <v>2.21</v>
      </c>
      <c r="G7" s="88">
        <f t="shared" si="0"/>
        <v>0</v>
      </c>
      <c r="H7" s="65">
        <f t="shared" si="1"/>
        <v>0</v>
      </c>
      <c r="I7" s="42"/>
    </row>
    <row r="8" spans="1:10" x14ac:dyDescent="0.25">
      <c r="A8" s="193" t="s">
        <v>2535</v>
      </c>
      <c r="B8" s="194" t="s">
        <v>2536</v>
      </c>
      <c r="C8" s="188" t="s">
        <v>259</v>
      </c>
      <c r="D8" s="177"/>
      <c r="E8" s="201">
        <v>8.4</v>
      </c>
      <c r="F8" s="201">
        <v>2.21</v>
      </c>
      <c r="G8" s="88">
        <f t="shared" si="0"/>
        <v>0</v>
      </c>
      <c r="H8" s="65">
        <f t="shared" si="1"/>
        <v>0</v>
      </c>
      <c r="I8" s="42"/>
    </row>
    <row r="9" spans="1:10" x14ac:dyDescent="0.25">
      <c r="A9" s="193" t="s">
        <v>2537</v>
      </c>
      <c r="B9" s="194" t="s">
        <v>2538</v>
      </c>
      <c r="C9" s="188" t="s">
        <v>259</v>
      </c>
      <c r="D9" s="177"/>
      <c r="E9" s="201">
        <v>10.1</v>
      </c>
      <c r="F9" s="201">
        <v>2.21</v>
      </c>
      <c r="G9" s="88">
        <f t="shared" si="0"/>
        <v>0</v>
      </c>
      <c r="H9" s="65">
        <f t="shared" si="1"/>
        <v>0</v>
      </c>
      <c r="I9" s="42"/>
    </row>
    <row r="10" spans="1:10" ht="135" x14ac:dyDescent="0.25">
      <c r="A10" s="193" t="s">
        <v>2539</v>
      </c>
      <c r="B10" s="194" t="s">
        <v>20859</v>
      </c>
      <c r="C10" s="188" t="s">
        <v>259</v>
      </c>
      <c r="D10" s="177"/>
      <c r="E10" s="201">
        <v>4.6500000000000004</v>
      </c>
      <c r="F10" s="201">
        <v>1.56</v>
      </c>
      <c r="G10" s="88">
        <f t="shared" si="0"/>
        <v>0</v>
      </c>
      <c r="H10" s="65">
        <f t="shared" si="1"/>
        <v>0</v>
      </c>
      <c r="I10" s="42"/>
    </row>
    <row r="11" spans="1:10" ht="292.5" x14ac:dyDescent="0.25">
      <c r="A11" s="195" t="s">
        <v>2540</v>
      </c>
      <c r="B11" s="196" t="s">
        <v>20860</v>
      </c>
      <c r="C11" s="198"/>
      <c r="D11" s="199"/>
      <c r="E11" s="199"/>
      <c r="F11" s="199"/>
      <c r="G11" s="199"/>
      <c r="H11" s="200"/>
      <c r="I11" s="42"/>
    </row>
    <row r="12" spans="1:10" x14ac:dyDescent="0.25">
      <c r="A12" s="193" t="s">
        <v>2541</v>
      </c>
      <c r="B12" s="194" t="s">
        <v>2542</v>
      </c>
      <c r="C12" s="188" t="s">
        <v>259</v>
      </c>
      <c r="D12" s="177"/>
      <c r="E12" s="201">
        <v>11.7</v>
      </c>
      <c r="F12" s="201">
        <v>3.93</v>
      </c>
      <c r="G12" s="88">
        <f t="shared" si="0"/>
        <v>0</v>
      </c>
      <c r="H12" s="65">
        <f t="shared" si="1"/>
        <v>0</v>
      </c>
      <c r="I12" s="42"/>
    </row>
    <row r="13" spans="1:10" x14ac:dyDescent="0.25">
      <c r="A13" s="193" t="s">
        <v>2543</v>
      </c>
      <c r="B13" s="194" t="s">
        <v>2544</v>
      </c>
      <c r="C13" s="188" t="s">
        <v>259</v>
      </c>
      <c r="D13" s="177"/>
      <c r="E13" s="201">
        <v>12.7</v>
      </c>
      <c r="F13" s="201">
        <v>3.93</v>
      </c>
      <c r="G13" s="88">
        <f t="shared" si="0"/>
        <v>0</v>
      </c>
      <c r="H13" s="65">
        <f t="shared" si="1"/>
        <v>0</v>
      </c>
      <c r="I13" s="42"/>
    </row>
    <row r="14" spans="1:10" ht="213.75" x14ac:dyDescent="0.25">
      <c r="A14" s="195" t="s">
        <v>2545</v>
      </c>
      <c r="B14" s="196" t="s">
        <v>20861</v>
      </c>
      <c r="C14" s="198"/>
      <c r="D14" s="199"/>
      <c r="E14" s="199"/>
      <c r="F14" s="199"/>
      <c r="G14" s="199"/>
      <c r="H14" s="200"/>
      <c r="I14" s="42"/>
    </row>
    <row r="15" spans="1:10" x14ac:dyDescent="0.25">
      <c r="A15" s="193" t="s">
        <v>2546</v>
      </c>
      <c r="B15" s="194" t="s">
        <v>2279</v>
      </c>
      <c r="C15" s="188" t="s">
        <v>259</v>
      </c>
      <c r="D15" s="177"/>
      <c r="E15" s="201">
        <v>6.7</v>
      </c>
      <c r="F15" s="201">
        <v>2.25</v>
      </c>
      <c r="G15" s="88">
        <f t="shared" si="0"/>
        <v>0</v>
      </c>
      <c r="H15" s="65">
        <f t="shared" si="1"/>
        <v>0</v>
      </c>
      <c r="I15" s="42"/>
    </row>
    <row r="16" spans="1:10" x14ac:dyDescent="0.25">
      <c r="A16" s="193" t="s">
        <v>2547</v>
      </c>
      <c r="B16" s="194" t="s">
        <v>2542</v>
      </c>
      <c r="C16" s="188" t="s">
        <v>259</v>
      </c>
      <c r="D16" s="177"/>
      <c r="E16" s="201">
        <v>8.8000000000000007</v>
      </c>
      <c r="F16" s="201">
        <v>2.25</v>
      </c>
      <c r="G16" s="88">
        <f t="shared" si="0"/>
        <v>0</v>
      </c>
      <c r="H16" s="65">
        <f t="shared" si="1"/>
        <v>0</v>
      </c>
      <c r="I16" s="42"/>
    </row>
    <row r="17" spans="1:9" x14ac:dyDescent="0.25">
      <c r="A17" s="193" t="s">
        <v>2548</v>
      </c>
      <c r="B17" s="194" t="s">
        <v>2549</v>
      </c>
      <c r="C17" s="188" t="s">
        <v>259</v>
      </c>
      <c r="D17" s="177"/>
      <c r="E17" s="201">
        <v>9.4</v>
      </c>
      <c r="F17" s="201">
        <v>2.25</v>
      </c>
      <c r="G17" s="88">
        <f t="shared" si="0"/>
        <v>0</v>
      </c>
      <c r="H17" s="65">
        <f t="shared" si="1"/>
        <v>0</v>
      </c>
      <c r="I17" s="42"/>
    </row>
    <row r="18" spans="1:9" ht="258.75" x14ac:dyDescent="0.25">
      <c r="A18" s="195" t="s">
        <v>2550</v>
      </c>
      <c r="B18" s="196" t="s">
        <v>20862</v>
      </c>
      <c r="C18" s="198"/>
      <c r="D18" s="199"/>
      <c r="E18" s="199"/>
      <c r="F18" s="199"/>
      <c r="G18" s="199"/>
      <c r="H18" s="200"/>
      <c r="I18" s="42"/>
    </row>
    <row r="19" spans="1:9" x14ac:dyDescent="0.25">
      <c r="A19" s="193" t="s">
        <v>2551</v>
      </c>
      <c r="B19" s="194" t="s">
        <v>2279</v>
      </c>
      <c r="C19" s="188" t="s">
        <v>259</v>
      </c>
      <c r="D19" s="177"/>
      <c r="E19" s="201">
        <v>7.1</v>
      </c>
      <c r="F19" s="201">
        <v>2.39</v>
      </c>
      <c r="G19" s="88">
        <f t="shared" si="0"/>
        <v>0</v>
      </c>
      <c r="H19" s="65">
        <f t="shared" si="1"/>
        <v>0</v>
      </c>
      <c r="I19" s="42"/>
    </row>
    <row r="20" spans="1:9" x14ac:dyDescent="0.25">
      <c r="A20" s="193" t="s">
        <v>2552</v>
      </c>
      <c r="B20" s="194" t="s">
        <v>2542</v>
      </c>
      <c r="C20" s="188" t="s">
        <v>259</v>
      </c>
      <c r="D20" s="177"/>
      <c r="E20" s="201">
        <v>9.1</v>
      </c>
      <c r="F20" s="201">
        <v>2.39</v>
      </c>
      <c r="G20" s="88">
        <f t="shared" si="0"/>
        <v>0</v>
      </c>
      <c r="H20" s="65">
        <f t="shared" si="1"/>
        <v>0</v>
      </c>
      <c r="I20" s="42"/>
    </row>
    <row r="21" spans="1:9" x14ac:dyDescent="0.25">
      <c r="A21" s="193" t="s">
        <v>2553</v>
      </c>
      <c r="B21" s="194" t="s">
        <v>2554</v>
      </c>
      <c r="C21" s="188" t="s">
        <v>259</v>
      </c>
      <c r="D21" s="177"/>
      <c r="E21" s="201">
        <v>11</v>
      </c>
      <c r="F21" s="201">
        <v>2.39</v>
      </c>
      <c r="G21" s="88">
        <f t="shared" si="0"/>
        <v>0</v>
      </c>
      <c r="H21" s="65">
        <f t="shared" si="1"/>
        <v>0</v>
      </c>
      <c r="I21" s="42"/>
    </row>
    <row r="22" spans="1:9" x14ac:dyDescent="0.25">
      <c r="A22" s="193" t="s">
        <v>2555</v>
      </c>
      <c r="B22" s="194" t="s">
        <v>2556</v>
      </c>
      <c r="C22" s="188" t="s">
        <v>259</v>
      </c>
      <c r="D22" s="177"/>
      <c r="E22" s="201">
        <v>9.6999999999999993</v>
      </c>
      <c r="F22" s="201">
        <v>2.39</v>
      </c>
      <c r="G22" s="88">
        <f t="shared" si="0"/>
        <v>0</v>
      </c>
      <c r="H22" s="65">
        <f t="shared" si="1"/>
        <v>0</v>
      </c>
      <c r="I22" s="42"/>
    </row>
    <row r="23" spans="1:9" ht="315" x14ac:dyDescent="0.25">
      <c r="A23" s="195" t="s">
        <v>2557</v>
      </c>
      <c r="B23" s="196" t="s">
        <v>20863</v>
      </c>
      <c r="C23" s="198"/>
      <c r="D23" s="199"/>
      <c r="E23" s="199"/>
      <c r="F23" s="199"/>
      <c r="G23" s="199"/>
      <c r="H23" s="200"/>
      <c r="I23" s="42"/>
    </row>
    <row r="24" spans="1:9" x14ac:dyDescent="0.25">
      <c r="A24" s="193" t="s">
        <v>2558</v>
      </c>
      <c r="B24" s="194" t="s">
        <v>2542</v>
      </c>
      <c r="C24" s="188" t="s">
        <v>259</v>
      </c>
      <c r="D24" s="177"/>
      <c r="E24" s="201">
        <v>13.7</v>
      </c>
      <c r="F24" s="201">
        <v>4.5999999999999996</v>
      </c>
      <c r="G24" s="88">
        <f t="shared" si="0"/>
        <v>0</v>
      </c>
      <c r="H24" s="65">
        <f t="shared" si="1"/>
        <v>0</v>
      </c>
      <c r="I24" s="42"/>
    </row>
    <row r="25" spans="1:9" x14ac:dyDescent="0.25">
      <c r="A25" s="193" t="s">
        <v>2559</v>
      </c>
      <c r="B25" s="194" t="s">
        <v>2560</v>
      </c>
      <c r="C25" s="188" t="s">
        <v>259</v>
      </c>
      <c r="D25" s="177"/>
      <c r="E25" s="201">
        <v>14.6</v>
      </c>
      <c r="F25" s="201">
        <v>4.5999999999999996</v>
      </c>
      <c r="G25" s="88">
        <f t="shared" si="0"/>
        <v>0</v>
      </c>
      <c r="H25" s="65">
        <f t="shared" si="1"/>
        <v>0</v>
      </c>
      <c r="I25" s="42"/>
    </row>
    <row r="26" spans="1:9" ht="292.5" x14ac:dyDescent="0.25">
      <c r="A26" s="193" t="s">
        <v>2561</v>
      </c>
      <c r="B26" s="194" t="s">
        <v>20864</v>
      </c>
      <c r="C26" s="188" t="s">
        <v>259</v>
      </c>
      <c r="D26" s="177"/>
      <c r="E26" s="201">
        <v>12.4</v>
      </c>
      <c r="F26" s="201">
        <v>4.1399999999999997</v>
      </c>
      <c r="G26" s="88">
        <f t="shared" si="0"/>
        <v>0</v>
      </c>
      <c r="H26" s="65">
        <f t="shared" si="1"/>
        <v>0</v>
      </c>
      <c r="I26" s="42"/>
    </row>
    <row r="27" spans="1:9" ht="101.25" x14ac:dyDescent="0.25">
      <c r="A27" s="193" t="s">
        <v>2562</v>
      </c>
      <c r="B27" s="194" t="s">
        <v>20865</v>
      </c>
      <c r="C27" s="188" t="s">
        <v>259</v>
      </c>
      <c r="D27" s="177"/>
      <c r="E27" s="201">
        <v>30.8</v>
      </c>
      <c r="F27" s="201">
        <v>5.5</v>
      </c>
      <c r="G27" s="88">
        <f t="shared" si="0"/>
        <v>0</v>
      </c>
      <c r="H27" s="65">
        <f t="shared" si="1"/>
        <v>0</v>
      </c>
      <c r="I27" s="42"/>
    </row>
    <row r="28" spans="1:9" ht="90" x14ac:dyDescent="0.25">
      <c r="A28" s="193" t="s">
        <v>2563</v>
      </c>
      <c r="B28" s="194" t="s">
        <v>20866</v>
      </c>
      <c r="C28" s="188" t="s">
        <v>259</v>
      </c>
      <c r="D28" s="177"/>
      <c r="E28" s="201">
        <v>18.7</v>
      </c>
      <c r="F28" s="201">
        <v>3.36</v>
      </c>
      <c r="G28" s="88">
        <f t="shared" si="0"/>
        <v>0</v>
      </c>
      <c r="H28" s="65">
        <f t="shared" si="1"/>
        <v>0</v>
      </c>
      <c r="I28" s="42"/>
    </row>
    <row r="29" spans="1:9" ht="56.25" x14ac:dyDescent="0.25">
      <c r="A29" s="195" t="s">
        <v>2564</v>
      </c>
      <c r="B29" s="196" t="s">
        <v>20867</v>
      </c>
      <c r="C29" s="198"/>
      <c r="D29" s="199"/>
      <c r="E29" s="199"/>
      <c r="F29" s="199"/>
      <c r="G29" s="199"/>
      <c r="H29" s="200"/>
      <c r="I29" s="42"/>
    </row>
    <row r="30" spans="1:9" x14ac:dyDescent="0.25">
      <c r="A30" s="193" t="s">
        <v>2565</v>
      </c>
      <c r="B30" s="194" t="s">
        <v>2566</v>
      </c>
      <c r="C30" s="188" t="s">
        <v>259</v>
      </c>
      <c r="D30" s="177"/>
      <c r="E30" s="201">
        <v>1.04</v>
      </c>
      <c r="F30" s="201">
        <v>0.20100000000000001</v>
      </c>
      <c r="G30" s="88">
        <f t="shared" si="0"/>
        <v>0</v>
      </c>
      <c r="H30" s="65">
        <f t="shared" si="1"/>
        <v>0</v>
      </c>
      <c r="I30" s="42"/>
    </row>
    <row r="31" spans="1:9" x14ac:dyDescent="0.25">
      <c r="A31" s="193" t="s">
        <v>2567</v>
      </c>
      <c r="B31" s="194" t="s">
        <v>2568</v>
      </c>
      <c r="C31" s="188" t="s">
        <v>259</v>
      </c>
      <c r="D31" s="177"/>
      <c r="E31" s="201">
        <v>1.39</v>
      </c>
      <c r="F31" s="201">
        <v>0.20100000000000001</v>
      </c>
      <c r="G31" s="88">
        <f t="shared" si="0"/>
        <v>0</v>
      </c>
      <c r="H31" s="65">
        <f t="shared" si="1"/>
        <v>0</v>
      </c>
      <c r="I31" s="42"/>
    </row>
    <row r="32" spans="1:9" x14ac:dyDescent="0.25">
      <c r="A32" s="193" t="s">
        <v>2569</v>
      </c>
      <c r="B32" s="194" t="s">
        <v>2570</v>
      </c>
      <c r="C32" s="188" t="s">
        <v>259</v>
      </c>
      <c r="D32" s="177"/>
      <c r="E32" s="201">
        <v>1.9</v>
      </c>
      <c r="F32" s="201">
        <v>0.20100000000000001</v>
      </c>
      <c r="G32" s="88">
        <f t="shared" si="0"/>
        <v>0</v>
      </c>
      <c r="H32" s="65">
        <f t="shared" si="1"/>
        <v>0</v>
      </c>
      <c r="I32" s="42"/>
    </row>
    <row r="33" spans="1:9" x14ac:dyDescent="0.25">
      <c r="A33" s="193" t="s">
        <v>2571</v>
      </c>
      <c r="B33" s="194" t="s">
        <v>2572</v>
      </c>
      <c r="C33" s="188" t="s">
        <v>259</v>
      </c>
      <c r="D33" s="177"/>
      <c r="E33" s="201">
        <v>2.5499999999999998</v>
      </c>
      <c r="F33" s="201">
        <v>0.20100000000000001</v>
      </c>
      <c r="G33" s="88">
        <f t="shared" si="0"/>
        <v>0</v>
      </c>
      <c r="H33" s="65">
        <f t="shared" si="1"/>
        <v>0</v>
      </c>
      <c r="I33" s="42"/>
    </row>
    <row r="34" spans="1:9" ht="409.5" x14ac:dyDescent="0.25">
      <c r="A34" s="193" t="s">
        <v>2573</v>
      </c>
      <c r="B34" s="194" t="s">
        <v>20868</v>
      </c>
      <c r="C34" s="188" t="s">
        <v>259</v>
      </c>
      <c r="D34" s="177"/>
      <c r="E34" s="201">
        <v>22</v>
      </c>
      <c r="F34" s="201">
        <v>7.4</v>
      </c>
      <c r="G34" s="88">
        <f t="shared" si="0"/>
        <v>0</v>
      </c>
      <c r="H34" s="65">
        <f t="shared" si="1"/>
        <v>0</v>
      </c>
      <c r="I34" s="42"/>
    </row>
    <row r="35" spans="1:9" ht="409.5" x14ac:dyDescent="0.25">
      <c r="A35" s="193" t="s">
        <v>2574</v>
      </c>
      <c r="B35" s="194" t="s">
        <v>20869</v>
      </c>
      <c r="C35" s="188" t="s">
        <v>259</v>
      </c>
      <c r="D35" s="177"/>
      <c r="E35" s="201">
        <v>13.5</v>
      </c>
      <c r="F35" s="201">
        <v>4.53</v>
      </c>
      <c r="G35" s="88">
        <f t="shared" si="0"/>
        <v>0</v>
      </c>
      <c r="H35" s="65">
        <f t="shared" si="1"/>
        <v>0</v>
      </c>
      <c r="I35" s="42"/>
    </row>
    <row r="36" spans="1:9" ht="409.5" x14ac:dyDescent="0.25">
      <c r="A36" s="193" t="s">
        <v>2575</v>
      </c>
      <c r="B36" s="194" t="s">
        <v>20870</v>
      </c>
      <c r="C36" s="188" t="s">
        <v>259</v>
      </c>
      <c r="D36" s="177"/>
      <c r="E36" s="201">
        <v>25</v>
      </c>
      <c r="F36" s="201">
        <v>8.4</v>
      </c>
      <c r="G36" s="88">
        <f t="shared" si="0"/>
        <v>0</v>
      </c>
      <c r="H36" s="65">
        <f t="shared" si="1"/>
        <v>0</v>
      </c>
      <c r="I36" s="42"/>
    </row>
    <row r="37" spans="1:9" ht="409.5" x14ac:dyDescent="0.25">
      <c r="A37" s="193" t="s">
        <v>2576</v>
      </c>
      <c r="B37" s="194" t="s">
        <v>20871</v>
      </c>
      <c r="C37" s="188" t="s">
        <v>259</v>
      </c>
      <c r="D37" s="177"/>
      <c r="E37" s="201">
        <v>29.9</v>
      </c>
      <c r="F37" s="201">
        <v>10</v>
      </c>
      <c r="G37" s="88">
        <f t="shared" si="0"/>
        <v>0</v>
      </c>
      <c r="H37" s="65">
        <f t="shared" si="1"/>
        <v>0</v>
      </c>
      <c r="I37" s="42"/>
    </row>
    <row r="38" spans="1:9" ht="409.5" x14ac:dyDescent="0.25">
      <c r="A38" s="193" t="s">
        <v>2577</v>
      </c>
      <c r="B38" s="194" t="s">
        <v>20872</v>
      </c>
      <c r="C38" s="188" t="s">
        <v>259</v>
      </c>
      <c r="D38" s="177"/>
      <c r="E38" s="201">
        <v>21.6</v>
      </c>
      <c r="F38" s="201">
        <v>7.2</v>
      </c>
      <c r="G38" s="88">
        <f t="shared" si="0"/>
        <v>0</v>
      </c>
      <c r="H38" s="65">
        <f t="shared" si="1"/>
        <v>0</v>
      </c>
      <c r="I38" s="42"/>
    </row>
    <row r="39" spans="1:9" ht="409.5" x14ac:dyDescent="0.25">
      <c r="A39" s="193" t="s">
        <v>2578</v>
      </c>
      <c r="B39" s="194" t="s">
        <v>20873</v>
      </c>
      <c r="C39" s="188" t="s">
        <v>259</v>
      </c>
      <c r="D39" s="177"/>
      <c r="E39" s="201">
        <v>24.5</v>
      </c>
      <c r="F39" s="201">
        <v>8.1999999999999993</v>
      </c>
      <c r="G39" s="88">
        <f t="shared" si="0"/>
        <v>0</v>
      </c>
      <c r="H39" s="65">
        <f t="shared" si="1"/>
        <v>0</v>
      </c>
      <c r="I39" s="42"/>
    </row>
    <row r="40" spans="1:9" ht="409.5" x14ac:dyDescent="0.25">
      <c r="A40" s="193" t="s">
        <v>2579</v>
      </c>
      <c r="B40" s="194" t="s">
        <v>20874</v>
      </c>
      <c r="C40" s="188" t="s">
        <v>259</v>
      </c>
      <c r="D40" s="177"/>
      <c r="E40" s="201">
        <v>13.2</v>
      </c>
      <c r="F40" s="201">
        <v>4.43</v>
      </c>
      <c r="G40" s="88">
        <f t="shared" si="0"/>
        <v>0</v>
      </c>
      <c r="H40" s="65">
        <f t="shared" si="1"/>
        <v>0</v>
      </c>
      <c r="I40" s="42"/>
    </row>
    <row r="41" spans="1:9" ht="409.5" x14ac:dyDescent="0.25">
      <c r="A41" s="193" t="s">
        <v>2580</v>
      </c>
      <c r="B41" s="194" t="s">
        <v>20875</v>
      </c>
      <c r="C41" s="188" t="s">
        <v>259</v>
      </c>
      <c r="D41" s="177"/>
      <c r="E41" s="201">
        <v>29.6</v>
      </c>
      <c r="F41" s="201">
        <v>9.9</v>
      </c>
      <c r="G41" s="88">
        <f t="shared" si="0"/>
        <v>0</v>
      </c>
      <c r="H41" s="65">
        <f t="shared" si="1"/>
        <v>0</v>
      </c>
      <c r="I41" s="42"/>
    </row>
    <row r="42" spans="1:9" ht="393.75" x14ac:dyDescent="0.25">
      <c r="A42" s="193" t="s">
        <v>2581</v>
      </c>
      <c r="B42" s="194" t="s">
        <v>20876</v>
      </c>
      <c r="C42" s="188" t="s">
        <v>259</v>
      </c>
      <c r="D42" s="177"/>
      <c r="E42" s="201">
        <v>12.9</v>
      </c>
      <c r="F42" s="201">
        <v>4.33</v>
      </c>
      <c r="G42" s="88">
        <f t="shared" si="0"/>
        <v>0</v>
      </c>
      <c r="H42" s="65">
        <f t="shared" si="1"/>
        <v>0</v>
      </c>
      <c r="I42" s="42"/>
    </row>
    <row r="43" spans="1:9" ht="409.5" x14ac:dyDescent="0.25">
      <c r="A43" s="193" t="s">
        <v>2582</v>
      </c>
      <c r="B43" s="194" t="s">
        <v>20877</v>
      </c>
      <c r="C43" s="188" t="s">
        <v>259</v>
      </c>
      <c r="D43" s="177"/>
      <c r="E43" s="201">
        <v>12.5</v>
      </c>
      <c r="F43" s="201">
        <v>4.1900000000000004</v>
      </c>
      <c r="G43" s="88">
        <f t="shared" si="0"/>
        <v>0</v>
      </c>
      <c r="H43" s="65">
        <f t="shared" si="1"/>
        <v>0</v>
      </c>
      <c r="I43" s="42"/>
    </row>
    <row r="44" spans="1:9" ht="409.5" x14ac:dyDescent="0.25">
      <c r="A44" s="193" t="s">
        <v>2583</v>
      </c>
      <c r="B44" s="194" t="s">
        <v>20878</v>
      </c>
      <c r="C44" s="188" t="s">
        <v>259</v>
      </c>
      <c r="D44" s="177"/>
      <c r="E44" s="201">
        <v>23.8</v>
      </c>
      <c r="F44" s="201">
        <v>8</v>
      </c>
      <c r="G44" s="88">
        <f t="shared" si="0"/>
        <v>0</v>
      </c>
      <c r="H44" s="65">
        <f t="shared" si="1"/>
        <v>0</v>
      </c>
      <c r="I44" s="42"/>
    </row>
    <row r="45" spans="1:9" ht="225" x14ac:dyDescent="0.25">
      <c r="A45" s="193" t="s">
        <v>2584</v>
      </c>
      <c r="B45" s="194" t="s">
        <v>20879</v>
      </c>
      <c r="C45" s="188" t="s">
        <v>259</v>
      </c>
      <c r="D45" s="177"/>
      <c r="E45" s="201">
        <v>27.6</v>
      </c>
      <c r="F45" s="201">
        <v>9.1999999999999993</v>
      </c>
      <c r="G45" s="88">
        <f t="shared" si="0"/>
        <v>0</v>
      </c>
      <c r="H45" s="65">
        <f t="shared" si="1"/>
        <v>0</v>
      </c>
      <c r="I45" s="42"/>
    </row>
    <row r="46" spans="1:9" ht="409.5" x14ac:dyDescent="0.25">
      <c r="A46" s="193" t="s">
        <v>2585</v>
      </c>
      <c r="B46" s="194" t="s">
        <v>20880</v>
      </c>
      <c r="C46" s="188" t="s">
        <v>259</v>
      </c>
      <c r="D46" s="177"/>
      <c r="E46" s="201">
        <v>25.8</v>
      </c>
      <c r="F46" s="201">
        <v>8.6999999999999993</v>
      </c>
      <c r="G46" s="88">
        <f t="shared" si="0"/>
        <v>0</v>
      </c>
      <c r="H46" s="65">
        <f t="shared" si="1"/>
        <v>0</v>
      </c>
      <c r="I46" s="42"/>
    </row>
    <row r="47" spans="1:9" ht="409.5" x14ac:dyDescent="0.25">
      <c r="A47" s="193" t="s">
        <v>2586</v>
      </c>
      <c r="B47" s="194" t="s">
        <v>20881</v>
      </c>
      <c r="C47" s="188" t="s">
        <v>259</v>
      </c>
      <c r="D47" s="177"/>
      <c r="E47" s="201">
        <v>27.3</v>
      </c>
      <c r="F47" s="201">
        <v>9.1</v>
      </c>
      <c r="G47" s="88">
        <f t="shared" si="0"/>
        <v>0</v>
      </c>
      <c r="H47" s="65">
        <f t="shared" si="1"/>
        <v>0</v>
      </c>
      <c r="I47" s="42"/>
    </row>
    <row r="48" spans="1:9" ht="409.5" x14ac:dyDescent="0.25">
      <c r="A48" s="193" t="s">
        <v>2587</v>
      </c>
      <c r="B48" s="194" t="s">
        <v>20882</v>
      </c>
      <c r="C48" s="188" t="s">
        <v>259</v>
      </c>
      <c r="D48" s="177"/>
      <c r="E48" s="201">
        <v>27.8</v>
      </c>
      <c r="F48" s="201">
        <v>9.1</v>
      </c>
      <c r="G48" s="88">
        <f t="shared" si="0"/>
        <v>0</v>
      </c>
      <c r="H48" s="65">
        <f t="shared" si="1"/>
        <v>0</v>
      </c>
      <c r="I48" s="42"/>
    </row>
    <row r="49" spans="1:9" ht="168.75" x14ac:dyDescent="0.25">
      <c r="A49" s="195" t="s">
        <v>2588</v>
      </c>
      <c r="B49" s="196" t="s">
        <v>20883</v>
      </c>
      <c r="C49" s="198"/>
      <c r="D49" s="199"/>
      <c r="E49" s="199"/>
      <c r="F49" s="199"/>
      <c r="G49" s="199"/>
      <c r="H49" s="200"/>
      <c r="I49" s="42"/>
    </row>
    <row r="50" spans="1:9" x14ac:dyDescent="0.25">
      <c r="A50" s="193" t="s">
        <v>2589</v>
      </c>
      <c r="B50" s="194" t="s">
        <v>2590</v>
      </c>
      <c r="C50" s="188" t="s">
        <v>259</v>
      </c>
      <c r="D50" s="177"/>
      <c r="E50" s="201">
        <v>1.59</v>
      </c>
      <c r="F50" s="201">
        <v>0.63</v>
      </c>
      <c r="G50" s="88">
        <f t="shared" si="0"/>
        <v>0</v>
      </c>
      <c r="H50" s="65">
        <f t="shared" si="1"/>
        <v>0</v>
      </c>
      <c r="I50" s="42"/>
    </row>
    <row r="51" spans="1:9" x14ac:dyDescent="0.25">
      <c r="A51" s="193" t="s">
        <v>2591</v>
      </c>
      <c r="B51" s="194" t="s">
        <v>2592</v>
      </c>
      <c r="C51" s="188" t="s">
        <v>259</v>
      </c>
      <c r="D51" s="177"/>
      <c r="E51" s="201">
        <v>1.7</v>
      </c>
      <c r="F51" s="201">
        <v>0.67</v>
      </c>
      <c r="G51" s="88">
        <f t="shared" si="0"/>
        <v>0</v>
      </c>
      <c r="H51" s="65">
        <f t="shared" si="1"/>
        <v>0</v>
      </c>
      <c r="I51" s="42"/>
    </row>
    <row r="52" spans="1:9" ht="168.75" x14ac:dyDescent="0.25">
      <c r="A52" s="195" t="s">
        <v>2593</v>
      </c>
      <c r="B52" s="196" t="s">
        <v>20884</v>
      </c>
      <c r="C52" s="198"/>
      <c r="D52" s="199"/>
      <c r="E52" s="199"/>
      <c r="F52" s="199"/>
      <c r="G52" s="199"/>
      <c r="H52" s="200"/>
      <c r="I52" s="42"/>
    </row>
    <row r="53" spans="1:9" x14ac:dyDescent="0.25">
      <c r="A53" s="193" t="s">
        <v>2594</v>
      </c>
      <c r="B53" s="194" t="s">
        <v>2590</v>
      </c>
      <c r="C53" s="188" t="s">
        <v>259</v>
      </c>
      <c r="D53" s="177"/>
      <c r="E53" s="201">
        <v>2.87</v>
      </c>
      <c r="F53" s="201">
        <v>1.1299999999999999</v>
      </c>
      <c r="G53" s="88">
        <f t="shared" si="0"/>
        <v>0</v>
      </c>
      <c r="H53" s="65">
        <f t="shared" si="1"/>
        <v>0</v>
      </c>
      <c r="I53" s="42"/>
    </row>
    <row r="54" spans="1:9" x14ac:dyDescent="0.25">
      <c r="A54" s="193" t="s">
        <v>2595</v>
      </c>
      <c r="B54" s="194" t="s">
        <v>2592</v>
      </c>
      <c r="C54" s="188" t="s">
        <v>259</v>
      </c>
      <c r="D54" s="177"/>
      <c r="E54" s="201">
        <v>4.0599999999999996</v>
      </c>
      <c r="F54" s="201">
        <v>1.6</v>
      </c>
      <c r="G54" s="88">
        <f t="shared" si="0"/>
        <v>0</v>
      </c>
      <c r="H54" s="65">
        <f t="shared" si="1"/>
        <v>0</v>
      </c>
      <c r="I54" s="42"/>
    </row>
    <row r="55" spans="1:9" ht="191.25" x14ac:dyDescent="0.25">
      <c r="A55" s="193" t="s">
        <v>2596</v>
      </c>
      <c r="B55" s="194" t="s">
        <v>20885</v>
      </c>
      <c r="C55" s="188" t="s">
        <v>259</v>
      </c>
      <c r="D55" s="177"/>
      <c r="E55" s="201">
        <v>10.9</v>
      </c>
      <c r="F55" s="201">
        <v>3.14</v>
      </c>
      <c r="G55" s="88">
        <f t="shared" si="0"/>
        <v>0</v>
      </c>
      <c r="H55" s="65">
        <f t="shared" si="1"/>
        <v>0</v>
      </c>
      <c r="I55" s="42"/>
    </row>
    <row r="56" spans="1:9" ht="236.25" x14ac:dyDescent="0.25">
      <c r="A56" s="195" t="s">
        <v>2597</v>
      </c>
      <c r="B56" s="196" t="s">
        <v>20886</v>
      </c>
      <c r="C56" s="198"/>
      <c r="D56" s="199"/>
      <c r="E56" s="199"/>
      <c r="F56" s="199"/>
      <c r="G56" s="199"/>
      <c r="H56" s="200"/>
      <c r="I56" s="42"/>
    </row>
    <row r="57" spans="1:9" x14ac:dyDescent="0.25">
      <c r="A57" s="193" t="s">
        <v>2598</v>
      </c>
      <c r="B57" s="194" t="s">
        <v>2599</v>
      </c>
      <c r="C57" s="188" t="s">
        <v>259</v>
      </c>
      <c r="D57" s="177"/>
      <c r="E57" s="201">
        <v>16.3</v>
      </c>
      <c r="F57" s="201">
        <v>4.68</v>
      </c>
      <c r="G57" s="88">
        <f t="shared" si="0"/>
        <v>0</v>
      </c>
      <c r="H57" s="65">
        <f t="shared" si="1"/>
        <v>0</v>
      </c>
      <c r="I57" s="42"/>
    </row>
    <row r="58" spans="1:9" x14ac:dyDescent="0.25">
      <c r="A58" s="193" t="s">
        <v>2600</v>
      </c>
      <c r="B58" s="194" t="s">
        <v>2601</v>
      </c>
      <c r="C58" s="188" t="s">
        <v>259</v>
      </c>
      <c r="D58" s="177"/>
      <c r="E58" s="201">
        <v>18.600000000000001</v>
      </c>
      <c r="F58" s="201">
        <v>4.68</v>
      </c>
      <c r="G58" s="88">
        <f t="shared" si="0"/>
        <v>0</v>
      </c>
      <c r="H58" s="65">
        <f t="shared" si="1"/>
        <v>0</v>
      </c>
      <c r="I58" s="42"/>
    </row>
    <row r="59" spans="1:9" x14ac:dyDescent="0.25">
      <c r="A59" s="193" t="s">
        <v>2602</v>
      </c>
      <c r="B59" s="194" t="s">
        <v>2603</v>
      </c>
      <c r="C59" s="188" t="s">
        <v>259</v>
      </c>
      <c r="D59" s="177"/>
      <c r="E59" s="201">
        <v>20.6</v>
      </c>
      <c r="F59" s="201">
        <v>4.68</v>
      </c>
      <c r="G59" s="88">
        <f t="shared" si="0"/>
        <v>0</v>
      </c>
      <c r="H59" s="65">
        <f t="shared" si="1"/>
        <v>0</v>
      </c>
      <c r="I59" s="42"/>
    </row>
    <row r="60" spans="1:9" x14ac:dyDescent="0.25">
      <c r="A60" s="193" t="s">
        <v>2604</v>
      </c>
      <c r="B60" s="194" t="s">
        <v>2605</v>
      </c>
      <c r="C60" s="188" t="s">
        <v>259</v>
      </c>
      <c r="D60" s="177"/>
      <c r="E60" s="201">
        <v>24.7</v>
      </c>
      <c r="F60" s="201">
        <v>4.68</v>
      </c>
      <c r="G60" s="88">
        <f t="shared" si="0"/>
        <v>0</v>
      </c>
      <c r="H60" s="65">
        <f t="shared" si="1"/>
        <v>0</v>
      </c>
      <c r="I60" s="42"/>
    </row>
    <row r="61" spans="1:9" ht="213.75" x14ac:dyDescent="0.25">
      <c r="A61" s="193" t="s">
        <v>2606</v>
      </c>
      <c r="B61" s="194" t="s">
        <v>20887</v>
      </c>
      <c r="C61" s="188" t="s">
        <v>259</v>
      </c>
      <c r="D61" s="177"/>
      <c r="E61" s="201">
        <v>20.6</v>
      </c>
      <c r="F61" s="201">
        <v>4.68</v>
      </c>
      <c r="G61" s="88">
        <f t="shared" si="0"/>
        <v>0</v>
      </c>
      <c r="H61" s="65">
        <f t="shared" si="1"/>
        <v>0</v>
      </c>
      <c r="I61" s="42"/>
    </row>
    <row r="62" spans="1:9" ht="45" x14ac:dyDescent="0.25">
      <c r="A62" s="195" t="s">
        <v>2607</v>
      </c>
      <c r="B62" s="196" t="s">
        <v>20888</v>
      </c>
      <c r="C62" s="198"/>
      <c r="D62" s="199"/>
      <c r="E62" s="199"/>
      <c r="F62" s="199"/>
      <c r="G62" s="199"/>
      <c r="H62" s="200"/>
      <c r="I62" s="42"/>
    </row>
    <row r="63" spans="1:9" x14ac:dyDescent="0.25">
      <c r="A63" s="193" t="s">
        <v>2608</v>
      </c>
      <c r="B63" s="194" t="s">
        <v>2609</v>
      </c>
      <c r="C63" s="188" t="s">
        <v>259</v>
      </c>
      <c r="D63" s="177"/>
      <c r="E63" s="201">
        <v>3.63</v>
      </c>
      <c r="F63" s="201">
        <v>1.93</v>
      </c>
      <c r="G63" s="88">
        <f t="shared" si="0"/>
        <v>0</v>
      </c>
      <c r="H63" s="65">
        <f t="shared" si="1"/>
        <v>0</v>
      </c>
      <c r="I63" s="42"/>
    </row>
    <row r="64" spans="1:9" x14ac:dyDescent="0.25">
      <c r="A64" s="193" t="s">
        <v>2610</v>
      </c>
      <c r="B64" s="194" t="s">
        <v>2611</v>
      </c>
      <c r="C64" s="188" t="s">
        <v>259</v>
      </c>
      <c r="D64" s="177"/>
      <c r="E64" s="201">
        <v>4.03</v>
      </c>
      <c r="F64" s="201">
        <v>1.93</v>
      </c>
      <c r="G64" s="88">
        <f t="shared" si="0"/>
        <v>0</v>
      </c>
      <c r="H64" s="65">
        <f t="shared" si="1"/>
        <v>0</v>
      </c>
      <c r="I64" s="42"/>
    </row>
    <row r="65" spans="1:9" ht="33.75" x14ac:dyDescent="0.25">
      <c r="A65" s="193" t="s">
        <v>2612</v>
      </c>
      <c r="B65" s="194" t="s">
        <v>20889</v>
      </c>
      <c r="C65" s="188" t="s">
        <v>259</v>
      </c>
      <c r="D65" s="177"/>
      <c r="E65" s="201">
        <v>1.9</v>
      </c>
      <c r="F65" s="201">
        <v>0.88</v>
      </c>
      <c r="G65" s="88">
        <f t="shared" si="0"/>
        <v>0</v>
      </c>
      <c r="H65" s="65">
        <f t="shared" si="1"/>
        <v>0</v>
      </c>
      <c r="I65" s="42"/>
    </row>
    <row r="66" spans="1:9" ht="45" x14ac:dyDescent="0.25">
      <c r="A66" s="193" t="s">
        <v>2613</v>
      </c>
      <c r="B66" s="194" t="s">
        <v>20890</v>
      </c>
      <c r="C66" s="188" t="s">
        <v>259</v>
      </c>
      <c r="D66" s="177"/>
      <c r="E66" s="201">
        <v>3.76</v>
      </c>
      <c r="F66" s="201">
        <v>1.25</v>
      </c>
      <c r="G66" s="88">
        <f t="shared" si="0"/>
        <v>0</v>
      </c>
      <c r="H66" s="65">
        <f t="shared" si="1"/>
        <v>0</v>
      </c>
      <c r="I66" s="42"/>
    </row>
    <row r="67" spans="1:9" ht="33.75" x14ac:dyDescent="0.25">
      <c r="A67" s="195" t="s">
        <v>2614</v>
      </c>
      <c r="B67" s="196" t="s">
        <v>20891</v>
      </c>
      <c r="C67" s="198"/>
      <c r="D67" s="199"/>
      <c r="E67" s="199"/>
      <c r="F67" s="199"/>
      <c r="G67" s="199"/>
      <c r="H67" s="200"/>
      <c r="I67" s="42"/>
    </row>
    <row r="68" spans="1:9" x14ac:dyDescent="0.25">
      <c r="A68" s="193" t="s">
        <v>2615</v>
      </c>
      <c r="B68" s="194" t="s">
        <v>2616</v>
      </c>
      <c r="C68" s="188" t="s">
        <v>259</v>
      </c>
      <c r="D68" s="177"/>
      <c r="E68" s="201">
        <v>1.81</v>
      </c>
      <c r="F68" s="201">
        <v>0.86</v>
      </c>
      <c r="G68" s="88">
        <f t="shared" ref="G68:G131" si="2">D68*E68</f>
        <v>0</v>
      </c>
      <c r="H68" s="65">
        <f t="shared" ref="H68:H131" si="3">D68*F68</f>
        <v>0</v>
      </c>
      <c r="I68" s="42"/>
    </row>
    <row r="69" spans="1:9" x14ac:dyDescent="0.25">
      <c r="A69" s="193" t="s">
        <v>2617</v>
      </c>
      <c r="B69" s="194" t="s">
        <v>2618</v>
      </c>
      <c r="C69" s="188" t="s">
        <v>259</v>
      </c>
      <c r="D69" s="177"/>
      <c r="E69" s="201">
        <v>2.3199999999999998</v>
      </c>
      <c r="F69" s="201">
        <v>0.86</v>
      </c>
      <c r="G69" s="88">
        <f t="shared" si="2"/>
        <v>0</v>
      </c>
      <c r="H69" s="65">
        <f t="shared" si="3"/>
        <v>0</v>
      </c>
      <c r="I69" s="42"/>
    </row>
    <row r="70" spans="1:9" x14ac:dyDescent="0.25">
      <c r="A70" s="193" t="s">
        <v>2619</v>
      </c>
      <c r="B70" s="194" t="s">
        <v>2620</v>
      </c>
      <c r="C70" s="188" t="s">
        <v>259</v>
      </c>
      <c r="D70" s="177"/>
      <c r="E70" s="201">
        <v>2.5499999999999998</v>
      </c>
      <c r="F70" s="201">
        <v>0.86</v>
      </c>
      <c r="G70" s="88">
        <f t="shared" si="2"/>
        <v>0</v>
      </c>
      <c r="H70" s="65">
        <f t="shared" si="3"/>
        <v>0</v>
      </c>
      <c r="I70" s="42"/>
    </row>
    <row r="71" spans="1:9" x14ac:dyDescent="0.25">
      <c r="A71" s="193" t="s">
        <v>2621</v>
      </c>
      <c r="B71" s="194" t="s">
        <v>2622</v>
      </c>
      <c r="C71" s="188" t="s">
        <v>259</v>
      </c>
      <c r="D71" s="177"/>
      <c r="E71" s="201">
        <v>2.67</v>
      </c>
      <c r="F71" s="201">
        <v>0.86</v>
      </c>
      <c r="G71" s="88">
        <f t="shared" si="2"/>
        <v>0</v>
      </c>
      <c r="H71" s="65">
        <f t="shared" si="3"/>
        <v>0</v>
      </c>
      <c r="I71" s="42"/>
    </row>
    <row r="72" spans="1:9" x14ac:dyDescent="0.25">
      <c r="A72" s="193" t="s">
        <v>2623</v>
      </c>
      <c r="B72" s="194" t="s">
        <v>2624</v>
      </c>
      <c r="C72" s="188" t="s">
        <v>259</v>
      </c>
      <c r="D72" s="177"/>
      <c r="E72" s="201">
        <v>4.3600000000000003</v>
      </c>
      <c r="F72" s="201">
        <v>0.86</v>
      </c>
      <c r="G72" s="88">
        <f t="shared" si="2"/>
        <v>0</v>
      </c>
      <c r="H72" s="65">
        <f t="shared" si="3"/>
        <v>0</v>
      </c>
      <c r="I72" s="42"/>
    </row>
    <row r="73" spans="1:9" x14ac:dyDescent="0.25">
      <c r="A73" s="193" t="s">
        <v>2625</v>
      </c>
      <c r="B73" s="194" t="s">
        <v>2626</v>
      </c>
      <c r="C73" s="188" t="s">
        <v>259</v>
      </c>
      <c r="D73" s="177"/>
      <c r="E73" s="201">
        <v>2.89</v>
      </c>
      <c r="F73" s="201">
        <v>0.86</v>
      </c>
      <c r="G73" s="88">
        <f t="shared" si="2"/>
        <v>0</v>
      </c>
      <c r="H73" s="65">
        <f t="shared" si="3"/>
        <v>0</v>
      </c>
      <c r="I73" s="42"/>
    </row>
    <row r="74" spans="1:9" ht="90" x14ac:dyDescent="0.25">
      <c r="A74" s="193" t="s">
        <v>2627</v>
      </c>
      <c r="B74" s="194" t="s">
        <v>20892</v>
      </c>
      <c r="C74" s="188" t="s">
        <v>259</v>
      </c>
      <c r="D74" s="177"/>
      <c r="E74" s="201">
        <v>12.6</v>
      </c>
      <c r="F74" s="201">
        <v>6.3</v>
      </c>
      <c r="G74" s="88">
        <f t="shared" si="2"/>
        <v>0</v>
      </c>
      <c r="H74" s="65">
        <f t="shared" si="3"/>
        <v>0</v>
      </c>
      <c r="I74" s="42"/>
    </row>
    <row r="75" spans="1:9" ht="123.75" x14ac:dyDescent="0.25">
      <c r="A75" s="193" t="s">
        <v>2628</v>
      </c>
      <c r="B75" s="194" t="s">
        <v>20893</v>
      </c>
      <c r="C75" s="188" t="s">
        <v>259</v>
      </c>
      <c r="D75" s="177"/>
      <c r="E75" s="201">
        <v>20.399999999999999</v>
      </c>
      <c r="F75" s="201">
        <v>11.8</v>
      </c>
      <c r="G75" s="88">
        <f t="shared" si="2"/>
        <v>0</v>
      </c>
      <c r="H75" s="65">
        <f t="shared" si="3"/>
        <v>0</v>
      </c>
      <c r="I75" s="42"/>
    </row>
    <row r="76" spans="1:9" ht="157.5" x14ac:dyDescent="0.25">
      <c r="A76" s="193" t="s">
        <v>2629</v>
      </c>
      <c r="B76" s="194" t="s">
        <v>20894</v>
      </c>
      <c r="C76" s="188" t="s">
        <v>259</v>
      </c>
      <c r="D76" s="177"/>
      <c r="E76" s="201">
        <v>4.1399999999999997</v>
      </c>
      <c r="F76" s="201">
        <v>1.47</v>
      </c>
      <c r="G76" s="88">
        <f t="shared" si="2"/>
        <v>0</v>
      </c>
      <c r="H76" s="65">
        <f t="shared" si="3"/>
        <v>0</v>
      </c>
      <c r="I76" s="42"/>
    </row>
    <row r="77" spans="1:9" ht="157.5" x14ac:dyDescent="0.25">
      <c r="A77" s="193" t="s">
        <v>2630</v>
      </c>
      <c r="B77" s="194" t="s">
        <v>20895</v>
      </c>
      <c r="C77" s="188" t="s">
        <v>259</v>
      </c>
      <c r="D77" s="177"/>
      <c r="E77" s="201">
        <v>7.8</v>
      </c>
      <c r="F77" s="201">
        <v>2.79</v>
      </c>
      <c r="G77" s="88">
        <f t="shared" si="2"/>
        <v>0</v>
      </c>
      <c r="H77" s="65">
        <f t="shared" si="3"/>
        <v>0</v>
      </c>
      <c r="I77" s="42"/>
    </row>
    <row r="78" spans="1:9" ht="180" x14ac:dyDescent="0.25">
      <c r="A78" s="193" t="s">
        <v>2631</v>
      </c>
      <c r="B78" s="194" t="s">
        <v>20896</v>
      </c>
      <c r="C78" s="188" t="s">
        <v>259</v>
      </c>
      <c r="D78" s="177"/>
      <c r="E78" s="201">
        <v>11.8</v>
      </c>
      <c r="F78" s="201">
        <v>4.2</v>
      </c>
      <c r="G78" s="88">
        <f t="shared" si="2"/>
        <v>0</v>
      </c>
      <c r="H78" s="65">
        <f t="shared" si="3"/>
        <v>0</v>
      </c>
      <c r="I78" s="42"/>
    </row>
    <row r="79" spans="1:9" ht="157.5" x14ac:dyDescent="0.25">
      <c r="A79" s="193" t="s">
        <v>2632</v>
      </c>
      <c r="B79" s="194" t="s">
        <v>20897</v>
      </c>
      <c r="C79" s="188" t="s">
        <v>259</v>
      </c>
      <c r="D79" s="177"/>
      <c r="E79" s="201">
        <v>11.4</v>
      </c>
      <c r="F79" s="201">
        <v>4.05</v>
      </c>
      <c r="G79" s="88">
        <f t="shared" si="2"/>
        <v>0</v>
      </c>
      <c r="H79" s="65">
        <f t="shared" si="3"/>
        <v>0</v>
      </c>
      <c r="I79" s="42"/>
    </row>
    <row r="80" spans="1:9" ht="168.75" x14ac:dyDescent="0.25">
      <c r="A80" s="193" t="s">
        <v>2633</v>
      </c>
      <c r="B80" s="194" t="s">
        <v>20898</v>
      </c>
      <c r="C80" s="188" t="s">
        <v>259</v>
      </c>
      <c r="D80" s="177"/>
      <c r="E80" s="201">
        <v>11.4</v>
      </c>
      <c r="F80" s="201">
        <v>4.05</v>
      </c>
      <c r="G80" s="88">
        <f t="shared" si="2"/>
        <v>0</v>
      </c>
      <c r="H80" s="65">
        <f t="shared" si="3"/>
        <v>0</v>
      </c>
      <c r="I80" s="42"/>
    </row>
    <row r="81" spans="1:9" ht="57" customHeight="1" x14ac:dyDescent="0.25">
      <c r="A81" s="197" t="s">
        <v>20899</v>
      </c>
      <c r="B81" s="344" t="s">
        <v>20900</v>
      </c>
      <c r="C81" s="345"/>
      <c r="D81" s="345"/>
      <c r="E81" s="345"/>
      <c r="F81" s="345"/>
      <c r="G81" s="345"/>
      <c r="H81" s="346"/>
      <c r="I81" s="42"/>
    </row>
    <row r="82" spans="1:9" ht="90" x14ac:dyDescent="0.25">
      <c r="A82" s="195" t="s">
        <v>2634</v>
      </c>
      <c r="B82" s="196" t="s">
        <v>20901</v>
      </c>
      <c r="C82" s="198"/>
      <c r="D82" s="199"/>
      <c r="E82" s="199"/>
      <c r="F82" s="199"/>
      <c r="G82" s="199"/>
      <c r="H82" s="200"/>
      <c r="I82" s="42"/>
    </row>
    <row r="83" spans="1:9" x14ac:dyDescent="0.25">
      <c r="A83" s="193" t="s">
        <v>2635</v>
      </c>
      <c r="B83" s="194" t="s">
        <v>2636</v>
      </c>
      <c r="C83" s="188" t="s">
        <v>259</v>
      </c>
      <c r="D83" s="177"/>
      <c r="E83" s="201">
        <v>8.1999999999999993</v>
      </c>
      <c r="F83" s="201">
        <v>0.55000000000000004</v>
      </c>
      <c r="G83" s="88">
        <f t="shared" si="2"/>
        <v>0</v>
      </c>
      <c r="H83" s="65">
        <f t="shared" si="3"/>
        <v>0</v>
      </c>
      <c r="I83" s="42"/>
    </row>
    <row r="84" spans="1:9" x14ac:dyDescent="0.25">
      <c r="A84" s="193" t="s">
        <v>2637</v>
      </c>
      <c r="B84" s="194" t="s">
        <v>2638</v>
      </c>
      <c r="C84" s="188" t="s">
        <v>259</v>
      </c>
      <c r="D84" s="177"/>
      <c r="E84" s="201">
        <v>1.85</v>
      </c>
      <c r="F84" s="201">
        <v>0</v>
      </c>
      <c r="G84" s="88">
        <f t="shared" si="2"/>
        <v>0</v>
      </c>
      <c r="H84" s="65">
        <f t="shared" si="3"/>
        <v>0</v>
      </c>
      <c r="I84" s="42"/>
    </row>
    <row r="85" spans="1:9" ht="78.75" x14ac:dyDescent="0.25">
      <c r="A85" s="195" t="s">
        <v>2639</v>
      </c>
      <c r="B85" s="196" t="s">
        <v>20902</v>
      </c>
      <c r="C85" s="198"/>
      <c r="D85" s="199"/>
      <c r="E85" s="199"/>
      <c r="F85" s="199"/>
      <c r="G85" s="199"/>
      <c r="H85" s="200"/>
      <c r="I85" s="42"/>
    </row>
    <row r="86" spans="1:9" x14ac:dyDescent="0.25">
      <c r="A86" s="193" t="s">
        <v>2640</v>
      </c>
      <c r="B86" s="194" t="s">
        <v>2641</v>
      </c>
      <c r="C86" s="188" t="s">
        <v>259</v>
      </c>
      <c r="D86" s="177"/>
      <c r="E86" s="201">
        <v>12.1</v>
      </c>
      <c r="F86" s="201">
        <v>0.82</v>
      </c>
      <c r="G86" s="88">
        <f t="shared" si="2"/>
        <v>0</v>
      </c>
      <c r="H86" s="65">
        <f t="shared" si="3"/>
        <v>0</v>
      </c>
      <c r="I86" s="42"/>
    </row>
    <row r="87" spans="1:9" x14ac:dyDescent="0.25">
      <c r="A87" s="193" t="s">
        <v>2642</v>
      </c>
      <c r="B87" s="194" t="s">
        <v>2638</v>
      </c>
      <c r="C87" s="188" t="s">
        <v>259</v>
      </c>
      <c r="D87" s="177"/>
      <c r="E87" s="201">
        <v>3.71</v>
      </c>
      <c r="F87" s="201">
        <v>0</v>
      </c>
      <c r="G87" s="88">
        <f t="shared" si="2"/>
        <v>0</v>
      </c>
      <c r="H87" s="65">
        <f t="shared" si="3"/>
        <v>0</v>
      </c>
      <c r="I87" s="42"/>
    </row>
    <row r="88" spans="1:9" ht="78.75" x14ac:dyDescent="0.25">
      <c r="A88" s="193" t="s">
        <v>2643</v>
      </c>
      <c r="B88" s="194" t="s">
        <v>20903</v>
      </c>
      <c r="C88" s="188" t="s">
        <v>259</v>
      </c>
      <c r="D88" s="177"/>
      <c r="E88" s="201">
        <v>6.6</v>
      </c>
      <c r="F88" s="201">
        <v>0.44500000000000001</v>
      </c>
      <c r="G88" s="88">
        <f t="shared" si="2"/>
        <v>0</v>
      </c>
      <c r="H88" s="65">
        <f t="shared" si="3"/>
        <v>0</v>
      </c>
      <c r="I88" s="42"/>
    </row>
    <row r="89" spans="1:9" ht="90" x14ac:dyDescent="0.25">
      <c r="A89" s="195" t="s">
        <v>2644</v>
      </c>
      <c r="B89" s="196" t="s">
        <v>20904</v>
      </c>
      <c r="C89" s="198"/>
      <c r="D89" s="199"/>
      <c r="E89" s="199"/>
      <c r="F89" s="199"/>
      <c r="G89" s="199"/>
      <c r="H89" s="200"/>
      <c r="I89" s="42"/>
    </row>
    <row r="90" spans="1:9" x14ac:dyDescent="0.25">
      <c r="A90" s="193" t="s">
        <v>2645</v>
      </c>
      <c r="B90" s="194" t="s">
        <v>2641</v>
      </c>
      <c r="C90" s="188" t="s">
        <v>259</v>
      </c>
      <c r="D90" s="177"/>
      <c r="E90" s="201">
        <v>13</v>
      </c>
      <c r="F90" s="201">
        <v>0.88</v>
      </c>
      <c r="G90" s="88">
        <f t="shared" si="2"/>
        <v>0</v>
      </c>
      <c r="H90" s="65">
        <f t="shared" si="3"/>
        <v>0</v>
      </c>
      <c r="I90" s="42"/>
    </row>
    <row r="91" spans="1:9" x14ac:dyDescent="0.25">
      <c r="A91" s="193" t="s">
        <v>2646</v>
      </c>
      <c r="B91" s="194" t="s">
        <v>2638</v>
      </c>
      <c r="C91" s="188" t="s">
        <v>259</v>
      </c>
      <c r="D91" s="177"/>
      <c r="E91" s="201">
        <v>4.09</v>
      </c>
      <c r="F91" s="201">
        <v>0</v>
      </c>
      <c r="G91" s="88">
        <f t="shared" si="2"/>
        <v>0</v>
      </c>
      <c r="H91" s="65">
        <f t="shared" si="3"/>
        <v>0</v>
      </c>
      <c r="I91" s="42"/>
    </row>
    <row r="92" spans="1:9" ht="123.75" x14ac:dyDescent="0.25">
      <c r="A92" s="195" t="s">
        <v>2647</v>
      </c>
      <c r="B92" s="196" t="s">
        <v>20905</v>
      </c>
      <c r="C92" s="198"/>
      <c r="D92" s="199"/>
      <c r="E92" s="199"/>
      <c r="F92" s="199"/>
      <c r="G92" s="199"/>
      <c r="H92" s="200"/>
      <c r="I92" s="42"/>
    </row>
    <row r="93" spans="1:9" x14ac:dyDescent="0.25">
      <c r="A93" s="193" t="s">
        <v>2648</v>
      </c>
      <c r="B93" s="194" t="s">
        <v>2649</v>
      </c>
      <c r="C93" s="188" t="s">
        <v>259</v>
      </c>
      <c r="D93" s="177"/>
      <c r="E93" s="201">
        <v>23.4</v>
      </c>
      <c r="F93" s="201">
        <v>1.58</v>
      </c>
      <c r="G93" s="88">
        <f t="shared" si="2"/>
        <v>0</v>
      </c>
      <c r="H93" s="65">
        <f t="shared" si="3"/>
        <v>0</v>
      </c>
      <c r="I93" s="42"/>
    </row>
    <row r="94" spans="1:9" x14ac:dyDescent="0.25">
      <c r="A94" s="193" t="s">
        <v>2650</v>
      </c>
      <c r="B94" s="194" t="s">
        <v>2651</v>
      </c>
      <c r="C94" s="188" t="s">
        <v>259</v>
      </c>
      <c r="D94" s="177"/>
      <c r="E94" s="201">
        <v>26.9</v>
      </c>
      <c r="F94" s="201">
        <v>1.81</v>
      </c>
      <c r="G94" s="88">
        <f t="shared" si="2"/>
        <v>0</v>
      </c>
      <c r="H94" s="65">
        <f t="shared" si="3"/>
        <v>0</v>
      </c>
      <c r="I94" s="42"/>
    </row>
    <row r="95" spans="1:9" x14ac:dyDescent="0.25">
      <c r="A95" s="193" t="s">
        <v>2652</v>
      </c>
      <c r="B95" s="194" t="s">
        <v>2653</v>
      </c>
      <c r="C95" s="188" t="s">
        <v>259</v>
      </c>
      <c r="D95" s="177"/>
      <c r="E95" s="201">
        <v>30.9</v>
      </c>
      <c r="F95" s="201">
        <v>2.08</v>
      </c>
      <c r="G95" s="88">
        <f t="shared" si="2"/>
        <v>0</v>
      </c>
      <c r="H95" s="65">
        <f t="shared" si="3"/>
        <v>0</v>
      </c>
      <c r="I95" s="42"/>
    </row>
    <row r="96" spans="1:9" ht="101.25" x14ac:dyDescent="0.25">
      <c r="A96" s="195" t="s">
        <v>2654</v>
      </c>
      <c r="B96" s="196" t="s">
        <v>20906</v>
      </c>
      <c r="C96" s="198"/>
      <c r="D96" s="199"/>
      <c r="E96" s="199"/>
      <c r="F96" s="199"/>
      <c r="G96" s="199"/>
      <c r="H96" s="200"/>
      <c r="I96" s="42"/>
    </row>
    <row r="97" spans="1:9" x14ac:dyDescent="0.25">
      <c r="A97" s="193" t="s">
        <v>2655</v>
      </c>
      <c r="B97" s="194" t="s">
        <v>2656</v>
      </c>
      <c r="C97" s="188" t="s">
        <v>259</v>
      </c>
      <c r="D97" s="177"/>
      <c r="E97" s="201">
        <v>7.2</v>
      </c>
      <c r="F97" s="201">
        <v>0.48599999999999999</v>
      </c>
      <c r="G97" s="88">
        <f t="shared" si="2"/>
        <v>0</v>
      </c>
      <c r="H97" s="65">
        <f t="shared" si="3"/>
        <v>0</v>
      </c>
      <c r="I97" s="42"/>
    </row>
    <row r="98" spans="1:9" x14ac:dyDescent="0.25">
      <c r="A98" s="193" t="s">
        <v>2657</v>
      </c>
      <c r="B98" s="194" t="s">
        <v>2658</v>
      </c>
      <c r="C98" s="188" t="s">
        <v>259</v>
      </c>
      <c r="D98" s="177"/>
      <c r="E98" s="201">
        <v>9</v>
      </c>
      <c r="F98" s="201">
        <v>0.61</v>
      </c>
      <c r="G98" s="88">
        <f t="shared" si="2"/>
        <v>0</v>
      </c>
      <c r="H98" s="65">
        <f t="shared" si="3"/>
        <v>0</v>
      </c>
      <c r="I98" s="42"/>
    </row>
    <row r="99" spans="1:9" x14ac:dyDescent="0.25">
      <c r="A99" s="193" t="s">
        <v>2659</v>
      </c>
      <c r="B99" s="194" t="s">
        <v>2660</v>
      </c>
      <c r="C99" s="188" t="s">
        <v>259</v>
      </c>
      <c r="D99" s="177"/>
      <c r="E99" s="201">
        <v>8.1</v>
      </c>
      <c r="F99" s="201">
        <v>0.55000000000000004</v>
      </c>
      <c r="G99" s="88">
        <f t="shared" si="2"/>
        <v>0</v>
      </c>
      <c r="H99" s="65">
        <f t="shared" si="3"/>
        <v>0</v>
      </c>
      <c r="I99" s="42"/>
    </row>
    <row r="100" spans="1:9" x14ac:dyDescent="0.25">
      <c r="A100" s="193" t="s">
        <v>2661</v>
      </c>
      <c r="B100" s="194" t="s">
        <v>2662</v>
      </c>
      <c r="C100" s="188" t="s">
        <v>259</v>
      </c>
      <c r="D100" s="177"/>
      <c r="E100" s="201">
        <v>9</v>
      </c>
      <c r="F100" s="201">
        <v>0.61</v>
      </c>
      <c r="G100" s="88">
        <f t="shared" si="2"/>
        <v>0</v>
      </c>
      <c r="H100" s="65">
        <f t="shared" si="3"/>
        <v>0</v>
      </c>
      <c r="I100" s="42"/>
    </row>
    <row r="101" spans="1:9" x14ac:dyDescent="0.25">
      <c r="A101" s="193" t="s">
        <v>2663</v>
      </c>
      <c r="B101" s="194" t="s">
        <v>2664</v>
      </c>
      <c r="C101" s="188" t="s">
        <v>259</v>
      </c>
      <c r="D101" s="177"/>
      <c r="E101" s="201">
        <v>9.8000000000000007</v>
      </c>
      <c r="F101" s="201">
        <v>0.66</v>
      </c>
      <c r="G101" s="88">
        <f t="shared" si="2"/>
        <v>0</v>
      </c>
      <c r="H101" s="65">
        <f t="shared" si="3"/>
        <v>0</v>
      </c>
      <c r="I101" s="42"/>
    </row>
    <row r="102" spans="1:9" ht="101.25" x14ac:dyDescent="0.25">
      <c r="A102" s="195" t="s">
        <v>2665</v>
      </c>
      <c r="B102" s="196" t="s">
        <v>20907</v>
      </c>
      <c r="C102" s="198"/>
      <c r="D102" s="199"/>
      <c r="E102" s="199"/>
      <c r="F102" s="199"/>
      <c r="G102" s="199"/>
      <c r="H102" s="200"/>
      <c r="I102" s="42"/>
    </row>
    <row r="103" spans="1:9" x14ac:dyDescent="0.25">
      <c r="A103" s="193" t="s">
        <v>2666</v>
      </c>
      <c r="B103" s="194" t="s">
        <v>2667</v>
      </c>
      <c r="C103" s="188" t="s">
        <v>259</v>
      </c>
      <c r="D103" s="177"/>
      <c r="E103" s="201">
        <v>38.200000000000003</v>
      </c>
      <c r="F103" s="201">
        <v>2.58</v>
      </c>
      <c r="G103" s="88">
        <f t="shared" si="2"/>
        <v>0</v>
      </c>
      <c r="H103" s="65">
        <f t="shared" si="3"/>
        <v>0</v>
      </c>
      <c r="I103" s="42"/>
    </row>
    <row r="104" spans="1:9" x14ac:dyDescent="0.25">
      <c r="A104" s="193" t="s">
        <v>2668</v>
      </c>
      <c r="B104" s="194" t="s">
        <v>2669</v>
      </c>
      <c r="C104" s="188" t="s">
        <v>259</v>
      </c>
      <c r="D104" s="177"/>
      <c r="E104" s="201">
        <v>6.9</v>
      </c>
      <c r="F104" s="201">
        <v>0</v>
      </c>
      <c r="G104" s="88">
        <f t="shared" si="2"/>
        <v>0</v>
      </c>
      <c r="H104" s="65">
        <f t="shared" si="3"/>
        <v>0</v>
      </c>
      <c r="I104" s="42"/>
    </row>
    <row r="105" spans="1:9" ht="101.25" x14ac:dyDescent="0.25">
      <c r="A105" s="195" t="s">
        <v>2670</v>
      </c>
      <c r="B105" s="196" t="s">
        <v>20908</v>
      </c>
      <c r="C105" s="198"/>
      <c r="D105" s="199"/>
      <c r="E105" s="199"/>
      <c r="F105" s="199"/>
      <c r="G105" s="199"/>
      <c r="H105" s="200"/>
      <c r="I105" s="42"/>
    </row>
    <row r="106" spans="1:9" x14ac:dyDescent="0.25">
      <c r="A106" s="193" t="s">
        <v>2671</v>
      </c>
      <c r="B106" s="194" t="s">
        <v>2672</v>
      </c>
      <c r="C106" s="188" t="s">
        <v>259</v>
      </c>
      <c r="D106" s="177"/>
      <c r="E106" s="201">
        <v>47.6</v>
      </c>
      <c r="F106" s="201">
        <v>3.21</v>
      </c>
      <c r="G106" s="88">
        <f t="shared" si="2"/>
        <v>0</v>
      </c>
      <c r="H106" s="65">
        <f t="shared" si="3"/>
        <v>0</v>
      </c>
      <c r="I106" s="42"/>
    </row>
    <row r="107" spans="1:9" x14ac:dyDescent="0.25">
      <c r="A107" s="193" t="s">
        <v>2673</v>
      </c>
      <c r="B107" s="194" t="s">
        <v>2669</v>
      </c>
      <c r="C107" s="188" t="s">
        <v>259</v>
      </c>
      <c r="D107" s="177"/>
      <c r="E107" s="201">
        <v>7.2</v>
      </c>
      <c r="F107" s="201">
        <v>0</v>
      </c>
      <c r="G107" s="88">
        <f t="shared" si="2"/>
        <v>0</v>
      </c>
      <c r="H107" s="65">
        <f t="shared" si="3"/>
        <v>0</v>
      </c>
      <c r="I107" s="42"/>
    </row>
    <row r="108" spans="1:9" ht="101.25" x14ac:dyDescent="0.25">
      <c r="A108" s="195" t="s">
        <v>2674</v>
      </c>
      <c r="B108" s="196" t="s">
        <v>20909</v>
      </c>
      <c r="C108" s="198"/>
      <c r="D108" s="199"/>
      <c r="E108" s="199"/>
      <c r="F108" s="199"/>
      <c r="G108" s="199"/>
      <c r="H108" s="200"/>
      <c r="I108" s="42"/>
    </row>
    <row r="109" spans="1:9" x14ac:dyDescent="0.25">
      <c r="A109" s="193" t="s">
        <v>2675</v>
      </c>
      <c r="B109" s="194" t="s">
        <v>2676</v>
      </c>
      <c r="C109" s="188" t="s">
        <v>259</v>
      </c>
      <c r="D109" s="177"/>
      <c r="E109" s="201">
        <v>35.200000000000003</v>
      </c>
      <c r="F109" s="201">
        <v>2.37</v>
      </c>
      <c r="G109" s="88">
        <f t="shared" si="2"/>
        <v>0</v>
      </c>
      <c r="H109" s="65">
        <f t="shared" si="3"/>
        <v>0</v>
      </c>
      <c r="I109" s="42"/>
    </row>
    <row r="110" spans="1:9" x14ac:dyDescent="0.25">
      <c r="A110" s="193" t="s">
        <v>2677</v>
      </c>
      <c r="B110" s="194" t="s">
        <v>2638</v>
      </c>
      <c r="C110" s="188" t="s">
        <v>259</v>
      </c>
      <c r="D110" s="177"/>
      <c r="E110" s="201">
        <v>7.3</v>
      </c>
      <c r="F110" s="201">
        <v>0</v>
      </c>
      <c r="G110" s="88">
        <f t="shared" si="2"/>
        <v>0</v>
      </c>
      <c r="H110" s="65">
        <f t="shared" si="3"/>
        <v>0</v>
      </c>
      <c r="I110" s="42"/>
    </row>
    <row r="111" spans="1:9" ht="56.25" x14ac:dyDescent="0.25">
      <c r="A111" s="193" t="s">
        <v>2678</v>
      </c>
      <c r="B111" s="194" t="s">
        <v>20910</v>
      </c>
      <c r="C111" s="188" t="s">
        <v>259</v>
      </c>
      <c r="D111" s="177"/>
      <c r="E111" s="201">
        <v>7.1</v>
      </c>
      <c r="F111" s="201">
        <v>0.47899999999999998</v>
      </c>
      <c r="G111" s="88">
        <f t="shared" si="2"/>
        <v>0</v>
      </c>
      <c r="H111" s="65">
        <f t="shared" si="3"/>
        <v>0</v>
      </c>
      <c r="I111" s="42"/>
    </row>
    <row r="112" spans="1:9" ht="33.75" x14ac:dyDescent="0.25">
      <c r="A112" s="193" t="s">
        <v>2679</v>
      </c>
      <c r="B112" s="194" t="s">
        <v>20911</v>
      </c>
      <c r="C112" s="188" t="s">
        <v>259</v>
      </c>
      <c r="D112" s="177"/>
      <c r="E112" s="201">
        <v>1.58</v>
      </c>
      <c r="F112" s="201">
        <v>0.107</v>
      </c>
      <c r="G112" s="88">
        <f t="shared" si="2"/>
        <v>0</v>
      </c>
      <c r="H112" s="65">
        <f t="shared" si="3"/>
        <v>0</v>
      </c>
      <c r="I112" s="42"/>
    </row>
    <row r="113" spans="1:9" ht="405" x14ac:dyDescent="0.25">
      <c r="A113" s="193" t="s">
        <v>2680</v>
      </c>
      <c r="B113" s="194" t="s">
        <v>20912</v>
      </c>
      <c r="C113" s="188" t="s">
        <v>259</v>
      </c>
      <c r="D113" s="177"/>
      <c r="E113" s="201">
        <v>39.6</v>
      </c>
      <c r="F113" s="201">
        <v>19.899999999999999</v>
      </c>
      <c r="G113" s="88">
        <f t="shared" si="2"/>
        <v>0</v>
      </c>
      <c r="H113" s="65">
        <f t="shared" si="3"/>
        <v>0</v>
      </c>
      <c r="I113" s="42"/>
    </row>
    <row r="114" spans="1:9" ht="45" x14ac:dyDescent="0.25">
      <c r="A114" s="195" t="s">
        <v>2681</v>
      </c>
      <c r="B114" s="196" t="s">
        <v>20913</v>
      </c>
      <c r="C114" s="198"/>
      <c r="D114" s="199"/>
      <c r="E114" s="199"/>
      <c r="F114" s="199"/>
      <c r="G114" s="199"/>
      <c r="H114" s="200"/>
      <c r="I114" s="42"/>
    </row>
    <row r="115" spans="1:9" ht="33.75" x14ac:dyDescent="0.25">
      <c r="A115" s="193" t="s">
        <v>2682</v>
      </c>
      <c r="B115" s="194" t="s">
        <v>2683</v>
      </c>
      <c r="C115" s="188" t="s">
        <v>259</v>
      </c>
      <c r="D115" s="177"/>
      <c r="E115" s="201">
        <v>3.77</v>
      </c>
      <c r="F115" s="201">
        <v>1.89</v>
      </c>
      <c r="G115" s="88">
        <f t="shared" si="2"/>
        <v>0</v>
      </c>
      <c r="H115" s="65">
        <f t="shared" si="3"/>
        <v>0</v>
      </c>
      <c r="I115" s="42"/>
    </row>
    <row r="116" spans="1:9" ht="22.5" x14ac:dyDescent="0.25">
      <c r="A116" s="193" t="s">
        <v>2684</v>
      </c>
      <c r="B116" s="194" t="s">
        <v>2685</v>
      </c>
      <c r="C116" s="188" t="s">
        <v>259</v>
      </c>
      <c r="D116" s="177"/>
      <c r="E116" s="201">
        <v>9.5</v>
      </c>
      <c r="F116" s="201">
        <v>4.78</v>
      </c>
      <c r="G116" s="88">
        <f t="shared" si="2"/>
        <v>0</v>
      </c>
      <c r="H116" s="65">
        <f t="shared" si="3"/>
        <v>0</v>
      </c>
      <c r="I116" s="42"/>
    </row>
    <row r="117" spans="1:9" ht="33.75" x14ac:dyDescent="0.25">
      <c r="A117" s="193" t="s">
        <v>2686</v>
      </c>
      <c r="B117" s="194" t="s">
        <v>2687</v>
      </c>
      <c r="C117" s="188" t="s">
        <v>259</v>
      </c>
      <c r="D117" s="177"/>
      <c r="E117" s="201">
        <v>5.7</v>
      </c>
      <c r="F117" s="201">
        <v>2.84</v>
      </c>
      <c r="G117" s="88">
        <f t="shared" si="2"/>
        <v>0</v>
      </c>
      <c r="H117" s="65">
        <f t="shared" si="3"/>
        <v>0</v>
      </c>
      <c r="I117" s="42"/>
    </row>
    <row r="118" spans="1:9" ht="33.75" x14ac:dyDescent="0.25">
      <c r="A118" s="193" t="s">
        <v>2688</v>
      </c>
      <c r="B118" s="194" t="s">
        <v>2689</v>
      </c>
      <c r="C118" s="188" t="s">
        <v>259</v>
      </c>
      <c r="D118" s="177"/>
      <c r="E118" s="201">
        <v>3.14</v>
      </c>
      <c r="F118" s="201">
        <v>1.58</v>
      </c>
      <c r="G118" s="88">
        <f t="shared" si="2"/>
        <v>0</v>
      </c>
      <c r="H118" s="65">
        <f t="shared" si="3"/>
        <v>0</v>
      </c>
      <c r="I118" s="42"/>
    </row>
    <row r="119" spans="1:9" ht="168.75" x14ac:dyDescent="0.25">
      <c r="A119" s="193" t="s">
        <v>2690</v>
      </c>
      <c r="B119" s="194" t="s">
        <v>20914</v>
      </c>
      <c r="C119" s="188" t="s">
        <v>259</v>
      </c>
      <c r="D119" s="177"/>
      <c r="E119" s="201">
        <v>56</v>
      </c>
      <c r="F119" s="201">
        <v>27.9</v>
      </c>
      <c r="G119" s="88">
        <f t="shared" si="2"/>
        <v>0</v>
      </c>
      <c r="H119" s="65">
        <f t="shared" si="3"/>
        <v>0</v>
      </c>
      <c r="I119" s="42"/>
    </row>
    <row r="120" spans="1:9" ht="180" x14ac:dyDescent="0.25">
      <c r="A120" s="195" t="s">
        <v>2691</v>
      </c>
      <c r="B120" s="196" t="s">
        <v>20915</v>
      </c>
      <c r="C120" s="198"/>
      <c r="D120" s="199"/>
      <c r="E120" s="199"/>
      <c r="F120" s="199"/>
      <c r="G120" s="199"/>
      <c r="H120" s="200"/>
      <c r="I120" s="42"/>
    </row>
    <row r="121" spans="1:9" x14ac:dyDescent="0.25">
      <c r="A121" s="193" t="s">
        <v>2692</v>
      </c>
      <c r="B121" s="194" t="s">
        <v>2693</v>
      </c>
      <c r="C121" s="188" t="s">
        <v>259</v>
      </c>
      <c r="D121" s="177"/>
      <c r="E121" s="201">
        <v>16.600000000000001</v>
      </c>
      <c r="F121" s="201">
        <v>1.1200000000000001</v>
      </c>
      <c r="G121" s="88">
        <f t="shared" si="2"/>
        <v>0</v>
      </c>
      <c r="H121" s="65">
        <f t="shared" si="3"/>
        <v>0</v>
      </c>
      <c r="I121" s="42"/>
    </row>
    <row r="122" spans="1:9" x14ac:dyDescent="0.25">
      <c r="A122" s="193" t="s">
        <v>2694</v>
      </c>
      <c r="B122" s="194" t="s">
        <v>2695</v>
      </c>
      <c r="C122" s="188" t="s">
        <v>259</v>
      </c>
      <c r="D122" s="177"/>
      <c r="E122" s="201">
        <v>3.19</v>
      </c>
      <c r="F122" s="201">
        <v>0.215</v>
      </c>
      <c r="G122" s="88">
        <f t="shared" si="2"/>
        <v>0</v>
      </c>
      <c r="H122" s="65">
        <f t="shared" si="3"/>
        <v>0</v>
      </c>
      <c r="I122" s="42"/>
    </row>
    <row r="123" spans="1:9" ht="67.5" x14ac:dyDescent="0.25">
      <c r="A123" s="195" t="s">
        <v>2696</v>
      </c>
      <c r="B123" s="196" t="s">
        <v>20916</v>
      </c>
      <c r="C123" s="198"/>
      <c r="D123" s="199"/>
      <c r="E123" s="199"/>
      <c r="F123" s="199"/>
      <c r="G123" s="199"/>
      <c r="H123" s="200"/>
      <c r="I123" s="42"/>
    </row>
    <row r="124" spans="1:9" x14ac:dyDescent="0.25">
      <c r="A124" s="193" t="s">
        <v>2697</v>
      </c>
      <c r="B124" s="194" t="s">
        <v>2698</v>
      </c>
      <c r="C124" s="188" t="s">
        <v>259</v>
      </c>
      <c r="D124" s="177"/>
      <c r="E124" s="201">
        <v>11.1</v>
      </c>
      <c r="F124" s="201">
        <v>0.75</v>
      </c>
      <c r="G124" s="88">
        <f t="shared" si="2"/>
        <v>0</v>
      </c>
      <c r="H124" s="65">
        <f t="shared" si="3"/>
        <v>0</v>
      </c>
      <c r="I124" s="42"/>
    </row>
    <row r="125" spans="1:9" x14ac:dyDescent="0.25">
      <c r="A125" s="193" t="s">
        <v>2699</v>
      </c>
      <c r="B125" s="194" t="s">
        <v>2638</v>
      </c>
      <c r="C125" s="188" t="s">
        <v>259</v>
      </c>
      <c r="D125" s="177"/>
      <c r="E125" s="201">
        <v>2.5499999999999998</v>
      </c>
      <c r="F125" s="201">
        <v>0</v>
      </c>
      <c r="G125" s="88">
        <f t="shared" si="2"/>
        <v>0</v>
      </c>
      <c r="H125" s="65">
        <f t="shared" si="3"/>
        <v>0</v>
      </c>
      <c r="I125" s="42"/>
    </row>
    <row r="126" spans="1:9" ht="56.25" x14ac:dyDescent="0.25">
      <c r="A126" s="195" t="s">
        <v>2700</v>
      </c>
      <c r="B126" s="196" t="s">
        <v>20917</v>
      </c>
      <c r="C126" s="198"/>
      <c r="D126" s="199"/>
      <c r="E126" s="199"/>
      <c r="F126" s="199"/>
      <c r="G126" s="199"/>
      <c r="H126" s="200"/>
      <c r="I126" s="42"/>
    </row>
    <row r="127" spans="1:9" x14ac:dyDescent="0.25">
      <c r="A127" s="193" t="s">
        <v>2701</v>
      </c>
      <c r="B127" s="194" t="s">
        <v>2641</v>
      </c>
      <c r="C127" s="188" t="s">
        <v>259</v>
      </c>
      <c r="D127" s="177"/>
      <c r="E127" s="201">
        <v>11.1</v>
      </c>
      <c r="F127" s="201">
        <v>0.75</v>
      </c>
      <c r="G127" s="88">
        <f t="shared" si="2"/>
        <v>0</v>
      </c>
      <c r="H127" s="65">
        <f t="shared" si="3"/>
        <v>0</v>
      </c>
      <c r="I127" s="42"/>
    </row>
    <row r="128" spans="1:9" x14ac:dyDescent="0.25">
      <c r="A128" s="193" t="s">
        <v>2702</v>
      </c>
      <c r="B128" s="194" t="s">
        <v>2638</v>
      </c>
      <c r="C128" s="188" t="s">
        <v>259</v>
      </c>
      <c r="D128" s="177"/>
      <c r="E128" s="201">
        <v>2.37</v>
      </c>
      <c r="F128" s="201">
        <v>0</v>
      </c>
      <c r="G128" s="88">
        <f t="shared" si="2"/>
        <v>0</v>
      </c>
      <c r="H128" s="65">
        <f t="shared" si="3"/>
        <v>0</v>
      </c>
      <c r="I128" s="42"/>
    </row>
    <row r="129" spans="1:9" ht="135" x14ac:dyDescent="0.25">
      <c r="A129" s="195" t="s">
        <v>2703</v>
      </c>
      <c r="B129" s="196" t="s">
        <v>20918</v>
      </c>
      <c r="C129" s="198"/>
      <c r="D129" s="199"/>
      <c r="E129" s="199"/>
      <c r="F129" s="199"/>
      <c r="G129" s="199"/>
      <c r="H129" s="200"/>
      <c r="I129" s="42"/>
    </row>
    <row r="130" spans="1:9" x14ac:dyDescent="0.25">
      <c r="A130" s="193" t="s">
        <v>2704</v>
      </c>
      <c r="B130" s="194" t="s">
        <v>2641</v>
      </c>
      <c r="C130" s="188" t="s">
        <v>259</v>
      </c>
      <c r="D130" s="177"/>
      <c r="E130" s="201">
        <v>23.3</v>
      </c>
      <c r="F130" s="201">
        <v>1.57</v>
      </c>
      <c r="G130" s="88">
        <f t="shared" si="2"/>
        <v>0</v>
      </c>
      <c r="H130" s="65">
        <f t="shared" si="3"/>
        <v>0</v>
      </c>
      <c r="I130" s="42"/>
    </row>
    <row r="131" spans="1:9" x14ac:dyDescent="0.25">
      <c r="A131" s="193" t="s">
        <v>2705</v>
      </c>
      <c r="B131" s="194" t="s">
        <v>2638</v>
      </c>
      <c r="C131" s="188" t="s">
        <v>259</v>
      </c>
      <c r="D131" s="177"/>
      <c r="E131" s="201">
        <v>3.19</v>
      </c>
      <c r="F131" s="201">
        <v>0</v>
      </c>
      <c r="G131" s="88">
        <f t="shared" si="2"/>
        <v>0</v>
      </c>
      <c r="H131" s="65">
        <f t="shared" si="3"/>
        <v>0</v>
      </c>
      <c r="I131" s="42"/>
    </row>
    <row r="132" spans="1:9" ht="135" x14ac:dyDescent="0.25">
      <c r="A132" s="195" t="s">
        <v>2706</v>
      </c>
      <c r="B132" s="196" t="s">
        <v>20919</v>
      </c>
      <c r="C132" s="198"/>
      <c r="D132" s="199"/>
      <c r="E132" s="199"/>
      <c r="F132" s="199"/>
      <c r="G132" s="199"/>
      <c r="H132" s="200"/>
      <c r="I132" s="42"/>
    </row>
    <row r="133" spans="1:9" x14ac:dyDescent="0.25">
      <c r="A133" s="193" t="s">
        <v>2707</v>
      </c>
      <c r="B133" s="194" t="s">
        <v>2708</v>
      </c>
      <c r="C133" s="188" t="s">
        <v>259</v>
      </c>
      <c r="D133" s="177"/>
      <c r="E133" s="201">
        <v>21.1</v>
      </c>
      <c r="F133" s="201">
        <v>1.42</v>
      </c>
      <c r="G133" s="88">
        <f t="shared" ref="G133:G195" si="4">D133*E133</f>
        <v>0</v>
      </c>
      <c r="H133" s="65">
        <f t="shared" ref="H133:H195" si="5">D133*F133</f>
        <v>0</v>
      </c>
      <c r="I133" s="42"/>
    </row>
    <row r="134" spans="1:9" x14ac:dyDescent="0.25">
      <c r="A134" s="193" t="s">
        <v>2709</v>
      </c>
      <c r="B134" s="194" t="s">
        <v>2710</v>
      </c>
      <c r="C134" s="188" t="s">
        <v>259</v>
      </c>
      <c r="D134" s="177"/>
      <c r="E134" s="201">
        <v>23.6</v>
      </c>
      <c r="F134" s="201">
        <v>1.59</v>
      </c>
      <c r="G134" s="88">
        <f t="shared" si="4"/>
        <v>0</v>
      </c>
      <c r="H134" s="65">
        <f t="shared" si="5"/>
        <v>0</v>
      </c>
      <c r="I134" s="42"/>
    </row>
    <row r="135" spans="1:9" x14ac:dyDescent="0.25">
      <c r="A135" s="193" t="s">
        <v>2711</v>
      </c>
      <c r="B135" s="194" t="s">
        <v>2712</v>
      </c>
      <c r="C135" s="188" t="s">
        <v>259</v>
      </c>
      <c r="D135" s="177"/>
      <c r="E135" s="201">
        <v>27.6</v>
      </c>
      <c r="F135" s="201">
        <v>1.86</v>
      </c>
      <c r="G135" s="88">
        <f t="shared" si="4"/>
        <v>0</v>
      </c>
      <c r="H135" s="65">
        <f t="shared" si="5"/>
        <v>0</v>
      </c>
      <c r="I135" s="42"/>
    </row>
    <row r="136" spans="1:9" ht="135" x14ac:dyDescent="0.25">
      <c r="A136" s="195" t="s">
        <v>2713</v>
      </c>
      <c r="B136" s="196" t="s">
        <v>20920</v>
      </c>
      <c r="C136" s="198"/>
      <c r="D136" s="199"/>
      <c r="E136" s="199"/>
      <c r="F136" s="199"/>
      <c r="G136" s="199"/>
      <c r="H136" s="200"/>
      <c r="I136" s="42"/>
    </row>
    <row r="137" spans="1:9" x14ac:dyDescent="0.25">
      <c r="A137" s="193" t="s">
        <v>2714</v>
      </c>
      <c r="B137" s="194" t="s">
        <v>2715</v>
      </c>
      <c r="C137" s="188" t="s">
        <v>259</v>
      </c>
      <c r="D137" s="177"/>
      <c r="E137" s="201">
        <v>20.8</v>
      </c>
      <c r="F137" s="201">
        <v>1.4</v>
      </c>
      <c r="G137" s="88">
        <f t="shared" si="4"/>
        <v>0</v>
      </c>
      <c r="H137" s="65">
        <f t="shared" si="5"/>
        <v>0</v>
      </c>
      <c r="I137" s="42"/>
    </row>
    <row r="138" spans="1:9" x14ac:dyDescent="0.25">
      <c r="A138" s="193" t="s">
        <v>2716</v>
      </c>
      <c r="B138" s="194" t="s">
        <v>2717</v>
      </c>
      <c r="C138" s="188" t="s">
        <v>259</v>
      </c>
      <c r="D138" s="177"/>
      <c r="E138" s="201">
        <v>23.2</v>
      </c>
      <c r="F138" s="201">
        <v>1.56</v>
      </c>
      <c r="G138" s="88">
        <f t="shared" si="4"/>
        <v>0</v>
      </c>
      <c r="H138" s="65">
        <f t="shared" si="5"/>
        <v>0</v>
      </c>
      <c r="I138" s="42"/>
    </row>
    <row r="139" spans="1:9" x14ac:dyDescent="0.25">
      <c r="A139" s="193" t="s">
        <v>2718</v>
      </c>
      <c r="B139" s="194" t="s">
        <v>2710</v>
      </c>
      <c r="C139" s="188" t="s">
        <v>259</v>
      </c>
      <c r="D139" s="177"/>
      <c r="E139" s="201">
        <v>24.7</v>
      </c>
      <c r="F139" s="201">
        <v>1.67</v>
      </c>
      <c r="G139" s="88">
        <f t="shared" si="4"/>
        <v>0</v>
      </c>
      <c r="H139" s="65">
        <f t="shared" si="5"/>
        <v>0</v>
      </c>
      <c r="I139" s="42"/>
    </row>
    <row r="140" spans="1:9" x14ac:dyDescent="0.25">
      <c r="A140" s="193" t="s">
        <v>2719</v>
      </c>
      <c r="B140" s="194" t="s">
        <v>2720</v>
      </c>
      <c r="C140" s="188" t="s">
        <v>259</v>
      </c>
      <c r="D140" s="177"/>
      <c r="E140" s="201">
        <v>26.9</v>
      </c>
      <c r="F140" s="201">
        <v>1.81</v>
      </c>
      <c r="G140" s="88">
        <f t="shared" si="4"/>
        <v>0</v>
      </c>
      <c r="H140" s="65">
        <f t="shared" si="5"/>
        <v>0</v>
      </c>
      <c r="I140" s="42"/>
    </row>
    <row r="141" spans="1:9" x14ac:dyDescent="0.25">
      <c r="A141" s="193" t="s">
        <v>2721</v>
      </c>
      <c r="B141" s="194" t="s">
        <v>2722</v>
      </c>
      <c r="C141" s="188" t="s">
        <v>259</v>
      </c>
      <c r="D141" s="177"/>
      <c r="E141" s="201">
        <v>30.1</v>
      </c>
      <c r="F141" s="201">
        <v>2.0299999999999998</v>
      </c>
      <c r="G141" s="88">
        <f t="shared" si="4"/>
        <v>0</v>
      </c>
      <c r="H141" s="65">
        <f t="shared" si="5"/>
        <v>0</v>
      </c>
      <c r="I141" s="42"/>
    </row>
    <row r="142" spans="1:9" x14ac:dyDescent="0.25">
      <c r="A142" s="193" t="s">
        <v>2723</v>
      </c>
      <c r="B142" s="194" t="s">
        <v>2724</v>
      </c>
      <c r="C142" s="188" t="s">
        <v>259</v>
      </c>
      <c r="D142" s="177"/>
      <c r="E142" s="201">
        <v>34.1</v>
      </c>
      <c r="F142" s="201">
        <v>2.2999999999999998</v>
      </c>
      <c r="G142" s="88">
        <f t="shared" si="4"/>
        <v>0</v>
      </c>
      <c r="H142" s="65">
        <f t="shared" si="5"/>
        <v>0</v>
      </c>
      <c r="I142" s="42"/>
    </row>
    <row r="143" spans="1:9" ht="135" x14ac:dyDescent="0.25">
      <c r="A143" s="195" t="s">
        <v>2725</v>
      </c>
      <c r="B143" s="196" t="s">
        <v>20921</v>
      </c>
      <c r="C143" s="198"/>
      <c r="D143" s="199"/>
      <c r="E143" s="199"/>
      <c r="F143" s="199"/>
      <c r="G143" s="199"/>
      <c r="H143" s="200"/>
      <c r="I143" s="42"/>
    </row>
    <row r="144" spans="1:9" x14ac:dyDescent="0.25">
      <c r="A144" s="193" t="s">
        <v>2726</v>
      </c>
      <c r="B144" s="194" t="s">
        <v>2641</v>
      </c>
      <c r="C144" s="188" t="s">
        <v>259</v>
      </c>
      <c r="D144" s="177"/>
      <c r="E144" s="201">
        <v>24.4</v>
      </c>
      <c r="F144" s="201">
        <v>1.65</v>
      </c>
      <c r="G144" s="88">
        <f t="shared" si="4"/>
        <v>0</v>
      </c>
      <c r="H144" s="65">
        <f t="shared" si="5"/>
        <v>0</v>
      </c>
      <c r="I144" s="42"/>
    </row>
    <row r="145" spans="1:9" x14ac:dyDescent="0.25">
      <c r="A145" s="193" t="s">
        <v>2727</v>
      </c>
      <c r="B145" s="194" t="s">
        <v>2638</v>
      </c>
      <c r="C145" s="188" t="s">
        <v>259</v>
      </c>
      <c r="D145" s="177"/>
      <c r="E145" s="201">
        <v>3.19</v>
      </c>
      <c r="F145" s="201">
        <v>0</v>
      </c>
      <c r="G145" s="88">
        <f t="shared" si="4"/>
        <v>0</v>
      </c>
      <c r="H145" s="65">
        <f t="shared" si="5"/>
        <v>0</v>
      </c>
      <c r="I145" s="42"/>
    </row>
    <row r="146" spans="1:9" ht="67.5" x14ac:dyDescent="0.25">
      <c r="A146" s="195" t="s">
        <v>2728</v>
      </c>
      <c r="B146" s="196" t="s">
        <v>20922</v>
      </c>
      <c r="C146" s="198"/>
      <c r="D146" s="199"/>
      <c r="E146" s="199"/>
      <c r="F146" s="199"/>
      <c r="G146" s="199"/>
      <c r="H146" s="200"/>
      <c r="I146" s="42"/>
    </row>
    <row r="147" spans="1:9" x14ac:dyDescent="0.25">
      <c r="A147" s="193" t="s">
        <v>2729</v>
      </c>
      <c r="B147" s="194" t="s">
        <v>2641</v>
      </c>
      <c r="C147" s="188" t="s">
        <v>259</v>
      </c>
      <c r="D147" s="177"/>
      <c r="E147" s="201">
        <v>12.5</v>
      </c>
      <c r="F147" s="201">
        <v>0.84</v>
      </c>
      <c r="G147" s="88">
        <f t="shared" si="4"/>
        <v>0</v>
      </c>
      <c r="H147" s="65">
        <f t="shared" si="5"/>
        <v>0</v>
      </c>
      <c r="I147" s="42"/>
    </row>
    <row r="148" spans="1:9" x14ac:dyDescent="0.25">
      <c r="A148" s="193" t="s">
        <v>2730</v>
      </c>
      <c r="B148" s="194" t="s">
        <v>2638</v>
      </c>
      <c r="C148" s="188" t="s">
        <v>259</v>
      </c>
      <c r="D148" s="177"/>
      <c r="E148" s="201">
        <v>3.19</v>
      </c>
      <c r="F148" s="201">
        <v>0</v>
      </c>
      <c r="G148" s="88">
        <f t="shared" si="4"/>
        <v>0</v>
      </c>
      <c r="H148" s="65">
        <f t="shared" si="5"/>
        <v>0</v>
      </c>
      <c r="I148" s="42"/>
    </row>
    <row r="149" spans="1:9" ht="67.5" x14ac:dyDescent="0.25">
      <c r="A149" s="195" t="s">
        <v>2731</v>
      </c>
      <c r="B149" s="196" t="s">
        <v>20923</v>
      </c>
      <c r="C149" s="198"/>
      <c r="D149" s="199"/>
      <c r="E149" s="199"/>
      <c r="F149" s="199"/>
      <c r="G149" s="199"/>
      <c r="H149" s="200"/>
      <c r="I149" s="42"/>
    </row>
    <row r="150" spans="1:9" x14ac:dyDescent="0.25">
      <c r="A150" s="193" t="s">
        <v>2732</v>
      </c>
      <c r="B150" s="194" t="s">
        <v>2279</v>
      </c>
      <c r="C150" s="188" t="s">
        <v>259</v>
      </c>
      <c r="D150" s="177"/>
      <c r="E150" s="201">
        <v>6.3</v>
      </c>
      <c r="F150" s="201">
        <v>0.42499999999999999</v>
      </c>
      <c r="G150" s="88">
        <f t="shared" si="4"/>
        <v>0</v>
      </c>
      <c r="H150" s="65">
        <f t="shared" si="5"/>
        <v>0</v>
      </c>
      <c r="I150" s="42"/>
    </row>
    <row r="151" spans="1:9" x14ac:dyDescent="0.25">
      <c r="A151" s="193" t="s">
        <v>2733</v>
      </c>
      <c r="B151" s="194" t="s">
        <v>2554</v>
      </c>
      <c r="C151" s="188" t="s">
        <v>259</v>
      </c>
      <c r="D151" s="177"/>
      <c r="E151" s="201">
        <v>8.1999999999999993</v>
      </c>
      <c r="F151" s="201">
        <v>0.55000000000000004</v>
      </c>
      <c r="G151" s="88">
        <f t="shared" si="4"/>
        <v>0</v>
      </c>
      <c r="H151" s="65">
        <f t="shared" si="5"/>
        <v>0</v>
      </c>
      <c r="I151" s="42"/>
    </row>
    <row r="152" spans="1:9" x14ac:dyDescent="0.25">
      <c r="A152" s="193" t="s">
        <v>2734</v>
      </c>
      <c r="B152" s="194" t="s">
        <v>2735</v>
      </c>
      <c r="C152" s="188" t="s">
        <v>259</v>
      </c>
      <c r="D152" s="177"/>
      <c r="E152" s="201">
        <v>13.9</v>
      </c>
      <c r="F152" s="201">
        <v>0.94</v>
      </c>
      <c r="G152" s="88">
        <f t="shared" si="4"/>
        <v>0</v>
      </c>
      <c r="H152" s="65">
        <f t="shared" si="5"/>
        <v>0</v>
      </c>
      <c r="I152" s="42"/>
    </row>
    <row r="153" spans="1:9" ht="157.5" x14ac:dyDescent="0.25">
      <c r="A153" s="193" t="s">
        <v>2736</v>
      </c>
      <c r="B153" s="194" t="s">
        <v>20924</v>
      </c>
      <c r="C153" s="188" t="s">
        <v>259</v>
      </c>
      <c r="D153" s="177"/>
      <c r="E153" s="201">
        <v>11.9</v>
      </c>
      <c r="F153" s="201">
        <v>0.8</v>
      </c>
      <c r="G153" s="88">
        <f t="shared" si="4"/>
        <v>0</v>
      </c>
      <c r="H153" s="65">
        <f t="shared" si="5"/>
        <v>0</v>
      </c>
      <c r="I153" s="42"/>
    </row>
    <row r="154" spans="1:9" ht="168.75" x14ac:dyDescent="0.25">
      <c r="A154" s="193" t="s">
        <v>2737</v>
      </c>
      <c r="B154" s="194" t="s">
        <v>20925</v>
      </c>
      <c r="C154" s="188" t="s">
        <v>259</v>
      </c>
      <c r="D154" s="177"/>
      <c r="E154" s="201">
        <v>27.6</v>
      </c>
      <c r="F154" s="201">
        <v>1.86</v>
      </c>
      <c r="G154" s="88">
        <f t="shared" si="4"/>
        <v>0</v>
      </c>
      <c r="H154" s="65">
        <f t="shared" si="5"/>
        <v>0</v>
      </c>
      <c r="I154" s="42"/>
    </row>
    <row r="155" spans="1:9" ht="135" x14ac:dyDescent="0.25">
      <c r="A155" s="193" t="s">
        <v>2738</v>
      </c>
      <c r="B155" s="194" t="s">
        <v>20926</v>
      </c>
      <c r="C155" s="188" t="s">
        <v>259</v>
      </c>
      <c r="D155" s="177"/>
      <c r="E155" s="201">
        <v>10.4</v>
      </c>
      <c r="F155" s="201">
        <v>0.7</v>
      </c>
      <c r="G155" s="88">
        <f t="shared" si="4"/>
        <v>0</v>
      </c>
      <c r="H155" s="65">
        <f t="shared" si="5"/>
        <v>0</v>
      </c>
      <c r="I155" s="42"/>
    </row>
    <row r="156" spans="1:9" ht="90" x14ac:dyDescent="0.25">
      <c r="A156" s="195" t="s">
        <v>2739</v>
      </c>
      <c r="B156" s="196" t="s">
        <v>20927</v>
      </c>
      <c r="C156" s="198"/>
      <c r="D156" s="199"/>
      <c r="E156" s="199"/>
      <c r="F156" s="199"/>
      <c r="G156" s="199"/>
      <c r="H156" s="200"/>
      <c r="I156" s="42"/>
    </row>
    <row r="157" spans="1:9" x14ac:dyDescent="0.25">
      <c r="A157" s="193" t="s">
        <v>2740</v>
      </c>
      <c r="B157" s="194" t="s">
        <v>2667</v>
      </c>
      <c r="C157" s="188" t="s">
        <v>259</v>
      </c>
      <c r="D157" s="177"/>
      <c r="E157" s="201">
        <v>16.3</v>
      </c>
      <c r="F157" s="201">
        <v>1.1000000000000001</v>
      </c>
      <c r="G157" s="88">
        <f t="shared" si="4"/>
        <v>0</v>
      </c>
      <c r="H157" s="65">
        <f t="shared" si="5"/>
        <v>0</v>
      </c>
      <c r="I157" s="42"/>
    </row>
    <row r="158" spans="1:9" x14ac:dyDescent="0.25">
      <c r="A158" s="193" t="s">
        <v>2741</v>
      </c>
      <c r="B158" s="194" t="s">
        <v>2742</v>
      </c>
      <c r="C158" s="188" t="s">
        <v>259</v>
      </c>
      <c r="D158" s="177"/>
      <c r="E158" s="201">
        <v>19.8</v>
      </c>
      <c r="F158" s="201">
        <v>1.34</v>
      </c>
      <c r="G158" s="88">
        <f t="shared" si="4"/>
        <v>0</v>
      </c>
      <c r="H158" s="65">
        <f t="shared" si="5"/>
        <v>0</v>
      </c>
      <c r="I158" s="42"/>
    </row>
    <row r="159" spans="1:9" x14ac:dyDescent="0.25">
      <c r="A159" s="193" t="s">
        <v>2743</v>
      </c>
      <c r="B159" s="194" t="s">
        <v>2744</v>
      </c>
      <c r="C159" s="188" t="s">
        <v>259</v>
      </c>
      <c r="D159" s="177"/>
      <c r="E159" s="201">
        <v>26.7</v>
      </c>
      <c r="F159" s="201">
        <v>1.8</v>
      </c>
      <c r="G159" s="88">
        <f t="shared" si="4"/>
        <v>0</v>
      </c>
      <c r="H159" s="65">
        <f t="shared" si="5"/>
        <v>0</v>
      </c>
      <c r="I159" s="42"/>
    </row>
    <row r="160" spans="1:9" x14ac:dyDescent="0.25">
      <c r="A160" s="193" t="s">
        <v>2745</v>
      </c>
      <c r="B160" s="194" t="s">
        <v>2746</v>
      </c>
      <c r="C160" s="188" t="s">
        <v>259</v>
      </c>
      <c r="D160" s="177"/>
      <c r="E160" s="201">
        <v>33.9</v>
      </c>
      <c r="F160" s="201">
        <v>2.29</v>
      </c>
      <c r="G160" s="88">
        <f t="shared" si="4"/>
        <v>0</v>
      </c>
      <c r="H160" s="65">
        <f t="shared" si="5"/>
        <v>0</v>
      </c>
      <c r="I160" s="42"/>
    </row>
    <row r="161" spans="1:9" ht="123.75" x14ac:dyDescent="0.25">
      <c r="A161" s="193" t="s">
        <v>2747</v>
      </c>
      <c r="B161" s="194" t="s">
        <v>20928</v>
      </c>
      <c r="C161" s="188" t="s">
        <v>259</v>
      </c>
      <c r="D161" s="177"/>
      <c r="E161" s="201">
        <v>16.7</v>
      </c>
      <c r="F161" s="201">
        <v>1.1299999999999999</v>
      </c>
      <c r="G161" s="88">
        <f t="shared" si="4"/>
        <v>0</v>
      </c>
      <c r="H161" s="65">
        <f t="shared" si="5"/>
        <v>0</v>
      </c>
      <c r="I161" s="42"/>
    </row>
    <row r="162" spans="1:9" ht="90" x14ac:dyDescent="0.25">
      <c r="A162" s="195" t="s">
        <v>2748</v>
      </c>
      <c r="B162" s="196" t="s">
        <v>20929</v>
      </c>
      <c r="C162" s="198"/>
      <c r="D162" s="199"/>
      <c r="E162" s="199"/>
      <c r="F162" s="199"/>
      <c r="G162" s="199"/>
      <c r="H162" s="200"/>
      <c r="I162" s="42"/>
    </row>
    <row r="163" spans="1:9" x14ac:dyDescent="0.25">
      <c r="A163" s="193" t="s">
        <v>2749</v>
      </c>
      <c r="B163" s="194" t="s">
        <v>2750</v>
      </c>
      <c r="C163" s="188" t="s">
        <v>259</v>
      </c>
      <c r="D163" s="177"/>
      <c r="E163" s="201">
        <v>10</v>
      </c>
      <c r="F163" s="201">
        <v>0.67</v>
      </c>
      <c r="G163" s="88">
        <f t="shared" si="4"/>
        <v>0</v>
      </c>
      <c r="H163" s="65">
        <f t="shared" si="5"/>
        <v>0</v>
      </c>
      <c r="I163" s="42"/>
    </row>
    <row r="164" spans="1:9" x14ac:dyDescent="0.25">
      <c r="A164" s="193" t="s">
        <v>2751</v>
      </c>
      <c r="B164" s="194" t="s">
        <v>2752</v>
      </c>
      <c r="C164" s="188" t="s">
        <v>259</v>
      </c>
      <c r="D164" s="177"/>
      <c r="E164" s="201">
        <v>10.3</v>
      </c>
      <c r="F164" s="201">
        <v>0.69</v>
      </c>
      <c r="G164" s="88">
        <f t="shared" si="4"/>
        <v>0</v>
      </c>
      <c r="H164" s="65">
        <f t="shared" si="5"/>
        <v>0</v>
      </c>
      <c r="I164" s="42"/>
    </row>
    <row r="165" spans="1:9" x14ac:dyDescent="0.25">
      <c r="A165" s="193" t="s">
        <v>2753</v>
      </c>
      <c r="B165" s="194" t="s">
        <v>2754</v>
      </c>
      <c r="C165" s="188" t="s">
        <v>259</v>
      </c>
      <c r="D165" s="177"/>
      <c r="E165" s="201">
        <v>11.2</v>
      </c>
      <c r="F165" s="201">
        <v>0.76</v>
      </c>
      <c r="G165" s="88">
        <f t="shared" si="4"/>
        <v>0</v>
      </c>
      <c r="H165" s="65">
        <f t="shared" si="5"/>
        <v>0</v>
      </c>
      <c r="I165" s="42"/>
    </row>
    <row r="166" spans="1:9" ht="135" x14ac:dyDescent="0.25">
      <c r="A166" s="195" t="s">
        <v>2755</v>
      </c>
      <c r="B166" s="196" t="s">
        <v>20930</v>
      </c>
      <c r="C166" s="198"/>
      <c r="D166" s="199"/>
      <c r="E166" s="199"/>
      <c r="F166" s="199"/>
      <c r="G166" s="199"/>
      <c r="H166" s="200"/>
      <c r="I166" s="42"/>
    </row>
    <row r="167" spans="1:9" x14ac:dyDescent="0.25">
      <c r="A167" s="193" t="s">
        <v>2756</v>
      </c>
      <c r="B167" s="194" t="s">
        <v>2757</v>
      </c>
      <c r="C167" s="188" t="s">
        <v>259</v>
      </c>
      <c r="D167" s="177"/>
      <c r="E167" s="201">
        <v>27.4</v>
      </c>
      <c r="F167" s="201">
        <v>1.85</v>
      </c>
      <c r="G167" s="88">
        <f t="shared" si="4"/>
        <v>0</v>
      </c>
      <c r="H167" s="65">
        <f t="shared" si="5"/>
        <v>0</v>
      </c>
      <c r="I167" s="42"/>
    </row>
    <row r="168" spans="1:9" x14ac:dyDescent="0.25">
      <c r="A168" s="193" t="s">
        <v>2758</v>
      </c>
      <c r="B168" s="194" t="s">
        <v>2759</v>
      </c>
      <c r="C168" s="188" t="s">
        <v>259</v>
      </c>
      <c r="D168" s="177"/>
      <c r="E168" s="201">
        <v>30.8</v>
      </c>
      <c r="F168" s="201">
        <v>2.08</v>
      </c>
      <c r="G168" s="88">
        <f t="shared" si="4"/>
        <v>0</v>
      </c>
      <c r="H168" s="65">
        <f t="shared" si="5"/>
        <v>0</v>
      </c>
      <c r="I168" s="42"/>
    </row>
    <row r="169" spans="1:9" ht="202.5" x14ac:dyDescent="0.25">
      <c r="A169" s="193" t="s">
        <v>2760</v>
      </c>
      <c r="B169" s="194" t="s">
        <v>20931</v>
      </c>
      <c r="C169" s="188" t="s">
        <v>259</v>
      </c>
      <c r="D169" s="177"/>
      <c r="E169" s="201">
        <v>16.5</v>
      </c>
      <c r="F169" s="201">
        <v>1.1100000000000001</v>
      </c>
      <c r="G169" s="88">
        <f t="shared" si="4"/>
        <v>0</v>
      </c>
      <c r="H169" s="65">
        <f t="shared" si="5"/>
        <v>0</v>
      </c>
      <c r="I169" s="42"/>
    </row>
    <row r="170" spans="1:9" ht="78.75" x14ac:dyDescent="0.25">
      <c r="A170" s="195" t="s">
        <v>2761</v>
      </c>
      <c r="B170" s="196" t="s">
        <v>20932</v>
      </c>
      <c r="C170" s="198"/>
      <c r="D170" s="199"/>
      <c r="E170" s="199"/>
      <c r="F170" s="199"/>
      <c r="G170" s="199"/>
      <c r="H170" s="200"/>
      <c r="I170" s="42"/>
    </row>
    <row r="171" spans="1:9" x14ac:dyDescent="0.25">
      <c r="A171" s="193" t="s">
        <v>2762</v>
      </c>
      <c r="B171" s="194" t="s">
        <v>2763</v>
      </c>
      <c r="C171" s="188" t="s">
        <v>259</v>
      </c>
      <c r="D171" s="177"/>
      <c r="E171" s="201">
        <v>16.5</v>
      </c>
      <c r="F171" s="201">
        <v>1.1100000000000001</v>
      </c>
      <c r="G171" s="88">
        <f t="shared" si="4"/>
        <v>0</v>
      </c>
      <c r="H171" s="65">
        <f t="shared" si="5"/>
        <v>0</v>
      </c>
      <c r="I171" s="42"/>
    </row>
    <row r="172" spans="1:9" x14ac:dyDescent="0.25">
      <c r="A172" s="193" t="s">
        <v>2764</v>
      </c>
      <c r="B172" s="194" t="s">
        <v>2667</v>
      </c>
      <c r="C172" s="188" t="s">
        <v>259</v>
      </c>
      <c r="D172" s="177"/>
      <c r="E172" s="201">
        <v>21.8</v>
      </c>
      <c r="F172" s="201">
        <v>1.47</v>
      </c>
      <c r="G172" s="88">
        <f t="shared" si="4"/>
        <v>0</v>
      </c>
      <c r="H172" s="65">
        <f t="shared" si="5"/>
        <v>0</v>
      </c>
      <c r="I172" s="42"/>
    </row>
    <row r="173" spans="1:9" x14ac:dyDescent="0.25">
      <c r="A173" s="193" t="s">
        <v>2765</v>
      </c>
      <c r="B173" s="194" t="s">
        <v>2742</v>
      </c>
      <c r="C173" s="188" t="s">
        <v>259</v>
      </c>
      <c r="D173" s="177"/>
      <c r="E173" s="201">
        <v>28.7</v>
      </c>
      <c r="F173" s="201">
        <v>1.94</v>
      </c>
      <c r="G173" s="88">
        <f t="shared" si="4"/>
        <v>0</v>
      </c>
      <c r="H173" s="65">
        <f t="shared" si="5"/>
        <v>0</v>
      </c>
      <c r="I173" s="42"/>
    </row>
    <row r="174" spans="1:9" x14ac:dyDescent="0.25">
      <c r="A174" s="193" t="s">
        <v>2766</v>
      </c>
      <c r="B174" s="194" t="s">
        <v>2767</v>
      </c>
      <c r="C174" s="188" t="s">
        <v>259</v>
      </c>
      <c r="D174" s="177"/>
      <c r="E174" s="201">
        <v>33.200000000000003</v>
      </c>
      <c r="F174" s="201">
        <v>2.2400000000000002</v>
      </c>
      <c r="G174" s="88">
        <f t="shared" si="4"/>
        <v>0</v>
      </c>
      <c r="H174" s="65">
        <f t="shared" si="5"/>
        <v>0</v>
      </c>
      <c r="I174" s="42"/>
    </row>
    <row r="175" spans="1:9" ht="168.75" x14ac:dyDescent="0.25">
      <c r="A175" s="193" t="s">
        <v>2768</v>
      </c>
      <c r="B175" s="194" t="s">
        <v>20933</v>
      </c>
      <c r="C175" s="188" t="s">
        <v>259</v>
      </c>
      <c r="D175" s="177"/>
      <c r="E175" s="201">
        <v>39.700000000000003</v>
      </c>
      <c r="F175" s="201">
        <v>2.68</v>
      </c>
      <c r="G175" s="88">
        <f t="shared" si="4"/>
        <v>0</v>
      </c>
      <c r="H175" s="65">
        <f t="shared" si="5"/>
        <v>0</v>
      </c>
      <c r="I175" s="42"/>
    </row>
    <row r="176" spans="1:9" ht="67.5" x14ac:dyDescent="0.25">
      <c r="A176" s="195" t="s">
        <v>2769</v>
      </c>
      <c r="B176" s="196" t="s">
        <v>20934</v>
      </c>
      <c r="C176" s="198"/>
      <c r="D176" s="199"/>
      <c r="E176" s="199"/>
      <c r="F176" s="199"/>
      <c r="G176" s="199"/>
      <c r="H176" s="200"/>
      <c r="I176" s="42"/>
    </row>
    <row r="177" spans="1:9" x14ac:dyDescent="0.25">
      <c r="A177" s="193" t="s">
        <v>2770</v>
      </c>
      <c r="B177" s="194" t="s">
        <v>2771</v>
      </c>
      <c r="C177" s="188" t="s">
        <v>305</v>
      </c>
      <c r="D177" s="177"/>
      <c r="E177" s="201">
        <v>375</v>
      </c>
      <c r="F177" s="201">
        <v>25.3</v>
      </c>
      <c r="G177" s="88">
        <f t="shared" si="4"/>
        <v>0</v>
      </c>
      <c r="H177" s="65">
        <f t="shared" si="5"/>
        <v>0</v>
      </c>
      <c r="I177" s="42"/>
    </row>
    <row r="178" spans="1:9" x14ac:dyDescent="0.25">
      <c r="A178" s="193" t="s">
        <v>2772</v>
      </c>
      <c r="B178" s="194" t="s">
        <v>2773</v>
      </c>
      <c r="C178" s="188" t="s">
        <v>305</v>
      </c>
      <c r="D178" s="177"/>
      <c r="E178" s="201">
        <v>410</v>
      </c>
      <c r="F178" s="201">
        <v>27.7</v>
      </c>
      <c r="G178" s="88">
        <f t="shared" si="4"/>
        <v>0</v>
      </c>
      <c r="H178" s="65">
        <f t="shared" si="5"/>
        <v>0</v>
      </c>
      <c r="I178" s="42"/>
    </row>
    <row r="179" spans="1:9" ht="168.75" x14ac:dyDescent="0.25">
      <c r="A179" s="195" t="s">
        <v>2774</v>
      </c>
      <c r="B179" s="196" t="s">
        <v>20935</v>
      </c>
      <c r="C179" s="198"/>
      <c r="D179" s="199"/>
      <c r="E179" s="199"/>
      <c r="F179" s="199"/>
      <c r="G179" s="199"/>
      <c r="H179" s="200"/>
      <c r="I179" s="42"/>
    </row>
    <row r="180" spans="1:9" x14ac:dyDescent="0.25">
      <c r="A180" s="193" t="s">
        <v>2775</v>
      </c>
      <c r="B180" s="194" t="s">
        <v>2776</v>
      </c>
      <c r="C180" s="188" t="s">
        <v>259</v>
      </c>
      <c r="D180" s="177"/>
      <c r="E180" s="201">
        <v>20.7</v>
      </c>
      <c r="F180" s="201">
        <v>1.4</v>
      </c>
      <c r="G180" s="88">
        <f t="shared" si="4"/>
        <v>0</v>
      </c>
      <c r="H180" s="65">
        <f t="shared" si="5"/>
        <v>0</v>
      </c>
      <c r="I180" s="42"/>
    </row>
    <row r="181" spans="1:9" x14ac:dyDescent="0.25">
      <c r="A181" s="193" t="s">
        <v>2777</v>
      </c>
      <c r="B181" s="194" t="s">
        <v>2778</v>
      </c>
      <c r="C181" s="188" t="s">
        <v>259</v>
      </c>
      <c r="D181" s="177"/>
      <c r="E181" s="201">
        <v>22.4</v>
      </c>
      <c r="F181" s="201">
        <v>1.51</v>
      </c>
      <c r="G181" s="88">
        <f t="shared" si="4"/>
        <v>0</v>
      </c>
      <c r="H181" s="65">
        <f t="shared" si="5"/>
        <v>0</v>
      </c>
      <c r="I181" s="42"/>
    </row>
    <row r="182" spans="1:9" x14ac:dyDescent="0.25">
      <c r="A182" s="193" t="s">
        <v>2779</v>
      </c>
      <c r="B182" s="194" t="s">
        <v>2780</v>
      </c>
      <c r="C182" s="188" t="s">
        <v>259</v>
      </c>
      <c r="D182" s="177"/>
      <c r="E182" s="201">
        <v>32.4</v>
      </c>
      <c r="F182" s="201">
        <v>2.19</v>
      </c>
      <c r="G182" s="88">
        <f t="shared" si="4"/>
        <v>0</v>
      </c>
      <c r="H182" s="65">
        <f t="shared" si="5"/>
        <v>0</v>
      </c>
      <c r="I182" s="42"/>
    </row>
    <row r="183" spans="1:9" x14ac:dyDescent="0.25">
      <c r="A183" s="193" t="s">
        <v>2781</v>
      </c>
      <c r="B183" s="194" t="s">
        <v>2782</v>
      </c>
      <c r="C183" s="188" t="s">
        <v>259</v>
      </c>
      <c r="D183" s="177"/>
      <c r="E183" s="201">
        <v>30.5</v>
      </c>
      <c r="F183" s="201">
        <v>2.06</v>
      </c>
      <c r="G183" s="88">
        <f t="shared" si="4"/>
        <v>0</v>
      </c>
      <c r="H183" s="65">
        <f t="shared" si="5"/>
        <v>0</v>
      </c>
      <c r="I183" s="42"/>
    </row>
    <row r="184" spans="1:9" x14ac:dyDescent="0.25">
      <c r="A184" s="193" t="s">
        <v>2783</v>
      </c>
      <c r="B184" s="194" t="s">
        <v>2784</v>
      </c>
      <c r="C184" s="188" t="s">
        <v>259</v>
      </c>
      <c r="D184" s="177"/>
      <c r="E184" s="201">
        <v>37.700000000000003</v>
      </c>
      <c r="F184" s="201">
        <v>2.54</v>
      </c>
      <c r="G184" s="88">
        <f t="shared" si="4"/>
        <v>0</v>
      </c>
      <c r="H184" s="65">
        <f t="shared" si="5"/>
        <v>0</v>
      </c>
      <c r="I184" s="42"/>
    </row>
    <row r="185" spans="1:9" ht="281.25" x14ac:dyDescent="0.25">
      <c r="A185" s="193" t="s">
        <v>2785</v>
      </c>
      <c r="B185" s="194" t="s">
        <v>20936</v>
      </c>
      <c r="C185" s="188" t="s">
        <v>259</v>
      </c>
      <c r="D185" s="177"/>
      <c r="E185" s="201">
        <v>36.200000000000003</v>
      </c>
      <c r="F185" s="201">
        <v>2.44</v>
      </c>
      <c r="G185" s="88">
        <f t="shared" si="4"/>
        <v>0</v>
      </c>
      <c r="H185" s="65">
        <f t="shared" si="5"/>
        <v>0</v>
      </c>
      <c r="I185" s="42"/>
    </row>
    <row r="186" spans="1:9" ht="135" x14ac:dyDescent="0.25">
      <c r="A186" s="193" t="s">
        <v>2786</v>
      </c>
      <c r="B186" s="194" t="s">
        <v>20937</v>
      </c>
      <c r="C186" s="188" t="s">
        <v>259</v>
      </c>
      <c r="D186" s="177"/>
      <c r="E186" s="201">
        <v>35.5</v>
      </c>
      <c r="F186" s="201">
        <v>2.39</v>
      </c>
      <c r="G186" s="88">
        <f t="shared" si="4"/>
        <v>0</v>
      </c>
      <c r="H186" s="65">
        <f t="shared" si="5"/>
        <v>0</v>
      </c>
      <c r="I186" s="42"/>
    </row>
    <row r="187" spans="1:9" ht="146.25" x14ac:dyDescent="0.25">
      <c r="A187" s="193" t="s">
        <v>2787</v>
      </c>
      <c r="B187" s="194" t="s">
        <v>20938</v>
      </c>
      <c r="C187" s="188" t="s">
        <v>259</v>
      </c>
      <c r="D187" s="177"/>
      <c r="E187" s="201">
        <v>38.299999999999997</v>
      </c>
      <c r="F187" s="201">
        <v>2.58</v>
      </c>
      <c r="G187" s="88">
        <f t="shared" si="4"/>
        <v>0</v>
      </c>
      <c r="H187" s="65">
        <f t="shared" si="5"/>
        <v>0</v>
      </c>
      <c r="I187" s="42"/>
    </row>
    <row r="188" spans="1:9" ht="168.75" x14ac:dyDescent="0.25">
      <c r="A188" s="195" t="s">
        <v>2788</v>
      </c>
      <c r="B188" s="196" t="s">
        <v>20939</v>
      </c>
      <c r="C188" s="198"/>
      <c r="D188" s="199"/>
      <c r="E188" s="199"/>
      <c r="F188" s="199"/>
      <c r="G188" s="199"/>
      <c r="H188" s="200"/>
      <c r="I188" s="42"/>
    </row>
    <row r="189" spans="1:9" x14ac:dyDescent="0.25">
      <c r="A189" s="193" t="s">
        <v>2789</v>
      </c>
      <c r="B189" s="194" t="s">
        <v>2780</v>
      </c>
      <c r="C189" s="188" t="s">
        <v>259</v>
      </c>
      <c r="D189" s="177"/>
      <c r="E189" s="201">
        <v>22.4</v>
      </c>
      <c r="F189" s="201">
        <v>1.51</v>
      </c>
      <c r="G189" s="88">
        <f t="shared" si="4"/>
        <v>0</v>
      </c>
      <c r="H189" s="65">
        <f t="shared" si="5"/>
        <v>0</v>
      </c>
      <c r="I189" s="42"/>
    </row>
    <row r="190" spans="1:9" x14ac:dyDescent="0.25">
      <c r="A190" s="193" t="s">
        <v>2790</v>
      </c>
      <c r="B190" s="194" t="s">
        <v>2782</v>
      </c>
      <c r="C190" s="188" t="s">
        <v>259</v>
      </c>
      <c r="D190" s="177"/>
      <c r="E190" s="201">
        <v>26.9</v>
      </c>
      <c r="F190" s="201">
        <v>1.81</v>
      </c>
      <c r="G190" s="88">
        <f t="shared" si="4"/>
        <v>0</v>
      </c>
      <c r="H190" s="65">
        <f t="shared" si="5"/>
        <v>0</v>
      </c>
      <c r="I190" s="42"/>
    </row>
    <row r="191" spans="1:9" x14ac:dyDescent="0.25">
      <c r="A191" s="193" t="s">
        <v>2791</v>
      </c>
      <c r="B191" s="194" t="s">
        <v>2784</v>
      </c>
      <c r="C191" s="188" t="s">
        <v>259</v>
      </c>
      <c r="D191" s="177"/>
      <c r="E191" s="201">
        <v>32.5</v>
      </c>
      <c r="F191" s="201">
        <v>2.19</v>
      </c>
      <c r="G191" s="88">
        <f t="shared" si="4"/>
        <v>0</v>
      </c>
      <c r="H191" s="65">
        <f t="shared" si="5"/>
        <v>0</v>
      </c>
      <c r="I191" s="42"/>
    </row>
    <row r="192" spans="1:9" ht="168.75" x14ac:dyDescent="0.25">
      <c r="A192" s="195" t="s">
        <v>2792</v>
      </c>
      <c r="B192" s="196" t="s">
        <v>20940</v>
      </c>
      <c r="C192" s="198"/>
      <c r="D192" s="199"/>
      <c r="E192" s="199"/>
      <c r="F192" s="199"/>
      <c r="G192" s="199"/>
      <c r="H192" s="200"/>
      <c r="I192" s="42"/>
    </row>
    <row r="193" spans="1:9" x14ac:dyDescent="0.25">
      <c r="A193" s="193" t="s">
        <v>2793</v>
      </c>
      <c r="B193" s="194" t="s">
        <v>2780</v>
      </c>
      <c r="C193" s="188" t="s">
        <v>259</v>
      </c>
      <c r="D193" s="177"/>
      <c r="E193" s="201">
        <v>24</v>
      </c>
      <c r="F193" s="201">
        <v>1.62</v>
      </c>
      <c r="G193" s="88">
        <f t="shared" si="4"/>
        <v>0</v>
      </c>
      <c r="H193" s="65">
        <f t="shared" si="5"/>
        <v>0</v>
      </c>
      <c r="I193" s="42"/>
    </row>
    <row r="194" spans="1:9" x14ac:dyDescent="0.25">
      <c r="A194" s="193" t="s">
        <v>2794</v>
      </c>
      <c r="B194" s="194" t="s">
        <v>2795</v>
      </c>
      <c r="C194" s="188" t="s">
        <v>259</v>
      </c>
      <c r="D194" s="177"/>
      <c r="E194" s="201">
        <v>28.5</v>
      </c>
      <c r="F194" s="201">
        <v>1.92</v>
      </c>
      <c r="G194" s="88">
        <f t="shared" si="4"/>
        <v>0</v>
      </c>
      <c r="H194" s="65">
        <f t="shared" si="5"/>
        <v>0</v>
      </c>
      <c r="I194" s="42"/>
    </row>
    <row r="195" spans="1:9" x14ac:dyDescent="0.25">
      <c r="A195" s="193" t="s">
        <v>2796</v>
      </c>
      <c r="B195" s="194" t="s">
        <v>2797</v>
      </c>
      <c r="C195" s="188" t="s">
        <v>259</v>
      </c>
      <c r="D195" s="177"/>
      <c r="E195" s="201">
        <v>31.4</v>
      </c>
      <c r="F195" s="201">
        <v>2.12</v>
      </c>
      <c r="G195" s="88">
        <f t="shared" si="4"/>
        <v>0</v>
      </c>
      <c r="H195" s="65">
        <f t="shared" si="5"/>
        <v>0</v>
      </c>
      <c r="I195" s="42"/>
    </row>
    <row r="196" spans="1:9" ht="67.5" x14ac:dyDescent="0.25">
      <c r="A196" s="195" t="s">
        <v>2798</v>
      </c>
      <c r="B196" s="196" t="s">
        <v>20941</v>
      </c>
      <c r="C196" s="198"/>
      <c r="D196" s="199"/>
      <c r="E196" s="199"/>
      <c r="F196" s="199"/>
      <c r="G196" s="199"/>
      <c r="H196" s="200"/>
      <c r="I196" s="42"/>
    </row>
    <row r="197" spans="1:9" x14ac:dyDescent="0.25">
      <c r="A197" s="193" t="s">
        <v>2799</v>
      </c>
      <c r="B197" s="194" t="s">
        <v>2742</v>
      </c>
      <c r="C197" s="188" t="s">
        <v>259</v>
      </c>
      <c r="D197" s="177"/>
      <c r="E197" s="201">
        <v>18.100000000000001</v>
      </c>
      <c r="F197" s="201">
        <v>1.22</v>
      </c>
      <c r="G197" s="88">
        <f t="shared" ref="G197:G254" si="6">D197*E197</f>
        <v>0</v>
      </c>
      <c r="H197" s="65">
        <f t="shared" ref="H197:H254" si="7">D197*F197</f>
        <v>0</v>
      </c>
      <c r="I197" s="42"/>
    </row>
    <row r="198" spans="1:9" x14ac:dyDescent="0.25">
      <c r="A198" s="193" t="s">
        <v>2800</v>
      </c>
      <c r="B198" s="194" t="s">
        <v>2744</v>
      </c>
      <c r="C198" s="188" t="s">
        <v>259</v>
      </c>
      <c r="D198" s="177"/>
      <c r="E198" s="201">
        <v>24.4</v>
      </c>
      <c r="F198" s="201">
        <v>1.65</v>
      </c>
      <c r="G198" s="88">
        <f t="shared" si="6"/>
        <v>0</v>
      </c>
      <c r="H198" s="65">
        <f t="shared" si="7"/>
        <v>0</v>
      </c>
      <c r="I198" s="42"/>
    </row>
    <row r="199" spans="1:9" x14ac:dyDescent="0.25">
      <c r="A199" s="193" t="s">
        <v>2801</v>
      </c>
      <c r="B199" s="194" t="s">
        <v>2746</v>
      </c>
      <c r="C199" s="188" t="s">
        <v>259</v>
      </c>
      <c r="D199" s="177"/>
      <c r="E199" s="201">
        <v>31.4</v>
      </c>
      <c r="F199" s="201">
        <v>2.12</v>
      </c>
      <c r="G199" s="88">
        <f t="shared" si="6"/>
        <v>0</v>
      </c>
      <c r="H199" s="65">
        <f t="shared" si="7"/>
        <v>0</v>
      </c>
      <c r="I199" s="42"/>
    </row>
    <row r="200" spans="1:9" ht="78.75" x14ac:dyDescent="0.25">
      <c r="A200" s="195" t="s">
        <v>2802</v>
      </c>
      <c r="B200" s="196" t="s">
        <v>20942</v>
      </c>
      <c r="C200" s="198"/>
      <c r="D200" s="199"/>
      <c r="E200" s="199"/>
      <c r="F200" s="199"/>
      <c r="G200" s="199"/>
      <c r="H200" s="200"/>
      <c r="I200" s="42"/>
    </row>
    <row r="201" spans="1:9" x14ac:dyDescent="0.25">
      <c r="A201" s="193" t="s">
        <v>2803</v>
      </c>
      <c r="B201" s="194" t="s">
        <v>2742</v>
      </c>
      <c r="C201" s="188" t="s">
        <v>259</v>
      </c>
      <c r="D201" s="177"/>
      <c r="E201" s="201">
        <v>16.8</v>
      </c>
      <c r="F201" s="201">
        <v>1.1299999999999999</v>
      </c>
      <c r="G201" s="88">
        <f t="shared" si="6"/>
        <v>0</v>
      </c>
      <c r="H201" s="65">
        <f t="shared" si="7"/>
        <v>0</v>
      </c>
      <c r="I201" s="42"/>
    </row>
    <row r="202" spans="1:9" x14ac:dyDescent="0.25">
      <c r="A202" s="193" t="s">
        <v>2804</v>
      </c>
      <c r="B202" s="194" t="s">
        <v>2744</v>
      </c>
      <c r="C202" s="188" t="s">
        <v>259</v>
      </c>
      <c r="D202" s="177"/>
      <c r="E202" s="201">
        <v>22.3</v>
      </c>
      <c r="F202" s="201">
        <v>1.5</v>
      </c>
      <c r="G202" s="88">
        <f t="shared" si="6"/>
        <v>0</v>
      </c>
      <c r="H202" s="65">
        <f t="shared" si="7"/>
        <v>0</v>
      </c>
      <c r="I202" s="42"/>
    </row>
    <row r="203" spans="1:9" ht="78.75" x14ac:dyDescent="0.25">
      <c r="A203" s="195" t="s">
        <v>2805</v>
      </c>
      <c r="B203" s="196" t="s">
        <v>20943</v>
      </c>
      <c r="C203" s="198"/>
      <c r="D203" s="199"/>
      <c r="E203" s="199"/>
      <c r="F203" s="199"/>
      <c r="G203" s="199"/>
      <c r="H203" s="200"/>
      <c r="I203" s="42"/>
    </row>
    <row r="204" spans="1:9" x14ac:dyDescent="0.25">
      <c r="A204" s="193" t="s">
        <v>2806</v>
      </c>
      <c r="B204" s="194" t="s">
        <v>2807</v>
      </c>
      <c r="C204" s="188" t="s">
        <v>259</v>
      </c>
      <c r="D204" s="177"/>
      <c r="E204" s="201">
        <v>8.1999999999999993</v>
      </c>
      <c r="F204" s="201">
        <v>0.55000000000000004</v>
      </c>
      <c r="G204" s="88">
        <f t="shared" si="6"/>
        <v>0</v>
      </c>
      <c r="H204" s="65">
        <f t="shared" si="7"/>
        <v>0</v>
      </c>
      <c r="I204" s="42"/>
    </row>
    <row r="205" spans="1:9" x14ac:dyDescent="0.25">
      <c r="A205" s="193" t="s">
        <v>2808</v>
      </c>
      <c r="B205" s="194" t="s">
        <v>2809</v>
      </c>
      <c r="C205" s="188" t="s">
        <v>259</v>
      </c>
      <c r="D205" s="177"/>
      <c r="E205" s="201">
        <v>9.5</v>
      </c>
      <c r="F205" s="201">
        <v>0.64</v>
      </c>
      <c r="G205" s="88">
        <f t="shared" si="6"/>
        <v>0</v>
      </c>
      <c r="H205" s="65">
        <f t="shared" si="7"/>
        <v>0</v>
      </c>
      <c r="I205" s="42"/>
    </row>
    <row r="206" spans="1:9" x14ac:dyDescent="0.25">
      <c r="A206" s="193" t="s">
        <v>2810</v>
      </c>
      <c r="B206" s="194" t="s">
        <v>2811</v>
      </c>
      <c r="C206" s="188" t="s">
        <v>259</v>
      </c>
      <c r="D206" s="177"/>
      <c r="E206" s="201">
        <v>10.5</v>
      </c>
      <c r="F206" s="201">
        <v>0.71</v>
      </c>
      <c r="G206" s="88">
        <f t="shared" si="6"/>
        <v>0</v>
      </c>
      <c r="H206" s="65">
        <f t="shared" si="7"/>
        <v>0</v>
      </c>
      <c r="I206" s="42"/>
    </row>
    <row r="207" spans="1:9" ht="90" x14ac:dyDescent="0.25">
      <c r="A207" s="193" t="s">
        <v>2812</v>
      </c>
      <c r="B207" s="194" t="s">
        <v>20944</v>
      </c>
      <c r="C207" s="188" t="s">
        <v>259</v>
      </c>
      <c r="D207" s="177"/>
      <c r="E207" s="201">
        <v>14.6</v>
      </c>
      <c r="F207" s="201">
        <v>0.98</v>
      </c>
      <c r="G207" s="88">
        <f t="shared" si="6"/>
        <v>0</v>
      </c>
      <c r="H207" s="65">
        <f t="shared" si="7"/>
        <v>0</v>
      </c>
      <c r="I207" s="42"/>
    </row>
    <row r="208" spans="1:9" ht="78.75" x14ac:dyDescent="0.25">
      <c r="A208" s="195" t="s">
        <v>2813</v>
      </c>
      <c r="B208" s="196" t="s">
        <v>20945</v>
      </c>
      <c r="C208" s="198"/>
      <c r="D208" s="199"/>
      <c r="E208" s="199"/>
      <c r="F208" s="199"/>
      <c r="G208" s="199"/>
      <c r="H208" s="200"/>
      <c r="I208" s="42"/>
    </row>
    <row r="209" spans="1:9" x14ac:dyDescent="0.25">
      <c r="A209" s="193" t="s">
        <v>2814</v>
      </c>
      <c r="B209" s="194" t="s">
        <v>2735</v>
      </c>
      <c r="C209" s="188" t="s">
        <v>259</v>
      </c>
      <c r="D209" s="177"/>
      <c r="E209" s="201">
        <v>11.7</v>
      </c>
      <c r="F209" s="201">
        <v>0.79</v>
      </c>
      <c r="G209" s="88">
        <f t="shared" si="6"/>
        <v>0</v>
      </c>
      <c r="H209" s="65">
        <f t="shared" si="7"/>
        <v>0</v>
      </c>
      <c r="I209" s="42"/>
    </row>
    <row r="210" spans="1:9" x14ac:dyDescent="0.25">
      <c r="A210" s="193" t="s">
        <v>2815</v>
      </c>
      <c r="B210" s="194" t="s">
        <v>2816</v>
      </c>
      <c r="C210" s="188" t="s">
        <v>259</v>
      </c>
      <c r="D210" s="177"/>
      <c r="E210" s="201">
        <v>14.5</v>
      </c>
      <c r="F210" s="201">
        <v>0.98</v>
      </c>
      <c r="G210" s="88">
        <f t="shared" si="6"/>
        <v>0</v>
      </c>
      <c r="H210" s="65">
        <f t="shared" si="7"/>
        <v>0</v>
      </c>
      <c r="I210" s="42"/>
    </row>
    <row r="211" spans="1:9" ht="101.25" x14ac:dyDescent="0.25">
      <c r="A211" s="193" t="s">
        <v>2817</v>
      </c>
      <c r="B211" s="194" t="s">
        <v>20946</v>
      </c>
      <c r="C211" s="188" t="s">
        <v>15</v>
      </c>
      <c r="D211" s="177"/>
      <c r="E211" s="201">
        <v>3.19</v>
      </c>
      <c r="F211" s="201">
        <v>0.215</v>
      </c>
      <c r="G211" s="88">
        <f t="shared" si="6"/>
        <v>0</v>
      </c>
      <c r="H211" s="65">
        <f t="shared" si="7"/>
        <v>0</v>
      </c>
      <c r="I211" s="42"/>
    </row>
    <row r="212" spans="1:9" ht="90" x14ac:dyDescent="0.25">
      <c r="A212" s="195" t="s">
        <v>2818</v>
      </c>
      <c r="B212" s="196" t="s">
        <v>20947</v>
      </c>
      <c r="C212" s="198"/>
      <c r="D212" s="199"/>
      <c r="E212" s="199"/>
      <c r="F212" s="199"/>
      <c r="G212" s="199"/>
      <c r="H212" s="200"/>
      <c r="I212" s="42"/>
    </row>
    <row r="213" spans="1:9" x14ac:dyDescent="0.25">
      <c r="A213" s="193" t="s">
        <v>2819</v>
      </c>
      <c r="B213" s="194" t="s">
        <v>2820</v>
      </c>
      <c r="C213" s="188" t="s">
        <v>259</v>
      </c>
      <c r="D213" s="177"/>
      <c r="E213" s="201">
        <v>18.100000000000001</v>
      </c>
      <c r="F213" s="201">
        <v>1.22</v>
      </c>
      <c r="G213" s="88">
        <f t="shared" si="6"/>
        <v>0</v>
      </c>
      <c r="H213" s="65">
        <f t="shared" si="7"/>
        <v>0</v>
      </c>
      <c r="I213" s="42"/>
    </row>
    <row r="214" spans="1:9" x14ac:dyDescent="0.25">
      <c r="A214" s="193" t="s">
        <v>2821</v>
      </c>
      <c r="B214" s="194" t="s">
        <v>2822</v>
      </c>
      <c r="C214" s="188" t="s">
        <v>259</v>
      </c>
      <c r="D214" s="177"/>
      <c r="E214" s="201">
        <v>25</v>
      </c>
      <c r="F214" s="201">
        <v>1.69</v>
      </c>
      <c r="G214" s="88">
        <f t="shared" si="6"/>
        <v>0</v>
      </c>
      <c r="H214" s="65">
        <f t="shared" si="7"/>
        <v>0</v>
      </c>
      <c r="I214" s="42"/>
    </row>
    <row r="215" spans="1:9" x14ac:dyDescent="0.25">
      <c r="A215" s="193" t="s">
        <v>2823</v>
      </c>
      <c r="B215" s="194" t="s">
        <v>2824</v>
      </c>
      <c r="C215" s="188" t="s">
        <v>259</v>
      </c>
      <c r="D215" s="177"/>
      <c r="E215" s="201">
        <v>27</v>
      </c>
      <c r="F215" s="201">
        <v>1.82</v>
      </c>
      <c r="G215" s="88">
        <f t="shared" si="6"/>
        <v>0</v>
      </c>
      <c r="H215" s="65">
        <f t="shared" si="7"/>
        <v>0</v>
      </c>
      <c r="I215" s="42"/>
    </row>
    <row r="216" spans="1:9" ht="67.5" x14ac:dyDescent="0.25">
      <c r="A216" s="195" t="s">
        <v>2825</v>
      </c>
      <c r="B216" s="196" t="s">
        <v>20948</v>
      </c>
      <c r="C216" s="198"/>
      <c r="D216" s="199"/>
      <c r="E216" s="199"/>
      <c r="F216" s="199"/>
      <c r="G216" s="199"/>
      <c r="H216" s="200"/>
      <c r="I216" s="42"/>
    </row>
    <row r="217" spans="1:9" x14ac:dyDescent="0.25">
      <c r="A217" s="193" t="s">
        <v>2826</v>
      </c>
      <c r="B217" s="194" t="s">
        <v>2827</v>
      </c>
      <c r="C217" s="188" t="s">
        <v>259</v>
      </c>
      <c r="D217" s="177"/>
      <c r="E217" s="201">
        <v>15.2</v>
      </c>
      <c r="F217" s="201">
        <v>1.03</v>
      </c>
      <c r="G217" s="88">
        <f t="shared" si="6"/>
        <v>0</v>
      </c>
      <c r="H217" s="65">
        <f t="shared" si="7"/>
        <v>0</v>
      </c>
      <c r="I217" s="42"/>
    </row>
    <row r="218" spans="1:9" x14ac:dyDescent="0.25">
      <c r="A218" s="193" t="s">
        <v>2828</v>
      </c>
      <c r="B218" s="194" t="s">
        <v>2822</v>
      </c>
      <c r="C218" s="188" t="s">
        <v>259</v>
      </c>
      <c r="D218" s="177"/>
      <c r="E218" s="201">
        <v>27</v>
      </c>
      <c r="F218" s="201">
        <v>1.82</v>
      </c>
      <c r="G218" s="88">
        <f t="shared" si="6"/>
        <v>0</v>
      </c>
      <c r="H218" s="65">
        <f t="shared" si="7"/>
        <v>0</v>
      </c>
      <c r="I218" s="42"/>
    </row>
    <row r="219" spans="1:9" ht="57" customHeight="1" x14ac:dyDescent="0.25">
      <c r="A219" s="197" t="s">
        <v>20949</v>
      </c>
      <c r="B219" s="344" t="s">
        <v>20950</v>
      </c>
      <c r="C219" s="345"/>
      <c r="D219" s="345"/>
      <c r="E219" s="345"/>
      <c r="F219" s="345"/>
      <c r="G219" s="345"/>
      <c r="H219" s="346"/>
      <c r="I219" s="42"/>
    </row>
    <row r="220" spans="1:9" ht="157.5" x14ac:dyDescent="0.25">
      <c r="A220" s="195" t="s">
        <v>2829</v>
      </c>
      <c r="B220" s="196" t="s">
        <v>20951</v>
      </c>
      <c r="C220" s="198"/>
      <c r="D220" s="199"/>
      <c r="E220" s="199"/>
      <c r="F220" s="199"/>
      <c r="G220" s="199"/>
      <c r="H220" s="200"/>
      <c r="I220" s="42"/>
    </row>
    <row r="221" spans="1:9" x14ac:dyDescent="0.25">
      <c r="A221" s="193" t="s">
        <v>2830</v>
      </c>
      <c r="B221" s="194" t="s">
        <v>2831</v>
      </c>
      <c r="C221" s="188" t="s">
        <v>259</v>
      </c>
      <c r="D221" s="177"/>
      <c r="E221" s="201">
        <v>49</v>
      </c>
      <c r="F221" s="201">
        <v>9.6</v>
      </c>
      <c r="G221" s="88">
        <f t="shared" si="6"/>
        <v>0</v>
      </c>
      <c r="H221" s="65">
        <f t="shared" si="7"/>
        <v>0</v>
      </c>
      <c r="I221" s="42"/>
    </row>
    <row r="222" spans="1:9" x14ac:dyDescent="0.25">
      <c r="A222" s="193" t="s">
        <v>2832</v>
      </c>
      <c r="B222" s="194" t="s">
        <v>2833</v>
      </c>
      <c r="C222" s="188" t="s">
        <v>259</v>
      </c>
      <c r="D222" s="177"/>
      <c r="E222" s="201">
        <v>36.9</v>
      </c>
      <c r="F222" s="201">
        <v>7.2</v>
      </c>
      <c r="G222" s="88">
        <f t="shared" si="6"/>
        <v>0</v>
      </c>
      <c r="H222" s="65">
        <f t="shared" si="7"/>
        <v>0</v>
      </c>
      <c r="I222" s="42"/>
    </row>
    <row r="223" spans="1:9" ht="123.75" x14ac:dyDescent="0.25">
      <c r="A223" s="193" t="s">
        <v>2834</v>
      </c>
      <c r="B223" s="194" t="s">
        <v>20952</v>
      </c>
      <c r="C223" s="188" t="s">
        <v>259</v>
      </c>
      <c r="D223" s="177"/>
      <c r="E223" s="201">
        <v>31.4</v>
      </c>
      <c r="F223" s="201">
        <v>6.1</v>
      </c>
      <c r="G223" s="88">
        <f t="shared" si="6"/>
        <v>0</v>
      </c>
      <c r="H223" s="65">
        <f t="shared" si="7"/>
        <v>0</v>
      </c>
      <c r="I223" s="42"/>
    </row>
    <row r="224" spans="1:9" ht="78.75" x14ac:dyDescent="0.25">
      <c r="A224" s="195" t="s">
        <v>2835</v>
      </c>
      <c r="B224" s="196" t="s">
        <v>20953</v>
      </c>
      <c r="C224" s="198"/>
      <c r="D224" s="199"/>
      <c r="E224" s="199"/>
      <c r="F224" s="199"/>
      <c r="G224" s="199"/>
      <c r="H224" s="200"/>
      <c r="I224" s="42"/>
    </row>
    <row r="225" spans="1:9" x14ac:dyDescent="0.25">
      <c r="A225" s="193" t="s">
        <v>2836</v>
      </c>
      <c r="B225" s="194" t="s">
        <v>2837</v>
      </c>
      <c r="C225" s="188" t="s">
        <v>259</v>
      </c>
      <c r="D225" s="177"/>
      <c r="E225" s="201">
        <v>38.200000000000003</v>
      </c>
      <c r="F225" s="201">
        <v>4.78</v>
      </c>
      <c r="G225" s="88">
        <f t="shared" si="6"/>
        <v>0</v>
      </c>
      <c r="H225" s="65">
        <f t="shared" si="7"/>
        <v>0</v>
      </c>
      <c r="I225" s="42"/>
    </row>
    <row r="226" spans="1:9" x14ac:dyDescent="0.25">
      <c r="A226" s="193" t="s">
        <v>2838</v>
      </c>
      <c r="B226" s="194" t="s">
        <v>2839</v>
      </c>
      <c r="C226" s="188" t="s">
        <v>259</v>
      </c>
      <c r="D226" s="177"/>
      <c r="E226" s="201">
        <v>41.6</v>
      </c>
      <c r="F226" s="201">
        <v>5.2</v>
      </c>
      <c r="G226" s="88">
        <f t="shared" si="6"/>
        <v>0</v>
      </c>
      <c r="H226" s="65">
        <f t="shared" si="7"/>
        <v>0</v>
      </c>
      <c r="I226" s="42"/>
    </row>
    <row r="227" spans="1:9" ht="78.75" x14ac:dyDescent="0.25">
      <c r="A227" s="195" t="s">
        <v>2840</v>
      </c>
      <c r="B227" s="196" t="s">
        <v>20954</v>
      </c>
      <c r="C227" s="198"/>
      <c r="D227" s="199"/>
      <c r="E227" s="199"/>
      <c r="F227" s="199"/>
      <c r="G227" s="199"/>
      <c r="H227" s="200"/>
      <c r="I227" s="42"/>
    </row>
    <row r="228" spans="1:9" x14ac:dyDescent="0.25">
      <c r="A228" s="193" t="s">
        <v>2841</v>
      </c>
      <c r="B228" s="194" t="s">
        <v>2842</v>
      </c>
      <c r="C228" s="188" t="s">
        <v>259</v>
      </c>
      <c r="D228" s="177"/>
      <c r="E228" s="201">
        <v>45.8</v>
      </c>
      <c r="F228" s="201">
        <v>4.18</v>
      </c>
      <c r="G228" s="88">
        <f t="shared" si="6"/>
        <v>0</v>
      </c>
      <c r="H228" s="65">
        <f t="shared" si="7"/>
        <v>0</v>
      </c>
      <c r="I228" s="42"/>
    </row>
    <row r="229" spans="1:9" x14ac:dyDescent="0.25">
      <c r="A229" s="193" t="s">
        <v>2843</v>
      </c>
      <c r="B229" s="194" t="s">
        <v>2844</v>
      </c>
      <c r="C229" s="188" t="s">
        <v>259</v>
      </c>
      <c r="D229" s="177"/>
      <c r="E229" s="201">
        <v>55</v>
      </c>
      <c r="F229" s="201">
        <v>4.99</v>
      </c>
      <c r="G229" s="88">
        <f t="shared" si="6"/>
        <v>0</v>
      </c>
      <c r="H229" s="65">
        <f t="shared" si="7"/>
        <v>0</v>
      </c>
      <c r="I229" s="42"/>
    </row>
    <row r="230" spans="1:9" ht="101.25" x14ac:dyDescent="0.25">
      <c r="A230" s="193" t="s">
        <v>2845</v>
      </c>
      <c r="B230" s="194" t="s">
        <v>20955</v>
      </c>
      <c r="C230" s="188" t="s">
        <v>259</v>
      </c>
      <c r="D230" s="177"/>
      <c r="E230" s="201">
        <v>30.6</v>
      </c>
      <c r="F230" s="201">
        <v>10</v>
      </c>
      <c r="G230" s="88">
        <f t="shared" si="6"/>
        <v>0</v>
      </c>
      <c r="H230" s="65">
        <f t="shared" si="7"/>
        <v>0</v>
      </c>
      <c r="I230" s="42"/>
    </row>
    <row r="231" spans="1:9" ht="112.5" x14ac:dyDescent="0.25">
      <c r="A231" s="193" t="s">
        <v>2846</v>
      </c>
      <c r="B231" s="194" t="s">
        <v>20956</v>
      </c>
      <c r="C231" s="188" t="s">
        <v>259</v>
      </c>
      <c r="D231" s="177"/>
      <c r="E231" s="201">
        <v>27.9</v>
      </c>
      <c r="F231" s="201">
        <v>9.1</v>
      </c>
      <c r="G231" s="88">
        <f t="shared" si="6"/>
        <v>0</v>
      </c>
      <c r="H231" s="65">
        <f t="shared" si="7"/>
        <v>0</v>
      </c>
      <c r="I231" s="42"/>
    </row>
    <row r="232" spans="1:9" ht="90" x14ac:dyDescent="0.25">
      <c r="A232" s="193" t="s">
        <v>2847</v>
      </c>
      <c r="B232" s="194" t="s">
        <v>20957</v>
      </c>
      <c r="C232" s="188" t="s">
        <v>259</v>
      </c>
      <c r="D232" s="177"/>
      <c r="E232" s="201">
        <v>25.2</v>
      </c>
      <c r="F232" s="201">
        <v>8.1999999999999993</v>
      </c>
      <c r="G232" s="88">
        <f t="shared" si="6"/>
        <v>0</v>
      </c>
      <c r="H232" s="65">
        <f t="shared" si="7"/>
        <v>0</v>
      </c>
      <c r="I232" s="42"/>
    </row>
    <row r="233" spans="1:9" ht="112.5" x14ac:dyDescent="0.25">
      <c r="A233" s="195" t="s">
        <v>2848</v>
      </c>
      <c r="B233" s="196" t="s">
        <v>20958</v>
      </c>
      <c r="C233" s="198"/>
      <c r="D233" s="199"/>
      <c r="E233" s="199"/>
      <c r="F233" s="199"/>
      <c r="G233" s="199"/>
      <c r="H233" s="200"/>
      <c r="I233" s="42"/>
    </row>
    <row r="234" spans="1:9" x14ac:dyDescent="0.25">
      <c r="A234" s="193" t="s">
        <v>2849</v>
      </c>
      <c r="B234" s="194" t="s">
        <v>2831</v>
      </c>
      <c r="C234" s="188" t="s">
        <v>259</v>
      </c>
      <c r="D234" s="177"/>
      <c r="E234" s="201">
        <v>49.5</v>
      </c>
      <c r="F234" s="201">
        <v>4.5199999999999996</v>
      </c>
      <c r="G234" s="88">
        <f t="shared" si="6"/>
        <v>0</v>
      </c>
      <c r="H234" s="65">
        <f t="shared" si="7"/>
        <v>0</v>
      </c>
      <c r="I234" s="42"/>
    </row>
    <row r="235" spans="1:9" x14ac:dyDescent="0.25">
      <c r="A235" s="193" t="s">
        <v>2850</v>
      </c>
      <c r="B235" s="194" t="s">
        <v>2833</v>
      </c>
      <c r="C235" s="188" t="s">
        <v>259</v>
      </c>
      <c r="D235" s="177"/>
      <c r="E235" s="201">
        <v>38.4</v>
      </c>
      <c r="F235" s="201">
        <v>3.51</v>
      </c>
      <c r="G235" s="88">
        <f t="shared" si="6"/>
        <v>0</v>
      </c>
      <c r="H235" s="65">
        <f t="shared" si="7"/>
        <v>0</v>
      </c>
      <c r="I235" s="42"/>
    </row>
    <row r="236" spans="1:9" ht="123.75" x14ac:dyDescent="0.25">
      <c r="A236" s="193" t="s">
        <v>2851</v>
      </c>
      <c r="B236" s="194" t="s">
        <v>20959</v>
      </c>
      <c r="C236" s="188" t="s">
        <v>259</v>
      </c>
      <c r="D236" s="177"/>
      <c r="E236" s="201">
        <v>60</v>
      </c>
      <c r="F236" s="201">
        <v>5.5</v>
      </c>
      <c r="G236" s="88">
        <f t="shared" si="6"/>
        <v>0</v>
      </c>
      <c r="H236" s="65">
        <f t="shared" si="7"/>
        <v>0</v>
      </c>
      <c r="I236" s="42"/>
    </row>
    <row r="237" spans="1:9" ht="90" x14ac:dyDescent="0.25">
      <c r="A237" s="195" t="s">
        <v>2852</v>
      </c>
      <c r="B237" s="196" t="s">
        <v>20960</v>
      </c>
      <c r="C237" s="198"/>
      <c r="D237" s="199"/>
      <c r="E237" s="199"/>
      <c r="F237" s="199"/>
      <c r="G237" s="199"/>
      <c r="H237" s="200"/>
      <c r="I237" s="42"/>
    </row>
    <row r="238" spans="1:9" x14ac:dyDescent="0.25">
      <c r="A238" s="193" t="s">
        <v>2853</v>
      </c>
      <c r="B238" s="194" t="s">
        <v>2854</v>
      </c>
      <c r="C238" s="188" t="s">
        <v>259</v>
      </c>
      <c r="D238" s="177"/>
      <c r="E238" s="201">
        <v>102</v>
      </c>
      <c r="F238" s="201">
        <v>9.3000000000000007</v>
      </c>
      <c r="G238" s="88">
        <f t="shared" si="6"/>
        <v>0</v>
      </c>
      <c r="H238" s="65">
        <f t="shared" si="7"/>
        <v>0</v>
      </c>
      <c r="I238" s="42"/>
    </row>
    <row r="239" spans="1:9" x14ac:dyDescent="0.25">
      <c r="A239" s="193" t="s">
        <v>2855</v>
      </c>
      <c r="B239" s="194" t="s">
        <v>2856</v>
      </c>
      <c r="C239" s="188" t="s">
        <v>259</v>
      </c>
      <c r="D239" s="177"/>
      <c r="E239" s="201">
        <v>97</v>
      </c>
      <c r="F239" s="201">
        <v>8.9</v>
      </c>
      <c r="G239" s="88">
        <f t="shared" si="6"/>
        <v>0</v>
      </c>
      <c r="H239" s="65">
        <f t="shared" si="7"/>
        <v>0</v>
      </c>
      <c r="I239" s="42"/>
    </row>
    <row r="240" spans="1:9" x14ac:dyDescent="0.25">
      <c r="A240" s="193" t="s">
        <v>2857</v>
      </c>
      <c r="B240" s="194" t="s">
        <v>2858</v>
      </c>
      <c r="C240" s="188" t="s">
        <v>259</v>
      </c>
      <c r="D240" s="177"/>
      <c r="E240" s="201">
        <v>76</v>
      </c>
      <c r="F240" s="201">
        <v>7</v>
      </c>
      <c r="G240" s="88">
        <f t="shared" si="6"/>
        <v>0</v>
      </c>
      <c r="H240" s="65">
        <f t="shared" si="7"/>
        <v>0</v>
      </c>
      <c r="I240" s="42"/>
    </row>
    <row r="241" spans="1:9" x14ac:dyDescent="0.25">
      <c r="A241" s="193" t="s">
        <v>2859</v>
      </c>
      <c r="B241" s="194" t="s">
        <v>2860</v>
      </c>
      <c r="C241" s="188" t="s">
        <v>259</v>
      </c>
      <c r="D241" s="177"/>
      <c r="E241" s="201">
        <v>67</v>
      </c>
      <c r="F241" s="201">
        <v>6.1</v>
      </c>
      <c r="G241" s="88">
        <f t="shared" si="6"/>
        <v>0</v>
      </c>
      <c r="H241" s="65">
        <f t="shared" si="7"/>
        <v>0</v>
      </c>
      <c r="I241" s="42"/>
    </row>
    <row r="242" spans="1:9" x14ac:dyDescent="0.25">
      <c r="A242" s="193" t="s">
        <v>2861</v>
      </c>
      <c r="B242" s="194" t="s">
        <v>2862</v>
      </c>
      <c r="C242" s="188" t="s">
        <v>259</v>
      </c>
      <c r="D242" s="177"/>
      <c r="E242" s="201">
        <v>52</v>
      </c>
      <c r="F242" s="201">
        <v>4.7699999999999996</v>
      </c>
      <c r="G242" s="88">
        <f t="shared" si="6"/>
        <v>0</v>
      </c>
      <c r="H242" s="65">
        <f t="shared" si="7"/>
        <v>0</v>
      </c>
      <c r="I242" s="42"/>
    </row>
    <row r="243" spans="1:9" ht="112.5" x14ac:dyDescent="0.25">
      <c r="A243" s="195" t="s">
        <v>2863</v>
      </c>
      <c r="B243" s="196" t="s">
        <v>20961</v>
      </c>
      <c r="C243" s="198"/>
      <c r="D243" s="199"/>
      <c r="E243" s="199"/>
      <c r="F243" s="199"/>
      <c r="G243" s="199"/>
      <c r="H243" s="200"/>
      <c r="I243" s="42"/>
    </row>
    <row r="244" spans="1:9" x14ac:dyDescent="0.25">
      <c r="A244" s="193" t="s">
        <v>2864</v>
      </c>
      <c r="B244" s="194" t="s">
        <v>2865</v>
      </c>
      <c r="C244" s="188" t="s">
        <v>259</v>
      </c>
      <c r="D244" s="177"/>
      <c r="E244" s="201">
        <v>45.2</v>
      </c>
      <c r="F244" s="201">
        <v>14.7</v>
      </c>
      <c r="G244" s="88">
        <f t="shared" si="6"/>
        <v>0</v>
      </c>
      <c r="H244" s="65">
        <f t="shared" si="7"/>
        <v>0</v>
      </c>
      <c r="I244" s="42"/>
    </row>
    <row r="245" spans="1:9" x14ac:dyDescent="0.25">
      <c r="A245" s="193" t="s">
        <v>2866</v>
      </c>
      <c r="B245" s="194" t="s">
        <v>2867</v>
      </c>
      <c r="C245" s="188" t="s">
        <v>259</v>
      </c>
      <c r="D245" s="177"/>
      <c r="E245" s="201">
        <v>41.1</v>
      </c>
      <c r="F245" s="201">
        <v>13.4</v>
      </c>
      <c r="G245" s="88">
        <f t="shared" si="6"/>
        <v>0</v>
      </c>
      <c r="H245" s="65">
        <f t="shared" si="7"/>
        <v>0</v>
      </c>
      <c r="I245" s="42"/>
    </row>
    <row r="246" spans="1:9" x14ac:dyDescent="0.25">
      <c r="A246" s="193" t="s">
        <v>2868</v>
      </c>
      <c r="B246" s="194" t="s">
        <v>2869</v>
      </c>
      <c r="C246" s="188" t="s">
        <v>259</v>
      </c>
      <c r="D246" s="177"/>
      <c r="E246" s="201">
        <v>32.4</v>
      </c>
      <c r="F246" s="201">
        <v>10.6</v>
      </c>
      <c r="G246" s="88">
        <f t="shared" si="6"/>
        <v>0</v>
      </c>
      <c r="H246" s="65">
        <f t="shared" si="7"/>
        <v>0</v>
      </c>
      <c r="I246" s="42"/>
    </row>
    <row r="247" spans="1:9" x14ac:dyDescent="0.25">
      <c r="A247" s="193" t="s">
        <v>2870</v>
      </c>
      <c r="B247" s="194" t="s">
        <v>2871</v>
      </c>
      <c r="C247" s="188" t="s">
        <v>259</v>
      </c>
      <c r="D247" s="177"/>
      <c r="E247" s="201">
        <v>28.5</v>
      </c>
      <c r="F247" s="201">
        <v>9.3000000000000007</v>
      </c>
      <c r="G247" s="88">
        <f t="shared" si="6"/>
        <v>0</v>
      </c>
      <c r="H247" s="65">
        <f t="shared" si="7"/>
        <v>0</v>
      </c>
      <c r="I247" s="42"/>
    </row>
    <row r="248" spans="1:9" ht="123.75" x14ac:dyDescent="0.25">
      <c r="A248" s="195" t="s">
        <v>2872</v>
      </c>
      <c r="B248" s="196" t="s">
        <v>20962</v>
      </c>
      <c r="C248" s="198"/>
      <c r="D248" s="199"/>
      <c r="E248" s="199"/>
      <c r="F248" s="199"/>
      <c r="G248" s="199"/>
      <c r="H248" s="200"/>
      <c r="I248" s="42"/>
    </row>
    <row r="249" spans="1:9" x14ac:dyDescent="0.25">
      <c r="A249" s="193" t="s">
        <v>2873</v>
      </c>
      <c r="B249" s="194" t="s">
        <v>2865</v>
      </c>
      <c r="C249" s="188" t="s">
        <v>259</v>
      </c>
      <c r="D249" s="177"/>
      <c r="E249" s="201">
        <v>39.1</v>
      </c>
      <c r="F249" s="201">
        <v>12.7</v>
      </c>
      <c r="G249" s="88">
        <f t="shared" si="6"/>
        <v>0</v>
      </c>
      <c r="H249" s="65">
        <f t="shared" si="7"/>
        <v>0</v>
      </c>
      <c r="I249" s="42"/>
    </row>
    <row r="250" spans="1:9" x14ac:dyDescent="0.25">
      <c r="A250" s="193" t="s">
        <v>2874</v>
      </c>
      <c r="B250" s="194" t="s">
        <v>2867</v>
      </c>
      <c r="C250" s="188" t="s">
        <v>259</v>
      </c>
      <c r="D250" s="177"/>
      <c r="E250" s="201">
        <v>35.799999999999997</v>
      </c>
      <c r="F250" s="201">
        <v>11.7</v>
      </c>
      <c r="G250" s="88">
        <f t="shared" si="6"/>
        <v>0</v>
      </c>
      <c r="H250" s="65">
        <f t="shared" si="7"/>
        <v>0</v>
      </c>
      <c r="I250" s="42"/>
    </row>
    <row r="251" spans="1:9" x14ac:dyDescent="0.25">
      <c r="A251" s="193" t="s">
        <v>2875</v>
      </c>
      <c r="B251" s="194" t="s">
        <v>2869</v>
      </c>
      <c r="C251" s="188" t="s">
        <v>259</v>
      </c>
      <c r="D251" s="177"/>
      <c r="E251" s="201">
        <v>27.2</v>
      </c>
      <c r="F251" s="201">
        <v>8.9</v>
      </c>
      <c r="G251" s="88">
        <f t="shared" si="6"/>
        <v>0</v>
      </c>
      <c r="H251" s="65">
        <f t="shared" si="7"/>
        <v>0</v>
      </c>
      <c r="I251" s="42"/>
    </row>
    <row r="252" spans="1:9" x14ac:dyDescent="0.25">
      <c r="A252" s="193" t="s">
        <v>2876</v>
      </c>
      <c r="B252" s="194" t="s">
        <v>2877</v>
      </c>
      <c r="C252" s="188" t="s">
        <v>259</v>
      </c>
      <c r="D252" s="177"/>
      <c r="E252" s="201">
        <v>23.4</v>
      </c>
      <c r="F252" s="201">
        <v>7.6</v>
      </c>
      <c r="G252" s="88">
        <f t="shared" si="6"/>
        <v>0</v>
      </c>
      <c r="H252" s="65">
        <f t="shared" si="7"/>
        <v>0</v>
      </c>
      <c r="I252" s="42"/>
    </row>
    <row r="253" spans="1:9" ht="180" x14ac:dyDescent="0.25">
      <c r="A253" s="193" t="s">
        <v>2878</v>
      </c>
      <c r="B253" s="194" t="s">
        <v>20963</v>
      </c>
      <c r="C253" s="188" t="s">
        <v>259</v>
      </c>
      <c r="D253" s="177"/>
      <c r="E253" s="201">
        <v>40.6</v>
      </c>
      <c r="F253" s="201">
        <v>5.0999999999999996</v>
      </c>
      <c r="G253" s="88">
        <f t="shared" si="6"/>
        <v>0</v>
      </c>
      <c r="H253" s="65">
        <f t="shared" si="7"/>
        <v>0</v>
      </c>
      <c r="I253" s="42"/>
    </row>
    <row r="254" spans="1:9" ht="101.25" x14ac:dyDescent="0.25">
      <c r="A254" s="193" t="s">
        <v>2879</v>
      </c>
      <c r="B254" s="194" t="s">
        <v>20964</v>
      </c>
      <c r="C254" s="188" t="s">
        <v>259</v>
      </c>
      <c r="D254" s="177"/>
      <c r="E254" s="201">
        <v>39.6</v>
      </c>
      <c r="F254" s="201">
        <v>4.95</v>
      </c>
      <c r="G254" s="88">
        <f t="shared" si="6"/>
        <v>0</v>
      </c>
      <c r="H254" s="65">
        <f t="shared" si="7"/>
        <v>0</v>
      </c>
      <c r="I254" s="42"/>
    </row>
    <row r="255" spans="1:9" s="2" customFormat="1" ht="20.100000000000001" customHeight="1" x14ac:dyDescent="0.25">
      <c r="A255" s="347" t="s">
        <v>19897</v>
      </c>
      <c r="B255" s="347"/>
      <c r="C255" s="347"/>
      <c r="D255" s="347"/>
      <c r="E255" s="347"/>
      <c r="F255" s="347"/>
      <c r="G255" s="138">
        <f>SUM(G3:G254)</f>
        <v>0</v>
      </c>
      <c r="H255" s="139">
        <f>SUM(H3:H254)</f>
        <v>0</v>
      </c>
      <c r="I255" s="4"/>
    </row>
    <row r="256" spans="1:9" x14ac:dyDescent="0.25">
      <c r="B256" s="17"/>
      <c r="C256" s="96"/>
      <c r="D256" s="97"/>
      <c r="E256" s="52"/>
      <c r="F256" s="54"/>
      <c r="G256" s="95"/>
      <c r="I256" s="40"/>
    </row>
    <row r="257" spans="2:9" x14ac:dyDescent="0.25">
      <c r="B257" s="17"/>
      <c r="C257" s="96"/>
      <c r="D257" s="97"/>
      <c r="E257" s="52"/>
      <c r="F257" s="54"/>
      <c r="G257" s="95"/>
      <c r="I257" s="40"/>
    </row>
    <row r="258" spans="2:9" x14ac:dyDescent="0.25">
      <c r="B258" s="17"/>
      <c r="C258" s="96"/>
      <c r="D258" s="97"/>
      <c r="E258" s="52"/>
      <c r="F258" s="54"/>
      <c r="G258" s="95"/>
      <c r="I258" s="40"/>
    </row>
    <row r="259" spans="2:9" x14ac:dyDescent="0.25">
      <c r="B259" s="17"/>
      <c r="C259" s="96"/>
      <c r="D259" s="97"/>
      <c r="E259" s="52"/>
      <c r="F259" s="54"/>
      <c r="G259" s="95"/>
      <c r="I259" s="40"/>
    </row>
    <row r="260" spans="2:9" x14ac:dyDescent="0.25">
      <c r="B260" s="17"/>
      <c r="C260" s="96"/>
      <c r="D260" s="97"/>
      <c r="E260" s="52"/>
      <c r="F260" s="54"/>
      <c r="G260" s="95"/>
      <c r="I260" s="40"/>
    </row>
    <row r="261" spans="2:9" x14ac:dyDescent="0.25">
      <c r="B261" s="17"/>
      <c r="C261" s="96"/>
      <c r="D261" s="97"/>
      <c r="E261" s="52"/>
      <c r="F261" s="54"/>
      <c r="G261" s="95"/>
      <c r="I261" s="40"/>
    </row>
    <row r="262" spans="2:9" x14ac:dyDescent="0.25">
      <c r="B262" s="17"/>
      <c r="C262" s="96"/>
      <c r="D262" s="97"/>
      <c r="E262" s="52"/>
      <c r="F262" s="54"/>
      <c r="G262" s="95"/>
      <c r="I262" s="40"/>
    </row>
    <row r="263" spans="2:9" x14ac:dyDescent="0.25">
      <c r="B263" s="17"/>
      <c r="C263" s="96"/>
      <c r="D263" s="97"/>
      <c r="E263" s="52"/>
      <c r="F263" s="54"/>
      <c r="G263" s="95"/>
      <c r="I263" s="40"/>
    </row>
    <row r="264" spans="2:9" x14ac:dyDescent="0.25">
      <c r="B264" s="17"/>
      <c r="C264" s="96"/>
      <c r="D264" s="97"/>
      <c r="E264" s="52"/>
      <c r="F264" s="54"/>
      <c r="G264" s="95"/>
      <c r="I264" s="40"/>
    </row>
    <row r="265" spans="2:9" x14ac:dyDescent="0.25">
      <c r="B265" s="17"/>
      <c r="C265" s="96"/>
      <c r="D265" s="97"/>
      <c r="E265" s="52"/>
      <c r="F265" s="54"/>
      <c r="G265" s="95"/>
      <c r="I265" s="40"/>
    </row>
    <row r="266" spans="2:9" x14ac:dyDescent="0.25">
      <c r="B266" s="17"/>
      <c r="C266" s="96"/>
      <c r="D266" s="97"/>
      <c r="E266" s="52"/>
      <c r="F266" s="54"/>
      <c r="G266" s="95"/>
      <c r="I266" s="40"/>
    </row>
    <row r="267" spans="2:9" x14ac:dyDescent="0.25">
      <c r="B267" s="17"/>
      <c r="C267" s="96"/>
      <c r="D267" s="97"/>
      <c r="E267" s="52"/>
      <c r="F267" s="54"/>
      <c r="G267" s="95"/>
      <c r="I267" s="40"/>
    </row>
    <row r="268" spans="2:9" x14ac:dyDescent="0.25">
      <c r="B268" s="17"/>
      <c r="C268" s="96"/>
      <c r="D268" s="97"/>
      <c r="E268" s="52"/>
      <c r="F268" s="54"/>
      <c r="G268" s="95"/>
      <c r="I268" s="40"/>
    </row>
    <row r="269" spans="2:9" x14ac:dyDescent="0.25">
      <c r="B269" s="17"/>
      <c r="C269" s="96"/>
      <c r="D269" s="97"/>
      <c r="E269" s="52"/>
      <c r="F269" s="54"/>
      <c r="G269" s="95"/>
      <c r="I269" s="40"/>
    </row>
    <row r="270" spans="2:9" x14ac:dyDescent="0.25">
      <c r="B270" s="17"/>
      <c r="C270" s="96"/>
      <c r="D270" s="97"/>
      <c r="E270" s="52"/>
      <c r="F270" s="54"/>
      <c r="G270" s="95"/>
      <c r="I270" s="40"/>
    </row>
    <row r="271" spans="2:9" x14ac:dyDescent="0.25">
      <c r="B271" s="17"/>
      <c r="C271" s="96"/>
      <c r="D271" s="97"/>
      <c r="E271" s="52"/>
      <c r="F271" s="54"/>
      <c r="G271" s="95"/>
      <c r="I271" s="40"/>
    </row>
    <row r="272" spans="2:9" x14ac:dyDescent="0.25">
      <c r="B272" s="17"/>
      <c r="C272" s="96"/>
      <c r="D272" s="97"/>
      <c r="E272" s="52"/>
      <c r="F272" s="54"/>
      <c r="G272" s="95"/>
      <c r="I272" s="40"/>
    </row>
    <row r="273" spans="2:9" x14ac:dyDescent="0.25">
      <c r="B273" s="17"/>
      <c r="C273" s="96"/>
      <c r="D273" s="97"/>
      <c r="E273" s="52"/>
      <c r="F273" s="54"/>
      <c r="G273" s="95"/>
      <c r="I273" s="40"/>
    </row>
    <row r="274" spans="2:9" x14ac:dyDescent="0.25">
      <c r="B274" s="17"/>
      <c r="C274" s="96"/>
      <c r="D274" s="97"/>
      <c r="E274" s="52"/>
      <c r="F274" s="54"/>
      <c r="G274" s="95"/>
      <c r="I274" s="40"/>
    </row>
    <row r="275" spans="2:9" x14ac:dyDescent="0.25">
      <c r="B275" s="17"/>
      <c r="C275" s="96"/>
      <c r="D275" s="97"/>
      <c r="E275" s="52"/>
      <c r="F275" s="54"/>
      <c r="G275" s="95"/>
      <c r="I275" s="40"/>
    </row>
    <row r="276" spans="2:9" x14ac:dyDescent="0.25">
      <c r="B276" s="17"/>
      <c r="C276" s="96"/>
      <c r="D276" s="97"/>
      <c r="E276" s="52"/>
      <c r="F276" s="54"/>
      <c r="G276" s="95"/>
      <c r="I276" s="40"/>
    </row>
    <row r="277" spans="2:9" x14ac:dyDescent="0.25">
      <c r="B277" s="17"/>
      <c r="C277" s="96"/>
      <c r="D277" s="97"/>
      <c r="E277" s="52"/>
      <c r="F277" s="54"/>
      <c r="G277" s="95"/>
      <c r="I277" s="40"/>
    </row>
    <row r="278" spans="2:9" x14ac:dyDescent="0.25">
      <c r="B278" s="17"/>
      <c r="C278" s="96"/>
      <c r="D278" s="97"/>
      <c r="E278" s="52"/>
      <c r="F278" s="54"/>
      <c r="G278" s="95"/>
      <c r="I278" s="40"/>
    </row>
    <row r="279" spans="2:9" x14ac:dyDescent="0.25">
      <c r="B279" s="17"/>
      <c r="C279" s="96"/>
      <c r="D279" s="97"/>
      <c r="E279" s="52"/>
      <c r="F279" s="54"/>
      <c r="G279" s="95"/>
      <c r="I279" s="40"/>
    </row>
    <row r="280" spans="2:9" x14ac:dyDescent="0.25">
      <c r="B280" s="17"/>
      <c r="C280" s="96"/>
      <c r="D280" s="97"/>
      <c r="E280" s="52"/>
      <c r="F280" s="54"/>
      <c r="G280" s="95"/>
      <c r="I280" s="40"/>
    </row>
    <row r="281" spans="2:9" x14ac:dyDescent="0.25">
      <c r="B281" s="17"/>
      <c r="C281" s="96"/>
      <c r="D281" s="97"/>
      <c r="E281" s="52"/>
      <c r="F281" s="54"/>
      <c r="G281" s="95"/>
      <c r="I281" s="40"/>
    </row>
    <row r="282" spans="2:9" x14ac:dyDescent="0.25">
      <c r="B282" s="17"/>
      <c r="C282" s="96"/>
      <c r="D282" s="97"/>
      <c r="E282" s="52"/>
      <c r="F282" s="54"/>
      <c r="G282" s="95"/>
      <c r="I282" s="40"/>
    </row>
    <row r="283" spans="2:9" x14ac:dyDescent="0.25">
      <c r="B283" s="17"/>
      <c r="C283" s="96"/>
      <c r="D283" s="97"/>
      <c r="E283" s="52"/>
      <c r="F283" s="54"/>
      <c r="G283" s="95"/>
      <c r="I283" s="40"/>
    </row>
    <row r="284" spans="2:9" x14ac:dyDescent="0.25">
      <c r="B284" s="17"/>
      <c r="C284" s="96"/>
      <c r="D284" s="97"/>
      <c r="E284" s="52"/>
      <c r="F284" s="54"/>
      <c r="G284" s="95"/>
      <c r="I284" s="40"/>
    </row>
    <row r="285" spans="2:9" x14ac:dyDescent="0.25">
      <c r="B285" s="17"/>
      <c r="C285" s="96"/>
      <c r="D285" s="97"/>
      <c r="E285" s="52"/>
      <c r="F285" s="54"/>
      <c r="G285" s="95"/>
      <c r="I285" s="40"/>
    </row>
    <row r="286" spans="2:9" x14ac:dyDescent="0.25">
      <c r="B286" s="17"/>
      <c r="C286" s="96"/>
      <c r="D286" s="97"/>
      <c r="E286" s="52"/>
      <c r="F286" s="54"/>
      <c r="G286" s="95"/>
      <c r="I286" s="40"/>
    </row>
    <row r="287" spans="2:9" x14ac:dyDescent="0.25">
      <c r="B287" s="17"/>
      <c r="C287" s="96"/>
      <c r="D287" s="97"/>
      <c r="E287" s="52"/>
      <c r="F287" s="54"/>
      <c r="G287" s="95"/>
      <c r="I287" s="40"/>
    </row>
    <row r="288" spans="2:9" x14ac:dyDescent="0.25">
      <c r="B288" s="17"/>
      <c r="C288" s="96"/>
      <c r="D288" s="97"/>
      <c r="E288" s="52"/>
      <c r="F288" s="54"/>
      <c r="G288" s="95"/>
      <c r="I288" s="40"/>
    </row>
    <row r="289" spans="2:9" x14ac:dyDescent="0.25">
      <c r="B289" s="17"/>
      <c r="C289" s="96"/>
      <c r="D289" s="97"/>
      <c r="E289" s="52"/>
      <c r="F289" s="54"/>
      <c r="G289" s="95"/>
      <c r="I289" s="40"/>
    </row>
    <row r="290" spans="2:9" x14ac:dyDescent="0.25">
      <c r="B290" s="17"/>
      <c r="C290" s="96"/>
      <c r="D290" s="97"/>
      <c r="E290" s="52"/>
      <c r="F290" s="54"/>
      <c r="G290" s="95"/>
      <c r="I290" s="40"/>
    </row>
    <row r="291" spans="2:9" x14ac:dyDescent="0.25">
      <c r="B291" s="17"/>
      <c r="C291" s="96"/>
      <c r="D291" s="97"/>
      <c r="E291" s="52"/>
      <c r="F291" s="54"/>
      <c r="G291" s="95"/>
      <c r="I291" s="40"/>
    </row>
    <row r="292" spans="2:9" x14ac:dyDescent="0.25">
      <c r="B292" s="17"/>
      <c r="C292" s="96"/>
      <c r="D292" s="97"/>
      <c r="E292" s="52"/>
      <c r="F292" s="54"/>
      <c r="G292" s="95"/>
      <c r="I292" s="40"/>
    </row>
    <row r="293" spans="2:9" x14ac:dyDescent="0.25">
      <c r="B293" s="17"/>
      <c r="C293" s="96"/>
      <c r="D293" s="97"/>
      <c r="E293" s="52"/>
      <c r="F293" s="54"/>
      <c r="G293" s="95"/>
      <c r="I293" s="40"/>
    </row>
    <row r="294" spans="2:9" x14ac:dyDescent="0.25">
      <c r="B294" s="17"/>
      <c r="C294" s="96"/>
      <c r="D294" s="97"/>
      <c r="E294" s="52"/>
      <c r="F294" s="54"/>
      <c r="G294" s="95"/>
      <c r="I294" s="40"/>
    </row>
    <row r="295" spans="2:9" x14ac:dyDescent="0.25">
      <c r="B295" s="17"/>
      <c r="C295" s="96"/>
      <c r="D295" s="97"/>
      <c r="E295" s="52"/>
      <c r="F295" s="54"/>
      <c r="G295" s="95"/>
      <c r="I295" s="40"/>
    </row>
    <row r="296" spans="2:9" x14ac:dyDescent="0.25">
      <c r="B296" s="17"/>
      <c r="C296" s="96"/>
      <c r="D296" s="97"/>
      <c r="E296" s="52"/>
      <c r="F296" s="54"/>
      <c r="G296" s="95"/>
      <c r="I296" s="40"/>
    </row>
    <row r="297" spans="2:9" x14ac:dyDescent="0.25">
      <c r="B297" s="17"/>
      <c r="C297" s="96"/>
      <c r="D297" s="97"/>
      <c r="E297" s="52"/>
      <c r="F297" s="54"/>
      <c r="G297" s="95"/>
      <c r="I297" s="40"/>
    </row>
    <row r="298" spans="2:9" x14ac:dyDescent="0.25">
      <c r="B298" s="17"/>
      <c r="C298" s="96"/>
      <c r="D298" s="97"/>
      <c r="E298" s="52"/>
      <c r="F298" s="54"/>
      <c r="G298" s="95"/>
      <c r="I298" s="40"/>
    </row>
    <row r="299" spans="2:9" x14ac:dyDescent="0.25">
      <c r="B299" s="17"/>
      <c r="C299" s="96"/>
      <c r="D299" s="97"/>
      <c r="E299" s="52"/>
      <c r="F299" s="54"/>
      <c r="G299" s="95"/>
      <c r="I299" s="40"/>
    </row>
    <row r="300" spans="2:9" x14ac:dyDescent="0.25">
      <c r="B300" s="17"/>
      <c r="C300" s="96"/>
      <c r="D300" s="97"/>
      <c r="E300" s="52"/>
      <c r="F300" s="54"/>
      <c r="G300" s="95"/>
      <c r="I300" s="40"/>
    </row>
    <row r="301" spans="2:9" x14ac:dyDescent="0.25">
      <c r="B301" s="17"/>
      <c r="C301" s="96"/>
      <c r="D301" s="97"/>
      <c r="E301" s="52"/>
      <c r="F301" s="54"/>
      <c r="G301" s="95"/>
      <c r="I301" s="40"/>
    </row>
    <row r="302" spans="2:9" x14ac:dyDescent="0.25">
      <c r="B302" s="17"/>
      <c r="C302" s="96"/>
      <c r="D302" s="97"/>
      <c r="E302" s="52"/>
      <c r="F302" s="54"/>
      <c r="G302" s="95"/>
      <c r="I302" s="40"/>
    </row>
    <row r="303" spans="2:9" x14ac:dyDescent="0.25">
      <c r="B303" s="17"/>
      <c r="C303" s="96"/>
      <c r="D303" s="97"/>
      <c r="E303" s="52"/>
      <c r="F303" s="54"/>
      <c r="G303" s="95"/>
      <c r="I303" s="40"/>
    </row>
    <row r="304" spans="2:9" x14ac:dyDescent="0.25">
      <c r="B304" s="17"/>
      <c r="C304" s="96"/>
      <c r="D304" s="97"/>
      <c r="E304" s="52"/>
      <c r="F304" s="54"/>
      <c r="G304" s="95"/>
      <c r="I304" s="40"/>
    </row>
    <row r="305" spans="2:9" x14ac:dyDescent="0.25">
      <c r="B305" s="17"/>
      <c r="C305" s="96"/>
      <c r="D305" s="97"/>
      <c r="E305" s="52"/>
      <c r="F305" s="54"/>
      <c r="G305" s="95"/>
      <c r="I305" s="40"/>
    </row>
    <row r="306" spans="2:9" x14ac:dyDescent="0.25">
      <c r="B306" s="17"/>
      <c r="C306" s="96"/>
      <c r="D306" s="97"/>
      <c r="E306" s="52"/>
      <c r="F306" s="54"/>
      <c r="G306" s="95"/>
      <c r="I306" s="40"/>
    </row>
    <row r="307" spans="2:9" x14ac:dyDescent="0.25">
      <c r="B307" s="17"/>
      <c r="C307" s="96"/>
      <c r="D307" s="97"/>
      <c r="E307" s="52"/>
      <c r="F307" s="54"/>
      <c r="G307" s="95"/>
      <c r="I307" s="40"/>
    </row>
    <row r="308" spans="2:9" x14ac:dyDescent="0.25">
      <c r="B308" s="17"/>
      <c r="C308" s="96"/>
      <c r="D308" s="97"/>
      <c r="E308" s="52"/>
      <c r="F308" s="54"/>
      <c r="G308" s="95"/>
      <c r="I308" s="40"/>
    </row>
    <row r="309" spans="2:9" x14ac:dyDescent="0.25">
      <c r="B309" s="17"/>
      <c r="C309" s="96"/>
      <c r="D309" s="97"/>
      <c r="E309" s="52"/>
      <c r="F309" s="54"/>
      <c r="G309" s="95"/>
      <c r="I309" s="40"/>
    </row>
    <row r="310" spans="2:9" x14ac:dyDescent="0.25">
      <c r="B310" s="17"/>
      <c r="C310" s="96"/>
      <c r="D310" s="97"/>
      <c r="E310" s="52"/>
      <c r="F310" s="54"/>
      <c r="G310" s="95"/>
      <c r="I310" s="40"/>
    </row>
    <row r="311" spans="2:9" x14ac:dyDescent="0.25">
      <c r="B311" s="17"/>
      <c r="C311" s="96"/>
      <c r="D311" s="97"/>
      <c r="E311" s="52"/>
      <c r="F311" s="54"/>
      <c r="G311" s="95"/>
      <c r="I311" s="40"/>
    </row>
    <row r="312" spans="2:9" x14ac:dyDescent="0.25">
      <c r="B312" s="17"/>
      <c r="C312" s="96"/>
      <c r="D312" s="97"/>
      <c r="E312" s="52"/>
      <c r="F312" s="54"/>
      <c r="G312" s="95"/>
      <c r="I312" s="40"/>
    </row>
    <row r="313" spans="2:9" x14ac:dyDescent="0.25">
      <c r="B313" s="17"/>
      <c r="C313" s="96"/>
      <c r="D313" s="97"/>
      <c r="E313" s="52"/>
      <c r="F313" s="54"/>
      <c r="G313" s="95"/>
      <c r="I313" s="40"/>
    </row>
    <row r="314" spans="2:9" x14ac:dyDescent="0.25">
      <c r="B314" s="17"/>
      <c r="C314" s="96"/>
      <c r="D314" s="97"/>
      <c r="E314" s="52"/>
      <c r="F314" s="54"/>
      <c r="G314" s="95"/>
      <c r="I314" s="40"/>
    </row>
    <row r="315" spans="2:9" x14ac:dyDescent="0.25">
      <c r="B315" s="17"/>
      <c r="C315" s="96"/>
      <c r="D315" s="97"/>
      <c r="E315" s="52"/>
      <c r="F315" s="54"/>
      <c r="G315" s="95"/>
      <c r="I315" s="40"/>
    </row>
    <row r="316" spans="2:9" x14ac:dyDescent="0.25">
      <c r="B316" s="17"/>
      <c r="C316" s="96"/>
      <c r="D316" s="97"/>
      <c r="E316" s="52"/>
      <c r="F316" s="54"/>
      <c r="G316" s="95"/>
      <c r="I316" s="40"/>
    </row>
    <row r="317" spans="2:9" x14ac:dyDescent="0.25">
      <c r="B317" s="17"/>
      <c r="C317" s="96"/>
      <c r="D317" s="97"/>
      <c r="E317" s="52"/>
      <c r="F317" s="54"/>
      <c r="G317" s="95"/>
      <c r="I317" s="40"/>
    </row>
    <row r="318" spans="2:9" x14ac:dyDescent="0.25">
      <c r="B318" s="17"/>
      <c r="C318" s="96"/>
      <c r="D318" s="97"/>
      <c r="E318" s="52"/>
      <c r="F318" s="54"/>
      <c r="G318" s="95"/>
      <c r="I318" s="40"/>
    </row>
    <row r="319" spans="2:9" x14ac:dyDescent="0.25">
      <c r="B319" s="17"/>
      <c r="C319" s="96"/>
      <c r="D319" s="97"/>
      <c r="E319" s="52"/>
      <c r="F319" s="54"/>
      <c r="G319" s="95"/>
      <c r="I319" s="40"/>
    </row>
    <row r="320" spans="2:9" x14ac:dyDescent="0.25">
      <c r="B320" s="17"/>
      <c r="C320" s="96"/>
      <c r="D320" s="97"/>
      <c r="E320" s="52"/>
      <c r="F320" s="54"/>
      <c r="G320" s="95"/>
      <c r="I320" s="40"/>
    </row>
    <row r="321" spans="2:9" x14ac:dyDescent="0.25">
      <c r="B321" s="17"/>
      <c r="C321" s="96"/>
      <c r="D321" s="97"/>
      <c r="E321" s="52"/>
      <c r="F321" s="54"/>
      <c r="G321" s="95"/>
      <c r="I321" s="40"/>
    </row>
    <row r="322" spans="2:9" x14ac:dyDescent="0.25">
      <c r="B322" s="17"/>
      <c r="C322" s="96"/>
      <c r="D322" s="97"/>
      <c r="E322" s="52"/>
      <c r="F322" s="54"/>
      <c r="G322" s="95"/>
      <c r="I322" s="40"/>
    </row>
    <row r="323" spans="2:9" x14ac:dyDescent="0.25">
      <c r="B323" s="17"/>
      <c r="C323" s="96"/>
      <c r="D323" s="97"/>
      <c r="E323" s="52"/>
      <c r="F323" s="54"/>
      <c r="G323" s="95"/>
      <c r="I323" s="40"/>
    </row>
    <row r="324" spans="2:9" x14ac:dyDescent="0.25">
      <c r="B324" s="17"/>
      <c r="C324" s="96"/>
      <c r="D324" s="97"/>
      <c r="E324" s="52"/>
      <c r="F324" s="54"/>
      <c r="G324" s="95"/>
      <c r="I324" s="40"/>
    </row>
    <row r="325" spans="2:9" x14ac:dyDescent="0.25">
      <c r="B325" s="17"/>
      <c r="C325" s="96"/>
      <c r="D325" s="97"/>
      <c r="E325" s="52"/>
      <c r="F325" s="54"/>
      <c r="G325" s="95"/>
      <c r="I325" s="40"/>
    </row>
    <row r="326" spans="2:9" x14ac:dyDescent="0.25">
      <c r="B326" s="17"/>
      <c r="C326" s="96"/>
      <c r="D326" s="97"/>
      <c r="E326" s="52"/>
      <c r="F326" s="54"/>
      <c r="G326" s="95"/>
      <c r="I326" s="40"/>
    </row>
    <row r="327" spans="2:9" x14ac:dyDescent="0.25">
      <c r="B327" s="17"/>
      <c r="C327" s="96"/>
      <c r="D327" s="97"/>
      <c r="E327" s="52"/>
      <c r="F327" s="54"/>
      <c r="G327" s="95"/>
      <c r="I327" s="40"/>
    </row>
    <row r="328" spans="2:9" x14ac:dyDescent="0.25">
      <c r="B328" s="17"/>
      <c r="C328" s="96"/>
      <c r="D328" s="97"/>
      <c r="E328" s="52"/>
      <c r="F328" s="54"/>
      <c r="G328" s="95"/>
      <c r="I328" s="40"/>
    </row>
    <row r="329" spans="2:9" x14ac:dyDescent="0.25">
      <c r="B329" s="17"/>
      <c r="C329" s="96"/>
      <c r="D329" s="97"/>
      <c r="E329" s="52"/>
      <c r="F329" s="54"/>
      <c r="G329" s="95"/>
      <c r="I329" s="40"/>
    </row>
    <row r="330" spans="2:9" x14ac:dyDescent="0.25">
      <c r="B330" s="17"/>
      <c r="C330" s="96"/>
      <c r="D330" s="97"/>
      <c r="E330" s="52"/>
      <c r="F330" s="54"/>
      <c r="G330" s="95"/>
      <c r="I330" s="40"/>
    </row>
    <row r="331" spans="2:9" x14ac:dyDescent="0.25">
      <c r="B331" s="17"/>
      <c r="C331" s="96"/>
      <c r="D331" s="97"/>
      <c r="E331" s="52"/>
      <c r="F331" s="54"/>
      <c r="G331" s="95"/>
      <c r="I331" s="40"/>
    </row>
    <row r="332" spans="2:9" x14ac:dyDescent="0.25">
      <c r="B332" s="17"/>
      <c r="C332" s="96"/>
      <c r="D332" s="97"/>
      <c r="E332" s="52"/>
      <c r="F332" s="54"/>
      <c r="G332" s="95"/>
      <c r="I332" s="40"/>
    </row>
    <row r="333" spans="2:9" x14ac:dyDescent="0.25">
      <c r="B333" s="17"/>
      <c r="C333" s="96"/>
      <c r="D333" s="97"/>
      <c r="E333" s="52"/>
      <c r="F333" s="54"/>
      <c r="G333" s="95"/>
      <c r="I333" s="40"/>
    </row>
    <row r="334" spans="2:9" x14ac:dyDescent="0.25">
      <c r="B334" s="17"/>
      <c r="C334" s="96"/>
      <c r="D334" s="97"/>
      <c r="E334" s="52"/>
      <c r="F334" s="54"/>
      <c r="G334" s="95"/>
      <c r="I334" s="40"/>
    </row>
    <row r="335" spans="2:9" x14ac:dyDescent="0.25">
      <c r="B335" s="17"/>
      <c r="C335" s="96"/>
      <c r="D335" s="97"/>
      <c r="E335" s="52"/>
      <c r="F335" s="54"/>
      <c r="G335" s="95"/>
      <c r="I335" s="40"/>
    </row>
    <row r="336" spans="2:9" x14ac:dyDescent="0.25">
      <c r="B336" s="17"/>
      <c r="C336" s="96"/>
      <c r="D336" s="97"/>
      <c r="E336" s="52"/>
      <c r="F336" s="54"/>
      <c r="G336" s="95"/>
      <c r="I336" s="40"/>
    </row>
    <row r="337" spans="2:9" x14ac:dyDescent="0.25">
      <c r="B337" s="17"/>
      <c r="C337" s="96"/>
      <c r="D337" s="97"/>
      <c r="E337" s="52"/>
      <c r="F337" s="54"/>
      <c r="G337" s="95"/>
      <c r="I337" s="40"/>
    </row>
    <row r="338" spans="2:9" x14ac:dyDescent="0.25">
      <c r="B338" s="17"/>
      <c r="C338" s="96"/>
      <c r="D338" s="97"/>
      <c r="E338" s="52"/>
      <c r="F338" s="54"/>
      <c r="G338" s="95"/>
      <c r="I338" s="40"/>
    </row>
    <row r="339" spans="2:9" x14ac:dyDescent="0.25">
      <c r="B339" s="17"/>
      <c r="C339" s="96"/>
      <c r="D339" s="97"/>
      <c r="E339" s="52"/>
      <c r="F339" s="54"/>
      <c r="G339" s="95"/>
      <c r="I339" s="40"/>
    </row>
    <row r="340" spans="2:9" x14ac:dyDescent="0.25">
      <c r="B340" s="17"/>
      <c r="C340" s="96"/>
      <c r="D340" s="97"/>
      <c r="E340" s="52"/>
      <c r="F340" s="54"/>
      <c r="G340" s="95"/>
      <c r="I340" s="40"/>
    </row>
    <row r="341" spans="2:9" x14ac:dyDescent="0.25">
      <c r="B341" s="17"/>
      <c r="C341" s="96"/>
      <c r="D341" s="97"/>
      <c r="E341" s="52"/>
      <c r="F341" s="54"/>
      <c r="G341" s="95"/>
      <c r="I341" s="40"/>
    </row>
    <row r="342" spans="2:9" x14ac:dyDescent="0.25">
      <c r="B342" s="17"/>
      <c r="C342" s="96"/>
      <c r="D342" s="97"/>
      <c r="E342" s="52"/>
      <c r="F342" s="54"/>
      <c r="G342" s="95"/>
      <c r="I342" s="40"/>
    </row>
    <row r="343" spans="2:9" x14ac:dyDescent="0.25">
      <c r="B343" s="17"/>
      <c r="C343" s="96"/>
      <c r="D343" s="97"/>
      <c r="E343" s="52"/>
      <c r="F343" s="54"/>
      <c r="G343" s="95"/>
      <c r="I343" s="40"/>
    </row>
    <row r="344" spans="2:9" x14ac:dyDescent="0.25">
      <c r="B344" s="17"/>
      <c r="C344" s="96"/>
      <c r="D344" s="97"/>
      <c r="E344" s="52"/>
      <c r="F344" s="54"/>
      <c r="G344" s="95"/>
      <c r="I344" s="40"/>
    </row>
    <row r="345" spans="2:9" x14ac:dyDescent="0.25">
      <c r="B345" s="17"/>
      <c r="C345" s="96"/>
      <c r="D345" s="97"/>
      <c r="E345" s="52"/>
      <c r="F345" s="54"/>
      <c r="G345" s="95"/>
      <c r="I345" s="40"/>
    </row>
    <row r="346" spans="2:9" x14ac:dyDescent="0.25">
      <c r="B346" s="17"/>
      <c r="C346" s="96"/>
      <c r="D346" s="97"/>
      <c r="E346" s="52"/>
      <c r="F346" s="54"/>
      <c r="G346" s="95"/>
      <c r="I346" s="40"/>
    </row>
    <row r="347" spans="2:9" x14ac:dyDescent="0.25">
      <c r="B347" s="17"/>
      <c r="C347" s="96"/>
      <c r="D347" s="97"/>
      <c r="E347" s="52"/>
      <c r="F347" s="54"/>
      <c r="G347" s="95"/>
      <c r="I347" s="40"/>
    </row>
    <row r="348" spans="2:9" x14ac:dyDescent="0.25">
      <c r="B348" s="17"/>
      <c r="C348" s="96"/>
      <c r="D348" s="97"/>
      <c r="E348" s="52"/>
      <c r="F348" s="54"/>
      <c r="G348" s="95"/>
      <c r="I348" s="40"/>
    </row>
    <row r="349" spans="2:9" x14ac:dyDescent="0.25">
      <c r="B349" s="17"/>
      <c r="C349" s="96"/>
      <c r="D349" s="97"/>
      <c r="E349" s="52"/>
      <c r="F349" s="54"/>
      <c r="G349" s="95"/>
      <c r="I349" s="40"/>
    </row>
    <row r="350" spans="2:9" x14ac:dyDescent="0.25">
      <c r="B350" s="17"/>
      <c r="C350" s="96"/>
      <c r="D350" s="97"/>
      <c r="E350" s="52"/>
      <c r="F350" s="54"/>
      <c r="G350" s="95"/>
      <c r="I350" s="40"/>
    </row>
    <row r="351" spans="2:9" x14ac:dyDescent="0.25">
      <c r="B351" s="17"/>
      <c r="C351" s="96"/>
      <c r="D351" s="97"/>
      <c r="E351" s="52"/>
      <c r="F351" s="54"/>
      <c r="G351" s="95"/>
      <c r="I351" s="40"/>
    </row>
    <row r="352" spans="2:9" x14ac:dyDescent="0.25">
      <c r="B352" s="17"/>
      <c r="C352" s="96"/>
      <c r="D352" s="97"/>
      <c r="E352" s="52"/>
      <c r="F352" s="54"/>
      <c r="G352" s="95"/>
      <c r="I352" s="40"/>
    </row>
    <row r="353" spans="2:9" x14ac:dyDescent="0.25">
      <c r="B353" s="17"/>
      <c r="C353" s="96"/>
      <c r="D353" s="97"/>
      <c r="E353" s="52"/>
      <c r="F353" s="54"/>
      <c r="G353" s="95"/>
      <c r="I353" s="40"/>
    </row>
    <row r="354" spans="2:9" x14ac:dyDescent="0.25">
      <c r="B354" s="17"/>
      <c r="C354" s="96"/>
      <c r="D354" s="97"/>
      <c r="E354" s="52"/>
      <c r="F354" s="54"/>
      <c r="G354" s="95"/>
      <c r="I354" s="40"/>
    </row>
    <row r="355" spans="2:9" x14ac:dyDescent="0.25">
      <c r="B355" s="17"/>
      <c r="C355" s="96"/>
      <c r="D355" s="97"/>
      <c r="E355" s="52"/>
      <c r="F355" s="54"/>
      <c r="G355" s="95"/>
      <c r="I355" s="40"/>
    </row>
    <row r="356" spans="2:9" x14ac:dyDescent="0.25">
      <c r="B356" s="17"/>
      <c r="C356" s="96"/>
      <c r="D356" s="97"/>
      <c r="E356" s="52"/>
      <c r="F356" s="54"/>
      <c r="G356" s="95"/>
      <c r="I356" s="40"/>
    </row>
    <row r="357" spans="2:9" x14ac:dyDescent="0.25">
      <c r="B357" s="17"/>
      <c r="C357" s="96"/>
      <c r="D357" s="97"/>
      <c r="E357" s="52"/>
      <c r="F357" s="54"/>
      <c r="G357" s="95"/>
      <c r="I357" s="40"/>
    </row>
    <row r="358" spans="2:9" x14ac:dyDescent="0.25">
      <c r="B358" s="17"/>
      <c r="C358" s="96"/>
      <c r="D358" s="97"/>
      <c r="E358" s="52"/>
      <c r="F358" s="54"/>
      <c r="G358" s="95"/>
      <c r="I358" s="40"/>
    </row>
    <row r="359" spans="2:9" x14ac:dyDescent="0.25">
      <c r="B359" s="17"/>
      <c r="C359" s="96"/>
      <c r="D359" s="97"/>
      <c r="E359" s="52"/>
      <c r="F359" s="54"/>
      <c r="G359" s="95"/>
      <c r="I359" s="40"/>
    </row>
    <row r="360" spans="2:9" x14ac:dyDescent="0.25">
      <c r="B360" s="17"/>
      <c r="C360" s="96"/>
      <c r="D360" s="97"/>
      <c r="E360" s="52"/>
      <c r="F360" s="54"/>
      <c r="G360" s="95"/>
      <c r="I360" s="40"/>
    </row>
    <row r="361" spans="2:9" x14ac:dyDescent="0.25">
      <c r="B361" s="17"/>
      <c r="C361" s="96"/>
      <c r="D361" s="97"/>
      <c r="E361" s="52"/>
      <c r="F361" s="54"/>
      <c r="G361" s="95"/>
      <c r="I361" s="40"/>
    </row>
    <row r="362" spans="2:9" x14ac:dyDescent="0.25">
      <c r="B362" s="17"/>
      <c r="C362" s="96"/>
      <c r="D362" s="97"/>
      <c r="E362" s="52"/>
      <c r="F362" s="54"/>
      <c r="G362" s="95"/>
      <c r="I362" s="40"/>
    </row>
    <row r="363" spans="2:9" x14ac:dyDescent="0.25">
      <c r="B363" s="17"/>
      <c r="C363" s="96"/>
      <c r="D363" s="97"/>
      <c r="E363" s="52"/>
      <c r="F363" s="54"/>
      <c r="G363" s="95"/>
      <c r="I363" s="40"/>
    </row>
    <row r="364" spans="2:9" x14ac:dyDescent="0.25">
      <c r="B364" s="17"/>
      <c r="C364" s="96"/>
      <c r="D364" s="97"/>
      <c r="E364" s="52"/>
      <c r="F364" s="54"/>
      <c r="G364" s="95"/>
      <c r="I364" s="40"/>
    </row>
    <row r="365" spans="2:9" x14ac:dyDescent="0.25">
      <c r="B365" s="17"/>
      <c r="C365" s="96"/>
      <c r="D365" s="97"/>
      <c r="E365" s="52"/>
      <c r="F365" s="54"/>
      <c r="G365" s="95"/>
      <c r="I365" s="40"/>
    </row>
    <row r="366" spans="2:9" x14ac:dyDescent="0.25">
      <c r="B366" s="17"/>
      <c r="C366" s="96"/>
      <c r="D366" s="97"/>
      <c r="E366" s="52"/>
      <c r="F366" s="54"/>
      <c r="G366" s="95"/>
      <c r="I366" s="40"/>
    </row>
    <row r="367" spans="2:9" x14ac:dyDescent="0.25">
      <c r="B367" s="17"/>
      <c r="C367" s="96"/>
      <c r="D367" s="97"/>
      <c r="E367" s="52"/>
      <c r="F367" s="54"/>
      <c r="G367" s="95"/>
      <c r="I367" s="40"/>
    </row>
    <row r="368" spans="2:9" x14ac:dyDescent="0.25">
      <c r="B368" s="17"/>
      <c r="C368" s="96"/>
      <c r="D368" s="97"/>
      <c r="E368" s="52"/>
      <c r="F368" s="54"/>
      <c r="G368" s="95"/>
      <c r="I368" s="40"/>
    </row>
    <row r="369" spans="2:9" x14ac:dyDescent="0.25">
      <c r="B369" s="17"/>
      <c r="C369" s="96"/>
      <c r="D369" s="97"/>
      <c r="E369" s="52"/>
      <c r="F369" s="54"/>
      <c r="G369" s="95"/>
      <c r="I369" s="40"/>
    </row>
    <row r="370" spans="2:9" x14ac:dyDescent="0.25">
      <c r="B370" s="17"/>
      <c r="C370" s="96"/>
      <c r="D370" s="97"/>
      <c r="E370" s="52"/>
      <c r="F370" s="54"/>
      <c r="G370" s="95"/>
      <c r="I370" s="40"/>
    </row>
    <row r="371" spans="2:9" x14ac:dyDescent="0.25">
      <c r="B371" s="17"/>
      <c r="C371" s="96"/>
      <c r="D371" s="97"/>
      <c r="E371" s="52"/>
      <c r="F371" s="54"/>
      <c r="G371" s="95"/>
      <c r="I371" s="40"/>
    </row>
    <row r="372" spans="2:9" x14ac:dyDescent="0.25">
      <c r="B372" s="17"/>
      <c r="C372" s="96"/>
      <c r="D372" s="97"/>
      <c r="E372" s="52"/>
      <c r="F372" s="54"/>
      <c r="G372" s="95"/>
      <c r="I372" s="40"/>
    </row>
    <row r="373" spans="2:9" x14ac:dyDescent="0.25">
      <c r="B373" s="17"/>
      <c r="C373" s="96"/>
      <c r="D373" s="97"/>
      <c r="E373" s="52"/>
      <c r="F373" s="54"/>
      <c r="G373" s="95"/>
      <c r="I373" s="40"/>
    </row>
    <row r="374" spans="2:9" x14ac:dyDescent="0.25">
      <c r="B374" s="17"/>
      <c r="C374" s="96"/>
      <c r="D374" s="97"/>
      <c r="E374" s="52"/>
      <c r="F374" s="54"/>
      <c r="G374" s="95"/>
      <c r="I374" s="40"/>
    </row>
    <row r="375" spans="2:9" x14ac:dyDescent="0.25">
      <c r="B375" s="17"/>
      <c r="C375" s="96"/>
      <c r="D375" s="97"/>
      <c r="E375" s="52"/>
      <c r="F375" s="54"/>
      <c r="G375" s="95"/>
      <c r="I375" s="40"/>
    </row>
    <row r="376" spans="2:9" x14ac:dyDescent="0.25">
      <c r="B376" s="17"/>
      <c r="C376" s="96"/>
      <c r="D376" s="97"/>
      <c r="E376" s="52"/>
      <c r="F376" s="54"/>
      <c r="G376" s="95"/>
      <c r="I376" s="40"/>
    </row>
    <row r="377" spans="2:9" x14ac:dyDescent="0.25">
      <c r="B377" s="17"/>
      <c r="C377" s="96"/>
      <c r="D377" s="97"/>
      <c r="E377" s="52"/>
      <c r="F377" s="54"/>
      <c r="G377" s="95"/>
      <c r="I377" s="40"/>
    </row>
    <row r="378" spans="2:9" x14ac:dyDescent="0.25">
      <c r="B378" s="17"/>
      <c r="C378" s="96"/>
      <c r="D378" s="97"/>
      <c r="E378" s="52"/>
      <c r="F378" s="54"/>
      <c r="G378" s="95"/>
      <c r="I378" s="40"/>
    </row>
    <row r="379" spans="2:9" x14ac:dyDescent="0.25">
      <c r="B379" s="17"/>
      <c r="C379" s="96"/>
      <c r="D379" s="97"/>
      <c r="E379" s="52"/>
      <c r="F379" s="54"/>
      <c r="G379" s="95"/>
      <c r="I379" s="40"/>
    </row>
    <row r="380" spans="2:9" x14ac:dyDescent="0.25">
      <c r="B380" s="17"/>
      <c r="C380" s="96"/>
      <c r="D380" s="97"/>
      <c r="E380" s="52"/>
      <c r="F380" s="54"/>
      <c r="G380" s="95"/>
      <c r="I380" s="40"/>
    </row>
    <row r="381" spans="2:9" x14ac:dyDescent="0.25">
      <c r="B381" s="17"/>
      <c r="C381" s="96"/>
      <c r="D381" s="97"/>
      <c r="E381" s="52"/>
      <c r="F381" s="54"/>
      <c r="G381" s="95"/>
      <c r="I381" s="40"/>
    </row>
    <row r="382" spans="2:9" x14ac:dyDescent="0.25">
      <c r="B382" s="17"/>
      <c r="C382" s="96"/>
      <c r="D382" s="97"/>
      <c r="E382" s="52"/>
      <c r="F382" s="54"/>
      <c r="G382" s="95"/>
      <c r="I382" s="40"/>
    </row>
    <row r="383" spans="2:9" x14ac:dyDescent="0.25">
      <c r="B383" s="17"/>
      <c r="C383" s="96"/>
      <c r="D383" s="97"/>
      <c r="E383" s="52"/>
      <c r="F383" s="54"/>
      <c r="G383" s="95"/>
      <c r="I383" s="40"/>
    </row>
    <row r="384" spans="2:9" x14ac:dyDescent="0.25">
      <c r="B384" s="17"/>
      <c r="C384" s="96"/>
      <c r="D384" s="97"/>
      <c r="E384" s="52"/>
      <c r="F384" s="54"/>
      <c r="G384" s="95"/>
      <c r="I384" s="40"/>
    </row>
    <row r="385" spans="2:9" x14ac:dyDescent="0.25">
      <c r="B385" s="17"/>
      <c r="C385" s="96"/>
      <c r="D385" s="97"/>
      <c r="E385" s="52"/>
      <c r="F385" s="54"/>
      <c r="G385" s="95"/>
      <c r="I385" s="40"/>
    </row>
    <row r="386" spans="2:9" x14ac:dyDescent="0.25">
      <c r="B386" s="17"/>
      <c r="C386" s="96"/>
      <c r="D386" s="97"/>
      <c r="E386" s="52"/>
      <c r="F386" s="54"/>
      <c r="G386" s="95"/>
      <c r="I386" s="40"/>
    </row>
    <row r="387" spans="2:9" x14ac:dyDescent="0.25">
      <c r="B387" s="17"/>
      <c r="C387" s="96"/>
      <c r="D387" s="97"/>
      <c r="E387" s="52"/>
      <c r="F387" s="54"/>
      <c r="G387" s="95"/>
      <c r="I387" s="40"/>
    </row>
    <row r="388" spans="2:9" x14ac:dyDescent="0.25">
      <c r="B388" s="17"/>
      <c r="C388" s="96"/>
      <c r="D388" s="97"/>
      <c r="E388" s="52"/>
      <c r="F388" s="54"/>
      <c r="G388" s="95"/>
      <c r="I388" s="40"/>
    </row>
    <row r="389" spans="2:9" x14ac:dyDescent="0.25">
      <c r="B389" s="17"/>
      <c r="C389" s="96"/>
      <c r="D389" s="97"/>
      <c r="E389" s="52"/>
      <c r="F389" s="54"/>
      <c r="G389" s="95"/>
      <c r="I389" s="40"/>
    </row>
    <row r="390" spans="2:9" x14ac:dyDescent="0.25">
      <c r="B390" s="17"/>
      <c r="C390" s="96"/>
      <c r="D390" s="97"/>
      <c r="E390" s="52"/>
      <c r="F390" s="54"/>
      <c r="G390" s="95"/>
      <c r="I390" s="40"/>
    </row>
    <row r="391" spans="2:9" x14ac:dyDescent="0.25">
      <c r="B391" s="17"/>
      <c r="C391" s="96"/>
      <c r="D391" s="97"/>
      <c r="E391" s="52"/>
      <c r="F391" s="54"/>
      <c r="G391" s="95"/>
      <c r="I391" s="40"/>
    </row>
    <row r="392" spans="2:9" x14ac:dyDescent="0.25">
      <c r="B392" s="17"/>
      <c r="C392" s="96"/>
      <c r="D392" s="97"/>
      <c r="E392" s="52"/>
      <c r="F392" s="54"/>
      <c r="G392" s="95"/>
      <c r="I392" s="40"/>
    </row>
    <row r="393" spans="2:9" x14ac:dyDescent="0.25">
      <c r="B393" s="17"/>
      <c r="C393" s="96"/>
      <c r="D393" s="97"/>
      <c r="E393" s="52"/>
      <c r="F393" s="54"/>
      <c r="G393" s="95"/>
      <c r="I393" s="40"/>
    </row>
    <row r="394" spans="2:9" x14ac:dyDescent="0.25">
      <c r="B394" s="17"/>
      <c r="C394" s="96"/>
      <c r="D394" s="97"/>
      <c r="E394" s="52"/>
      <c r="F394" s="54"/>
      <c r="G394" s="95"/>
      <c r="I394" s="40"/>
    </row>
    <row r="395" spans="2:9" x14ac:dyDescent="0.25">
      <c r="B395" s="17"/>
      <c r="C395" s="96"/>
      <c r="D395" s="97"/>
      <c r="E395" s="52"/>
      <c r="F395" s="54"/>
      <c r="G395" s="95"/>
      <c r="I395" s="40"/>
    </row>
    <row r="396" spans="2:9" x14ac:dyDescent="0.25">
      <c r="B396" s="17"/>
      <c r="C396" s="96"/>
      <c r="D396" s="97"/>
      <c r="E396" s="52"/>
      <c r="F396" s="54"/>
      <c r="G396" s="95"/>
      <c r="I396" s="40"/>
    </row>
    <row r="397" spans="2:9" x14ac:dyDescent="0.25">
      <c r="B397" s="17"/>
      <c r="C397" s="96"/>
      <c r="D397" s="97"/>
      <c r="E397" s="52"/>
      <c r="F397" s="54"/>
      <c r="G397" s="95"/>
      <c r="I397" s="40"/>
    </row>
    <row r="398" spans="2:9" x14ac:dyDescent="0.25">
      <c r="B398" s="17"/>
      <c r="C398" s="96"/>
      <c r="D398" s="97"/>
      <c r="E398" s="52"/>
      <c r="F398" s="54"/>
      <c r="G398" s="95"/>
      <c r="I398" s="40"/>
    </row>
    <row r="399" spans="2:9" x14ac:dyDescent="0.25">
      <c r="B399" s="17"/>
      <c r="C399" s="96"/>
      <c r="D399" s="97"/>
      <c r="E399" s="52"/>
      <c r="F399" s="54"/>
      <c r="G399" s="95"/>
      <c r="I399" s="40"/>
    </row>
    <row r="400" spans="2:9" x14ac:dyDescent="0.25">
      <c r="B400" s="17"/>
      <c r="C400" s="96"/>
      <c r="D400" s="97"/>
      <c r="E400" s="52"/>
      <c r="F400" s="54"/>
      <c r="G400" s="95"/>
      <c r="I400" s="40"/>
    </row>
    <row r="401" spans="2:9" x14ac:dyDescent="0.25">
      <c r="B401" s="17"/>
      <c r="C401" s="96"/>
      <c r="D401" s="97"/>
      <c r="E401" s="52"/>
      <c r="F401" s="54"/>
      <c r="G401" s="95"/>
      <c r="I401" s="40"/>
    </row>
    <row r="402" spans="2:9" x14ac:dyDescent="0.25">
      <c r="B402" s="17"/>
      <c r="C402" s="96"/>
      <c r="D402" s="97"/>
      <c r="E402" s="52"/>
      <c r="F402" s="54"/>
      <c r="G402" s="95"/>
      <c r="I402" s="40"/>
    </row>
    <row r="403" spans="2:9" x14ac:dyDescent="0.25">
      <c r="B403" s="17"/>
      <c r="C403" s="96"/>
      <c r="D403" s="97"/>
      <c r="E403" s="52"/>
      <c r="F403" s="54"/>
      <c r="G403" s="95"/>
      <c r="I403" s="40"/>
    </row>
    <row r="404" spans="2:9" x14ac:dyDescent="0.25">
      <c r="B404" s="17"/>
      <c r="C404" s="96"/>
      <c r="D404" s="97"/>
      <c r="E404" s="52"/>
      <c r="F404" s="54"/>
      <c r="G404" s="95"/>
      <c r="I404" s="40"/>
    </row>
    <row r="405" spans="2:9" x14ac:dyDescent="0.25">
      <c r="B405" s="17"/>
      <c r="C405" s="96"/>
      <c r="D405" s="97"/>
      <c r="E405" s="52"/>
      <c r="F405" s="54"/>
      <c r="G405" s="95"/>
      <c r="I405" s="40"/>
    </row>
    <row r="406" spans="2:9" x14ac:dyDescent="0.25">
      <c r="B406" s="17"/>
      <c r="C406" s="96"/>
      <c r="D406" s="97"/>
      <c r="E406" s="52"/>
      <c r="F406" s="54"/>
      <c r="G406" s="95"/>
      <c r="I406" s="40"/>
    </row>
    <row r="407" spans="2:9" x14ac:dyDescent="0.25">
      <c r="B407" s="17"/>
      <c r="C407" s="96"/>
      <c r="D407" s="97"/>
      <c r="E407" s="52"/>
      <c r="F407" s="54"/>
      <c r="G407" s="95"/>
      <c r="I407" s="40"/>
    </row>
    <row r="408" spans="2:9" x14ac:dyDescent="0.25">
      <c r="B408" s="17"/>
      <c r="C408" s="96"/>
      <c r="D408" s="97"/>
      <c r="E408" s="52"/>
      <c r="F408" s="54"/>
      <c r="G408" s="95"/>
      <c r="I408" s="40"/>
    </row>
    <row r="409" spans="2:9" x14ac:dyDescent="0.25">
      <c r="B409" s="17"/>
      <c r="C409" s="96"/>
      <c r="D409" s="97"/>
      <c r="E409" s="52"/>
      <c r="F409" s="54"/>
      <c r="G409" s="95"/>
      <c r="I409" s="40"/>
    </row>
    <row r="410" spans="2:9" x14ac:dyDescent="0.25">
      <c r="B410" s="17"/>
      <c r="C410" s="96"/>
      <c r="D410" s="97"/>
      <c r="E410" s="52"/>
      <c r="F410" s="54"/>
      <c r="G410" s="95"/>
      <c r="I410" s="40"/>
    </row>
    <row r="411" spans="2:9" x14ac:dyDescent="0.25">
      <c r="B411" s="17"/>
      <c r="C411" s="96"/>
      <c r="D411" s="97"/>
      <c r="E411" s="52"/>
      <c r="F411" s="54"/>
      <c r="G411" s="95"/>
      <c r="I411" s="40"/>
    </row>
    <row r="412" spans="2:9" x14ac:dyDescent="0.25">
      <c r="B412" s="17"/>
      <c r="C412" s="96"/>
      <c r="D412" s="97"/>
      <c r="E412" s="52"/>
      <c r="F412" s="54"/>
      <c r="G412" s="95"/>
      <c r="I412" s="40"/>
    </row>
    <row r="413" spans="2:9" x14ac:dyDescent="0.25">
      <c r="B413" s="17"/>
      <c r="C413" s="96"/>
      <c r="D413" s="97"/>
      <c r="E413" s="52"/>
      <c r="F413" s="54"/>
      <c r="G413" s="95"/>
      <c r="I413" s="40"/>
    </row>
    <row r="414" spans="2:9" x14ac:dyDescent="0.25">
      <c r="B414" s="17"/>
      <c r="C414" s="96"/>
      <c r="D414" s="97"/>
      <c r="E414" s="52"/>
      <c r="F414" s="54"/>
      <c r="G414" s="95"/>
      <c r="I414" s="40"/>
    </row>
    <row r="415" spans="2:9" x14ac:dyDescent="0.25">
      <c r="B415" s="17"/>
      <c r="C415" s="96"/>
      <c r="D415" s="97"/>
      <c r="E415" s="52"/>
      <c r="F415" s="54"/>
      <c r="G415" s="95"/>
      <c r="I415" s="40"/>
    </row>
    <row r="416" spans="2:9" x14ac:dyDescent="0.25">
      <c r="B416" s="17"/>
      <c r="C416" s="96"/>
      <c r="D416" s="97"/>
      <c r="E416" s="52"/>
      <c r="F416" s="54"/>
      <c r="G416" s="95"/>
      <c r="I416" s="40"/>
    </row>
    <row r="417" spans="2:9" x14ac:dyDescent="0.25">
      <c r="B417" s="17"/>
      <c r="C417" s="96"/>
      <c r="D417" s="97"/>
      <c r="E417" s="52"/>
      <c r="F417" s="54"/>
      <c r="G417" s="95"/>
      <c r="I417" s="40"/>
    </row>
    <row r="418" spans="2:9" x14ac:dyDescent="0.25">
      <c r="B418" s="17"/>
      <c r="C418" s="96"/>
      <c r="D418" s="97"/>
      <c r="E418" s="52"/>
      <c r="F418" s="54"/>
      <c r="G418" s="95"/>
      <c r="I418" s="40"/>
    </row>
    <row r="419" spans="2:9" x14ac:dyDescent="0.25">
      <c r="B419" s="17"/>
      <c r="C419" s="96"/>
      <c r="D419" s="97"/>
      <c r="E419" s="52"/>
      <c r="F419" s="54"/>
      <c r="G419" s="95"/>
      <c r="I419" s="40"/>
    </row>
    <row r="420" spans="2:9" x14ac:dyDescent="0.25">
      <c r="B420" s="17"/>
      <c r="C420" s="96"/>
      <c r="D420" s="97"/>
      <c r="E420" s="52"/>
      <c r="F420" s="54"/>
      <c r="G420" s="95"/>
      <c r="I420" s="40"/>
    </row>
    <row r="421" spans="2:9" x14ac:dyDescent="0.25">
      <c r="B421" s="17"/>
      <c r="C421" s="96"/>
      <c r="D421" s="97"/>
      <c r="E421" s="52"/>
      <c r="F421" s="54"/>
      <c r="G421" s="95"/>
      <c r="I421" s="40"/>
    </row>
    <row r="422" spans="2:9" x14ac:dyDescent="0.25">
      <c r="B422" s="17"/>
      <c r="C422" s="96"/>
      <c r="D422" s="97"/>
      <c r="E422" s="52"/>
      <c r="F422" s="54"/>
      <c r="G422" s="95"/>
      <c r="I422" s="40"/>
    </row>
    <row r="423" spans="2:9" x14ac:dyDescent="0.25">
      <c r="B423" s="17"/>
      <c r="C423" s="96"/>
      <c r="D423" s="97"/>
      <c r="E423" s="52"/>
      <c r="F423" s="54"/>
      <c r="G423" s="95"/>
      <c r="I423" s="40"/>
    </row>
    <row r="424" spans="2:9" x14ac:dyDescent="0.25">
      <c r="B424" s="17"/>
      <c r="C424" s="96"/>
      <c r="D424" s="97"/>
      <c r="E424" s="52"/>
      <c r="F424" s="54"/>
      <c r="G424" s="95"/>
      <c r="I424" s="40"/>
    </row>
    <row r="425" spans="2:9" x14ac:dyDescent="0.25">
      <c r="B425" s="17"/>
      <c r="C425" s="96"/>
      <c r="D425" s="97"/>
      <c r="E425" s="52"/>
      <c r="F425" s="54"/>
      <c r="G425" s="95"/>
      <c r="I425" s="40"/>
    </row>
    <row r="426" spans="2:9" x14ac:dyDescent="0.25">
      <c r="B426" s="17"/>
      <c r="C426" s="96"/>
      <c r="D426" s="97"/>
      <c r="E426" s="52"/>
      <c r="F426" s="54"/>
      <c r="G426" s="95"/>
      <c r="I426" s="40"/>
    </row>
    <row r="427" spans="2:9" x14ac:dyDescent="0.25">
      <c r="B427" s="17"/>
      <c r="C427" s="96"/>
      <c r="D427" s="97"/>
      <c r="E427" s="52"/>
      <c r="F427" s="54"/>
      <c r="G427" s="95"/>
      <c r="I427" s="40"/>
    </row>
    <row r="428" spans="2:9" x14ac:dyDescent="0.25">
      <c r="B428" s="17"/>
      <c r="C428" s="96"/>
      <c r="D428" s="97"/>
      <c r="E428" s="52"/>
      <c r="F428" s="54"/>
      <c r="G428" s="95"/>
      <c r="I428" s="40"/>
    </row>
    <row r="429" spans="2:9" x14ac:dyDescent="0.25">
      <c r="B429" s="17"/>
      <c r="C429" s="96"/>
      <c r="D429" s="97"/>
      <c r="E429" s="52"/>
      <c r="F429" s="54"/>
      <c r="G429" s="95"/>
      <c r="I429" s="40"/>
    </row>
    <row r="430" spans="2:9" x14ac:dyDescent="0.25">
      <c r="B430" s="17"/>
      <c r="C430" s="96"/>
      <c r="D430" s="97"/>
      <c r="E430" s="52"/>
      <c r="F430" s="54"/>
      <c r="G430" s="95"/>
      <c r="I430" s="40"/>
    </row>
    <row r="431" spans="2:9" x14ac:dyDescent="0.25">
      <c r="B431" s="17"/>
      <c r="C431" s="96"/>
      <c r="D431" s="97"/>
      <c r="E431" s="52"/>
      <c r="F431" s="54"/>
      <c r="G431" s="95"/>
      <c r="I431" s="40"/>
    </row>
    <row r="432" spans="2:9" x14ac:dyDescent="0.25">
      <c r="B432" s="17"/>
      <c r="C432" s="96"/>
      <c r="D432" s="97"/>
      <c r="E432" s="52"/>
      <c r="F432" s="54"/>
      <c r="G432" s="95"/>
      <c r="I432" s="40"/>
    </row>
    <row r="433" spans="2:9" x14ac:dyDescent="0.25">
      <c r="B433" s="17"/>
      <c r="C433" s="96"/>
      <c r="D433" s="97"/>
      <c r="E433" s="52"/>
      <c r="F433" s="54"/>
      <c r="G433" s="95"/>
      <c r="I433" s="40"/>
    </row>
    <row r="434" spans="2:9" x14ac:dyDescent="0.25">
      <c r="B434" s="17"/>
      <c r="C434" s="96"/>
      <c r="D434" s="97"/>
      <c r="E434" s="52"/>
      <c r="F434" s="54"/>
      <c r="G434" s="95"/>
      <c r="I434" s="40"/>
    </row>
    <row r="435" spans="2:9" x14ac:dyDescent="0.25">
      <c r="B435" s="17"/>
      <c r="C435" s="96"/>
      <c r="D435" s="97"/>
      <c r="E435" s="52"/>
      <c r="F435" s="54"/>
      <c r="G435" s="95"/>
      <c r="I435" s="40"/>
    </row>
    <row r="436" spans="2:9" x14ac:dyDescent="0.25">
      <c r="B436" s="17"/>
      <c r="C436" s="96"/>
      <c r="D436" s="97"/>
      <c r="E436" s="52"/>
      <c r="F436" s="54"/>
      <c r="G436" s="95"/>
      <c r="I436" s="40"/>
    </row>
    <row r="437" spans="2:9" x14ac:dyDescent="0.25">
      <c r="B437" s="17"/>
      <c r="C437" s="96"/>
      <c r="D437" s="97"/>
      <c r="E437" s="52"/>
      <c r="F437" s="54"/>
      <c r="G437" s="95"/>
      <c r="I437" s="40"/>
    </row>
    <row r="438" spans="2:9" x14ac:dyDescent="0.25">
      <c r="B438" s="17"/>
      <c r="C438" s="96"/>
      <c r="D438" s="97"/>
      <c r="E438" s="52"/>
      <c r="F438" s="54"/>
      <c r="G438" s="95"/>
      <c r="I438" s="40"/>
    </row>
    <row r="439" spans="2:9" x14ac:dyDescent="0.25">
      <c r="B439" s="17"/>
      <c r="C439" s="96"/>
      <c r="D439" s="97"/>
      <c r="E439" s="52"/>
      <c r="F439" s="54"/>
      <c r="G439" s="95"/>
      <c r="I439" s="40"/>
    </row>
    <row r="440" spans="2:9" x14ac:dyDescent="0.25">
      <c r="B440" s="17"/>
      <c r="C440" s="96"/>
      <c r="D440" s="97"/>
      <c r="E440" s="52"/>
      <c r="F440" s="54"/>
      <c r="G440" s="95"/>
      <c r="I440" s="40"/>
    </row>
    <row r="441" spans="2:9" x14ac:dyDescent="0.25">
      <c r="B441" s="17"/>
      <c r="C441" s="96"/>
      <c r="D441" s="97"/>
      <c r="E441" s="52"/>
      <c r="F441" s="54"/>
      <c r="G441" s="95"/>
      <c r="I441" s="40"/>
    </row>
    <row r="442" spans="2:9" x14ac:dyDescent="0.25">
      <c r="B442" s="17"/>
      <c r="C442" s="96"/>
      <c r="D442" s="97"/>
      <c r="E442" s="52"/>
      <c r="F442" s="54"/>
      <c r="G442" s="95"/>
      <c r="I442" s="40"/>
    </row>
    <row r="443" spans="2:9" x14ac:dyDescent="0.25">
      <c r="B443" s="17"/>
      <c r="C443" s="96"/>
      <c r="D443" s="97"/>
      <c r="E443" s="52"/>
      <c r="F443" s="54"/>
      <c r="G443" s="95"/>
      <c r="I443" s="40"/>
    </row>
    <row r="444" spans="2:9" x14ac:dyDescent="0.25">
      <c r="B444" s="17"/>
      <c r="C444" s="96"/>
      <c r="D444" s="97"/>
      <c r="E444" s="52"/>
      <c r="F444" s="54"/>
      <c r="G444" s="95"/>
      <c r="I444" s="40"/>
    </row>
    <row r="445" spans="2:9" x14ac:dyDescent="0.25">
      <c r="B445" s="17"/>
      <c r="C445" s="96"/>
      <c r="D445" s="97"/>
      <c r="E445" s="52"/>
      <c r="F445" s="54"/>
      <c r="G445" s="95"/>
      <c r="I445" s="40"/>
    </row>
    <row r="446" spans="2:9" x14ac:dyDescent="0.25">
      <c r="B446" s="17"/>
      <c r="C446" s="96"/>
      <c r="D446" s="97"/>
      <c r="E446" s="52"/>
      <c r="F446" s="54"/>
      <c r="G446" s="95"/>
      <c r="I446" s="40"/>
    </row>
    <row r="447" spans="2:9" x14ac:dyDescent="0.25">
      <c r="B447" s="17"/>
      <c r="C447" s="96"/>
      <c r="D447" s="97"/>
      <c r="E447" s="52"/>
      <c r="F447" s="54"/>
      <c r="G447" s="95"/>
      <c r="I447" s="40"/>
    </row>
    <row r="448" spans="2:9" x14ac:dyDescent="0.25">
      <c r="B448" s="17"/>
      <c r="C448" s="96"/>
      <c r="D448" s="97"/>
      <c r="E448" s="52"/>
      <c r="F448" s="54"/>
      <c r="G448" s="95"/>
      <c r="I448" s="40"/>
    </row>
    <row r="449" spans="2:9" x14ac:dyDescent="0.25">
      <c r="B449" s="17"/>
      <c r="C449" s="96"/>
      <c r="D449" s="97"/>
      <c r="E449" s="52"/>
      <c r="F449" s="54"/>
      <c r="G449" s="95"/>
      <c r="I449" s="40"/>
    </row>
    <row r="450" spans="2:9" x14ac:dyDescent="0.25">
      <c r="B450" s="17"/>
      <c r="C450" s="96"/>
      <c r="D450" s="97"/>
      <c r="E450" s="52"/>
      <c r="F450" s="54"/>
      <c r="G450" s="95"/>
      <c r="I450" s="40"/>
    </row>
    <row r="451" spans="2:9" x14ac:dyDescent="0.25">
      <c r="B451" s="17"/>
      <c r="C451" s="96"/>
      <c r="D451" s="97"/>
      <c r="E451" s="52"/>
      <c r="F451" s="54"/>
      <c r="G451" s="95"/>
      <c r="I451" s="40"/>
    </row>
    <row r="452" spans="2:9" x14ac:dyDescent="0.25">
      <c r="B452" s="17"/>
      <c r="C452" s="96"/>
      <c r="D452" s="97"/>
      <c r="E452" s="52"/>
      <c r="F452" s="54"/>
      <c r="G452" s="95"/>
      <c r="I452" s="40"/>
    </row>
    <row r="453" spans="2:9" x14ac:dyDescent="0.25">
      <c r="B453" s="17"/>
      <c r="C453" s="96"/>
      <c r="D453" s="97"/>
      <c r="E453" s="52"/>
      <c r="F453" s="54"/>
      <c r="G453" s="95"/>
      <c r="I453" s="40"/>
    </row>
    <row r="454" spans="2:9" x14ac:dyDescent="0.25">
      <c r="B454" s="17"/>
      <c r="C454" s="96"/>
      <c r="D454" s="97"/>
      <c r="E454" s="52"/>
      <c r="F454" s="54"/>
      <c r="G454" s="95"/>
      <c r="I454" s="40"/>
    </row>
    <row r="455" spans="2:9" x14ac:dyDescent="0.25">
      <c r="B455" s="17"/>
      <c r="C455" s="96"/>
      <c r="D455" s="97"/>
      <c r="E455" s="52"/>
      <c r="F455" s="54"/>
      <c r="G455" s="95"/>
      <c r="I455" s="40"/>
    </row>
    <row r="456" spans="2:9" x14ac:dyDescent="0.25">
      <c r="B456" s="17"/>
      <c r="C456" s="96"/>
      <c r="D456" s="97"/>
      <c r="E456" s="52"/>
      <c r="F456" s="54"/>
      <c r="G456" s="95"/>
      <c r="I456" s="40"/>
    </row>
    <row r="457" spans="2:9" x14ac:dyDescent="0.25">
      <c r="B457" s="17"/>
      <c r="C457" s="96"/>
      <c r="D457" s="97"/>
      <c r="E457" s="52"/>
      <c r="F457" s="54"/>
      <c r="G457" s="95"/>
      <c r="I457" s="40"/>
    </row>
    <row r="458" spans="2:9" x14ac:dyDescent="0.25">
      <c r="B458" s="17"/>
      <c r="C458" s="96"/>
      <c r="D458" s="97"/>
      <c r="E458" s="52"/>
      <c r="F458" s="54"/>
      <c r="G458" s="95"/>
      <c r="I458" s="40"/>
    </row>
    <row r="459" spans="2:9" x14ac:dyDescent="0.25">
      <c r="B459" s="17"/>
      <c r="C459" s="96"/>
      <c r="D459" s="97"/>
      <c r="E459" s="52"/>
      <c r="F459" s="54"/>
      <c r="G459" s="95"/>
      <c r="I459" s="40"/>
    </row>
    <row r="460" spans="2:9" x14ac:dyDescent="0.25">
      <c r="B460" s="17"/>
      <c r="C460" s="96"/>
      <c r="D460" s="97"/>
      <c r="E460" s="52"/>
      <c r="F460" s="54"/>
      <c r="G460" s="95"/>
      <c r="I460" s="40"/>
    </row>
    <row r="461" spans="2:9" x14ac:dyDescent="0.25">
      <c r="B461" s="17"/>
      <c r="C461" s="96"/>
      <c r="D461" s="97"/>
      <c r="E461" s="52"/>
      <c r="F461" s="54"/>
      <c r="G461" s="95"/>
      <c r="I461" s="40"/>
    </row>
    <row r="462" spans="2:9" x14ac:dyDescent="0.25">
      <c r="B462" s="17"/>
      <c r="C462" s="96"/>
      <c r="D462" s="97"/>
      <c r="E462" s="52"/>
      <c r="F462" s="54"/>
      <c r="G462" s="95"/>
      <c r="I462" s="40"/>
    </row>
    <row r="463" spans="2:9" x14ac:dyDescent="0.25">
      <c r="B463" s="17"/>
      <c r="C463" s="96"/>
      <c r="D463" s="97"/>
      <c r="E463" s="52"/>
      <c r="F463" s="54"/>
      <c r="G463" s="95"/>
      <c r="I463" s="40"/>
    </row>
    <row r="464" spans="2:9" x14ac:dyDescent="0.25">
      <c r="B464" s="17"/>
      <c r="C464" s="96"/>
      <c r="D464" s="97"/>
      <c r="E464" s="52"/>
      <c r="F464" s="54"/>
      <c r="G464" s="95"/>
      <c r="I464" s="40"/>
    </row>
    <row r="465" spans="2:9" x14ac:dyDescent="0.25">
      <c r="B465" s="17"/>
      <c r="C465" s="96"/>
      <c r="D465" s="97"/>
      <c r="E465" s="52"/>
      <c r="F465" s="54"/>
      <c r="G465" s="95"/>
      <c r="I465" s="40"/>
    </row>
    <row r="466" spans="2:9" x14ac:dyDescent="0.25">
      <c r="B466" s="17"/>
      <c r="C466" s="96"/>
      <c r="D466" s="97"/>
      <c r="E466" s="52"/>
      <c r="F466" s="54"/>
      <c r="G466" s="95"/>
      <c r="I466" s="40"/>
    </row>
    <row r="467" spans="2:9" x14ac:dyDescent="0.25">
      <c r="B467" s="17"/>
      <c r="C467" s="96"/>
      <c r="D467" s="97"/>
      <c r="E467" s="52"/>
      <c r="F467" s="54"/>
      <c r="G467" s="95"/>
      <c r="I467" s="40"/>
    </row>
    <row r="468" spans="2:9" x14ac:dyDescent="0.25">
      <c r="B468" s="17"/>
      <c r="C468" s="96"/>
      <c r="D468" s="97"/>
      <c r="E468" s="52"/>
      <c r="F468" s="54"/>
      <c r="G468" s="95"/>
      <c r="I468" s="40"/>
    </row>
    <row r="469" spans="2:9" x14ac:dyDescent="0.25">
      <c r="B469" s="17"/>
      <c r="C469" s="96"/>
      <c r="D469" s="97"/>
      <c r="E469" s="52"/>
      <c r="F469" s="54"/>
      <c r="G469" s="95"/>
      <c r="I469" s="40"/>
    </row>
    <row r="470" spans="2:9" x14ac:dyDescent="0.25">
      <c r="B470" s="17"/>
      <c r="C470" s="96"/>
      <c r="D470" s="97"/>
      <c r="E470" s="52"/>
      <c r="F470" s="54"/>
      <c r="G470" s="95"/>
      <c r="I470" s="40"/>
    </row>
    <row r="471" spans="2:9" x14ac:dyDescent="0.25">
      <c r="B471" s="17"/>
      <c r="C471" s="96"/>
      <c r="D471" s="97"/>
      <c r="E471" s="52"/>
      <c r="F471" s="54"/>
      <c r="G471" s="95"/>
      <c r="I471" s="40"/>
    </row>
    <row r="472" spans="2:9" x14ac:dyDescent="0.25">
      <c r="B472" s="17"/>
      <c r="C472" s="96"/>
      <c r="D472" s="97"/>
      <c r="E472" s="52"/>
      <c r="F472" s="54"/>
      <c r="G472" s="95"/>
      <c r="I472" s="40"/>
    </row>
    <row r="473" spans="2:9" x14ac:dyDescent="0.25">
      <c r="B473" s="17"/>
      <c r="C473" s="96"/>
      <c r="D473" s="97"/>
      <c r="E473" s="52"/>
      <c r="F473" s="54"/>
      <c r="G473" s="95"/>
      <c r="I473" s="40"/>
    </row>
    <row r="474" spans="2:9" x14ac:dyDescent="0.25">
      <c r="B474" s="17"/>
      <c r="C474" s="96"/>
      <c r="D474" s="97"/>
      <c r="E474" s="52"/>
      <c r="F474" s="54"/>
      <c r="G474" s="95"/>
      <c r="I474" s="40"/>
    </row>
    <row r="475" spans="2:9" x14ac:dyDescent="0.25">
      <c r="B475" s="17"/>
      <c r="C475" s="96"/>
      <c r="D475" s="97"/>
      <c r="E475" s="52"/>
      <c r="F475" s="54"/>
      <c r="G475" s="95"/>
      <c r="I475" s="40"/>
    </row>
    <row r="476" spans="2:9" x14ac:dyDescent="0.25">
      <c r="B476" s="17"/>
      <c r="C476" s="96"/>
      <c r="D476" s="97"/>
      <c r="E476" s="52"/>
      <c r="F476" s="54"/>
      <c r="G476" s="95"/>
      <c r="I476" s="40"/>
    </row>
    <row r="477" spans="2:9" x14ac:dyDescent="0.25">
      <c r="B477" s="17"/>
      <c r="C477" s="96"/>
      <c r="D477" s="97"/>
      <c r="E477" s="52"/>
      <c r="F477" s="54"/>
      <c r="G477" s="95"/>
      <c r="I477" s="40"/>
    </row>
    <row r="478" spans="2:9" x14ac:dyDescent="0.25">
      <c r="B478" s="17"/>
      <c r="C478" s="96"/>
      <c r="D478" s="97"/>
      <c r="E478" s="52"/>
      <c r="F478" s="54"/>
      <c r="G478" s="95"/>
      <c r="I478" s="40"/>
    </row>
    <row r="479" spans="2:9" x14ac:dyDescent="0.25">
      <c r="B479" s="17"/>
      <c r="C479" s="96"/>
      <c r="D479" s="97"/>
      <c r="E479" s="52"/>
      <c r="F479" s="54"/>
      <c r="G479" s="95"/>
      <c r="I479" s="40"/>
    </row>
    <row r="480" spans="2:9" x14ac:dyDescent="0.25">
      <c r="B480" s="17"/>
      <c r="C480" s="96"/>
      <c r="D480" s="97"/>
      <c r="E480" s="52"/>
      <c r="F480" s="54"/>
      <c r="G480" s="95"/>
      <c r="I480" s="40"/>
    </row>
    <row r="481" spans="2:9" x14ac:dyDescent="0.25">
      <c r="B481" s="17"/>
      <c r="C481" s="96"/>
      <c r="D481" s="97"/>
      <c r="E481" s="52"/>
      <c r="F481" s="54"/>
      <c r="G481" s="95"/>
      <c r="I481" s="40"/>
    </row>
    <row r="482" spans="2:9" x14ac:dyDescent="0.25">
      <c r="B482" s="17"/>
      <c r="C482" s="96"/>
      <c r="D482" s="97"/>
      <c r="E482" s="52"/>
      <c r="F482" s="54"/>
      <c r="G482" s="95"/>
      <c r="I482" s="40"/>
    </row>
    <row r="483" spans="2:9" x14ac:dyDescent="0.25">
      <c r="B483" s="17"/>
      <c r="C483" s="96"/>
      <c r="D483" s="97"/>
      <c r="E483" s="52"/>
      <c r="F483" s="54"/>
      <c r="G483" s="95"/>
      <c r="I483" s="40"/>
    </row>
    <row r="484" spans="2:9" x14ac:dyDescent="0.25">
      <c r="B484" s="17"/>
      <c r="C484" s="96"/>
      <c r="D484" s="97"/>
      <c r="E484" s="52"/>
      <c r="F484" s="54"/>
      <c r="G484" s="95"/>
      <c r="I484" s="40"/>
    </row>
    <row r="485" spans="2:9" x14ac:dyDescent="0.25">
      <c r="B485" s="17"/>
      <c r="C485" s="96"/>
      <c r="D485" s="97"/>
      <c r="E485" s="52"/>
      <c r="F485" s="54"/>
      <c r="G485" s="95"/>
      <c r="I485" s="40"/>
    </row>
    <row r="486" spans="2:9" x14ac:dyDescent="0.25">
      <c r="B486" s="17"/>
      <c r="C486" s="96"/>
      <c r="D486" s="97"/>
      <c r="E486" s="52"/>
      <c r="F486" s="54"/>
      <c r="G486" s="95"/>
      <c r="I486" s="40"/>
    </row>
    <row r="487" spans="2:9" x14ac:dyDescent="0.25">
      <c r="B487" s="17"/>
      <c r="C487" s="96"/>
      <c r="D487" s="97"/>
      <c r="E487" s="52"/>
      <c r="F487" s="54"/>
      <c r="G487" s="95"/>
      <c r="I487" s="40"/>
    </row>
    <row r="488" spans="2:9" x14ac:dyDescent="0.25">
      <c r="B488" s="17"/>
      <c r="C488" s="96"/>
      <c r="D488" s="97"/>
      <c r="E488" s="52"/>
      <c r="F488" s="54"/>
      <c r="G488" s="95"/>
      <c r="I488" s="40"/>
    </row>
    <row r="489" spans="2:9" x14ac:dyDescent="0.25">
      <c r="B489" s="17"/>
      <c r="C489" s="96"/>
      <c r="D489" s="97"/>
      <c r="E489" s="52"/>
      <c r="F489" s="54"/>
      <c r="G489" s="95"/>
      <c r="I489" s="40"/>
    </row>
    <row r="490" spans="2:9" x14ac:dyDescent="0.25">
      <c r="B490" s="17"/>
      <c r="C490" s="96"/>
      <c r="D490" s="97"/>
      <c r="E490" s="52"/>
      <c r="F490" s="54"/>
      <c r="G490" s="95"/>
      <c r="I490" s="40"/>
    </row>
    <row r="491" spans="2:9" x14ac:dyDescent="0.25">
      <c r="B491" s="17"/>
      <c r="C491" s="96"/>
      <c r="D491" s="97"/>
      <c r="E491" s="52"/>
      <c r="F491" s="54"/>
      <c r="G491" s="95"/>
      <c r="I491" s="40"/>
    </row>
    <row r="492" spans="2:9" x14ac:dyDescent="0.25">
      <c r="B492" s="17"/>
      <c r="C492" s="96"/>
      <c r="D492" s="97"/>
      <c r="E492" s="52"/>
      <c r="F492" s="54"/>
      <c r="G492" s="95"/>
      <c r="I492" s="40"/>
    </row>
    <row r="493" spans="2:9" x14ac:dyDescent="0.25">
      <c r="B493" s="17"/>
      <c r="C493" s="96"/>
      <c r="D493" s="97"/>
      <c r="E493" s="52"/>
      <c r="F493" s="54"/>
      <c r="G493" s="95"/>
      <c r="I493" s="40"/>
    </row>
    <row r="494" spans="2:9" x14ac:dyDescent="0.25">
      <c r="B494" s="17"/>
      <c r="C494" s="96"/>
      <c r="D494" s="97"/>
      <c r="E494" s="52"/>
      <c r="F494" s="54"/>
      <c r="G494" s="95"/>
      <c r="I494" s="40"/>
    </row>
    <row r="495" spans="2:9" x14ac:dyDescent="0.25">
      <c r="B495" s="17"/>
      <c r="C495" s="96"/>
      <c r="D495" s="97"/>
      <c r="E495" s="52"/>
      <c r="F495" s="54"/>
      <c r="G495" s="95"/>
      <c r="I495" s="40"/>
    </row>
    <row r="496" spans="2:9" x14ac:dyDescent="0.25">
      <c r="B496" s="17"/>
      <c r="C496" s="96"/>
      <c r="D496" s="97"/>
      <c r="E496" s="52"/>
      <c r="F496" s="54"/>
      <c r="G496" s="95"/>
      <c r="I496" s="40"/>
    </row>
    <row r="497" spans="2:9" x14ac:dyDescent="0.25">
      <c r="B497" s="17"/>
      <c r="C497" s="96"/>
      <c r="D497" s="97"/>
      <c r="E497" s="52"/>
      <c r="F497" s="54"/>
      <c r="G497" s="95"/>
      <c r="I497" s="40"/>
    </row>
    <row r="498" spans="2:9" x14ac:dyDescent="0.25">
      <c r="B498" s="17"/>
      <c r="C498" s="96"/>
      <c r="D498" s="97"/>
      <c r="E498" s="52"/>
      <c r="F498" s="54"/>
      <c r="G498" s="95"/>
      <c r="I498" s="40"/>
    </row>
    <row r="499" spans="2:9" x14ac:dyDescent="0.25">
      <c r="B499" s="17"/>
      <c r="C499" s="96"/>
      <c r="D499" s="97"/>
      <c r="E499" s="52"/>
      <c r="F499" s="54"/>
      <c r="G499" s="95"/>
      <c r="I499" s="40"/>
    </row>
    <row r="500" spans="2:9" x14ac:dyDescent="0.25">
      <c r="B500" s="17"/>
      <c r="C500" s="96"/>
      <c r="D500" s="97"/>
      <c r="E500" s="52"/>
      <c r="F500" s="54"/>
      <c r="G500" s="95"/>
      <c r="I500" s="40"/>
    </row>
    <row r="501" spans="2:9" x14ac:dyDescent="0.25">
      <c r="B501" s="17"/>
      <c r="C501" s="96"/>
      <c r="D501" s="97"/>
      <c r="E501" s="52"/>
      <c r="F501" s="54"/>
      <c r="G501" s="95"/>
      <c r="I501" s="40"/>
    </row>
    <row r="502" spans="2:9" x14ac:dyDescent="0.25">
      <c r="B502" s="17"/>
      <c r="C502" s="96"/>
      <c r="D502" s="97"/>
      <c r="E502" s="52"/>
      <c r="F502" s="54"/>
      <c r="G502" s="95"/>
      <c r="I502" s="40"/>
    </row>
    <row r="503" spans="2:9" x14ac:dyDescent="0.25">
      <c r="B503" s="17"/>
      <c r="C503" s="96"/>
      <c r="D503" s="97"/>
      <c r="E503" s="52"/>
      <c r="F503" s="54"/>
      <c r="G503" s="95"/>
      <c r="I503" s="40"/>
    </row>
    <row r="504" spans="2:9" x14ac:dyDescent="0.25">
      <c r="B504" s="17"/>
      <c r="C504" s="96"/>
      <c r="D504" s="97"/>
      <c r="E504" s="52"/>
      <c r="F504" s="54"/>
      <c r="G504" s="95"/>
      <c r="I504" s="40"/>
    </row>
    <row r="505" spans="2:9" x14ac:dyDescent="0.25">
      <c r="B505" s="17"/>
      <c r="C505" s="96"/>
      <c r="D505" s="97"/>
      <c r="E505" s="52"/>
      <c r="F505" s="54"/>
      <c r="G505" s="95"/>
      <c r="I505" s="40"/>
    </row>
    <row r="506" spans="2:9" x14ac:dyDescent="0.25">
      <c r="B506" s="17"/>
      <c r="C506" s="96"/>
      <c r="D506" s="97"/>
      <c r="E506" s="52"/>
      <c r="F506" s="54"/>
      <c r="G506" s="95"/>
      <c r="I506" s="40"/>
    </row>
    <row r="507" spans="2:9" x14ac:dyDescent="0.25">
      <c r="B507" s="17"/>
      <c r="C507" s="96"/>
      <c r="D507" s="97"/>
      <c r="E507" s="52"/>
      <c r="F507" s="54"/>
      <c r="G507" s="95"/>
      <c r="I507" s="40"/>
    </row>
    <row r="508" spans="2:9" x14ac:dyDescent="0.25">
      <c r="B508" s="17"/>
      <c r="C508" s="96"/>
      <c r="D508" s="97"/>
      <c r="E508" s="52"/>
      <c r="F508" s="54"/>
      <c r="G508" s="95"/>
      <c r="I508" s="40"/>
    </row>
    <row r="509" spans="2:9" x14ac:dyDescent="0.25">
      <c r="B509" s="17"/>
      <c r="C509" s="96"/>
      <c r="D509" s="97"/>
      <c r="E509" s="52"/>
      <c r="F509" s="54"/>
      <c r="G509" s="95"/>
      <c r="I509" s="40"/>
    </row>
    <row r="510" spans="2:9" x14ac:dyDescent="0.25">
      <c r="B510" s="17"/>
      <c r="C510" s="96"/>
      <c r="D510" s="97"/>
      <c r="E510" s="52"/>
      <c r="F510" s="54"/>
      <c r="G510" s="95"/>
      <c r="I510" s="40"/>
    </row>
    <row r="511" spans="2:9" x14ac:dyDescent="0.25">
      <c r="B511" s="17"/>
      <c r="C511" s="96"/>
      <c r="D511" s="97"/>
      <c r="E511" s="52"/>
      <c r="F511" s="54"/>
      <c r="G511" s="95"/>
      <c r="I511" s="40"/>
    </row>
    <row r="512" spans="2:9" x14ac:dyDescent="0.25">
      <c r="B512" s="17"/>
      <c r="C512" s="96"/>
      <c r="D512" s="97"/>
      <c r="E512" s="52"/>
      <c r="F512" s="54"/>
      <c r="G512" s="95"/>
      <c r="I512" s="40"/>
    </row>
    <row r="513" spans="2:9" x14ac:dyDescent="0.25">
      <c r="B513" s="17"/>
      <c r="C513" s="96"/>
      <c r="D513" s="97"/>
      <c r="E513" s="52"/>
      <c r="F513" s="54"/>
      <c r="G513" s="95"/>
      <c r="I513" s="40"/>
    </row>
    <row r="514" spans="2:9" x14ac:dyDescent="0.25">
      <c r="B514" s="17"/>
      <c r="C514" s="96"/>
      <c r="D514" s="97"/>
      <c r="E514" s="52"/>
      <c r="F514" s="54"/>
      <c r="G514" s="95"/>
      <c r="I514" s="40"/>
    </row>
    <row r="515" spans="2:9" x14ac:dyDescent="0.25">
      <c r="B515" s="17"/>
      <c r="C515" s="96"/>
      <c r="D515" s="97"/>
      <c r="E515" s="52"/>
      <c r="F515" s="54"/>
      <c r="G515" s="95"/>
      <c r="I515" s="40"/>
    </row>
    <row r="516" spans="2:9" x14ac:dyDescent="0.25">
      <c r="B516" s="17"/>
      <c r="C516" s="96"/>
      <c r="D516" s="97"/>
      <c r="E516" s="52"/>
      <c r="F516" s="54"/>
      <c r="G516" s="95"/>
      <c r="I516" s="40"/>
    </row>
    <row r="517" spans="2:9" x14ac:dyDescent="0.25">
      <c r="B517" s="17"/>
      <c r="C517" s="96"/>
      <c r="D517" s="97"/>
      <c r="E517" s="52"/>
      <c r="F517" s="54"/>
      <c r="G517" s="95"/>
      <c r="I517" s="40"/>
    </row>
    <row r="518" spans="2:9" x14ac:dyDescent="0.25">
      <c r="B518" s="17"/>
      <c r="C518" s="96"/>
      <c r="D518" s="97"/>
      <c r="E518" s="52"/>
      <c r="F518" s="54"/>
      <c r="G518" s="95"/>
      <c r="I518" s="40"/>
    </row>
    <row r="519" spans="2:9" x14ac:dyDescent="0.25">
      <c r="B519" s="17"/>
      <c r="C519" s="96"/>
      <c r="D519" s="97"/>
      <c r="E519" s="52"/>
      <c r="F519" s="54"/>
      <c r="G519" s="95"/>
      <c r="I519" s="40"/>
    </row>
    <row r="520" spans="2:9" x14ac:dyDescent="0.25">
      <c r="B520" s="17"/>
      <c r="C520" s="96"/>
      <c r="D520" s="97"/>
      <c r="E520" s="52"/>
      <c r="F520" s="54"/>
      <c r="G520" s="95"/>
      <c r="I520" s="40"/>
    </row>
    <row r="521" spans="2:9" x14ac:dyDescent="0.25">
      <c r="B521" s="17"/>
      <c r="C521" s="96"/>
      <c r="D521" s="97"/>
      <c r="E521" s="52"/>
      <c r="F521" s="54"/>
      <c r="G521" s="95"/>
      <c r="I521" s="40"/>
    </row>
    <row r="522" spans="2:9" x14ac:dyDescent="0.25">
      <c r="B522" s="17"/>
      <c r="C522" s="96"/>
      <c r="D522" s="97"/>
      <c r="E522" s="52"/>
      <c r="F522" s="54"/>
      <c r="G522" s="95"/>
      <c r="I522" s="40"/>
    </row>
  </sheetData>
  <mergeCells count="4">
    <mergeCell ref="B219:H219"/>
    <mergeCell ref="A255:F255"/>
    <mergeCell ref="B3:H3"/>
    <mergeCell ref="B81:H81"/>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6"/>
  <sheetViews>
    <sheetView topLeftCell="A391" workbookViewId="0">
      <selection activeCell="L397" sqref="L397"/>
    </sheetView>
  </sheetViews>
  <sheetFormatPr defaultRowHeight="15" x14ac:dyDescent="0.25"/>
  <cols>
    <col min="1" max="1" width="10.7109375" style="48" customWidth="1"/>
    <col min="2" max="2" width="45.7109375" style="43" customWidth="1"/>
    <col min="3" max="3" width="9.7109375" style="83" customWidth="1"/>
    <col min="4" max="4" width="12.7109375" style="83" customWidth="1"/>
    <col min="5" max="5" width="10.7109375" style="53" customWidth="1"/>
    <col min="6" max="6" width="10.7109375" style="55" customWidth="1"/>
    <col min="7" max="7" width="15.7109375" style="93" customWidth="1"/>
    <col min="8" max="8" width="15.7109375" style="57" customWidth="1"/>
    <col min="9" max="16384" width="9.140625" style="15"/>
  </cols>
  <sheetData>
    <row r="1" spans="1:10" s="75" customFormat="1" ht="25.5" customHeight="1" x14ac:dyDescent="0.25">
      <c r="A1" s="5" t="s">
        <v>561</v>
      </c>
      <c r="B1" s="6" t="s">
        <v>562</v>
      </c>
      <c r="C1" s="5" t="s">
        <v>563</v>
      </c>
      <c r="D1" s="7" t="s">
        <v>564</v>
      </c>
      <c r="E1" s="44" t="s">
        <v>565</v>
      </c>
      <c r="F1" s="44" t="s">
        <v>566</v>
      </c>
      <c r="G1" s="25" t="s">
        <v>567</v>
      </c>
      <c r="H1" s="10" t="s">
        <v>568</v>
      </c>
      <c r="I1" s="94"/>
      <c r="J1" s="87"/>
    </row>
    <row r="2" spans="1:10" s="14" customFormat="1" ht="50.1" customHeight="1" x14ac:dyDescent="0.25">
      <c r="A2" s="21" t="s">
        <v>0</v>
      </c>
      <c r="B2" s="21" t="s">
        <v>1</v>
      </c>
      <c r="C2" s="21" t="s">
        <v>2</v>
      </c>
      <c r="D2" s="9" t="s">
        <v>560</v>
      </c>
      <c r="E2" s="26" t="s">
        <v>3</v>
      </c>
      <c r="F2" s="26" t="s">
        <v>4</v>
      </c>
      <c r="G2" s="26" t="s">
        <v>570</v>
      </c>
      <c r="H2" s="11" t="s">
        <v>569</v>
      </c>
      <c r="I2" s="19"/>
    </row>
    <row r="3" spans="1:10" ht="57" customHeight="1" x14ac:dyDescent="0.25">
      <c r="A3" s="197" t="s">
        <v>20965</v>
      </c>
      <c r="B3" s="344" t="s">
        <v>20966</v>
      </c>
      <c r="C3" s="345"/>
      <c r="D3" s="345"/>
      <c r="E3" s="345"/>
      <c r="F3" s="345"/>
      <c r="G3" s="345"/>
      <c r="H3" s="346"/>
      <c r="I3" s="42"/>
    </row>
    <row r="4" spans="1:10" ht="90" x14ac:dyDescent="0.25">
      <c r="A4" s="195" t="s">
        <v>2880</v>
      </c>
      <c r="B4" s="196" t="s">
        <v>20967</v>
      </c>
      <c r="C4" s="198"/>
      <c r="D4" s="199"/>
      <c r="E4" s="199"/>
      <c r="F4" s="199"/>
      <c r="G4" s="199"/>
      <c r="H4" s="200"/>
      <c r="I4" s="42"/>
    </row>
    <row r="5" spans="1:10" x14ac:dyDescent="0.25">
      <c r="A5" s="193" t="s">
        <v>2881</v>
      </c>
      <c r="B5" s="194" t="s">
        <v>2882</v>
      </c>
      <c r="C5" s="188" t="s">
        <v>15</v>
      </c>
      <c r="D5" s="224"/>
      <c r="E5" s="201">
        <v>19</v>
      </c>
      <c r="F5" s="201">
        <v>8</v>
      </c>
      <c r="G5" s="88">
        <f>D5*E5</f>
        <v>0</v>
      </c>
      <c r="H5" s="65">
        <f>D5*F5</f>
        <v>0</v>
      </c>
      <c r="I5" s="42"/>
    </row>
    <row r="6" spans="1:10" x14ac:dyDescent="0.25">
      <c r="A6" s="193" t="s">
        <v>2883</v>
      </c>
      <c r="B6" s="194" t="s">
        <v>2884</v>
      </c>
      <c r="C6" s="188" t="s">
        <v>15</v>
      </c>
      <c r="D6" s="224"/>
      <c r="E6" s="201">
        <v>20.399999999999999</v>
      </c>
      <c r="F6" s="201">
        <v>8.6</v>
      </c>
      <c r="G6" s="88">
        <f t="shared" ref="G6:G69" si="0">D6*E6</f>
        <v>0</v>
      </c>
      <c r="H6" s="65">
        <f t="shared" ref="H6:H69" si="1">D6*F6</f>
        <v>0</v>
      </c>
      <c r="I6" s="42"/>
    </row>
    <row r="7" spans="1:10" ht="22.5" x14ac:dyDescent="0.25">
      <c r="A7" s="193" t="s">
        <v>2885</v>
      </c>
      <c r="B7" s="194" t="s">
        <v>2886</v>
      </c>
      <c r="C7" s="188" t="s">
        <v>15</v>
      </c>
      <c r="D7" s="224"/>
      <c r="E7" s="201">
        <v>19.7</v>
      </c>
      <c r="F7" s="201">
        <v>8.3000000000000007</v>
      </c>
      <c r="G7" s="88">
        <f t="shared" si="0"/>
        <v>0</v>
      </c>
      <c r="H7" s="65">
        <f t="shared" si="1"/>
        <v>0</v>
      </c>
      <c r="I7" s="42"/>
    </row>
    <row r="8" spans="1:10" ht="22.5" x14ac:dyDescent="0.25">
      <c r="A8" s="193" t="s">
        <v>2887</v>
      </c>
      <c r="B8" s="194" t="s">
        <v>2888</v>
      </c>
      <c r="C8" s="188" t="s">
        <v>15</v>
      </c>
      <c r="D8" s="224"/>
      <c r="E8" s="201">
        <v>21.1</v>
      </c>
      <c r="F8" s="201">
        <v>8.9</v>
      </c>
      <c r="G8" s="88">
        <f t="shared" si="0"/>
        <v>0</v>
      </c>
      <c r="H8" s="65">
        <f t="shared" si="1"/>
        <v>0</v>
      </c>
      <c r="I8" s="42"/>
    </row>
    <row r="9" spans="1:10" ht="101.25" x14ac:dyDescent="0.25">
      <c r="A9" s="195" t="s">
        <v>2889</v>
      </c>
      <c r="B9" s="196" t="s">
        <v>20968</v>
      </c>
      <c r="C9" s="198"/>
      <c r="D9" s="199"/>
      <c r="E9" s="199"/>
      <c r="F9" s="199"/>
      <c r="G9" s="199"/>
      <c r="H9" s="200"/>
      <c r="I9" s="42"/>
    </row>
    <row r="10" spans="1:10" x14ac:dyDescent="0.25">
      <c r="A10" s="193" t="s">
        <v>2890</v>
      </c>
      <c r="B10" s="194" t="s">
        <v>2891</v>
      </c>
      <c r="C10" s="188" t="s">
        <v>15</v>
      </c>
      <c r="D10" s="224"/>
      <c r="E10" s="201">
        <v>22.7</v>
      </c>
      <c r="F10" s="201">
        <v>9.6</v>
      </c>
      <c r="G10" s="88">
        <f t="shared" si="0"/>
        <v>0</v>
      </c>
      <c r="H10" s="65">
        <f t="shared" si="1"/>
        <v>0</v>
      </c>
      <c r="I10" s="42"/>
    </row>
    <row r="11" spans="1:10" x14ac:dyDescent="0.25">
      <c r="A11" s="193" t="s">
        <v>2892</v>
      </c>
      <c r="B11" s="194" t="s">
        <v>2893</v>
      </c>
      <c r="C11" s="188" t="s">
        <v>15</v>
      </c>
      <c r="D11" s="224"/>
      <c r="E11" s="201">
        <v>23.3</v>
      </c>
      <c r="F11" s="201">
        <v>9.8000000000000007</v>
      </c>
      <c r="G11" s="88">
        <f t="shared" si="0"/>
        <v>0</v>
      </c>
      <c r="H11" s="65">
        <f t="shared" si="1"/>
        <v>0</v>
      </c>
      <c r="I11" s="42"/>
    </row>
    <row r="12" spans="1:10" x14ac:dyDescent="0.25">
      <c r="A12" s="193" t="s">
        <v>2894</v>
      </c>
      <c r="B12" s="194" t="s">
        <v>2895</v>
      </c>
      <c r="C12" s="188" t="s">
        <v>15</v>
      </c>
      <c r="D12" s="224"/>
      <c r="E12" s="201">
        <v>24.1</v>
      </c>
      <c r="F12" s="201">
        <v>10.199999999999999</v>
      </c>
      <c r="G12" s="88">
        <f t="shared" si="0"/>
        <v>0</v>
      </c>
      <c r="H12" s="65">
        <f t="shared" si="1"/>
        <v>0</v>
      </c>
      <c r="I12" s="42"/>
    </row>
    <row r="13" spans="1:10" x14ac:dyDescent="0.25">
      <c r="A13" s="193" t="s">
        <v>2896</v>
      </c>
      <c r="B13" s="194" t="s">
        <v>2897</v>
      </c>
      <c r="C13" s="188" t="s">
        <v>15</v>
      </c>
      <c r="D13" s="224"/>
      <c r="E13" s="201">
        <v>26.3</v>
      </c>
      <c r="F13" s="201">
        <v>11.1</v>
      </c>
      <c r="G13" s="88">
        <f t="shared" si="0"/>
        <v>0</v>
      </c>
      <c r="H13" s="65">
        <f t="shared" si="1"/>
        <v>0</v>
      </c>
      <c r="I13" s="42"/>
    </row>
    <row r="14" spans="1:10" ht="78.75" x14ac:dyDescent="0.25">
      <c r="A14" s="195" t="s">
        <v>2898</v>
      </c>
      <c r="B14" s="196" t="s">
        <v>20969</v>
      </c>
      <c r="C14" s="198"/>
      <c r="D14" s="199"/>
      <c r="E14" s="199"/>
      <c r="F14" s="199"/>
      <c r="G14" s="199"/>
      <c r="H14" s="200"/>
      <c r="I14" s="42"/>
    </row>
    <row r="15" spans="1:10" x14ac:dyDescent="0.25">
      <c r="A15" s="193" t="s">
        <v>2899</v>
      </c>
      <c r="B15" s="194" t="s">
        <v>2900</v>
      </c>
      <c r="C15" s="188" t="s">
        <v>15</v>
      </c>
      <c r="D15" s="224"/>
      <c r="E15" s="201">
        <v>26.7</v>
      </c>
      <c r="F15" s="201">
        <v>11.3</v>
      </c>
      <c r="G15" s="88">
        <f t="shared" si="0"/>
        <v>0</v>
      </c>
      <c r="H15" s="65">
        <f t="shared" si="1"/>
        <v>0</v>
      </c>
      <c r="I15" s="42"/>
    </row>
    <row r="16" spans="1:10" x14ac:dyDescent="0.25">
      <c r="A16" s="193" t="s">
        <v>2901</v>
      </c>
      <c r="B16" s="194" t="s">
        <v>2902</v>
      </c>
      <c r="C16" s="188" t="s">
        <v>15</v>
      </c>
      <c r="D16" s="224"/>
      <c r="E16" s="201">
        <v>29</v>
      </c>
      <c r="F16" s="201">
        <v>12.3</v>
      </c>
      <c r="G16" s="88">
        <f t="shared" si="0"/>
        <v>0</v>
      </c>
      <c r="H16" s="65">
        <f t="shared" si="1"/>
        <v>0</v>
      </c>
      <c r="I16" s="42"/>
    </row>
    <row r="17" spans="1:9" ht="56.25" x14ac:dyDescent="0.25">
      <c r="A17" s="195" t="s">
        <v>2903</v>
      </c>
      <c r="B17" s="196" t="s">
        <v>20970</v>
      </c>
      <c r="C17" s="198"/>
      <c r="D17" s="199"/>
      <c r="E17" s="199"/>
      <c r="F17" s="199"/>
      <c r="G17" s="199"/>
      <c r="H17" s="200"/>
      <c r="I17" s="42"/>
    </row>
    <row r="18" spans="1:9" x14ac:dyDescent="0.25">
      <c r="A18" s="193" t="s">
        <v>2904</v>
      </c>
      <c r="B18" s="194" t="s">
        <v>2905</v>
      </c>
      <c r="C18" s="188" t="s">
        <v>15</v>
      </c>
      <c r="D18" s="224"/>
      <c r="E18" s="201">
        <v>30.2</v>
      </c>
      <c r="F18" s="201">
        <v>10</v>
      </c>
      <c r="G18" s="88">
        <f t="shared" si="0"/>
        <v>0</v>
      </c>
      <c r="H18" s="65">
        <f t="shared" si="1"/>
        <v>0</v>
      </c>
      <c r="I18" s="42"/>
    </row>
    <row r="19" spans="1:9" x14ac:dyDescent="0.25">
      <c r="A19" s="193" t="s">
        <v>2906</v>
      </c>
      <c r="B19" s="194" t="s">
        <v>2907</v>
      </c>
      <c r="C19" s="188" t="s">
        <v>15</v>
      </c>
      <c r="D19" s="224"/>
      <c r="E19" s="201">
        <v>36</v>
      </c>
      <c r="F19" s="201">
        <v>11.9</v>
      </c>
      <c r="G19" s="88">
        <f t="shared" si="0"/>
        <v>0</v>
      </c>
      <c r="H19" s="65">
        <f t="shared" si="1"/>
        <v>0</v>
      </c>
      <c r="I19" s="42"/>
    </row>
    <row r="20" spans="1:9" x14ac:dyDescent="0.25">
      <c r="A20" s="193" t="s">
        <v>2908</v>
      </c>
      <c r="B20" s="194" t="s">
        <v>2909</v>
      </c>
      <c r="C20" s="188" t="s">
        <v>15</v>
      </c>
      <c r="D20" s="224"/>
      <c r="E20" s="201">
        <v>34.299999999999997</v>
      </c>
      <c r="F20" s="201">
        <v>11.4</v>
      </c>
      <c r="G20" s="88">
        <f t="shared" si="0"/>
        <v>0</v>
      </c>
      <c r="H20" s="65">
        <f t="shared" si="1"/>
        <v>0</v>
      </c>
      <c r="I20" s="42"/>
    </row>
    <row r="21" spans="1:9" x14ac:dyDescent="0.25">
      <c r="A21" s="193" t="s">
        <v>2910</v>
      </c>
      <c r="B21" s="194" t="s">
        <v>2911</v>
      </c>
      <c r="C21" s="188" t="s">
        <v>15</v>
      </c>
      <c r="D21" s="224"/>
      <c r="E21" s="201">
        <v>44.2</v>
      </c>
      <c r="F21" s="201">
        <v>14.6</v>
      </c>
      <c r="G21" s="88">
        <f t="shared" si="0"/>
        <v>0</v>
      </c>
      <c r="H21" s="65">
        <f t="shared" si="1"/>
        <v>0</v>
      </c>
      <c r="I21" s="42"/>
    </row>
    <row r="22" spans="1:9" ht="90" x14ac:dyDescent="0.25">
      <c r="A22" s="195" t="s">
        <v>2912</v>
      </c>
      <c r="B22" s="196" t="s">
        <v>20971</v>
      </c>
      <c r="C22" s="198"/>
      <c r="D22" s="199"/>
      <c r="E22" s="199"/>
      <c r="F22" s="199"/>
      <c r="G22" s="199"/>
      <c r="H22" s="200"/>
      <c r="I22" s="42"/>
    </row>
    <row r="23" spans="1:9" x14ac:dyDescent="0.25">
      <c r="A23" s="193" t="s">
        <v>2913</v>
      </c>
      <c r="B23" s="194" t="s">
        <v>2914</v>
      </c>
      <c r="C23" s="188" t="s">
        <v>15</v>
      </c>
      <c r="D23" s="224"/>
      <c r="E23" s="201">
        <v>40.5</v>
      </c>
      <c r="F23" s="201">
        <v>13.4</v>
      </c>
      <c r="G23" s="88">
        <f t="shared" si="0"/>
        <v>0</v>
      </c>
      <c r="H23" s="65">
        <f t="shared" si="1"/>
        <v>0</v>
      </c>
      <c r="I23" s="42"/>
    </row>
    <row r="24" spans="1:9" x14ac:dyDescent="0.25">
      <c r="A24" s="193" t="s">
        <v>2915</v>
      </c>
      <c r="B24" s="194" t="s">
        <v>2891</v>
      </c>
      <c r="C24" s="188" t="s">
        <v>15</v>
      </c>
      <c r="D24" s="224"/>
      <c r="E24" s="201">
        <v>45.7</v>
      </c>
      <c r="F24" s="201">
        <v>15.2</v>
      </c>
      <c r="G24" s="88">
        <f t="shared" si="0"/>
        <v>0</v>
      </c>
      <c r="H24" s="65">
        <f t="shared" si="1"/>
        <v>0</v>
      </c>
      <c r="I24" s="42"/>
    </row>
    <row r="25" spans="1:9" x14ac:dyDescent="0.25">
      <c r="A25" s="193" t="s">
        <v>2916</v>
      </c>
      <c r="B25" s="194" t="s">
        <v>2917</v>
      </c>
      <c r="C25" s="188" t="s">
        <v>15</v>
      </c>
      <c r="D25" s="224"/>
      <c r="E25" s="201">
        <v>50</v>
      </c>
      <c r="F25" s="201">
        <v>16.600000000000001</v>
      </c>
      <c r="G25" s="88">
        <f t="shared" si="0"/>
        <v>0</v>
      </c>
      <c r="H25" s="65">
        <f t="shared" si="1"/>
        <v>0</v>
      </c>
      <c r="I25" s="42"/>
    </row>
    <row r="26" spans="1:9" x14ac:dyDescent="0.25">
      <c r="A26" s="193" t="s">
        <v>2918</v>
      </c>
      <c r="B26" s="194" t="s">
        <v>2895</v>
      </c>
      <c r="C26" s="188" t="s">
        <v>15</v>
      </c>
      <c r="D26" s="224"/>
      <c r="E26" s="201">
        <v>56</v>
      </c>
      <c r="F26" s="201">
        <v>18.600000000000001</v>
      </c>
      <c r="G26" s="88">
        <f t="shared" si="0"/>
        <v>0</v>
      </c>
      <c r="H26" s="65">
        <f t="shared" si="1"/>
        <v>0</v>
      </c>
      <c r="I26" s="42"/>
    </row>
    <row r="27" spans="1:9" ht="56.25" x14ac:dyDescent="0.25">
      <c r="A27" s="193" t="s">
        <v>2919</v>
      </c>
      <c r="B27" s="194" t="s">
        <v>20972</v>
      </c>
      <c r="C27" s="188" t="s">
        <v>301</v>
      </c>
      <c r="D27" s="224"/>
      <c r="E27" s="201">
        <v>3.64</v>
      </c>
      <c r="F27" s="201">
        <v>1.54</v>
      </c>
      <c r="G27" s="88">
        <f t="shared" si="0"/>
        <v>0</v>
      </c>
      <c r="H27" s="65">
        <f t="shared" si="1"/>
        <v>0</v>
      </c>
      <c r="I27" s="42"/>
    </row>
    <row r="28" spans="1:9" ht="56.25" x14ac:dyDescent="0.25">
      <c r="A28" s="193" t="s">
        <v>2920</v>
      </c>
      <c r="B28" s="194" t="s">
        <v>20973</v>
      </c>
      <c r="C28" s="188" t="s">
        <v>259</v>
      </c>
      <c r="D28" s="224"/>
      <c r="E28" s="201">
        <v>39.5</v>
      </c>
      <c r="F28" s="201">
        <v>16.7</v>
      </c>
      <c r="G28" s="88">
        <f t="shared" si="0"/>
        <v>0</v>
      </c>
      <c r="H28" s="65">
        <f t="shared" si="1"/>
        <v>0</v>
      </c>
      <c r="I28" s="42"/>
    </row>
    <row r="29" spans="1:9" ht="56.25" x14ac:dyDescent="0.25">
      <c r="A29" s="195" t="s">
        <v>2921</v>
      </c>
      <c r="B29" s="196" t="s">
        <v>20974</v>
      </c>
      <c r="C29" s="198"/>
      <c r="D29" s="199"/>
      <c r="E29" s="199"/>
      <c r="F29" s="199"/>
      <c r="G29" s="199"/>
      <c r="H29" s="200"/>
      <c r="I29" s="42"/>
    </row>
    <row r="30" spans="1:9" x14ac:dyDescent="0.25">
      <c r="A30" s="193" t="s">
        <v>2922</v>
      </c>
      <c r="B30" s="194" t="s">
        <v>2923</v>
      </c>
      <c r="C30" s="188" t="s">
        <v>6</v>
      </c>
      <c r="D30" s="224"/>
      <c r="E30" s="201">
        <v>63</v>
      </c>
      <c r="F30" s="201">
        <v>20.2</v>
      </c>
      <c r="G30" s="88">
        <f t="shared" si="0"/>
        <v>0</v>
      </c>
      <c r="H30" s="65">
        <f t="shared" si="1"/>
        <v>0</v>
      </c>
      <c r="I30" s="42"/>
    </row>
    <row r="31" spans="1:9" x14ac:dyDescent="0.25">
      <c r="A31" s="193" t="s">
        <v>2924</v>
      </c>
      <c r="B31" s="194" t="s">
        <v>2925</v>
      </c>
      <c r="C31" s="188" t="s">
        <v>6</v>
      </c>
      <c r="D31" s="224"/>
      <c r="E31" s="201">
        <v>70</v>
      </c>
      <c r="F31" s="201">
        <v>22.5</v>
      </c>
      <c r="G31" s="88">
        <f t="shared" si="0"/>
        <v>0</v>
      </c>
      <c r="H31" s="65">
        <f t="shared" si="1"/>
        <v>0</v>
      </c>
      <c r="I31" s="42"/>
    </row>
    <row r="32" spans="1:9" ht="67.5" x14ac:dyDescent="0.25">
      <c r="A32" s="195" t="s">
        <v>2926</v>
      </c>
      <c r="B32" s="196" t="s">
        <v>20975</v>
      </c>
      <c r="C32" s="198"/>
      <c r="D32" s="199"/>
      <c r="E32" s="199"/>
      <c r="F32" s="199"/>
      <c r="G32" s="199"/>
      <c r="H32" s="200"/>
      <c r="I32" s="42"/>
    </row>
    <row r="33" spans="1:9" x14ac:dyDescent="0.25">
      <c r="A33" s="193" t="s">
        <v>2927</v>
      </c>
      <c r="B33" s="194" t="s">
        <v>2928</v>
      </c>
      <c r="C33" s="188" t="s">
        <v>259</v>
      </c>
      <c r="D33" s="224"/>
      <c r="E33" s="201">
        <v>61</v>
      </c>
      <c r="F33" s="201">
        <v>27.3</v>
      </c>
      <c r="G33" s="88">
        <f t="shared" si="0"/>
        <v>0</v>
      </c>
      <c r="H33" s="65">
        <f t="shared" si="1"/>
        <v>0</v>
      </c>
      <c r="I33" s="42"/>
    </row>
    <row r="34" spans="1:9" x14ac:dyDescent="0.25">
      <c r="A34" s="193" t="s">
        <v>2929</v>
      </c>
      <c r="B34" s="194" t="s">
        <v>2930</v>
      </c>
      <c r="C34" s="188" t="s">
        <v>259</v>
      </c>
      <c r="D34" s="224"/>
      <c r="E34" s="201">
        <v>71</v>
      </c>
      <c r="F34" s="201">
        <v>31.4</v>
      </c>
      <c r="G34" s="88">
        <f t="shared" si="0"/>
        <v>0</v>
      </c>
      <c r="H34" s="65">
        <f t="shared" si="1"/>
        <v>0</v>
      </c>
      <c r="I34" s="42"/>
    </row>
    <row r="35" spans="1:9" ht="33.75" x14ac:dyDescent="0.25">
      <c r="A35" s="193" t="s">
        <v>2931</v>
      </c>
      <c r="B35" s="194" t="s">
        <v>20976</v>
      </c>
      <c r="C35" s="188" t="s">
        <v>259</v>
      </c>
      <c r="D35" s="224"/>
      <c r="E35" s="201">
        <v>0.61</v>
      </c>
      <c r="F35" s="201">
        <v>0.27300000000000002</v>
      </c>
      <c r="G35" s="88">
        <f t="shared" si="0"/>
        <v>0</v>
      </c>
      <c r="H35" s="65">
        <f t="shared" si="1"/>
        <v>0</v>
      </c>
      <c r="I35" s="42"/>
    </row>
    <row r="36" spans="1:9" ht="45" x14ac:dyDescent="0.25">
      <c r="A36" s="193" t="s">
        <v>2932</v>
      </c>
      <c r="B36" s="194" t="s">
        <v>20977</v>
      </c>
      <c r="C36" s="188" t="s">
        <v>301</v>
      </c>
      <c r="D36" s="224"/>
      <c r="E36" s="201">
        <v>7.9</v>
      </c>
      <c r="F36" s="201">
        <v>3.34</v>
      </c>
      <c r="G36" s="88">
        <f t="shared" si="0"/>
        <v>0</v>
      </c>
      <c r="H36" s="65">
        <f t="shared" si="1"/>
        <v>0</v>
      </c>
      <c r="I36" s="42"/>
    </row>
    <row r="37" spans="1:9" ht="67.5" x14ac:dyDescent="0.25">
      <c r="A37" s="193" t="s">
        <v>2933</v>
      </c>
      <c r="B37" s="194" t="s">
        <v>20978</v>
      </c>
      <c r="C37" s="188" t="s">
        <v>259</v>
      </c>
      <c r="D37" s="224"/>
      <c r="E37" s="201">
        <v>107</v>
      </c>
      <c r="F37" s="201">
        <v>35.5</v>
      </c>
      <c r="G37" s="88">
        <f t="shared" si="0"/>
        <v>0</v>
      </c>
      <c r="H37" s="65">
        <f t="shared" si="1"/>
        <v>0</v>
      </c>
      <c r="I37" s="42"/>
    </row>
    <row r="38" spans="1:9" ht="57" customHeight="1" x14ac:dyDescent="0.25">
      <c r="A38" s="197" t="s">
        <v>20979</v>
      </c>
      <c r="B38" s="344" t="s">
        <v>20980</v>
      </c>
      <c r="C38" s="345"/>
      <c r="D38" s="345"/>
      <c r="E38" s="345"/>
      <c r="F38" s="345"/>
      <c r="G38" s="345"/>
      <c r="H38" s="346"/>
      <c r="I38" s="42"/>
    </row>
    <row r="39" spans="1:9" ht="146.25" x14ac:dyDescent="0.25">
      <c r="A39" s="195" t="s">
        <v>2934</v>
      </c>
      <c r="B39" s="196" t="s">
        <v>20981</v>
      </c>
      <c r="C39" s="198"/>
      <c r="D39" s="199"/>
      <c r="E39" s="199"/>
      <c r="F39" s="199"/>
      <c r="G39" s="199"/>
      <c r="H39" s="200"/>
      <c r="I39" s="42"/>
    </row>
    <row r="40" spans="1:9" x14ac:dyDescent="0.25">
      <c r="A40" s="193" t="s">
        <v>2935</v>
      </c>
      <c r="B40" s="194" t="s">
        <v>2936</v>
      </c>
      <c r="C40" s="188" t="s">
        <v>15</v>
      </c>
      <c r="D40" s="224"/>
      <c r="E40" s="201">
        <v>16.8</v>
      </c>
      <c r="F40" s="201">
        <v>4.7</v>
      </c>
      <c r="G40" s="88">
        <f t="shared" si="0"/>
        <v>0</v>
      </c>
      <c r="H40" s="65">
        <f t="shared" si="1"/>
        <v>0</v>
      </c>
      <c r="I40" s="42"/>
    </row>
    <row r="41" spans="1:9" x14ac:dyDescent="0.25">
      <c r="A41" s="193" t="s">
        <v>2937</v>
      </c>
      <c r="B41" s="194" t="s">
        <v>2938</v>
      </c>
      <c r="C41" s="188" t="s">
        <v>15</v>
      </c>
      <c r="D41" s="224"/>
      <c r="E41" s="201">
        <v>18.399999999999999</v>
      </c>
      <c r="F41" s="201">
        <v>5.2</v>
      </c>
      <c r="G41" s="88">
        <f t="shared" si="0"/>
        <v>0</v>
      </c>
      <c r="H41" s="65">
        <f t="shared" si="1"/>
        <v>0</v>
      </c>
      <c r="I41" s="42"/>
    </row>
    <row r="42" spans="1:9" x14ac:dyDescent="0.25">
      <c r="A42" s="193" t="s">
        <v>2939</v>
      </c>
      <c r="B42" s="194" t="s">
        <v>2940</v>
      </c>
      <c r="C42" s="188" t="s">
        <v>15</v>
      </c>
      <c r="D42" s="224"/>
      <c r="E42" s="201">
        <v>21.1</v>
      </c>
      <c r="F42" s="201">
        <v>5.9</v>
      </c>
      <c r="G42" s="88">
        <f t="shared" si="0"/>
        <v>0</v>
      </c>
      <c r="H42" s="65">
        <f t="shared" si="1"/>
        <v>0</v>
      </c>
      <c r="I42" s="42"/>
    </row>
    <row r="43" spans="1:9" x14ac:dyDescent="0.25">
      <c r="A43" s="193" t="s">
        <v>2941</v>
      </c>
      <c r="B43" s="194" t="s">
        <v>2942</v>
      </c>
      <c r="C43" s="188" t="s">
        <v>15</v>
      </c>
      <c r="D43" s="224"/>
      <c r="E43" s="201">
        <v>23.8</v>
      </c>
      <c r="F43" s="201">
        <v>6.6</v>
      </c>
      <c r="G43" s="88">
        <f t="shared" si="0"/>
        <v>0</v>
      </c>
      <c r="H43" s="65">
        <f t="shared" si="1"/>
        <v>0</v>
      </c>
      <c r="I43" s="42"/>
    </row>
    <row r="44" spans="1:9" x14ac:dyDescent="0.25">
      <c r="A44" s="193" t="s">
        <v>2943</v>
      </c>
      <c r="B44" s="194" t="s">
        <v>2944</v>
      </c>
      <c r="C44" s="188" t="s">
        <v>15</v>
      </c>
      <c r="D44" s="224"/>
      <c r="E44" s="201">
        <v>26.1</v>
      </c>
      <c r="F44" s="201">
        <v>7.3</v>
      </c>
      <c r="G44" s="88">
        <f t="shared" si="0"/>
        <v>0</v>
      </c>
      <c r="H44" s="65">
        <f t="shared" si="1"/>
        <v>0</v>
      </c>
      <c r="I44" s="42"/>
    </row>
    <row r="45" spans="1:9" x14ac:dyDescent="0.25">
      <c r="A45" s="193" t="s">
        <v>2945</v>
      </c>
      <c r="B45" s="194" t="s">
        <v>2946</v>
      </c>
      <c r="C45" s="188" t="s">
        <v>15</v>
      </c>
      <c r="D45" s="224"/>
      <c r="E45" s="201">
        <v>31.7</v>
      </c>
      <c r="F45" s="201">
        <v>8.9</v>
      </c>
      <c r="G45" s="88">
        <f t="shared" si="0"/>
        <v>0</v>
      </c>
      <c r="H45" s="65">
        <f t="shared" si="1"/>
        <v>0</v>
      </c>
      <c r="I45" s="42"/>
    </row>
    <row r="46" spans="1:9" x14ac:dyDescent="0.25">
      <c r="A46" s="193" t="s">
        <v>2947</v>
      </c>
      <c r="B46" s="194" t="s">
        <v>2948</v>
      </c>
      <c r="C46" s="188" t="s">
        <v>15</v>
      </c>
      <c r="D46" s="224"/>
      <c r="E46" s="201">
        <v>39.6</v>
      </c>
      <c r="F46" s="201">
        <v>11.1</v>
      </c>
      <c r="G46" s="88">
        <f t="shared" si="0"/>
        <v>0</v>
      </c>
      <c r="H46" s="65">
        <f t="shared" si="1"/>
        <v>0</v>
      </c>
      <c r="I46" s="42"/>
    </row>
    <row r="47" spans="1:9" x14ac:dyDescent="0.25">
      <c r="A47" s="193" t="s">
        <v>2949</v>
      </c>
      <c r="B47" s="194" t="s">
        <v>2950</v>
      </c>
      <c r="C47" s="188" t="s">
        <v>15</v>
      </c>
      <c r="D47" s="224"/>
      <c r="E47" s="201">
        <v>45.8</v>
      </c>
      <c r="F47" s="201">
        <v>12.8</v>
      </c>
      <c r="G47" s="88">
        <f t="shared" si="0"/>
        <v>0</v>
      </c>
      <c r="H47" s="65">
        <f t="shared" si="1"/>
        <v>0</v>
      </c>
      <c r="I47" s="42"/>
    </row>
    <row r="48" spans="1:9" x14ac:dyDescent="0.25">
      <c r="A48" s="193" t="s">
        <v>2951</v>
      </c>
      <c r="B48" s="194" t="s">
        <v>2952</v>
      </c>
      <c r="C48" s="188" t="s">
        <v>15</v>
      </c>
      <c r="D48" s="224"/>
      <c r="E48" s="201">
        <v>69</v>
      </c>
      <c r="F48" s="201">
        <v>19.2</v>
      </c>
      <c r="G48" s="88">
        <f t="shared" si="0"/>
        <v>0</v>
      </c>
      <c r="H48" s="65">
        <f t="shared" si="1"/>
        <v>0</v>
      </c>
      <c r="I48" s="42"/>
    </row>
    <row r="49" spans="1:9" x14ac:dyDescent="0.25">
      <c r="A49" s="193" t="s">
        <v>2953</v>
      </c>
      <c r="B49" s="194" t="s">
        <v>2954</v>
      </c>
      <c r="C49" s="188" t="s">
        <v>15</v>
      </c>
      <c r="D49" s="224"/>
      <c r="E49" s="201">
        <v>96</v>
      </c>
      <c r="F49" s="201">
        <v>27</v>
      </c>
      <c r="G49" s="88">
        <f t="shared" si="0"/>
        <v>0</v>
      </c>
      <c r="H49" s="65">
        <f t="shared" si="1"/>
        <v>0</v>
      </c>
      <c r="I49" s="42"/>
    </row>
    <row r="50" spans="1:9" x14ac:dyDescent="0.25">
      <c r="A50" s="193" t="s">
        <v>2955</v>
      </c>
      <c r="B50" s="194" t="s">
        <v>2956</v>
      </c>
      <c r="C50" s="188" t="s">
        <v>15</v>
      </c>
      <c r="D50" s="224"/>
      <c r="E50" s="201">
        <v>147</v>
      </c>
      <c r="F50" s="201">
        <v>41</v>
      </c>
      <c r="G50" s="88">
        <f t="shared" si="0"/>
        <v>0</v>
      </c>
      <c r="H50" s="65">
        <f t="shared" si="1"/>
        <v>0</v>
      </c>
      <c r="I50" s="42"/>
    </row>
    <row r="51" spans="1:9" x14ac:dyDescent="0.25">
      <c r="A51" s="193" t="s">
        <v>2957</v>
      </c>
      <c r="B51" s="194" t="s">
        <v>2958</v>
      </c>
      <c r="C51" s="188" t="s">
        <v>15</v>
      </c>
      <c r="D51" s="224"/>
      <c r="E51" s="201">
        <v>233</v>
      </c>
      <c r="F51" s="201">
        <v>65</v>
      </c>
      <c r="G51" s="88">
        <f t="shared" si="0"/>
        <v>0</v>
      </c>
      <c r="H51" s="65">
        <f t="shared" si="1"/>
        <v>0</v>
      </c>
      <c r="I51" s="42"/>
    </row>
    <row r="52" spans="1:9" ht="146.25" x14ac:dyDescent="0.25">
      <c r="A52" s="195" t="s">
        <v>2959</v>
      </c>
      <c r="B52" s="196" t="s">
        <v>20982</v>
      </c>
      <c r="C52" s="198"/>
      <c r="D52" s="199"/>
      <c r="E52" s="199"/>
      <c r="F52" s="199"/>
      <c r="G52" s="199"/>
      <c r="H52" s="200"/>
      <c r="I52" s="42"/>
    </row>
    <row r="53" spans="1:9" x14ac:dyDescent="0.25">
      <c r="A53" s="193" t="s">
        <v>2960</v>
      </c>
      <c r="B53" s="194" t="s">
        <v>2936</v>
      </c>
      <c r="C53" s="188" t="s">
        <v>15</v>
      </c>
      <c r="D53" s="224"/>
      <c r="E53" s="201">
        <v>10.4</v>
      </c>
      <c r="F53" s="201">
        <v>2.9</v>
      </c>
      <c r="G53" s="88">
        <f t="shared" si="0"/>
        <v>0</v>
      </c>
      <c r="H53" s="65">
        <f t="shared" si="1"/>
        <v>0</v>
      </c>
      <c r="I53" s="42"/>
    </row>
    <row r="54" spans="1:9" x14ac:dyDescent="0.25">
      <c r="A54" s="193" t="s">
        <v>2961</v>
      </c>
      <c r="B54" s="194" t="s">
        <v>2938</v>
      </c>
      <c r="C54" s="188" t="s">
        <v>15</v>
      </c>
      <c r="D54" s="224"/>
      <c r="E54" s="201">
        <v>12</v>
      </c>
      <c r="F54" s="201">
        <v>3.35</v>
      </c>
      <c r="G54" s="88">
        <f t="shared" si="0"/>
        <v>0</v>
      </c>
      <c r="H54" s="65">
        <f t="shared" si="1"/>
        <v>0</v>
      </c>
      <c r="I54" s="42"/>
    </row>
    <row r="55" spans="1:9" x14ac:dyDescent="0.25">
      <c r="A55" s="193" t="s">
        <v>2962</v>
      </c>
      <c r="B55" s="194" t="s">
        <v>2940</v>
      </c>
      <c r="C55" s="188" t="s">
        <v>15</v>
      </c>
      <c r="D55" s="224"/>
      <c r="E55" s="201">
        <v>13.3</v>
      </c>
      <c r="F55" s="201">
        <v>3.71</v>
      </c>
      <c r="G55" s="88">
        <f t="shared" si="0"/>
        <v>0</v>
      </c>
      <c r="H55" s="65">
        <f t="shared" si="1"/>
        <v>0</v>
      </c>
      <c r="I55" s="42"/>
    </row>
    <row r="56" spans="1:9" x14ac:dyDescent="0.25">
      <c r="A56" s="193" t="s">
        <v>2963</v>
      </c>
      <c r="B56" s="194" t="s">
        <v>2942</v>
      </c>
      <c r="C56" s="188" t="s">
        <v>15</v>
      </c>
      <c r="D56" s="224"/>
      <c r="E56" s="201">
        <v>15.3</v>
      </c>
      <c r="F56" s="201">
        <v>4.28</v>
      </c>
      <c r="G56" s="88">
        <f t="shared" si="0"/>
        <v>0</v>
      </c>
      <c r="H56" s="65">
        <f t="shared" si="1"/>
        <v>0</v>
      </c>
      <c r="I56" s="42"/>
    </row>
    <row r="57" spans="1:9" x14ac:dyDescent="0.25">
      <c r="A57" s="193" t="s">
        <v>2964</v>
      </c>
      <c r="B57" s="194" t="s">
        <v>2944</v>
      </c>
      <c r="C57" s="188" t="s">
        <v>15</v>
      </c>
      <c r="D57" s="224"/>
      <c r="E57" s="201">
        <v>16.899999999999999</v>
      </c>
      <c r="F57" s="201">
        <v>4.7300000000000004</v>
      </c>
      <c r="G57" s="88">
        <f t="shared" si="0"/>
        <v>0</v>
      </c>
      <c r="H57" s="65">
        <f t="shared" si="1"/>
        <v>0</v>
      </c>
      <c r="I57" s="42"/>
    </row>
    <row r="58" spans="1:9" x14ac:dyDescent="0.25">
      <c r="A58" s="193" t="s">
        <v>2965</v>
      </c>
      <c r="B58" s="194" t="s">
        <v>2946</v>
      </c>
      <c r="C58" s="188" t="s">
        <v>15</v>
      </c>
      <c r="D58" s="224"/>
      <c r="E58" s="201">
        <v>20.6</v>
      </c>
      <c r="F58" s="201">
        <v>5.7</v>
      </c>
      <c r="G58" s="88">
        <f t="shared" si="0"/>
        <v>0</v>
      </c>
      <c r="H58" s="65">
        <f t="shared" si="1"/>
        <v>0</v>
      </c>
      <c r="I58" s="42"/>
    </row>
    <row r="59" spans="1:9" x14ac:dyDescent="0.25">
      <c r="A59" s="193" t="s">
        <v>2966</v>
      </c>
      <c r="B59" s="194" t="s">
        <v>2948</v>
      </c>
      <c r="C59" s="188" t="s">
        <v>15</v>
      </c>
      <c r="D59" s="224"/>
      <c r="E59" s="201">
        <v>26.1</v>
      </c>
      <c r="F59" s="201">
        <v>7.3</v>
      </c>
      <c r="G59" s="88">
        <f t="shared" si="0"/>
        <v>0</v>
      </c>
      <c r="H59" s="65">
        <f t="shared" si="1"/>
        <v>0</v>
      </c>
      <c r="I59" s="42"/>
    </row>
    <row r="60" spans="1:9" x14ac:dyDescent="0.25">
      <c r="A60" s="193" t="s">
        <v>2967</v>
      </c>
      <c r="B60" s="194" t="s">
        <v>2950</v>
      </c>
      <c r="C60" s="188" t="s">
        <v>15</v>
      </c>
      <c r="D60" s="224"/>
      <c r="E60" s="201">
        <v>30.1</v>
      </c>
      <c r="F60" s="201">
        <v>8.4</v>
      </c>
      <c r="G60" s="88">
        <f t="shared" si="0"/>
        <v>0</v>
      </c>
      <c r="H60" s="65">
        <f t="shared" si="1"/>
        <v>0</v>
      </c>
      <c r="I60" s="42"/>
    </row>
    <row r="61" spans="1:9" x14ac:dyDescent="0.25">
      <c r="A61" s="193" t="s">
        <v>2968</v>
      </c>
      <c r="B61" s="194" t="s">
        <v>2952</v>
      </c>
      <c r="C61" s="188" t="s">
        <v>15</v>
      </c>
      <c r="D61" s="224"/>
      <c r="E61" s="201">
        <v>46.5</v>
      </c>
      <c r="F61" s="201">
        <v>13</v>
      </c>
      <c r="G61" s="88">
        <f t="shared" si="0"/>
        <v>0</v>
      </c>
      <c r="H61" s="65">
        <f t="shared" si="1"/>
        <v>0</v>
      </c>
      <c r="I61" s="42"/>
    </row>
    <row r="62" spans="1:9" x14ac:dyDescent="0.25">
      <c r="A62" s="193" t="s">
        <v>2969</v>
      </c>
      <c r="B62" s="194" t="s">
        <v>2954</v>
      </c>
      <c r="C62" s="188" t="s">
        <v>15</v>
      </c>
      <c r="D62" s="224"/>
      <c r="E62" s="201">
        <v>67</v>
      </c>
      <c r="F62" s="201">
        <v>18.899999999999999</v>
      </c>
      <c r="G62" s="88">
        <f t="shared" si="0"/>
        <v>0</v>
      </c>
      <c r="H62" s="65">
        <f t="shared" si="1"/>
        <v>0</v>
      </c>
      <c r="I62" s="42"/>
    </row>
    <row r="63" spans="1:9" x14ac:dyDescent="0.25">
      <c r="A63" s="193" t="s">
        <v>2970</v>
      </c>
      <c r="B63" s="194" t="s">
        <v>2956</v>
      </c>
      <c r="C63" s="188" t="s">
        <v>15</v>
      </c>
      <c r="D63" s="224"/>
      <c r="E63" s="201">
        <v>107</v>
      </c>
      <c r="F63" s="201">
        <v>29.9</v>
      </c>
      <c r="G63" s="88">
        <f t="shared" si="0"/>
        <v>0</v>
      </c>
      <c r="H63" s="65">
        <f t="shared" si="1"/>
        <v>0</v>
      </c>
      <c r="I63" s="42"/>
    </row>
    <row r="64" spans="1:9" x14ac:dyDescent="0.25">
      <c r="A64" s="193" t="s">
        <v>2971</v>
      </c>
      <c r="B64" s="194" t="s">
        <v>2958</v>
      </c>
      <c r="C64" s="188" t="s">
        <v>15</v>
      </c>
      <c r="D64" s="224"/>
      <c r="E64" s="201">
        <v>169</v>
      </c>
      <c r="F64" s="201">
        <v>47.3</v>
      </c>
      <c r="G64" s="88">
        <f t="shared" si="0"/>
        <v>0</v>
      </c>
      <c r="H64" s="65">
        <f t="shared" si="1"/>
        <v>0</v>
      </c>
      <c r="I64" s="42"/>
    </row>
    <row r="65" spans="1:9" ht="157.5" x14ac:dyDescent="0.25">
      <c r="A65" s="195" t="s">
        <v>2972</v>
      </c>
      <c r="B65" s="196" t="s">
        <v>20983</v>
      </c>
      <c r="C65" s="198"/>
      <c r="D65" s="199"/>
      <c r="E65" s="199"/>
      <c r="F65" s="199"/>
      <c r="G65" s="199"/>
      <c r="H65" s="200"/>
      <c r="I65" s="42"/>
    </row>
    <row r="66" spans="1:9" x14ac:dyDescent="0.25">
      <c r="A66" s="193" t="s">
        <v>2973</v>
      </c>
      <c r="B66" s="194" t="s">
        <v>2974</v>
      </c>
      <c r="C66" s="188" t="s">
        <v>15</v>
      </c>
      <c r="D66" s="224"/>
      <c r="E66" s="201">
        <v>21.2</v>
      </c>
      <c r="F66" s="201">
        <v>5.9</v>
      </c>
      <c r="G66" s="88">
        <f t="shared" si="0"/>
        <v>0</v>
      </c>
      <c r="H66" s="65">
        <f t="shared" si="1"/>
        <v>0</v>
      </c>
      <c r="I66" s="42"/>
    </row>
    <row r="67" spans="1:9" x14ac:dyDescent="0.25">
      <c r="A67" s="193" t="s">
        <v>2975</v>
      </c>
      <c r="B67" s="194" t="s">
        <v>2976</v>
      </c>
      <c r="C67" s="188" t="s">
        <v>15</v>
      </c>
      <c r="D67" s="224"/>
      <c r="E67" s="201">
        <v>24.5</v>
      </c>
      <c r="F67" s="201">
        <v>6.9</v>
      </c>
      <c r="G67" s="88">
        <f t="shared" si="0"/>
        <v>0</v>
      </c>
      <c r="H67" s="65">
        <f t="shared" si="1"/>
        <v>0</v>
      </c>
      <c r="I67" s="42"/>
    </row>
    <row r="68" spans="1:9" x14ac:dyDescent="0.25">
      <c r="A68" s="193" t="s">
        <v>2977</v>
      </c>
      <c r="B68" s="194" t="s">
        <v>2978</v>
      </c>
      <c r="C68" s="188" t="s">
        <v>15</v>
      </c>
      <c r="D68" s="224"/>
      <c r="E68" s="201">
        <v>29.8</v>
      </c>
      <c r="F68" s="201">
        <v>8.3000000000000007</v>
      </c>
      <c r="G68" s="88">
        <f t="shared" si="0"/>
        <v>0</v>
      </c>
      <c r="H68" s="65">
        <f t="shared" si="1"/>
        <v>0</v>
      </c>
      <c r="I68" s="42"/>
    </row>
    <row r="69" spans="1:9" x14ac:dyDescent="0.25">
      <c r="A69" s="193" t="s">
        <v>2979</v>
      </c>
      <c r="B69" s="194" t="s">
        <v>2980</v>
      </c>
      <c r="C69" s="188" t="s">
        <v>15</v>
      </c>
      <c r="D69" s="224"/>
      <c r="E69" s="201">
        <v>31.9</v>
      </c>
      <c r="F69" s="201">
        <v>8.9</v>
      </c>
      <c r="G69" s="88">
        <f t="shared" si="0"/>
        <v>0</v>
      </c>
      <c r="H69" s="65">
        <f t="shared" si="1"/>
        <v>0</v>
      </c>
      <c r="I69" s="42"/>
    </row>
    <row r="70" spans="1:9" x14ac:dyDescent="0.25">
      <c r="A70" s="193" t="s">
        <v>2981</v>
      </c>
      <c r="B70" s="194" t="s">
        <v>2982</v>
      </c>
      <c r="C70" s="188" t="s">
        <v>15</v>
      </c>
      <c r="D70" s="224"/>
      <c r="E70" s="201">
        <v>37.1</v>
      </c>
      <c r="F70" s="201">
        <v>10.4</v>
      </c>
      <c r="G70" s="88">
        <f t="shared" ref="G70:G133" si="2">D70*E70</f>
        <v>0</v>
      </c>
      <c r="H70" s="65">
        <f t="shared" ref="H70:H133" si="3">D70*F70</f>
        <v>0</v>
      </c>
      <c r="I70" s="42"/>
    </row>
    <row r="71" spans="1:9" x14ac:dyDescent="0.25">
      <c r="A71" s="193" t="s">
        <v>2983</v>
      </c>
      <c r="B71" s="194" t="s">
        <v>2984</v>
      </c>
      <c r="C71" s="188" t="s">
        <v>15</v>
      </c>
      <c r="D71" s="224"/>
      <c r="E71" s="201">
        <v>40.4</v>
      </c>
      <c r="F71" s="201">
        <v>11.3</v>
      </c>
      <c r="G71" s="88">
        <f t="shared" si="2"/>
        <v>0</v>
      </c>
      <c r="H71" s="65">
        <f t="shared" si="3"/>
        <v>0</v>
      </c>
      <c r="I71" s="42"/>
    </row>
    <row r="72" spans="1:9" x14ac:dyDescent="0.25">
      <c r="A72" s="193" t="s">
        <v>2985</v>
      </c>
      <c r="B72" s="194" t="s">
        <v>2986</v>
      </c>
      <c r="C72" s="188" t="s">
        <v>15</v>
      </c>
      <c r="D72" s="224"/>
      <c r="E72" s="201">
        <v>50</v>
      </c>
      <c r="F72" s="201">
        <v>14</v>
      </c>
      <c r="G72" s="88">
        <f t="shared" si="2"/>
        <v>0</v>
      </c>
      <c r="H72" s="65">
        <f t="shared" si="3"/>
        <v>0</v>
      </c>
      <c r="I72" s="42"/>
    </row>
    <row r="73" spans="1:9" x14ac:dyDescent="0.25">
      <c r="A73" s="193" t="s">
        <v>2987</v>
      </c>
      <c r="B73" s="194" t="s">
        <v>2988</v>
      </c>
      <c r="C73" s="188" t="s">
        <v>15</v>
      </c>
      <c r="D73" s="224"/>
      <c r="E73" s="201">
        <v>53</v>
      </c>
      <c r="F73" s="201">
        <v>14.9</v>
      </c>
      <c r="G73" s="88">
        <f t="shared" si="2"/>
        <v>0</v>
      </c>
      <c r="H73" s="65">
        <f t="shared" si="3"/>
        <v>0</v>
      </c>
      <c r="I73" s="42"/>
    </row>
    <row r="74" spans="1:9" x14ac:dyDescent="0.25">
      <c r="A74" s="193" t="s">
        <v>2989</v>
      </c>
      <c r="B74" s="194" t="s">
        <v>2990</v>
      </c>
      <c r="C74" s="188" t="s">
        <v>15</v>
      </c>
      <c r="D74" s="224"/>
      <c r="E74" s="201">
        <v>76</v>
      </c>
      <c r="F74" s="201">
        <v>21.3</v>
      </c>
      <c r="G74" s="88">
        <f t="shared" si="2"/>
        <v>0</v>
      </c>
      <c r="H74" s="65">
        <f t="shared" si="3"/>
        <v>0</v>
      </c>
      <c r="I74" s="42"/>
    </row>
    <row r="75" spans="1:9" x14ac:dyDescent="0.25">
      <c r="A75" s="193" t="s">
        <v>2991</v>
      </c>
      <c r="B75" s="194" t="s">
        <v>2992</v>
      </c>
      <c r="C75" s="188" t="s">
        <v>15</v>
      </c>
      <c r="D75" s="224"/>
      <c r="E75" s="201">
        <v>88</v>
      </c>
      <c r="F75" s="201">
        <v>24.6</v>
      </c>
      <c r="G75" s="88">
        <f t="shared" si="2"/>
        <v>0</v>
      </c>
      <c r="H75" s="65">
        <f t="shared" si="3"/>
        <v>0</v>
      </c>
      <c r="I75" s="42"/>
    </row>
    <row r="76" spans="1:9" x14ac:dyDescent="0.25">
      <c r="A76" s="193" t="s">
        <v>2993</v>
      </c>
      <c r="B76" s="194" t="s">
        <v>2994</v>
      </c>
      <c r="C76" s="188" t="s">
        <v>15</v>
      </c>
      <c r="D76" s="224"/>
      <c r="E76" s="201">
        <v>107</v>
      </c>
      <c r="F76" s="201">
        <v>29.9</v>
      </c>
      <c r="G76" s="88">
        <f t="shared" si="2"/>
        <v>0</v>
      </c>
      <c r="H76" s="65">
        <f t="shared" si="3"/>
        <v>0</v>
      </c>
      <c r="I76" s="42"/>
    </row>
    <row r="77" spans="1:9" x14ac:dyDescent="0.25">
      <c r="A77" s="193" t="s">
        <v>2995</v>
      </c>
      <c r="B77" s="194" t="s">
        <v>2996</v>
      </c>
      <c r="C77" s="188" t="s">
        <v>15</v>
      </c>
      <c r="D77" s="224"/>
      <c r="E77" s="201">
        <v>126</v>
      </c>
      <c r="F77" s="201">
        <v>35.299999999999997</v>
      </c>
      <c r="G77" s="88">
        <f t="shared" si="2"/>
        <v>0</v>
      </c>
      <c r="H77" s="65">
        <f t="shared" si="3"/>
        <v>0</v>
      </c>
      <c r="I77" s="42"/>
    </row>
    <row r="78" spans="1:9" x14ac:dyDescent="0.25">
      <c r="A78" s="193" t="s">
        <v>2997</v>
      </c>
      <c r="B78" s="194" t="s">
        <v>2998</v>
      </c>
      <c r="C78" s="188" t="s">
        <v>259</v>
      </c>
      <c r="D78" s="224"/>
      <c r="E78" s="201">
        <v>107</v>
      </c>
      <c r="F78" s="201">
        <v>29.9</v>
      </c>
      <c r="G78" s="88">
        <f t="shared" si="2"/>
        <v>0</v>
      </c>
      <c r="H78" s="65">
        <f t="shared" si="3"/>
        <v>0</v>
      </c>
      <c r="I78" s="42"/>
    </row>
    <row r="79" spans="1:9" ht="180" x14ac:dyDescent="0.25">
      <c r="A79" s="195" t="s">
        <v>2999</v>
      </c>
      <c r="B79" s="196" t="s">
        <v>20984</v>
      </c>
      <c r="C79" s="198"/>
      <c r="D79" s="199"/>
      <c r="E79" s="199"/>
      <c r="F79" s="199"/>
      <c r="G79" s="199"/>
      <c r="H79" s="200"/>
      <c r="I79" s="42"/>
    </row>
    <row r="80" spans="1:9" x14ac:dyDescent="0.25">
      <c r="A80" s="193" t="s">
        <v>3000</v>
      </c>
      <c r="B80" s="194" t="s">
        <v>3001</v>
      </c>
      <c r="C80" s="188" t="s">
        <v>15</v>
      </c>
      <c r="D80" s="224"/>
      <c r="E80" s="201">
        <v>46</v>
      </c>
      <c r="F80" s="201">
        <v>12.9</v>
      </c>
      <c r="G80" s="88">
        <f t="shared" si="2"/>
        <v>0</v>
      </c>
      <c r="H80" s="65">
        <f t="shared" si="3"/>
        <v>0</v>
      </c>
      <c r="I80" s="42"/>
    </row>
    <row r="81" spans="1:9" x14ac:dyDescent="0.25">
      <c r="A81" s="193" t="s">
        <v>3002</v>
      </c>
      <c r="B81" s="194" t="s">
        <v>3003</v>
      </c>
      <c r="C81" s="188" t="s">
        <v>15</v>
      </c>
      <c r="D81" s="224"/>
      <c r="E81" s="201">
        <v>49.7</v>
      </c>
      <c r="F81" s="201">
        <v>13.9</v>
      </c>
      <c r="G81" s="88">
        <f t="shared" si="2"/>
        <v>0</v>
      </c>
      <c r="H81" s="65">
        <f t="shared" si="3"/>
        <v>0</v>
      </c>
      <c r="I81" s="42"/>
    </row>
    <row r="82" spans="1:9" x14ac:dyDescent="0.25">
      <c r="A82" s="193" t="s">
        <v>3004</v>
      </c>
      <c r="B82" s="194" t="s">
        <v>3005</v>
      </c>
      <c r="C82" s="188" t="s">
        <v>15</v>
      </c>
      <c r="D82" s="224"/>
      <c r="E82" s="201">
        <v>66</v>
      </c>
      <c r="F82" s="201">
        <v>18.600000000000001</v>
      </c>
      <c r="G82" s="88">
        <f t="shared" si="2"/>
        <v>0</v>
      </c>
      <c r="H82" s="65">
        <f t="shared" si="3"/>
        <v>0</v>
      </c>
      <c r="I82" s="42"/>
    </row>
    <row r="83" spans="1:9" x14ac:dyDescent="0.25">
      <c r="A83" s="193" t="s">
        <v>3006</v>
      </c>
      <c r="B83" s="194" t="s">
        <v>3007</v>
      </c>
      <c r="C83" s="188" t="s">
        <v>15</v>
      </c>
      <c r="D83" s="224"/>
      <c r="E83" s="201">
        <v>75</v>
      </c>
      <c r="F83" s="201">
        <v>21</v>
      </c>
      <c r="G83" s="88">
        <f t="shared" si="2"/>
        <v>0</v>
      </c>
      <c r="H83" s="65">
        <f t="shared" si="3"/>
        <v>0</v>
      </c>
      <c r="I83" s="42"/>
    </row>
    <row r="84" spans="1:9" x14ac:dyDescent="0.25">
      <c r="A84" s="193" t="s">
        <v>3008</v>
      </c>
      <c r="B84" s="194" t="s">
        <v>3009</v>
      </c>
      <c r="C84" s="188" t="s">
        <v>15</v>
      </c>
      <c r="D84" s="224"/>
      <c r="E84" s="201">
        <v>86</v>
      </c>
      <c r="F84" s="201">
        <v>24</v>
      </c>
      <c r="G84" s="88">
        <f t="shared" si="2"/>
        <v>0</v>
      </c>
      <c r="H84" s="65">
        <f t="shared" si="3"/>
        <v>0</v>
      </c>
      <c r="I84" s="42"/>
    </row>
    <row r="85" spans="1:9" x14ac:dyDescent="0.25">
      <c r="A85" s="193" t="s">
        <v>3010</v>
      </c>
      <c r="B85" s="194" t="s">
        <v>3011</v>
      </c>
      <c r="C85" s="188" t="s">
        <v>15</v>
      </c>
      <c r="D85" s="224"/>
      <c r="E85" s="201">
        <v>110</v>
      </c>
      <c r="F85" s="201">
        <v>30.8</v>
      </c>
      <c r="G85" s="88">
        <f t="shared" si="2"/>
        <v>0</v>
      </c>
      <c r="H85" s="65">
        <f t="shared" si="3"/>
        <v>0</v>
      </c>
      <c r="I85" s="42"/>
    </row>
    <row r="86" spans="1:9" ht="157.5" x14ac:dyDescent="0.25">
      <c r="A86" s="195" t="s">
        <v>3012</v>
      </c>
      <c r="B86" s="196" t="s">
        <v>20985</v>
      </c>
      <c r="C86" s="198"/>
      <c r="D86" s="199"/>
      <c r="E86" s="199"/>
      <c r="F86" s="199"/>
      <c r="G86" s="199"/>
      <c r="H86" s="200"/>
      <c r="I86" s="42"/>
    </row>
    <row r="87" spans="1:9" x14ac:dyDescent="0.25">
      <c r="A87" s="193" t="s">
        <v>3013</v>
      </c>
      <c r="B87" s="194" t="s">
        <v>3014</v>
      </c>
      <c r="C87" s="188" t="s">
        <v>15</v>
      </c>
      <c r="D87" s="224"/>
      <c r="E87" s="201">
        <v>13.6</v>
      </c>
      <c r="F87" s="201">
        <v>3.8</v>
      </c>
      <c r="G87" s="88">
        <f t="shared" si="2"/>
        <v>0</v>
      </c>
      <c r="H87" s="65">
        <f t="shared" si="3"/>
        <v>0</v>
      </c>
      <c r="I87" s="42"/>
    </row>
    <row r="88" spans="1:9" x14ac:dyDescent="0.25">
      <c r="A88" s="193" t="s">
        <v>3015</v>
      </c>
      <c r="B88" s="194" t="s">
        <v>3016</v>
      </c>
      <c r="C88" s="188" t="s">
        <v>15</v>
      </c>
      <c r="D88" s="224"/>
      <c r="E88" s="201">
        <v>14.2</v>
      </c>
      <c r="F88" s="201">
        <v>3.98</v>
      </c>
      <c r="G88" s="88">
        <f t="shared" si="2"/>
        <v>0</v>
      </c>
      <c r="H88" s="65">
        <f t="shared" si="3"/>
        <v>0</v>
      </c>
      <c r="I88" s="42"/>
    </row>
    <row r="89" spans="1:9" x14ac:dyDescent="0.25">
      <c r="A89" s="193" t="s">
        <v>3017</v>
      </c>
      <c r="B89" s="194" t="s">
        <v>3018</v>
      </c>
      <c r="C89" s="188" t="s">
        <v>15</v>
      </c>
      <c r="D89" s="224"/>
      <c r="E89" s="201">
        <v>16.2</v>
      </c>
      <c r="F89" s="201">
        <v>4.5199999999999996</v>
      </c>
      <c r="G89" s="88">
        <f t="shared" si="2"/>
        <v>0</v>
      </c>
      <c r="H89" s="65">
        <f t="shared" si="3"/>
        <v>0</v>
      </c>
      <c r="I89" s="42"/>
    </row>
    <row r="90" spans="1:9" x14ac:dyDescent="0.25">
      <c r="A90" s="193" t="s">
        <v>3019</v>
      </c>
      <c r="B90" s="194" t="s">
        <v>3020</v>
      </c>
      <c r="C90" s="188" t="s">
        <v>15</v>
      </c>
      <c r="D90" s="224"/>
      <c r="E90" s="201">
        <v>19.2</v>
      </c>
      <c r="F90" s="201">
        <v>5.4</v>
      </c>
      <c r="G90" s="88">
        <f t="shared" si="2"/>
        <v>0</v>
      </c>
      <c r="H90" s="65">
        <f t="shared" si="3"/>
        <v>0</v>
      </c>
      <c r="I90" s="42"/>
    </row>
    <row r="91" spans="1:9" x14ac:dyDescent="0.25">
      <c r="A91" s="193" t="s">
        <v>3021</v>
      </c>
      <c r="B91" s="194" t="s">
        <v>3022</v>
      </c>
      <c r="C91" s="188" t="s">
        <v>15</v>
      </c>
      <c r="D91" s="224"/>
      <c r="E91" s="201">
        <v>30</v>
      </c>
      <c r="F91" s="201">
        <v>8.4</v>
      </c>
      <c r="G91" s="88">
        <f t="shared" si="2"/>
        <v>0</v>
      </c>
      <c r="H91" s="65">
        <f t="shared" si="3"/>
        <v>0</v>
      </c>
      <c r="I91" s="42"/>
    </row>
    <row r="92" spans="1:9" x14ac:dyDescent="0.25">
      <c r="A92" s="193" t="s">
        <v>3023</v>
      </c>
      <c r="B92" s="194" t="s">
        <v>3024</v>
      </c>
      <c r="C92" s="188" t="s">
        <v>15</v>
      </c>
      <c r="D92" s="224"/>
      <c r="E92" s="201">
        <v>45.4</v>
      </c>
      <c r="F92" s="201">
        <v>12.7</v>
      </c>
      <c r="G92" s="88">
        <f t="shared" si="2"/>
        <v>0</v>
      </c>
      <c r="H92" s="65">
        <f t="shared" si="3"/>
        <v>0</v>
      </c>
      <c r="I92" s="42"/>
    </row>
    <row r="93" spans="1:9" x14ac:dyDescent="0.25">
      <c r="A93" s="193" t="s">
        <v>3025</v>
      </c>
      <c r="B93" s="194" t="s">
        <v>3026</v>
      </c>
      <c r="C93" s="188" t="s">
        <v>15</v>
      </c>
      <c r="D93" s="224"/>
      <c r="E93" s="201">
        <v>64</v>
      </c>
      <c r="F93" s="201">
        <v>18</v>
      </c>
      <c r="G93" s="88">
        <f t="shared" si="2"/>
        <v>0</v>
      </c>
      <c r="H93" s="65">
        <f t="shared" si="3"/>
        <v>0</v>
      </c>
      <c r="I93" s="42"/>
    </row>
    <row r="94" spans="1:9" ht="157.5" x14ac:dyDescent="0.25">
      <c r="A94" s="195" t="s">
        <v>3027</v>
      </c>
      <c r="B94" s="196" t="s">
        <v>20986</v>
      </c>
      <c r="C94" s="198"/>
      <c r="D94" s="199"/>
      <c r="E94" s="199"/>
      <c r="F94" s="199"/>
      <c r="G94" s="199"/>
      <c r="H94" s="200"/>
      <c r="I94" s="42"/>
    </row>
    <row r="95" spans="1:9" x14ac:dyDescent="0.25">
      <c r="A95" s="193" t="s">
        <v>3028</v>
      </c>
      <c r="B95" s="194" t="s">
        <v>3014</v>
      </c>
      <c r="C95" s="188" t="s">
        <v>15</v>
      </c>
      <c r="D95" s="224"/>
      <c r="E95" s="201">
        <v>8.1999999999999993</v>
      </c>
      <c r="F95" s="201">
        <v>2.31</v>
      </c>
      <c r="G95" s="88">
        <f t="shared" si="2"/>
        <v>0</v>
      </c>
      <c r="H95" s="65">
        <f t="shared" si="3"/>
        <v>0</v>
      </c>
      <c r="I95" s="42"/>
    </row>
    <row r="96" spans="1:9" x14ac:dyDescent="0.25">
      <c r="A96" s="193" t="s">
        <v>3029</v>
      </c>
      <c r="B96" s="194" t="s">
        <v>3016</v>
      </c>
      <c r="C96" s="188" t="s">
        <v>15</v>
      </c>
      <c r="D96" s="224"/>
      <c r="E96" s="201">
        <v>8.5</v>
      </c>
      <c r="F96" s="201">
        <v>2.37</v>
      </c>
      <c r="G96" s="88">
        <f t="shared" si="2"/>
        <v>0</v>
      </c>
      <c r="H96" s="65">
        <f t="shared" si="3"/>
        <v>0</v>
      </c>
      <c r="I96" s="42"/>
    </row>
    <row r="97" spans="1:9" x14ac:dyDescent="0.25">
      <c r="A97" s="193" t="s">
        <v>3030</v>
      </c>
      <c r="B97" s="194" t="s">
        <v>3018</v>
      </c>
      <c r="C97" s="188" t="s">
        <v>15</v>
      </c>
      <c r="D97" s="224"/>
      <c r="E97" s="201">
        <v>9.3000000000000007</v>
      </c>
      <c r="F97" s="201">
        <v>2.61</v>
      </c>
      <c r="G97" s="88">
        <f t="shared" si="2"/>
        <v>0</v>
      </c>
      <c r="H97" s="65">
        <f t="shared" si="3"/>
        <v>0</v>
      </c>
      <c r="I97" s="42"/>
    </row>
    <row r="98" spans="1:9" x14ac:dyDescent="0.25">
      <c r="A98" s="193" t="s">
        <v>3031</v>
      </c>
      <c r="B98" s="194" t="s">
        <v>3020</v>
      </c>
      <c r="C98" s="188" t="s">
        <v>15</v>
      </c>
      <c r="D98" s="224"/>
      <c r="E98" s="201">
        <v>11.5</v>
      </c>
      <c r="F98" s="201">
        <v>3.2</v>
      </c>
      <c r="G98" s="88">
        <f t="shared" si="2"/>
        <v>0</v>
      </c>
      <c r="H98" s="65">
        <f t="shared" si="3"/>
        <v>0</v>
      </c>
      <c r="I98" s="42"/>
    </row>
    <row r="99" spans="1:9" x14ac:dyDescent="0.25">
      <c r="A99" s="193" t="s">
        <v>3032</v>
      </c>
      <c r="B99" s="194" t="s">
        <v>3022</v>
      </c>
      <c r="C99" s="188" t="s">
        <v>15</v>
      </c>
      <c r="D99" s="224"/>
      <c r="E99" s="201">
        <v>19.100000000000001</v>
      </c>
      <c r="F99" s="201">
        <v>5.3</v>
      </c>
      <c r="G99" s="88">
        <f t="shared" si="2"/>
        <v>0</v>
      </c>
      <c r="H99" s="65">
        <f t="shared" si="3"/>
        <v>0</v>
      </c>
      <c r="I99" s="42"/>
    </row>
    <row r="100" spans="1:9" x14ac:dyDescent="0.25">
      <c r="A100" s="193" t="s">
        <v>3033</v>
      </c>
      <c r="B100" s="194" t="s">
        <v>3024</v>
      </c>
      <c r="C100" s="188" t="s">
        <v>15</v>
      </c>
      <c r="D100" s="224"/>
      <c r="E100" s="201">
        <v>31.3</v>
      </c>
      <c r="F100" s="201">
        <v>8.6999999999999993</v>
      </c>
      <c r="G100" s="88">
        <f t="shared" si="2"/>
        <v>0</v>
      </c>
      <c r="H100" s="65">
        <f t="shared" si="3"/>
        <v>0</v>
      </c>
      <c r="I100" s="42"/>
    </row>
    <row r="101" spans="1:9" x14ac:dyDescent="0.25">
      <c r="A101" s="193" t="s">
        <v>3034</v>
      </c>
      <c r="B101" s="194" t="s">
        <v>3026</v>
      </c>
      <c r="C101" s="188" t="s">
        <v>15</v>
      </c>
      <c r="D101" s="224"/>
      <c r="E101" s="201">
        <v>45.7</v>
      </c>
      <c r="F101" s="201">
        <v>12.8</v>
      </c>
      <c r="G101" s="88">
        <f t="shared" si="2"/>
        <v>0</v>
      </c>
      <c r="H101" s="65">
        <f t="shared" si="3"/>
        <v>0</v>
      </c>
      <c r="I101" s="42"/>
    </row>
    <row r="102" spans="1:9" ht="146.25" x14ac:dyDescent="0.25">
      <c r="A102" s="195" t="s">
        <v>3035</v>
      </c>
      <c r="B102" s="196" t="s">
        <v>20987</v>
      </c>
      <c r="C102" s="198"/>
      <c r="D102" s="199"/>
      <c r="E102" s="199"/>
      <c r="F102" s="199"/>
      <c r="G102" s="199"/>
      <c r="H102" s="200"/>
      <c r="I102" s="42"/>
    </row>
    <row r="103" spans="1:9" x14ac:dyDescent="0.25">
      <c r="A103" s="193" t="s">
        <v>3036</v>
      </c>
      <c r="B103" s="194" t="s">
        <v>3037</v>
      </c>
      <c r="C103" s="188" t="s">
        <v>15</v>
      </c>
      <c r="D103" s="224"/>
      <c r="E103" s="201">
        <v>13.9</v>
      </c>
      <c r="F103" s="201">
        <v>4.75</v>
      </c>
      <c r="G103" s="88">
        <f t="shared" si="2"/>
        <v>0</v>
      </c>
      <c r="H103" s="65">
        <f t="shared" si="3"/>
        <v>0</v>
      </c>
      <c r="I103" s="42"/>
    </row>
    <row r="104" spans="1:9" x14ac:dyDescent="0.25">
      <c r="A104" s="193" t="s">
        <v>3038</v>
      </c>
      <c r="B104" s="194" t="s">
        <v>3039</v>
      </c>
      <c r="C104" s="188" t="s">
        <v>15</v>
      </c>
      <c r="D104" s="224"/>
      <c r="E104" s="201">
        <v>15.5</v>
      </c>
      <c r="F104" s="201">
        <v>5.3</v>
      </c>
      <c r="G104" s="88">
        <f t="shared" si="2"/>
        <v>0</v>
      </c>
      <c r="H104" s="65">
        <f t="shared" si="3"/>
        <v>0</v>
      </c>
      <c r="I104" s="42"/>
    </row>
    <row r="105" spans="1:9" x14ac:dyDescent="0.25">
      <c r="A105" s="193" t="s">
        <v>3040</v>
      </c>
      <c r="B105" s="194" t="s">
        <v>3041</v>
      </c>
      <c r="C105" s="188" t="s">
        <v>15</v>
      </c>
      <c r="D105" s="224"/>
      <c r="E105" s="201">
        <v>17.100000000000001</v>
      </c>
      <c r="F105" s="201">
        <v>5.8</v>
      </c>
      <c r="G105" s="88">
        <f t="shared" si="2"/>
        <v>0</v>
      </c>
      <c r="H105" s="65">
        <f t="shared" si="3"/>
        <v>0</v>
      </c>
      <c r="I105" s="42"/>
    </row>
    <row r="106" spans="1:9" x14ac:dyDescent="0.25">
      <c r="A106" s="193" t="s">
        <v>3042</v>
      </c>
      <c r="B106" s="194" t="s">
        <v>3043</v>
      </c>
      <c r="C106" s="188" t="s">
        <v>15</v>
      </c>
      <c r="D106" s="224"/>
      <c r="E106" s="201">
        <v>19.2</v>
      </c>
      <c r="F106" s="201">
        <v>6.5</v>
      </c>
      <c r="G106" s="88">
        <f t="shared" si="2"/>
        <v>0</v>
      </c>
      <c r="H106" s="65">
        <f t="shared" si="3"/>
        <v>0</v>
      </c>
      <c r="I106" s="42"/>
    </row>
    <row r="107" spans="1:9" x14ac:dyDescent="0.25">
      <c r="A107" s="193" t="s">
        <v>3044</v>
      </c>
      <c r="B107" s="194" t="s">
        <v>3045</v>
      </c>
      <c r="C107" s="188" t="s">
        <v>15</v>
      </c>
      <c r="D107" s="224"/>
      <c r="E107" s="201">
        <v>22.1</v>
      </c>
      <c r="F107" s="201">
        <v>7.6</v>
      </c>
      <c r="G107" s="88">
        <f t="shared" si="2"/>
        <v>0</v>
      </c>
      <c r="H107" s="65">
        <f t="shared" si="3"/>
        <v>0</v>
      </c>
      <c r="I107" s="42"/>
    </row>
    <row r="108" spans="1:9" x14ac:dyDescent="0.25">
      <c r="A108" s="193" t="s">
        <v>3046</v>
      </c>
      <c r="B108" s="194" t="s">
        <v>3047</v>
      </c>
      <c r="C108" s="188" t="s">
        <v>15</v>
      </c>
      <c r="D108" s="224"/>
      <c r="E108" s="201">
        <v>26.4</v>
      </c>
      <c r="F108" s="201">
        <v>9</v>
      </c>
      <c r="G108" s="88">
        <f t="shared" si="2"/>
        <v>0</v>
      </c>
      <c r="H108" s="65">
        <f t="shared" si="3"/>
        <v>0</v>
      </c>
      <c r="I108" s="42"/>
    </row>
    <row r="109" spans="1:9" x14ac:dyDescent="0.25">
      <c r="A109" s="193" t="s">
        <v>3048</v>
      </c>
      <c r="B109" s="194" t="s">
        <v>3049</v>
      </c>
      <c r="C109" s="188" t="s">
        <v>15</v>
      </c>
      <c r="D109" s="224"/>
      <c r="E109" s="201">
        <v>28.4</v>
      </c>
      <c r="F109" s="201">
        <v>9.6999999999999993</v>
      </c>
      <c r="G109" s="88">
        <f t="shared" si="2"/>
        <v>0</v>
      </c>
      <c r="H109" s="65">
        <f t="shared" si="3"/>
        <v>0</v>
      </c>
      <c r="I109" s="42"/>
    </row>
    <row r="110" spans="1:9" x14ac:dyDescent="0.25">
      <c r="A110" s="193" t="s">
        <v>3050</v>
      </c>
      <c r="B110" s="194" t="s">
        <v>3051</v>
      </c>
      <c r="C110" s="188" t="s">
        <v>15</v>
      </c>
      <c r="D110" s="224"/>
      <c r="E110" s="201">
        <v>32.200000000000003</v>
      </c>
      <c r="F110" s="201">
        <v>11</v>
      </c>
      <c r="G110" s="88">
        <f t="shared" si="2"/>
        <v>0</v>
      </c>
      <c r="H110" s="65">
        <f t="shared" si="3"/>
        <v>0</v>
      </c>
      <c r="I110" s="42"/>
    </row>
    <row r="111" spans="1:9" x14ac:dyDescent="0.25">
      <c r="A111" s="193" t="s">
        <v>3052</v>
      </c>
      <c r="B111" s="194" t="s">
        <v>3053</v>
      </c>
      <c r="C111" s="188" t="s">
        <v>15</v>
      </c>
      <c r="D111" s="224"/>
      <c r="E111" s="201">
        <v>36</v>
      </c>
      <c r="F111" s="201">
        <v>12.3</v>
      </c>
      <c r="G111" s="88">
        <f t="shared" si="2"/>
        <v>0</v>
      </c>
      <c r="H111" s="65">
        <f t="shared" si="3"/>
        <v>0</v>
      </c>
      <c r="I111" s="42"/>
    </row>
    <row r="112" spans="1:9" x14ac:dyDescent="0.25">
      <c r="A112" s="193" t="s">
        <v>3054</v>
      </c>
      <c r="B112" s="194" t="s">
        <v>3055</v>
      </c>
      <c r="C112" s="188" t="s">
        <v>15</v>
      </c>
      <c r="D112" s="224"/>
      <c r="E112" s="201">
        <v>41.6</v>
      </c>
      <c r="F112" s="201">
        <v>14.2</v>
      </c>
      <c r="G112" s="88">
        <f t="shared" si="2"/>
        <v>0</v>
      </c>
      <c r="H112" s="65">
        <f t="shared" si="3"/>
        <v>0</v>
      </c>
      <c r="I112" s="42"/>
    </row>
    <row r="113" spans="1:9" x14ac:dyDescent="0.25">
      <c r="A113" s="193" t="s">
        <v>3056</v>
      </c>
      <c r="B113" s="194" t="s">
        <v>3057</v>
      </c>
      <c r="C113" s="188" t="s">
        <v>15</v>
      </c>
      <c r="D113" s="224"/>
      <c r="E113" s="201">
        <v>51</v>
      </c>
      <c r="F113" s="201">
        <v>17.399999999999999</v>
      </c>
      <c r="G113" s="88">
        <f t="shared" si="2"/>
        <v>0</v>
      </c>
      <c r="H113" s="65">
        <f t="shared" si="3"/>
        <v>0</v>
      </c>
      <c r="I113" s="42"/>
    </row>
    <row r="114" spans="1:9" x14ac:dyDescent="0.25">
      <c r="A114" s="193" t="s">
        <v>3058</v>
      </c>
      <c r="B114" s="194" t="s">
        <v>3059</v>
      </c>
      <c r="C114" s="188" t="s">
        <v>15</v>
      </c>
      <c r="D114" s="224"/>
      <c r="E114" s="201">
        <v>66</v>
      </c>
      <c r="F114" s="201">
        <v>22.7</v>
      </c>
      <c r="G114" s="88">
        <f t="shared" si="2"/>
        <v>0</v>
      </c>
      <c r="H114" s="65">
        <f t="shared" si="3"/>
        <v>0</v>
      </c>
      <c r="I114" s="42"/>
    </row>
    <row r="115" spans="1:9" x14ac:dyDescent="0.25">
      <c r="A115" s="193" t="s">
        <v>3060</v>
      </c>
      <c r="B115" s="194" t="s">
        <v>3061</v>
      </c>
      <c r="C115" s="188" t="s">
        <v>15</v>
      </c>
      <c r="D115" s="224"/>
      <c r="E115" s="201">
        <v>92</v>
      </c>
      <c r="F115" s="201">
        <v>31.3</v>
      </c>
      <c r="G115" s="88">
        <f t="shared" si="2"/>
        <v>0</v>
      </c>
      <c r="H115" s="65">
        <f t="shared" si="3"/>
        <v>0</v>
      </c>
      <c r="I115" s="42"/>
    </row>
    <row r="116" spans="1:9" x14ac:dyDescent="0.25">
      <c r="A116" s="193" t="s">
        <v>3062</v>
      </c>
      <c r="B116" s="194" t="s">
        <v>3063</v>
      </c>
      <c r="C116" s="188" t="s">
        <v>15</v>
      </c>
      <c r="D116" s="224"/>
      <c r="E116" s="201">
        <v>125</v>
      </c>
      <c r="F116" s="201">
        <v>42.8</v>
      </c>
      <c r="G116" s="88">
        <f t="shared" si="2"/>
        <v>0</v>
      </c>
      <c r="H116" s="65">
        <f t="shared" si="3"/>
        <v>0</v>
      </c>
      <c r="I116" s="42"/>
    </row>
    <row r="117" spans="1:9" x14ac:dyDescent="0.25">
      <c r="A117" s="193" t="s">
        <v>3064</v>
      </c>
      <c r="B117" s="194" t="s">
        <v>3065</v>
      </c>
      <c r="C117" s="188" t="s">
        <v>15</v>
      </c>
      <c r="D117" s="224"/>
      <c r="E117" s="201">
        <v>196</v>
      </c>
      <c r="F117" s="201">
        <v>67</v>
      </c>
      <c r="G117" s="88">
        <f t="shared" si="2"/>
        <v>0</v>
      </c>
      <c r="H117" s="65">
        <f t="shared" si="3"/>
        <v>0</v>
      </c>
      <c r="I117" s="42"/>
    </row>
    <row r="118" spans="1:9" ht="146.25" x14ac:dyDescent="0.25">
      <c r="A118" s="195" t="s">
        <v>3066</v>
      </c>
      <c r="B118" s="196" t="s">
        <v>20988</v>
      </c>
      <c r="C118" s="198"/>
      <c r="D118" s="199"/>
      <c r="E118" s="199"/>
      <c r="F118" s="199"/>
      <c r="G118" s="199"/>
      <c r="H118" s="200"/>
      <c r="I118" s="42"/>
    </row>
    <row r="119" spans="1:9" x14ac:dyDescent="0.25">
      <c r="A119" s="193" t="s">
        <v>3067</v>
      </c>
      <c r="B119" s="194" t="s">
        <v>3037</v>
      </c>
      <c r="C119" s="188" t="s">
        <v>15</v>
      </c>
      <c r="D119" s="224"/>
      <c r="E119" s="201">
        <v>8.5</v>
      </c>
      <c r="F119" s="201">
        <v>2.91</v>
      </c>
      <c r="G119" s="88">
        <f t="shared" si="2"/>
        <v>0</v>
      </c>
      <c r="H119" s="65">
        <f t="shared" si="3"/>
        <v>0</v>
      </c>
      <c r="I119" s="42"/>
    </row>
    <row r="120" spans="1:9" x14ac:dyDescent="0.25">
      <c r="A120" s="193" t="s">
        <v>3068</v>
      </c>
      <c r="B120" s="194" t="s">
        <v>3039</v>
      </c>
      <c r="C120" s="188" t="s">
        <v>15</v>
      </c>
      <c r="D120" s="224"/>
      <c r="E120" s="201">
        <v>9.5</v>
      </c>
      <c r="F120" s="201">
        <v>3.24</v>
      </c>
      <c r="G120" s="88">
        <f t="shared" si="2"/>
        <v>0</v>
      </c>
      <c r="H120" s="65">
        <f t="shared" si="3"/>
        <v>0</v>
      </c>
      <c r="I120" s="42"/>
    </row>
    <row r="121" spans="1:9" x14ac:dyDescent="0.25">
      <c r="A121" s="193" t="s">
        <v>3069</v>
      </c>
      <c r="B121" s="194" t="s">
        <v>3041</v>
      </c>
      <c r="C121" s="188" t="s">
        <v>15</v>
      </c>
      <c r="D121" s="224"/>
      <c r="E121" s="201">
        <v>10.5</v>
      </c>
      <c r="F121" s="201">
        <v>3.6</v>
      </c>
      <c r="G121" s="88">
        <f t="shared" si="2"/>
        <v>0</v>
      </c>
      <c r="H121" s="65">
        <f t="shared" si="3"/>
        <v>0</v>
      </c>
      <c r="I121" s="42"/>
    </row>
    <row r="122" spans="1:9" x14ac:dyDescent="0.25">
      <c r="A122" s="193" t="s">
        <v>3070</v>
      </c>
      <c r="B122" s="194" t="s">
        <v>3043</v>
      </c>
      <c r="C122" s="188" t="s">
        <v>15</v>
      </c>
      <c r="D122" s="224"/>
      <c r="E122" s="201">
        <v>12</v>
      </c>
      <c r="F122" s="201">
        <v>4.0999999999999996</v>
      </c>
      <c r="G122" s="88">
        <f t="shared" si="2"/>
        <v>0</v>
      </c>
      <c r="H122" s="65">
        <f t="shared" si="3"/>
        <v>0</v>
      </c>
      <c r="I122" s="42"/>
    </row>
    <row r="123" spans="1:9" x14ac:dyDescent="0.25">
      <c r="A123" s="193" t="s">
        <v>3071</v>
      </c>
      <c r="B123" s="194" t="s">
        <v>3045</v>
      </c>
      <c r="C123" s="188" t="s">
        <v>15</v>
      </c>
      <c r="D123" s="224"/>
      <c r="E123" s="201">
        <v>13.9</v>
      </c>
      <c r="F123" s="201">
        <v>4.75</v>
      </c>
      <c r="G123" s="88">
        <f t="shared" si="2"/>
        <v>0</v>
      </c>
      <c r="H123" s="65">
        <f t="shared" si="3"/>
        <v>0</v>
      </c>
      <c r="I123" s="42"/>
    </row>
    <row r="124" spans="1:9" x14ac:dyDescent="0.25">
      <c r="A124" s="193" t="s">
        <v>3072</v>
      </c>
      <c r="B124" s="194" t="s">
        <v>3047</v>
      </c>
      <c r="C124" s="188" t="s">
        <v>15</v>
      </c>
      <c r="D124" s="224"/>
      <c r="E124" s="201">
        <v>16.3</v>
      </c>
      <c r="F124" s="201">
        <v>5.6</v>
      </c>
      <c r="G124" s="88">
        <f t="shared" si="2"/>
        <v>0</v>
      </c>
      <c r="H124" s="65">
        <f t="shared" si="3"/>
        <v>0</v>
      </c>
      <c r="I124" s="42"/>
    </row>
    <row r="125" spans="1:9" x14ac:dyDescent="0.25">
      <c r="A125" s="193" t="s">
        <v>3073</v>
      </c>
      <c r="B125" s="194" t="s">
        <v>3049</v>
      </c>
      <c r="C125" s="188" t="s">
        <v>15</v>
      </c>
      <c r="D125" s="224"/>
      <c r="E125" s="201">
        <v>18.100000000000001</v>
      </c>
      <c r="F125" s="201">
        <v>6.2</v>
      </c>
      <c r="G125" s="88">
        <f t="shared" si="2"/>
        <v>0</v>
      </c>
      <c r="H125" s="65">
        <f t="shared" si="3"/>
        <v>0</v>
      </c>
      <c r="I125" s="42"/>
    </row>
    <row r="126" spans="1:9" x14ac:dyDescent="0.25">
      <c r="A126" s="193" t="s">
        <v>3074</v>
      </c>
      <c r="B126" s="194" t="s">
        <v>3051</v>
      </c>
      <c r="C126" s="188" t="s">
        <v>15</v>
      </c>
      <c r="D126" s="224"/>
      <c r="E126" s="201">
        <v>20.6</v>
      </c>
      <c r="F126" s="201">
        <v>7.1</v>
      </c>
      <c r="G126" s="88">
        <f t="shared" si="2"/>
        <v>0</v>
      </c>
      <c r="H126" s="65">
        <f t="shared" si="3"/>
        <v>0</v>
      </c>
      <c r="I126" s="42"/>
    </row>
    <row r="127" spans="1:9" x14ac:dyDescent="0.25">
      <c r="A127" s="193" t="s">
        <v>3075</v>
      </c>
      <c r="B127" s="194" t="s">
        <v>3053</v>
      </c>
      <c r="C127" s="188" t="s">
        <v>15</v>
      </c>
      <c r="D127" s="224"/>
      <c r="E127" s="201">
        <v>23.2</v>
      </c>
      <c r="F127" s="201">
        <v>7.9</v>
      </c>
      <c r="G127" s="88">
        <f t="shared" si="2"/>
        <v>0</v>
      </c>
      <c r="H127" s="65">
        <f t="shared" si="3"/>
        <v>0</v>
      </c>
      <c r="I127" s="42"/>
    </row>
    <row r="128" spans="1:9" x14ac:dyDescent="0.25">
      <c r="A128" s="193" t="s">
        <v>3076</v>
      </c>
      <c r="B128" s="194" t="s">
        <v>3055</v>
      </c>
      <c r="C128" s="188" t="s">
        <v>15</v>
      </c>
      <c r="D128" s="224"/>
      <c r="E128" s="201">
        <v>26.9</v>
      </c>
      <c r="F128" s="201">
        <v>9.1999999999999993</v>
      </c>
      <c r="G128" s="88">
        <f t="shared" si="2"/>
        <v>0</v>
      </c>
      <c r="H128" s="65">
        <f t="shared" si="3"/>
        <v>0</v>
      </c>
      <c r="I128" s="42"/>
    </row>
    <row r="129" spans="1:9" x14ac:dyDescent="0.25">
      <c r="A129" s="193" t="s">
        <v>3077</v>
      </c>
      <c r="B129" s="194" t="s">
        <v>3057</v>
      </c>
      <c r="C129" s="188" t="s">
        <v>15</v>
      </c>
      <c r="D129" s="224"/>
      <c r="E129" s="201">
        <v>33.299999999999997</v>
      </c>
      <c r="F129" s="201">
        <v>11.4</v>
      </c>
      <c r="G129" s="88">
        <f t="shared" si="2"/>
        <v>0</v>
      </c>
      <c r="H129" s="65">
        <f t="shared" si="3"/>
        <v>0</v>
      </c>
      <c r="I129" s="42"/>
    </row>
    <row r="130" spans="1:9" x14ac:dyDescent="0.25">
      <c r="A130" s="193" t="s">
        <v>3078</v>
      </c>
      <c r="B130" s="194" t="s">
        <v>3059</v>
      </c>
      <c r="C130" s="188" t="s">
        <v>15</v>
      </c>
      <c r="D130" s="224"/>
      <c r="E130" s="201">
        <v>45.6</v>
      </c>
      <c r="F130" s="201">
        <v>15.6</v>
      </c>
      <c r="G130" s="88">
        <f t="shared" si="2"/>
        <v>0</v>
      </c>
      <c r="H130" s="65">
        <f t="shared" si="3"/>
        <v>0</v>
      </c>
      <c r="I130" s="42"/>
    </row>
    <row r="131" spans="1:9" x14ac:dyDescent="0.25">
      <c r="A131" s="193" t="s">
        <v>3079</v>
      </c>
      <c r="B131" s="194" t="s">
        <v>3061</v>
      </c>
      <c r="C131" s="188" t="s">
        <v>15</v>
      </c>
      <c r="D131" s="224"/>
      <c r="E131" s="201">
        <v>62</v>
      </c>
      <c r="F131" s="201">
        <v>21.2</v>
      </c>
      <c r="G131" s="88">
        <f t="shared" si="2"/>
        <v>0</v>
      </c>
      <c r="H131" s="65">
        <f t="shared" si="3"/>
        <v>0</v>
      </c>
      <c r="I131" s="42"/>
    </row>
    <row r="132" spans="1:9" x14ac:dyDescent="0.25">
      <c r="A132" s="193" t="s">
        <v>3080</v>
      </c>
      <c r="B132" s="194" t="s">
        <v>3063</v>
      </c>
      <c r="C132" s="188" t="s">
        <v>15</v>
      </c>
      <c r="D132" s="224"/>
      <c r="E132" s="201">
        <v>86</v>
      </c>
      <c r="F132" s="201">
        <v>29.5</v>
      </c>
      <c r="G132" s="88">
        <f t="shared" si="2"/>
        <v>0</v>
      </c>
      <c r="H132" s="65">
        <f t="shared" si="3"/>
        <v>0</v>
      </c>
      <c r="I132" s="42"/>
    </row>
    <row r="133" spans="1:9" x14ac:dyDescent="0.25">
      <c r="A133" s="193" t="s">
        <v>3081</v>
      </c>
      <c r="B133" s="194" t="s">
        <v>3065</v>
      </c>
      <c r="C133" s="188" t="s">
        <v>15</v>
      </c>
      <c r="D133" s="224"/>
      <c r="E133" s="201">
        <v>137</v>
      </c>
      <c r="F133" s="201">
        <v>46.8</v>
      </c>
      <c r="G133" s="88">
        <f t="shared" si="2"/>
        <v>0</v>
      </c>
      <c r="H133" s="65">
        <f t="shared" si="3"/>
        <v>0</v>
      </c>
      <c r="I133" s="42"/>
    </row>
    <row r="134" spans="1:9" ht="146.25" x14ac:dyDescent="0.25">
      <c r="A134" s="195" t="s">
        <v>3082</v>
      </c>
      <c r="B134" s="196" t="s">
        <v>20989</v>
      </c>
      <c r="C134" s="198"/>
      <c r="D134" s="199"/>
      <c r="E134" s="199"/>
      <c r="F134" s="199"/>
      <c r="G134" s="199"/>
      <c r="H134" s="200"/>
      <c r="I134" s="42"/>
    </row>
    <row r="135" spans="1:9" x14ac:dyDescent="0.25">
      <c r="A135" s="193" t="s">
        <v>3083</v>
      </c>
      <c r="B135" s="194" t="s">
        <v>2938</v>
      </c>
      <c r="C135" s="188" t="s">
        <v>15</v>
      </c>
      <c r="D135" s="224"/>
      <c r="E135" s="201">
        <v>17.3</v>
      </c>
      <c r="F135" s="201">
        <v>5.9</v>
      </c>
      <c r="G135" s="88">
        <f t="shared" ref="G135:G197" si="4">D135*E135</f>
        <v>0</v>
      </c>
      <c r="H135" s="65">
        <f t="shared" ref="H135:H197" si="5">D135*F135</f>
        <v>0</v>
      </c>
      <c r="I135" s="42"/>
    </row>
    <row r="136" spans="1:9" x14ac:dyDescent="0.25">
      <c r="A136" s="193" t="s">
        <v>3084</v>
      </c>
      <c r="B136" s="194" t="s">
        <v>2940</v>
      </c>
      <c r="C136" s="188" t="s">
        <v>15</v>
      </c>
      <c r="D136" s="224"/>
      <c r="E136" s="201">
        <v>19.5</v>
      </c>
      <c r="F136" s="201">
        <v>6.7</v>
      </c>
      <c r="G136" s="88">
        <f t="shared" si="4"/>
        <v>0</v>
      </c>
      <c r="H136" s="65">
        <f t="shared" si="5"/>
        <v>0</v>
      </c>
      <c r="I136" s="42"/>
    </row>
    <row r="137" spans="1:9" x14ac:dyDescent="0.25">
      <c r="A137" s="193" t="s">
        <v>3085</v>
      </c>
      <c r="B137" s="194" t="s">
        <v>2942</v>
      </c>
      <c r="C137" s="188" t="s">
        <v>15</v>
      </c>
      <c r="D137" s="224"/>
      <c r="E137" s="201">
        <v>22</v>
      </c>
      <c r="F137" s="201">
        <v>7.5</v>
      </c>
      <c r="G137" s="88">
        <f t="shared" si="4"/>
        <v>0</v>
      </c>
      <c r="H137" s="65">
        <f t="shared" si="5"/>
        <v>0</v>
      </c>
      <c r="I137" s="42"/>
    </row>
    <row r="138" spans="1:9" x14ac:dyDescent="0.25">
      <c r="A138" s="193" t="s">
        <v>3086</v>
      </c>
      <c r="B138" s="194" t="s">
        <v>3087</v>
      </c>
      <c r="C138" s="188" t="s">
        <v>15</v>
      </c>
      <c r="D138" s="224"/>
      <c r="E138" s="201">
        <v>25.5</v>
      </c>
      <c r="F138" s="201">
        <v>8.6999999999999993</v>
      </c>
      <c r="G138" s="88">
        <f t="shared" si="4"/>
        <v>0</v>
      </c>
      <c r="H138" s="65">
        <f t="shared" si="5"/>
        <v>0</v>
      </c>
      <c r="I138" s="42"/>
    </row>
    <row r="139" spans="1:9" x14ac:dyDescent="0.25">
      <c r="A139" s="193" t="s">
        <v>3088</v>
      </c>
      <c r="B139" s="194" t="s">
        <v>3089</v>
      </c>
      <c r="C139" s="188" t="s">
        <v>15</v>
      </c>
      <c r="D139" s="224"/>
      <c r="E139" s="201">
        <v>30</v>
      </c>
      <c r="F139" s="201">
        <v>10.3</v>
      </c>
      <c r="G139" s="88">
        <f t="shared" si="4"/>
        <v>0</v>
      </c>
      <c r="H139" s="65">
        <f t="shared" si="5"/>
        <v>0</v>
      </c>
      <c r="I139" s="42"/>
    </row>
    <row r="140" spans="1:9" x14ac:dyDescent="0.25">
      <c r="A140" s="193" t="s">
        <v>3090</v>
      </c>
      <c r="B140" s="194" t="s">
        <v>3091</v>
      </c>
      <c r="C140" s="188" t="s">
        <v>15</v>
      </c>
      <c r="D140" s="224"/>
      <c r="E140" s="201">
        <v>32.4</v>
      </c>
      <c r="F140" s="201">
        <v>11.1</v>
      </c>
      <c r="G140" s="88">
        <f t="shared" si="4"/>
        <v>0</v>
      </c>
      <c r="H140" s="65">
        <f t="shared" si="5"/>
        <v>0</v>
      </c>
      <c r="I140" s="42"/>
    </row>
    <row r="141" spans="1:9" x14ac:dyDescent="0.25">
      <c r="A141" s="193" t="s">
        <v>3092</v>
      </c>
      <c r="B141" s="194" t="s">
        <v>3093</v>
      </c>
      <c r="C141" s="188" t="s">
        <v>15</v>
      </c>
      <c r="D141" s="224"/>
      <c r="E141" s="201">
        <v>35.9</v>
      </c>
      <c r="F141" s="201">
        <v>12.3</v>
      </c>
      <c r="G141" s="88">
        <f t="shared" si="4"/>
        <v>0</v>
      </c>
      <c r="H141" s="65">
        <f t="shared" si="5"/>
        <v>0</v>
      </c>
      <c r="I141" s="42"/>
    </row>
    <row r="142" spans="1:9" x14ac:dyDescent="0.25">
      <c r="A142" s="193" t="s">
        <v>3094</v>
      </c>
      <c r="B142" s="194" t="s">
        <v>3095</v>
      </c>
      <c r="C142" s="188" t="s">
        <v>15</v>
      </c>
      <c r="D142" s="224"/>
      <c r="E142" s="201">
        <v>39</v>
      </c>
      <c r="F142" s="201">
        <v>13.3</v>
      </c>
      <c r="G142" s="88">
        <f t="shared" si="4"/>
        <v>0</v>
      </c>
      <c r="H142" s="65">
        <f t="shared" si="5"/>
        <v>0</v>
      </c>
      <c r="I142" s="42"/>
    </row>
    <row r="143" spans="1:9" x14ac:dyDescent="0.25">
      <c r="A143" s="193" t="s">
        <v>3096</v>
      </c>
      <c r="B143" s="194" t="s">
        <v>3097</v>
      </c>
      <c r="C143" s="188" t="s">
        <v>15</v>
      </c>
      <c r="D143" s="224"/>
      <c r="E143" s="201">
        <v>44.8</v>
      </c>
      <c r="F143" s="201">
        <v>15.3</v>
      </c>
      <c r="G143" s="88">
        <f t="shared" si="4"/>
        <v>0</v>
      </c>
      <c r="H143" s="65">
        <f t="shared" si="5"/>
        <v>0</v>
      </c>
      <c r="I143" s="42"/>
    </row>
    <row r="144" spans="1:9" x14ac:dyDescent="0.25">
      <c r="A144" s="193" t="s">
        <v>3098</v>
      </c>
      <c r="B144" s="194" t="s">
        <v>3057</v>
      </c>
      <c r="C144" s="188" t="s">
        <v>15</v>
      </c>
      <c r="D144" s="224"/>
      <c r="E144" s="201">
        <v>56</v>
      </c>
      <c r="F144" s="201">
        <v>19.100000000000001</v>
      </c>
      <c r="G144" s="88">
        <f t="shared" si="4"/>
        <v>0</v>
      </c>
      <c r="H144" s="65">
        <f t="shared" si="5"/>
        <v>0</v>
      </c>
      <c r="I144" s="42"/>
    </row>
    <row r="145" spans="1:9" ht="146.25" x14ac:dyDescent="0.25">
      <c r="A145" s="195" t="s">
        <v>3099</v>
      </c>
      <c r="B145" s="196" t="s">
        <v>20990</v>
      </c>
      <c r="C145" s="198"/>
      <c r="D145" s="199"/>
      <c r="E145" s="199"/>
      <c r="F145" s="199"/>
      <c r="G145" s="199"/>
      <c r="H145" s="200"/>
      <c r="I145" s="42"/>
    </row>
    <row r="146" spans="1:9" x14ac:dyDescent="0.25">
      <c r="A146" s="193" t="s">
        <v>3100</v>
      </c>
      <c r="B146" s="194" t="s">
        <v>3039</v>
      </c>
      <c r="C146" s="188" t="s">
        <v>15</v>
      </c>
      <c r="D146" s="224"/>
      <c r="E146" s="201">
        <v>11.1</v>
      </c>
      <c r="F146" s="201">
        <v>3.78</v>
      </c>
      <c r="G146" s="88">
        <f t="shared" si="4"/>
        <v>0</v>
      </c>
      <c r="H146" s="65">
        <f t="shared" si="5"/>
        <v>0</v>
      </c>
      <c r="I146" s="42"/>
    </row>
    <row r="147" spans="1:9" x14ac:dyDescent="0.25">
      <c r="A147" s="193" t="s">
        <v>3101</v>
      </c>
      <c r="B147" s="194" t="s">
        <v>3041</v>
      </c>
      <c r="C147" s="188" t="s">
        <v>15</v>
      </c>
      <c r="D147" s="224"/>
      <c r="E147" s="201">
        <v>12.2</v>
      </c>
      <c r="F147" s="201">
        <v>4.17</v>
      </c>
      <c r="G147" s="88">
        <f t="shared" si="4"/>
        <v>0</v>
      </c>
      <c r="H147" s="65">
        <f t="shared" si="5"/>
        <v>0</v>
      </c>
      <c r="I147" s="42"/>
    </row>
    <row r="148" spans="1:9" x14ac:dyDescent="0.25">
      <c r="A148" s="193" t="s">
        <v>3102</v>
      </c>
      <c r="B148" s="194" t="s">
        <v>3043</v>
      </c>
      <c r="C148" s="188" t="s">
        <v>15</v>
      </c>
      <c r="D148" s="224"/>
      <c r="E148" s="201">
        <v>14.1</v>
      </c>
      <c r="F148" s="201">
        <v>4.82</v>
      </c>
      <c r="G148" s="88">
        <f t="shared" si="4"/>
        <v>0</v>
      </c>
      <c r="H148" s="65">
        <f t="shared" si="5"/>
        <v>0</v>
      </c>
      <c r="I148" s="42"/>
    </row>
    <row r="149" spans="1:9" x14ac:dyDescent="0.25">
      <c r="A149" s="193" t="s">
        <v>3103</v>
      </c>
      <c r="B149" s="194" t="s">
        <v>3045</v>
      </c>
      <c r="C149" s="188" t="s">
        <v>15</v>
      </c>
      <c r="D149" s="224"/>
      <c r="E149" s="201">
        <v>16.3</v>
      </c>
      <c r="F149" s="201">
        <v>5.6</v>
      </c>
      <c r="G149" s="88">
        <f t="shared" si="4"/>
        <v>0</v>
      </c>
      <c r="H149" s="65">
        <f t="shared" si="5"/>
        <v>0</v>
      </c>
      <c r="I149" s="42"/>
    </row>
    <row r="150" spans="1:9" x14ac:dyDescent="0.25">
      <c r="A150" s="193" t="s">
        <v>3104</v>
      </c>
      <c r="B150" s="194" t="s">
        <v>3047</v>
      </c>
      <c r="C150" s="188" t="s">
        <v>15</v>
      </c>
      <c r="D150" s="224"/>
      <c r="E150" s="201">
        <v>19.2</v>
      </c>
      <c r="F150" s="201">
        <v>6.5</v>
      </c>
      <c r="G150" s="88">
        <f t="shared" si="4"/>
        <v>0</v>
      </c>
      <c r="H150" s="65">
        <f t="shared" si="5"/>
        <v>0</v>
      </c>
      <c r="I150" s="42"/>
    </row>
    <row r="151" spans="1:9" x14ac:dyDescent="0.25">
      <c r="A151" s="193" t="s">
        <v>3105</v>
      </c>
      <c r="B151" s="194" t="s">
        <v>3049</v>
      </c>
      <c r="C151" s="188" t="s">
        <v>15</v>
      </c>
      <c r="D151" s="224"/>
      <c r="E151" s="201">
        <v>21</v>
      </c>
      <c r="F151" s="201">
        <v>7.2</v>
      </c>
      <c r="G151" s="88">
        <f t="shared" si="4"/>
        <v>0</v>
      </c>
      <c r="H151" s="65">
        <f t="shared" si="5"/>
        <v>0</v>
      </c>
      <c r="I151" s="42"/>
    </row>
    <row r="152" spans="1:9" x14ac:dyDescent="0.25">
      <c r="A152" s="193" t="s">
        <v>3106</v>
      </c>
      <c r="B152" s="194" t="s">
        <v>3051</v>
      </c>
      <c r="C152" s="188" t="s">
        <v>15</v>
      </c>
      <c r="D152" s="224"/>
      <c r="E152" s="201">
        <v>23.4</v>
      </c>
      <c r="F152" s="201">
        <v>8</v>
      </c>
      <c r="G152" s="88">
        <f t="shared" si="4"/>
        <v>0</v>
      </c>
      <c r="H152" s="65">
        <f t="shared" si="5"/>
        <v>0</v>
      </c>
      <c r="I152" s="42"/>
    </row>
    <row r="153" spans="1:9" x14ac:dyDescent="0.25">
      <c r="A153" s="193" t="s">
        <v>3107</v>
      </c>
      <c r="B153" s="194" t="s">
        <v>3053</v>
      </c>
      <c r="C153" s="188" t="s">
        <v>15</v>
      </c>
      <c r="D153" s="224"/>
      <c r="E153" s="201">
        <v>25.3</v>
      </c>
      <c r="F153" s="201">
        <v>8.6</v>
      </c>
      <c r="G153" s="88">
        <f t="shared" si="4"/>
        <v>0</v>
      </c>
      <c r="H153" s="65">
        <f t="shared" si="5"/>
        <v>0</v>
      </c>
      <c r="I153" s="42"/>
    </row>
    <row r="154" spans="1:9" x14ac:dyDescent="0.25">
      <c r="A154" s="193" t="s">
        <v>3108</v>
      </c>
      <c r="B154" s="194" t="s">
        <v>3055</v>
      </c>
      <c r="C154" s="188" t="s">
        <v>15</v>
      </c>
      <c r="D154" s="224"/>
      <c r="E154" s="201">
        <v>29.2</v>
      </c>
      <c r="F154" s="201">
        <v>10</v>
      </c>
      <c r="G154" s="88">
        <f t="shared" si="4"/>
        <v>0</v>
      </c>
      <c r="H154" s="65">
        <f t="shared" si="5"/>
        <v>0</v>
      </c>
      <c r="I154" s="42"/>
    </row>
    <row r="155" spans="1:9" x14ac:dyDescent="0.25">
      <c r="A155" s="193" t="s">
        <v>3109</v>
      </c>
      <c r="B155" s="194" t="s">
        <v>3057</v>
      </c>
      <c r="C155" s="188" t="s">
        <v>15</v>
      </c>
      <c r="D155" s="224"/>
      <c r="E155" s="201">
        <v>36.9</v>
      </c>
      <c r="F155" s="201">
        <v>12.6</v>
      </c>
      <c r="G155" s="88">
        <f t="shared" si="4"/>
        <v>0</v>
      </c>
      <c r="H155" s="65">
        <f t="shared" si="5"/>
        <v>0</v>
      </c>
      <c r="I155" s="42"/>
    </row>
    <row r="156" spans="1:9" ht="123.75" x14ac:dyDescent="0.25">
      <c r="A156" s="195" t="s">
        <v>3110</v>
      </c>
      <c r="B156" s="196" t="s">
        <v>20991</v>
      </c>
      <c r="C156" s="198"/>
      <c r="D156" s="199"/>
      <c r="E156" s="199"/>
      <c r="F156" s="199"/>
      <c r="G156" s="199"/>
      <c r="H156" s="200"/>
      <c r="I156" s="42"/>
    </row>
    <row r="157" spans="1:9" x14ac:dyDescent="0.25">
      <c r="A157" s="193" t="s">
        <v>3111</v>
      </c>
      <c r="B157" s="194" t="s">
        <v>3091</v>
      </c>
      <c r="C157" s="188" t="s">
        <v>15</v>
      </c>
      <c r="D157" s="224"/>
      <c r="E157" s="201">
        <v>15.7</v>
      </c>
      <c r="F157" s="201">
        <v>5.4</v>
      </c>
      <c r="G157" s="88">
        <f t="shared" si="4"/>
        <v>0</v>
      </c>
      <c r="H157" s="65">
        <f t="shared" si="5"/>
        <v>0</v>
      </c>
      <c r="I157" s="42"/>
    </row>
    <row r="158" spans="1:9" x14ac:dyDescent="0.25">
      <c r="A158" s="193" t="s">
        <v>3112</v>
      </c>
      <c r="B158" s="194" t="s">
        <v>3093</v>
      </c>
      <c r="C158" s="188" t="s">
        <v>15</v>
      </c>
      <c r="D158" s="224"/>
      <c r="E158" s="201">
        <v>17.3</v>
      </c>
      <c r="F158" s="201">
        <v>5.9</v>
      </c>
      <c r="G158" s="88">
        <f t="shared" si="4"/>
        <v>0</v>
      </c>
      <c r="H158" s="65">
        <f t="shared" si="5"/>
        <v>0</v>
      </c>
      <c r="I158" s="42"/>
    </row>
    <row r="159" spans="1:9" x14ac:dyDescent="0.25">
      <c r="A159" s="193" t="s">
        <v>3113</v>
      </c>
      <c r="B159" s="194" t="s">
        <v>3114</v>
      </c>
      <c r="C159" s="188" t="s">
        <v>15</v>
      </c>
      <c r="D159" s="224"/>
      <c r="E159" s="201">
        <v>21.3</v>
      </c>
      <c r="F159" s="201">
        <v>7.3</v>
      </c>
      <c r="G159" s="88">
        <f t="shared" si="4"/>
        <v>0</v>
      </c>
      <c r="H159" s="65">
        <f t="shared" si="5"/>
        <v>0</v>
      </c>
      <c r="I159" s="42"/>
    </row>
    <row r="160" spans="1:9" x14ac:dyDescent="0.25">
      <c r="A160" s="193" t="s">
        <v>3115</v>
      </c>
      <c r="B160" s="194" t="s">
        <v>3116</v>
      </c>
      <c r="C160" s="188" t="s">
        <v>15</v>
      </c>
      <c r="D160" s="224"/>
      <c r="E160" s="201">
        <v>27.4</v>
      </c>
      <c r="F160" s="201">
        <v>9.4</v>
      </c>
      <c r="G160" s="88">
        <f t="shared" si="4"/>
        <v>0</v>
      </c>
      <c r="H160" s="65">
        <f t="shared" si="5"/>
        <v>0</v>
      </c>
      <c r="I160" s="42"/>
    </row>
    <row r="161" spans="1:9" x14ac:dyDescent="0.25">
      <c r="A161" s="193" t="s">
        <v>3117</v>
      </c>
      <c r="B161" s="194" t="s">
        <v>3118</v>
      </c>
      <c r="C161" s="188" t="s">
        <v>15</v>
      </c>
      <c r="D161" s="224"/>
      <c r="E161" s="201">
        <v>39.799999999999997</v>
      </c>
      <c r="F161" s="201">
        <v>13.6</v>
      </c>
      <c r="G161" s="88">
        <f t="shared" si="4"/>
        <v>0</v>
      </c>
      <c r="H161" s="65">
        <f t="shared" si="5"/>
        <v>0</v>
      </c>
      <c r="I161" s="42"/>
    </row>
    <row r="162" spans="1:9" x14ac:dyDescent="0.25">
      <c r="A162" s="193" t="s">
        <v>3119</v>
      </c>
      <c r="B162" s="194" t="s">
        <v>3120</v>
      </c>
      <c r="C162" s="188" t="s">
        <v>15</v>
      </c>
      <c r="D162" s="224"/>
      <c r="E162" s="201">
        <v>57</v>
      </c>
      <c r="F162" s="201">
        <v>19.399999999999999</v>
      </c>
      <c r="G162" s="88">
        <f t="shared" si="4"/>
        <v>0</v>
      </c>
      <c r="H162" s="65">
        <f t="shared" si="5"/>
        <v>0</v>
      </c>
      <c r="I162" s="42"/>
    </row>
    <row r="163" spans="1:9" x14ac:dyDescent="0.25">
      <c r="A163" s="193" t="s">
        <v>3121</v>
      </c>
      <c r="B163" s="194" t="s">
        <v>3122</v>
      </c>
      <c r="C163" s="188" t="s">
        <v>15</v>
      </c>
      <c r="D163" s="224"/>
      <c r="E163" s="201">
        <v>83</v>
      </c>
      <c r="F163" s="201">
        <v>28.4</v>
      </c>
      <c r="G163" s="88">
        <f t="shared" si="4"/>
        <v>0</v>
      </c>
      <c r="H163" s="65">
        <f t="shared" si="5"/>
        <v>0</v>
      </c>
      <c r="I163" s="42"/>
    </row>
    <row r="164" spans="1:9" x14ac:dyDescent="0.25">
      <c r="A164" s="193" t="s">
        <v>3123</v>
      </c>
      <c r="B164" s="194" t="s">
        <v>3124</v>
      </c>
      <c r="C164" s="188" t="s">
        <v>15</v>
      </c>
      <c r="D164" s="224"/>
      <c r="E164" s="201">
        <v>144</v>
      </c>
      <c r="F164" s="201">
        <v>49.3</v>
      </c>
      <c r="G164" s="88">
        <f t="shared" si="4"/>
        <v>0</v>
      </c>
      <c r="H164" s="65">
        <f t="shared" si="5"/>
        <v>0</v>
      </c>
      <c r="I164" s="42"/>
    </row>
    <row r="165" spans="1:9" x14ac:dyDescent="0.25">
      <c r="A165" s="193" t="s">
        <v>3125</v>
      </c>
      <c r="B165" s="194" t="s">
        <v>3126</v>
      </c>
      <c r="C165" s="188" t="s">
        <v>15</v>
      </c>
      <c r="D165" s="224"/>
      <c r="E165" s="201">
        <v>227</v>
      </c>
      <c r="F165" s="201">
        <v>78</v>
      </c>
      <c r="G165" s="88">
        <f t="shared" si="4"/>
        <v>0</v>
      </c>
      <c r="H165" s="65">
        <f t="shared" si="5"/>
        <v>0</v>
      </c>
      <c r="I165" s="42"/>
    </row>
    <row r="166" spans="1:9" ht="247.5" x14ac:dyDescent="0.25">
      <c r="A166" s="195" t="s">
        <v>3127</v>
      </c>
      <c r="B166" s="196" t="s">
        <v>20992</v>
      </c>
      <c r="C166" s="198"/>
      <c r="D166" s="199"/>
      <c r="E166" s="199"/>
      <c r="F166" s="199"/>
      <c r="G166" s="199"/>
      <c r="H166" s="200"/>
      <c r="I166" s="42"/>
    </row>
    <row r="167" spans="1:9" x14ac:dyDescent="0.25">
      <c r="A167" s="193" t="s">
        <v>3128</v>
      </c>
      <c r="B167" s="194" t="s">
        <v>3129</v>
      </c>
      <c r="C167" s="188" t="s">
        <v>15</v>
      </c>
      <c r="D167" s="224"/>
      <c r="E167" s="201">
        <v>51</v>
      </c>
      <c r="F167" s="201">
        <v>17.3</v>
      </c>
      <c r="G167" s="88">
        <f t="shared" si="4"/>
        <v>0</v>
      </c>
      <c r="H167" s="65">
        <f t="shared" si="5"/>
        <v>0</v>
      </c>
      <c r="I167" s="42"/>
    </row>
    <row r="168" spans="1:9" x14ac:dyDescent="0.25">
      <c r="A168" s="193" t="s">
        <v>3130</v>
      </c>
      <c r="B168" s="194" t="s">
        <v>3131</v>
      </c>
      <c r="C168" s="188" t="s">
        <v>15</v>
      </c>
      <c r="D168" s="224"/>
      <c r="E168" s="201">
        <v>59</v>
      </c>
      <c r="F168" s="201">
        <v>20.100000000000001</v>
      </c>
      <c r="G168" s="88">
        <f t="shared" si="4"/>
        <v>0</v>
      </c>
      <c r="H168" s="65">
        <f t="shared" si="5"/>
        <v>0</v>
      </c>
      <c r="I168" s="42"/>
    </row>
    <row r="169" spans="1:9" x14ac:dyDescent="0.25">
      <c r="A169" s="193" t="s">
        <v>3132</v>
      </c>
      <c r="B169" s="194" t="s">
        <v>3133</v>
      </c>
      <c r="C169" s="188" t="s">
        <v>15</v>
      </c>
      <c r="D169" s="224"/>
      <c r="E169" s="201">
        <v>73</v>
      </c>
      <c r="F169" s="201">
        <v>24.8</v>
      </c>
      <c r="G169" s="88">
        <f t="shared" si="4"/>
        <v>0</v>
      </c>
      <c r="H169" s="65">
        <f t="shared" si="5"/>
        <v>0</v>
      </c>
      <c r="I169" s="42"/>
    </row>
    <row r="170" spans="1:9" x14ac:dyDescent="0.25">
      <c r="A170" s="193" t="s">
        <v>3134</v>
      </c>
      <c r="B170" s="194" t="s">
        <v>3135</v>
      </c>
      <c r="C170" s="188" t="s">
        <v>15</v>
      </c>
      <c r="D170" s="224"/>
      <c r="E170" s="201">
        <v>83</v>
      </c>
      <c r="F170" s="201">
        <v>28.4</v>
      </c>
      <c r="G170" s="88">
        <f t="shared" si="4"/>
        <v>0</v>
      </c>
      <c r="H170" s="65">
        <f t="shared" si="5"/>
        <v>0</v>
      </c>
      <c r="I170" s="42"/>
    </row>
    <row r="171" spans="1:9" x14ac:dyDescent="0.25">
      <c r="A171" s="193" t="s">
        <v>3136</v>
      </c>
      <c r="B171" s="194" t="s">
        <v>3137</v>
      </c>
      <c r="C171" s="188" t="s">
        <v>15</v>
      </c>
      <c r="D171" s="224"/>
      <c r="E171" s="201">
        <v>110</v>
      </c>
      <c r="F171" s="201">
        <v>37.4</v>
      </c>
      <c r="G171" s="88">
        <f t="shared" si="4"/>
        <v>0</v>
      </c>
      <c r="H171" s="65">
        <f t="shared" si="5"/>
        <v>0</v>
      </c>
      <c r="I171" s="42"/>
    </row>
    <row r="172" spans="1:9" x14ac:dyDescent="0.25">
      <c r="A172" s="193" t="s">
        <v>3138</v>
      </c>
      <c r="B172" s="194" t="s">
        <v>3139</v>
      </c>
      <c r="C172" s="188" t="s">
        <v>15</v>
      </c>
      <c r="D172" s="224"/>
      <c r="E172" s="201">
        <v>168</v>
      </c>
      <c r="F172" s="201">
        <v>58</v>
      </c>
      <c r="G172" s="88">
        <f t="shared" si="4"/>
        <v>0</v>
      </c>
      <c r="H172" s="65">
        <f t="shared" si="5"/>
        <v>0</v>
      </c>
      <c r="I172" s="42"/>
    </row>
    <row r="173" spans="1:9" ht="57" customHeight="1" x14ac:dyDescent="0.25">
      <c r="A173" s="197" t="s">
        <v>20993</v>
      </c>
      <c r="B173" s="344" t="s">
        <v>20994</v>
      </c>
      <c r="C173" s="345"/>
      <c r="D173" s="345"/>
      <c r="E173" s="345"/>
      <c r="F173" s="345"/>
      <c r="G173" s="345"/>
      <c r="H173" s="346"/>
      <c r="I173" s="42"/>
    </row>
    <row r="174" spans="1:9" ht="90" x14ac:dyDescent="0.25">
      <c r="A174" s="195" t="s">
        <v>3140</v>
      </c>
      <c r="B174" s="196" t="s">
        <v>20995</v>
      </c>
      <c r="C174" s="198"/>
      <c r="D174" s="199"/>
      <c r="E174" s="199"/>
      <c r="F174" s="199"/>
      <c r="G174" s="199"/>
      <c r="H174" s="200"/>
      <c r="I174" s="42"/>
    </row>
    <row r="175" spans="1:9" x14ac:dyDescent="0.25">
      <c r="A175" s="193" t="s">
        <v>3141</v>
      </c>
      <c r="B175" s="194" t="s">
        <v>3142</v>
      </c>
      <c r="C175" s="188" t="s">
        <v>15</v>
      </c>
      <c r="D175" s="224"/>
      <c r="E175" s="201">
        <v>20.8</v>
      </c>
      <c r="F175" s="201">
        <v>3.73</v>
      </c>
      <c r="G175" s="88">
        <f t="shared" si="4"/>
        <v>0</v>
      </c>
      <c r="H175" s="65">
        <f t="shared" si="5"/>
        <v>0</v>
      </c>
      <c r="I175" s="42"/>
    </row>
    <row r="176" spans="1:9" x14ac:dyDescent="0.25">
      <c r="A176" s="193" t="s">
        <v>3143</v>
      </c>
      <c r="B176" s="194" t="s">
        <v>3144</v>
      </c>
      <c r="C176" s="188" t="s">
        <v>15</v>
      </c>
      <c r="D176" s="224"/>
      <c r="E176" s="201">
        <v>27.2</v>
      </c>
      <c r="F176" s="201">
        <v>4.88</v>
      </c>
      <c r="G176" s="88">
        <f t="shared" si="4"/>
        <v>0</v>
      </c>
      <c r="H176" s="65">
        <f t="shared" si="5"/>
        <v>0</v>
      </c>
      <c r="I176" s="42"/>
    </row>
    <row r="177" spans="1:9" x14ac:dyDescent="0.25">
      <c r="A177" s="193" t="s">
        <v>3145</v>
      </c>
      <c r="B177" s="194" t="s">
        <v>3146</v>
      </c>
      <c r="C177" s="188" t="s">
        <v>15</v>
      </c>
      <c r="D177" s="224"/>
      <c r="E177" s="201">
        <v>30.8</v>
      </c>
      <c r="F177" s="201">
        <v>5.5</v>
      </c>
      <c r="G177" s="88">
        <f t="shared" si="4"/>
        <v>0</v>
      </c>
      <c r="H177" s="65">
        <f t="shared" si="5"/>
        <v>0</v>
      </c>
      <c r="I177" s="42"/>
    </row>
    <row r="178" spans="1:9" x14ac:dyDescent="0.25">
      <c r="A178" s="193" t="s">
        <v>3147</v>
      </c>
      <c r="B178" s="194" t="s">
        <v>3148</v>
      </c>
      <c r="C178" s="188" t="s">
        <v>15</v>
      </c>
      <c r="D178" s="224"/>
      <c r="E178" s="201">
        <v>36.299999999999997</v>
      </c>
      <c r="F178" s="201">
        <v>6.5</v>
      </c>
      <c r="G178" s="88">
        <f t="shared" si="4"/>
        <v>0</v>
      </c>
      <c r="H178" s="65">
        <f t="shared" si="5"/>
        <v>0</v>
      </c>
      <c r="I178" s="42"/>
    </row>
    <row r="179" spans="1:9" x14ac:dyDescent="0.25">
      <c r="A179" s="193" t="s">
        <v>3149</v>
      </c>
      <c r="B179" s="194" t="s">
        <v>3150</v>
      </c>
      <c r="C179" s="188" t="s">
        <v>15</v>
      </c>
      <c r="D179" s="224"/>
      <c r="E179" s="201">
        <v>43.4</v>
      </c>
      <c r="F179" s="201">
        <v>7.8</v>
      </c>
      <c r="G179" s="88">
        <f t="shared" si="4"/>
        <v>0</v>
      </c>
      <c r="H179" s="65">
        <f t="shared" si="5"/>
        <v>0</v>
      </c>
      <c r="I179" s="42"/>
    </row>
    <row r="180" spans="1:9" ht="90" x14ac:dyDescent="0.25">
      <c r="A180" s="195" t="s">
        <v>3151</v>
      </c>
      <c r="B180" s="196" t="s">
        <v>20996</v>
      </c>
      <c r="C180" s="198"/>
      <c r="D180" s="199"/>
      <c r="E180" s="199"/>
      <c r="F180" s="199"/>
      <c r="G180" s="199"/>
      <c r="H180" s="200"/>
      <c r="I180" s="42"/>
    </row>
    <row r="181" spans="1:9" x14ac:dyDescent="0.25">
      <c r="A181" s="193" t="s">
        <v>3152</v>
      </c>
      <c r="B181" s="194" t="s">
        <v>3153</v>
      </c>
      <c r="C181" s="188" t="s">
        <v>15</v>
      </c>
      <c r="D181" s="224"/>
      <c r="E181" s="201">
        <v>32.700000000000003</v>
      </c>
      <c r="F181" s="201">
        <v>5.9</v>
      </c>
      <c r="G181" s="88">
        <f t="shared" si="4"/>
        <v>0</v>
      </c>
      <c r="H181" s="65">
        <f t="shared" si="5"/>
        <v>0</v>
      </c>
      <c r="I181" s="42"/>
    </row>
    <row r="182" spans="1:9" x14ac:dyDescent="0.25">
      <c r="A182" s="193" t="s">
        <v>3154</v>
      </c>
      <c r="B182" s="194" t="s">
        <v>3144</v>
      </c>
      <c r="C182" s="188" t="s">
        <v>15</v>
      </c>
      <c r="D182" s="224"/>
      <c r="E182" s="201">
        <v>39.4</v>
      </c>
      <c r="F182" s="201">
        <v>7.1</v>
      </c>
      <c r="G182" s="88">
        <f t="shared" si="4"/>
        <v>0</v>
      </c>
      <c r="H182" s="65">
        <f t="shared" si="5"/>
        <v>0</v>
      </c>
      <c r="I182" s="42"/>
    </row>
    <row r="183" spans="1:9" x14ac:dyDescent="0.25">
      <c r="A183" s="193" t="s">
        <v>3155</v>
      </c>
      <c r="B183" s="194" t="s">
        <v>3146</v>
      </c>
      <c r="C183" s="188" t="s">
        <v>15</v>
      </c>
      <c r="D183" s="224"/>
      <c r="E183" s="201">
        <v>43.8</v>
      </c>
      <c r="F183" s="201">
        <v>7.9</v>
      </c>
      <c r="G183" s="88">
        <f t="shared" si="4"/>
        <v>0</v>
      </c>
      <c r="H183" s="65">
        <f t="shared" si="5"/>
        <v>0</v>
      </c>
      <c r="I183" s="42"/>
    </row>
    <row r="184" spans="1:9" x14ac:dyDescent="0.25">
      <c r="A184" s="193" t="s">
        <v>3156</v>
      </c>
      <c r="B184" s="194" t="s">
        <v>3150</v>
      </c>
      <c r="C184" s="188" t="s">
        <v>15</v>
      </c>
      <c r="D184" s="224"/>
      <c r="E184" s="201">
        <v>53</v>
      </c>
      <c r="F184" s="201">
        <v>9.5</v>
      </c>
      <c r="G184" s="88">
        <f t="shared" si="4"/>
        <v>0</v>
      </c>
      <c r="H184" s="65">
        <f t="shared" si="5"/>
        <v>0</v>
      </c>
      <c r="I184" s="42"/>
    </row>
    <row r="185" spans="1:9" x14ac:dyDescent="0.25">
      <c r="A185" s="193" t="s">
        <v>3157</v>
      </c>
      <c r="B185" s="194" t="s">
        <v>3158</v>
      </c>
      <c r="C185" s="188" t="s">
        <v>15</v>
      </c>
      <c r="D185" s="224"/>
      <c r="E185" s="201">
        <v>63</v>
      </c>
      <c r="F185" s="201">
        <v>11.3</v>
      </c>
      <c r="G185" s="88">
        <f t="shared" si="4"/>
        <v>0</v>
      </c>
      <c r="H185" s="65">
        <f t="shared" si="5"/>
        <v>0</v>
      </c>
      <c r="I185" s="42"/>
    </row>
    <row r="186" spans="1:9" ht="101.25" x14ac:dyDescent="0.25">
      <c r="A186" s="195" t="s">
        <v>3159</v>
      </c>
      <c r="B186" s="196" t="s">
        <v>20997</v>
      </c>
      <c r="C186" s="198"/>
      <c r="D186" s="199"/>
      <c r="E186" s="199"/>
      <c r="F186" s="199"/>
      <c r="G186" s="199"/>
      <c r="H186" s="200"/>
      <c r="I186" s="42"/>
    </row>
    <row r="187" spans="1:9" x14ac:dyDescent="0.25">
      <c r="A187" s="193" t="s">
        <v>3160</v>
      </c>
      <c r="B187" s="194" t="s">
        <v>3161</v>
      </c>
      <c r="C187" s="188" t="s">
        <v>15</v>
      </c>
      <c r="D187" s="224"/>
      <c r="E187" s="201">
        <v>34</v>
      </c>
      <c r="F187" s="201">
        <v>6.1</v>
      </c>
      <c r="G187" s="88">
        <f t="shared" si="4"/>
        <v>0</v>
      </c>
      <c r="H187" s="65">
        <f t="shared" si="5"/>
        <v>0</v>
      </c>
      <c r="I187" s="42"/>
    </row>
    <row r="188" spans="1:9" x14ac:dyDescent="0.25">
      <c r="A188" s="193" t="s">
        <v>3162</v>
      </c>
      <c r="B188" s="194" t="s">
        <v>3163</v>
      </c>
      <c r="C188" s="188" t="s">
        <v>15</v>
      </c>
      <c r="D188" s="224"/>
      <c r="E188" s="201">
        <v>40.799999999999997</v>
      </c>
      <c r="F188" s="201">
        <v>7.3</v>
      </c>
      <c r="G188" s="88">
        <f t="shared" si="4"/>
        <v>0</v>
      </c>
      <c r="H188" s="65">
        <f t="shared" si="5"/>
        <v>0</v>
      </c>
      <c r="I188" s="42"/>
    </row>
    <row r="189" spans="1:9" x14ac:dyDescent="0.25">
      <c r="A189" s="193" t="s">
        <v>3164</v>
      </c>
      <c r="B189" s="194" t="s">
        <v>3165</v>
      </c>
      <c r="C189" s="188" t="s">
        <v>15</v>
      </c>
      <c r="D189" s="224"/>
      <c r="E189" s="201">
        <v>44.5</v>
      </c>
      <c r="F189" s="201">
        <v>8</v>
      </c>
      <c r="G189" s="88">
        <f t="shared" si="4"/>
        <v>0</v>
      </c>
      <c r="H189" s="65">
        <f t="shared" si="5"/>
        <v>0</v>
      </c>
      <c r="I189" s="42"/>
    </row>
    <row r="190" spans="1:9" x14ac:dyDescent="0.25">
      <c r="A190" s="193" t="s">
        <v>3166</v>
      </c>
      <c r="B190" s="194" t="s">
        <v>3167</v>
      </c>
      <c r="C190" s="188" t="s">
        <v>15</v>
      </c>
      <c r="D190" s="224"/>
      <c r="E190" s="201">
        <v>51</v>
      </c>
      <c r="F190" s="201">
        <v>9.1999999999999993</v>
      </c>
      <c r="G190" s="88">
        <f t="shared" si="4"/>
        <v>0</v>
      </c>
      <c r="H190" s="65">
        <f t="shared" si="5"/>
        <v>0</v>
      </c>
      <c r="I190" s="42"/>
    </row>
    <row r="191" spans="1:9" x14ac:dyDescent="0.25">
      <c r="A191" s="193" t="s">
        <v>3168</v>
      </c>
      <c r="B191" s="194" t="s">
        <v>3169</v>
      </c>
      <c r="C191" s="188" t="s">
        <v>15</v>
      </c>
      <c r="D191" s="224"/>
      <c r="E191" s="201">
        <v>55</v>
      </c>
      <c r="F191" s="201">
        <v>9.9</v>
      </c>
      <c r="G191" s="88">
        <f t="shared" si="4"/>
        <v>0</v>
      </c>
      <c r="H191" s="65">
        <f t="shared" si="5"/>
        <v>0</v>
      </c>
      <c r="I191" s="42"/>
    </row>
    <row r="192" spans="1:9" ht="67.5" x14ac:dyDescent="0.25">
      <c r="A192" s="195" t="s">
        <v>3170</v>
      </c>
      <c r="B192" s="196" t="s">
        <v>20998</v>
      </c>
      <c r="C192" s="198"/>
      <c r="D192" s="199"/>
      <c r="E192" s="199"/>
      <c r="F192" s="199"/>
      <c r="G192" s="199"/>
      <c r="H192" s="200"/>
      <c r="I192" s="42"/>
    </row>
    <row r="193" spans="1:9" x14ac:dyDescent="0.25">
      <c r="A193" s="193" t="s">
        <v>3171</v>
      </c>
      <c r="B193" s="194" t="s">
        <v>3172</v>
      </c>
      <c r="C193" s="188" t="s">
        <v>6</v>
      </c>
      <c r="D193" s="224"/>
      <c r="E193" s="201">
        <v>52</v>
      </c>
      <c r="F193" s="201">
        <v>9.3000000000000007</v>
      </c>
      <c r="G193" s="88">
        <f t="shared" si="4"/>
        <v>0</v>
      </c>
      <c r="H193" s="65">
        <f t="shared" si="5"/>
        <v>0</v>
      </c>
      <c r="I193" s="42"/>
    </row>
    <row r="194" spans="1:9" x14ac:dyDescent="0.25">
      <c r="A194" s="193" t="s">
        <v>3173</v>
      </c>
      <c r="B194" s="194" t="s">
        <v>3174</v>
      </c>
      <c r="C194" s="188" t="s">
        <v>6</v>
      </c>
      <c r="D194" s="224"/>
      <c r="E194" s="201">
        <v>58</v>
      </c>
      <c r="F194" s="201">
        <v>10.4</v>
      </c>
      <c r="G194" s="88">
        <f t="shared" si="4"/>
        <v>0</v>
      </c>
      <c r="H194" s="65">
        <f t="shared" si="5"/>
        <v>0</v>
      </c>
      <c r="I194" s="42"/>
    </row>
    <row r="195" spans="1:9" x14ac:dyDescent="0.25">
      <c r="A195" s="193" t="s">
        <v>3175</v>
      </c>
      <c r="B195" s="194" t="s">
        <v>3176</v>
      </c>
      <c r="C195" s="188" t="s">
        <v>6</v>
      </c>
      <c r="D195" s="224"/>
      <c r="E195" s="201">
        <v>65</v>
      </c>
      <c r="F195" s="201">
        <v>11.7</v>
      </c>
      <c r="G195" s="88">
        <f t="shared" si="4"/>
        <v>0</v>
      </c>
      <c r="H195" s="65">
        <f t="shared" si="5"/>
        <v>0</v>
      </c>
      <c r="I195" s="42"/>
    </row>
    <row r="196" spans="1:9" x14ac:dyDescent="0.25">
      <c r="A196" s="193" t="s">
        <v>3177</v>
      </c>
      <c r="B196" s="194" t="s">
        <v>3178</v>
      </c>
      <c r="C196" s="188" t="s">
        <v>6</v>
      </c>
      <c r="D196" s="224"/>
      <c r="E196" s="201">
        <v>76</v>
      </c>
      <c r="F196" s="201">
        <v>13.6</v>
      </c>
      <c r="G196" s="88">
        <f t="shared" si="4"/>
        <v>0</v>
      </c>
      <c r="H196" s="65">
        <f t="shared" si="5"/>
        <v>0</v>
      </c>
      <c r="I196" s="42"/>
    </row>
    <row r="197" spans="1:9" x14ac:dyDescent="0.25">
      <c r="A197" s="193" t="s">
        <v>3179</v>
      </c>
      <c r="B197" s="194" t="s">
        <v>3180</v>
      </c>
      <c r="C197" s="188" t="s">
        <v>6</v>
      </c>
      <c r="D197" s="224"/>
      <c r="E197" s="201">
        <v>100</v>
      </c>
      <c r="F197" s="201">
        <v>18</v>
      </c>
      <c r="G197" s="88">
        <f t="shared" si="4"/>
        <v>0</v>
      </c>
      <c r="H197" s="65">
        <f t="shared" si="5"/>
        <v>0</v>
      </c>
      <c r="I197" s="42"/>
    </row>
    <row r="198" spans="1:9" ht="78.75" x14ac:dyDescent="0.25">
      <c r="A198" s="195" t="s">
        <v>3181</v>
      </c>
      <c r="B198" s="196" t="s">
        <v>20999</v>
      </c>
      <c r="C198" s="198"/>
      <c r="D198" s="199"/>
      <c r="E198" s="199"/>
      <c r="F198" s="199"/>
      <c r="G198" s="199"/>
      <c r="H198" s="200"/>
      <c r="I198" s="42"/>
    </row>
    <row r="199" spans="1:9" x14ac:dyDescent="0.25">
      <c r="A199" s="193" t="s">
        <v>3182</v>
      </c>
      <c r="B199" s="194" t="s">
        <v>3183</v>
      </c>
      <c r="C199" s="188" t="s">
        <v>6</v>
      </c>
      <c r="D199" s="224"/>
      <c r="E199" s="201">
        <v>50</v>
      </c>
      <c r="F199" s="201">
        <v>9</v>
      </c>
      <c r="G199" s="88">
        <f t="shared" ref="G199:G261" si="6">D199*E199</f>
        <v>0</v>
      </c>
      <c r="H199" s="65">
        <f t="shared" ref="H199:H261" si="7">D199*F199</f>
        <v>0</v>
      </c>
      <c r="I199" s="42"/>
    </row>
    <row r="200" spans="1:9" x14ac:dyDescent="0.25">
      <c r="A200" s="193" t="s">
        <v>3184</v>
      </c>
      <c r="B200" s="194" t="s">
        <v>3185</v>
      </c>
      <c r="C200" s="188" t="s">
        <v>6</v>
      </c>
      <c r="D200" s="224"/>
      <c r="E200" s="201">
        <v>62</v>
      </c>
      <c r="F200" s="201">
        <v>11.1</v>
      </c>
      <c r="G200" s="88">
        <f t="shared" si="6"/>
        <v>0</v>
      </c>
      <c r="H200" s="65">
        <f t="shared" si="7"/>
        <v>0</v>
      </c>
      <c r="I200" s="42"/>
    </row>
    <row r="201" spans="1:9" x14ac:dyDescent="0.25">
      <c r="A201" s="193" t="s">
        <v>3186</v>
      </c>
      <c r="B201" s="194" t="s">
        <v>3187</v>
      </c>
      <c r="C201" s="188" t="s">
        <v>6</v>
      </c>
      <c r="D201" s="224"/>
      <c r="E201" s="201">
        <v>68</v>
      </c>
      <c r="F201" s="201">
        <v>12.2</v>
      </c>
      <c r="G201" s="88">
        <f t="shared" si="6"/>
        <v>0</v>
      </c>
      <c r="H201" s="65">
        <f t="shared" si="7"/>
        <v>0</v>
      </c>
      <c r="I201" s="42"/>
    </row>
    <row r="202" spans="1:9" x14ac:dyDescent="0.25">
      <c r="A202" s="193" t="s">
        <v>3188</v>
      </c>
      <c r="B202" s="194" t="s">
        <v>3189</v>
      </c>
      <c r="C202" s="188" t="s">
        <v>6</v>
      </c>
      <c r="D202" s="224"/>
      <c r="E202" s="201">
        <v>92</v>
      </c>
      <c r="F202" s="201">
        <v>16.5</v>
      </c>
      <c r="G202" s="88">
        <f t="shared" si="6"/>
        <v>0</v>
      </c>
      <c r="H202" s="65">
        <f t="shared" si="7"/>
        <v>0</v>
      </c>
      <c r="I202" s="42"/>
    </row>
    <row r="203" spans="1:9" x14ac:dyDescent="0.25">
      <c r="A203" s="193" t="s">
        <v>3190</v>
      </c>
      <c r="B203" s="194" t="s">
        <v>3191</v>
      </c>
      <c r="C203" s="188" t="s">
        <v>6</v>
      </c>
      <c r="D203" s="224"/>
      <c r="E203" s="201">
        <v>96</v>
      </c>
      <c r="F203" s="201">
        <v>17.2</v>
      </c>
      <c r="G203" s="88">
        <f t="shared" si="6"/>
        <v>0</v>
      </c>
      <c r="H203" s="65">
        <f t="shared" si="7"/>
        <v>0</v>
      </c>
      <c r="I203" s="42"/>
    </row>
    <row r="204" spans="1:9" ht="101.25" x14ac:dyDescent="0.25">
      <c r="A204" s="195" t="s">
        <v>3192</v>
      </c>
      <c r="B204" s="196" t="s">
        <v>21000</v>
      </c>
      <c r="C204" s="198"/>
      <c r="D204" s="199"/>
      <c r="E204" s="199"/>
      <c r="F204" s="199"/>
      <c r="G204" s="199"/>
      <c r="H204" s="200"/>
      <c r="I204" s="42"/>
    </row>
    <row r="205" spans="1:9" x14ac:dyDescent="0.25">
      <c r="A205" s="193" t="s">
        <v>3193</v>
      </c>
      <c r="B205" s="194" t="s">
        <v>3194</v>
      </c>
      <c r="C205" s="188" t="s">
        <v>15</v>
      </c>
      <c r="D205" s="224"/>
      <c r="E205" s="201">
        <v>77</v>
      </c>
      <c r="F205" s="201">
        <v>13.8</v>
      </c>
      <c r="G205" s="88">
        <f t="shared" si="6"/>
        <v>0</v>
      </c>
      <c r="H205" s="65">
        <f t="shared" si="7"/>
        <v>0</v>
      </c>
      <c r="I205" s="42"/>
    </row>
    <row r="206" spans="1:9" x14ac:dyDescent="0.25">
      <c r="A206" s="193" t="s">
        <v>3195</v>
      </c>
      <c r="B206" s="194" t="s">
        <v>3196</v>
      </c>
      <c r="C206" s="188" t="s">
        <v>15</v>
      </c>
      <c r="D206" s="224"/>
      <c r="E206" s="201">
        <v>88</v>
      </c>
      <c r="F206" s="201">
        <v>15.8</v>
      </c>
      <c r="G206" s="88">
        <f t="shared" si="6"/>
        <v>0</v>
      </c>
      <c r="H206" s="65">
        <f t="shared" si="7"/>
        <v>0</v>
      </c>
      <c r="I206" s="42"/>
    </row>
    <row r="207" spans="1:9" x14ac:dyDescent="0.25">
      <c r="A207" s="193" t="s">
        <v>3197</v>
      </c>
      <c r="B207" s="194" t="s">
        <v>3198</v>
      </c>
      <c r="C207" s="188" t="s">
        <v>15</v>
      </c>
      <c r="D207" s="224"/>
      <c r="E207" s="201">
        <v>105</v>
      </c>
      <c r="F207" s="201">
        <v>18.899999999999999</v>
      </c>
      <c r="G207" s="88">
        <f t="shared" si="6"/>
        <v>0</v>
      </c>
      <c r="H207" s="65">
        <f t="shared" si="7"/>
        <v>0</v>
      </c>
      <c r="I207" s="42"/>
    </row>
    <row r="208" spans="1:9" x14ac:dyDescent="0.25">
      <c r="A208" s="193" t="s">
        <v>3199</v>
      </c>
      <c r="B208" s="194" t="s">
        <v>3200</v>
      </c>
      <c r="C208" s="188" t="s">
        <v>15</v>
      </c>
      <c r="D208" s="224"/>
      <c r="E208" s="201">
        <v>131</v>
      </c>
      <c r="F208" s="201">
        <v>23.5</v>
      </c>
      <c r="G208" s="88">
        <f t="shared" si="6"/>
        <v>0</v>
      </c>
      <c r="H208" s="65">
        <f t="shared" si="7"/>
        <v>0</v>
      </c>
      <c r="I208" s="42"/>
    </row>
    <row r="209" spans="1:9" x14ac:dyDescent="0.25">
      <c r="A209" s="193" t="s">
        <v>3201</v>
      </c>
      <c r="B209" s="194" t="s">
        <v>3202</v>
      </c>
      <c r="C209" s="188" t="s">
        <v>15</v>
      </c>
      <c r="D209" s="224"/>
      <c r="E209" s="201">
        <v>110</v>
      </c>
      <c r="F209" s="201">
        <v>19.8</v>
      </c>
      <c r="G209" s="88">
        <f t="shared" si="6"/>
        <v>0</v>
      </c>
      <c r="H209" s="65">
        <f t="shared" si="7"/>
        <v>0</v>
      </c>
      <c r="I209" s="42"/>
    </row>
    <row r="210" spans="1:9" ht="22.5" x14ac:dyDescent="0.25">
      <c r="A210" s="193" t="s">
        <v>3203</v>
      </c>
      <c r="B210" s="194" t="s">
        <v>3204</v>
      </c>
      <c r="C210" s="188" t="s">
        <v>15</v>
      </c>
      <c r="D210" s="224"/>
      <c r="E210" s="201">
        <v>64</v>
      </c>
      <c r="F210" s="201">
        <v>11.5</v>
      </c>
      <c r="G210" s="88">
        <f t="shared" si="6"/>
        <v>0</v>
      </c>
      <c r="H210" s="65">
        <f t="shared" si="7"/>
        <v>0</v>
      </c>
      <c r="I210" s="42"/>
    </row>
    <row r="211" spans="1:9" ht="22.5" x14ac:dyDescent="0.25">
      <c r="A211" s="193" t="s">
        <v>3205</v>
      </c>
      <c r="B211" s="194" t="s">
        <v>3206</v>
      </c>
      <c r="C211" s="188" t="s">
        <v>15</v>
      </c>
      <c r="D211" s="224"/>
      <c r="E211" s="201">
        <v>78</v>
      </c>
      <c r="F211" s="201">
        <v>14</v>
      </c>
      <c r="G211" s="88">
        <f t="shared" si="6"/>
        <v>0</v>
      </c>
      <c r="H211" s="65">
        <f t="shared" si="7"/>
        <v>0</v>
      </c>
      <c r="I211" s="42"/>
    </row>
    <row r="212" spans="1:9" ht="22.5" x14ac:dyDescent="0.25">
      <c r="A212" s="193" t="s">
        <v>3207</v>
      </c>
      <c r="B212" s="194" t="s">
        <v>3208</v>
      </c>
      <c r="C212" s="188" t="s">
        <v>15</v>
      </c>
      <c r="D212" s="224"/>
      <c r="E212" s="201">
        <v>97</v>
      </c>
      <c r="F212" s="201">
        <v>17.399999999999999</v>
      </c>
      <c r="G212" s="88">
        <f t="shared" si="6"/>
        <v>0</v>
      </c>
      <c r="H212" s="65">
        <f t="shared" si="7"/>
        <v>0</v>
      </c>
      <c r="I212" s="42"/>
    </row>
    <row r="213" spans="1:9" ht="22.5" x14ac:dyDescent="0.25">
      <c r="A213" s="193" t="s">
        <v>3209</v>
      </c>
      <c r="B213" s="194" t="s">
        <v>3210</v>
      </c>
      <c r="C213" s="188" t="s">
        <v>15</v>
      </c>
      <c r="D213" s="224"/>
      <c r="E213" s="201">
        <v>128</v>
      </c>
      <c r="F213" s="201">
        <v>23</v>
      </c>
      <c r="G213" s="88">
        <f t="shared" si="6"/>
        <v>0</v>
      </c>
      <c r="H213" s="65">
        <f t="shared" si="7"/>
        <v>0</v>
      </c>
      <c r="I213" s="42"/>
    </row>
    <row r="214" spans="1:9" ht="56.25" x14ac:dyDescent="0.25">
      <c r="A214" s="195" t="s">
        <v>3211</v>
      </c>
      <c r="B214" s="196" t="s">
        <v>21001</v>
      </c>
      <c r="C214" s="198"/>
      <c r="D214" s="199"/>
      <c r="E214" s="199"/>
      <c r="F214" s="199"/>
      <c r="G214" s="199"/>
      <c r="H214" s="200"/>
      <c r="I214" s="42"/>
    </row>
    <row r="215" spans="1:9" x14ac:dyDescent="0.25">
      <c r="A215" s="193" t="s">
        <v>3212</v>
      </c>
      <c r="B215" s="194" t="s">
        <v>3213</v>
      </c>
      <c r="C215" s="188" t="s">
        <v>6</v>
      </c>
      <c r="D215" s="224"/>
      <c r="E215" s="201">
        <v>149</v>
      </c>
      <c r="F215" s="201">
        <v>26.8</v>
      </c>
      <c r="G215" s="88">
        <f t="shared" si="6"/>
        <v>0</v>
      </c>
      <c r="H215" s="65">
        <f t="shared" si="7"/>
        <v>0</v>
      </c>
      <c r="I215" s="42"/>
    </row>
    <row r="216" spans="1:9" x14ac:dyDescent="0.25">
      <c r="A216" s="193" t="s">
        <v>3214</v>
      </c>
      <c r="B216" s="194" t="s">
        <v>3215</v>
      </c>
      <c r="C216" s="188" t="s">
        <v>6</v>
      </c>
      <c r="D216" s="224"/>
      <c r="E216" s="201">
        <v>93</v>
      </c>
      <c r="F216" s="201">
        <v>16.7</v>
      </c>
      <c r="G216" s="88">
        <f t="shared" si="6"/>
        <v>0</v>
      </c>
      <c r="H216" s="65">
        <f t="shared" si="7"/>
        <v>0</v>
      </c>
      <c r="I216" s="42"/>
    </row>
    <row r="217" spans="1:9" x14ac:dyDescent="0.25">
      <c r="A217" s="193" t="s">
        <v>3216</v>
      </c>
      <c r="B217" s="194" t="s">
        <v>3217</v>
      </c>
      <c r="C217" s="188" t="s">
        <v>6</v>
      </c>
      <c r="D217" s="224"/>
      <c r="E217" s="201">
        <v>37.200000000000003</v>
      </c>
      <c r="F217" s="201">
        <v>6.7</v>
      </c>
      <c r="G217" s="88">
        <f t="shared" si="6"/>
        <v>0</v>
      </c>
      <c r="H217" s="65">
        <f t="shared" si="7"/>
        <v>0</v>
      </c>
      <c r="I217" s="42"/>
    </row>
    <row r="218" spans="1:9" ht="22.5" x14ac:dyDescent="0.25">
      <c r="A218" s="193" t="s">
        <v>3218</v>
      </c>
      <c r="B218" s="194" t="s">
        <v>3219</v>
      </c>
      <c r="C218" s="188" t="s">
        <v>6</v>
      </c>
      <c r="D218" s="224"/>
      <c r="E218" s="201">
        <v>47.5</v>
      </c>
      <c r="F218" s="201">
        <v>8.5</v>
      </c>
      <c r="G218" s="88">
        <f t="shared" si="6"/>
        <v>0</v>
      </c>
      <c r="H218" s="65">
        <f t="shared" si="7"/>
        <v>0</v>
      </c>
      <c r="I218" s="42"/>
    </row>
    <row r="219" spans="1:9" x14ac:dyDescent="0.25">
      <c r="A219" s="193" t="s">
        <v>3220</v>
      </c>
      <c r="B219" s="194" t="s">
        <v>3221</v>
      </c>
      <c r="C219" s="188" t="s">
        <v>6</v>
      </c>
      <c r="D219" s="224"/>
      <c r="E219" s="201">
        <v>223</v>
      </c>
      <c r="F219" s="201">
        <v>40</v>
      </c>
      <c r="G219" s="88">
        <f t="shared" si="6"/>
        <v>0</v>
      </c>
      <c r="H219" s="65">
        <f t="shared" si="7"/>
        <v>0</v>
      </c>
      <c r="I219" s="42"/>
    </row>
    <row r="220" spans="1:9" x14ac:dyDescent="0.25">
      <c r="A220" s="193" t="s">
        <v>3222</v>
      </c>
      <c r="B220" s="194" t="s">
        <v>3223</v>
      </c>
      <c r="C220" s="188" t="s">
        <v>6</v>
      </c>
      <c r="D220" s="224"/>
      <c r="E220" s="201">
        <v>49.7</v>
      </c>
      <c r="F220" s="201">
        <v>8.9</v>
      </c>
      <c r="G220" s="88">
        <f t="shared" si="6"/>
        <v>0</v>
      </c>
      <c r="H220" s="65">
        <f t="shared" si="7"/>
        <v>0</v>
      </c>
      <c r="I220" s="42"/>
    </row>
    <row r="221" spans="1:9" ht="112.5" x14ac:dyDescent="0.25">
      <c r="A221" s="195" t="s">
        <v>3224</v>
      </c>
      <c r="B221" s="196" t="s">
        <v>21002</v>
      </c>
      <c r="C221" s="198"/>
      <c r="D221" s="199"/>
      <c r="E221" s="199"/>
      <c r="F221" s="199"/>
      <c r="G221" s="199"/>
      <c r="H221" s="200"/>
      <c r="I221" s="42"/>
    </row>
    <row r="222" spans="1:9" x14ac:dyDescent="0.25">
      <c r="A222" s="193" t="s">
        <v>3225</v>
      </c>
      <c r="B222" s="194" t="s">
        <v>3226</v>
      </c>
      <c r="C222" s="188" t="s">
        <v>15</v>
      </c>
      <c r="D222" s="224"/>
      <c r="E222" s="201">
        <v>61</v>
      </c>
      <c r="F222" s="201">
        <v>11</v>
      </c>
      <c r="G222" s="88">
        <f t="shared" si="6"/>
        <v>0</v>
      </c>
      <c r="H222" s="65">
        <f t="shared" si="7"/>
        <v>0</v>
      </c>
      <c r="I222" s="42"/>
    </row>
    <row r="223" spans="1:9" x14ac:dyDescent="0.25">
      <c r="A223" s="193" t="s">
        <v>3227</v>
      </c>
      <c r="B223" s="194" t="s">
        <v>3228</v>
      </c>
      <c r="C223" s="188" t="s">
        <v>15</v>
      </c>
      <c r="D223" s="224"/>
      <c r="E223" s="201">
        <v>69</v>
      </c>
      <c r="F223" s="201">
        <v>12.4</v>
      </c>
      <c r="G223" s="88">
        <f t="shared" si="6"/>
        <v>0</v>
      </c>
      <c r="H223" s="65">
        <f t="shared" si="7"/>
        <v>0</v>
      </c>
      <c r="I223" s="42"/>
    </row>
    <row r="224" spans="1:9" x14ac:dyDescent="0.25">
      <c r="A224" s="193" t="s">
        <v>3229</v>
      </c>
      <c r="B224" s="194" t="s">
        <v>3230</v>
      </c>
      <c r="C224" s="188" t="s">
        <v>15</v>
      </c>
      <c r="D224" s="224"/>
      <c r="E224" s="201">
        <v>78</v>
      </c>
      <c r="F224" s="201">
        <v>14</v>
      </c>
      <c r="G224" s="88">
        <f t="shared" si="6"/>
        <v>0</v>
      </c>
      <c r="H224" s="65">
        <f t="shared" si="7"/>
        <v>0</v>
      </c>
      <c r="I224" s="42"/>
    </row>
    <row r="225" spans="1:9" x14ac:dyDescent="0.25">
      <c r="A225" s="193" t="s">
        <v>3231</v>
      </c>
      <c r="B225" s="194" t="s">
        <v>3232</v>
      </c>
      <c r="C225" s="188" t="s">
        <v>15</v>
      </c>
      <c r="D225" s="224"/>
      <c r="E225" s="201">
        <v>88</v>
      </c>
      <c r="F225" s="201">
        <v>15.8</v>
      </c>
      <c r="G225" s="88">
        <f t="shared" si="6"/>
        <v>0</v>
      </c>
      <c r="H225" s="65">
        <f t="shared" si="7"/>
        <v>0</v>
      </c>
      <c r="I225" s="42"/>
    </row>
    <row r="226" spans="1:9" x14ac:dyDescent="0.25">
      <c r="A226" s="193" t="s">
        <v>3233</v>
      </c>
      <c r="B226" s="194" t="s">
        <v>3234</v>
      </c>
      <c r="C226" s="188" t="s">
        <v>15</v>
      </c>
      <c r="D226" s="224"/>
      <c r="E226" s="201">
        <v>103</v>
      </c>
      <c r="F226" s="201">
        <v>18.5</v>
      </c>
      <c r="G226" s="88">
        <f t="shared" si="6"/>
        <v>0</v>
      </c>
      <c r="H226" s="65">
        <f t="shared" si="7"/>
        <v>0</v>
      </c>
      <c r="I226" s="42"/>
    </row>
    <row r="227" spans="1:9" x14ac:dyDescent="0.25">
      <c r="A227" s="193" t="s">
        <v>3235</v>
      </c>
      <c r="B227" s="194" t="s">
        <v>3236</v>
      </c>
      <c r="C227" s="188" t="s">
        <v>15</v>
      </c>
      <c r="D227" s="224"/>
      <c r="E227" s="201">
        <v>145</v>
      </c>
      <c r="F227" s="201">
        <v>26</v>
      </c>
      <c r="G227" s="88">
        <f t="shared" si="6"/>
        <v>0</v>
      </c>
      <c r="H227" s="65">
        <f t="shared" si="7"/>
        <v>0</v>
      </c>
      <c r="I227" s="42"/>
    </row>
    <row r="228" spans="1:9" x14ac:dyDescent="0.25">
      <c r="A228" s="193" t="s">
        <v>3237</v>
      </c>
      <c r="B228" s="194" t="s">
        <v>3238</v>
      </c>
      <c r="C228" s="188" t="s">
        <v>15</v>
      </c>
      <c r="D228" s="224"/>
      <c r="E228" s="201">
        <v>78</v>
      </c>
      <c r="F228" s="201">
        <v>14</v>
      </c>
      <c r="G228" s="88">
        <f t="shared" si="6"/>
        <v>0</v>
      </c>
      <c r="H228" s="65">
        <f t="shared" si="7"/>
        <v>0</v>
      </c>
      <c r="I228" s="42"/>
    </row>
    <row r="229" spans="1:9" x14ac:dyDescent="0.25">
      <c r="A229" s="193" t="s">
        <v>3239</v>
      </c>
      <c r="B229" s="194" t="s">
        <v>3240</v>
      </c>
      <c r="C229" s="188" t="s">
        <v>15</v>
      </c>
      <c r="D229" s="224"/>
      <c r="E229" s="201">
        <v>240</v>
      </c>
      <c r="F229" s="201">
        <v>43.1</v>
      </c>
      <c r="G229" s="88">
        <f t="shared" si="6"/>
        <v>0</v>
      </c>
      <c r="H229" s="65">
        <f t="shared" si="7"/>
        <v>0</v>
      </c>
      <c r="I229" s="42"/>
    </row>
    <row r="230" spans="1:9" x14ac:dyDescent="0.25">
      <c r="A230" s="193" t="s">
        <v>3241</v>
      </c>
      <c r="B230" s="194" t="s">
        <v>3242</v>
      </c>
      <c r="C230" s="188" t="s">
        <v>15</v>
      </c>
      <c r="D230" s="224"/>
      <c r="E230" s="201">
        <v>283</v>
      </c>
      <c r="F230" s="201">
        <v>51</v>
      </c>
      <c r="G230" s="88">
        <f t="shared" si="6"/>
        <v>0</v>
      </c>
      <c r="H230" s="65">
        <f t="shared" si="7"/>
        <v>0</v>
      </c>
      <c r="I230" s="42"/>
    </row>
    <row r="231" spans="1:9" x14ac:dyDescent="0.25">
      <c r="A231" s="193" t="s">
        <v>3243</v>
      </c>
      <c r="B231" s="194" t="s">
        <v>3244</v>
      </c>
      <c r="C231" s="188" t="s">
        <v>15</v>
      </c>
      <c r="D231" s="224"/>
      <c r="E231" s="201">
        <v>500</v>
      </c>
      <c r="F231" s="201">
        <v>90</v>
      </c>
      <c r="G231" s="88">
        <f t="shared" si="6"/>
        <v>0</v>
      </c>
      <c r="H231" s="65">
        <f t="shared" si="7"/>
        <v>0</v>
      </c>
      <c r="I231" s="42"/>
    </row>
    <row r="232" spans="1:9" x14ac:dyDescent="0.25">
      <c r="A232" s="193" t="s">
        <v>3245</v>
      </c>
      <c r="B232" s="194" t="s">
        <v>3246</v>
      </c>
      <c r="C232" s="188" t="s">
        <v>15</v>
      </c>
      <c r="D232" s="224"/>
      <c r="E232" s="201">
        <v>571</v>
      </c>
      <c r="F232" s="201">
        <v>103</v>
      </c>
      <c r="G232" s="88">
        <f t="shared" si="6"/>
        <v>0</v>
      </c>
      <c r="H232" s="65">
        <f t="shared" si="7"/>
        <v>0</v>
      </c>
      <c r="I232" s="42"/>
    </row>
    <row r="233" spans="1:9" ht="101.25" x14ac:dyDescent="0.25">
      <c r="A233" s="195" t="s">
        <v>3247</v>
      </c>
      <c r="B233" s="196" t="s">
        <v>21003</v>
      </c>
      <c r="C233" s="198"/>
      <c r="D233" s="199"/>
      <c r="E233" s="199"/>
      <c r="F233" s="199"/>
      <c r="G233" s="199"/>
      <c r="H233" s="200"/>
      <c r="I233" s="42"/>
    </row>
    <row r="234" spans="1:9" x14ac:dyDescent="0.25">
      <c r="A234" s="193" t="s">
        <v>3248</v>
      </c>
      <c r="B234" s="194" t="s">
        <v>3249</v>
      </c>
      <c r="C234" s="188" t="s">
        <v>15</v>
      </c>
      <c r="D234" s="224"/>
      <c r="E234" s="201">
        <v>21.7</v>
      </c>
      <c r="F234" s="201">
        <v>3.9</v>
      </c>
      <c r="G234" s="88">
        <f t="shared" si="6"/>
        <v>0</v>
      </c>
      <c r="H234" s="65">
        <f t="shared" si="7"/>
        <v>0</v>
      </c>
      <c r="I234" s="42"/>
    </row>
    <row r="235" spans="1:9" x14ac:dyDescent="0.25">
      <c r="A235" s="193" t="s">
        <v>3250</v>
      </c>
      <c r="B235" s="194" t="s">
        <v>3251</v>
      </c>
      <c r="C235" s="188" t="s">
        <v>15</v>
      </c>
      <c r="D235" s="224"/>
      <c r="E235" s="201">
        <v>24.4</v>
      </c>
      <c r="F235" s="201">
        <v>4.38</v>
      </c>
      <c r="G235" s="88">
        <f t="shared" si="6"/>
        <v>0</v>
      </c>
      <c r="H235" s="65">
        <f t="shared" si="7"/>
        <v>0</v>
      </c>
      <c r="I235" s="42"/>
    </row>
    <row r="236" spans="1:9" x14ac:dyDescent="0.25">
      <c r="A236" s="193" t="s">
        <v>3252</v>
      </c>
      <c r="B236" s="194" t="s">
        <v>3253</v>
      </c>
      <c r="C236" s="188" t="s">
        <v>15</v>
      </c>
      <c r="D236" s="224"/>
      <c r="E236" s="201">
        <v>28.5</v>
      </c>
      <c r="F236" s="201">
        <v>5.0999999999999996</v>
      </c>
      <c r="G236" s="88">
        <f t="shared" si="6"/>
        <v>0</v>
      </c>
      <c r="H236" s="65">
        <f t="shared" si="7"/>
        <v>0</v>
      </c>
      <c r="I236" s="42"/>
    </row>
    <row r="237" spans="1:9" x14ac:dyDescent="0.25">
      <c r="A237" s="193" t="s">
        <v>3254</v>
      </c>
      <c r="B237" s="194" t="s">
        <v>3255</v>
      </c>
      <c r="C237" s="188" t="s">
        <v>15</v>
      </c>
      <c r="D237" s="224"/>
      <c r="E237" s="201">
        <v>35.4</v>
      </c>
      <c r="F237" s="201">
        <v>6.4</v>
      </c>
      <c r="G237" s="88">
        <f t="shared" si="6"/>
        <v>0</v>
      </c>
      <c r="H237" s="65">
        <f t="shared" si="7"/>
        <v>0</v>
      </c>
      <c r="I237" s="42"/>
    </row>
    <row r="238" spans="1:9" x14ac:dyDescent="0.25">
      <c r="A238" s="193" t="s">
        <v>3256</v>
      </c>
      <c r="B238" s="194" t="s">
        <v>3257</v>
      </c>
      <c r="C238" s="188" t="s">
        <v>15</v>
      </c>
      <c r="D238" s="224"/>
      <c r="E238" s="201">
        <v>38.200000000000003</v>
      </c>
      <c r="F238" s="201">
        <v>6.9</v>
      </c>
      <c r="G238" s="88">
        <f t="shared" si="6"/>
        <v>0</v>
      </c>
      <c r="H238" s="65">
        <f t="shared" si="7"/>
        <v>0</v>
      </c>
      <c r="I238" s="42"/>
    </row>
    <row r="239" spans="1:9" x14ac:dyDescent="0.25">
      <c r="A239" s="193" t="s">
        <v>3258</v>
      </c>
      <c r="B239" s="194" t="s">
        <v>3259</v>
      </c>
      <c r="C239" s="188" t="s">
        <v>15</v>
      </c>
      <c r="D239" s="224"/>
      <c r="E239" s="201">
        <v>40.4</v>
      </c>
      <c r="F239" s="201">
        <v>7.3</v>
      </c>
      <c r="G239" s="88">
        <f t="shared" si="6"/>
        <v>0</v>
      </c>
      <c r="H239" s="65">
        <f t="shared" si="7"/>
        <v>0</v>
      </c>
      <c r="I239" s="42"/>
    </row>
    <row r="240" spans="1:9" x14ac:dyDescent="0.25">
      <c r="A240" s="193" t="s">
        <v>3260</v>
      </c>
      <c r="B240" s="194" t="s">
        <v>3261</v>
      </c>
      <c r="C240" s="188" t="s">
        <v>15</v>
      </c>
      <c r="D240" s="224"/>
      <c r="E240" s="201">
        <v>44.4</v>
      </c>
      <c r="F240" s="201">
        <v>8</v>
      </c>
      <c r="G240" s="88">
        <f t="shared" si="6"/>
        <v>0</v>
      </c>
      <c r="H240" s="65">
        <f t="shared" si="7"/>
        <v>0</v>
      </c>
      <c r="I240" s="42"/>
    </row>
    <row r="241" spans="1:9" x14ac:dyDescent="0.25">
      <c r="A241" s="193" t="s">
        <v>3262</v>
      </c>
      <c r="B241" s="194" t="s">
        <v>3263</v>
      </c>
      <c r="C241" s="188" t="s">
        <v>15</v>
      </c>
      <c r="D241" s="224"/>
      <c r="E241" s="201">
        <v>47.4</v>
      </c>
      <c r="F241" s="201">
        <v>8.5</v>
      </c>
      <c r="G241" s="88">
        <f t="shared" si="6"/>
        <v>0</v>
      </c>
      <c r="H241" s="65">
        <f t="shared" si="7"/>
        <v>0</v>
      </c>
      <c r="I241" s="42"/>
    </row>
    <row r="242" spans="1:9" x14ac:dyDescent="0.25">
      <c r="A242" s="193" t="s">
        <v>3264</v>
      </c>
      <c r="B242" s="194" t="s">
        <v>3265</v>
      </c>
      <c r="C242" s="188" t="s">
        <v>15</v>
      </c>
      <c r="D242" s="224"/>
      <c r="E242" s="201">
        <v>52</v>
      </c>
      <c r="F242" s="201">
        <v>9.3000000000000007</v>
      </c>
      <c r="G242" s="88">
        <f t="shared" si="6"/>
        <v>0</v>
      </c>
      <c r="H242" s="65">
        <f t="shared" si="7"/>
        <v>0</v>
      </c>
      <c r="I242" s="42"/>
    </row>
    <row r="243" spans="1:9" x14ac:dyDescent="0.25">
      <c r="A243" s="193" t="s">
        <v>3266</v>
      </c>
      <c r="B243" s="194" t="s">
        <v>3267</v>
      </c>
      <c r="C243" s="188" t="s">
        <v>15</v>
      </c>
      <c r="D243" s="224"/>
      <c r="E243" s="201">
        <v>60</v>
      </c>
      <c r="F243" s="201">
        <v>10.8</v>
      </c>
      <c r="G243" s="88">
        <f t="shared" si="6"/>
        <v>0</v>
      </c>
      <c r="H243" s="65">
        <f t="shared" si="7"/>
        <v>0</v>
      </c>
      <c r="I243" s="42"/>
    </row>
    <row r="244" spans="1:9" x14ac:dyDescent="0.25">
      <c r="A244" s="193" t="s">
        <v>3268</v>
      </c>
      <c r="B244" s="194" t="s">
        <v>3269</v>
      </c>
      <c r="C244" s="188" t="s">
        <v>15</v>
      </c>
      <c r="D244" s="224"/>
      <c r="E244" s="201">
        <v>64</v>
      </c>
      <c r="F244" s="201">
        <v>11.5</v>
      </c>
      <c r="G244" s="88">
        <f t="shared" si="6"/>
        <v>0</v>
      </c>
      <c r="H244" s="65">
        <f t="shared" si="7"/>
        <v>0</v>
      </c>
      <c r="I244" s="42"/>
    </row>
    <row r="245" spans="1:9" x14ac:dyDescent="0.25">
      <c r="A245" s="193" t="s">
        <v>3270</v>
      </c>
      <c r="B245" s="194" t="s">
        <v>3271</v>
      </c>
      <c r="C245" s="188" t="s">
        <v>15</v>
      </c>
      <c r="D245" s="224"/>
      <c r="E245" s="201">
        <v>73</v>
      </c>
      <c r="F245" s="201">
        <v>13.1</v>
      </c>
      <c r="G245" s="88">
        <f t="shared" si="6"/>
        <v>0</v>
      </c>
      <c r="H245" s="65">
        <f t="shared" si="7"/>
        <v>0</v>
      </c>
      <c r="I245" s="42"/>
    </row>
    <row r="246" spans="1:9" x14ac:dyDescent="0.25">
      <c r="A246" s="193" t="s">
        <v>3272</v>
      </c>
      <c r="B246" s="194" t="s">
        <v>3273</v>
      </c>
      <c r="C246" s="188" t="s">
        <v>15</v>
      </c>
      <c r="D246" s="224"/>
      <c r="E246" s="201">
        <v>84</v>
      </c>
      <c r="F246" s="201">
        <v>15.1</v>
      </c>
      <c r="G246" s="88">
        <f t="shared" si="6"/>
        <v>0</v>
      </c>
      <c r="H246" s="65">
        <f t="shared" si="7"/>
        <v>0</v>
      </c>
      <c r="I246" s="42"/>
    </row>
    <row r="247" spans="1:9" x14ac:dyDescent="0.25">
      <c r="A247" s="193" t="s">
        <v>3274</v>
      </c>
      <c r="B247" s="194" t="s">
        <v>3275</v>
      </c>
      <c r="C247" s="188" t="s">
        <v>15</v>
      </c>
      <c r="D247" s="224"/>
      <c r="E247" s="201">
        <v>100</v>
      </c>
      <c r="F247" s="201">
        <v>18</v>
      </c>
      <c r="G247" s="88">
        <f t="shared" si="6"/>
        <v>0</v>
      </c>
      <c r="H247" s="65">
        <f t="shared" si="7"/>
        <v>0</v>
      </c>
      <c r="I247" s="42"/>
    </row>
    <row r="248" spans="1:9" x14ac:dyDescent="0.25">
      <c r="A248" s="193" t="s">
        <v>3276</v>
      </c>
      <c r="B248" s="194" t="s">
        <v>3277</v>
      </c>
      <c r="C248" s="188" t="s">
        <v>15</v>
      </c>
      <c r="D248" s="224"/>
      <c r="E248" s="201">
        <v>110</v>
      </c>
      <c r="F248" s="201">
        <v>19.8</v>
      </c>
      <c r="G248" s="88">
        <f t="shared" si="6"/>
        <v>0</v>
      </c>
      <c r="H248" s="65">
        <f t="shared" si="7"/>
        <v>0</v>
      </c>
      <c r="I248" s="42"/>
    </row>
    <row r="249" spans="1:9" ht="157.5" x14ac:dyDescent="0.25">
      <c r="A249" s="195" t="s">
        <v>3278</v>
      </c>
      <c r="B249" s="196" t="s">
        <v>21004</v>
      </c>
      <c r="C249" s="198"/>
      <c r="D249" s="199"/>
      <c r="E249" s="199"/>
      <c r="F249" s="199"/>
      <c r="G249" s="199"/>
      <c r="H249" s="200"/>
      <c r="I249" s="42"/>
    </row>
    <row r="250" spans="1:9" x14ac:dyDescent="0.25">
      <c r="A250" s="193" t="s">
        <v>3279</v>
      </c>
      <c r="B250" s="194" t="s">
        <v>3251</v>
      </c>
      <c r="C250" s="188" t="s">
        <v>15</v>
      </c>
      <c r="D250" s="224"/>
      <c r="E250" s="201">
        <v>36.9</v>
      </c>
      <c r="F250" s="201">
        <v>6.6</v>
      </c>
      <c r="G250" s="88">
        <f t="shared" si="6"/>
        <v>0</v>
      </c>
      <c r="H250" s="65">
        <f t="shared" si="7"/>
        <v>0</v>
      </c>
      <c r="I250" s="42"/>
    </row>
    <row r="251" spans="1:9" x14ac:dyDescent="0.25">
      <c r="A251" s="193" t="s">
        <v>3280</v>
      </c>
      <c r="B251" s="194" t="s">
        <v>3253</v>
      </c>
      <c r="C251" s="188" t="s">
        <v>15</v>
      </c>
      <c r="D251" s="224"/>
      <c r="E251" s="201">
        <v>40.799999999999997</v>
      </c>
      <c r="F251" s="201">
        <v>7.3</v>
      </c>
      <c r="G251" s="88">
        <f t="shared" si="6"/>
        <v>0</v>
      </c>
      <c r="H251" s="65">
        <f t="shared" si="7"/>
        <v>0</v>
      </c>
      <c r="I251" s="42"/>
    </row>
    <row r="252" spans="1:9" x14ac:dyDescent="0.25">
      <c r="A252" s="193" t="s">
        <v>3281</v>
      </c>
      <c r="B252" s="194" t="s">
        <v>3255</v>
      </c>
      <c r="C252" s="188" t="s">
        <v>15</v>
      </c>
      <c r="D252" s="224"/>
      <c r="E252" s="201">
        <v>46.2</v>
      </c>
      <c r="F252" s="201">
        <v>8.3000000000000007</v>
      </c>
      <c r="G252" s="88">
        <f t="shared" si="6"/>
        <v>0</v>
      </c>
      <c r="H252" s="65">
        <f t="shared" si="7"/>
        <v>0</v>
      </c>
      <c r="I252" s="42"/>
    </row>
    <row r="253" spans="1:9" x14ac:dyDescent="0.25">
      <c r="A253" s="193" t="s">
        <v>3282</v>
      </c>
      <c r="B253" s="194" t="s">
        <v>3259</v>
      </c>
      <c r="C253" s="188" t="s">
        <v>15</v>
      </c>
      <c r="D253" s="224"/>
      <c r="E253" s="201">
        <v>51</v>
      </c>
      <c r="F253" s="201">
        <v>9.1999999999999993</v>
      </c>
      <c r="G253" s="88">
        <f t="shared" si="6"/>
        <v>0</v>
      </c>
      <c r="H253" s="65">
        <f t="shared" si="7"/>
        <v>0</v>
      </c>
      <c r="I253" s="42"/>
    </row>
    <row r="254" spans="1:9" x14ac:dyDescent="0.25">
      <c r="A254" s="193" t="s">
        <v>3283</v>
      </c>
      <c r="B254" s="194" t="s">
        <v>3261</v>
      </c>
      <c r="C254" s="188" t="s">
        <v>15</v>
      </c>
      <c r="D254" s="224"/>
      <c r="E254" s="201">
        <v>61</v>
      </c>
      <c r="F254" s="201">
        <v>11</v>
      </c>
      <c r="G254" s="88">
        <f t="shared" si="6"/>
        <v>0</v>
      </c>
      <c r="H254" s="65">
        <f t="shared" si="7"/>
        <v>0</v>
      </c>
      <c r="I254" s="42"/>
    </row>
    <row r="255" spans="1:9" x14ac:dyDescent="0.25">
      <c r="A255" s="193" t="s">
        <v>3284</v>
      </c>
      <c r="B255" s="194" t="s">
        <v>3263</v>
      </c>
      <c r="C255" s="188" t="s">
        <v>15</v>
      </c>
      <c r="D255" s="224"/>
      <c r="E255" s="201">
        <v>68</v>
      </c>
      <c r="F255" s="201">
        <v>12.2</v>
      </c>
      <c r="G255" s="88">
        <f t="shared" si="6"/>
        <v>0</v>
      </c>
      <c r="H255" s="65">
        <f t="shared" si="7"/>
        <v>0</v>
      </c>
      <c r="I255" s="42"/>
    </row>
    <row r="256" spans="1:9" x14ac:dyDescent="0.25">
      <c r="A256" s="193" t="s">
        <v>3285</v>
      </c>
      <c r="B256" s="194" t="s">
        <v>3265</v>
      </c>
      <c r="C256" s="188" t="s">
        <v>15</v>
      </c>
      <c r="D256" s="224"/>
      <c r="E256" s="201">
        <v>72</v>
      </c>
      <c r="F256" s="201">
        <v>12.9</v>
      </c>
      <c r="G256" s="88">
        <f t="shared" si="6"/>
        <v>0</v>
      </c>
      <c r="H256" s="65">
        <f t="shared" si="7"/>
        <v>0</v>
      </c>
      <c r="I256" s="42"/>
    </row>
    <row r="257" spans="1:9" x14ac:dyDescent="0.25">
      <c r="A257" s="193" t="s">
        <v>3286</v>
      </c>
      <c r="B257" s="194" t="s">
        <v>3267</v>
      </c>
      <c r="C257" s="188" t="s">
        <v>15</v>
      </c>
      <c r="D257" s="224"/>
      <c r="E257" s="201">
        <v>81</v>
      </c>
      <c r="F257" s="201">
        <v>14.5</v>
      </c>
      <c r="G257" s="88">
        <f t="shared" si="6"/>
        <v>0</v>
      </c>
      <c r="H257" s="65">
        <f t="shared" si="7"/>
        <v>0</v>
      </c>
      <c r="I257" s="42"/>
    </row>
    <row r="258" spans="1:9" x14ac:dyDescent="0.25">
      <c r="A258" s="193" t="s">
        <v>3287</v>
      </c>
      <c r="B258" s="194" t="s">
        <v>3269</v>
      </c>
      <c r="C258" s="188" t="s">
        <v>15</v>
      </c>
      <c r="D258" s="224"/>
      <c r="E258" s="201">
        <v>92</v>
      </c>
      <c r="F258" s="201">
        <v>16.5</v>
      </c>
      <c r="G258" s="88">
        <f t="shared" si="6"/>
        <v>0</v>
      </c>
      <c r="H258" s="65">
        <f t="shared" si="7"/>
        <v>0</v>
      </c>
      <c r="I258" s="42"/>
    </row>
    <row r="259" spans="1:9" x14ac:dyDescent="0.25">
      <c r="A259" s="193" t="s">
        <v>3288</v>
      </c>
      <c r="B259" s="194" t="s">
        <v>3271</v>
      </c>
      <c r="C259" s="188" t="s">
        <v>15</v>
      </c>
      <c r="D259" s="224"/>
      <c r="E259" s="201">
        <v>110</v>
      </c>
      <c r="F259" s="201">
        <v>19.8</v>
      </c>
      <c r="G259" s="88">
        <f t="shared" si="6"/>
        <v>0</v>
      </c>
      <c r="H259" s="65">
        <f t="shared" si="7"/>
        <v>0</v>
      </c>
      <c r="I259" s="42"/>
    </row>
    <row r="260" spans="1:9" x14ac:dyDescent="0.25">
      <c r="A260" s="193" t="s">
        <v>3289</v>
      </c>
      <c r="B260" s="194" t="s">
        <v>3273</v>
      </c>
      <c r="C260" s="188" t="s">
        <v>15</v>
      </c>
      <c r="D260" s="224"/>
      <c r="E260" s="201">
        <v>121</v>
      </c>
      <c r="F260" s="201">
        <v>21.7</v>
      </c>
      <c r="G260" s="88">
        <f t="shared" si="6"/>
        <v>0</v>
      </c>
      <c r="H260" s="65">
        <f t="shared" si="7"/>
        <v>0</v>
      </c>
      <c r="I260" s="42"/>
    </row>
    <row r="261" spans="1:9" x14ac:dyDescent="0.25">
      <c r="A261" s="193" t="s">
        <v>3290</v>
      </c>
      <c r="B261" s="194" t="s">
        <v>3275</v>
      </c>
      <c r="C261" s="188" t="s">
        <v>15</v>
      </c>
      <c r="D261" s="224"/>
      <c r="E261" s="201">
        <v>138</v>
      </c>
      <c r="F261" s="201">
        <v>24.8</v>
      </c>
      <c r="G261" s="88">
        <f t="shared" si="6"/>
        <v>0</v>
      </c>
      <c r="H261" s="65">
        <f t="shared" si="7"/>
        <v>0</v>
      </c>
      <c r="I261" s="42"/>
    </row>
    <row r="262" spans="1:9" x14ac:dyDescent="0.25">
      <c r="A262" s="193" t="s">
        <v>3291</v>
      </c>
      <c r="B262" s="194" t="s">
        <v>3277</v>
      </c>
      <c r="C262" s="188" t="s">
        <v>15</v>
      </c>
      <c r="D262" s="224"/>
      <c r="E262" s="201">
        <v>147</v>
      </c>
      <c r="F262" s="201">
        <v>26.4</v>
      </c>
      <c r="G262" s="88">
        <f t="shared" ref="G262:G325" si="8">D262*E262</f>
        <v>0</v>
      </c>
      <c r="H262" s="65">
        <f t="shared" ref="H262:H325" si="9">D262*F262</f>
        <v>0</v>
      </c>
      <c r="I262" s="42"/>
    </row>
    <row r="263" spans="1:9" x14ac:dyDescent="0.25">
      <c r="A263" s="193" t="s">
        <v>3292</v>
      </c>
      <c r="B263" s="194" t="s">
        <v>3293</v>
      </c>
      <c r="C263" s="188" t="s">
        <v>15</v>
      </c>
      <c r="D263" s="224"/>
      <c r="E263" s="201">
        <v>161</v>
      </c>
      <c r="F263" s="201">
        <v>28.9</v>
      </c>
      <c r="G263" s="88">
        <f t="shared" si="8"/>
        <v>0</v>
      </c>
      <c r="H263" s="65">
        <f t="shared" si="9"/>
        <v>0</v>
      </c>
      <c r="I263" s="42"/>
    </row>
    <row r="264" spans="1:9" x14ac:dyDescent="0.25">
      <c r="A264" s="193" t="s">
        <v>3294</v>
      </c>
      <c r="B264" s="194" t="s">
        <v>3295</v>
      </c>
      <c r="C264" s="188" t="s">
        <v>15</v>
      </c>
      <c r="D264" s="224"/>
      <c r="E264" s="201">
        <v>180</v>
      </c>
      <c r="F264" s="201">
        <v>32.299999999999997</v>
      </c>
      <c r="G264" s="88">
        <f t="shared" si="8"/>
        <v>0</v>
      </c>
      <c r="H264" s="65">
        <f t="shared" si="9"/>
        <v>0</v>
      </c>
      <c r="I264" s="42"/>
    </row>
    <row r="265" spans="1:9" ht="360" x14ac:dyDescent="0.25">
      <c r="A265" s="195" t="s">
        <v>3296</v>
      </c>
      <c r="B265" s="196" t="s">
        <v>21005</v>
      </c>
      <c r="C265" s="198"/>
      <c r="D265" s="199"/>
      <c r="E265" s="199"/>
      <c r="F265" s="199"/>
      <c r="G265" s="199"/>
      <c r="H265" s="200"/>
      <c r="I265" s="42"/>
    </row>
    <row r="266" spans="1:9" x14ac:dyDescent="0.25">
      <c r="A266" s="193" t="s">
        <v>3297</v>
      </c>
      <c r="B266" s="194" t="s">
        <v>3251</v>
      </c>
      <c r="C266" s="188" t="s">
        <v>15</v>
      </c>
      <c r="D266" s="224"/>
      <c r="E266" s="201">
        <v>36.9</v>
      </c>
      <c r="F266" s="201">
        <v>6.6</v>
      </c>
      <c r="G266" s="88">
        <f t="shared" si="8"/>
        <v>0</v>
      </c>
      <c r="H266" s="65">
        <f t="shared" si="9"/>
        <v>0</v>
      </c>
      <c r="I266" s="42"/>
    </row>
    <row r="267" spans="1:9" x14ac:dyDescent="0.25">
      <c r="A267" s="193" t="s">
        <v>3298</v>
      </c>
      <c r="B267" s="194" t="s">
        <v>3253</v>
      </c>
      <c r="C267" s="188" t="s">
        <v>15</v>
      </c>
      <c r="D267" s="224"/>
      <c r="E267" s="201">
        <v>40.799999999999997</v>
      </c>
      <c r="F267" s="201">
        <v>7.3</v>
      </c>
      <c r="G267" s="88">
        <f t="shared" si="8"/>
        <v>0</v>
      </c>
      <c r="H267" s="65">
        <f t="shared" si="9"/>
        <v>0</v>
      </c>
      <c r="I267" s="42"/>
    </row>
    <row r="268" spans="1:9" x14ac:dyDescent="0.25">
      <c r="A268" s="193" t="s">
        <v>3299</v>
      </c>
      <c r="B268" s="194" t="s">
        <v>3255</v>
      </c>
      <c r="C268" s="188" t="s">
        <v>15</v>
      </c>
      <c r="D268" s="224"/>
      <c r="E268" s="201">
        <v>46.2</v>
      </c>
      <c r="F268" s="201">
        <v>8.3000000000000007</v>
      </c>
      <c r="G268" s="88">
        <f t="shared" si="8"/>
        <v>0</v>
      </c>
      <c r="H268" s="65">
        <f t="shared" si="9"/>
        <v>0</v>
      </c>
      <c r="I268" s="42"/>
    </row>
    <row r="269" spans="1:9" x14ac:dyDescent="0.25">
      <c r="A269" s="193" t="s">
        <v>3300</v>
      </c>
      <c r="B269" s="194" t="s">
        <v>3261</v>
      </c>
      <c r="C269" s="188" t="s">
        <v>15</v>
      </c>
      <c r="D269" s="224"/>
      <c r="E269" s="201">
        <v>61</v>
      </c>
      <c r="F269" s="201">
        <v>11</v>
      </c>
      <c r="G269" s="88">
        <f t="shared" si="8"/>
        <v>0</v>
      </c>
      <c r="H269" s="65">
        <f t="shared" si="9"/>
        <v>0</v>
      </c>
      <c r="I269" s="42"/>
    </row>
    <row r="270" spans="1:9" x14ac:dyDescent="0.25">
      <c r="A270" s="193" t="s">
        <v>3301</v>
      </c>
      <c r="B270" s="194" t="s">
        <v>3263</v>
      </c>
      <c r="C270" s="188" t="s">
        <v>15</v>
      </c>
      <c r="D270" s="224"/>
      <c r="E270" s="201">
        <v>68</v>
      </c>
      <c r="F270" s="201">
        <v>12.2</v>
      </c>
      <c r="G270" s="88">
        <f t="shared" si="8"/>
        <v>0</v>
      </c>
      <c r="H270" s="65">
        <f t="shared" si="9"/>
        <v>0</v>
      </c>
      <c r="I270" s="42"/>
    </row>
    <row r="271" spans="1:9" x14ac:dyDescent="0.25">
      <c r="A271" s="193" t="s">
        <v>3302</v>
      </c>
      <c r="B271" s="194" t="s">
        <v>3265</v>
      </c>
      <c r="C271" s="188" t="s">
        <v>15</v>
      </c>
      <c r="D271" s="224"/>
      <c r="E271" s="201">
        <v>72</v>
      </c>
      <c r="F271" s="201">
        <v>12.9</v>
      </c>
      <c r="G271" s="88">
        <f t="shared" si="8"/>
        <v>0</v>
      </c>
      <c r="H271" s="65">
        <f t="shared" si="9"/>
        <v>0</v>
      </c>
      <c r="I271" s="42"/>
    </row>
    <row r="272" spans="1:9" x14ac:dyDescent="0.25">
      <c r="A272" s="193" t="s">
        <v>3303</v>
      </c>
      <c r="B272" s="194" t="s">
        <v>3267</v>
      </c>
      <c r="C272" s="188" t="s">
        <v>15</v>
      </c>
      <c r="D272" s="224"/>
      <c r="E272" s="201">
        <v>81</v>
      </c>
      <c r="F272" s="201">
        <v>14.5</v>
      </c>
      <c r="G272" s="88">
        <f t="shared" si="8"/>
        <v>0</v>
      </c>
      <c r="H272" s="65">
        <f t="shared" si="9"/>
        <v>0</v>
      </c>
      <c r="I272" s="42"/>
    </row>
    <row r="273" spans="1:9" x14ac:dyDescent="0.25">
      <c r="A273" s="193" t="s">
        <v>3304</v>
      </c>
      <c r="B273" s="194" t="s">
        <v>3269</v>
      </c>
      <c r="C273" s="188" t="s">
        <v>15</v>
      </c>
      <c r="D273" s="224"/>
      <c r="E273" s="201">
        <v>92</v>
      </c>
      <c r="F273" s="201">
        <v>16.5</v>
      </c>
      <c r="G273" s="88">
        <f t="shared" si="8"/>
        <v>0</v>
      </c>
      <c r="H273" s="65">
        <f t="shared" si="9"/>
        <v>0</v>
      </c>
      <c r="I273" s="42"/>
    </row>
    <row r="274" spans="1:9" x14ac:dyDescent="0.25">
      <c r="A274" s="193" t="s">
        <v>3305</v>
      </c>
      <c r="B274" s="194" t="s">
        <v>3271</v>
      </c>
      <c r="C274" s="188" t="s">
        <v>15</v>
      </c>
      <c r="D274" s="224"/>
      <c r="E274" s="201">
        <v>110</v>
      </c>
      <c r="F274" s="201">
        <v>19.8</v>
      </c>
      <c r="G274" s="88">
        <f t="shared" si="8"/>
        <v>0</v>
      </c>
      <c r="H274" s="65">
        <f t="shared" si="9"/>
        <v>0</v>
      </c>
      <c r="I274" s="42"/>
    </row>
    <row r="275" spans="1:9" x14ac:dyDescent="0.25">
      <c r="A275" s="193" t="s">
        <v>3306</v>
      </c>
      <c r="B275" s="194" t="s">
        <v>3273</v>
      </c>
      <c r="C275" s="188" t="s">
        <v>15</v>
      </c>
      <c r="D275" s="224"/>
      <c r="E275" s="201">
        <v>121</v>
      </c>
      <c r="F275" s="201">
        <v>21.7</v>
      </c>
      <c r="G275" s="88">
        <f t="shared" si="8"/>
        <v>0</v>
      </c>
      <c r="H275" s="65">
        <f t="shared" si="9"/>
        <v>0</v>
      </c>
      <c r="I275" s="42"/>
    </row>
    <row r="276" spans="1:9" x14ac:dyDescent="0.25">
      <c r="A276" s="193" t="s">
        <v>3307</v>
      </c>
      <c r="B276" s="194" t="s">
        <v>3275</v>
      </c>
      <c r="C276" s="188" t="s">
        <v>15</v>
      </c>
      <c r="D276" s="224"/>
      <c r="E276" s="201">
        <v>138</v>
      </c>
      <c r="F276" s="201">
        <v>24.8</v>
      </c>
      <c r="G276" s="88">
        <f t="shared" si="8"/>
        <v>0</v>
      </c>
      <c r="H276" s="65">
        <f t="shared" si="9"/>
        <v>0</v>
      </c>
      <c r="I276" s="42"/>
    </row>
    <row r="277" spans="1:9" x14ac:dyDescent="0.25">
      <c r="A277" s="193" t="s">
        <v>3308</v>
      </c>
      <c r="B277" s="194" t="s">
        <v>3277</v>
      </c>
      <c r="C277" s="188" t="s">
        <v>15</v>
      </c>
      <c r="D277" s="224"/>
      <c r="E277" s="201">
        <v>147</v>
      </c>
      <c r="F277" s="201">
        <v>26.4</v>
      </c>
      <c r="G277" s="88">
        <f t="shared" si="8"/>
        <v>0</v>
      </c>
      <c r="H277" s="65">
        <f t="shared" si="9"/>
        <v>0</v>
      </c>
      <c r="I277" s="42"/>
    </row>
    <row r="278" spans="1:9" x14ac:dyDescent="0.25">
      <c r="A278" s="193" t="s">
        <v>3309</v>
      </c>
      <c r="B278" s="194" t="s">
        <v>3293</v>
      </c>
      <c r="C278" s="188" t="s">
        <v>15</v>
      </c>
      <c r="D278" s="224"/>
      <c r="E278" s="201">
        <v>161</v>
      </c>
      <c r="F278" s="201">
        <v>28.9</v>
      </c>
      <c r="G278" s="88">
        <f t="shared" si="8"/>
        <v>0</v>
      </c>
      <c r="H278" s="65">
        <f t="shared" si="9"/>
        <v>0</v>
      </c>
      <c r="I278" s="42"/>
    </row>
    <row r="279" spans="1:9" x14ac:dyDescent="0.25">
      <c r="A279" s="193" t="s">
        <v>3310</v>
      </c>
      <c r="B279" s="194" t="s">
        <v>3295</v>
      </c>
      <c r="C279" s="188" t="s">
        <v>15</v>
      </c>
      <c r="D279" s="224"/>
      <c r="E279" s="201">
        <v>180</v>
      </c>
      <c r="F279" s="201">
        <v>32.299999999999997</v>
      </c>
      <c r="G279" s="88">
        <f t="shared" si="8"/>
        <v>0</v>
      </c>
      <c r="H279" s="65">
        <f t="shared" si="9"/>
        <v>0</v>
      </c>
      <c r="I279" s="42"/>
    </row>
    <row r="280" spans="1:9" ht="247.5" x14ac:dyDescent="0.25">
      <c r="A280" s="195" t="s">
        <v>3311</v>
      </c>
      <c r="B280" s="196" t="s">
        <v>21006</v>
      </c>
      <c r="C280" s="198"/>
      <c r="D280" s="199"/>
      <c r="E280" s="199"/>
      <c r="F280" s="199"/>
      <c r="G280" s="199"/>
      <c r="H280" s="200"/>
      <c r="I280" s="42"/>
    </row>
    <row r="281" spans="1:9" x14ac:dyDescent="0.25">
      <c r="A281" s="193" t="s">
        <v>3312</v>
      </c>
      <c r="B281" s="194" t="s">
        <v>3251</v>
      </c>
      <c r="C281" s="188" t="s">
        <v>15</v>
      </c>
      <c r="D281" s="224"/>
      <c r="E281" s="201">
        <v>97</v>
      </c>
      <c r="F281" s="201">
        <v>17.399999999999999</v>
      </c>
      <c r="G281" s="88">
        <f t="shared" si="8"/>
        <v>0</v>
      </c>
      <c r="H281" s="65">
        <f t="shared" si="9"/>
        <v>0</v>
      </c>
      <c r="I281" s="42"/>
    </row>
    <row r="282" spans="1:9" x14ac:dyDescent="0.25">
      <c r="A282" s="193" t="s">
        <v>3313</v>
      </c>
      <c r="B282" s="194" t="s">
        <v>3253</v>
      </c>
      <c r="C282" s="188" t="s">
        <v>15</v>
      </c>
      <c r="D282" s="224"/>
      <c r="E282" s="201">
        <v>111</v>
      </c>
      <c r="F282" s="201">
        <v>19.899999999999999</v>
      </c>
      <c r="G282" s="88">
        <f t="shared" si="8"/>
        <v>0</v>
      </c>
      <c r="H282" s="65">
        <f t="shared" si="9"/>
        <v>0</v>
      </c>
      <c r="I282" s="42"/>
    </row>
    <row r="283" spans="1:9" x14ac:dyDescent="0.25">
      <c r="A283" s="193" t="s">
        <v>3314</v>
      </c>
      <c r="B283" s="194" t="s">
        <v>3259</v>
      </c>
      <c r="C283" s="188" t="s">
        <v>15</v>
      </c>
      <c r="D283" s="224"/>
      <c r="E283" s="201">
        <v>136</v>
      </c>
      <c r="F283" s="201">
        <v>24.4</v>
      </c>
      <c r="G283" s="88">
        <f t="shared" si="8"/>
        <v>0</v>
      </c>
      <c r="H283" s="65">
        <f t="shared" si="9"/>
        <v>0</v>
      </c>
      <c r="I283" s="42"/>
    </row>
    <row r="284" spans="1:9" x14ac:dyDescent="0.25">
      <c r="A284" s="193" t="s">
        <v>3315</v>
      </c>
      <c r="B284" s="194" t="s">
        <v>3263</v>
      </c>
      <c r="C284" s="188" t="s">
        <v>15</v>
      </c>
      <c r="D284" s="224"/>
      <c r="E284" s="201">
        <v>160</v>
      </c>
      <c r="F284" s="201">
        <v>28.7</v>
      </c>
      <c r="G284" s="88">
        <f t="shared" si="8"/>
        <v>0</v>
      </c>
      <c r="H284" s="65">
        <f t="shared" si="9"/>
        <v>0</v>
      </c>
      <c r="I284" s="42"/>
    </row>
    <row r="285" spans="1:9" x14ac:dyDescent="0.25">
      <c r="A285" s="193" t="s">
        <v>3316</v>
      </c>
      <c r="B285" s="194" t="s">
        <v>3267</v>
      </c>
      <c r="C285" s="188" t="s">
        <v>15</v>
      </c>
      <c r="D285" s="224"/>
      <c r="E285" s="201">
        <v>189</v>
      </c>
      <c r="F285" s="201">
        <v>33.9</v>
      </c>
      <c r="G285" s="88">
        <f t="shared" si="8"/>
        <v>0</v>
      </c>
      <c r="H285" s="65">
        <f t="shared" si="9"/>
        <v>0</v>
      </c>
      <c r="I285" s="42"/>
    </row>
    <row r="286" spans="1:9" x14ac:dyDescent="0.25">
      <c r="A286" s="193" t="s">
        <v>3317</v>
      </c>
      <c r="B286" s="194" t="s">
        <v>3269</v>
      </c>
      <c r="C286" s="188" t="s">
        <v>15</v>
      </c>
      <c r="D286" s="224"/>
      <c r="E286" s="201">
        <v>207</v>
      </c>
      <c r="F286" s="201">
        <v>37.200000000000003</v>
      </c>
      <c r="G286" s="88">
        <f t="shared" si="8"/>
        <v>0</v>
      </c>
      <c r="H286" s="65">
        <f t="shared" si="9"/>
        <v>0</v>
      </c>
      <c r="I286" s="42"/>
    </row>
    <row r="287" spans="1:9" x14ac:dyDescent="0.25">
      <c r="A287" s="193" t="s">
        <v>3318</v>
      </c>
      <c r="B287" s="194" t="s">
        <v>3273</v>
      </c>
      <c r="C287" s="188" t="s">
        <v>15</v>
      </c>
      <c r="D287" s="224"/>
      <c r="E287" s="201">
        <v>270</v>
      </c>
      <c r="F287" s="201">
        <v>48.5</v>
      </c>
      <c r="G287" s="88">
        <f t="shared" si="8"/>
        <v>0</v>
      </c>
      <c r="H287" s="65">
        <f t="shared" si="9"/>
        <v>0</v>
      </c>
      <c r="I287" s="42"/>
    </row>
    <row r="288" spans="1:9" x14ac:dyDescent="0.25">
      <c r="A288" s="193" t="s">
        <v>3319</v>
      </c>
      <c r="B288" s="194" t="s">
        <v>3277</v>
      </c>
      <c r="C288" s="188" t="s">
        <v>15</v>
      </c>
      <c r="D288" s="224"/>
      <c r="E288" s="201">
        <v>324</v>
      </c>
      <c r="F288" s="201">
        <v>58</v>
      </c>
      <c r="G288" s="88">
        <f t="shared" si="8"/>
        <v>0</v>
      </c>
      <c r="H288" s="65">
        <f t="shared" si="9"/>
        <v>0</v>
      </c>
      <c r="I288" s="42"/>
    </row>
    <row r="289" spans="1:9" x14ac:dyDescent="0.25">
      <c r="A289" s="193" t="s">
        <v>3320</v>
      </c>
      <c r="B289" s="194" t="s">
        <v>3293</v>
      </c>
      <c r="C289" s="188" t="s">
        <v>15</v>
      </c>
      <c r="D289" s="224"/>
      <c r="E289" s="201">
        <v>359</v>
      </c>
      <c r="F289" s="201">
        <v>64</v>
      </c>
      <c r="G289" s="88">
        <f t="shared" si="8"/>
        <v>0</v>
      </c>
      <c r="H289" s="65">
        <f t="shared" si="9"/>
        <v>0</v>
      </c>
      <c r="I289" s="42"/>
    </row>
    <row r="290" spans="1:9" x14ac:dyDescent="0.25">
      <c r="A290" s="193" t="s">
        <v>3321</v>
      </c>
      <c r="B290" s="194" t="s">
        <v>3295</v>
      </c>
      <c r="C290" s="188" t="s">
        <v>15</v>
      </c>
      <c r="D290" s="224"/>
      <c r="E290" s="201">
        <v>409</v>
      </c>
      <c r="F290" s="201">
        <v>73</v>
      </c>
      <c r="G290" s="88">
        <f t="shared" si="8"/>
        <v>0</v>
      </c>
      <c r="H290" s="65">
        <f t="shared" si="9"/>
        <v>0</v>
      </c>
      <c r="I290" s="42"/>
    </row>
    <row r="291" spans="1:9" x14ac:dyDescent="0.25">
      <c r="A291" s="193" t="s">
        <v>3322</v>
      </c>
      <c r="B291" s="194" t="s">
        <v>3323</v>
      </c>
      <c r="C291" s="188" t="s">
        <v>15</v>
      </c>
      <c r="D291" s="224"/>
      <c r="E291" s="201">
        <v>462</v>
      </c>
      <c r="F291" s="201">
        <v>83</v>
      </c>
      <c r="G291" s="88">
        <f t="shared" si="8"/>
        <v>0</v>
      </c>
      <c r="H291" s="65">
        <f t="shared" si="9"/>
        <v>0</v>
      </c>
      <c r="I291" s="42"/>
    </row>
    <row r="292" spans="1:9" x14ac:dyDescent="0.25">
      <c r="A292" s="193" t="s">
        <v>3324</v>
      </c>
      <c r="B292" s="194" t="s">
        <v>3325</v>
      </c>
      <c r="C292" s="188" t="s">
        <v>15</v>
      </c>
      <c r="D292" s="224"/>
      <c r="E292" s="201">
        <v>509</v>
      </c>
      <c r="F292" s="201">
        <v>91</v>
      </c>
      <c r="G292" s="88">
        <f t="shared" si="8"/>
        <v>0</v>
      </c>
      <c r="H292" s="65">
        <f t="shared" si="9"/>
        <v>0</v>
      </c>
      <c r="I292" s="42"/>
    </row>
    <row r="293" spans="1:9" x14ac:dyDescent="0.25">
      <c r="A293" s="193" t="s">
        <v>3326</v>
      </c>
      <c r="B293" s="194" t="s">
        <v>3327</v>
      </c>
      <c r="C293" s="188" t="s">
        <v>15</v>
      </c>
      <c r="D293" s="224"/>
      <c r="E293" s="201">
        <v>542</v>
      </c>
      <c r="F293" s="201">
        <v>97</v>
      </c>
      <c r="G293" s="88">
        <f t="shared" si="8"/>
        <v>0</v>
      </c>
      <c r="H293" s="65">
        <f t="shared" si="9"/>
        <v>0</v>
      </c>
      <c r="I293" s="42"/>
    </row>
    <row r="294" spans="1:9" x14ac:dyDescent="0.25">
      <c r="A294" s="193" t="s">
        <v>3328</v>
      </c>
      <c r="B294" s="194" t="s">
        <v>3329</v>
      </c>
      <c r="C294" s="188" t="s">
        <v>15</v>
      </c>
      <c r="D294" s="224"/>
      <c r="E294" s="201">
        <v>606</v>
      </c>
      <c r="F294" s="201">
        <v>109</v>
      </c>
      <c r="G294" s="88">
        <f t="shared" si="8"/>
        <v>0</v>
      </c>
      <c r="H294" s="65">
        <f t="shared" si="9"/>
        <v>0</v>
      </c>
      <c r="I294" s="42"/>
    </row>
    <row r="295" spans="1:9" x14ac:dyDescent="0.25">
      <c r="A295" s="193" t="s">
        <v>3330</v>
      </c>
      <c r="B295" s="194" t="s">
        <v>3331</v>
      </c>
      <c r="C295" s="188" t="s">
        <v>15</v>
      </c>
      <c r="D295" s="224"/>
      <c r="E295" s="201">
        <v>647</v>
      </c>
      <c r="F295" s="201">
        <v>116</v>
      </c>
      <c r="G295" s="88">
        <f t="shared" si="8"/>
        <v>0</v>
      </c>
      <c r="H295" s="65">
        <f t="shared" si="9"/>
        <v>0</v>
      </c>
      <c r="I295" s="42"/>
    </row>
    <row r="296" spans="1:9" ht="360" x14ac:dyDescent="0.25">
      <c r="A296" s="195" t="s">
        <v>3332</v>
      </c>
      <c r="B296" s="196" t="s">
        <v>21007</v>
      </c>
      <c r="C296" s="198"/>
      <c r="D296" s="199"/>
      <c r="E296" s="199"/>
      <c r="F296" s="199"/>
      <c r="G296" s="199"/>
      <c r="H296" s="200"/>
      <c r="I296" s="42"/>
    </row>
    <row r="297" spans="1:9" x14ac:dyDescent="0.25">
      <c r="A297" s="193" t="s">
        <v>3333</v>
      </c>
      <c r="B297" s="194" t="s">
        <v>3251</v>
      </c>
      <c r="C297" s="188" t="s">
        <v>15</v>
      </c>
      <c r="D297" s="224"/>
      <c r="E297" s="201">
        <v>97</v>
      </c>
      <c r="F297" s="201">
        <v>17.399999999999999</v>
      </c>
      <c r="G297" s="88">
        <f t="shared" si="8"/>
        <v>0</v>
      </c>
      <c r="H297" s="65">
        <f t="shared" si="9"/>
        <v>0</v>
      </c>
      <c r="I297" s="42"/>
    </row>
    <row r="298" spans="1:9" x14ac:dyDescent="0.25">
      <c r="A298" s="193" t="s">
        <v>3334</v>
      </c>
      <c r="B298" s="194" t="s">
        <v>3253</v>
      </c>
      <c r="C298" s="188" t="s">
        <v>15</v>
      </c>
      <c r="D298" s="224"/>
      <c r="E298" s="201">
        <v>111</v>
      </c>
      <c r="F298" s="201">
        <v>19.899999999999999</v>
      </c>
      <c r="G298" s="88">
        <f t="shared" si="8"/>
        <v>0</v>
      </c>
      <c r="H298" s="65">
        <f t="shared" si="9"/>
        <v>0</v>
      </c>
      <c r="I298" s="42"/>
    </row>
    <row r="299" spans="1:9" x14ac:dyDescent="0.25">
      <c r="A299" s="193" t="s">
        <v>3335</v>
      </c>
      <c r="B299" s="194" t="s">
        <v>3259</v>
      </c>
      <c r="C299" s="188" t="s">
        <v>15</v>
      </c>
      <c r="D299" s="224"/>
      <c r="E299" s="201">
        <v>136</v>
      </c>
      <c r="F299" s="201">
        <v>24.4</v>
      </c>
      <c r="G299" s="88">
        <f t="shared" si="8"/>
        <v>0</v>
      </c>
      <c r="H299" s="65">
        <f t="shared" si="9"/>
        <v>0</v>
      </c>
      <c r="I299" s="42"/>
    </row>
    <row r="300" spans="1:9" x14ac:dyDescent="0.25">
      <c r="A300" s="193" t="s">
        <v>3336</v>
      </c>
      <c r="B300" s="194" t="s">
        <v>3263</v>
      </c>
      <c r="C300" s="188" t="s">
        <v>15</v>
      </c>
      <c r="D300" s="224"/>
      <c r="E300" s="201">
        <v>160</v>
      </c>
      <c r="F300" s="201">
        <v>28.7</v>
      </c>
      <c r="G300" s="88">
        <f t="shared" si="8"/>
        <v>0</v>
      </c>
      <c r="H300" s="65">
        <f t="shared" si="9"/>
        <v>0</v>
      </c>
      <c r="I300" s="42"/>
    </row>
    <row r="301" spans="1:9" x14ac:dyDescent="0.25">
      <c r="A301" s="193" t="s">
        <v>3337</v>
      </c>
      <c r="B301" s="194" t="s">
        <v>3267</v>
      </c>
      <c r="C301" s="188" t="s">
        <v>15</v>
      </c>
      <c r="D301" s="224"/>
      <c r="E301" s="201">
        <v>189</v>
      </c>
      <c r="F301" s="201">
        <v>33.9</v>
      </c>
      <c r="G301" s="88">
        <f t="shared" si="8"/>
        <v>0</v>
      </c>
      <c r="H301" s="65">
        <f t="shared" si="9"/>
        <v>0</v>
      </c>
      <c r="I301" s="42"/>
    </row>
    <row r="302" spans="1:9" x14ac:dyDescent="0.25">
      <c r="A302" s="193" t="s">
        <v>3338</v>
      </c>
      <c r="B302" s="194" t="s">
        <v>3269</v>
      </c>
      <c r="C302" s="188" t="s">
        <v>15</v>
      </c>
      <c r="D302" s="224"/>
      <c r="E302" s="201">
        <v>207</v>
      </c>
      <c r="F302" s="201">
        <v>37.200000000000003</v>
      </c>
      <c r="G302" s="88">
        <f t="shared" si="8"/>
        <v>0</v>
      </c>
      <c r="H302" s="65">
        <f t="shared" si="9"/>
        <v>0</v>
      </c>
      <c r="I302" s="42"/>
    </row>
    <row r="303" spans="1:9" x14ac:dyDescent="0.25">
      <c r="A303" s="193" t="s">
        <v>3339</v>
      </c>
      <c r="B303" s="194" t="s">
        <v>3273</v>
      </c>
      <c r="C303" s="188" t="s">
        <v>15</v>
      </c>
      <c r="D303" s="224"/>
      <c r="E303" s="201">
        <v>270</v>
      </c>
      <c r="F303" s="201">
        <v>48.5</v>
      </c>
      <c r="G303" s="88">
        <f t="shared" si="8"/>
        <v>0</v>
      </c>
      <c r="H303" s="65">
        <f t="shared" si="9"/>
        <v>0</v>
      </c>
      <c r="I303" s="42"/>
    </row>
    <row r="304" spans="1:9" x14ac:dyDescent="0.25">
      <c r="A304" s="193" t="s">
        <v>3340</v>
      </c>
      <c r="B304" s="194" t="s">
        <v>3277</v>
      </c>
      <c r="C304" s="188" t="s">
        <v>15</v>
      </c>
      <c r="D304" s="224"/>
      <c r="E304" s="201">
        <v>324</v>
      </c>
      <c r="F304" s="201">
        <v>58</v>
      </c>
      <c r="G304" s="88">
        <f t="shared" si="8"/>
        <v>0</v>
      </c>
      <c r="H304" s="65">
        <f t="shared" si="9"/>
        <v>0</v>
      </c>
      <c r="I304" s="42"/>
    </row>
    <row r="305" spans="1:9" x14ac:dyDescent="0.25">
      <c r="A305" s="193" t="s">
        <v>3341</v>
      </c>
      <c r="B305" s="194" t="s">
        <v>3293</v>
      </c>
      <c r="C305" s="188" t="s">
        <v>15</v>
      </c>
      <c r="D305" s="224"/>
      <c r="E305" s="201">
        <v>359</v>
      </c>
      <c r="F305" s="201">
        <v>64</v>
      </c>
      <c r="G305" s="88">
        <f t="shared" si="8"/>
        <v>0</v>
      </c>
      <c r="H305" s="65">
        <f t="shared" si="9"/>
        <v>0</v>
      </c>
      <c r="I305" s="42"/>
    </row>
    <row r="306" spans="1:9" x14ac:dyDescent="0.25">
      <c r="A306" s="193" t="s">
        <v>3342</v>
      </c>
      <c r="B306" s="194" t="s">
        <v>3295</v>
      </c>
      <c r="C306" s="188" t="s">
        <v>15</v>
      </c>
      <c r="D306" s="224"/>
      <c r="E306" s="201">
        <v>409</v>
      </c>
      <c r="F306" s="201">
        <v>73</v>
      </c>
      <c r="G306" s="88">
        <f t="shared" si="8"/>
        <v>0</v>
      </c>
      <c r="H306" s="65">
        <f t="shared" si="9"/>
        <v>0</v>
      </c>
      <c r="I306" s="42"/>
    </row>
    <row r="307" spans="1:9" x14ac:dyDescent="0.25">
      <c r="A307" s="193" t="s">
        <v>3343</v>
      </c>
      <c r="B307" s="194" t="s">
        <v>3323</v>
      </c>
      <c r="C307" s="188" t="s">
        <v>15</v>
      </c>
      <c r="D307" s="224"/>
      <c r="E307" s="201">
        <v>462</v>
      </c>
      <c r="F307" s="201">
        <v>83</v>
      </c>
      <c r="G307" s="88">
        <f t="shared" si="8"/>
        <v>0</v>
      </c>
      <c r="H307" s="65">
        <f t="shared" si="9"/>
        <v>0</v>
      </c>
      <c r="I307" s="42"/>
    </row>
    <row r="308" spans="1:9" x14ac:dyDescent="0.25">
      <c r="A308" s="193" t="s">
        <v>3344</v>
      </c>
      <c r="B308" s="194" t="s">
        <v>3325</v>
      </c>
      <c r="C308" s="188" t="s">
        <v>15</v>
      </c>
      <c r="D308" s="224"/>
      <c r="E308" s="201">
        <v>509</v>
      </c>
      <c r="F308" s="201">
        <v>91</v>
      </c>
      <c r="G308" s="88">
        <f t="shared" si="8"/>
        <v>0</v>
      </c>
      <c r="H308" s="65">
        <f t="shared" si="9"/>
        <v>0</v>
      </c>
      <c r="I308" s="42"/>
    </row>
    <row r="309" spans="1:9" x14ac:dyDescent="0.25">
      <c r="A309" s="193" t="s">
        <v>3345</v>
      </c>
      <c r="B309" s="194" t="s">
        <v>3327</v>
      </c>
      <c r="C309" s="188" t="s">
        <v>15</v>
      </c>
      <c r="D309" s="224"/>
      <c r="E309" s="201">
        <v>542</v>
      </c>
      <c r="F309" s="201">
        <v>97</v>
      </c>
      <c r="G309" s="88">
        <f t="shared" si="8"/>
        <v>0</v>
      </c>
      <c r="H309" s="65">
        <f t="shared" si="9"/>
        <v>0</v>
      </c>
      <c r="I309" s="42"/>
    </row>
    <row r="310" spans="1:9" x14ac:dyDescent="0.25">
      <c r="A310" s="193" t="s">
        <v>3346</v>
      </c>
      <c r="B310" s="194" t="s">
        <v>3329</v>
      </c>
      <c r="C310" s="188" t="s">
        <v>15</v>
      </c>
      <c r="D310" s="224"/>
      <c r="E310" s="201">
        <v>606</v>
      </c>
      <c r="F310" s="201">
        <v>109</v>
      </c>
      <c r="G310" s="88">
        <f t="shared" si="8"/>
        <v>0</v>
      </c>
      <c r="H310" s="65">
        <f t="shared" si="9"/>
        <v>0</v>
      </c>
      <c r="I310" s="42"/>
    </row>
    <row r="311" spans="1:9" x14ac:dyDescent="0.25">
      <c r="A311" s="193" t="s">
        <v>3347</v>
      </c>
      <c r="B311" s="194" t="s">
        <v>3331</v>
      </c>
      <c r="C311" s="188" t="s">
        <v>15</v>
      </c>
      <c r="D311" s="224"/>
      <c r="E311" s="201">
        <v>647</v>
      </c>
      <c r="F311" s="201">
        <v>116</v>
      </c>
      <c r="G311" s="88">
        <f t="shared" si="8"/>
        <v>0</v>
      </c>
      <c r="H311" s="65">
        <f t="shared" si="9"/>
        <v>0</v>
      </c>
      <c r="I311" s="42"/>
    </row>
    <row r="312" spans="1:9" ht="258.75" x14ac:dyDescent="0.25">
      <c r="A312" s="195" t="s">
        <v>3348</v>
      </c>
      <c r="B312" s="196" t="s">
        <v>21008</v>
      </c>
      <c r="C312" s="198"/>
      <c r="D312" s="199"/>
      <c r="E312" s="199"/>
      <c r="F312" s="199"/>
      <c r="G312" s="199"/>
      <c r="H312" s="200"/>
      <c r="I312" s="42"/>
    </row>
    <row r="313" spans="1:9" x14ac:dyDescent="0.25">
      <c r="A313" s="193" t="s">
        <v>3349</v>
      </c>
      <c r="B313" s="194" t="s">
        <v>3251</v>
      </c>
      <c r="C313" s="188" t="s">
        <v>15</v>
      </c>
      <c r="D313" s="224"/>
      <c r="E313" s="201">
        <v>121</v>
      </c>
      <c r="F313" s="201">
        <v>21.7</v>
      </c>
      <c r="G313" s="88">
        <f t="shared" si="8"/>
        <v>0</v>
      </c>
      <c r="H313" s="65">
        <f t="shared" si="9"/>
        <v>0</v>
      </c>
      <c r="I313" s="42"/>
    </row>
    <row r="314" spans="1:9" x14ac:dyDescent="0.25">
      <c r="A314" s="193" t="s">
        <v>3350</v>
      </c>
      <c r="B314" s="194" t="s">
        <v>3253</v>
      </c>
      <c r="C314" s="188" t="s">
        <v>15</v>
      </c>
      <c r="D314" s="224"/>
      <c r="E314" s="201">
        <v>132</v>
      </c>
      <c r="F314" s="201">
        <v>23.7</v>
      </c>
      <c r="G314" s="88">
        <f t="shared" si="8"/>
        <v>0</v>
      </c>
      <c r="H314" s="65">
        <f t="shared" si="9"/>
        <v>0</v>
      </c>
      <c r="I314" s="42"/>
    </row>
    <row r="315" spans="1:9" x14ac:dyDescent="0.25">
      <c r="A315" s="193" t="s">
        <v>3351</v>
      </c>
      <c r="B315" s="194" t="s">
        <v>3259</v>
      </c>
      <c r="C315" s="188" t="s">
        <v>15</v>
      </c>
      <c r="D315" s="224"/>
      <c r="E315" s="201">
        <v>145</v>
      </c>
      <c r="F315" s="201">
        <v>26</v>
      </c>
      <c r="G315" s="88">
        <f t="shared" si="8"/>
        <v>0</v>
      </c>
      <c r="H315" s="65">
        <f t="shared" si="9"/>
        <v>0</v>
      </c>
      <c r="I315" s="42"/>
    </row>
    <row r="316" spans="1:9" x14ac:dyDescent="0.25">
      <c r="A316" s="193" t="s">
        <v>3352</v>
      </c>
      <c r="B316" s="194" t="s">
        <v>3263</v>
      </c>
      <c r="C316" s="188" t="s">
        <v>15</v>
      </c>
      <c r="D316" s="224"/>
      <c r="E316" s="201">
        <v>179</v>
      </c>
      <c r="F316" s="201">
        <v>32.1</v>
      </c>
      <c r="G316" s="88">
        <f t="shared" si="8"/>
        <v>0</v>
      </c>
      <c r="H316" s="65">
        <f t="shared" si="9"/>
        <v>0</v>
      </c>
      <c r="I316" s="42"/>
    </row>
    <row r="317" spans="1:9" x14ac:dyDescent="0.25">
      <c r="A317" s="193" t="s">
        <v>3353</v>
      </c>
      <c r="B317" s="194" t="s">
        <v>3267</v>
      </c>
      <c r="C317" s="188" t="s">
        <v>15</v>
      </c>
      <c r="D317" s="224"/>
      <c r="E317" s="201">
        <v>200</v>
      </c>
      <c r="F317" s="201">
        <v>35.9</v>
      </c>
      <c r="G317" s="88">
        <f t="shared" si="8"/>
        <v>0</v>
      </c>
      <c r="H317" s="65">
        <f t="shared" si="9"/>
        <v>0</v>
      </c>
      <c r="I317" s="42"/>
    </row>
    <row r="318" spans="1:9" x14ac:dyDescent="0.25">
      <c r="A318" s="193" t="s">
        <v>3354</v>
      </c>
      <c r="B318" s="194" t="s">
        <v>3269</v>
      </c>
      <c r="C318" s="188" t="s">
        <v>15</v>
      </c>
      <c r="D318" s="224"/>
      <c r="E318" s="201">
        <v>240</v>
      </c>
      <c r="F318" s="201">
        <v>43.1</v>
      </c>
      <c r="G318" s="88">
        <f t="shared" si="8"/>
        <v>0</v>
      </c>
      <c r="H318" s="65">
        <f t="shared" si="9"/>
        <v>0</v>
      </c>
      <c r="I318" s="42"/>
    </row>
    <row r="319" spans="1:9" x14ac:dyDescent="0.25">
      <c r="A319" s="193" t="s">
        <v>3355</v>
      </c>
      <c r="B319" s="194" t="s">
        <v>3273</v>
      </c>
      <c r="C319" s="188" t="s">
        <v>15</v>
      </c>
      <c r="D319" s="224"/>
      <c r="E319" s="201">
        <v>312</v>
      </c>
      <c r="F319" s="201">
        <v>56</v>
      </c>
      <c r="G319" s="88">
        <f t="shared" si="8"/>
        <v>0</v>
      </c>
      <c r="H319" s="65">
        <f t="shared" si="9"/>
        <v>0</v>
      </c>
      <c r="I319" s="42"/>
    </row>
    <row r="320" spans="1:9" x14ac:dyDescent="0.25">
      <c r="A320" s="193" t="s">
        <v>3356</v>
      </c>
      <c r="B320" s="194" t="s">
        <v>3277</v>
      </c>
      <c r="C320" s="188" t="s">
        <v>15</v>
      </c>
      <c r="D320" s="224"/>
      <c r="E320" s="201">
        <v>373</v>
      </c>
      <c r="F320" s="201">
        <v>67</v>
      </c>
      <c r="G320" s="88">
        <f t="shared" si="8"/>
        <v>0</v>
      </c>
      <c r="H320" s="65">
        <f t="shared" si="9"/>
        <v>0</v>
      </c>
      <c r="I320" s="42"/>
    </row>
    <row r="321" spans="1:9" x14ac:dyDescent="0.25">
      <c r="A321" s="193" t="s">
        <v>3357</v>
      </c>
      <c r="B321" s="194" t="s">
        <v>3293</v>
      </c>
      <c r="C321" s="188" t="s">
        <v>15</v>
      </c>
      <c r="D321" s="224"/>
      <c r="E321" s="201">
        <v>431</v>
      </c>
      <c r="F321" s="201">
        <v>77</v>
      </c>
      <c r="G321" s="88">
        <f t="shared" si="8"/>
        <v>0</v>
      </c>
      <c r="H321" s="65">
        <f t="shared" si="9"/>
        <v>0</v>
      </c>
      <c r="I321" s="42"/>
    </row>
    <row r="322" spans="1:9" x14ac:dyDescent="0.25">
      <c r="A322" s="193" t="s">
        <v>3358</v>
      </c>
      <c r="B322" s="194" t="s">
        <v>3295</v>
      </c>
      <c r="C322" s="188" t="s">
        <v>15</v>
      </c>
      <c r="D322" s="224"/>
      <c r="E322" s="201">
        <v>483</v>
      </c>
      <c r="F322" s="201">
        <v>87</v>
      </c>
      <c r="G322" s="88">
        <f t="shared" si="8"/>
        <v>0</v>
      </c>
      <c r="H322" s="65">
        <f t="shared" si="9"/>
        <v>0</v>
      </c>
      <c r="I322" s="42"/>
    </row>
    <row r="323" spans="1:9" x14ac:dyDescent="0.25">
      <c r="A323" s="193" t="s">
        <v>3359</v>
      </c>
      <c r="B323" s="194" t="s">
        <v>3323</v>
      </c>
      <c r="C323" s="188" t="s">
        <v>15</v>
      </c>
      <c r="D323" s="224"/>
      <c r="E323" s="201">
        <v>544</v>
      </c>
      <c r="F323" s="201">
        <v>98</v>
      </c>
      <c r="G323" s="88">
        <f t="shared" si="8"/>
        <v>0</v>
      </c>
      <c r="H323" s="65">
        <f t="shared" si="9"/>
        <v>0</v>
      </c>
      <c r="I323" s="42"/>
    </row>
    <row r="324" spans="1:9" x14ac:dyDescent="0.25">
      <c r="A324" s="193" t="s">
        <v>3360</v>
      </c>
      <c r="B324" s="194" t="s">
        <v>3325</v>
      </c>
      <c r="C324" s="188" t="s">
        <v>15</v>
      </c>
      <c r="D324" s="224"/>
      <c r="E324" s="201">
        <v>597</v>
      </c>
      <c r="F324" s="201">
        <v>107</v>
      </c>
      <c r="G324" s="88">
        <f t="shared" si="8"/>
        <v>0</v>
      </c>
      <c r="H324" s="65">
        <f t="shared" si="9"/>
        <v>0</v>
      </c>
      <c r="I324" s="42"/>
    </row>
    <row r="325" spans="1:9" x14ac:dyDescent="0.25">
      <c r="A325" s="193" t="s">
        <v>3361</v>
      </c>
      <c r="B325" s="194" t="s">
        <v>3327</v>
      </c>
      <c r="C325" s="188" t="s">
        <v>15</v>
      </c>
      <c r="D325" s="224"/>
      <c r="E325" s="201">
        <v>650</v>
      </c>
      <c r="F325" s="201">
        <v>117</v>
      </c>
      <c r="G325" s="88">
        <f t="shared" si="8"/>
        <v>0</v>
      </c>
      <c r="H325" s="65">
        <f t="shared" si="9"/>
        <v>0</v>
      </c>
      <c r="I325" s="42"/>
    </row>
    <row r="326" spans="1:9" x14ac:dyDescent="0.25">
      <c r="A326" s="193" t="s">
        <v>3362</v>
      </c>
      <c r="B326" s="194" t="s">
        <v>3329</v>
      </c>
      <c r="C326" s="188" t="s">
        <v>15</v>
      </c>
      <c r="D326" s="224"/>
      <c r="E326" s="201">
        <v>703</v>
      </c>
      <c r="F326" s="201">
        <v>126</v>
      </c>
      <c r="G326" s="88">
        <f t="shared" ref="G326:G389" si="10">D326*E326</f>
        <v>0</v>
      </c>
      <c r="H326" s="65">
        <f t="shared" ref="H326:H389" si="11">D326*F326</f>
        <v>0</v>
      </c>
      <c r="I326" s="42"/>
    </row>
    <row r="327" spans="1:9" x14ac:dyDescent="0.25">
      <c r="A327" s="193" t="s">
        <v>3363</v>
      </c>
      <c r="B327" s="194" t="s">
        <v>3331</v>
      </c>
      <c r="C327" s="188" t="s">
        <v>15</v>
      </c>
      <c r="D327" s="224"/>
      <c r="E327" s="201">
        <v>757</v>
      </c>
      <c r="F327" s="201">
        <v>136</v>
      </c>
      <c r="G327" s="88">
        <f t="shared" si="10"/>
        <v>0</v>
      </c>
      <c r="H327" s="65">
        <f t="shared" si="11"/>
        <v>0</v>
      </c>
      <c r="I327" s="42"/>
    </row>
    <row r="328" spans="1:9" ht="371.25" x14ac:dyDescent="0.25">
      <c r="A328" s="195" t="s">
        <v>3364</v>
      </c>
      <c r="B328" s="196" t="s">
        <v>21009</v>
      </c>
      <c r="C328" s="198"/>
      <c r="D328" s="199"/>
      <c r="E328" s="199"/>
      <c r="F328" s="199"/>
      <c r="G328" s="199"/>
      <c r="H328" s="200"/>
      <c r="I328" s="42"/>
    </row>
    <row r="329" spans="1:9" x14ac:dyDescent="0.25">
      <c r="A329" s="193" t="s">
        <v>3365</v>
      </c>
      <c r="B329" s="194" t="s">
        <v>3251</v>
      </c>
      <c r="C329" s="188" t="s">
        <v>15</v>
      </c>
      <c r="D329" s="224"/>
      <c r="E329" s="201">
        <v>121</v>
      </c>
      <c r="F329" s="201">
        <v>21.7</v>
      </c>
      <c r="G329" s="88">
        <f t="shared" si="10"/>
        <v>0</v>
      </c>
      <c r="H329" s="65">
        <f t="shared" si="11"/>
        <v>0</v>
      </c>
      <c r="I329" s="42"/>
    </row>
    <row r="330" spans="1:9" x14ac:dyDescent="0.25">
      <c r="A330" s="193" t="s">
        <v>3366</v>
      </c>
      <c r="B330" s="194" t="s">
        <v>3253</v>
      </c>
      <c r="C330" s="188" t="s">
        <v>15</v>
      </c>
      <c r="D330" s="224"/>
      <c r="E330" s="201">
        <v>132</v>
      </c>
      <c r="F330" s="201">
        <v>23.7</v>
      </c>
      <c r="G330" s="88">
        <f t="shared" si="10"/>
        <v>0</v>
      </c>
      <c r="H330" s="65">
        <f t="shared" si="11"/>
        <v>0</v>
      </c>
      <c r="I330" s="42"/>
    </row>
    <row r="331" spans="1:9" x14ac:dyDescent="0.25">
      <c r="A331" s="193" t="s">
        <v>3367</v>
      </c>
      <c r="B331" s="194" t="s">
        <v>3259</v>
      </c>
      <c r="C331" s="188" t="s">
        <v>15</v>
      </c>
      <c r="D331" s="224"/>
      <c r="E331" s="201">
        <v>145</v>
      </c>
      <c r="F331" s="201">
        <v>26</v>
      </c>
      <c r="G331" s="88">
        <f t="shared" si="10"/>
        <v>0</v>
      </c>
      <c r="H331" s="65">
        <f t="shared" si="11"/>
        <v>0</v>
      </c>
      <c r="I331" s="42"/>
    </row>
    <row r="332" spans="1:9" x14ac:dyDescent="0.25">
      <c r="A332" s="193" t="s">
        <v>3368</v>
      </c>
      <c r="B332" s="194" t="s">
        <v>3263</v>
      </c>
      <c r="C332" s="188" t="s">
        <v>15</v>
      </c>
      <c r="D332" s="224"/>
      <c r="E332" s="201">
        <v>182</v>
      </c>
      <c r="F332" s="201">
        <v>32.700000000000003</v>
      </c>
      <c r="G332" s="88">
        <f t="shared" si="10"/>
        <v>0</v>
      </c>
      <c r="H332" s="65">
        <f t="shared" si="11"/>
        <v>0</v>
      </c>
      <c r="I332" s="42"/>
    </row>
    <row r="333" spans="1:9" x14ac:dyDescent="0.25">
      <c r="A333" s="193" t="s">
        <v>3369</v>
      </c>
      <c r="B333" s="194" t="s">
        <v>3267</v>
      </c>
      <c r="C333" s="188" t="s">
        <v>15</v>
      </c>
      <c r="D333" s="224"/>
      <c r="E333" s="201">
        <v>203</v>
      </c>
      <c r="F333" s="201">
        <v>36.5</v>
      </c>
      <c r="G333" s="88">
        <f t="shared" si="10"/>
        <v>0</v>
      </c>
      <c r="H333" s="65">
        <f t="shared" si="11"/>
        <v>0</v>
      </c>
      <c r="I333" s="42"/>
    </row>
    <row r="334" spans="1:9" x14ac:dyDescent="0.25">
      <c r="A334" s="193" t="s">
        <v>3370</v>
      </c>
      <c r="B334" s="194" t="s">
        <v>3269</v>
      </c>
      <c r="C334" s="188" t="s">
        <v>15</v>
      </c>
      <c r="D334" s="224"/>
      <c r="E334" s="201">
        <v>244</v>
      </c>
      <c r="F334" s="201">
        <v>43.8</v>
      </c>
      <c r="G334" s="88">
        <f t="shared" si="10"/>
        <v>0</v>
      </c>
      <c r="H334" s="65">
        <f t="shared" si="11"/>
        <v>0</v>
      </c>
      <c r="I334" s="42"/>
    </row>
    <row r="335" spans="1:9" x14ac:dyDescent="0.25">
      <c r="A335" s="193" t="s">
        <v>3371</v>
      </c>
      <c r="B335" s="194" t="s">
        <v>3273</v>
      </c>
      <c r="C335" s="188" t="s">
        <v>15</v>
      </c>
      <c r="D335" s="224"/>
      <c r="E335" s="201">
        <v>317</v>
      </c>
      <c r="F335" s="201">
        <v>57</v>
      </c>
      <c r="G335" s="88">
        <f t="shared" si="10"/>
        <v>0</v>
      </c>
      <c r="H335" s="65">
        <f t="shared" si="11"/>
        <v>0</v>
      </c>
      <c r="I335" s="42"/>
    </row>
    <row r="336" spans="1:9" x14ac:dyDescent="0.25">
      <c r="A336" s="193" t="s">
        <v>3372</v>
      </c>
      <c r="B336" s="194" t="s">
        <v>3277</v>
      </c>
      <c r="C336" s="188" t="s">
        <v>15</v>
      </c>
      <c r="D336" s="224"/>
      <c r="E336" s="201">
        <v>378</v>
      </c>
      <c r="F336" s="201">
        <v>68</v>
      </c>
      <c r="G336" s="88">
        <f t="shared" si="10"/>
        <v>0</v>
      </c>
      <c r="H336" s="65">
        <f t="shared" si="11"/>
        <v>0</v>
      </c>
      <c r="I336" s="42"/>
    </row>
    <row r="337" spans="1:9" x14ac:dyDescent="0.25">
      <c r="A337" s="193" t="s">
        <v>3373</v>
      </c>
      <c r="B337" s="194" t="s">
        <v>3293</v>
      </c>
      <c r="C337" s="188" t="s">
        <v>15</v>
      </c>
      <c r="D337" s="224"/>
      <c r="E337" s="201">
        <v>437</v>
      </c>
      <c r="F337" s="201">
        <v>78</v>
      </c>
      <c r="G337" s="88">
        <f t="shared" si="10"/>
        <v>0</v>
      </c>
      <c r="H337" s="65">
        <f t="shared" si="11"/>
        <v>0</v>
      </c>
      <c r="I337" s="42"/>
    </row>
    <row r="338" spans="1:9" x14ac:dyDescent="0.25">
      <c r="A338" s="193" t="s">
        <v>3374</v>
      </c>
      <c r="B338" s="194" t="s">
        <v>3295</v>
      </c>
      <c r="C338" s="188" t="s">
        <v>15</v>
      </c>
      <c r="D338" s="224"/>
      <c r="E338" s="201">
        <v>490</v>
      </c>
      <c r="F338" s="201">
        <v>88</v>
      </c>
      <c r="G338" s="88">
        <f t="shared" si="10"/>
        <v>0</v>
      </c>
      <c r="H338" s="65">
        <f t="shared" si="11"/>
        <v>0</v>
      </c>
      <c r="I338" s="42"/>
    </row>
    <row r="339" spans="1:9" x14ac:dyDescent="0.25">
      <c r="A339" s="193" t="s">
        <v>3375</v>
      </c>
      <c r="B339" s="194" t="s">
        <v>3323</v>
      </c>
      <c r="C339" s="188" t="s">
        <v>15</v>
      </c>
      <c r="D339" s="224"/>
      <c r="E339" s="201">
        <v>552</v>
      </c>
      <c r="F339" s="201">
        <v>99</v>
      </c>
      <c r="G339" s="88">
        <f t="shared" si="10"/>
        <v>0</v>
      </c>
      <c r="H339" s="65">
        <f t="shared" si="11"/>
        <v>0</v>
      </c>
      <c r="I339" s="42"/>
    </row>
    <row r="340" spans="1:9" x14ac:dyDescent="0.25">
      <c r="A340" s="193" t="s">
        <v>3376</v>
      </c>
      <c r="B340" s="194" t="s">
        <v>3325</v>
      </c>
      <c r="C340" s="188" t="s">
        <v>15</v>
      </c>
      <c r="D340" s="224"/>
      <c r="E340" s="201">
        <v>606</v>
      </c>
      <c r="F340" s="201">
        <v>109</v>
      </c>
      <c r="G340" s="88">
        <f t="shared" si="10"/>
        <v>0</v>
      </c>
      <c r="H340" s="65">
        <f t="shared" si="11"/>
        <v>0</v>
      </c>
      <c r="I340" s="42"/>
    </row>
    <row r="341" spans="1:9" x14ac:dyDescent="0.25">
      <c r="A341" s="193" t="s">
        <v>3377</v>
      </c>
      <c r="B341" s="194" t="s">
        <v>3327</v>
      </c>
      <c r="C341" s="188" t="s">
        <v>15</v>
      </c>
      <c r="D341" s="224"/>
      <c r="E341" s="201">
        <v>659</v>
      </c>
      <c r="F341" s="201">
        <v>119</v>
      </c>
      <c r="G341" s="88">
        <f t="shared" si="10"/>
        <v>0</v>
      </c>
      <c r="H341" s="65">
        <f t="shared" si="11"/>
        <v>0</v>
      </c>
      <c r="I341" s="42"/>
    </row>
    <row r="342" spans="1:9" x14ac:dyDescent="0.25">
      <c r="A342" s="193" t="s">
        <v>3378</v>
      </c>
      <c r="B342" s="194" t="s">
        <v>3329</v>
      </c>
      <c r="C342" s="188" t="s">
        <v>15</v>
      </c>
      <c r="D342" s="224"/>
      <c r="E342" s="201">
        <v>712</v>
      </c>
      <c r="F342" s="201">
        <v>128</v>
      </c>
      <c r="G342" s="88">
        <f t="shared" si="10"/>
        <v>0</v>
      </c>
      <c r="H342" s="65">
        <f t="shared" si="11"/>
        <v>0</v>
      </c>
      <c r="I342" s="42"/>
    </row>
    <row r="343" spans="1:9" x14ac:dyDescent="0.25">
      <c r="A343" s="193" t="s">
        <v>3379</v>
      </c>
      <c r="B343" s="194" t="s">
        <v>3331</v>
      </c>
      <c r="C343" s="188" t="s">
        <v>15</v>
      </c>
      <c r="D343" s="224"/>
      <c r="E343" s="201">
        <v>767</v>
      </c>
      <c r="F343" s="201">
        <v>138</v>
      </c>
      <c r="G343" s="88">
        <f t="shared" si="10"/>
        <v>0</v>
      </c>
      <c r="H343" s="65">
        <f t="shared" si="11"/>
        <v>0</v>
      </c>
      <c r="I343" s="42"/>
    </row>
    <row r="344" spans="1:9" ht="225" x14ac:dyDescent="0.25">
      <c r="A344" s="195" t="s">
        <v>3380</v>
      </c>
      <c r="B344" s="196" t="s">
        <v>21010</v>
      </c>
      <c r="C344" s="198"/>
      <c r="D344" s="199"/>
      <c r="E344" s="199"/>
      <c r="F344" s="199"/>
      <c r="G344" s="199"/>
      <c r="H344" s="200"/>
      <c r="I344" s="42"/>
    </row>
    <row r="345" spans="1:9" x14ac:dyDescent="0.25">
      <c r="A345" s="193" t="s">
        <v>3381</v>
      </c>
      <c r="B345" s="194" t="s">
        <v>3382</v>
      </c>
      <c r="C345" s="188" t="s">
        <v>15</v>
      </c>
      <c r="D345" s="224"/>
      <c r="E345" s="201">
        <v>197</v>
      </c>
      <c r="F345" s="201">
        <v>35.4</v>
      </c>
      <c r="G345" s="88">
        <f t="shared" si="10"/>
        <v>0</v>
      </c>
      <c r="H345" s="65">
        <f t="shared" si="11"/>
        <v>0</v>
      </c>
      <c r="I345" s="42"/>
    </row>
    <row r="346" spans="1:9" x14ac:dyDescent="0.25">
      <c r="A346" s="193" t="s">
        <v>3383</v>
      </c>
      <c r="B346" s="194" t="s">
        <v>3384</v>
      </c>
      <c r="C346" s="188" t="s">
        <v>15</v>
      </c>
      <c r="D346" s="224"/>
      <c r="E346" s="201">
        <v>220</v>
      </c>
      <c r="F346" s="201">
        <v>39.5</v>
      </c>
      <c r="G346" s="88">
        <f t="shared" si="10"/>
        <v>0</v>
      </c>
      <c r="H346" s="65">
        <f t="shared" si="11"/>
        <v>0</v>
      </c>
      <c r="I346" s="42"/>
    </row>
    <row r="347" spans="1:9" x14ac:dyDescent="0.25">
      <c r="A347" s="193" t="s">
        <v>3385</v>
      </c>
      <c r="B347" s="194" t="s">
        <v>3386</v>
      </c>
      <c r="C347" s="188" t="s">
        <v>15</v>
      </c>
      <c r="D347" s="224"/>
      <c r="E347" s="201">
        <v>256</v>
      </c>
      <c r="F347" s="201">
        <v>46</v>
      </c>
      <c r="G347" s="88">
        <f t="shared" si="10"/>
        <v>0</v>
      </c>
      <c r="H347" s="65">
        <f t="shared" si="11"/>
        <v>0</v>
      </c>
      <c r="I347" s="42"/>
    </row>
    <row r="348" spans="1:9" x14ac:dyDescent="0.25">
      <c r="A348" s="193" t="s">
        <v>3387</v>
      </c>
      <c r="B348" s="194" t="s">
        <v>3388</v>
      </c>
      <c r="C348" s="188" t="s">
        <v>15</v>
      </c>
      <c r="D348" s="224"/>
      <c r="E348" s="201">
        <v>339</v>
      </c>
      <c r="F348" s="201">
        <v>61</v>
      </c>
      <c r="G348" s="88">
        <f t="shared" si="10"/>
        <v>0</v>
      </c>
      <c r="H348" s="65">
        <f t="shared" si="11"/>
        <v>0</v>
      </c>
      <c r="I348" s="42"/>
    </row>
    <row r="349" spans="1:9" x14ac:dyDescent="0.25">
      <c r="A349" s="193" t="s">
        <v>3389</v>
      </c>
      <c r="B349" s="194" t="s">
        <v>3390</v>
      </c>
      <c r="C349" s="188" t="s">
        <v>15</v>
      </c>
      <c r="D349" s="224"/>
      <c r="E349" s="201">
        <v>397</v>
      </c>
      <c r="F349" s="201">
        <v>71</v>
      </c>
      <c r="G349" s="88">
        <f t="shared" si="10"/>
        <v>0</v>
      </c>
      <c r="H349" s="65">
        <f t="shared" si="11"/>
        <v>0</v>
      </c>
      <c r="I349" s="42"/>
    </row>
    <row r="350" spans="1:9" ht="382.5" x14ac:dyDescent="0.25">
      <c r="A350" s="195" t="s">
        <v>3391</v>
      </c>
      <c r="B350" s="196" t="s">
        <v>21011</v>
      </c>
      <c r="C350" s="198"/>
      <c r="D350" s="199"/>
      <c r="E350" s="199"/>
      <c r="F350" s="199"/>
      <c r="G350" s="199"/>
      <c r="H350" s="200"/>
      <c r="I350" s="42"/>
    </row>
    <row r="351" spans="1:9" x14ac:dyDescent="0.25">
      <c r="A351" s="193" t="s">
        <v>3392</v>
      </c>
      <c r="B351" s="194" t="s">
        <v>3382</v>
      </c>
      <c r="C351" s="188" t="s">
        <v>15</v>
      </c>
      <c r="D351" s="224"/>
      <c r="E351" s="201">
        <v>197</v>
      </c>
      <c r="F351" s="201">
        <v>35.4</v>
      </c>
      <c r="G351" s="88">
        <f t="shared" si="10"/>
        <v>0</v>
      </c>
      <c r="H351" s="65">
        <f t="shared" si="11"/>
        <v>0</v>
      </c>
      <c r="I351" s="42"/>
    </row>
    <row r="352" spans="1:9" x14ac:dyDescent="0.25">
      <c r="A352" s="193" t="s">
        <v>3393</v>
      </c>
      <c r="B352" s="194" t="s">
        <v>3384</v>
      </c>
      <c r="C352" s="188" t="s">
        <v>15</v>
      </c>
      <c r="D352" s="224"/>
      <c r="E352" s="201">
        <v>220</v>
      </c>
      <c r="F352" s="201">
        <v>39.5</v>
      </c>
      <c r="G352" s="88">
        <f t="shared" si="10"/>
        <v>0</v>
      </c>
      <c r="H352" s="65">
        <f t="shared" si="11"/>
        <v>0</v>
      </c>
      <c r="I352" s="42"/>
    </row>
    <row r="353" spans="1:9" x14ac:dyDescent="0.25">
      <c r="A353" s="193" t="s">
        <v>3394</v>
      </c>
      <c r="B353" s="194" t="s">
        <v>3386</v>
      </c>
      <c r="C353" s="188" t="s">
        <v>15</v>
      </c>
      <c r="D353" s="224"/>
      <c r="E353" s="201">
        <v>256</v>
      </c>
      <c r="F353" s="201">
        <v>46</v>
      </c>
      <c r="G353" s="88">
        <f t="shared" si="10"/>
        <v>0</v>
      </c>
      <c r="H353" s="65">
        <f t="shared" si="11"/>
        <v>0</v>
      </c>
      <c r="I353" s="42"/>
    </row>
    <row r="354" spans="1:9" x14ac:dyDescent="0.25">
      <c r="A354" s="193" t="s">
        <v>3395</v>
      </c>
      <c r="B354" s="194" t="s">
        <v>3388</v>
      </c>
      <c r="C354" s="188" t="s">
        <v>15</v>
      </c>
      <c r="D354" s="224"/>
      <c r="E354" s="201">
        <v>339</v>
      </c>
      <c r="F354" s="201">
        <v>61</v>
      </c>
      <c r="G354" s="88">
        <f t="shared" si="10"/>
        <v>0</v>
      </c>
      <c r="H354" s="65">
        <f t="shared" si="11"/>
        <v>0</v>
      </c>
      <c r="I354" s="42"/>
    </row>
    <row r="355" spans="1:9" x14ac:dyDescent="0.25">
      <c r="A355" s="193" t="s">
        <v>3396</v>
      </c>
      <c r="B355" s="194" t="s">
        <v>3390</v>
      </c>
      <c r="C355" s="188" t="s">
        <v>15</v>
      </c>
      <c r="D355" s="224"/>
      <c r="E355" s="201">
        <v>397</v>
      </c>
      <c r="F355" s="201">
        <v>71</v>
      </c>
      <c r="G355" s="88">
        <f t="shared" si="10"/>
        <v>0</v>
      </c>
      <c r="H355" s="65">
        <f t="shared" si="11"/>
        <v>0</v>
      </c>
      <c r="I355" s="42"/>
    </row>
    <row r="356" spans="1:9" ht="146.25" x14ac:dyDescent="0.25">
      <c r="A356" s="195" t="s">
        <v>3397</v>
      </c>
      <c r="B356" s="196" t="s">
        <v>21012</v>
      </c>
      <c r="C356" s="198"/>
      <c r="D356" s="199"/>
      <c r="E356" s="199"/>
      <c r="F356" s="199"/>
      <c r="G356" s="199"/>
      <c r="H356" s="200"/>
      <c r="I356" s="42"/>
    </row>
    <row r="357" spans="1:9" x14ac:dyDescent="0.25">
      <c r="A357" s="193" t="s">
        <v>3398</v>
      </c>
      <c r="B357" s="194" t="s">
        <v>3399</v>
      </c>
      <c r="C357" s="188" t="s">
        <v>15</v>
      </c>
      <c r="D357" s="224"/>
      <c r="E357" s="201">
        <v>42.2</v>
      </c>
      <c r="F357" s="201">
        <v>7.6</v>
      </c>
      <c r="G357" s="88">
        <f t="shared" si="10"/>
        <v>0</v>
      </c>
      <c r="H357" s="65">
        <f t="shared" si="11"/>
        <v>0</v>
      </c>
      <c r="I357" s="42"/>
    </row>
    <row r="358" spans="1:9" x14ac:dyDescent="0.25">
      <c r="A358" s="193" t="s">
        <v>3400</v>
      </c>
      <c r="B358" s="194" t="s">
        <v>3401</v>
      </c>
      <c r="C358" s="188" t="s">
        <v>15</v>
      </c>
      <c r="D358" s="224"/>
      <c r="E358" s="201">
        <v>51</v>
      </c>
      <c r="F358" s="201">
        <v>9.1999999999999993</v>
      </c>
      <c r="G358" s="88">
        <f t="shared" si="10"/>
        <v>0</v>
      </c>
      <c r="H358" s="65">
        <f t="shared" si="11"/>
        <v>0</v>
      </c>
      <c r="I358" s="42"/>
    </row>
    <row r="359" spans="1:9" x14ac:dyDescent="0.25">
      <c r="A359" s="193" t="s">
        <v>3402</v>
      </c>
      <c r="B359" s="194" t="s">
        <v>3403</v>
      </c>
      <c r="C359" s="188" t="s">
        <v>15</v>
      </c>
      <c r="D359" s="224"/>
      <c r="E359" s="201">
        <v>65</v>
      </c>
      <c r="F359" s="201">
        <v>11.7</v>
      </c>
      <c r="G359" s="88">
        <f t="shared" si="10"/>
        <v>0</v>
      </c>
      <c r="H359" s="65">
        <f t="shared" si="11"/>
        <v>0</v>
      </c>
      <c r="I359" s="42"/>
    </row>
    <row r="360" spans="1:9" x14ac:dyDescent="0.25">
      <c r="A360" s="193" t="s">
        <v>3404</v>
      </c>
      <c r="B360" s="194" t="s">
        <v>3405</v>
      </c>
      <c r="C360" s="188" t="s">
        <v>15</v>
      </c>
      <c r="D360" s="224"/>
      <c r="E360" s="201">
        <v>82</v>
      </c>
      <c r="F360" s="201">
        <v>14.7</v>
      </c>
      <c r="G360" s="88">
        <f t="shared" si="10"/>
        <v>0</v>
      </c>
      <c r="H360" s="65">
        <f t="shared" si="11"/>
        <v>0</v>
      </c>
      <c r="I360" s="42"/>
    </row>
    <row r="361" spans="1:9" x14ac:dyDescent="0.25">
      <c r="A361" s="193" t="s">
        <v>3406</v>
      </c>
      <c r="B361" s="194" t="s">
        <v>3407</v>
      </c>
      <c r="C361" s="188" t="s">
        <v>15</v>
      </c>
      <c r="D361" s="224"/>
      <c r="E361" s="201">
        <v>159</v>
      </c>
      <c r="F361" s="201">
        <v>28.5</v>
      </c>
      <c r="G361" s="88">
        <f t="shared" si="10"/>
        <v>0</v>
      </c>
      <c r="H361" s="65">
        <f t="shared" si="11"/>
        <v>0</v>
      </c>
      <c r="I361" s="42"/>
    </row>
    <row r="362" spans="1:9" ht="202.5" x14ac:dyDescent="0.25">
      <c r="A362" s="195" t="s">
        <v>3408</v>
      </c>
      <c r="B362" s="196" t="s">
        <v>21013</v>
      </c>
      <c r="C362" s="198"/>
      <c r="D362" s="199"/>
      <c r="E362" s="199"/>
      <c r="F362" s="199"/>
      <c r="G362" s="199"/>
      <c r="H362" s="200"/>
      <c r="I362" s="42"/>
    </row>
    <row r="363" spans="1:9" x14ac:dyDescent="0.25">
      <c r="A363" s="193" t="s">
        <v>3409</v>
      </c>
      <c r="B363" s="194" t="s">
        <v>3399</v>
      </c>
      <c r="C363" s="188" t="s">
        <v>15</v>
      </c>
      <c r="D363" s="224"/>
      <c r="E363" s="201">
        <v>42.2</v>
      </c>
      <c r="F363" s="201">
        <v>7.6</v>
      </c>
      <c r="G363" s="88">
        <f t="shared" si="10"/>
        <v>0</v>
      </c>
      <c r="H363" s="65">
        <f t="shared" si="11"/>
        <v>0</v>
      </c>
      <c r="I363" s="42"/>
    </row>
    <row r="364" spans="1:9" x14ac:dyDescent="0.25">
      <c r="A364" s="193" t="s">
        <v>3410</v>
      </c>
      <c r="B364" s="194" t="s">
        <v>3401</v>
      </c>
      <c r="C364" s="188" t="s">
        <v>15</v>
      </c>
      <c r="D364" s="224"/>
      <c r="E364" s="201">
        <v>50</v>
      </c>
      <c r="F364" s="201">
        <v>9</v>
      </c>
      <c r="G364" s="88">
        <f t="shared" si="10"/>
        <v>0</v>
      </c>
      <c r="H364" s="65">
        <f t="shared" si="11"/>
        <v>0</v>
      </c>
      <c r="I364" s="42"/>
    </row>
    <row r="365" spans="1:9" x14ac:dyDescent="0.25">
      <c r="A365" s="193" t="s">
        <v>3411</v>
      </c>
      <c r="B365" s="194" t="s">
        <v>3403</v>
      </c>
      <c r="C365" s="188" t="s">
        <v>15</v>
      </c>
      <c r="D365" s="224"/>
      <c r="E365" s="201">
        <v>65</v>
      </c>
      <c r="F365" s="201">
        <v>11.7</v>
      </c>
      <c r="G365" s="88">
        <f t="shared" si="10"/>
        <v>0</v>
      </c>
      <c r="H365" s="65">
        <f t="shared" si="11"/>
        <v>0</v>
      </c>
      <c r="I365" s="42"/>
    </row>
    <row r="366" spans="1:9" x14ac:dyDescent="0.25">
      <c r="A366" s="193" t="s">
        <v>3412</v>
      </c>
      <c r="B366" s="194" t="s">
        <v>3405</v>
      </c>
      <c r="C366" s="188" t="s">
        <v>15</v>
      </c>
      <c r="D366" s="224"/>
      <c r="E366" s="201">
        <v>82</v>
      </c>
      <c r="F366" s="201">
        <v>14.7</v>
      </c>
      <c r="G366" s="88">
        <f t="shared" si="10"/>
        <v>0</v>
      </c>
      <c r="H366" s="65">
        <f t="shared" si="11"/>
        <v>0</v>
      </c>
      <c r="I366" s="42"/>
    </row>
    <row r="367" spans="1:9" x14ac:dyDescent="0.25">
      <c r="A367" s="193" t="s">
        <v>3413</v>
      </c>
      <c r="B367" s="194" t="s">
        <v>3407</v>
      </c>
      <c r="C367" s="188" t="s">
        <v>15</v>
      </c>
      <c r="D367" s="224"/>
      <c r="E367" s="201">
        <v>159</v>
      </c>
      <c r="F367" s="201">
        <v>28.5</v>
      </c>
      <c r="G367" s="88">
        <f t="shared" si="10"/>
        <v>0</v>
      </c>
      <c r="H367" s="65">
        <f t="shared" si="11"/>
        <v>0</v>
      </c>
      <c r="I367" s="42"/>
    </row>
    <row r="368" spans="1:9" ht="281.25" x14ac:dyDescent="0.25">
      <c r="A368" s="195" t="s">
        <v>3414</v>
      </c>
      <c r="B368" s="196" t="s">
        <v>21014</v>
      </c>
      <c r="C368" s="198"/>
      <c r="D368" s="199"/>
      <c r="E368" s="199"/>
      <c r="F368" s="199"/>
      <c r="G368" s="199"/>
      <c r="H368" s="200"/>
      <c r="I368" s="42"/>
    </row>
    <row r="369" spans="1:9" x14ac:dyDescent="0.25">
      <c r="A369" s="193" t="s">
        <v>3415</v>
      </c>
      <c r="B369" s="194" t="s">
        <v>3416</v>
      </c>
      <c r="C369" s="188" t="s">
        <v>301</v>
      </c>
      <c r="D369" s="224"/>
      <c r="E369" s="201">
        <v>4.6100000000000003</v>
      </c>
      <c r="F369" s="201">
        <v>0.83</v>
      </c>
      <c r="G369" s="88">
        <f t="shared" si="10"/>
        <v>0</v>
      </c>
      <c r="H369" s="65">
        <f t="shared" si="11"/>
        <v>0</v>
      </c>
      <c r="I369" s="42"/>
    </row>
    <row r="370" spans="1:9" x14ac:dyDescent="0.25">
      <c r="A370" s="193" t="s">
        <v>3417</v>
      </c>
      <c r="B370" s="194" t="s">
        <v>3418</v>
      </c>
      <c r="C370" s="188" t="s">
        <v>301</v>
      </c>
      <c r="D370" s="224"/>
      <c r="E370" s="201">
        <v>4.9000000000000004</v>
      </c>
      <c r="F370" s="201">
        <v>0.88</v>
      </c>
      <c r="G370" s="88">
        <f t="shared" si="10"/>
        <v>0</v>
      </c>
      <c r="H370" s="65">
        <f t="shared" si="11"/>
        <v>0</v>
      </c>
      <c r="I370" s="42"/>
    </row>
    <row r="371" spans="1:9" x14ac:dyDescent="0.25">
      <c r="A371" s="193" t="s">
        <v>3419</v>
      </c>
      <c r="B371" s="194" t="s">
        <v>3420</v>
      </c>
      <c r="C371" s="188" t="s">
        <v>301</v>
      </c>
      <c r="D371" s="224"/>
      <c r="E371" s="201">
        <v>5.3</v>
      </c>
      <c r="F371" s="201">
        <v>0.95</v>
      </c>
      <c r="G371" s="88">
        <f t="shared" si="10"/>
        <v>0</v>
      </c>
      <c r="H371" s="65">
        <f t="shared" si="11"/>
        <v>0</v>
      </c>
      <c r="I371" s="42"/>
    </row>
    <row r="372" spans="1:9" ht="90" x14ac:dyDescent="0.25">
      <c r="A372" s="195" t="s">
        <v>3421</v>
      </c>
      <c r="B372" s="196" t="s">
        <v>21015</v>
      </c>
      <c r="C372" s="198"/>
      <c r="D372" s="199"/>
      <c r="E372" s="199"/>
      <c r="F372" s="199"/>
      <c r="G372" s="199"/>
      <c r="H372" s="200"/>
      <c r="I372" s="42"/>
    </row>
    <row r="373" spans="1:9" x14ac:dyDescent="0.25">
      <c r="A373" s="193" t="s">
        <v>3422</v>
      </c>
      <c r="B373" s="194" t="s">
        <v>3423</v>
      </c>
      <c r="C373" s="188" t="s">
        <v>15</v>
      </c>
      <c r="D373" s="224"/>
      <c r="E373" s="201">
        <v>25</v>
      </c>
      <c r="F373" s="201">
        <v>4.49</v>
      </c>
      <c r="G373" s="88">
        <f t="shared" si="10"/>
        <v>0</v>
      </c>
      <c r="H373" s="65">
        <f t="shared" si="11"/>
        <v>0</v>
      </c>
      <c r="I373" s="42"/>
    </row>
    <row r="374" spans="1:9" x14ac:dyDescent="0.25">
      <c r="A374" s="193" t="s">
        <v>3424</v>
      </c>
      <c r="B374" s="194" t="s">
        <v>3425</v>
      </c>
      <c r="C374" s="188" t="s">
        <v>15</v>
      </c>
      <c r="D374" s="224"/>
      <c r="E374" s="201">
        <v>26</v>
      </c>
      <c r="F374" s="201">
        <v>4.67</v>
      </c>
      <c r="G374" s="88">
        <f t="shared" si="10"/>
        <v>0</v>
      </c>
      <c r="H374" s="65">
        <f t="shared" si="11"/>
        <v>0</v>
      </c>
      <c r="I374" s="42"/>
    </row>
    <row r="375" spans="1:9" x14ac:dyDescent="0.25">
      <c r="A375" s="193" t="s">
        <v>3426</v>
      </c>
      <c r="B375" s="194" t="s">
        <v>3427</v>
      </c>
      <c r="C375" s="188" t="s">
        <v>15</v>
      </c>
      <c r="D375" s="224"/>
      <c r="E375" s="201">
        <v>26.4</v>
      </c>
      <c r="F375" s="201">
        <v>4.74</v>
      </c>
      <c r="G375" s="88">
        <f t="shared" si="10"/>
        <v>0</v>
      </c>
      <c r="H375" s="65">
        <f t="shared" si="11"/>
        <v>0</v>
      </c>
      <c r="I375" s="42"/>
    </row>
    <row r="376" spans="1:9" x14ac:dyDescent="0.25">
      <c r="A376" s="193" t="s">
        <v>3428</v>
      </c>
      <c r="B376" s="194" t="s">
        <v>3429</v>
      </c>
      <c r="C376" s="188" t="s">
        <v>15</v>
      </c>
      <c r="D376" s="224"/>
      <c r="E376" s="201">
        <v>26.6</v>
      </c>
      <c r="F376" s="201">
        <v>4.78</v>
      </c>
      <c r="G376" s="88">
        <f t="shared" si="10"/>
        <v>0</v>
      </c>
      <c r="H376" s="65">
        <f t="shared" si="11"/>
        <v>0</v>
      </c>
      <c r="I376" s="42"/>
    </row>
    <row r="377" spans="1:9" x14ac:dyDescent="0.25">
      <c r="A377" s="193" t="s">
        <v>3430</v>
      </c>
      <c r="B377" s="194" t="s">
        <v>3431</v>
      </c>
      <c r="C377" s="188" t="s">
        <v>15</v>
      </c>
      <c r="D377" s="224"/>
      <c r="E377" s="201">
        <v>30.4</v>
      </c>
      <c r="F377" s="201">
        <v>5.5</v>
      </c>
      <c r="G377" s="88">
        <f t="shared" si="10"/>
        <v>0</v>
      </c>
      <c r="H377" s="65">
        <f t="shared" si="11"/>
        <v>0</v>
      </c>
      <c r="I377" s="42"/>
    </row>
    <row r="378" spans="1:9" x14ac:dyDescent="0.25">
      <c r="A378" s="193" t="s">
        <v>3432</v>
      </c>
      <c r="B378" s="194" t="s">
        <v>3433</v>
      </c>
      <c r="C378" s="188" t="s">
        <v>15</v>
      </c>
      <c r="D378" s="224"/>
      <c r="E378" s="201">
        <v>31.8</v>
      </c>
      <c r="F378" s="201">
        <v>5.7</v>
      </c>
      <c r="G378" s="88">
        <f t="shared" si="10"/>
        <v>0</v>
      </c>
      <c r="H378" s="65">
        <f t="shared" si="11"/>
        <v>0</v>
      </c>
      <c r="I378" s="42"/>
    </row>
    <row r="379" spans="1:9" x14ac:dyDescent="0.25">
      <c r="A379" s="193" t="s">
        <v>3434</v>
      </c>
      <c r="B379" s="194" t="s">
        <v>3435</v>
      </c>
      <c r="C379" s="188" t="s">
        <v>15</v>
      </c>
      <c r="D379" s="224"/>
      <c r="E379" s="201">
        <v>36.6</v>
      </c>
      <c r="F379" s="201">
        <v>6.6</v>
      </c>
      <c r="G379" s="88">
        <f t="shared" si="10"/>
        <v>0</v>
      </c>
      <c r="H379" s="65">
        <f t="shared" si="11"/>
        <v>0</v>
      </c>
      <c r="I379" s="42"/>
    </row>
    <row r="380" spans="1:9" x14ac:dyDescent="0.25">
      <c r="A380" s="193" t="s">
        <v>3436</v>
      </c>
      <c r="B380" s="194" t="s">
        <v>3437</v>
      </c>
      <c r="C380" s="188" t="s">
        <v>15</v>
      </c>
      <c r="D380" s="224"/>
      <c r="E380" s="201">
        <v>43.8</v>
      </c>
      <c r="F380" s="201">
        <v>7.9</v>
      </c>
      <c r="G380" s="88">
        <f t="shared" si="10"/>
        <v>0</v>
      </c>
      <c r="H380" s="65">
        <f t="shared" si="11"/>
        <v>0</v>
      </c>
      <c r="I380" s="42"/>
    </row>
    <row r="381" spans="1:9" x14ac:dyDescent="0.25">
      <c r="A381" s="193" t="s">
        <v>3438</v>
      </c>
      <c r="B381" s="194" t="s">
        <v>3439</v>
      </c>
      <c r="C381" s="188" t="s">
        <v>15</v>
      </c>
      <c r="D381" s="224"/>
      <c r="E381" s="201">
        <v>50</v>
      </c>
      <c r="F381" s="201">
        <v>9</v>
      </c>
      <c r="G381" s="88">
        <f t="shared" si="10"/>
        <v>0</v>
      </c>
      <c r="H381" s="65">
        <f t="shared" si="11"/>
        <v>0</v>
      </c>
      <c r="I381" s="42"/>
    </row>
    <row r="382" spans="1:9" x14ac:dyDescent="0.25">
      <c r="A382" s="193" t="s">
        <v>3440</v>
      </c>
      <c r="B382" s="194" t="s">
        <v>3441</v>
      </c>
      <c r="C382" s="188" t="s">
        <v>15</v>
      </c>
      <c r="D382" s="224"/>
      <c r="E382" s="201">
        <v>60</v>
      </c>
      <c r="F382" s="201">
        <v>10.8</v>
      </c>
      <c r="G382" s="88">
        <f t="shared" si="10"/>
        <v>0</v>
      </c>
      <c r="H382" s="65">
        <f t="shared" si="11"/>
        <v>0</v>
      </c>
      <c r="I382" s="42"/>
    </row>
    <row r="383" spans="1:9" x14ac:dyDescent="0.25">
      <c r="A383" s="193" t="s">
        <v>3442</v>
      </c>
      <c r="B383" s="194" t="s">
        <v>3443</v>
      </c>
      <c r="C383" s="188" t="s">
        <v>15</v>
      </c>
      <c r="D383" s="224"/>
      <c r="E383" s="201">
        <v>66</v>
      </c>
      <c r="F383" s="201">
        <v>11.9</v>
      </c>
      <c r="G383" s="88">
        <f t="shared" si="10"/>
        <v>0</v>
      </c>
      <c r="H383" s="65">
        <f t="shared" si="11"/>
        <v>0</v>
      </c>
      <c r="I383" s="42"/>
    </row>
    <row r="384" spans="1:9" ht="101.25" x14ac:dyDescent="0.25">
      <c r="A384" s="195" t="s">
        <v>3444</v>
      </c>
      <c r="B384" s="196" t="s">
        <v>21016</v>
      </c>
      <c r="C384" s="198"/>
      <c r="D384" s="199"/>
      <c r="E384" s="199"/>
      <c r="F384" s="199"/>
      <c r="G384" s="199"/>
      <c r="H384" s="200"/>
      <c r="I384" s="42"/>
    </row>
    <row r="385" spans="1:9" x14ac:dyDescent="0.25">
      <c r="A385" s="193" t="s">
        <v>3445</v>
      </c>
      <c r="B385" s="194" t="s">
        <v>3446</v>
      </c>
      <c r="C385" s="188" t="s">
        <v>15</v>
      </c>
      <c r="D385" s="224"/>
      <c r="E385" s="201">
        <v>51</v>
      </c>
      <c r="F385" s="201">
        <v>9.1999999999999993</v>
      </c>
      <c r="G385" s="88">
        <f t="shared" si="10"/>
        <v>0</v>
      </c>
      <c r="H385" s="65">
        <f t="shared" si="11"/>
        <v>0</v>
      </c>
      <c r="I385" s="42"/>
    </row>
    <row r="386" spans="1:9" x14ac:dyDescent="0.25">
      <c r="A386" s="193" t="s">
        <v>3447</v>
      </c>
      <c r="B386" s="194" t="s">
        <v>3448</v>
      </c>
      <c r="C386" s="188" t="s">
        <v>15</v>
      </c>
      <c r="D386" s="224"/>
      <c r="E386" s="201">
        <v>53</v>
      </c>
      <c r="F386" s="201">
        <v>9.5</v>
      </c>
      <c r="G386" s="88">
        <f t="shared" si="10"/>
        <v>0</v>
      </c>
      <c r="H386" s="65">
        <f t="shared" si="11"/>
        <v>0</v>
      </c>
      <c r="I386" s="42"/>
    </row>
    <row r="387" spans="1:9" x14ac:dyDescent="0.25">
      <c r="A387" s="193" t="s">
        <v>3449</v>
      </c>
      <c r="B387" s="194" t="s">
        <v>3450</v>
      </c>
      <c r="C387" s="188" t="s">
        <v>15</v>
      </c>
      <c r="D387" s="224"/>
      <c r="E387" s="201">
        <v>54</v>
      </c>
      <c r="F387" s="201">
        <v>9.6999999999999993</v>
      </c>
      <c r="G387" s="88">
        <f t="shared" si="10"/>
        <v>0</v>
      </c>
      <c r="H387" s="65">
        <f t="shared" si="11"/>
        <v>0</v>
      </c>
      <c r="I387" s="42"/>
    </row>
    <row r="388" spans="1:9" x14ac:dyDescent="0.25">
      <c r="A388" s="193" t="s">
        <v>3451</v>
      </c>
      <c r="B388" s="194" t="s">
        <v>3452</v>
      </c>
      <c r="C388" s="188" t="s">
        <v>15</v>
      </c>
      <c r="D388" s="224"/>
      <c r="E388" s="201">
        <v>54</v>
      </c>
      <c r="F388" s="201">
        <v>9.6999999999999993</v>
      </c>
      <c r="G388" s="88">
        <f t="shared" si="10"/>
        <v>0</v>
      </c>
      <c r="H388" s="65">
        <f t="shared" si="11"/>
        <v>0</v>
      </c>
      <c r="I388" s="42"/>
    </row>
    <row r="389" spans="1:9" x14ac:dyDescent="0.25">
      <c r="A389" s="193" t="s">
        <v>3453</v>
      </c>
      <c r="B389" s="194" t="s">
        <v>3454</v>
      </c>
      <c r="C389" s="188" t="s">
        <v>15</v>
      </c>
      <c r="D389" s="224"/>
      <c r="E389" s="201">
        <v>62</v>
      </c>
      <c r="F389" s="201">
        <v>11.1</v>
      </c>
      <c r="G389" s="88">
        <f t="shared" si="10"/>
        <v>0</v>
      </c>
      <c r="H389" s="65">
        <f t="shared" si="11"/>
        <v>0</v>
      </c>
      <c r="I389" s="42"/>
    </row>
    <row r="390" spans="1:9" x14ac:dyDescent="0.25">
      <c r="A390" s="193" t="s">
        <v>3455</v>
      </c>
      <c r="B390" s="194" t="s">
        <v>3456</v>
      </c>
      <c r="C390" s="188" t="s">
        <v>15</v>
      </c>
      <c r="D390" s="224"/>
      <c r="E390" s="201">
        <v>65</v>
      </c>
      <c r="F390" s="201">
        <v>11.7</v>
      </c>
      <c r="G390" s="88">
        <f t="shared" ref="G390:G399" si="12">D390*E390</f>
        <v>0</v>
      </c>
      <c r="H390" s="65">
        <f t="shared" ref="H390:H399" si="13">D390*F390</f>
        <v>0</v>
      </c>
      <c r="I390" s="42"/>
    </row>
    <row r="391" spans="1:9" x14ac:dyDescent="0.25">
      <c r="A391" s="193" t="s">
        <v>3457</v>
      </c>
      <c r="B391" s="194" t="s">
        <v>3458</v>
      </c>
      <c r="C391" s="188" t="s">
        <v>15</v>
      </c>
      <c r="D391" s="224"/>
      <c r="E391" s="201">
        <v>74</v>
      </c>
      <c r="F391" s="201">
        <v>13.3</v>
      </c>
      <c r="G391" s="88">
        <f t="shared" si="12"/>
        <v>0</v>
      </c>
      <c r="H391" s="65">
        <f t="shared" si="13"/>
        <v>0</v>
      </c>
      <c r="I391" s="42"/>
    </row>
    <row r="392" spans="1:9" x14ac:dyDescent="0.25">
      <c r="A392" s="193" t="s">
        <v>3459</v>
      </c>
      <c r="B392" s="194" t="s">
        <v>3460</v>
      </c>
      <c r="C392" s="188" t="s">
        <v>15</v>
      </c>
      <c r="D392" s="224"/>
      <c r="E392" s="201">
        <v>88</v>
      </c>
      <c r="F392" s="201">
        <v>15.8</v>
      </c>
      <c r="G392" s="88">
        <f t="shared" si="12"/>
        <v>0</v>
      </c>
      <c r="H392" s="65">
        <f t="shared" si="13"/>
        <v>0</v>
      </c>
      <c r="I392" s="42"/>
    </row>
    <row r="393" spans="1:9" x14ac:dyDescent="0.25">
      <c r="A393" s="193" t="s">
        <v>3461</v>
      </c>
      <c r="B393" s="194" t="s">
        <v>3462</v>
      </c>
      <c r="C393" s="188" t="s">
        <v>15</v>
      </c>
      <c r="D393" s="224"/>
      <c r="E393" s="201">
        <v>99</v>
      </c>
      <c r="F393" s="201">
        <v>17.8</v>
      </c>
      <c r="G393" s="88">
        <f t="shared" si="12"/>
        <v>0</v>
      </c>
      <c r="H393" s="65">
        <f t="shared" si="13"/>
        <v>0</v>
      </c>
      <c r="I393" s="42"/>
    </row>
    <row r="394" spans="1:9" x14ac:dyDescent="0.25">
      <c r="A394" s="193" t="s">
        <v>3463</v>
      </c>
      <c r="B394" s="194" t="s">
        <v>3464</v>
      </c>
      <c r="C394" s="188" t="s">
        <v>15</v>
      </c>
      <c r="D394" s="224"/>
      <c r="E394" s="201">
        <v>122</v>
      </c>
      <c r="F394" s="201">
        <v>21.9</v>
      </c>
      <c r="G394" s="88">
        <f t="shared" si="12"/>
        <v>0</v>
      </c>
      <c r="H394" s="65">
        <f t="shared" si="13"/>
        <v>0</v>
      </c>
      <c r="I394" s="42"/>
    </row>
    <row r="395" spans="1:9" x14ac:dyDescent="0.25">
      <c r="A395" s="193" t="s">
        <v>3465</v>
      </c>
      <c r="B395" s="194" t="s">
        <v>3466</v>
      </c>
      <c r="C395" s="188" t="s">
        <v>15</v>
      </c>
      <c r="D395" s="224"/>
      <c r="E395" s="201">
        <v>136</v>
      </c>
      <c r="F395" s="201">
        <v>24.4</v>
      </c>
      <c r="G395" s="88">
        <f t="shared" si="12"/>
        <v>0</v>
      </c>
      <c r="H395" s="65">
        <f t="shared" si="13"/>
        <v>0</v>
      </c>
      <c r="I395" s="42"/>
    </row>
    <row r="396" spans="1:9" ht="56.25" x14ac:dyDescent="0.25">
      <c r="A396" s="193" t="s">
        <v>3467</v>
      </c>
      <c r="B396" s="194" t="s">
        <v>21017</v>
      </c>
      <c r="C396" s="188" t="s">
        <v>6</v>
      </c>
      <c r="D396" s="224"/>
      <c r="E396" s="201">
        <v>32.9</v>
      </c>
      <c r="F396" s="201">
        <v>5.9</v>
      </c>
      <c r="G396" s="88">
        <f t="shared" si="12"/>
        <v>0</v>
      </c>
      <c r="H396" s="65">
        <f t="shared" si="13"/>
        <v>0</v>
      </c>
      <c r="I396" s="42"/>
    </row>
    <row r="397" spans="1:9" ht="67.5" x14ac:dyDescent="0.25">
      <c r="A397" s="195" t="s">
        <v>3468</v>
      </c>
      <c r="B397" s="196" t="s">
        <v>21018</v>
      </c>
      <c r="C397" s="198"/>
      <c r="D397" s="199"/>
      <c r="E397" s="199"/>
      <c r="F397" s="199"/>
      <c r="G397" s="199"/>
      <c r="H397" s="200"/>
      <c r="I397" s="42"/>
    </row>
    <row r="398" spans="1:9" x14ac:dyDescent="0.25">
      <c r="A398" s="193" t="s">
        <v>3469</v>
      </c>
      <c r="B398" s="194" t="s">
        <v>3470</v>
      </c>
      <c r="C398" s="188" t="s">
        <v>6</v>
      </c>
      <c r="D398" s="224"/>
      <c r="E398" s="201">
        <v>63</v>
      </c>
      <c r="F398" s="201">
        <v>11.3</v>
      </c>
      <c r="G398" s="88">
        <f t="shared" si="12"/>
        <v>0</v>
      </c>
      <c r="H398" s="65">
        <f t="shared" si="13"/>
        <v>0</v>
      </c>
      <c r="I398" s="42"/>
    </row>
    <row r="399" spans="1:9" x14ac:dyDescent="0.25">
      <c r="A399" s="193" t="s">
        <v>3471</v>
      </c>
      <c r="B399" s="194" t="s">
        <v>3472</v>
      </c>
      <c r="C399" s="188" t="s">
        <v>6</v>
      </c>
      <c r="D399" s="224"/>
      <c r="E399" s="201">
        <v>72</v>
      </c>
      <c r="F399" s="201">
        <v>12.9</v>
      </c>
      <c r="G399" s="88">
        <f t="shared" si="12"/>
        <v>0</v>
      </c>
      <c r="H399" s="65">
        <f t="shared" si="13"/>
        <v>0</v>
      </c>
      <c r="I399" s="42"/>
    </row>
    <row r="400" spans="1:9" s="2" customFormat="1" ht="20.100000000000001" customHeight="1" x14ac:dyDescent="0.25">
      <c r="A400" s="347" t="s">
        <v>19897</v>
      </c>
      <c r="B400" s="347"/>
      <c r="C400" s="347"/>
      <c r="D400" s="347"/>
      <c r="E400" s="347"/>
      <c r="F400" s="347"/>
      <c r="G400" s="138">
        <f>SUM(G3:G399)</f>
        <v>0</v>
      </c>
      <c r="H400" s="139">
        <f>SUM(H3:H399)</f>
        <v>0</v>
      </c>
      <c r="I400" s="4"/>
    </row>
    <row r="401" spans="2:9" x14ac:dyDescent="0.25">
      <c r="B401" s="17"/>
      <c r="C401" s="96"/>
      <c r="D401" s="96"/>
      <c r="E401" s="52"/>
      <c r="F401" s="54"/>
      <c r="G401" s="95"/>
      <c r="I401" s="40"/>
    </row>
    <row r="402" spans="2:9" x14ac:dyDescent="0.25">
      <c r="B402" s="17"/>
      <c r="C402" s="96"/>
      <c r="D402" s="96"/>
      <c r="E402" s="52"/>
      <c r="F402" s="54"/>
      <c r="G402" s="95"/>
      <c r="I402" s="40"/>
    </row>
    <row r="403" spans="2:9" x14ac:dyDescent="0.25">
      <c r="B403" s="17"/>
      <c r="C403" s="96"/>
      <c r="D403" s="96"/>
      <c r="E403" s="52"/>
      <c r="F403" s="54"/>
      <c r="G403" s="95"/>
      <c r="I403" s="40"/>
    </row>
    <row r="404" spans="2:9" x14ac:dyDescent="0.25">
      <c r="B404" s="17"/>
      <c r="C404" s="96"/>
      <c r="D404" s="96"/>
      <c r="E404" s="52"/>
      <c r="F404" s="54"/>
      <c r="G404" s="95"/>
      <c r="I404" s="40"/>
    </row>
    <row r="405" spans="2:9" x14ac:dyDescent="0.25">
      <c r="B405" s="17"/>
      <c r="C405" s="96"/>
      <c r="D405" s="96"/>
      <c r="E405" s="52"/>
      <c r="F405" s="54"/>
      <c r="G405" s="95"/>
      <c r="I405" s="40"/>
    </row>
    <row r="406" spans="2:9" x14ac:dyDescent="0.25">
      <c r="B406" s="17"/>
      <c r="C406" s="96"/>
      <c r="D406" s="96"/>
      <c r="E406" s="52"/>
      <c r="F406" s="54"/>
      <c r="G406" s="95"/>
      <c r="I406" s="40"/>
    </row>
    <row r="407" spans="2:9" x14ac:dyDescent="0.25">
      <c r="B407" s="17"/>
      <c r="C407" s="96"/>
      <c r="D407" s="96"/>
      <c r="E407" s="52"/>
      <c r="F407" s="54"/>
      <c r="G407" s="95"/>
      <c r="I407" s="40"/>
    </row>
    <row r="408" spans="2:9" x14ac:dyDescent="0.25">
      <c r="B408" s="17"/>
      <c r="C408" s="96"/>
      <c r="D408" s="96"/>
      <c r="E408" s="52"/>
      <c r="F408" s="54"/>
      <c r="G408" s="95"/>
      <c r="I408" s="40"/>
    </row>
    <row r="409" spans="2:9" x14ac:dyDescent="0.25">
      <c r="B409" s="17"/>
      <c r="C409" s="96"/>
      <c r="D409" s="96"/>
      <c r="E409" s="52"/>
      <c r="F409" s="54"/>
      <c r="G409" s="95"/>
      <c r="I409" s="40"/>
    </row>
    <row r="410" spans="2:9" x14ac:dyDescent="0.25">
      <c r="B410" s="17"/>
      <c r="C410" s="96"/>
      <c r="D410" s="96"/>
      <c r="E410" s="52"/>
      <c r="F410" s="54"/>
      <c r="G410" s="95"/>
      <c r="I410" s="40"/>
    </row>
    <row r="411" spans="2:9" x14ac:dyDescent="0.25">
      <c r="B411" s="17"/>
      <c r="C411" s="96"/>
      <c r="D411" s="96"/>
      <c r="E411" s="52"/>
      <c r="F411" s="54"/>
      <c r="G411" s="95"/>
      <c r="I411" s="40"/>
    </row>
    <row r="412" spans="2:9" x14ac:dyDescent="0.25">
      <c r="B412" s="17"/>
      <c r="C412" s="96"/>
      <c r="D412" s="96"/>
      <c r="E412" s="52"/>
      <c r="F412" s="54"/>
      <c r="G412" s="95"/>
      <c r="I412" s="40"/>
    </row>
    <row r="413" spans="2:9" x14ac:dyDescent="0.25">
      <c r="B413" s="17"/>
      <c r="C413" s="96"/>
      <c r="D413" s="96"/>
      <c r="E413" s="52"/>
      <c r="F413" s="54"/>
      <c r="G413" s="95"/>
      <c r="I413" s="40"/>
    </row>
    <row r="414" spans="2:9" x14ac:dyDescent="0.25">
      <c r="B414" s="17"/>
      <c r="C414" s="96"/>
      <c r="D414" s="96"/>
      <c r="E414" s="52"/>
      <c r="F414" s="54"/>
      <c r="G414" s="95"/>
      <c r="I414" s="40"/>
    </row>
    <row r="415" spans="2:9" x14ac:dyDescent="0.25">
      <c r="B415" s="17"/>
      <c r="C415" s="96"/>
      <c r="D415" s="96"/>
      <c r="E415" s="52"/>
      <c r="F415" s="54"/>
      <c r="G415" s="95"/>
      <c r="I415" s="40"/>
    </row>
    <row r="416" spans="2:9" x14ac:dyDescent="0.25">
      <c r="B416" s="17"/>
      <c r="C416" s="96"/>
      <c r="D416" s="96"/>
      <c r="E416" s="52"/>
      <c r="F416" s="54"/>
      <c r="G416" s="95"/>
      <c r="I416" s="40"/>
    </row>
    <row r="417" spans="2:9" x14ac:dyDescent="0.25">
      <c r="B417" s="17"/>
      <c r="C417" s="96"/>
      <c r="D417" s="96"/>
      <c r="E417" s="52"/>
      <c r="F417" s="54"/>
      <c r="G417" s="95"/>
      <c r="I417" s="40"/>
    </row>
    <row r="418" spans="2:9" x14ac:dyDescent="0.25">
      <c r="B418" s="17"/>
      <c r="C418" s="96"/>
      <c r="D418" s="96"/>
      <c r="E418" s="52"/>
      <c r="F418" s="54"/>
      <c r="G418" s="95"/>
      <c r="I418" s="40"/>
    </row>
    <row r="419" spans="2:9" x14ac:dyDescent="0.25">
      <c r="B419" s="17"/>
      <c r="C419" s="96"/>
      <c r="D419" s="96"/>
      <c r="E419" s="52"/>
      <c r="F419" s="54"/>
      <c r="G419" s="95"/>
      <c r="I419" s="40"/>
    </row>
    <row r="420" spans="2:9" x14ac:dyDescent="0.25">
      <c r="B420" s="17"/>
      <c r="C420" s="96"/>
      <c r="D420" s="96"/>
      <c r="E420" s="52"/>
      <c r="F420" s="54"/>
      <c r="G420" s="95"/>
      <c r="I420" s="40"/>
    </row>
    <row r="421" spans="2:9" x14ac:dyDescent="0.25">
      <c r="B421" s="17"/>
      <c r="C421" s="96"/>
      <c r="D421" s="96"/>
      <c r="E421" s="52"/>
      <c r="F421" s="54"/>
      <c r="G421" s="95"/>
      <c r="I421" s="40"/>
    </row>
    <row r="422" spans="2:9" x14ac:dyDescent="0.25">
      <c r="B422" s="17"/>
      <c r="C422" s="96"/>
      <c r="D422" s="96"/>
      <c r="E422" s="52"/>
      <c r="F422" s="54"/>
      <c r="G422" s="95"/>
      <c r="I422" s="40"/>
    </row>
    <row r="423" spans="2:9" x14ac:dyDescent="0.25">
      <c r="B423" s="17"/>
      <c r="C423" s="96"/>
      <c r="D423" s="96"/>
      <c r="E423" s="52"/>
      <c r="F423" s="54"/>
      <c r="G423" s="95"/>
      <c r="I423" s="40"/>
    </row>
    <row r="424" spans="2:9" x14ac:dyDescent="0.25">
      <c r="B424" s="17"/>
      <c r="C424" s="96"/>
      <c r="D424" s="96"/>
      <c r="E424" s="52"/>
      <c r="F424" s="54"/>
      <c r="G424" s="95"/>
      <c r="I424" s="40"/>
    </row>
    <row r="425" spans="2:9" x14ac:dyDescent="0.25">
      <c r="B425" s="17"/>
      <c r="C425" s="96"/>
      <c r="D425" s="96"/>
      <c r="E425" s="52"/>
      <c r="F425" s="54"/>
      <c r="G425" s="95"/>
      <c r="I425" s="40"/>
    </row>
    <row r="426" spans="2:9" x14ac:dyDescent="0.25">
      <c r="B426" s="17"/>
      <c r="C426" s="96"/>
      <c r="D426" s="96"/>
      <c r="E426" s="52"/>
      <c r="F426" s="54"/>
      <c r="G426" s="95"/>
      <c r="I426" s="40"/>
    </row>
    <row r="427" spans="2:9" x14ac:dyDescent="0.25">
      <c r="B427" s="17"/>
      <c r="C427" s="96"/>
      <c r="D427" s="96"/>
      <c r="E427" s="52"/>
      <c r="F427" s="54"/>
      <c r="G427" s="95"/>
      <c r="I427" s="40"/>
    </row>
    <row r="428" spans="2:9" x14ac:dyDescent="0.25">
      <c r="B428" s="17"/>
      <c r="C428" s="96"/>
      <c r="D428" s="96"/>
      <c r="E428" s="52"/>
      <c r="F428" s="54"/>
      <c r="G428" s="95"/>
      <c r="I428" s="40"/>
    </row>
    <row r="429" spans="2:9" x14ac:dyDescent="0.25">
      <c r="B429" s="17"/>
      <c r="C429" s="96"/>
      <c r="D429" s="96"/>
      <c r="E429" s="52"/>
      <c r="F429" s="54"/>
      <c r="G429" s="95"/>
      <c r="I429" s="40"/>
    </row>
    <row r="430" spans="2:9" x14ac:dyDescent="0.25">
      <c r="B430" s="17"/>
      <c r="C430" s="96"/>
      <c r="D430" s="96"/>
      <c r="E430" s="52"/>
      <c r="F430" s="54"/>
      <c r="G430" s="95"/>
      <c r="I430" s="40"/>
    </row>
    <row r="431" spans="2:9" x14ac:dyDescent="0.25">
      <c r="B431" s="17"/>
      <c r="C431" s="96"/>
      <c r="D431" s="96"/>
      <c r="E431" s="52"/>
      <c r="F431" s="54"/>
      <c r="G431" s="95"/>
      <c r="I431" s="40"/>
    </row>
    <row r="432" spans="2:9" x14ac:dyDescent="0.25">
      <c r="B432" s="17"/>
      <c r="C432" s="96"/>
      <c r="D432" s="96"/>
      <c r="E432" s="52"/>
      <c r="F432" s="54"/>
      <c r="G432" s="95"/>
      <c r="I432" s="40"/>
    </row>
    <row r="433" spans="2:9" x14ac:dyDescent="0.25">
      <c r="B433" s="17"/>
      <c r="C433" s="96"/>
      <c r="D433" s="96"/>
      <c r="E433" s="52"/>
      <c r="F433" s="54"/>
      <c r="G433" s="95"/>
      <c r="I433" s="40"/>
    </row>
    <row r="434" spans="2:9" x14ac:dyDescent="0.25">
      <c r="B434" s="17"/>
      <c r="C434" s="96"/>
      <c r="D434" s="96"/>
      <c r="E434" s="52"/>
      <c r="F434" s="54"/>
      <c r="G434" s="95"/>
      <c r="I434" s="40"/>
    </row>
    <row r="435" spans="2:9" x14ac:dyDescent="0.25">
      <c r="B435" s="17"/>
      <c r="C435" s="96"/>
      <c r="D435" s="96"/>
      <c r="E435" s="52"/>
      <c r="F435" s="54"/>
      <c r="G435" s="95"/>
      <c r="I435" s="40"/>
    </row>
    <row r="436" spans="2:9" x14ac:dyDescent="0.25">
      <c r="B436" s="17"/>
      <c r="C436" s="96"/>
      <c r="D436" s="96"/>
      <c r="E436" s="52"/>
      <c r="F436" s="54"/>
      <c r="G436" s="95"/>
      <c r="I436" s="40"/>
    </row>
    <row r="437" spans="2:9" x14ac:dyDescent="0.25">
      <c r="B437" s="17"/>
      <c r="C437" s="96"/>
      <c r="D437" s="96"/>
      <c r="E437" s="52"/>
      <c r="F437" s="54"/>
      <c r="G437" s="95"/>
      <c r="I437" s="40"/>
    </row>
    <row r="438" spans="2:9" x14ac:dyDescent="0.25">
      <c r="B438" s="17"/>
      <c r="C438" s="96"/>
      <c r="D438" s="96"/>
      <c r="E438" s="52"/>
      <c r="F438" s="54"/>
      <c r="G438" s="95"/>
      <c r="I438" s="40"/>
    </row>
    <row r="439" spans="2:9" x14ac:dyDescent="0.25">
      <c r="B439" s="17"/>
      <c r="C439" s="96"/>
      <c r="D439" s="96"/>
      <c r="E439" s="52"/>
      <c r="F439" s="54"/>
      <c r="G439" s="95"/>
      <c r="I439" s="40"/>
    </row>
    <row r="440" spans="2:9" x14ac:dyDescent="0.25">
      <c r="B440" s="17"/>
      <c r="C440" s="96"/>
      <c r="D440" s="96"/>
      <c r="E440" s="52"/>
      <c r="F440" s="54"/>
      <c r="G440" s="95"/>
      <c r="I440" s="40"/>
    </row>
    <row r="441" spans="2:9" x14ac:dyDescent="0.25">
      <c r="B441" s="17"/>
      <c r="C441" s="96"/>
      <c r="D441" s="96"/>
      <c r="E441" s="52"/>
      <c r="F441" s="54"/>
      <c r="G441" s="95"/>
      <c r="I441" s="40"/>
    </row>
    <row r="442" spans="2:9" x14ac:dyDescent="0.25">
      <c r="B442" s="17"/>
      <c r="C442" s="96"/>
      <c r="D442" s="96"/>
      <c r="E442" s="52"/>
      <c r="F442" s="54"/>
      <c r="G442" s="95"/>
      <c r="I442" s="40"/>
    </row>
    <row r="443" spans="2:9" x14ac:dyDescent="0.25">
      <c r="B443" s="17"/>
      <c r="C443" s="96"/>
      <c r="D443" s="96"/>
      <c r="E443" s="52"/>
      <c r="F443" s="54"/>
      <c r="G443" s="95"/>
      <c r="I443" s="40"/>
    </row>
    <row r="444" spans="2:9" x14ac:dyDescent="0.25">
      <c r="B444" s="17"/>
      <c r="C444" s="96"/>
      <c r="D444" s="96"/>
      <c r="E444" s="52"/>
      <c r="F444" s="54"/>
      <c r="G444" s="95"/>
      <c r="I444" s="40"/>
    </row>
    <row r="445" spans="2:9" x14ac:dyDescent="0.25">
      <c r="B445" s="17"/>
      <c r="C445" s="96"/>
      <c r="D445" s="96"/>
      <c r="E445" s="52"/>
      <c r="F445" s="54"/>
      <c r="G445" s="95"/>
      <c r="I445" s="40"/>
    </row>
    <row r="446" spans="2:9" x14ac:dyDescent="0.25">
      <c r="B446" s="17"/>
      <c r="C446" s="96"/>
      <c r="D446" s="96"/>
      <c r="E446" s="52"/>
      <c r="F446" s="54"/>
      <c r="G446" s="95"/>
      <c r="I446" s="40"/>
    </row>
    <row r="447" spans="2:9" x14ac:dyDescent="0.25">
      <c r="B447" s="17"/>
      <c r="C447" s="96"/>
      <c r="D447" s="96"/>
      <c r="E447" s="52"/>
      <c r="F447" s="54"/>
      <c r="G447" s="95"/>
      <c r="I447" s="40"/>
    </row>
    <row r="448" spans="2:9" x14ac:dyDescent="0.25">
      <c r="B448" s="17"/>
      <c r="C448" s="96"/>
      <c r="D448" s="96"/>
      <c r="E448" s="52"/>
      <c r="F448" s="54"/>
      <c r="G448" s="95"/>
      <c r="I448" s="40"/>
    </row>
    <row r="449" spans="2:9" x14ac:dyDescent="0.25">
      <c r="B449" s="17"/>
      <c r="C449" s="96"/>
      <c r="D449" s="96"/>
      <c r="E449" s="52"/>
      <c r="F449" s="54"/>
      <c r="G449" s="95"/>
      <c r="I449" s="40"/>
    </row>
    <row r="450" spans="2:9" x14ac:dyDescent="0.25">
      <c r="B450" s="17"/>
      <c r="C450" s="96"/>
      <c r="D450" s="96"/>
      <c r="E450" s="52"/>
      <c r="F450" s="54"/>
      <c r="G450" s="95"/>
      <c r="I450" s="40"/>
    </row>
    <row r="451" spans="2:9" x14ac:dyDescent="0.25">
      <c r="B451" s="17"/>
      <c r="C451" s="96"/>
      <c r="D451" s="96"/>
      <c r="E451" s="52"/>
      <c r="F451" s="54"/>
      <c r="G451" s="95"/>
      <c r="I451" s="40"/>
    </row>
    <row r="452" spans="2:9" x14ac:dyDescent="0.25">
      <c r="B452" s="17"/>
      <c r="C452" s="96"/>
      <c r="D452" s="96"/>
      <c r="E452" s="52"/>
      <c r="F452" s="54"/>
      <c r="G452" s="95"/>
      <c r="I452" s="40"/>
    </row>
    <row r="453" spans="2:9" x14ac:dyDescent="0.25">
      <c r="B453" s="17"/>
      <c r="C453" s="96"/>
      <c r="D453" s="96"/>
      <c r="E453" s="52"/>
      <c r="F453" s="54"/>
      <c r="G453" s="95"/>
      <c r="I453" s="40"/>
    </row>
    <row r="454" spans="2:9" x14ac:dyDescent="0.25">
      <c r="B454" s="17"/>
      <c r="C454" s="96"/>
      <c r="D454" s="96"/>
      <c r="E454" s="52"/>
      <c r="F454" s="54"/>
      <c r="G454" s="95"/>
      <c r="I454" s="40"/>
    </row>
    <row r="455" spans="2:9" x14ac:dyDescent="0.25">
      <c r="B455" s="17"/>
      <c r="C455" s="96"/>
      <c r="D455" s="96"/>
      <c r="E455" s="52"/>
      <c r="F455" s="54"/>
      <c r="G455" s="95"/>
      <c r="I455" s="40"/>
    </row>
    <row r="456" spans="2:9" x14ac:dyDescent="0.25">
      <c r="B456" s="17"/>
      <c r="C456" s="96"/>
      <c r="D456" s="96"/>
      <c r="E456" s="52"/>
      <c r="F456" s="54"/>
      <c r="G456" s="95"/>
      <c r="I456" s="40"/>
    </row>
  </sheetData>
  <mergeCells count="4">
    <mergeCell ref="B173:H173"/>
    <mergeCell ref="A400:F400"/>
    <mergeCell ref="B3:H3"/>
    <mergeCell ref="B38:H38"/>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8"/>
  <sheetViews>
    <sheetView topLeftCell="A211" workbookViewId="0">
      <selection activeCell="H218" sqref="H218"/>
    </sheetView>
  </sheetViews>
  <sheetFormatPr defaultRowHeight="15" x14ac:dyDescent="0.25"/>
  <cols>
    <col min="1" max="1" width="10.7109375" style="48" customWidth="1"/>
    <col min="2" max="2" width="45.7109375" style="43" customWidth="1"/>
    <col min="3" max="3" width="9.7109375" style="83" customWidth="1"/>
    <col min="4" max="4" width="12.7109375" style="84" customWidth="1"/>
    <col min="5" max="5" width="10.7109375" style="53" customWidth="1"/>
    <col min="6" max="6" width="10.7109375" style="55" customWidth="1"/>
    <col min="7" max="7" width="15.7109375" style="98" customWidth="1"/>
    <col min="8" max="8" width="15.7109375" style="57" customWidth="1"/>
    <col min="9" max="16384" width="9.140625" style="15"/>
  </cols>
  <sheetData>
    <row r="1" spans="1:10" s="75" customFormat="1" ht="25.5" customHeight="1" x14ac:dyDescent="0.25">
      <c r="A1" s="5" t="s">
        <v>561</v>
      </c>
      <c r="B1" s="6" t="s">
        <v>562</v>
      </c>
      <c r="C1" s="5" t="s">
        <v>563</v>
      </c>
      <c r="D1" s="7" t="s">
        <v>564</v>
      </c>
      <c r="E1" s="44" t="s">
        <v>565</v>
      </c>
      <c r="F1" s="44" t="s">
        <v>566</v>
      </c>
      <c r="G1" s="25" t="s">
        <v>567</v>
      </c>
      <c r="H1" s="10" t="s">
        <v>568</v>
      </c>
      <c r="I1" s="94"/>
      <c r="J1" s="87"/>
    </row>
    <row r="2" spans="1:10" s="14" customFormat="1" ht="50.1" customHeight="1" x14ac:dyDescent="0.25">
      <c r="A2" s="21" t="s">
        <v>0</v>
      </c>
      <c r="B2" s="21" t="s">
        <v>1</v>
      </c>
      <c r="C2" s="21" t="s">
        <v>2</v>
      </c>
      <c r="D2" s="9" t="s">
        <v>560</v>
      </c>
      <c r="E2" s="26" t="s">
        <v>3</v>
      </c>
      <c r="F2" s="26" t="s">
        <v>4</v>
      </c>
      <c r="G2" s="26" t="s">
        <v>570</v>
      </c>
      <c r="H2" s="11" t="s">
        <v>569</v>
      </c>
      <c r="I2" s="19"/>
    </row>
    <row r="3" spans="1:10" ht="57" customHeight="1" x14ac:dyDescent="0.25">
      <c r="A3" s="197" t="s">
        <v>21019</v>
      </c>
      <c r="B3" s="344" t="s">
        <v>21020</v>
      </c>
      <c r="C3" s="345"/>
      <c r="D3" s="345"/>
      <c r="E3" s="345"/>
      <c r="F3" s="345"/>
      <c r="G3" s="345"/>
      <c r="H3" s="346"/>
      <c r="I3" s="42"/>
    </row>
    <row r="4" spans="1:10" ht="90" x14ac:dyDescent="0.25">
      <c r="A4" s="195" t="s">
        <v>3473</v>
      </c>
      <c r="B4" s="196" t="s">
        <v>21021</v>
      </c>
      <c r="C4" s="198"/>
      <c r="D4" s="199"/>
      <c r="E4" s="199"/>
      <c r="F4" s="199"/>
      <c r="G4" s="199"/>
      <c r="H4" s="200"/>
      <c r="I4" s="42"/>
    </row>
    <row r="5" spans="1:10" ht="33.75" x14ac:dyDescent="0.25">
      <c r="A5" s="193" t="s">
        <v>3474</v>
      </c>
      <c r="B5" s="194" t="s">
        <v>3475</v>
      </c>
      <c r="C5" s="188" t="s">
        <v>259</v>
      </c>
      <c r="D5" s="177"/>
      <c r="E5" s="201">
        <v>255</v>
      </c>
      <c r="F5" s="201">
        <v>35.4</v>
      </c>
      <c r="G5" s="88">
        <f t="shared" ref="G5:G68" si="0">D5*E5</f>
        <v>0</v>
      </c>
      <c r="H5" s="65">
        <f t="shared" ref="H5:H68" si="1">D5*F5</f>
        <v>0</v>
      </c>
      <c r="I5" s="42"/>
    </row>
    <row r="6" spans="1:10" ht="33.75" x14ac:dyDescent="0.25">
      <c r="A6" s="193" t="s">
        <v>3476</v>
      </c>
      <c r="B6" s="194" t="s">
        <v>3477</v>
      </c>
      <c r="C6" s="188" t="s">
        <v>259</v>
      </c>
      <c r="D6" s="177"/>
      <c r="E6" s="201">
        <v>280</v>
      </c>
      <c r="F6" s="201">
        <v>38.9</v>
      </c>
      <c r="G6" s="88">
        <f t="shared" si="0"/>
        <v>0</v>
      </c>
      <c r="H6" s="65">
        <f t="shared" si="1"/>
        <v>0</v>
      </c>
      <c r="I6" s="42"/>
    </row>
    <row r="7" spans="1:10" ht="33.75" x14ac:dyDescent="0.25">
      <c r="A7" s="193" t="s">
        <v>3478</v>
      </c>
      <c r="B7" s="194" t="s">
        <v>3479</v>
      </c>
      <c r="C7" s="188" t="s">
        <v>259</v>
      </c>
      <c r="D7" s="177"/>
      <c r="E7" s="201">
        <v>307</v>
      </c>
      <c r="F7" s="201">
        <v>42.7</v>
      </c>
      <c r="G7" s="88">
        <f t="shared" si="0"/>
        <v>0</v>
      </c>
      <c r="H7" s="65">
        <f t="shared" si="1"/>
        <v>0</v>
      </c>
      <c r="I7" s="42"/>
    </row>
    <row r="8" spans="1:10" ht="33.75" x14ac:dyDescent="0.25">
      <c r="A8" s="193" t="s">
        <v>3480</v>
      </c>
      <c r="B8" s="194" t="s">
        <v>3481</v>
      </c>
      <c r="C8" s="188" t="s">
        <v>259</v>
      </c>
      <c r="D8" s="177"/>
      <c r="E8" s="201">
        <v>312</v>
      </c>
      <c r="F8" s="201">
        <v>43.4</v>
      </c>
      <c r="G8" s="88">
        <f t="shared" si="0"/>
        <v>0</v>
      </c>
      <c r="H8" s="65">
        <f t="shared" si="1"/>
        <v>0</v>
      </c>
      <c r="I8" s="42"/>
    </row>
    <row r="9" spans="1:10" ht="33.75" x14ac:dyDescent="0.25">
      <c r="A9" s="193" t="s">
        <v>3482</v>
      </c>
      <c r="B9" s="194" t="s">
        <v>3483</v>
      </c>
      <c r="C9" s="188" t="s">
        <v>259</v>
      </c>
      <c r="D9" s="177"/>
      <c r="E9" s="201">
        <v>340</v>
      </c>
      <c r="F9" s="201">
        <v>47.1</v>
      </c>
      <c r="G9" s="88">
        <f t="shared" si="0"/>
        <v>0</v>
      </c>
      <c r="H9" s="65">
        <f t="shared" si="1"/>
        <v>0</v>
      </c>
      <c r="I9" s="42"/>
    </row>
    <row r="10" spans="1:10" ht="101.25" x14ac:dyDescent="0.25">
      <c r="A10" s="193" t="s">
        <v>3484</v>
      </c>
      <c r="B10" s="194" t="s">
        <v>21022</v>
      </c>
      <c r="C10" s="188" t="s">
        <v>15</v>
      </c>
      <c r="D10" s="177"/>
      <c r="E10" s="201">
        <v>67</v>
      </c>
      <c r="F10" s="201">
        <v>12.6</v>
      </c>
      <c r="G10" s="88">
        <f t="shared" si="0"/>
        <v>0</v>
      </c>
      <c r="H10" s="65">
        <f t="shared" si="1"/>
        <v>0</v>
      </c>
      <c r="I10" s="42"/>
    </row>
    <row r="11" spans="1:10" ht="78.75" x14ac:dyDescent="0.25">
      <c r="A11" s="193" t="s">
        <v>3485</v>
      </c>
      <c r="B11" s="194" t="s">
        <v>21023</v>
      </c>
      <c r="C11" s="188" t="s">
        <v>15</v>
      </c>
      <c r="D11" s="177"/>
      <c r="E11" s="201">
        <v>79</v>
      </c>
      <c r="F11" s="201">
        <v>14.9</v>
      </c>
      <c r="G11" s="88">
        <f t="shared" si="0"/>
        <v>0</v>
      </c>
      <c r="H11" s="65">
        <f t="shared" si="1"/>
        <v>0</v>
      </c>
      <c r="I11" s="42"/>
    </row>
    <row r="12" spans="1:10" ht="157.5" x14ac:dyDescent="0.25">
      <c r="A12" s="195" t="s">
        <v>3486</v>
      </c>
      <c r="B12" s="196" t="s">
        <v>21024</v>
      </c>
      <c r="C12" s="198"/>
      <c r="D12" s="199"/>
      <c r="E12" s="199"/>
      <c r="F12" s="199"/>
      <c r="G12" s="199"/>
      <c r="H12" s="200"/>
      <c r="I12" s="42"/>
    </row>
    <row r="13" spans="1:10" ht="22.5" x14ac:dyDescent="0.25">
      <c r="A13" s="193" t="s">
        <v>3487</v>
      </c>
      <c r="B13" s="194" t="s">
        <v>3488</v>
      </c>
      <c r="C13" s="188" t="s">
        <v>6</v>
      </c>
      <c r="D13" s="177"/>
      <c r="E13" s="201">
        <v>254</v>
      </c>
      <c r="F13" s="201">
        <v>68</v>
      </c>
      <c r="G13" s="88">
        <f t="shared" si="0"/>
        <v>0</v>
      </c>
      <c r="H13" s="65">
        <f t="shared" si="1"/>
        <v>0</v>
      </c>
      <c r="I13" s="42"/>
    </row>
    <row r="14" spans="1:10" ht="22.5" x14ac:dyDescent="0.25">
      <c r="A14" s="193" t="s">
        <v>3489</v>
      </c>
      <c r="B14" s="194" t="s">
        <v>3490</v>
      </c>
      <c r="C14" s="188" t="s">
        <v>6</v>
      </c>
      <c r="D14" s="177"/>
      <c r="E14" s="201">
        <v>425</v>
      </c>
      <c r="F14" s="201">
        <v>114</v>
      </c>
      <c r="G14" s="88">
        <f t="shared" si="0"/>
        <v>0</v>
      </c>
      <c r="H14" s="65">
        <f t="shared" si="1"/>
        <v>0</v>
      </c>
      <c r="I14" s="42"/>
    </row>
    <row r="15" spans="1:10" ht="22.5" x14ac:dyDescent="0.25">
      <c r="A15" s="193" t="s">
        <v>3491</v>
      </c>
      <c r="B15" s="194" t="s">
        <v>3492</v>
      </c>
      <c r="C15" s="188" t="s">
        <v>6</v>
      </c>
      <c r="D15" s="177"/>
      <c r="E15" s="201">
        <v>365</v>
      </c>
      <c r="F15" s="201">
        <v>98</v>
      </c>
      <c r="G15" s="88">
        <f t="shared" si="0"/>
        <v>0</v>
      </c>
      <c r="H15" s="65">
        <f t="shared" si="1"/>
        <v>0</v>
      </c>
      <c r="I15" s="42"/>
    </row>
    <row r="16" spans="1:10" ht="22.5" x14ac:dyDescent="0.25">
      <c r="A16" s="193" t="s">
        <v>3493</v>
      </c>
      <c r="B16" s="194" t="s">
        <v>3494</v>
      </c>
      <c r="C16" s="188" t="s">
        <v>6</v>
      </c>
      <c r="D16" s="177"/>
      <c r="E16" s="201">
        <v>679</v>
      </c>
      <c r="F16" s="201">
        <v>182</v>
      </c>
      <c r="G16" s="88">
        <f t="shared" si="0"/>
        <v>0</v>
      </c>
      <c r="H16" s="65">
        <f t="shared" si="1"/>
        <v>0</v>
      </c>
      <c r="I16" s="42"/>
    </row>
    <row r="17" spans="1:9" x14ac:dyDescent="0.25">
      <c r="A17" s="193" t="s">
        <v>3495</v>
      </c>
      <c r="B17" s="194" t="s">
        <v>3496</v>
      </c>
      <c r="C17" s="188" t="s">
        <v>259</v>
      </c>
      <c r="D17" s="177"/>
      <c r="E17" s="201">
        <v>179</v>
      </c>
      <c r="F17" s="201">
        <v>40.200000000000003</v>
      </c>
      <c r="G17" s="88">
        <f t="shared" si="0"/>
        <v>0</v>
      </c>
      <c r="H17" s="65">
        <f t="shared" si="1"/>
        <v>0</v>
      </c>
      <c r="I17" s="42"/>
    </row>
    <row r="18" spans="1:9" x14ac:dyDescent="0.25">
      <c r="A18" s="193" t="s">
        <v>3497</v>
      </c>
      <c r="B18" s="194" t="s">
        <v>3498</v>
      </c>
      <c r="C18" s="188" t="s">
        <v>259</v>
      </c>
      <c r="D18" s="177"/>
      <c r="E18" s="201">
        <v>217</v>
      </c>
      <c r="F18" s="201">
        <v>48.7</v>
      </c>
      <c r="G18" s="88">
        <f t="shared" si="0"/>
        <v>0</v>
      </c>
      <c r="H18" s="65">
        <f t="shared" si="1"/>
        <v>0</v>
      </c>
      <c r="I18" s="42"/>
    </row>
    <row r="19" spans="1:9" ht="22.5" x14ac:dyDescent="0.25">
      <c r="A19" s="193" t="s">
        <v>3499</v>
      </c>
      <c r="B19" s="194" t="s">
        <v>3500</v>
      </c>
      <c r="C19" s="188" t="s">
        <v>259</v>
      </c>
      <c r="D19" s="177"/>
      <c r="E19" s="201">
        <v>254</v>
      </c>
      <c r="F19" s="201">
        <v>57</v>
      </c>
      <c r="G19" s="88">
        <f t="shared" si="0"/>
        <v>0</v>
      </c>
      <c r="H19" s="65">
        <f t="shared" si="1"/>
        <v>0</v>
      </c>
      <c r="I19" s="42"/>
    </row>
    <row r="20" spans="1:9" ht="22.5" x14ac:dyDescent="0.25">
      <c r="A20" s="193" t="s">
        <v>3501</v>
      </c>
      <c r="B20" s="194" t="s">
        <v>3502</v>
      </c>
      <c r="C20" s="188" t="s">
        <v>259</v>
      </c>
      <c r="D20" s="177"/>
      <c r="E20" s="201">
        <v>287</v>
      </c>
      <c r="F20" s="201">
        <v>64</v>
      </c>
      <c r="G20" s="88">
        <f t="shared" si="0"/>
        <v>0</v>
      </c>
      <c r="H20" s="65">
        <f t="shared" si="1"/>
        <v>0</v>
      </c>
      <c r="I20" s="42"/>
    </row>
    <row r="21" spans="1:9" ht="135" x14ac:dyDescent="0.25">
      <c r="A21" s="195" t="s">
        <v>3503</v>
      </c>
      <c r="B21" s="196" t="s">
        <v>21025</v>
      </c>
      <c r="C21" s="198"/>
      <c r="D21" s="199"/>
      <c r="E21" s="199"/>
      <c r="F21" s="199"/>
      <c r="G21" s="199"/>
      <c r="H21" s="200"/>
      <c r="I21" s="42"/>
    </row>
    <row r="22" spans="1:9" ht="22.5" x14ac:dyDescent="0.25">
      <c r="A22" s="193" t="s">
        <v>3504</v>
      </c>
      <c r="B22" s="194" t="s">
        <v>3488</v>
      </c>
      <c r="C22" s="188" t="s">
        <v>6</v>
      </c>
      <c r="D22" s="177"/>
      <c r="E22" s="201">
        <v>352</v>
      </c>
      <c r="F22" s="201">
        <v>74</v>
      </c>
      <c r="G22" s="88">
        <f t="shared" si="0"/>
        <v>0</v>
      </c>
      <c r="H22" s="65">
        <f t="shared" si="1"/>
        <v>0</v>
      </c>
      <c r="I22" s="42"/>
    </row>
    <row r="23" spans="1:9" ht="22.5" x14ac:dyDescent="0.25">
      <c r="A23" s="193" t="s">
        <v>3505</v>
      </c>
      <c r="B23" s="194" t="s">
        <v>3490</v>
      </c>
      <c r="C23" s="188" t="s">
        <v>6</v>
      </c>
      <c r="D23" s="177"/>
      <c r="E23" s="201">
        <v>575</v>
      </c>
      <c r="F23" s="201">
        <v>120</v>
      </c>
      <c r="G23" s="88">
        <f t="shared" si="0"/>
        <v>0</v>
      </c>
      <c r="H23" s="65">
        <f t="shared" si="1"/>
        <v>0</v>
      </c>
      <c r="I23" s="42"/>
    </row>
    <row r="24" spans="1:9" ht="22.5" x14ac:dyDescent="0.25">
      <c r="A24" s="193" t="s">
        <v>3506</v>
      </c>
      <c r="B24" s="194" t="s">
        <v>3492</v>
      </c>
      <c r="C24" s="188" t="s">
        <v>6</v>
      </c>
      <c r="D24" s="177"/>
      <c r="E24" s="201">
        <v>477</v>
      </c>
      <c r="F24" s="201">
        <v>100</v>
      </c>
      <c r="G24" s="88">
        <f t="shared" si="0"/>
        <v>0</v>
      </c>
      <c r="H24" s="65">
        <f t="shared" si="1"/>
        <v>0</v>
      </c>
      <c r="I24" s="42"/>
    </row>
    <row r="25" spans="1:9" ht="22.5" x14ac:dyDescent="0.25">
      <c r="A25" s="193" t="s">
        <v>3507</v>
      </c>
      <c r="B25" s="194" t="s">
        <v>3494</v>
      </c>
      <c r="C25" s="188" t="s">
        <v>6</v>
      </c>
      <c r="D25" s="177"/>
      <c r="E25" s="201">
        <v>865</v>
      </c>
      <c r="F25" s="201">
        <v>181</v>
      </c>
      <c r="G25" s="88">
        <f t="shared" si="0"/>
        <v>0</v>
      </c>
      <c r="H25" s="65">
        <f t="shared" si="1"/>
        <v>0</v>
      </c>
      <c r="I25" s="42"/>
    </row>
    <row r="26" spans="1:9" x14ac:dyDescent="0.25">
      <c r="A26" s="193" t="s">
        <v>3508</v>
      </c>
      <c r="B26" s="194" t="s">
        <v>3509</v>
      </c>
      <c r="C26" s="188" t="s">
        <v>259</v>
      </c>
      <c r="D26" s="177"/>
      <c r="E26" s="201">
        <v>221</v>
      </c>
      <c r="F26" s="201">
        <v>49.6</v>
      </c>
      <c r="G26" s="88">
        <f t="shared" si="0"/>
        <v>0</v>
      </c>
      <c r="H26" s="65">
        <f t="shared" si="1"/>
        <v>0</v>
      </c>
      <c r="I26" s="42"/>
    </row>
    <row r="27" spans="1:9" x14ac:dyDescent="0.25">
      <c r="A27" s="193" t="s">
        <v>3510</v>
      </c>
      <c r="B27" s="194" t="s">
        <v>3498</v>
      </c>
      <c r="C27" s="188" t="s">
        <v>259</v>
      </c>
      <c r="D27" s="177"/>
      <c r="E27" s="201">
        <v>253</v>
      </c>
      <c r="F27" s="201">
        <v>57</v>
      </c>
      <c r="G27" s="88">
        <f t="shared" si="0"/>
        <v>0</v>
      </c>
      <c r="H27" s="65">
        <f t="shared" si="1"/>
        <v>0</v>
      </c>
      <c r="I27" s="42"/>
    </row>
    <row r="28" spans="1:9" ht="22.5" x14ac:dyDescent="0.25">
      <c r="A28" s="193" t="s">
        <v>3511</v>
      </c>
      <c r="B28" s="194" t="s">
        <v>3500</v>
      </c>
      <c r="C28" s="188" t="s">
        <v>259</v>
      </c>
      <c r="D28" s="177"/>
      <c r="E28" s="201">
        <v>314</v>
      </c>
      <c r="F28" s="201">
        <v>71</v>
      </c>
      <c r="G28" s="88">
        <f t="shared" si="0"/>
        <v>0</v>
      </c>
      <c r="H28" s="65">
        <f t="shared" si="1"/>
        <v>0</v>
      </c>
      <c r="I28" s="42"/>
    </row>
    <row r="29" spans="1:9" ht="22.5" x14ac:dyDescent="0.25">
      <c r="A29" s="193" t="s">
        <v>3512</v>
      </c>
      <c r="B29" s="194" t="s">
        <v>3502</v>
      </c>
      <c r="C29" s="188" t="s">
        <v>259</v>
      </c>
      <c r="D29" s="177"/>
      <c r="E29" s="201">
        <v>352</v>
      </c>
      <c r="F29" s="201">
        <v>79</v>
      </c>
      <c r="G29" s="88">
        <f t="shared" si="0"/>
        <v>0</v>
      </c>
      <c r="H29" s="65">
        <f t="shared" si="1"/>
        <v>0</v>
      </c>
      <c r="I29" s="42"/>
    </row>
    <row r="30" spans="1:9" ht="168.75" x14ac:dyDescent="0.25">
      <c r="A30" s="195" t="s">
        <v>3513</v>
      </c>
      <c r="B30" s="196" t="s">
        <v>21026</v>
      </c>
      <c r="C30" s="198"/>
      <c r="D30" s="199"/>
      <c r="E30" s="199"/>
      <c r="F30" s="199"/>
      <c r="G30" s="199"/>
      <c r="H30" s="200"/>
      <c r="I30" s="42"/>
    </row>
    <row r="31" spans="1:9" ht="22.5" x14ac:dyDescent="0.25">
      <c r="A31" s="193" t="s">
        <v>3514</v>
      </c>
      <c r="B31" s="194" t="s">
        <v>3515</v>
      </c>
      <c r="C31" s="188" t="s">
        <v>6</v>
      </c>
      <c r="D31" s="177"/>
      <c r="E31" s="201">
        <v>381</v>
      </c>
      <c r="F31" s="201">
        <v>102</v>
      </c>
      <c r="G31" s="88">
        <f t="shared" si="0"/>
        <v>0</v>
      </c>
      <c r="H31" s="65">
        <f t="shared" si="1"/>
        <v>0</v>
      </c>
      <c r="I31" s="42"/>
    </row>
    <row r="32" spans="1:9" ht="22.5" x14ac:dyDescent="0.25">
      <c r="A32" s="193" t="s">
        <v>3516</v>
      </c>
      <c r="B32" s="194" t="s">
        <v>3517</v>
      </c>
      <c r="C32" s="188" t="s">
        <v>6</v>
      </c>
      <c r="D32" s="177"/>
      <c r="E32" s="201">
        <v>593</v>
      </c>
      <c r="F32" s="201">
        <v>159</v>
      </c>
      <c r="G32" s="88">
        <f t="shared" si="0"/>
        <v>0</v>
      </c>
      <c r="H32" s="65">
        <f t="shared" si="1"/>
        <v>0</v>
      </c>
      <c r="I32" s="42"/>
    </row>
    <row r="33" spans="1:9" x14ac:dyDescent="0.25">
      <c r="A33" s="193" t="s">
        <v>3518</v>
      </c>
      <c r="B33" s="194" t="s">
        <v>3496</v>
      </c>
      <c r="C33" s="188" t="s">
        <v>259</v>
      </c>
      <c r="D33" s="177"/>
      <c r="E33" s="201">
        <v>268</v>
      </c>
      <c r="F33" s="201">
        <v>60</v>
      </c>
      <c r="G33" s="88">
        <f t="shared" si="0"/>
        <v>0</v>
      </c>
      <c r="H33" s="65">
        <f t="shared" si="1"/>
        <v>0</v>
      </c>
      <c r="I33" s="42"/>
    </row>
    <row r="34" spans="1:9" x14ac:dyDescent="0.25">
      <c r="A34" s="193" t="s">
        <v>3519</v>
      </c>
      <c r="B34" s="194" t="s">
        <v>3520</v>
      </c>
      <c r="C34" s="188" t="s">
        <v>259</v>
      </c>
      <c r="D34" s="177"/>
      <c r="E34" s="201">
        <v>331</v>
      </c>
      <c r="F34" s="201">
        <v>74</v>
      </c>
      <c r="G34" s="88">
        <f t="shared" si="0"/>
        <v>0</v>
      </c>
      <c r="H34" s="65">
        <f t="shared" si="1"/>
        <v>0</v>
      </c>
      <c r="I34" s="42"/>
    </row>
    <row r="35" spans="1:9" ht="180" x14ac:dyDescent="0.25">
      <c r="A35" s="195" t="s">
        <v>3521</v>
      </c>
      <c r="B35" s="196" t="s">
        <v>21027</v>
      </c>
      <c r="C35" s="198"/>
      <c r="D35" s="199"/>
      <c r="E35" s="199"/>
      <c r="F35" s="199"/>
      <c r="G35" s="199"/>
      <c r="H35" s="200"/>
      <c r="I35" s="42"/>
    </row>
    <row r="36" spans="1:9" ht="22.5" x14ac:dyDescent="0.25">
      <c r="A36" s="193" t="s">
        <v>3522</v>
      </c>
      <c r="B36" s="194" t="s">
        <v>3523</v>
      </c>
      <c r="C36" s="188" t="s">
        <v>6</v>
      </c>
      <c r="D36" s="177"/>
      <c r="E36" s="201">
        <v>995</v>
      </c>
      <c r="F36" s="201">
        <v>197</v>
      </c>
      <c r="G36" s="88">
        <f t="shared" si="0"/>
        <v>0</v>
      </c>
      <c r="H36" s="65">
        <f t="shared" si="1"/>
        <v>0</v>
      </c>
      <c r="I36" s="42"/>
    </row>
    <row r="37" spans="1:9" ht="22.5" x14ac:dyDescent="0.25">
      <c r="A37" s="193" t="s">
        <v>3524</v>
      </c>
      <c r="B37" s="194" t="s">
        <v>3525</v>
      </c>
      <c r="C37" s="188" t="s">
        <v>6</v>
      </c>
      <c r="D37" s="177"/>
      <c r="E37" s="201">
        <v>1421</v>
      </c>
      <c r="F37" s="201">
        <v>281</v>
      </c>
      <c r="G37" s="88">
        <f t="shared" si="0"/>
        <v>0</v>
      </c>
      <c r="H37" s="65">
        <f t="shared" si="1"/>
        <v>0</v>
      </c>
      <c r="I37" s="42"/>
    </row>
    <row r="38" spans="1:9" x14ac:dyDescent="0.25">
      <c r="A38" s="193" t="s">
        <v>3526</v>
      </c>
      <c r="B38" s="194" t="s">
        <v>3496</v>
      </c>
      <c r="C38" s="188" t="s">
        <v>259</v>
      </c>
      <c r="D38" s="177"/>
      <c r="E38" s="201">
        <v>638</v>
      </c>
      <c r="F38" s="201">
        <v>143</v>
      </c>
      <c r="G38" s="88">
        <f t="shared" si="0"/>
        <v>0</v>
      </c>
      <c r="H38" s="65">
        <f t="shared" si="1"/>
        <v>0</v>
      </c>
      <c r="I38" s="42"/>
    </row>
    <row r="39" spans="1:9" x14ac:dyDescent="0.25">
      <c r="A39" s="193" t="s">
        <v>3527</v>
      </c>
      <c r="B39" s="194" t="s">
        <v>3520</v>
      </c>
      <c r="C39" s="188" t="s">
        <v>259</v>
      </c>
      <c r="D39" s="177"/>
      <c r="E39" s="201">
        <v>714</v>
      </c>
      <c r="F39" s="201">
        <v>160</v>
      </c>
      <c r="G39" s="88">
        <f t="shared" si="0"/>
        <v>0</v>
      </c>
      <c r="H39" s="65">
        <f t="shared" si="1"/>
        <v>0</v>
      </c>
      <c r="I39" s="42"/>
    </row>
    <row r="40" spans="1:9" ht="180" x14ac:dyDescent="0.25">
      <c r="A40" s="195" t="s">
        <v>3528</v>
      </c>
      <c r="B40" s="196" t="s">
        <v>21028</v>
      </c>
      <c r="C40" s="198"/>
      <c r="D40" s="199"/>
      <c r="E40" s="199"/>
      <c r="F40" s="199"/>
      <c r="G40" s="199"/>
      <c r="H40" s="200"/>
      <c r="I40" s="42"/>
    </row>
    <row r="41" spans="1:9" ht="22.5" x14ac:dyDescent="0.25">
      <c r="A41" s="193" t="s">
        <v>3529</v>
      </c>
      <c r="B41" s="194" t="s">
        <v>3523</v>
      </c>
      <c r="C41" s="188" t="s">
        <v>6</v>
      </c>
      <c r="D41" s="177"/>
      <c r="E41" s="201">
        <v>1061</v>
      </c>
      <c r="F41" s="201">
        <v>210</v>
      </c>
      <c r="G41" s="88">
        <f t="shared" si="0"/>
        <v>0</v>
      </c>
      <c r="H41" s="65">
        <f t="shared" si="1"/>
        <v>0</v>
      </c>
      <c r="I41" s="42"/>
    </row>
    <row r="42" spans="1:9" ht="22.5" x14ac:dyDescent="0.25">
      <c r="A42" s="193" t="s">
        <v>3530</v>
      </c>
      <c r="B42" s="194" t="s">
        <v>3525</v>
      </c>
      <c r="C42" s="188" t="s">
        <v>6</v>
      </c>
      <c r="D42" s="177"/>
      <c r="E42" s="201">
        <v>1704</v>
      </c>
      <c r="F42" s="201">
        <v>337</v>
      </c>
      <c r="G42" s="88">
        <f t="shared" si="0"/>
        <v>0</v>
      </c>
      <c r="H42" s="65">
        <f t="shared" si="1"/>
        <v>0</v>
      </c>
      <c r="I42" s="42"/>
    </row>
    <row r="43" spans="1:9" x14ac:dyDescent="0.25">
      <c r="A43" s="193" t="s">
        <v>3531</v>
      </c>
      <c r="B43" s="194" t="s">
        <v>3496</v>
      </c>
      <c r="C43" s="188" t="s">
        <v>259</v>
      </c>
      <c r="D43" s="177"/>
      <c r="E43" s="201">
        <v>687</v>
      </c>
      <c r="F43" s="201">
        <v>154</v>
      </c>
      <c r="G43" s="88">
        <f t="shared" si="0"/>
        <v>0</v>
      </c>
      <c r="H43" s="65">
        <f t="shared" si="1"/>
        <v>0</v>
      </c>
      <c r="I43" s="42"/>
    </row>
    <row r="44" spans="1:9" x14ac:dyDescent="0.25">
      <c r="A44" s="193" t="s">
        <v>3532</v>
      </c>
      <c r="B44" s="194" t="s">
        <v>3520</v>
      </c>
      <c r="C44" s="188" t="s">
        <v>259</v>
      </c>
      <c r="D44" s="177"/>
      <c r="E44" s="201">
        <v>812</v>
      </c>
      <c r="F44" s="201">
        <v>182</v>
      </c>
      <c r="G44" s="88">
        <f t="shared" si="0"/>
        <v>0</v>
      </c>
      <c r="H44" s="65">
        <f t="shared" si="1"/>
        <v>0</v>
      </c>
      <c r="I44" s="42"/>
    </row>
    <row r="45" spans="1:9" ht="56.25" x14ac:dyDescent="0.25">
      <c r="A45" s="193" t="s">
        <v>3533</v>
      </c>
      <c r="B45" s="194" t="s">
        <v>21029</v>
      </c>
      <c r="C45" s="188" t="s">
        <v>259</v>
      </c>
      <c r="D45" s="177"/>
      <c r="E45" s="201">
        <v>117</v>
      </c>
      <c r="F45" s="201">
        <v>26.3</v>
      </c>
      <c r="G45" s="88">
        <f t="shared" si="0"/>
        <v>0</v>
      </c>
      <c r="H45" s="65">
        <f t="shared" si="1"/>
        <v>0</v>
      </c>
      <c r="I45" s="42"/>
    </row>
    <row r="46" spans="1:9" ht="56.25" x14ac:dyDescent="0.25">
      <c r="A46" s="195" t="s">
        <v>3534</v>
      </c>
      <c r="B46" s="196" t="s">
        <v>21030</v>
      </c>
      <c r="C46" s="198"/>
      <c r="D46" s="199"/>
      <c r="E46" s="199"/>
      <c r="F46" s="199"/>
      <c r="G46" s="199"/>
      <c r="H46" s="200"/>
      <c r="I46" s="42"/>
    </row>
    <row r="47" spans="1:9" x14ac:dyDescent="0.25">
      <c r="A47" s="193" t="s">
        <v>3535</v>
      </c>
      <c r="B47" s="194" t="s">
        <v>3536</v>
      </c>
      <c r="C47" s="188" t="s">
        <v>6</v>
      </c>
      <c r="D47" s="177"/>
      <c r="E47" s="201">
        <v>67</v>
      </c>
      <c r="F47" s="201">
        <v>29.5</v>
      </c>
      <c r="G47" s="88">
        <f t="shared" si="0"/>
        <v>0</v>
      </c>
      <c r="H47" s="65">
        <f t="shared" si="1"/>
        <v>0</v>
      </c>
      <c r="I47" s="42"/>
    </row>
    <row r="48" spans="1:9" x14ac:dyDescent="0.25">
      <c r="A48" s="193" t="s">
        <v>3537</v>
      </c>
      <c r="B48" s="194" t="s">
        <v>3538</v>
      </c>
      <c r="C48" s="188" t="s">
        <v>3539</v>
      </c>
      <c r="D48" s="177"/>
      <c r="E48" s="201">
        <v>4.0199999999999996</v>
      </c>
      <c r="F48" s="201">
        <v>1.77</v>
      </c>
      <c r="G48" s="88">
        <f t="shared" si="0"/>
        <v>0</v>
      </c>
      <c r="H48" s="65">
        <f t="shared" si="1"/>
        <v>0</v>
      </c>
      <c r="I48" s="42"/>
    </row>
    <row r="49" spans="1:9" ht="67.5" x14ac:dyDescent="0.25">
      <c r="A49" s="193" t="s">
        <v>3540</v>
      </c>
      <c r="B49" s="194" t="s">
        <v>21031</v>
      </c>
      <c r="C49" s="188" t="s">
        <v>259</v>
      </c>
      <c r="D49" s="177"/>
      <c r="E49" s="201">
        <v>36.4</v>
      </c>
      <c r="F49" s="201">
        <v>12.6</v>
      </c>
      <c r="G49" s="88">
        <f t="shared" si="0"/>
        <v>0</v>
      </c>
      <c r="H49" s="65">
        <f t="shared" si="1"/>
        <v>0</v>
      </c>
      <c r="I49" s="42"/>
    </row>
    <row r="50" spans="1:9" ht="45" x14ac:dyDescent="0.25">
      <c r="A50" s="193" t="s">
        <v>3541</v>
      </c>
      <c r="B50" s="194" t="s">
        <v>21032</v>
      </c>
      <c r="C50" s="188" t="s">
        <v>6</v>
      </c>
      <c r="D50" s="177"/>
      <c r="E50" s="201">
        <v>29.3</v>
      </c>
      <c r="F50" s="201">
        <v>12.9</v>
      </c>
      <c r="G50" s="88">
        <f t="shared" si="0"/>
        <v>0</v>
      </c>
      <c r="H50" s="65">
        <f t="shared" si="1"/>
        <v>0</v>
      </c>
      <c r="I50" s="42"/>
    </row>
    <row r="51" spans="1:9" ht="45" x14ac:dyDescent="0.25">
      <c r="A51" s="195" t="s">
        <v>3542</v>
      </c>
      <c r="B51" s="196" t="s">
        <v>21033</v>
      </c>
      <c r="C51" s="198"/>
      <c r="D51" s="199"/>
      <c r="E51" s="199"/>
      <c r="F51" s="199"/>
      <c r="G51" s="199"/>
      <c r="H51" s="200"/>
      <c r="I51" s="42"/>
    </row>
    <row r="52" spans="1:9" x14ac:dyDescent="0.25">
      <c r="A52" s="193" t="s">
        <v>3544</v>
      </c>
      <c r="B52" s="194" t="s">
        <v>3545</v>
      </c>
      <c r="C52" s="188" t="s">
        <v>15</v>
      </c>
      <c r="D52" s="177"/>
      <c r="E52" s="201">
        <v>60</v>
      </c>
      <c r="F52" s="201">
        <v>11.1</v>
      </c>
      <c r="G52" s="88">
        <f t="shared" si="0"/>
        <v>0</v>
      </c>
      <c r="H52" s="65">
        <f t="shared" si="1"/>
        <v>0</v>
      </c>
      <c r="I52" s="42"/>
    </row>
    <row r="53" spans="1:9" x14ac:dyDescent="0.25">
      <c r="A53" s="193" t="s">
        <v>3546</v>
      </c>
      <c r="B53" s="194" t="s">
        <v>3547</v>
      </c>
      <c r="C53" s="188" t="s">
        <v>15</v>
      </c>
      <c r="D53" s="177"/>
      <c r="E53" s="201">
        <v>94</v>
      </c>
      <c r="F53" s="201">
        <v>17.2</v>
      </c>
      <c r="G53" s="88">
        <f t="shared" si="0"/>
        <v>0</v>
      </c>
      <c r="H53" s="65">
        <f t="shared" si="1"/>
        <v>0</v>
      </c>
      <c r="I53" s="42"/>
    </row>
    <row r="54" spans="1:9" x14ac:dyDescent="0.25">
      <c r="A54" s="193" t="s">
        <v>3548</v>
      </c>
      <c r="B54" s="194" t="s">
        <v>3549</v>
      </c>
      <c r="C54" s="188" t="s">
        <v>15</v>
      </c>
      <c r="D54" s="177"/>
      <c r="E54" s="201">
        <v>112</v>
      </c>
      <c r="F54" s="201">
        <v>20.6</v>
      </c>
      <c r="G54" s="88">
        <f t="shared" si="0"/>
        <v>0</v>
      </c>
      <c r="H54" s="65">
        <f t="shared" si="1"/>
        <v>0</v>
      </c>
      <c r="I54" s="42"/>
    </row>
    <row r="55" spans="1:9" ht="45" x14ac:dyDescent="0.25">
      <c r="A55" s="195" t="s">
        <v>3550</v>
      </c>
      <c r="B55" s="196" t="s">
        <v>21034</v>
      </c>
      <c r="C55" s="198"/>
      <c r="D55" s="199"/>
      <c r="E55" s="199"/>
      <c r="F55" s="199"/>
      <c r="G55" s="199"/>
      <c r="H55" s="200"/>
      <c r="I55" s="42"/>
    </row>
    <row r="56" spans="1:9" x14ac:dyDescent="0.25">
      <c r="A56" s="193" t="s">
        <v>3551</v>
      </c>
      <c r="B56" s="194" t="s">
        <v>3552</v>
      </c>
      <c r="C56" s="188" t="s">
        <v>6</v>
      </c>
      <c r="D56" s="177"/>
      <c r="E56" s="201">
        <v>42</v>
      </c>
      <c r="F56" s="201">
        <v>29.5</v>
      </c>
      <c r="G56" s="88">
        <f t="shared" si="0"/>
        <v>0</v>
      </c>
      <c r="H56" s="65">
        <f t="shared" si="1"/>
        <v>0</v>
      </c>
      <c r="I56" s="42"/>
    </row>
    <row r="57" spans="1:9" x14ac:dyDescent="0.25">
      <c r="A57" s="193" t="s">
        <v>3553</v>
      </c>
      <c r="B57" s="194" t="s">
        <v>3554</v>
      </c>
      <c r="C57" s="188" t="s">
        <v>6</v>
      </c>
      <c r="D57" s="177"/>
      <c r="E57" s="201">
        <v>60</v>
      </c>
      <c r="F57" s="201">
        <v>42.4</v>
      </c>
      <c r="G57" s="88">
        <f t="shared" si="0"/>
        <v>0</v>
      </c>
      <c r="H57" s="65">
        <f t="shared" si="1"/>
        <v>0</v>
      </c>
      <c r="I57" s="42"/>
    </row>
    <row r="58" spans="1:9" x14ac:dyDescent="0.25">
      <c r="A58" s="193" t="s">
        <v>3555</v>
      </c>
      <c r="B58" s="194" t="s">
        <v>3543</v>
      </c>
      <c r="C58" s="188" t="s">
        <v>15</v>
      </c>
      <c r="D58" s="177"/>
      <c r="E58" s="201">
        <v>17.2</v>
      </c>
      <c r="F58" s="201">
        <v>12.1</v>
      </c>
      <c r="G58" s="88">
        <f t="shared" si="0"/>
        <v>0</v>
      </c>
      <c r="H58" s="65">
        <f t="shared" si="1"/>
        <v>0</v>
      </c>
      <c r="I58" s="42"/>
    </row>
    <row r="59" spans="1:9" x14ac:dyDescent="0.25">
      <c r="A59" s="193" t="s">
        <v>3556</v>
      </c>
      <c r="B59" s="194" t="s">
        <v>3557</v>
      </c>
      <c r="C59" s="188" t="s">
        <v>6</v>
      </c>
      <c r="D59" s="177"/>
      <c r="E59" s="201">
        <v>35.9</v>
      </c>
      <c r="F59" s="201">
        <v>25.2</v>
      </c>
      <c r="G59" s="88">
        <f t="shared" si="0"/>
        <v>0</v>
      </c>
      <c r="H59" s="65">
        <f t="shared" si="1"/>
        <v>0</v>
      </c>
      <c r="I59" s="42"/>
    </row>
    <row r="60" spans="1:9" x14ac:dyDescent="0.25">
      <c r="A60" s="193" t="s">
        <v>3558</v>
      </c>
      <c r="B60" s="194" t="s">
        <v>3559</v>
      </c>
      <c r="C60" s="188" t="s">
        <v>6</v>
      </c>
      <c r="D60" s="177"/>
      <c r="E60" s="201">
        <v>77</v>
      </c>
      <c r="F60" s="201">
        <v>54</v>
      </c>
      <c r="G60" s="88">
        <f t="shared" si="0"/>
        <v>0</v>
      </c>
      <c r="H60" s="65">
        <f t="shared" si="1"/>
        <v>0</v>
      </c>
      <c r="I60" s="42"/>
    </row>
    <row r="61" spans="1:9" ht="146.25" x14ac:dyDescent="0.25">
      <c r="A61" s="195" t="s">
        <v>3560</v>
      </c>
      <c r="B61" s="196" t="s">
        <v>21035</v>
      </c>
      <c r="C61" s="198"/>
      <c r="D61" s="199"/>
      <c r="E61" s="199"/>
      <c r="F61" s="199"/>
      <c r="G61" s="199"/>
      <c r="H61" s="200"/>
      <c r="I61" s="42"/>
    </row>
    <row r="62" spans="1:9" x14ac:dyDescent="0.25">
      <c r="A62" s="193" t="s">
        <v>3561</v>
      </c>
      <c r="B62" s="194" t="s">
        <v>3562</v>
      </c>
      <c r="C62" s="188" t="s">
        <v>259</v>
      </c>
      <c r="D62" s="177"/>
      <c r="E62" s="201">
        <v>252</v>
      </c>
      <c r="F62" s="201">
        <v>44.2</v>
      </c>
      <c r="G62" s="88">
        <f t="shared" si="0"/>
        <v>0</v>
      </c>
      <c r="H62" s="65">
        <f t="shared" si="1"/>
        <v>0</v>
      </c>
      <c r="I62" s="42"/>
    </row>
    <row r="63" spans="1:9" x14ac:dyDescent="0.25">
      <c r="A63" s="193" t="s">
        <v>3563</v>
      </c>
      <c r="B63" s="194" t="s">
        <v>3564</v>
      </c>
      <c r="C63" s="188" t="s">
        <v>259</v>
      </c>
      <c r="D63" s="177"/>
      <c r="E63" s="201">
        <v>218</v>
      </c>
      <c r="F63" s="201">
        <v>38.200000000000003</v>
      </c>
      <c r="G63" s="88">
        <f t="shared" si="0"/>
        <v>0</v>
      </c>
      <c r="H63" s="65">
        <f t="shared" si="1"/>
        <v>0</v>
      </c>
      <c r="I63" s="42"/>
    </row>
    <row r="64" spans="1:9" ht="146.25" x14ac:dyDescent="0.25">
      <c r="A64" s="193" t="s">
        <v>3565</v>
      </c>
      <c r="B64" s="194" t="s">
        <v>21036</v>
      </c>
      <c r="C64" s="188" t="s">
        <v>259</v>
      </c>
      <c r="D64" s="177"/>
      <c r="E64" s="201">
        <v>230</v>
      </c>
      <c r="F64" s="201">
        <v>40.299999999999997</v>
      </c>
      <c r="G64" s="88">
        <f t="shared" si="0"/>
        <v>0</v>
      </c>
      <c r="H64" s="65">
        <f t="shared" si="1"/>
        <v>0</v>
      </c>
      <c r="I64" s="42"/>
    </row>
    <row r="65" spans="1:9" ht="135" x14ac:dyDescent="0.25">
      <c r="A65" s="195" t="s">
        <v>3566</v>
      </c>
      <c r="B65" s="196" t="s">
        <v>21037</v>
      </c>
      <c r="C65" s="198"/>
      <c r="D65" s="199"/>
      <c r="E65" s="199"/>
      <c r="F65" s="199"/>
      <c r="G65" s="199"/>
      <c r="H65" s="200"/>
      <c r="I65" s="42"/>
    </row>
    <row r="66" spans="1:9" ht="33.75" x14ac:dyDescent="0.25">
      <c r="A66" s="193" t="s">
        <v>3567</v>
      </c>
      <c r="B66" s="194" t="s">
        <v>3568</v>
      </c>
      <c r="C66" s="188" t="s">
        <v>259</v>
      </c>
      <c r="D66" s="177"/>
      <c r="E66" s="201">
        <v>177</v>
      </c>
      <c r="F66" s="201">
        <v>31.1</v>
      </c>
      <c r="G66" s="88">
        <f t="shared" si="0"/>
        <v>0</v>
      </c>
      <c r="H66" s="65">
        <f t="shared" si="1"/>
        <v>0</v>
      </c>
      <c r="I66" s="42"/>
    </row>
    <row r="67" spans="1:9" ht="33.75" x14ac:dyDescent="0.25">
      <c r="A67" s="193" t="s">
        <v>3569</v>
      </c>
      <c r="B67" s="194" t="s">
        <v>3570</v>
      </c>
      <c r="C67" s="188" t="s">
        <v>259</v>
      </c>
      <c r="D67" s="177"/>
      <c r="E67" s="201">
        <v>238</v>
      </c>
      <c r="F67" s="201">
        <v>41.8</v>
      </c>
      <c r="G67" s="88">
        <f t="shared" si="0"/>
        <v>0</v>
      </c>
      <c r="H67" s="65">
        <f t="shared" si="1"/>
        <v>0</v>
      </c>
      <c r="I67" s="42"/>
    </row>
    <row r="68" spans="1:9" ht="45" x14ac:dyDescent="0.25">
      <c r="A68" s="193" t="s">
        <v>3571</v>
      </c>
      <c r="B68" s="194" t="s">
        <v>21038</v>
      </c>
      <c r="C68" s="188" t="s">
        <v>15</v>
      </c>
      <c r="D68" s="177"/>
      <c r="E68" s="201">
        <v>7.8</v>
      </c>
      <c r="F68" s="201">
        <v>2.46</v>
      </c>
      <c r="G68" s="88">
        <f t="shared" si="0"/>
        <v>0</v>
      </c>
      <c r="H68" s="65">
        <f t="shared" si="1"/>
        <v>0</v>
      </c>
      <c r="I68" s="42"/>
    </row>
    <row r="69" spans="1:9" ht="56.25" x14ac:dyDescent="0.25">
      <c r="A69" s="195" t="s">
        <v>3572</v>
      </c>
      <c r="B69" s="196" t="s">
        <v>21039</v>
      </c>
      <c r="C69" s="198"/>
      <c r="D69" s="199"/>
      <c r="E69" s="199"/>
      <c r="F69" s="199"/>
      <c r="G69" s="199"/>
      <c r="H69" s="200"/>
      <c r="I69" s="42"/>
    </row>
    <row r="70" spans="1:9" x14ac:dyDescent="0.25">
      <c r="A70" s="193" t="s">
        <v>3573</v>
      </c>
      <c r="B70" s="194" t="s">
        <v>3574</v>
      </c>
      <c r="C70" s="188" t="s">
        <v>259</v>
      </c>
      <c r="D70" s="177"/>
      <c r="E70" s="201">
        <v>88</v>
      </c>
      <c r="F70" s="201">
        <v>15.5</v>
      </c>
      <c r="G70" s="88">
        <f t="shared" ref="G70:G132" si="2">D70*E70</f>
        <v>0</v>
      </c>
      <c r="H70" s="65">
        <f t="shared" ref="H70:H132" si="3">D70*F70</f>
        <v>0</v>
      </c>
      <c r="I70" s="42"/>
    </row>
    <row r="71" spans="1:9" x14ac:dyDescent="0.25">
      <c r="A71" s="193" t="s">
        <v>3575</v>
      </c>
      <c r="B71" s="194" t="s">
        <v>3576</v>
      </c>
      <c r="C71" s="188" t="s">
        <v>259</v>
      </c>
      <c r="D71" s="177"/>
      <c r="E71" s="201">
        <v>102</v>
      </c>
      <c r="F71" s="201">
        <v>17.899999999999999</v>
      </c>
      <c r="G71" s="88">
        <f t="shared" si="2"/>
        <v>0</v>
      </c>
      <c r="H71" s="65">
        <f t="shared" si="3"/>
        <v>0</v>
      </c>
      <c r="I71" s="42"/>
    </row>
    <row r="72" spans="1:9" x14ac:dyDescent="0.25">
      <c r="A72" s="193" t="s">
        <v>3577</v>
      </c>
      <c r="B72" s="194" t="s">
        <v>3564</v>
      </c>
      <c r="C72" s="188" t="s">
        <v>259</v>
      </c>
      <c r="D72" s="177"/>
      <c r="E72" s="201">
        <v>111</v>
      </c>
      <c r="F72" s="201">
        <v>19.5</v>
      </c>
      <c r="G72" s="88">
        <f t="shared" si="2"/>
        <v>0</v>
      </c>
      <c r="H72" s="65">
        <f t="shared" si="3"/>
        <v>0</v>
      </c>
      <c r="I72" s="42"/>
    </row>
    <row r="73" spans="1:9" x14ac:dyDescent="0.25">
      <c r="A73" s="193" t="s">
        <v>3578</v>
      </c>
      <c r="B73" s="194" t="s">
        <v>3579</v>
      </c>
      <c r="C73" s="188" t="s">
        <v>259</v>
      </c>
      <c r="D73" s="177"/>
      <c r="E73" s="201">
        <v>113</v>
      </c>
      <c r="F73" s="201">
        <v>19.899999999999999</v>
      </c>
      <c r="G73" s="88">
        <f t="shared" si="2"/>
        <v>0</v>
      </c>
      <c r="H73" s="65">
        <f t="shared" si="3"/>
        <v>0</v>
      </c>
      <c r="I73" s="42"/>
    </row>
    <row r="74" spans="1:9" x14ac:dyDescent="0.25">
      <c r="A74" s="193" t="s">
        <v>3580</v>
      </c>
      <c r="B74" s="194" t="s">
        <v>3562</v>
      </c>
      <c r="C74" s="188" t="s">
        <v>259</v>
      </c>
      <c r="D74" s="177"/>
      <c r="E74" s="201">
        <v>122</v>
      </c>
      <c r="F74" s="201">
        <v>21.5</v>
      </c>
      <c r="G74" s="88">
        <f t="shared" si="2"/>
        <v>0</v>
      </c>
      <c r="H74" s="65">
        <f t="shared" si="3"/>
        <v>0</v>
      </c>
      <c r="I74" s="42"/>
    </row>
    <row r="75" spans="1:9" ht="292.5" x14ac:dyDescent="0.25">
      <c r="A75" s="195" t="s">
        <v>3581</v>
      </c>
      <c r="B75" s="196" t="s">
        <v>21040</v>
      </c>
      <c r="C75" s="198"/>
      <c r="D75" s="199"/>
      <c r="E75" s="199"/>
      <c r="F75" s="199"/>
      <c r="G75" s="199"/>
      <c r="H75" s="200"/>
      <c r="I75" s="42"/>
    </row>
    <row r="76" spans="1:9" ht="33.75" x14ac:dyDescent="0.25">
      <c r="A76" s="193" t="s">
        <v>3582</v>
      </c>
      <c r="B76" s="194" t="s">
        <v>3583</v>
      </c>
      <c r="C76" s="188" t="s">
        <v>259</v>
      </c>
      <c r="D76" s="177"/>
      <c r="E76" s="201">
        <v>224</v>
      </c>
      <c r="F76" s="201">
        <v>39.299999999999997</v>
      </c>
      <c r="G76" s="88">
        <f t="shared" si="2"/>
        <v>0</v>
      </c>
      <c r="H76" s="65">
        <f t="shared" si="3"/>
        <v>0</v>
      </c>
      <c r="I76" s="42"/>
    </row>
    <row r="77" spans="1:9" ht="33.75" x14ac:dyDescent="0.25">
      <c r="A77" s="193" t="s">
        <v>3584</v>
      </c>
      <c r="B77" s="194" t="s">
        <v>3585</v>
      </c>
      <c r="C77" s="188" t="s">
        <v>259</v>
      </c>
      <c r="D77" s="177"/>
      <c r="E77" s="201">
        <v>313</v>
      </c>
      <c r="F77" s="201">
        <v>55</v>
      </c>
      <c r="G77" s="88">
        <f t="shared" si="2"/>
        <v>0</v>
      </c>
      <c r="H77" s="65">
        <f t="shared" si="3"/>
        <v>0</v>
      </c>
      <c r="I77" s="42"/>
    </row>
    <row r="78" spans="1:9" ht="33.75" x14ac:dyDescent="0.25">
      <c r="A78" s="193" t="s">
        <v>3586</v>
      </c>
      <c r="B78" s="194" t="s">
        <v>3587</v>
      </c>
      <c r="C78" s="188" t="s">
        <v>259</v>
      </c>
      <c r="D78" s="177"/>
      <c r="E78" s="201">
        <v>243</v>
      </c>
      <c r="F78" s="201">
        <v>42.6</v>
      </c>
      <c r="G78" s="88">
        <f t="shared" si="2"/>
        <v>0</v>
      </c>
      <c r="H78" s="65">
        <f t="shared" si="3"/>
        <v>0</v>
      </c>
      <c r="I78" s="42"/>
    </row>
    <row r="79" spans="1:9" ht="33.75" x14ac:dyDescent="0.25">
      <c r="A79" s="193" t="s">
        <v>3588</v>
      </c>
      <c r="B79" s="194" t="s">
        <v>3589</v>
      </c>
      <c r="C79" s="188" t="s">
        <v>259</v>
      </c>
      <c r="D79" s="177"/>
      <c r="E79" s="201">
        <v>255</v>
      </c>
      <c r="F79" s="201">
        <v>46.5</v>
      </c>
      <c r="G79" s="88">
        <f t="shared" si="2"/>
        <v>0</v>
      </c>
      <c r="H79" s="65">
        <f t="shared" si="3"/>
        <v>0</v>
      </c>
      <c r="I79" s="42"/>
    </row>
    <row r="80" spans="1:9" ht="191.25" x14ac:dyDescent="0.25">
      <c r="A80" s="195" t="s">
        <v>3590</v>
      </c>
      <c r="B80" s="196" t="s">
        <v>21041</v>
      </c>
      <c r="C80" s="198"/>
      <c r="D80" s="199"/>
      <c r="E80" s="199"/>
      <c r="F80" s="199"/>
      <c r="G80" s="199"/>
      <c r="H80" s="200"/>
      <c r="I80" s="42"/>
    </row>
    <row r="81" spans="1:9" ht="33.75" x14ac:dyDescent="0.25">
      <c r="A81" s="193" t="s">
        <v>3591</v>
      </c>
      <c r="B81" s="194" t="s">
        <v>3592</v>
      </c>
      <c r="C81" s="188" t="s">
        <v>259</v>
      </c>
      <c r="D81" s="177"/>
      <c r="E81" s="201">
        <v>437</v>
      </c>
      <c r="F81" s="201">
        <v>88</v>
      </c>
      <c r="G81" s="88">
        <f t="shared" si="2"/>
        <v>0</v>
      </c>
      <c r="H81" s="65">
        <f t="shared" si="3"/>
        <v>0</v>
      </c>
      <c r="I81" s="42"/>
    </row>
    <row r="82" spans="1:9" ht="33.75" x14ac:dyDescent="0.25">
      <c r="A82" s="193" t="s">
        <v>3593</v>
      </c>
      <c r="B82" s="194" t="s">
        <v>3585</v>
      </c>
      <c r="C82" s="188" t="s">
        <v>259</v>
      </c>
      <c r="D82" s="177"/>
      <c r="E82" s="201">
        <v>591</v>
      </c>
      <c r="F82" s="201">
        <v>120</v>
      </c>
      <c r="G82" s="88">
        <f t="shared" si="2"/>
        <v>0</v>
      </c>
      <c r="H82" s="65">
        <f t="shared" si="3"/>
        <v>0</v>
      </c>
      <c r="I82" s="42"/>
    </row>
    <row r="83" spans="1:9" ht="33.75" x14ac:dyDescent="0.25">
      <c r="A83" s="193" t="s">
        <v>3594</v>
      </c>
      <c r="B83" s="194" t="s">
        <v>3587</v>
      </c>
      <c r="C83" s="188" t="s">
        <v>259</v>
      </c>
      <c r="D83" s="177"/>
      <c r="E83" s="201">
        <v>476</v>
      </c>
      <c r="F83" s="201">
        <v>96</v>
      </c>
      <c r="G83" s="88">
        <f t="shared" si="2"/>
        <v>0</v>
      </c>
      <c r="H83" s="65">
        <f t="shared" si="3"/>
        <v>0</v>
      </c>
      <c r="I83" s="42"/>
    </row>
    <row r="84" spans="1:9" ht="33.75" x14ac:dyDescent="0.25">
      <c r="A84" s="193" t="s">
        <v>3595</v>
      </c>
      <c r="B84" s="194" t="s">
        <v>3589</v>
      </c>
      <c r="C84" s="188" t="s">
        <v>259</v>
      </c>
      <c r="D84" s="177"/>
      <c r="E84" s="201">
        <v>516</v>
      </c>
      <c r="F84" s="201">
        <v>104</v>
      </c>
      <c r="G84" s="88">
        <f t="shared" si="2"/>
        <v>0</v>
      </c>
      <c r="H84" s="65">
        <f t="shared" si="3"/>
        <v>0</v>
      </c>
      <c r="I84" s="42"/>
    </row>
    <row r="85" spans="1:9" ht="56.25" x14ac:dyDescent="0.25">
      <c r="A85" s="193" t="s">
        <v>3596</v>
      </c>
      <c r="B85" s="194" t="s">
        <v>21042</v>
      </c>
      <c r="C85" s="188" t="s">
        <v>15</v>
      </c>
      <c r="D85" s="177"/>
      <c r="E85" s="201">
        <v>16</v>
      </c>
      <c r="F85" s="201">
        <v>7</v>
      </c>
      <c r="G85" s="88">
        <f t="shared" si="2"/>
        <v>0</v>
      </c>
      <c r="H85" s="65">
        <f t="shared" si="3"/>
        <v>0</v>
      </c>
      <c r="I85" s="42"/>
    </row>
    <row r="86" spans="1:9" ht="45" x14ac:dyDescent="0.25">
      <c r="A86" s="193" t="s">
        <v>3597</v>
      </c>
      <c r="B86" s="194" t="s">
        <v>21043</v>
      </c>
      <c r="C86" s="188" t="s">
        <v>15</v>
      </c>
      <c r="D86" s="177"/>
      <c r="E86" s="201">
        <v>21.1</v>
      </c>
      <c r="F86" s="201">
        <v>9.3000000000000007</v>
      </c>
      <c r="G86" s="88">
        <f t="shared" si="2"/>
        <v>0</v>
      </c>
      <c r="H86" s="65">
        <f t="shared" si="3"/>
        <v>0</v>
      </c>
      <c r="I86" s="42"/>
    </row>
    <row r="87" spans="1:9" ht="33.75" x14ac:dyDescent="0.25">
      <c r="A87" s="193" t="s">
        <v>3598</v>
      </c>
      <c r="B87" s="194" t="s">
        <v>21044</v>
      </c>
      <c r="C87" s="188" t="s">
        <v>6</v>
      </c>
      <c r="D87" s="177"/>
      <c r="E87" s="201">
        <v>86</v>
      </c>
      <c r="F87" s="201">
        <v>0</v>
      </c>
      <c r="G87" s="88">
        <f t="shared" si="2"/>
        <v>0</v>
      </c>
      <c r="H87" s="65">
        <f t="shared" si="3"/>
        <v>0</v>
      </c>
      <c r="I87" s="42"/>
    </row>
    <row r="88" spans="1:9" ht="57" customHeight="1" x14ac:dyDescent="0.25">
      <c r="A88" s="197" t="s">
        <v>21045</v>
      </c>
      <c r="B88" s="344" t="s">
        <v>21046</v>
      </c>
      <c r="C88" s="345"/>
      <c r="D88" s="345"/>
      <c r="E88" s="345"/>
      <c r="F88" s="345"/>
      <c r="G88" s="345"/>
      <c r="H88" s="346"/>
      <c r="I88" s="42"/>
    </row>
    <row r="89" spans="1:9" ht="112.5" x14ac:dyDescent="0.25">
      <c r="A89" s="193" t="s">
        <v>3599</v>
      </c>
      <c r="B89" s="194" t="s">
        <v>21047</v>
      </c>
      <c r="C89" s="188" t="s">
        <v>19503</v>
      </c>
      <c r="D89" s="177"/>
      <c r="E89" s="201">
        <v>8.3000000000000007</v>
      </c>
      <c r="F89" s="201">
        <v>1.7</v>
      </c>
      <c r="G89" s="88">
        <f t="shared" si="2"/>
        <v>0</v>
      </c>
      <c r="H89" s="65">
        <f t="shared" si="3"/>
        <v>0</v>
      </c>
      <c r="I89" s="42"/>
    </row>
    <row r="90" spans="1:9" ht="135" x14ac:dyDescent="0.25">
      <c r="A90" s="193" t="s">
        <v>3600</v>
      </c>
      <c r="B90" s="194" t="s">
        <v>21048</v>
      </c>
      <c r="C90" s="188" t="s">
        <v>259</v>
      </c>
      <c r="D90" s="177"/>
      <c r="E90" s="201">
        <v>96</v>
      </c>
      <c r="F90" s="201">
        <v>38.299999999999997</v>
      </c>
      <c r="G90" s="88">
        <f t="shared" si="2"/>
        <v>0</v>
      </c>
      <c r="H90" s="65">
        <f t="shared" si="3"/>
        <v>0</v>
      </c>
      <c r="I90" s="42"/>
    </row>
    <row r="91" spans="1:9" ht="67.5" x14ac:dyDescent="0.25">
      <c r="A91" s="193" t="s">
        <v>3601</v>
      </c>
      <c r="B91" s="194" t="s">
        <v>21049</v>
      </c>
      <c r="C91" s="188" t="s">
        <v>6</v>
      </c>
      <c r="D91" s="177"/>
      <c r="E91" s="201">
        <v>55</v>
      </c>
      <c r="F91" s="201">
        <v>13.1</v>
      </c>
      <c r="G91" s="88">
        <f t="shared" si="2"/>
        <v>0</v>
      </c>
      <c r="H91" s="65">
        <f t="shared" si="3"/>
        <v>0</v>
      </c>
      <c r="I91" s="42"/>
    </row>
    <row r="92" spans="1:9" ht="33.75" x14ac:dyDescent="0.25">
      <c r="A92" s="193" t="s">
        <v>3602</v>
      </c>
      <c r="B92" s="194" t="s">
        <v>21050</v>
      </c>
      <c r="C92" s="188" t="s">
        <v>6</v>
      </c>
      <c r="D92" s="177"/>
      <c r="E92" s="201">
        <v>73</v>
      </c>
      <c r="F92" s="201">
        <v>0</v>
      </c>
      <c r="G92" s="88">
        <f t="shared" si="2"/>
        <v>0</v>
      </c>
      <c r="H92" s="65">
        <f t="shared" si="3"/>
        <v>0</v>
      </c>
      <c r="I92" s="42"/>
    </row>
    <row r="93" spans="1:9" ht="337.5" x14ac:dyDescent="0.25">
      <c r="A93" s="193" t="s">
        <v>3603</v>
      </c>
      <c r="B93" s="194" t="s">
        <v>21051</v>
      </c>
      <c r="C93" s="188" t="s">
        <v>6</v>
      </c>
      <c r="D93" s="177"/>
      <c r="E93" s="201">
        <v>964</v>
      </c>
      <c r="F93" s="201">
        <v>170</v>
      </c>
      <c r="G93" s="88">
        <f t="shared" si="2"/>
        <v>0</v>
      </c>
      <c r="H93" s="65">
        <f t="shared" si="3"/>
        <v>0</v>
      </c>
      <c r="I93" s="42"/>
    </row>
    <row r="94" spans="1:9" ht="57" customHeight="1" x14ac:dyDescent="0.25">
      <c r="A94" s="197" t="s">
        <v>21052</v>
      </c>
      <c r="B94" s="344" t="s">
        <v>21053</v>
      </c>
      <c r="C94" s="345"/>
      <c r="D94" s="345"/>
      <c r="E94" s="345"/>
      <c r="F94" s="345"/>
      <c r="G94" s="345"/>
      <c r="H94" s="346"/>
      <c r="I94" s="42"/>
    </row>
    <row r="95" spans="1:9" ht="135" x14ac:dyDescent="0.25">
      <c r="A95" s="195" t="s">
        <v>3604</v>
      </c>
      <c r="B95" s="196" t="s">
        <v>21054</v>
      </c>
      <c r="C95" s="198"/>
      <c r="D95" s="199"/>
      <c r="E95" s="199"/>
      <c r="F95" s="199"/>
      <c r="G95" s="199"/>
      <c r="H95" s="200"/>
      <c r="I95" s="42"/>
    </row>
    <row r="96" spans="1:9" x14ac:dyDescent="0.25">
      <c r="A96" s="193" t="s">
        <v>3605</v>
      </c>
      <c r="B96" s="194" t="s">
        <v>3606</v>
      </c>
      <c r="C96" s="188" t="s">
        <v>259</v>
      </c>
      <c r="D96" s="177"/>
      <c r="E96" s="201">
        <v>215</v>
      </c>
      <c r="F96" s="201">
        <v>40.200000000000003</v>
      </c>
      <c r="G96" s="88">
        <f t="shared" si="2"/>
        <v>0</v>
      </c>
      <c r="H96" s="65">
        <f t="shared" si="3"/>
        <v>0</v>
      </c>
      <c r="I96" s="42"/>
    </row>
    <row r="97" spans="1:9" x14ac:dyDescent="0.25">
      <c r="A97" s="193" t="s">
        <v>3607</v>
      </c>
      <c r="B97" s="194" t="s">
        <v>3608</v>
      </c>
      <c r="C97" s="188" t="s">
        <v>259</v>
      </c>
      <c r="D97" s="177"/>
      <c r="E97" s="201">
        <v>241</v>
      </c>
      <c r="F97" s="201">
        <v>45.1</v>
      </c>
      <c r="G97" s="88">
        <f t="shared" si="2"/>
        <v>0</v>
      </c>
      <c r="H97" s="65">
        <f t="shared" si="3"/>
        <v>0</v>
      </c>
      <c r="I97" s="42"/>
    </row>
    <row r="98" spans="1:9" x14ac:dyDescent="0.25">
      <c r="A98" s="193" t="s">
        <v>3609</v>
      </c>
      <c r="B98" s="194" t="s">
        <v>3610</v>
      </c>
      <c r="C98" s="188" t="s">
        <v>259</v>
      </c>
      <c r="D98" s="177"/>
      <c r="E98" s="201">
        <v>257</v>
      </c>
      <c r="F98" s="201">
        <v>48.1</v>
      </c>
      <c r="G98" s="88">
        <f t="shared" si="2"/>
        <v>0</v>
      </c>
      <c r="H98" s="65">
        <f t="shared" si="3"/>
        <v>0</v>
      </c>
      <c r="I98" s="42"/>
    </row>
    <row r="99" spans="1:9" x14ac:dyDescent="0.25">
      <c r="A99" s="193" t="s">
        <v>3611</v>
      </c>
      <c r="B99" s="194" t="s">
        <v>3612</v>
      </c>
      <c r="C99" s="188" t="s">
        <v>259</v>
      </c>
      <c r="D99" s="177"/>
      <c r="E99" s="201">
        <v>225</v>
      </c>
      <c r="F99" s="201">
        <v>42.1</v>
      </c>
      <c r="G99" s="88">
        <f t="shared" si="2"/>
        <v>0</v>
      </c>
      <c r="H99" s="65">
        <f t="shared" si="3"/>
        <v>0</v>
      </c>
      <c r="I99" s="42"/>
    </row>
    <row r="100" spans="1:9" x14ac:dyDescent="0.25">
      <c r="A100" s="193" t="s">
        <v>3613</v>
      </c>
      <c r="B100" s="194" t="s">
        <v>3614</v>
      </c>
      <c r="C100" s="188" t="s">
        <v>259</v>
      </c>
      <c r="D100" s="177"/>
      <c r="E100" s="201">
        <v>250</v>
      </c>
      <c r="F100" s="201">
        <v>46.8</v>
      </c>
      <c r="G100" s="88">
        <f t="shared" si="2"/>
        <v>0</v>
      </c>
      <c r="H100" s="65">
        <f t="shared" si="3"/>
        <v>0</v>
      </c>
      <c r="I100" s="42"/>
    </row>
    <row r="101" spans="1:9" ht="135" x14ac:dyDescent="0.25">
      <c r="A101" s="193" t="s">
        <v>3615</v>
      </c>
      <c r="B101" s="194" t="s">
        <v>21055</v>
      </c>
      <c r="C101" s="188" t="s">
        <v>259</v>
      </c>
      <c r="D101" s="177"/>
      <c r="E101" s="201">
        <v>267</v>
      </c>
      <c r="F101" s="201">
        <v>50</v>
      </c>
      <c r="G101" s="88">
        <f t="shared" si="2"/>
        <v>0</v>
      </c>
      <c r="H101" s="65">
        <f t="shared" si="3"/>
        <v>0</v>
      </c>
      <c r="I101" s="42"/>
    </row>
    <row r="102" spans="1:9" ht="258.75" x14ac:dyDescent="0.25">
      <c r="A102" s="193" t="s">
        <v>3616</v>
      </c>
      <c r="B102" s="194" t="s">
        <v>21056</v>
      </c>
      <c r="C102" s="188" t="s">
        <v>259</v>
      </c>
      <c r="D102" s="177"/>
      <c r="E102" s="201">
        <v>292</v>
      </c>
      <c r="F102" s="201">
        <v>55</v>
      </c>
      <c r="G102" s="88">
        <f t="shared" si="2"/>
        <v>0</v>
      </c>
      <c r="H102" s="65">
        <f t="shared" si="3"/>
        <v>0</v>
      </c>
      <c r="I102" s="42"/>
    </row>
    <row r="103" spans="1:9" ht="78.75" x14ac:dyDescent="0.25">
      <c r="A103" s="195" t="s">
        <v>3617</v>
      </c>
      <c r="B103" s="196" t="s">
        <v>21057</v>
      </c>
      <c r="C103" s="198"/>
      <c r="D103" s="199"/>
      <c r="E103" s="199"/>
      <c r="F103" s="199"/>
      <c r="G103" s="199"/>
      <c r="H103" s="200"/>
      <c r="I103" s="42"/>
    </row>
    <row r="104" spans="1:9" x14ac:dyDescent="0.25">
      <c r="A104" s="193" t="s">
        <v>3618</v>
      </c>
      <c r="B104" s="194" t="s">
        <v>3619</v>
      </c>
      <c r="C104" s="188" t="s">
        <v>259</v>
      </c>
      <c r="D104" s="177"/>
      <c r="E104" s="201">
        <v>266</v>
      </c>
      <c r="F104" s="201">
        <v>49.8</v>
      </c>
      <c r="G104" s="88">
        <f t="shared" si="2"/>
        <v>0</v>
      </c>
      <c r="H104" s="65">
        <f t="shared" si="3"/>
        <v>0</v>
      </c>
      <c r="I104" s="42"/>
    </row>
    <row r="105" spans="1:9" x14ac:dyDescent="0.25">
      <c r="A105" s="193" t="s">
        <v>3620</v>
      </c>
      <c r="B105" s="194" t="s">
        <v>3621</v>
      </c>
      <c r="C105" s="188" t="s">
        <v>259</v>
      </c>
      <c r="D105" s="177"/>
      <c r="E105" s="201">
        <v>319</v>
      </c>
      <c r="F105" s="201">
        <v>60</v>
      </c>
      <c r="G105" s="88">
        <f t="shared" si="2"/>
        <v>0</v>
      </c>
      <c r="H105" s="65">
        <f t="shared" si="3"/>
        <v>0</v>
      </c>
      <c r="I105" s="42"/>
    </row>
    <row r="106" spans="1:9" ht="78.75" x14ac:dyDescent="0.25">
      <c r="A106" s="195" t="s">
        <v>3622</v>
      </c>
      <c r="B106" s="196" t="s">
        <v>21058</v>
      </c>
      <c r="C106" s="198"/>
      <c r="D106" s="199"/>
      <c r="E106" s="199"/>
      <c r="F106" s="199"/>
      <c r="G106" s="199"/>
      <c r="H106" s="200"/>
      <c r="I106" s="42"/>
    </row>
    <row r="107" spans="1:9" x14ac:dyDescent="0.25">
      <c r="A107" s="193" t="s">
        <v>3623</v>
      </c>
      <c r="B107" s="194" t="s">
        <v>3619</v>
      </c>
      <c r="C107" s="188" t="s">
        <v>259</v>
      </c>
      <c r="D107" s="177"/>
      <c r="E107" s="201">
        <v>321</v>
      </c>
      <c r="F107" s="201">
        <v>60</v>
      </c>
      <c r="G107" s="88">
        <f t="shared" si="2"/>
        <v>0</v>
      </c>
      <c r="H107" s="65">
        <f t="shared" si="3"/>
        <v>0</v>
      </c>
      <c r="I107" s="42"/>
    </row>
    <row r="108" spans="1:9" x14ac:dyDescent="0.25">
      <c r="A108" s="193" t="s">
        <v>3624</v>
      </c>
      <c r="B108" s="194" t="s">
        <v>3621</v>
      </c>
      <c r="C108" s="188" t="s">
        <v>259</v>
      </c>
      <c r="D108" s="177"/>
      <c r="E108" s="201">
        <v>382</v>
      </c>
      <c r="F108" s="201">
        <v>71</v>
      </c>
      <c r="G108" s="88">
        <f t="shared" si="2"/>
        <v>0</v>
      </c>
      <c r="H108" s="65">
        <f t="shared" si="3"/>
        <v>0</v>
      </c>
      <c r="I108" s="42"/>
    </row>
    <row r="109" spans="1:9" ht="90" x14ac:dyDescent="0.25">
      <c r="A109" s="195" t="s">
        <v>3625</v>
      </c>
      <c r="B109" s="196" t="s">
        <v>21059</v>
      </c>
      <c r="C109" s="198"/>
      <c r="D109" s="199"/>
      <c r="E109" s="199"/>
      <c r="F109" s="199"/>
      <c r="G109" s="199"/>
      <c r="H109" s="200"/>
      <c r="I109" s="42"/>
    </row>
    <row r="110" spans="1:9" x14ac:dyDescent="0.25">
      <c r="A110" s="193" t="s">
        <v>3626</v>
      </c>
      <c r="B110" s="194" t="s">
        <v>3627</v>
      </c>
      <c r="C110" s="188" t="s">
        <v>259</v>
      </c>
      <c r="D110" s="177"/>
      <c r="E110" s="201">
        <v>257</v>
      </c>
      <c r="F110" s="201">
        <v>48.1</v>
      </c>
      <c r="G110" s="88">
        <f t="shared" si="2"/>
        <v>0</v>
      </c>
      <c r="H110" s="65">
        <f t="shared" si="3"/>
        <v>0</v>
      </c>
      <c r="I110" s="42"/>
    </row>
    <row r="111" spans="1:9" x14ac:dyDescent="0.25">
      <c r="A111" s="193" t="s">
        <v>3628</v>
      </c>
      <c r="B111" s="194" t="s">
        <v>3629</v>
      </c>
      <c r="C111" s="188" t="s">
        <v>259</v>
      </c>
      <c r="D111" s="177"/>
      <c r="E111" s="201">
        <v>292</v>
      </c>
      <c r="F111" s="201">
        <v>55</v>
      </c>
      <c r="G111" s="88">
        <f t="shared" si="2"/>
        <v>0</v>
      </c>
      <c r="H111" s="65">
        <f t="shared" si="3"/>
        <v>0</v>
      </c>
      <c r="I111" s="42"/>
    </row>
    <row r="112" spans="1:9" ht="123.75" x14ac:dyDescent="0.25">
      <c r="A112" s="193" t="s">
        <v>3630</v>
      </c>
      <c r="B112" s="194" t="s">
        <v>21060</v>
      </c>
      <c r="C112" s="188" t="s">
        <v>259</v>
      </c>
      <c r="D112" s="177"/>
      <c r="E112" s="201">
        <v>353</v>
      </c>
      <c r="F112" s="201">
        <v>66</v>
      </c>
      <c r="G112" s="88">
        <f t="shared" si="2"/>
        <v>0</v>
      </c>
      <c r="H112" s="65">
        <f t="shared" si="3"/>
        <v>0</v>
      </c>
      <c r="I112" s="42"/>
    </row>
    <row r="113" spans="1:9" ht="22.5" x14ac:dyDescent="0.25">
      <c r="A113" s="195" t="s">
        <v>3631</v>
      </c>
      <c r="B113" s="196" t="s">
        <v>21061</v>
      </c>
      <c r="C113" s="198"/>
      <c r="D113" s="199"/>
      <c r="E113" s="199"/>
      <c r="F113" s="199"/>
      <c r="G113" s="199"/>
      <c r="H113" s="200"/>
      <c r="I113" s="42"/>
    </row>
    <row r="114" spans="1:9" x14ac:dyDescent="0.25">
      <c r="A114" s="193" t="s">
        <v>3632</v>
      </c>
      <c r="B114" s="194" t="s">
        <v>3633</v>
      </c>
      <c r="C114" s="188" t="s">
        <v>259</v>
      </c>
      <c r="D114" s="177"/>
      <c r="E114" s="201">
        <v>44.4</v>
      </c>
      <c r="F114" s="201">
        <v>9.8000000000000007</v>
      </c>
      <c r="G114" s="88">
        <f t="shared" si="2"/>
        <v>0</v>
      </c>
      <c r="H114" s="65">
        <f t="shared" si="3"/>
        <v>0</v>
      </c>
      <c r="I114" s="42"/>
    </row>
    <row r="115" spans="1:9" ht="22.5" x14ac:dyDescent="0.25">
      <c r="A115" s="193" t="s">
        <v>3634</v>
      </c>
      <c r="B115" s="194" t="s">
        <v>3635</v>
      </c>
      <c r="C115" s="188" t="s">
        <v>259</v>
      </c>
      <c r="D115" s="177"/>
      <c r="E115" s="201">
        <v>66</v>
      </c>
      <c r="F115" s="201">
        <v>14.6</v>
      </c>
      <c r="G115" s="88">
        <f t="shared" si="2"/>
        <v>0</v>
      </c>
      <c r="H115" s="65">
        <f t="shared" si="3"/>
        <v>0</v>
      </c>
      <c r="I115" s="42"/>
    </row>
    <row r="116" spans="1:9" x14ac:dyDescent="0.25">
      <c r="A116" s="193" t="s">
        <v>3636</v>
      </c>
      <c r="B116" s="194" t="s">
        <v>3637</v>
      </c>
      <c r="C116" s="188" t="s">
        <v>259</v>
      </c>
      <c r="D116" s="177"/>
      <c r="E116" s="201">
        <v>59</v>
      </c>
      <c r="F116" s="201">
        <v>13</v>
      </c>
      <c r="G116" s="88">
        <f t="shared" si="2"/>
        <v>0</v>
      </c>
      <c r="H116" s="65">
        <f t="shared" si="3"/>
        <v>0</v>
      </c>
      <c r="I116" s="42"/>
    </row>
    <row r="117" spans="1:9" ht="22.5" x14ac:dyDescent="0.25">
      <c r="A117" s="193" t="s">
        <v>3638</v>
      </c>
      <c r="B117" s="194" t="s">
        <v>3639</v>
      </c>
      <c r="C117" s="188" t="s">
        <v>259</v>
      </c>
      <c r="D117" s="177"/>
      <c r="E117" s="201">
        <v>81</v>
      </c>
      <c r="F117" s="201">
        <v>18</v>
      </c>
      <c r="G117" s="88">
        <f t="shared" si="2"/>
        <v>0</v>
      </c>
      <c r="H117" s="65">
        <f t="shared" si="3"/>
        <v>0</v>
      </c>
      <c r="I117" s="42"/>
    </row>
    <row r="118" spans="1:9" ht="67.5" x14ac:dyDescent="0.25">
      <c r="A118" s="193" t="s">
        <v>3640</v>
      </c>
      <c r="B118" s="194" t="s">
        <v>21062</v>
      </c>
      <c r="C118" s="188" t="s">
        <v>6</v>
      </c>
      <c r="D118" s="177"/>
      <c r="E118" s="201">
        <v>195</v>
      </c>
      <c r="F118" s="201">
        <v>20.399999999999999</v>
      </c>
      <c r="G118" s="88">
        <f t="shared" si="2"/>
        <v>0</v>
      </c>
      <c r="H118" s="65">
        <f t="shared" si="3"/>
        <v>0</v>
      </c>
      <c r="I118" s="42"/>
    </row>
    <row r="119" spans="1:9" ht="33.75" x14ac:dyDescent="0.25">
      <c r="A119" s="193" t="s">
        <v>3641</v>
      </c>
      <c r="B119" s="194" t="s">
        <v>21063</v>
      </c>
      <c r="C119" s="188" t="s">
        <v>6</v>
      </c>
      <c r="D119" s="177"/>
      <c r="E119" s="201">
        <v>78</v>
      </c>
      <c r="F119" s="201">
        <v>0</v>
      </c>
      <c r="G119" s="88">
        <f t="shared" si="2"/>
        <v>0</v>
      </c>
      <c r="H119" s="65">
        <f t="shared" si="3"/>
        <v>0</v>
      </c>
      <c r="I119" s="42"/>
    </row>
    <row r="120" spans="1:9" ht="45" x14ac:dyDescent="0.25">
      <c r="A120" s="193" t="s">
        <v>3642</v>
      </c>
      <c r="B120" s="194" t="s">
        <v>21064</v>
      </c>
      <c r="C120" s="188" t="s">
        <v>259</v>
      </c>
      <c r="D120" s="177"/>
      <c r="E120" s="201">
        <v>12.3</v>
      </c>
      <c r="F120" s="201">
        <v>2.2999999999999998</v>
      </c>
      <c r="G120" s="88">
        <f t="shared" si="2"/>
        <v>0</v>
      </c>
      <c r="H120" s="65">
        <f t="shared" si="3"/>
        <v>0</v>
      </c>
      <c r="I120" s="42"/>
    </row>
    <row r="121" spans="1:9" ht="33.75" x14ac:dyDescent="0.25">
      <c r="A121" s="193" t="s">
        <v>3643</v>
      </c>
      <c r="B121" s="194" t="s">
        <v>21065</v>
      </c>
      <c r="C121" s="188" t="s">
        <v>259</v>
      </c>
      <c r="D121" s="177"/>
      <c r="E121" s="201">
        <v>16.600000000000001</v>
      </c>
      <c r="F121" s="201">
        <v>3.1</v>
      </c>
      <c r="G121" s="88">
        <f t="shared" si="2"/>
        <v>0</v>
      </c>
      <c r="H121" s="65">
        <f t="shared" si="3"/>
        <v>0</v>
      </c>
      <c r="I121" s="42"/>
    </row>
    <row r="122" spans="1:9" ht="168.75" x14ac:dyDescent="0.25">
      <c r="A122" s="193" t="s">
        <v>3644</v>
      </c>
      <c r="B122" s="194" t="s">
        <v>21066</v>
      </c>
      <c r="C122" s="188" t="s">
        <v>259</v>
      </c>
      <c r="D122" s="177"/>
      <c r="E122" s="201">
        <v>384</v>
      </c>
      <c r="F122" s="201">
        <v>72</v>
      </c>
      <c r="G122" s="88">
        <f t="shared" si="2"/>
        <v>0</v>
      </c>
      <c r="H122" s="65">
        <f t="shared" si="3"/>
        <v>0</v>
      </c>
      <c r="I122" s="42"/>
    </row>
    <row r="123" spans="1:9" ht="303.75" x14ac:dyDescent="0.25">
      <c r="A123" s="193" t="s">
        <v>3645</v>
      </c>
      <c r="B123" s="194" t="s">
        <v>21067</v>
      </c>
      <c r="C123" s="188" t="s">
        <v>259</v>
      </c>
      <c r="D123" s="177"/>
      <c r="E123" s="201">
        <v>407</v>
      </c>
      <c r="F123" s="201">
        <v>76</v>
      </c>
      <c r="G123" s="88">
        <f t="shared" si="2"/>
        <v>0</v>
      </c>
      <c r="H123" s="65">
        <f t="shared" si="3"/>
        <v>0</v>
      </c>
      <c r="I123" s="42"/>
    </row>
    <row r="124" spans="1:9" ht="57" customHeight="1" x14ac:dyDescent="0.25">
      <c r="A124" s="197" t="s">
        <v>21068</v>
      </c>
      <c r="B124" s="344" t="s">
        <v>21069</v>
      </c>
      <c r="C124" s="345"/>
      <c r="D124" s="345"/>
      <c r="E124" s="345"/>
      <c r="F124" s="345"/>
      <c r="G124" s="345"/>
      <c r="H124" s="346"/>
      <c r="I124" s="42"/>
    </row>
    <row r="125" spans="1:9" ht="348.75" x14ac:dyDescent="0.25">
      <c r="A125" s="195" t="s">
        <v>3646</v>
      </c>
      <c r="B125" s="196" t="s">
        <v>21070</v>
      </c>
      <c r="C125" s="198"/>
      <c r="D125" s="199"/>
      <c r="E125" s="199"/>
      <c r="F125" s="199"/>
      <c r="G125" s="199"/>
      <c r="H125" s="200"/>
      <c r="I125" s="42"/>
    </row>
    <row r="126" spans="1:9" x14ac:dyDescent="0.25">
      <c r="A126" s="193" t="s">
        <v>3647</v>
      </c>
      <c r="B126" s="194" t="s">
        <v>3648</v>
      </c>
      <c r="C126" s="188" t="s">
        <v>259</v>
      </c>
      <c r="D126" s="177"/>
      <c r="E126" s="201">
        <v>269</v>
      </c>
      <c r="F126" s="201">
        <v>34.700000000000003</v>
      </c>
      <c r="G126" s="88">
        <f t="shared" si="2"/>
        <v>0</v>
      </c>
      <c r="H126" s="65">
        <f t="shared" si="3"/>
        <v>0</v>
      </c>
      <c r="I126" s="42"/>
    </row>
    <row r="127" spans="1:9" x14ac:dyDescent="0.25">
      <c r="A127" s="193" t="s">
        <v>3649</v>
      </c>
      <c r="B127" s="194" t="s">
        <v>3650</v>
      </c>
      <c r="C127" s="188" t="s">
        <v>259</v>
      </c>
      <c r="D127" s="177"/>
      <c r="E127" s="201">
        <v>338</v>
      </c>
      <c r="F127" s="201">
        <v>43.5</v>
      </c>
      <c r="G127" s="88">
        <f t="shared" si="2"/>
        <v>0</v>
      </c>
      <c r="H127" s="65">
        <f t="shared" si="3"/>
        <v>0</v>
      </c>
      <c r="I127" s="42"/>
    </row>
    <row r="128" spans="1:9" x14ac:dyDescent="0.25">
      <c r="A128" s="193" t="s">
        <v>3651</v>
      </c>
      <c r="B128" s="194" t="s">
        <v>3652</v>
      </c>
      <c r="C128" s="188" t="s">
        <v>259</v>
      </c>
      <c r="D128" s="177"/>
      <c r="E128" s="201">
        <v>94</v>
      </c>
      <c r="F128" s="201">
        <v>12.1</v>
      </c>
      <c r="G128" s="88">
        <f t="shared" si="2"/>
        <v>0</v>
      </c>
      <c r="H128" s="65">
        <f t="shared" si="3"/>
        <v>0</v>
      </c>
      <c r="I128" s="42"/>
    </row>
    <row r="129" spans="1:9" ht="409.5" x14ac:dyDescent="0.25">
      <c r="A129" s="363" t="s">
        <v>3653</v>
      </c>
      <c r="B129" s="226" t="s">
        <v>21071</v>
      </c>
      <c r="C129" s="227"/>
      <c r="D129" s="228"/>
      <c r="E129" s="228"/>
      <c r="F129" s="228"/>
      <c r="G129" s="228"/>
      <c r="H129" s="229"/>
      <c r="I129" s="42"/>
    </row>
    <row r="130" spans="1:9" ht="191.25" x14ac:dyDescent="0.25">
      <c r="A130" s="364"/>
      <c r="B130" s="230" t="s">
        <v>21072</v>
      </c>
      <c r="C130" s="231"/>
      <c r="D130" s="232"/>
      <c r="E130" s="232"/>
      <c r="F130" s="232"/>
      <c r="G130" s="232"/>
      <c r="H130" s="233"/>
      <c r="I130" s="42"/>
    </row>
    <row r="131" spans="1:9" x14ac:dyDescent="0.25">
      <c r="A131" s="193" t="s">
        <v>3654</v>
      </c>
      <c r="B131" s="194" t="s">
        <v>3655</v>
      </c>
      <c r="C131" s="188" t="s">
        <v>259</v>
      </c>
      <c r="D131" s="177"/>
      <c r="E131" s="201">
        <v>247</v>
      </c>
      <c r="F131" s="201">
        <v>31.8</v>
      </c>
      <c r="G131" s="88">
        <f t="shared" si="2"/>
        <v>0</v>
      </c>
      <c r="H131" s="65">
        <f t="shared" si="3"/>
        <v>0</v>
      </c>
      <c r="I131" s="42"/>
    </row>
    <row r="132" spans="1:9" x14ac:dyDescent="0.25">
      <c r="A132" s="193" t="s">
        <v>3656</v>
      </c>
      <c r="B132" s="194" t="s">
        <v>3652</v>
      </c>
      <c r="C132" s="188" t="s">
        <v>259</v>
      </c>
      <c r="D132" s="177"/>
      <c r="E132" s="201">
        <v>76</v>
      </c>
      <c r="F132" s="201">
        <v>9.6999999999999993</v>
      </c>
      <c r="G132" s="88">
        <f t="shared" si="2"/>
        <v>0</v>
      </c>
      <c r="H132" s="65">
        <f t="shared" si="3"/>
        <v>0</v>
      </c>
      <c r="I132" s="42"/>
    </row>
    <row r="133" spans="1:9" ht="258.75" customHeight="1" x14ac:dyDescent="0.25">
      <c r="A133" s="381" t="s">
        <v>3657</v>
      </c>
      <c r="B133" s="379" t="s">
        <v>21073</v>
      </c>
      <c r="C133" s="377" t="s">
        <v>6</v>
      </c>
      <c r="D133" s="375"/>
      <c r="E133" s="373">
        <v>239</v>
      </c>
      <c r="F133" s="373">
        <v>40.200000000000003</v>
      </c>
      <c r="G133" s="373">
        <f>D133*E133</f>
        <v>0</v>
      </c>
      <c r="H133" s="371">
        <f>D133*F133</f>
        <v>0</v>
      </c>
      <c r="I133" s="42"/>
    </row>
    <row r="134" spans="1:9" ht="244.5" customHeight="1" x14ac:dyDescent="0.25">
      <c r="A134" s="382"/>
      <c r="B134" s="380"/>
      <c r="C134" s="378"/>
      <c r="D134" s="376"/>
      <c r="E134" s="374"/>
      <c r="F134" s="374"/>
      <c r="G134" s="374"/>
      <c r="H134" s="372"/>
      <c r="I134" s="42"/>
    </row>
    <row r="135" spans="1:9" ht="213.75" customHeight="1" x14ac:dyDescent="0.25">
      <c r="A135" s="363" t="s">
        <v>3658</v>
      </c>
      <c r="B135" s="365" t="s">
        <v>21074</v>
      </c>
      <c r="C135" s="361"/>
      <c r="D135" s="369"/>
      <c r="E135" s="369"/>
      <c r="F135" s="369"/>
      <c r="G135" s="369"/>
      <c r="H135" s="367"/>
      <c r="I135" s="42"/>
    </row>
    <row r="136" spans="1:9" ht="213.75" customHeight="1" x14ac:dyDescent="0.25">
      <c r="A136" s="364"/>
      <c r="B136" s="366"/>
      <c r="C136" s="362"/>
      <c r="D136" s="370"/>
      <c r="E136" s="370"/>
      <c r="F136" s="370"/>
      <c r="G136" s="370"/>
      <c r="H136" s="368"/>
      <c r="I136" s="42"/>
    </row>
    <row r="137" spans="1:9" x14ac:dyDescent="0.25">
      <c r="A137" s="193" t="s">
        <v>3659</v>
      </c>
      <c r="B137" s="194" t="s">
        <v>3655</v>
      </c>
      <c r="C137" s="188" t="s">
        <v>259</v>
      </c>
      <c r="D137" s="177"/>
      <c r="E137" s="201">
        <v>229</v>
      </c>
      <c r="F137" s="201">
        <v>29.5</v>
      </c>
      <c r="G137" s="88">
        <f t="shared" ref="G137:G196" si="4">D137*E137</f>
        <v>0</v>
      </c>
      <c r="H137" s="65">
        <f t="shared" ref="H137:H196" si="5">D137*F137</f>
        <v>0</v>
      </c>
      <c r="I137" s="42"/>
    </row>
    <row r="138" spans="1:9" x14ac:dyDescent="0.25">
      <c r="A138" s="193" t="s">
        <v>3660</v>
      </c>
      <c r="B138" s="194" t="s">
        <v>3652</v>
      </c>
      <c r="C138" s="188" t="s">
        <v>259</v>
      </c>
      <c r="D138" s="177"/>
      <c r="E138" s="201">
        <v>76</v>
      </c>
      <c r="F138" s="201">
        <v>9.6999999999999993</v>
      </c>
      <c r="G138" s="88">
        <f t="shared" si="4"/>
        <v>0</v>
      </c>
      <c r="H138" s="65">
        <f t="shared" si="5"/>
        <v>0</v>
      </c>
      <c r="I138" s="42"/>
    </row>
    <row r="139" spans="1:9" ht="258.75" customHeight="1" x14ac:dyDescent="0.25">
      <c r="A139" s="381" t="s">
        <v>3661</v>
      </c>
      <c r="B139" s="379" t="s">
        <v>21075</v>
      </c>
      <c r="C139" s="377" t="s">
        <v>259</v>
      </c>
      <c r="D139" s="375"/>
      <c r="E139" s="373">
        <v>229</v>
      </c>
      <c r="F139" s="373">
        <v>29.5</v>
      </c>
      <c r="G139" s="373">
        <f>D139*E139</f>
        <v>0</v>
      </c>
      <c r="H139" s="371">
        <f>D139*F139</f>
        <v>0</v>
      </c>
      <c r="I139" s="42"/>
    </row>
    <row r="140" spans="1:9" ht="247.5" customHeight="1" x14ac:dyDescent="0.25">
      <c r="A140" s="382"/>
      <c r="B140" s="380"/>
      <c r="C140" s="378"/>
      <c r="D140" s="376"/>
      <c r="E140" s="374"/>
      <c r="F140" s="374"/>
      <c r="G140" s="374"/>
      <c r="H140" s="372"/>
      <c r="I140" s="42"/>
    </row>
    <row r="141" spans="1:9" ht="33.75" x14ac:dyDescent="0.25">
      <c r="A141" s="193" t="s">
        <v>3662</v>
      </c>
      <c r="B141" s="194" t="s">
        <v>21076</v>
      </c>
      <c r="C141" s="188" t="s">
        <v>6</v>
      </c>
      <c r="D141" s="177"/>
      <c r="E141" s="201">
        <v>62</v>
      </c>
      <c r="F141" s="201">
        <v>0</v>
      </c>
      <c r="G141" s="88">
        <f t="shared" si="4"/>
        <v>0</v>
      </c>
      <c r="H141" s="65">
        <f t="shared" si="5"/>
        <v>0</v>
      </c>
      <c r="I141" s="42"/>
    </row>
    <row r="142" spans="1:9" ht="225" customHeight="1" x14ac:dyDescent="0.25">
      <c r="A142" s="363" t="s">
        <v>3663</v>
      </c>
      <c r="B142" s="365" t="s">
        <v>21077</v>
      </c>
      <c r="C142" s="361"/>
      <c r="D142" s="369"/>
      <c r="E142" s="369"/>
      <c r="F142" s="369"/>
      <c r="G142" s="369"/>
      <c r="H142" s="367"/>
      <c r="I142" s="42"/>
    </row>
    <row r="143" spans="1:9" ht="247.5" customHeight="1" x14ac:dyDescent="0.25">
      <c r="A143" s="364"/>
      <c r="B143" s="366"/>
      <c r="C143" s="362"/>
      <c r="D143" s="370"/>
      <c r="E143" s="370"/>
      <c r="F143" s="370"/>
      <c r="G143" s="370"/>
      <c r="H143" s="368"/>
      <c r="I143" s="42"/>
    </row>
    <row r="144" spans="1:9" ht="135" x14ac:dyDescent="0.25">
      <c r="A144" s="193"/>
      <c r="B144" s="194" t="s">
        <v>21078</v>
      </c>
      <c r="C144" s="188"/>
      <c r="D144" s="177"/>
      <c r="E144" s="201"/>
      <c r="F144" s="201"/>
      <c r="G144" s="88">
        <f t="shared" si="4"/>
        <v>0</v>
      </c>
      <c r="H144" s="65">
        <f t="shared" si="5"/>
        <v>0</v>
      </c>
      <c r="I144" s="42"/>
    </row>
    <row r="145" spans="1:9" x14ac:dyDescent="0.25">
      <c r="A145" s="193" t="s">
        <v>3664</v>
      </c>
      <c r="B145" s="194" t="s">
        <v>3655</v>
      </c>
      <c r="C145" s="188" t="s">
        <v>259</v>
      </c>
      <c r="D145" s="177"/>
      <c r="E145" s="201">
        <v>554</v>
      </c>
      <c r="F145" s="201">
        <v>71</v>
      </c>
      <c r="G145" s="88">
        <f t="shared" si="4"/>
        <v>0</v>
      </c>
      <c r="H145" s="65">
        <f t="shared" si="5"/>
        <v>0</v>
      </c>
      <c r="I145" s="42"/>
    </row>
    <row r="146" spans="1:9" x14ac:dyDescent="0.25">
      <c r="A146" s="193" t="s">
        <v>3665</v>
      </c>
      <c r="B146" s="194" t="s">
        <v>3666</v>
      </c>
      <c r="C146" s="188" t="s">
        <v>259</v>
      </c>
      <c r="D146" s="177"/>
      <c r="E146" s="201">
        <v>623</v>
      </c>
      <c r="F146" s="201">
        <v>80</v>
      </c>
      <c r="G146" s="88">
        <f t="shared" si="4"/>
        <v>0</v>
      </c>
      <c r="H146" s="65">
        <f t="shared" si="5"/>
        <v>0</v>
      </c>
      <c r="I146" s="42"/>
    </row>
    <row r="147" spans="1:9" x14ac:dyDescent="0.25">
      <c r="A147" s="193" t="s">
        <v>3667</v>
      </c>
      <c r="B147" s="194" t="s">
        <v>3652</v>
      </c>
      <c r="C147" s="188" t="s">
        <v>259</v>
      </c>
      <c r="D147" s="177"/>
      <c r="E147" s="201">
        <v>167</v>
      </c>
      <c r="F147" s="201">
        <v>21.6</v>
      </c>
      <c r="G147" s="88">
        <f t="shared" si="4"/>
        <v>0</v>
      </c>
      <c r="H147" s="65">
        <f t="shared" si="5"/>
        <v>0</v>
      </c>
      <c r="I147" s="42"/>
    </row>
    <row r="148" spans="1:9" ht="225" customHeight="1" x14ac:dyDescent="0.25">
      <c r="A148" s="363" t="s">
        <v>3668</v>
      </c>
      <c r="B148" s="365" t="s">
        <v>21079</v>
      </c>
      <c r="C148" s="361"/>
      <c r="D148" s="369"/>
      <c r="E148" s="369"/>
      <c r="F148" s="369"/>
      <c r="G148" s="369"/>
      <c r="H148" s="367"/>
      <c r="I148" s="42"/>
    </row>
    <row r="149" spans="1:9" ht="270" customHeight="1" x14ac:dyDescent="0.25">
      <c r="A149" s="364"/>
      <c r="B149" s="366"/>
      <c r="C149" s="362"/>
      <c r="D149" s="370"/>
      <c r="E149" s="370"/>
      <c r="F149" s="370"/>
      <c r="G149" s="370"/>
      <c r="H149" s="368"/>
      <c r="I149" s="42"/>
    </row>
    <row r="150" spans="1:9" x14ac:dyDescent="0.25">
      <c r="A150" s="193" t="s">
        <v>3669</v>
      </c>
      <c r="B150" s="194" t="s">
        <v>21080</v>
      </c>
      <c r="C150" s="188" t="s">
        <v>259</v>
      </c>
      <c r="D150" s="177"/>
      <c r="E150" s="201">
        <v>287</v>
      </c>
      <c r="F150" s="201">
        <v>37</v>
      </c>
      <c r="G150" s="88">
        <f t="shared" si="4"/>
        <v>0</v>
      </c>
      <c r="H150" s="65">
        <f t="shared" si="5"/>
        <v>0</v>
      </c>
      <c r="I150" s="42"/>
    </row>
    <row r="151" spans="1:9" x14ac:dyDescent="0.25">
      <c r="A151" s="193" t="s">
        <v>3670</v>
      </c>
      <c r="B151" s="194" t="s">
        <v>3671</v>
      </c>
      <c r="C151" s="188" t="s">
        <v>259</v>
      </c>
      <c r="D151" s="177"/>
      <c r="E151" s="201">
        <v>74</v>
      </c>
      <c r="F151" s="201">
        <v>9.5</v>
      </c>
      <c r="G151" s="88">
        <f t="shared" si="4"/>
        <v>0</v>
      </c>
      <c r="H151" s="65">
        <f t="shared" si="5"/>
        <v>0</v>
      </c>
      <c r="I151" s="42"/>
    </row>
    <row r="152" spans="1:9" ht="135" x14ac:dyDescent="0.25">
      <c r="A152" s="193" t="s">
        <v>3672</v>
      </c>
      <c r="B152" s="194" t="s">
        <v>21081</v>
      </c>
      <c r="C152" s="188" t="s">
        <v>259</v>
      </c>
      <c r="D152" s="177"/>
      <c r="E152" s="201">
        <v>236</v>
      </c>
      <c r="F152" s="201">
        <v>30.4</v>
      </c>
      <c r="G152" s="88">
        <f t="shared" si="4"/>
        <v>0</v>
      </c>
      <c r="H152" s="65">
        <f t="shared" si="5"/>
        <v>0</v>
      </c>
      <c r="I152" s="42"/>
    </row>
    <row r="153" spans="1:9" ht="180" x14ac:dyDescent="0.25">
      <c r="A153" s="193" t="s">
        <v>3673</v>
      </c>
      <c r="B153" s="194" t="s">
        <v>21082</v>
      </c>
      <c r="C153" s="188" t="s">
        <v>259</v>
      </c>
      <c r="D153" s="177"/>
      <c r="E153" s="201">
        <v>44.1</v>
      </c>
      <c r="F153" s="201">
        <v>5.7</v>
      </c>
      <c r="G153" s="88">
        <f t="shared" si="4"/>
        <v>0</v>
      </c>
      <c r="H153" s="65">
        <f t="shared" si="5"/>
        <v>0</v>
      </c>
      <c r="I153" s="42"/>
    </row>
    <row r="154" spans="1:9" ht="57" customHeight="1" x14ac:dyDescent="0.25">
      <c r="A154" s="197" t="s">
        <v>21083</v>
      </c>
      <c r="B154" s="344" t="s">
        <v>21084</v>
      </c>
      <c r="C154" s="345"/>
      <c r="D154" s="345"/>
      <c r="E154" s="345"/>
      <c r="F154" s="345"/>
      <c r="G154" s="345"/>
      <c r="H154" s="346"/>
      <c r="I154" s="42"/>
    </row>
    <row r="155" spans="1:9" ht="90" x14ac:dyDescent="0.25">
      <c r="A155" s="195" t="s">
        <v>3674</v>
      </c>
      <c r="B155" s="196" t="s">
        <v>21085</v>
      </c>
      <c r="C155" s="198"/>
      <c r="D155" s="199"/>
      <c r="E155" s="199"/>
      <c r="F155" s="199"/>
      <c r="G155" s="199"/>
      <c r="H155" s="200"/>
      <c r="I155" s="42"/>
    </row>
    <row r="156" spans="1:9" x14ac:dyDescent="0.25">
      <c r="A156" s="193" t="s">
        <v>3675</v>
      </c>
      <c r="B156" s="194" t="s">
        <v>3676</v>
      </c>
      <c r="C156" s="188" t="s">
        <v>259</v>
      </c>
      <c r="D156" s="177"/>
      <c r="E156" s="201">
        <v>11.8</v>
      </c>
      <c r="F156" s="201">
        <v>1.94</v>
      </c>
      <c r="G156" s="88">
        <f t="shared" si="4"/>
        <v>0</v>
      </c>
      <c r="H156" s="65">
        <f t="shared" si="5"/>
        <v>0</v>
      </c>
      <c r="I156" s="42"/>
    </row>
    <row r="157" spans="1:9" x14ac:dyDescent="0.25">
      <c r="A157" s="193" t="s">
        <v>3677</v>
      </c>
      <c r="B157" s="194" t="s">
        <v>3678</v>
      </c>
      <c r="C157" s="188" t="s">
        <v>259</v>
      </c>
      <c r="D157" s="177"/>
      <c r="E157" s="201">
        <v>14.5</v>
      </c>
      <c r="F157" s="201">
        <v>2.39</v>
      </c>
      <c r="G157" s="88">
        <f t="shared" si="4"/>
        <v>0</v>
      </c>
      <c r="H157" s="65">
        <f t="shared" si="5"/>
        <v>0</v>
      </c>
      <c r="I157" s="42"/>
    </row>
    <row r="158" spans="1:9" ht="67.5" x14ac:dyDescent="0.25">
      <c r="A158" s="195" t="s">
        <v>3679</v>
      </c>
      <c r="B158" s="196" t="s">
        <v>21086</v>
      </c>
      <c r="C158" s="198"/>
      <c r="D158" s="199"/>
      <c r="E158" s="199"/>
      <c r="F158" s="199"/>
      <c r="G158" s="199"/>
      <c r="H158" s="200"/>
      <c r="I158" s="42"/>
    </row>
    <row r="159" spans="1:9" x14ac:dyDescent="0.25">
      <c r="A159" s="193" t="s">
        <v>3680</v>
      </c>
      <c r="B159" s="194" t="s">
        <v>3681</v>
      </c>
      <c r="C159" s="188" t="s">
        <v>259</v>
      </c>
      <c r="D159" s="177"/>
      <c r="E159" s="201">
        <v>15.2</v>
      </c>
      <c r="F159" s="201">
        <v>2.5</v>
      </c>
      <c r="G159" s="88">
        <f t="shared" si="4"/>
        <v>0</v>
      </c>
      <c r="H159" s="65">
        <f t="shared" si="5"/>
        <v>0</v>
      </c>
      <c r="I159" s="42"/>
    </row>
    <row r="160" spans="1:9" x14ac:dyDescent="0.25">
      <c r="A160" s="193" t="s">
        <v>3682</v>
      </c>
      <c r="B160" s="194" t="s">
        <v>3683</v>
      </c>
      <c r="C160" s="188" t="s">
        <v>259</v>
      </c>
      <c r="D160" s="177"/>
      <c r="E160" s="201">
        <v>16.399999999999999</v>
      </c>
      <c r="F160" s="201">
        <v>2.7</v>
      </c>
      <c r="G160" s="88">
        <f t="shared" si="4"/>
        <v>0</v>
      </c>
      <c r="H160" s="65">
        <f t="shared" si="5"/>
        <v>0</v>
      </c>
      <c r="I160" s="42"/>
    </row>
    <row r="161" spans="1:9" x14ac:dyDescent="0.25">
      <c r="A161" s="193" t="s">
        <v>3684</v>
      </c>
      <c r="B161" s="194" t="s">
        <v>3685</v>
      </c>
      <c r="C161" s="188" t="s">
        <v>259</v>
      </c>
      <c r="D161" s="177"/>
      <c r="E161" s="201">
        <v>19.8</v>
      </c>
      <c r="F161" s="201">
        <v>3.25</v>
      </c>
      <c r="G161" s="88">
        <f t="shared" si="4"/>
        <v>0</v>
      </c>
      <c r="H161" s="65">
        <f t="shared" si="5"/>
        <v>0</v>
      </c>
      <c r="I161" s="42"/>
    </row>
    <row r="162" spans="1:9" x14ac:dyDescent="0.25">
      <c r="A162" s="193" t="s">
        <v>3686</v>
      </c>
      <c r="B162" s="194" t="s">
        <v>3687</v>
      </c>
      <c r="C162" s="188" t="s">
        <v>259</v>
      </c>
      <c r="D162" s="177"/>
      <c r="E162" s="201">
        <v>23.7</v>
      </c>
      <c r="F162" s="201">
        <v>3.89</v>
      </c>
      <c r="G162" s="88">
        <f t="shared" si="4"/>
        <v>0</v>
      </c>
      <c r="H162" s="65">
        <f t="shared" si="5"/>
        <v>0</v>
      </c>
      <c r="I162" s="42"/>
    </row>
    <row r="163" spans="1:9" x14ac:dyDescent="0.25">
      <c r="A163" s="193" t="s">
        <v>3688</v>
      </c>
      <c r="B163" s="194" t="s">
        <v>3689</v>
      </c>
      <c r="C163" s="188" t="s">
        <v>259</v>
      </c>
      <c r="D163" s="177"/>
      <c r="E163" s="201">
        <v>29</v>
      </c>
      <c r="F163" s="201">
        <v>4.7699999999999996</v>
      </c>
      <c r="G163" s="88">
        <f t="shared" si="4"/>
        <v>0</v>
      </c>
      <c r="H163" s="65">
        <f t="shared" si="5"/>
        <v>0</v>
      </c>
      <c r="I163" s="42"/>
    </row>
    <row r="164" spans="1:9" x14ac:dyDescent="0.25">
      <c r="A164" s="193" t="s">
        <v>3690</v>
      </c>
      <c r="B164" s="194" t="s">
        <v>3691</v>
      </c>
      <c r="C164" s="188" t="s">
        <v>259</v>
      </c>
      <c r="D164" s="177"/>
      <c r="E164" s="201">
        <v>41.6</v>
      </c>
      <c r="F164" s="201">
        <v>6.8</v>
      </c>
      <c r="G164" s="88">
        <f t="shared" si="4"/>
        <v>0</v>
      </c>
      <c r="H164" s="65">
        <f t="shared" si="5"/>
        <v>0</v>
      </c>
      <c r="I164" s="42"/>
    </row>
    <row r="165" spans="1:9" x14ac:dyDescent="0.25">
      <c r="A165" s="193" t="s">
        <v>3692</v>
      </c>
      <c r="B165" s="194" t="s">
        <v>3693</v>
      </c>
      <c r="C165" s="188" t="s">
        <v>259</v>
      </c>
      <c r="D165" s="177"/>
      <c r="E165" s="201">
        <v>53</v>
      </c>
      <c r="F165" s="201">
        <v>8.8000000000000007</v>
      </c>
      <c r="G165" s="88">
        <f t="shared" si="4"/>
        <v>0</v>
      </c>
      <c r="H165" s="65">
        <f t="shared" si="5"/>
        <v>0</v>
      </c>
      <c r="I165" s="42"/>
    </row>
    <row r="166" spans="1:9" ht="67.5" x14ac:dyDescent="0.25">
      <c r="A166" s="195" t="s">
        <v>3694</v>
      </c>
      <c r="B166" s="196" t="s">
        <v>21087</v>
      </c>
      <c r="C166" s="198"/>
      <c r="D166" s="199"/>
      <c r="E166" s="199"/>
      <c r="F166" s="199"/>
      <c r="G166" s="199"/>
      <c r="H166" s="200"/>
      <c r="I166" s="42"/>
    </row>
    <row r="167" spans="1:9" x14ac:dyDescent="0.25">
      <c r="A167" s="193" t="s">
        <v>3695</v>
      </c>
      <c r="B167" s="194" t="s">
        <v>3696</v>
      </c>
      <c r="C167" s="188" t="s">
        <v>259</v>
      </c>
      <c r="D167" s="177"/>
      <c r="E167" s="201">
        <v>20.3</v>
      </c>
      <c r="F167" s="201">
        <v>3.33</v>
      </c>
      <c r="G167" s="88">
        <f t="shared" si="4"/>
        <v>0</v>
      </c>
      <c r="H167" s="65">
        <f t="shared" si="5"/>
        <v>0</v>
      </c>
      <c r="I167" s="42"/>
    </row>
    <row r="168" spans="1:9" x14ac:dyDescent="0.25">
      <c r="A168" s="193" t="s">
        <v>3697</v>
      </c>
      <c r="B168" s="194" t="s">
        <v>3698</v>
      </c>
      <c r="C168" s="188" t="s">
        <v>259</v>
      </c>
      <c r="D168" s="177"/>
      <c r="E168" s="201">
        <v>32.200000000000003</v>
      </c>
      <c r="F168" s="201">
        <v>5.3</v>
      </c>
      <c r="G168" s="88">
        <f t="shared" si="4"/>
        <v>0</v>
      </c>
      <c r="H168" s="65">
        <f t="shared" si="5"/>
        <v>0</v>
      </c>
      <c r="I168" s="42"/>
    </row>
    <row r="169" spans="1:9" ht="67.5" x14ac:dyDescent="0.25">
      <c r="A169" s="195" t="s">
        <v>3699</v>
      </c>
      <c r="B169" s="196" t="s">
        <v>21088</v>
      </c>
      <c r="C169" s="198"/>
      <c r="D169" s="199"/>
      <c r="E169" s="199"/>
      <c r="F169" s="199"/>
      <c r="G169" s="199"/>
      <c r="H169" s="200"/>
      <c r="I169" s="42"/>
    </row>
    <row r="170" spans="1:9" x14ac:dyDescent="0.25">
      <c r="A170" s="193" t="s">
        <v>3700</v>
      </c>
      <c r="B170" s="194" t="s">
        <v>3701</v>
      </c>
      <c r="C170" s="188" t="s">
        <v>259</v>
      </c>
      <c r="D170" s="177"/>
      <c r="E170" s="201">
        <v>26</v>
      </c>
      <c r="F170" s="201">
        <v>4.2699999999999996</v>
      </c>
      <c r="G170" s="88">
        <f t="shared" si="4"/>
        <v>0</v>
      </c>
      <c r="H170" s="65">
        <f t="shared" si="5"/>
        <v>0</v>
      </c>
      <c r="I170" s="42"/>
    </row>
    <row r="171" spans="1:9" x14ac:dyDescent="0.25">
      <c r="A171" s="193" t="s">
        <v>3702</v>
      </c>
      <c r="B171" s="194" t="s">
        <v>3703</v>
      </c>
      <c r="C171" s="188" t="s">
        <v>259</v>
      </c>
      <c r="D171" s="177"/>
      <c r="E171" s="201">
        <v>36.200000000000003</v>
      </c>
      <c r="F171" s="201">
        <v>5.9</v>
      </c>
      <c r="G171" s="88">
        <f t="shared" si="4"/>
        <v>0</v>
      </c>
      <c r="H171" s="65">
        <f t="shared" si="5"/>
        <v>0</v>
      </c>
      <c r="I171" s="42"/>
    </row>
    <row r="172" spans="1:9" ht="78.75" x14ac:dyDescent="0.25">
      <c r="A172" s="193" t="s">
        <v>3704</v>
      </c>
      <c r="B172" s="194" t="s">
        <v>21089</v>
      </c>
      <c r="C172" s="188" t="s">
        <v>259</v>
      </c>
      <c r="D172" s="177"/>
      <c r="E172" s="201">
        <v>21.5</v>
      </c>
      <c r="F172" s="201">
        <v>3.53</v>
      </c>
      <c r="G172" s="88">
        <f t="shared" si="4"/>
        <v>0</v>
      </c>
      <c r="H172" s="65">
        <f t="shared" si="5"/>
        <v>0</v>
      </c>
      <c r="I172" s="42"/>
    </row>
    <row r="173" spans="1:9" ht="90" x14ac:dyDescent="0.25">
      <c r="A173" s="195" t="s">
        <v>3705</v>
      </c>
      <c r="B173" s="196" t="s">
        <v>21090</v>
      </c>
      <c r="C173" s="198"/>
      <c r="D173" s="199"/>
      <c r="E173" s="199"/>
      <c r="F173" s="199"/>
      <c r="G173" s="199"/>
      <c r="H173" s="200"/>
      <c r="I173" s="42"/>
    </row>
    <row r="174" spans="1:9" x14ac:dyDescent="0.25">
      <c r="A174" s="193" t="s">
        <v>3706</v>
      </c>
      <c r="B174" s="194" t="s">
        <v>3707</v>
      </c>
      <c r="C174" s="188" t="s">
        <v>259</v>
      </c>
      <c r="D174" s="177"/>
      <c r="E174" s="201">
        <v>37</v>
      </c>
      <c r="F174" s="201">
        <v>7.7</v>
      </c>
      <c r="G174" s="88">
        <f t="shared" si="4"/>
        <v>0</v>
      </c>
      <c r="H174" s="65">
        <f t="shared" si="5"/>
        <v>0</v>
      </c>
      <c r="I174" s="42"/>
    </row>
    <row r="175" spans="1:9" x14ac:dyDescent="0.25">
      <c r="A175" s="193" t="s">
        <v>3708</v>
      </c>
      <c r="B175" s="194" t="s">
        <v>3709</v>
      </c>
      <c r="C175" s="188" t="s">
        <v>259</v>
      </c>
      <c r="D175" s="177"/>
      <c r="E175" s="201">
        <v>34</v>
      </c>
      <c r="F175" s="201">
        <v>7</v>
      </c>
      <c r="G175" s="88">
        <f t="shared" si="4"/>
        <v>0</v>
      </c>
      <c r="H175" s="65">
        <f t="shared" si="5"/>
        <v>0</v>
      </c>
      <c r="I175" s="42"/>
    </row>
    <row r="176" spans="1:9" x14ac:dyDescent="0.25">
      <c r="A176" s="193" t="s">
        <v>3710</v>
      </c>
      <c r="B176" s="194" t="s">
        <v>3711</v>
      </c>
      <c r="C176" s="188" t="s">
        <v>259</v>
      </c>
      <c r="D176" s="177"/>
      <c r="E176" s="201">
        <v>34.799999999999997</v>
      </c>
      <c r="F176" s="201">
        <v>7.2</v>
      </c>
      <c r="G176" s="88">
        <f t="shared" si="4"/>
        <v>0</v>
      </c>
      <c r="H176" s="65">
        <f t="shared" si="5"/>
        <v>0</v>
      </c>
      <c r="I176" s="42"/>
    </row>
    <row r="177" spans="1:9" x14ac:dyDescent="0.25">
      <c r="A177" s="193" t="s">
        <v>3712</v>
      </c>
      <c r="B177" s="194" t="s">
        <v>3713</v>
      </c>
      <c r="C177" s="188" t="s">
        <v>259</v>
      </c>
      <c r="D177" s="177"/>
      <c r="E177" s="201">
        <v>35.5</v>
      </c>
      <c r="F177" s="201">
        <v>7.4</v>
      </c>
      <c r="G177" s="88">
        <f t="shared" si="4"/>
        <v>0</v>
      </c>
      <c r="H177" s="65">
        <f t="shared" si="5"/>
        <v>0</v>
      </c>
      <c r="I177" s="42"/>
    </row>
    <row r="178" spans="1:9" x14ac:dyDescent="0.25">
      <c r="A178" s="193" t="s">
        <v>3714</v>
      </c>
      <c r="B178" s="194" t="s">
        <v>3715</v>
      </c>
      <c r="C178" s="188" t="s">
        <v>259</v>
      </c>
      <c r="D178" s="177"/>
      <c r="E178" s="201">
        <v>36.200000000000003</v>
      </c>
      <c r="F178" s="201">
        <v>7.5</v>
      </c>
      <c r="G178" s="88">
        <f t="shared" si="4"/>
        <v>0</v>
      </c>
      <c r="H178" s="65">
        <f t="shared" si="5"/>
        <v>0</v>
      </c>
      <c r="I178" s="42"/>
    </row>
    <row r="179" spans="1:9" x14ac:dyDescent="0.25">
      <c r="A179" s="193" t="s">
        <v>3716</v>
      </c>
      <c r="B179" s="194" t="s">
        <v>3717</v>
      </c>
      <c r="C179" s="188" t="s">
        <v>259</v>
      </c>
      <c r="D179" s="177"/>
      <c r="E179" s="201">
        <v>33.200000000000003</v>
      </c>
      <c r="F179" s="201">
        <v>7.7</v>
      </c>
      <c r="G179" s="88">
        <f t="shared" si="4"/>
        <v>0</v>
      </c>
      <c r="H179" s="65">
        <f t="shared" si="5"/>
        <v>0</v>
      </c>
      <c r="I179" s="42"/>
    </row>
    <row r="180" spans="1:9" x14ac:dyDescent="0.25">
      <c r="A180" s="193" t="s">
        <v>3718</v>
      </c>
      <c r="B180" s="194" t="s">
        <v>3719</v>
      </c>
      <c r="C180" s="188" t="s">
        <v>259</v>
      </c>
      <c r="D180" s="177"/>
      <c r="E180" s="201">
        <v>36.9</v>
      </c>
      <c r="F180" s="201">
        <v>7.7</v>
      </c>
      <c r="G180" s="88">
        <f t="shared" si="4"/>
        <v>0</v>
      </c>
      <c r="H180" s="65">
        <f t="shared" si="5"/>
        <v>0</v>
      </c>
      <c r="I180" s="42"/>
    </row>
    <row r="181" spans="1:9" x14ac:dyDescent="0.25">
      <c r="A181" s="193" t="s">
        <v>3720</v>
      </c>
      <c r="B181" s="194" t="s">
        <v>3721</v>
      </c>
      <c r="C181" s="188" t="s">
        <v>259</v>
      </c>
      <c r="D181" s="177"/>
      <c r="E181" s="201">
        <v>36.9</v>
      </c>
      <c r="F181" s="201">
        <v>7.7</v>
      </c>
      <c r="G181" s="88">
        <f t="shared" si="4"/>
        <v>0</v>
      </c>
      <c r="H181" s="65">
        <f t="shared" si="5"/>
        <v>0</v>
      </c>
      <c r="I181" s="42"/>
    </row>
    <row r="182" spans="1:9" x14ac:dyDescent="0.25">
      <c r="A182" s="193" t="s">
        <v>3722</v>
      </c>
      <c r="B182" s="194" t="s">
        <v>3723</v>
      </c>
      <c r="C182" s="188" t="s">
        <v>259</v>
      </c>
      <c r="D182" s="177"/>
      <c r="E182" s="201">
        <v>39.1</v>
      </c>
      <c r="F182" s="201">
        <v>8.1</v>
      </c>
      <c r="G182" s="88">
        <f t="shared" si="4"/>
        <v>0</v>
      </c>
      <c r="H182" s="65">
        <f t="shared" si="5"/>
        <v>0</v>
      </c>
      <c r="I182" s="42"/>
    </row>
    <row r="183" spans="1:9" x14ac:dyDescent="0.25">
      <c r="A183" s="193" t="s">
        <v>3724</v>
      </c>
      <c r="B183" s="194" t="s">
        <v>3725</v>
      </c>
      <c r="C183" s="188" t="s">
        <v>259</v>
      </c>
      <c r="D183" s="177"/>
      <c r="E183" s="201">
        <v>43.6</v>
      </c>
      <c r="F183" s="201">
        <v>9</v>
      </c>
      <c r="G183" s="88">
        <f t="shared" si="4"/>
        <v>0</v>
      </c>
      <c r="H183" s="65">
        <f t="shared" si="5"/>
        <v>0</v>
      </c>
      <c r="I183" s="42"/>
    </row>
    <row r="184" spans="1:9" x14ac:dyDescent="0.25">
      <c r="A184" s="193" t="s">
        <v>3726</v>
      </c>
      <c r="B184" s="194" t="s">
        <v>3727</v>
      </c>
      <c r="C184" s="188" t="s">
        <v>259</v>
      </c>
      <c r="D184" s="177"/>
      <c r="E184" s="201">
        <v>43.6</v>
      </c>
      <c r="F184" s="201">
        <v>9</v>
      </c>
      <c r="G184" s="88">
        <f t="shared" si="4"/>
        <v>0</v>
      </c>
      <c r="H184" s="65">
        <f t="shared" si="5"/>
        <v>0</v>
      </c>
      <c r="I184" s="42"/>
    </row>
    <row r="185" spans="1:9" x14ac:dyDescent="0.25">
      <c r="A185" s="193" t="s">
        <v>3728</v>
      </c>
      <c r="B185" s="194" t="s">
        <v>3729</v>
      </c>
      <c r="C185" s="188" t="s">
        <v>259</v>
      </c>
      <c r="D185" s="177"/>
      <c r="E185" s="201">
        <v>44.2</v>
      </c>
      <c r="F185" s="201">
        <v>9.1999999999999993</v>
      </c>
      <c r="G185" s="88">
        <f t="shared" si="4"/>
        <v>0</v>
      </c>
      <c r="H185" s="65">
        <f t="shared" si="5"/>
        <v>0</v>
      </c>
      <c r="I185" s="42"/>
    </row>
    <row r="186" spans="1:9" x14ac:dyDescent="0.25">
      <c r="A186" s="193" t="s">
        <v>3730</v>
      </c>
      <c r="B186" s="194" t="s">
        <v>3731</v>
      </c>
      <c r="C186" s="188" t="s">
        <v>259</v>
      </c>
      <c r="D186" s="177"/>
      <c r="E186" s="201">
        <v>45.1</v>
      </c>
      <c r="F186" s="201">
        <v>9.4</v>
      </c>
      <c r="G186" s="88">
        <f t="shared" si="4"/>
        <v>0</v>
      </c>
      <c r="H186" s="65">
        <f t="shared" si="5"/>
        <v>0</v>
      </c>
      <c r="I186" s="42"/>
    </row>
    <row r="187" spans="1:9" x14ac:dyDescent="0.25">
      <c r="A187" s="193" t="s">
        <v>3732</v>
      </c>
      <c r="B187" s="194" t="s">
        <v>3733</v>
      </c>
      <c r="C187" s="188" t="s">
        <v>259</v>
      </c>
      <c r="D187" s="177"/>
      <c r="E187" s="201">
        <v>50</v>
      </c>
      <c r="F187" s="201">
        <v>10.4</v>
      </c>
      <c r="G187" s="88">
        <f t="shared" si="4"/>
        <v>0</v>
      </c>
      <c r="H187" s="65">
        <f t="shared" si="5"/>
        <v>0</v>
      </c>
      <c r="I187" s="42"/>
    </row>
    <row r="188" spans="1:9" x14ac:dyDescent="0.25">
      <c r="A188" s="193" t="s">
        <v>3734</v>
      </c>
      <c r="B188" s="194" t="s">
        <v>3735</v>
      </c>
      <c r="C188" s="188" t="s">
        <v>259</v>
      </c>
      <c r="D188" s="177"/>
      <c r="E188" s="201">
        <v>52</v>
      </c>
      <c r="F188" s="201">
        <v>10.7</v>
      </c>
      <c r="G188" s="88">
        <f t="shared" si="4"/>
        <v>0</v>
      </c>
      <c r="H188" s="65">
        <f t="shared" si="5"/>
        <v>0</v>
      </c>
      <c r="I188" s="42"/>
    </row>
    <row r="189" spans="1:9" x14ac:dyDescent="0.25">
      <c r="A189" s="193" t="s">
        <v>3736</v>
      </c>
      <c r="B189" s="194" t="s">
        <v>3737</v>
      </c>
      <c r="C189" s="188" t="s">
        <v>259</v>
      </c>
      <c r="D189" s="177"/>
      <c r="E189" s="201">
        <v>52</v>
      </c>
      <c r="F189" s="201">
        <v>10.7</v>
      </c>
      <c r="G189" s="88">
        <f t="shared" si="4"/>
        <v>0</v>
      </c>
      <c r="H189" s="65">
        <f t="shared" si="5"/>
        <v>0</v>
      </c>
      <c r="I189" s="42"/>
    </row>
    <row r="190" spans="1:9" x14ac:dyDescent="0.25">
      <c r="A190" s="193" t="s">
        <v>3738</v>
      </c>
      <c r="B190" s="194" t="s">
        <v>3739</v>
      </c>
      <c r="C190" s="188" t="s">
        <v>259</v>
      </c>
      <c r="D190" s="177"/>
      <c r="E190" s="201">
        <v>53</v>
      </c>
      <c r="F190" s="201">
        <v>10.9</v>
      </c>
      <c r="G190" s="88">
        <f t="shared" si="4"/>
        <v>0</v>
      </c>
      <c r="H190" s="65">
        <f t="shared" si="5"/>
        <v>0</v>
      </c>
      <c r="I190" s="42"/>
    </row>
    <row r="191" spans="1:9" x14ac:dyDescent="0.25">
      <c r="A191" s="193" t="s">
        <v>3740</v>
      </c>
      <c r="B191" s="194" t="s">
        <v>3741</v>
      </c>
      <c r="C191" s="188" t="s">
        <v>259</v>
      </c>
      <c r="D191" s="177"/>
      <c r="E191" s="201">
        <v>67</v>
      </c>
      <c r="F191" s="201">
        <v>13.9</v>
      </c>
      <c r="G191" s="88">
        <f t="shared" si="4"/>
        <v>0</v>
      </c>
      <c r="H191" s="65">
        <f t="shared" si="5"/>
        <v>0</v>
      </c>
      <c r="I191" s="42"/>
    </row>
    <row r="192" spans="1:9" x14ac:dyDescent="0.25">
      <c r="A192" s="193" t="s">
        <v>3742</v>
      </c>
      <c r="B192" s="194" t="s">
        <v>3743</v>
      </c>
      <c r="C192" s="188" t="s">
        <v>259</v>
      </c>
      <c r="D192" s="177"/>
      <c r="E192" s="201">
        <v>72</v>
      </c>
      <c r="F192" s="201">
        <v>14.9</v>
      </c>
      <c r="G192" s="88">
        <f t="shared" si="4"/>
        <v>0</v>
      </c>
      <c r="H192" s="65">
        <f t="shared" si="5"/>
        <v>0</v>
      </c>
      <c r="I192" s="42"/>
    </row>
    <row r="193" spans="1:9" x14ac:dyDescent="0.25">
      <c r="A193" s="193" t="s">
        <v>3744</v>
      </c>
      <c r="B193" s="194" t="s">
        <v>3745</v>
      </c>
      <c r="C193" s="188" t="s">
        <v>259</v>
      </c>
      <c r="D193" s="177"/>
      <c r="E193" s="201">
        <v>77</v>
      </c>
      <c r="F193" s="201">
        <v>16</v>
      </c>
      <c r="G193" s="88">
        <f t="shared" si="4"/>
        <v>0</v>
      </c>
      <c r="H193" s="65">
        <f t="shared" si="5"/>
        <v>0</v>
      </c>
      <c r="I193" s="42"/>
    </row>
    <row r="194" spans="1:9" x14ac:dyDescent="0.25">
      <c r="A194" s="193" t="s">
        <v>3746</v>
      </c>
      <c r="B194" s="194" t="s">
        <v>3747</v>
      </c>
      <c r="C194" s="188" t="s">
        <v>259</v>
      </c>
      <c r="D194" s="177"/>
      <c r="E194" s="201">
        <v>82</v>
      </c>
      <c r="F194" s="201">
        <v>17</v>
      </c>
      <c r="G194" s="88">
        <f t="shared" si="4"/>
        <v>0</v>
      </c>
      <c r="H194" s="65">
        <f t="shared" si="5"/>
        <v>0</v>
      </c>
      <c r="I194" s="42"/>
    </row>
    <row r="195" spans="1:9" x14ac:dyDescent="0.25">
      <c r="A195" s="193" t="s">
        <v>3748</v>
      </c>
      <c r="B195" s="194" t="s">
        <v>3749</v>
      </c>
      <c r="C195" s="188" t="s">
        <v>259</v>
      </c>
      <c r="D195" s="177"/>
      <c r="E195" s="201">
        <v>108</v>
      </c>
      <c r="F195" s="201">
        <v>22.5</v>
      </c>
      <c r="G195" s="88">
        <f t="shared" si="4"/>
        <v>0</v>
      </c>
      <c r="H195" s="65">
        <f t="shared" si="5"/>
        <v>0</v>
      </c>
      <c r="I195" s="42"/>
    </row>
    <row r="196" spans="1:9" x14ac:dyDescent="0.25">
      <c r="A196" s="193" t="s">
        <v>3750</v>
      </c>
      <c r="B196" s="194" t="s">
        <v>3751</v>
      </c>
      <c r="C196" s="188" t="s">
        <v>259</v>
      </c>
      <c r="D196" s="177"/>
      <c r="E196" s="201">
        <v>82</v>
      </c>
      <c r="F196" s="201">
        <v>17</v>
      </c>
      <c r="G196" s="88">
        <f t="shared" si="4"/>
        <v>0</v>
      </c>
      <c r="H196" s="65">
        <f t="shared" si="5"/>
        <v>0</v>
      </c>
      <c r="I196" s="42"/>
    </row>
    <row r="197" spans="1:9" x14ac:dyDescent="0.25">
      <c r="A197" s="193" t="s">
        <v>3752</v>
      </c>
      <c r="B197" s="194" t="s">
        <v>3753</v>
      </c>
      <c r="C197" s="188" t="s">
        <v>259</v>
      </c>
      <c r="D197" s="177"/>
      <c r="E197" s="201">
        <v>96</v>
      </c>
      <c r="F197" s="201">
        <v>20</v>
      </c>
      <c r="G197" s="88">
        <f t="shared" ref="G197:G217" si="6">D197*E197</f>
        <v>0</v>
      </c>
      <c r="H197" s="65">
        <f t="shared" ref="H197:H217" si="7">D197*F197</f>
        <v>0</v>
      </c>
      <c r="I197" s="42"/>
    </row>
    <row r="198" spans="1:9" x14ac:dyDescent="0.25">
      <c r="A198" s="193" t="s">
        <v>3754</v>
      </c>
      <c r="B198" s="194" t="s">
        <v>3755</v>
      </c>
      <c r="C198" s="188" t="s">
        <v>259</v>
      </c>
      <c r="D198" s="177"/>
      <c r="E198" s="201">
        <v>107</v>
      </c>
      <c r="F198" s="201">
        <v>22.3</v>
      </c>
      <c r="G198" s="88">
        <f t="shared" si="6"/>
        <v>0</v>
      </c>
      <c r="H198" s="65">
        <f t="shared" si="7"/>
        <v>0</v>
      </c>
      <c r="I198" s="42"/>
    </row>
    <row r="199" spans="1:9" x14ac:dyDescent="0.25">
      <c r="A199" s="193" t="s">
        <v>3756</v>
      </c>
      <c r="B199" s="194" t="s">
        <v>3757</v>
      </c>
      <c r="C199" s="188" t="s">
        <v>259</v>
      </c>
      <c r="D199" s="177"/>
      <c r="E199" s="201">
        <v>143</v>
      </c>
      <c r="F199" s="201">
        <v>29.7</v>
      </c>
      <c r="G199" s="88">
        <f t="shared" si="6"/>
        <v>0</v>
      </c>
      <c r="H199" s="65">
        <f t="shared" si="7"/>
        <v>0</v>
      </c>
      <c r="I199" s="42"/>
    </row>
    <row r="200" spans="1:9" x14ac:dyDescent="0.25">
      <c r="A200" s="193" t="s">
        <v>3758</v>
      </c>
      <c r="B200" s="194" t="s">
        <v>3759</v>
      </c>
      <c r="C200" s="188" t="s">
        <v>259</v>
      </c>
      <c r="D200" s="177"/>
      <c r="E200" s="201">
        <v>183</v>
      </c>
      <c r="F200" s="201">
        <v>38.1</v>
      </c>
      <c r="G200" s="88">
        <f t="shared" si="6"/>
        <v>0</v>
      </c>
      <c r="H200" s="65">
        <f t="shared" si="7"/>
        <v>0</v>
      </c>
      <c r="I200" s="42"/>
    </row>
    <row r="201" spans="1:9" x14ac:dyDescent="0.25">
      <c r="A201" s="193" t="s">
        <v>3760</v>
      </c>
      <c r="B201" s="194" t="s">
        <v>3761</v>
      </c>
      <c r="C201" s="188" t="s">
        <v>259</v>
      </c>
      <c r="D201" s="177"/>
      <c r="E201" s="201">
        <v>43.6</v>
      </c>
      <c r="F201" s="201">
        <v>9</v>
      </c>
      <c r="G201" s="88">
        <f t="shared" si="6"/>
        <v>0</v>
      </c>
      <c r="H201" s="65">
        <f t="shared" si="7"/>
        <v>0</v>
      </c>
      <c r="I201" s="42"/>
    </row>
    <row r="202" spans="1:9" ht="67.5" x14ac:dyDescent="0.25">
      <c r="A202" s="195" t="s">
        <v>3762</v>
      </c>
      <c r="B202" s="196" t="s">
        <v>21091</v>
      </c>
      <c r="C202" s="198"/>
      <c r="D202" s="199"/>
      <c r="E202" s="199"/>
      <c r="F202" s="199"/>
      <c r="G202" s="199"/>
      <c r="H202" s="200"/>
      <c r="I202" s="42"/>
    </row>
    <row r="203" spans="1:9" x14ac:dyDescent="0.25">
      <c r="A203" s="193" t="s">
        <v>3763</v>
      </c>
      <c r="B203" s="194" t="s">
        <v>3764</v>
      </c>
      <c r="C203" s="188" t="s">
        <v>259</v>
      </c>
      <c r="D203" s="177"/>
      <c r="E203" s="201">
        <v>45.4</v>
      </c>
      <c r="F203" s="201">
        <v>4.33</v>
      </c>
      <c r="G203" s="88">
        <f t="shared" si="6"/>
        <v>0</v>
      </c>
      <c r="H203" s="65">
        <f t="shared" si="7"/>
        <v>0</v>
      </c>
      <c r="I203" s="42"/>
    </row>
    <row r="204" spans="1:9" x14ac:dyDescent="0.25">
      <c r="A204" s="193" t="s">
        <v>3765</v>
      </c>
      <c r="B204" s="194" t="s">
        <v>3766</v>
      </c>
      <c r="C204" s="188" t="s">
        <v>259</v>
      </c>
      <c r="D204" s="177"/>
      <c r="E204" s="201">
        <v>74</v>
      </c>
      <c r="F204" s="201">
        <v>7</v>
      </c>
      <c r="G204" s="88">
        <f t="shared" si="6"/>
        <v>0</v>
      </c>
      <c r="H204" s="65">
        <f t="shared" si="7"/>
        <v>0</v>
      </c>
      <c r="I204" s="42"/>
    </row>
    <row r="205" spans="1:9" ht="112.5" x14ac:dyDescent="0.25">
      <c r="A205" s="193" t="s">
        <v>3767</v>
      </c>
      <c r="B205" s="194" t="s">
        <v>21092</v>
      </c>
      <c r="C205" s="188" t="s">
        <v>259</v>
      </c>
      <c r="D205" s="177"/>
      <c r="E205" s="201">
        <v>232</v>
      </c>
      <c r="F205" s="201">
        <v>30</v>
      </c>
      <c r="G205" s="88">
        <f t="shared" si="6"/>
        <v>0</v>
      </c>
      <c r="H205" s="65">
        <f t="shared" si="7"/>
        <v>0</v>
      </c>
      <c r="I205" s="42"/>
    </row>
    <row r="206" spans="1:9" ht="157.5" x14ac:dyDescent="0.25">
      <c r="A206" s="195" t="s">
        <v>3768</v>
      </c>
      <c r="B206" s="196" t="s">
        <v>21093</v>
      </c>
      <c r="C206" s="198"/>
      <c r="D206" s="199"/>
      <c r="E206" s="199"/>
      <c r="F206" s="199"/>
      <c r="G206" s="199"/>
      <c r="H206" s="200"/>
      <c r="I206" s="42"/>
    </row>
    <row r="207" spans="1:9" x14ac:dyDescent="0.25">
      <c r="A207" s="193" t="s">
        <v>3769</v>
      </c>
      <c r="B207" s="194" t="s">
        <v>3770</v>
      </c>
      <c r="C207" s="188" t="s">
        <v>259</v>
      </c>
      <c r="D207" s="177"/>
      <c r="E207" s="201">
        <v>39.799999999999997</v>
      </c>
      <c r="F207" s="201">
        <v>6.5</v>
      </c>
      <c r="G207" s="88">
        <f t="shared" si="6"/>
        <v>0</v>
      </c>
      <c r="H207" s="65">
        <f t="shared" si="7"/>
        <v>0</v>
      </c>
      <c r="I207" s="42"/>
    </row>
    <row r="208" spans="1:9" x14ac:dyDescent="0.25">
      <c r="A208" s="193" t="s">
        <v>3771</v>
      </c>
      <c r="B208" s="194" t="s">
        <v>3772</v>
      </c>
      <c r="C208" s="188" t="s">
        <v>259</v>
      </c>
      <c r="D208" s="177"/>
      <c r="E208" s="201">
        <v>43.5</v>
      </c>
      <c r="F208" s="201">
        <v>7.1</v>
      </c>
      <c r="G208" s="88">
        <f t="shared" si="6"/>
        <v>0</v>
      </c>
      <c r="H208" s="65">
        <f t="shared" si="7"/>
        <v>0</v>
      </c>
      <c r="I208" s="42"/>
    </row>
    <row r="209" spans="1:9" x14ac:dyDescent="0.25">
      <c r="A209" s="193" t="s">
        <v>3773</v>
      </c>
      <c r="B209" s="194" t="s">
        <v>3774</v>
      </c>
      <c r="C209" s="188" t="s">
        <v>259</v>
      </c>
      <c r="D209" s="177"/>
      <c r="E209" s="201">
        <v>51</v>
      </c>
      <c r="F209" s="201">
        <v>8.4</v>
      </c>
      <c r="G209" s="88">
        <f t="shared" si="6"/>
        <v>0</v>
      </c>
      <c r="H209" s="65">
        <f t="shared" si="7"/>
        <v>0</v>
      </c>
      <c r="I209" s="42"/>
    </row>
    <row r="210" spans="1:9" ht="22.5" x14ac:dyDescent="0.25">
      <c r="A210" s="193" t="s">
        <v>3775</v>
      </c>
      <c r="B210" s="194" t="s">
        <v>3776</v>
      </c>
      <c r="C210" s="188" t="s">
        <v>259</v>
      </c>
      <c r="D210" s="177"/>
      <c r="E210" s="201">
        <v>71</v>
      </c>
      <c r="F210" s="201">
        <v>11.6</v>
      </c>
      <c r="G210" s="88">
        <f t="shared" si="6"/>
        <v>0</v>
      </c>
      <c r="H210" s="65">
        <f t="shared" si="7"/>
        <v>0</v>
      </c>
      <c r="I210" s="42"/>
    </row>
    <row r="211" spans="1:9" x14ac:dyDescent="0.25">
      <c r="A211" s="193" t="s">
        <v>3777</v>
      </c>
      <c r="B211" s="194" t="s">
        <v>3778</v>
      </c>
      <c r="C211" s="188" t="s">
        <v>259</v>
      </c>
      <c r="D211" s="177"/>
      <c r="E211" s="201">
        <v>79</v>
      </c>
      <c r="F211" s="201">
        <v>12.9</v>
      </c>
      <c r="G211" s="88">
        <f t="shared" si="6"/>
        <v>0</v>
      </c>
      <c r="H211" s="65">
        <f t="shared" si="7"/>
        <v>0</v>
      </c>
      <c r="I211" s="42"/>
    </row>
    <row r="212" spans="1:9" x14ac:dyDescent="0.25">
      <c r="A212" s="193" t="s">
        <v>3779</v>
      </c>
      <c r="B212" s="194" t="s">
        <v>3780</v>
      </c>
      <c r="C212" s="188" t="s">
        <v>259</v>
      </c>
      <c r="D212" s="177"/>
      <c r="E212" s="201">
        <v>106</v>
      </c>
      <c r="F212" s="201">
        <v>17.399999999999999</v>
      </c>
      <c r="G212" s="88">
        <f t="shared" si="6"/>
        <v>0</v>
      </c>
      <c r="H212" s="65">
        <f t="shared" si="7"/>
        <v>0</v>
      </c>
      <c r="I212" s="42"/>
    </row>
    <row r="213" spans="1:9" x14ac:dyDescent="0.25">
      <c r="A213" s="193" t="s">
        <v>3781</v>
      </c>
      <c r="B213" s="194" t="s">
        <v>3782</v>
      </c>
      <c r="C213" s="188" t="s">
        <v>259</v>
      </c>
      <c r="D213" s="177"/>
      <c r="E213" s="201">
        <v>174</v>
      </c>
      <c r="F213" s="201">
        <v>28.7</v>
      </c>
      <c r="G213" s="88">
        <f t="shared" si="6"/>
        <v>0</v>
      </c>
      <c r="H213" s="65">
        <f t="shared" si="7"/>
        <v>0</v>
      </c>
      <c r="I213" s="42"/>
    </row>
    <row r="214" spans="1:9" x14ac:dyDescent="0.25">
      <c r="A214" s="193" t="s">
        <v>3783</v>
      </c>
      <c r="B214" s="194" t="s">
        <v>3784</v>
      </c>
      <c r="C214" s="188" t="s">
        <v>259</v>
      </c>
      <c r="D214" s="177"/>
      <c r="E214" s="201">
        <v>263</v>
      </c>
      <c r="F214" s="201">
        <v>43.2</v>
      </c>
      <c r="G214" s="88">
        <f t="shared" si="6"/>
        <v>0</v>
      </c>
      <c r="H214" s="65">
        <f t="shared" si="7"/>
        <v>0</v>
      </c>
      <c r="I214" s="42"/>
    </row>
    <row r="215" spans="1:9" ht="78.75" x14ac:dyDescent="0.25">
      <c r="A215" s="195" t="s">
        <v>3785</v>
      </c>
      <c r="B215" s="196" t="s">
        <v>21094</v>
      </c>
      <c r="C215" s="198"/>
      <c r="D215" s="199"/>
      <c r="E215" s="199"/>
      <c r="F215" s="199"/>
      <c r="G215" s="199"/>
      <c r="H215" s="200"/>
      <c r="I215" s="42"/>
    </row>
    <row r="216" spans="1:9" x14ac:dyDescent="0.25">
      <c r="A216" s="193" t="s">
        <v>3786</v>
      </c>
      <c r="B216" s="194" t="s">
        <v>3787</v>
      </c>
      <c r="C216" s="188" t="s">
        <v>259</v>
      </c>
      <c r="D216" s="177"/>
      <c r="E216" s="201">
        <v>50</v>
      </c>
      <c r="F216" s="201">
        <v>8.1999999999999993</v>
      </c>
      <c r="G216" s="88">
        <f t="shared" si="6"/>
        <v>0</v>
      </c>
      <c r="H216" s="65">
        <f t="shared" si="7"/>
        <v>0</v>
      </c>
      <c r="I216" s="42"/>
    </row>
    <row r="217" spans="1:9" x14ac:dyDescent="0.25">
      <c r="A217" s="193" t="s">
        <v>3788</v>
      </c>
      <c r="B217" s="194" t="s">
        <v>3789</v>
      </c>
      <c r="C217" s="188" t="s">
        <v>259</v>
      </c>
      <c r="D217" s="177"/>
      <c r="E217" s="201">
        <v>75</v>
      </c>
      <c r="F217" s="201">
        <v>12.3</v>
      </c>
      <c r="G217" s="88">
        <f t="shared" si="6"/>
        <v>0</v>
      </c>
      <c r="H217" s="65">
        <f t="shared" si="7"/>
        <v>0</v>
      </c>
      <c r="I217" s="42"/>
    </row>
    <row r="218" spans="1:9" s="2" customFormat="1" ht="20.100000000000001" customHeight="1" x14ac:dyDescent="0.25">
      <c r="A218" s="347" t="s">
        <v>19897</v>
      </c>
      <c r="B218" s="347"/>
      <c r="C218" s="347"/>
      <c r="D218" s="347"/>
      <c r="E218" s="347"/>
      <c r="F218" s="347"/>
      <c r="G218" s="138">
        <f>SUM(G3:G217)</f>
        <v>0</v>
      </c>
      <c r="H218" s="139">
        <f>SUM(H3:H217)</f>
        <v>0</v>
      </c>
      <c r="I218" s="4"/>
    </row>
  </sheetData>
  <mergeCells count="47">
    <mergeCell ref="B3:H3"/>
    <mergeCell ref="A129:A130"/>
    <mergeCell ref="B124:H124"/>
    <mergeCell ref="B88:H88"/>
    <mergeCell ref="B94:H94"/>
    <mergeCell ref="A218:F218"/>
    <mergeCell ref="H133:H134"/>
    <mergeCell ref="D133:D134"/>
    <mergeCell ref="C133:C134"/>
    <mergeCell ref="A133:A134"/>
    <mergeCell ref="B133:B134"/>
    <mergeCell ref="A135:A136"/>
    <mergeCell ref="A139:A140"/>
    <mergeCell ref="E133:E134"/>
    <mergeCell ref="F133:F134"/>
    <mergeCell ref="G133:G134"/>
    <mergeCell ref="G135:G136"/>
    <mergeCell ref="F135:F136"/>
    <mergeCell ref="E135:E136"/>
    <mergeCell ref="D142:D143"/>
    <mergeCell ref="D135:D136"/>
    <mergeCell ref="C135:C136"/>
    <mergeCell ref="B135:B136"/>
    <mergeCell ref="H139:H140"/>
    <mergeCell ref="G139:G140"/>
    <mergeCell ref="F139:F140"/>
    <mergeCell ref="E139:E140"/>
    <mergeCell ref="D139:D140"/>
    <mergeCell ref="C139:C140"/>
    <mergeCell ref="B139:B140"/>
    <mergeCell ref="H135:H136"/>
    <mergeCell ref="B154:H154"/>
    <mergeCell ref="C142:C143"/>
    <mergeCell ref="A142:A143"/>
    <mergeCell ref="B142:B143"/>
    <mergeCell ref="H148:H149"/>
    <mergeCell ref="G148:G149"/>
    <mergeCell ref="F148:F149"/>
    <mergeCell ref="E148:E149"/>
    <mergeCell ref="D148:D149"/>
    <mergeCell ref="C148:C149"/>
    <mergeCell ref="B148:B149"/>
    <mergeCell ref="A148:A149"/>
    <mergeCell ref="H142:H143"/>
    <mergeCell ref="G142:G143"/>
    <mergeCell ref="F142:F143"/>
    <mergeCell ref="E142:E143"/>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31</vt:i4>
      </vt:variant>
      <vt:variant>
        <vt:lpstr>Intervalli denominati</vt:lpstr>
      </vt:variant>
      <vt:variant>
        <vt:i4>22</vt:i4>
      </vt:variant>
    </vt:vector>
  </HeadingPairs>
  <TitlesOfParts>
    <vt:vector size="53" baseType="lpstr">
      <vt:lpstr>capitolo 1 NO</vt:lpstr>
      <vt:lpstr>capitolo 2</vt:lpstr>
      <vt:lpstr>capitolo 3 NO</vt:lpstr>
      <vt:lpstr>capitolo 4 NO</vt:lpstr>
      <vt:lpstr>capitolo 5 NO</vt:lpstr>
      <vt:lpstr>capitolo 6 NO</vt:lpstr>
      <vt:lpstr>capitolo 7 NO</vt:lpstr>
      <vt:lpstr>capitolo 8 NO</vt:lpstr>
      <vt:lpstr>capitolo 9 NO</vt:lpstr>
      <vt:lpstr>capitolo 10 NO</vt:lpstr>
      <vt:lpstr>capitolo 11 NO</vt:lpstr>
      <vt:lpstr>capitolo 12 NO</vt:lpstr>
      <vt:lpstr>capitolo 13 NO</vt:lpstr>
      <vt:lpstr>capitolo 14 NO</vt:lpstr>
      <vt:lpstr>capitolo 15 NO</vt:lpstr>
      <vt:lpstr>capitolo 16 NO</vt:lpstr>
      <vt:lpstr>capitolo 17</vt:lpstr>
      <vt:lpstr>capitolo 18</vt:lpstr>
      <vt:lpstr>capitolo 19</vt:lpstr>
      <vt:lpstr>capitolo 20 NO</vt:lpstr>
      <vt:lpstr>capitolo 21 NO</vt:lpstr>
      <vt:lpstr>Nuovi prezzi NO</vt:lpstr>
      <vt:lpstr>sicurezza</vt:lpstr>
      <vt:lpstr>somme per sottocapitoli</vt:lpstr>
      <vt:lpstr>Riepilogo</vt:lpstr>
      <vt:lpstr>tabelle</vt:lpstr>
      <vt:lpstr>QUADRO ECONOMICO</vt:lpstr>
      <vt:lpstr>ALLEGATO A</vt:lpstr>
      <vt:lpstr>MANODOPERA PRESENTE IN CANTIERE</vt:lpstr>
      <vt:lpstr>Analisi prezzi con operai</vt:lpstr>
      <vt:lpstr>Analisi prezzi squadra tipo</vt:lpstr>
      <vt:lpstr>'capitolo 1 NO'!Titoli_stampa</vt:lpstr>
      <vt:lpstr>'capitolo 10 NO'!Titoli_stampa</vt:lpstr>
      <vt:lpstr>'capitolo 11 NO'!Titoli_stampa</vt:lpstr>
      <vt:lpstr>'capitolo 12 NO'!Titoli_stampa</vt:lpstr>
      <vt:lpstr>'capitolo 13 NO'!Titoli_stampa</vt:lpstr>
      <vt:lpstr>'capitolo 14 NO'!Titoli_stampa</vt:lpstr>
      <vt:lpstr>'capitolo 15 NO'!Titoli_stampa</vt:lpstr>
      <vt:lpstr>'capitolo 16 NO'!Titoli_stampa</vt:lpstr>
      <vt:lpstr>'capitolo 17'!Titoli_stampa</vt:lpstr>
      <vt:lpstr>'capitolo 18'!Titoli_stampa</vt:lpstr>
      <vt:lpstr>'capitolo 19'!Titoli_stampa</vt:lpstr>
      <vt:lpstr>'capitolo 2'!Titoli_stampa</vt:lpstr>
      <vt:lpstr>'capitolo 20 NO'!Titoli_stampa</vt:lpstr>
      <vt:lpstr>'capitolo 21 NO'!Titoli_stampa</vt:lpstr>
      <vt:lpstr>'capitolo 3 NO'!Titoli_stampa</vt:lpstr>
      <vt:lpstr>'capitolo 4 NO'!Titoli_stampa</vt:lpstr>
      <vt:lpstr>'capitolo 5 NO'!Titoli_stampa</vt:lpstr>
      <vt:lpstr>'capitolo 6 NO'!Titoli_stampa</vt:lpstr>
      <vt:lpstr>'capitolo 7 NO'!Titoli_stampa</vt:lpstr>
      <vt:lpstr>'capitolo 8 NO'!Titoli_stampa</vt:lpstr>
      <vt:lpstr>'capitolo 9 NO'!Titoli_stampa</vt:lpstr>
      <vt:lpstr>sicurezza!Titoli_stampa</vt:lpstr>
    </vt:vector>
  </TitlesOfParts>
  <Company>BASTARDS TeaM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fabio.tamantini</cp:lastModifiedBy>
  <cp:lastPrinted>2015-11-19T15:01:42Z</cp:lastPrinted>
  <dcterms:created xsi:type="dcterms:W3CDTF">2011-07-18T10:48:44Z</dcterms:created>
  <dcterms:modified xsi:type="dcterms:W3CDTF">2015-11-19T15:09:04Z</dcterms:modified>
</cp:coreProperties>
</file>